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istanlalor/Downloads/Cisco Financials/"/>
    </mc:Choice>
  </mc:AlternateContent>
  <xr:revisionPtr revIDLastSave="0" documentId="8_{D2CD11BC-5D6B-D64A-86E0-1960B1CA111D}" xr6:coauthVersionLast="45" xr6:coauthVersionMax="45" xr10:uidLastSave="{00000000-0000-0000-0000-000000000000}"/>
  <bookViews>
    <workbookView xWindow="0" yWindow="460" windowWidth="33600" windowHeight="20540" activeTab="5" xr2:uid="{00000000-000D-0000-FFFF-FFFF00000000}"/>
  </bookViews>
  <sheets>
    <sheet name="Integrated Financial Statements" sheetId="3" r:id="rId1"/>
    <sheet name="Ratios" sheetId="4" r:id="rId2"/>
    <sheet name="Revenue Model" sheetId="17" r:id="rId3"/>
    <sheet name="Revenue Regression FY18, FY19" sheetId="19" r:id="rId4"/>
    <sheet name="Debt Schedule" sheetId="21" r:id="rId5"/>
    <sheet name="DCF" sheetId="11" r:id="rId6"/>
    <sheet name="DCF Assumptions" sheetId="9" r:id="rId7"/>
    <sheet name="Comparables Analysis" sheetId="23" r:id="rId8"/>
    <sheet name="Graphs" sheetId="15" r:id="rId9"/>
    <sheet name="Other Info" sheetId="16" r:id="rId10"/>
  </sheets>
  <definedNames>
    <definedName name="__st2" hidden="1">{#N/A,#N/A,FALSE,"s1 WG by Prod Family";#N/A,#N/A,FALSE,"s2 Access Fam BSP";#N/A,#N/A,FALSE,"s3 Qtr Book by Theatre";#N/A,#N/A,FALSE,"s4.Theatre Summary";#N/A,#N/A,FALSE,"s5 WW Book by Family";#N/A,#N/A,FALSE,"s6 VAR Overlap";#N/A,#N/A,FALSE,"s7.Avg Daily POS";#N/A,#N/A,FALSE,"s8 Access Ship vs POS Fam";#N/A,#N/A,FALSE,"s9 Access Ship vs POS 2500";#N/A,#N/A,FALSE,"s10 WG Ship vs POS family";#N/A,#N/A,FALSE,"s11 WG Stk Rotate"}</definedName>
    <definedName name="_st2" hidden="1">{#N/A,#N/A,FALSE,"s1 WG by Prod Family";#N/A,#N/A,FALSE,"s2 Access Fam BSP";#N/A,#N/A,FALSE,"s3 Qtr Book by Theatre";#N/A,#N/A,FALSE,"s4.Theatre Summary";#N/A,#N/A,FALSE,"s5 WW Book by Family";#N/A,#N/A,FALSE,"s6 VAR Overlap";#N/A,#N/A,FALSE,"s7.Avg Daily POS";#N/A,#N/A,FALSE,"s8 Access Ship vs POS Fam";#N/A,#N/A,FALSE,"s9 Access Ship vs POS 2500";#N/A,#N/A,FALSE,"s10 WG Ship vs POS family";#N/A,#N/A,FALSE,"s11 WG Stk Rotate"}</definedName>
    <definedName name="_xlchart.v1.0" hidden="1">DCF!$CC$20:$CC$22</definedName>
    <definedName name="_xlchart.v1.1" hidden="1">DCF!$CE$20:$CE$22</definedName>
    <definedName name="CIQWBGuid" hidden="1">"2cd8126d-26c3-430c-b7fa-a069e3a1fc62"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_xlnm.Print_Area" localSheetId="4">'Debt Schedule'!$A$1:$CM$64</definedName>
    <definedName name="_xlnm.Print_Area" localSheetId="0">'Integrated Financial Statements'!$A$1:$CL$60</definedName>
    <definedName name="sheet5" hidden="1">{#N/A,#N/A,FALSE,"s1 WG by Prod Family";#N/A,#N/A,FALSE,"s2 Access Fam BSP";#N/A,#N/A,FALSE,"s3 Qtr Book by Theatre";#N/A,#N/A,FALSE,"s4.Theatre Summary";#N/A,#N/A,FALSE,"s5 WW Book by Family";#N/A,#N/A,FALSE,"s6 VAR Overlap";#N/A,#N/A,FALSE,"s7.Avg Daily POS";#N/A,#N/A,FALSE,"s8 Access Ship vs POS Fam";#N/A,#N/A,FALSE,"s9 Access Ship vs POS 2500";#N/A,#N/A,FALSE,"s10 WG Ship vs POS family";#N/A,#N/A,FALSE,"s11 WG Stk Rotate"}</definedName>
    <definedName name="stupid" hidden="1">{#N/A,#N/A,FALSE,"S1 Theatre Sum";#N/A,#N/A,FALSE,"S2 U.S. B.S.POS";#N/A,#N/A,FALSE,"S3 US POS";#N/A,#N/A,FALSE,"S4 Family POS";#N/A,#N/A,FALSE,"S5 Ship vs POS";#N/A,#N/A,FALSE,"S6 Top VAR"}</definedName>
    <definedName name="stupid2" hidden="1">{#N/A,#N/A,FALSE,"s1 WG by Prod Family";#N/A,#N/A,FALSE,"s2 Access Fam BSP";#N/A,#N/A,FALSE,"s3 Qtr Book by Theatre";#N/A,#N/A,FALSE,"s4.Theatre Summary";#N/A,#N/A,FALSE,"s5 WW Book by Family";#N/A,#N/A,FALSE,"s6 VAR Overlap";#N/A,#N/A,FALSE,"s7.Avg Daily POS";#N/A,#N/A,FALSE,"s8 Access Ship vs POS Fam";#N/A,#N/A,FALSE,"s9 Access Ship vs POS 2500";#N/A,#N/A,FALSE,"s10 WG Ship vs POS family";#N/A,#N/A,FALSE,"s11 WG Stk Rotate"}</definedName>
    <definedName name="stupidwho" hidden="1">{#N/A,#N/A,FALSE,"S1 Theatre Sum";#N/A,#N/A,FALSE,"S2 U.S. B.S.POS";#N/A,#N/A,FALSE,"S3 US POS";#N/A,#N/A,FALSE,"S4 Family POS";#N/A,#N/A,FALSE,"S5 Ship vs POS";#N/A,#N/A,FALSE,"S6 Top VAR"}</definedName>
    <definedName name="stupidwho2" hidden="1">{#N/A,#N/A,FALSE,"s1 WG by Prod Family";#N/A,#N/A,FALSE,"s2 Access Fam BSP";#N/A,#N/A,FALSE,"s3 Qtr Book by Theatre";#N/A,#N/A,FALSE,"s4.Theatre Summary";#N/A,#N/A,FALSE,"s5 WW Book by Family";#N/A,#N/A,FALSE,"s6 VAR Overlap";#N/A,#N/A,FALSE,"s7.Avg Daily POS";#N/A,#N/A,FALSE,"s8 Access Ship vs POS Fam";#N/A,#N/A,FALSE,"s9 Access Ship vs POS 2500";#N/A,#N/A,FALSE,"s10 WG Ship vs POS family";#N/A,#N/A,FALSE,"s11 WG Stk Rotate"}</definedName>
    <definedName name="Utoo" hidden="1">{#N/A,#N/A,FALSE,"s1 WG by Prod Family";#N/A,#N/A,FALSE,"s2 Access Fam BSP";#N/A,#N/A,FALSE,"s3 Qtr Book by Theatre";#N/A,#N/A,FALSE,"s4.Theatre Summary";#N/A,#N/A,FALSE,"s5 WW Book by Family";#N/A,#N/A,FALSE,"s6 VAR Overlap";#N/A,#N/A,FALSE,"s7.Avg Daily POS";#N/A,#N/A,FALSE,"s8 Access Ship vs POS Fam";#N/A,#N/A,FALSE,"s9 Access Ship vs POS 2500";#N/A,#N/A,FALSE,"s10 WG Ship vs POS family";#N/A,#N/A,FALSE,"s11 WG Stk Rotate"}</definedName>
    <definedName name="wrn.Mfg._.Present." hidden="1">{#N/A,#N/A,FALSE,"s1 WG by Prod Family";#N/A,#N/A,FALSE,"s2 Access Fam BSP";#N/A,#N/A,FALSE,"s3 Qtr Book by Theatre";#N/A,#N/A,FALSE,"s4.Theatre Summary";#N/A,#N/A,FALSE,"s5 WW Book by Family";#N/A,#N/A,FALSE,"s6 VAR Overlap";#N/A,#N/A,FALSE,"s7.Avg Daily POS";#N/A,#N/A,FALSE,"s8 Access Ship vs POS Fam";#N/A,#N/A,FALSE,"s9 Access Ship vs POS 2500";#N/A,#N/A,FALSE,"s10 WG Ship vs POS family";#N/A,#N/A,FALSE,"s11 WG Stk Rotate"}</definedName>
    <definedName name="wrn.Planning.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wrn.Planning1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wrn.Slides._.Part1." hidden="1">{#N/A,#N/A,FALSE,"s0a.Qtr Book";#N/A,#N/A,FALSE,"s0b.Theatre B/S";#N/A,#N/A,FALSE,"s1.Theatre Slide";#N/A,#N/A,FALSE,"s2.US B/S/P";#N/A,#N/A,FALSE,"s3.US CP POS";#N/A,#N/A,FALSE,"s4.Bus Unit BS";#N/A,#N/A,FALSE,"s5.CP WW Product Sum";#N/A,#N/A,FALSE,"S6 US POS";#N/A,#N/A,FALSE,"S7 Family POS";#N/A,#N/A,FALSE,"S8 Access Ship vs POS";#N/A,#N/A,FALSE,"s9.Wkgrp BSP $";#N/A,#N/A,FALSE,"s10.CP US Dist Sum";#N/A,#N/A,FALSE,"s11.Book YTD by Theatre"}</definedName>
    <definedName name="wrn.Slides._.Part2." hidden="1">{#N/A,#N/A,FALSE,"s12 Access Fam BSP";#N/A,#N/A,FALSE,"s13 WG";#N/A,#N/A,FALSE,"s14 Azlan BSP";#N/A,#N/A,FALSE,"s15 Access Stk Rotate";#N/A,#N/A,FALSE,"s16 WG Stk Rotate";#N/A,#N/A,FALSE,"s17.Avg Days POS"}</definedName>
    <definedName name="xsxz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  <definedName name="yayaya" hidden="1">{#N/A,#N/A,FALSE,"s1 WG by Prod Family";#N/A,#N/A,FALSE,"s2 Access Fam BSP";#N/A,#N/A,FALSE,"s3 Qtr Book by Theatre";#N/A,#N/A,FALSE,"s4.Theatre Summary";#N/A,#N/A,FALSE,"s5 WW Book by Family";#N/A,#N/A,FALSE,"s6 VAR Overlap";#N/A,#N/A,FALSE,"s7.Avg Daily POS";#N/A,#N/A,FALSE,"s8 Access Ship vs POS Fam";#N/A,#N/A,FALSE,"s9 Access Ship vs POS 2500";#N/A,#N/A,FALSE,"s10 WG Ship vs POS family";#N/A,#N/A,FALSE,"s11 WG Stk Rotate"}</definedName>
    <definedName name="you" hidden="1">{#N/A,#N/A,FALSE,"S1 Theatre Sum";#N/A,#N/A,FALSE,"S2 U.S. B.S.POS";#N/A,#N/A,FALSE,"S3 US POS";#N/A,#N/A,FALSE,"S4 Family POS";#N/A,#N/A,FALSE,"S5 Ship vs POS";#N/A,#N/A,FALSE,"S6 Top VAR"}</definedName>
    <definedName name="Z_2DE5EA60_7A3A_11D2_AE76_0080C7A84E90_.wvu.Cols" localSheetId="2" hidden="1">#REF!</definedName>
    <definedName name="Z_2DE5EA60_7A3A_11D2_AE76_0080C7A84E90_.wvu.Cols" hidden="1">#REF!</definedName>
    <definedName name="Z_2DE5EA60_7A3A_11D2_AE76_0080C7A84E90_.wvu.PrintArea" localSheetId="2" hidden="1">#REF!</definedName>
    <definedName name="Z_2DE5EA60_7A3A_11D2_AE76_0080C7A84E90_.wvu.PrintArea" hidden="1">#REF!</definedName>
    <definedName name="Z_2DE5EA60_7A3A_11D2_AE76_0080C7A84E90_.wvu.Rows" localSheetId="2" hidden="1">#REF!</definedName>
    <definedName name="Z_2DE5EA60_7A3A_11D2_AE76_0080C7A84E90_.wvu.Rows" hidden="1">#REF!</definedName>
    <definedName name="zdfdzfa" hidden="1">{#N/A,#N/A,FALSE,"Default Data";#N/A,#N/A,FALSE,"99 Tax Model";#N/A,#N/A,FALSE,"99 Incremental BV";#N/A,#N/A,FALSE,"99 Tax Model CL";#N/A,#N/A,FALSE,"99 Incremental CL";#N/A,#N/A,FALSE,"Cisco FSC";#N/A,#N/A,FALSE,"25% case";#N/A,#N/A,FALSE,"ROY CALCS";#N/A,#N/A,FALSE,"Acquisition Royalty"}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3" i="11" l="1"/>
  <c r="CP13" i="11" l="1"/>
  <c r="CQ13" i="11" s="1"/>
  <c r="CR13" i="11" s="1"/>
  <c r="CO13" i="11"/>
  <c r="CL13" i="11"/>
  <c r="CK13" i="11" s="1"/>
  <c r="CJ13" i="11" s="1"/>
  <c r="CM13" i="11"/>
  <c r="KT227" i="17"/>
  <c r="BZ139" i="15" s="1"/>
  <c r="KP227" i="17"/>
  <c r="BY139" i="15" s="1"/>
  <c r="KL227" i="17"/>
  <c r="BX139" i="15" s="1"/>
  <c r="KH227" i="17"/>
  <c r="BW139" i="15" s="1"/>
  <c r="KD227" i="17"/>
  <c r="BV139" i="15" s="1"/>
  <c r="JZ227" i="17"/>
  <c r="BU139" i="15" s="1"/>
  <c r="JV227" i="17"/>
  <c r="BT139" i="15" s="1"/>
  <c r="JR227" i="17"/>
  <c r="BS139" i="15" s="1"/>
  <c r="JN227" i="17"/>
  <c r="BR139" i="15" s="1"/>
  <c r="JJ227" i="17"/>
  <c r="BQ139" i="15" s="1"/>
  <c r="JF227" i="17"/>
  <c r="BP139" i="15" s="1"/>
  <c r="JB227" i="17"/>
  <c r="BO139" i="15" s="1"/>
  <c r="IX227" i="17"/>
  <c r="BN139" i="15" s="1"/>
  <c r="IT227" i="17"/>
  <c r="BM139" i="15" s="1"/>
  <c r="IP227" i="17"/>
  <c r="BL139" i="15" s="1"/>
  <c r="IL227" i="17"/>
  <c r="BK139" i="15" s="1"/>
  <c r="IH227" i="17"/>
  <c r="BJ139" i="15" s="1"/>
  <c r="ID227" i="17"/>
  <c r="BI139" i="15" s="1"/>
  <c r="HZ227" i="17"/>
  <c r="BH139" i="15" s="1"/>
  <c r="HV227" i="17"/>
  <c r="BG139" i="15" s="1"/>
  <c r="HR227" i="17"/>
  <c r="BF139" i="15" s="1"/>
  <c r="HN227" i="17"/>
  <c r="BE139" i="15" s="1"/>
  <c r="HJ227" i="17"/>
  <c r="BD139" i="15" s="1"/>
  <c r="HF227" i="17"/>
  <c r="BC139" i="15" s="1"/>
  <c r="HB227" i="17"/>
  <c r="BB139" i="15" s="1"/>
  <c r="GX227" i="17"/>
  <c r="BA139" i="15" s="1"/>
  <c r="GT227" i="17"/>
  <c r="AZ139" i="15" s="1"/>
  <c r="GP227" i="17"/>
  <c r="AY139" i="15" s="1"/>
  <c r="GL227" i="17"/>
  <c r="AX139" i="15" s="1"/>
  <c r="GH227" i="17"/>
  <c r="AW139" i="15" s="1"/>
  <c r="GD227" i="17"/>
  <c r="AV139" i="15" s="1"/>
  <c r="FZ227" i="17"/>
  <c r="AU139" i="15" s="1"/>
  <c r="FV227" i="17"/>
  <c r="AT139" i="15" s="1"/>
  <c r="FR227" i="17"/>
  <c r="AS139" i="15" s="1"/>
  <c r="FN227" i="17"/>
  <c r="AR139" i="15" s="1"/>
  <c r="FJ227" i="17"/>
  <c r="AQ139" i="15" s="1"/>
  <c r="FF227" i="17"/>
  <c r="AP139" i="15" s="1"/>
  <c r="FB227" i="17"/>
  <c r="AO139" i="15" s="1"/>
  <c r="EX227" i="17"/>
  <c r="AN139" i="15" s="1"/>
  <c r="ET227" i="17"/>
  <c r="AM139" i="15" s="1"/>
  <c r="EP227" i="17"/>
  <c r="AL139" i="15" s="1"/>
  <c r="EL227" i="17"/>
  <c r="AK139" i="15" s="1"/>
  <c r="EH227" i="17"/>
  <c r="AJ139" i="15" s="1"/>
  <c r="ED227" i="17"/>
  <c r="AI139" i="15" s="1"/>
  <c r="DZ227" i="17"/>
  <c r="AH139" i="15" s="1"/>
  <c r="DV227" i="17"/>
  <c r="AG139" i="15" s="1"/>
  <c r="DR227" i="17"/>
  <c r="AF139" i="15" s="1"/>
  <c r="DN227" i="17"/>
  <c r="AE139" i="15" s="1"/>
  <c r="DJ227" i="17"/>
  <c r="AD139" i="15" s="1"/>
  <c r="DF227" i="17"/>
  <c r="AC139" i="15" s="1"/>
  <c r="IH240" i="17"/>
  <c r="ID240" i="17"/>
  <c r="HZ240" i="17"/>
  <c r="HV240" i="17" s="1"/>
  <c r="C40" i="23" l="1"/>
  <c r="M37" i="23"/>
  <c r="L37" i="23"/>
  <c r="K37" i="23"/>
  <c r="J37" i="23"/>
  <c r="I37" i="23"/>
  <c r="H37" i="23"/>
  <c r="G37" i="23"/>
  <c r="F37" i="23"/>
  <c r="E37" i="23"/>
  <c r="D37" i="23"/>
  <c r="C37" i="23"/>
  <c r="M36" i="23"/>
  <c r="L36" i="23"/>
  <c r="K36" i="23"/>
  <c r="J36" i="23"/>
  <c r="I36" i="23"/>
  <c r="H36" i="23"/>
  <c r="G36" i="23"/>
  <c r="F36" i="23"/>
  <c r="E36" i="23"/>
  <c r="D36" i="23"/>
  <c r="C36" i="23"/>
  <c r="M26" i="23"/>
  <c r="L26" i="23"/>
  <c r="K26" i="23"/>
  <c r="J26" i="23"/>
  <c r="I26" i="23"/>
  <c r="H26" i="23"/>
  <c r="G26" i="23"/>
  <c r="C43" i="23" s="1"/>
  <c r="C45" i="23" s="1"/>
  <c r="C48" i="23" s="1"/>
  <c r="C50" i="23" s="1"/>
  <c r="F26" i="23"/>
  <c r="E26" i="23"/>
  <c r="D26" i="23"/>
  <c r="C26" i="23"/>
  <c r="M25" i="23"/>
  <c r="L25" i="23"/>
  <c r="K25" i="23"/>
  <c r="J25" i="23"/>
  <c r="I25" i="23"/>
  <c r="H25" i="23"/>
  <c r="G25" i="23"/>
  <c r="F25" i="23"/>
  <c r="E25" i="23"/>
  <c r="D25" i="23"/>
  <c r="C25" i="23"/>
  <c r="A8" i="23"/>
  <c r="D32" i="11"/>
  <c r="D31" i="11"/>
  <c r="D30" i="11"/>
  <c r="D29" i="11"/>
  <c r="D28" i="11"/>
  <c r="D27" i="11"/>
  <c r="H66" i="9"/>
  <c r="H65" i="9"/>
  <c r="H62" i="9"/>
  <c r="H60" i="9"/>
  <c r="H57" i="9"/>
  <c r="M37" i="9"/>
  <c r="M38" i="9"/>
  <c r="M39" i="9"/>
  <c r="M40" i="9"/>
  <c r="M41" i="9"/>
  <c r="M42" i="9"/>
  <c r="R36" i="9" s="1"/>
  <c r="M43" i="9"/>
  <c r="M44" i="9"/>
  <c r="M45" i="9"/>
  <c r="M46" i="9"/>
  <c r="M47" i="9"/>
  <c r="M48" i="9"/>
  <c r="M49" i="9"/>
  <c r="M50" i="9"/>
  <c r="M51" i="9"/>
  <c r="M36" i="9"/>
  <c r="DS47" i="21"/>
  <c r="DN78" i="3"/>
  <c r="C39" i="23" l="1"/>
  <c r="C41" i="23" s="1"/>
  <c r="KP89" i="4" l="1"/>
  <c r="KL89" i="4"/>
  <c r="KH89" i="4"/>
  <c r="KD89" i="4"/>
  <c r="JV89" i="4"/>
  <c r="JR89" i="4"/>
  <c r="JN89" i="4"/>
  <c r="JJ89" i="4"/>
  <c r="JB89" i="4"/>
  <c r="IX89" i="4"/>
  <c r="IT89" i="4"/>
  <c r="IP89" i="4"/>
  <c r="IH89" i="4"/>
  <c r="ID89" i="4"/>
  <c r="HZ89" i="4"/>
  <c r="HV89" i="4"/>
  <c r="HN89" i="4"/>
  <c r="HJ89" i="4"/>
  <c r="HF89" i="4"/>
  <c r="HB89" i="4"/>
  <c r="GT89" i="4"/>
  <c r="GP89" i="4"/>
  <c r="GL89" i="4"/>
  <c r="GH89" i="4"/>
  <c r="FZ89" i="4"/>
  <c r="FV89" i="4"/>
  <c r="FR89" i="4"/>
  <c r="FN89" i="4"/>
  <c r="FF89" i="4"/>
  <c r="FB89" i="4"/>
  <c r="EX89" i="4"/>
  <c r="ET89" i="4"/>
  <c r="EL89" i="4"/>
  <c r="EH89" i="4"/>
  <c r="ED89" i="4"/>
  <c r="DZ89" i="4"/>
  <c r="KP109" i="4"/>
  <c r="KL109" i="4"/>
  <c r="KH109" i="4"/>
  <c r="KD109" i="4"/>
  <c r="JV109" i="4"/>
  <c r="JR109" i="4"/>
  <c r="JN109" i="4"/>
  <c r="JJ109" i="4"/>
  <c r="JB109" i="4"/>
  <c r="IX109" i="4"/>
  <c r="IT109" i="4"/>
  <c r="IP109" i="4"/>
  <c r="IH109" i="4"/>
  <c r="ID109" i="4"/>
  <c r="HZ109" i="4"/>
  <c r="HV109" i="4"/>
  <c r="HN109" i="4"/>
  <c r="HJ109" i="4"/>
  <c r="HF109" i="4"/>
  <c r="HB109" i="4"/>
  <c r="GT109" i="4"/>
  <c r="GP109" i="4"/>
  <c r="GL109" i="4"/>
  <c r="GH109" i="4"/>
  <c r="FZ109" i="4"/>
  <c r="FV109" i="4"/>
  <c r="FR109" i="4"/>
  <c r="FN109" i="4"/>
  <c r="FF109" i="4"/>
  <c r="FB109" i="4"/>
  <c r="EX109" i="4"/>
  <c r="ET109" i="4"/>
  <c r="EL109" i="4"/>
  <c r="EH109" i="4"/>
  <c r="ED109" i="4"/>
  <c r="DZ109" i="4"/>
  <c r="KP87" i="4"/>
  <c r="KL87" i="4"/>
  <c r="KH87" i="4"/>
  <c r="KD87" i="4"/>
  <c r="JV87" i="4"/>
  <c r="JR87" i="4"/>
  <c r="JN87" i="4"/>
  <c r="JJ87" i="4"/>
  <c r="JB87" i="4"/>
  <c r="IX87" i="4"/>
  <c r="IT87" i="4"/>
  <c r="IP87" i="4"/>
  <c r="IH87" i="4"/>
  <c r="ID87" i="4"/>
  <c r="HZ87" i="4"/>
  <c r="HV87" i="4"/>
  <c r="HN87" i="4"/>
  <c r="HJ87" i="4"/>
  <c r="HF87" i="4"/>
  <c r="HB87" i="4"/>
  <c r="GT87" i="4"/>
  <c r="GP87" i="4"/>
  <c r="GL87" i="4"/>
  <c r="GH87" i="4"/>
  <c r="FZ87" i="4"/>
  <c r="FV87" i="4"/>
  <c r="FR87" i="4"/>
  <c r="FN87" i="4"/>
  <c r="FF87" i="4"/>
  <c r="FB87" i="4"/>
  <c r="EX87" i="4"/>
  <c r="ET87" i="4"/>
  <c r="EL87" i="4"/>
  <c r="EH87" i="4"/>
  <c r="ED87" i="4"/>
  <c r="DZ87" i="4"/>
  <c r="KP107" i="4"/>
  <c r="KL107" i="4"/>
  <c r="KH107" i="4"/>
  <c r="KD107" i="4"/>
  <c r="JV107" i="4"/>
  <c r="JR107" i="4"/>
  <c r="JN107" i="4"/>
  <c r="JJ107" i="4"/>
  <c r="JB107" i="4"/>
  <c r="IX107" i="4"/>
  <c r="IT107" i="4"/>
  <c r="IP107" i="4"/>
  <c r="IH107" i="4"/>
  <c r="ID107" i="4"/>
  <c r="HZ107" i="4"/>
  <c r="HV107" i="4"/>
  <c r="HN107" i="4"/>
  <c r="HJ107" i="4"/>
  <c r="HF107" i="4"/>
  <c r="HB107" i="4"/>
  <c r="GT107" i="4"/>
  <c r="GP107" i="4"/>
  <c r="GL107" i="4"/>
  <c r="GH107" i="4"/>
  <c r="FZ107" i="4"/>
  <c r="FV107" i="4"/>
  <c r="FR107" i="4"/>
  <c r="FN107" i="4"/>
  <c r="FF107" i="4"/>
  <c r="FB107" i="4"/>
  <c r="EX107" i="4"/>
  <c r="ET107" i="4"/>
  <c r="EL107" i="4"/>
  <c r="EH107" i="4"/>
  <c r="ED107" i="4"/>
  <c r="DZ107" i="4"/>
  <c r="KT251" i="17"/>
  <c r="JZ251" i="17"/>
  <c r="JF251" i="17"/>
  <c r="HR251" i="17"/>
  <c r="IL251" i="17"/>
  <c r="GX251" i="17"/>
  <c r="GD251" i="17"/>
  <c r="ED251" i="17"/>
  <c r="DZ251" i="17"/>
  <c r="DR251" i="17"/>
  <c r="DN251" i="17"/>
  <c r="KT249" i="17"/>
  <c r="JZ249" i="17"/>
  <c r="JF249" i="17"/>
  <c r="IL249" i="17"/>
  <c r="DV249" i="17"/>
  <c r="HR248" i="17"/>
  <c r="KT235" i="17"/>
  <c r="KD235" i="17" s="1"/>
  <c r="JZ235" i="17"/>
  <c r="JV235" i="17" s="1"/>
  <c r="JF235" i="17"/>
  <c r="IX235" i="17" s="1"/>
  <c r="IL235" i="17"/>
  <c r="IH235" i="17" s="1"/>
  <c r="HR235" i="17"/>
  <c r="HB235" i="17" s="1"/>
  <c r="GX235" i="17"/>
  <c r="GT235" i="17" s="1"/>
  <c r="GD235" i="17"/>
  <c r="FZ235" i="17" s="1"/>
  <c r="KL235" i="17"/>
  <c r="KH235" i="17"/>
  <c r="KT233" i="17"/>
  <c r="JZ233" i="17"/>
  <c r="JF233" i="17"/>
  <c r="IL233" i="17"/>
  <c r="DV233" i="17"/>
  <c r="JZ232" i="17"/>
  <c r="KP243" i="17"/>
  <c r="KP251" i="17" s="1"/>
  <c r="KL243" i="17"/>
  <c r="KL251" i="17" s="1"/>
  <c r="KH243" i="17"/>
  <c r="KH251" i="17" s="1"/>
  <c r="KD243" i="17"/>
  <c r="KD251" i="17" s="1"/>
  <c r="JV243" i="17"/>
  <c r="JV251" i="17" s="1"/>
  <c r="JR243" i="17"/>
  <c r="JR251" i="17" s="1"/>
  <c r="JN243" i="17"/>
  <c r="JN251" i="17" s="1"/>
  <c r="JJ243" i="17"/>
  <c r="JJ251" i="17" s="1"/>
  <c r="JB243" i="17"/>
  <c r="JB251" i="17" s="1"/>
  <c r="IX243" i="17"/>
  <c r="IX251" i="17" s="1"/>
  <c r="IT243" i="17"/>
  <c r="IT251" i="17" s="1"/>
  <c r="IP243" i="17"/>
  <c r="IP251" i="17" s="1"/>
  <c r="IH243" i="17"/>
  <c r="IH251" i="17" s="1"/>
  <c r="ID243" i="17"/>
  <c r="ID251" i="17" s="1"/>
  <c r="HZ243" i="17"/>
  <c r="HZ251" i="17" s="1"/>
  <c r="HV243" i="17"/>
  <c r="HV251" i="17" s="1"/>
  <c r="HN243" i="17"/>
  <c r="HN251" i="17" s="1"/>
  <c r="HJ243" i="17"/>
  <c r="HJ251" i="17" s="1"/>
  <c r="HF243" i="17"/>
  <c r="HF251" i="17" s="1"/>
  <c r="HB243" i="17"/>
  <c r="HB251" i="17" s="1"/>
  <c r="GT243" i="17"/>
  <c r="GT251" i="17" s="1"/>
  <c r="GP243" i="17"/>
  <c r="GP251" i="17" s="1"/>
  <c r="GL243" i="17"/>
  <c r="GL251" i="17" s="1"/>
  <c r="GH243" i="17"/>
  <c r="GH251" i="17" s="1"/>
  <c r="FZ243" i="17"/>
  <c r="FZ251" i="17" s="1"/>
  <c r="FV243" i="17"/>
  <c r="FV251" i="17" s="1"/>
  <c r="FR243" i="17"/>
  <c r="FR251" i="17" s="1"/>
  <c r="FN243" i="17"/>
  <c r="FN251" i="17" s="1"/>
  <c r="EL251" i="17"/>
  <c r="EH251" i="17"/>
  <c r="DJ251" i="17"/>
  <c r="IL242" i="17"/>
  <c r="IL244" i="17" s="1"/>
  <c r="EP241" i="17"/>
  <c r="EP233" i="17" s="1"/>
  <c r="DV240" i="17"/>
  <c r="JO48" i="21"/>
  <c r="JN39" i="3" s="1"/>
  <c r="JW48" i="21"/>
  <c r="KI48" i="21"/>
  <c r="KH39" i="3" s="1"/>
  <c r="KQ48" i="21"/>
  <c r="IQ48" i="21"/>
  <c r="IP39" i="3" s="1"/>
  <c r="IU48" i="21"/>
  <c r="JC48" i="21"/>
  <c r="HG48" i="21"/>
  <c r="HK48" i="21"/>
  <c r="HJ39" i="3" s="1"/>
  <c r="HO48" i="21"/>
  <c r="IA48" i="21"/>
  <c r="II48" i="21"/>
  <c r="FO48" i="21"/>
  <c r="FS48" i="21"/>
  <c r="GA48" i="21"/>
  <c r="GM48" i="21"/>
  <c r="GL39" i="3" s="1"/>
  <c r="GU48" i="21"/>
  <c r="FG48" i="21"/>
  <c r="EY48" i="21"/>
  <c r="EM48" i="21"/>
  <c r="EE48" i="21"/>
  <c r="DS48" i="21"/>
  <c r="DK48" i="21"/>
  <c r="DG48" i="21"/>
  <c r="DO31" i="21"/>
  <c r="DW31" i="21" s="1"/>
  <c r="EA31" i="21"/>
  <c r="EI31" i="21"/>
  <c r="EQ31" i="21" s="1"/>
  <c r="EU31" i="21"/>
  <c r="FC31" i="21"/>
  <c r="FK31" i="21"/>
  <c r="FO31" i="21"/>
  <c r="GE31" i="21" s="1"/>
  <c r="FW31" i="21"/>
  <c r="GI31" i="21"/>
  <c r="GQ31" i="21"/>
  <c r="GY31" i="21"/>
  <c r="HC31" i="21"/>
  <c r="HS31" i="21" s="1"/>
  <c r="HK31" i="21"/>
  <c r="HW31" i="21"/>
  <c r="IE31" i="21"/>
  <c r="IM31" i="21"/>
  <c r="IQ31" i="21"/>
  <c r="IY31" i="21"/>
  <c r="JG31" i="21"/>
  <c r="JK31" i="21"/>
  <c r="KA31" i="21" s="1"/>
  <c r="JS31" i="21"/>
  <c r="KE31" i="21"/>
  <c r="KM31" i="21"/>
  <c r="KU31" i="21" s="1"/>
  <c r="DO32" i="21"/>
  <c r="DW32" i="21"/>
  <c r="EA32" i="21"/>
  <c r="EQ32" i="21" s="1"/>
  <c r="EI32" i="21"/>
  <c r="EU32" i="21"/>
  <c r="FC32" i="21"/>
  <c r="FK32" i="21" s="1"/>
  <c r="FO32" i="21"/>
  <c r="FW32" i="21"/>
  <c r="GE32" i="21"/>
  <c r="GI32" i="21"/>
  <c r="GY32" i="21" s="1"/>
  <c r="GQ32" i="21"/>
  <c r="HC32" i="21"/>
  <c r="HK32" i="21"/>
  <c r="HS32" i="21"/>
  <c r="HW32" i="21"/>
  <c r="IM32" i="21" s="1"/>
  <c r="IE32" i="21"/>
  <c r="IQ32" i="21"/>
  <c r="IY32" i="21"/>
  <c r="JG32" i="21"/>
  <c r="JK32" i="21"/>
  <c r="JS32" i="21"/>
  <c r="KA32" i="21"/>
  <c r="KE32" i="21"/>
  <c r="KU32" i="21" s="1"/>
  <c r="KM32" i="21"/>
  <c r="GY30" i="21"/>
  <c r="HC30" i="21"/>
  <c r="HS30" i="21" s="1"/>
  <c r="HK30" i="21"/>
  <c r="HW30" i="21"/>
  <c r="IE30" i="21"/>
  <c r="IM30" i="21"/>
  <c r="IQ30" i="21"/>
  <c r="JG30" i="21" s="1"/>
  <c r="IY30" i="21"/>
  <c r="JK30" i="21"/>
  <c r="KA30" i="21" s="1"/>
  <c r="JS30" i="21"/>
  <c r="KE30" i="21"/>
  <c r="KM30" i="21"/>
  <c r="KU30" i="21"/>
  <c r="GQ30" i="21"/>
  <c r="GI30" i="21"/>
  <c r="FW30" i="21"/>
  <c r="FO30" i="21"/>
  <c r="GE30" i="21" s="1"/>
  <c r="FC30" i="21"/>
  <c r="EU30" i="21"/>
  <c r="FK30" i="21" s="1"/>
  <c r="EQ30" i="21"/>
  <c r="EI30" i="21"/>
  <c r="EA30" i="21"/>
  <c r="DW30" i="21"/>
  <c r="DO30" i="21"/>
  <c r="F30" i="21"/>
  <c r="F31" i="21"/>
  <c r="F32" i="21"/>
  <c r="KT164" i="3"/>
  <c r="JZ164" i="3"/>
  <c r="JF164" i="3"/>
  <c r="IL164" i="3"/>
  <c r="HR164" i="3"/>
  <c r="GX164" i="3"/>
  <c r="GD164" i="3"/>
  <c r="FJ164" i="3"/>
  <c r="EP164" i="3"/>
  <c r="DV164" i="3"/>
  <c r="KP87" i="3"/>
  <c r="KL87" i="3"/>
  <c r="KH87" i="3"/>
  <c r="KD87" i="3"/>
  <c r="JV87" i="3"/>
  <c r="JZ87" i="3" s="1"/>
  <c r="JR87" i="3"/>
  <c r="JN87" i="3"/>
  <c r="JJ87" i="3"/>
  <c r="JB87" i="3"/>
  <c r="JF87" i="3" s="1"/>
  <c r="IX87" i="3"/>
  <c r="IT87" i="3"/>
  <c r="IP87" i="3"/>
  <c r="IH87" i="3"/>
  <c r="IL87" i="3" s="1"/>
  <c r="ID87" i="3"/>
  <c r="HZ87" i="3"/>
  <c r="HV87" i="3"/>
  <c r="HN87" i="3"/>
  <c r="HR87" i="3" s="1"/>
  <c r="HJ87" i="3"/>
  <c r="HF87" i="3"/>
  <c r="HB87" i="3"/>
  <c r="GX87" i="3"/>
  <c r="GT87" i="3"/>
  <c r="GP87" i="3"/>
  <c r="GL87" i="3"/>
  <c r="GH87" i="3"/>
  <c r="FZ87" i="3"/>
  <c r="GD87" i="3" s="1"/>
  <c r="FV87" i="3"/>
  <c r="FR87" i="3"/>
  <c r="FN87" i="3"/>
  <c r="FF87" i="3"/>
  <c r="FJ87" i="3" s="1"/>
  <c r="FB87" i="3"/>
  <c r="EX87" i="3"/>
  <c r="ET87" i="3"/>
  <c r="EL87" i="3"/>
  <c r="EP87" i="3" s="1"/>
  <c r="EH87" i="3"/>
  <c r="ED87" i="3"/>
  <c r="DZ87" i="3"/>
  <c r="DR87" i="3"/>
  <c r="DN87" i="3"/>
  <c r="DJ87" i="3"/>
  <c r="DF87" i="3"/>
  <c r="KQ56" i="21"/>
  <c r="KU56" i="21" s="1"/>
  <c r="KM56" i="21"/>
  <c r="KL95" i="3" s="1"/>
  <c r="KI56" i="21"/>
  <c r="KH95" i="3" s="1"/>
  <c r="KE56" i="21"/>
  <c r="KD95" i="3" s="1"/>
  <c r="JW56" i="21"/>
  <c r="KA56" i="21" s="1"/>
  <c r="JS56" i="21"/>
  <c r="JR95" i="3" s="1"/>
  <c r="JO56" i="21"/>
  <c r="JN95" i="3" s="1"/>
  <c r="JK56" i="21"/>
  <c r="JJ95" i="3" s="1"/>
  <c r="JC56" i="21"/>
  <c r="JG56" i="21" s="1"/>
  <c r="IY56" i="21"/>
  <c r="IX95" i="3" s="1"/>
  <c r="IU56" i="21"/>
  <c r="IT95" i="3" s="1"/>
  <c r="IQ56" i="21"/>
  <c r="IP95" i="3" s="1"/>
  <c r="II56" i="21"/>
  <c r="IM56" i="21" s="1"/>
  <c r="IE56" i="21"/>
  <c r="ID95" i="3" s="1"/>
  <c r="IA56" i="21"/>
  <c r="HZ95" i="3" s="1"/>
  <c r="HW56" i="21"/>
  <c r="HV95" i="3" s="1"/>
  <c r="HO56" i="21"/>
  <c r="HS56" i="21" s="1"/>
  <c r="HK56" i="21"/>
  <c r="HJ95" i="3" s="1"/>
  <c r="HG56" i="21"/>
  <c r="HF95" i="3" s="1"/>
  <c r="HC56" i="21"/>
  <c r="HB95" i="3" s="1"/>
  <c r="GU56" i="21"/>
  <c r="GY56" i="21" s="1"/>
  <c r="GQ56" i="21"/>
  <c r="GP95" i="3" s="1"/>
  <c r="GM56" i="21"/>
  <c r="GL95" i="3" s="1"/>
  <c r="GI56" i="21"/>
  <c r="GH95" i="3" s="1"/>
  <c r="GA56" i="21"/>
  <c r="GE56" i="21" s="1"/>
  <c r="FW56" i="21"/>
  <c r="FV95" i="3" s="1"/>
  <c r="FS56" i="21"/>
  <c r="FR95" i="3" s="1"/>
  <c r="FO56" i="21"/>
  <c r="FN95" i="3" s="1"/>
  <c r="FR165" i="3" s="1"/>
  <c r="FG56" i="21"/>
  <c r="FK56" i="21" s="1"/>
  <c r="FC56" i="21"/>
  <c r="FB95" i="3" s="1"/>
  <c r="EY56" i="21"/>
  <c r="EX95" i="3" s="1"/>
  <c r="EU56" i="21"/>
  <c r="ET95" i="3" s="1"/>
  <c r="EM56" i="21"/>
  <c r="EQ56" i="21" s="1"/>
  <c r="EI56" i="21"/>
  <c r="EH95" i="3" s="1"/>
  <c r="EE56" i="21"/>
  <c r="ED95" i="3" s="1"/>
  <c r="EA56" i="21"/>
  <c r="DZ95" i="3" s="1"/>
  <c r="DS56" i="21"/>
  <c r="DW56" i="21" s="1"/>
  <c r="DO56" i="21"/>
  <c r="DN95" i="3" s="1"/>
  <c r="DK56" i="21"/>
  <c r="DJ95" i="3" s="1"/>
  <c r="DG56" i="21"/>
  <c r="DF95" i="3" s="1"/>
  <c r="KU55" i="21"/>
  <c r="KU54" i="21"/>
  <c r="KU53" i="21"/>
  <c r="KA55" i="21"/>
  <c r="KQ54" i="21"/>
  <c r="KM54" i="21"/>
  <c r="KI54" i="21"/>
  <c r="KE54" i="21"/>
  <c r="KA54" i="21"/>
  <c r="KE53" i="21"/>
  <c r="KE55" i="21" s="1"/>
  <c r="KA53" i="21"/>
  <c r="JG55" i="21"/>
  <c r="JW54" i="21"/>
  <c r="JS54" i="21"/>
  <c r="JO54" i="21"/>
  <c r="JK54" i="21"/>
  <c r="JG54" i="21"/>
  <c r="JK53" i="21"/>
  <c r="JK55" i="21" s="1"/>
  <c r="JG53" i="21"/>
  <c r="IM55" i="21"/>
  <c r="JC54" i="21"/>
  <c r="IY54" i="21"/>
  <c r="IU54" i="21"/>
  <c r="IQ54" i="21"/>
  <c r="IM54" i="21"/>
  <c r="IQ53" i="21"/>
  <c r="IQ55" i="21" s="1"/>
  <c r="IM53" i="21"/>
  <c r="HS55" i="21"/>
  <c r="II54" i="21"/>
  <c r="IE54" i="21"/>
  <c r="IA54" i="21"/>
  <c r="HW54" i="21"/>
  <c r="HS54" i="21"/>
  <c r="HW53" i="21"/>
  <c r="HW55" i="21" s="1"/>
  <c r="HS53" i="21"/>
  <c r="GY55" i="21"/>
  <c r="HO54" i="21"/>
  <c r="HK54" i="21"/>
  <c r="HG54" i="21"/>
  <c r="HC54" i="21"/>
  <c r="GY54" i="21"/>
  <c r="HC53" i="21"/>
  <c r="HC55" i="21" s="1"/>
  <c r="GY53" i="21"/>
  <c r="GE55" i="21"/>
  <c r="GU54" i="21"/>
  <c r="GQ54" i="21"/>
  <c r="GM54" i="21"/>
  <c r="GI54" i="21"/>
  <c r="GE54" i="21"/>
  <c r="GI53" i="21"/>
  <c r="GM53" i="21" s="1"/>
  <c r="GE53" i="21"/>
  <c r="FK55" i="21"/>
  <c r="GA54" i="21"/>
  <c r="FW54" i="21"/>
  <c r="FS54" i="21"/>
  <c r="FO54" i="21"/>
  <c r="FK54" i="21"/>
  <c r="FO53" i="21"/>
  <c r="FS53" i="21" s="1"/>
  <c r="FK53" i="21"/>
  <c r="EQ55" i="21"/>
  <c r="FG54" i="21"/>
  <c r="FC54" i="21"/>
  <c r="EY54" i="21"/>
  <c r="EU54" i="21"/>
  <c r="EQ54" i="21"/>
  <c r="EU53" i="21"/>
  <c r="EU55" i="21" s="1"/>
  <c r="EQ53" i="21"/>
  <c r="EA53" i="21"/>
  <c r="EM54" i="21"/>
  <c r="EI54" i="21"/>
  <c r="EE54" i="21"/>
  <c r="EA54" i="21"/>
  <c r="EA55" i="21"/>
  <c r="DK55" i="21"/>
  <c r="DG55" i="21"/>
  <c r="DW54" i="21"/>
  <c r="DS54" i="21"/>
  <c r="DO54" i="21"/>
  <c r="DK54" i="21"/>
  <c r="DG54" i="21"/>
  <c r="DK53" i="21"/>
  <c r="DO53" i="21" s="1"/>
  <c r="DS53" i="21" s="1"/>
  <c r="DW53" i="21" s="1"/>
  <c r="DG53" i="21"/>
  <c r="A8" i="21"/>
  <c r="DE1" i="21" s="1"/>
  <c r="IT39" i="3"/>
  <c r="IH39" i="3"/>
  <c r="HZ39" i="3"/>
  <c r="GT39" i="3"/>
  <c r="FZ39" i="3"/>
  <c r="FR39" i="3"/>
  <c r="KU26" i="21"/>
  <c r="KQ26" i="21"/>
  <c r="KI26" i="21"/>
  <c r="KA26" i="21"/>
  <c r="JW26" i="21"/>
  <c r="JO26" i="21"/>
  <c r="JG26" i="21"/>
  <c r="JC26" i="21"/>
  <c r="IU26" i="21"/>
  <c r="IM26" i="21"/>
  <c r="II26" i="21"/>
  <c r="IA26" i="21"/>
  <c r="HS26" i="21"/>
  <c r="HO26" i="21"/>
  <c r="HG26" i="21"/>
  <c r="GY26" i="21"/>
  <c r="GU26" i="21"/>
  <c r="GM26" i="21"/>
  <c r="GE26" i="21"/>
  <c r="GA26" i="21"/>
  <c r="FS26" i="21"/>
  <c r="FK26" i="21"/>
  <c r="FG26" i="21"/>
  <c r="EY26" i="21"/>
  <c r="EQ26" i="21"/>
  <c r="DW26" i="21"/>
  <c r="EM26" i="21"/>
  <c r="EE26" i="21"/>
  <c r="DS26" i="21"/>
  <c r="DK26" i="21"/>
  <c r="DK25" i="21"/>
  <c r="F26" i="21"/>
  <c r="JV39" i="3"/>
  <c r="HN39" i="3"/>
  <c r="HF39" i="3"/>
  <c r="FF39" i="3"/>
  <c r="EX39" i="3"/>
  <c r="EL39" i="3"/>
  <c r="ED39" i="3"/>
  <c r="DR39" i="3"/>
  <c r="DF39" i="3"/>
  <c r="DJ39" i="3"/>
  <c r="KU27" i="21"/>
  <c r="KU23" i="21"/>
  <c r="KA27" i="21"/>
  <c r="KA23" i="21"/>
  <c r="DW36" i="21"/>
  <c r="DW37" i="21"/>
  <c r="DW38" i="21"/>
  <c r="DW39" i="21"/>
  <c r="DW40" i="21"/>
  <c r="DW41" i="21"/>
  <c r="DW42" i="21"/>
  <c r="DW43" i="21"/>
  <c r="DW44" i="21"/>
  <c r="DW45" i="21"/>
  <c r="DW46" i="21"/>
  <c r="EQ37" i="21"/>
  <c r="EQ38" i="21"/>
  <c r="EQ39" i="21"/>
  <c r="EQ40" i="21"/>
  <c r="EQ41" i="21"/>
  <c r="EQ42" i="21"/>
  <c r="EQ43" i="21"/>
  <c r="EQ44" i="21"/>
  <c r="EQ45" i="21"/>
  <c r="EQ46" i="21"/>
  <c r="FK40" i="21"/>
  <c r="FK41" i="21"/>
  <c r="FK42" i="21"/>
  <c r="FK43" i="21"/>
  <c r="FK44" i="21"/>
  <c r="FK45" i="21"/>
  <c r="FK46" i="21"/>
  <c r="GE41" i="21"/>
  <c r="GE42" i="21"/>
  <c r="GE43" i="21"/>
  <c r="GE44" i="21"/>
  <c r="GE45" i="21"/>
  <c r="GE46" i="21"/>
  <c r="GY43" i="21"/>
  <c r="GY44" i="21"/>
  <c r="GY45" i="21"/>
  <c r="GY46" i="21"/>
  <c r="HS44" i="21"/>
  <c r="HS45" i="21"/>
  <c r="HS46" i="21"/>
  <c r="IM45" i="21"/>
  <c r="IM46" i="21"/>
  <c r="KA47" i="21"/>
  <c r="KU47" i="21"/>
  <c r="KU10" i="21"/>
  <c r="KU11" i="21"/>
  <c r="KU12" i="21"/>
  <c r="KU13" i="21"/>
  <c r="KU14" i="21"/>
  <c r="KU15" i="21"/>
  <c r="KU16" i="21"/>
  <c r="KU17" i="21"/>
  <c r="KU18" i="21"/>
  <c r="KU19" i="21"/>
  <c r="KU20" i="21"/>
  <c r="KU21" i="21"/>
  <c r="KU22" i="21"/>
  <c r="KV47" i="21"/>
  <c r="KT47" i="21"/>
  <c r="KU46" i="21"/>
  <c r="KU45" i="21"/>
  <c r="KU44" i="21"/>
  <c r="KU43" i="21"/>
  <c r="KU42" i="21"/>
  <c r="KU41" i="21"/>
  <c r="KU40" i="21"/>
  <c r="KU39" i="21"/>
  <c r="KU38" i="21"/>
  <c r="KU37" i="21"/>
  <c r="KU36" i="21"/>
  <c r="KU35" i="21"/>
  <c r="KU33" i="21"/>
  <c r="KU25" i="21"/>
  <c r="KU24" i="21"/>
  <c r="KB47" i="21"/>
  <c r="JZ47" i="21"/>
  <c r="KA46" i="21"/>
  <c r="KA45" i="21"/>
  <c r="KA44" i="21"/>
  <c r="KA43" i="21"/>
  <c r="KA42" i="21"/>
  <c r="KA41" i="21"/>
  <c r="KA40" i="21"/>
  <c r="KA39" i="21"/>
  <c r="KA38" i="21"/>
  <c r="KA37" i="21"/>
  <c r="KA36" i="21"/>
  <c r="KA35" i="21"/>
  <c r="KA33" i="21"/>
  <c r="KA25" i="21"/>
  <c r="KA24" i="21"/>
  <c r="KA22" i="21"/>
  <c r="KA21" i="21"/>
  <c r="KA20" i="21"/>
  <c r="KA19" i="21"/>
  <c r="KA18" i="21"/>
  <c r="KA17" i="21"/>
  <c r="KA16" i="21"/>
  <c r="KA15" i="21"/>
  <c r="KA14" i="21"/>
  <c r="KA13" i="21"/>
  <c r="KA12" i="21"/>
  <c r="KA11" i="21"/>
  <c r="KA10" i="21"/>
  <c r="JH47" i="21"/>
  <c r="JG47" i="21"/>
  <c r="JF47" i="21"/>
  <c r="JG46" i="21"/>
  <c r="JG45" i="21"/>
  <c r="JG44" i="21"/>
  <c r="JG43" i="21"/>
  <c r="JG42" i="21"/>
  <c r="JG41" i="21"/>
  <c r="JG40" i="21"/>
  <c r="JG39" i="21"/>
  <c r="JG38" i="21"/>
  <c r="JG37" i="21"/>
  <c r="JG36" i="21"/>
  <c r="JG35" i="21"/>
  <c r="JG33" i="21"/>
  <c r="JG27" i="21"/>
  <c r="JG25" i="21"/>
  <c r="JG24" i="21"/>
  <c r="JG23" i="21"/>
  <c r="JG22" i="21"/>
  <c r="JG21" i="21"/>
  <c r="JG20" i="21"/>
  <c r="JG19" i="21"/>
  <c r="JG18" i="21"/>
  <c r="JG17" i="21"/>
  <c r="JG16" i="21"/>
  <c r="JG15" i="21"/>
  <c r="JG14" i="21"/>
  <c r="JG13" i="21"/>
  <c r="JG12" i="21"/>
  <c r="JG11" i="21"/>
  <c r="JG10" i="21"/>
  <c r="IN47" i="21"/>
  <c r="IL47" i="21"/>
  <c r="IM44" i="21"/>
  <c r="IM43" i="21"/>
  <c r="IM42" i="21"/>
  <c r="IM41" i="21"/>
  <c r="IM40" i="21"/>
  <c r="IM39" i="21"/>
  <c r="IM38" i="21"/>
  <c r="IM37" i="21"/>
  <c r="IM36" i="21"/>
  <c r="IM35" i="21"/>
  <c r="IM33" i="21"/>
  <c r="IM27" i="21"/>
  <c r="IM25" i="21"/>
  <c r="IM24" i="21"/>
  <c r="IM23" i="21"/>
  <c r="IM22" i="21"/>
  <c r="IM21" i="21"/>
  <c r="IM20" i="21"/>
  <c r="IM19" i="21"/>
  <c r="IM18" i="21"/>
  <c r="IM17" i="21"/>
  <c r="IM16" i="21"/>
  <c r="IM15" i="21"/>
  <c r="IM14" i="21"/>
  <c r="IM13" i="21"/>
  <c r="IM12" i="21"/>
  <c r="IM11" i="21"/>
  <c r="IM10" i="21"/>
  <c r="HT47" i="21"/>
  <c r="HR47" i="21"/>
  <c r="HS43" i="21"/>
  <c r="HS42" i="21"/>
  <c r="HS41" i="21"/>
  <c r="HS40" i="21"/>
  <c r="HS39" i="21"/>
  <c r="HS38" i="21"/>
  <c r="HS37" i="21"/>
  <c r="HS36" i="21"/>
  <c r="HS35" i="21"/>
  <c r="HS33" i="21"/>
  <c r="HS27" i="21"/>
  <c r="HS25" i="21"/>
  <c r="HS24" i="21"/>
  <c r="HS23" i="21"/>
  <c r="HS22" i="21"/>
  <c r="HS21" i="21"/>
  <c r="HS20" i="21"/>
  <c r="HS19" i="21"/>
  <c r="HS18" i="21"/>
  <c r="HS17" i="21"/>
  <c r="HS16" i="21"/>
  <c r="HS15" i="21"/>
  <c r="HS14" i="21"/>
  <c r="HS13" i="21"/>
  <c r="HS12" i="21"/>
  <c r="HS11" i="21"/>
  <c r="HS10" i="21"/>
  <c r="GZ47" i="21"/>
  <c r="GX47" i="21"/>
  <c r="GY42" i="21"/>
  <c r="GY41" i="21"/>
  <c r="GY40" i="21"/>
  <c r="GY39" i="21"/>
  <c r="GY38" i="21"/>
  <c r="GY37" i="21"/>
  <c r="GY36" i="21"/>
  <c r="GY35" i="21"/>
  <c r="GY33" i="21"/>
  <c r="GY27" i="21"/>
  <c r="GY25" i="21"/>
  <c r="GY24" i="21"/>
  <c r="GY23" i="21"/>
  <c r="GY22" i="21"/>
  <c r="GY21" i="21"/>
  <c r="GY20" i="21"/>
  <c r="GY19" i="21"/>
  <c r="GY18" i="21"/>
  <c r="GY17" i="21"/>
  <c r="GY16" i="21"/>
  <c r="GY15" i="21"/>
  <c r="GY14" i="21"/>
  <c r="GY13" i="21"/>
  <c r="GY12" i="21"/>
  <c r="GY11" i="21"/>
  <c r="GY10" i="21"/>
  <c r="GF47" i="21"/>
  <c r="GD47" i="21"/>
  <c r="GE40" i="21"/>
  <c r="GE39" i="21"/>
  <c r="GE38" i="21"/>
  <c r="GE37" i="21"/>
  <c r="GE36" i="21"/>
  <c r="GE35" i="21"/>
  <c r="GE33" i="21"/>
  <c r="GE27" i="21"/>
  <c r="GE25" i="21"/>
  <c r="GE24" i="21"/>
  <c r="GE23" i="21"/>
  <c r="GE22" i="21"/>
  <c r="GE21" i="21"/>
  <c r="GE20" i="21"/>
  <c r="GE19" i="21"/>
  <c r="GE18" i="21"/>
  <c r="GE17" i="21"/>
  <c r="GE16" i="21"/>
  <c r="GE15" i="21"/>
  <c r="GE14" i="21"/>
  <c r="GE13" i="21"/>
  <c r="GE12" i="21"/>
  <c r="GE11" i="21"/>
  <c r="GE10" i="21"/>
  <c r="FL47" i="21"/>
  <c r="FK47" i="21"/>
  <c r="FJ47" i="21"/>
  <c r="FK39" i="21"/>
  <c r="FK38" i="21"/>
  <c r="FK37" i="21"/>
  <c r="FK36" i="21"/>
  <c r="FK35" i="21"/>
  <c r="FK33" i="21"/>
  <c r="FK27" i="21"/>
  <c r="FK25" i="21"/>
  <c r="FK24" i="21"/>
  <c r="FK23" i="21"/>
  <c r="FK22" i="21"/>
  <c r="FK21" i="21"/>
  <c r="FK20" i="21"/>
  <c r="FK19" i="21"/>
  <c r="FK18" i="21"/>
  <c r="FK17" i="21"/>
  <c r="FK16" i="21"/>
  <c r="FK15" i="21"/>
  <c r="FK14" i="21"/>
  <c r="FK13" i="21"/>
  <c r="FK12" i="21"/>
  <c r="FK11" i="21"/>
  <c r="FK10" i="21"/>
  <c r="ER47" i="21"/>
  <c r="EQ47" i="21"/>
  <c r="EP47" i="21"/>
  <c r="EQ36" i="21"/>
  <c r="EQ35" i="21"/>
  <c r="EQ33" i="21"/>
  <c r="EQ27" i="21"/>
  <c r="EQ25" i="21"/>
  <c r="EQ24" i="21"/>
  <c r="EQ23" i="21"/>
  <c r="EQ22" i="21"/>
  <c r="EQ21" i="21"/>
  <c r="EQ20" i="21"/>
  <c r="EQ19" i="21"/>
  <c r="EQ18" i="21"/>
  <c r="EQ17" i="21"/>
  <c r="EQ16" i="21"/>
  <c r="EQ15" i="21"/>
  <c r="EQ14" i="21"/>
  <c r="EQ13" i="21"/>
  <c r="EQ12" i="21"/>
  <c r="EQ11" i="21"/>
  <c r="EQ10" i="21"/>
  <c r="DW11" i="21"/>
  <c r="DW12" i="21"/>
  <c r="DW13" i="21"/>
  <c r="DW14" i="21"/>
  <c r="DW15" i="21"/>
  <c r="DW16" i="21"/>
  <c r="DW17" i="21"/>
  <c r="DW18" i="21"/>
  <c r="DW19" i="21"/>
  <c r="DW20" i="21"/>
  <c r="DW21" i="21"/>
  <c r="DW22" i="21"/>
  <c r="DW23" i="21"/>
  <c r="DW24" i="21"/>
  <c r="DW25" i="21"/>
  <c r="DW27" i="21"/>
  <c r="DW33" i="21"/>
  <c r="DW35" i="21"/>
  <c r="DW10" i="21"/>
  <c r="DH47" i="21"/>
  <c r="DI47" i="21"/>
  <c r="DJ47" i="21"/>
  <c r="DK47" i="21"/>
  <c r="DL47" i="21"/>
  <c r="DT47" i="21"/>
  <c r="DU47" i="21"/>
  <c r="DV47" i="21"/>
  <c r="DX47" i="21"/>
  <c r="DY47" i="21"/>
  <c r="EH47" i="21"/>
  <c r="EI47" i="21"/>
  <c r="EJ47" i="21"/>
  <c r="EK47" i="21"/>
  <c r="EL47" i="21"/>
  <c r="ES47" i="21"/>
  <c r="ET47" i="21"/>
  <c r="EU47" i="21"/>
  <c r="EV47" i="21"/>
  <c r="EW47" i="21"/>
  <c r="EX47" i="21"/>
  <c r="FF47" i="21"/>
  <c r="FG47" i="21"/>
  <c r="FH47" i="21"/>
  <c r="FI47" i="21"/>
  <c r="FT47" i="21"/>
  <c r="FU47" i="21"/>
  <c r="FV47" i="21"/>
  <c r="FW47" i="21"/>
  <c r="GE47" i="21" s="1"/>
  <c r="FX47" i="21"/>
  <c r="FY47" i="21"/>
  <c r="FZ47" i="21"/>
  <c r="GG47" i="21"/>
  <c r="GH47" i="21"/>
  <c r="GI47" i="21"/>
  <c r="GJ47" i="21"/>
  <c r="GK47" i="21"/>
  <c r="GL47" i="21"/>
  <c r="GQ47" i="21"/>
  <c r="GR47" i="21"/>
  <c r="GS47" i="21"/>
  <c r="GT47" i="21"/>
  <c r="HN47" i="21"/>
  <c r="HO47" i="21"/>
  <c r="HP47" i="21"/>
  <c r="HQ47" i="21"/>
  <c r="IB47" i="21"/>
  <c r="IC47" i="21"/>
  <c r="ID47" i="21"/>
  <c r="IE47" i="21"/>
  <c r="IF47" i="21"/>
  <c r="IG47" i="21"/>
  <c r="IH47" i="21"/>
  <c r="IO47" i="21"/>
  <c r="IP47" i="21"/>
  <c r="IQ47" i="21"/>
  <c r="IR47" i="21"/>
  <c r="IS47" i="21"/>
  <c r="IT47" i="21"/>
  <c r="DG47" i="21"/>
  <c r="KM46" i="21"/>
  <c r="KE46" i="21"/>
  <c r="JS46" i="21"/>
  <c r="JK46" i="21"/>
  <c r="IY46" i="21"/>
  <c r="KM45" i="21"/>
  <c r="KE45" i="21"/>
  <c r="JS45" i="21"/>
  <c r="JK45" i="21"/>
  <c r="IY45" i="21"/>
  <c r="KQ44" i="21"/>
  <c r="KI44" i="21"/>
  <c r="JW44" i="21"/>
  <c r="JO44" i="21"/>
  <c r="JC44" i="21"/>
  <c r="IU44" i="21"/>
  <c r="II44" i="21"/>
  <c r="IA44" i="21"/>
  <c r="HC42" i="21"/>
  <c r="HK42" i="21"/>
  <c r="HW42" i="21"/>
  <c r="IE42" i="21"/>
  <c r="IQ42" i="21"/>
  <c r="IY42" i="21"/>
  <c r="JK42" i="21"/>
  <c r="JS42" i="21"/>
  <c r="KE42" i="21"/>
  <c r="KM42" i="21"/>
  <c r="HC43" i="21"/>
  <c r="HK43" i="21"/>
  <c r="HW43" i="21"/>
  <c r="IE43" i="21"/>
  <c r="IQ43" i="21"/>
  <c r="IY43" i="21"/>
  <c r="JK43" i="21"/>
  <c r="JS43" i="21"/>
  <c r="KE43" i="21"/>
  <c r="KM43" i="21"/>
  <c r="KM41" i="21"/>
  <c r="KE41" i="21"/>
  <c r="JS41" i="21"/>
  <c r="JK41" i="21"/>
  <c r="IY41" i="21"/>
  <c r="IQ41" i="21"/>
  <c r="IE41" i="21"/>
  <c r="HW41" i="21"/>
  <c r="HK41" i="21"/>
  <c r="HC41" i="21"/>
  <c r="GQ41" i="21"/>
  <c r="GI41" i="21"/>
  <c r="KQ40" i="21"/>
  <c r="KI40" i="21"/>
  <c r="JW40" i="21"/>
  <c r="JO40" i="21"/>
  <c r="JC40" i="21"/>
  <c r="IU40" i="21"/>
  <c r="II40" i="21"/>
  <c r="IA40" i="21"/>
  <c r="HO40" i="21"/>
  <c r="HG40" i="21"/>
  <c r="GU40" i="21"/>
  <c r="GM40" i="21"/>
  <c r="GA40" i="21"/>
  <c r="FS40" i="21"/>
  <c r="FC39" i="21"/>
  <c r="FO39" i="21"/>
  <c r="FW39" i="21"/>
  <c r="GI39" i="21"/>
  <c r="GQ39" i="21"/>
  <c r="HC39" i="21"/>
  <c r="HK39" i="21"/>
  <c r="HW39" i="21"/>
  <c r="IE39" i="21"/>
  <c r="IQ39" i="21"/>
  <c r="IY39" i="21"/>
  <c r="JK39" i="21"/>
  <c r="JS39" i="21"/>
  <c r="KE39" i="21"/>
  <c r="KM39" i="21"/>
  <c r="EU37" i="21"/>
  <c r="FC37" i="21"/>
  <c r="FO37" i="21"/>
  <c r="FW37" i="21"/>
  <c r="GI37" i="21"/>
  <c r="GQ37" i="21"/>
  <c r="HC37" i="21"/>
  <c r="HK37" i="21"/>
  <c r="HW37" i="21"/>
  <c r="IE37" i="21"/>
  <c r="IQ37" i="21"/>
  <c r="IY37" i="21"/>
  <c r="JK37" i="21"/>
  <c r="JS37" i="21"/>
  <c r="KE37" i="21"/>
  <c r="KM37" i="21"/>
  <c r="EU38" i="21"/>
  <c r="FC38" i="21"/>
  <c r="FO38" i="21"/>
  <c r="FW38" i="21"/>
  <c r="GI38" i="21"/>
  <c r="GQ38" i="21"/>
  <c r="HC38" i="21"/>
  <c r="HK38" i="21"/>
  <c r="HW38" i="21"/>
  <c r="IE38" i="21"/>
  <c r="IQ38" i="21"/>
  <c r="IY38" i="21"/>
  <c r="JK38" i="21"/>
  <c r="JS38" i="21"/>
  <c r="KE38" i="21"/>
  <c r="KM38" i="21"/>
  <c r="KM36" i="21"/>
  <c r="KE36" i="21"/>
  <c r="KQ35" i="21"/>
  <c r="KI35" i="21"/>
  <c r="KM34" i="21"/>
  <c r="KM48" i="21" s="1"/>
  <c r="KL39" i="3" s="1"/>
  <c r="KE34" i="21"/>
  <c r="KU34" i="21" s="1"/>
  <c r="KM33" i="21"/>
  <c r="KE33" i="21"/>
  <c r="JS36" i="21"/>
  <c r="JK36" i="21"/>
  <c r="JW35" i="21"/>
  <c r="JO35" i="21"/>
  <c r="JS34" i="21"/>
  <c r="JS48" i="21" s="1"/>
  <c r="JR39" i="3" s="1"/>
  <c r="JK34" i="21"/>
  <c r="KA34" i="21" s="1"/>
  <c r="JS33" i="21"/>
  <c r="JK33" i="21"/>
  <c r="IY36" i="21"/>
  <c r="IQ36" i="21"/>
  <c r="JC35" i="21"/>
  <c r="IU35" i="21"/>
  <c r="IY34" i="21"/>
  <c r="IY48" i="21" s="1"/>
  <c r="IX39" i="3" s="1"/>
  <c r="IQ34" i="21"/>
  <c r="JG34" i="21" s="1"/>
  <c r="IY33" i="21"/>
  <c r="IQ33" i="21"/>
  <c r="IE36" i="21"/>
  <c r="HW36" i="21"/>
  <c r="II35" i="21"/>
  <c r="IA35" i="21"/>
  <c r="IE34" i="21"/>
  <c r="IE48" i="21" s="1"/>
  <c r="ID39" i="3" s="1"/>
  <c r="HW34" i="21"/>
  <c r="HW48" i="21" s="1"/>
  <c r="IE33" i="21"/>
  <c r="HW33" i="21"/>
  <c r="HK36" i="21"/>
  <c r="HC36" i="21"/>
  <c r="HO35" i="21"/>
  <c r="HG35" i="21"/>
  <c r="HK34" i="21"/>
  <c r="HC34" i="21"/>
  <c r="HS34" i="21" s="1"/>
  <c r="HK33" i="21"/>
  <c r="HC33" i="21"/>
  <c r="GQ36" i="21"/>
  <c r="GI36" i="21"/>
  <c r="GU35" i="21"/>
  <c r="GM35" i="21"/>
  <c r="GQ34" i="21"/>
  <c r="GQ48" i="21" s="1"/>
  <c r="GP39" i="3" s="1"/>
  <c r="GI34" i="21"/>
  <c r="GY34" i="21" s="1"/>
  <c r="GQ33" i="21"/>
  <c r="GI33" i="21"/>
  <c r="FW36" i="21"/>
  <c r="FO36" i="21"/>
  <c r="GA35" i="21"/>
  <c r="FS35" i="21"/>
  <c r="FW34" i="21"/>
  <c r="FW48" i="21" s="1"/>
  <c r="FV39" i="3" s="1"/>
  <c r="FO34" i="21"/>
  <c r="GE34" i="21" s="1"/>
  <c r="FW33" i="21"/>
  <c r="FO33" i="21"/>
  <c r="FC36" i="21"/>
  <c r="EU36" i="21"/>
  <c r="FG35" i="21"/>
  <c r="EY35" i="21"/>
  <c r="FC34" i="21"/>
  <c r="FC48" i="21" s="1"/>
  <c r="FB39" i="3" s="1"/>
  <c r="EU34" i="21"/>
  <c r="EU48" i="21" s="1"/>
  <c r="FC33" i="21"/>
  <c r="EU33" i="21"/>
  <c r="EI36" i="21"/>
  <c r="EM35" i="21"/>
  <c r="EI33" i="21"/>
  <c r="IQ45" i="21"/>
  <c r="GQ42" i="21"/>
  <c r="EA36" i="21"/>
  <c r="EE35" i="21"/>
  <c r="EA33" i="21"/>
  <c r="DS35" i="21"/>
  <c r="DO33" i="21"/>
  <c r="E33" i="21"/>
  <c r="F46" i="21"/>
  <c r="F45" i="21"/>
  <c r="F44" i="21"/>
  <c r="F43" i="21"/>
  <c r="F42" i="21"/>
  <c r="F41" i="21"/>
  <c r="F40" i="21"/>
  <c r="F39" i="21"/>
  <c r="F38" i="21"/>
  <c r="F37" i="21"/>
  <c r="F36" i="21"/>
  <c r="F35" i="21"/>
  <c r="F34" i="21"/>
  <c r="EA34" i="21" s="1"/>
  <c r="F33" i="21"/>
  <c r="IQ23" i="21"/>
  <c r="DG23" i="21"/>
  <c r="DO23" i="21"/>
  <c r="EA23" i="21"/>
  <c r="EI23" i="21"/>
  <c r="EU23" i="21"/>
  <c r="FC23" i="21"/>
  <c r="FO23" i="21"/>
  <c r="FW23" i="21"/>
  <c r="GI23" i="21"/>
  <c r="GQ23" i="21"/>
  <c r="HC23" i="21"/>
  <c r="HK23" i="21"/>
  <c r="HW23" i="21"/>
  <c r="IE23" i="21"/>
  <c r="IE22" i="21"/>
  <c r="HW22" i="21"/>
  <c r="HK22" i="21"/>
  <c r="HC22" i="21"/>
  <c r="GQ22" i="21"/>
  <c r="GI22" i="21"/>
  <c r="FW22" i="21"/>
  <c r="FO22" i="21"/>
  <c r="FC22" i="21"/>
  <c r="EU22" i="21"/>
  <c r="EI22" i="21"/>
  <c r="EA22" i="21"/>
  <c r="DO22" i="21"/>
  <c r="DG22" i="21"/>
  <c r="HO21" i="21"/>
  <c r="HG21" i="21"/>
  <c r="GU21" i="21"/>
  <c r="GM21" i="21"/>
  <c r="GA21" i="21"/>
  <c r="FS21" i="21"/>
  <c r="FG21" i="21"/>
  <c r="EY21" i="21"/>
  <c r="EM21" i="21"/>
  <c r="EE21" i="21"/>
  <c r="DS21" i="21"/>
  <c r="GQ20" i="21"/>
  <c r="DG20" i="21"/>
  <c r="DO20" i="21"/>
  <c r="EA20" i="21"/>
  <c r="EI20" i="21"/>
  <c r="EU20" i="21"/>
  <c r="FC20" i="21"/>
  <c r="FO20" i="21"/>
  <c r="FW20" i="21"/>
  <c r="GI20" i="21"/>
  <c r="GI19" i="21"/>
  <c r="FW19" i="21"/>
  <c r="FO19" i="21"/>
  <c r="FC19" i="21"/>
  <c r="EU19" i="21"/>
  <c r="EI19" i="21"/>
  <c r="EA19" i="21"/>
  <c r="DO19" i="21"/>
  <c r="DG19" i="21"/>
  <c r="FW18" i="21"/>
  <c r="FO18" i="21"/>
  <c r="FC18" i="21"/>
  <c r="EU18" i="21"/>
  <c r="EI18" i="21"/>
  <c r="EA18" i="21"/>
  <c r="DO18" i="21"/>
  <c r="FG17" i="21"/>
  <c r="EY17" i="21"/>
  <c r="EM17" i="21"/>
  <c r="EE17" i="21"/>
  <c r="DS17" i="21"/>
  <c r="DK21" i="21"/>
  <c r="DK17" i="21"/>
  <c r="EU16" i="21"/>
  <c r="EI16" i="21"/>
  <c r="EA16" i="21"/>
  <c r="DO16" i="21"/>
  <c r="EI15" i="21"/>
  <c r="EA15" i="21"/>
  <c r="DO15" i="21"/>
  <c r="EI14" i="21"/>
  <c r="EA14" i="21"/>
  <c r="DO14" i="21"/>
  <c r="DO13" i="21"/>
  <c r="KQ25" i="21"/>
  <c r="KI25" i="21"/>
  <c r="JW25" i="21"/>
  <c r="JO25" i="21"/>
  <c r="KM24" i="21"/>
  <c r="KE24" i="21"/>
  <c r="JS24" i="21"/>
  <c r="JK24" i="21"/>
  <c r="JC25" i="21"/>
  <c r="IU25" i="21"/>
  <c r="II25" i="21"/>
  <c r="IA25" i="21"/>
  <c r="IY24" i="21"/>
  <c r="IQ24" i="21"/>
  <c r="IE24" i="21"/>
  <c r="HW24" i="21"/>
  <c r="HO25" i="21"/>
  <c r="HG25" i="21"/>
  <c r="GU25" i="21"/>
  <c r="GM25" i="21"/>
  <c r="HK24" i="21"/>
  <c r="HC24" i="21"/>
  <c r="GQ24" i="21"/>
  <c r="GI24" i="21"/>
  <c r="GA25" i="21"/>
  <c r="FS25" i="21"/>
  <c r="FG25" i="21"/>
  <c r="EY25" i="21"/>
  <c r="FW24" i="21"/>
  <c r="FO24" i="21"/>
  <c r="FC24" i="21"/>
  <c r="EU24" i="21"/>
  <c r="EM25" i="21"/>
  <c r="EE25" i="21"/>
  <c r="EI24" i="21"/>
  <c r="EA24" i="21"/>
  <c r="DS25" i="21"/>
  <c r="DO24" i="21"/>
  <c r="DG24" i="21"/>
  <c r="DG18" i="21"/>
  <c r="DG16" i="21"/>
  <c r="DG15" i="21"/>
  <c r="DG14" i="21"/>
  <c r="DG13" i="21"/>
  <c r="IQ27" i="21"/>
  <c r="IE27" i="21"/>
  <c r="HO27" i="21"/>
  <c r="GQ27" i="21"/>
  <c r="GI27" i="21"/>
  <c r="FW27" i="21"/>
  <c r="FG27" i="21"/>
  <c r="EU27" i="21"/>
  <c r="EI27" i="21"/>
  <c r="DS27" i="21"/>
  <c r="DK27" i="21"/>
  <c r="DG27" i="21"/>
  <c r="DK12" i="21"/>
  <c r="E10" i="21"/>
  <c r="F10" i="21" s="1"/>
  <c r="DG10" i="21" s="1"/>
  <c r="A61" i="21"/>
  <c r="DG11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EE8" i="21"/>
  <c r="DB8" i="21"/>
  <c r="CH8" i="21"/>
  <c r="BN8" i="21"/>
  <c r="AT8" i="21"/>
  <c r="Z8" i="21"/>
  <c r="EQ6" i="21"/>
  <c r="EM6" i="21" s="1"/>
  <c r="EA6" i="21"/>
  <c r="DS6" i="21"/>
  <c r="DO6" i="21"/>
  <c r="DK6" i="21"/>
  <c r="DG6" i="21"/>
  <c r="DW8" i="21" s="1"/>
  <c r="DE3" i="21"/>
  <c r="DV242" i="17" l="1"/>
  <c r="DR240" i="17"/>
  <c r="DN240" i="17"/>
  <c r="DJ240" i="17" s="1"/>
  <c r="DF240" i="17" s="1"/>
  <c r="JZ234" i="17"/>
  <c r="JV234" i="17" s="1"/>
  <c r="KP235" i="17"/>
  <c r="HN248" i="17"/>
  <c r="HJ248" i="17"/>
  <c r="HF248" i="17" s="1"/>
  <c r="HB248" i="17" s="1"/>
  <c r="FV235" i="17"/>
  <c r="FN235" i="17"/>
  <c r="FR235" i="17"/>
  <c r="JR232" i="17"/>
  <c r="JN232" i="17" s="1"/>
  <c r="JJ232" i="17" s="1"/>
  <c r="DV248" i="17"/>
  <c r="EP248" i="17"/>
  <c r="JB235" i="17"/>
  <c r="JJ235" i="17"/>
  <c r="IH242" i="17"/>
  <c r="EP249" i="17"/>
  <c r="EA48" i="21"/>
  <c r="ET39" i="3"/>
  <c r="FK48" i="21"/>
  <c r="IM48" i="21"/>
  <c r="JK48" i="21"/>
  <c r="JG48" i="21"/>
  <c r="KE48" i="21"/>
  <c r="KD39" i="3" s="1"/>
  <c r="GE48" i="21"/>
  <c r="FK34" i="21"/>
  <c r="IM34" i="21"/>
  <c r="FN39" i="3"/>
  <c r="HC48" i="21"/>
  <c r="DO34" i="21"/>
  <c r="EI34" i="21"/>
  <c r="EI48" i="21" s="1"/>
  <c r="EH39" i="3" s="1"/>
  <c r="GI48" i="21"/>
  <c r="HV235" i="17"/>
  <c r="HZ235" i="17"/>
  <c r="ID235" i="17"/>
  <c r="JR234" i="17"/>
  <c r="JV236" i="17"/>
  <c r="JV232" i="17"/>
  <c r="JZ236" i="17"/>
  <c r="DV232" i="17"/>
  <c r="HF235" i="17"/>
  <c r="JN235" i="17"/>
  <c r="HJ235" i="17"/>
  <c r="JR235" i="17"/>
  <c r="HN235" i="17"/>
  <c r="IP235" i="17"/>
  <c r="IT235" i="17"/>
  <c r="GH235" i="17"/>
  <c r="GL235" i="17"/>
  <c r="GP235" i="17"/>
  <c r="EP240" i="17"/>
  <c r="DR242" i="17"/>
  <c r="FJ241" i="17"/>
  <c r="FJ249" i="17" s="1"/>
  <c r="IH244" i="17"/>
  <c r="IH229" i="17" s="1"/>
  <c r="BJ141" i="15" s="1"/>
  <c r="JB39" i="3"/>
  <c r="HV39" i="3"/>
  <c r="IL39" i="3" s="1"/>
  <c r="DZ39" i="3"/>
  <c r="EP39" i="3" s="1"/>
  <c r="DJ165" i="3"/>
  <c r="ED165" i="3"/>
  <c r="HJ165" i="3"/>
  <c r="IX165" i="3"/>
  <c r="KL165" i="3"/>
  <c r="FF95" i="3"/>
  <c r="FJ95" i="3" s="1"/>
  <c r="FN165" i="3" s="1"/>
  <c r="IH95" i="3"/>
  <c r="IL95" i="3" s="1"/>
  <c r="IP165" i="3" s="1"/>
  <c r="GT95" i="3"/>
  <c r="GX95" i="3" s="1"/>
  <c r="HB165" i="3" s="1"/>
  <c r="DR95" i="3"/>
  <c r="DR165" i="3" s="1"/>
  <c r="EL95" i="3"/>
  <c r="EP95" i="3" s="1"/>
  <c r="ET165" i="3" s="1"/>
  <c r="FZ95" i="3"/>
  <c r="GD95" i="3" s="1"/>
  <c r="GH165" i="3" s="1"/>
  <c r="HN95" i="3"/>
  <c r="HR95" i="3" s="1"/>
  <c r="HV165" i="3" s="1"/>
  <c r="JB95" i="3"/>
  <c r="JF95" i="3" s="1"/>
  <c r="JJ165" i="3" s="1"/>
  <c r="KP95" i="3"/>
  <c r="KP165" i="3" s="1"/>
  <c r="JV95" i="3"/>
  <c r="JZ95" i="3" s="1"/>
  <c r="KD165" i="3" s="1"/>
  <c r="FB165" i="3"/>
  <c r="JN165" i="3"/>
  <c r="GP165" i="3"/>
  <c r="ID165" i="3"/>
  <c r="JR165" i="3"/>
  <c r="DF165" i="3"/>
  <c r="EH165" i="3"/>
  <c r="FV165" i="3"/>
  <c r="HF165" i="3"/>
  <c r="IT165" i="3"/>
  <c r="KH165" i="3"/>
  <c r="DN165" i="3"/>
  <c r="EX165" i="3"/>
  <c r="JB165" i="3"/>
  <c r="GL165" i="3"/>
  <c r="HZ165" i="3"/>
  <c r="KI53" i="21"/>
  <c r="JO53" i="21"/>
  <c r="IU53" i="21"/>
  <c r="IA53" i="21"/>
  <c r="HG53" i="21"/>
  <c r="GM55" i="21"/>
  <c r="GQ53" i="21"/>
  <c r="GI55" i="21"/>
  <c r="FS55" i="21"/>
  <c r="FW53" i="21"/>
  <c r="FO55" i="21"/>
  <c r="EY53" i="21"/>
  <c r="EE53" i="21"/>
  <c r="DO55" i="21"/>
  <c r="DS55" i="21"/>
  <c r="DW55" i="21" s="1"/>
  <c r="KP39" i="3"/>
  <c r="JF39" i="3"/>
  <c r="GD39" i="3"/>
  <c r="FJ39" i="3"/>
  <c r="HS47" i="21"/>
  <c r="IM47" i="21"/>
  <c r="GY47" i="21"/>
  <c r="DW47" i="21"/>
  <c r="EQ8" i="21"/>
  <c r="EM8" i="21"/>
  <c r="EI8" i="21"/>
  <c r="EA8" i="21"/>
  <c r="FK6" i="21"/>
  <c r="DG8" i="21"/>
  <c r="EE6" i="21"/>
  <c r="EI6" i="21"/>
  <c r="DK8" i="21"/>
  <c r="DO8" i="21"/>
  <c r="DS8" i="21"/>
  <c r="DR244" i="17" l="1"/>
  <c r="DR229" i="17" s="1"/>
  <c r="AF141" i="15" s="1"/>
  <c r="DR228" i="17"/>
  <c r="AF140" i="15" s="1"/>
  <c r="DV250" i="17"/>
  <c r="DR250" i="17" s="1"/>
  <c r="DR248" i="17"/>
  <c r="DN248" i="17"/>
  <c r="DJ248" i="17" s="1"/>
  <c r="DF248" i="17" s="1"/>
  <c r="EP250" i="17"/>
  <c r="EL250" i="17" s="1"/>
  <c r="EH250" i="17" s="1"/>
  <c r="ED250" i="17" s="1"/>
  <c r="ED252" i="17" s="1"/>
  <c r="EH248" i="17"/>
  <c r="ED248" i="17" s="1"/>
  <c r="DZ248" i="17" s="1"/>
  <c r="EL248" i="17"/>
  <c r="FJ240" i="17"/>
  <c r="EH240" i="17"/>
  <c r="ED240" i="17" s="1"/>
  <c r="DZ240" i="17" s="1"/>
  <c r="EL240" i="17"/>
  <c r="ID242" i="17"/>
  <c r="IH228" i="17"/>
  <c r="BJ140" i="15" s="1"/>
  <c r="EH252" i="17"/>
  <c r="FJ248" i="17"/>
  <c r="HS48" i="21"/>
  <c r="HB39" i="3"/>
  <c r="HR39" i="3" s="1"/>
  <c r="DO48" i="21"/>
  <c r="DW34" i="21"/>
  <c r="GH39" i="3"/>
  <c r="GX39" i="3" s="1"/>
  <c r="GY48" i="21"/>
  <c r="KA48" i="21"/>
  <c r="JJ39" i="3"/>
  <c r="JZ39" i="3" s="1"/>
  <c r="KU48" i="21"/>
  <c r="EQ34" i="21"/>
  <c r="EQ48" i="21"/>
  <c r="DN232" i="17"/>
  <c r="DJ232" i="17" s="1"/>
  <c r="DF232" i="17" s="1"/>
  <c r="DV234" i="17"/>
  <c r="DR232" i="17"/>
  <c r="GD241" i="17"/>
  <c r="GD249" i="17" s="1"/>
  <c r="FJ233" i="17"/>
  <c r="EP232" i="17"/>
  <c r="JN234" i="17"/>
  <c r="JR236" i="17"/>
  <c r="EP242" i="17"/>
  <c r="FJ242" i="17"/>
  <c r="DN242" i="17"/>
  <c r="HN165" i="3"/>
  <c r="JF165" i="3"/>
  <c r="EL165" i="3"/>
  <c r="HR165" i="3"/>
  <c r="IH165" i="3"/>
  <c r="IL165" i="3" s="1"/>
  <c r="FF165" i="3"/>
  <c r="FJ165" i="3" s="1"/>
  <c r="GT165" i="3"/>
  <c r="GX165" i="3" s="1"/>
  <c r="FZ165" i="3"/>
  <c r="GD165" i="3" s="1"/>
  <c r="JV165" i="3"/>
  <c r="JZ165" i="3" s="1"/>
  <c r="KI55" i="21"/>
  <c r="KM53" i="21"/>
  <c r="JO55" i="21"/>
  <c r="JS53" i="21"/>
  <c r="IU55" i="21"/>
  <c r="IY53" i="21"/>
  <c r="IA55" i="21"/>
  <c r="IE53" i="21"/>
  <c r="HG55" i="21"/>
  <c r="HK53" i="21"/>
  <c r="GQ55" i="21"/>
  <c r="GU53" i="21"/>
  <c r="FW55" i="21"/>
  <c r="GA53" i="21"/>
  <c r="EY55" i="21"/>
  <c r="FC53" i="21"/>
  <c r="EE55" i="21"/>
  <c r="EI53" i="21"/>
  <c r="GE6" i="21"/>
  <c r="EY6" i="21"/>
  <c r="EU6" i="21"/>
  <c r="FG6" i="21"/>
  <c r="FC6" i="21"/>
  <c r="EL252" i="17" l="1"/>
  <c r="HZ242" i="17"/>
  <c r="ID228" i="17"/>
  <c r="BI140" i="15" s="1"/>
  <c r="ID244" i="17"/>
  <c r="ID229" i="17" s="1"/>
  <c r="BI141" i="15" s="1"/>
  <c r="DN244" i="17"/>
  <c r="DN229" i="17" s="1"/>
  <c r="AE141" i="15" s="1"/>
  <c r="DN228" i="17"/>
  <c r="AE140" i="15" s="1"/>
  <c r="DZ250" i="17"/>
  <c r="DZ252" i="17" s="1"/>
  <c r="DN250" i="17"/>
  <c r="DR252" i="17"/>
  <c r="FB248" i="17"/>
  <c r="EX248" i="17" s="1"/>
  <c r="ET248" i="17" s="1"/>
  <c r="FF248" i="17"/>
  <c r="GD240" i="17"/>
  <c r="FF240" i="17"/>
  <c r="FB240" i="17"/>
  <c r="EX240" i="17" s="1"/>
  <c r="ET240" i="17" s="1"/>
  <c r="GD248" i="17"/>
  <c r="FJ250" i="17"/>
  <c r="FF250" i="17" s="1"/>
  <c r="FB250" i="17" s="1"/>
  <c r="EX250" i="17" s="1"/>
  <c r="ET250" i="17" s="1"/>
  <c r="DN39" i="3"/>
  <c r="DW48" i="21"/>
  <c r="EL232" i="17"/>
  <c r="EP234" i="17"/>
  <c r="FJ232" i="17"/>
  <c r="EH232" i="17"/>
  <c r="ED232" i="17" s="1"/>
  <c r="DZ232" i="17" s="1"/>
  <c r="GX241" i="17"/>
  <c r="GX249" i="17" s="1"/>
  <c r="GD233" i="17"/>
  <c r="DR234" i="17"/>
  <c r="JJ234" i="17"/>
  <c r="JJ236" i="17" s="1"/>
  <c r="JN236" i="17"/>
  <c r="EL242" i="17"/>
  <c r="EL228" i="17" s="1"/>
  <c r="AK140" i="15" s="1"/>
  <c r="DJ242" i="17"/>
  <c r="FF242" i="17"/>
  <c r="FF228" i="17" s="1"/>
  <c r="AP140" i="15" s="1"/>
  <c r="KM55" i="21"/>
  <c r="KQ53" i="21"/>
  <c r="JS55" i="21"/>
  <c r="JW53" i="21"/>
  <c r="IY55" i="21"/>
  <c r="JC53" i="21"/>
  <c r="IE55" i="21"/>
  <c r="II53" i="21"/>
  <c r="HK55" i="21"/>
  <c r="HO53" i="21"/>
  <c r="GU55" i="21"/>
  <c r="GA55" i="21"/>
  <c r="FC55" i="21"/>
  <c r="FG53" i="21"/>
  <c r="EM53" i="21"/>
  <c r="EI55" i="21"/>
  <c r="GA6" i="21"/>
  <c r="FW6" i="21"/>
  <c r="GY6" i="21"/>
  <c r="FS6" i="21"/>
  <c r="FO6" i="21"/>
  <c r="FC8" i="21"/>
  <c r="EY8" i="21"/>
  <c r="EU8" i="21"/>
  <c r="FK8" i="21"/>
  <c r="FG8" i="21"/>
  <c r="DR93" i="4"/>
  <c r="DR92" i="4"/>
  <c r="DN93" i="4"/>
  <c r="DN92" i="4"/>
  <c r="DJ93" i="4"/>
  <c r="DJ92" i="4"/>
  <c r="DF93" i="4"/>
  <c r="DF92" i="4"/>
  <c r="CW28" i="4"/>
  <c r="CS28" i="4"/>
  <c r="CO28" i="4"/>
  <c r="CK28" i="4"/>
  <c r="CC28" i="4"/>
  <c r="BY28" i="4"/>
  <c r="DN28" i="4" s="1"/>
  <c r="EH28" i="4" s="1"/>
  <c r="FB28" i="4" s="1"/>
  <c r="FV28" i="4" s="1"/>
  <c r="GP28" i="4" s="1"/>
  <c r="HJ28" i="4" s="1"/>
  <c r="ID28" i="4" s="1"/>
  <c r="IX28" i="4" s="1"/>
  <c r="JR28" i="4" s="1"/>
  <c r="KL28" i="4" s="1"/>
  <c r="BU28" i="4"/>
  <c r="BQ28" i="4"/>
  <c r="BI28" i="4"/>
  <c r="BE28" i="4"/>
  <c r="BA28" i="4"/>
  <c r="AW28" i="4"/>
  <c r="AK28" i="4"/>
  <c r="KP30" i="4"/>
  <c r="KL30" i="4"/>
  <c r="KH30" i="4"/>
  <c r="KD30" i="4"/>
  <c r="KP29" i="4"/>
  <c r="KL29" i="4"/>
  <c r="KH29" i="4"/>
  <c r="KD29" i="4"/>
  <c r="JV30" i="4"/>
  <c r="JB30" i="4"/>
  <c r="IX30" i="4"/>
  <c r="JR30" i="4" s="1"/>
  <c r="IT30" i="4"/>
  <c r="JN30" i="4" s="1"/>
  <c r="IP30" i="4"/>
  <c r="JJ30" i="4" s="1"/>
  <c r="JV29" i="4"/>
  <c r="JB29" i="4"/>
  <c r="IX29" i="4"/>
  <c r="JR29" i="4" s="1"/>
  <c r="IT29" i="4"/>
  <c r="JN29" i="4" s="1"/>
  <c r="IP29" i="4"/>
  <c r="JJ29" i="4" s="1"/>
  <c r="HN30" i="4"/>
  <c r="IH30" i="4" s="1"/>
  <c r="HJ30" i="4"/>
  <c r="ID30" i="4" s="1"/>
  <c r="HF30" i="4"/>
  <c r="HZ30" i="4" s="1"/>
  <c r="HB30" i="4"/>
  <c r="HV30" i="4" s="1"/>
  <c r="HN29" i="4"/>
  <c r="IH29" i="4" s="1"/>
  <c r="HJ29" i="4"/>
  <c r="ID29" i="4" s="1"/>
  <c r="HF29" i="4"/>
  <c r="HZ29" i="4" s="1"/>
  <c r="HB29" i="4"/>
  <c r="HV29" i="4" s="1"/>
  <c r="FZ30" i="4"/>
  <c r="GT30" i="4" s="1"/>
  <c r="FV30" i="4"/>
  <c r="GP30" i="4" s="1"/>
  <c r="FR30" i="4"/>
  <c r="GL30" i="4" s="1"/>
  <c r="FN30" i="4"/>
  <c r="GH30" i="4" s="1"/>
  <c r="FZ29" i="4"/>
  <c r="GT29" i="4" s="1"/>
  <c r="FV29" i="4"/>
  <c r="GP29" i="4" s="1"/>
  <c r="FR29" i="4"/>
  <c r="GL29" i="4" s="1"/>
  <c r="FN29" i="4"/>
  <c r="GH29" i="4" s="1"/>
  <c r="FF30" i="4"/>
  <c r="FB30" i="4"/>
  <c r="EX30" i="4"/>
  <c r="ET30" i="4"/>
  <c r="FF29" i="4"/>
  <c r="FB29" i="4"/>
  <c r="EX29" i="4"/>
  <c r="ET29" i="4"/>
  <c r="EL30" i="4"/>
  <c r="EL29" i="4"/>
  <c r="EH30" i="4"/>
  <c r="EH29" i="4"/>
  <c r="ED30" i="4"/>
  <c r="ED29" i="4"/>
  <c r="DZ29" i="4"/>
  <c r="DZ30" i="4"/>
  <c r="DR30" i="4"/>
  <c r="DR29" i="4"/>
  <c r="DR28" i="4"/>
  <c r="EL28" i="4" s="1"/>
  <c r="FF28" i="4" s="1"/>
  <c r="FZ28" i="4" s="1"/>
  <c r="GT28" i="4" s="1"/>
  <c r="HN28" i="4" s="1"/>
  <c r="IH28" i="4" s="1"/>
  <c r="JB28" i="4" s="1"/>
  <c r="JV28" i="4" s="1"/>
  <c r="KP28" i="4" s="1"/>
  <c r="DN30" i="4"/>
  <c r="DN29" i="4"/>
  <c r="DJ30" i="4"/>
  <c r="DJ29" i="4"/>
  <c r="DJ28" i="4"/>
  <c r="ED28" i="4" s="1"/>
  <c r="EX28" i="4" s="1"/>
  <c r="FR28" i="4" s="1"/>
  <c r="GL28" i="4" s="1"/>
  <c r="HF28" i="4" s="1"/>
  <c r="HZ28" i="4" s="1"/>
  <c r="IT28" i="4" s="1"/>
  <c r="JN28" i="4" s="1"/>
  <c r="KH28" i="4" s="1"/>
  <c r="DF30" i="4"/>
  <c r="DF29" i="4"/>
  <c r="DF28" i="4"/>
  <c r="DZ28" i="4" s="1"/>
  <c r="ET28" i="4" s="1"/>
  <c r="FN28" i="4" s="1"/>
  <c r="GH28" i="4" s="1"/>
  <c r="HB28" i="4" s="1"/>
  <c r="HV28" i="4" s="1"/>
  <c r="IP28" i="4" s="1"/>
  <c r="JJ28" i="4" s="1"/>
  <c r="KD28" i="4" s="1"/>
  <c r="CW30" i="4"/>
  <c r="CS30" i="4"/>
  <c r="CO30" i="4"/>
  <c r="CK30" i="4"/>
  <c r="CW29" i="4"/>
  <c r="CS29" i="4"/>
  <c r="CO29" i="4"/>
  <c r="CK29" i="4"/>
  <c r="CC30" i="4"/>
  <c r="BY30" i="4"/>
  <c r="BU30" i="4"/>
  <c r="BQ30" i="4"/>
  <c r="CC29" i="4"/>
  <c r="BY29" i="4"/>
  <c r="BU29" i="4"/>
  <c r="BQ29" i="4"/>
  <c r="BI30" i="4"/>
  <c r="BE30" i="4"/>
  <c r="BA30" i="4"/>
  <c r="AW30" i="4"/>
  <c r="BI29" i="4"/>
  <c r="BE29" i="4"/>
  <c r="BA29" i="4"/>
  <c r="AW29" i="4"/>
  <c r="AO30" i="4"/>
  <c r="AO29" i="4"/>
  <c r="AO28" i="4"/>
  <c r="AK30" i="4"/>
  <c r="AK29" i="4"/>
  <c r="AG30" i="4"/>
  <c r="AG29" i="4"/>
  <c r="AG28" i="4"/>
  <c r="AC30" i="4"/>
  <c r="AC29" i="4"/>
  <c r="AC28" i="4"/>
  <c r="U30" i="4"/>
  <c r="U29" i="4"/>
  <c r="Q30" i="4"/>
  <c r="Q29" i="4"/>
  <c r="M30" i="4"/>
  <c r="M29" i="4"/>
  <c r="I30" i="4"/>
  <c r="U28" i="4"/>
  <c r="I29" i="4"/>
  <c r="F117" i="4"/>
  <c r="DA27" i="4"/>
  <c r="CW27" i="4"/>
  <c r="CS27" i="4"/>
  <c r="CO27" i="4"/>
  <c r="CK27" i="4"/>
  <c r="DA26" i="4"/>
  <c r="CW26" i="4"/>
  <c r="CS26" i="4"/>
  <c r="CO26" i="4"/>
  <c r="CK26" i="4"/>
  <c r="CG27" i="4"/>
  <c r="CC27" i="4"/>
  <c r="BY27" i="4"/>
  <c r="BU27" i="4"/>
  <c r="BQ27" i="4"/>
  <c r="CG26" i="4"/>
  <c r="CC26" i="4"/>
  <c r="BY26" i="4"/>
  <c r="BU26" i="4"/>
  <c r="BQ26" i="4"/>
  <c r="BM27" i="4"/>
  <c r="BI27" i="4"/>
  <c r="BE27" i="4"/>
  <c r="BA27" i="4"/>
  <c r="AW27" i="4"/>
  <c r="BM26" i="4"/>
  <c r="BI26" i="4"/>
  <c r="BE26" i="4"/>
  <c r="BA26" i="4"/>
  <c r="AW26" i="4"/>
  <c r="AS27" i="4"/>
  <c r="AO27" i="4"/>
  <c r="AK27" i="4"/>
  <c r="AG27" i="4"/>
  <c r="AC27" i="4"/>
  <c r="AS26" i="4"/>
  <c r="AO26" i="4"/>
  <c r="AK26" i="4"/>
  <c r="AG26" i="4"/>
  <c r="AC26" i="4"/>
  <c r="Y27" i="4"/>
  <c r="Y26" i="4"/>
  <c r="U27" i="4"/>
  <c r="U26" i="4"/>
  <c r="Q27" i="4"/>
  <c r="Q26" i="4"/>
  <c r="M27" i="4"/>
  <c r="M26" i="4"/>
  <c r="I27" i="4"/>
  <c r="I26" i="4"/>
  <c r="DA36" i="4"/>
  <c r="CW36" i="4"/>
  <c r="DR36" i="4" s="1"/>
  <c r="EL36" i="4" s="1"/>
  <c r="FF36" i="4" s="1"/>
  <c r="FZ36" i="4" s="1"/>
  <c r="GT36" i="4" s="1"/>
  <c r="HN36" i="4" s="1"/>
  <c r="IH36" i="4" s="1"/>
  <c r="JB36" i="4" s="1"/>
  <c r="JV36" i="4" s="1"/>
  <c r="KP36" i="4" s="1"/>
  <c r="KP38" i="3" s="1"/>
  <c r="CS36" i="4"/>
  <c r="DN36" i="4" s="1"/>
  <c r="EH36" i="4" s="1"/>
  <c r="FB36" i="4" s="1"/>
  <c r="FV36" i="4" s="1"/>
  <c r="GP36" i="4" s="1"/>
  <c r="HJ36" i="4" s="1"/>
  <c r="ID36" i="4" s="1"/>
  <c r="IX36" i="4" s="1"/>
  <c r="JR36" i="4" s="1"/>
  <c r="KL36" i="4" s="1"/>
  <c r="KL38" i="3" s="1"/>
  <c r="CO36" i="4"/>
  <c r="DJ36" i="4" s="1"/>
  <c r="ED36" i="4" s="1"/>
  <c r="EX36" i="4" s="1"/>
  <c r="FR36" i="4" s="1"/>
  <c r="GL36" i="4" s="1"/>
  <c r="HF36" i="4" s="1"/>
  <c r="HZ36" i="4" s="1"/>
  <c r="IT36" i="4" s="1"/>
  <c r="JN36" i="4" s="1"/>
  <c r="KH36" i="4" s="1"/>
  <c r="KH38" i="3" s="1"/>
  <c r="CK36" i="4"/>
  <c r="DF36" i="4" s="1"/>
  <c r="DZ36" i="4" s="1"/>
  <c r="ET36" i="4" s="1"/>
  <c r="FN36" i="4" s="1"/>
  <c r="GH36" i="4" s="1"/>
  <c r="HB36" i="4" s="1"/>
  <c r="HV36" i="4" s="1"/>
  <c r="IP36" i="4" s="1"/>
  <c r="JJ36" i="4" s="1"/>
  <c r="KD36" i="4" s="1"/>
  <c r="KD38" i="3" s="1"/>
  <c r="CG36" i="4"/>
  <c r="CC36" i="4"/>
  <c r="BY36" i="4"/>
  <c r="BU36" i="4"/>
  <c r="BQ36" i="4"/>
  <c r="BM36" i="4"/>
  <c r="BI36" i="4"/>
  <c r="BE36" i="4"/>
  <c r="BA36" i="4"/>
  <c r="AW36" i="4"/>
  <c r="AS36" i="4"/>
  <c r="AO36" i="4"/>
  <c r="AK36" i="4"/>
  <c r="AG36" i="4"/>
  <c r="AC36" i="4"/>
  <c r="Y36" i="4"/>
  <c r="U36" i="4"/>
  <c r="Q36" i="4"/>
  <c r="M36" i="4"/>
  <c r="I36" i="4"/>
  <c r="F77" i="4"/>
  <c r="DA35" i="4"/>
  <c r="CW35" i="4"/>
  <c r="CS35" i="4"/>
  <c r="CO35" i="4"/>
  <c r="CK35" i="4"/>
  <c r="CG35" i="4"/>
  <c r="CC35" i="4"/>
  <c r="BY35" i="4"/>
  <c r="BU35" i="4"/>
  <c r="BQ35" i="4"/>
  <c r="BM35" i="4"/>
  <c r="BI35" i="4"/>
  <c r="BE35" i="4"/>
  <c r="BA35" i="4"/>
  <c r="AW35" i="4"/>
  <c r="AS35" i="4"/>
  <c r="AO35" i="4"/>
  <c r="AK35" i="4"/>
  <c r="AG35" i="4"/>
  <c r="AC35" i="4"/>
  <c r="Y35" i="4"/>
  <c r="U35" i="4"/>
  <c r="Q35" i="4"/>
  <c r="M35" i="4"/>
  <c r="I35" i="4"/>
  <c r="DA34" i="4"/>
  <c r="DF96" i="4" s="1"/>
  <c r="DF76" i="4" s="1"/>
  <c r="CW34" i="4"/>
  <c r="CS34" i="4"/>
  <c r="CO34" i="4"/>
  <c r="CK34" i="4"/>
  <c r="DA33" i="4"/>
  <c r="DF95" i="4" s="1"/>
  <c r="DJ95" i="4" s="1"/>
  <c r="CW33" i="4"/>
  <c r="CS33" i="4"/>
  <c r="CO33" i="4"/>
  <c r="CK33" i="4"/>
  <c r="CG34" i="4"/>
  <c r="CC34" i="4"/>
  <c r="BY34" i="4"/>
  <c r="BU34" i="4"/>
  <c r="BQ34" i="4"/>
  <c r="CG33" i="4"/>
  <c r="CC33" i="4"/>
  <c r="BY33" i="4"/>
  <c r="BU33" i="4"/>
  <c r="BQ33" i="4"/>
  <c r="BM34" i="4"/>
  <c r="BI34" i="4"/>
  <c r="BE34" i="4"/>
  <c r="BA34" i="4"/>
  <c r="AW34" i="4"/>
  <c r="BM33" i="4"/>
  <c r="BI33" i="4"/>
  <c r="BE33" i="4"/>
  <c r="BA33" i="4"/>
  <c r="AW33" i="4"/>
  <c r="AS34" i="4"/>
  <c r="AO34" i="4"/>
  <c r="AK34" i="4"/>
  <c r="AG34" i="4"/>
  <c r="AC34" i="4"/>
  <c r="AS33" i="4"/>
  <c r="AO33" i="4"/>
  <c r="AK33" i="4"/>
  <c r="AG33" i="4"/>
  <c r="AC33" i="4"/>
  <c r="Y34" i="4"/>
  <c r="Y33" i="4"/>
  <c r="U34" i="4"/>
  <c r="U33" i="4"/>
  <c r="Q34" i="4"/>
  <c r="Q33" i="4"/>
  <c r="M34" i="4"/>
  <c r="M33" i="4"/>
  <c r="I34" i="4"/>
  <c r="I33" i="4"/>
  <c r="DF78" i="3"/>
  <c r="DJ78" i="3" s="1"/>
  <c r="DR78" i="3" s="1"/>
  <c r="KP25" i="4"/>
  <c r="KL25" i="4"/>
  <c r="KH25" i="4"/>
  <c r="KD25" i="4"/>
  <c r="JV25" i="4"/>
  <c r="JR25" i="4"/>
  <c r="JN25" i="4"/>
  <c r="JJ25" i="4"/>
  <c r="JB25" i="4"/>
  <c r="IX25" i="4"/>
  <c r="IT25" i="4"/>
  <c r="IP25" i="4"/>
  <c r="IH25" i="4"/>
  <c r="ID25" i="4"/>
  <c r="HZ25" i="4"/>
  <c r="HV25" i="4"/>
  <c r="HN25" i="4"/>
  <c r="HJ25" i="4"/>
  <c r="HF25" i="4"/>
  <c r="HB25" i="4"/>
  <c r="GT25" i="4"/>
  <c r="GP25" i="4"/>
  <c r="GL25" i="4"/>
  <c r="GH25" i="4"/>
  <c r="FZ25" i="4"/>
  <c r="FV25" i="4"/>
  <c r="FR25" i="4"/>
  <c r="FN25" i="4"/>
  <c r="FF25" i="4"/>
  <c r="FB25" i="4"/>
  <c r="EX25" i="4"/>
  <c r="ET25" i="4"/>
  <c r="EL25" i="4"/>
  <c r="EH25" i="4"/>
  <c r="ED25" i="4"/>
  <c r="DZ25" i="4"/>
  <c r="DR25" i="4"/>
  <c r="DN25" i="4"/>
  <c r="DJ25" i="4"/>
  <c r="DF25" i="4"/>
  <c r="KP111" i="4"/>
  <c r="KL111" i="4"/>
  <c r="KH111" i="4"/>
  <c r="KD111" i="4"/>
  <c r="JV111" i="4"/>
  <c r="JR111" i="4"/>
  <c r="JN111" i="4"/>
  <c r="JJ111" i="4"/>
  <c r="JB111" i="4"/>
  <c r="IX111" i="4"/>
  <c r="IT111" i="4"/>
  <c r="IP111" i="4"/>
  <c r="IH111" i="4"/>
  <c r="ID111" i="4"/>
  <c r="HZ111" i="4"/>
  <c r="HV111" i="4"/>
  <c r="HN111" i="4"/>
  <c r="HJ111" i="4"/>
  <c r="HF111" i="4"/>
  <c r="HB111" i="4"/>
  <c r="GT111" i="4"/>
  <c r="GP111" i="4"/>
  <c r="GL111" i="4"/>
  <c r="GH111" i="4"/>
  <c r="FZ111" i="4"/>
  <c r="FV111" i="4"/>
  <c r="FR111" i="4"/>
  <c r="FN111" i="4"/>
  <c r="FF111" i="4"/>
  <c r="FB111" i="4"/>
  <c r="EX111" i="4"/>
  <c r="ET111" i="4"/>
  <c r="EL111" i="4"/>
  <c r="EH111" i="4"/>
  <c r="ED111" i="4"/>
  <c r="DZ111" i="4"/>
  <c r="DR111" i="4"/>
  <c r="DN111" i="4"/>
  <c r="DJ111" i="4"/>
  <c r="DF111" i="4"/>
  <c r="KP71" i="4"/>
  <c r="KL71" i="4"/>
  <c r="KH71" i="4"/>
  <c r="KD71" i="4"/>
  <c r="JV71" i="4"/>
  <c r="JR71" i="4"/>
  <c r="JN71" i="4"/>
  <c r="JJ71" i="4"/>
  <c r="JB71" i="4"/>
  <c r="IX71" i="4"/>
  <c r="IT71" i="4"/>
  <c r="IP71" i="4"/>
  <c r="IH71" i="4"/>
  <c r="ID71" i="4"/>
  <c r="HZ71" i="4"/>
  <c r="HV71" i="4"/>
  <c r="HN71" i="4"/>
  <c r="HJ71" i="4"/>
  <c r="HF71" i="4"/>
  <c r="HB71" i="4"/>
  <c r="GT71" i="4"/>
  <c r="GP71" i="4"/>
  <c r="GL71" i="4"/>
  <c r="GH71" i="4"/>
  <c r="FZ71" i="4"/>
  <c r="FV71" i="4"/>
  <c r="FR71" i="4"/>
  <c r="FN71" i="4"/>
  <c r="FF71" i="4"/>
  <c r="FB71" i="4"/>
  <c r="EX71" i="4"/>
  <c r="ET71" i="4"/>
  <c r="EL71" i="4"/>
  <c r="EH71" i="4"/>
  <c r="ED71" i="4"/>
  <c r="DZ71" i="4"/>
  <c r="DR71" i="4"/>
  <c r="DN71" i="4"/>
  <c r="DJ71" i="4"/>
  <c r="DF71" i="4"/>
  <c r="DN252" i="17" l="1"/>
  <c r="DJ250" i="17"/>
  <c r="FZ240" i="17"/>
  <c r="FV240" i="17"/>
  <c r="FR240" i="17" s="1"/>
  <c r="FN240" i="17" s="1"/>
  <c r="GX240" i="17"/>
  <c r="FZ248" i="17"/>
  <c r="FV248" i="17"/>
  <c r="FR248" i="17" s="1"/>
  <c r="FN248" i="17" s="1"/>
  <c r="HV242" i="17"/>
  <c r="HZ228" i="17"/>
  <c r="BH140" i="15" s="1"/>
  <c r="HZ244" i="17"/>
  <c r="HZ229" i="17" s="1"/>
  <c r="BH141" i="15" s="1"/>
  <c r="DJ244" i="17"/>
  <c r="DJ229" i="17" s="1"/>
  <c r="AD141" i="15" s="1"/>
  <c r="DJ228" i="17"/>
  <c r="AD140" i="15" s="1"/>
  <c r="GD242" i="17"/>
  <c r="GD244" i="17" s="1"/>
  <c r="FZ242" i="17"/>
  <c r="FZ228" i="17" s="1"/>
  <c r="AU140" i="15" s="1"/>
  <c r="GX248" i="17"/>
  <c r="GD250" i="17"/>
  <c r="HR241" i="17"/>
  <c r="GX233" i="17"/>
  <c r="FJ234" i="17"/>
  <c r="FF232" i="17"/>
  <c r="FB232" i="17"/>
  <c r="EX232" i="17" s="1"/>
  <c r="ET232" i="17" s="1"/>
  <c r="GD232" i="17"/>
  <c r="DN234" i="17"/>
  <c r="EL234" i="17"/>
  <c r="EL244" i="17"/>
  <c r="EL229" i="17" s="1"/>
  <c r="AK141" i="15" s="1"/>
  <c r="EH242" i="17"/>
  <c r="EH228" i="17" s="1"/>
  <c r="AJ140" i="15" s="1"/>
  <c r="FV242" i="17"/>
  <c r="FV228" i="17" s="1"/>
  <c r="AT140" i="15" s="1"/>
  <c r="FZ244" i="17"/>
  <c r="FZ229" i="17" s="1"/>
  <c r="AU141" i="15" s="1"/>
  <c r="DF242" i="17"/>
  <c r="FB242" i="17"/>
  <c r="FB228" i="17" s="1"/>
  <c r="AO140" i="15" s="1"/>
  <c r="KQ55" i="21"/>
  <c r="JW55" i="21"/>
  <c r="JC55" i="21"/>
  <c r="II55" i="21"/>
  <c r="HO55" i="21"/>
  <c r="FG55" i="21"/>
  <c r="EM55" i="21"/>
  <c r="FO8" i="21"/>
  <c r="GE8" i="21"/>
  <c r="GA8" i="21"/>
  <c r="FW8" i="21"/>
  <c r="FS8" i="21"/>
  <c r="GU6" i="21"/>
  <c r="GQ6" i="21"/>
  <c r="HS6" i="21"/>
  <c r="GI6" i="21"/>
  <c r="GM6" i="21"/>
  <c r="EL92" i="4"/>
  <c r="DJ26" i="4"/>
  <c r="DN112" i="4"/>
  <c r="DJ112" i="4"/>
  <c r="DJ72" i="4"/>
  <c r="ED92" i="4"/>
  <c r="DN26" i="4"/>
  <c r="JJ38" i="3"/>
  <c r="DJ38" i="3"/>
  <c r="HV38" i="3"/>
  <c r="DN38" i="3"/>
  <c r="HZ38" i="3"/>
  <c r="ET38" i="3"/>
  <c r="ID38" i="3"/>
  <c r="EX38" i="3"/>
  <c r="FB38" i="3"/>
  <c r="JN38" i="3"/>
  <c r="GH38" i="3"/>
  <c r="JR38" i="3"/>
  <c r="GL38" i="3"/>
  <c r="DF38" i="3"/>
  <c r="GP38" i="3"/>
  <c r="DF73" i="4"/>
  <c r="DR38" i="3"/>
  <c r="FF38" i="3"/>
  <c r="GT38" i="3"/>
  <c r="IH38" i="3"/>
  <c r="JV38" i="3"/>
  <c r="DZ38" i="3"/>
  <c r="FN38" i="3"/>
  <c r="HB38" i="3"/>
  <c r="IP38" i="3"/>
  <c r="ED38" i="3"/>
  <c r="FR38" i="3"/>
  <c r="HF38" i="3"/>
  <c r="IT38" i="3"/>
  <c r="EH38" i="3"/>
  <c r="FV38" i="3"/>
  <c r="HJ38" i="3"/>
  <c r="IX38" i="3"/>
  <c r="EL38" i="3"/>
  <c r="FZ38" i="3"/>
  <c r="HN38" i="3"/>
  <c r="JB38" i="3"/>
  <c r="DJ96" i="4"/>
  <c r="DJ76" i="4" s="1"/>
  <c r="DF116" i="4"/>
  <c r="DF97" i="4"/>
  <c r="DF35" i="4" s="1"/>
  <c r="DN95" i="4"/>
  <c r="DJ75" i="4"/>
  <c r="DJ115" i="4"/>
  <c r="DJ33" i="4"/>
  <c r="DF115" i="4"/>
  <c r="DF75" i="4"/>
  <c r="DF33" i="4"/>
  <c r="DF34" i="4"/>
  <c r="DF244" i="17" l="1"/>
  <c r="DF228" i="17"/>
  <c r="GT248" i="17"/>
  <c r="GP248" i="17"/>
  <c r="GL248" i="17" s="1"/>
  <c r="GH248" i="17" s="1"/>
  <c r="GP240" i="17"/>
  <c r="GL240" i="17" s="1"/>
  <c r="GH240" i="17" s="1"/>
  <c r="GT240" i="17"/>
  <c r="GX242" i="17"/>
  <c r="HR240" i="17"/>
  <c r="DJ252" i="17"/>
  <c r="DF250" i="17"/>
  <c r="DF252" i="17" s="1"/>
  <c r="HV244" i="17"/>
  <c r="HV229" i="17" s="1"/>
  <c r="HV228" i="17"/>
  <c r="HR233" i="17"/>
  <c r="HR249" i="17"/>
  <c r="HR250" i="17" s="1"/>
  <c r="GX250" i="17"/>
  <c r="IL248" i="17"/>
  <c r="FZ250" i="17"/>
  <c r="GD252" i="17"/>
  <c r="GD234" i="17"/>
  <c r="FV232" i="17"/>
  <c r="FR232" i="17" s="1"/>
  <c r="FN232" i="17" s="1"/>
  <c r="GX232" i="17"/>
  <c r="FZ232" i="17"/>
  <c r="FF234" i="17"/>
  <c r="DJ234" i="17"/>
  <c r="EH234" i="17"/>
  <c r="ED242" i="17"/>
  <c r="ED228" i="17" s="1"/>
  <c r="AI140" i="15" s="1"/>
  <c r="EH244" i="17"/>
  <c r="EH229" i="17" s="1"/>
  <c r="AJ141" i="15" s="1"/>
  <c r="FR242" i="17"/>
  <c r="FR228" i="17" s="1"/>
  <c r="AS140" i="15" s="1"/>
  <c r="FV244" i="17"/>
  <c r="FV229" i="17" s="1"/>
  <c r="AT141" i="15" s="1"/>
  <c r="EX242" i="17"/>
  <c r="EX228" i="17" s="1"/>
  <c r="AN140" i="15" s="1"/>
  <c r="GI8" i="21"/>
  <c r="GY8" i="21"/>
  <c r="GU8" i="21"/>
  <c r="GQ8" i="21"/>
  <c r="GM8" i="21"/>
  <c r="HK6" i="21"/>
  <c r="IM6" i="21"/>
  <c r="HG6" i="21"/>
  <c r="HC6" i="21"/>
  <c r="HO6" i="21"/>
  <c r="DR112" i="4"/>
  <c r="EH92" i="4"/>
  <c r="FB92" i="4" s="1"/>
  <c r="DR72" i="4"/>
  <c r="DN72" i="4"/>
  <c r="DR26" i="4"/>
  <c r="EH26" i="4"/>
  <c r="EH112" i="4"/>
  <c r="EH72" i="4"/>
  <c r="EX92" i="4"/>
  <c r="ED26" i="4"/>
  <c r="ED72" i="4"/>
  <c r="ED112" i="4"/>
  <c r="EL26" i="4"/>
  <c r="EL112" i="4"/>
  <c r="EL72" i="4"/>
  <c r="FF92" i="4"/>
  <c r="DN96" i="4"/>
  <c r="DR96" i="4" s="1"/>
  <c r="DZ93" i="4"/>
  <c r="DZ113" i="4" s="1"/>
  <c r="DN113" i="4"/>
  <c r="DN27" i="4"/>
  <c r="DJ113" i="4"/>
  <c r="DJ27" i="4"/>
  <c r="DR113" i="4"/>
  <c r="DR27" i="4"/>
  <c r="DF113" i="4"/>
  <c r="DF27" i="4"/>
  <c r="EH93" i="4"/>
  <c r="DN73" i="4"/>
  <c r="ED93" i="4"/>
  <c r="DJ73" i="4"/>
  <c r="EL93" i="4"/>
  <c r="DR73" i="4"/>
  <c r="DJ116" i="4"/>
  <c r="DJ34" i="4"/>
  <c r="DJ97" i="4"/>
  <c r="DJ117" i="4" s="1"/>
  <c r="DF117" i="4"/>
  <c r="DF77" i="4"/>
  <c r="DR95" i="4"/>
  <c r="DN115" i="4"/>
  <c r="DN33" i="4"/>
  <c r="DN75" i="4"/>
  <c r="HJ240" i="17" l="1"/>
  <c r="HF240" i="17" s="1"/>
  <c r="HB240" i="17" s="1"/>
  <c r="HN240" i="17"/>
  <c r="JF240" i="17"/>
  <c r="GT242" i="17"/>
  <c r="GX244" i="17"/>
  <c r="BG140" i="15"/>
  <c r="IL228" i="17"/>
  <c r="BK140" i="15" s="1"/>
  <c r="AC140" i="15"/>
  <c r="DV228" i="17"/>
  <c r="AG140" i="15" s="1"/>
  <c r="HR242" i="17"/>
  <c r="HN242" i="17" s="1"/>
  <c r="HN228" i="17" s="1"/>
  <c r="BE140" i="15" s="1"/>
  <c r="BG141" i="15"/>
  <c r="IL229" i="17"/>
  <c r="BK141" i="15" s="1"/>
  <c r="ID248" i="17"/>
  <c r="HZ248" i="17" s="1"/>
  <c r="HV248" i="17" s="1"/>
  <c r="IH248" i="17"/>
  <c r="DV244" i="17"/>
  <c r="DV243" i="17" s="1"/>
  <c r="DF229" i="17"/>
  <c r="JF248" i="17"/>
  <c r="IL250" i="17"/>
  <c r="HR244" i="17"/>
  <c r="GT250" i="17"/>
  <c r="GX252" i="17"/>
  <c r="FV250" i="17"/>
  <c r="FZ252" i="17"/>
  <c r="HN250" i="17"/>
  <c r="HR252" i="17"/>
  <c r="FB234" i="17"/>
  <c r="GX234" i="17"/>
  <c r="GT232" i="17"/>
  <c r="GP232" i="17"/>
  <c r="GL232" i="17" s="1"/>
  <c r="GH232" i="17" s="1"/>
  <c r="HR232" i="17"/>
  <c r="DF234" i="17"/>
  <c r="DF236" i="17" s="1"/>
  <c r="ED234" i="17"/>
  <c r="FZ234" i="17"/>
  <c r="GD236" i="17"/>
  <c r="DZ242" i="17"/>
  <c r="ED244" i="17"/>
  <c r="ED229" i="17" s="1"/>
  <c r="AI141" i="15" s="1"/>
  <c r="ET242" i="17"/>
  <c r="ET228" i="17" s="1"/>
  <c r="HJ242" i="17"/>
  <c r="HJ228" i="17" s="1"/>
  <c r="BD140" i="15" s="1"/>
  <c r="HN244" i="17"/>
  <c r="HN229" i="17" s="1"/>
  <c r="BE141" i="15" s="1"/>
  <c r="FN242" i="17"/>
  <c r="FR244" i="17"/>
  <c r="FR229" i="17" s="1"/>
  <c r="AS141" i="15" s="1"/>
  <c r="HO8" i="21"/>
  <c r="HK8" i="21"/>
  <c r="HG8" i="21"/>
  <c r="HC8" i="21"/>
  <c r="HS8" i="21"/>
  <c r="II6" i="21"/>
  <c r="IE6" i="21"/>
  <c r="IA6" i="21"/>
  <c r="JG6" i="21"/>
  <c r="HW6" i="21"/>
  <c r="ET93" i="4"/>
  <c r="DN76" i="4"/>
  <c r="DN116" i="4"/>
  <c r="FR92" i="4"/>
  <c r="EX26" i="4"/>
  <c r="EX112" i="4"/>
  <c r="EX72" i="4"/>
  <c r="DN34" i="4"/>
  <c r="FZ92" i="4"/>
  <c r="FF26" i="4"/>
  <c r="FF72" i="4"/>
  <c r="FF112" i="4"/>
  <c r="FV92" i="4"/>
  <c r="FB26" i="4"/>
  <c r="FB112" i="4"/>
  <c r="FB72" i="4"/>
  <c r="DZ73" i="4"/>
  <c r="DZ27" i="4"/>
  <c r="EL27" i="4"/>
  <c r="EL113" i="4"/>
  <c r="ET113" i="4"/>
  <c r="ET27" i="4"/>
  <c r="ED27" i="4"/>
  <c r="ED113" i="4"/>
  <c r="EH113" i="4"/>
  <c r="EH27" i="4"/>
  <c r="ED73" i="4"/>
  <c r="EX93" i="4"/>
  <c r="ET73" i="4"/>
  <c r="FN93" i="4"/>
  <c r="FF93" i="4"/>
  <c r="EL73" i="4"/>
  <c r="FB93" i="4"/>
  <c r="EH73" i="4"/>
  <c r="DJ35" i="4"/>
  <c r="DJ77" i="4"/>
  <c r="DN97" i="4"/>
  <c r="DN77" i="4" s="1"/>
  <c r="DV96" i="4"/>
  <c r="DR34" i="4"/>
  <c r="DR76" i="4"/>
  <c r="DR116" i="4"/>
  <c r="DV95" i="4"/>
  <c r="DR33" i="4"/>
  <c r="DR75" i="4"/>
  <c r="DR115" i="4"/>
  <c r="DZ244" i="17" l="1"/>
  <c r="DZ228" i="17"/>
  <c r="GT228" i="17"/>
  <c r="AZ140" i="15" s="1"/>
  <c r="GP242" i="17"/>
  <c r="GT244" i="17"/>
  <c r="GT229" i="17" s="1"/>
  <c r="AZ141" i="15" s="1"/>
  <c r="DV251" i="17"/>
  <c r="DV252" i="17" s="1"/>
  <c r="DV235" i="17"/>
  <c r="JB240" i="17"/>
  <c r="IX240" i="17"/>
  <c r="IT240" i="17" s="1"/>
  <c r="IP240" i="17" s="1"/>
  <c r="JF242" i="17"/>
  <c r="JZ240" i="17"/>
  <c r="AC141" i="15"/>
  <c r="DV229" i="17"/>
  <c r="AG141" i="15" s="1"/>
  <c r="FN244" i="17"/>
  <c r="FN229" i="17" s="1"/>
  <c r="FN228" i="17"/>
  <c r="FJ228" i="17"/>
  <c r="AQ140" i="15" s="1"/>
  <c r="AM140" i="15"/>
  <c r="JB248" i="17"/>
  <c r="IX248" i="17"/>
  <c r="IT248" i="17" s="1"/>
  <c r="IP248" i="17" s="1"/>
  <c r="FR250" i="17"/>
  <c r="FV252" i="17"/>
  <c r="HJ250" i="17"/>
  <c r="HN252" i="17"/>
  <c r="GP250" i="17"/>
  <c r="GT252" i="17"/>
  <c r="IH250" i="17"/>
  <c r="IL252" i="17"/>
  <c r="JZ248" i="17"/>
  <c r="JF250" i="17"/>
  <c r="HR234" i="17"/>
  <c r="HN232" i="17"/>
  <c r="HJ232" i="17"/>
  <c r="HF232" i="17" s="1"/>
  <c r="HB232" i="17" s="1"/>
  <c r="IL232" i="17"/>
  <c r="FV234" i="17"/>
  <c r="FZ236" i="17"/>
  <c r="FZ29" i="17" s="1"/>
  <c r="GX236" i="17"/>
  <c r="GT234" i="17"/>
  <c r="EX234" i="17"/>
  <c r="DZ234" i="17"/>
  <c r="HF242" i="17"/>
  <c r="HF228" i="17" s="1"/>
  <c r="BC140" i="15" s="1"/>
  <c r="HJ244" i="17"/>
  <c r="HJ229" i="17" s="1"/>
  <c r="BD141" i="15" s="1"/>
  <c r="IM8" i="21"/>
  <c r="II8" i="21"/>
  <c r="IE8" i="21"/>
  <c r="IA8" i="21"/>
  <c r="HW8" i="21"/>
  <c r="IQ6" i="21"/>
  <c r="JC6" i="21"/>
  <c r="IY6" i="21"/>
  <c r="IU6" i="21"/>
  <c r="KA6" i="21"/>
  <c r="GP92" i="4"/>
  <c r="FV26" i="4"/>
  <c r="FV112" i="4"/>
  <c r="FV72" i="4"/>
  <c r="GL92" i="4"/>
  <c r="FR112" i="4"/>
  <c r="FR26" i="4"/>
  <c r="FR72" i="4"/>
  <c r="GT92" i="4"/>
  <c r="FZ26" i="4"/>
  <c r="FZ112" i="4"/>
  <c r="FZ72" i="4"/>
  <c r="DR97" i="4"/>
  <c r="DR77" i="4" s="1"/>
  <c r="EX113" i="4"/>
  <c r="EX27" i="4"/>
  <c r="FB113" i="4"/>
  <c r="FB27" i="4"/>
  <c r="FF113" i="4"/>
  <c r="FF27" i="4"/>
  <c r="FN27" i="4"/>
  <c r="FN113" i="4"/>
  <c r="FV93" i="4"/>
  <c r="FB73" i="4"/>
  <c r="DN117" i="4"/>
  <c r="EX73" i="4"/>
  <c r="FR93" i="4"/>
  <c r="FZ93" i="4"/>
  <c r="FF73" i="4"/>
  <c r="FN73" i="4"/>
  <c r="GH93" i="4"/>
  <c r="DN35" i="4"/>
  <c r="DV97" i="4"/>
  <c r="DV75" i="4"/>
  <c r="DV33" i="4"/>
  <c r="DZ95" i="4"/>
  <c r="DV115" i="4"/>
  <c r="DZ96" i="4"/>
  <c r="DV76" i="4"/>
  <c r="DV116" i="4"/>
  <c r="DV34" i="4"/>
  <c r="DJ235" i="17" l="1"/>
  <c r="DJ236" i="17" s="1"/>
  <c r="DJ29" i="17" s="1"/>
  <c r="DN235" i="17"/>
  <c r="DN236" i="17" s="1"/>
  <c r="DN29" i="17" s="1"/>
  <c r="DV236" i="17"/>
  <c r="DR235" i="17"/>
  <c r="DR236" i="17" s="1"/>
  <c r="DR29" i="17" s="1"/>
  <c r="AR140" i="15"/>
  <c r="GD228" i="17"/>
  <c r="AV140" i="15" s="1"/>
  <c r="JR248" i="17"/>
  <c r="JN248" i="17" s="1"/>
  <c r="JJ248" i="17" s="1"/>
  <c r="JV248" i="17"/>
  <c r="GP228" i="17"/>
  <c r="AY140" i="15" s="1"/>
  <c r="GL242" i="17"/>
  <c r="GP244" i="17"/>
  <c r="GP229" i="17" s="1"/>
  <c r="AY141" i="15" s="1"/>
  <c r="JB242" i="17"/>
  <c r="JF244" i="17"/>
  <c r="AH140" i="15"/>
  <c r="EP228" i="17"/>
  <c r="AL140" i="15" s="1"/>
  <c r="AR141" i="15"/>
  <c r="GD229" i="17"/>
  <c r="AV141" i="15" s="1"/>
  <c r="JR240" i="17"/>
  <c r="JN240" i="17" s="1"/>
  <c r="JJ240" i="17" s="1"/>
  <c r="JV240" i="17"/>
  <c r="KT240" i="17"/>
  <c r="JZ242" i="17"/>
  <c r="EP244" i="17"/>
  <c r="DZ229" i="17"/>
  <c r="GL250" i="17"/>
  <c r="GP252" i="17"/>
  <c r="ID250" i="17"/>
  <c r="IH252" i="17"/>
  <c r="HF250" i="17"/>
  <c r="HJ252" i="17"/>
  <c r="JB250" i="17"/>
  <c r="JF252" i="17"/>
  <c r="KT248" i="17"/>
  <c r="JZ250" i="17"/>
  <c r="FN250" i="17"/>
  <c r="FN252" i="17" s="1"/>
  <c r="FR252" i="17"/>
  <c r="GP234" i="17"/>
  <c r="GT236" i="17"/>
  <c r="GT29" i="17" s="1"/>
  <c r="FR234" i="17"/>
  <c r="FV236" i="17"/>
  <c r="FV29" i="17" s="1"/>
  <c r="IL234" i="17"/>
  <c r="ID232" i="17"/>
  <c r="HZ232" i="17" s="1"/>
  <c r="HV232" i="17" s="1"/>
  <c r="JF232" i="17"/>
  <c r="IH232" i="17"/>
  <c r="ET234" i="17"/>
  <c r="HR236" i="17"/>
  <c r="HN234" i="17"/>
  <c r="HB242" i="17"/>
  <c r="HF244" i="17"/>
  <c r="HF229" i="17" s="1"/>
  <c r="BC141" i="15" s="1"/>
  <c r="JW6" i="21"/>
  <c r="JS6" i="21"/>
  <c r="KU6" i="21"/>
  <c r="JO6" i="21"/>
  <c r="JK6" i="21"/>
  <c r="IU8" i="21"/>
  <c r="IQ8" i="21"/>
  <c r="JG8" i="21"/>
  <c r="IY8" i="21"/>
  <c r="JC8" i="21"/>
  <c r="DR35" i="4"/>
  <c r="HF92" i="4"/>
  <c r="GL26" i="4"/>
  <c r="GL112" i="4"/>
  <c r="GL72" i="4"/>
  <c r="DR117" i="4"/>
  <c r="HN92" i="4"/>
  <c r="GT26" i="4"/>
  <c r="GT112" i="4"/>
  <c r="GT72" i="4"/>
  <c r="HJ92" i="4"/>
  <c r="GP26" i="4"/>
  <c r="GP112" i="4"/>
  <c r="GP72" i="4"/>
  <c r="FR27" i="4"/>
  <c r="FR113" i="4"/>
  <c r="FZ27" i="4"/>
  <c r="FZ113" i="4"/>
  <c r="GH113" i="4"/>
  <c r="GH27" i="4"/>
  <c r="FV27" i="4"/>
  <c r="FV113" i="4"/>
  <c r="FZ73" i="4"/>
  <c r="GT93" i="4"/>
  <c r="FR73" i="4"/>
  <c r="GL93" i="4"/>
  <c r="GH73" i="4"/>
  <c r="HB93" i="4"/>
  <c r="GP93" i="4"/>
  <c r="FV73" i="4"/>
  <c r="DZ115" i="4"/>
  <c r="ED95" i="4"/>
  <c r="DZ75" i="4"/>
  <c r="DZ33" i="4"/>
  <c r="ED96" i="4"/>
  <c r="DZ76" i="4"/>
  <c r="DZ116" i="4"/>
  <c r="DZ34" i="4"/>
  <c r="DV117" i="4"/>
  <c r="DV35" i="4"/>
  <c r="DV77" i="4"/>
  <c r="DZ97" i="4"/>
  <c r="KT250" i="17" l="1"/>
  <c r="KP248" i="17"/>
  <c r="KL248" i="17"/>
  <c r="KH248" i="17" s="1"/>
  <c r="KD248" i="17" s="1"/>
  <c r="KT242" i="17"/>
  <c r="KP240" i="17"/>
  <c r="KL240" i="17"/>
  <c r="KH240" i="17" s="1"/>
  <c r="KD240" i="17" s="1"/>
  <c r="JB228" i="17"/>
  <c r="BO140" i="15" s="1"/>
  <c r="IX242" i="17"/>
  <c r="JB244" i="17"/>
  <c r="JB229" i="17" s="1"/>
  <c r="BO141" i="15" s="1"/>
  <c r="GL228" i="17"/>
  <c r="AX140" i="15" s="1"/>
  <c r="GH242" i="17"/>
  <c r="GL244" i="17"/>
  <c r="GL229" i="17" s="1"/>
  <c r="AX141" i="15" s="1"/>
  <c r="AH141" i="15"/>
  <c r="EP229" i="17"/>
  <c r="AL141" i="15" s="1"/>
  <c r="JV242" i="17"/>
  <c r="JZ244" i="17"/>
  <c r="HB244" i="17"/>
  <c r="HB229" i="17" s="1"/>
  <c r="HB228" i="17"/>
  <c r="DV29" i="17"/>
  <c r="HB250" i="17"/>
  <c r="HB252" i="17" s="1"/>
  <c r="HF252" i="17"/>
  <c r="HZ250" i="17"/>
  <c r="ID252" i="17"/>
  <c r="IX250" i="17"/>
  <c r="JB252" i="17"/>
  <c r="JZ252" i="17"/>
  <c r="JV250" i="17"/>
  <c r="KP250" i="17"/>
  <c r="KT252" i="17"/>
  <c r="GH250" i="17"/>
  <c r="GH252" i="17" s="1"/>
  <c r="GL252" i="17"/>
  <c r="JF234" i="17"/>
  <c r="JB232" i="17"/>
  <c r="KT232" i="17"/>
  <c r="IX232" i="17"/>
  <c r="IT232" i="17" s="1"/>
  <c r="IP232" i="17" s="1"/>
  <c r="IH234" i="17"/>
  <c r="IL236" i="17"/>
  <c r="HN236" i="17"/>
  <c r="HN29" i="17" s="1"/>
  <c r="HJ234" i="17"/>
  <c r="FN234" i="17"/>
  <c r="FN236" i="17" s="1"/>
  <c r="FN29" i="17" s="1"/>
  <c r="FR236" i="17"/>
  <c r="FR29" i="17" s="1"/>
  <c r="GL234" i="17"/>
  <c r="GP236" i="17"/>
  <c r="GP29" i="17" s="1"/>
  <c r="KA8" i="21"/>
  <c r="JW8" i="21"/>
  <c r="JS8" i="21"/>
  <c r="JO8" i="21"/>
  <c r="JK8" i="21"/>
  <c r="KQ6" i="21"/>
  <c r="KM6" i="21"/>
  <c r="KI6" i="21"/>
  <c r="KE6" i="21"/>
  <c r="IH92" i="4"/>
  <c r="HN26" i="4"/>
  <c r="HN112" i="4"/>
  <c r="HN72" i="4"/>
  <c r="ID92" i="4"/>
  <c r="HJ26" i="4"/>
  <c r="HJ112" i="4"/>
  <c r="HJ72" i="4"/>
  <c r="HZ92" i="4"/>
  <c r="HF112" i="4"/>
  <c r="HF26" i="4"/>
  <c r="HF72" i="4"/>
  <c r="GP113" i="4"/>
  <c r="GP27" i="4"/>
  <c r="GL113" i="4"/>
  <c r="GL27" i="4"/>
  <c r="HB27" i="4"/>
  <c r="HB113" i="4"/>
  <c r="GT113" i="4"/>
  <c r="GT27" i="4"/>
  <c r="HV93" i="4"/>
  <c r="HB73" i="4"/>
  <c r="GL73" i="4"/>
  <c r="HF93" i="4"/>
  <c r="HN93" i="4"/>
  <c r="GT73" i="4"/>
  <c r="HJ93" i="4"/>
  <c r="GP73" i="4"/>
  <c r="ED76" i="4"/>
  <c r="ED116" i="4"/>
  <c r="ED34" i="4"/>
  <c r="EH96" i="4"/>
  <c r="ED97" i="4"/>
  <c r="DZ117" i="4"/>
  <c r="DZ77" i="4"/>
  <c r="DZ35" i="4"/>
  <c r="ED115" i="4"/>
  <c r="ED75" i="4"/>
  <c r="ED33" i="4"/>
  <c r="EH95" i="4"/>
  <c r="JV228" i="17" l="1"/>
  <c r="BT140" i="15" s="1"/>
  <c r="JR242" i="17"/>
  <c r="JV244" i="17"/>
  <c r="KP242" i="17"/>
  <c r="KT244" i="17"/>
  <c r="GH244" i="17"/>
  <c r="GH229" i="17" s="1"/>
  <c r="GH228" i="17"/>
  <c r="BB140" i="15"/>
  <c r="HR228" i="17"/>
  <c r="BF140" i="15" s="1"/>
  <c r="IX228" i="17"/>
  <c r="BN140" i="15" s="1"/>
  <c r="IX244" i="17"/>
  <c r="IX229" i="17" s="1"/>
  <c r="BN141" i="15" s="1"/>
  <c r="IT242" i="17"/>
  <c r="BB141" i="15"/>
  <c r="HR229" i="17"/>
  <c r="BF141" i="15" s="1"/>
  <c r="IT250" i="17"/>
  <c r="IX252" i="17"/>
  <c r="HV250" i="17"/>
  <c r="HV252" i="17" s="1"/>
  <c r="HZ252" i="17"/>
  <c r="JR250" i="17"/>
  <c r="JV252" i="17"/>
  <c r="KL250" i="17"/>
  <c r="KP252" i="17"/>
  <c r="GD29" i="17"/>
  <c r="HF234" i="17"/>
  <c r="HJ236" i="17"/>
  <c r="HJ29" i="17" s="1"/>
  <c r="ID234" i="17"/>
  <c r="IH236" i="17"/>
  <c r="IH29" i="17" s="1"/>
  <c r="GH234" i="17"/>
  <c r="GH236" i="17" s="1"/>
  <c r="GL236" i="17"/>
  <c r="GL29" i="17" s="1"/>
  <c r="KT234" i="17"/>
  <c r="KP232" i="17"/>
  <c r="KL232" i="17"/>
  <c r="KH232" i="17" s="1"/>
  <c r="KD232" i="17" s="1"/>
  <c r="JB234" i="17"/>
  <c r="JF236" i="17"/>
  <c r="KU8" i="21"/>
  <c r="KQ8" i="21"/>
  <c r="KM8" i="21"/>
  <c r="KE8" i="21"/>
  <c r="KI8" i="21"/>
  <c r="IX92" i="4"/>
  <c r="ID26" i="4"/>
  <c r="ID112" i="4"/>
  <c r="ID72" i="4"/>
  <c r="IT92" i="4"/>
  <c r="HZ26" i="4"/>
  <c r="HZ112" i="4"/>
  <c r="HZ72" i="4"/>
  <c r="JB92" i="4"/>
  <c r="IH112" i="4"/>
  <c r="IH72" i="4"/>
  <c r="IH26" i="4"/>
  <c r="HJ27" i="4"/>
  <c r="HJ113" i="4"/>
  <c r="HN27" i="4"/>
  <c r="HN113" i="4"/>
  <c r="HF27" i="4"/>
  <c r="HF113" i="4"/>
  <c r="HV113" i="4"/>
  <c r="HV27" i="4"/>
  <c r="IH93" i="4"/>
  <c r="HN73" i="4"/>
  <c r="HF73" i="4"/>
  <c r="HZ93" i="4"/>
  <c r="ID93" i="4"/>
  <c r="HJ73" i="4"/>
  <c r="HV73" i="4"/>
  <c r="IP93" i="4"/>
  <c r="ED77" i="4"/>
  <c r="ED117" i="4"/>
  <c r="EH97" i="4"/>
  <c r="ED35" i="4"/>
  <c r="EH115" i="4"/>
  <c r="EH75" i="4"/>
  <c r="EH33" i="4"/>
  <c r="EL95" i="4"/>
  <c r="EH76" i="4"/>
  <c r="EH116" i="4"/>
  <c r="EL96" i="4"/>
  <c r="EH34" i="4"/>
  <c r="AW140" i="15" l="1"/>
  <c r="GX228" i="17"/>
  <c r="BA140" i="15" s="1"/>
  <c r="AW141" i="15"/>
  <c r="GX229" i="17"/>
  <c r="BA141" i="15" s="1"/>
  <c r="GH29" i="17"/>
  <c r="IT228" i="17"/>
  <c r="BM140" i="15" s="1"/>
  <c r="IT244" i="17"/>
  <c r="IT229" i="17" s="1"/>
  <c r="BM141" i="15" s="1"/>
  <c r="IP242" i="17"/>
  <c r="KP228" i="17"/>
  <c r="BY140" i="15" s="1"/>
  <c r="KL242" i="17"/>
  <c r="KP244" i="17"/>
  <c r="KP229" i="17" s="1"/>
  <c r="BY141" i="15" s="1"/>
  <c r="JV29" i="17"/>
  <c r="JV229" i="17"/>
  <c r="BT141" i="15" s="1"/>
  <c r="JR228" i="17"/>
  <c r="BS140" i="15" s="1"/>
  <c r="JN242" i="17"/>
  <c r="JR244" i="17"/>
  <c r="JN250" i="17"/>
  <c r="JR252" i="17"/>
  <c r="KH250" i="17"/>
  <c r="KL252" i="17"/>
  <c r="IP250" i="17"/>
  <c r="IP252" i="17" s="1"/>
  <c r="IT252" i="17"/>
  <c r="GX29" i="17"/>
  <c r="KP234" i="17"/>
  <c r="KT236" i="17"/>
  <c r="HZ234" i="17"/>
  <c r="ID236" i="17"/>
  <c r="ID29" i="17" s="1"/>
  <c r="IX234" i="17"/>
  <c r="JB236" i="17"/>
  <c r="JB29" i="17" s="1"/>
  <c r="HB234" i="17"/>
  <c r="HB236" i="17" s="1"/>
  <c r="HB29" i="17" s="1"/>
  <c r="HF236" i="17"/>
  <c r="HF29" i="17" s="1"/>
  <c r="JN92" i="4"/>
  <c r="IT112" i="4"/>
  <c r="IT72" i="4"/>
  <c r="IT26" i="4"/>
  <c r="JV92" i="4"/>
  <c r="JB26" i="4"/>
  <c r="JB112" i="4"/>
  <c r="JB72" i="4"/>
  <c r="JR92" i="4"/>
  <c r="IX26" i="4"/>
  <c r="IX112" i="4"/>
  <c r="IX72" i="4"/>
  <c r="IP27" i="4"/>
  <c r="IP113" i="4"/>
  <c r="ID113" i="4"/>
  <c r="ID27" i="4"/>
  <c r="HZ113" i="4"/>
  <c r="HZ27" i="4"/>
  <c r="IH113" i="4"/>
  <c r="IH27" i="4"/>
  <c r="JJ93" i="4"/>
  <c r="IP73" i="4"/>
  <c r="IX93" i="4"/>
  <c r="ID73" i="4"/>
  <c r="HZ73" i="4"/>
  <c r="IT93" i="4"/>
  <c r="JB93" i="4"/>
  <c r="IH73" i="4"/>
  <c r="EL75" i="4"/>
  <c r="EL115" i="4"/>
  <c r="EP95" i="4"/>
  <c r="EL33" i="4"/>
  <c r="EL116" i="4"/>
  <c r="EL76" i="4"/>
  <c r="EL34" i="4"/>
  <c r="EP96" i="4"/>
  <c r="EH77" i="4"/>
  <c r="EH117" i="4"/>
  <c r="EL97" i="4"/>
  <c r="EH35" i="4"/>
  <c r="JN228" i="17" l="1"/>
  <c r="BR140" i="15" s="1"/>
  <c r="JN244" i="17"/>
  <c r="JJ242" i="17"/>
  <c r="IP244" i="17"/>
  <c r="IP229" i="17" s="1"/>
  <c r="IP228" i="17"/>
  <c r="JR29" i="17"/>
  <c r="JR229" i="17"/>
  <c r="BS141" i="15" s="1"/>
  <c r="KL228" i="17"/>
  <c r="BX140" i="15" s="1"/>
  <c r="KH242" i="17"/>
  <c r="KL244" i="17"/>
  <c r="KL229" i="17" s="1"/>
  <c r="BX141" i="15" s="1"/>
  <c r="KD250" i="17"/>
  <c r="KD252" i="17" s="1"/>
  <c r="KH252" i="17"/>
  <c r="JJ250" i="17"/>
  <c r="JJ252" i="17" s="1"/>
  <c r="JN252" i="17"/>
  <c r="HR29" i="17"/>
  <c r="IT234" i="17"/>
  <c r="IX236" i="17"/>
  <c r="IX29" i="17" s="1"/>
  <c r="HV234" i="17"/>
  <c r="HV236" i="17" s="1"/>
  <c r="HV29" i="17" s="1"/>
  <c r="HZ236" i="17"/>
  <c r="HZ29" i="17" s="1"/>
  <c r="KL234" i="17"/>
  <c r="KP236" i="17"/>
  <c r="KP29" i="17" s="1"/>
  <c r="KP92" i="4"/>
  <c r="JV26" i="4"/>
  <c r="JV112" i="4"/>
  <c r="JV72" i="4"/>
  <c r="KL92" i="4"/>
  <c r="JR26" i="4"/>
  <c r="JR112" i="4"/>
  <c r="JR72" i="4"/>
  <c r="KH92" i="4"/>
  <c r="JN26" i="4"/>
  <c r="JN112" i="4"/>
  <c r="JN72" i="4"/>
  <c r="IT27" i="4"/>
  <c r="IT113" i="4"/>
  <c r="IX27" i="4"/>
  <c r="IX113" i="4"/>
  <c r="JB27" i="4"/>
  <c r="JB113" i="4"/>
  <c r="JJ113" i="4"/>
  <c r="JJ27" i="4"/>
  <c r="JB73" i="4"/>
  <c r="JV93" i="4"/>
  <c r="IT73" i="4"/>
  <c r="JN93" i="4"/>
  <c r="JR93" i="4"/>
  <c r="IX73" i="4"/>
  <c r="JJ73" i="4"/>
  <c r="KD93" i="4"/>
  <c r="EP34" i="4"/>
  <c r="EP76" i="4"/>
  <c r="EP116" i="4"/>
  <c r="ET96" i="4"/>
  <c r="EL77" i="4"/>
  <c r="EL117" i="4"/>
  <c r="EP97" i="4"/>
  <c r="EL35" i="4"/>
  <c r="EP33" i="4"/>
  <c r="EP75" i="4"/>
  <c r="EP115" i="4"/>
  <c r="ET95" i="4"/>
  <c r="JJ244" i="17" l="1"/>
  <c r="JJ228" i="17"/>
  <c r="JF228" i="17"/>
  <c r="BP140" i="15" s="1"/>
  <c r="BL140" i="15"/>
  <c r="JN29" i="17"/>
  <c r="JN229" i="17"/>
  <c r="BR141" i="15" s="1"/>
  <c r="BL141" i="15"/>
  <c r="JF229" i="17"/>
  <c r="BP141" i="15" s="1"/>
  <c r="KH228" i="17"/>
  <c r="BW140" i="15" s="1"/>
  <c r="KH244" i="17"/>
  <c r="KH229" i="17" s="1"/>
  <c r="BW141" i="15" s="1"/>
  <c r="KD242" i="17"/>
  <c r="IL29" i="17"/>
  <c r="KH234" i="17"/>
  <c r="KL236" i="17"/>
  <c r="KL29" i="17" s="1"/>
  <c r="IP234" i="17"/>
  <c r="IP236" i="17" s="1"/>
  <c r="IP29" i="17" s="1"/>
  <c r="IT236" i="17"/>
  <c r="IT29" i="17" s="1"/>
  <c r="KL26" i="4"/>
  <c r="KL112" i="4"/>
  <c r="KL72" i="4"/>
  <c r="KH26" i="4"/>
  <c r="KH112" i="4"/>
  <c r="KH72" i="4"/>
  <c r="KP26" i="4"/>
  <c r="KP112" i="4"/>
  <c r="KP72" i="4"/>
  <c r="KD73" i="4"/>
  <c r="KD27" i="4"/>
  <c r="KD113" i="4"/>
  <c r="JR113" i="4"/>
  <c r="JR27" i="4"/>
  <c r="JV113" i="4"/>
  <c r="JV27" i="4"/>
  <c r="JN113" i="4"/>
  <c r="JN27" i="4"/>
  <c r="JN73" i="4"/>
  <c r="KH93" i="4"/>
  <c r="KP93" i="4"/>
  <c r="JV73" i="4"/>
  <c r="KL93" i="4"/>
  <c r="JR73" i="4"/>
  <c r="EX95" i="4"/>
  <c r="ET75" i="4"/>
  <c r="ET115" i="4"/>
  <c r="ET33" i="4"/>
  <c r="EX96" i="4"/>
  <c r="ET34" i="4"/>
  <c r="ET76" i="4"/>
  <c r="ET116" i="4"/>
  <c r="EP35" i="4"/>
  <c r="EP77" i="4"/>
  <c r="EP117" i="4"/>
  <c r="ET97" i="4"/>
  <c r="KD244" i="17" l="1"/>
  <c r="KD229" i="17" s="1"/>
  <c r="KD228" i="17"/>
  <c r="JZ228" i="17"/>
  <c r="BU140" i="15" s="1"/>
  <c r="BQ140" i="15"/>
  <c r="JJ29" i="17"/>
  <c r="JZ29" i="17" s="1"/>
  <c r="JJ229" i="17"/>
  <c r="JF29" i="17"/>
  <c r="KD234" i="17"/>
  <c r="KD236" i="17" s="1"/>
  <c r="KD29" i="17" s="1"/>
  <c r="KH236" i="17"/>
  <c r="KH29" i="17" s="1"/>
  <c r="KP73" i="4"/>
  <c r="KP27" i="4"/>
  <c r="KP113" i="4"/>
  <c r="KH73" i="4"/>
  <c r="KH27" i="4"/>
  <c r="KH113" i="4"/>
  <c r="KL73" i="4"/>
  <c r="KL27" i="4"/>
  <c r="KL113" i="4"/>
  <c r="EX116" i="4"/>
  <c r="EX76" i="4"/>
  <c r="EX34" i="4"/>
  <c r="FB96" i="4"/>
  <c r="ET35" i="4"/>
  <c r="ET117" i="4"/>
  <c r="ET77" i="4"/>
  <c r="EX97" i="4"/>
  <c r="EX115" i="4"/>
  <c r="EX75" i="4"/>
  <c r="FB95" i="4"/>
  <c r="EX33" i="4"/>
  <c r="BQ141" i="15" l="1"/>
  <c r="JZ229" i="17"/>
  <c r="BU141" i="15" s="1"/>
  <c r="BV140" i="15"/>
  <c r="KT228" i="17"/>
  <c r="BZ140" i="15" s="1"/>
  <c r="BV141" i="15"/>
  <c r="KT229" i="17"/>
  <c r="BZ141" i="15" s="1"/>
  <c r="KT29" i="17"/>
  <c r="EX77" i="4"/>
  <c r="EX117" i="4"/>
  <c r="FB97" i="4"/>
  <c r="EX35" i="4"/>
  <c r="FB116" i="4"/>
  <c r="FB76" i="4"/>
  <c r="FB34" i="4"/>
  <c r="FF96" i="4"/>
  <c r="FB75" i="4"/>
  <c r="FB115" i="4"/>
  <c r="FB33" i="4"/>
  <c r="FF95" i="4"/>
  <c r="FF116" i="4" l="1"/>
  <c r="FF76" i="4"/>
  <c r="FF34" i="4"/>
  <c r="FJ96" i="4"/>
  <c r="FF75" i="4"/>
  <c r="FF115" i="4"/>
  <c r="FJ95" i="4"/>
  <c r="FF33" i="4"/>
  <c r="FB77" i="4"/>
  <c r="FB117" i="4"/>
  <c r="FB35" i="4"/>
  <c r="FF97" i="4"/>
  <c r="FJ33" i="4" l="1"/>
  <c r="FN95" i="4"/>
  <c r="FJ75" i="4"/>
  <c r="FJ115" i="4"/>
  <c r="FF77" i="4"/>
  <c r="FF117" i="4"/>
  <c r="FJ97" i="4"/>
  <c r="FF35" i="4"/>
  <c r="FJ34" i="4"/>
  <c r="FJ116" i="4"/>
  <c r="FJ76" i="4"/>
  <c r="FN96" i="4"/>
  <c r="FJ35" i="4" l="1"/>
  <c r="FJ77" i="4"/>
  <c r="FN97" i="4"/>
  <c r="FJ117" i="4"/>
  <c r="FN34" i="4"/>
  <c r="FN76" i="4"/>
  <c r="FN116" i="4"/>
  <c r="FR96" i="4"/>
  <c r="FR95" i="4"/>
  <c r="FN33" i="4"/>
  <c r="FN115" i="4"/>
  <c r="FN75" i="4"/>
  <c r="FR76" i="4" l="1"/>
  <c r="FR116" i="4"/>
  <c r="FR34" i="4"/>
  <c r="FV96" i="4"/>
  <c r="FR97" i="4"/>
  <c r="FN117" i="4"/>
  <c r="FN35" i="4"/>
  <c r="FN77" i="4"/>
  <c r="FR115" i="4"/>
  <c r="FR75" i="4"/>
  <c r="FV95" i="4"/>
  <c r="FR33" i="4"/>
  <c r="FR117" i="4" l="1"/>
  <c r="FR77" i="4"/>
  <c r="FR35" i="4"/>
  <c r="FV97" i="4"/>
  <c r="FV76" i="4"/>
  <c r="FV116" i="4"/>
  <c r="FZ96" i="4"/>
  <c r="FV34" i="4"/>
  <c r="FV115" i="4"/>
  <c r="FV75" i="4"/>
  <c r="FZ95" i="4"/>
  <c r="FV33" i="4"/>
  <c r="FZ76" i="4" l="1"/>
  <c r="FZ116" i="4"/>
  <c r="FZ34" i="4"/>
  <c r="GD96" i="4"/>
  <c r="FZ75" i="4"/>
  <c r="FZ115" i="4"/>
  <c r="GD95" i="4"/>
  <c r="FZ33" i="4"/>
  <c r="FV77" i="4"/>
  <c r="FV117" i="4"/>
  <c r="FV35" i="4"/>
  <c r="FZ97" i="4"/>
  <c r="GD115" i="4" l="1"/>
  <c r="GD75" i="4"/>
  <c r="GD33" i="4"/>
  <c r="GH95" i="4"/>
  <c r="FZ77" i="4"/>
  <c r="FZ117" i="4"/>
  <c r="FZ35" i="4"/>
  <c r="GD97" i="4"/>
  <c r="GD116" i="4"/>
  <c r="GD76" i="4"/>
  <c r="GH96" i="4"/>
  <c r="GD34" i="4"/>
  <c r="GD77" i="4" l="1"/>
  <c r="GD117" i="4"/>
  <c r="GH97" i="4"/>
  <c r="GD35" i="4"/>
  <c r="GH75" i="4"/>
  <c r="GH115" i="4"/>
  <c r="GL95" i="4"/>
  <c r="GH33" i="4"/>
  <c r="GH76" i="4"/>
  <c r="GH116" i="4"/>
  <c r="GL96" i="4"/>
  <c r="GH34" i="4"/>
  <c r="GL75" i="4" l="1"/>
  <c r="GL115" i="4"/>
  <c r="GP95" i="4"/>
  <c r="GL33" i="4"/>
  <c r="GL76" i="4"/>
  <c r="GL116" i="4"/>
  <c r="GL34" i="4"/>
  <c r="GP96" i="4"/>
  <c r="GH117" i="4"/>
  <c r="GH77" i="4"/>
  <c r="GL97" i="4"/>
  <c r="GH35" i="4"/>
  <c r="GP76" i="4" l="1"/>
  <c r="GP116" i="4"/>
  <c r="GT96" i="4"/>
  <c r="GP34" i="4"/>
  <c r="GL117" i="4"/>
  <c r="GL77" i="4"/>
  <c r="GL35" i="4"/>
  <c r="GP97" i="4"/>
  <c r="GP75" i="4"/>
  <c r="GP115" i="4"/>
  <c r="GT95" i="4"/>
  <c r="GP33" i="4"/>
  <c r="GP117" i="4" l="1"/>
  <c r="GP77" i="4"/>
  <c r="GP35" i="4"/>
  <c r="GT97" i="4"/>
  <c r="GT115" i="4"/>
  <c r="GT75" i="4"/>
  <c r="GX95" i="4"/>
  <c r="GT33" i="4"/>
  <c r="GT116" i="4"/>
  <c r="GT76" i="4"/>
  <c r="GX96" i="4"/>
  <c r="GT34" i="4"/>
  <c r="GX33" i="4" l="1"/>
  <c r="HB95" i="4"/>
  <c r="GX75" i="4"/>
  <c r="GX115" i="4"/>
  <c r="GT77" i="4"/>
  <c r="GT117" i="4"/>
  <c r="GX97" i="4"/>
  <c r="GT35" i="4"/>
  <c r="GX34" i="4"/>
  <c r="HB96" i="4"/>
  <c r="GX116" i="4"/>
  <c r="GX76" i="4"/>
  <c r="GX35" i="4" l="1"/>
  <c r="GX77" i="4"/>
  <c r="HB97" i="4"/>
  <c r="GX117" i="4"/>
  <c r="HF95" i="4"/>
  <c r="HB115" i="4"/>
  <c r="HB75" i="4"/>
  <c r="HB33" i="4"/>
  <c r="HF96" i="4"/>
  <c r="HB34" i="4"/>
  <c r="HB116" i="4"/>
  <c r="HB76" i="4"/>
  <c r="HF115" i="4" l="1"/>
  <c r="HF75" i="4"/>
  <c r="HF33" i="4"/>
  <c r="HJ95" i="4"/>
  <c r="HF97" i="4"/>
  <c r="HB77" i="4"/>
  <c r="HB35" i="4"/>
  <c r="HB117" i="4"/>
  <c r="HF116" i="4"/>
  <c r="HF76" i="4"/>
  <c r="HJ96" i="4"/>
  <c r="HF34" i="4"/>
  <c r="HF77" i="4" l="1"/>
  <c r="HF117" i="4"/>
  <c r="HF35" i="4"/>
  <c r="HJ97" i="4"/>
  <c r="HJ115" i="4"/>
  <c r="HJ75" i="4"/>
  <c r="HN95" i="4"/>
  <c r="HJ33" i="4"/>
  <c r="HJ116" i="4"/>
  <c r="HJ76" i="4"/>
  <c r="HJ34" i="4"/>
  <c r="HN96" i="4"/>
  <c r="HN115" i="4" l="1"/>
  <c r="HN75" i="4"/>
  <c r="HN33" i="4"/>
  <c r="HR95" i="4"/>
  <c r="HJ117" i="4"/>
  <c r="HJ77" i="4"/>
  <c r="HN97" i="4"/>
  <c r="HJ35" i="4"/>
  <c r="HN116" i="4"/>
  <c r="HN76" i="4"/>
  <c r="HR96" i="4"/>
  <c r="HN34" i="4"/>
  <c r="HN77" i="4" l="1"/>
  <c r="HN117" i="4"/>
  <c r="HR97" i="4"/>
  <c r="HN35" i="4"/>
  <c r="HR115" i="4"/>
  <c r="HR75" i="4"/>
  <c r="HR33" i="4"/>
  <c r="HV95" i="4"/>
  <c r="HR116" i="4"/>
  <c r="HR76" i="4"/>
  <c r="HR34" i="4"/>
  <c r="HV96" i="4"/>
  <c r="HV115" i="4" l="1"/>
  <c r="HV75" i="4"/>
  <c r="HZ95" i="4"/>
  <c r="HV33" i="4"/>
  <c r="HV76" i="4"/>
  <c r="HV116" i="4"/>
  <c r="HV34" i="4"/>
  <c r="HZ96" i="4"/>
  <c r="HR117" i="4"/>
  <c r="HR77" i="4"/>
  <c r="HR35" i="4"/>
  <c r="HV97" i="4"/>
  <c r="HV77" i="4" l="1"/>
  <c r="HV117" i="4"/>
  <c r="HV35" i="4"/>
  <c r="HZ97" i="4"/>
  <c r="HZ76" i="4"/>
  <c r="HZ116" i="4"/>
  <c r="ID96" i="4"/>
  <c r="HZ34" i="4"/>
  <c r="HZ115" i="4"/>
  <c r="HZ75" i="4"/>
  <c r="ID95" i="4"/>
  <c r="HZ33" i="4"/>
  <c r="ID76" i="4" l="1"/>
  <c r="ID116" i="4"/>
  <c r="IH96" i="4"/>
  <c r="ID34" i="4"/>
  <c r="HZ77" i="4"/>
  <c r="HZ117" i="4"/>
  <c r="ID97" i="4"/>
  <c r="HZ35" i="4"/>
  <c r="ID75" i="4"/>
  <c r="ID115" i="4"/>
  <c r="ID33" i="4"/>
  <c r="IH95" i="4"/>
  <c r="ID77" i="4" l="1"/>
  <c r="ID117" i="4"/>
  <c r="ID35" i="4"/>
  <c r="IH97" i="4"/>
  <c r="IH75" i="4"/>
  <c r="IH115" i="4"/>
  <c r="IL95" i="4"/>
  <c r="IH33" i="4"/>
  <c r="IH116" i="4"/>
  <c r="IH76" i="4"/>
  <c r="IL96" i="4"/>
  <c r="IH34" i="4"/>
  <c r="IL33" i="4" l="1"/>
  <c r="IL75" i="4"/>
  <c r="IL115" i="4"/>
  <c r="IP95" i="4"/>
  <c r="IH117" i="4"/>
  <c r="IH77" i="4"/>
  <c r="IL97" i="4"/>
  <c r="IH35" i="4"/>
  <c r="IL34" i="4"/>
  <c r="IL76" i="4"/>
  <c r="IL116" i="4"/>
  <c r="IP96" i="4"/>
  <c r="IL35" i="4" l="1"/>
  <c r="IL117" i="4"/>
  <c r="IP97" i="4"/>
  <c r="IL77" i="4"/>
  <c r="IT95" i="4"/>
  <c r="IP115" i="4"/>
  <c r="IP75" i="4"/>
  <c r="IP33" i="4"/>
  <c r="IT96" i="4"/>
  <c r="IP116" i="4"/>
  <c r="IP34" i="4"/>
  <c r="IP76" i="4"/>
  <c r="IT115" i="4" l="1"/>
  <c r="IT75" i="4"/>
  <c r="IT33" i="4"/>
  <c r="IX95" i="4"/>
  <c r="IT97" i="4"/>
  <c r="IP117" i="4"/>
  <c r="IP77" i="4"/>
  <c r="IP35" i="4"/>
  <c r="IT116" i="4"/>
  <c r="IT76" i="4"/>
  <c r="IX96" i="4"/>
  <c r="IT34" i="4"/>
  <c r="IX76" i="4" l="1"/>
  <c r="IX116" i="4"/>
  <c r="JB96" i="4"/>
  <c r="IX34" i="4"/>
  <c r="IT117" i="4"/>
  <c r="IT77" i="4"/>
  <c r="IX97" i="4"/>
  <c r="IT35" i="4"/>
  <c r="IX115" i="4"/>
  <c r="IX75" i="4"/>
  <c r="IX33" i="4"/>
  <c r="JB95" i="4"/>
  <c r="IX77" i="4" l="1"/>
  <c r="IX117" i="4"/>
  <c r="IX35" i="4"/>
  <c r="JB97" i="4"/>
  <c r="JB76" i="4"/>
  <c r="JB116" i="4"/>
  <c r="JF96" i="4"/>
  <c r="JB34" i="4"/>
  <c r="JB75" i="4"/>
  <c r="JB115" i="4"/>
  <c r="JB33" i="4"/>
  <c r="JF95" i="4"/>
  <c r="JF76" i="4" l="1"/>
  <c r="JJ96" i="4"/>
  <c r="JF116" i="4"/>
  <c r="JF34" i="4"/>
  <c r="JJ95" i="4"/>
  <c r="JF115" i="4"/>
  <c r="JF75" i="4"/>
  <c r="JF33" i="4"/>
  <c r="JB77" i="4"/>
  <c r="JB117" i="4"/>
  <c r="JB35" i="4"/>
  <c r="JF97" i="4"/>
  <c r="KT155" i="3"/>
  <c r="JZ155" i="3"/>
  <c r="JF155" i="3"/>
  <c r="IL155" i="3"/>
  <c r="HR155" i="3"/>
  <c r="GX155" i="3"/>
  <c r="GD155" i="3"/>
  <c r="FJ155" i="3"/>
  <c r="EP155" i="3"/>
  <c r="DV155" i="3"/>
  <c r="CW180" i="3"/>
  <c r="CV180" i="3"/>
  <c r="CU180" i="3"/>
  <c r="CT180" i="3"/>
  <c r="CS180" i="3"/>
  <c r="CR180" i="3"/>
  <c r="CQ180" i="3"/>
  <c r="CP180" i="3"/>
  <c r="CO180" i="3"/>
  <c r="CN180" i="3"/>
  <c r="CM180" i="3"/>
  <c r="CL180" i="3"/>
  <c r="CK180" i="3"/>
  <c r="CJ180" i="3"/>
  <c r="CI180" i="3"/>
  <c r="CH180" i="3"/>
  <c r="CC180" i="3"/>
  <c r="CB180" i="3"/>
  <c r="CA180" i="3"/>
  <c r="BZ180" i="3"/>
  <c r="BY180" i="3"/>
  <c r="BX180" i="3"/>
  <c r="BW180" i="3"/>
  <c r="BV180" i="3"/>
  <c r="BU180" i="3"/>
  <c r="BT180" i="3"/>
  <c r="BS180" i="3"/>
  <c r="BR180" i="3"/>
  <c r="BQ180" i="3"/>
  <c r="BP180" i="3"/>
  <c r="BO180" i="3"/>
  <c r="BN180" i="3"/>
  <c r="BL180" i="3"/>
  <c r="BK180" i="3"/>
  <c r="BJ180" i="3"/>
  <c r="BI180" i="3"/>
  <c r="BH180" i="3"/>
  <c r="BG180" i="3"/>
  <c r="BF180" i="3"/>
  <c r="BE180" i="3"/>
  <c r="BD180" i="3"/>
  <c r="BC180" i="3"/>
  <c r="BB180" i="3"/>
  <c r="BA180" i="3"/>
  <c r="AZ180" i="3"/>
  <c r="AY180" i="3"/>
  <c r="AX180" i="3"/>
  <c r="AW180" i="3"/>
  <c r="AO180" i="3"/>
  <c r="AK180" i="3"/>
  <c r="AG180" i="3"/>
  <c r="AC180" i="3"/>
  <c r="U180" i="3"/>
  <c r="Q180" i="3"/>
  <c r="M180" i="3"/>
  <c r="AV180" i="3"/>
  <c r="AU180" i="3"/>
  <c r="AT180" i="3"/>
  <c r="AR180" i="3"/>
  <c r="AQ180" i="3"/>
  <c r="AP180" i="3"/>
  <c r="AN180" i="3"/>
  <c r="AM180" i="3"/>
  <c r="AL180" i="3"/>
  <c r="AJ180" i="3"/>
  <c r="AI180" i="3"/>
  <c r="AH180" i="3"/>
  <c r="AF180" i="3"/>
  <c r="AE180" i="3"/>
  <c r="AD180" i="3"/>
  <c r="DF110" i="3"/>
  <c r="DJ110" i="3" s="1"/>
  <c r="DN110" i="3" s="1"/>
  <c r="DR110" i="3" s="1"/>
  <c r="DV110" i="3" s="1"/>
  <c r="DZ110" i="3" s="1"/>
  <c r="ED110" i="3" s="1"/>
  <c r="EH110" i="3" s="1"/>
  <c r="EL110" i="3" s="1"/>
  <c r="EP110" i="3" s="1"/>
  <c r="ET110" i="3" s="1"/>
  <c r="EX110" i="3" s="1"/>
  <c r="FB110" i="3" s="1"/>
  <c r="FF110" i="3" s="1"/>
  <c r="FJ110" i="3" s="1"/>
  <c r="FN110" i="3" s="1"/>
  <c r="FR110" i="3" s="1"/>
  <c r="FV110" i="3" s="1"/>
  <c r="FZ110" i="3" s="1"/>
  <c r="GD110" i="3" s="1"/>
  <c r="GH110" i="3" s="1"/>
  <c r="GL110" i="3" s="1"/>
  <c r="GP110" i="3" s="1"/>
  <c r="GT110" i="3" s="1"/>
  <c r="GX110" i="3" s="1"/>
  <c r="HB110" i="3" s="1"/>
  <c r="HF110" i="3" s="1"/>
  <c r="HJ110" i="3" s="1"/>
  <c r="HN110" i="3" s="1"/>
  <c r="HR110" i="3" s="1"/>
  <c r="HV110" i="3" s="1"/>
  <c r="HZ110" i="3" s="1"/>
  <c r="ID110" i="3" s="1"/>
  <c r="IH110" i="3" s="1"/>
  <c r="IL110" i="3" s="1"/>
  <c r="IP110" i="3" s="1"/>
  <c r="IT110" i="3" s="1"/>
  <c r="IX110" i="3" s="1"/>
  <c r="JB110" i="3" s="1"/>
  <c r="JF110" i="3" s="1"/>
  <c r="JJ110" i="3" s="1"/>
  <c r="JN110" i="3" s="1"/>
  <c r="JR110" i="3" s="1"/>
  <c r="JV110" i="3" s="1"/>
  <c r="JZ110" i="3" s="1"/>
  <c r="KD110" i="3" s="1"/>
  <c r="KH110" i="3" s="1"/>
  <c r="KL110" i="3" s="1"/>
  <c r="KP110" i="3" s="1"/>
  <c r="KT110" i="3" s="1"/>
  <c r="J180" i="3"/>
  <c r="K180" i="3"/>
  <c r="L180" i="3"/>
  <c r="N180" i="3"/>
  <c r="O180" i="3"/>
  <c r="P180" i="3"/>
  <c r="R180" i="3"/>
  <c r="S180" i="3"/>
  <c r="T180" i="3"/>
  <c r="V180" i="3"/>
  <c r="W180" i="3"/>
  <c r="X180" i="3"/>
  <c r="Z180" i="3"/>
  <c r="AA180" i="3"/>
  <c r="AB180" i="3"/>
  <c r="J181" i="3"/>
  <c r="K181" i="3"/>
  <c r="L181" i="3"/>
  <c r="N181" i="3"/>
  <c r="O181" i="3"/>
  <c r="P181" i="3"/>
  <c r="R181" i="3"/>
  <c r="S181" i="3"/>
  <c r="T181" i="3"/>
  <c r="V181" i="3"/>
  <c r="W181" i="3"/>
  <c r="X181" i="3"/>
  <c r="Z181" i="3"/>
  <c r="AA181" i="3"/>
  <c r="AB181" i="3"/>
  <c r="AD181" i="3"/>
  <c r="AE181" i="3"/>
  <c r="AF181" i="3"/>
  <c r="AH181" i="3"/>
  <c r="AI181" i="3"/>
  <c r="AJ181" i="3"/>
  <c r="AL181" i="3"/>
  <c r="AM181" i="3"/>
  <c r="AN181" i="3"/>
  <c r="AP181" i="3"/>
  <c r="AQ181" i="3"/>
  <c r="AR181" i="3"/>
  <c r="AT181" i="3"/>
  <c r="AU181" i="3"/>
  <c r="AV181" i="3"/>
  <c r="AX181" i="3"/>
  <c r="AY181" i="3"/>
  <c r="AZ181" i="3"/>
  <c r="BB181" i="3"/>
  <c r="BC181" i="3"/>
  <c r="BD181" i="3"/>
  <c r="BF181" i="3"/>
  <c r="BG181" i="3"/>
  <c r="BH181" i="3"/>
  <c r="BJ181" i="3"/>
  <c r="BK181" i="3"/>
  <c r="BL181" i="3"/>
  <c r="J182" i="3"/>
  <c r="K182" i="3"/>
  <c r="L182" i="3"/>
  <c r="N182" i="3"/>
  <c r="O182" i="3"/>
  <c r="P182" i="3"/>
  <c r="R182" i="3"/>
  <c r="S182" i="3"/>
  <c r="T182" i="3"/>
  <c r="V182" i="3"/>
  <c r="W182" i="3"/>
  <c r="X182" i="3"/>
  <c r="Z182" i="3"/>
  <c r="AA182" i="3"/>
  <c r="AB182" i="3"/>
  <c r="AD182" i="3"/>
  <c r="AE182" i="3"/>
  <c r="AF182" i="3"/>
  <c r="AH182" i="3"/>
  <c r="AI182" i="3"/>
  <c r="AJ182" i="3"/>
  <c r="AL182" i="3"/>
  <c r="AM182" i="3"/>
  <c r="AN182" i="3"/>
  <c r="AP182" i="3"/>
  <c r="AQ182" i="3"/>
  <c r="AR182" i="3"/>
  <c r="AT182" i="3"/>
  <c r="AU182" i="3"/>
  <c r="AV182" i="3"/>
  <c r="AX182" i="3"/>
  <c r="AY182" i="3"/>
  <c r="AZ182" i="3"/>
  <c r="BB182" i="3"/>
  <c r="BC182" i="3"/>
  <c r="BD182" i="3"/>
  <c r="BF182" i="3"/>
  <c r="BG182" i="3"/>
  <c r="BH182" i="3"/>
  <c r="BJ182" i="3"/>
  <c r="BK182" i="3"/>
  <c r="BL182" i="3"/>
  <c r="CD180" i="3"/>
  <c r="CE180" i="3"/>
  <c r="CF180" i="3"/>
  <c r="BN181" i="3"/>
  <c r="BO181" i="3"/>
  <c r="BP181" i="3"/>
  <c r="BR181" i="3"/>
  <c r="BS181" i="3"/>
  <c r="BT181" i="3"/>
  <c r="BV181" i="3"/>
  <c r="BW181" i="3"/>
  <c r="BX181" i="3"/>
  <c r="BZ181" i="3"/>
  <c r="CA181" i="3"/>
  <c r="CB181" i="3"/>
  <c r="CD181" i="3"/>
  <c r="CE181" i="3"/>
  <c r="CF181" i="3"/>
  <c r="BN182" i="3"/>
  <c r="BO182" i="3"/>
  <c r="BP182" i="3"/>
  <c r="BR182" i="3"/>
  <c r="BS182" i="3"/>
  <c r="BT182" i="3"/>
  <c r="BV182" i="3"/>
  <c r="BW182" i="3"/>
  <c r="BX182" i="3"/>
  <c r="BZ182" i="3"/>
  <c r="CA182" i="3"/>
  <c r="CB182" i="3"/>
  <c r="CD182" i="3"/>
  <c r="CE182" i="3"/>
  <c r="CF182" i="3"/>
  <c r="JR161" i="3"/>
  <c r="DA58" i="4"/>
  <c r="CW58" i="4"/>
  <c r="CS58" i="4"/>
  <c r="CO58" i="4"/>
  <c r="CK58" i="4"/>
  <c r="CG58" i="4"/>
  <c r="CC58" i="4"/>
  <c r="BY58" i="4"/>
  <c r="BU58" i="4"/>
  <c r="BQ58" i="4"/>
  <c r="BM58" i="4"/>
  <c r="BI58" i="4"/>
  <c r="BE58" i="4"/>
  <c r="BA58" i="4"/>
  <c r="AW58" i="4"/>
  <c r="AS58" i="4"/>
  <c r="AO58" i="4"/>
  <c r="AK58" i="4"/>
  <c r="AG58" i="4"/>
  <c r="AC58" i="4"/>
  <c r="DA55" i="4"/>
  <c r="CW55" i="4"/>
  <c r="CS55" i="4"/>
  <c r="CO55" i="4"/>
  <c r="CK55" i="4"/>
  <c r="CG55" i="4"/>
  <c r="CC55" i="4"/>
  <c r="BY55" i="4"/>
  <c r="BU55" i="4"/>
  <c r="BQ55" i="4"/>
  <c r="BM55" i="4"/>
  <c r="BI55" i="4"/>
  <c r="BE55" i="4"/>
  <c r="BA55" i="4"/>
  <c r="AW55" i="4"/>
  <c r="AS55" i="4"/>
  <c r="AO55" i="4"/>
  <c r="AK55" i="4"/>
  <c r="AG55" i="4"/>
  <c r="AC55" i="4"/>
  <c r="Y58" i="4"/>
  <c r="U58" i="4"/>
  <c r="Q58" i="4"/>
  <c r="M58" i="4"/>
  <c r="Y55" i="4"/>
  <c r="U55" i="4"/>
  <c r="Q55" i="4"/>
  <c r="M55" i="4"/>
  <c r="I58" i="4"/>
  <c r="I55" i="4"/>
  <c r="DA57" i="4"/>
  <c r="CW57" i="4"/>
  <c r="CS57" i="4"/>
  <c r="CO57" i="4"/>
  <c r="CK57" i="4"/>
  <c r="CG57" i="4"/>
  <c r="CC57" i="4"/>
  <c r="BY57" i="4"/>
  <c r="BU57" i="4"/>
  <c r="BQ57" i="4"/>
  <c r="BM57" i="4"/>
  <c r="BI57" i="4"/>
  <c r="BE57" i="4"/>
  <c r="BA57" i="4"/>
  <c r="AW57" i="4"/>
  <c r="AS57" i="4"/>
  <c r="AO57" i="4"/>
  <c r="AK57" i="4"/>
  <c r="AG57" i="4"/>
  <c r="AC57" i="4"/>
  <c r="Y57" i="4"/>
  <c r="U57" i="4"/>
  <c r="Q57" i="4"/>
  <c r="M57" i="4"/>
  <c r="I57" i="4"/>
  <c r="DA56" i="4"/>
  <c r="CW56" i="4"/>
  <c r="CS56" i="4"/>
  <c r="CO56" i="4"/>
  <c r="CK56" i="4"/>
  <c r="CG56" i="4"/>
  <c r="CC56" i="4"/>
  <c r="BY56" i="4"/>
  <c r="BU56" i="4"/>
  <c r="BQ56" i="4"/>
  <c r="BM56" i="4"/>
  <c r="BI56" i="4"/>
  <c r="BE56" i="4"/>
  <c r="BA56" i="4"/>
  <c r="AW56" i="4"/>
  <c r="AS56" i="4"/>
  <c r="AO56" i="4"/>
  <c r="AK56" i="4"/>
  <c r="AG56" i="4"/>
  <c r="AC56" i="4"/>
  <c r="Y56" i="4"/>
  <c r="U56" i="4"/>
  <c r="Q56" i="4"/>
  <c r="M56" i="4"/>
  <c r="I56" i="4"/>
  <c r="KP53" i="4"/>
  <c r="KP161" i="3" s="1"/>
  <c r="KL53" i="4"/>
  <c r="KL161" i="3" s="1"/>
  <c r="KH53" i="4"/>
  <c r="KH161" i="3" s="1"/>
  <c r="KD53" i="4"/>
  <c r="KD161" i="3" s="1"/>
  <c r="JV53" i="4"/>
  <c r="JV161" i="3" s="1"/>
  <c r="JR53" i="4"/>
  <c r="JN53" i="4"/>
  <c r="JN161" i="3" s="1"/>
  <c r="JJ53" i="4"/>
  <c r="JJ161" i="3" s="1"/>
  <c r="JB53" i="4"/>
  <c r="JB161" i="3" s="1"/>
  <c r="IX53" i="4"/>
  <c r="IX161" i="3" s="1"/>
  <c r="IT53" i="4"/>
  <c r="IT161" i="3" s="1"/>
  <c r="IP53" i="4"/>
  <c r="IP161" i="3" s="1"/>
  <c r="IH53" i="4"/>
  <c r="IH161" i="3" s="1"/>
  <c r="ID53" i="4"/>
  <c r="ID161" i="3" s="1"/>
  <c r="HZ53" i="4"/>
  <c r="HZ161" i="3" s="1"/>
  <c r="HV53" i="4"/>
  <c r="HV161" i="3" s="1"/>
  <c r="HN53" i="4"/>
  <c r="HN161" i="3" s="1"/>
  <c r="HJ53" i="4"/>
  <c r="HJ161" i="3" s="1"/>
  <c r="HF53" i="4"/>
  <c r="HF161" i="3" s="1"/>
  <c r="HB53" i="4"/>
  <c r="HB161" i="3" s="1"/>
  <c r="GT53" i="4"/>
  <c r="GT161" i="3" s="1"/>
  <c r="GP53" i="4"/>
  <c r="GP161" i="3" s="1"/>
  <c r="GL53" i="4"/>
  <c r="GL161" i="3" s="1"/>
  <c r="GH53" i="4"/>
  <c r="GH161" i="3" s="1"/>
  <c r="FZ53" i="4"/>
  <c r="FZ161" i="3" s="1"/>
  <c r="FV53" i="4"/>
  <c r="FV161" i="3" s="1"/>
  <c r="FR53" i="4"/>
  <c r="FR161" i="3" s="1"/>
  <c r="FN53" i="4"/>
  <c r="FN161" i="3" s="1"/>
  <c r="FF53" i="4"/>
  <c r="FF161" i="3" s="1"/>
  <c r="FB53" i="4"/>
  <c r="FB161" i="3" s="1"/>
  <c r="EX53" i="4"/>
  <c r="EX161" i="3" s="1"/>
  <c r="ET53" i="4"/>
  <c r="ET161" i="3" s="1"/>
  <c r="EL53" i="4"/>
  <c r="EL161" i="3" s="1"/>
  <c r="EH53" i="4"/>
  <c r="EH161" i="3" s="1"/>
  <c r="ED53" i="4"/>
  <c r="ED161" i="3" s="1"/>
  <c r="DZ53" i="4"/>
  <c r="DZ161" i="3" s="1"/>
  <c r="DR53" i="4"/>
  <c r="DR161" i="3" s="1"/>
  <c r="DN53" i="4"/>
  <c r="DN161" i="3" s="1"/>
  <c r="DJ53" i="4"/>
  <c r="DJ161" i="3" s="1"/>
  <c r="DF53" i="4"/>
  <c r="DF161" i="3" s="1"/>
  <c r="CW51" i="4"/>
  <c r="JN95" i="4" l="1"/>
  <c r="JJ75" i="4"/>
  <c r="JJ115" i="4"/>
  <c r="JJ33" i="4"/>
  <c r="JJ97" i="4"/>
  <c r="JF77" i="4"/>
  <c r="JF117" i="4"/>
  <c r="JF35" i="4"/>
  <c r="JN96" i="4"/>
  <c r="JJ116" i="4"/>
  <c r="JJ76" i="4"/>
  <c r="JJ34" i="4"/>
  <c r="DF180" i="3"/>
  <c r="DF129" i="3" s="1"/>
  <c r="FJ161" i="3"/>
  <c r="JZ161" i="3"/>
  <c r="EP161" i="3"/>
  <c r="GD161" i="3"/>
  <c r="KT161" i="3"/>
  <c r="DV161" i="3"/>
  <c r="JF161" i="3"/>
  <c r="IL161" i="3"/>
  <c r="HR161" i="3"/>
  <c r="GX161" i="3"/>
  <c r="DF57" i="4"/>
  <c r="DJ57" i="4" s="1"/>
  <c r="DN57" i="4" s="1"/>
  <c r="DR57" i="4" s="1"/>
  <c r="DV57" i="4" s="1"/>
  <c r="DZ57" i="4" s="1"/>
  <c r="ED57" i="4" s="1"/>
  <c r="EH57" i="4" s="1"/>
  <c r="EL57" i="4" s="1"/>
  <c r="EP57" i="4" s="1"/>
  <c r="ET57" i="4" s="1"/>
  <c r="EX57" i="4" s="1"/>
  <c r="FB57" i="4" s="1"/>
  <c r="FF57" i="4" s="1"/>
  <c r="FJ57" i="4" s="1"/>
  <c r="FN57" i="4" s="1"/>
  <c r="FR57" i="4" s="1"/>
  <c r="FV57" i="4" s="1"/>
  <c r="FZ57" i="4" s="1"/>
  <c r="GD57" i="4" s="1"/>
  <c r="GH57" i="4" s="1"/>
  <c r="GL57" i="4" s="1"/>
  <c r="GP57" i="4" s="1"/>
  <c r="GT57" i="4" s="1"/>
  <c r="GX57" i="4" s="1"/>
  <c r="HB57" i="4" s="1"/>
  <c r="HF57" i="4" s="1"/>
  <c r="HJ57" i="4" s="1"/>
  <c r="HN57" i="4" s="1"/>
  <c r="HR57" i="4" s="1"/>
  <c r="HV57" i="4" s="1"/>
  <c r="HZ57" i="4" s="1"/>
  <c r="ID57" i="4" s="1"/>
  <c r="IH57" i="4" s="1"/>
  <c r="IL57" i="4" s="1"/>
  <c r="IP57" i="4" s="1"/>
  <c r="IT57" i="4" s="1"/>
  <c r="IX57" i="4" s="1"/>
  <c r="JB57" i="4" s="1"/>
  <c r="JF57" i="4" s="1"/>
  <c r="JJ57" i="4" s="1"/>
  <c r="JN57" i="4" s="1"/>
  <c r="JR57" i="4" s="1"/>
  <c r="JV57" i="4" s="1"/>
  <c r="JZ57" i="4" s="1"/>
  <c r="KD57" i="4" s="1"/>
  <c r="KH57" i="4" s="1"/>
  <c r="KL57" i="4" s="1"/>
  <c r="KP57" i="4" s="1"/>
  <c r="KT57" i="4" s="1"/>
  <c r="DA51" i="4"/>
  <c r="CS53" i="4"/>
  <c r="CO53" i="4"/>
  <c r="CK53" i="4"/>
  <c r="CG51" i="4"/>
  <c r="CG52" i="4"/>
  <c r="CC53" i="4"/>
  <c r="BY53" i="4"/>
  <c r="BU53" i="4"/>
  <c r="BQ53" i="4"/>
  <c r="JN97" i="4" l="1"/>
  <c r="JJ77" i="4"/>
  <c r="JJ117" i="4"/>
  <c r="JJ35" i="4"/>
  <c r="JR96" i="4"/>
  <c r="JN116" i="4"/>
  <c r="JN76" i="4"/>
  <c r="JN34" i="4"/>
  <c r="JR95" i="4"/>
  <c r="JN115" i="4"/>
  <c r="JN75" i="4"/>
  <c r="JN33" i="4"/>
  <c r="CG53" i="4"/>
  <c r="CW53" i="4"/>
  <c r="CW52" i="4" s="1"/>
  <c r="DF52" i="4" s="1"/>
  <c r="DJ52" i="4" s="1"/>
  <c r="DN52" i="4" s="1"/>
  <c r="DR52" i="4" s="1"/>
  <c r="DZ52" i="4" s="1"/>
  <c r="ED52" i="4" s="1"/>
  <c r="EH52" i="4" s="1"/>
  <c r="EL52" i="4" s="1"/>
  <c r="ET52" i="4" s="1"/>
  <c r="EX52" i="4" s="1"/>
  <c r="FB52" i="4" s="1"/>
  <c r="FF52" i="4" s="1"/>
  <c r="FN52" i="4" s="1"/>
  <c r="FR52" i="4" s="1"/>
  <c r="FV52" i="4" s="1"/>
  <c r="FZ52" i="4" s="1"/>
  <c r="GH52" i="4" s="1"/>
  <c r="GL52" i="4" s="1"/>
  <c r="GP52" i="4" s="1"/>
  <c r="GT52" i="4" s="1"/>
  <c r="HB52" i="4" s="1"/>
  <c r="HF52" i="4" s="1"/>
  <c r="HJ52" i="4" s="1"/>
  <c r="HN52" i="4" s="1"/>
  <c r="HV52" i="4" s="1"/>
  <c r="HZ52" i="4" s="1"/>
  <c r="ID52" i="4" s="1"/>
  <c r="IH52" i="4" s="1"/>
  <c r="IP52" i="4" s="1"/>
  <c r="IT52" i="4" s="1"/>
  <c r="IX52" i="4" s="1"/>
  <c r="JB52" i="4" s="1"/>
  <c r="JJ52" i="4" s="1"/>
  <c r="JN52" i="4" s="1"/>
  <c r="JR52" i="4" s="1"/>
  <c r="JV52" i="4" s="1"/>
  <c r="KD52" i="4" s="1"/>
  <c r="KH52" i="4" s="1"/>
  <c r="KL52" i="4" s="1"/>
  <c r="KP52" i="4" s="1"/>
  <c r="JV96" i="4" l="1"/>
  <c r="JR116" i="4"/>
  <c r="JR76" i="4"/>
  <c r="JR34" i="4"/>
  <c r="JV95" i="4"/>
  <c r="JR115" i="4"/>
  <c r="JR75" i="4"/>
  <c r="JR33" i="4"/>
  <c r="JR97" i="4"/>
  <c r="JN77" i="4"/>
  <c r="JN117" i="4"/>
  <c r="JN35" i="4"/>
  <c r="DA53" i="4"/>
  <c r="DF51" i="4"/>
  <c r="DF55" i="4" s="1"/>
  <c r="DA52" i="4"/>
  <c r="JZ95" i="4" l="1"/>
  <c r="JV115" i="4"/>
  <c r="JV75" i="4"/>
  <c r="JV33" i="4"/>
  <c r="JV97" i="4"/>
  <c r="JR77" i="4"/>
  <c r="JR117" i="4"/>
  <c r="JR35" i="4"/>
  <c r="JZ96" i="4"/>
  <c r="JV116" i="4"/>
  <c r="JV76" i="4"/>
  <c r="JV34" i="4"/>
  <c r="DF56" i="4"/>
  <c r="DF58" i="4" s="1"/>
  <c r="DF57" i="3" s="1"/>
  <c r="DF55" i="3"/>
  <c r="DJ51" i="4"/>
  <c r="DJ55" i="4" s="1"/>
  <c r="JZ97" i="4" l="1"/>
  <c r="JV117" i="4"/>
  <c r="JV77" i="4"/>
  <c r="JV35" i="4"/>
  <c r="KD96" i="4"/>
  <c r="JZ116" i="4"/>
  <c r="JZ76" i="4"/>
  <c r="JZ34" i="4"/>
  <c r="KD95" i="4"/>
  <c r="JZ115" i="4"/>
  <c r="JZ75" i="4"/>
  <c r="JZ33" i="4"/>
  <c r="DJ56" i="4"/>
  <c r="DJ58" i="4" s="1"/>
  <c r="DJ57" i="3" s="1"/>
  <c r="DJ55" i="3"/>
  <c r="DN51" i="4"/>
  <c r="DN55" i="4" s="1"/>
  <c r="KD76" i="4" l="1"/>
  <c r="KD116" i="4"/>
  <c r="KD34" i="4"/>
  <c r="KH96" i="4"/>
  <c r="KD115" i="4"/>
  <c r="KD75" i="4"/>
  <c r="KH95" i="4"/>
  <c r="KD33" i="4"/>
  <c r="KD97" i="4"/>
  <c r="JZ117" i="4"/>
  <c r="JZ77" i="4"/>
  <c r="JZ35" i="4"/>
  <c r="DN56" i="4"/>
  <c r="DN58" i="4" s="1"/>
  <c r="DN57" i="3" s="1"/>
  <c r="DN55" i="3"/>
  <c r="DR51" i="4"/>
  <c r="DV51" i="4" s="1"/>
  <c r="DV52" i="4" s="1"/>
  <c r="KH75" i="4" l="1"/>
  <c r="KH115" i="4"/>
  <c r="KL95" i="4"/>
  <c r="KH33" i="4"/>
  <c r="KH76" i="4"/>
  <c r="KH116" i="4"/>
  <c r="KH34" i="4"/>
  <c r="KL96" i="4"/>
  <c r="KD117" i="4"/>
  <c r="KD77" i="4"/>
  <c r="KD35" i="4"/>
  <c r="KH97" i="4"/>
  <c r="DR55" i="4"/>
  <c r="DR56" i="4" s="1"/>
  <c r="DR58" i="4" s="1"/>
  <c r="DR57" i="3" s="1"/>
  <c r="DV57" i="3" s="1"/>
  <c r="DZ51" i="4"/>
  <c r="KL116" i="4" l="1"/>
  <c r="KL76" i="4"/>
  <c r="KP96" i="4"/>
  <c r="KL34" i="4"/>
  <c r="KH77" i="4"/>
  <c r="KH117" i="4"/>
  <c r="KH35" i="4"/>
  <c r="KL97" i="4"/>
  <c r="KL115" i="4"/>
  <c r="KL75" i="4"/>
  <c r="KL33" i="4"/>
  <c r="KP95" i="4"/>
  <c r="DR55" i="3"/>
  <c r="DV55" i="3" s="1"/>
  <c r="DV55" i="4"/>
  <c r="DZ55" i="4" s="1"/>
  <c r="ED51" i="4"/>
  <c r="KP115" i="4" l="1"/>
  <c r="KP75" i="4"/>
  <c r="KP33" i="4"/>
  <c r="KT95" i="4"/>
  <c r="KL77" i="4"/>
  <c r="KL117" i="4"/>
  <c r="KP97" i="4"/>
  <c r="KL35" i="4"/>
  <c r="KP116" i="4"/>
  <c r="KP76" i="4"/>
  <c r="KT96" i="4"/>
  <c r="KP34" i="4"/>
  <c r="DV56" i="4"/>
  <c r="DV58" i="4" s="1"/>
  <c r="DZ56" i="4"/>
  <c r="DZ58" i="4" s="1"/>
  <c r="DZ57" i="3" s="1"/>
  <c r="ED55" i="4"/>
  <c r="DZ55" i="3"/>
  <c r="EH51" i="4"/>
  <c r="KP77" i="4" l="1"/>
  <c r="KP117" i="4"/>
  <c r="KT97" i="4"/>
  <c r="KP35" i="4"/>
  <c r="KT33" i="4"/>
  <c r="KT115" i="4"/>
  <c r="KT75" i="4"/>
  <c r="KT34" i="4"/>
  <c r="KT116" i="4"/>
  <c r="KT76" i="4"/>
  <c r="EL51" i="4"/>
  <c r="ED56" i="4"/>
  <c r="ED58" i="4" s="1"/>
  <c r="ED57" i="3" s="1"/>
  <c r="ED55" i="3"/>
  <c r="EH55" i="4"/>
  <c r="KT35" i="4" l="1"/>
  <c r="KT77" i="4"/>
  <c r="KT117" i="4"/>
  <c r="EP51" i="4"/>
  <c r="EP52" i="4" s="1"/>
  <c r="EH56" i="4"/>
  <c r="EH58" i="4" s="1"/>
  <c r="EH57" i="3" s="1"/>
  <c r="EH55" i="3"/>
  <c r="EL55" i="4"/>
  <c r="ET51" i="4"/>
  <c r="EL56" i="4" l="1"/>
  <c r="EL58" i="4" s="1"/>
  <c r="EL57" i="3" s="1"/>
  <c r="EP57" i="3" s="1"/>
  <c r="EL55" i="3"/>
  <c r="EP55" i="3" s="1"/>
  <c r="EP55" i="4"/>
  <c r="EX51" i="4"/>
  <c r="FB51" i="4" l="1"/>
  <c r="ET55" i="4"/>
  <c r="EP56" i="4"/>
  <c r="EP58" i="4" s="1"/>
  <c r="ET56" i="4" l="1"/>
  <c r="ET58" i="4" s="1"/>
  <c r="ET57" i="3" s="1"/>
  <c r="EX55" i="4"/>
  <c r="ET55" i="3"/>
  <c r="FF51" i="4"/>
  <c r="FJ51" i="4" l="1"/>
  <c r="FJ52" i="4" s="1"/>
  <c r="FN51" i="4"/>
  <c r="EX56" i="4"/>
  <c r="EX58" i="4" s="1"/>
  <c r="EX57" i="3" s="1"/>
  <c r="FB55" i="4"/>
  <c r="EX55" i="3"/>
  <c r="FB56" i="4" l="1"/>
  <c r="FB58" i="4" s="1"/>
  <c r="FB57" i="3" s="1"/>
  <c r="FF55" i="4"/>
  <c r="FB55" i="3"/>
  <c r="FR51" i="4"/>
  <c r="FF56" i="4" l="1"/>
  <c r="FF58" i="4" s="1"/>
  <c r="FF57" i="3" s="1"/>
  <c r="FJ57" i="3" s="1"/>
  <c r="FF55" i="3"/>
  <c r="FJ55" i="3" s="1"/>
  <c r="FJ55" i="4"/>
  <c r="FV51" i="4"/>
  <c r="FZ51" i="4" l="1"/>
  <c r="FN55" i="4"/>
  <c r="FJ56" i="4"/>
  <c r="FJ58" i="4" s="1"/>
  <c r="GD51" i="4" l="1"/>
  <c r="GD52" i="4" s="1"/>
  <c r="FN56" i="4"/>
  <c r="FN58" i="4" s="1"/>
  <c r="FN57" i="3" s="1"/>
  <c r="FN55" i="3"/>
  <c r="FR55" i="4"/>
  <c r="GH51" i="4"/>
  <c r="GL51" i="4" l="1"/>
  <c r="FR56" i="4"/>
  <c r="FR58" i="4" s="1"/>
  <c r="FR57" i="3" s="1"/>
  <c r="FV55" i="4"/>
  <c r="FR55" i="3"/>
  <c r="FV56" i="4" l="1"/>
  <c r="FV58" i="4" s="1"/>
  <c r="FV57" i="3" s="1"/>
  <c r="FZ55" i="4"/>
  <c r="FV55" i="3"/>
  <c r="GP51" i="4"/>
  <c r="GT51" i="4" l="1"/>
  <c r="FZ56" i="4"/>
  <c r="FZ58" i="4" s="1"/>
  <c r="FZ57" i="3" s="1"/>
  <c r="GD57" i="3" s="1"/>
  <c r="GD55" i="4"/>
  <c r="FZ55" i="3"/>
  <c r="GD55" i="3" s="1"/>
  <c r="GX51" i="4" l="1"/>
  <c r="GX52" i="4" s="1"/>
  <c r="GH55" i="4"/>
  <c r="GD56" i="4"/>
  <c r="GD58" i="4" s="1"/>
  <c r="HB51" i="4"/>
  <c r="HF51" i="4" l="1"/>
  <c r="GH56" i="4"/>
  <c r="GH58" i="4" s="1"/>
  <c r="GH57" i="3" s="1"/>
  <c r="GL55" i="4"/>
  <c r="GH55" i="3"/>
  <c r="GL56" i="4" l="1"/>
  <c r="GL58" i="4" s="1"/>
  <c r="GL57" i="3" s="1"/>
  <c r="GP55" i="4"/>
  <c r="GL55" i="3"/>
  <c r="HJ51" i="4"/>
  <c r="HN51" i="4" l="1"/>
  <c r="GP56" i="4"/>
  <c r="GP58" i="4" s="1"/>
  <c r="GP57" i="3" s="1"/>
  <c r="GP55" i="3"/>
  <c r="GT55" i="4"/>
  <c r="GT56" i="4" l="1"/>
  <c r="GT58" i="4" s="1"/>
  <c r="GT57" i="3" s="1"/>
  <c r="GX57" i="3" s="1"/>
  <c r="GX55" i="4"/>
  <c r="GT55" i="3"/>
  <c r="GX55" i="3" s="1"/>
  <c r="HV51" i="4"/>
  <c r="HR51" i="4"/>
  <c r="HR52" i="4" s="1"/>
  <c r="GX56" i="4" l="1"/>
  <c r="GX58" i="4" s="1"/>
  <c r="HB55" i="4"/>
  <c r="HZ51" i="4"/>
  <c r="HB56" i="4" l="1"/>
  <c r="HB58" i="4" s="1"/>
  <c r="HB57" i="3" s="1"/>
  <c r="HF55" i="4"/>
  <c r="HB55" i="3"/>
  <c r="ID51" i="4"/>
  <c r="IH51" i="4" l="1"/>
  <c r="HF56" i="4"/>
  <c r="HF58" i="4" s="1"/>
  <c r="HF57" i="3" s="1"/>
  <c r="HJ55" i="4"/>
  <c r="HF55" i="3"/>
  <c r="IL51" i="4" l="1"/>
  <c r="IL52" i="4" s="1"/>
  <c r="IP51" i="4"/>
  <c r="HJ56" i="4"/>
  <c r="HJ58" i="4" s="1"/>
  <c r="HJ57" i="3" s="1"/>
  <c r="HN55" i="4"/>
  <c r="HJ55" i="3"/>
  <c r="HN56" i="4" l="1"/>
  <c r="HN58" i="4" s="1"/>
  <c r="HN57" i="3" s="1"/>
  <c r="HR57" i="3" s="1"/>
  <c r="HN55" i="3"/>
  <c r="HR55" i="3" s="1"/>
  <c r="HR55" i="4"/>
  <c r="IT51" i="4"/>
  <c r="IX51" i="4" l="1"/>
  <c r="HR56" i="4"/>
  <c r="HR58" i="4" s="1"/>
  <c r="HV55" i="4"/>
  <c r="JB51" i="4" l="1"/>
  <c r="HV56" i="4"/>
  <c r="HV58" i="4" s="1"/>
  <c r="HV57" i="3" s="1"/>
  <c r="HZ55" i="4"/>
  <c r="HV55" i="3"/>
  <c r="JF51" i="4" l="1"/>
  <c r="JF52" i="4" s="1"/>
  <c r="HZ56" i="4"/>
  <c r="HZ58" i="4" s="1"/>
  <c r="HZ57" i="3" s="1"/>
  <c r="HZ55" i="3"/>
  <c r="ID55" i="4"/>
  <c r="JJ51" i="4"/>
  <c r="JN51" i="4" l="1"/>
  <c r="ID56" i="4"/>
  <c r="ID58" i="4" s="1"/>
  <c r="ID57" i="3" s="1"/>
  <c r="ID55" i="3"/>
  <c r="IH55" i="4"/>
  <c r="IH56" i="4" l="1"/>
  <c r="IH58" i="4" s="1"/>
  <c r="IH57" i="3" s="1"/>
  <c r="IL57" i="3" s="1"/>
  <c r="IL55" i="4"/>
  <c r="IH55" i="3"/>
  <c r="IL55" i="3" s="1"/>
  <c r="JR51" i="4"/>
  <c r="IL56" i="4" l="1"/>
  <c r="IL58" i="4" s="1"/>
  <c r="IP55" i="4"/>
  <c r="JV51" i="4"/>
  <c r="JZ51" i="4" l="1"/>
  <c r="JZ52" i="4" s="1"/>
  <c r="KD51" i="4"/>
  <c r="IP56" i="4"/>
  <c r="IP58" i="4" s="1"/>
  <c r="IP57" i="3" s="1"/>
  <c r="IT55" i="4"/>
  <c r="IP55" i="3"/>
  <c r="BI19" i="4"/>
  <c r="BE19" i="4"/>
  <c r="BA19" i="4"/>
  <c r="AW19" i="4"/>
  <c r="IT56" i="4" l="1"/>
  <c r="IT58" i="4" s="1"/>
  <c r="IT57" i="3" s="1"/>
  <c r="IX55" i="4"/>
  <c r="IT55" i="3"/>
  <c r="KH51" i="4"/>
  <c r="C19" i="15"/>
  <c r="C18" i="15"/>
  <c r="C17" i="15"/>
  <c r="C16" i="15"/>
  <c r="C15" i="15"/>
  <c r="C14" i="15"/>
  <c r="C13" i="15"/>
  <c r="IX56" i="4" l="1"/>
  <c r="IX58" i="4" s="1"/>
  <c r="IX57" i="3" s="1"/>
  <c r="JB55" i="4"/>
  <c r="IX55" i="3"/>
  <c r="KP51" i="4"/>
  <c r="KL51" i="4"/>
  <c r="KT51" i="4" l="1"/>
  <c r="KT52" i="4" s="1"/>
  <c r="JB56" i="4"/>
  <c r="JB58" i="4" s="1"/>
  <c r="JB57" i="3" s="1"/>
  <c r="JF57" i="3" s="1"/>
  <c r="JF55" i="4"/>
  <c r="JB55" i="3"/>
  <c r="JF55" i="3" s="1"/>
  <c r="DD3" i="17"/>
  <c r="DD3" i="4"/>
  <c r="JJ55" i="4" l="1"/>
  <c r="JF56" i="4"/>
  <c r="JF58" i="4" s="1"/>
  <c r="DD3" i="3"/>
  <c r="DJ40" i="3"/>
  <c r="DF90" i="3"/>
  <c r="DJ90" i="3" s="1"/>
  <c r="DN90" i="3" s="1"/>
  <c r="DR90" i="3" s="1"/>
  <c r="DV90" i="3" s="1"/>
  <c r="DZ90" i="3" s="1"/>
  <c r="ED90" i="3" s="1"/>
  <c r="EH90" i="3" s="1"/>
  <c r="EL90" i="3" s="1"/>
  <c r="EP90" i="3" s="1"/>
  <c r="ET90" i="3" s="1"/>
  <c r="EX90" i="3" s="1"/>
  <c r="FB90" i="3" s="1"/>
  <c r="FF90" i="3" s="1"/>
  <c r="FJ90" i="3" s="1"/>
  <c r="FN90" i="3" s="1"/>
  <c r="FR90" i="3" s="1"/>
  <c r="FV90" i="3" s="1"/>
  <c r="FZ90" i="3" s="1"/>
  <c r="GD90" i="3" s="1"/>
  <c r="GH90" i="3" s="1"/>
  <c r="GL90" i="3" s="1"/>
  <c r="GP90" i="3" s="1"/>
  <c r="GT90" i="3" s="1"/>
  <c r="GX90" i="3" s="1"/>
  <c r="HB90" i="3" s="1"/>
  <c r="HF90" i="3" s="1"/>
  <c r="HJ90" i="3" s="1"/>
  <c r="HN90" i="3" s="1"/>
  <c r="HR90" i="3" s="1"/>
  <c r="HV90" i="3" s="1"/>
  <c r="HZ90" i="3" s="1"/>
  <c r="ID90" i="3" s="1"/>
  <c r="IH90" i="3" s="1"/>
  <c r="IL90" i="3" s="1"/>
  <c r="IP90" i="3" s="1"/>
  <c r="IT90" i="3" s="1"/>
  <c r="IX90" i="3" s="1"/>
  <c r="JB90" i="3" s="1"/>
  <c r="JF90" i="3" s="1"/>
  <c r="JJ90" i="3" s="1"/>
  <c r="JN90" i="3" s="1"/>
  <c r="JR90" i="3" s="1"/>
  <c r="JV90" i="3" s="1"/>
  <c r="JZ90" i="3" s="1"/>
  <c r="KD90" i="3" s="1"/>
  <c r="KH90" i="3" s="1"/>
  <c r="KL90" i="3" s="1"/>
  <c r="KP90" i="3" s="1"/>
  <c r="KT90" i="3" s="1"/>
  <c r="DA47" i="4"/>
  <c r="CW47" i="4"/>
  <c r="CS47" i="4"/>
  <c r="CO47" i="4"/>
  <c r="CK47" i="4"/>
  <c r="CG47" i="4"/>
  <c r="CC47" i="4"/>
  <c r="BY47" i="4"/>
  <c r="BU47" i="4"/>
  <c r="BQ47" i="4"/>
  <c r="BM47" i="4"/>
  <c r="BI47" i="4"/>
  <c r="BE47" i="4"/>
  <c r="BA47" i="4"/>
  <c r="AW47" i="4"/>
  <c r="AS47" i="4"/>
  <c r="AO47" i="4"/>
  <c r="AK47" i="4"/>
  <c r="AG47" i="4"/>
  <c r="AC47" i="4"/>
  <c r="U47" i="4"/>
  <c r="Q47" i="4"/>
  <c r="M47" i="4"/>
  <c r="KT148" i="3"/>
  <c r="KT150" i="3"/>
  <c r="KT152" i="3"/>
  <c r="KT153" i="3"/>
  <c r="KT156" i="3"/>
  <c r="JZ156" i="3"/>
  <c r="JZ153" i="3"/>
  <c r="JZ152" i="3"/>
  <c r="JZ150" i="3"/>
  <c r="JZ148" i="3"/>
  <c r="JF156" i="3"/>
  <c r="JF153" i="3"/>
  <c r="JF152" i="3"/>
  <c r="JF150" i="3"/>
  <c r="JF148" i="3"/>
  <c r="IL156" i="3"/>
  <c r="IL153" i="3"/>
  <c r="IL152" i="3"/>
  <c r="IL150" i="3"/>
  <c r="IL148" i="3"/>
  <c r="HR156" i="3"/>
  <c r="HR153" i="3"/>
  <c r="HR152" i="3"/>
  <c r="HR150" i="3"/>
  <c r="HR148" i="3"/>
  <c r="GX156" i="3"/>
  <c r="GX153" i="3"/>
  <c r="GX152" i="3"/>
  <c r="GX150" i="3"/>
  <c r="GX148" i="3"/>
  <c r="GD156" i="3"/>
  <c r="GD153" i="3"/>
  <c r="GD152" i="3"/>
  <c r="GD150" i="3"/>
  <c r="GD148" i="3"/>
  <c r="FJ156" i="3"/>
  <c r="FJ153" i="3"/>
  <c r="FJ152" i="3"/>
  <c r="FJ150" i="3"/>
  <c r="FJ148" i="3"/>
  <c r="EP156" i="3"/>
  <c r="EP153" i="3"/>
  <c r="EP152" i="3"/>
  <c r="EP150" i="3"/>
  <c r="EP148" i="3"/>
  <c r="DF74" i="3"/>
  <c r="DJ74" i="3" s="1"/>
  <c r="DN74" i="3" s="1"/>
  <c r="DR74" i="3" s="1"/>
  <c r="DF69" i="3"/>
  <c r="DJ69" i="3" s="1"/>
  <c r="DN69" i="3" s="1"/>
  <c r="DR69" i="3" s="1"/>
  <c r="DZ69" i="3" s="1"/>
  <c r="ED69" i="3" s="1"/>
  <c r="EH69" i="3" s="1"/>
  <c r="EL69" i="3" s="1"/>
  <c r="DF58" i="3"/>
  <c r="DJ58" i="3" s="1"/>
  <c r="DA46" i="4"/>
  <c r="CG46" i="4"/>
  <c r="BM46" i="4"/>
  <c r="AS46" i="4"/>
  <c r="B44" i="4"/>
  <c r="B40" i="4"/>
  <c r="B41" i="4"/>
  <c r="B42" i="4"/>
  <c r="B43" i="4"/>
  <c r="B39" i="4"/>
  <c r="DF167" i="3" l="1"/>
  <c r="DV74" i="3"/>
  <c r="DZ74" i="3"/>
  <c r="ED74" i="3" s="1"/>
  <c r="EH74" i="3" s="1"/>
  <c r="EL74" i="3" s="1"/>
  <c r="EP69" i="3"/>
  <c r="ET69" i="3"/>
  <c r="EX69" i="3" s="1"/>
  <c r="FB69" i="3" s="1"/>
  <c r="FF69" i="3" s="1"/>
  <c r="DV38" i="3"/>
  <c r="JJ56" i="4"/>
  <c r="JJ58" i="4" s="1"/>
  <c r="JJ57" i="3" s="1"/>
  <c r="JN55" i="4"/>
  <c r="JJ55" i="3"/>
  <c r="DJ167" i="3"/>
  <c r="DF47" i="4"/>
  <c r="DJ47" i="4" s="1"/>
  <c r="DN47" i="4" s="1"/>
  <c r="DR47" i="4" s="1"/>
  <c r="DZ47" i="4" s="1"/>
  <c r="ED47" i="4" s="1"/>
  <c r="EH47" i="4" s="1"/>
  <c r="EL47" i="4" s="1"/>
  <c r="ET47" i="4" s="1"/>
  <c r="EX47" i="4" s="1"/>
  <c r="FB47" i="4" s="1"/>
  <c r="FF47" i="4" s="1"/>
  <c r="FN47" i="4" s="1"/>
  <c r="FR47" i="4" s="1"/>
  <c r="FV47" i="4" s="1"/>
  <c r="FZ47" i="4" s="1"/>
  <c r="GH47" i="4" s="1"/>
  <c r="GL47" i="4" s="1"/>
  <c r="GP47" i="4" s="1"/>
  <c r="GT47" i="4" s="1"/>
  <c r="HB47" i="4" s="1"/>
  <c r="HF47" i="4" s="1"/>
  <c r="HJ47" i="4" s="1"/>
  <c r="HN47" i="4" s="1"/>
  <c r="HV47" i="4" s="1"/>
  <c r="HZ47" i="4" s="1"/>
  <c r="ID47" i="4" s="1"/>
  <c r="IH47" i="4" s="1"/>
  <c r="IP47" i="4" s="1"/>
  <c r="IT47" i="4" s="1"/>
  <c r="IX47" i="4" s="1"/>
  <c r="JB47" i="4" s="1"/>
  <c r="JJ47" i="4" s="1"/>
  <c r="JN47" i="4" s="1"/>
  <c r="JR47" i="4" s="1"/>
  <c r="JV47" i="4" s="1"/>
  <c r="KD47" i="4" s="1"/>
  <c r="KH47" i="4" s="1"/>
  <c r="KL47" i="4" s="1"/>
  <c r="KP47" i="4" s="1"/>
  <c r="DN40" i="3"/>
  <c r="DR40" i="3" s="1"/>
  <c r="DZ40" i="3" s="1"/>
  <c r="DV40" i="3"/>
  <c r="DF46" i="4"/>
  <c r="DJ46" i="4" s="1"/>
  <c r="DN46" i="4" s="1"/>
  <c r="DR46" i="4" s="1"/>
  <c r="DZ46" i="4" s="1"/>
  <c r="ED46" i="4" s="1"/>
  <c r="EH46" i="4" s="1"/>
  <c r="EL46" i="4" s="1"/>
  <c r="ET46" i="4" s="1"/>
  <c r="EX46" i="4" s="1"/>
  <c r="FB46" i="4" s="1"/>
  <c r="FF46" i="4" s="1"/>
  <c r="FN46" i="4" s="1"/>
  <c r="FR46" i="4" s="1"/>
  <c r="FV46" i="4" s="1"/>
  <c r="FZ46" i="4" s="1"/>
  <c r="GH46" i="4" s="1"/>
  <c r="GL46" i="4" s="1"/>
  <c r="GP46" i="4" s="1"/>
  <c r="GT46" i="4" s="1"/>
  <c r="HB46" i="4" s="1"/>
  <c r="HF46" i="4" s="1"/>
  <c r="HJ46" i="4" s="1"/>
  <c r="HN46" i="4" s="1"/>
  <c r="HV46" i="4" s="1"/>
  <c r="HZ46" i="4" s="1"/>
  <c r="ID46" i="4" s="1"/>
  <c r="IH46" i="4" s="1"/>
  <c r="IP46" i="4" s="1"/>
  <c r="IT46" i="4" s="1"/>
  <c r="IX46" i="4" s="1"/>
  <c r="JB46" i="4" s="1"/>
  <c r="JJ46" i="4" s="1"/>
  <c r="JN46" i="4" s="1"/>
  <c r="JR46" i="4" s="1"/>
  <c r="JV46" i="4" s="1"/>
  <c r="KD46" i="4" s="1"/>
  <c r="KH46" i="4" s="1"/>
  <c r="KL46" i="4" s="1"/>
  <c r="KP46" i="4" s="1"/>
  <c r="FN69" i="3" l="1"/>
  <c r="FR69" i="3" s="1"/>
  <c r="FV69" i="3" s="1"/>
  <c r="FZ69" i="3" s="1"/>
  <c r="FJ69" i="3"/>
  <c r="ET74" i="3"/>
  <c r="EX74" i="3" s="1"/>
  <c r="FB74" i="3" s="1"/>
  <c r="FF74" i="3" s="1"/>
  <c r="EP74" i="3"/>
  <c r="FJ38" i="3"/>
  <c r="JN56" i="4"/>
  <c r="JN58" i="4" s="1"/>
  <c r="JN57" i="3" s="1"/>
  <c r="JN55" i="3"/>
  <c r="JR55" i="4"/>
  <c r="DJ151" i="3"/>
  <c r="ED40" i="3"/>
  <c r="EH40" i="3" s="1"/>
  <c r="EL40" i="3" s="1"/>
  <c r="ET40" i="3" s="1"/>
  <c r="EP38" i="3"/>
  <c r="DN58" i="3"/>
  <c r="DN167" i="3" s="1"/>
  <c r="GX38" i="3" l="1"/>
  <c r="FN74" i="3"/>
  <c r="FR74" i="3" s="1"/>
  <c r="FV74" i="3" s="1"/>
  <c r="FZ74" i="3" s="1"/>
  <c r="FJ74" i="3"/>
  <c r="GD38" i="3"/>
  <c r="EP40" i="3"/>
  <c r="GH69" i="3"/>
  <c r="GL69" i="3" s="1"/>
  <c r="GP69" i="3" s="1"/>
  <c r="GT69" i="3" s="1"/>
  <c r="GD69" i="3"/>
  <c r="JR56" i="4"/>
  <c r="JR58" i="4" s="1"/>
  <c r="JR57" i="3" s="1"/>
  <c r="JV55" i="4"/>
  <c r="JR55" i="3"/>
  <c r="DF151" i="3"/>
  <c r="DN151" i="3"/>
  <c r="EX40" i="3"/>
  <c r="FB40" i="3" s="1"/>
  <c r="FF40" i="3" s="1"/>
  <c r="FN40" i="3" s="1"/>
  <c r="DR58" i="3"/>
  <c r="DZ58" i="3" s="1"/>
  <c r="HB69" i="3" l="1"/>
  <c r="HF69" i="3" s="1"/>
  <c r="HJ69" i="3" s="1"/>
  <c r="HN69" i="3" s="1"/>
  <c r="GX69" i="3"/>
  <c r="GD74" i="3"/>
  <c r="GH74" i="3"/>
  <c r="GL74" i="3" s="1"/>
  <c r="GP74" i="3" s="1"/>
  <c r="GT74" i="3" s="1"/>
  <c r="JV56" i="4"/>
  <c r="JV58" i="4" s="1"/>
  <c r="JV57" i="3" s="1"/>
  <c r="JZ57" i="3" s="1"/>
  <c r="JV55" i="3"/>
  <c r="JZ55" i="3" s="1"/>
  <c r="JZ55" i="4"/>
  <c r="DR167" i="3"/>
  <c r="DR151" i="3"/>
  <c r="FJ40" i="3"/>
  <c r="FR40" i="3"/>
  <c r="FV40" i="3" s="1"/>
  <c r="FZ40" i="3" s="1"/>
  <c r="GH40" i="3" s="1"/>
  <c r="ED58" i="3"/>
  <c r="DZ167" i="3"/>
  <c r="HB74" i="3" l="1"/>
  <c r="HF74" i="3" s="1"/>
  <c r="HJ74" i="3" s="1"/>
  <c r="HN74" i="3" s="1"/>
  <c r="GX74" i="3"/>
  <c r="HR38" i="3"/>
  <c r="HV69" i="3"/>
  <c r="HZ69" i="3" s="1"/>
  <c r="ID69" i="3" s="1"/>
  <c r="IH69" i="3" s="1"/>
  <c r="HR69" i="3"/>
  <c r="KD55" i="4"/>
  <c r="JZ56" i="4"/>
  <c r="JZ58" i="4" s="1"/>
  <c r="GD40" i="3"/>
  <c r="GL40" i="3"/>
  <c r="GP40" i="3" s="1"/>
  <c r="GT40" i="3" s="1"/>
  <c r="HB40" i="3" s="1"/>
  <c r="ED167" i="3"/>
  <c r="EH58" i="3"/>
  <c r="IL38" i="3" l="1"/>
  <c r="IP69" i="3"/>
  <c r="IT69" i="3" s="1"/>
  <c r="IX69" i="3" s="1"/>
  <c r="JB69" i="3" s="1"/>
  <c r="IL69" i="3"/>
  <c r="HV74" i="3"/>
  <c r="HZ74" i="3" s="1"/>
  <c r="ID74" i="3" s="1"/>
  <c r="IH74" i="3" s="1"/>
  <c r="HR74" i="3"/>
  <c r="KD56" i="4"/>
  <c r="KD58" i="4" s="1"/>
  <c r="KD57" i="3" s="1"/>
  <c r="KH55" i="4"/>
  <c r="KD55" i="3"/>
  <c r="HF40" i="3"/>
  <c r="HJ40" i="3" s="1"/>
  <c r="HN40" i="3" s="1"/>
  <c r="HV40" i="3" s="1"/>
  <c r="HR40" i="3"/>
  <c r="GX40" i="3"/>
  <c r="EL58" i="3"/>
  <c r="EH167" i="3"/>
  <c r="JF38" i="3" l="1"/>
  <c r="IP74" i="3"/>
  <c r="IT74" i="3" s="1"/>
  <c r="IX74" i="3" s="1"/>
  <c r="JB74" i="3" s="1"/>
  <c r="IL74" i="3"/>
  <c r="JJ69" i="3"/>
  <c r="JN69" i="3" s="1"/>
  <c r="JR69" i="3" s="1"/>
  <c r="JV69" i="3" s="1"/>
  <c r="JF69" i="3"/>
  <c r="KH56" i="4"/>
  <c r="KH58" i="4" s="1"/>
  <c r="KH57" i="3" s="1"/>
  <c r="KH55" i="3"/>
  <c r="KL55" i="4"/>
  <c r="HZ40" i="3"/>
  <c r="ID40" i="3" s="1"/>
  <c r="IH40" i="3" s="1"/>
  <c r="IP40" i="3" s="1"/>
  <c r="EL167" i="3"/>
  <c r="EP167" i="3" s="1"/>
  <c r="ET58" i="3"/>
  <c r="EP58" i="3"/>
  <c r="JZ38" i="3" l="1"/>
  <c r="JJ74" i="3"/>
  <c r="JN74" i="3" s="1"/>
  <c r="JR74" i="3" s="1"/>
  <c r="JV74" i="3" s="1"/>
  <c r="JF74" i="3"/>
  <c r="JZ69" i="3"/>
  <c r="KD69" i="3"/>
  <c r="KH69" i="3" s="1"/>
  <c r="KL69" i="3" s="1"/>
  <c r="KP69" i="3" s="1"/>
  <c r="KL56" i="4"/>
  <c r="KL58" i="4" s="1"/>
  <c r="KL57" i="3" s="1"/>
  <c r="KP55" i="4"/>
  <c r="KL55" i="3"/>
  <c r="IL40" i="3"/>
  <c r="IT40" i="3"/>
  <c r="IX40" i="3" s="1"/>
  <c r="JB40" i="3" s="1"/>
  <c r="JJ40" i="3" s="1"/>
  <c r="ET167" i="3"/>
  <c r="EX58" i="3"/>
  <c r="KT38" i="3" l="1"/>
  <c r="KD74" i="3"/>
  <c r="KH74" i="3" s="1"/>
  <c r="KL74" i="3" s="1"/>
  <c r="KP74" i="3" s="1"/>
  <c r="KT74" i="3" s="1"/>
  <c r="JZ74" i="3"/>
  <c r="KP56" i="4"/>
  <c r="KP58" i="4" s="1"/>
  <c r="KP57" i="3" s="1"/>
  <c r="KT57" i="3" s="1"/>
  <c r="KP55" i="3"/>
  <c r="KT55" i="3" s="1"/>
  <c r="KT55" i="4"/>
  <c r="KT56" i="4" s="1"/>
  <c r="KT58" i="4" s="1"/>
  <c r="JN40" i="3"/>
  <c r="JR40" i="3" s="1"/>
  <c r="JV40" i="3" s="1"/>
  <c r="KD40" i="3" s="1"/>
  <c r="JF40" i="3"/>
  <c r="FB58" i="3"/>
  <c r="EX167" i="3"/>
  <c r="JZ40" i="3" l="1"/>
  <c r="KH40" i="3"/>
  <c r="KL40" i="3" s="1"/>
  <c r="KP40" i="3" s="1"/>
  <c r="FF58" i="3"/>
  <c r="FJ58" i="3" s="1"/>
  <c r="FB167" i="3"/>
  <c r="KT40" i="3" l="1"/>
  <c r="FN58" i="3"/>
  <c r="FF167" i="3"/>
  <c r="FJ167" i="3" s="1"/>
  <c r="FR58" i="3" l="1"/>
  <c r="FN167" i="3"/>
  <c r="FV58" i="3" l="1"/>
  <c r="FR167" i="3"/>
  <c r="FZ58" i="3" l="1"/>
  <c r="GD58" i="3" s="1"/>
  <c r="FV167" i="3"/>
  <c r="GH58" i="3" l="1"/>
  <c r="FZ167" i="3"/>
  <c r="GD167" i="3" s="1"/>
  <c r="GL58" i="3" l="1"/>
  <c r="GH167" i="3"/>
  <c r="GP58" i="3" l="1"/>
  <c r="GL167" i="3"/>
  <c r="GT58" i="3" l="1"/>
  <c r="GX58" i="3" s="1"/>
  <c r="GP167" i="3"/>
  <c r="HB58" i="3" l="1"/>
  <c r="GT167" i="3"/>
  <c r="GX167" i="3" s="1"/>
  <c r="HF58" i="3" l="1"/>
  <c r="HB167" i="3"/>
  <c r="HJ58" i="3" l="1"/>
  <c r="HF167" i="3"/>
  <c r="HN58" i="3" l="1"/>
  <c r="HJ167" i="3"/>
  <c r="HV58" i="3" l="1"/>
  <c r="HN167" i="3"/>
  <c r="HR167" i="3" s="1"/>
  <c r="HR58" i="3"/>
  <c r="HZ58" i="3" l="1"/>
  <c r="HV167" i="3"/>
  <c r="ID58" i="3" l="1"/>
  <c r="HZ167" i="3"/>
  <c r="IH58" i="3" l="1"/>
  <c r="IL58" i="3" s="1"/>
  <c r="ID167" i="3"/>
  <c r="IH167" i="3" l="1"/>
  <c r="IL167" i="3" s="1"/>
  <c r="IP58" i="3"/>
  <c r="IT58" i="3" l="1"/>
  <c r="IP167" i="3"/>
  <c r="IX58" i="3" l="1"/>
  <c r="IT167" i="3"/>
  <c r="JB58" i="3" l="1"/>
  <c r="IX167" i="3"/>
  <c r="JF58" i="3"/>
  <c r="JJ58" i="3" l="1"/>
  <c r="JB167" i="3"/>
  <c r="JF167" i="3" s="1"/>
  <c r="JN58" i="3" l="1"/>
  <c r="JJ167" i="3"/>
  <c r="JN167" i="3" l="1"/>
  <c r="JR58" i="3"/>
  <c r="JV58" i="3" l="1"/>
  <c r="JR167" i="3"/>
  <c r="JZ58" i="3"/>
  <c r="KD58" i="3" l="1"/>
  <c r="JV167" i="3"/>
  <c r="JZ167" i="3" s="1"/>
  <c r="KH58" i="3" l="1"/>
  <c r="KD167" i="3"/>
  <c r="KL58" i="3" l="1"/>
  <c r="KH167" i="3"/>
  <c r="KP58" i="3" l="1"/>
  <c r="KP167" i="3" s="1"/>
  <c r="KL167" i="3"/>
  <c r="F189" i="17" l="1"/>
  <c r="FB189" i="17" s="1"/>
  <c r="F186" i="17"/>
  <c r="ED186" i="17" s="1"/>
  <c r="F185" i="17"/>
  <c r="FB185" i="17" s="1"/>
  <c r="F183" i="17"/>
  <c r="DR183" i="17" s="1"/>
  <c r="F181" i="17"/>
  <c r="GD181" i="17" s="1"/>
  <c r="F180" i="17"/>
  <c r="GD180" i="17" s="1"/>
  <c r="F177" i="17"/>
  <c r="FB177" i="17" s="1"/>
  <c r="F176" i="17"/>
  <c r="EL176" i="17" s="1"/>
  <c r="F175" i="17"/>
  <c r="FB175" i="17" s="1"/>
  <c r="F174" i="17"/>
  <c r="ED174" i="17" s="1"/>
  <c r="F173" i="17"/>
  <c r="F130" i="17"/>
  <c r="DN130" i="17" s="1"/>
  <c r="F131" i="17"/>
  <c r="KT131" i="17" s="1"/>
  <c r="F132" i="17"/>
  <c r="DR132" i="17" s="1"/>
  <c r="F133" i="17"/>
  <c r="DZ133" i="17" s="1"/>
  <c r="F136" i="17"/>
  <c r="JZ136" i="17" s="1"/>
  <c r="F137" i="17"/>
  <c r="DJ137" i="17" s="1"/>
  <c r="F139" i="17"/>
  <c r="EL139" i="17" s="1"/>
  <c r="F141" i="17"/>
  <c r="DZ141" i="17" s="1"/>
  <c r="F142" i="17"/>
  <c r="DN142" i="17" s="1"/>
  <c r="F145" i="17"/>
  <c r="KT145" i="17" s="1"/>
  <c r="F129" i="17"/>
  <c r="DZ129" i="17" s="1"/>
  <c r="DF117" i="17"/>
  <c r="CK109" i="17"/>
  <c r="CK114" i="17"/>
  <c r="CC26" i="17"/>
  <c r="V16" i="15" s="1"/>
  <c r="DA24" i="17"/>
  <c r="CG24" i="17"/>
  <c r="CW28" i="17"/>
  <c r="AA18" i="15" s="1"/>
  <c r="CS28" i="17"/>
  <c r="Z18" i="15" s="1"/>
  <c r="CO28" i="17"/>
  <c r="Y18" i="15" s="1"/>
  <c r="CK28" i="17"/>
  <c r="X18" i="15" s="1"/>
  <c r="CW26" i="17"/>
  <c r="AA16" i="15" s="1"/>
  <c r="CS26" i="17"/>
  <c r="Z16" i="15" s="1"/>
  <c r="CO26" i="17"/>
  <c r="Y16" i="15" s="1"/>
  <c r="CK26" i="17"/>
  <c r="X16" i="15" s="1"/>
  <c r="CW22" i="17"/>
  <c r="AA15" i="15" s="1"/>
  <c r="CS22" i="17"/>
  <c r="Z15" i="15" s="1"/>
  <c r="CO22" i="17"/>
  <c r="Y15" i="15" s="1"/>
  <c r="CK22" i="17"/>
  <c r="X15" i="15" s="1"/>
  <c r="CW21" i="17"/>
  <c r="AA14" i="15" s="1"/>
  <c r="CS21" i="17"/>
  <c r="Z14" i="15" s="1"/>
  <c r="CO21" i="17"/>
  <c r="Y14" i="15" s="1"/>
  <c r="CK21" i="17"/>
  <c r="X14" i="15" s="1"/>
  <c r="CW17" i="17"/>
  <c r="AA13" i="15" s="1"/>
  <c r="CS17" i="17"/>
  <c r="Z13" i="15" s="1"/>
  <c r="CO17" i="17"/>
  <c r="Y13" i="15" s="1"/>
  <c r="CK17" i="17"/>
  <c r="X13" i="15" s="1"/>
  <c r="CG23" i="17"/>
  <c r="CG12" i="17"/>
  <c r="G13" i="19" s="1"/>
  <c r="C30" i="19"/>
  <c r="C29" i="19"/>
  <c r="C28" i="19"/>
  <c r="C13" i="19"/>
  <c r="C14" i="19"/>
  <c r="C15" i="19"/>
  <c r="C16" i="19"/>
  <c r="C17" i="19"/>
  <c r="C18" i="19"/>
  <c r="C20" i="19"/>
  <c r="C21" i="19"/>
  <c r="C22" i="19"/>
  <c r="C25" i="19"/>
  <c r="C26" i="19"/>
  <c r="C27" i="19"/>
  <c r="B19" i="19"/>
  <c r="B23" i="19"/>
  <c r="B24" i="19"/>
  <c r="B12" i="19"/>
  <c r="CC28" i="17"/>
  <c r="V18" i="15" s="1"/>
  <c r="CC22" i="17"/>
  <c r="V15" i="15" s="1"/>
  <c r="CC21" i="17"/>
  <c r="V14" i="15" s="1"/>
  <c r="CC17" i="17"/>
  <c r="V13" i="15" s="1"/>
  <c r="BY28" i="17"/>
  <c r="U18" i="15" s="1"/>
  <c r="BY26" i="17"/>
  <c r="BY22" i="17"/>
  <c r="U15" i="15" s="1"/>
  <c r="BY21" i="17"/>
  <c r="U14" i="15" s="1"/>
  <c r="BY17" i="17"/>
  <c r="U13" i="15" s="1"/>
  <c r="BU28" i="17"/>
  <c r="T18" i="15" s="1"/>
  <c r="BU26" i="17"/>
  <c r="BU22" i="17"/>
  <c r="T15" i="15" s="1"/>
  <c r="BU21" i="17"/>
  <c r="T14" i="15" s="1"/>
  <c r="BU17" i="17"/>
  <c r="T13" i="15" s="1"/>
  <c r="BQ28" i="17"/>
  <c r="S18" i="15" s="1"/>
  <c r="BQ26" i="17"/>
  <c r="S16" i="15" s="1"/>
  <c r="BQ22" i="17"/>
  <c r="S15" i="15" s="1"/>
  <c r="BQ21" i="17"/>
  <c r="S14" i="15" s="1"/>
  <c r="BQ17" i="17"/>
  <c r="S13" i="15" s="1"/>
  <c r="Z17" i="15" l="1"/>
  <c r="Z19" i="15" s="1"/>
  <c r="Y17" i="15"/>
  <c r="Y19" i="15" s="1"/>
  <c r="X17" i="15"/>
  <c r="X19" i="15" s="1"/>
  <c r="S17" i="15"/>
  <c r="S19" i="15" s="1"/>
  <c r="AA17" i="15"/>
  <c r="AA19" i="15" s="1"/>
  <c r="BU25" i="17"/>
  <c r="T16" i="15"/>
  <c r="T17" i="15" s="1"/>
  <c r="T19" i="15" s="1"/>
  <c r="BY25" i="17"/>
  <c r="U16" i="15"/>
  <c r="U17" i="15" s="1"/>
  <c r="U19" i="15" s="1"/>
  <c r="V17" i="15"/>
  <c r="V19" i="15" s="1"/>
  <c r="DZ173" i="17"/>
  <c r="GD173" i="17"/>
  <c r="ET173" i="17"/>
  <c r="DJ173" i="17"/>
  <c r="DN173" i="17"/>
  <c r="FF173" i="17"/>
  <c r="ED173" i="17"/>
  <c r="EH173" i="17"/>
  <c r="EL173" i="17"/>
  <c r="EX173" i="17"/>
  <c r="FB173" i="17"/>
  <c r="DR173" i="17"/>
  <c r="ED139" i="17"/>
  <c r="EL137" i="17"/>
  <c r="ED131" i="17"/>
  <c r="GD139" i="17"/>
  <c r="JF186" i="17"/>
  <c r="JF189" i="17"/>
  <c r="DZ189" i="17"/>
  <c r="KT189" i="17"/>
  <c r="ED183" i="17"/>
  <c r="EL130" i="17"/>
  <c r="HR130" i="17"/>
  <c r="DJ142" i="17"/>
  <c r="EL183" i="17"/>
  <c r="EX137" i="17"/>
  <c r="HR173" i="17"/>
  <c r="HR139" i="17"/>
  <c r="CK51" i="17"/>
  <c r="DJ141" i="17"/>
  <c r="FF183" i="17"/>
  <c r="FB137" i="17"/>
  <c r="HR181" i="17"/>
  <c r="JF131" i="17"/>
  <c r="DZ183" i="17"/>
  <c r="CO45" i="17"/>
  <c r="FF185" i="17"/>
  <c r="FF137" i="17"/>
  <c r="HR183" i="17"/>
  <c r="JF142" i="17"/>
  <c r="DZ185" i="17"/>
  <c r="CS40" i="17"/>
  <c r="DJ185" i="17"/>
  <c r="GD189" i="17"/>
  <c r="GD137" i="17"/>
  <c r="JF185" i="17"/>
  <c r="JF145" i="17"/>
  <c r="DR136" i="17"/>
  <c r="EX141" i="17"/>
  <c r="GX131" i="17"/>
  <c r="GX174" i="17"/>
  <c r="HR185" i="17"/>
  <c r="JZ180" i="17"/>
  <c r="HR141" i="17"/>
  <c r="JZ137" i="17"/>
  <c r="GD136" i="17"/>
  <c r="DJ183" i="17"/>
  <c r="EH183" i="17"/>
  <c r="ED145" i="17"/>
  <c r="EH130" i="17"/>
  <c r="FB141" i="17"/>
  <c r="GX145" i="17"/>
  <c r="GX175" i="17"/>
  <c r="IL176" i="17"/>
  <c r="JZ181" i="17"/>
  <c r="HR142" i="17"/>
  <c r="JZ139" i="17"/>
  <c r="DN185" i="17"/>
  <c r="EL142" i="17"/>
  <c r="EX129" i="17"/>
  <c r="FF141" i="17"/>
  <c r="GX176" i="17"/>
  <c r="JF173" i="17"/>
  <c r="JZ183" i="17"/>
  <c r="IL136" i="17"/>
  <c r="JZ141" i="17"/>
  <c r="CK45" i="17"/>
  <c r="DR175" i="17"/>
  <c r="FB176" i="17"/>
  <c r="EH142" i="17"/>
  <c r="EX131" i="17"/>
  <c r="EX145" i="17"/>
  <c r="GX186" i="17"/>
  <c r="JF174" i="17"/>
  <c r="KT175" i="17"/>
  <c r="IL137" i="17"/>
  <c r="KT132" i="17"/>
  <c r="DR176" i="17"/>
  <c r="FB183" i="17"/>
  <c r="EH139" i="17"/>
  <c r="FB131" i="17"/>
  <c r="FB145" i="17"/>
  <c r="GX189" i="17"/>
  <c r="JF175" i="17"/>
  <c r="KT176" i="17"/>
  <c r="JF130" i="17"/>
  <c r="KT136" i="17"/>
  <c r="EX133" i="17"/>
  <c r="DR133" i="17"/>
  <c r="FB129" i="17"/>
  <c r="FB133" i="17"/>
  <c r="ET180" i="17"/>
  <c r="FF129" i="17"/>
  <c r="FF131" i="17"/>
  <c r="FF133" i="17"/>
  <c r="FF145" i="17"/>
  <c r="GX133" i="17"/>
  <c r="IL180" i="17"/>
  <c r="KT177" i="17"/>
  <c r="JF132" i="17"/>
  <c r="JZ129" i="17"/>
  <c r="GX132" i="17"/>
  <c r="KT133" i="17"/>
  <c r="ED133" i="17"/>
  <c r="CK44" i="17"/>
  <c r="CK27" i="17"/>
  <c r="DJ132" i="17"/>
  <c r="DJ176" i="17"/>
  <c r="DR180" i="17"/>
  <c r="ED185" i="17"/>
  <c r="EX180" i="17"/>
  <c r="FF189" i="17"/>
  <c r="DZ130" i="17"/>
  <c r="ED142" i="17"/>
  <c r="EH137" i="17"/>
  <c r="EL132" i="17"/>
  <c r="ED130" i="17"/>
  <c r="ET130" i="17"/>
  <c r="ET132" i="17"/>
  <c r="ET136" i="17"/>
  <c r="ET139" i="17"/>
  <c r="ET142" i="17"/>
  <c r="GD129" i="17"/>
  <c r="GD141" i="17"/>
  <c r="GX136" i="17"/>
  <c r="GX177" i="17"/>
  <c r="HR174" i="17"/>
  <c r="HR186" i="17"/>
  <c r="IL181" i="17"/>
  <c r="JF176" i="17"/>
  <c r="JZ173" i="17"/>
  <c r="JZ185" i="17"/>
  <c r="KT180" i="17"/>
  <c r="HR131" i="17"/>
  <c r="HR145" i="17"/>
  <c r="IL139" i="17"/>
  <c r="JF133" i="17"/>
  <c r="JZ130" i="17"/>
  <c r="JZ142" i="17"/>
  <c r="KT137" i="17"/>
  <c r="FF177" i="17"/>
  <c r="IL177" i="17"/>
  <c r="DJ131" i="17"/>
  <c r="DR181" i="17"/>
  <c r="EH175" i="17"/>
  <c r="EH189" i="17"/>
  <c r="FB180" i="17"/>
  <c r="DZ132" i="17"/>
  <c r="EL141" i="17"/>
  <c r="ED137" i="17"/>
  <c r="EH132" i="17"/>
  <c r="EL129" i="17"/>
  <c r="EX130" i="17"/>
  <c r="EX132" i="17"/>
  <c r="EX136" i="17"/>
  <c r="EX139" i="17"/>
  <c r="EX142" i="17"/>
  <c r="GD130" i="17"/>
  <c r="GD142" i="17"/>
  <c r="GX137" i="17"/>
  <c r="GX180" i="17"/>
  <c r="HR175" i="17"/>
  <c r="HR189" i="17"/>
  <c r="IL183" i="17"/>
  <c r="JF177" i="17"/>
  <c r="JZ174" i="17"/>
  <c r="JZ186" i="17"/>
  <c r="KT181" i="17"/>
  <c r="HR132" i="17"/>
  <c r="IL129" i="17"/>
  <c r="IL141" i="17"/>
  <c r="JF136" i="17"/>
  <c r="JZ131" i="17"/>
  <c r="JZ145" i="17"/>
  <c r="KT139" i="17"/>
  <c r="EH133" i="17"/>
  <c r="DJ133" i="17"/>
  <c r="CW51" i="17"/>
  <c r="DJ130" i="17"/>
  <c r="DN180" i="17"/>
  <c r="DR189" i="17"/>
  <c r="ED177" i="17"/>
  <c r="FF181" i="17"/>
  <c r="GD175" i="17"/>
  <c r="DZ142" i="17"/>
  <c r="EH141" i="17"/>
  <c r="EL136" i="17"/>
  <c r="ED132" i="17"/>
  <c r="EH129" i="17"/>
  <c r="FB130" i="17"/>
  <c r="FB132" i="17"/>
  <c r="FB136" i="17"/>
  <c r="FB139" i="17"/>
  <c r="FB142" i="17"/>
  <c r="GD131" i="17"/>
  <c r="GD145" i="17"/>
  <c r="GX139" i="17"/>
  <c r="GX181" i="17"/>
  <c r="HR176" i="17"/>
  <c r="IL173" i="17"/>
  <c r="IL185" i="17"/>
  <c r="JF180" i="17"/>
  <c r="JZ175" i="17"/>
  <c r="JZ189" i="17"/>
  <c r="KT183" i="17"/>
  <c r="HR133" i="17"/>
  <c r="IL130" i="17"/>
  <c r="IL142" i="17"/>
  <c r="JF137" i="17"/>
  <c r="JZ132" i="17"/>
  <c r="KT129" i="17"/>
  <c r="KT141" i="17"/>
  <c r="EL133" i="17"/>
  <c r="IL133" i="17"/>
  <c r="HR129" i="17"/>
  <c r="DN132" i="17"/>
  <c r="DN181" i="17"/>
  <c r="ED180" i="17"/>
  <c r="FF175" i="17"/>
  <c r="ET183" i="17"/>
  <c r="GD183" i="17"/>
  <c r="EL145" i="17"/>
  <c r="ED141" i="17"/>
  <c r="EH136" i="17"/>
  <c r="EL131" i="17"/>
  <c r="ED129" i="17"/>
  <c r="FF130" i="17"/>
  <c r="FF132" i="17"/>
  <c r="FF136" i="17"/>
  <c r="FF139" i="17"/>
  <c r="FF142" i="17"/>
  <c r="GD132" i="17"/>
  <c r="GX129" i="17"/>
  <c r="GX141" i="17"/>
  <c r="GX183" i="17"/>
  <c r="HR177" i="17"/>
  <c r="IL174" i="17"/>
  <c r="IL186" i="17"/>
  <c r="JF181" i="17"/>
  <c r="JZ176" i="17"/>
  <c r="KT173" i="17"/>
  <c r="KT185" i="17"/>
  <c r="HR136" i="17"/>
  <c r="IL131" i="17"/>
  <c r="IL145" i="17"/>
  <c r="JF139" i="17"/>
  <c r="JZ133" i="17"/>
  <c r="KT130" i="17"/>
  <c r="KT142" i="17"/>
  <c r="CS45" i="17"/>
  <c r="CK40" i="17"/>
  <c r="CK119" i="17"/>
  <c r="DJ145" i="17"/>
  <c r="DN137" i="17"/>
  <c r="DN183" i="17"/>
  <c r="DZ175" i="17"/>
  <c r="EL181" i="17"/>
  <c r="ET176" i="17"/>
  <c r="EX183" i="17"/>
  <c r="GD185" i="17"/>
  <c r="EH145" i="17"/>
  <c r="ED136" i="17"/>
  <c r="EH131" i="17"/>
  <c r="ET129" i="17"/>
  <c r="ET131" i="17"/>
  <c r="ET133" i="17"/>
  <c r="ET137" i="17"/>
  <c r="ET141" i="17"/>
  <c r="ET145" i="17"/>
  <c r="GD133" i="17"/>
  <c r="GX130" i="17"/>
  <c r="GX142" i="17"/>
  <c r="GX173" i="17"/>
  <c r="GX185" i="17"/>
  <c r="HR180" i="17"/>
  <c r="IL175" i="17"/>
  <c r="IL189" i="17"/>
  <c r="JF183" i="17"/>
  <c r="JZ177" i="17"/>
  <c r="KT174" i="17"/>
  <c r="KT186" i="17"/>
  <c r="HR137" i="17"/>
  <c r="IL132" i="17"/>
  <c r="JF129" i="17"/>
  <c r="JF141" i="17"/>
  <c r="CW49" i="17"/>
  <c r="CW44" i="17"/>
  <c r="CC25" i="17"/>
  <c r="CW40" i="17"/>
  <c r="CC27" i="17"/>
  <c r="CC30" i="17" s="1"/>
  <c r="CS51" i="17"/>
  <c r="CS49" i="17"/>
  <c r="CS44" i="17"/>
  <c r="CO51" i="17"/>
  <c r="CO40" i="17"/>
  <c r="CO44" i="17"/>
  <c r="CO49" i="17"/>
  <c r="CG17" i="17"/>
  <c r="G18" i="19" s="1"/>
  <c r="CK113" i="17"/>
  <c r="DN133" i="17"/>
  <c r="DJ189" i="17"/>
  <c r="DJ175" i="17"/>
  <c r="EL174" i="17"/>
  <c r="EH177" i="17"/>
  <c r="EL186" i="17"/>
  <c r="ET174" i="17"/>
  <c r="ET186" i="17"/>
  <c r="DZ137" i="17"/>
  <c r="EH174" i="17"/>
  <c r="CG21" i="17"/>
  <c r="CG22" i="17"/>
  <c r="DA22" i="17"/>
  <c r="CK112" i="17"/>
  <c r="DN136" i="17"/>
  <c r="DJ186" i="17"/>
  <c r="DJ174" i="17"/>
  <c r="DR177" i="17"/>
  <c r="DZ174" i="17"/>
  <c r="DZ186" i="17"/>
  <c r="ED175" i="17"/>
  <c r="EL177" i="17"/>
  <c r="ED189" i="17"/>
  <c r="EX174" i="17"/>
  <c r="EX176" i="17"/>
  <c r="EX186" i="17"/>
  <c r="GD174" i="17"/>
  <c r="GD186" i="17"/>
  <c r="DR137" i="17"/>
  <c r="EH186" i="17"/>
  <c r="CK108" i="17"/>
  <c r="CW45" i="17"/>
  <c r="DJ129" i="17"/>
  <c r="DN139" i="17"/>
  <c r="DN174" i="17"/>
  <c r="DN186" i="17"/>
  <c r="DZ176" i="17"/>
  <c r="EL175" i="17"/>
  <c r="EH180" i="17"/>
  <c r="EL189" i="17"/>
  <c r="FF174" i="17"/>
  <c r="FF176" i="17"/>
  <c r="FF180" i="17"/>
  <c r="FF186" i="17"/>
  <c r="GD176" i="17"/>
  <c r="DR129" i="17"/>
  <c r="DR141" i="17"/>
  <c r="DZ139" i="17"/>
  <c r="BQ27" i="17"/>
  <c r="CK50" i="17" s="1"/>
  <c r="DR139" i="17"/>
  <c r="CG28" i="17"/>
  <c r="DJ139" i="17"/>
  <c r="DN129" i="17"/>
  <c r="DN141" i="17"/>
  <c r="DJ181" i="17"/>
  <c r="DN175" i="17"/>
  <c r="DN189" i="17"/>
  <c r="DZ177" i="17"/>
  <c r="ED176" i="17"/>
  <c r="EL180" i="17"/>
  <c r="EH185" i="17"/>
  <c r="ET175" i="17"/>
  <c r="ET177" i="17"/>
  <c r="ET181" i="17"/>
  <c r="ET185" i="17"/>
  <c r="ET189" i="17"/>
  <c r="GD177" i="17"/>
  <c r="DR130" i="17"/>
  <c r="DR142" i="17"/>
  <c r="DZ131" i="17"/>
  <c r="DZ145" i="17"/>
  <c r="FB186" i="17"/>
  <c r="CK49" i="17"/>
  <c r="DJ180" i="17"/>
  <c r="DN176" i="17"/>
  <c r="DR185" i="17"/>
  <c r="DZ180" i="17"/>
  <c r="EH176" i="17"/>
  <c r="ED181" i="17"/>
  <c r="EL185" i="17"/>
  <c r="EX175" i="17"/>
  <c r="EX177" i="17"/>
  <c r="EX181" i="17"/>
  <c r="EX185" i="17"/>
  <c r="EX189" i="17"/>
  <c r="DR131" i="17"/>
  <c r="DR145" i="17"/>
  <c r="DZ136" i="17"/>
  <c r="FB174" i="17"/>
  <c r="DJ136" i="17"/>
  <c r="DN131" i="17"/>
  <c r="DN145" i="17"/>
  <c r="DJ177" i="17"/>
  <c r="DN177" i="17"/>
  <c r="DR174" i="17"/>
  <c r="DR186" i="17"/>
  <c r="DZ181" i="17"/>
  <c r="EH181" i="17"/>
  <c r="FB181" i="17"/>
  <c r="CW27" i="17"/>
  <c r="BQ25" i="17"/>
  <c r="CG26" i="17"/>
  <c r="BU27" i="17"/>
  <c r="DA26" i="17"/>
  <c r="BY27" i="17"/>
  <c r="CO27" i="17"/>
  <c r="DA28" i="17"/>
  <c r="DA17" i="17"/>
  <c r="DA21" i="17"/>
  <c r="CS27" i="17"/>
  <c r="CK30" i="17"/>
  <c r="G23" i="19" l="1"/>
  <c r="W15" i="15"/>
  <c r="H18" i="19"/>
  <c r="AB13" i="15"/>
  <c r="G29" i="19"/>
  <c r="W18" i="15"/>
  <c r="G22" i="19"/>
  <c r="W14" i="15"/>
  <c r="H29" i="19"/>
  <c r="AB18" i="15"/>
  <c r="H27" i="19"/>
  <c r="H26" i="19" s="1"/>
  <c r="DA25" i="17" s="1"/>
  <c r="AB16" i="15"/>
  <c r="G27" i="19"/>
  <c r="G26" i="19" s="1"/>
  <c r="CG25" i="17" s="1"/>
  <c r="W16" i="15"/>
  <c r="H22" i="19"/>
  <c r="AB14" i="15"/>
  <c r="H23" i="19"/>
  <c r="AB15" i="15"/>
  <c r="W13" i="15"/>
  <c r="BQ30" i="17"/>
  <c r="DA40" i="17"/>
  <c r="CK52" i="17"/>
  <c r="CK118" i="17"/>
  <c r="CK120" i="17" s="1"/>
  <c r="CK98" i="17" s="1"/>
  <c r="CS50" i="17"/>
  <c r="BU30" i="17"/>
  <c r="DA44" i="17"/>
  <c r="DA45" i="17"/>
  <c r="DA51" i="17"/>
  <c r="CO50" i="17"/>
  <c r="CW30" i="17"/>
  <c r="CW52" i="17" s="1"/>
  <c r="CW50" i="17"/>
  <c r="BY30" i="17"/>
  <c r="DA49" i="17"/>
  <c r="CG27" i="17"/>
  <c r="G28" i="19" s="1"/>
  <c r="CS30" i="17"/>
  <c r="CO30" i="17"/>
  <c r="DA27" i="17"/>
  <c r="H28" i="19" s="1"/>
  <c r="AB17" i="15" l="1"/>
  <c r="AB19" i="15" s="1"/>
  <c r="W17" i="15"/>
  <c r="W19" i="15" s="1"/>
  <c r="CK91" i="17"/>
  <c r="CK93" i="17"/>
  <c r="CK99" i="17"/>
  <c r="CO52" i="17"/>
  <c r="CK92" i="17"/>
  <c r="CK87" i="17"/>
  <c r="CK97" i="17"/>
  <c r="CK88" i="17"/>
  <c r="DA48" i="17"/>
  <c r="DA50" i="17"/>
  <c r="DA30" i="17"/>
  <c r="H30" i="19" s="1"/>
  <c r="CS52" i="17"/>
  <c r="CG30" i="17"/>
  <c r="G30" i="19" s="1"/>
  <c r="DA52" i="17" l="1"/>
  <c r="U28" i="17" l="1"/>
  <c r="G18" i="15" s="1"/>
  <c r="U24" i="17"/>
  <c r="U22" i="17"/>
  <c r="G15" i="15" s="1"/>
  <c r="U19" i="17"/>
  <c r="U15" i="17"/>
  <c r="U14" i="17"/>
  <c r="U13" i="17"/>
  <c r="U12" i="17"/>
  <c r="Q28" i="17"/>
  <c r="F18" i="15" s="1"/>
  <c r="Q24" i="17"/>
  <c r="Q22" i="17"/>
  <c r="F15" i="15" s="1"/>
  <c r="Q19" i="17"/>
  <c r="Q15" i="17"/>
  <c r="Q14" i="17"/>
  <c r="Q13" i="17"/>
  <c r="Q12" i="17"/>
  <c r="M28" i="17"/>
  <c r="E18" i="15" s="1"/>
  <c r="M24" i="17"/>
  <c r="M22" i="17"/>
  <c r="E15" i="15" s="1"/>
  <c r="M19" i="17"/>
  <c r="M15" i="17"/>
  <c r="M14" i="17"/>
  <c r="M13" i="17"/>
  <c r="M12" i="17"/>
  <c r="I28" i="17"/>
  <c r="D18" i="15" s="1"/>
  <c r="I24" i="17"/>
  <c r="I22" i="17"/>
  <c r="D15" i="15" s="1"/>
  <c r="I19" i="17"/>
  <c r="I15" i="17"/>
  <c r="I14" i="17"/>
  <c r="I13" i="17"/>
  <c r="I12" i="17"/>
  <c r="U203" i="17"/>
  <c r="U205" i="17" s="1"/>
  <c r="Q203" i="17"/>
  <c r="Q205" i="17" s="1"/>
  <c r="M203" i="17"/>
  <c r="M205" i="17" s="1"/>
  <c r="I203" i="17"/>
  <c r="I205" i="17" s="1"/>
  <c r="Y19" i="17" l="1"/>
  <c r="Y65" i="17" s="1"/>
  <c r="Y22" i="17"/>
  <c r="Y12" i="17"/>
  <c r="Y58" i="17" s="1"/>
  <c r="Y14" i="17"/>
  <c r="M60" i="17" s="1"/>
  <c r="Y24" i="17"/>
  <c r="Y70" i="17" s="1"/>
  <c r="Y13" i="17"/>
  <c r="U59" i="17" s="1"/>
  <c r="I20" i="17"/>
  <c r="Y15" i="17"/>
  <c r="Y61" i="17" s="1"/>
  <c r="M20" i="17"/>
  <c r="Q20" i="17"/>
  <c r="U20" i="17"/>
  <c r="Y28" i="17"/>
  <c r="U16" i="17"/>
  <c r="Q16" i="17"/>
  <c r="M16" i="17"/>
  <c r="I16" i="17"/>
  <c r="BI28" i="17"/>
  <c r="Q18" i="15" s="1"/>
  <c r="BE28" i="17"/>
  <c r="P18" i="15" s="1"/>
  <c r="BA28" i="17"/>
  <c r="O18" i="15" s="1"/>
  <c r="AW28" i="17"/>
  <c r="N18" i="15" s="1"/>
  <c r="BI24" i="17"/>
  <c r="BE24" i="17"/>
  <c r="BA24" i="17"/>
  <c r="AW24" i="17"/>
  <c r="BI22" i="17"/>
  <c r="Q15" i="15" s="1"/>
  <c r="BE22" i="17"/>
  <c r="P15" i="15" s="1"/>
  <c r="BA22" i="17"/>
  <c r="O15" i="15" s="1"/>
  <c r="AW22" i="17"/>
  <c r="N15" i="15" s="1"/>
  <c r="BI19" i="17"/>
  <c r="BE19" i="17"/>
  <c r="BA19" i="17"/>
  <c r="AW19" i="17"/>
  <c r="BI15" i="17"/>
  <c r="BE15" i="17"/>
  <c r="BA15" i="17"/>
  <c r="AW15" i="17"/>
  <c r="BI14" i="17"/>
  <c r="BE14" i="17"/>
  <c r="BA14" i="17"/>
  <c r="AW14" i="17"/>
  <c r="BI13" i="17"/>
  <c r="BE13" i="17"/>
  <c r="BA13" i="17"/>
  <c r="AW13" i="17"/>
  <c r="BI12" i="17"/>
  <c r="BE12" i="17"/>
  <c r="BA12" i="17"/>
  <c r="AW12" i="17"/>
  <c r="AO28" i="17"/>
  <c r="L18" i="15" s="1"/>
  <c r="AO24" i="17"/>
  <c r="AO47" i="17" s="1"/>
  <c r="AO22" i="17"/>
  <c r="AO19" i="17"/>
  <c r="AO15" i="17"/>
  <c r="AO14" i="17"/>
  <c r="AO13" i="17"/>
  <c r="AO36" i="17" s="1"/>
  <c r="AO12" i="17"/>
  <c r="AO35" i="17" s="1"/>
  <c r="AK28" i="17"/>
  <c r="AK24" i="17"/>
  <c r="AK47" i="17" s="1"/>
  <c r="AK22" i="17"/>
  <c r="AK19" i="17"/>
  <c r="AK15" i="17"/>
  <c r="AK38" i="17" s="1"/>
  <c r="AK14" i="17"/>
  <c r="AK37" i="17" s="1"/>
  <c r="AK13" i="17"/>
  <c r="AK36" i="17" s="1"/>
  <c r="AK12" i="17"/>
  <c r="AK35" i="17" s="1"/>
  <c r="AG28" i="17"/>
  <c r="AG24" i="17"/>
  <c r="AG47" i="17" s="1"/>
  <c r="AG22" i="17"/>
  <c r="J15" i="15" s="1"/>
  <c r="AG19" i="17"/>
  <c r="AG15" i="17"/>
  <c r="AG38" i="17" s="1"/>
  <c r="AG14" i="17"/>
  <c r="AG37" i="17" s="1"/>
  <c r="AG13" i="17"/>
  <c r="AG36" i="17" s="1"/>
  <c r="AG12" i="17"/>
  <c r="AG35" i="17" s="1"/>
  <c r="AC28" i="17"/>
  <c r="AC22" i="17"/>
  <c r="AC19" i="17"/>
  <c r="AC15" i="17"/>
  <c r="AC38" i="17" s="1"/>
  <c r="AC14" i="17"/>
  <c r="AC37" i="17" s="1"/>
  <c r="AC13" i="17"/>
  <c r="AC12" i="17"/>
  <c r="AC35" i="17" s="1"/>
  <c r="BM210" i="17"/>
  <c r="BM211" i="17"/>
  <c r="BM212" i="17"/>
  <c r="BM213" i="17"/>
  <c r="BM214" i="17"/>
  <c r="BM215" i="17"/>
  <c r="BM216" i="17"/>
  <c r="BM217" i="17"/>
  <c r="BM218" i="17"/>
  <c r="BM219" i="17"/>
  <c r="AC212" i="17"/>
  <c r="AS212" i="17" s="1"/>
  <c r="AS210" i="17"/>
  <c r="AS211" i="17"/>
  <c r="AS213" i="17"/>
  <c r="AS214" i="17"/>
  <c r="AS215" i="17"/>
  <c r="AS216" i="17"/>
  <c r="Y74" i="17" l="1"/>
  <c r="H18" i="15"/>
  <c r="AK45" i="17"/>
  <c r="K15" i="15"/>
  <c r="AC45" i="17"/>
  <c r="I15" i="15"/>
  <c r="M68" i="17"/>
  <c r="H15" i="15"/>
  <c r="AO45" i="17"/>
  <c r="L15" i="15"/>
  <c r="AC51" i="17"/>
  <c r="I18" i="15"/>
  <c r="AG51" i="17"/>
  <c r="J18" i="15"/>
  <c r="AK51" i="17"/>
  <c r="K18" i="15"/>
  <c r="Q68" i="17"/>
  <c r="M59" i="17"/>
  <c r="I61" i="17"/>
  <c r="I74" i="17"/>
  <c r="U65" i="17"/>
  <c r="Q59" i="17"/>
  <c r="I60" i="17"/>
  <c r="M70" i="17"/>
  <c r="I70" i="17"/>
  <c r="U60" i="17"/>
  <c r="U70" i="17"/>
  <c r="M61" i="17"/>
  <c r="Q61" i="17"/>
  <c r="I59" i="17"/>
  <c r="M58" i="17"/>
  <c r="Q65" i="17"/>
  <c r="D23" i="19"/>
  <c r="Y68" i="17"/>
  <c r="I68" i="17"/>
  <c r="U74" i="17"/>
  <c r="I65" i="17"/>
  <c r="Q60" i="17"/>
  <c r="U58" i="17"/>
  <c r="Q58" i="17"/>
  <c r="I58" i="17"/>
  <c r="U68" i="17"/>
  <c r="M65" i="17"/>
  <c r="M74" i="17"/>
  <c r="U61" i="17"/>
  <c r="Q74" i="17"/>
  <c r="Q70" i="17"/>
  <c r="D14" i="19"/>
  <c r="Y59" i="17"/>
  <c r="U21" i="17"/>
  <c r="G14" i="15" s="1"/>
  <c r="D15" i="19"/>
  <c r="Y60" i="17"/>
  <c r="D20" i="19"/>
  <c r="D29" i="19"/>
  <c r="I21" i="17"/>
  <c r="D14" i="15" s="1"/>
  <c r="AW37" i="17"/>
  <c r="AW42" i="17"/>
  <c r="BI42" i="17"/>
  <c r="D16" i="19"/>
  <c r="BA37" i="17"/>
  <c r="BI45" i="17"/>
  <c r="CC45" i="17"/>
  <c r="BA20" i="17"/>
  <c r="BA21" i="17" s="1"/>
  <c r="O14" i="15" s="1"/>
  <c r="BA42" i="17"/>
  <c r="BU47" i="17"/>
  <c r="BA47" i="17"/>
  <c r="CC35" i="17"/>
  <c r="BI35" i="17"/>
  <c r="BQ35" i="17"/>
  <c r="AW35" i="17"/>
  <c r="CC51" i="17"/>
  <c r="BI51" i="17"/>
  <c r="BA35" i="17"/>
  <c r="BU35" i="17"/>
  <c r="AS13" i="17"/>
  <c r="AS36" i="17" s="1"/>
  <c r="AC36" i="17"/>
  <c r="BY35" i="17"/>
  <c r="BE35" i="17"/>
  <c r="BI37" i="17"/>
  <c r="AK20" i="17"/>
  <c r="AK43" i="17" s="1"/>
  <c r="AK42" i="17"/>
  <c r="AW36" i="17"/>
  <c r="CC47" i="17"/>
  <c r="BI47" i="17"/>
  <c r="AC20" i="17"/>
  <c r="AC43" i="17" s="1"/>
  <c r="AC42" i="17"/>
  <c r="AS22" i="17"/>
  <c r="AG45" i="17"/>
  <c r="BA36" i="17"/>
  <c r="BA38" i="17"/>
  <c r="AW45" i="17"/>
  <c r="BQ45" i="17"/>
  <c r="AW51" i="17"/>
  <c r="BQ51" i="17"/>
  <c r="BE37" i="17"/>
  <c r="AS15" i="17"/>
  <c r="AS38" i="17" s="1"/>
  <c r="AO38" i="17"/>
  <c r="BE47" i="17"/>
  <c r="BY47" i="17"/>
  <c r="AG20" i="17"/>
  <c r="AG43" i="17" s="1"/>
  <c r="AG42" i="17"/>
  <c r="AW38" i="17"/>
  <c r="BE36" i="17"/>
  <c r="BE38" i="17"/>
  <c r="BA45" i="17"/>
  <c r="BU45" i="17"/>
  <c r="BA51" i="17"/>
  <c r="BU51" i="17"/>
  <c r="BQ47" i="17"/>
  <c r="AS14" i="17"/>
  <c r="AS37" i="17" s="1"/>
  <c r="AO37" i="17"/>
  <c r="BE20" i="17"/>
  <c r="BE42" i="17"/>
  <c r="AO20" i="17"/>
  <c r="AO42" i="17"/>
  <c r="AW20" i="17"/>
  <c r="AS28" i="17"/>
  <c r="AO51" i="17"/>
  <c r="BI36" i="17"/>
  <c r="BI38" i="17"/>
  <c r="BE45" i="17"/>
  <c r="BY45" i="17"/>
  <c r="BE51" i="17"/>
  <c r="BY51" i="17"/>
  <c r="M21" i="17"/>
  <c r="E14" i="15" s="1"/>
  <c r="D25" i="19"/>
  <c r="I17" i="17"/>
  <c r="D13" i="15" s="1"/>
  <c r="BM13" i="17"/>
  <c r="BI59" i="17" s="1"/>
  <c r="BM15" i="17"/>
  <c r="M25" i="17"/>
  <c r="D13" i="19"/>
  <c r="BM22" i="17"/>
  <c r="BM28" i="17"/>
  <c r="R18" i="15" s="1"/>
  <c r="Q17" i="17"/>
  <c r="F13" i="15" s="1"/>
  <c r="AC16" i="17"/>
  <c r="AS19" i="17"/>
  <c r="AK65" i="17" s="1"/>
  <c r="BE16" i="17"/>
  <c r="Q21" i="17"/>
  <c r="F14" i="15" s="1"/>
  <c r="BM24" i="17"/>
  <c r="AW70" i="17" s="1"/>
  <c r="BI16" i="17"/>
  <c r="BM14" i="17"/>
  <c r="BI60" i="17" s="1"/>
  <c r="U17" i="17"/>
  <c r="G13" i="15" s="1"/>
  <c r="Y16" i="17"/>
  <c r="Y62" i="17" s="1"/>
  <c r="Y20" i="17"/>
  <c r="Y66" i="17" s="1"/>
  <c r="U25" i="17"/>
  <c r="Q25" i="17"/>
  <c r="M17" i="17"/>
  <c r="E13" i="15" s="1"/>
  <c r="I25" i="17"/>
  <c r="BM19" i="17"/>
  <c r="BM12" i="17"/>
  <c r="AW16" i="17"/>
  <c r="BA16" i="17"/>
  <c r="BI20" i="17"/>
  <c r="AS12" i="17"/>
  <c r="AC24" i="17"/>
  <c r="AW47" i="17" s="1"/>
  <c r="AG16" i="17"/>
  <c r="AO16" i="17"/>
  <c r="AO39" i="17" s="1"/>
  <c r="AK16" i="17"/>
  <c r="AS45" i="17" l="1"/>
  <c r="M15" i="15"/>
  <c r="AS51" i="17"/>
  <c r="M18" i="15"/>
  <c r="AW68" i="17"/>
  <c r="R15" i="15"/>
  <c r="U66" i="17"/>
  <c r="E23" i="19"/>
  <c r="I62" i="17"/>
  <c r="U62" i="17"/>
  <c r="M62" i="17"/>
  <c r="M66" i="17"/>
  <c r="Q66" i="17"/>
  <c r="I66" i="17"/>
  <c r="Q62" i="17"/>
  <c r="AO68" i="17"/>
  <c r="AC68" i="17"/>
  <c r="AS68" i="17"/>
  <c r="BE43" i="17"/>
  <c r="E15" i="19"/>
  <c r="AS74" i="17"/>
  <c r="AK21" i="17"/>
  <c r="BM59" i="17"/>
  <c r="BE59" i="17"/>
  <c r="BE68" i="17"/>
  <c r="F14" i="19"/>
  <c r="BA59" i="17"/>
  <c r="AC21" i="17"/>
  <c r="AK74" i="17"/>
  <c r="AO74" i="17"/>
  <c r="AG21" i="17"/>
  <c r="BI68" i="17"/>
  <c r="CC68" i="17" s="1"/>
  <c r="CW68" i="17" s="1"/>
  <c r="DR68" i="17" s="1"/>
  <c r="EL68" i="17" s="1"/>
  <c r="BM68" i="17"/>
  <c r="AC25" i="17"/>
  <c r="AC26" i="17" s="1"/>
  <c r="I16" i="15" s="1"/>
  <c r="BA70" i="17"/>
  <c r="AW60" i="17"/>
  <c r="BE21" i="17"/>
  <c r="P14" i="15" s="1"/>
  <c r="BI70" i="17"/>
  <c r="F25" i="19"/>
  <c r="Y21" i="17"/>
  <c r="BE39" i="17"/>
  <c r="BI39" i="17"/>
  <c r="AC60" i="17"/>
  <c r="AK61" i="17"/>
  <c r="AC74" i="17"/>
  <c r="E29" i="19"/>
  <c r="AG68" i="17"/>
  <c r="E16" i="19"/>
  <c r="AO60" i="17"/>
  <c r="CC60" i="17" s="1"/>
  <c r="AG74" i="17"/>
  <c r="AK59" i="17"/>
  <c r="AC59" i="17"/>
  <c r="AK68" i="17"/>
  <c r="AS60" i="17"/>
  <c r="AG61" i="17"/>
  <c r="AG59" i="17"/>
  <c r="E14" i="19"/>
  <c r="AC65" i="17"/>
  <c r="AS61" i="17"/>
  <c r="AS59" i="17"/>
  <c r="AK60" i="17"/>
  <c r="AC61" i="17"/>
  <c r="AS65" i="17"/>
  <c r="AO59" i="17"/>
  <c r="CC59" i="17" s="1"/>
  <c r="BM42" i="17"/>
  <c r="AG60" i="17"/>
  <c r="AO61" i="17"/>
  <c r="AG65" i="17"/>
  <c r="AS42" i="17"/>
  <c r="AW59" i="17"/>
  <c r="BM36" i="17"/>
  <c r="BE70" i="17"/>
  <c r="CG47" i="17"/>
  <c r="AC17" i="17"/>
  <c r="AC39" i="17"/>
  <c r="BA25" i="17"/>
  <c r="BA39" i="17"/>
  <c r="F16" i="19"/>
  <c r="BM38" i="17"/>
  <c r="AS20" i="17"/>
  <c r="AO43" i="17"/>
  <c r="AG58" i="17"/>
  <c r="AS35" i="17"/>
  <c r="AK17" i="17"/>
  <c r="AK39" i="17"/>
  <c r="BI21" i="17"/>
  <c r="Q14" i="15" s="1"/>
  <c r="BI43" i="17"/>
  <c r="AO21" i="17"/>
  <c r="AG17" i="17"/>
  <c r="AG39" i="17"/>
  <c r="AW61" i="17"/>
  <c r="BA43" i="17"/>
  <c r="BA58" i="17"/>
  <c r="BM35" i="17"/>
  <c r="CG35" i="17"/>
  <c r="BE17" i="17"/>
  <c r="P13" i="15" s="1"/>
  <c r="AS24" i="17"/>
  <c r="AS47" i="17" s="1"/>
  <c r="AC47" i="17"/>
  <c r="BI17" i="17"/>
  <c r="Q13" i="15" s="1"/>
  <c r="BM61" i="17"/>
  <c r="F15" i="19"/>
  <c r="BM37" i="17"/>
  <c r="BE25" i="17"/>
  <c r="AW74" i="17"/>
  <c r="BM51" i="17"/>
  <c r="CG51" i="17"/>
  <c r="AW21" i="17"/>
  <c r="N14" i="15" s="1"/>
  <c r="AW43" i="17"/>
  <c r="BU44" i="17"/>
  <c r="AW17" i="17"/>
  <c r="N13" i="15" s="1"/>
  <c r="AW39" i="17"/>
  <c r="BI58" i="17"/>
  <c r="BE58" i="17"/>
  <c r="BA68" i="17"/>
  <c r="BM45" i="17"/>
  <c r="CG45" i="17"/>
  <c r="BM60" i="17"/>
  <c r="BE60" i="17"/>
  <c r="BA61" i="17"/>
  <c r="BI74" i="17"/>
  <c r="BE61" i="17"/>
  <c r="BA60" i="17"/>
  <c r="BA74" i="17"/>
  <c r="BI61" i="17"/>
  <c r="BM70" i="17"/>
  <c r="AO65" i="17"/>
  <c r="F23" i="19"/>
  <c r="AW58" i="17"/>
  <c r="M26" i="17"/>
  <c r="E16" i="15" s="1"/>
  <c r="E17" i="15" s="1"/>
  <c r="E19" i="15" s="1"/>
  <c r="BM74" i="17"/>
  <c r="E20" i="19"/>
  <c r="BM58" i="17"/>
  <c r="F13" i="19"/>
  <c r="D17" i="19"/>
  <c r="AC58" i="17"/>
  <c r="AO58" i="17"/>
  <c r="I26" i="17"/>
  <c r="D16" i="15" s="1"/>
  <c r="D17" i="15" s="1"/>
  <c r="D19" i="15" s="1"/>
  <c r="U26" i="17"/>
  <c r="G16" i="15" s="1"/>
  <c r="G17" i="15" s="1"/>
  <c r="G19" i="15" s="1"/>
  <c r="Y25" i="17"/>
  <c r="Y71" i="17" s="1"/>
  <c r="AK58" i="17"/>
  <c r="D21" i="19"/>
  <c r="AG25" i="17"/>
  <c r="AG48" i="17" s="1"/>
  <c r="Q26" i="17"/>
  <c r="F16" i="15" s="1"/>
  <c r="F17" i="15" s="1"/>
  <c r="F19" i="15" s="1"/>
  <c r="AO17" i="17"/>
  <c r="AS16" i="17"/>
  <c r="AW25" i="17"/>
  <c r="F29" i="19"/>
  <c r="Y17" i="17"/>
  <c r="AS58" i="17"/>
  <c r="E13" i="19"/>
  <c r="BE74" i="17"/>
  <c r="BY74" i="17" s="1"/>
  <c r="CS74" i="17" s="1"/>
  <c r="DN74" i="17" s="1"/>
  <c r="EH74" i="17" s="1"/>
  <c r="BM65" i="17"/>
  <c r="F20" i="19"/>
  <c r="BI65" i="17"/>
  <c r="AW65" i="17"/>
  <c r="BE65" i="17"/>
  <c r="BY65" i="17" s="1"/>
  <c r="BA65" i="17"/>
  <c r="BM16" i="17"/>
  <c r="BA17" i="17"/>
  <c r="O13" i="15" s="1"/>
  <c r="BM20" i="17"/>
  <c r="BI25" i="17"/>
  <c r="AO25" i="17"/>
  <c r="AO48" i="17" s="1"/>
  <c r="AK25" i="17"/>
  <c r="AK48" i="17" s="1"/>
  <c r="AK40" i="17" l="1"/>
  <c r="K13" i="15"/>
  <c r="AC44" i="17"/>
  <c r="I14" i="15"/>
  <c r="AC40" i="17"/>
  <c r="I13" i="15"/>
  <c r="AG40" i="17"/>
  <c r="J13" i="15"/>
  <c r="BQ68" i="17"/>
  <c r="AO40" i="17"/>
  <c r="L13" i="15"/>
  <c r="AG44" i="17"/>
  <c r="J14" i="15"/>
  <c r="Y63" i="17"/>
  <c r="H13" i="15"/>
  <c r="AO44" i="17"/>
  <c r="L14" i="15"/>
  <c r="Y67" i="17"/>
  <c r="H14" i="15"/>
  <c r="AK44" i="17"/>
  <c r="K14" i="15"/>
  <c r="M63" i="17"/>
  <c r="Q67" i="17"/>
  <c r="Q71" i="17"/>
  <c r="I67" i="17"/>
  <c r="U67" i="17"/>
  <c r="M71" i="17"/>
  <c r="M67" i="17"/>
  <c r="I71" i="17"/>
  <c r="U71" i="17"/>
  <c r="U63" i="17"/>
  <c r="I63" i="17"/>
  <c r="Q63" i="17"/>
  <c r="E25" i="19"/>
  <c r="BQ60" i="17"/>
  <c r="CK60" i="17" s="1"/>
  <c r="DF60" i="17" s="1"/>
  <c r="DZ60" i="17" s="1"/>
  <c r="G15" i="19"/>
  <c r="CG14" i="17" s="1"/>
  <c r="CG37" i="17" s="1"/>
  <c r="H14" i="19"/>
  <c r="DA13" i="17" s="1"/>
  <c r="BE44" i="17"/>
  <c r="BA44" i="17"/>
  <c r="BQ74" i="17"/>
  <c r="CK74" i="17" s="1"/>
  <c r="CC58" i="17"/>
  <c r="CW58" i="17" s="1"/>
  <c r="DR58" i="17" s="1"/>
  <c r="EL58" i="17" s="1"/>
  <c r="FF58" i="17" s="1"/>
  <c r="FZ58" i="17" s="1"/>
  <c r="GT58" i="17" s="1"/>
  <c r="HN58" i="17" s="1"/>
  <c r="IH58" i="17" s="1"/>
  <c r="JB58" i="17" s="1"/>
  <c r="JV58" i="17" s="1"/>
  <c r="KP58" i="17" s="1"/>
  <c r="BU59" i="17"/>
  <c r="CO59" i="17" s="1"/>
  <c r="DJ59" i="17" s="1"/>
  <c r="ED59" i="17" s="1"/>
  <c r="EX59" i="17" s="1"/>
  <c r="FR59" i="17" s="1"/>
  <c r="GL59" i="17" s="1"/>
  <c r="HF59" i="17" s="1"/>
  <c r="HZ59" i="17" s="1"/>
  <c r="IT59" i="17" s="1"/>
  <c r="JN59" i="17" s="1"/>
  <c r="KH59" i="17" s="1"/>
  <c r="BY68" i="17"/>
  <c r="CS68" i="17" s="1"/>
  <c r="DN68" i="17" s="1"/>
  <c r="EH68" i="17" s="1"/>
  <c r="FB68" i="17" s="1"/>
  <c r="FV68" i="17" s="1"/>
  <c r="GP68" i="17" s="1"/>
  <c r="BU74" i="17"/>
  <c r="CO74" i="17" s="1"/>
  <c r="DJ74" i="17" s="1"/>
  <c r="ED74" i="17" s="1"/>
  <c r="EX74" i="17" s="1"/>
  <c r="FR74" i="17" s="1"/>
  <c r="GL74" i="17" s="1"/>
  <c r="BY59" i="17"/>
  <c r="CS59" i="17" s="1"/>
  <c r="DN59" i="17" s="1"/>
  <c r="EH59" i="17" s="1"/>
  <c r="FB59" i="17" s="1"/>
  <c r="FV59" i="17" s="1"/>
  <c r="GP59" i="17" s="1"/>
  <c r="HJ59" i="17" s="1"/>
  <c r="ID59" i="17" s="1"/>
  <c r="IX59" i="17" s="1"/>
  <c r="JR59" i="17" s="1"/>
  <c r="KL59" i="17" s="1"/>
  <c r="BY61" i="17"/>
  <c r="CS61" i="17" s="1"/>
  <c r="DN61" i="17" s="1"/>
  <c r="EH61" i="17" s="1"/>
  <c r="FB61" i="17" s="1"/>
  <c r="FV61" i="17" s="1"/>
  <c r="GP61" i="17" s="1"/>
  <c r="HJ61" i="17" s="1"/>
  <c r="ID61" i="17" s="1"/>
  <c r="IX61" i="17" s="1"/>
  <c r="JR61" i="17" s="1"/>
  <c r="KL61" i="17" s="1"/>
  <c r="BY44" i="17"/>
  <c r="CC74" i="17"/>
  <c r="CW74" i="17" s="1"/>
  <c r="DR74" i="17" s="1"/>
  <c r="EL74" i="17" s="1"/>
  <c r="FF74" i="17" s="1"/>
  <c r="FZ74" i="17" s="1"/>
  <c r="GT74" i="17" s="1"/>
  <c r="BU68" i="17"/>
  <c r="CO68" i="17" s="1"/>
  <c r="DJ68" i="17" s="1"/>
  <c r="ED68" i="17" s="1"/>
  <c r="EX68" i="17" s="1"/>
  <c r="FR68" i="17" s="1"/>
  <c r="GL68" i="17" s="1"/>
  <c r="D22" i="19"/>
  <c r="AC49" i="17"/>
  <c r="AC48" i="17"/>
  <c r="BY58" i="17"/>
  <c r="CS58" i="17" s="1"/>
  <c r="DN58" i="17" s="1"/>
  <c r="EH58" i="17" s="1"/>
  <c r="FB58" i="17" s="1"/>
  <c r="FV58" i="17" s="1"/>
  <c r="GP58" i="17" s="1"/>
  <c r="HJ58" i="17" s="1"/>
  <c r="ID58" i="17" s="1"/>
  <c r="IX58" i="17" s="1"/>
  <c r="JR58" i="17" s="1"/>
  <c r="KL58" i="17" s="1"/>
  <c r="BM21" i="17"/>
  <c r="BQ59" i="17"/>
  <c r="CK59" i="17" s="1"/>
  <c r="DF59" i="17" s="1"/>
  <c r="DZ59" i="17" s="1"/>
  <c r="ET59" i="17" s="1"/>
  <c r="G14" i="19"/>
  <c r="CG13" i="17" s="1"/>
  <c r="CG36" i="17" s="1"/>
  <c r="BQ61" i="17"/>
  <c r="CK61" i="17" s="1"/>
  <c r="DF61" i="17" s="1"/>
  <c r="DZ61" i="17" s="1"/>
  <c r="ET61" i="17" s="1"/>
  <c r="AC70" i="17"/>
  <c r="BQ70" i="17" s="1"/>
  <c r="CK70" i="17" s="1"/>
  <c r="DF70" i="17" s="1"/>
  <c r="DZ70" i="17" s="1"/>
  <c r="G16" i="19"/>
  <c r="CG15" i="17" s="1"/>
  <c r="BU60" i="17"/>
  <c r="BQ65" i="17"/>
  <c r="CK65" i="17" s="1"/>
  <c r="DF65" i="17" s="1"/>
  <c r="CC61" i="17"/>
  <c r="CW61" i="17" s="1"/>
  <c r="DR61" i="17" s="1"/>
  <c r="EL61" i="17" s="1"/>
  <c r="FF61" i="17" s="1"/>
  <c r="FZ61" i="17" s="1"/>
  <c r="GT61" i="17" s="1"/>
  <c r="HN61" i="17" s="1"/>
  <c r="IH61" i="17" s="1"/>
  <c r="JB61" i="17" s="1"/>
  <c r="JV61" i="17" s="1"/>
  <c r="KP61" i="17" s="1"/>
  <c r="BU65" i="17"/>
  <c r="CO65" i="17" s="1"/>
  <c r="DJ65" i="17" s="1"/>
  <c r="ED65" i="17" s="1"/>
  <c r="EX65" i="17" s="1"/>
  <c r="FR65" i="17" s="1"/>
  <c r="GL65" i="17" s="1"/>
  <c r="HF65" i="17" s="1"/>
  <c r="HZ65" i="17" s="1"/>
  <c r="IT65" i="17" s="1"/>
  <c r="JN65" i="17" s="1"/>
  <c r="KH65" i="17" s="1"/>
  <c r="AG70" i="17"/>
  <c r="BU70" i="17" s="1"/>
  <c r="CO70" i="17" s="1"/>
  <c r="CO24" i="17" s="1"/>
  <c r="CO25" i="17" s="1"/>
  <c r="FB74" i="17"/>
  <c r="FV74" i="17" s="1"/>
  <c r="BU61" i="17"/>
  <c r="CO61" i="17" s="1"/>
  <c r="DJ61" i="17" s="1"/>
  <c r="ED61" i="17" s="1"/>
  <c r="EX61" i="17" s="1"/>
  <c r="FR61" i="17" s="1"/>
  <c r="GL61" i="17" s="1"/>
  <c r="AS70" i="17"/>
  <c r="FF68" i="17"/>
  <c r="FZ68" i="17" s="1"/>
  <c r="AK70" i="17"/>
  <c r="BY70" i="17" s="1"/>
  <c r="CS70" i="17" s="1"/>
  <c r="CS24" i="17" s="1"/>
  <c r="BM47" i="17"/>
  <c r="CC65" i="17"/>
  <c r="CW65" i="17" s="1"/>
  <c r="DR65" i="17" s="1"/>
  <c r="EL65" i="17" s="1"/>
  <c r="FF65" i="17" s="1"/>
  <c r="FZ65" i="17" s="1"/>
  <c r="GT65" i="17" s="1"/>
  <c r="HN65" i="17" s="1"/>
  <c r="IH65" i="17" s="1"/>
  <c r="JB65" i="17" s="1"/>
  <c r="JV65" i="17" s="1"/>
  <c r="KP65" i="17" s="1"/>
  <c r="BU58" i="17"/>
  <c r="CO58" i="17" s="1"/>
  <c r="DJ58" i="17" s="1"/>
  <c r="ED58" i="17" s="1"/>
  <c r="EX58" i="17" s="1"/>
  <c r="FR58" i="17" s="1"/>
  <c r="GL58" i="17" s="1"/>
  <c r="HF58" i="17" s="1"/>
  <c r="HZ58" i="17" s="1"/>
  <c r="IT58" i="17" s="1"/>
  <c r="JN58" i="17" s="1"/>
  <c r="KH58" i="17" s="1"/>
  <c r="BY60" i="17"/>
  <c r="CS60" i="17" s="1"/>
  <c r="DN60" i="17" s="1"/>
  <c r="EH60" i="17" s="1"/>
  <c r="FB60" i="17" s="1"/>
  <c r="FV60" i="17" s="1"/>
  <c r="GP60" i="17" s="1"/>
  <c r="HJ60" i="17" s="1"/>
  <c r="ID60" i="17" s="1"/>
  <c r="IX60" i="17" s="1"/>
  <c r="JR60" i="17" s="1"/>
  <c r="KL60" i="17" s="1"/>
  <c r="BM39" i="17"/>
  <c r="H16" i="19"/>
  <c r="DA15" i="17" s="1"/>
  <c r="BE48" i="17"/>
  <c r="BY48" i="17"/>
  <c r="BE26" i="17"/>
  <c r="P16" i="15" s="1"/>
  <c r="P17" i="15" s="1"/>
  <c r="P19" i="15" s="1"/>
  <c r="CC48" i="17"/>
  <c r="BI48" i="17"/>
  <c r="BQ58" i="17"/>
  <c r="CK58" i="17" s="1"/>
  <c r="DF58" i="17" s="1"/>
  <c r="BM43" i="17"/>
  <c r="AS43" i="17"/>
  <c r="AS66" i="17"/>
  <c r="AC66" i="17"/>
  <c r="AK66" i="17"/>
  <c r="AG66" i="17"/>
  <c r="AO66" i="17"/>
  <c r="E21" i="19"/>
  <c r="H15" i="19"/>
  <c r="DA14" i="17" s="1"/>
  <c r="AS21" i="17"/>
  <c r="AW44" i="17"/>
  <c r="BQ44" i="17"/>
  <c r="BI40" i="17"/>
  <c r="CC40" i="17"/>
  <c r="BA40" i="17"/>
  <c r="BU40" i="17"/>
  <c r="AO70" i="17"/>
  <c r="CC70" i="17" s="1"/>
  <c r="CW70" i="17" s="1"/>
  <c r="AW26" i="17"/>
  <c r="N16" i="15" s="1"/>
  <c r="N17" i="15" s="1"/>
  <c r="N19" i="15" s="1"/>
  <c r="AW48" i="17"/>
  <c r="BQ48" i="17"/>
  <c r="BA26" i="17"/>
  <c r="BA48" i="17"/>
  <c r="BU48" i="17"/>
  <c r="AW40" i="17"/>
  <c r="BQ40" i="17"/>
  <c r="BI44" i="17"/>
  <c r="CC44" i="17"/>
  <c r="AO62" i="17"/>
  <c r="AS39" i="17"/>
  <c r="BE40" i="17"/>
  <c r="BY40" i="17"/>
  <c r="H13" i="19"/>
  <c r="DA12" i="17" s="1"/>
  <c r="DA35" i="17" s="1"/>
  <c r="H20" i="19"/>
  <c r="H21" i="19" s="1"/>
  <c r="DA20" i="17" s="1"/>
  <c r="Q27" i="17"/>
  <c r="AG26" i="17"/>
  <c r="D26" i="19"/>
  <c r="AC27" i="17"/>
  <c r="D18" i="19"/>
  <c r="AC62" i="17"/>
  <c r="AK62" i="17"/>
  <c r="AS62" i="17"/>
  <c r="E17" i="19"/>
  <c r="U27" i="17"/>
  <c r="Y26" i="17"/>
  <c r="M27" i="17"/>
  <c r="AS17" i="17"/>
  <c r="M13" i="15" s="1"/>
  <c r="I27" i="17"/>
  <c r="AK26" i="17"/>
  <c r="AO26" i="17"/>
  <c r="AS25" i="17"/>
  <c r="AS48" i="17" s="1"/>
  <c r="AG62" i="17"/>
  <c r="CW59" i="17"/>
  <c r="CK68" i="17"/>
  <c r="BA66" i="17"/>
  <c r="AW66" i="17"/>
  <c r="BM66" i="17"/>
  <c r="BI66" i="17"/>
  <c r="BE66" i="17"/>
  <c r="F21" i="19"/>
  <c r="CW60" i="17"/>
  <c r="DR60" i="17" s="1"/>
  <c r="EL60" i="17" s="1"/>
  <c r="FF60" i="17" s="1"/>
  <c r="FZ60" i="17" s="1"/>
  <c r="GT60" i="17" s="1"/>
  <c r="HN60" i="17" s="1"/>
  <c r="IH60" i="17" s="1"/>
  <c r="JB60" i="17" s="1"/>
  <c r="JV60" i="17" s="1"/>
  <c r="KP60" i="17" s="1"/>
  <c r="CS65" i="17"/>
  <c r="DN65" i="17" s="1"/>
  <c r="EH65" i="17" s="1"/>
  <c r="G20" i="19"/>
  <c r="AW62" i="17"/>
  <c r="BI62" i="17"/>
  <c r="BM62" i="17"/>
  <c r="BE62" i="17"/>
  <c r="F17" i="19"/>
  <c r="BA62" i="17"/>
  <c r="BM17" i="17"/>
  <c r="R13" i="15" s="1"/>
  <c r="BI26" i="17"/>
  <c r="Q16" i="15" s="1"/>
  <c r="Q17" i="15" s="1"/>
  <c r="Q19" i="15" s="1"/>
  <c r="BM25" i="17"/>
  <c r="BM209" i="17"/>
  <c r="AO217" i="17"/>
  <c r="AK217" i="17"/>
  <c r="AG217" i="17"/>
  <c r="AC217" i="17"/>
  <c r="AC219" i="17" s="1"/>
  <c r="AS218" i="17"/>
  <c r="AS209" i="17"/>
  <c r="Y210" i="17"/>
  <c r="Y211" i="17"/>
  <c r="Y212" i="17"/>
  <c r="Y213" i="17"/>
  <c r="Y214" i="17"/>
  <c r="Y215" i="17"/>
  <c r="Y216" i="17"/>
  <c r="Y217" i="17"/>
  <c r="Y218" i="17"/>
  <c r="Y219" i="17"/>
  <c r="Y209" i="17"/>
  <c r="DA204" i="17"/>
  <c r="AS204" i="17"/>
  <c r="Y204" i="17"/>
  <c r="CW203" i="17"/>
  <c r="CS203" i="17"/>
  <c r="CS205" i="17" s="1"/>
  <c r="CO203" i="17"/>
  <c r="CO205" i="17" s="1"/>
  <c r="CK203" i="17"/>
  <c r="CG203" i="17"/>
  <c r="CC203" i="17"/>
  <c r="CC205" i="17" s="1"/>
  <c r="BY203" i="17"/>
  <c r="BY205" i="17" s="1"/>
  <c r="BU203" i="17"/>
  <c r="BU205" i="17" s="1"/>
  <c r="BQ203" i="17"/>
  <c r="BM203" i="17"/>
  <c r="BI203" i="17"/>
  <c r="BE203" i="17"/>
  <c r="BA203" i="17"/>
  <c r="AW203" i="17"/>
  <c r="AO203" i="17"/>
  <c r="AK203" i="17"/>
  <c r="AG203" i="17"/>
  <c r="AG205" i="17" s="1"/>
  <c r="AC203" i="17"/>
  <c r="AC205" i="17" s="1"/>
  <c r="DA202" i="17"/>
  <c r="AS202" i="17"/>
  <c r="Y202" i="17"/>
  <c r="DA201" i="17"/>
  <c r="AS201" i="17"/>
  <c r="Y201" i="17"/>
  <c r="DA200" i="17"/>
  <c r="AS200" i="17"/>
  <c r="Y200" i="17"/>
  <c r="DA199" i="17"/>
  <c r="AS199" i="17"/>
  <c r="Y199" i="17"/>
  <c r="DA8" i="17"/>
  <c r="CG8" i="17"/>
  <c r="BM8" i="17"/>
  <c r="AS8" i="17"/>
  <c r="Y8" i="17"/>
  <c r="EP6" i="17"/>
  <c r="EL6" i="17" s="1"/>
  <c r="DR6" i="17"/>
  <c r="DN6" i="17"/>
  <c r="DJ6" i="17"/>
  <c r="DF6" i="17"/>
  <c r="DV8" i="17" s="1"/>
  <c r="I17" i="15" l="1"/>
  <c r="I19" i="15" s="1"/>
  <c r="AG49" i="17"/>
  <c r="J16" i="15"/>
  <c r="J17" i="15" s="1"/>
  <c r="J19" i="15" s="1"/>
  <c r="AK67" i="17"/>
  <c r="M14" i="15"/>
  <c r="AO49" i="17"/>
  <c r="L16" i="15"/>
  <c r="L17" i="15" s="1"/>
  <c r="L19" i="15" s="1"/>
  <c r="AK49" i="17"/>
  <c r="K16" i="15"/>
  <c r="K17" i="15" s="1"/>
  <c r="K19" i="15" s="1"/>
  <c r="BA27" i="17"/>
  <c r="O16" i="15"/>
  <c r="O17" i="15" s="1"/>
  <c r="O19" i="15" s="1"/>
  <c r="CG44" i="17"/>
  <c r="R14" i="15"/>
  <c r="Y72" i="17"/>
  <c r="H16" i="15"/>
  <c r="H17" i="15" s="1"/>
  <c r="H19" i="15" s="1"/>
  <c r="CK14" i="17"/>
  <c r="I72" i="17"/>
  <c r="M72" i="17"/>
  <c r="Q72" i="17"/>
  <c r="U72" i="17"/>
  <c r="BE67" i="17"/>
  <c r="BI67" i="17"/>
  <c r="BM67" i="17"/>
  <c r="CG68" i="17"/>
  <c r="CO13" i="17"/>
  <c r="CS13" i="17"/>
  <c r="BU14" i="17"/>
  <c r="BU37" i="17" s="1"/>
  <c r="CC14" i="17"/>
  <c r="CC37" i="17" s="1"/>
  <c r="BQ14" i="17"/>
  <c r="DA59" i="17"/>
  <c r="CG59" i="17"/>
  <c r="AW67" i="17"/>
  <c r="F22" i="19"/>
  <c r="CG74" i="17"/>
  <c r="AC67" i="17"/>
  <c r="CK24" i="17"/>
  <c r="CK25" i="17" s="1"/>
  <c r="CK13" i="17"/>
  <c r="BA67" i="17"/>
  <c r="BQ15" i="17"/>
  <c r="BQ38" i="17" s="1"/>
  <c r="BQ13" i="17"/>
  <c r="BQ36" i="17" s="1"/>
  <c r="DA36" i="17"/>
  <c r="BY13" i="17"/>
  <c r="BY36" i="17" s="1"/>
  <c r="BU13" i="17"/>
  <c r="BU36" i="17" s="1"/>
  <c r="DA38" i="17"/>
  <c r="CC13" i="17"/>
  <c r="CC36" i="17" s="1"/>
  <c r="CO60" i="17"/>
  <c r="DJ60" i="17" s="1"/>
  <c r="ED60" i="17" s="1"/>
  <c r="EX60" i="17" s="1"/>
  <c r="FR60" i="17" s="1"/>
  <c r="GL60" i="17" s="1"/>
  <c r="HF60" i="17" s="1"/>
  <c r="HZ60" i="17" s="1"/>
  <c r="IT60" i="17" s="1"/>
  <c r="JN60" i="17" s="1"/>
  <c r="KH60" i="17" s="1"/>
  <c r="CC15" i="17"/>
  <c r="CC38" i="17" s="1"/>
  <c r="BY15" i="17"/>
  <c r="BY38" i="17" s="1"/>
  <c r="G17" i="19"/>
  <c r="CG16" i="17" s="1"/>
  <c r="CG39" i="17" s="1"/>
  <c r="CG38" i="17"/>
  <c r="CG65" i="17"/>
  <c r="CC66" i="17"/>
  <c r="CW66" i="17" s="1"/>
  <c r="DR66" i="17" s="1"/>
  <c r="EL66" i="17" s="1"/>
  <c r="FF66" i="17" s="1"/>
  <c r="FZ66" i="17" s="1"/>
  <c r="GT66" i="17" s="1"/>
  <c r="HN66" i="17" s="1"/>
  <c r="IH66" i="17" s="1"/>
  <c r="JB66" i="17" s="1"/>
  <c r="JV66" i="17" s="1"/>
  <c r="KP66" i="17" s="1"/>
  <c r="DJ70" i="17"/>
  <c r="ED70" i="17" s="1"/>
  <c r="EX70" i="17" s="1"/>
  <c r="FR70" i="17" s="1"/>
  <c r="GL70" i="17" s="1"/>
  <c r="HF70" i="17" s="1"/>
  <c r="HZ70" i="17" s="1"/>
  <c r="IT70" i="17" s="1"/>
  <c r="JN70" i="17" s="1"/>
  <c r="KH70" i="17" s="1"/>
  <c r="AO67" i="17"/>
  <c r="CC67" i="17" s="1"/>
  <c r="CW67" i="17" s="1"/>
  <c r="DR67" i="17" s="1"/>
  <c r="EL67" i="17" s="1"/>
  <c r="FF67" i="17" s="1"/>
  <c r="FZ67" i="17" s="1"/>
  <c r="GT67" i="17" s="1"/>
  <c r="HN67" i="17" s="1"/>
  <c r="IH67" i="17" s="1"/>
  <c r="JB67" i="17" s="1"/>
  <c r="JV67" i="17" s="1"/>
  <c r="KP67" i="17" s="1"/>
  <c r="E22" i="19"/>
  <c r="AS67" i="17"/>
  <c r="BU15" i="17"/>
  <c r="BU38" i="17" s="1"/>
  <c r="DA70" i="17"/>
  <c r="CG61" i="17"/>
  <c r="CS25" i="17"/>
  <c r="CS48" i="17" s="1"/>
  <c r="HF68" i="17"/>
  <c r="DA68" i="17"/>
  <c r="DF68" i="17"/>
  <c r="BU66" i="17"/>
  <c r="CO66" i="17" s="1"/>
  <c r="DJ66" i="17" s="1"/>
  <c r="ED66" i="17" s="1"/>
  <c r="EX66" i="17" s="1"/>
  <c r="FR66" i="17" s="1"/>
  <c r="GL66" i="17" s="1"/>
  <c r="HF66" i="17" s="1"/>
  <c r="HZ66" i="17" s="1"/>
  <c r="IT66" i="17" s="1"/>
  <c r="JN66" i="17" s="1"/>
  <c r="KH66" i="17" s="1"/>
  <c r="HF74" i="17"/>
  <c r="GP74" i="17"/>
  <c r="DA74" i="17"/>
  <c r="DF74" i="17"/>
  <c r="GT68" i="17"/>
  <c r="HN74" i="17"/>
  <c r="DN70" i="17"/>
  <c r="EH70" i="17" s="1"/>
  <c r="FB70" i="17" s="1"/>
  <c r="FV70" i="17" s="1"/>
  <c r="GP70" i="17" s="1"/>
  <c r="HJ70" i="17" s="1"/>
  <c r="ID70" i="17" s="1"/>
  <c r="IX70" i="17" s="1"/>
  <c r="JR70" i="17" s="1"/>
  <c r="KL70" i="17" s="1"/>
  <c r="HJ68" i="17"/>
  <c r="CW13" i="17"/>
  <c r="DR59" i="17"/>
  <c r="FN59" i="17"/>
  <c r="GH59" i="17" s="1"/>
  <c r="HB59" i="17" s="1"/>
  <c r="HV59" i="17" s="1"/>
  <c r="IP59" i="17" s="1"/>
  <c r="JJ59" i="17" s="1"/>
  <c r="KD59" i="17" s="1"/>
  <c r="DZ65" i="17"/>
  <c r="ET65" i="17" s="1"/>
  <c r="DV65" i="17"/>
  <c r="BY62" i="17"/>
  <c r="CS62" i="17" s="1"/>
  <c r="DN62" i="17" s="1"/>
  <c r="EH62" i="17" s="1"/>
  <c r="FB62" i="17" s="1"/>
  <c r="FV62" i="17" s="1"/>
  <c r="GP62" i="17" s="1"/>
  <c r="HJ62" i="17" s="1"/>
  <c r="ID62" i="17" s="1"/>
  <c r="IX62" i="17" s="1"/>
  <c r="JR62" i="17" s="1"/>
  <c r="KL62" i="17" s="1"/>
  <c r="BY14" i="17"/>
  <c r="BY37" i="17" s="1"/>
  <c r="DV61" i="17"/>
  <c r="BQ66" i="17"/>
  <c r="CK66" i="17" s="1"/>
  <c r="CG60" i="17"/>
  <c r="FN61" i="17"/>
  <c r="FJ61" i="17"/>
  <c r="HF61" i="17"/>
  <c r="HZ61" i="17" s="1"/>
  <c r="FB65" i="17"/>
  <c r="FV65" i="17" s="1"/>
  <c r="ET60" i="17"/>
  <c r="CC62" i="17"/>
  <c r="CW62" i="17" s="1"/>
  <c r="DR62" i="17" s="1"/>
  <c r="EL62" i="17" s="1"/>
  <c r="FF62" i="17" s="1"/>
  <c r="FZ62" i="17" s="1"/>
  <c r="GT62" i="17" s="1"/>
  <c r="HN62" i="17" s="1"/>
  <c r="IH62" i="17" s="1"/>
  <c r="JB62" i="17" s="1"/>
  <c r="JV62" i="17" s="1"/>
  <c r="KP62" i="17" s="1"/>
  <c r="BY66" i="17"/>
  <c r="CS66" i="17" s="1"/>
  <c r="DN66" i="17" s="1"/>
  <c r="EH66" i="17" s="1"/>
  <c r="FB66" i="17" s="1"/>
  <c r="FV66" i="17" s="1"/>
  <c r="GP66" i="17" s="1"/>
  <c r="HJ66" i="17" s="1"/>
  <c r="ID66" i="17" s="1"/>
  <c r="IX66" i="17" s="1"/>
  <c r="JR66" i="17" s="1"/>
  <c r="KL66" i="17" s="1"/>
  <c r="EP61" i="17"/>
  <c r="DZ58" i="17"/>
  <c r="DV58" i="17"/>
  <c r="AS219" i="17"/>
  <c r="AC222" i="17"/>
  <c r="CG70" i="17"/>
  <c r="CW24" i="17"/>
  <c r="DR70" i="17"/>
  <c r="EL70" i="17" s="1"/>
  <c r="FF70" i="17" s="1"/>
  <c r="FZ70" i="17" s="1"/>
  <c r="GT70" i="17" s="1"/>
  <c r="HN70" i="17" s="1"/>
  <c r="IH70" i="17" s="1"/>
  <c r="JB70" i="17" s="1"/>
  <c r="JV70" i="17" s="1"/>
  <c r="KP70" i="17" s="1"/>
  <c r="ET70" i="17"/>
  <c r="CO48" i="17"/>
  <c r="DA37" i="17"/>
  <c r="CW15" i="17"/>
  <c r="CW14" i="17"/>
  <c r="CK15" i="17"/>
  <c r="CS15" i="17"/>
  <c r="CO15" i="17"/>
  <c r="CS14" i="17"/>
  <c r="BA30" i="17"/>
  <c r="BU50" i="17"/>
  <c r="BA49" i="17"/>
  <c r="BU49" i="17"/>
  <c r="BE49" i="17"/>
  <c r="BY49" i="17"/>
  <c r="BE27" i="17"/>
  <c r="BM48" i="17"/>
  <c r="CG48" i="17"/>
  <c r="BI49" i="17"/>
  <c r="CC49" i="17"/>
  <c r="BU62" i="17"/>
  <c r="CO62" i="17" s="1"/>
  <c r="DJ62" i="17" s="1"/>
  <c r="ED62" i="17" s="1"/>
  <c r="EX62" i="17" s="1"/>
  <c r="FR62" i="17" s="1"/>
  <c r="GL62" i="17" s="1"/>
  <c r="HF62" i="17" s="1"/>
  <c r="HZ62" i="17" s="1"/>
  <c r="IT62" i="17" s="1"/>
  <c r="JN62" i="17" s="1"/>
  <c r="KH62" i="17" s="1"/>
  <c r="AW27" i="17"/>
  <c r="AW49" i="17"/>
  <c r="BQ49" i="17"/>
  <c r="BM40" i="17"/>
  <c r="CG40" i="17"/>
  <c r="AO71" i="17"/>
  <c r="AO63" i="17"/>
  <c r="AS40" i="17"/>
  <c r="CG58" i="17"/>
  <c r="AG67" i="17"/>
  <c r="AS44" i="17"/>
  <c r="AC50" i="17"/>
  <c r="BM44" i="17"/>
  <c r="BQ62" i="17"/>
  <c r="CK62" i="17" s="1"/>
  <c r="DF62" i="17" s="1"/>
  <c r="CO12" i="17"/>
  <c r="DA19" i="17"/>
  <c r="H17" i="19"/>
  <c r="AC30" i="17"/>
  <c r="E26" i="19"/>
  <c r="AS71" i="17"/>
  <c r="AC71" i="17"/>
  <c r="Q30" i="17"/>
  <c r="AO27" i="17"/>
  <c r="AO50" i="17" s="1"/>
  <c r="AS26" i="17"/>
  <c r="U30" i="17"/>
  <c r="Y27" i="17"/>
  <c r="Y73" i="17" s="1"/>
  <c r="AK71" i="17"/>
  <c r="AC63" i="17"/>
  <c r="AS63" i="17"/>
  <c r="E18" i="19"/>
  <c r="AG63" i="17"/>
  <c r="AK63" i="17"/>
  <c r="AG71" i="17"/>
  <c r="DA58" i="17"/>
  <c r="CK12" i="17"/>
  <c r="CK35" i="17" s="1"/>
  <c r="AK27" i="17"/>
  <c r="AK50" i="17" s="1"/>
  <c r="AG27" i="17"/>
  <c r="AG50" i="17" s="1"/>
  <c r="CW12" i="17"/>
  <c r="M30" i="17"/>
  <c r="D27" i="19"/>
  <c r="I30" i="17"/>
  <c r="CS12" i="17"/>
  <c r="CG19" i="17"/>
  <c r="CG42" i="17" s="1"/>
  <c r="G21" i="19"/>
  <c r="CG20" i="17" s="1"/>
  <c r="CG43" i="17" s="1"/>
  <c r="F18" i="19"/>
  <c r="BI63" i="17"/>
  <c r="BE63" i="17"/>
  <c r="BA63" i="17"/>
  <c r="AW63" i="17"/>
  <c r="BM63" i="17"/>
  <c r="DA65" i="17"/>
  <c r="DA61" i="17"/>
  <c r="F26" i="19"/>
  <c r="BM71" i="17"/>
  <c r="BI71" i="17"/>
  <c r="BE71" i="17"/>
  <c r="AW71" i="17"/>
  <c r="BA71" i="17"/>
  <c r="BI27" i="17"/>
  <c r="BM26" i="17"/>
  <c r="R16" i="15" s="1"/>
  <c r="FJ6" i="17"/>
  <c r="GD6" i="17" s="1"/>
  <c r="GX6" i="17" s="1"/>
  <c r="GL6" i="17" s="1"/>
  <c r="DZ6" i="17"/>
  <c r="ED8" i="17" s="1"/>
  <c r="AS217" i="17"/>
  <c r="ED6" i="17"/>
  <c r="EH6" i="17"/>
  <c r="AW205" i="17"/>
  <c r="DJ8" i="17"/>
  <c r="CG205" i="17"/>
  <c r="BQ205" i="17"/>
  <c r="CW205" i="17"/>
  <c r="AK205" i="17"/>
  <c r="BA205" i="17"/>
  <c r="DN8" i="17"/>
  <c r="Y203" i="17"/>
  <c r="AO205" i="17"/>
  <c r="BE205" i="17"/>
  <c r="CK205" i="17"/>
  <c r="DF30" i="17" s="1"/>
  <c r="DA203" i="17"/>
  <c r="DR8" i="17"/>
  <c r="AS203" i="17"/>
  <c r="BI205" i="17"/>
  <c r="DF8" i="17"/>
  <c r="BM205" i="17"/>
  <c r="R17" i="15" l="1"/>
  <c r="R19" i="15" s="1"/>
  <c r="AG72" i="17"/>
  <c r="M16" i="15"/>
  <c r="M17" i="15" s="1"/>
  <c r="M19" i="15" s="1"/>
  <c r="BY67" i="17"/>
  <c r="CS67" i="17" s="1"/>
  <c r="DN67" i="17" s="1"/>
  <c r="EH67" i="17" s="1"/>
  <c r="FB67" i="17" s="1"/>
  <c r="FV67" i="17" s="1"/>
  <c r="GP67" i="17" s="1"/>
  <c r="HJ67" i="17" s="1"/>
  <c r="ID67" i="17" s="1"/>
  <c r="IX67" i="17" s="1"/>
  <c r="JR67" i="17" s="1"/>
  <c r="KL67" i="17" s="1"/>
  <c r="CK37" i="17"/>
  <c r="BQ67" i="17"/>
  <c r="CK67" i="17" s="1"/>
  <c r="Q73" i="17"/>
  <c r="I73" i="17"/>
  <c r="M73" i="17"/>
  <c r="U73" i="17"/>
  <c r="CK105" i="17"/>
  <c r="CK84" i="17" s="1"/>
  <c r="BQ37" i="17"/>
  <c r="BQ16" i="17"/>
  <c r="BQ39" i="17" s="1"/>
  <c r="CK38" i="17"/>
  <c r="CK104" i="17"/>
  <c r="CK83" i="17" s="1"/>
  <c r="DF24" i="17"/>
  <c r="DA60" i="17"/>
  <c r="BU67" i="17"/>
  <c r="CO67" i="17" s="1"/>
  <c r="DJ67" i="17" s="1"/>
  <c r="ED67" i="17" s="1"/>
  <c r="EX67" i="17" s="1"/>
  <c r="FR67" i="17" s="1"/>
  <c r="GL67" i="17" s="1"/>
  <c r="HF67" i="17" s="1"/>
  <c r="HZ67" i="17" s="1"/>
  <c r="IT67" i="17" s="1"/>
  <c r="JN67" i="17" s="1"/>
  <c r="KH67" i="17" s="1"/>
  <c r="CO14" i="17"/>
  <c r="CO16" i="17" s="1"/>
  <c r="CS36" i="17"/>
  <c r="CO36" i="17"/>
  <c r="CK36" i="17"/>
  <c r="DV60" i="17"/>
  <c r="EP60" i="17"/>
  <c r="CW36" i="17"/>
  <c r="CC16" i="17"/>
  <c r="CC39" i="17" s="1"/>
  <c r="BU16" i="17"/>
  <c r="BU39" i="17" s="1"/>
  <c r="EP70" i="17"/>
  <c r="BY16" i="17"/>
  <c r="BY39" i="17" s="1"/>
  <c r="DV70" i="17"/>
  <c r="CC71" i="17"/>
  <c r="CW71" i="17" s="1"/>
  <c r="DR71" i="17" s="1"/>
  <c r="EL71" i="17" s="1"/>
  <c r="FF71" i="17" s="1"/>
  <c r="FZ71" i="17" s="1"/>
  <c r="GT71" i="17" s="1"/>
  <c r="HN71" i="17" s="1"/>
  <c r="IH71" i="17" s="1"/>
  <c r="JB71" i="17" s="1"/>
  <c r="JV71" i="17" s="1"/>
  <c r="KP71" i="17" s="1"/>
  <c r="HN68" i="17"/>
  <c r="HZ74" i="17"/>
  <c r="DZ74" i="17"/>
  <c r="DV74" i="17"/>
  <c r="DV68" i="17"/>
  <c r="DZ68" i="17"/>
  <c r="ID68" i="17"/>
  <c r="HJ74" i="17"/>
  <c r="HZ68" i="17"/>
  <c r="BY71" i="17"/>
  <c r="CS71" i="17" s="1"/>
  <c r="DN71" i="17" s="1"/>
  <c r="EH71" i="17" s="1"/>
  <c r="FB71" i="17" s="1"/>
  <c r="FV71" i="17" s="1"/>
  <c r="GP71" i="17" s="1"/>
  <c r="HJ71" i="17" s="1"/>
  <c r="ID71" i="17" s="1"/>
  <c r="IX71" i="17" s="1"/>
  <c r="JR71" i="17" s="1"/>
  <c r="KL71" i="17" s="1"/>
  <c r="IH74" i="17"/>
  <c r="BQ63" i="17"/>
  <c r="CK63" i="17" s="1"/>
  <c r="DF63" i="17" s="1"/>
  <c r="DA66" i="17"/>
  <c r="DF66" i="17"/>
  <c r="DF67" i="17"/>
  <c r="FN65" i="17"/>
  <c r="GH65" i="17" s="1"/>
  <c r="HB65" i="17" s="1"/>
  <c r="HV65" i="17" s="1"/>
  <c r="IP65" i="17" s="1"/>
  <c r="JJ65" i="17" s="1"/>
  <c r="KD65" i="17" s="1"/>
  <c r="FJ65" i="17"/>
  <c r="EL59" i="17"/>
  <c r="DV59" i="17"/>
  <c r="GP65" i="17"/>
  <c r="EP65" i="17"/>
  <c r="CG66" i="17"/>
  <c r="IT61" i="17"/>
  <c r="JN61" i="17" s="1"/>
  <c r="GD61" i="17"/>
  <c r="GH61" i="17"/>
  <c r="FN60" i="17"/>
  <c r="FJ60" i="17"/>
  <c r="CC63" i="17"/>
  <c r="CW63" i="17" s="1"/>
  <c r="DR63" i="17" s="1"/>
  <c r="EL63" i="17" s="1"/>
  <c r="FF63" i="17" s="1"/>
  <c r="FZ63" i="17" s="1"/>
  <c r="GT63" i="17" s="1"/>
  <c r="HN63" i="17" s="1"/>
  <c r="IH63" i="17" s="1"/>
  <c r="JB63" i="17" s="1"/>
  <c r="JV63" i="17" s="1"/>
  <c r="KP63" i="17" s="1"/>
  <c r="DZ62" i="17"/>
  <c r="DV62" i="17"/>
  <c r="EP58" i="17"/>
  <c r="ET58" i="17"/>
  <c r="CW25" i="17"/>
  <c r="CW48" i="17" s="1"/>
  <c r="FN70" i="17"/>
  <c r="FJ70" i="17"/>
  <c r="CW38" i="17"/>
  <c r="CW37" i="17"/>
  <c r="CK106" i="17"/>
  <c r="CK85" i="17" s="1"/>
  <c r="CS37" i="17"/>
  <c r="CS38" i="17"/>
  <c r="CO38" i="17"/>
  <c r="AC52" i="17"/>
  <c r="DA62" i="17"/>
  <c r="AO72" i="17"/>
  <c r="AS49" i="17"/>
  <c r="AK72" i="17"/>
  <c r="BA50" i="17"/>
  <c r="BU52" i="17"/>
  <c r="BM49" i="17"/>
  <c r="CG49" i="17"/>
  <c r="BE30" i="17"/>
  <c r="BE50" i="17"/>
  <c r="BY50" i="17"/>
  <c r="BI50" i="17"/>
  <c r="CC50" i="17"/>
  <c r="AW30" i="17"/>
  <c r="AW50" i="17"/>
  <c r="BQ50" i="17"/>
  <c r="DF25" i="17"/>
  <c r="CK48" i="17"/>
  <c r="CW16" i="17"/>
  <c r="CW35" i="17"/>
  <c r="CS19" i="17"/>
  <c r="DA42" i="17"/>
  <c r="DA43" i="17"/>
  <c r="CS16" i="17"/>
  <c r="CS35" i="17"/>
  <c r="CO35" i="17"/>
  <c r="BQ71" i="17"/>
  <c r="CK71" i="17" s="1"/>
  <c r="DF71" i="17" s="1"/>
  <c r="CG62" i="17"/>
  <c r="CO19" i="17"/>
  <c r="CW19" i="17"/>
  <c r="CK19" i="17"/>
  <c r="CK16" i="17"/>
  <c r="CK103" i="17"/>
  <c r="CK82" i="17" s="1"/>
  <c r="D28" i="19"/>
  <c r="AG30" i="17"/>
  <c r="AG52" i="17" s="1"/>
  <c r="Y30" i="17"/>
  <c r="Y75" i="17" s="1"/>
  <c r="BU71" i="17"/>
  <c r="CO71" i="17" s="1"/>
  <c r="DJ71" i="17" s="1"/>
  <c r="ED71" i="17" s="1"/>
  <c r="AK30" i="17"/>
  <c r="AK52" i="17" s="1"/>
  <c r="E27" i="19"/>
  <c r="AS72" i="17"/>
  <c r="AC72" i="17"/>
  <c r="BU63" i="17"/>
  <c r="CO63" i="17" s="1"/>
  <c r="DJ63" i="17" s="1"/>
  <c r="ED63" i="17" s="1"/>
  <c r="EX63" i="17" s="1"/>
  <c r="FR63" i="17" s="1"/>
  <c r="GL63" i="17" s="1"/>
  <c r="HF63" i="17" s="1"/>
  <c r="HZ63" i="17" s="1"/>
  <c r="IT63" i="17" s="1"/>
  <c r="JN63" i="17" s="1"/>
  <c r="KH63" i="17" s="1"/>
  <c r="AO30" i="17"/>
  <c r="AO52" i="17" s="1"/>
  <c r="AS27" i="17"/>
  <c r="AS50" i="17" s="1"/>
  <c r="BY63" i="17"/>
  <c r="CS63" i="17" s="1"/>
  <c r="DN63" i="17" s="1"/>
  <c r="EH63" i="17" s="1"/>
  <c r="FB63" i="17" s="1"/>
  <c r="FV63" i="17" s="1"/>
  <c r="GP63" i="17" s="1"/>
  <c r="HJ63" i="17" s="1"/>
  <c r="ID63" i="17" s="1"/>
  <c r="IX63" i="17" s="1"/>
  <c r="JR63" i="17" s="1"/>
  <c r="KL63" i="17" s="1"/>
  <c r="F27" i="19"/>
  <c r="AW72" i="17"/>
  <c r="BI72" i="17"/>
  <c r="BA72" i="17"/>
  <c r="BU72" i="17" s="1"/>
  <c r="CO72" i="17" s="1"/>
  <c r="DJ72" i="17" s="1"/>
  <c r="ED72" i="17" s="1"/>
  <c r="EX72" i="17" s="1"/>
  <c r="FR72" i="17" s="1"/>
  <c r="GL72" i="17" s="1"/>
  <c r="HF72" i="17" s="1"/>
  <c r="HZ72" i="17" s="1"/>
  <c r="IT72" i="17" s="1"/>
  <c r="JN72" i="17" s="1"/>
  <c r="KH72" i="17" s="1"/>
  <c r="BM72" i="17"/>
  <c r="BE72" i="17"/>
  <c r="BQ19" i="17"/>
  <c r="BU19" i="17"/>
  <c r="CC19" i="17"/>
  <c r="BY19" i="17"/>
  <c r="BI30" i="17"/>
  <c r="BM27" i="17"/>
  <c r="FB6" i="17"/>
  <c r="EH8" i="17"/>
  <c r="FF6" i="17"/>
  <c r="EX6" i="17"/>
  <c r="ET6" i="17"/>
  <c r="FB8" i="17" s="1"/>
  <c r="GT6" i="17"/>
  <c r="FZ6" i="17"/>
  <c r="GH6" i="17"/>
  <c r="GL8" i="17" s="1"/>
  <c r="FN6" i="17"/>
  <c r="FR8" i="17" s="1"/>
  <c r="HR6" i="17"/>
  <c r="HJ6" i="17" s="1"/>
  <c r="GP6" i="17"/>
  <c r="FV6" i="17"/>
  <c r="FR6" i="17"/>
  <c r="EL8" i="17"/>
  <c r="EP8" i="17"/>
  <c r="DZ8" i="17"/>
  <c r="AS205" i="17"/>
  <c r="DA205" i="17"/>
  <c r="Y205" i="17"/>
  <c r="AB31" i="16"/>
  <c r="AB29" i="16"/>
  <c r="AB28" i="16"/>
  <c r="AB27" i="16"/>
  <c r="AB26" i="16"/>
  <c r="AB25" i="16"/>
  <c r="AB20" i="16"/>
  <c r="AB19" i="16"/>
  <c r="AB17" i="16"/>
  <c r="AB16" i="16"/>
  <c r="AB14" i="16"/>
  <c r="AB13" i="16"/>
  <c r="AA30" i="16"/>
  <c r="AA32" i="16" s="1"/>
  <c r="AB32" i="16" s="1"/>
  <c r="Y30" i="16"/>
  <c r="AA18" i="16"/>
  <c r="AB18" i="16" s="1"/>
  <c r="I75" i="17" l="1"/>
  <c r="Q75" i="17"/>
  <c r="U75" i="17"/>
  <c r="M75" i="17"/>
  <c r="CK39" i="17"/>
  <c r="CG67" i="17"/>
  <c r="DA67" i="17"/>
  <c r="CO37" i="17"/>
  <c r="BY72" i="17"/>
  <c r="CS72" i="17" s="1"/>
  <c r="DN72" i="17" s="1"/>
  <c r="EH72" i="17" s="1"/>
  <c r="FB72" i="17" s="1"/>
  <c r="FV72" i="17" s="1"/>
  <c r="GP72" i="17" s="1"/>
  <c r="HJ72" i="17" s="1"/>
  <c r="ID72" i="17" s="1"/>
  <c r="IX72" i="17" s="1"/>
  <c r="JR72" i="17" s="1"/>
  <c r="KL72" i="17" s="1"/>
  <c r="BQ72" i="17"/>
  <c r="CK72" i="17" s="1"/>
  <c r="IT68" i="17"/>
  <c r="ET74" i="17"/>
  <c r="EP74" i="17"/>
  <c r="ID74" i="17"/>
  <c r="IT74" i="17"/>
  <c r="JB74" i="17"/>
  <c r="IX68" i="17"/>
  <c r="IH68" i="17"/>
  <c r="ET68" i="17"/>
  <c r="EP68" i="17"/>
  <c r="EP59" i="17"/>
  <c r="FF59" i="17"/>
  <c r="KH61" i="17"/>
  <c r="HB61" i="17"/>
  <c r="GX61" i="17"/>
  <c r="DV67" i="17"/>
  <c r="DZ67" i="17"/>
  <c r="GX65" i="17"/>
  <c r="HJ65" i="17"/>
  <c r="DZ66" i="17"/>
  <c r="DV66" i="17"/>
  <c r="GD60" i="17"/>
  <c r="GH60" i="17"/>
  <c r="GD65" i="17"/>
  <c r="DV71" i="17"/>
  <c r="DZ71" i="17"/>
  <c r="ET71" i="17" s="1"/>
  <c r="FN58" i="17"/>
  <c r="FJ58" i="17"/>
  <c r="DV63" i="17"/>
  <c r="DZ63" i="17"/>
  <c r="EX71" i="17"/>
  <c r="FR71" i="17" s="1"/>
  <c r="GL71" i="17" s="1"/>
  <c r="ET62" i="17"/>
  <c r="EP62" i="17"/>
  <c r="GD70" i="17"/>
  <c r="GH70" i="17"/>
  <c r="DF48" i="17"/>
  <c r="CW39" i="17"/>
  <c r="CS39" i="17"/>
  <c r="CO39" i="17"/>
  <c r="AW52" i="17"/>
  <c r="BQ52" i="17"/>
  <c r="CC72" i="17"/>
  <c r="CW72" i="17" s="1"/>
  <c r="DR72" i="17" s="1"/>
  <c r="EL72" i="17" s="1"/>
  <c r="FF72" i="17" s="1"/>
  <c r="FZ72" i="17" s="1"/>
  <c r="GT72" i="17" s="1"/>
  <c r="HN72" i="17" s="1"/>
  <c r="IH72" i="17" s="1"/>
  <c r="JB72" i="17" s="1"/>
  <c r="JV72" i="17" s="1"/>
  <c r="KP72" i="17" s="1"/>
  <c r="BA52" i="17"/>
  <c r="BM50" i="17"/>
  <c r="CG50" i="17"/>
  <c r="BM30" i="17"/>
  <c r="BA75" i="17" s="1"/>
  <c r="BI52" i="17"/>
  <c r="CC52" i="17"/>
  <c r="CG63" i="17"/>
  <c r="DA71" i="17"/>
  <c r="BE52" i="17"/>
  <c r="BY52" i="17"/>
  <c r="CK42" i="17"/>
  <c r="DF26" i="17"/>
  <c r="AC16" i="15" s="1"/>
  <c r="CO20" i="17"/>
  <c r="CO42" i="17"/>
  <c r="CW20" i="17"/>
  <c r="CW42" i="17"/>
  <c r="CS20" i="17"/>
  <c r="CS42" i="17"/>
  <c r="CC20" i="17"/>
  <c r="CC43" i="17" s="1"/>
  <c r="CC42" i="17"/>
  <c r="BQ20" i="17"/>
  <c r="BQ43" i="17" s="1"/>
  <c r="BQ42" i="17"/>
  <c r="BY20" i="17"/>
  <c r="BY43" i="17" s="1"/>
  <c r="BY42" i="17"/>
  <c r="BU20" i="17"/>
  <c r="BU43" i="17" s="1"/>
  <c r="BU42" i="17"/>
  <c r="CK107" i="17"/>
  <c r="CK86" i="17" s="1"/>
  <c r="CK20" i="17"/>
  <c r="CK110" i="17"/>
  <c r="CK89" i="17" s="1"/>
  <c r="DA16" i="17"/>
  <c r="DA39" i="17" s="1"/>
  <c r="AS73" i="17"/>
  <c r="E28" i="19"/>
  <c r="AC73" i="17"/>
  <c r="AS30" i="17"/>
  <c r="D30" i="19"/>
  <c r="DA63" i="17"/>
  <c r="CG71" i="17"/>
  <c r="AG73" i="17"/>
  <c r="AO73" i="17"/>
  <c r="AK73" i="17"/>
  <c r="BI73" i="17"/>
  <c r="BE73" i="17"/>
  <c r="BA73" i="17"/>
  <c r="F28" i="19"/>
  <c r="AW73" i="17"/>
  <c r="BM73" i="17"/>
  <c r="ET8" i="17"/>
  <c r="EX8" i="17"/>
  <c r="FF8" i="17"/>
  <c r="FJ8" i="17"/>
  <c r="GT8" i="17"/>
  <c r="FV8" i="17"/>
  <c r="GH8" i="17"/>
  <c r="GX8" i="17"/>
  <c r="FZ8" i="17"/>
  <c r="GP8" i="17"/>
  <c r="HN6" i="17"/>
  <c r="HB6" i="17"/>
  <c r="HF8" i="17" s="1"/>
  <c r="FN8" i="17"/>
  <c r="GD8" i="17"/>
  <c r="HF6" i="17"/>
  <c r="IL6" i="17"/>
  <c r="ID6" i="17" s="1"/>
  <c r="AA21" i="16"/>
  <c r="AB21" i="16" s="1"/>
  <c r="AB30" i="16"/>
  <c r="BM75" i="17" l="1"/>
  <c r="BE75" i="17"/>
  <c r="F30" i="19"/>
  <c r="BI75" i="17"/>
  <c r="AW75" i="17"/>
  <c r="EP71" i="17"/>
  <c r="JB68" i="17"/>
  <c r="IX74" i="17"/>
  <c r="JR68" i="17"/>
  <c r="FN74" i="17"/>
  <c r="FJ74" i="17"/>
  <c r="JV74" i="17"/>
  <c r="FN68" i="17"/>
  <c r="FJ68" i="17"/>
  <c r="JN68" i="17"/>
  <c r="JN74" i="17"/>
  <c r="GX60" i="17"/>
  <c r="HB60" i="17"/>
  <c r="HR61" i="17"/>
  <c r="HV61" i="17"/>
  <c r="EP66" i="17"/>
  <c r="ET66" i="17"/>
  <c r="EP67" i="17"/>
  <c r="ET67" i="17"/>
  <c r="HR65" i="17"/>
  <c r="ID65" i="17"/>
  <c r="FZ59" i="17"/>
  <c r="FJ59" i="17"/>
  <c r="EP63" i="17"/>
  <c r="ET63" i="17"/>
  <c r="GD58" i="17"/>
  <c r="GH58" i="17"/>
  <c r="FN71" i="17"/>
  <c r="FJ71" i="17"/>
  <c r="HF71" i="17"/>
  <c r="HZ71" i="17" s="1"/>
  <c r="FN62" i="17"/>
  <c r="FJ62" i="17"/>
  <c r="CG72" i="17"/>
  <c r="DA72" i="17"/>
  <c r="DF72" i="17"/>
  <c r="GX70" i="17"/>
  <c r="HB70" i="17"/>
  <c r="DF49" i="17"/>
  <c r="AO75" i="17"/>
  <c r="CC75" i="17" s="1"/>
  <c r="CW75" i="17" s="1"/>
  <c r="DR75" i="17" s="1"/>
  <c r="EL75" i="17" s="1"/>
  <c r="FF75" i="17" s="1"/>
  <c r="FZ75" i="17" s="1"/>
  <c r="GT75" i="17" s="1"/>
  <c r="HN75" i="17" s="1"/>
  <c r="IH75" i="17" s="1"/>
  <c r="JB75" i="17" s="1"/>
  <c r="JV75" i="17" s="1"/>
  <c r="KP75" i="17" s="1"/>
  <c r="AS52" i="17"/>
  <c r="BM52" i="17"/>
  <c r="CG52" i="17"/>
  <c r="BU73" i="17"/>
  <c r="CO73" i="17" s="1"/>
  <c r="DJ73" i="17" s="1"/>
  <c r="ED73" i="17" s="1"/>
  <c r="EX73" i="17" s="1"/>
  <c r="FR73" i="17" s="1"/>
  <c r="GL73" i="17" s="1"/>
  <c r="HF73" i="17" s="1"/>
  <c r="HZ73" i="17" s="1"/>
  <c r="IT73" i="17" s="1"/>
  <c r="JN73" i="17" s="1"/>
  <c r="KH73" i="17" s="1"/>
  <c r="CS43" i="17"/>
  <c r="CK111" i="17"/>
  <c r="CK90" i="17" s="1"/>
  <c r="CK43" i="17"/>
  <c r="CW43" i="17"/>
  <c r="CO43" i="17"/>
  <c r="AG75" i="17"/>
  <c r="BU75" i="17" s="1"/>
  <c r="CO75" i="17" s="1"/>
  <c r="DJ75" i="17" s="1"/>
  <c r="ED75" i="17" s="1"/>
  <c r="EX75" i="17" s="1"/>
  <c r="FR75" i="17" s="1"/>
  <c r="GL75" i="17" s="1"/>
  <c r="HF75" i="17" s="1"/>
  <c r="HZ75" i="17" s="1"/>
  <c r="IT75" i="17" s="1"/>
  <c r="BQ73" i="17"/>
  <c r="CK73" i="17" s="1"/>
  <c r="DF73" i="17" s="1"/>
  <c r="E30" i="19"/>
  <c r="AS75" i="17"/>
  <c r="AC75" i="17"/>
  <c r="BY73" i="17"/>
  <c r="CS73" i="17" s="1"/>
  <c r="DN73" i="17" s="1"/>
  <c r="EH73" i="17" s="1"/>
  <c r="FB73" i="17" s="1"/>
  <c r="FV73" i="17" s="1"/>
  <c r="GP73" i="17" s="1"/>
  <c r="HJ73" i="17" s="1"/>
  <c r="ID73" i="17" s="1"/>
  <c r="IX73" i="17" s="1"/>
  <c r="JR73" i="17" s="1"/>
  <c r="KL73" i="17" s="1"/>
  <c r="AK75" i="17"/>
  <c r="BY75" i="17" s="1"/>
  <c r="CS75" i="17" s="1"/>
  <c r="DN75" i="17" s="1"/>
  <c r="EH75" i="17" s="1"/>
  <c r="FB75" i="17" s="1"/>
  <c r="FV75" i="17" s="1"/>
  <c r="GP75" i="17" s="1"/>
  <c r="HJ75" i="17" s="1"/>
  <c r="ID75" i="17" s="1"/>
  <c r="IX75" i="17" s="1"/>
  <c r="JR75" i="17" s="1"/>
  <c r="KL75" i="17" s="1"/>
  <c r="CC73" i="17"/>
  <c r="CW73" i="17" s="1"/>
  <c r="DR73" i="17" s="1"/>
  <c r="EL73" i="17" s="1"/>
  <c r="FF73" i="17" s="1"/>
  <c r="FZ73" i="17" s="1"/>
  <c r="GT73" i="17" s="1"/>
  <c r="HN73" i="17" s="1"/>
  <c r="IH73" i="17" s="1"/>
  <c r="JB73" i="17" s="1"/>
  <c r="JV73" i="17" s="1"/>
  <c r="KP73" i="17" s="1"/>
  <c r="HJ8" i="17"/>
  <c r="HN8" i="17"/>
  <c r="HB8" i="17"/>
  <c r="HR8" i="17"/>
  <c r="IH6" i="17"/>
  <c r="HV6" i="17"/>
  <c r="HZ8" i="17" s="1"/>
  <c r="HZ6" i="17"/>
  <c r="JF6" i="17"/>
  <c r="IT6" i="17" s="1"/>
  <c r="W31" i="16"/>
  <c r="W30" i="16"/>
  <c r="W29" i="16"/>
  <c r="W28" i="16"/>
  <c r="W27" i="16"/>
  <c r="W26" i="16"/>
  <c r="W25" i="16"/>
  <c r="W20" i="16"/>
  <c r="W19" i="16"/>
  <c r="W17" i="16"/>
  <c r="W16" i="16"/>
  <c r="W14" i="16"/>
  <c r="W13" i="16"/>
  <c r="V30" i="16"/>
  <c r="V32" i="16" s="1"/>
  <c r="W32" i="16" s="1"/>
  <c r="U30" i="16"/>
  <c r="U32" i="16" s="1"/>
  <c r="T30" i="16"/>
  <c r="T32" i="16" s="1"/>
  <c r="S30" i="16"/>
  <c r="S32" i="16" s="1"/>
  <c r="S21" i="16"/>
  <c r="V18" i="16"/>
  <c r="V21" i="16" s="1"/>
  <c r="W21" i="16" s="1"/>
  <c r="U18" i="16"/>
  <c r="U21" i="16" s="1"/>
  <c r="T18" i="16"/>
  <c r="T21" i="16" s="1"/>
  <c r="S18" i="16"/>
  <c r="BQ75" i="17" l="1"/>
  <c r="CG75" i="17" s="1"/>
  <c r="KH68" i="17"/>
  <c r="KL68" i="17"/>
  <c r="GH68" i="17"/>
  <c r="GD68" i="17"/>
  <c r="JR74" i="17"/>
  <c r="KP74" i="17"/>
  <c r="JV68" i="17"/>
  <c r="KH74" i="17"/>
  <c r="GH74" i="17"/>
  <c r="GD74" i="17"/>
  <c r="FN66" i="17"/>
  <c r="FJ66" i="17"/>
  <c r="GD59" i="17"/>
  <c r="GT59" i="17"/>
  <c r="IP61" i="17"/>
  <c r="IL61" i="17"/>
  <c r="IL65" i="17"/>
  <c r="IX65" i="17"/>
  <c r="HR60" i="17"/>
  <c r="HV60" i="17"/>
  <c r="FN67" i="17"/>
  <c r="FJ67" i="17"/>
  <c r="IT71" i="17"/>
  <c r="JN71" i="17" s="1"/>
  <c r="GD71" i="17"/>
  <c r="GH71" i="17"/>
  <c r="GX58" i="17"/>
  <c r="HB58" i="17"/>
  <c r="FN63" i="17"/>
  <c r="FJ63" i="17"/>
  <c r="GH62" i="17"/>
  <c r="GD62" i="17"/>
  <c r="DZ73" i="17"/>
  <c r="DV73" i="17"/>
  <c r="HR70" i="17"/>
  <c r="HV70" i="17"/>
  <c r="JN75" i="17"/>
  <c r="KH75" i="17" s="1"/>
  <c r="DZ72" i="17"/>
  <c r="DV72" i="17"/>
  <c r="CK75" i="17"/>
  <c r="CG73" i="17"/>
  <c r="DA73" i="17"/>
  <c r="ID8" i="17"/>
  <c r="IH8" i="17"/>
  <c r="HV8" i="17"/>
  <c r="IL8" i="17"/>
  <c r="IX6" i="17"/>
  <c r="JB6" i="17"/>
  <c r="JZ6" i="17"/>
  <c r="JR6" i="17" s="1"/>
  <c r="IP6" i="17"/>
  <c r="IP8" i="17" s="1"/>
  <c r="W18" i="16"/>
  <c r="R31" i="16"/>
  <c r="R30" i="16"/>
  <c r="R29" i="16"/>
  <c r="R28" i="16"/>
  <c r="R27" i="16"/>
  <c r="R26" i="16"/>
  <c r="R25" i="16"/>
  <c r="R20" i="16"/>
  <c r="R19" i="16"/>
  <c r="R17" i="16"/>
  <c r="R16" i="16"/>
  <c r="R14" i="16"/>
  <c r="R13" i="16"/>
  <c r="Q30" i="16"/>
  <c r="Q32" i="16" s="1"/>
  <c r="R32" i="16" s="1"/>
  <c r="P30" i="16"/>
  <c r="P32" i="16" s="1"/>
  <c r="O30" i="16"/>
  <c r="O32" i="16" s="1"/>
  <c r="N30" i="16"/>
  <c r="N32" i="16" s="1"/>
  <c r="Q18" i="16"/>
  <c r="Q21" i="16" s="1"/>
  <c r="R21" i="16" s="1"/>
  <c r="P18" i="16"/>
  <c r="P21" i="16" s="1"/>
  <c r="O18" i="16"/>
  <c r="O21" i="16" s="1"/>
  <c r="N18" i="16"/>
  <c r="N21" i="16" s="1"/>
  <c r="M37" i="16"/>
  <c r="M31" i="16"/>
  <c r="M29" i="16"/>
  <c r="M28" i="16"/>
  <c r="M27" i="16"/>
  <c r="M26" i="16"/>
  <c r="M25" i="16"/>
  <c r="M20" i="16"/>
  <c r="M19" i="16"/>
  <c r="M17" i="16"/>
  <c r="M16" i="16"/>
  <c r="M14" i="16"/>
  <c r="M13" i="16"/>
  <c r="L38" i="16"/>
  <c r="L39" i="16" s="1"/>
  <c r="M39" i="16" s="1"/>
  <c r="K38" i="16"/>
  <c r="K39" i="16" s="1"/>
  <c r="J38" i="16"/>
  <c r="J39" i="16" s="1"/>
  <c r="L30" i="16"/>
  <c r="L32" i="16" s="1"/>
  <c r="M32" i="16" s="1"/>
  <c r="K30" i="16"/>
  <c r="K32" i="16" s="1"/>
  <c r="J30" i="16"/>
  <c r="J32" i="16" s="1"/>
  <c r="J19" i="16"/>
  <c r="L18" i="16"/>
  <c r="L21" i="16" s="1"/>
  <c r="M21" i="16" s="1"/>
  <c r="K18" i="16"/>
  <c r="K21" i="16" s="1"/>
  <c r="J18" i="16"/>
  <c r="I38" i="16"/>
  <c r="I39" i="16" s="1"/>
  <c r="I30" i="16"/>
  <c r="I32" i="16" s="1"/>
  <c r="I18" i="16"/>
  <c r="I21" i="16" s="1"/>
  <c r="H14" i="16"/>
  <c r="H16" i="16"/>
  <c r="H17" i="16"/>
  <c r="H19" i="16"/>
  <c r="H20" i="16"/>
  <c r="H21" i="16"/>
  <c r="H26" i="16"/>
  <c r="H27" i="16"/>
  <c r="H28" i="16"/>
  <c r="H29" i="16"/>
  <c r="H36" i="16"/>
  <c r="H37" i="16"/>
  <c r="H38" i="16"/>
  <c r="H13" i="16"/>
  <c r="G39" i="16"/>
  <c r="H39" i="16" s="1"/>
  <c r="G31" i="16"/>
  <c r="H31" i="16" s="1"/>
  <c r="G25" i="16"/>
  <c r="G30" i="16" s="1"/>
  <c r="G32" i="16" s="1"/>
  <c r="H32" i="16" s="1"/>
  <c r="G18" i="16"/>
  <c r="G21" i="16" s="1"/>
  <c r="F39" i="16"/>
  <c r="F30" i="16"/>
  <c r="F32" i="16" s="1"/>
  <c r="F18" i="16"/>
  <c r="F21" i="16" s="1"/>
  <c r="E39" i="16"/>
  <c r="E30" i="16"/>
  <c r="E32" i="16" s="1"/>
  <c r="E18" i="16"/>
  <c r="E21" i="16" s="1"/>
  <c r="D39" i="16"/>
  <c r="D30" i="16"/>
  <c r="D32" i="16" s="1"/>
  <c r="D18" i="16"/>
  <c r="D21" i="16" s="1"/>
  <c r="T59" i="15"/>
  <c r="U59" i="15"/>
  <c r="V59" i="15"/>
  <c r="E10" i="15"/>
  <c r="E9" i="15" s="1"/>
  <c r="F10" i="15"/>
  <c r="F9" i="15" s="1"/>
  <c r="G10" i="15"/>
  <c r="G9" i="15" s="1"/>
  <c r="I10" i="15"/>
  <c r="I9" i="15" s="1"/>
  <c r="J10" i="15"/>
  <c r="J9" i="15" s="1"/>
  <c r="K10" i="15"/>
  <c r="K9" i="15" s="1"/>
  <c r="L10" i="15"/>
  <c r="L9" i="15" s="1"/>
  <c r="N10" i="15"/>
  <c r="N9" i="15" s="1"/>
  <c r="O10" i="15"/>
  <c r="O9" i="15" s="1"/>
  <c r="P10" i="15"/>
  <c r="P9" i="15" s="1"/>
  <c r="Q10" i="15"/>
  <c r="Q9" i="15" s="1"/>
  <c r="S10" i="15"/>
  <c r="S9" i="15" s="1"/>
  <c r="T10" i="15"/>
  <c r="T9" i="15" s="1"/>
  <c r="U10" i="15"/>
  <c r="U9" i="15" s="1"/>
  <c r="V10" i="15"/>
  <c r="V9" i="15" s="1"/>
  <c r="X10" i="15"/>
  <c r="X9" i="15" s="1"/>
  <c r="Y10" i="15"/>
  <c r="Y9" i="15" s="1"/>
  <c r="Z10" i="15"/>
  <c r="Z9" i="15" s="1"/>
  <c r="AA10" i="15"/>
  <c r="AA9" i="15" s="1"/>
  <c r="D10" i="15"/>
  <c r="AF13" i="9"/>
  <c r="AH13" i="9"/>
  <c r="AK13" i="9"/>
  <c r="AM13" i="9"/>
  <c r="AP13" i="9"/>
  <c r="AR13" i="9"/>
  <c r="AU13" i="9"/>
  <c r="AW13" i="9"/>
  <c r="AZ13" i="9"/>
  <c r="BB13" i="9"/>
  <c r="BE13" i="9"/>
  <c r="BG13" i="9"/>
  <c r="BJ13" i="9"/>
  <c r="BL13" i="9"/>
  <c r="BO13" i="9"/>
  <c r="BQ13" i="9"/>
  <c r="BT13" i="9"/>
  <c r="BV13" i="9"/>
  <c r="BY13" i="9"/>
  <c r="AD17" i="9"/>
  <c r="AE17" i="9"/>
  <c r="AF17" i="9"/>
  <c r="AG17" i="9"/>
  <c r="AH17" i="9"/>
  <c r="AI17" i="9"/>
  <c r="AJ17" i="9"/>
  <c r="AK17" i="9"/>
  <c r="AL17" i="9"/>
  <c r="AM17" i="9"/>
  <c r="AN17" i="9"/>
  <c r="AO17" i="9"/>
  <c r="AP17" i="9"/>
  <c r="AQ17" i="9"/>
  <c r="AR17" i="9"/>
  <c r="AS17" i="9"/>
  <c r="AT17" i="9"/>
  <c r="AU17" i="9"/>
  <c r="AV17" i="9"/>
  <c r="AW17" i="9"/>
  <c r="AX17" i="9"/>
  <c r="AY17" i="9"/>
  <c r="AZ17" i="9"/>
  <c r="BA17" i="9"/>
  <c r="BB17" i="9"/>
  <c r="BC17" i="9"/>
  <c r="BD17" i="9"/>
  <c r="BE17" i="9"/>
  <c r="BF17" i="9"/>
  <c r="BG17" i="9"/>
  <c r="BH17" i="9"/>
  <c r="BI17" i="9"/>
  <c r="BJ17" i="9"/>
  <c r="BK17" i="9"/>
  <c r="BL17" i="9"/>
  <c r="BM17" i="9"/>
  <c r="BN17" i="9"/>
  <c r="BO17" i="9"/>
  <c r="BP17" i="9"/>
  <c r="BQ17" i="9"/>
  <c r="BR17" i="9"/>
  <c r="BS17" i="9"/>
  <c r="BT17" i="9"/>
  <c r="BU17" i="9"/>
  <c r="BV17" i="9"/>
  <c r="BW17" i="9"/>
  <c r="BX17" i="9"/>
  <c r="BY17" i="9"/>
  <c r="BZ17" i="9"/>
  <c r="AD18" i="9"/>
  <c r="AE18" i="9"/>
  <c r="AF18" i="9"/>
  <c r="AH18" i="9"/>
  <c r="AI18" i="9"/>
  <c r="AJ18" i="9"/>
  <c r="AK18" i="9"/>
  <c r="AM18" i="9"/>
  <c r="AN18" i="9"/>
  <c r="AO18" i="9"/>
  <c r="AP18" i="9"/>
  <c r="AR18" i="9"/>
  <c r="AS18" i="9"/>
  <c r="AT18" i="9"/>
  <c r="AU18" i="9"/>
  <c r="AW18" i="9"/>
  <c r="AX18" i="9"/>
  <c r="AY18" i="9"/>
  <c r="AZ18" i="9"/>
  <c r="BB18" i="9"/>
  <c r="BC18" i="9"/>
  <c r="BD18" i="9"/>
  <c r="BE18" i="9"/>
  <c r="BG18" i="9"/>
  <c r="BH18" i="9"/>
  <c r="BI18" i="9"/>
  <c r="BJ18" i="9"/>
  <c r="BL18" i="9"/>
  <c r="BM18" i="9"/>
  <c r="BN18" i="9"/>
  <c r="BO18" i="9"/>
  <c r="BQ18" i="9"/>
  <c r="BR18" i="9"/>
  <c r="BS18" i="9"/>
  <c r="BT18" i="9"/>
  <c r="BV18" i="9"/>
  <c r="BW18" i="9"/>
  <c r="BX18" i="9"/>
  <c r="BY18" i="9"/>
  <c r="AD25" i="9"/>
  <c r="AE25" i="9"/>
  <c r="AF25" i="9"/>
  <c r="AH25" i="9"/>
  <c r="AI25" i="9"/>
  <c r="AJ25" i="9"/>
  <c r="AK25" i="9"/>
  <c r="AM25" i="9"/>
  <c r="AN25" i="9"/>
  <c r="AO25" i="9"/>
  <c r="AP25" i="9"/>
  <c r="AR25" i="9"/>
  <c r="AS25" i="9"/>
  <c r="AT25" i="9"/>
  <c r="AU25" i="9"/>
  <c r="AW25" i="9"/>
  <c r="AX25" i="9"/>
  <c r="AY25" i="9"/>
  <c r="AZ25" i="9"/>
  <c r="BB25" i="9"/>
  <c r="BC25" i="9"/>
  <c r="BD25" i="9"/>
  <c r="BE25" i="9"/>
  <c r="BG25" i="9"/>
  <c r="BH25" i="9"/>
  <c r="BI25" i="9"/>
  <c r="BJ25" i="9"/>
  <c r="BL25" i="9"/>
  <c r="BM25" i="9"/>
  <c r="BN25" i="9"/>
  <c r="BO25" i="9"/>
  <c r="BQ25" i="9"/>
  <c r="BR25" i="9"/>
  <c r="BS25" i="9"/>
  <c r="BT25" i="9"/>
  <c r="BV25" i="9"/>
  <c r="BW25" i="9"/>
  <c r="BX25" i="9"/>
  <c r="BY25" i="9"/>
  <c r="AC25" i="9"/>
  <c r="AC18" i="9"/>
  <c r="AC17" i="9"/>
  <c r="AC13" i="9"/>
  <c r="F10" i="9"/>
  <c r="F9" i="9" s="1"/>
  <c r="G10" i="9"/>
  <c r="G9" i="9" s="1"/>
  <c r="I10" i="9"/>
  <c r="I9" i="9" s="1"/>
  <c r="J10" i="9"/>
  <c r="J9" i="9" s="1"/>
  <c r="K10" i="9"/>
  <c r="K9" i="9" s="1"/>
  <c r="L10" i="9"/>
  <c r="L9" i="9" s="1"/>
  <c r="N10" i="9"/>
  <c r="N9" i="9" s="1"/>
  <c r="O10" i="9"/>
  <c r="O9" i="9" s="1"/>
  <c r="P10" i="9"/>
  <c r="P9" i="9" s="1"/>
  <c r="Q10" i="9"/>
  <c r="Q9" i="9" s="1"/>
  <c r="S10" i="9"/>
  <c r="S9" i="9" s="1"/>
  <c r="T10" i="9"/>
  <c r="T9" i="9" s="1"/>
  <c r="U10" i="9"/>
  <c r="U9" i="9" s="1"/>
  <c r="V10" i="9"/>
  <c r="V9" i="9" s="1"/>
  <c r="X10" i="9"/>
  <c r="X9" i="9" s="1"/>
  <c r="Y10" i="9"/>
  <c r="Y9" i="9" s="1"/>
  <c r="Z10" i="9"/>
  <c r="Z9" i="9" s="1"/>
  <c r="AA10" i="9"/>
  <c r="AA9" i="9" s="1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Z12" i="9"/>
  <c r="AA12" i="9"/>
  <c r="AB12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AA13" i="9"/>
  <c r="AB13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Z14" i="9"/>
  <c r="AA14" i="9"/>
  <c r="AB14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Z15" i="9"/>
  <c r="AA15" i="9"/>
  <c r="AB15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Z16" i="9"/>
  <c r="AA16" i="9"/>
  <c r="AB16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Z17" i="9"/>
  <c r="AA17" i="9"/>
  <c r="AB17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Z18" i="9"/>
  <c r="AA18" i="9"/>
  <c r="AB18" i="9"/>
  <c r="F22" i="9"/>
  <c r="G22" i="9"/>
  <c r="H22" i="9"/>
  <c r="I22" i="9"/>
  <c r="J22" i="9"/>
  <c r="K22" i="9"/>
  <c r="L22" i="9"/>
  <c r="M22" i="9"/>
  <c r="N22" i="9"/>
  <c r="O22" i="9"/>
  <c r="P22" i="9"/>
  <c r="Q22" i="9"/>
  <c r="R22" i="9"/>
  <c r="S22" i="9"/>
  <c r="T22" i="9"/>
  <c r="U22" i="9"/>
  <c r="V22" i="9"/>
  <c r="W22" i="9"/>
  <c r="X22" i="9"/>
  <c r="Y22" i="9"/>
  <c r="Z22" i="9"/>
  <c r="AA22" i="9"/>
  <c r="AB22" i="9"/>
  <c r="F23" i="9"/>
  <c r="G23" i="9"/>
  <c r="H23" i="9"/>
  <c r="I23" i="9"/>
  <c r="J23" i="9"/>
  <c r="K23" i="9"/>
  <c r="L23" i="9"/>
  <c r="M23" i="9"/>
  <c r="N23" i="9"/>
  <c r="O23" i="9"/>
  <c r="P23" i="9"/>
  <c r="Q23" i="9"/>
  <c r="R23" i="9"/>
  <c r="S23" i="9"/>
  <c r="T23" i="9"/>
  <c r="U23" i="9"/>
  <c r="V23" i="9"/>
  <c r="W23" i="9"/>
  <c r="X23" i="9"/>
  <c r="Y23" i="9"/>
  <c r="Z23" i="9"/>
  <c r="AA23" i="9"/>
  <c r="AB23" i="9"/>
  <c r="F24" i="9"/>
  <c r="G24" i="9"/>
  <c r="H24" i="9"/>
  <c r="I24" i="9"/>
  <c r="J24" i="9"/>
  <c r="K24" i="9"/>
  <c r="L24" i="9"/>
  <c r="M24" i="9"/>
  <c r="N24" i="9"/>
  <c r="O24" i="9"/>
  <c r="P24" i="9"/>
  <c r="Q24" i="9"/>
  <c r="R24" i="9"/>
  <c r="S24" i="9"/>
  <c r="T24" i="9"/>
  <c r="U24" i="9"/>
  <c r="V24" i="9"/>
  <c r="W24" i="9"/>
  <c r="X24" i="9"/>
  <c r="Y24" i="9"/>
  <c r="Z24" i="9"/>
  <c r="AA24" i="9"/>
  <c r="AB24" i="9"/>
  <c r="F25" i="9"/>
  <c r="G25" i="9"/>
  <c r="H25" i="9"/>
  <c r="I25" i="9"/>
  <c r="J25" i="9"/>
  <c r="K25" i="9"/>
  <c r="L25" i="9"/>
  <c r="M25" i="9"/>
  <c r="N25" i="9"/>
  <c r="O25" i="9"/>
  <c r="P25" i="9"/>
  <c r="Q25" i="9"/>
  <c r="R25" i="9"/>
  <c r="S25" i="9"/>
  <c r="T25" i="9"/>
  <c r="U25" i="9"/>
  <c r="V25" i="9"/>
  <c r="W25" i="9"/>
  <c r="X25" i="9"/>
  <c r="Y25" i="9"/>
  <c r="Z25" i="9"/>
  <c r="AA25" i="9"/>
  <c r="AB25" i="9"/>
  <c r="F26" i="9"/>
  <c r="G26" i="9"/>
  <c r="H26" i="9"/>
  <c r="I26" i="9"/>
  <c r="J26" i="9"/>
  <c r="K26" i="9"/>
  <c r="L26" i="9"/>
  <c r="M26" i="9"/>
  <c r="N26" i="9"/>
  <c r="O26" i="9"/>
  <c r="P26" i="9"/>
  <c r="Q26" i="9"/>
  <c r="R26" i="9"/>
  <c r="S26" i="9"/>
  <c r="T26" i="9"/>
  <c r="U26" i="9"/>
  <c r="V26" i="9"/>
  <c r="W26" i="9"/>
  <c r="X26" i="9"/>
  <c r="Y26" i="9"/>
  <c r="Z26" i="9"/>
  <c r="AA26" i="9"/>
  <c r="AB26" i="9"/>
  <c r="F27" i="9"/>
  <c r="G27" i="9"/>
  <c r="H27" i="9"/>
  <c r="I27" i="9"/>
  <c r="J27" i="9"/>
  <c r="K27" i="9"/>
  <c r="L27" i="9"/>
  <c r="M27" i="9"/>
  <c r="N27" i="9"/>
  <c r="O27" i="9"/>
  <c r="P27" i="9"/>
  <c r="Q27" i="9"/>
  <c r="R27" i="9"/>
  <c r="S27" i="9"/>
  <c r="T27" i="9"/>
  <c r="U27" i="9"/>
  <c r="V27" i="9"/>
  <c r="W27" i="9"/>
  <c r="E10" i="9"/>
  <c r="E9" i="9" s="1"/>
  <c r="E12" i="9"/>
  <c r="E13" i="9"/>
  <c r="E14" i="9"/>
  <c r="E15" i="9"/>
  <c r="E16" i="9"/>
  <c r="E17" i="9"/>
  <c r="E18" i="9"/>
  <c r="E22" i="9"/>
  <c r="E23" i="9"/>
  <c r="E24" i="9"/>
  <c r="E25" i="9"/>
  <c r="E26" i="9"/>
  <c r="E27" i="9"/>
  <c r="D27" i="9"/>
  <c r="D26" i="9"/>
  <c r="D25" i="9"/>
  <c r="D24" i="9"/>
  <c r="D23" i="9"/>
  <c r="D22" i="9"/>
  <c r="D18" i="9"/>
  <c r="D17" i="9"/>
  <c r="D16" i="9"/>
  <c r="D15" i="9"/>
  <c r="D14" i="9"/>
  <c r="D13" i="9"/>
  <c r="D12" i="9"/>
  <c r="D10" i="9"/>
  <c r="E10" i="16"/>
  <c r="F10" i="16"/>
  <c r="G10" i="16"/>
  <c r="I10" i="16"/>
  <c r="J10" i="16"/>
  <c r="K10" i="16"/>
  <c r="L10" i="16"/>
  <c r="N10" i="16"/>
  <c r="O10" i="16"/>
  <c r="P10" i="16"/>
  <c r="Q10" i="16"/>
  <c r="S10" i="16"/>
  <c r="T10" i="16"/>
  <c r="U10" i="16"/>
  <c r="V10" i="16"/>
  <c r="X10" i="16"/>
  <c r="Y10" i="16"/>
  <c r="Z10" i="16"/>
  <c r="AA10" i="16"/>
  <c r="D10" i="16"/>
  <c r="KP68" i="17" l="1"/>
  <c r="HB68" i="17"/>
  <c r="GX68" i="17"/>
  <c r="HB74" i="17"/>
  <c r="GX74" i="17"/>
  <c r="KL74" i="17"/>
  <c r="JF65" i="17"/>
  <c r="JR65" i="17"/>
  <c r="JF61" i="17"/>
  <c r="JJ61" i="17"/>
  <c r="GX59" i="17"/>
  <c r="HN59" i="17"/>
  <c r="GD67" i="17"/>
  <c r="GH67" i="17"/>
  <c r="IL60" i="17"/>
  <c r="IP60" i="17"/>
  <c r="GH66" i="17"/>
  <c r="GD66" i="17"/>
  <c r="GD63" i="17"/>
  <c r="GH63" i="17"/>
  <c r="HR58" i="17"/>
  <c r="HV58" i="17"/>
  <c r="HB71" i="17"/>
  <c r="GX71" i="17"/>
  <c r="KH71" i="17"/>
  <c r="GX62" i="17"/>
  <c r="HB62" i="17"/>
  <c r="ET72" i="17"/>
  <c r="EP72" i="17"/>
  <c r="DA75" i="17"/>
  <c r="DF75" i="17"/>
  <c r="IL70" i="17"/>
  <c r="IP70" i="17"/>
  <c r="EP73" i="17"/>
  <c r="ET73" i="17"/>
  <c r="JF8" i="17"/>
  <c r="JN6" i="17"/>
  <c r="JB8" i="17"/>
  <c r="IT8" i="17"/>
  <c r="JV6" i="17"/>
  <c r="IX8" i="17"/>
  <c r="JJ6" i="17"/>
  <c r="JZ8" i="17" s="1"/>
  <c r="KT6" i="17"/>
  <c r="KL6" i="17" s="1"/>
  <c r="M30" i="16"/>
  <c r="H18" i="16"/>
  <c r="M38" i="16"/>
  <c r="J21" i="16"/>
  <c r="R18" i="16"/>
  <c r="M18" i="16"/>
  <c r="H25" i="16"/>
  <c r="H30" i="16"/>
  <c r="Y9" i="16"/>
  <c r="X9" i="16"/>
  <c r="V9" i="16"/>
  <c r="U9" i="16"/>
  <c r="T9" i="16"/>
  <c r="Q9" i="16"/>
  <c r="P9" i="16"/>
  <c r="O9" i="16"/>
  <c r="N9" i="16"/>
  <c r="L9" i="16"/>
  <c r="I9" i="16"/>
  <c r="G9" i="16"/>
  <c r="F9" i="16"/>
  <c r="E9" i="16"/>
  <c r="D9" i="16"/>
  <c r="AA9" i="16"/>
  <c r="Z9" i="16"/>
  <c r="S9" i="16"/>
  <c r="K9" i="16"/>
  <c r="J9" i="16"/>
  <c r="HV74" i="17" l="1"/>
  <c r="HR74" i="17"/>
  <c r="HV68" i="17"/>
  <c r="HR68" i="17"/>
  <c r="HR59" i="17"/>
  <c r="IH59" i="17"/>
  <c r="GX66" i="17"/>
  <c r="HB66" i="17"/>
  <c r="KD61" i="17"/>
  <c r="JZ61" i="17"/>
  <c r="JF60" i="17"/>
  <c r="JJ60" i="17"/>
  <c r="JZ65" i="17"/>
  <c r="KL65" i="17"/>
  <c r="GX67" i="17"/>
  <c r="HB67" i="17"/>
  <c r="HR71" i="17"/>
  <c r="HV71" i="17"/>
  <c r="IL58" i="17"/>
  <c r="IP58" i="17"/>
  <c r="HR62" i="17"/>
  <c r="HV62" i="17"/>
  <c r="GX63" i="17"/>
  <c r="HB63" i="17"/>
  <c r="JF70" i="17"/>
  <c r="JJ70" i="17"/>
  <c r="DZ75" i="17"/>
  <c r="DV75" i="17"/>
  <c r="FN73" i="17"/>
  <c r="FJ73" i="17"/>
  <c r="FN72" i="17"/>
  <c r="FJ72" i="17"/>
  <c r="JN8" i="17"/>
  <c r="JV8" i="17"/>
  <c r="KP6" i="17"/>
  <c r="JR8" i="17"/>
  <c r="JJ8" i="17"/>
  <c r="KD6" i="17"/>
  <c r="KD8" i="17" s="1"/>
  <c r="KH6" i="17"/>
  <c r="KL8" i="17" l="1"/>
  <c r="IP68" i="17"/>
  <c r="IL68" i="17"/>
  <c r="IP74" i="17"/>
  <c r="IL74" i="17"/>
  <c r="HR67" i="17"/>
  <c r="HV67" i="17"/>
  <c r="KT61" i="17"/>
  <c r="KT65" i="17"/>
  <c r="HR66" i="17"/>
  <c r="HV66" i="17"/>
  <c r="JZ60" i="17"/>
  <c r="KD60" i="17"/>
  <c r="IL59" i="17"/>
  <c r="JB59" i="17"/>
  <c r="IP62" i="17"/>
  <c r="IL62" i="17"/>
  <c r="JF58" i="17"/>
  <c r="JJ58" i="17"/>
  <c r="IP71" i="17"/>
  <c r="IL71" i="17"/>
  <c r="HR63" i="17"/>
  <c r="HV63" i="17"/>
  <c r="GD73" i="17"/>
  <c r="GH73" i="17"/>
  <c r="GD72" i="17"/>
  <c r="GH72" i="17"/>
  <c r="EP75" i="17"/>
  <c r="ET75" i="17"/>
  <c r="JZ70" i="17"/>
  <c r="KD70" i="17"/>
  <c r="KT70" i="17" s="1"/>
  <c r="KP8" i="17"/>
  <c r="KH8" i="17"/>
  <c r="KT8" i="17"/>
  <c r="D9" i="15"/>
  <c r="JJ74" i="17" l="1"/>
  <c r="JF74" i="17"/>
  <c r="JJ68" i="17"/>
  <c r="JF68" i="17"/>
  <c r="KT60" i="17"/>
  <c r="JF59" i="17"/>
  <c r="JV59" i="17"/>
  <c r="IL66" i="17"/>
  <c r="IP66" i="17"/>
  <c r="IL67" i="17"/>
  <c r="IP67" i="17"/>
  <c r="JF71" i="17"/>
  <c r="JJ71" i="17"/>
  <c r="JZ58" i="17"/>
  <c r="KD58" i="17"/>
  <c r="IL63" i="17"/>
  <c r="IP63" i="17"/>
  <c r="JJ62" i="17"/>
  <c r="JF62" i="17"/>
  <c r="FN75" i="17"/>
  <c r="FJ75" i="17"/>
  <c r="HB72" i="17"/>
  <c r="GX72" i="17"/>
  <c r="GX73" i="17"/>
  <c r="HB73" i="17"/>
  <c r="KD68" i="17" l="1"/>
  <c r="JZ68" i="17"/>
  <c r="KD74" i="17"/>
  <c r="JZ74" i="17"/>
  <c r="JJ66" i="17"/>
  <c r="JF66" i="17"/>
  <c r="JZ59" i="17"/>
  <c r="KP59" i="17"/>
  <c r="JF67" i="17"/>
  <c r="JJ67" i="17"/>
  <c r="JF63" i="17"/>
  <c r="JJ63" i="17"/>
  <c r="KT58" i="17"/>
  <c r="KD62" i="17"/>
  <c r="JZ62" i="17"/>
  <c r="KD71" i="17"/>
  <c r="KT71" i="17" s="1"/>
  <c r="JZ71" i="17"/>
  <c r="HR73" i="17"/>
  <c r="HV73" i="17"/>
  <c r="HR72" i="17"/>
  <c r="HV72" i="17"/>
  <c r="GD75" i="17"/>
  <c r="GH75" i="17"/>
  <c r="KT74" i="17" l="1"/>
  <c r="KT68" i="17"/>
  <c r="KT59" i="17"/>
  <c r="JZ67" i="17"/>
  <c r="KD67" i="17"/>
  <c r="KT67" i="17" s="1"/>
  <c r="JZ66" i="17"/>
  <c r="KD66" i="17"/>
  <c r="KT62" i="17"/>
  <c r="JZ63" i="17"/>
  <c r="KD63" i="17"/>
  <c r="KT63" i="17" s="1"/>
  <c r="IL72" i="17"/>
  <c r="IP72" i="17"/>
  <c r="GX75" i="17"/>
  <c r="HB75" i="17"/>
  <c r="IL73" i="17"/>
  <c r="IP73" i="17"/>
  <c r="KT66" i="17" l="1"/>
  <c r="JF73" i="17"/>
  <c r="JJ73" i="17"/>
  <c r="HV75" i="17"/>
  <c r="HR75" i="17"/>
  <c r="JJ72" i="17"/>
  <c r="JF72" i="17"/>
  <c r="JZ72" i="17" l="1"/>
  <c r="KD72" i="17"/>
  <c r="KT72" i="17" s="1"/>
  <c r="IL75" i="17"/>
  <c r="IP75" i="17"/>
  <c r="JZ73" i="17"/>
  <c r="KD73" i="17"/>
  <c r="KT73" i="17" s="1"/>
  <c r="JJ75" i="17" l="1"/>
  <c r="JF75" i="17"/>
  <c r="JZ75" i="17" l="1"/>
  <c r="KD75" i="17"/>
  <c r="KT75" i="17" s="1"/>
  <c r="D9" i="9" l="1"/>
  <c r="D16" i="11"/>
  <c r="D17" i="11"/>
  <c r="D13" i="11"/>
  <c r="AB42" i="11"/>
  <c r="AA42" i="11"/>
  <c r="Z42" i="11"/>
  <c r="Y42" i="11"/>
  <c r="AB41" i="11"/>
  <c r="AA41" i="11"/>
  <c r="Z41" i="11"/>
  <c r="Y41" i="11"/>
  <c r="AB40" i="11"/>
  <c r="AA40" i="11"/>
  <c r="Z40" i="11"/>
  <c r="Y40" i="11"/>
  <c r="W42" i="11"/>
  <c r="V42" i="11"/>
  <c r="U42" i="11"/>
  <c r="T42" i="11"/>
  <c r="W41" i="11"/>
  <c r="V41" i="11"/>
  <c r="U41" i="11"/>
  <c r="T41" i="11"/>
  <c r="W40" i="11"/>
  <c r="V40" i="11"/>
  <c r="U40" i="11"/>
  <c r="T40" i="11"/>
  <c r="R42" i="11"/>
  <c r="Q42" i="11"/>
  <c r="P42" i="11"/>
  <c r="O42" i="11"/>
  <c r="R41" i="11"/>
  <c r="Q41" i="11"/>
  <c r="P41" i="11"/>
  <c r="O41" i="11"/>
  <c r="R40" i="11"/>
  <c r="Q40" i="11"/>
  <c r="P40" i="11"/>
  <c r="O40" i="11"/>
  <c r="M42" i="11"/>
  <c r="L42" i="11"/>
  <c r="K42" i="11"/>
  <c r="J42" i="11"/>
  <c r="M41" i="11"/>
  <c r="L41" i="11"/>
  <c r="K41" i="11"/>
  <c r="J41" i="11"/>
  <c r="M40" i="11"/>
  <c r="L40" i="11"/>
  <c r="K40" i="11"/>
  <c r="J40" i="11"/>
  <c r="T36" i="11"/>
  <c r="T35" i="11" s="1"/>
  <c r="U36" i="11"/>
  <c r="U35" i="11" s="1"/>
  <c r="V36" i="11"/>
  <c r="V35" i="11" s="1"/>
  <c r="W36" i="11"/>
  <c r="W35" i="11" s="1"/>
  <c r="Y36" i="11"/>
  <c r="Y35" i="11" s="1"/>
  <c r="Z36" i="11"/>
  <c r="Z35" i="11" s="1"/>
  <c r="AA36" i="11"/>
  <c r="AA35" i="11" s="1"/>
  <c r="AB36" i="11"/>
  <c r="AB35" i="11" s="1"/>
  <c r="J36" i="11"/>
  <c r="J35" i="11" s="1"/>
  <c r="K36" i="11"/>
  <c r="K35" i="11" s="1"/>
  <c r="L36" i="11"/>
  <c r="L35" i="11" s="1"/>
  <c r="M36" i="11"/>
  <c r="M35" i="11" s="1"/>
  <c r="O36" i="11"/>
  <c r="O35" i="11" s="1"/>
  <c r="P36" i="11"/>
  <c r="P35" i="11" s="1"/>
  <c r="Q36" i="11"/>
  <c r="Q35" i="11" s="1"/>
  <c r="R36" i="11"/>
  <c r="R35" i="11" s="1"/>
  <c r="E43" i="11"/>
  <c r="C23" i="9"/>
  <c r="C24" i="9"/>
  <c r="C25" i="9"/>
  <c r="C26" i="9"/>
  <c r="C27" i="9"/>
  <c r="C28" i="9"/>
  <c r="C29" i="9" s="1"/>
  <c r="C22" i="9"/>
  <c r="B21" i="9"/>
  <c r="C17" i="9"/>
  <c r="C13" i="9"/>
  <c r="C14" i="9"/>
  <c r="C15" i="9"/>
  <c r="C16" i="9"/>
  <c r="C18" i="9"/>
  <c r="C19" i="9"/>
  <c r="C20" i="9" s="1"/>
  <c r="C12" i="9"/>
  <c r="B11" i="9"/>
  <c r="F40" i="11"/>
  <c r="G40" i="11"/>
  <c r="H40" i="11"/>
  <c r="E40" i="11"/>
  <c r="F42" i="11"/>
  <c r="G42" i="11"/>
  <c r="H42" i="11"/>
  <c r="E42" i="11"/>
  <c r="F41" i="11"/>
  <c r="G41" i="11"/>
  <c r="H41" i="11"/>
  <c r="E41" i="11"/>
  <c r="E36" i="11"/>
  <c r="E35" i="11" s="1"/>
  <c r="F36" i="11"/>
  <c r="F35" i="11" s="1"/>
  <c r="G36" i="11"/>
  <c r="G35" i="11" s="1"/>
  <c r="H36" i="11"/>
  <c r="H35" i="11" s="1"/>
  <c r="D36" i="11"/>
  <c r="DA8" i="4"/>
  <c r="CG8" i="4"/>
  <c r="BM8" i="4"/>
  <c r="AS8" i="4"/>
  <c r="Y8" i="4"/>
  <c r="DA8" i="3"/>
  <c r="CG8" i="3"/>
  <c r="BM8" i="3"/>
  <c r="D24" i="11"/>
  <c r="CE20" i="11" s="1"/>
  <c r="D22" i="11"/>
  <c r="CE13" i="11"/>
  <c r="D21" i="11"/>
  <c r="CE12" i="11"/>
  <c r="D20" i="11"/>
  <c r="H61" i="9" s="1"/>
  <c r="H63" i="9" l="1"/>
  <c r="H64" i="9"/>
  <c r="S36" i="11"/>
  <c r="S35" i="11" s="1"/>
  <c r="X36" i="11"/>
  <c r="X35" i="11" s="1"/>
  <c r="AB10" i="9"/>
  <c r="AB9" i="9" s="1"/>
  <c r="AB10" i="15"/>
  <c r="AB9" i="15" s="1"/>
  <c r="AB10" i="16"/>
  <c r="AB9" i="16" s="1"/>
  <c r="R10" i="16"/>
  <c r="R9" i="16" s="1"/>
  <c r="R10" i="9"/>
  <c r="R9" i="9" s="1"/>
  <c r="R10" i="15"/>
  <c r="R9" i="15" s="1"/>
  <c r="W10" i="9"/>
  <c r="W9" i="9" s="1"/>
  <c r="W10" i="15"/>
  <c r="W9" i="15" s="1"/>
  <c r="W10" i="16"/>
  <c r="W9" i="16" s="1"/>
  <c r="AC36" i="11"/>
  <c r="AC35" i="11" s="1"/>
  <c r="N40" i="11"/>
  <c r="N42" i="11"/>
  <c r="S40" i="11"/>
  <c r="S42" i="11"/>
  <c r="AC40" i="11"/>
  <c r="AC42" i="11"/>
  <c r="AC41" i="11"/>
  <c r="X40" i="11"/>
  <c r="X42" i="11"/>
  <c r="X41" i="11"/>
  <c r="S41" i="11"/>
  <c r="N41" i="11"/>
  <c r="I42" i="11"/>
  <c r="I41" i="11"/>
  <c r="I40" i="11"/>
  <c r="D23" i="11"/>
  <c r="D45" i="11" s="1"/>
  <c r="D47" i="11" s="1"/>
  <c r="Y8" i="3"/>
  <c r="AS8" i="3"/>
  <c r="H67" i="9" l="1"/>
  <c r="H10" i="16"/>
  <c r="H9" i="16" s="1"/>
  <c r="H10" i="9"/>
  <c r="H9" i="9" s="1"/>
  <c r="H10" i="15"/>
  <c r="H9" i="15" s="1"/>
  <c r="I36" i="11"/>
  <c r="I35" i="11" s="1"/>
  <c r="M10" i="9"/>
  <c r="M9" i="9" s="1"/>
  <c r="M10" i="15"/>
  <c r="M9" i="15" s="1"/>
  <c r="M10" i="16"/>
  <c r="M9" i="16" s="1"/>
  <c r="N36" i="11"/>
  <c r="N35" i="11" s="1"/>
  <c r="BI21" i="4" l="1"/>
  <c r="BE21" i="4"/>
  <c r="BA21" i="4"/>
  <c r="AW21" i="4"/>
  <c r="CW20" i="4"/>
  <c r="CW23" i="4" s="1"/>
  <c r="CS20" i="4"/>
  <c r="CS23" i="4" s="1"/>
  <c r="CO20" i="4"/>
  <c r="CO23" i="4" s="1"/>
  <c r="CK20" i="4"/>
  <c r="CK23" i="4" s="1"/>
  <c r="CC20" i="4"/>
  <c r="CC23" i="4" s="1"/>
  <c r="BY20" i="4"/>
  <c r="BY23" i="4" s="1"/>
  <c r="BU20" i="4"/>
  <c r="BU23" i="4" s="1"/>
  <c r="BQ20" i="4"/>
  <c r="BQ23" i="4" s="1"/>
  <c r="BI20" i="4"/>
  <c r="BI23" i="4" s="1"/>
  <c r="BE20" i="4"/>
  <c r="BE23" i="4" s="1"/>
  <c r="BA20" i="4"/>
  <c r="BA23" i="4" s="1"/>
  <c r="AW20" i="4"/>
  <c r="AW23" i="4" s="1"/>
  <c r="AC20" i="4"/>
  <c r="AC23" i="4" s="1"/>
  <c r="CW19" i="4"/>
  <c r="CW21" i="4" s="1"/>
  <c r="CS19" i="4"/>
  <c r="CS21" i="4" s="1"/>
  <c r="CO19" i="4"/>
  <c r="CO21" i="4" s="1"/>
  <c r="CK19" i="4"/>
  <c r="CK21" i="4" s="1"/>
  <c r="CC19" i="4"/>
  <c r="CC21" i="4" s="1"/>
  <c r="BY19" i="4"/>
  <c r="BY21" i="4" s="1"/>
  <c r="BU19" i="4"/>
  <c r="BU21" i="4" s="1"/>
  <c r="BQ19" i="4"/>
  <c r="BQ21" i="4" s="1"/>
  <c r="AO20" i="4"/>
  <c r="AO23" i="4" s="1"/>
  <c r="AK20" i="4"/>
  <c r="AK23" i="4" s="1"/>
  <c r="AG20" i="4"/>
  <c r="AG23" i="4" s="1"/>
  <c r="AO19" i="4"/>
  <c r="AO21" i="4" s="1"/>
  <c r="AK19" i="4"/>
  <c r="AK21" i="4" s="1"/>
  <c r="AG19" i="4"/>
  <c r="AG21" i="4" s="1"/>
  <c r="AC19" i="4"/>
  <c r="AC21" i="4" s="1"/>
  <c r="U20" i="4"/>
  <c r="U23" i="4" s="1"/>
  <c r="G58" i="15" s="1"/>
  <c r="U19" i="4"/>
  <c r="U21" i="4" s="1"/>
  <c r="G57" i="15" s="1"/>
  <c r="Q20" i="4"/>
  <c r="Q23" i="4" s="1"/>
  <c r="F58" i="15" s="1"/>
  <c r="Q19" i="4"/>
  <c r="Q21" i="4" s="1"/>
  <c r="F57" i="15" s="1"/>
  <c r="M20" i="4"/>
  <c r="M23" i="4" s="1"/>
  <c r="E58" i="15" s="1"/>
  <c r="M19" i="4"/>
  <c r="M21" i="4" s="1"/>
  <c r="E57" i="15" s="1"/>
  <c r="I20" i="4"/>
  <c r="I23" i="4" s="1"/>
  <c r="D58" i="15" s="1"/>
  <c r="I19" i="4"/>
  <c r="I21" i="4" s="1"/>
  <c r="D57" i="15" s="1"/>
  <c r="Y58" i="15" l="1"/>
  <c r="DJ89" i="4"/>
  <c r="CO24" i="4"/>
  <c r="N58" i="15"/>
  <c r="AW24" i="4"/>
  <c r="J57" i="15"/>
  <c r="AG22" i="4"/>
  <c r="Z58" i="15"/>
  <c r="CS24" i="4"/>
  <c r="DN89" i="4"/>
  <c r="Q58" i="15"/>
  <c r="BI24" i="4"/>
  <c r="AA58" i="15"/>
  <c r="DR89" i="4"/>
  <c r="CW24" i="4"/>
  <c r="J58" i="15"/>
  <c r="AG24" i="4"/>
  <c r="Y57" i="15"/>
  <c r="CO22" i="4"/>
  <c r="DJ87" i="4"/>
  <c r="S58" i="15"/>
  <c r="BQ24" i="4"/>
  <c r="N57" i="15"/>
  <c r="AW22" i="4"/>
  <c r="T57" i="15"/>
  <c r="BU22" i="4"/>
  <c r="O58" i="15"/>
  <c r="BA24" i="4"/>
  <c r="K57" i="15"/>
  <c r="AK22" i="4"/>
  <c r="L57" i="15"/>
  <c r="AO22" i="4"/>
  <c r="X57" i="15"/>
  <c r="DF87" i="4"/>
  <c r="CK22" i="4"/>
  <c r="K58" i="15"/>
  <c r="AK24" i="4"/>
  <c r="Z57" i="15"/>
  <c r="CS22" i="4"/>
  <c r="DN87" i="4"/>
  <c r="T58" i="15"/>
  <c r="BU24" i="4"/>
  <c r="O57" i="15"/>
  <c r="BA22" i="4"/>
  <c r="I57" i="15"/>
  <c r="AC22" i="4"/>
  <c r="P58" i="15"/>
  <c r="BE24" i="4"/>
  <c r="L58" i="15"/>
  <c r="AO24" i="4"/>
  <c r="AA57" i="15"/>
  <c r="CW22" i="4"/>
  <c r="U58" i="15"/>
  <c r="BY24" i="4"/>
  <c r="P57" i="15"/>
  <c r="BE22" i="4"/>
  <c r="X58" i="15"/>
  <c r="DF89" i="4"/>
  <c r="DF69" i="4" s="1"/>
  <c r="CK24" i="4"/>
  <c r="U57" i="15"/>
  <c r="BY22" i="4"/>
  <c r="V57" i="15"/>
  <c r="CC22" i="4"/>
  <c r="S57" i="15"/>
  <c r="BQ22" i="4"/>
  <c r="I58" i="15"/>
  <c r="AC24" i="4"/>
  <c r="V58" i="15"/>
  <c r="CC24" i="4"/>
  <c r="BI22" i="4"/>
  <c r="Q57" i="15"/>
  <c r="DR87" i="4"/>
  <c r="Y172" i="3"/>
  <c r="U169" i="3"/>
  <c r="Q169" i="3"/>
  <c r="M169" i="3"/>
  <c r="I169" i="3"/>
  <c r="Y168" i="3"/>
  <c r="Y167" i="3"/>
  <c r="Y166" i="3"/>
  <c r="Y165" i="3"/>
  <c r="Y164" i="3"/>
  <c r="Y163" i="3"/>
  <c r="Y162" i="3"/>
  <c r="Y161" i="3"/>
  <c r="Y160" i="3"/>
  <c r="U157" i="3"/>
  <c r="Q157" i="3"/>
  <c r="M157" i="3"/>
  <c r="I157" i="3"/>
  <c r="Y156" i="3"/>
  <c r="Y155" i="3"/>
  <c r="Y154" i="3"/>
  <c r="Y153" i="3"/>
  <c r="Y152" i="3"/>
  <c r="Y151" i="3"/>
  <c r="Y150" i="3"/>
  <c r="Y149" i="3"/>
  <c r="Y148" i="3"/>
  <c r="U145" i="3"/>
  <c r="Q145" i="3"/>
  <c r="M145" i="3"/>
  <c r="I145" i="3"/>
  <c r="Y144" i="3"/>
  <c r="Y143" i="3"/>
  <c r="Y142" i="3"/>
  <c r="Y141" i="3"/>
  <c r="Y140" i="3"/>
  <c r="Y139" i="3"/>
  <c r="Y138" i="3"/>
  <c r="Y137" i="3"/>
  <c r="Y136" i="3"/>
  <c r="Y134" i="3"/>
  <c r="Y133" i="3"/>
  <c r="Y132" i="3"/>
  <c r="Y131" i="3"/>
  <c r="Y130" i="3"/>
  <c r="Y129" i="3"/>
  <c r="Y127" i="3"/>
  <c r="AO169" i="3"/>
  <c r="AK169" i="3"/>
  <c r="AG169" i="3"/>
  <c r="AC169" i="3"/>
  <c r="AS168" i="3"/>
  <c r="AS167" i="3"/>
  <c r="AS166" i="3"/>
  <c r="AS165" i="3"/>
  <c r="AS164" i="3"/>
  <c r="AS163" i="3"/>
  <c r="AS162" i="3"/>
  <c r="AS161" i="3"/>
  <c r="AS160" i="3"/>
  <c r="AO157" i="3"/>
  <c r="AK157" i="3"/>
  <c r="AG157" i="3"/>
  <c r="AC157" i="3"/>
  <c r="AS156" i="3"/>
  <c r="AS155" i="3"/>
  <c r="AS154" i="3"/>
  <c r="AS153" i="3"/>
  <c r="AS152" i="3"/>
  <c r="AS151" i="3"/>
  <c r="AS150" i="3"/>
  <c r="AS149" i="3"/>
  <c r="AS148" i="3"/>
  <c r="AO145" i="3"/>
  <c r="AK145" i="3"/>
  <c r="AG145" i="3"/>
  <c r="AC145" i="3"/>
  <c r="AS144" i="3"/>
  <c r="AS143" i="3"/>
  <c r="AS142" i="3"/>
  <c r="AS141" i="3"/>
  <c r="AS140" i="3"/>
  <c r="AS139" i="3"/>
  <c r="AS138" i="3"/>
  <c r="AS137" i="3"/>
  <c r="AS136" i="3"/>
  <c r="AS134" i="3"/>
  <c r="AS133" i="3"/>
  <c r="AS132" i="3"/>
  <c r="AS131" i="3"/>
  <c r="AS130" i="3"/>
  <c r="AS129" i="3"/>
  <c r="AS180" i="3" s="1"/>
  <c r="AS127" i="3"/>
  <c r="BM172" i="3"/>
  <c r="BI169" i="3"/>
  <c r="BE169" i="3"/>
  <c r="BA169" i="3"/>
  <c r="AW169" i="3"/>
  <c r="BM168" i="3"/>
  <c r="BM167" i="3"/>
  <c r="BM166" i="3"/>
  <c r="BM165" i="3"/>
  <c r="BM164" i="3"/>
  <c r="BM163" i="3"/>
  <c r="BM162" i="3"/>
  <c r="BM161" i="3"/>
  <c r="BM160" i="3"/>
  <c r="BI157" i="3"/>
  <c r="BE157" i="3"/>
  <c r="BA157" i="3"/>
  <c r="AW157" i="3"/>
  <c r="BM156" i="3"/>
  <c r="BM155" i="3"/>
  <c r="BM154" i="3"/>
  <c r="BM153" i="3"/>
  <c r="BM152" i="3"/>
  <c r="BM151" i="3"/>
  <c r="BM150" i="3"/>
  <c r="BM149" i="3"/>
  <c r="BM148" i="3"/>
  <c r="BI145" i="3"/>
  <c r="BE145" i="3"/>
  <c r="BA145" i="3"/>
  <c r="AW145" i="3"/>
  <c r="BM144" i="3"/>
  <c r="BM143" i="3"/>
  <c r="BM142" i="3"/>
  <c r="BM141" i="3"/>
  <c r="BM140" i="3"/>
  <c r="BM139" i="3"/>
  <c r="BM138" i="3"/>
  <c r="BM137" i="3"/>
  <c r="BM136" i="3"/>
  <c r="BM134" i="3"/>
  <c r="BM133" i="3"/>
  <c r="BM132" i="3"/>
  <c r="BM131" i="3"/>
  <c r="BM130" i="3"/>
  <c r="BM129" i="3"/>
  <c r="BM180" i="3" s="1"/>
  <c r="BM127" i="3"/>
  <c r="Y93" i="3"/>
  <c r="Y75" i="3"/>
  <c r="U93" i="3"/>
  <c r="Q93" i="3"/>
  <c r="M93" i="3"/>
  <c r="I93" i="3"/>
  <c r="U75" i="3"/>
  <c r="Q75" i="3"/>
  <c r="M75" i="3"/>
  <c r="I75" i="3"/>
  <c r="AS93" i="3"/>
  <c r="AS75" i="3"/>
  <c r="AK98" i="3"/>
  <c r="AG98" i="3"/>
  <c r="AC98" i="3"/>
  <c r="AO93" i="3"/>
  <c r="AK93" i="3"/>
  <c r="K28" i="9" s="1"/>
  <c r="K29" i="9" s="1"/>
  <c r="AG93" i="3"/>
  <c r="J28" i="9" s="1"/>
  <c r="J29" i="9" s="1"/>
  <c r="AC93" i="3"/>
  <c r="I28" i="9" s="1"/>
  <c r="I29" i="9" s="1"/>
  <c r="AK81" i="3"/>
  <c r="AG81" i="3"/>
  <c r="AC81" i="3"/>
  <c r="AK80" i="3"/>
  <c r="AO75" i="3"/>
  <c r="AK75" i="3"/>
  <c r="K19" i="9" s="1"/>
  <c r="K20" i="9" s="1"/>
  <c r="AG75" i="3"/>
  <c r="J19" i="9" s="1"/>
  <c r="J20" i="9" s="1"/>
  <c r="AC75" i="3"/>
  <c r="I19" i="9" s="1"/>
  <c r="I20" i="9" s="1"/>
  <c r="DR107" i="4" l="1"/>
  <c r="DR67" i="4"/>
  <c r="DN107" i="4"/>
  <c r="DN67" i="4"/>
  <c r="DN108" i="4"/>
  <c r="DR110" i="4"/>
  <c r="DR69" i="4"/>
  <c r="DR109" i="4"/>
  <c r="DJ107" i="4"/>
  <c r="DJ67" i="4"/>
  <c r="DF110" i="4"/>
  <c r="DF108" i="4"/>
  <c r="DJ108" i="4"/>
  <c r="DJ110" i="4"/>
  <c r="DR108" i="4"/>
  <c r="DN109" i="4"/>
  <c r="DN69" i="4"/>
  <c r="DJ109" i="4"/>
  <c r="DJ69" i="4"/>
  <c r="DN110" i="4"/>
  <c r="I30" i="9"/>
  <c r="J30" i="9"/>
  <c r="K30" i="9"/>
  <c r="M83" i="3"/>
  <c r="E19" i="9"/>
  <c r="E20" i="9" s="1"/>
  <c r="I83" i="3"/>
  <c r="D19" i="9"/>
  <c r="D20" i="9" s="1"/>
  <c r="Q83" i="3"/>
  <c r="F19" i="9"/>
  <c r="F20" i="9" s="1"/>
  <c r="U83" i="3"/>
  <c r="G19" i="9"/>
  <c r="G20" i="9" s="1"/>
  <c r="Y83" i="3"/>
  <c r="H19" i="9"/>
  <c r="H20" i="9" s="1"/>
  <c r="I99" i="3"/>
  <c r="I114" i="3" s="1"/>
  <c r="D28" i="9"/>
  <c r="D29" i="9" s="1"/>
  <c r="M99" i="3"/>
  <c r="M114" i="3" s="1"/>
  <c r="E28" i="9"/>
  <c r="E29" i="9" s="1"/>
  <c r="AO99" i="3"/>
  <c r="AO114" i="3" s="1"/>
  <c r="L28" i="9"/>
  <c r="L29" i="9" s="1"/>
  <c r="AS83" i="3"/>
  <c r="M19" i="9"/>
  <c r="M20" i="9" s="1"/>
  <c r="Q99" i="3"/>
  <c r="Q114" i="3" s="1"/>
  <c r="F28" i="9"/>
  <c r="F29" i="9" s="1"/>
  <c r="Y99" i="3"/>
  <c r="Y114" i="3" s="1"/>
  <c r="H28" i="9"/>
  <c r="H29" i="9" s="1"/>
  <c r="AO83" i="3"/>
  <c r="L19" i="9"/>
  <c r="L20" i="9" s="1"/>
  <c r="AS99" i="3"/>
  <c r="AS114" i="3" s="1"/>
  <c r="M28" i="9"/>
  <c r="M29" i="9" s="1"/>
  <c r="U99" i="3"/>
  <c r="U114" i="3" s="1"/>
  <c r="G28" i="9"/>
  <c r="G29" i="9" s="1"/>
  <c r="AC171" i="3"/>
  <c r="AC173" i="3" s="1"/>
  <c r="Q171" i="3"/>
  <c r="Q173" i="3" s="1"/>
  <c r="U172" i="3" s="1"/>
  <c r="U171" i="3"/>
  <c r="Y145" i="3"/>
  <c r="Y169" i="3"/>
  <c r="Y157" i="3"/>
  <c r="I171" i="3"/>
  <c r="I173" i="3" s="1"/>
  <c r="M171" i="3"/>
  <c r="M173" i="3" s="1"/>
  <c r="AO171" i="3"/>
  <c r="AO173" i="3" s="1"/>
  <c r="AK171" i="3"/>
  <c r="AK173" i="3" s="1"/>
  <c r="AS169" i="3"/>
  <c r="BM145" i="3"/>
  <c r="BI171" i="3"/>
  <c r="BI173" i="3" s="1"/>
  <c r="AG171" i="3"/>
  <c r="AG173" i="3" s="1"/>
  <c r="AS145" i="3"/>
  <c r="AS157" i="3"/>
  <c r="BM169" i="3"/>
  <c r="BM157" i="3"/>
  <c r="AW171" i="3"/>
  <c r="AW173" i="3" s="1"/>
  <c r="BA171" i="3"/>
  <c r="BA173" i="3" s="1"/>
  <c r="BE171" i="3"/>
  <c r="BE173" i="3" s="1"/>
  <c r="AG83" i="3"/>
  <c r="AG99" i="3"/>
  <c r="AG114" i="3" s="1"/>
  <c r="AK99" i="3"/>
  <c r="AK114" i="3" s="1"/>
  <c r="AC99" i="3"/>
  <c r="AC114" i="3" s="1"/>
  <c r="AK83" i="3"/>
  <c r="AC83" i="3"/>
  <c r="DF70" i="4" l="1"/>
  <c r="U173" i="3"/>
  <c r="EL110" i="4"/>
  <c r="DR70" i="4"/>
  <c r="EH108" i="4"/>
  <c r="DN68" i="4"/>
  <c r="DF68" i="4"/>
  <c r="DZ108" i="4"/>
  <c r="DZ110" i="4"/>
  <c r="DJ70" i="4"/>
  <c r="ED110" i="4"/>
  <c r="DJ68" i="4"/>
  <c r="ED108" i="4"/>
  <c r="EL108" i="4"/>
  <c r="DR68" i="4"/>
  <c r="EH110" i="4"/>
  <c r="DN70" i="4"/>
  <c r="J31" i="9"/>
  <c r="K43" i="11" s="1"/>
  <c r="K31" i="9"/>
  <c r="L43" i="11" s="1"/>
  <c r="F30" i="9"/>
  <c r="L30" i="9"/>
  <c r="L31" i="9" s="1"/>
  <c r="M43" i="11" s="1"/>
  <c r="M30" i="9"/>
  <c r="D30" i="9"/>
  <c r="H30" i="9"/>
  <c r="E30" i="9"/>
  <c r="G30" i="9"/>
  <c r="AS171" i="3"/>
  <c r="AS173" i="3" s="1"/>
  <c r="BM171" i="3"/>
  <c r="BM173" i="3" s="1"/>
  <c r="Y171" i="3"/>
  <c r="Y173" i="3" s="1"/>
  <c r="FB108" i="4" l="1"/>
  <c r="EH68" i="4"/>
  <c r="EH67" i="4" s="1"/>
  <c r="FF108" i="4"/>
  <c r="EL68" i="4"/>
  <c r="EL67" i="4" s="1"/>
  <c r="EH70" i="4"/>
  <c r="EH69" i="4" s="1"/>
  <c r="FB110" i="4"/>
  <c r="DZ70" i="4"/>
  <c r="DZ69" i="4" s="1"/>
  <c r="ET110" i="4"/>
  <c r="EX108" i="4"/>
  <c r="ED68" i="4"/>
  <c r="ED67" i="4" s="1"/>
  <c r="ED70" i="4"/>
  <c r="ED69" i="4" s="1"/>
  <c r="EX110" i="4"/>
  <c r="DZ68" i="4"/>
  <c r="ET108" i="4"/>
  <c r="EL70" i="4"/>
  <c r="EL69" i="4" s="1"/>
  <c r="FF110" i="4"/>
  <c r="FZ110" i="4" s="1"/>
  <c r="M31" i="9"/>
  <c r="N43" i="11" s="1"/>
  <c r="E31" i="9"/>
  <c r="F43" i="11" s="1"/>
  <c r="G31" i="9"/>
  <c r="H43" i="11" s="1"/>
  <c r="I31" i="9"/>
  <c r="J43" i="11" s="1"/>
  <c r="F31" i="9"/>
  <c r="G43" i="11" s="1"/>
  <c r="EP6" i="4"/>
  <c r="FJ6" i="4" s="1"/>
  <c r="DR6" i="4"/>
  <c r="DN6" i="4"/>
  <c r="DJ6" i="4"/>
  <c r="DF6" i="4"/>
  <c r="EP6" i="3"/>
  <c r="KT168" i="3"/>
  <c r="KT167" i="3"/>
  <c r="KT162" i="3"/>
  <c r="KP142" i="3"/>
  <c r="KL142" i="3"/>
  <c r="KH142" i="3"/>
  <c r="KP134" i="3"/>
  <c r="KL134" i="3"/>
  <c r="KH134" i="3"/>
  <c r="KT131" i="3"/>
  <c r="BZ25" i="9"/>
  <c r="BZ18" i="9"/>
  <c r="KT69" i="3"/>
  <c r="BZ13" i="9" s="1"/>
  <c r="KT58" i="3"/>
  <c r="JZ168" i="3"/>
  <c r="JZ162" i="3"/>
  <c r="JV142" i="3"/>
  <c r="JR142" i="3"/>
  <c r="JN142" i="3"/>
  <c r="JV134" i="3"/>
  <c r="JR134" i="3"/>
  <c r="JN134" i="3"/>
  <c r="JZ131" i="3"/>
  <c r="KD134" i="3"/>
  <c r="BU18" i="9"/>
  <c r="BU13" i="9"/>
  <c r="JF168" i="3"/>
  <c r="JF162" i="3"/>
  <c r="JB142" i="3"/>
  <c r="IX142" i="3"/>
  <c r="IT142" i="3"/>
  <c r="JB134" i="3"/>
  <c r="IX134" i="3"/>
  <c r="IT134" i="3"/>
  <c r="JF131" i="3"/>
  <c r="JJ134" i="3"/>
  <c r="BP18" i="9"/>
  <c r="BP13" i="9"/>
  <c r="BM13" i="9"/>
  <c r="IL168" i="3"/>
  <c r="IL162" i="3"/>
  <c r="IH142" i="3"/>
  <c r="ID142" i="3"/>
  <c r="HZ142" i="3"/>
  <c r="IH134" i="3"/>
  <c r="ID134" i="3"/>
  <c r="HZ134" i="3"/>
  <c r="IL131" i="3"/>
  <c r="IP134" i="3"/>
  <c r="BK18" i="9"/>
  <c r="BK13" i="9"/>
  <c r="BH13" i="9"/>
  <c r="HR168" i="3"/>
  <c r="HR162" i="3"/>
  <c r="HN142" i="3"/>
  <c r="HJ142" i="3"/>
  <c r="HF142" i="3"/>
  <c r="HN134" i="3"/>
  <c r="HJ134" i="3"/>
  <c r="HF134" i="3"/>
  <c r="HR131" i="3"/>
  <c r="HV134" i="3"/>
  <c r="BF18" i="9"/>
  <c r="BF13" i="9"/>
  <c r="BC13" i="9"/>
  <c r="GX168" i="3"/>
  <c r="GX162" i="3"/>
  <c r="GT142" i="3"/>
  <c r="GP142" i="3"/>
  <c r="GL142" i="3"/>
  <c r="GT134" i="3"/>
  <c r="GP134" i="3"/>
  <c r="GL134" i="3"/>
  <c r="GX131" i="3"/>
  <c r="HB134" i="3"/>
  <c r="BA18" i="9"/>
  <c r="BA13" i="9"/>
  <c r="AX13" i="9"/>
  <c r="GD168" i="3"/>
  <c r="GD162" i="3"/>
  <c r="FZ142" i="3"/>
  <c r="FV142" i="3"/>
  <c r="FR142" i="3"/>
  <c r="FZ134" i="3"/>
  <c r="FV134" i="3"/>
  <c r="FR134" i="3"/>
  <c r="GD131" i="3"/>
  <c r="GH134" i="3"/>
  <c r="AV18" i="9"/>
  <c r="AV13" i="9"/>
  <c r="AS13" i="9"/>
  <c r="FJ168" i="3"/>
  <c r="FJ162" i="3"/>
  <c r="FF142" i="3"/>
  <c r="FB142" i="3"/>
  <c r="EX142" i="3"/>
  <c r="FF134" i="3"/>
  <c r="FB134" i="3"/>
  <c r="EX134" i="3"/>
  <c r="FJ131" i="3"/>
  <c r="FN134" i="3"/>
  <c r="AQ18" i="9"/>
  <c r="AQ13" i="9"/>
  <c r="AN13" i="9"/>
  <c r="EP168" i="3"/>
  <c r="EP162" i="3"/>
  <c r="EL142" i="3"/>
  <c r="EH142" i="3"/>
  <c r="ED142" i="3"/>
  <c r="EL134" i="3"/>
  <c r="EH134" i="3"/>
  <c r="ED134" i="3"/>
  <c r="EP131" i="3"/>
  <c r="ET134" i="3"/>
  <c r="AL18" i="9"/>
  <c r="AL13" i="9"/>
  <c r="AI13" i="9"/>
  <c r="DV172" i="3"/>
  <c r="AE13" i="9"/>
  <c r="DZ134" i="3"/>
  <c r="DV78" i="3"/>
  <c r="DZ78" i="3" s="1"/>
  <c r="ED78" i="3" s="1"/>
  <c r="EH78" i="3" s="1"/>
  <c r="EL78" i="3" s="1"/>
  <c r="EP78" i="3" s="1"/>
  <c r="ET78" i="3" s="1"/>
  <c r="EX78" i="3" s="1"/>
  <c r="FB78" i="3" s="1"/>
  <c r="FF78" i="3" s="1"/>
  <c r="FJ78" i="3" s="1"/>
  <c r="FN78" i="3" s="1"/>
  <c r="FR78" i="3" s="1"/>
  <c r="FV78" i="3" s="1"/>
  <c r="FZ78" i="3" s="1"/>
  <c r="GD78" i="3" s="1"/>
  <c r="GH78" i="3" s="1"/>
  <c r="GL78" i="3" s="1"/>
  <c r="GP78" i="3" s="1"/>
  <c r="GT78" i="3" s="1"/>
  <c r="GX78" i="3" s="1"/>
  <c r="HB78" i="3" s="1"/>
  <c r="HF78" i="3" s="1"/>
  <c r="HJ78" i="3" s="1"/>
  <c r="HN78" i="3" s="1"/>
  <c r="HR78" i="3" s="1"/>
  <c r="HV78" i="3" s="1"/>
  <c r="HZ78" i="3" s="1"/>
  <c r="ID78" i="3" s="1"/>
  <c r="IH78" i="3" s="1"/>
  <c r="IL78" i="3" s="1"/>
  <c r="IP78" i="3" s="1"/>
  <c r="IT78" i="3" s="1"/>
  <c r="IX78" i="3" s="1"/>
  <c r="JB78" i="3" s="1"/>
  <c r="JF78" i="3" s="1"/>
  <c r="JJ78" i="3" s="1"/>
  <c r="JN78" i="3" s="1"/>
  <c r="JR78" i="3" s="1"/>
  <c r="JV78" i="3" s="1"/>
  <c r="JZ78" i="3" s="1"/>
  <c r="KD78" i="3" s="1"/>
  <c r="KH78" i="3" s="1"/>
  <c r="KL78" i="3" s="1"/>
  <c r="KP78" i="3" s="1"/>
  <c r="AG18" i="9"/>
  <c r="DV69" i="3"/>
  <c r="AG13" i="9" s="1"/>
  <c r="DV168" i="3"/>
  <c r="DV167" i="3"/>
  <c r="DV162" i="3"/>
  <c r="DV153" i="3"/>
  <c r="DV152" i="3"/>
  <c r="DV151" i="3"/>
  <c r="DV150" i="3"/>
  <c r="DV148" i="3"/>
  <c r="DV131" i="3"/>
  <c r="DF172" i="3"/>
  <c r="F119" i="3"/>
  <c r="DR142" i="3"/>
  <c r="DR134" i="3"/>
  <c r="DN142" i="3"/>
  <c r="DN134" i="3"/>
  <c r="DJ142" i="3"/>
  <c r="DJ134" i="3"/>
  <c r="DF134" i="3"/>
  <c r="DF142" i="3"/>
  <c r="CH182" i="3"/>
  <c r="CI182" i="3"/>
  <c r="CJ182" i="3"/>
  <c r="FF70" i="4" l="1"/>
  <c r="FF69" i="4" s="1"/>
  <c r="EX70" i="4"/>
  <c r="EX69" i="4" s="1"/>
  <c r="FR110" i="4"/>
  <c r="ET70" i="4"/>
  <c r="ET69" i="4" s="1"/>
  <c r="FN110" i="4"/>
  <c r="FF68" i="4"/>
  <c r="FF67" i="4" s="1"/>
  <c r="FZ108" i="4"/>
  <c r="ET68" i="4"/>
  <c r="FN108" i="4"/>
  <c r="EX68" i="4"/>
  <c r="EX67" i="4" s="1"/>
  <c r="FR108" i="4"/>
  <c r="FB70" i="4"/>
  <c r="FB69" i="4" s="1"/>
  <c r="FV110" i="4"/>
  <c r="FB68" i="4"/>
  <c r="FB67" i="4" s="1"/>
  <c r="FV108" i="4"/>
  <c r="AO13" i="9"/>
  <c r="AY13" i="9"/>
  <c r="BI13" i="9"/>
  <c r="BS13" i="9"/>
  <c r="DZ142" i="3"/>
  <c r="EP142" i="3" s="1"/>
  <c r="AG25" i="9"/>
  <c r="ET142" i="3"/>
  <c r="FJ142" i="3" s="1"/>
  <c r="AL25" i="9"/>
  <c r="GH142" i="3"/>
  <c r="GX142" i="3" s="1"/>
  <c r="AV25" i="9"/>
  <c r="HV142" i="3"/>
  <c r="IL142" i="3" s="1"/>
  <c r="BF25" i="9"/>
  <c r="JJ142" i="3"/>
  <c r="JZ142" i="3" s="1"/>
  <c r="BP25" i="9"/>
  <c r="BW13" i="9"/>
  <c r="AJ13" i="9"/>
  <c r="AT13" i="9"/>
  <c r="BD13" i="9"/>
  <c r="BN13" i="9"/>
  <c r="BX13" i="9"/>
  <c r="FN142" i="3"/>
  <c r="GD142" i="3" s="1"/>
  <c r="AQ25" i="9"/>
  <c r="HB142" i="3"/>
  <c r="HR142" i="3" s="1"/>
  <c r="BA25" i="9"/>
  <c r="IP142" i="3"/>
  <c r="JF142" i="3" s="1"/>
  <c r="BK25" i="9"/>
  <c r="KD142" i="3"/>
  <c r="KT142" i="3" s="1"/>
  <c r="BU25" i="9"/>
  <c r="BR13" i="9"/>
  <c r="DR8" i="4"/>
  <c r="DN8" i="4"/>
  <c r="DV8" i="4"/>
  <c r="DJ8" i="4"/>
  <c r="DF8" i="4"/>
  <c r="FJ6" i="3"/>
  <c r="JF134" i="3"/>
  <c r="IL134" i="3"/>
  <c r="DV156" i="3"/>
  <c r="GD134" i="3"/>
  <c r="HR134" i="3"/>
  <c r="DV142" i="3"/>
  <c r="JZ134" i="3"/>
  <c r="KT134" i="3"/>
  <c r="FJ134" i="3"/>
  <c r="GX134" i="3"/>
  <c r="EH6" i="4"/>
  <c r="EL6" i="4"/>
  <c r="FF6" i="4"/>
  <c r="FB6" i="4"/>
  <c r="GD6" i="4"/>
  <c r="EX6" i="4"/>
  <c r="ET6" i="4"/>
  <c r="DZ6" i="4"/>
  <c r="ED6" i="4"/>
  <c r="EP134" i="3"/>
  <c r="DV134" i="3"/>
  <c r="BY157" i="3"/>
  <c r="FV68" i="4" l="1"/>
  <c r="FV67" i="4" s="1"/>
  <c r="GP108" i="4"/>
  <c r="FR68" i="4"/>
  <c r="FR67" i="4" s="1"/>
  <c r="GL108" i="4"/>
  <c r="FR70" i="4"/>
  <c r="FR69" i="4" s="1"/>
  <c r="GL110" i="4"/>
  <c r="FV70" i="4"/>
  <c r="FV69" i="4" s="1"/>
  <c r="GP110" i="4"/>
  <c r="FN68" i="4"/>
  <c r="GH108" i="4"/>
  <c r="GH110" i="4"/>
  <c r="FN70" i="4"/>
  <c r="FN69" i="4" s="1"/>
  <c r="FZ70" i="4"/>
  <c r="FZ69" i="4" s="1"/>
  <c r="GT110" i="4"/>
  <c r="FZ68" i="4"/>
  <c r="FZ67" i="4" s="1"/>
  <c r="GT108" i="4"/>
  <c r="DZ151" i="3"/>
  <c r="EL8" i="4"/>
  <c r="EH8" i="4"/>
  <c r="EP8" i="4"/>
  <c r="ED8" i="4"/>
  <c r="DZ8" i="4"/>
  <c r="FJ8" i="4"/>
  <c r="FF8" i="4"/>
  <c r="FB8" i="4"/>
  <c r="EX8" i="4"/>
  <c r="ET8" i="4"/>
  <c r="GD6" i="3"/>
  <c r="FR6" i="4"/>
  <c r="GX6" i="4"/>
  <c r="FZ6" i="4"/>
  <c r="FV6" i="4"/>
  <c r="FN6" i="4"/>
  <c r="CG129" i="3"/>
  <c r="CG180" i="3" s="1"/>
  <c r="CG130" i="3"/>
  <c r="CG131" i="3"/>
  <c r="CG132" i="3"/>
  <c r="CG134" i="3"/>
  <c r="CG136" i="3"/>
  <c r="CG137" i="3"/>
  <c r="CG138" i="3"/>
  <c r="CG139" i="3"/>
  <c r="CG140" i="3"/>
  <c r="CG141" i="3"/>
  <c r="CG142" i="3"/>
  <c r="CG143" i="3"/>
  <c r="CG144" i="3"/>
  <c r="CG148" i="3"/>
  <c r="CG149" i="3"/>
  <c r="CG150" i="3"/>
  <c r="CG152" i="3"/>
  <c r="CG153" i="3"/>
  <c r="CG154" i="3"/>
  <c r="CG155" i="3"/>
  <c r="CG156" i="3"/>
  <c r="CG160" i="3"/>
  <c r="CG161" i="3"/>
  <c r="CG162" i="3"/>
  <c r="CG163" i="3"/>
  <c r="CG164" i="3"/>
  <c r="CG165" i="3"/>
  <c r="CG167" i="3"/>
  <c r="CG168" i="3"/>
  <c r="DB181" i="3"/>
  <c r="DD181" i="3"/>
  <c r="DE181" i="3"/>
  <c r="DB180" i="3"/>
  <c r="DD180" i="3"/>
  <c r="DE180" i="3"/>
  <c r="CL182" i="3"/>
  <c r="CM182" i="3"/>
  <c r="CN182" i="3"/>
  <c r="CP182" i="3"/>
  <c r="CQ182" i="3"/>
  <c r="CR182" i="3"/>
  <c r="CT182" i="3"/>
  <c r="CU182" i="3"/>
  <c r="CV182" i="3"/>
  <c r="CX182" i="3"/>
  <c r="CY182" i="3"/>
  <c r="CZ182" i="3"/>
  <c r="CN181" i="3"/>
  <c r="CP181" i="3"/>
  <c r="CQ181" i="3"/>
  <c r="CR181" i="3"/>
  <c r="CT181" i="3"/>
  <c r="CU181" i="3"/>
  <c r="CV181" i="3"/>
  <c r="CX181" i="3"/>
  <c r="CY181" i="3"/>
  <c r="CZ181" i="3"/>
  <c r="CH181" i="3"/>
  <c r="CI181" i="3"/>
  <c r="CJ181" i="3"/>
  <c r="CL181" i="3"/>
  <c r="CM181" i="3"/>
  <c r="A182" i="3"/>
  <c r="GL68" i="4" l="1"/>
  <c r="GL67" i="4" s="1"/>
  <c r="HF108" i="4"/>
  <c r="HF110" i="4"/>
  <c r="GL70" i="4"/>
  <c r="GL69" i="4" s="1"/>
  <c r="GP70" i="4"/>
  <c r="GP69" i="4" s="1"/>
  <c r="HJ110" i="4"/>
  <c r="GT68" i="4"/>
  <c r="GT67" i="4" s="1"/>
  <c r="HN108" i="4"/>
  <c r="GP68" i="4"/>
  <c r="GP67" i="4" s="1"/>
  <c r="HJ108" i="4"/>
  <c r="HB110" i="4"/>
  <c r="GH70" i="4"/>
  <c r="GH69" i="4" s="1"/>
  <c r="HB108" i="4"/>
  <c r="GH68" i="4"/>
  <c r="GT70" i="4"/>
  <c r="GT69" i="4" s="1"/>
  <c r="HN110" i="4"/>
  <c r="EH151" i="3"/>
  <c r="ED151" i="3"/>
  <c r="FR8" i="4"/>
  <c r="FN8" i="4"/>
  <c r="GD8" i="4"/>
  <c r="FZ8" i="4"/>
  <c r="FV8" i="4"/>
  <c r="GX6" i="3"/>
  <c r="GP6" i="4"/>
  <c r="HR6" i="4"/>
  <c r="GL6" i="4"/>
  <c r="GH6" i="4"/>
  <c r="GT6" i="4"/>
  <c r="CG169" i="3"/>
  <c r="CG157" i="3"/>
  <c r="CX180" i="3"/>
  <c r="CY180" i="3"/>
  <c r="CZ180" i="3"/>
  <c r="AD13" i="9"/>
  <c r="DV58" i="3"/>
  <c r="EL151" i="3" l="1"/>
  <c r="ID108" i="4"/>
  <c r="HJ68" i="4"/>
  <c r="HJ67" i="4" s="1"/>
  <c r="HV110" i="4"/>
  <c r="HB70" i="4"/>
  <c r="HB69" i="4" s="1"/>
  <c r="HZ110" i="4"/>
  <c r="HF70" i="4"/>
  <c r="HF69" i="4" s="1"/>
  <c r="ID110" i="4"/>
  <c r="HJ70" i="4"/>
  <c r="HJ69" i="4" s="1"/>
  <c r="HV108" i="4"/>
  <c r="HB68" i="4"/>
  <c r="HZ108" i="4"/>
  <c r="HF68" i="4"/>
  <c r="HF67" i="4" s="1"/>
  <c r="IH110" i="4"/>
  <c r="HN70" i="4"/>
  <c r="HN69" i="4" s="1"/>
  <c r="HN68" i="4"/>
  <c r="HN67" i="4" s="1"/>
  <c r="IH108" i="4"/>
  <c r="EP151" i="3"/>
  <c r="ET151" i="3"/>
  <c r="GX8" i="4"/>
  <c r="GT8" i="4"/>
  <c r="GP8" i="4"/>
  <c r="GL8" i="4"/>
  <c r="GH8" i="4"/>
  <c r="HR6" i="3"/>
  <c r="HN6" i="4"/>
  <c r="HJ6" i="4"/>
  <c r="IL6" i="4"/>
  <c r="HF6" i="4"/>
  <c r="HB6" i="4"/>
  <c r="IX110" i="4" l="1"/>
  <c r="ID70" i="4"/>
  <c r="ID69" i="4" s="1"/>
  <c r="IT108" i="4"/>
  <c r="HZ68" i="4"/>
  <c r="HZ67" i="4" s="1"/>
  <c r="IP110" i="4"/>
  <c r="HV70" i="4"/>
  <c r="HV69" i="4" s="1"/>
  <c r="JB110" i="4"/>
  <c r="IH70" i="4"/>
  <c r="IH69" i="4" s="1"/>
  <c r="IP108" i="4"/>
  <c r="HV68" i="4"/>
  <c r="JB108" i="4"/>
  <c r="IH68" i="4"/>
  <c r="IH67" i="4" s="1"/>
  <c r="IT110" i="4"/>
  <c r="HZ70" i="4"/>
  <c r="HZ69" i="4" s="1"/>
  <c r="IX108" i="4"/>
  <c r="ID68" i="4"/>
  <c r="ID67" i="4" s="1"/>
  <c r="HJ8" i="4"/>
  <c r="HR8" i="4"/>
  <c r="HF8" i="4"/>
  <c r="HN8" i="4"/>
  <c r="HB8" i="4"/>
  <c r="IL6" i="3"/>
  <c r="HV6" i="4"/>
  <c r="HZ6" i="4"/>
  <c r="JF6" i="4"/>
  <c r="ID6" i="4"/>
  <c r="IH6" i="4"/>
  <c r="JR108" i="4" l="1"/>
  <c r="IX68" i="4"/>
  <c r="IX67" i="4" s="1"/>
  <c r="JV110" i="4"/>
  <c r="JB70" i="4"/>
  <c r="JB69" i="4" s="1"/>
  <c r="JJ108" i="4"/>
  <c r="IP68" i="4"/>
  <c r="JR110" i="4"/>
  <c r="IX70" i="4"/>
  <c r="IX69" i="4" s="1"/>
  <c r="JN108" i="4"/>
  <c r="IT68" i="4"/>
  <c r="IT67" i="4" s="1"/>
  <c r="JN110" i="4"/>
  <c r="IT70" i="4"/>
  <c r="IT69" i="4" s="1"/>
  <c r="JJ110" i="4"/>
  <c r="IP70" i="4"/>
  <c r="IP69" i="4" s="1"/>
  <c r="JV108" i="4"/>
  <c r="JB68" i="4"/>
  <c r="JB67" i="4" s="1"/>
  <c r="FB151" i="3"/>
  <c r="EX151" i="3"/>
  <c r="ID8" i="4"/>
  <c r="HZ8" i="4"/>
  <c r="HV8" i="4"/>
  <c r="IL8" i="4"/>
  <c r="IH8" i="4"/>
  <c r="JF6" i="3"/>
  <c r="JB6" i="4"/>
  <c r="IX6" i="4"/>
  <c r="JZ6" i="4"/>
  <c r="IT6" i="4"/>
  <c r="IP6" i="4"/>
  <c r="KH110" i="4" l="1"/>
  <c r="JN70" i="4"/>
  <c r="JN69" i="4" s="1"/>
  <c r="KP110" i="4"/>
  <c r="JV70" i="4"/>
  <c r="JV69" i="4" s="1"/>
  <c r="KP108" i="4"/>
  <c r="JV68" i="4"/>
  <c r="JV67" i="4" s="1"/>
  <c r="KH108" i="4"/>
  <c r="JN68" i="4"/>
  <c r="JN67" i="4" s="1"/>
  <c r="KL110" i="4"/>
  <c r="JR70" i="4"/>
  <c r="JR69" i="4" s="1"/>
  <c r="JJ70" i="4"/>
  <c r="JJ69" i="4" s="1"/>
  <c r="KD110" i="4"/>
  <c r="JJ68" i="4"/>
  <c r="KD108" i="4"/>
  <c r="KL108" i="4"/>
  <c r="JR68" i="4"/>
  <c r="JR67" i="4" s="1"/>
  <c r="JF8" i="4"/>
  <c r="IP8" i="4"/>
  <c r="JB8" i="4"/>
  <c r="IX8" i="4"/>
  <c r="IT8" i="4"/>
  <c r="JZ6" i="3"/>
  <c r="JJ6" i="4"/>
  <c r="JV6" i="4"/>
  <c r="JR6" i="4"/>
  <c r="KT6" i="4"/>
  <c r="JN6" i="4"/>
  <c r="KL68" i="4" l="1"/>
  <c r="KL67" i="4" s="1"/>
  <c r="KP70" i="4"/>
  <c r="KP69" i="4" s="1"/>
  <c r="KL70" i="4"/>
  <c r="KL69" i="4" s="1"/>
  <c r="KH68" i="4"/>
  <c r="KH67" i="4" s="1"/>
  <c r="KD68" i="4"/>
  <c r="KD70" i="4"/>
  <c r="KD69" i="4" s="1"/>
  <c r="KP68" i="4"/>
  <c r="KP67" i="4" s="1"/>
  <c r="KH70" i="4"/>
  <c r="KH69" i="4" s="1"/>
  <c r="FN151" i="3"/>
  <c r="FF151" i="3"/>
  <c r="FJ151" i="3" s="1"/>
  <c r="JJ8" i="4"/>
  <c r="JN8" i="4"/>
  <c r="JV8" i="4"/>
  <c r="JR8" i="4"/>
  <c r="JZ8" i="4"/>
  <c r="KT6" i="3"/>
  <c r="KH6" i="4"/>
  <c r="KD6" i="4"/>
  <c r="KL6" i="4"/>
  <c r="KP6" i="4"/>
  <c r="FR151" i="3" l="1"/>
  <c r="KP8" i="4"/>
  <c r="KL8" i="4"/>
  <c r="KH8" i="4"/>
  <c r="KT8" i="4"/>
  <c r="KD8" i="4"/>
  <c r="CC169" i="3"/>
  <c r="BY169" i="3"/>
  <c r="BU169" i="3"/>
  <c r="BQ169" i="3"/>
  <c r="CC157" i="3"/>
  <c r="BU157" i="3"/>
  <c r="BQ157" i="3"/>
  <c r="CC145" i="3"/>
  <c r="BY145" i="3"/>
  <c r="BU145" i="3"/>
  <c r="BQ145" i="3"/>
  <c r="FV151" i="3" l="1"/>
  <c r="BY171" i="3"/>
  <c r="CC171" i="3"/>
  <c r="CC173" i="3" s="1"/>
  <c r="BU171" i="3"/>
  <c r="BU173" i="3" s="1"/>
  <c r="BQ171" i="3"/>
  <c r="FZ151" i="3" l="1"/>
  <c r="GD151" i="3" s="1"/>
  <c r="BY173" i="3"/>
  <c r="CG171" i="3"/>
  <c r="CG173" i="3" s="1"/>
  <c r="BQ173" i="3"/>
  <c r="GH151" i="3" l="1"/>
  <c r="BM112" i="3"/>
  <c r="BM93" i="3"/>
  <c r="BI93" i="3"/>
  <c r="BE93" i="3"/>
  <c r="BA93" i="3"/>
  <c r="AW93" i="3"/>
  <c r="BM75" i="3"/>
  <c r="BI75" i="3"/>
  <c r="BE75" i="3"/>
  <c r="BA75" i="3"/>
  <c r="AW75" i="3"/>
  <c r="CG112" i="3"/>
  <c r="GL151" i="3" l="1"/>
  <c r="AW83" i="3"/>
  <c r="N19" i="9"/>
  <c r="N20" i="9" s="1"/>
  <c r="AW99" i="3"/>
  <c r="AW114" i="3" s="1"/>
  <c r="N28" i="9"/>
  <c r="N29" i="9" s="1"/>
  <c r="BA83" i="3"/>
  <c r="O19" i="9"/>
  <c r="O20" i="9" s="1"/>
  <c r="BM83" i="3"/>
  <c r="R19" i="9"/>
  <c r="R20" i="9" s="1"/>
  <c r="BA99" i="3"/>
  <c r="BA114" i="3" s="1"/>
  <c r="O28" i="9"/>
  <c r="O29" i="9" s="1"/>
  <c r="BE99" i="3"/>
  <c r="BE114" i="3" s="1"/>
  <c r="P28" i="9"/>
  <c r="P29" i="9" s="1"/>
  <c r="BI99" i="3"/>
  <c r="BI114" i="3" s="1"/>
  <c r="Q28" i="9"/>
  <c r="Q29" i="9" s="1"/>
  <c r="BM99" i="3"/>
  <c r="BM114" i="3" s="1"/>
  <c r="R28" i="9"/>
  <c r="R29" i="9" s="1"/>
  <c r="BE83" i="3"/>
  <c r="P19" i="9"/>
  <c r="P20" i="9" s="1"/>
  <c r="BI83" i="3"/>
  <c r="Q19" i="9"/>
  <c r="Q20" i="9" s="1"/>
  <c r="BY98" i="3"/>
  <c r="BQ98" i="3"/>
  <c r="CG93" i="3"/>
  <c r="CC93" i="3"/>
  <c r="BY93" i="3"/>
  <c r="U28" i="9" s="1"/>
  <c r="U29" i="9" s="1"/>
  <c r="BU93" i="3"/>
  <c r="BQ93" i="3"/>
  <c r="S28" i="9" s="1"/>
  <c r="S29" i="9" s="1"/>
  <c r="CG75" i="3"/>
  <c r="CC75" i="3"/>
  <c r="BY75" i="3"/>
  <c r="BU75" i="3"/>
  <c r="BQ75" i="3"/>
  <c r="O30" i="9" l="1"/>
  <c r="R30" i="9"/>
  <c r="R31" i="9" s="1"/>
  <c r="S43" i="11" s="1"/>
  <c r="CG83" i="3"/>
  <c r="W19" i="9"/>
  <c r="W20" i="9" s="1"/>
  <c r="BY83" i="3"/>
  <c r="U19" i="9"/>
  <c r="U20" i="9" s="1"/>
  <c r="U30" i="9" s="1"/>
  <c r="BU99" i="3"/>
  <c r="BU114" i="3" s="1"/>
  <c r="T28" i="9"/>
  <c r="T29" i="9" s="1"/>
  <c r="CC83" i="3"/>
  <c r="V19" i="9"/>
  <c r="V20" i="9" s="1"/>
  <c r="Q30" i="9"/>
  <c r="CC99" i="3"/>
  <c r="CC114" i="3" s="1"/>
  <c r="V28" i="9"/>
  <c r="V29" i="9" s="1"/>
  <c r="N30" i="9"/>
  <c r="N31" i="9" s="1"/>
  <c r="O43" i="11" s="1"/>
  <c r="BQ83" i="3"/>
  <c r="S19" i="9"/>
  <c r="S20" i="9" s="1"/>
  <c r="S30" i="9" s="1"/>
  <c r="P30" i="9"/>
  <c r="BU83" i="3"/>
  <c r="T19" i="9"/>
  <c r="T20" i="9" s="1"/>
  <c r="CG99" i="3"/>
  <c r="CG114" i="3" s="1"/>
  <c r="W28" i="9"/>
  <c r="W29" i="9" s="1"/>
  <c r="BY99" i="3"/>
  <c r="BY114" i="3" s="1"/>
  <c r="BQ99" i="3"/>
  <c r="BQ114" i="3" s="1"/>
  <c r="CO169" i="3"/>
  <c r="CK169" i="3"/>
  <c r="DA168" i="3"/>
  <c r="DA167" i="3"/>
  <c r="DA165" i="3"/>
  <c r="DA164" i="3"/>
  <c r="DA163" i="3"/>
  <c r="DA162" i="3"/>
  <c r="DA161" i="3"/>
  <c r="DA160" i="3"/>
  <c r="CW157" i="3"/>
  <c r="CS157" i="3"/>
  <c r="CO157" i="3"/>
  <c r="CK157" i="3"/>
  <c r="DA156" i="3"/>
  <c r="DA155" i="3"/>
  <c r="DA154" i="3"/>
  <c r="DA153" i="3"/>
  <c r="DA152" i="3"/>
  <c r="DA151" i="3"/>
  <c r="DA150" i="3"/>
  <c r="DA149" i="3"/>
  <c r="DA148" i="3"/>
  <c r="CW145" i="3"/>
  <c r="CS145" i="3"/>
  <c r="CO145" i="3"/>
  <c r="CK145" i="3"/>
  <c r="DA144" i="3"/>
  <c r="DA143" i="3"/>
  <c r="DA142" i="3"/>
  <c r="DA141" i="3"/>
  <c r="DA140" i="3"/>
  <c r="DA139" i="3"/>
  <c r="DA138" i="3"/>
  <c r="DA137" i="3"/>
  <c r="DA136" i="3"/>
  <c r="DA134" i="3"/>
  <c r="DA132" i="3"/>
  <c r="DA131" i="3"/>
  <c r="DA130" i="3"/>
  <c r="DA129" i="3"/>
  <c r="DA180" i="3" s="1"/>
  <c r="DA127" i="3"/>
  <c r="P31" i="9" l="1"/>
  <c r="Q43" i="11" s="1"/>
  <c r="GP151" i="3"/>
  <c r="S31" i="9"/>
  <c r="T43" i="11" s="1"/>
  <c r="Q31" i="9"/>
  <c r="R43" i="11" s="1"/>
  <c r="W30" i="9"/>
  <c r="W31" i="9" s="1"/>
  <c r="X43" i="11" s="1"/>
  <c r="V30" i="9"/>
  <c r="V31" i="9" s="1"/>
  <c r="W43" i="11" s="1"/>
  <c r="T30" i="9"/>
  <c r="T31" i="9" s="1"/>
  <c r="U43" i="11" s="1"/>
  <c r="O31" i="9"/>
  <c r="P43" i="11" s="1"/>
  <c r="DA145" i="3"/>
  <c r="CK171" i="3"/>
  <c r="CK173" i="3" s="1"/>
  <c r="CO171" i="3"/>
  <c r="CO173" i="3" s="1"/>
  <c r="DA157" i="3"/>
  <c r="CW169" i="3"/>
  <c r="CW171" i="3" s="1"/>
  <c r="CW173" i="3" s="1"/>
  <c r="CS169" i="3"/>
  <c r="CS171" i="3" s="1"/>
  <c r="GT151" i="3" l="1"/>
  <c r="GX151" i="3" s="1"/>
  <c r="HB151" i="3"/>
  <c r="U31" i="9"/>
  <c r="V43" i="11" s="1"/>
  <c r="CS173" i="3"/>
  <c r="DA171" i="3"/>
  <c r="DA173" i="3" s="1"/>
  <c r="DA169" i="3"/>
  <c r="HF151" i="3" l="1"/>
  <c r="DA98" i="3"/>
  <c r="DF98" i="3" s="1"/>
  <c r="DJ98" i="3" s="1"/>
  <c r="DN98" i="3" s="1"/>
  <c r="DR98" i="3" s="1"/>
  <c r="DV98" i="3" s="1"/>
  <c r="DZ98" i="3" s="1"/>
  <c r="ED98" i="3" s="1"/>
  <c r="EH98" i="3" s="1"/>
  <c r="EL98" i="3" s="1"/>
  <c r="EP98" i="3" s="1"/>
  <c r="ET98" i="3" s="1"/>
  <c r="EX98" i="3" s="1"/>
  <c r="FB98" i="3" s="1"/>
  <c r="FF98" i="3" s="1"/>
  <c r="FJ98" i="3" s="1"/>
  <c r="FN98" i="3" s="1"/>
  <c r="FR98" i="3" s="1"/>
  <c r="FV98" i="3" s="1"/>
  <c r="FZ98" i="3" s="1"/>
  <c r="GD98" i="3" s="1"/>
  <c r="GH98" i="3" s="1"/>
  <c r="GL98" i="3" s="1"/>
  <c r="GP98" i="3" s="1"/>
  <c r="GT98" i="3" s="1"/>
  <c r="GX98" i="3" s="1"/>
  <c r="HB98" i="3" s="1"/>
  <c r="HF98" i="3" s="1"/>
  <c r="HJ98" i="3" s="1"/>
  <c r="HN98" i="3" s="1"/>
  <c r="HR98" i="3" s="1"/>
  <c r="HV98" i="3" s="1"/>
  <c r="HZ98" i="3" s="1"/>
  <c r="ID98" i="3" s="1"/>
  <c r="IH98" i="3" s="1"/>
  <c r="IL98" i="3" s="1"/>
  <c r="IP98" i="3" s="1"/>
  <c r="IT98" i="3" s="1"/>
  <c r="IX98" i="3" s="1"/>
  <c r="JB98" i="3" s="1"/>
  <c r="JF98" i="3" s="1"/>
  <c r="CW98" i="3"/>
  <c r="CS98" i="3"/>
  <c r="CO98" i="3"/>
  <c r="CK98" i="3"/>
  <c r="DA92" i="3"/>
  <c r="CW92" i="3"/>
  <c r="CS92" i="3"/>
  <c r="CO92" i="3"/>
  <c r="CK92" i="3"/>
  <c r="DA81" i="3"/>
  <c r="CW81" i="3"/>
  <c r="CS81" i="3"/>
  <c r="CO81" i="3"/>
  <c r="CK81" i="3"/>
  <c r="DA75" i="3"/>
  <c r="AB19" i="9" s="1"/>
  <c r="AB20" i="9" s="1"/>
  <c r="CW75" i="3"/>
  <c r="AA19" i="9" s="1"/>
  <c r="AA20" i="9" s="1"/>
  <c r="CK75" i="3"/>
  <c r="X19" i="9" s="1"/>
  <c r="X20" i="9" s="1"/>
  <c r="CS69" i="3"/>
  <c r="CO69" i="3"/>
  <c r="JJ98" i="3" l="1"/>
  <c r="JN98" i="3" s="1"/>
  <c r="JR98" i="3" s="1"/>
  <c r="JV98" i="3" s="1"/>
  <c r="JZ98" i="3" s="1"/>
  <c r="KD98" i="3" s="1"/>
  <c r="KH98" i="3" s="1"/>
  <c r="KL98" i="3" s="1"/>
  <c r="KP98" i="3" s="1"/>
  <c r="KT98" i="3" s="1"/>
  <c r="DF81" i="3"/>
  <c r="AB27" i="9"/>
  <c r="DF92" i="3"/>
  <c r="HJ151" i="3"/>
  <c r="CO75" i="3"/>
  <c r="Y19" i="9" s="1"/>
  <c r="Y20" i="9" s="1"/>
  <c r="Y13" i="9"/>
  <c r="CK93" i="3"/>
  <c r="X28" i="9" s="1"/>
  <c r="X29" i="9" s="1"/>
  <c r="X30" i="9" s="1"/>
  <c r="X31" i="9" s="1"/>
  <c r="Y43" i="11" s="1"/>
  <c r="X27" i="9"/>
  <c r="CS75" i="3"/>
  <c r="Z19" i="9" s="1"/>
  <c r="Z20" i="9" s="1"/>
  <c r="Z13" i="9"/>
  <c r="CO93" i="3"/>
  <c r="Y28" i="9" s="1"/>
  <c r="Y29" i="9" s="1"/>
  <c r="Y27" i="9"/>
  <c r="CS93" i="3"/>
  <c r="Z28" i="9" s="1"/>
  <c r="Z29" i="9" s="1"/>
  <c r="Z27" i="9"/>
  <c r="CW93" i="3"/>
  <c r="AA28" i="9" s="1"/>
  <c r="AA29" i="9" s="1"/>
  <c r="AA30" i="9" s="1"/>
  <c r="AA27" i="9"/>
  <c r="DA93" i="3"/>
  <c r="DF144" i="3"/>
  <c r="CS83" i="3"/>
  <c r="CK83" i="3"/>
  <c r="CW83" i="3"/>
  <c r="DA83" i="3"/>
  <c r="Y58" i="3"/>
  <c r="Y45" i="3"/>
  <c r="U41" i="3"/>
  <c r="Q41" i="3"/>
  <c r="M41" i="3"/>
  <c r="I41" i="3"/>
  <c r="Y40" i="3"/>
  <c r="Y39" i="3"/>
  <c r="Y38" i="3"/>
  <c r="U32" i="3"/>
  <c r="Q32" i="3"/>
  <c r="M32" i="3"/>
  <c r="I32" i="3"/>
  <c r="Y31" i="3"/>
  <c r="Y30" i="3"/>
  <c r="Y29" i="3"/>
  <c r="Y28" i="3"/>
  <c r="Y27" i="3"/>
  <c r="U23" i="3"/>
  <c r="Q23" i="3"/>
  <c r="M23" i="3"/>
  <c r="I23" i="3"/>
  <c r="U22" i="3"/>
  <c r="Q22" i="3"/>
  <c r="M22" i="3"/>
  <c r="I22" i="3"/>
  <c r="U19" i="3"/>
  <c r="Q19" i="3"/>
  <c r="M19" i="3"/>
  <c r="I19" i="3"/>
  <c r="Y18" i="3"/>
  <c r="Y17" i="3"/>
  <c r="U14" i="3"/>
  <c r="Q14" i="3"/>
  <c r="M14" i="3"/>
  <c r="I14" i="3"/>
  <c r="I18" i="4" s="1"/>
  <c r="Y13" i="3"/>
  <c r="Y12" i="3"/>
  <c r="AS58" i="3"/>
  <c r="AS45" i="3"/>
  <c r="AO41" i="3"/>
  <c r="AK41" i="3"/>
  <c r="AG41" i="3"/>
  <c r="AC41" i="3"/>
  <c r="AS40" i="3"/>
  <c r="AS39" i="3"/>
  <c r="AS38" i="3"/>
  <c r="AO32" i="3"/>
  <c r="AK32" i="3"/>
  <c r="AG32" i="3"/>
  <c r="AG44" i="4" s="1"/>
  <c r="AC32" i="3"/>
  <c r="AS31" i="3"/>
  <c r="AS30" i="3"/>
  <c r="AS29" i="3"/>
  <c r="AS28" i="3"/>
  <c r="AS27" i="3"/>
  <c r="AO23" i="3"/>
  <c r="AK23" i="3"/>
  <c r="AG23" i="3"/>
  <c r="AC23" i="3"/>
  <c r="AO22" i="3"/>
  <c r="AK22" i="3"/>
  <c r="AG22" i="3"/>
  <c r="AC22" i="3"/>
  <c r="AO19" i="3"/>
  <c r="AK19" i="3"/>
  <c r="AG19" i="3"/>
  <c r="AC19" i="3"/>
  <c r="AS18" i="3"/>
  <c r="AS17" i="3"/>
  <c r="AO14" i="3"/>
  <c r="AK14" i="3"/>
  <c r="AG14" i="3"/>
  <c r="AC14" i="3"/>
  <c r="AS13" i="3"/>
  <c r="AS12" i="3"/>
  <c r="BM58" i="3"/>
  <c r="BM45" i="3"/>
  <c r="BI41" i="3"/>
  <c r="BE41" i="3"/>
  <c r="BA41" i="3"/>
  <c r="AW41" i="3"/>
  <c r="BM40" i="3"/>
  <c r="BM39" i="3"/>
  <c r="BM38" i="3"/>
  <c r="BI32" i="3"/>
  <c r="BE32" i="3"/>
  <c r="BA32" i="3"/>
  <c r="AW32" i="3"/>
  <c r="BM31" i="3"/>
  <c r="BM30" i="3"/>
  <c r="BM29" i="3"/>
  <c r="BM28" i="3"/>
  <c r="BM27" i="3"/>
  <c r="BI23" i="3"/>
  <c r="BE23" i="3"/>
  <c r="BA23" i="3"/>
  <c r="AW23" i="3"/>
  <c r="BI22" i="3"/>
  <c r="BE22" i="3"/>
  <c r="BA22" i="3"/>
  <c r="AW22" i="3"/>
  <c r="BI19" i="3"/>
  <c r="BE19" i="3"/>
  <c r="BA19" i="3"/>
  <c r="AW19" i="3"/>
  <c r="BM18" i="3"/>
  <c r="BM17" i="3"/>
  <c r="BI14" i="3"/>
  <c r="BE14" i="3"/>
  <c r="BA14" i="3"/>
  <c r="AW14" i="3"/>
  <c r="BM13" i="3"/>
  <c r="BM12" i="3"/>
  <c r="CG12" i="3"/>
  <c r="CG13" i="3"/>
  <c r="BQ14" i="3"/>
  <c r="BU14" i="3"/>
  <c r="BY14" i="3"/>
  <c r="CC14" i="3"/>
  <c r="CG17" i="3"/>
  <c r="CG18" i="3"/>
  <c r="BQ19" i="3"/>
  <c r="BU19" i="3"/>
  <c r="BY19" i="3"/>
  <c r="CC19" i="3"/>
  <c r="BQ22" i="3"/>
  <c r="BU22" i="3"/>
  <c r="BY22" i="3"/>
  <c r="CC22" i="3"/>
  <c r="BQ23" i="3"/>
  <c r="BU23" i="3"/>
  <c r="BY23" i="3"/>
  <c r="CC23" i="3"/>
  <c r="CG27" i="3"/>
  <c r="CG28" i="3"/>
  <c r="CG29" i="3"/>
  <c r="CG30" i="3"/>
  <c r="CG31" i="3"/>
  <c r="BQ32" i="3"/>
  <c r="BU32" i="3"/>
  <c r="BY32" i="3"/>
  <c r="CC32" i="3"/>
  <c r="CG38" i="3"/>
  <c r="CG39" i="3"/>
  <c r="CG40" i="3"/>
  <c r="BQ41" i="3"/>
  <c r="BU41" i="3"/>
  <c r="BY41" i="3"/>
  <c r="CC41" i="3"/>
  <c r="CG45" i="3"/>
  <c r="CG58" i="3"/>
  <c r="U44" i="4" l="1"/>
  <c r="BE44" i="4"/>
  <c r="AO25" i="4"/>
  <c r="AO181" i="3"/>
  <c r="AO182" i="3"/>
  <c r="CC25" i="4"/>
  <c r="CC181" i="3"/>
  <c r="CC182" i="3"/>
  <c r="BA25" i="4"/>
  <c r="BA181" i="3"/>
  <c r="BA182" i="3"/>
  <c r="BQ25" i="4"/>
  <c r="BQ182" i="3"/>
  <c r="BQ181" i="3"/>
  <c r="BI25" i="4"/>
  <c r="BI181" i="3"/>
  <c r="BI182" i="3"/>
  <c r="I44" i="4"/>
  <c r="CO83" i="3"/>
  <c r="AK25" i="4"/>
  <c r="AK181" i="3"/>
  <c r="AK182" i="3"/>
  <c r="BE25" i="4"/>
  <c r="BE181" i="3"/>
  <c r="BE182" i="3"/>
  <c r="I25" i="4"/>
  <c r="I181" i="3"/>
  <c r="I182" i="3"/>
  <c r="M25" i="4"/>
  <c r="M181" i="3"/>
  <c r="M182" i="3"/>
  <c r="AC25" i="4"/>
  <c r="AC181" i="3"/>
  <c r="AC182" i="3"/>
  <c r="Q25" i="4"/>
  <c r="Q181" i="3"/>
  <c r="Q182" i="3"/>
  <c r="DJ81" i="3"/>
  <c r="DJ139" i="3"/>
  <c r="AW25" i="4"/>
  <c r="AW181" i="3"/>
  <c r="AW182" i="3"/>
  <c r="BY25" i="4"/>
  <c r="BY182" i="3"/>
  <c r="BY181" i="3"/>
  <c r="BU25" i="4"/>
  <c r="BU181" i="3"/>
  <c r="BU182" i="3"/>
  <c r="AG25" i="4"/>
  <c r="AG181" i="3"/>
  <c r="AG182" i="3"/>
  <c r="AK44" i="4"/>
  <c r="U25" i="4"/>
  <c r="U181" i="3"/>
  <c r="U182" i="3"/>
  <c r="DF139" i="3"/>
  <c r="BQ44" i="4"/>
  <c r="I15" i="4"/>
  <c r="I40" i="4"/>
  <c r="I41" i="4"/>
  <c r="I42" i="4"/>
  <c r="I14" i="4"/>
  <c r="I43" i="4"/>
  <c r="I39" i="4"/>
  <c r="I13" i="4"/>
  <c r="M44" i="4"/>
  <c r="AC44" i="4"/>
  <c r="M40" i="4"/>
  <c r="M39" i="4"/>
  <c r="M43" i="4"/>
  <c r="M13" i="4"/>
  <c r="M42" i="4"/>
  <c r="M41" i="4"/>
  <c r="M14" i="4"/>
  <c r="Q44" i="4"/>
  <c r="BU35" i="3"/>
  <c r="U39" i="11" s="1"/>
  <c r="U44" i="11" s="1"/>
  <c r="BU44" i="4"/>
  <c r="AC13" i="4"/>
  <c r="AC14" i="4"/>
  <c r="AC43" i="4"/>
  <c r="AC41" i="4"/>
  <c r="AC39" i="4"/>
  <c r="AC42" i="4"/>
  <c r="AC40" i="4"/>
  <c r="Q41" i="4"/>
  <c r="Q40" i="4"/>
  <c r="Q43" i="4"/>
  <c r="Q42" i="4"/>
  <c r="Q39" i="4"/>
  <c r="Q13" i="4"/>
  <c r="Q14" i="4"/>
  <c r="AW44" i="4"/>
  <c r="AG42" i="4"/>
  <c r="AG14" i="4"/>
  <c r="AG43" i="4"/>
  <c r="AG41" i="4"/>
  <c r="AG39" i="4"/>
  <c r="AG13" i="4"/>
  <c r="AG40" i="4"/>
  <c r="U43" i="4"/>
  <c r="U13" i="4"/>
  <c r="U42" i="4"/>
  <c r="U41" i="4"/>
  <c r="U14" i="4"/>
  <c r="U40" i="4"/>
  <c r="U39" i="4"/>
  <c r="CK99" i="3"/>
  <c r="CK114" i="3" s="1"/>
  <c r="BQ14" i="4"/>
  <c r="BQ40" i="4"/>
  <c r="BQ43" i="4"/>
  <c r="BQ41" i="4"/>
  <c r="BQ42" i="4"/>
  <c r="BQ39" i="4"/>
  <c r="BQ13" i="4"/>
  <c r="CC41" i="4"/>
  <c r="CC39" i="4"/>
  <c r="CC13" i="4"/>
  <c r="CC42" i="4"/>
  <c r="CC14" i="4"/>
  <c r="CC40" i="4"/>
  <c r="CC43" i="4"/>
  <c r="AW40" i="4"/>
  <c r="AW43" i="4"/>
  <c r="AW42" i="4"/>
  <c r="AW13" i="4"/>
  <c r="AW41" i="4"/>
  <c r="AW14" i="4"/>
  <c r="AW39" i="4"/>
  <c r="BA44" i="4"/>
  <c r="AK14" i="4"/>
  <c r="AK43" i="4"/>
  <c r="AK41" i="4"/>
  <c r="AK39" i="4"/>
  <c r="AK42" i="4"/>
  <c r="AK40" i="4"/>
  <c r="AK13" i="4"/>
  <c r="AO44" i="4"/>
  <c r="CW99" i="3"/>
  <c r="CW114" i="3" s="1"/>
  <c r="BY40" i="4"/>
  <c r="BY43" i="4"/>
  <c r="BY41" i="4"/>
  <c r="BY39" i="4"/>
  <c r="BY13" i="4"/>
  <c r="BY42" i="4"/>
  <c r="BY14" i="4"/>
  <c r="AO43" i="4"/>
  <c r="AO41" i="4"/>
  <c r="AO39" i="4"/>
  <c r="AO14" i="4"/>
  <c r="AO42" i="4"/>
  <c r="AO40" i="4"/>
  <c r="AO13" i="4"/>
  <c r="CS99" i="3"/>
  <c r="CS114" i="3" s="1"/>
  <c r="DJ92" i="3"/>
  <c r="AC27" i="9"/>
  <c r="BI13" i="4"/>
  <c r="BI41" i="4"/>
  <c r="BI43" i="4"/>
  <c r="BI14" i="4"/>
  <c r="BI39" i="4"/>
  <c r="BI42" i="4"/>
  <c r="BI40" i="4"/>
  <c r="CC35" i="3"/>
  <c r="W39" i="11" s="1"/>
  <c r="W44" i="11" s="1"/>
  <c r="CC44" i="4"/>
  <c r="BA40" i="4"/>
  <c r="BA43" i="4"/>
  <c r="BA13" i="4"/>
  <c r="BA41" i="4"/>
  <c r="BA14" i="4"/>
  <c r="BA39" i="4"/>
  <c r="BA42" i="4"/>
  <c r="BY35" i="3"/>
  <c r="V39" i="11" s="1"/>
  <c r="V44" i="11" s="1"/>
  <c r="BY44" i="4"/>
  <c r="BU43" i="4"/>
  <c r="BU41" i="4"/>
  <c r="BU39" i="4"/>
  <c r="BU40" i="4"/>
  <c r="BU13" i="4"/>
  <c r="BU42" i="4"/>
  <c r="BU14" i="4"/>
  <c r="BE43" i="4"/>
  <c r="BE13" i="4"/>
  <c r="BE41" i="4"/>
  <c r="BE14" i="4"/>
  <c r="BE39" i="4"/>
  <c r="BE42" i="4"/>
  <c r="BE40" i="4"/>
  <c r="BI44" i="4"/>
  <c r="AK17" i="4"/>
  <c r="K56" i="15"/>
  <c r="BA17" i="4"/>
  <c r="O56" i="15"/>
  <c r="AO17" i="4"/>
  <c r="L56" i="15"/>
  <c r="BE17" i="4"/>
  <c r="P56" i="15"/>
  <c r="BI17" i="4"/>
  <c r="Q56" i="15"/>
  <c r="Z30" i="9"/>
  <c r="CC17" i="4"/>
  <c r="V56" i="15"/>
  <c r="DA99" i="3"/>
  <c r="DA114" i="3" s="1"/>
  <c r="AB28" i="9"/>
  <c r="AB29" i="9" s="1"/>
  <c r="AB30" i="9" s="1"/>
  <c r="AB31" i="9" s="1"/>
  <c r="AC43" i="11" s="1"/>
  <c r="I17" i="4"/>
  <c r="D56" i="15"/>
  <c r="M17" i="4"/>
  <c r="E56" i="15"/>
  <c r="AW17" i="4"/>
  <c r="N56" i="15"/>
  <c r="BY17" i="4"/>
  <c r="U56" i="15"/>
  <c r="BU17" i="4"/>
  <c r="T56" i="15"/>
  <c r="CG20" i="4"/>
  <c r="CG23" i="4" s="1"/>
  <c r="AC17" i="4"/>
  <c r="I56" i="15"/>
  <c r="Q17" i="4"/>
  <c r="F56" i="15"/>
  <c r="CO99" i="3"/>
  <c r="CO114" i="3" s="1"/>
  <c r="BQ17" i="4"/>
  <c r="S56" i="15"/>
  <c r="CG19" i="4"/>
  <c r="CG21" i="4" s="1"/>
  <c r="AS20" i="4"/>
  <c r="AS23" i="4" s="1"/>
  <c r="M58" i="15" s="1"/>
  <c r="AG17" i="4"/>
  <c r="J56" i="15"/>
  <c r="U17" i="4"/>
  <c r="G56" i="15"/>
  <c r="Y30" i="9"/>
  <c r="Y31" i="9" s="1"/>
  <c r="Z43" i="11" s="1"/>
  <c r="Y19" i="4"/>
  <c r="Y21" i="4" s="1"/>
  <c r="AS19" i="4"/>
  <c r="AS21" i="4" s="1"/>
  <c r="M57" i="15" s="1"/>
  <c r="Y20" i="4"/>
  <c r="Y23" i="4" s="1"/>
  <c r="BM20" i="4"/>
  <c r="BM23" i="4" s="1"/>
  <c r="BM19" i="4"/>
  <c r="BM21" i="4" s="1"/>
  <c r="AC12" i="4"/>
  <c r="AC16" i="4" s="1"/>
  <c r="AC15" i="4"/>
  <c r="M12" i="4"/>
  <c r="M16" i="4" s="1"/>
  <c r="M15" i="4"/>
  <c r="CC12" i="4"/>
  <c r="CC16" i="4" s="1"/>
  <c r="CC15" i="4"/>
  <c r="AW12" i="4"/>
  <c r="AW16" i="4" s="1"/>
  <c r="AW15" i="4"/>
  <c r="AG12" i="4"/>
  <c r="AG16" i="4" s="1"/>
  <c r="AG15" i="4"/>
  <c r="Q12" i="4"/>
  <c r="Q16" i="4" s="1"/>
  <c r="Q15" i="4"/>
  <c r="BY12" i="4"/>
  <c r="BY16" i="4" s="1"/>
  <c r="BY15" i="4"/>
  <c r="U12" i="4"/>
  <c r="U16" i="4" s="1"/>
  <c r="U15" i="4"/>
  <c r="AK12" i="4"/>
  <c r="AK16" i="4" s="1"/>
  <c r="AK15" i="4"/>
  <c r="BU12" i="4"/>
  <c r="BU16" i="4" s="1"/>
  <c r="BU15" i="4"/>
  <c r="BE12" i="4"/>
  <c r="BE16" i="4" s="1"/>
  <c r="BE15" i="4"/>
  <c r="AO12" i="4"/>
  <c r="AO16" i="4" s="1"/>
  <c r="AO15" i="4"/>
  <c r="BQ12" i="4"/>
  <c r="BQ16" i="4" s="1"/>
  <c r="BQ15" i="4"/>
  <c r="BI12" i="4"/>
  <c r="BI16" i="4" s="1"/>
  <c r="BI15" i="4"/>
  <c r="BA12" i="4"/>
  <c r="BA16" i="4" s="1"/>
  <c r="BA15" i="4"/>
  <c r="BM19" i="3"/>
  <c r="R56" i="15" s="1"/>
  <c r="CG22" i="3"/>
  <c r="CC43" i="3"/>
  <c r="CC47" i="3" s="1"/>
  <c r="Q21" i="3"/>
  <c r="CG23" i="3"/>
  <c r="BM14" i="3"/>
  <c r="BQ21" i="3"/>
  <c r="BE33" i="3"/>
  <c r="AO33" i="3"/>
  <c r="Y41" i="3"/>
  <c r="AW21" i="3"/>
  <c r="BM41" i="3"/>
  <c r="AS23" i="3"/>
  <c r="I21" i="3"/>
  <c r="BY24" i="3"/>
  <c r="AC21" i="3"/>
  <c r="AK21" i="3"/>
  <c r="U21" i="3"/>
  <c r="U24" i="3"/>
  <c r="CG32" i="3"/>
  <c r="BI24" i="3"/>
  <c r="AO24" i="3"/>
  <c r="AS41" i="3"/>
  <c r="Y19" i="3"/>
  <c r="H56" i="15" s="1"/>
  <c r="CG19" i="3"/>
  <c r="W56" i="15" s="1"/>
  <c r="CG14" i="3"/>
  <c r="CG39" i="4" s="1"/>
  <c r="Y22" i="3"/>
  <c r="BU24" i="3"/>
  <c r="BQ33" i="3"/>
  <c r="CC24" i="3"/>
  <c r="Y23" i="3"/>
  <c r="M21" i="3"/>
  <c r="I33" i="3"/>
  <c r="M33" i="3"/>
  <c r="Q33" i="3"/>
  <c r="Y32" i="3"/>
  <c r="U33" i="3"/>
  <c r="I24" i="3"/>
  <c r="Y14" i="3"/>
  <c r="M24" i="3"/>
  <c r="Q24" i="3"/>
  <c r="AG21" i="3"/>
  <c r="AK24" i="3"/>
  <c r="AO21" i="3"/>
  <c r="AG33" i="3"/>
  <c r="AK33" i="3"/>
  <c r="AS32" i="3"/>
  <c r="AC33" i="3"/>
  <c r="AS19" i="3"/>
  <c r="M56" i="15" s="1"/>
  <c r="AS22" i="3"/>
  <c r="AC24" i="3"/>
  <c r="AS14" i="3"/>
  <c r="AG24" i="3"/>
  <c r="BA24" i="3"/>
  <c r="BE21" i="3"/>
  <c r="BA33" i="3"/>
  <c r="BI21" i="3"/>
  <c r="BM32" i="3"/>
  <c r="BI33" i="3"/>
  <c r="BM22" i="3"/>
  <c r="BM23" i="3"/>
  <c r="AW33" i="3"/>
  <c r="AW24" i="3"/>
  <c r="BA21" i="3"/>
  <c r="BE24" i="3"/>
  <c r="CC33" i="3"/>
  <c r="CG41" i="3"/>
  <c r="BQ24" i="3"/>
  <c r="CC36" i="3"/>
  <c r="BY36" i="3"/>
  <c r="BY43" i="3"/>
  <c r="BY47" i="3" s="1"/>
  <c r="U60" i="15" s="1"/>
  <c r="BY33" i="3"/>
  <c r="BU33" i="3"/>
  <c r="CW41" i="3"/>
  <c r="DF26" i="4" l="1"/>
  <c r="DF112" i="4"/>
  <c r="DF72" i="4"/>
  <c r="DZ92" i="4"/>
  <c r="AS44" i="4"/>
  <c r="CG44" i="4"/>
  <c r="Y40" i="4"/>
  <c r="Y181" i="3"/>
  <c r="Y25" i="4"/>
  <c r="Y182" i="3"/>
  <c r="BM182" i="3"/>
  <c r="BM181" i="3"/>
  <c r="BM25" i="4"/>
  <c r="DN81" i="3"/>
  <c r="DN139" i="3"/>
  <c r="AS39" i="4"/>
  <c r="AS181" i="3"/>
  <c r="AS25" i="4"/>
  <c r="AS182" i="3"/>
  <c r="CG43" i="4"/>
  <c r="CG25" i="4"/>
  <c r="CG42" i="4"/>
  <c r="BM14" i="4"/>
  <c r="BM13" i="4"/>
  <c r="DN92" i="3"/>
  <c r="AD27" i="9"/>
  <c r="DN144" i="3"/>
  <c r="Y41" i="4"/>
  <c r="CG40" i="4"/>
  <c r="BM42" i="4"/>
  <c r="Y43" i="4"/>
  <c r="Y42" i="4"/>
  <c r="AS13" i="4"/>
  <c r="AS14" i="4"/>
  <c r="AS41" i="4"/>
  <c r="AS40" i="4"/>
  <c r="BM40" i="4"/>
  <c r="AS42" i="4"/>
  <c r="BM44" i="4"/>
  <c r="CG13" i="4"/>
  <c r="CG14" i="4"/>
  <c r="BM22" i="4"/>
  <c r="AS43" i="4"/>
  <c r="Y44" i="4"/>
  <c r="BU36" i="3"/>
  <c r="BM39" i="4"/>
  <c r="CG41" i="4"/>
  <c r="BM43" i="4"/>
  <c r="BM41" i="4"/>
  <c r="Y13" i="4"/>
  <c r="Y14" i="4"/>
  <c r="BU43" i="3"/>
  <c r="BU47" i="3" s="1"/>
  <c r="T60" i="15" s="1"/>
  <c r="DJ144" i="3"/>
  <c r="Y39" i="4"/>
  <c r="R58" i="15"/>
  <c r="BM24" i="4"/>
  <c r="W57" i="15"/>
  <c r="CG22" i="4"/>
  <c r="W58" i="15"/>
  <c r="CG24" i="4"/>
  <c r="HV151" i="3"/>
  <c r="HN151" i="3"/>
  <c r="HR151" i="3" s="1"/>
  <c r="I35" i="3"/>
  <c r="E39" i="11" s="1"/>
  <c r="D59" i="15"/>
  <c r="BE35" i="3"/>
  <c r="BE43" i="3" s="1"/>
  <c r="BE47" i="3" s="1"/>
  <c r="P59" i="15"/>
  <c r="Q35" i="3"/>
  <c r="Q36" i="3" s="1"/>
  <c r="F59" i="15"/>
  <c r="H57" i="15"/>
  <c r="Z31" i="9"/>
  <c r="AA43" i="11" s="1"/>
  <c r="AW35" i="3"/>
  <c r="O39" i="11" s="1"/>
  <c r="N59" i="15"/>
  <c r="CC52" i="3"/>
  <c r="V60" i="15"/>
  <c r="BQ35" i="3"/>
  <c r="S59" i="15"/>
  <c r="H58" i="15"/>
  <c r="AO35" i="3"/>
  <c r="L59" i="15"/>
  <c r="AG35" i="3"/>
  <c r="J59" i="15"/>
  <c r="U35" i="3"/>
  <c r="U36" i="3" s="1"/>
  <c r="G59" i="15"/>
  <c r="R57" i="15"/>
  <c r="AK35" i="3"/>
  <c r="AK43" i="3" s="1"/>
  <c r="AK47" i="3" s="1"/>
  <c r="K59" i="15"/>
  <c r="BI35" i="3"/>
  <c r="Q59" i="15"/>
  <c r="BA35" i="3"/>
  <c r="P39" i="11" s="1"/>
  <c r="P44" i="11" s="1"/>
  <c r="O59" i="15"/>
  <c r="M35" i="3"/>
  <c r="E59" i="15"/>
  <c r="AC35" i="3"/>
  <c r="J39" i="11" s="1"/>
  <c r="I59" i="15"/>
  <c r="AA31" i="9"/>
  <c r="AB43" i="11" s="1"/>
  <c r="AS17" i="4"/>
  <c r="CG17" i="4"/>
  <c r="BM17" i="4"/>
  <c r="M36" i="3"/>
  <c r="F39" i="11"/>
  <c r="F44" i="11" s="1"/>
  <c r="Y17" i="4"/>
  <c r="Y15" i="4"/>
  <c r="AS24" i="4"/>
  <c r="AS22" i="4"/>
  <c r="BM24" i="3"/>
  <c r="BM12" i="4"/>
  <c r="BM16" i="4" s="1"/>
  <c r="BM15" i="4"/>
  <c r="CG12" i="4"/>
  <c r="CG16" i="4" s="1"/>
  <c r="CG15" i="4"/>
  <c r="AS12" i="4"/>
  <c r="AS16" i="4" s="1"/>
  <c r="AS15" i="4"/>
  <c r="CC50" i="3"/>
  <c r="BM21" i="3"/>
  <c r="R59" i="15" s="1"/>
  <c r="CG182" i="3"/>
  <c r="Q43" i="3"/>
  <c r="Q47" i="3" s="1"/>
  <c r="Q50" i="3" s="1"/>
  <c r="CG21" i="3"/>
  <c r="W59" i="15" s="1"/>
  <c r="CG181" i="3"/>
  <c r="BM33" i="3"/>
  <c r="CG24" i="3"/>
  <c r="AW36" i="3"/>
  <c r="AW43" i="3"/>
  <c r="AW47" i="3" s="1"/>
  <c r="M43" i="3"/>
  <c r="M47" i="3" s="1"/>
  <c r="Y21" i="3"/>
  <c r="H59" i="15" s="1"/>
  <c r="BQ36" i="3"/>
  <c r="CG33" i="3"/>
  <c r="Y24" i="3"/>
  <c r="BI36" i="3"/>
  <c r="AS33" i="3"/>
  <c r="AG43" i="3"/>
  <c r="AG47" i="3" s="1"/>
  <c r="AO36" i="3"/>
  <c r="I36" i="3"/>
  <c r="I43" i="3"/>
  <c r="Y33" i="3"/>
  <c r="AS21" i="3"/>
  <c r="M59" i="15" s="1"/>
  <c r="AS24" i="3"/>
  <c r="BY50" i="3"/>
  <c r="BY52" i="3"/>
  <c r="BU50" i="3"/>
  <c r="DA58" i="3"/>
  <c r="DA45" i="3"/>
  <c r="DA40" i="3"/>
  <c r="DA39" i="3"/>
  <c r="DA38" i="3"/>
  <c r="DA31" i="3"/>
  <c r="DA30" i="3"/>
  <c r="DA29" i="3"/>
  <c r="DA28" i="3"/>
  <c r="DA27" i="3"/>
  <c r="DA18" i="3"/>
  <c r="DA17" i="3"/>
  <c r="DA13" i="3"/>
  <c r="DA12" i="3"/>
  <c r="CW32" i="3"/>
  <c r="CW23" i="3"/>
  <c r="CW22" i="3"/>
  <c r="CW19" i="3"/>
  <c r="CW14" i="3"/>
  <c r="CW25" i="4" s="1"/>
  <c r="DZ26" i="4" l="1"/>
  <c r="DZ112" i="4"/>
  <c r="ET92" i="4"/>
  <c r="DZ72" i="4"/>
  <c r="BU52" i="3"/>
  <c r="AC36" i="3"/>
  <c r="AC43" i="3"/>
  <c r="AC47" i="3" s="1"/>
  <c r="G39" i="11"/>
  <c r="G44" i="11" s="1"/>
  <c r="CW44" i="4"/>
  <c r="DR81" i="3"/>
  <c r="DV81" i="3" s="1"/>
  <c r="DR139" i="3"/>
  <c r="DV139" i="3" s="1"/>
  <c r="H39" i="11"/>
  <c r="H44" i="11" s="1"/>
  <c r="U43" i="3"/>
  <c r="U47" i="3" s="1"/>
  <c r="DR92" i="3"/>
  <c r="AE27" i="9"/>
  <c r="DR144" i="3"/>
  <c r="DV144" i="3" s="1"/>
  <c r="BA43" i="3"/>
  <c r="BA47" i="3" s="1"/>
  <c r="O60" i="15" s="1"/>
  <c r="CW14" i="4"/>
  <c r="DR83" i="4" s="1"/>
  <c r="CW39" i="4"/>
  <c r="CW42" i="4"/>
  <c r="CW40" i="4"/>
  <c r="CW43" i="4"/>
  <c r="CW13" i="4"/>
  <c r="DR82" i="4" s="1"/>
  <c r="CW41" i="4"/>
  <c r="BA36" i="3"/>
  <c r="HZ151" i="3"/>
  <c r="AW50" i="3"/>
  <c r="N60" i="15"/>
  <c r="BQ43" i="3"/>
  <c r="BQ47" i="3" s="1"/>
  <c r="T39" i="11"/>
  <c r="AK50" i="3"/>
  <c r="K60" i="15"/>
  <c r="AC50" i="3"/>
  <c r="I60" i="15"/>
  <c r="BI43" i="3"/>
  <c r="BI47" i="3" s="1"/>
  <c r="R39" i="11"/>
  <c r="R44" i="11" s="1"/>
  <c r="AG36" i="3"/>
  <c r="K39" i="11"/>
  <c r="K44" i="11" s="1"/>
  <c r="Q52" i="3"/>
  <c r="F60" i="15"/>
  <c r="AG50" i="3"/>
  <c r="J60" i="15"/>
  <c r="J44" i="11"/>
  <c r="BE36" i="3"/>
  <c r="Q39" i="11"/>
  <c r="Q44" i="11" s="1"/>
  <c r="AK36" i="3"/>
  <c r="L39" i="11"/>
  <c r="L44" i="11" s="1"/>
  <c r="AO43" i="3"/>
  <c r="AO47" i="3" s="1"/>
  <c r="M39" i="11"/>
  <c r="M44" i="11" s="1"/>
  <c r="O44" i="11"/>
  <c r="BE52" i="3"/>
  <c r="P60" i="15"/>
  <c r="M50" i="3"/>
  <c r="E60" i="15"/>
  <c r="CW17" i="4"/>
  <c r="DR86" i="4" s="1"/>
  <c r="AA56" i="15"/>
  <c r="Y35" i="3"/>
  <c r="Y36" i="3" s="1"/>
  <c r="BM35" i="3"/>
  <c r="BM43" i="3" s="1"/>
  <c r="BM47" i="3" s="1"/>
  <c r="R60" i="15" s="1"/>
  <c r="CG35" i="3"/>
  <c r="CG36" i="3" s="1"/>
  <c r="AS35" i="3"/>
  <c r="AS43" i="3" s="1"/>
  <c r="AS47" i="3" s="1"/>
  <c r="M60" i="15" s="1"/>
  <c r="DA20" i="4"/>
  <c r="DA23" i="4" s="1"/>
  <c r="DA24" i="4" s="1"/>
  <c r="DA19" i="4"/>
  <c r="DA21" i="4" s="1"/>
  <c r="CW12" i="4"/>
  <c r="CW16" i="4" s="1"/>
  <c r="DR85" i="4" s="1"/>
  <c r="CW15" i="4"/>
  <c r="DR84" i="4" s="1"/>
  <c r="CW182" i="3"/>
  <c r="CW181" i="3"/>
  <c r="DR181" i="3" s="1"/>
  <c r="EL181" i="3" s="1"/>
  <c r="FF181" i="3" s="1"/>
  <c r="FZ181" i="3" s="1"/>
  <c r="GT181" i="3" s="1"/>
  <c r="HN181" i="3" s="1"/>
  <c r="IH181" i="3" s="1"/>
  <c r="JB181" i="3" s="1"/>
  <c r="JV181" i="3" s="1"/>
  <c r="KP181" i="3" s="1"/>
  <c r="AW52" i="3"/>
  <c r="BE50" i="3"/>
  <c r="M52" i="3"/>
  <c r="AK52" i="3"/>
  <c r="AC52" i="3"/>
  <c r="AG52" i="3"/>
  <c r="I47" i="3"/>
  <c r="D60" i="15" s="1"/>
  <c r="BA50" i="3"/>
  <c r="BA52" i="3"/>
  <c r="DA41" i="3"/>
  <c r="DA32" i="3"/>
  <c r="CW21" i="3"/>
  <c r="DA19" i="3"/>
  <c r="AB56" i="15" s="1"/>
  <c r="DA14" i="3"/>
  <c r="DA23" i="3"/>
  <c r="DA22" i="3"/>
  <c r="CW24" i="3"/>
  <c r="CW33" i="3"/>
  <c r="FN92" i="4" l="1"/>
  <c r="ET26" i="4"/>
  <c r="ET112" i="4"/>
  <c r="ET72" i="4"/>
  <c r="AS36" i="3"/>
  <c r="Y43" i="3"/>
  <c r="Y47" i="3" s="1"/>
  <c r="H60" i="15" s="1"/>
  <c r="DZ81" i="3"/>
  <c r="DA42" i="4"/>
  <c r="DF42" i="4" s="1"/>
  <c r="DJ42" i="4" s="1"/>
  <c r="DN42" i="4" s="1"/>
  <c r="DR42" i="4" s="1"/>
  <c r="DZ42" i="4" s="1"/>
  <c r="ED42" i="4" s="1"/>
  <c r="EH42" i="4" s="1"/>
  <c r="EL42" i="4" s="1"/>
  <c r="ET42" i="4" s="1"/>
  <c r="EX42" i="4" s="1"/>
  <c r="FB42" i="4" s="1"/>
  <c r="FF42" i="4" s="1"/>
  <c r="FN42" i="4" s="1"/>
  <c r="FR42" i="4" s="1"/>
  <c r="FV42" i="4" s="1"/>
  <c r="FZ42" i="4" s="1"/>
  <c r="GH42" i="4" s="1"/>
  <c r="GL42" i="4" s="1"/>
  <c r="GP42" i="4" s="1"/>
  <c r="GT42" i="4" s="1"/>
  <c r="HB42" i="4" s="1"/>
  <c r="HF42" i="4" s="1"/>
  <c r="HJ42" i="4" s="1"/>
  <c r="HN42" i="4" s="1"/>
  <c r="HV42" i="4" s="1"/>
  <c r="HZ42" i="4" s="1"/>
  <c r="ID42" i="4" s="1"/>
  <c r="IH42" i="4" s="1"/>
  <c r="IP42" i="4" s="1"/>
  <c r="IT42" i="4" s="1"/>
  <c r="IX42" i="4" s="1"/>
  <c r="JB42" i="4" s="1"/>
  <c r="JJ42" i="4" s="1"/>
  <c r="JN42" i="4" s="1"/>
  <c r="JR42" i="4" s="1"/>
  <c r="JV42" i="4" s="1"/>
  <c r="KD42" i="4" s="1"/>
  <c r="KH42" i="4" s="1"/>
  <c r="KL42" i="4" s="1"/>
  <c r="KP42" i="4" s="1"/>
  <c r="DA25" i="4"/>
  <c r="BM36" i="3"/>
  <c r="BM52" i="3"/>
  <c r="BM50" i="3"/>
  <c r="I39" i="11"/>
  <c r="DR63" i="4"/>
  <c r="EL63" i="4" s="1"/>
  <c r="FF63" i="4" s="1"/>
  <c r="FZ63" i="4" s="1"/>
  <c r="GT63" i="4" s="1"/>
  <c r="HN63" i="4" s="1"/>
  <c r="IH63" i="4" s="1"/>
  <c r="JB63" i="4" s="1"/>
  <c r="JV63" i="4" s="1"/>
  <c r="KP63" i="4" s="1"/>
  <c r="EL83" i="4"/>
  <c r="FF83" i="4" s="1"/>
  <c r="FZ83" i="4" s="1"/>
  <c r="GT83" i="4" s="1"/>
  <c r="HN83" i="4" s="1"/>
  <c r="IH83" i="4" s="1"/>
  <c r="JB83" i="4" s="1"/>
  <c r="JV83" i="4" s="1"/>
  <c r="KP83" i="4" s="1"/>
  <c r="DR103" i="4"/>
  <c r="EL103" i="4" s="1"/>
  <c r="FF103" i="4" s="1"/>
  <c r="FZ103" i="4" s="1"/>
  <c r="GT103" i="4" s="1"/>
  <c r="HN103" i="4" s="1"/>
  <c r="IH103" i="4" s="1"/>
  <c r="JB103" i="4" s="1"/>
  <c r="JV103" i="4" s="1"/>
  <c r="KP103" i="4" s="1"/>
  <c r="DR105" i="4"/>
  <c r="EL105" i="4" s="1"/>
  <c r="FF105" i="4" s="1"/>
  <c r="FZ105" i="4" s="1"/>
  <c r="GT105" i="4" s="1"/>
  <c r="HN105" i="4" s="1"/>
  <c r="IH105" i="4" s="1"/>
  <c r="JB105" i="4" s="1"/>
  <c r="JV105" i="4" s="1"/>
  <c r="KP105" i="4" s="1"/>
  <c r="EL85" i="4"/>
  <c r="FF85" i="4" s="1"/>
  <c r="FZ85" i="4" s="1"/>
  <c r="GT85" i="4" s="1"/>
  <c r="HN85" i="4" s="1"/>
  <c r="IH85" i="4" s="1"/>
  <c r="JB85" i="4" s="1"/>
  <c r="JV85" i="4" s="1"/>
  <c r="KP85" i="4" s="1"/>
  <c r="DR65" i="4"/>
  <c r="EL65" i="4" s="1"/>
  <c r="FF65" i="4" s="1"/>
  <c r="FZ65" i="4" s="1"/>
  <c r="GT65" i="4" s="1"/>
  <c r="HN65" i="4" s="1"/>
  <c r="IH65" i="4" s="1"/>
  <c r="JB65" i="4" s="1"/>
  <c r="JV65" i="4" s="1"/>
  <c r="KP65" i="4" s="1"/>
  <c r="EL82" i="4"/>
  <c r="FF82" i="4" s="1"/>
  <c r="FZ82" i="4" s="1"/>
  <c r="GT82" i="4" s="1"/>
  <c r="HN82" i="4" s="1"/>
  <c r="IH82" i="4" s="1"/>
  <c r="JB82" i="4" s="1"/>
  <c r="JV82" i="4" s="1"/>
  <c r="KP82" i="4" s="1"/>
  <c r="DR102" i="4"/>
  <c r="EL102" i="4" s="1"/>
  <c r="FF102" i="4" s="1"/>
  <c r="FZ102" i="4" s="1"/>
  <c r="GT102" i="4" s="1"/>
  <c r="HN102" i="4" s="1"/>
  <c r="IH102" i="4" s="1"/>
  <c r="JB102" i="4" s="1"/>
  <c r="JV102" i="4" s="1"/>
  <c r="KP102" i="4" s="1"/>
  <c r="DR62" i="4"/>
  <c r="EL62" i="4" s="1"/>
  <c r="FF62" i="4" s="1"/>
  <c r="FZ62" i="4" s="1"/>
  <c r="GT62" i="4" s="1"/>
  <c r="HN62" i="4" s="1"/>
  <c r="IH62" i="4" s="1"/>
  <c r="JB62" i="4" s="1"/>
  <c r="JV62" i="4" s="1"/>
  <c r="KP62" i="4" s="1"/>
  <c r="EL84" i="4"/>
  <c r="FF84" i="4" s="1"/>
  <c r="FZ84" i="4" s="1"/>
  <c r="GT84" i="4" s="1"/>
  <c r="HN84" i="4" s="1"/>
  <c r="IH84" i="4" s="1"/>
  <c r="JB84" i="4" s="1"/>
  <c r="JV84" i="4" s="1"/>
  <c r="KP84" i="4" s="1"/>
  <c r="DR104" i="4"/>
  <c r="EL104" i="4" s="1"/>
  <c r="FF104" i="4" s="1"/>
  <c r="FZ104" i="4" s="1"/>
  <c r="GT104" i="4" s="1"/>
  <c r="HN104" i="4" s="1"/>
  <c r="IH104" i="4" s="1"/>
  <c r="JB104" i="4" s="1"/>
  <c r="JV104" i="4" s="1"/>
  <c r="KP104" i="4" s="1"/>
  <c r="DR64" i="4"/>
  <c r="EL64" i="4" s="1"/>
  <c r="FF64" i="4" s="1"/>
  <c r="FZ64" i="4" s="1"/>
  <c r="GT64" i="4" s="1"/>
  <c r="HN64" i="4" s="1"/>
  <c r="IH64" i="4" s="1"/>
  <c r="JB64" i="4" s="1"/>
  <c r="JV64" i="4" s="1"/>
  <c r="KP64" i="4" s="1"/>
  <c r="EL86" i="4"/>
  <c r="FF86" i="4" s="1"/>
  <c r="FZ86" i="4" s="1"/>
  <c r="GT86" i="4" s="1"/>
  <c r="HN86" i="4" s="1"/>
  <c r="IH86" i="4" s="1"/>
  <c r="JB86" i="4" s="1"/>
  <c r="JV86" i="4" s="1"/>
  <c r="KP86" i="4" s="1"/>
  <c r="DR106" i="4"/>
  <c r="EL106" i="4" s="1"/>
  <c r="FF106" i="4" s="1"/>
  <c r="FZ106" i="4" s="1"/>
  <c r="GT106" i="4" s="1"/>
  <c r="HN106" i="4" s="1"/>
  <c r="IH106" i="4" s="1"/>
  <c r="JB106" i="4" s="1"/>
  <c r="JV106" i="4" s="1"/>
  <c r="KP106" i="4" s="1"/>
  <c r="DR66" i="4"/>
  <c r="EL66" i="4" s="1"/>
  <c r="FF66" i="4" s="1"/>
  <c r="FZ66" i="4" s="1"/>
  <c r="GT66" i="4" s="1"/>
  <c r="HN66" i="4" s="1"/>
  <c r="IH66" i="4" s="1"/>
  <c r="JB66" i="4" s="1"/>
  <c r="JV66" i="4" s="1"/>
  <c r="KP66" i="4" s="1"/>
  <c r="DA41" i="4"/>
  <c r="DF41" i="4" s="1"/>
  <c r="DJ41" i="4" s="1"/>
  <c r="DN41" i="4" s="1"/>
  <c r="DR41" i="4" s="1"/>
  <c r="DZ41" i="4" s="1"/>
  <c r="ED41" i="4" s="1"/>
  <c r="EH41" i="4" s="1"/>
  <c r="EL41" i="4" s="1"/>
  <c r="ET41" i="4" s="1"/>
  <c r="EX41" i="4" s="1"/>
  <c r="FB41" i="4" s="1"/>
  <c r="FF41" i="4" s="1"/>
  <c r="FN41" i="4" s="1"/>
  <c r="FR41" i="4" s="1"/>
  <c r="FV41" i="4" s="1"/>
  <c r="FZ41" i="4" s="1"/>
  <c r="GH41" i="4" s="1"/>
  <c r="GL41" i="4" s="1"/>
  <c r="GP41" i="4" s="1"/>
  <c r="GT41" i="4" s="1"/>
  <c r="HB41" i="4" s="1"/>
  <c r="HF41" i="4" s="1"/>
  <c r="HJ41" i="4" s="1"/>
  <c r="HN41" i="4" s="1"/>
  <c r="HV41" i="4" s="1"/>
  <c r="HZ41" i="4" s="1"/>
  <c r="ID41" i="4" s="1"/>
  <c r="IH41" i="4" s="1"/>
  <c r="IP41" i="4" s="1"/>
  <c r="IT41" i="4" s="1"/>
  <c r="IX41" i="4" s="1"/>
  <c r="JB41" i="4" s="1"/>
  <c r="JJ41" i="4" s="1"/>
  <c r="JN41" i="4" s="1"/>
  <c r="JR41" i="4" s="1"/>
  <c r="JV41" i="4" s="1"/>
  <c r="KD41" i="4" s="1"/>
  <c r="KH41" i="4" s="1"/>
  <c r="KL41" i="4" s="1"/>
  <c r="KP41" i="4" s="1"/>
  <c r="DA39" i="4"/>
  <c r="DF39" i="4" s="1"/>
  <c r="DJ39" i="4" s="1"/>
  <c r="DN39" i="4" s="1"/>
  <c r="DR39" i="4" s="1"/>
  <c r="DZ39" i="4" s="1"/>
  <c r="ED39" i="4" s="1"/>
  <c r="EH39" i="4" s="1"/>
  <c r="EL39" i="4" s="1"/>
  <c r="ET39" i="4" s="1"/>
  <c r="EX39" i="4" s="1"/>
  <c r="FB39" i="4" s="1"/>
  <c r="FF39" i="4" s="1"/>
  <c r="FN39" i="4" s="1"/>
  <c r="FR39" i="4" s="1"/>
  <c r="FV39" i="4" s="1"/>
  <c r="FZ39" i="4" s="1"/>
  <c r="GH39" i="4" s="1"/>
  <c r="GL39" i="4" s="1"/>
  <c r="GP39" i="4" s="1"/>
  <c r="GT39" i="4" s="1"/>
  <c r="HB39" i="4" s="1"/>
  <c r="HF39" i="4" s="1"/>
  <c r="HJ39" i="4" s="1"/>
  <c r="HN39" i="4" s="1"/>
  <c r="HV39" i="4" s="1"/>
  <c r="HZ39" i="4" s="1"/>
  <c r="ID39" i="4" s="1"/>
  <c r="IH39" i="4" s="1"/>
  <c r="IP39" i="4" s="1"/>
  <c r="IT39" i="4" s="1"/>
  <c r="IX39" i="4" s="1"/>
  <c r="JB39" i="4" s="1"/>
  <c r="JJ39" i="4" s="1"/>
  <c r="JN39" i="4" s="1"/>
  <c r="JR39" i="4" s="1"/>
  <c r="JV39" i="4" s="1"/>
  <c r="KD39" i="4" s="1"/>
  <c r="KH39" i="4" s="1"/>
  <c r="KL39" i="4" s="1"/>
  <c r="KP39" i="4" s="1"/>
  <c r="G60" i="15"/>
  <c r="U52" i="3"/>
  <c r="U50" i="3"/>
  <c r="DA43" i="4"/>
  <c r="DF43" i="4" s="1"/>
  <c r="DJ43" i="4" s="1"/>
  <c r="DN43" i="4" s="1"/>
  <c r="DR43" i="4" s="1"/>
  <c r="DZ43" i="4" s="1"/>
  <c r="ED43" i="4" s="1"/>
  <c r="EH43" i="4" s="1"/>
  <c r="EL43" i="4" s="1"/>
  <c r="ET43" i="4" s="1"/>
  <c r="EX43" i="4" s="1"/>
  <c r="FB43" i="4" s="1"/>
  <c r="FF43" i="4" s="1"/>
  <c r="FN43" i="4" s="1"/>
  <c r="FR43" i="4" s="1"/>
  <c r="FV43" i="4" s="1"/>
  <c r="FZ43" i="4" s="1"/>
  <c r="GH43" i="4" s="1"/>
  <c r="GL43" i="4" s="1"/>
  <c r="GP43" i="4" s="1"/>
  <c r="GT43" i="4" s="1"/>
  <c r="HB43" i="4" s="1"/>
  <c r="HF43" i="4" s="1"/>
  <c r="HJ43" i="4" s="1"/>
  <c r="HN43" i="4" s="1"/>
  <c r="HV43" i="4" s="1"/>
  <c r="HZ43" i="4" s="1"/>
  <c r="ID43" i="4" s="1"/>
  <c r="IH43" i="4" s="1"/>
  <c r="IP43" i="4" s="1"/>
  <c r="IT43" i="4" s="1"/>
  <c r="IX43" i="4" s="1"/>
  <c r="JB43" i="4" s="1"/>
  <c r="JJ43" i="4" s="1"/>
  <c r="JN43" i="4" s="1"/>
  <c r="JR43" i="4" s="1"/>
  <c r="JV43" i="4" s="1"/>
  <c r="KD43" i="4" s="1"/>
  <c r="KH43" i="4" s="1"/>
  <c r="KL43" i="4" s="1"/>
  <c r="KP43" i="4" s="1"/>
  <c r="DA14" i="4"/>
  <c r="DA13" i="4"/>
  <c r="DV92" i="3"/>
  <c r="AF27" i="9"/>
  <c r="DA44" i="4"/>
  <c r="DF44" i="4" s="1"/>
  <c r="DJ44" i="4" s="1"/>
  <c r="DN44" i="4" s="1"/>
  <c r="DR44" i="4" s="1"/>
  <c r="DZ44" i="4" s="1"/>
  <c r="ED44" i="4" s="1"/>
  <c r="EH44" i="4" s="1"/>
  <c r="EL44" i="4" s="1"/>
  <c r="ET44" i="4" s="1"/>
  <c r="EX44" i="4" s="1"/>
  <c r="FB44" i="4" s="1"/>
  <c r="FF44" i="4" s="1"/>
  <c r="FN44" i="4" s="1"/>
  <c r="FR44" i="4" s="1"/>
  <c r="FV44" i="4" s="1"/>
  <c r="FZ44" i="4" s="1"/>
  <c r="GH44" i="4" s="1"/>
  <c r="GL44" i="4" s="1"/>
  <c r="GP44" i="4" s="1"/>
  <c r="GT44" i="4" s="1"/>
  <c r="HB44" i="4" s="1"/>
  <c r="HF44" i="4" s="1"/>
  <c r="HJ44" i="4" s="1"/>
  <c r="HN44" i="4" s="1"/>
  <c r="HV44" i="4" s="1"/>
  <c r="HZ44" i="4" s="1"/>
  <c r="ID44" i="4" s="1"/>
  <c r="IH44" i="4" s="1"/>
  <c r="IP44" i="4" s="1"/>
  <c r="IT44" i="4" s="1"/>
  <c r="IX44" i="4" s="1"/>
  <c r="JB44" i="4" s="1"/>
  <c r="JJ44" i="4" s="1"/>
  <c r="JN44" i="4" s="1"/>
  <c r="JR44" i="4" s="1"/>
  <c r="JV44" i="4" s="1"/>
  <c r="KD44" i="4" s="1"/>
  <c r="KH44" i="4" s="1"/>
  <c r="KL44" i="4" s="1"/>
  <c r="KP44" i="4" s="1"/>
  <c r="DA40" i="4"/>
  <c r="DF40" i="4" s="1"/>
  <c r="DJ40" i="4" s="1"/>
  <c r="DN40" i="4" s="1"/>
  <c r="DR40" i="4" s="1"/>
  <c r="DZ40" i="4" s="1"/>
  <c r="ED40" i="4" s="1"/>
  <c r="EH40" i="4" s="1"/>
  <c r="EL40" i="4" s="1"/>
  <c r="ET40" i="4" s="1"/>
  <c r="EX40" i="4" s="1"/>
  <c r="FB40" i="4" s="1"/>
  <c r="FF40" i="4" s="1"/>
  <c r="FN40" i="4" s="1"/>
  <c r="FR40" i="4" s="1"/>
  <c r="FV40" i="4" s="1"/>
  <c r="FZ40" i="4" s="1"/>
  <c r="GH40" i="4" s="1"/>
  <c r="GL40" i="4" s="1"/>
  <c r="GP40" i="4" s="1"/>
  <c r="GT40" i="4" s="1"/>
  <c r="HB40" i="4" s="1"/>
  <c r="HF40" i="4" s="1"/>
  <c r="HJ40" i="4" s="1"/>
  <c r="HN40" i="4" s="1"/>
  <c r="HV40" i="4" s="1"/>
  <c r="HZ40" i="4" s="1"/>
  <c r="ID40" i="4" s="1"/>
  <c r="IH40" i="4" s="1"/>
  <c r="IP40" i="4" s="1"/>
  <c r="IT40" i="4" s="1"/>
  <c r="IX40" i="4" s="1"/>
  <c r="JB40" i="4" s="1"/>
  <c r="JJ40" i="4" s="1"/>
  <c r="JN40" i="4" s="1"/>
  <c r="JR40" i="4" s="1"/>
  <c r="JV40" i="4" s="1"/>
  <c r="KD40" i="4" s="1"/>
  <c r="KH40" i="4" s="1"/>
  <c r="KL40" i="4" s="1"/>
  <c r="KP40" i="4" s="1"/>
  <c r="AB57" i="15"/>
  <c r="DA22" i="4"/>
  <c r="ID151" i="3"/>
  <c r="L60" i="15"/>
  <c r="AO52" i="3"/>
  <c r="AO50" i="3"/>
  <c r="X39" i="11"/>
  <c r="X44" i="11" s="1"/>
  <c r="T44" i="11"/>
  <c r="BQ52" i="3"/>
  <c r="S60" i="15"/>
  <c r="BQ50" i="3"/>
  <c r="S39" i="11"/>
  <c r="S44" i="11" s="1"/>
  <c r="N39" i="11"/>
  <c r="N44" i="11" s="1"/>
  <c r="Q60" i="15"/>
  <c r="BI50" i="3"/>
  <c r="BI52" i="3"/>
  <c r="AB58" i="15"/>
  <c r="CW35" i="3"/>
  <c r="AA59" i="15"/>
  <c r="DA17" i="4"/>
  <c r="CG43" i="3"/>
  <c r="CG47" i="3" s="1"/>
  <c r="W60" i="15" s="1"/>
  <c r="DA12" i="4"/>
  <c r="DA16" i="4" s="1"/>
  <c r="DA15" i="4"/>
  <c r="DA182" i="3"/>
  <c r="DF182" i="3" s="1"/>
  <c r="DA181" i="3"/>
  <c r="I50" i="3"/>
  <c r="I52" i="3"/>
  <c r="Y50" i="3"/>
  <c r="Y52" i="3"/>
  <c r="AS50" i="3"/>
  <c r="AS52" i="3"/>
  <c r="DA33" i="3"/>
  <c r="DA24" i="3"/>
  <c r="GH92" i="4" l="1"/>
  <c r="FN72" i="4"/>
  <c r="FN26" i="4"/>
  <c r="FN112" i="4"/>
  <c r="ED81" i="3"/>
  <c r="ED139" i="3"/>
  <c r="DZ139" i="3"/>
  <c r="DZ92" i="3"/>
  <c r="DZ144" i="3" s="1"/>
  <c r="AG27" i="9"/>
  <c r="DF109" i="4"/>
  <c r="CW36" i="3"/>
  <c r="AB39" i="11"/>
  <c r="AB44" i="11" s="1"/>
  <c r="CW43" i="3"/>
  <c r="CG52" i="3"/>
  <c r="CG50" i="3"/>
  <c r="CG127" i="3"/>
  <c r="CG145" i="3" s="1"/>
  <c r="DF107" i="4"/>
  <c r="DF67" i="4"/>
  <c r="DZ67" i="4" s="1"/>
  <c r="ET67" i="4" s="1"/>
  <c r="FN67" i="4" s="1"/>
  <c r="GH67" i="4" s="1"/>
  <c r="HB67" i="4" s="1"/>
  <c r="HV67" i="4" s="1"/>
  <c r="IP67" i="4" s="1"/>
  <c r="JJ67" i="4" s="1"/>
  <c r="KD67" i="4" s="1"/>
  <c r="DJ180" i="3"/>
  <c r="DJ182" i="3"/>
  <c r="HB92" i="4" l="1"/>
  <c r="GH26" i="4"/>
  <c r="GH112" i="4"/>
  <c r="GH72" i="4"/>
  <c r="EH81" i="3"/>
  <c r="EH139" i="3"/>
  <c r="CW47" i="3"/>
  <c r="CW44" i="3"/>
  <c r="ED92" i="3"/>
  <c r="ED144" i="3" s="1"/>
  <c r="AH27" i="9"/>
  <c r="IP151" i="3"/>
  <c r="IH151" i="3"/>
  <c r="IL151" i="3" s="1"/>
  <c r="DN180" i="3"/>
  <c r="DN182" i="3"/>
  <c r="CS41" i="3"/>
  <c r="CS23" i="3"/>
  <c r="CO32" i="3"/>
  <c r="CO41" i="3"/>
  <c r="CK19" i="3"/>
  <c r="CS32" i="3"/>
  <c r="CS22" i="3"/>
  <c r="CS19" i="3"/>
  <c r="CS14" i="3"/>
  <c r="CS25" i="4" s="1"/>
  <c r="CO23" i="3"/>
  <c r="CO22" i="3"/>
  <c r="CO19" i="3"/>
  <c r="CO14" i="3"/>
  <c r="CO25" i="4" s="1"/>
  <c r="CK14" i="3"/>
  <c r="CK25" i="4" s="1"/>
  <c r="CK22" i="3"/>
  <c r="CK23" i="3"/>
  <c r="CK32" i="3"/>
  <c r="CK41" i="3"/>
  <c r="HV92" i="4" l="1"/>
  <c r="HB72" i="4"/>
  <c r="HB26" i="4"/>
  <c r="HB112" i="4"/>
  <c r="EL81" i="3"/>
  <c r="EP81" i="3" s="1"/>
  <c r="EL139" i="3"/>
  <c r="EP139" i="3" s="1"/>
  <c r="CS44" i="4"/>
  <c r="CK43" i="4"/>
  <c r="CK13" i="4"/>
  <c r="DF82" i="4" s="1"/>
  <c r="CK41" i="4"/>
  <c r="CK14" i="4"/>
  <c r="DF83" i="4" s="1"/>
  <c r="CK40" i="4"/>
  <c r="CK39" i="4"/>
  <c r="CK42" i="4"/>
  <c r="CO13" i="4"/>
  <c r="DJ82" i="4" s="1"/>
  <c r="CO41" i="4"/>
  <c r="CO14" i="4"/>
  <c r="DJ83" i="4" s="1"/>
  <c r="CO39" i="4"/>
  <c r="CO40" i="4"/>
  <c r="CO42" i="4"/>
  <c r="CO43" i="4"/>
  <c r="CO44" i="4"/>
  <c r="AA60" i="15"/>
  <c r="CW52" i="3"/>
  <c r="CW50" i="3"/>
  <c r="CK44" i="4"/>
  <c r="CS41" i="4"/>
  <c r="CS14" i="4"/>
  <c r="DN83" i="4" s="1"/>
  <c r="CS39" i="4"/>
  <c r="CS43" i="4"/>
  <c r="CS42" i="4"/>
  <c r="CS40" i="4"/>
  <c r="CS13" i="4"/>
  <c r="DN82" i="4" s="1"/>
  <c r="EH92" i="3"/>
  <c r="EH144" i="3" s="1"/>
  <c r="AI27" i="9"/>
  <c r="IT151" i="3"/>
  <c r="CS17" i="4"/>
  <c r="DN86" i="4" s="1"/>
  <c r="Z56" i="15"/>
  <c r="CK17" i="4"/>
  <c r="DF86" i="4" s="1"/>
  <c r="X56" i="15"/>
  <c r="CO17" i="4"/>
  <c r="DJ86" i="4" s="1"/>
  <c r="Y56" i="15"/>
  <c r="CK12" i="4"/>
  <c r="CK16" i="4" s="1"/>
  <c r="DF85" i="4" s="1"/>
  <c r="CK15" i="4"/>
  <c r="DF84" i="4" s="1"/>
  <c r="CO12" i="4"/>
  <c r="CO16" i="4" s="1"/>
  <c r="DJ85" i="4" s="1"/>
  <c r="CO15" i="4"/>
  <c r="DJ84" i="4" s="1"/>
  <c r="CS12" i="4"/>
  <c r="CS16" i="4" s="1"/>
  <c r="DN85" i="4" s="1"/>
  <c r="CS15" i="4"/>
  <c r="DN84" i="4" s="1"/>
  <c r="DR180" i="3"/>
  <c r="DZ180" i="3" s="1"/>
  <c r="DR182" i="3"/>
  <c r="CK181" i="3"/>
  <c r="DF181" i="3" s="1"/>
  <c r="DZ181" i="3" s="1"/>
  <c r="ET181" i="3" s="1"/>
  <c r="FN181" i="3" s="1"/>
  <c r="GH181" i="3" s="1"/>
  <c r="HB181" i="3" s="1"/>
  <c r="HV181" i="3" s="1"/>
  <c r="IP181" i="3" s="1"/>
  <c r="JJ181" i="3" s="1"/>
  <c r="KD181" i="3" s="1"/>
  <c r="CK182" i="3"/>
  <c r="CO182" i="3"/>
  <c r="CO181" i="3"/>
  <c r="DJ181" i="3" s="1"/>
  <c r="ED181" i="3" s="1"/>
  <c r="EX181" i="3" s="1"/>
  <c r="FR181" i="3" s="1"/>
  <c r="GL181" i="3" s="1"/>
  <c r="HF181" i="3" s="1"/>
  <c r="HZ181" i="3" s="1"/>
  <c r="IT181" i="3" s="1"/>
  <c r="JN181" i="3" s="1"/>
  <c r="KH181" i="3" s="1"/>
  <c r="CS182" i="3"/>
  <c r="CS181" i="3"/>
  <c r="DN181" i="3" s="1"/>
  <c r="EH181" i="3" s="1"/>
  <c r="FB181" i="3" s="1"/>
  <c r="FV181" i="3" s="1"/>
  <c r="GP181" i="3" s="1"/>
  <c r="HJ181" i="3" s="1"/>
  <c r="ID181" i="3" s="1"/>
  <c r="IX181" i="3" s="1"/>
  <c r="JR181" i="3" s="1"/>
  <c r="KL181" i="3" s="1"/>
  <c r="CK21" i="3"/>
  <c r="CO24" i="3"/>
  <c r="CO21" i="3"/>
  <c r="CK33" i="3"/>
  <c r="CO33" i="3"/>
  <c r="CK24" i="3"/>
  <c r="CS24" i="3"/>
  <c r="CS33" i="3"/>
  <c r="CS21" i="3"/>
  <c r="Z59" i="15" s="1"/>
  <c r="IP92" i="4" l="1"/>
  <c r="HV26" i="4"/>
  <c r="HV112" i="4"/>
  <c r="HV72" i="4"/>
  <c r="ET81" i="3"/>
  <c r="ET139" i="3"/>
  <c r="EH86" i="4"/>
  <c r="FB86" i="4" s="1"/>
  <c r="FV86" i="4" s="1"/>
  <c r="GP86" i="4" s="1"/>
  <c r="HJ86" i="4" s="1"/>
  <c r="ID86" i="4" s="1"/>
  <c r="IX86" i="4" s="1"/>
  <c r="JR86" i="4" s="1"/>
  <c r="KL86" i="4" s="1"/>
  <c r="DN106" i="4"/>
  <c r="EH106" i="4" s="1"/>
  <c r="FB106" i="4" s="1"/>
  <c r="FV106" i="4" s="1"/>
  <c r="GP106" i="4" s="1"/>
  <c r="HJ106" i="4" s="1"/>
  <c r="ID106" i="4" s="1"/>
  <c r="IX106" i="4" s="1"/>
  <c r="JR106" i="4" s="1"/>
  <c r="KL106" i="4" s="1"/>
  <c r="DN66" i="4"/>
  <c r="EH66" i="4" s="1"/>
  <c r="FB66" i="4" s="1"/>
  <c r="FV66" i="4" s="1"/>
  <c r="GP66" i="4" s="1"/>
  <c r="HJ66" i="4" s="1"/>
  <c r="ID66" i="4" s="1"/>
  <c r="IX66" i="4" s="1"/>
  <c r="JR66" i="4" s="1"/>
  <c r="KL66" i="4" s="1"/>
  <c r="DN105" i="4"/>
  <c r="EH105" i="4" s="1"/>
  <c r="FB105" i="4" s="1"/>
  <c r="FV105" i="4" s="1"/>
  <c r="GP105" i="4" s="1"/>
  <c r="HJ105" i="4" s="1"/>
  <c r="ID105" i="4" s="1"/>
  <c r="IX105" i="4" s="1"/>
  <c r="JR105" i="4" s="1"/>
  <c r="KL105" i="4" s="1"/>
  <c r="EH85" i="4"/>
  <c r="FB85" i="4" s="1"/>
  <c r="FV85" i="4" s="1"/>
  <c r="GP85" i="4" s="1"/>
  <c r="HJ85" i="4" s="1"/>
  <c r="ID85" i="4" s="1"/>
  <c r="IX85" i="4" s="1"/>
  <c r="JR85" i="4" s="1"/>
  <c r="KL85" i="4" s="1"/>
  <c r="DN65" i="4"/>
  <c r="EH65" i="4" s="1"/>
  <c r="FB65" i="4" s="1"/>
  <c r="FV65" i="4" s="1"/>
  <c r="GP65" i="4" s="1"/>
  <c r="HJ65" i="4" s="1"/>
  <c r="ID65" i="4" s="1"/>
  <c r="IX65" i="4" s="1"/>
  <c r="JR65" i="4" s="1"/>
  <c r="KL65" i="4" s="1"/>
  <c r="DF103" i="4"/>
  <c r="DZ103" i="4" s="1"/>
  <c r="ET103" i="4" s="1"/>
  <c r="FN103" i="4" s="1"/>
  <c r="GH103" i="4" s="1"/>
  <c r="HB103" i="4" s="1"/>
  <c r="HV103" i="4" s="1"/>
  <c r="IP103" i="4" s="1"/>
  <c r="JJ103" i="4" s="1"/>
  <c r="KD103" i="4" s="1"/>
  <c r="DZ83" i="4"/>
  <c r="ET83" i="4" s="1"/>
  <c r="FN83" i="4" s="1"/>
  <c r="GH83" i="4" s="1"/>
  <c r="HB83" i="4" s="1"/>
  <c r="HV83" i="4" s="1"/>
  <c r="IP83" i="4" s="1"/>
  <c r="JJ83" i="4" s="1"/>
  <c r="KD83" i="4" s="1"/>
  <c r="DF63" i="4"/>
  <c r="DZ63" i="4" s="1"/>
  <c r="ET63" i="4" s="1"/>
  <c r="FN63" i="4" s="1"/>
  <c r="GH63" i="4" s="1"/>
  <c r="HB63" i="4" s="1"/>
  <c r="HV63" i="4" s="1"/>
  <c r="IP63" i="4" s="1"/>
  <c r="JJ63" i="4" s="1"/>
  <c r="KD63" i="4" s="1"/>
  <c r="DF105" i="4"/>
  <c r="DZ105" i="4" s="1"/>
  <c r="ET105" i="4" s="1"/>
  <c r="FN105" i="4" s="1"/>
  <c r="GH105" i="4" s="1"/>
  <c r="HB105" i="4" s="1"/>
  <c r="HV105" i="4" s="1"/>
  <c r="IP105" i="4" s="1"/>
  <c r="JJ105" i="4" s="1"/>
  <c r="KD105" i="4" s="1"/>
  <c r="DF65" i="4"/>
  <c r="DZ65" i="4" s="1"/>
  <c r="ET65" i="4" s="1"/>
  <c r="FN65" i="4" s="1"/>
  <c r="GH65" i="4" s="1"/>
  <c r="HB65" i="4" s="1"/>
  <c r="HV65" i="4" s="1"/>
  <c r="IP65" i="4" s="1"/>
  <c r="JJ65" i="4" s="1"/>
  <c r="KD65" i="4" s="1"/>
  <c r="DZ85" i="4"/>
  <c r="ET85" i="4" s="1"/>
  <c r="FN85" i="4" s="1"/>
  <c r="GH85" i="4" s="1"/>
  <c r="HB85" i="4" s="1"/>
  <c r="HV85" i="4" s="1"/>
  <c r="IP85" i="4" s="1"/>
  <c r="JJ85" i="4" s="1"/>
  <c r="KD85" i="4" s="1"/>
  <c r="DN63" i="4"/>
  <c r="EH63" i="4" s="1"/>
  <c r="FB63" i="4" s="1"/>
  <c r="FV63" i="4" s="1"/>
  <c r="GP63" i="4" s="1"/>
  <c r="HJ63" i="4" s="1"/>
  <c r="ID63" i="4" s="1"/>
  <c r="IX63" i="4" s="1"/>
  <c r="JR63" i="4" s="1"/>
  <c r="KL63" i="4" s="1"/>
  <c r="EH83" i="4"/>
  <c r="FB83" i="4" s="1"/>
  <c r="FV83" i="4" s="1"/>
  <c r="GP83" i="4" s="1"/>
  <c r="HJ83" i="4" s="1"/>
  <c r="ID83" i="4" s="1"/>
  <c r="IX83" i="4" s="1"/>
  <c r="JR83" i="4" s="1"/>
  <c r="KL83" i="4" s="1"/>
  <c r="DN103" i="4"/>
  <c r="EH103" i="4" s="1"/>
  <c r="FB103" i="4" s="1"/>
  <c r="FV103" i="4" s="1"/>
  <c r="GP103" i="4" s="1"/>
  <c r="HJ103" i="4" s="1"/>
  <c r="ID103" i="4" s="1"/>
  <c r="IX103" i="4" s="1"/>
  <c r="JR103" i="4" s="1"/>
  <c r="KL103" i="4" s="1"/>
  <c r="DJ66" i="4"/>
  <c r="ED66" i="4" s="1"/>
  <c r="EX66" i="4" s="1"/>
  <c r="FR66" i="4" s="1"/>
  <c r="GL66" i="4" s="1"/>
  <c r="HF66" i="4" s="1"/>
  <c r="HZ66" i="4" s="1"/>
  <c r="IT66" i="4" s="1"/>
  <c r="JN66" i="4" s="1"/>
  <c r="KH66" i="4" s="1"/>
  <c r="ED86" i="4"/>
  <c r="EX86" i="4" s="1"/>
  <c r="FR86" i="4" s="1"/>
  <c r="GL86" i="4" s="1"/>
  <c r="HF86" i="4" s="1"/>
  <c r="HZ86" i="4" s="1"/>
  <c r="IT86" i="4" s="1"/>
  <c r="JN86" i="4" s="1"/>
  <c r="KH86" i="4" s="1"/>
  <c r="DJ106" i="4"/>
  <c r="ED106" i="4" s="1"/>
  <c r="EX106" i="4" s="1"/>
  <c r="FR106" i="4" s="1"/>
  <c r="GL106" i="4" s="1"/>
  <c r="HF106" i="4" s="1"/>
  <c r="HZ106" i="4" s="1"/>
  <c r="IT106" i="4" s="1"/>
  <c r="JN106" i="4" s="1"/>
  <c r="KH106" i="4" s="1"/>
  <c r="DF104" i="4"/>
  <c r="DZ104" i="4" s="1"/>
  <c r="ET104" i="4" s="1"/>
  <c r="FN104" i="4" s="1"/>
  <c r="GH104" i="4" s="1"/>
  <c r="HB104" i="4" s="1"/>
  <c r="HV104" i="4" s="1"/>
  <c r="IP104" i="4" s="1"/>
  <c r="JJ104" i="4" s="1"/>
  <c r="KD104" i="4" s="1"/>
  <c r="DZ84" i="4"/>
  <c r="ET84" i="4" s="1"/>
  <c r="FN84" i="4" s="1"/>
  <c r="GH84" i="4" s="1"/>
  <c r="HB84" i="4" s="1"/>
  <c r="HV84" i="4" s="1"/>
  <c r="IP84" i="4" s="1"/>
  <c r="JJ84" i="4" s="1"/>
  <c r="KD84" i="4" s="1"/>
  <c r="DF64" i="4"/>
  <c r="DZ64" i="4" s="1"/>
  <c r="ET64" i="4" s="1"/>
  <c r="FN64" i="4" s="1"/>
  <c r="GH64" i="4" s="1"/>
  <c r="HB64" i="4" s="1"/>
  <c r="HV64" i="4" s="1"/>
  <c r="IP64" i="4" s="1"/>
  <c r="JJ64" i="4" s="1"/>
  <c r="KD64" i="4" s="1"/>
  <c r="ED84" i="4"/>
  <c r="EX84" i="4" s="1"/>
  <c r="FR84" i="4" s="1"/>
  <c r="GL84" i="4" s="1"/>
  <c r="HF84" i="4" s="1"/>
  <c r="HZ84" i="4" s="1"/>
  <c r="IT84" i="4" s="1"/>
  <c r="JN84" i="4" s="1"/>
  <c r="KH84" i="4" s="1"/>
  <c r="DJ64" i="4"/>
  <c r="ED64" i="4" s="1"/>
  <c r="EX64" i="4" s="1"/>
  <c r="FR64" i="4" s="1"/>
  <c r="GL64" i="4" s="1"/>
  <c r="HF64" i="4" s="1"/>
  <c r="HZ64" i="4" s="1"/>
  <c r="IT64" i="4" s="1"/>
  <c r="JN64" i="4" s="1"/>
  <c r="KH64" i="4" s="1"/>
  <c r="DJ104" i="4"/>
  <c r="ED104" i="4" s="1"/>
  <c r="EX104" i="4" s="1"/>
  <c r="FR104" i="4" s="1"/>
  <c r="GL104" i="4" s="1"/>
  <c r="HF104" i="4" s="1"/>
  <c r="HZ104" i="4" s="1"/>
  <c r="IT104" i="4" s="1"/>
  <c r="JN104" i="4" s="1"/>
  <c r="KH104" i="4" s="1"/>
  <c r="DJ103" i="4"/>
  <c r="ED103" i="4" s="1"/>
  <c r="EX103" i="4" s="1"/>
  <c r="FR103" i="4" s="1"/>
  <c r="GL103" i="4" s="1"/>
  <c r="HF103" i="4" s="1"/>
  <c r="HZ103" i="4" s="1"/>
  <c r="IT103" i="4" s="1"/>
  <c r="JN103" i="4" s="1"/>
  <c r="KH103" i="4" s="1"/>
  <c r="DJ63" i="4"/>
  <c r="ED63" i="4" s="1"/>
  <c r="EX63" i="4" s="1"/>
  <c r="FR63" i="4" s="1"/>
  <c r="GL63" i="4" s="1"/>
  <c r="HF63" i="4" s="1"/>
  <c r="HZ63" i="4" s="1"/>
  <c r="IT63" i="4" s="1"/>
  <c r="JN63" i="4" s="1"/>
  <c r="KH63" i="4" s="1"/>
  <c r="ED83" i="4"/>
  <c r="EX83" i="4" s="1"/>
  <c r="FR83" i="4" s="1"/>
  <c r="GL83" i="4" s="1"/>
  <c r="HF83" i="4" s="1"/>
  <c r="HZ83" i="4" s="1"/>
  <c r="IT83" i="4" s="1"/>
  <c r="JN83" i="4" s="1"/>
  <c r="KH83" i="4" s="1"/>
  <c r="DF62" i="4"/>
  <c r="DZ62" i="4" s="1"/>
  <c r="ET62" i="4" s="1"/>
  <c r="FN62" i="4" s="1"/>
  <c r="GH62" i="4" s="1"/>
  <c r="HB62" i="4" s="1"/>
  <c r="HV62" i="4" s="1"/>
  <c r="IP62" i="4" s="1"/>
  <c r="JJ62" i="4" s="1"/>
  <c r="KD62" i="4" s="1"/>
  <c r="DZ82" i="4"/>
  <c r="ET82" i="4" s="1"/>
  <c r="FN82" i="4" s="1"/>
  <c r="GH82" i="4" s="1"/>
  <c r="HB82" i="4" s="1"/>
  <c r="HV82" i="4" s="1"/>
  <c r="IP82" i="4" s="1"/>
  <c r="JJ82" i="4" s="1"/>
  <c r="KD82" i="4" s="1"/>
  <c r="DF102" i="4"/>
  <c r="DZ102" i="4" s="1"/>
  <c r="ET102" i="4" s="1"/>
  <c r="FN102" i="4" s="1"/>
  <c r="GH102" i="4" s="1"/>
  <c r="HB102" i="4" s="1"/>
  <c r="HV102" i="4" s="1"/>
  <c r="IP102" i="4" s="1"/>
  <c r="JJ102" i="4" s="1"/>
  <c r="KD102" i="4" s="1"/>
  <c r="DJ102" i="4"/>
  <c r="ED102" i="4" s="1"/>
  <c r="EX102" i="4" s="1"/>
  <c r="FR102" i="4" s="1"/>
  <c r="GL102" i="4" s="1"/>
  <c r="HF102" i="4" s="1"/>
  <c r="HZ102" i="4" s="1"/>
  <c r="IT102" i="4" s="1"/>
  <c r="JN102" i="4" s="1"/>
  <c r="KH102" i="4" s="1"/>
  <c r="ED82" i="4"/>
  <c r="EX82" i="4" s="1"/>
  <c r="FR82" i="4" s="1"/>
  <c r="GL82" i="4" s="1"/>
  <c r="HF82" i="4" s="1"/>
  <c r="HZ82" i="4" s="1"/>
  <c r="IT82" i="4" s="1"/>
  <c r="JN82" i="4" s="1"/>
  <c r="KH82" i="4" s="1"/>
  <c r="DJ62" i="4"/>
  <c r="ED62" i="4" s="1"/>
  <c r="EX62" i="4" s="1"/>
  <c r="FR62" i="4" s="1"/>
  <c r="GL62" i="4" s="1"/>
  <c r="HF62" i="4" s="1"/>
  <c r="HZ62" i="4" s="1"/>
  <c r="IT62" i="4" s="1"/>
  <c r="JN62" i="4" s="1"/>
  <c r="KH62" i="4" s="1"/>
  <c r="DN64" i="4"/>
  <c r="EH64" i="4" s="1"/>
  <c r="FB64" i="4" s="1"/>
  <c r="FV64" i="4" s="1"/>
  <c r="GP64" i="4" s="1"/>
  <c r="HJ64" i="4" s="1"/>
  <c r="ID64" i="4" s="1"/>
  <c r="IX64" i="4" s="1"/>
  <c r="JR64" i="4" s="1"/>
  <c r="KL64" i="4" s="1"/>
  <c r="EH84" i="4"/>
  <c r="FB84" i="4" s="1"/>
  <c r="FV84" i="4" s="1"/>
  <c r="GP84" i="4" s="1"/>
  <c r="HJ84" i="4" s="1"/>
  <c r="ID84" i="4" s="1"/>
  <c r="IX84" i="4" s="1"/>
  <c r="JR84" i="4" s="1"/>
  <c r="KL84" i="4" s="1"/>
  <c r="DN104" i="4"/>
  <c r="EH104" i="4" s="1"/>
  <c r="FB104" i="4" s="1"/>
  <c r="FV104" i="4" s="1"/>
  <c r="GP104" i="4" s="1"/>
  <c r="HJ104" i="4" s="1"/>
  <c r="ID104" i="4" s="1"/>
  <c r="IX104" i="4" s="1"/>
  <c r="JR104" i="4" s="1"/>
  <c r="KL104" i="4" s="1"/>
  <c r="EH82" i="4"/>
  <c r="FB82" i="4" s="1"/>
  <c r="FV82" i="4" s="1"/>
  <c r="GP82" i="4" s="1"/>
  <c r="HJ82" i="4" s="1"/>
  <c r="ID82" i="4" s="1"/>
  <c r="IX82" i="4" s="1"/>
  <c r="JR82" i="4" s="1"/>
  <c r="KL82" i="4" s="1"/>
  <c r="DN62" i="4"/>
  <c r="EH62" i="4" s="1"/>
  <c r="FB62" i="4" s="1"/>
  <c r="FV62" i="4" s="1"/>
  <c r="GP62" i="4" s="1"/>
  <c r="HJ62" i="4" s="1"/>
  <c r="ID62" i="4" s="1"/>
  <c r="IX62" i="4" s="1"/>
  <c r="JR62" i="4" s="1"/>
  <c r="KL62" i="4" s="1"/>
  <c r="DN102" i="4"/>
  <c r="EH102" i="4" s="1"/>
  <c r="FB102" i="4" s="1"/>
  <c r="FV102" i="4" s="1"/>
  <c r="GP102" i="4" s="1"/>
  <c r="HJ102" i="4" s="1"/>
  <c r="ID102" i="4" s="1"/>
  <c r="IX102" i="4" s="1"/>
  <c r="JR102" i="4" s="1"/>
  <c r="KL102" i="4" s="1"/>
  <c r="DJ65" i="4"/>
  <c r="ED65" i="4" s="1"/>
  <c r="EX65" i="4" s="1"/>
  <c r="FR65" i="4" s="1"/>
  <c r="GL65" i="4" s="1"/>
  <c r="HF65" i="4" s="1"/>
  <c r="HZ65" i="4" s="1"/>
  <c r="IT65" i="4" s="1"/>
  <c r="JN65" i="4" s="1"/>
  <c r="KH65" i="4" s="1"/>
  <c r="ED85" i="4"/>
  <c r="EX85" i="4" s="1"/>
  <c r="FR85" i="4" s="1"/>
  <c r="GL85" i="4" s="1"/>
  <c r="HF85" i="4" s="1"/>
  <c r="HZ85" i="4" s="1"/>
  <c r="IT85" i="4" s="1"/>
  <c r="JN85" i="4" s="1"/>
  <c r="KH85" i="4" s="1"/>
  <c r="DJ105" i="4"/>
  <c r="ED105" i="4" s="1"/>
  <c r="EX105" i="4" s="1"/>
  <c r="FR105" i="4" s="1"/>
  <c r="GL105" i="4" s="1"/>
  <c r="HF105" i="4" s="1"/>
  <c r="HZ105" i="4" s="1"/>
  <c r="IT105" i="4" s="1"/>
  <c r="JN105" i="4" s="1"/>
  <c r="KH105" i="4" s="1"/>
  <c r="DF106" i="4"/>
  <c r="DZ106" i="4" s="1"/>
  <c r="ET106" i="4" s="1"/>
  <c r="FN106" i="4" s="1"/>
  <c r="GH106" i="4" s="1"/>
  <c r="HB106" i="4" s="1"/>
  <c r="HV106" i="4" s="1"/>
  <c r="IP106" i="4" s="1"/>
  <c r="JJ106" i="4" s="1"/>
  <c r="KD106" i="4" s="1"/>
  <c r="DZ86" i="4"/>
  <c r="ET86" i="4" s="1"/>
  <c r="FN86" i="4" s="1"/>
  <c r="GH86" i="4" s="1"/>
  <c r="HB86" i="4" s="1"/>
  <c r="HV86" i="4" s="1"/>
  <c r="IP86" i="4" s="1"/>
  <c r="JJ86" i="4" s="1"/>
  <c r="KD86" i="4" s="1"/>
  <c r="DF66" i="4"/>
  <c r="DZ66" i="4" s="1"/>
  <c r="ET66" i="4" s="1"/>
  <c r="FN66" i="4" s="1"/>
  <c r="GH66" i="4" s="1"/>
  <c r="HB66" i="4" s="1"/>
  <c r="HV66" i="4" s="1"/>
  <c r="IP66" i="4" s="1"/>
  <c r="JJ66" i="4" s="1"/>
  <c r="KD66" i="4" s="1"/>
  <c r="EL92" i="3"/>
  <c r="EL144" i="3" s="1"/>
  <c r="EP144" i="3" s="1"/>
  <c r="AJ27" i="9"/>
  <c r="IX151" i="3"/>
  <c r="CO35" i="3"/>
  <c r="CO43" i="3" s="1"/>
  <c r="Y59" i="15"/>
  <c r="CK35" i="3"/>
  <c r="CK36" i="3" s="1"/>
  <c r="X59" i="15"/>
  <c r="DA21" i="3"/>
  <c r="AB59" i="15" s="1"/>
  <c r="CS35" i="3"/>
  <c r="AA39" i="11" s="1"/>
  <c r="AA44" i="11" s="1"/>
  <c r="JJ92" i="4" l="1"/>
  <c r="IP26" i="4"/>
  <c r="IP112" i="4"/>
  <c r="IP72" i="4"/>
  <c r="EX81" i="3"/>
  <c r="EX139" i="3"/>
  <c r="CO47" i="3"/>
  <c r="CO44" i="3"/>
  <c r="EP92" i="3"/>
  <c r="AK27" i="9"/>
  <c r="CO50" i="3"/>
  <c r="Y60" i="15"/>
  <c r="CK43" i="3"/>
  <c r="Y39" i="11"/>
  <c r="CO36" i="3"/>
  <c r="Z39" i="11"/>
  <c r="Z44" i="11" s="1"/>
  <c r="DA35" i="3"/>
  <c r="DA43" i="3" s="1"/>
  <c r="CO52" i="3"/>
  <c r="CS36" i="3"/>
  <c r="CS43" i="3"/>
  <c r="KD92" i="4" l="1"/>
  <c r="JJ26" i="4"/>
  <c r="JJ112" i="4"/>
  <c r="JJ72" i="4"/>
  <c r="DA36" i="3"/>
  <c r="FB81" i="3"/>
  <c r="FB139" i="3" s="1"/>
  <c r="JB151" i="3"/>
  <c r="JF151" i="3" s="1"/>
  <c r="ET92" i="3"/>
  <c r="ET144" i="3" s="1"/>
  <c r="AL27" i="9"/>
  <c r="CS47" i="3"/>
  <c r="Z60" i="15" s="1"/>
  <c r="CS44" i="3"/>
  <c r="CK47" i="3"/>
  <c r="X60" i="15" s="1"/>
  <c r="CK44" i="3"/>
  <c r="DA47" i="3"/>
  <c r="AB60" i="15" s="1"/>
  <c r="DF44" i="3"/>
  <c r="DJ44" i="3" s="1"/>
  <c r="DN44" i="3" s="1"/>
  <c r="DR44" i="3" s="1"/>
  <c r="DZ44" i="3" s="1"/>
  <c r="ED44" i="3" s="1"/>
  <c r="EH44" i="3" s="1"/>
  <c r="EL44" i="3" s="1"/>
  <c r="ET44" i="3" s="1"/>
  <c r="EX44" i="3" s="1"/>
  <c r="FB44" i="3" s="1"/>
  <c r="FF44" i="3" s="1"/>
  <c r="FN44" i="3" s="1"/>
  <c r="FR44" i="3" s="1"/>
  <c r="FV44" i="3" s="1"/>
  <c r="FZ44" i="3" s="1"/>
  <c r="GH44" i="3" s="1"/>
  <c r="GL44" i="3" s="1"/>
  <c r="GP44" i="3" s="1"/>
  <c r="GT44" i="3" s="1"/>
  <c r="HB44" i="3" s="1"/>
  <c r="HF44" i="3" s="1"/>
  <c r="HJ44" i="3" s="1"/>
  <c r="HN44" i="3" s="1"/>
  <c r="HV44" i="3" s="1"/>
  <c r="HZ44" i="3" s="1"/>
  <c r="ID44" i="3" s="1"/>
  <c r="IH44" i="3" s="1"/>
  <c r="IP44" i="3" s="1"/>
  <c r="IT44" i="3" s="1"/>
  <c r="IX44" i="3" s="1"/>
  <c r="JB44" i="3" s="1"/>
  <c r="JJ44" i="3" s="1"/>
  <c r="JN44" i="3" s="1"/>
  <c r="JR44" i="3" s="1"/>
  <c r="JV44" i="3" s="1"/>
  <c r="KD44" i="3" s="1"/>
  <c r="KH44" i="3" s="1"/>
  <c r="KL44" i="3" s="1"/>
  <c r="KP44" i="3" s="1"/>
  <c r="DA44" i="3"/>
  <c r="JJ151" i="3"/>
  <c r="AC39" i="11"/>
  <c r="AC44" i="11" s="1"/>
  <c r="Y44" i="11"/>
  <c r="KD26" i="4" l="1"/>
  <c r="KD72" i="4"/>
  <c r="KD112" i="4"/>
  <c r="CK50" i="3"/>
  <c r="CK52" i="3"/>
  <c r="CS50" i="3"/>
  <c r="FF81" i="3"/>
  <c r="FJ81" i="3" s="1"/>
  <c r="CS52" i="3"/>
  <c r="DA50" i="3"/>
  <c r="DA52" i="3"/>
  <c r="EX92" i="3"/>
  <c r="EX144" i="3" s="1"/>
  <c r="AM27" i="9"/>
  <c r="JN151" i="3"/>
  <c r="FF139" i="3" l="1"/>
  <c r="FJ139" i="3" s="1"/>
  <c r="FN81" i="3"/>
  <c r="FN139" i="3" s="1"/>
  <c r="FB92" i="3"/>
  <c r="AN27" i="9"/>
  <c r="FB144" i="3"/>
  <c r="FR81" i="3" l="1"/>
  <c r="FR139" i="3"/>
  <c r="JR151" i="3"/>
  <c r="FF92" i="3"/>
  <c r="AO27" i="9"/>
  <c r="FF144" i="3"/>
  <c r="FJ144" i="3" s="1"/>
  <c r="JV151" i="3"/>
  <c r="JZ151" i="3" s="1"/>
  <c r="FV81" i="3" l="1"/>
  <c r="FV139" i="3"/>
  <c r="FJ92" i="3"/>
  <c r="AP27" i="9"/>
  <c r="FZ81" i="3" l="1"/>
  <c r="GD81" i="3" s="1"/>
  <c r="FZ139" i="3"/>
  <c r="GD139" i="3" s="1"/>
  <c r="KD151" i="3"/>
  <c r="FN92" i="3"/>
  <c r="AQ27" i="9"/>
  <c r="KH151" i="3"/>
  <c r="GH81" i="3" l="1"/>
  <c r="GH139" i="3"/>
  <c r="FR92" i="3"/>
  <c r="AR27" i="9"/>
  <c r="FR144" i="3"/>
  <c r="FN144" i="3"/>
  <c r="KL151" i="3"/>
  <c r="GL81" i="3" l="1"/>
  <c r="GL139" i="3"/>
  <c r="FV92" i="3"/>
  <c r="AS27" i="9"/>
  <c r="FV144" i="3"/>
  <c r="KP151" i="3"/>
  <c r="KT151" i="3" s="1"/>
  <c r="KT78" i="3"/>
  <c r="GP81" i="3" l="1"/>
  <c r="GP139" i="3"/>
  <c r="FZ92" i="3"/>
  <c r="AT27" i="9"/>
  <c r="FZ144" i="3"/>
  <c r="GD144" i="3" s="1"/>
  <c r="DF6" i="3"/>
  <c r="DJ6" i="3"/>
  <c r="DN6" i="3"/>
  <c r="DR6" i="3"/>
  <c r="GT81" i="3" l="1"/>
  <c r="GX81" i="3" s="1"/>
  <c r="GT139" i="3"/>
  <c r="GX139" i="3" s="1"/>
  <c r="GD92" i="3"/>
  <c r="AU27" i="9"/>
  <c r="DR8" i="3"/>
  <c r="DF8" i="3"/>
  <c r="DN8" i="3"/>
  <c r="DV8" i="3"/>
  <c r="DJ8" i="3"/>
  <c r="DZ6" i="3"/>
  <c r="ED6" i="3"/>
  <c r="EH6" i="3"/>
  <c r="EL6" i="3"/>
  <c r="HB81" i="3" l="1"/>
  <c r="HB139" i="3" s="1"/>
  <c r="GH92" i="3"/>
  <c r="AV27" i="9"/>
  <c r="GH144" i="3"/>
  <c r="AE10" i="15"/>
  <c r="AE9" i="15" s="1"/>
  <c r="AE10" i="16"/>
  <c r="AE9" i="16" s="1"/>
  <c r="AE10" i="9"/>
  <c r="AE9" i="9" s="1"/>
  <c r="AF36" i="11"/>
  <c r="AF38" i="11" s="1"/>
  <c r="AC10" i="15"/>
  <c r="AC9" i="15" s="1"/>
  <c r="AC10" i="9"/>
  <c r="AC9" i="9" s="1"/>
  <c r="AC10" i="16"/>
  <c r="AC9" i="16" s="1"/>
  <c r="AD36" i="11"/>
  <c r="AD38" i="11" s="1"/>
  <c r="AD10" i="15"/>
  <c r="AD9" i="15" s="1"/>
  <c r="AD10" i="16"/>
  <c r="AD9" i="16" s="1"/>
  <c r="AD10" i="9"/>
  <c r="AD9" i="9" s="1"/>
  <c r="AE36" i="11"/>
  <c r="AE38" i="11" s="1"/>
  <c r="AG10" i="9"/>
  <c r="AG9" i="9" s="1"/>
  <c r="AG10" i="15"/>
  <c r="AG9" i="15" s="1"/>
  <c r="AG10" i="16"/>
  <c r="AG9" i="16" s="1"/>
  <c r="AH36" i="11"/>
  <c r="AH38" i="11" s="1"/>
  <c r="AF10" i="9"/>
  <c r="AF9" i="9" s="1"/>
  <c r="AF10" i="15"/>
  <c r="AF9" i="15" s="1"/>
  <c r="AF10" i="16"/>
  <c r="AF9" i="16" s="1"/>
  <c r="AG36" i="11"/>
  <c r="AG38" i="11" s="1"/>
  <c r="EP8" i="3"/>
  <c r="ED8" i="3"/>
  <c r="EL8" i="3"/>
  <c r="EH8" i="3"/>
  <c r="DZ8" i="3"/>
  <c r="ET6" i="3"/>
  <c r="EX6" i="3"/>
  <c r="FB6" i="3"/>
  <c r="FF6" i="3"/>
  <c r="FN6" i="3"/>
  <c r="FR6" i="3"/>
  <c r="FV6" i="3"/>
  <c r="FZ6" i="3"/>
  <c r="HF81" i="3" l="1"/>
  <c r="HF139" i="3"/>
  <c r="GL92" i="3"/>
  <c r="AW27" i="9"/>
  <c r="GL144" i="3"/>
  <c r="AF35" i="11"/>
  <c r="AD35" i="11"/>
  <c r="AI10" i="16"/>
  <c r="AI9" i="16" s="1"/>
  <c r="AI10" i="9"/>
  <c r="AI9" i="9" s="1"/>
  <c r="AI10" i="15"/>
  <c r="AI9" i="15" s="1"/>
  <c r="AJ36" i="11"/>
  <c r="AJ38" i="11" s="1"/>
  <c r="AJ10" i="16"/>
  <c r="AJ9" i="16" s="1"/>
  <c r="AJ10" i="9"/>
  <c r="AJ9" i="9" s="1"/>
  <c r="AJ10" i="15"/>
  <c r="AJ9" i="15" s="1"/>
  <c r="AK36" i="11"/>
  <c r="AK38" i="11" s="1"/>
  <c r="AK10" i="15"/>
  <c r="AK9" i="15" s="1"/>
  <c r="AK10" i="16"/>
  <c r="AK9" i="16" s="1"/>
  <c r="AK10" i="9"/>
  <c r="AK9" i="9" s="1"/>
  <c r="AL36" i="11"/>
  <c r="AL38" i="11" s="1"/>
  <c r="AG35" i="11"/>
  <c r="AH35" i="11"/>
  <c r="AL10" i="15"/>
  <c r="AL9" i="15" s="1"/>
  <c r="AL10" i="16"/>
  <c r="AL9" i="16" s="1"/>
  <c r="AL10" i="9"/>
  <c r="AL9" i="9" s="1"/>
  <c r="AM36" i="11"/>
  <c r="AM38" i="11" s="1"/>
  <c r="AE35" i="11"/>
  <c r="AH10" i="9"/>
  <c r="AH9" i="9" s="1"/>
  <c r="AH10" i="15"/>
  <c r="AH9" i="15" s="1"/>
  <c r="AH10" i="16"/>
  <c r="AH9" i="16" s="1"/>
  <c r="AI36" i="11"/>
  <c r="AI38" i="11" s="1"/>
  <c r="FV8" i="3"/>
  <c r="FR8" i="3"/>
  <c r="FZ8" i="3"/>
  <c r="FN8" i="3"/>
  <c r="GD8" i="3"/>
  <c r="FB8" i="3"/>
  <c r="FJ8" i="3"/>
  <c r="EX8" i="3"/>
  <c r="FF8" i="3"/>
  <c r="ET8" i="3"/>
  <c r="GH6" i="3"/>
  <c r="GL6" i="3"/>
  <c r="GP6" i="3"/>
  <c r="GT6" i="3"/>
  <c r="HB6" i="3"/>
  <c r="HF6" i="3"/>
  <c r="HJ6" i="3"/>
  <c r="HN6" i="3"/>
  <c r="HV6" i="3"/>
  <c r="HZ6" i="3"/>
  <c r="ID6" i="3"/>
  <c r="IH6" i="3"/>
  <c r="HJ81" i="3" l="1"/>
  <c r="HJ139" i="3"/>
  <c r="GP92" i="3"/>
  <c r="AX27" i="9"/>
  <c r="GP144" i="3"/>
  <c r="AK35" i="11"/>
  <c r="AJ35" i="11"/>
  <c r="AM35" i="11"/>
  <c r="AL35" i="11"/>
  <c r="AI35" i="11"/>
  <c r="AR10" i="16"/>
  <c r="AR9" i="16" s="1"/>
  <c r="AR10" i="9"/>
  <c r="AR9" i="9" s="1"/>
  <c r="AR10" i="15"/>
  <c r="AR9" i="15" s="1"/>
  <c r="AS36" i="11"/>
  <c r="AS38" i="11" s="1"/>
  <c r="AV10" i="9"/>
  <c r="AV9" i="9" s="1"/>
  <c r="AV10" i="15"/>
  <c r="AV9" i="15" s="1"/>
  <c r="AV10" i="16"/>
  <c r="AV9" i="16" s="1"/>
  <c r="AW36" i="11"/>
  <c r="AW38" i="11" s="1"/>
  <c r="AM10" i="15"/>
  <c r="AM9" i="15" s="1"/>
  <c r="AM10" i="16"/>
  <c r="AM9" i="16" s="1"/>
  <c r="AM10" i="9"/>
  <c r="AM9" i="9" s="1"/>
  <c r="AN36" i="11"/>
  <c r="AN38" i="11" s="1"/>
  <c r="AU10" i="15"/>
  <c r="AU9" i="15" s="1"/>
  <c r="AU10" i="16"/>
  <c r="AU9" i="16" s="1"/>
  <c r="AU10" i="9"/>
  <c r="AU9" i="9" s="1"/>
  <c r="AV36" i="11"/>
  <c r="AV38" i="11" s="1"/>
  <c r="AP10" i="9"/>
  <c r="AP9" i="9" s="1"/>
  <c r="AP10" i="15"/>
  <c r="AP9" i="15" s="1"/>
  <c r="AP10" i="16"/>
  <c r="AP9" i="16" s="1"/>
  <c r="AQ36" i="11"/>
  <c r="AQ38" i="11" s="1"/>
  <c r="AS10" i="15"/>
  <c r="AS9" i="15" s="1"/>
  <c r="AS10" i="16"/>
  <c r="AS9" i="16" s="1"/>
  <c r="AS10" i="9"/>
  <c r="AS9" i="9" s="1"/>
  <c r="AT36" i="11"/>
  <c r="AT38" i="11" s="1"/>
  <c r="AN10" i="9"/>
  <c r="AN9" i="9" s="1"/>
  <c r="AN10" i="15"/>
  <c r="AN9" i="15" s="1"/>
  <c r="AN10" i="16"/>
  <c r="AN9" i="16" s="1"/>
  <c r="AO36" i="11"/>
  <c r="AO38" i="11" s="1"/>
  <c r="AT10" i="15"/>
  <c r="AT9" i="15" s="1"/>
  <c r="AT10" i="16"/>
  <c r="AT9" i="16" s="1"/>
  <c r="AT10" i="9"/>
  <c r="AT9" i="9" s="1"/>
  <c r="AU36" i="11"/>
  <c r="AU38" i="11" s="1"/>
  <c r="AQ10" i="16"/>
  <c r="AQ9" i="16" s="1"/>
  <c r="AQ10" i="9"/>
  <c r="AQ9" i="9" s="1"/>
  <c r="AQ10" i="15"/>
  <c r="AQ9" i="15" s="1"/>
  <c r="AR36" i="11"/>
  <c r="AR38" i="11" s="1"/>
  <c r="AO10" i="9"/>
  <c r="AO9" i="9" s="1"/>
  <c r="AO10" i="15"/>
  <c r="AO9" i="15" s="1"/>
  <c r="AO10" i="16"/>
  <c r="AO9" i="16" s="1"/>
  <c r="AP36" i="11"/>
  <c r="AP38" i="11" s="1"/>
  <c r="GP8" i="3"/>
  <c r="GX8" i="3"/>
  <c r="GH8" i="3"/>
  <c r="GT8" i="3"/>
  <c r="GL8" i="3"/>
  <c r="IH8" i="3"/>
  <c r="ID8" i="3"/>
  <c r="HV8" i="3"/>
  <c r="HZ8" i="3"/>
  <c r="IL8" i="3"/>
  <c r="HB8" i="3"/>
  <c r="HJ8" i="3"/>
  <c r="HN8" i="3"/>
  <c r="HF8" i="3"/>
  <c r="HR8" i="3"/>
  <c r="IP6" i="3"/>
  <c r="IT6" i="3"/>
  <c r="IX6" i="3"/>
  <c r="JB6" i="3"/>
  <c r="HN81" i="3" l="1"/>
  <c r="HR81" i="3" s="1"/>
  <c r="HN139" i="3"/>
  <c r="HR139" i="3" s="1"/>
  <c r="GT92" i="3"/>
  <c r="AY27" i="9"/>
  <c r="GT144" i="3"/>
  <c r="GX144" i="3" s="1"/>
  <c r="AW35" i="11"/>
  <c r="AV35" i="11"/>
  <c r="AQ35" i="11"/>
  <c r="AR35" i="11"/>
  <c r="AN35" i="11"/>
  <c r="AS35" i="11"/>
  <c r="AT35" i="11"/>
  <c r="AP35" i="11"/>
  <c r="AU35" i="11"/>
  <c r="AO35" i="11"/>
  <c r="BE10" i="9"/>
  <c r="BE9" i="9" s="1"/>
  <c r="BE10" i="15"/>
  <c r="BE9" i="15" s="1"/>
  <c r="BE10" i="16"/>
  <c r="BE9" i="16" s="1"/>
  <c r="BF36" i="11"/>
  <c r="BF38" i="11" s="1"/>
  <c r="AX10" i="9"/>
  <c r="AX9" i="9" s="1"/>
  <c r="AX10" i="15"/>
  <c r="AX9" i="15" s="1"/>
  <c r="AX10" i="16"/>
  <c r="AX9" i="16" s="1"/>
  <c r="AY36" i="11"/>
  <c r="AY38" i="11" s="1"/>
  <c r="BC10" i="15"/>
  <c r="BC9" i="15" s="1"/>
  <c r="BC10" i="16"/>
  <c r="BC9" i="16" s="1"/>
  <c r="BC10" i="9"/>
  <c r="BC9" i="9" s="1"/>
  <c r="BD36" i="11"/>
  <c r="BD38" i="11" s="1"/>
  <c r="BD10" i="9"/>
  <c r="BD9" i="9" s="1"/>
  <c r="BD10" i="15"/>
  <c r="BD9" i="15" s="1"/>
  <c r="BD10" i="16"/>
  <c r="BD9" i="16" s="1"/>
  <c r="BE36" i="11"/>
  <c r="BE38" i="11" s="1"/>
  <c r="BK10" i="15"/>
  <c r="BK9" i="15" s="1"/>
  <c r="BK10" i="16"/>
  <c r="BK9" i="16" s="1"/>
  <c r="BK10" i="9"/>
  <c r="BK9" i="9" s="1"/>
  <c r="BL36" i="11"/>
  <c r="BL38" i="11" s="1"/>
  <c r="AZ10" i="16"/>
  <c r="AZ9" i="16" s="1"/>
  <c r="AZ10" i="9"/>
  <c r="AZ9" i="9" s="1"/>
  <c r="AZ10" i="15"/>
  <c r="AZ9" i="15" s="1"/>
  <c r="BA36" i="11"/>
  <c r="BA38" i="11" s="1"/>
  <c r="BB10" i="15"/>
  <c r="BB9" i="15" s="1"/>
  <c r="BB10" i="16"/>
  <c r="BB9" i="16" s="1"/>
  <c r="BB10" i="9"/>
  <c r="BB9" i="9" s="1"/>
  <c r="BC36" i="11"/>
  <c r="BC38" i="11" s="1"/>
  <c r="BH10" i="16"/>
  <c r="BH9" i="16" s="1"/>
  <c r="BH10" i="9"/>
  <c r="BH9" i="9" s="1"/>
  <c r="BH10" i="15"/>
  <c r="BH9" i="15" s="1"/>
  <c r="BI36" i="11"/>
  <c r="BI38" i="11" s="1"/>
  <c r="BG10" i="9"/>
  <c r="BG9" i="9" s="1"/>
  <c r="BG10" i="15"/>
  <c r="BG9" i="15" s="1"/>
  <c r="BG10" i="16"/>
  <c r="BG9" i="16" s="1"/>
  <c r="BH36" i="11"/>
  <c r="BH38" i="11" s="1"/>
  <c r="BA10" i="15"/>
  <c r="BA9" i="15" s="1"/>
  <c r="BA10" i="16"/>
  <c r="BA9" i="16" s="1"/>
  <c r="BA10" i="9"/>
  <c r="BA9" i="9" s="1"/>
  <c r="BB36" i="11"/>
  <c r="BB38" i="11" s="1"/>
  <c r="BF10" i="9"/>
  <c r="BF9" i="9" s="1"/>
  <c r="BF10" i="15"/>
  <c r="BF9" i="15" s="1"/>
  <c r="BF10" i="16"/>
  <c r="BF9" i="16" s="1"/>
  <c r="BG36" i="11"/>
  <c r="BG38" i="11" s="1"/>
  <c r="AW10" i="9"/>
  <c r="AW9" i="9" s="1"/>
  <c r="AW10" i="15"/>
  <c r="AW9" i="15" s="1"/>
  <c r="AW10" i="16"/>
  <c r="AW9" i="16" s="1"/>
  <c r="AX36" i="11"/>
  <c r="AX38" i="11" s="1"/>
  <c r="BI10" i="15"/>
  <c r="BI9" i="15" s="1"/>
  <c r="BI10" i="16"/>
  <c r="BI9" i="16" s="1"/>
  <c r="BI10" i="9"/>
  <c r="BI9" i="9" s="1"/>
  <c r="BJ36" i="11"/>
  <c r="BJ38" i="11" s="1"/>
  <c r="AY10" i="9"/>
  <c r="AY9" i="9" s="1"/>
  <c r="AY10" i="15"/>
  <c r="AY9" i="15" s="1"/>
  <c r="AY10" i="16"/>
  <c r="AY9" i="16" s="1"/>
  <c r="AZ36" i="11"/>
  <c r="AZ38" i="11" s="1"/>
  <c r="BJ10" i="15"/>
  <c r="BJ9" i="15" s="1"/>
  <c r="BJ10" i="16"/>
  <c r="BJ9" i="16" s="1"/>
  <c r="BJ10" i="9"/>
  <c r="BJ9" i="9" s="1"/>
  <c r="BK36" i="11"/>
  <c r="BK38" i="11" s="1"/>
  <c r="JB8" i="3"/>
  <c r="JF8" i="3"/>
  <c r="IP8" i="3"/>
  <c r="IX8" i="3"/>
  <c r="IT8" i="3"/>
  <c r="JJ6" i="3"/>
  <c r="JN6" i="3"/>
  <c r="JR6" i="3"/>
  <c r="JV6" i="3"/>
  <c r="KD6" i="3"/>
  <c r="KH6" i="3"/>
  <c r="KL6" i="3"/>
  <c r="KP6" i="3"/>
  <c r="HV81" i="3" l="1"/>
  <c r="HV139" i="3"/>
  <c r="GX92" i="3"/>
  <c r="AZ27" i="9"/>
  <c r="BF35" i="11"/>
  <c r="BD35" i="11"/>
  <c r="BC35" i="11"/>
  <c r="BH35" i="11"/>
  <c r="BL35" i="11"/>
  <c r="BA35" i="11"/>
  <c r="BE35" i="11"/>
  <c r="AY35" i="11"/>
  <c r="BI35" i="11"/>
  <c r="BG35" i="11"/>
  <c r="BJ35" i="11"/>
  <c r="AZ35" i="11"/>
  <c r="BB35" i="11"/>
  <c r="AX35" i="11"/>
  <c r="BM10" i="9"/>
  <c r="BM9" i="9" s="1"/>
  <c r="BM10" i="15"/>
  <c r="BM9" i="15" s="1"/>
  <c r="BM10" i="16"/>
  <c r="BM9" i="16" s="1"/>
  <c r="BN36" i="11"/>
  <c r="BN38" i="11" s="1"/>
  <c r="BK35" i="11"/>
  <c r="BN10" i="9"/>
  <c r="BN9" i="9" s="1"/>
  <c r="BN10" i="15"/>
  <c r="BN9" i="15" s="1"/>
  <c r="BN10" i="16"/>
  <c r="BN9" i="16" s="1"/>
  <c r="BO36" i="11"/>
  <c r="BO38" i="11" s="1"/>
  <c r="BL10" i="9"/>
  <c r="BL9" i="9" s="1"/>
  <c r="BL10" i="15"/>
  <c r="BL9" i="15" s="1"/>
  <c r="BL10" i="16"/>
  <c r="BL9" i="16" s="1"/>
  <c r="BM36" i="11"/>
  <c r="BM38" i="11" s="1"/>
  <c r="BO10" i="9"/>
  <c r="BO9" i="9" s="1"/>
  <c r="BO10" i="16"/>
  <c r="BO9" i="16" s="1"/>
  <c r="BO10" i="15"/>
  <c r="BO9" i="15" s="1"/>
  <c r="BP36" i="11"/>
  <c r="BP38" i="11" s="1"/>
  <c r="BP10" i="16"/>
  <c r="BP9" i="16" s="1"/>
  <c r="BP10" i="9"/>
  <c r="BP9" i="9" s="1"/>
  <c r="BP10" i="15"/>
  <c r="BP9" i="15" s="1"/>
  <c r="BQ36" i="11"/>
  <c r="BQ38" i="11" s="1"/>
  <c r="KT8" i="3"/>
  <c r="KP8" i="3"/>
  <c r="KL8" i="3"/>
  <c r="KH8" i="3"/>
  <c r="KD8" i="3"/>
  <c r="JN8" i="3"/>
  <c r="JZ8" i="3"/>
  <c r="JJ8" i="3"/>
  <c r="JV8" i="3"/>
  <c r="JR8" i="3"/>
  <c r="HZ81" i="3" l="1"/>
  <c r="HZ139" i="3"/>
  <c r="HB92" i="3"/>
  <c r="BA27" i="9"/>
  <c r="HB144" i="3"/>
  <c r="BQ35" i="11"/>
  <c r="BM35" i="11"/>
  <c r="BP35" i="11"/>
  <c r="BN35" i="11"/>
  <c r="BO35" i="11"/>
  <c r="BQ10" i="15"/>
  <c r="BQ9" i="15" s="1"/>
  <c r="BQ10" i="16"/>
  <c r="BQ9" i="16" s="1"/>
  <c r="BQ10" i="9"/>
  <c r="BQ9" i="9" s="1"/>
  <c r="BR36" i="11"/>
  <c r="BR38" i="11" s="1"/>
  <c r="BY10" i="15"/>
  <c r="BY9" i="15" s="1"/>
  <c r="BY10" i="16"/>
  <c r="BY9" i="16" s="1"/>
  <c r="BY10" i="9"/>
  <c r="BY9" i="9" s="1"/>
  <c r="BZ36" i="11"/>
  <c r="BZ38" i="11" s="1"/>
  <c r="BZ10" i="15"/>
  <c r="BZ9" i="15" s="1"/>
  <c r="BZ10" i="16"/>
  <c r="BZ9" i="16" s="1"/>
  <c r="BZ10" i="9"/>
  <c r="BZ9" i="9" s="1"/>
  <c r="CA36" i="11"/>
  <c r="CA38" i="11" s="1"/>
  <c r="BR10" i="15"/>
  <c r="BR9" i="15" s="1"/>
  <c r="BR10" i="16"/>
  <c r="BR9" i="16" s="1"/>
  <c r="BR10" i="9"/>
  <c r="BR9" i="9" s="1"/>
  <c r="BS36" i="11"/>
  <c r="BS38" i="11" s="1"/>
  <c r="BU10" i="9"/>
  <c r="BU9" i="9" s="1"/>
  <c r="BU10" i="15"/>
  <c r="BU9" i="15" s="1"/>
  <c r="BU10" i="16"/>
  <c r="BU9" i="16" s="1"/>
  <c r="BV36" i="11"/>
  <c r="BV38" i="11" s="1"/>
  <c r="BV10" i="9"/>
  <c r="BV9" i="9" s="1"/>
  <c r="BV10" i="15"/>
  <c r="BV9" i="15" s="1"/>
  <c r="BV10" i="16"/>
  <c r="BV9" i="16" s="1"/>
  <c r="BW36" i="11"/>
  <c r="BW38" i="11" s="1"/>
  <c r="BW10" i="9"/>
  <c r="BW9" i="9" s="1"/>
  <c r="BW10" i="16"/>
  <c r="BW9" i="16" s="1"/>
  <c r="BW10" i="15"/>
  <c r="BW9" i="15" s="1"/>
  <c r="BX36" i="11"/>
  <c r="BX38" i="11" s="1"/>
  <c r="BS10" i="15"/>
  <c r="BS9" i="15" s="1"/>
  <c r="BS10" i="16"/>
  <c r="BS9" i="16" s="1"/>
  <c r="BS10" i="9"/>
  <c r="BS9" i="9" s="1"/>
  <c r="BT36" i="11"/>
  <c r="BT38" i="11" s="1"/>
  <c r="BT10" i="9"/>
  <c r="BT9" i="9" s="1"/>
  <c r="BT10" i="15"/>
  <c r="BT9" i="15" s="1"/>
  <c r="BT10" i="16"/>
  <c r="BT9" i="16" s="1"/>
  <c r="BU36" i="11"/>
  <c r="BU38" i="11" s="1"/>
  <c r="BX10" i="16"/>
  <c r="BX9" i="16" s="1"/>
  <c r="BX10" i="9"/>
  <c r="BX9" i="9" s="1"/>
  <c r="BX10" i="15"/>
  <c r="BX9" i="15" s="1"/>
  <c r="BY36" i="11"/>
  <c r="BY38" i="11" s="1"/>
  <c r="ID81" i="3" l="1"/>
  <c r="ID139" i="3"/>
  <c r="HF92" i="3"/>
  <c r="BB27" i="9"/>
  <c r="HF144" i="3"/>
  <c r="CA35" i="11"/>
  <c r="BR35" i="11"/>
  <c r="BW35" i="11"/>
  <c r="BZ35" i="11"/>
  <c r="BV35" i="11"/>
  <c r="BS35" i="11"/>
  <c r="BT35" i="11"/>
  <c r="BU35" i="11"/>
  <c r="BY35" i="11"/>
  <c r="BX35" i="11"/>
  <c r="IH81" i="3" l="1"/>
  <c r="IL81" i="3" s="1"/>
  <c r="HJ92" i="3"/>
  <c r="BC27" i="9"/>
  <c r="HJ144" i="3"/>
  <c r="DF52" i="17"/>
  <c r="DF120" i="17"/>
  <c r="DF107" i="17" s="1"/>
  <c r="DF16" i="17" s="1"/>
  <c r="IP81" i="3" l="1"/>
  <c r="IP139" i="3"/>
  <c r="IH139" i="3"/>
  <c r="IL139" i="3" s="1"/>
  <c r="HN92" i="3"/>
  <c r="HN144" i="3" s="1"/>
  <c r="HR144" i="3" s="1"/>
  <c r="BD27" i="9"/>
  <c r="DF108" i="17"/>
  <c r="DF103" i="17"/>
  <c r="DF12" i="17" s="1"/>
  <c r="DF113" i="17"/>
  <c r="DF22" i="17" s="1"/>
  <c r="AC15" i="15" s="1"/>
  <c r="DF118" i="17"/>
  <c r="DF39" i="17"/>
  <c r="DF104" i="17"/>
  <c r="DF13" i="17" s="1"/>
  <c r="DF119" i="17"/>
  <c r="DF105" i="17"/>
  <c r="DF14" i="17" s="1"/>
  <c r="DF106" i="17"/>
  <c r="DF15" i="17" s="1"/>
  <c r="DF109" i="17"/>
  <c r="DF110" i="17"/>
  <c r="DF19" i="17" s="1"/>
  <c r="DF114" i="17"/>
  <c r="DF111" i="17"/>
  <c r="DF20" i="17" s="1"/>
  <c r="DF112" i="17"/>
  <c r="IT81" i="3" l="1"/>
  <c r="IT139" i="3"/>
  <c r="HR92" i="3"/>
  <c r="BE27" i="9"/>
  <c r="DF45" i="17"/>
  <c r="DF35" i="17"/>
  <c r="DF38" i="17"/>
  <c r="DF37" i="17"/>
  <c r="DF17" i="17"/>
  <c r="AC13" i="15" s="1"/>
  <c r="DF28" i="17"/>
  <c r="AC18" i="15" s="1"/>
  <c r="DF36" i="17"/>
  <c r="DF43" i="17"/>
  <c r="DF21" i="17"/>
  <c r="AC14" i="15" s="1"/>
  <c r="DF42" i="17"/>
  <c r="IX81" i="3" l="1"/>
  <c r="IX139" i="3"/>
  <c r="HV92" i="3"/>
  <c r="BF27" i="9"/>
  <c r="HV144" i="3"/>
  <c r="AC17" i="15"/>
  <c r="AC19" i="15" s="1"/>
  <c r="DF40" i="17"/>
  <c r="DF13" i="3"/>
  <c r="DF51" i="17"/>
  <c r="DF44" i="17"/>
  <c r="DF27" i="17"/>
  <c r="DF12" i="3" s="1"/>
  <c r="JB81" i="3" l="1"/>
  <c r="JF81" i="3" s="1"/>
  <c r="JB139" i="3"/>
  <c r="JF139" i="3" s="1"/>
  <c r="HZ92" i="3"/>
  <c r="BG27" i="9"/>
  <c r="HZ144" i="3"/>
  <c r="DF50" i="17"/>
  <c r="JJ81" i="3" l="1"/>
  <c r="JJ139" i="3"/>
  <c r="ID92" i="3"/>
  <c r="BH27" i="9"/>
  <c r="ID144" i="3"/>
  <c r="DF14" i="3"/>
  <c r="DF97" i="3" l="1"/>
  <c r="DF91" i="3"/>
  <c r="DF154" i="3"/>
  <c r="JN81" i="3"/>
  <c r="JN139" i="3"/>
  <c r="IH92" i="3"/>
  <c r="BI27" i="9"/>
  <c r="IH144" i="3"/>
  <c r="IL144" i="3" s="1"/>
  <c r="DF28" i="3"/>
  <c r="DF29" i="3"/>
  <c r="DF30" i="3"/>
  <c r="DF79" i="3" s="1"/>
  <c r="DF31" i="3"/>
  <c r="DF27" i="3"/>
  <c r="DF130" i="3"/>
  <c r="DF108" i="3" l="1"/>
  <c r="AC26" i="9"/>
  <c r="DF143" i="3"/>
  <c r="JR81" i="3"/>
  <c r="JR139" i="3"/>
  <c r="DF149" i="3"/>
  <c r="DF157" i="3" s="1"/>
  <c r="IL92" i="3"/>
  <c r="BJ27" i="9"/>
  <c r="DF32" i="3"/>
  <c r="DF33" i="3" s="1"/>
  <c r="DF120" i="3"/>
  <c r="AD42" i="11"/>
  <c r="DF119" i="3"/>
  <c r="DF121" i="3"/>
  <c r="JV81" i="3" l="1"/>
  <c r="JZ81" i="3" s="1"/>
  <c r="JV139" i="3"/>
  <c r="JZ139" i="3" s="1"/>
  <c r="IP92" i="3"/>
  <c r="IP144" i="3" s="1"/>
  <c r="BK27" i="9"/>
  <c r="DF160" i="3"/>
  <c r="KD81" i="3" l="1"/>
  <c r="KD139" i="3"/>
  <c r="IT92" i="3"/>
  <c r="BL27" i="9"/>
  <c r="IT144" i="3"/>
  <c r="KH17" i="4"/>
  <c r="KP17" i="4"/>
  <c r="JV17" i="4"/>
  <c r="JR17" i="4"/>
  <c r="JN17" i="4"/>
  <c r="KL17" i="4"/>
  <c r="IT17" i="4"/>
  <c r="KD17" i="4"/>
  <c r="JJ17" i="4"/>
  <c r="HZ17" i="4"/>
  <c r="JB17" i="4"/>
  <c r="IH17" i="4"/>
  <c r="IP17" i="4"/>
  <c r="IX17" i="4"/>
  <c r="HJ17" i="4"/>
  <c r="HV17" i="4"/>
  <c r="ID17" i="4"/>
  <c r="HF17" i="4"/>
  <c r="HB17" i="4"/>
  <c r="GL17" i="4"/>
  <c r="HN17" i="4"/>
  <c r="FR17" i="4"/>
  <c r="GH17" i="4"/>
  <c r="FZ17" i="4"/>
  <c r="GP17" i="4"/>
  <c r="GT17" i="4"/>
  <c r="FV17" i="4"/>
  <c r="FN17" i="4"/>
  <c r="ET17" i="4"/>
  <c r="DZ17" i="4"/>
  <c r="DF17" i="4"/>
  <c r="DF13" i="4"/>
  <c r="DF72" i="3" s="1"/>
  <c r="DF16" i="4"/>
  <c r="DF71" i="3" s="1"/>
  <c r="DF15" i="4"/>
  <c r="DF70" i="3" s="1"/>
  <c r="DF14" i="4"/>
  <c r="DF77" i="3" s="1"/>
  <c r="DF21" i="4"/>
  <c r="AC57" i="15" s="1"/>
  <c r="DZ51" i="17"/>
  <c r="DZ28" i="17" s="1"/>
  <c r="DZ37" i="17"/>
  <c r="DZ14" i="17" s="1"/>
  <c r="DZ36" i="17"/>
  <c r="DZ13" i="17" s="1"/>
  <c r="DZ38" i="17"/>
  <c r="DZ15" i="17" s="1"/>
  <c r="DZ42" i="17"/>
  <c r="DZ19" i="17" s="1"/>
  <c r="DZ43" i="17"/>
  <c r="DZ20" i="17" s="1"/>
  <c r="DZ45" i="17"/>
  <c r="DZ22" i="17" s="1"/>
  <c r="DJ38" i="17"/>
  <c r="DJ15" i="17" s="1"/>
  <c r="DZ39" i="17"/>
  <c r="DZ16" i="17" s="1"/>
  <c r="DZ35" i="17"/>
  <c r="DZ12" i="17" s="1"/>
  <c r="DJ37" i="17"/>
  <c r="DJ14" i="17" s="1"/>
  <c r="DJ36" i="17"/>
  <c r="DJ13" i="17" s="1"/>
  <c r="KP21" i="4"/>
  <c r="BY57" i="15" s="1"/>
  <c r="KL21" i="4"/>
  <c r="BX57" i="15" s="1"/>
  <c r="KH21" i="4"/>
  <c r="BW57" i="15" s="1"/>
  <c r="KD21" i="4"/>
  <c r="BV57" i="15" s="1"/>
  <c r="JV21" i="4"/>
  <c r="BT57" i="15" s="1"/>
  <c r="JR21" i="4"/>
  <c r="BS57" i="15" s="1"/>
  <c r="JN21" i="4"/>
  <c r="BR57" i="15" s="1"/>
  <c r="JJ21" i="4"/>
  <c r="BQ57" i="15" s="1"/>
  <c r="JB21" i="4"/>
  <c r="BO57" i="15" s="1"/>
  <c r="IX21" i="4"/>
  <c r="BN57" i="15" s="1"/>
  <c r="IT21" i="4"/>
  <c r="BM57" i="15" s="1"/>
  <c r="IP21" i="4"/>
  <c r="BL57" i="15" s="1"/>
  <c r="IH21" i="4"/>
  <c r="BJ57" i="15" s="1"/>
  <c r="ID21" i="4"/>
  <c r="BI57" i="15" s="1"/>
  <c r="HZ21" i="4"/>
  <c r="BH57" i="15" s="1"/>
  <c r="HV21" i="4"/>
  <c r="BG57" i="15" s="1"/>
  <c r="HN21" i="4"/>
  <c r="BE57" i="15" s="1"/>
  <c r="HJ21" i="4"/>
  <c r="BD57" i="15" s="1"/>
  <c r="HF21" i="4"/>
  <c r="BC57" i="15" s="1"/>
  <c r="HB21" i="4"/>
  <c r="BB57" i="15" s="1"/>
  <c r="GT21" i="4"/>
  <c r="AZ57" i="15" s="1"/>
  <c r="GP21" i="4"/>
  <c r="AY57" i="15" s="1"/>
  <c r="GL21" i="4"/>
  <c r="AX57" i="15" s="1"/>
  <c r="GH21" i="4"/>
  <c r="AW57" i="15" s="1"/>
  <c r="FF17" i="4"/>
  <c r="FZ21" i="4"/>
  <c r="AU57" i="15" s="1"/>
  <c r="FV21" i="4"/>
  <c r="AT57" i="15" s="1"/>
  <c r="EX17" i="4"/>
  <c r="FB17" i="4"/>
  <c r="FR21" i="4"/>
  <c r="AS57" i="15" s="1"/>
  <c r="FF23" i="4"/>
  <c r="AP58" i="15" s="1"/>
  <c r="EL17" i="4"/>
  <c r="FN21" i="4"/>
  <c r="AR57" i="15" s="1"/>
  <c r="FB23" i="4"/>
  <c r="AO58" i="15" s="1"/>
  <c r="FF21" i="4"/>
  <c r="AP57" i="15" s="1"/>
  <c r="EX23" i="4"/>
  <c r="AN58" i="15" s="1"/>
  <c r="EH17" i="4"/>
  <c r="FB21" i="4"/>
  <c r="AO57" i="15" s="1"/>
  <c r="ED17" i="4"/>
  <c r="EL23" i="4"/>
  <c r="AK58" i="15" s="1"/>
  <c r="EX21" i="4"/>
  <c r="AN57" i="15" s="1"/>
  <c r="ET21" i="4"/>
  <c r="AM57" i="15" s="1"/>
  <c r="EH23" i="4"/>
  <c r="AJ58" i="15" s="1"/>
  <c r="ED23" i="4"/>
  <c r="AI58" i="15" s="1"/>
  <c r="EL21" i="4"/>
  <c r="AK57" i="15" s="1"/>
  <c r="EH21" i="4"/>
  <c r="AJ57" i="15" s="1"/>
  <c r="ED21" i="4"/>
  <c r="AI57" i="15" s="1"/>
  <c r="DR17" i="4"/>
  <c r="DJ17" i="4"/>
  <c r="DN17" i="4"/>
  <c r="DR23" i="4"/>
  <c r="AF58" i="15" s="1"/>
  <c r="DR21" i="4"/>
  <c r="AF57" i="15" s="1"/>
  <c r="DN23" i="4"/>
  <c r="AE58" i="15" s="1"/>
  <c r="DN21" i="4"/>
  <c r="AE57" i="15" s="1"/>
  <c r="DJ23" i="4"/>
  <c r="AD58" i="15" s="1"/>
  <c r="DJ21" i="4"/>
  <c r="AD57" i="15" s="1"/>
  <c r="DF23" i="4"/>
  <c r="AC58" i="15" s="1"/>
  <c r="DR48" i="17"/>
  <c r="DR25" i="17" s="1"/>
  <c r="DR43" i="17"/>
  <c r="DR20" i="17" s="1"/>
  <c r="DN39" i="17"/>
  <c r="DN16" i="17" s="1"/>
  <c r="DR39" i="17"/>
  <c r="DR16" i="17" s="1"/>
  <c r="DJ47" i="17"/>
  <c r="DJ24" i="17" s="1"/>
  <c r="DN43" i="17"/>
  <c r="DN20" i="17" s="1"/>
  <c r="DN47" i="17"/>
  <c r="DN24" i="17" s="1"/>
  <c r="DN35" i="17"/>
  <c r="DN12" i="17" s="1"/>
  <c r="DR35" i="17"/>
  <c r="DR12" i="17" s="1"/>
  <c r="DR47" i="17"/>
  <c r="DR24" i="17" s="1"/>
  <c r="DJ35" i="17"/>
  <c r="DJ12" i="17" s="1"/>
  <c r="DJ42" i="17"/>
  <c r="DJ19" i="17" s="1"/>
  <c r="DJ43" i="17"/>
  <c r="DJ20" i="17" s="1"/>
  <c r="DJ48" i="17"/>
  <c r="DJ25" i="17" s="1"/>
  <c r="DJ39" i="17"/>
  <c r="DJ16" i="17" s="1"/>
  <c r="DR42" i="17"/>
  <c r="DR19" i="17" s="1"/>
  <c r="DZ48" i="17"/>
  <c r="DZ25" i="17" s="1"/>
  <c r="DN42" i="17"/>
  <c r="DN19" i="17" s="1"/>
  <c r="DR37" i="17"/>
  <c r="DR14" i="17" s="1"/>
  <c r="DN36" i="17"/>
  <c r="DN13" i="17" s="1"/>
  <c r="DR36" i="17"/>
  <c r="DR13" i="17" s="1"/>
  <c r="DN37" i="17"/>
  <c r="DN14" i="17" s="1"/>
  <c r="DN38" i="17"/>
  <c r="DN15" i="17" s="1"/>
  <c r="DR38" i="17"/>
  <c r="DR15" i="17" s="1"/>
  <c r="DJ45" i="17"/>
  <c r="DJ22" i="17" s="1"/>
  <c r="DR45" i="17"/>
  <c r="DR22" i="17" s="1"/>
  <c r="DN45" i="17"/>
  <c r="DN22" i="17" s="1"/>
  <c r="DN51" i="17"/>
  <c r="DN28" i="17" s="1"/>
  <c r="DJ51" i="17"/>
  <c r="DJ28" i="17" s="1"/>
  <c r="DJ13" i="3" s="1"/>
  <c r="DR51" i="17"/>
  <c r="DR28" i="17" s="1"/>
  <c r="KP23" i="4"/>
  <c r="BY58" i="15" s="1"/>
  <c r="KL23" i="4"/>
  <c r="BX58" i="15" s="1"/>
  <c r="KH23" i="4"/>
  <c r="BW58" i="15" s="1"/>
  <c r="KD23" i="4"/>
  <c r="BV58" i="15" s="1"/>
  <c r="JV23" i="4"/>
  <c r="BT58" i="15" s="1"/>
  <c r="JR23" i="4"/>
  <c r="BS58" i="15" s="1"/>
  <c r="JN23" i="4"/>
  <c r="BR58" i="15" s="1"/>
  <c r="JJ23" i="4"/>
  <c r="BQ58" i="15" s="1"/>
  <c r="JB23" i="4"/>
  <c r="BO58" i="15" s="1"/>
  <c r="IX23" i="4"/>
  <c r="BN58" i="15" s="1"/>
  <c r="IT23" i="4"/>
  <c r="BM58" i="15" s="1"/>
  <c r="IP23" i="4"/>
  <c r="BL58" i="15" s="1"/>
  <c r="IH23" i="4"/>
  <c r="BJ58" i="15" s="1"/>
  <c r="ID23" i="4"/>
  <c r="BI58" i="15" s="1"/>
  <c r="HZ23" i="4"/>
  <c r="BH58" i="15" s="1"/>
  <c r="HV23" i="4"/>
  <c r="BG58" i="15" s="1"/>
  <c r="HN23" i="4"/>
  <c r="BE58" i="15" s="1"/>
  <c r="HJ23" i="4"/>
  <c r="BD58" i="15" s="1"/>
  <c r="HF23" i="4"/>
  <c r="BC58" i="15" s="1"/>
  <c r="HB23" i="4"/>
  <c r="BB58" i="15" s="1"/>
  <c r="GT23" i="4"/>
  <c r="AZ58" i="15" s="1"/>
  <c r="GP23" i="4"/>
  <c r="AY58" i="15" s="1"/>
  <c r="GL23" i="4"/>
  <c r="AX58" i="15" s="1"/>
  <c r="GH23" i="4"/>
  <c r="AW58" i="15" s="1"/>
  <c r="FZ23" i="4"/>
  <c r="AU58" i="15" s="1"/>
  <c r="FV23" i="4"/>
  <c r="AT58" i="15" s="1"/>
  <c r="FR23" i="4"/>
  <c r="AS58" i="15" s="1"/>
  <c r="FN23" i="4"/>
  <c r="AR58" i="15" s="1"/>
  <c r="ET23" i="4"/>
  <c r="AM58" i="15" s="1"/>
  <c r="DZ23" i="4"/>
  <c r="AH58" i="15" s="1"/>
  <c r="DZ24" i="4"/>
  <c r="EH24" i="4"/>
  <c r="ED24" i="4"/>
  <c r="EL24" i="4"/>
  <c r="KD15" i="4"/>
  <c r="KL15" i="4"/>
  <c r="KP22" i="4"/>
  <c r="KD16" i="4"/>
  <c r="KH16" i="4"/>
  <c r="KP15" i="4"/>
  <c r="KL22" i="4"/>
  <c r="KP16" i="4"/>
  <c r="KH15" i="4"/>
  <c r="KD22" i="4"/>
  <c r="KL16" i="4"/>
  <c r="KH22" i="4"/>
  <c r="KT16" i="4"/>
  <c r="JR22" i="4"/>
  <c r="JV22" i="4"/>
  <c r="JV15" i="4"/>
  <c r="JJ16" i="4"/>
  <c r="JR15" i="4"/>
  <c r="JR16" i="4"/>
  <c r="JV16" i="4"/>
  <c r="KL24" i="4"/>
  <c r="KP24" i="4"/>
  <c r="JN16" i="4"/>
  <c r="JJ15" i="4"/>
  <c r="KH24" i="4"/>
  <c r="KT15" i="4"/>
  <c r="JJ22" i="4"/>
  <c r="JN15" i="4"/>
  <c r="JN22" i="4"/>
  <c r="KD24" i="4"/>
  <c r="JB15" i="4"/>
  <c r="JB16" i="4"/>
  <c r="JJ24" i="4"/>
  <c r="JZ16" i="4"/>
  <c r="JR24" i="4"/>
  <c r="JN24" i="4"/>
  <c r="IP16" i="4"/>
  <c r="JZ15" i="4"/>
  <c r="IX16" i="4"/>
  <c r="IP22" i="4"/>
  <c r="IX15" i="4"/>
  <c r="IT15" i="4"/>
  <c r="IT16" i="4"/>
  <c r="IX22" i="4"/>
  <c r="IP15" i="4"/>
  <c r="JB22" i="4"/>
  <c r="IT22" i="4"/>
  <c r="KT17" i="4"/>
  <c r="JV24" i="4"/>
  <c r="IH16" i="4"/>
  <c r="IP24" i="4"/>
  <c r="HV16" i="4"/>
  <c r="HZ16" i="4"/>
  <c r="ID22" i="4"/>
  <c r="HV22" i="4"/>
  <c r="IT24" i="4"/>
  <c r="HZ22" i="4"/>
  <c r="IH15" i="4"/>
  <c r="IX24" i="4"/>
  <c r="IH22" i="4"/>
  <c r="JZ17" i="4"/>
  <c r="ID16" i="4"/>
  <c r="JF16" i="4"/>
  <c r="HZ15" i="4"/>
  <c r="JF15" i="4"/>
  <c r="ID15" i="4"/>
  <c r="HV15" i="4"/>
  <c r="JB24" i="4"/>
  <c r="JF17" i="4"/>
  <c r="HZ24" i="4"/>
  <c r="IH24" i="4"/>
  <c r="HN15" i="4"/>
  <c r="HB16" i="4"/>
  <c r="HF15" i="4"/>
  <c r="HJ22" i="4"/>
  <c r="HJ16" i="4"/>
  <c r="HN22" i="4"/>
  <c r="HV24" i="4"/>
  <c r="HF16" i="4"/>
  <c r="ID24" i="4"/>
  <c r="HJ15" i="4"/>
  <c r="HF22" i="4"/>
  <c r="HB15" i="4"/>
  <c r="HB22" i="4"/>
  <c r="HN16" i="4"/>
  <c r="IL15" i="4"/>
  <c r="IL16" i="4"/>
  <c r="GT16" i="4"/>
  <c r="HR16" i="4"/>
  <c r="IL17" i="4"/>
  <c r="HJ24" i="4"/>
  <c r="GL16" i="4"/>
  <c r="DZ21" i="4"/>
  <c r="AH57" i="15" s="1"/>
  <c r="HB24" i="4"/>
  <c r="GT22" i="4"/>
  <c r="HF24" i="4"/>
  <c r="HR15" i="4"/>
  <c r="GH15" i="4"/>
  <c r="GH22" i="4"/>
  <c r="GT15" i="4"/>
  <c r="GP16" i="4"/>
  <c r="GP15" i="4"/>
  <c r="GP22" i="4"/>
  <c r="GH16" i="4"/>
  <c r="GL22" i="4"/>
  <c r="GL15" i="4"/>
  <c r="HN24" i="4"/>
  <c r="GX16" i="4"/>
  <c r="FR16" i="4"/>
  <c r="FN15" i="4"/>
  <c r="FR22" i="4"/>
  <c r="ET22" i="4"/>
  <c r="FF22" i="4"/>
  <c r="FV15" i="4"/>
  <c r="FR15" i="4"/>
  <c r="GX15" i="4"/>
  <c r="FN16" i="4"/>
  <c r="FZ16" i="4"/>
  <c r="FV16" i="4"/>
  <c r="GP24" i="4"/>
  <c r="GT24" i="4"/>
  <c r="FN22" i="4"/>
  <c r="FV22" i="4"/>
  <c r="HR17" i="4"/>
  <c r="GH24" i="4"/>
  <c r="FZ15" i="4"/>
  <c r="FZ22" i="4"/>
  <c r="GL24" i="4"/>
  <c r="ET15" i="4"/>
  <c r="FR24" i="4"/>
  <c r="FV24" i="4"/>
  <c r="FF15" i="4"/>
  <c r="DZ22" i="4"/>
  <c r="GX17" i="4"/>
  <c r="FB15" i="4"/>
  <c r="FF16" i="4"/>
  <c r="FN24" i="4"/>
  <c r="ET24" i="4"/>
  <c r="GD15" i="4"/>
  <c r="EX15" i="4"/>
  <c r="EX22" i="4"/>
  <c r="ED22" i="4"/>
  <c r="EL22" i="4"/>
  <c r="FB24" i="4"/>
  <c r="FB22" i="4"/>
  <c r="GD16" i="4"/>
  <c r="EX16" i="4"/>
  <c r="ET16" i="4"/>
  <c r="FB16" i="4"/>
  <c r="EH22" i="4"/>
  <c r="FZ24" i="4"/>
  <c r="GD17" i="4"/>
  <c r="FJ15" i="4"/>
  <c r="ED15" i="4"/>
  <c r="FF24" i="4"/>
  <c r="DF22" i="4"/>
  <c r="EH15" i="4"/>
  <c r="DN22" i="4"/>
  <c r="DJ22" i="4"/>
  <c r="FJ16" i="4"/>
  <c r="DZ15" i="4"/>
  <c r="EL15" i="4"/>
  <c r="ED16" i="4"/>
  <c r="EX24" i="4"/>
  <c r="DZ16" i="4"/>
  <c r="DN48" i="17"/>
  <c r="DN25" i="17" s="1"/>
  <c r="EH16" i="4"/>
  <c r="EL16" i="4"/>
  <c r="DR22" i="4"/>
  <c r="DJ16" i="4"/>
  <c r="DR15" i="4"/>
  <c r="DN15" i="4"/>
  <c r="EP15" i="4"/>
  <c r="DR24" i="4"/>
  <c r="EP16" i="4"/>
  <c r="DJ24" i="4"/>
  <c r="FJ17" i="4"/>
  <c r="DJ15" i="4"/>
  <c r="DF24" i="4"/>
  <c r="DR16" i="4"/>
  <c r="DN16" i="4"/>
  <c r="DN24" i="4"/>
  <c r="DV17" i="4"/>
  <c r="DV16" i="4"/>
  <c r="DV15" i="4"/>
  <c r="EP17" i="4"/>
  <c r="A10" i="4"/>
  <c r="IL42" i="17"/>
  <c r="HR39" i="17"/>
  <c r="EL48" i="17"/>
  <c r="JF51" i="17"/>
  <c r="KT43" i="17"/>
  <c r="KT36" i="17"/>
  <c r="ET39" i="17"/>
  <c r="GX38" i="17"/>
  <c r="JZ38" i="17"/>
  <c r="FF39" i="17"/>
  <c r="GX47" i="17"/>
  <c r="EX39" i="17"/>
  <c r="ED42" i="17"/>
  <c r="EH35" i="17"/>
  <c r="IL39" i="17"/>
  <c r="HR43" i="17"/>
  <c r="FB39" i="17"/>
  <c r="FB38" i="17"/>
  <c r="GD39" i="17"/>
  <c r="JF38" i="17"/>
  <c r="JZ43" i="17"/>
  <c r="EX38" i="17"/>
  <c r="ET35" i="17"/>
  <c r="EX48" i="17"/>
  <c r="ED36" i="17"/>
  <c r="EL37" i="17"/>
  <c r="JZ37" i="17"/>
  <c r="KT39" i="17"/>
  <c r="FF51" i="17"/>
  <c r="GX45" i="17"/>
  <c r="ET45" i="17"/>
  <c r="FF42" i="17"/>
  <c r="EH43" i="17"/>
  <c r="HR42" i="17"/>
  <c r="IL36" i="17"/>
  <c r="ED37" i="17"/>
  <c r="ED47" i="17"/>
  <c r="FF47" i="17"/>
  <c r="IL35" i="17"/>
  <c r="GX48" i="17"/>
  <c r="JF48" i="17"/>
  <c r="GX42" i="17"/>
  <c r="GX35" i="17"/>
  <c r="ET36" i="17"/>
  <c r="GD51" i="17"/>
  <c r="ED39" i="17"/>
  <c r="IL43" i="17"/>
  <c r="FB37" i="17"/>
  <c r="GX39" i="17"/>
  <c r="EL39" i="17"/>
  <c r="KT47" i="17"/>
  <c r="JF39" i="17"/>
  <c r="IL51" i="17"/>
  <c r="JZ48" i="17"/>
  <c r="EL43" i="17"/>
  <c r="ED48" i="17"/>
  <c r="HR35" i="17"/>
  <c r="GD35" i="17"/>
  <c r="HR36" i="17"/>
  <c r="ED38" i="17"/>
  <c r="KT38" i="17"/>
  <c r="EX42" i="17"/>
  <c r="KT48" i="17"/>
  <c r="EX43" i="17"/>
  <c r="HR37" i="17"/>
  <c r="ET38" i="17"/>
  <c r="FB35" i="17"/>
  <c r="EH39" i="17"/>
  <c r="EL51" i="17"/>
  <c r="IL48" i="17"/>
  <c r="FF43" i="17"/>
  <c r="IL38" i="17"/>
  <c r="FF35" i="17"/>
  <c r="FB45" i="17"/>
  <c r="GD42" i="17"/>
  <c r="IL47" i="17"/>
  <c r="ET37" i="17"/>
  <c r="JF37" i="17"/>
  <c r="GX37" i="17"/>
  <c r="HR51" i="17"/>
  <c r="ET42" i="17"/>
  <c r="FF38" i="17"/>
  <c r="ED45" i="17"/>
  <c r="EH38" i="17"/>
  <c r="HR38" i="17"/>
  <c r="EL36" i="17"/>
  <c r="ET48" i="17"/>
  <c r="HR45" i="17"/>
  <c r="IL45" i="17"/>
  <c r="IL37" i="17"/>
  <c r="EX36" i="17"/>
  <c r="EH36" i="17"/>
  <c r="GD48" i="17"/>
  <c r="EH51" i="17"/>
  <c r="FB42" i="17"/>
  <c r="JZ36" i="17"/>
  <c r="FF45" i="17"/>
  <c r="JZ39" i="17"/>
  <c r="HR47" i="17"/>
  <c r="GD45" i="17"/>
  <c r="JZ35" i="17"/>
  <c r="JF43" i="17"/>
  <c r="EH48" i="17"/>
  <c r="EX47" i="17"/>
  <c r="EX45" i="17"/>
  <c r="HR48" i="17"/>
  <c r="JZ51" i="17"/>
  <c r="ED51" i="17"/>
  <c r="ED43" i="17"/>
  <c r="ET47" i="17"/>
  <c r="JZ47" i="17"/>
  <c r="KT45" i="17"/>
  <c r="ET51" i="17"/>
  <c r="FF48" i="17"/>
  <c r="GD43" i="17"/>
  <c r="EL35" i="17"/>
  <c r="JF45" i="17"/>
  <c r="ED35" i="17"/>
  <c r="GX51" i="17"/>
  <c r="EL38" i="17"/>
  <c r="EH42" i="17"/>
  <c r="JF36" i="17"/>
  <c r="EH47" i="17"/>
  <c r="EX37" i="17"/>
  <c r="JF42" i="17"/>
  <c r="EX51" i="17"/>
  <c r="EL47" i="17"/>
  <c r="EH37" i="17"/>
  <c r="FF36" i="17"/>
  <c r="JZ45" i="17"/>
  <c r="GD36" i="17"/>
  <c r="JF35" i="17"/>
  <c r="FB51" i="17"/>
  <c r="FB36" i="17"/>
  <c r="JF47" i="17"/>
  <c r="GX36" i="17"/>
  <c r="FB47" i="17"/>
  <c r="GX43" i="17"/>
  <c r="EX35" i="17"/>
  <c r="FB43" i="17"/>
  <c r="GD47" i="17"/>
  <c r="GD38" i="17"/>
  <c r="EL42" i="17"/>
  <c r="FF37" i="17"/>
  <c r="FB48" i="17"/>
  <c r="KT35" i="17"/>
  <c r="KT42" i="17"/>
  <c r="GD37" i="17"/>
  <c r="EH45" i="17"/>
  <c r="ET43" i="17"/>
  <c r="EL45" i="17"/>
  <c r="KT51" i="17"/>
  <c r="DZ47" i="17"/>
  <c r="KT37" i="17"/>
  <c r="JZ42" i="17"/>
  <c r="KD14" i="4"/>
  <c r="KH14" i="4"/>
  <c r="KL14" i="4"/>
  <c r="KP14" i="4"/>
  <c r="JJ14" i="4"/>
  <c r="KH13" i="4"/>
  <c r="JN14" i="4"/>
  <c r="KD13" i="4"/>
  <c r="KT14" i="4"/>
  <c r="JR14" i="4"/>
  <c r="KL13" i="4"/>
  <c r="KP13" i="4"/>
  <c r="JV14" i="4"/>
  <c r="JJ13" i="4"/>
  <c r="JN13" i="4"/>
  <c r="JV13" i="4"/>
  <c r="JB14" i="4"/>
  <c r="IT14" i="4"/>
  <c r="JZ14" i="4"/>
  <c r="JR13" i="4"/>
  <c r="KT13" i="4"/>
  <c r="IP14" i="4"/>
  <c r="IX14" i="4"/>
  <c r="HV14" i="4"/>
  <c r="IH14" i="4"/>
  <c r="IT13" i="4"/>
  <c r="IX13" i="4"/>
  <c r="JZ13" i="4"/>
  <c r="HZ14" i="4"/>
  <c r="IP13" i="4"/>
  <c r="JF14" i="4"/>
  <c r="ID14" i="4"/>
  <c r="JB13" i="4"/>
  <c r="HF14" i="4"/>
  <c r="IH13" i="4"/>
  <c r="JF13" i="4"/>
  <c r="HV13" i="4"/>
  <c r="HB14" i="4"/>
  <c r="HJ14" i="4"/>
  <c r="IL14" i="4"/>
  <c r="ID13" i="4"/>
  <c r="HN14" i="4"/>
  <c r="HZ13" i="4"/>
  <c r="GP14" i="4"/>
  <c r="HF13" i="4"/>
  <c r="HJ13" i="4"/>
  <c r="GL14" i="4"/>
  <c r="HB13" i="4"/>
  <c r="GH14" i="4"/>
  <c r="GT14" i="4"/>
  <c r="IL13" i="4"/>
  <c r="HN13" i="4"/>
  <c r="HR14" i="4"/>
  <c r="FN14" i="4"/>
  <c r="FV14" i="4"/>
  <c r="GT13" i="4"/>
  <c r="FR14" i="4"/>
  <c r="GX14" i="4"/>
  <c r="GL13" i="4"/>
  <c r="GP13" i="4"/>
  <c r="HR13" i="4"/>
  <c r="FZ14" i="4"/>
  <c r="GH13" i="4"/>
  <c r="GX13" i="4"/>
  <c r="FN13" i="4"/>
  <c r="DZ14" i="4"/>
  <c r="ET14" i="4"/>
  <c r="EX13" i="4"/>
  <c r="FZ13" i="4"/>
  <c r="ET13" i="4"/>
  <c r="FR13" i="4"/>
  <c r="EX14" i="4"/>
  <c r="FV13" i="4"/>
  <c r="FF14" i="4"/>
  <c r="FB13" i="4"/>
  <c r="FF13" i="4"/>
  <c r="FB14" i="4"/>
  <c r="GD13" i="4"/>
  <c r="GD14" i="4"/>
  <c r="EH13" i="4"/>
  <c r="ED14" i="4"/>
  <c r="EL14" i="4"/>
  <c r="FJ14" i="4"/>
  <c r="DZ13" i="4"/>
  <c r="DR14" i="4"/>
  <c r="DJ13" i="4"/>
  <c r="EH14" i="4"/>
  <c r="ED13" i="4"/>
  <c r="EL13" i="4"/>
  <c r="FJ13" i="4"/>
  <c r="DN13" i="4"/>
  <c r="DJ14" i="4"/>
  <c r="DN14" i="4"/>
  <c r="EP13" i="4"/>
  <c r="DR13" i="4"/>
  <c r="EP14" i="4"/>
  <c r="DV14" i="4"/>
  <c r="DV13" i="4"/>
  <c r="A8" i="19"/>
  <c r="A8" i="11"/>
  <c r="AH1" i="11" s="1"/>
  <c r="A8" i="16"/>
  <c r="DD1" i="3"/>
  <c r="A8" i="17"/>
  <c r="DD1" i="17" s="1"/>
  <c r="A8" i="4"/>
  <c r="DD1" i="4" s="1"/>
  <c r="A8" i="9"/>
  <c r="AH1" i="9" s="1"/>
  <c r="A8" i="15"/>
  <c r="AH1" i="15" s="1"/>
  <c r="KH81" i="3" l="1"/>
  <c r="KH139" i="3"/>
  <c r="IX92" i="3"/>
  <c r="BM27" i="9"/>
  <c r="IX144" i="3"/>
  <c r="EL19" i="17"/>
  <c r="FF19" i="17" s="1"/>
  <c r="EH25" i="17"/>
  <c r="FB25" i="17" s="1"/>
  <c r="FB26" i="17" s="1"/>
  <c r="AD18" i="15"/>
  <c r="DR26" i="17"/>
  <c r="AF16" i="15" s="1"/>
  <c r="EL22" i="17"/>
  <c r="FF22" i="17" s="1"/>
  <c r="AP15" i="15" s="1"/>
  <c r="DJ26" i="17"/>
  <c r="EH22" i="17"/>
  <c r="AJ15" i="15" s="1"/>
  <c r="AE15" i="15"/>
  <c r="EL15" i="17"/>
  <c r="FF15" i="17" s="1"/>
  <c r="ED12" i="17"/>
  <c r="EX12" i="17" s="1"/>
  <c r="DN26" i="17"/>
  <c r="AE16" i="15" s="1"/>
  <c r="EH15" i="17"/>
  <c r="FB15" i="17" s="1"/>
  <c r="EH20" i="17"/>
  <c r="FB20" i="17" s="1"/>
  <c r="EH14" i="17"/>
  <c r="FB14" i="17" s="1"/>
  <c r="ED16" i="17"/>
  <c r="EX16" i="17" s="1"/>
  <c r="EL13" i="17"/>
  <c r="FF13" i="17" s="1"/>
  <c r="EL16" i="17"/>
  <c r="FF16" i="17" s="1"/>
  <c r="EH13" i="17"/>
  <c r="FB13" i="17" s="1"/>
  <c r="DV25" i="17"/>
  <c r="DV48" i="17" s="1"/>
  <c r="EH16" i="17"/>
  <c r="FB16" i="17" s="1"/>
  <c r="EL14" i="17"/>
  <c r="FF14" i="17" s="1"/>
  <c r="EH19" i="17"/>
  <c r="DN21" i="17"/>
  <c r="AE14" i="15" s="1"/>
  <c r="DV20" i="17"/>
  <c r="DV43" i="17" s="1"/>
  <c r="ED20" i="17"/>
  <c r="DN17" i="17"/>
  <c r="AE13" i="15" s="1"/>
  <c r="AD15" i="15"/>
  <c r="DV22" i="17"/>
  <c r="ED22" i="17"/>
  <c r="ET25" i="17"/>
  <c r="DZ26" i="17"/>
  <c r="DJ21" i="17"/>
  <c r="DV19" i="17"/>
  <c r="DV42" i="17" s="1"/>
  <c r="ED19" i="17"/>
  <c r="EH26" i="17"/>
  <c r="DN13" i="3"/>
  <c r="EH28" i="17"/>
  <c r="AE18" i="15"/>
  <c r="DR13" i="3"/>
  <c r="AF18" i="15"/>
  <c r="EL28" i="17"/>
  <c r="EL12" i="17"/>
  <c r="DV12" i="17"/>
  <c r="DV35" i="17" s="1"/>
  <c r="DR17" i="17"/>
  <c r="AF13" i="15" s="1"/>
  <c r="EL20" i="17"/>
  <c r="FF20" i="17" s="1"/>
  <c r="DR21" i="17"/>
  <c r="AF14" i="15" s="1"/>
  <c r="DV16" i="17"/>
  <c r="DV39" i="17" s="1"/>
  <c r="DZ17" i="17"/>
  <c r="AH13" i="15" s="1"/>
  <c r="ET12" i="17"/>
  <c r="DJ18" i="3"/>
  <c r="DJ20" i="4" s="1"/>
  <c r="DJ17" i="17"/>
  <c r="AD13" i="15" s="1"/>
  <c r="EH12" i="17"/>
  <c r="ET16" i="17"/>
  <c r="ET15" i="17"/>
  <c r="DF137" i="3"/>
  <c r="AC15" i="9"/>
  <c r="DF12" i="4"/>
  <c r="ED15" i="17"/>
  <c r="EX15" i="17" s="1"/>
  <c r="ET13" i="17"/>
  <c r="DV28" i="17"/>
  <c r="AF15" i="15"/>
  <c r="ET14" i="17"/>
  <c r="ED28" i="17"/>
  <c r="ED25" i="17"/>
  <c r="ET22" i="17"/>
  <c r="AH15" i="15"/>
  <c r="EL25" i="17"/>
  <c r="ED13" i="17"/>
  <c r="EX13" i="17" s="1"/>
  <c r="ET20" i="17"/>
  <c r="DZ13" i="3"/>
  <c r="AH18" i="15"/>
  <c r="ET28" i="17"/>
  <c r="ED14" i="17"/>
  <c r="DV14" i="17"/>
  <c r="DV37" i="17" s="1"/>
  <c r="DZ21" i="17"/>
  <c r="DF18" i="3"/>
  <c r="DF136" i="3"/>
  <c r="AC14" i="9"/>
  <c r="AC16" i="9"/>
  <c r="DF138" i="3"/>
  <c r="DF17" i="3"/>
  <c r="ET19" i="17"/>
  <c r="DV13" i="17"/>
  <c r="DV36" i="17" s="1"/>
  <c r="DV15" i="17"/>
  <c r="DV38" i="17" s="1"/>
  <c r="AG18" i="15" l="1"/>
  <c r="DV51" i="17"/>
  <c r="AG15" i="15"/>
  <c r="DV45" i="17"/>
  <c r="KL81" i="3"/>
  <c r="KL139" i="3"/>
  <c r="JB92" i="3"/>
  <c r="JB144" i="3" s="1"/>
  <c r="JF144" i="3" s="1"/>
  <c r="BN27" i="9"/>
  <c r="AK15" i="15"/>
  <c r="EP28" i="17"/>
  <c r="DV26" i="17"/>
  <c r="AD16" i="15"/>
  <c r="FB22" i="17"/>
  <c r="AO15" i="15" s="1"/>
  <c r="EP22" i="17"/>
  <c r="EP19" i="17"/>
  <c r="EP42" i="17" s="1"/>
  <c r="FJ15" i="17"/>
  <c r="EP13" i="17"/>
  <c r="EP36" i="17" s="1"/>
  <c r="FJ13" i="17"/>
  <c r="EP16" i="17"/>
  <c r="EP39" i="17" s="1"/>
  <c r="FF21" i="17"/>
  <c r="AP14" i="15" s="1"/>
  <c r="FJ16" i="17"/>
  <c r="AE17" i="15"/>
  <c r="AE19" i="15" s="1"/>
  <c r="EL21" i="17"/>
  <c r="AK14" i="15" s="1"/>
  <c r="AF17" i="15"/>
  <c r="AF19" i="15" s="1"/>
  <c r="AI15" i="15"/>
  <c r="EX22" i="17"/>
  <c r="AN15" i="15" s="1"/>
  <c r="AM15" i="15"/>
  <c r="DN18" i="3"/>
  <c r="DN23" i="3" s="1"/>
  <c r="FB12" i="17"/>
  <c r="FB17" i="17" s="1"/>
  <c r="EH17" i="17"/>
  <c r="AJ13" i="15" s="1"/>
  <c r="ET17" i="17"/>
  <c r="FF12" i="17"/>
  <c r="FF17" i="17" s="1"/>
  <c r="EL17" i="17"/>
  <c r="AK13" i="15" s="1"/>
  <c r="AO16" i="15"/>
  <c r="ED21" i="17"/>
  <c r="AI14" i="15" s="1"/>
  <c r="EX19" i="17"/>
  <c r="EX14" i="17"/>
  <c r="FJ14" i="17" s="1"/>
  <c r="EP14" i="17"/>
  <c r="EP37" i="17" s="1"/>
  <c r="DR27" i="17"/>
  <c r="DV17" i="17"/>
  <c r="AG13" i="15" s="1"/>
  <c r="EP12" i="17"/>
  <c r="EP35" i="17" s="1"/>
  <c r="AJ16" i="15"/>
  <c r="DJ27" i="17"/>
  <c r="DN27" i="17"/>
  <c r="DV21" i="17"/>
  <c r="DV44" i="17" s="1"/>
  <c r="AD14" i="15"/>
  <c r="EP20" i="17"/>
  <c r="EP43" i="17" s="1"/>
  <c r="EX20" i="17"/>
  <c r="FJ20" i="17" s="1"/>
  <c r="AH14" i="15"/>
  <c r="EX25" i="17"/>
  <c r="EX26" i="17" s="1"/>
  <c r="ED26" i="17"/>
  <c r="ED13" i="3"/>
  <c r="EX28" i="17"/>
  <c r="AI18" i="15"/>
  <c r="EP15" i="17"/>
  <c r="EP38" i="17" s="1"/>
  <c r="DJ23" i="3"/>
  <c r="EL13" i="3"/>
  <c r="FF28" i="17"/>
  <c r="AK18" i="15"/>
  <c r="EP25" i="17"/>
  <c r="EP48" i="17" s="1"/>
  <c r="ET13" i="3"/>
  <c r="AM18" i="15"/>
  <c r="ET21" i="17"/>
  <c r="DZ18" i="3"/>
  <c r="DZ20" i="4" s="1"/>
  <c r="ED17" i="17"/>
  <c r="AI13" i="15" s="1"/>
  <c r="DZ27" i="17"/>
  <c r="AH16" i="15"/>
  <c r="DF19" i="4"/>
  <c r="DF19" i="3"/>
  <c r="DF22" i="3"/>
  <c r="DF20" i="4"/>
  <c r="DF23" i="3"/>
  <c r="EL26" i="17"/>
  <c r="FF25" i="17"/>
  <c r="FF26" i="17" s="1"/>
  <c r="DV13" i="3"/>
  <c r="DR18" i="3"/>
  <c r="DR23" i="3" s="1"/>
  <c r="EH13" i="3"/>
  <c r="AJ18" i="15"/>
  <c r="FB28" i="17"/>
  <c r="ET26" i="17"/>
  <c r="EH21" i="17"/>
  <c r="AJ14" i="15" s="1"/>
  <c r="FB19" i="17"/>
  <c r="FB21" i="17" s="1"/>
  <c r="AO14" i="15" s="1"/>
  <c r="DV40" i="17" l="1"/>
  <c r="DR30" i="17"/>
  <c r="DR12" i="3"/>
  <c r="DN30" i="17"/>
  <c r="DN12" i="3"/>
  <c r="DJ30" i="17"/>
  <c r="DJ12" i="3"/>
  <c r="AL15" i="15"/>
  <c r="EP45" i="17"/>
  <c r="AG16" i="15"/>
  <c r="DV49" i="17"/>
  <c r="AL18" i="15"/>
  <c r="EP51" i="17"/>
  <c r="GD13" i="17"/>
  <c r="FN13" i="17" s="1"/>
  <c r="FJ36" i="17"/>
  <c r="GD15" i="17"/>
  <c r="FR15" i="17" s="1"/>
  <c r="FJ38" i="17"/>
  <c r="GD20" i="17"/>
  <c r="FR20" i="17" s="1"/>
  <c r="FJ43" i="17"/>
  <c r="GD14" i="17"/>
  <c r="FN14" i="17" s="1"/>
  <c r="FJ37" i="17"/>
  <c r="GD16" i="17"/>
  <c r="FN16" i="17" s="1"/>
  <c r="FJ39" i="17"/>
  <c r="AG14" i="15"/>
  <c r="KP81" i="3"/>
  <c r="KT81" i="3" s="1"/>
  <c r="JF92" i="3"/>
  <c r="BO27" i="9"/>
  <c r="EP13" i="3"/>
  <c r="DN20" i="4"/>
  <c r="EX17" i="17"/>
  <c r="DR20" i="4"/>
  <c r="AJ17" i="15"/>
  <c r="AJ19" i="15" s="1"/>
  <c r="EH27" i="17"/>
  <c r="FF27" i="17"/>
  <c r="AP16" i="15"/>
  <c r="EL18" i="3"/>
  <c r="EL23" i="3" s="1"/>
  <c r="DF21" i="3"/>
  <c r="DF24" i="3"/>
  <c r="AC56" i="15"/>
  <c r="DF88" i="3"/>
  <c r="FB13" i="3"/>
  <c r="AO18" i="15"/>
  <c r="ED27" i="17"/>
  <c r="AI16" i="15"/>
  <c r="AI17" i="15" s="1"/>
  <c r="AI19" i="15" s="1"/>
  <c r="FJ12" i="17"/>
  <c r="EH18" i="3"/>
  <c r="EH23" i="3" s="1"/>
  <c r="DZ23" i="3"/>
  <c r="FJ28" i="17"/>
  <c r="FJ51" i="17" s="1"/>
  <c r="AN16" i="15"/>
  <c r="FJ22" i="17"/>
  <c r="FJ45" i="17" s="1"/>
  <c r="ET18" i="3"/>
  <c r="EP17" i="17"/>
  <c r="AL13" i="15" s="1"/>
  <c r="AM14" i="15"/>
  <c r="EX13" i="3"/>
  <c r="AN18" i="15"/>
  <c r="EX21" i="17"/>
  <c r="AN14" i="15" s="1"/>
  <c r="EP26" i="17"/>
  <c r="AH17" i="15"/>
  <c r="AH19" i="15" s="1"/>
  <c r="FJ19" i="17"/>
  <c r="DV27" i="17"/>
  <c r="DV50" i="17" s="1"/>
  <c r="FB27" i="17"/>
  <c r="EL27" i="17"/>
  <c r="AK16" i="15"/>
  <c r="AK17" i="15" s="1"/>
  <c r="AK19" i="15" s="1"/>
  <c r="DV18" i="3"/>
  <c r="DV20" i="4" s="1"/>
  <c r="FJ25" i="17"/>
  <c r="AM16" i="15"/>
  <c r="ET27" i="17"/>
  <c r="FJ26" i="17"/>
  <c r="FF13" i="3"/>
  <c r="AP18" i="15"/>
  <c r="ED18" i="3"/>
  <c r="EP21" i="17"/>
  <c r="AD17" i="15"/>
  <c r="AD19" i="15" s="1"/>
  <c r="FV15" i="17" l="1"/>
  <c r="FV20" i="17"/>
  <c r="FR16" i="17"/>
  <c r="FZ16" i="17"/>
  <c r="FV16" i="17"/>
  <c r="GD25" i="17"/>
  <c r="FZ25" i="17" s="1"/>
  <c r="FZ26" i="17" s="1"/>
  <c r="FJ48" i="17"/>
  <c r="GX16" i="17"/>
  <c r="GH16" i="17" s="1"/>
  <c r="AL16" i="15"/>
  <c r="EP49" i="17"/>
  <c r="GX13" i="17"/>
  <c r="GP13" i="17" s="1"/>
  <c r="FR13" i="17"/>
  <c r="AQ16" i="15"/>
  <c r="FJ49" i="17"/>
  <c r="FV13" i="17"/>
  <c r="FZ13" i="17"/>
  <c r="GX15" i="17"/>
  <c r="GL15" i="17" s="1"/>
  <c r="GX20" i="17"/>
  <c r="GH20" i="17" s="1"/>
  <c r="FZ20" i="17"/>
  <c r="FZ14" i="17"/>
  <c r="FZ15" i="17"/>
  <c r="FN20" i="17"/>
  <c r="FR14" i="17"/>
  <c r="FV14" i="17"/>
  <c r="GX14" i="17"/>
  <c r="GP14" i="17" s="1"/>
  <c r="GD19" i="17"/>
  <c r="FZ19" i="17" s="1"/>
  <c r="FJ42" i="17"/>
  <c r="FN15" i="17"/>
  <c r="GD12" i="17"/>
  <c r="GD17" i="17" s="1"/>
  <c r="AV13" i="15" s="1"/>
  <c r="FJ35" i="17"/>
  <c r="EP40" i="17"/>
  <c r="AL14" i="15"/>
  <c r="EP44" i="17"/>
  <c r="AG17" i="15"/>
  <c r="AG19" i="15" s="1"/>
  <c r="KP139" i="3"/>
  <c r="KT139" i="3" s="1"/>
  <c r="JJ92" i="3"/>
  <c r="BP27" i="9"/>
  <c r="JJ144" i="3"/>
  <c r="EH20" i="4"/>
  <c r="EP18" i="3"/>
  <c r="EP20" i="4" s="1"/>
  <c r="FJ17" i="17"/>
  <c r="FB18" i="3"/>
  <c r="FB23" i="3" s="1"/>
  <c r="DR14" i="3"/>
  <c r="DR17" i="3"/>
  <c r="DR19" i="3" s="1"/>
  <c r="EX18" i="3"/>
  <c r="AQ15" i="15"/>
  <c r="GD22" i="17"/>
  <c r="AC23" i="9"/>
  <c r="DF140" i="3"/>
  <c r="ET20" i="4"/>
  <c r="DV23" i="3"/>
  <c r="EL20" i="4"/>
  <c r="FJ21" i="17"/>
  <c r="FF18" i="3"/>
  <c r="EX27" i="17"/>
  <c r="AC59" i="15"/>
  <c r="DF35" i="3"/>
  <c r="ED23" i="3"/>
  <c r="DV23" i="4"/>
  <c r="AG58" i="15" s="1"/>
  <c r="DV30" i="17"/>
  <c r="DV52" i="17" s="1"/>
  <c r="FJ13" i="3"/>
  <c r="EP27" i="17"/>
  <c r="EP50" i="17" s="1"/>
  <c r="ET23" i="3"/>
  <c r="DV12" i="3"/>
  <c r="DJ17" i="3"/>
  <c r="DJ22" i="3" s="1"/>
  <c r="DJ14" i="3"/>
  <c r="ED20" i="4"/>
  <c r="DN14" i="3"/>
  <c r="DN17" i="3"/>
  <c r="DN19" i="3" s="1"/>
  <c r="GD28" i="17"/>
  <c r="AQ18" i="15"/>
  <c r="FR25" i="17" l="1"/>
  <c r="FR26" i="17" s="1"/>
  <c r="FN25" i="17"/>
  <c r="FN26" i="17" s="1"/>
  <c r="AR16" i="15" s="1"/>
  <c r="GD26" i="17"/>
  <c r="AV16" i="15" s="1"/>
  <c r="FV25" i="17"/>
  <c r="FV26" i="17" s="1"/>
  <c r="AT16" i="15" s="1"/>
  <c r="GX25" i="17"/>
  <c r="GT25" i="17" s="1"/>
  <c r="GT26" i="17" s="1"/>
  <c r="HR13" i="17"/>
  <c r="HN13" i="17" s="1"/>
  <c r="GL13" i="17"/>
  <c r="GT13" i="17"/>
  <c r="GT16" i="17"/>
  <c r="HR16" i="17"/>
  <c r="HF16" i="17" s="1"/>
  <c r="GT20" i="17"/>
  <c r="GP20" i="17"/>
  <c r="GD21" i="17"/>
  <c r="AV14" i="15" s="1"/>
  <c r="GL16" i="17"/>
  <c r="GL20" i="17"/>
  <c r="GT15" i="17"/>
  <c r="FN19" i="17"/>
  <c r="FN21" i="17" s="1"/>
  <c r="AR14" i="15" s="1"/>
  <c r="HR20" i="17"/>
  <c r="IL20" i="17" s="1"/>
  <c r="HR14" i="17"/>
  <c r="HN14" i="17" s="1"/>
  <c r="FN12" i="17"/>
  <c r="FN17" i="17" s="1"/>
  <c r="AR13" i="15" s="1"/>
  <c r="FR12" i="17"/>
  <c r="FR17" i="17" s="1"/>
  <c r="AS13" i="15" s="1"/>
  <c r="FV12" i="17"/>
  <c r="FV17" i="17" s="1"/>
  <c r="AT13" i="15" s="1"/>
  <c r="FV19" i="17"/>
  <c r="FV21" i="17" s="1"/>
  <c r="AT14" i="15" s="1"/>
  <c r="GH15" i="17"/>
  <c r="FR19" i="17"/>
  <c r="FR21" i="17" s="1"/>
  <c r="AS14" i="15" s="1"/>
  <c r="GP15" i="17"/>
  <c r="GX19" i="17"/>
  <c r="GX21" i="17" s="1"/>
  <c r="BA14" i="15" s="1"/>
  <c r="GH13" i="17"/>
  <c r="HR15" i="17"/>
  <c r="HN15" i="17" s="1"/>
  <c r="GP16" i="17"/>
  <c r="GX12" i="17"/>
  <c r="HR12" i="17" s="1"/>
  <c r="AL17" i="15"/>
  <c r="AL19" i="15" s="1"/>
  <c r="GL14" i="17"/>
  <c r="GH14" i="17"/>
  <c r="GT14" i="17"/>
  <c r="FZ12" i="17"/>
  <c r="FZ17" i="17" s="1"/>
  <c r="AU13" i="15" s="1"/>
  <c r="FZ21" i="17"/>
  <c r="AU14" i="15" s="1"/>
  <c r="AQ14" i="15"/>
  <c r="FJ44" i="17"/>
  <c r="FJ40" i="17"/>
  <c r="FJ27" i="17"/>
  <c r="FJ50" i="17" s="1"/>
  <c r="DR91" i="3"/>
  <c r="DR97" i="3"/>
  <c r="DN91" i="3"/>
  <c r="DN97" i="3"/>
  <c r="DJ91" i="3"/>
  <c r="DJ97" i="3"/>
  <c r="DR154" i="3"/>
  <c r="DN154" i="3"/>
  <c r="DJ154" i="3"/>
  <c r="JN92" i="3"/>
  <c r="JN144" i="3" s="1"/>
  <c r="BQ27" i="9"/>
  <c r="EP23" i="4"/>
  <c r="AL58" i="15" s="1"/>
  <c r="EP23" i="3"/>
  <c r="EX20" i="4"/>
  <c r="EX23" i="3"/>
  <c r="DJ19" i="4"/>
  <c r="DR22" i="3"/>
  <c r="DR70" i="3"/>
  <c r="DR121" i="3"/>
  <c r="DR72" i="3"/>
  <c r="DR24" i="3"/>
  <c r="DR31" i="3"/>
  <c r="DR71" i="3"/>
  <c r="DR28" i="3"/>
  <c r="DR29" i="3"/>
  <c r="DR27" i="3"/>
  <c r="DR130" i="3"/>
  <c r="DR21" i="3"/>
  <c r="DR77" i="3"/>
  <c r="DV77" i="3" s="1"/>
  <c r="DR30" i="3"/>
  <c r="AS16" i="15"/>
  <c r="FF20" i="4"/>
  <c r="FJ18" i="3"/>
  <c r="FJ23" i="3" s="1"/>
  <c r="DN22" i="3"/>
  <c r="DN24" i="3"/>
  <c r="DN21" i="3"/>
  <c r="DN130" i="3"/>
  <c r="DN77" i="3"/>
  <c r="DN28" i="3"/>
  <c r="DN70" i="3"/>
  <c r="DN29" i="3"/>
  <c r="DN27" i="3"/>
  <c r="DN72" i="3"/>
  <c r="DN30" i="3"/>
  <c r="DN71" i="3"/>
  <c r="DN31" i="3"/>
  <c r="DV14" i="3"/>
  <c r="AD39" i="11"/>
  <c r="DF36" i="3"/>
  <c r="FF23" i="3"/>
  <c r="AE56" i="15"/>
  <c r="DN88" i="3"/>
  <c r="DJ31" i="3"/>
  <c r="DJ29" i="3"/>
  <c r="DJ28" i="3"/>
  <c r="DJ130" i="3"/>
  <c r="DJ27" i="3"/>
  <c r="DJ70" i="3"/>
  <c r="DJ72" i="3"/>
  <c r="DJ30" i="3"/>
  <c r="DJ79" i="3" s="1"/>
  <c r="DJ121" i="3"/>
  <c r="DJ71" i="3"/>
  <c r="DJ77" i="3"/>
  <c r="DN19" i="4"/>
  <c r="AU16" i="15"/>
  <c r="FB20" i="4"/>
  <c r="FR28" i="17"/>
  <c r="GX28" i="17"/>
  <c r="FV28" i="17"/>
  <c r="FZ28" i="17"/>
  <c r="FN28" i="17"/>
  <c r="AV18" i="15"/>
  <c r="AF56" i="15"/>
  <c r="DR88" i="3"/>
  <c r="DJ19" i="3"/>
  <c r="DV17" i="3"/>
  <c r="AV15" i="15"/>
  <c r="FV22" i="17"/>
  <c r="AT15" i="15" s="1"/>
  <c r="FR22" i="17"/>
  <c r="AS15" i="15" s="1"/>
  <c r="GX22" i="17"/>
  <c r="FN22" i="17"/>
  <c r="AR15" i="15" s="1"/>
  <c r="FZ22" i="17"/>
  <c r="AU15" i="15" s="1"/>
  <c r="DR19" i="4"/>
  <c r="DR119" i="3" l="1"/>
  <c r="GL25" i="17"/>
  <c r="GL26" i="17" s="1"/>
  <c r="GX26" i="17"/>
  <c r="GP25" i="17"/>
  <c r="GP26" i="17" s="1"/>
  <c r="AY16" i="15" s="1"/>
  <c r="GH25" i="17"/>
  <c r="GH26" i="17" s="1"/>
  <c r="HR25" i="17"/>
  <c r="HJ25" i="17" s="1"/>
  <c r="HJ26" i="17" s="1"/>
  <c r="HJ13" i="17"/>
  <c r="HF13" i="17"/>
  <c r="IL13" i="17"/>
  <c r="HZ13" i="17" s="1"/>
  <c r="HN20" i="17"/>
  <c r="HB20" i="17"/>
  <c r="HB13" i="17"/>
  <c r="HJ16" i="17"/>
  <c r="HJ14" i="17"/>
  <c r="HN16" i="17"/>
  <c r="HJ20" i="17"/>
  <c r="IL16" i="17"/>
  <c r="HZ16" i="17" s="1"/>
  <c r="HF20" i="17"/>
  <c r="HB16" i="17"/>
  <c r="GD27" i="17"/>
  <c r="GL12" i="17"/>
  <c r="GL17" i="17" s="1"/>
  <c r="AX13" i="15" s="1"/>
  <c r="GH12" i="17"/>
  <c r="GH17" i="17" s="1"/>
  <c r="AW13" i="15" s="1"/>
  <c r="GT12" i="17"/>
  <c r="GT17" i="17" s="1"/>
  <c r="AZ13" i="15" s="1"/>
  <c r="GX17" i="17"/>
  <c r="BA13" i="15" s="1"/>
  <c r="IL15" i="17"/>
  <c r="ID15" i="17" s="1"/>
  <c r="GP12" i="17"/>
  <c r="GP17" i="17" s="1"/>
  <c r="AY13" i="15" s="1"/>
  <c r="HB15" i="17"/>
  <c r="HJ15" i="17"/>
  <c r="HF15" i="17"/>
  <c r="HR19" i="17"/>
  <c r="HJ19" i="17" s="1"/>
  <c r="IL14" i="17"/>
  <c r="ID14" i="17" s="1"/>
  <c r="GT19" i="17"/>
  <c r="GT21" i="17" s="1"/>
  <c r="AZ14" i="15" s="1"/>
  <c r="HF14" i="17"/>
  <c r="GL19" i="17"/>
  <c r="GL21" i="17" s="1"/>
  <c r="AX14" i="15" s="1"/>
  <c r="GP19" i="17"/>
  <c r="GP21" i="17" s="1"/>
  <c r="AY14" i="15" s="1"/>
  <c r="GH19" i="17"/>
  <c r="GH21" i="17" s="1"/>
  <c r="AW14" i="15" s="1"/>
  <c r="HB14" i="17"/>
  <c r="DV97" i="3"/>
  <c r="DJ143" i="3"/>
  <c r="AD26" i="9"/>
  <c r="DJ149" i="3"/>
  <c r="DJ157" i="3" s="1"/>
  <c r="DN79" i="3"/>
  <c r="JR92" i="3"/>
  <c r="JR144" i="3" s="1"/>
  <c r="BR27" i="9"/>
  <c r="DJ12" i="4"/>
  <c r="AS17" i="15"/>
  <c r="FJ20" i="4"/>
  <c r="AR17" i="15"/>
  <c r="AV17" i="15"/>
  <c r="AV19" i="15" s="1"/>
  <c r="AT17" i="15"/>
  <c r="DV28" i="3"/>
  <c r="DV30" i="3"/>
  <c r="DV29" i="3"/>
  <c r="DN12" i="4"/>
  <c r="AU17" i="15"/>
  <c r="DV88" i="3"/>
  <c r="AF23" i="9"/>
  <c r="DV22" i="3"/>
  <c r="DR138" i="3"/>
  <c r="AE16" i="9"/>
  <c r="FR27" i="17"/>
  <c r="DV27" i="3"/>
  <c r="DJ32" i="3"/>
  <c r="DJ33" i="3" s="1"/>
  <c r="DV19" i="4"/>
  <c r="DN32" i="3"/>
  <c r="DN33" i="3" s="1"/>
  <c r="DR12" i="4"/>
  <c r="DV72" i="3"/>
  <c r="AF16" i="9"/>
  <c r="AX16" i="15"/>
  <c r="FV27" i="17"/>
  <c r="DJ108" i="3"/>
  <c r="DJ119" i="3"/>
  <c r="JF20" i="17"/>
  <c r="ID20" i="17"/>
  <c r="HZ20" i="17"/>
  <c r="IH20" i="17"/>
  <c r="HV20" i="17"/>
  <c r="FJ23" i="4"/>
  <c r="AQ58" i="15" s="1"/>
  <c r="DR120" i="3"/>
  <c r="AG42" i="11"/>
  <c r="HR22" i="17"/>
  <c r="GP22" i="17"/>
  <c r="AY15" i="15" s="1"/>
  <c r="GT22" i="17"/>
  <c r="AZ15" i="15" s="1"/>
  <c r="GL22" i="17"/>
  <c r="AX15" i="15" s="1"/>
  <c r="BA15" i="15"/>
  <c r="GH22" i="17"/>
  <c r="AW15" i="15" s="1"/>
  <c r="DV21" i="4"/>
  <c r="AG57" i="15" s="1"/>
  <c r="DV19" i="3"/>
  <c r="AG56" i="15" s="1"/>
  <c r="BA16" i="15"/>
  <c r="FN13" i="3"/>
  <c r="AR18" i="15"/>
  <c r="HN12" i="17"/>
  <c r="HR17" i="17"/>
  <c r="BF13" i="15" s="1"/>
  <c r="HJ12" i="17"/>
  <c r="IL12" i="17"/>
  <c r="HF12" i="17"/>
  <c r="HB12" i="17"/>
  <c r="FZ27" i="17"/>
  <c r="DV154" i="3"/>
  <c r="AF42" i="11"/>
  <c r="DN120" i="3"/>
  <c r="DV130" i="3"/>
  <c r="DN119" i="3"/>
  <c r="AD56" i="15"/>
  <c r="DJ88" i="3"/>
  <c r="DN138" i="3"/>
  <c r="AD16" i="9"/>
  <c r="DJ138" i="3"/>
  <c r="DR136" i="3"/>
  <c r="AE14" i="9"/>
  <c r="AE59" i="15"/>
  <c r="DV70" i="3"/>
  <c r="AF14" i="9"/>
  <c r="AU18" i="15"/>
  <c r="FZ13" i="3"/>
  <c r="AW16" i="15"/>
  <c r="AT18" i="15"/>
  <c r="FV13" i="3"/>
  <c r="DN136" i="3"/>
  <c r="AD14" i="9"/>
  <c r="DJ136" i="3"/>
  <c r="DV31" i="3"/>
  <c r="AF59" i="15"/>
  <c r="IL25" i="17"/>
  <c r="HF25" i="17"/>
  <c r="HF26" i="17" s="1"/>
  <c r="GP28" i="17"/>
  <c r="GL28" i="17"/>
  <c r="HR28" i="17"/>
  <c r="GT28" i="17"/>
  <c r="GH28" i="17"/>
  <c r="BA18" i="15"/>
  <c r="DN137" i="3"/>
  <c r="AD15" i="9"/>
  <c r="DJ137" i="3"/>
  <c r="DJ21" i="3"/>
  <c r="DJ120" i="3"/>
  <c r="AE42" i="11"/>
  <c r="AE23" i="9"/>
  <c r="DR140" i="3"/>
  <c r="AE15" i="9"/>
  <c r="DR137" i="3"/>
  <c r="DN121" i="3"/>
  <c r="DV71" i="3"/>
  <c r="AF15" i="9"/>
  <c r="AZ16" i="15"/>
  <c r="AS18" i="15"/>
  <c r="FR13" i="3"/>
  <c r="DJ24" i="3"/>
  <c r="FN27" i="17"/>
  <c r="DR32" i="3"/>
  <c r="DR33" i="3" s="1"/>
  <c r="HB25" i="17" l="1"/>
  <c r="HB26" i="17" s="1"/>
  <c r="HN25" i="17"/>
  <c r="HN26" i="17" s="1"/>
  <c r="HR26" i="17"/>
  <c r="ID13" i="17"/>
  <c r="IH13" i="17"/>
  <c r="JF13" i="17"/>
  <c r="IX13" i="17" s="1"/>
  <c r="FZ30" i="17"/>
  <c r="FZ12" i="3"/>
  <c r="FV30" i="17"/>
  <c r="FV12" i="3"/>
  <c r="FR30" i="17"/>
  <c r="FR12" i="3"/>
  <c r="FN30" i="17"/>
  <c r="FN12" i="3"/>
  <c r="HV13" i="17"/>
  <c r="ID16" i="17"/>
  <c r="IH16" i="17"/>
  <c r="HJ21" i="17"/>
  <c r="BD14" i="15" s="1"/>
  <c r="HN17" i="17"/>
  <c r="BE13" i="15" s="1"/>
  <c r="JF16" i="17"/>
  <c r="IT16" i="17" s="1"/>
  <c r="HV16" i="17"/>
  <c r="HJ17" i="17"/>
  <c r="BD13" i="15" s="1"/>
  <c r="GX27" i="17"/>
  <c r="IH14" i="17"/>
  <c r="JF15" i="17"/>
  <c r="IP15" i="17" s="1"/>
  <c r="HZ15" i="17"/>
  <c r="IH15" i="17"/>
  <c r="HV15" i="17"/>
  <c r="HF17" i="17"/>
  <c r="BC13" i="15" s="1"/>
  <c r="HR21" i="17"/>
  <c r="BF14" i="15" s="1"/>
  <c r="HB19" i="17"/>
  <c r="HB21" i="17" s="1"/>
  <c r="BB14" i="15" s="1"/>
  <c r="IL19" i="17"/>
  <c r="IH19" i="17" s="1"/>
  <c r="IH21" i="17" s="1"/>
  <c r="BJ14" i="15" s="1"/>
  <c r="HF19" i="17"/>
  <c r="HF21" i="17" s="1"/>
  <c r="BC14" i="15" s="1"/>
  <c r="JF14" i="17"/>
  <c r="IT14" i="17" s="1"/>
  <c r="HV14" i="17"/>
  <c r="HZ14" i="17"/>
  <c r="HN19" i="17"/>
  <c r="HN21" i="17" s="1"/>
  <c r="BE14" i="15" s="1"/>
  <c r="HB17" i="17"/>
  <c r="BB13" i="15" s="1"/>
  <c r="DN143" i="3"/>
  <c r="AE26" i="9"/>
  <c r="DR143" i="3"/>
  <c r="DN149" i="3"/>
  <c r="DN157" i="3" s="1"/>
  <c r="DR79" i="3"/>
  <c r="JV92" i="3"/>
  <c r="JV144" i="3" s="1"/>
  <c r="JZ144" i="3" s="1"/>
  <c r="BS27" i="9"/>
  <c r="AS19" i="15"/>
  <c r="AT19" i="15"/>
  <c r="AR19" i="15"/>
  <c r="AU19" i="15"/>
  <c r="AZ17" i="15"/>
  <c r="AW17" i="15"/>
  <c r="AY17" i="15"/>
  <c r="GT27" i="17"/>
  <c r="GH27" i="17"/>
  <c r="AX17" i="15"/>
  <c r="DN35" i="3"/>
  <c r="AF39" i="11" s="1"/>
  <c r="AH42" i="11"/>
  <c r="DV24" i="3"/>
  <c r="BA17" i="15"/>
  <c r="BA19" i="15" s="1"/>
  <c r="DV120" i="3"/>
  <c r="AG16" i="9"/>
  <c r="AG15" i="9"/>
  <c r="BE16" i="15"/>
  <c r="IH12" i="17"/>
  <c r="JF12" i="17"/>
  <c r="HZ12" i="17"/>
  <c r="HV12" i="17"/>
  <c r="IL17" i="17"/>
  <c r="BK13" i="15" s="1"/>
  <c r="ID12" i="17"/>
  <c r="FN18" i="3"/>
  <c r="GD13" i="3"/>
  <c r="HJ22" i="17"/>
  <c r="BD15" i="15" s="1"/>
  <c r="BF15" i="15"/>
  <c r="IL22" i="17"/>
  <c r="HN22" i="17"/>
  <c r="BE15" i="15" s="1"/>
  <c r="HB22" i="17"/>
  <c r="BB15" i="15" s="1"/>
  <c r="HF22" i="17"/>
  <c r="BC15" i="15" s="1"/>
  <c r="IT20" i="17"/>
  <c r="JB20" i="17"/>
  <c r="IP20" i="17"/>
  <c r="JZ20" i="17"/>
  <c r="IX20" i="17"/>
  <c r="BB16" i="15"/>
  <c r="AW18" i="15"/>
  <c r="GH13" i="3"/>
  <c r="BF16" i="15"/>
  <c r="DV136" i="3"/>
  <c r="GP27" i="17"/>
  <c r="DV137" i="3"/>
  <c r="GT13" i="3"/>
  <c r="AZ18" i="15"/>
  <c r="BD16" i="15"/>
  <c r="DN140" i="3"/>
  <c r="AD23" i="9"/>
  <c r="DJ140" i="3"/>
  <c r="DV12" i="4"/>
  <c r="DV32" i="3"/>
  <c r="DV33" i="3" s="1"/>
  <c r="FR18" i="3"/>
  <c r="FR20" i="4" s="1"/>
  <c r="DV182" i="3"/>
  <c r="DZ182" i="3" s="1"/>
  <c r="DV121" i="3"/>
  <c r="BF18" i="15"/>
  <c r="HJ28" i="17"/>
  <c r="HN28" i="17"/>
  <c r="HF28" i="17"/>
  <c r="IL28" i="17"/>
  <c r="HB28" i="17"/>
  <c r="HZ25" i="17"/>
  <c r="HZ26" i="17" s="1"/>
  <c r="IL26" i="17"/>
  <c r="IH25" i="17"/>
  <c r="IH26" i="17" s="1"/>
  <c r="HV25" i="17"/>
  <c r="HV26" i="17" s="1"/>
  <c r="JF25" i="17"/>
  <c r="ID25" i="17"/>
  <c r="ID26" i="17" s="1"/>
  <c r="FV18" i="3"/>
  <c r="FV20" i="4" s="1"/>
  <c r="AG14" i="9"/>
  <c r="AX18" i="15"/>
  <c r="GL13" i="3"/>
  <c r="DV138" i="3"/>
  <c r="DV181" i="3"/>
  <c r="DV119" i="3"/>
  <c r="DN108" i="3"/>
  <c r="DJ160" i="3"/>
  <c r="GP13" i="3"/>
  <c r="AY18" i="15"/>
  <c r="DR35" i="3"/>
  <c r="GL27" i="17"/>
  <c r="AD59" i="15"/>
  <c r="DJ35" i="3"/>
  <c r="DV21" i="3"/>
  <c r="BC16" i="15"/>
  <c r="FZ18" i="3"/>
  <c r="AG23" i="9"/>
  <c r="JB13" i="17" l="1"/>
  <c r="JZ13" i="17"/>
  <c r="KT13" i="17" s="1"/>
  <c r="KL13" i="17" s="1"/>
  <c r="IP13" i="17"/>
  <c r="GD12" i="3"/>
  <c r="IH17" i="17"/>
  <c r="BJ13" i="15" s="1"/>
  <c r="GD30" i="17"/>
  <c r="IT13" i="17"/>
  <c r="GP30" i="17"/>
  <c r="GP12" i="3"/>
  <c r="GL30" i="17"/>
  <c r="GL12" i="3"/>
  <c r="GH30" i="17"/>
  <c r="GH12" i="3"/>
  <c r="GT30" i="17"/>
  <c r="GT12" i="3"/>
  <c r="GT17" i="3" s="1"/>
  <c r="ID17" i="17"/>
  <c r="BI13" i="15" s="1"/>
  <c r="IX16" i="17"/>
  <c r="JZ14" i="17"/>
  <c r="JN14" i="17" s="1"/>
  <c r="JZ16" i="17"/>
  <c r="JJ16" i="17" s="1"/>
  <c r="IP16" i="17"/>
  <c r="JB16" i="17"/>
  <c r="IX15" i="17"/>
  <c r="JZ15" i="17"/>
  <c r="JN15" i="17" s="1"/>
  <c r="JF19" i="17"/>
  <c r="IT19" i="17" s="1"/>
  <c r="IT21" i="17" s="1"/>
  <c r="BM14" i="15" s="1"/>
  <c r="JB15" i="17"/>
  <c r="IT15" i="17"/>
  <c r="IL21" i="17"/>
  <c r="BK14" i="15" s="1"/>
  <c r="ID19" i="17"/>
  <c r="ID21" i="17" s="1"/>
  <c r="BI14" i="15" s="1"/>
  <c r="HZ19" i="17"/>
  <c r="HZ21" i="17" s="1"/>
  <c r="BH14" i="15" s="1"/>
  <c r="HV19" i="17"/>
  <c r="HV21" i="17" s="1"/>
  <c r="BG14" i="15" s="1"/>
  <c r="HR27" i="17"/>
  <c r="IP14" i="17"/>
  <c r="JB14" i="17"/>
  <c r="HV17" i="17"/>
  <c r="BG13" i="15" s="1"/>
  <c r="IX14" i="17"/>
  <c r="HZ17" i="17"/>
  <c r="BH13" i="15" s="1"/>
  <c r="DV143" i="3"/>
  <c r="DV91" i="3"/>
  <c r="AF26" i="9"/>
  <c r="DV79" i="3"/>
  <c r="DR149" i="3"/>
  <c r="DV149" i="3" s="1"/>
  <c r="DV157" i="3" s="1"/>
  <c r="JZ92" i="3"/>
  <c r="BT27" i="9"/>
  <c r="DN36" i="3"/>
  <c r="AY19" i="15"/>
  <c r="AW19" i="15"/>
  <c r="AZ19" i="15"/>
  <c r="HF27" i="17"/>
  <c r="BD17" i="15"/>
  <c r="HJ27" i="17"/>
  <c r="FV23" i="3"/>
  <c r="AX19" i="15"/>
  <c r="BE17" i="15"/>
  <c r="BF17" i="15"/>
  <c r="BF19" i="15" s="1"/>
  <c r="HN27" i="17"/>
  <c r="HB27" i="17"/>
  <c r="BB17" i="15"/>
  <c r="BC17" i="15"/>
  <c r="FV17" i="3"/>
  <c r="FV19" i="3" s="1"/>
  <c r="FV14" i="3"/>
  <c r="FV97" i="3" s="1"/>
  <c r="GL18" i="3"/>
  <c r="BJ16" i="15"/>
  <c r="JF22" i="17"/>
  <c r="ID22" i="17"/>
  <c r="BI15" i="15" s="1"/>
  <c r="HZ22" i="17"/>
  <c r="BH15" i="15" s="1"/>
  <c r="BK15" i="15"/>
  <c r="IH22" i="17"/>
  <c r="BJ15" i="15" s="1"/>
  <c r="HV22" i="17"/>
  <c r="BG15" i="15" s="1"/>
  <c r="GD18" i="3"/>
  <c r="GD23" i="3" s="1"/>
  <c r="AG39" i="11"/>
  <c r="DR36" i="3"/>
  <c r="BK16" i="15"/>
  <c r="FR23" i="3"/>
  <c r="JN20" i="17"/>
  <c r="JV20" i="17"/>
  <c r="KT20" i="17"/>
  <c r="JR20" i="17"/>
  <c r="JJ20" i="17"/>
  <c r="AG59" i="15"/>
  <c r="DV35" i="3"/>
  <c r="AE39" i="11"/>
  <c r="DJ36" i="3"/>
  <c r="DR108" i="3"/>
  <c r="DR160" i="3" s="1"/>
  <c r="BH16" i="15"/>
  <c r="FZ23" i="3"/>
  <c r="HB13" i="3"/>
  <c r="BB18" i="15"/>
  <c r="GT18" i="3"/>
  <c r="GT20" i="4" s="1"/>
  <c r="GX13" i="3"/>
  <c r="GH18" i="3"/>
  <c r="GH20" i="4" s="1"/>
  <c r="FN20" i="4"/>
  <c r="HV28" i="17"/>
  <c r="IH28" i="17"/>
  <c r="JF28" i="17"/>
  <c r="HZ28" i="17"/>
  <c r="ID28" i="17"/>
  <c r="BK18" i="15"/>
  <c r="ED182" i="3"/>
  <c r="DZ121" i="3"/>
  <c r="BI16" i="15"/>
  <c r="HF13" i="3"/>
  <c r="BC18" i="15"/>
  <c r="FN23" i="3"/>
  <c r="JB12" i="17"/>
  <c r="IP12" i="17"/>
  <c r="IT12" i="17"/>
  <c r="JF17" i="17"/>
  <c r="BP13" i="15" s="1"/>
  <c r="JZ12" i="17"/>
  <c r="IX12" i="17"/>
  <c r="GP18" i="3"/>
  <c r="GP23" i="3" s="1"/>
  <c r="FR14" i="3"/>
  <c r="FR97" i="3" s="1"/>
  <c r="FR17" i="3"/>
  <c r="FR19" i="3" s="1"/>
  <c r="JZ25" i="17"/>
  <c r="JF26" i="17"/>
  <c r="IT25" i="17"/>
  <c r="IT26" i="17" s="1"/>
  <c r="JB25" i="17"/>
  <c r="JB26" i="17" s="1"/>
  <c r="IP25" i="17"/>
  <c r="IP26" i="17" s="1"/>
  <c r="IX25" i="17"/>
  <c r="IX26" i="17" s="1"/>
  <c r="HN13" i="3"/>
  <c r="BE18" i="15"/>
  <c r="FN17" i="3"/>
  <c r="FN22" i="3" s="1"/>
  <c r="FN14" i="3"/>
  <c r="FN97" i="3" s="1"/>
  <c r="FZ20" i="4"/>
  <c r="FZ17" i="3"/>
  <c r="FZ19" i="3" s="1"/>
  <c r="FZ14" i="3"/>
  <c r="FZ97" i="3" s="1"/>
  <c r="GD97" i="3" s="1"/>
  <c r="DN160" i="3"/>
  <c r="BG16" i="15"/>
  <c r="HJ13" i="3"/>
  <c r="BD18" i="15"/>
  <c r="DV140" i="3"/>
  <c r="KD13" i="17" l="1"/>
  <c r="JR13" i="17"/>
  <c r="JJ13" i="17"/>
  <c r="KH13" i="17"/>
  <c r="KP13" i="17"/>
  <c r="JV13" i="17"/>
  <c r="JN13" i="17"/>
  <c r="JJ14" i="17"/>
  <c r="JR14" i="17"/>
  <c r="KT14" i="17"/>
  <c r="KH14" i="17" s="1"/>
  <c r="JV14" i="17"/>
  <c r="JV16" i="17"/>
  <c r="JN16" i="17"/>
  <c r="HB30" i="17"/>
  <c r="HB12" i="3"/>
  <c r="HN30" i="17"/>
  <c r="HN12" i="3"/>
  <c r="HN14" i="3" s="1"/>
  <c r="HN97" i="3" s="1"/>
  <c r="GH17" i="3"/>
  <c r="GH22" i="3" s="1"/>
  <c r="GX12" i="3"/>
  <c r="HF30" i="17"/>
  <c r="HF12" i="3"/>
  <c r="HF17" i="3" s="1"/>
  <c r="GX30" i="17"/>
  <c r="HJ30" i="17"/>
  <c r="HJ12" i="3"/>
  <c r="HJ17" i="3" s="1"/>
  <c r="KT16" i="17"/>
  <c r="KL16" i="17" s="1"/>
  <c r="IP19" i="17"/>
  <c r="IP21" i="17" s="1"/>
  <c r="BL14" i="15" s="1"/>
  <c r="IX19" i="17"/>
  <c r="IX21" i="17" s="1"/>
  <c r="BN14" i="15" s="1"/>
  <c r="JR16" i="17"/>
  <c r="JZ19" i="17"/>
  <c r="JR19" i="17" s="1"/>
  <c r="JR21" i="17" s="1"/>
  <c r="BS14" i="15" s="1"/>
  <c r="JB17" i="17"/>
  <c r="BO13" i="15" s="1"/>
  <c r="JF21" i="17"/>
  <c r="BP14" i="15" s="1"/>
  <c r="KT15" i="17"/>
  <c r="KH15" i="17" s="1"/>
  <c r="IT17" i="17"/>
  <c r="BM13" i="15" s="1"/>
  <c r="JR15" i="17"/>
  <c r="JJ15" i="17"/>
  <c r="JB19" i="17"/>
  <c r="JB21" i="17" s="1"/>
  <c r="BO14" i="15" s="1"/>
  <c r="JV15" i="17"/>
  <c r="GT14" i="3"/>
  <c r="GT97" i="3" s="1"/>
  <c r="GX97" i="3" s="1"/>
  <c r="IP17" i="17"/>
  <c r="BL13" i="15" s="1"/>
  <c r="IL27" i="17"/>
  <c r="IX17" i="17"/>
  <c r="BN13" i="15" s="1"/>
  <c r="GH14" i="3"/>
  <c r="GH97" i="3" s="1"/>
  <c r="FV154" i="3"/>
  <c r="FV91" i="3"/>
  <c r="FR154" i="3"/>
  <c r="FR91" i="3"/>
  <c r="FZ154" i="3"/>
  <c r="FZ91" i="3"/>
  <c r="FN154" i="3"/>
  <c r="FN91" i="3"/>
  <c r="AG26" i="9"/>
  <c r="DR157" i="3"/>
  <c r="KD92" i="3"/>
  <c r="KD144" i="3" s="1"/>
  <c r="BU27" i="9"/>
  <c r="BD19" i="15"/>
  <c r="HZ27" i="17"/>
  <c r="ID27" i="17"/>
  <c r="BI17" i="15"/>
  <c r="GD20" i="4"/>
  <c r="HV27" i="17"/>
  <c r="GT19" i="3"/>
  <c r="AZ56" i="15" s="1"/>
  <c r="BB19" i="15"/>
  <c r="BJ17" i="15"/>
  <c r="BG17" i="15"/>
  <c r="BE19" i="15"/>
  <c r="BC19" i="15"/>
  <c r="GT22" i="3"/>
  <c r="GT19" i="4"/>
  <c r="BH17" i="15"/>
  <c r="GX18" i="3"/>
  <c r="GX23" i="3" s="1"/>
  <c r="GL20" i="4"/>
  <c r="GT23" i="3"/>
  <c r="GP20" i="4"/>
  <c r="BK17" i="15"/>
  <c r="BK19" i="15" s="1"/>
  <c r="FN19" i="4"/>
  <c r="FV19" i="4"/>
  <c r="BL16" i="15"/>
  <c r="EH182" i="3"/>
  <c r="ED121" i="3"/>
  <c r="IT22" i="17"/>
  <c r="BM15" i="15" s="1"/>
  <c r="BP15" i="15"/>
  <c r="IX22" i="17"/>
  <c r="BN15" i="15" s="1"/>
  <c r="JB22" i="17"/>
  <c r="BO15" i="15" s="1"/>
  <c r="JZ22" i="17"/>
  <c r="IP22" i="17"/>
  <c r="BL15" i="15" s="1"/>
  <c r="AS56" i="15"/>
  <c r="FR88" i="3"/>
  <c r="HF18" i="3"/>
  <c r="HF23" i="3" s="1"/>
  <c r="BO16" i="15"/>
  <c r="AU56" i="15"/>
  <c r="FZ88" i="3"/>
  <c r="BM16" i="15"/>
  <c r="FR22" i="3"/>
  <c r="ID13" i="3"/>
  <c r="BI18" i="15"/>
  <c r="GH23" i="3"/>
  <c r="DV36" i="3"/>
  <c r="GD23" i="4"/>
  <c r="AV58" i="15" s="1"/>
  <c r="IH27" i="17"/>
  <c r="AT56" i="15"/>
  <c r="FV88" i="3"/>
  <c r="DV160" i="3"/>
  <c r="HJ18" i="3"/>
  <c r="HJ20" i="4" s="1"/>
  <c r="FN19" i="3"/>
  <c r="FN24" i="3" s="1"/>
  <c r="GD17" i="3"/>
  <c r="GD22" i="3" s="1"/>
  <c r="BP16" i="15"/>
  <c r="HZ13" i="3"/>
  <c r="BH18" i="15"/>
  <c r="KH20" i="17"/>
  <c r="KP20" i="17"/>
  <c r="KL20" i="17"/>
  <c r="KD20" i="17"/>
  <c r="FZ71" i="3"/>
  <c r="FZ24" i="3"/>
  <c r="FZ27" i="3"/>
  <c r="FZ21" i="3"/>
  <c r="FZ29" i="3"/>
  <c r="FZ70" i="3"/>
  <c r="FZ31" i="3"/>
  <c r="FZ28" i="3"/>
  <c r="FZ72" i="3"/>
  <c r="FZ77" i="3"/>
  <c r="GD77" i="3" s="1"/>
  <c r="FZ30" i="3"/>
  <c r="JZ28" i="17"/>
  <c r="IX28" i="17"/>
  <c r="IP28" i="17"/>
  <c r="JB28" i="17"/>
  <c r="IT28" i="17"/>
  <c r="BP18" i="15"/>
  <c r="GL17" i="3"/>
  <c r="GL19" i="3" s="1"/>
  <c r="GL14" i="3"/>
  <c r="GL97" i="3" s="1"/>
  <c r="KT25" i="17"/>
  <c r="JR25" i="17"/>
  <c r="JR26" i="17" s="1"/>
  <c r="JZ26" i="17"/>
  <c r="JN25" i="17"/>
  <c r="JN26" i="17" s="1"/>
  <c r="JV25" i="17"/>
  <c r="JV26" i="17" s="1"/>
  <c r="JJ25" i="17"/>
  <c r="JJ26" i="17" s="1"/>
  <c r="GD14" i="3"/>
  <c r="FR19" i="4"/>
  <c r="BJ18" i="15"/>
  <c r="IH13" i="3"/>
  <c r="HR13" i="3"/>
  <c r="HB18" i="3"/>
  <c r="AH39" i="11"/>
  <c r="GL23" i="3"/>
  <c r="HN18" i="3"/>
  <c r="HV13" i="3"/>
  <c r="BG18" i="15"/>
  <c r="DV108" i="3"/>
  <c r="FV22" i="3"/>
  <c r="FR70" i="3"/>
  <c r="FR71" i="3"/>
  <c r="FR21" i="3"/>
  <c r="FR27" i="3"/>
  <c r="FR72" i="3"/>
  <c r="FR29" i="3"/>
  <c r="FR77" i="3"/>
  <c r="FR24" i="3"/>
  <c r="FR28" i="3"/>
  <c r="FR30" i="3"/>
  <c r="FR31" i="3"/>
  <c r="FZ19" i="4"/>
  <c r="FZ22" i="3"/>
  <c r="FN28" i="3"/>
  <c r="FN27" i="3"/>
  <c r="FN31" i="3"/>
  <c r="FN71" i="3"/>
  <c r="FN29" i="3"/>
  <c r="FN72" i="3"/>
  <c r="FN70" i="3"/>
  <c r="FN30" i="3"/>
  <c r="FN77" i="3"/>
  <c r="BN16" i="15"/>
  <c r="JN12" i="17"/>
  <c r="KT12" i="17"/>
  <c r="JV12" i="17"/>
  <c r="JR12" i="17"/>
  <c r="JJ12" i="17"/>
  <c r="JZ17" i="17"/>
  <c r="BU13" i="15" s="1"/>
  <c r="GP17" i="3"/>
  <c r="GP19" i="3" s="1"/>
  <c r="GP14" i="3"/>
  <c r="GP97" i="3" s="1"/>
  <c r="FV71" i="3"/>
  <c r="FV72" i="3"/>
  <c r="FV21" i="3"/>
  <c r="FV27" i="3"/>
  <c r="FV24" i="3"/>
  <c r="FV29" i="3"/>
  <c r="FV77" i="3"/>
  <c r="FV70" i="3"/>
  <c r="FV28" i="3"/>
  <c r="FV31" i="3"/>
  <c r="FV30" i="3"/>
  <c r="GH19" i="4" l="1"/>
  <c r="KD14" i="17"/>
  <c r="KP14" i="17"/>
  <c r="GH19" i="3"/>
  <c r="GH21" i="3" s="1"/>
  <c r="AW59" i="15" s="1"/>
  <c r="GH31" i="3"/>
  <c r="KL14" i="17"/>
  <c r="JN17" i="17"/>
  <c r="BR13" i="15" s="1"/>
  <c r="HR30" i="17"/>
  <c r="IH30" i="17"/>
  <c r="IH12" i="3"/>
  <c r="ID30" i="17"/>
  <c r="ID12" i="3"/>
  <c r="ID17" i="3" s="1"/>
  <c r="ID22" i="3" s="1"/>
  <c r="HZ30" i="17"/>
  <c r="HZ12" i="3"/>
  <c r="HZ17" i="3" s="1"/>
  <c r="HV30" i="17"/>
  <c r="HV12" i="3"/>
  <c r="HR12" i="3"/>
  <c r="HR14" i="3" s="1"/>
  <c r="KP16" i="17"/>
  <c r="JZ21" i="17"/>
  <c r="BU14" i="15" s="1"/>
  <c r="KD16" i="17"/>
  <c r="JJ19" i="17"/>
  <c r="JJ21" i="17" s="1"/>
  <c r="BQ14" i="15" s="1"/>
  <c r="KT19" i="17"/>
  <c r="KH19" i="17" s="1"/>
  <c r="KH21" i="17" s="1"/>
  <c r="BW14" i="15" s="1"/>
  <c r="KH16" i="17"/>
  <c r="GH27" i="3"/>
  <c r="GT29" i="3"/>
  <c r="GT31" i="3"/>
  <c r="GT77" i="3"/>
  <c r="GX77" i="3" s="1"/>
  <c r="GT71" i="3"/>
  <c r="JV17" i="17"/>
  <c r="BT13" i="15" s="1"/>
  <c r="GT28" i="3"/>
  <c r="GT30" i="3"/>
  <c r="JV19" i="17"/>
  <c r="JV21" i="17" s="1"/>
  <c r="BT14" i="15" s="1"/>
  <c r="JF27" i="17"/>
  <c r="GT70" i="3"/>
  <c r="JN19" i="17"/>
  <c r="JN21" i="17" s="1"/>
  <c r="BR14" i="15" s="1"/>
  <c r="GT72" i="3"/>
  <c r="KD15" i="17"/>
  <c r="KL15" i="17"/>
  <c r="KP15" i="17"/>
  <c r="GH71" i="3"/>
  <c r="JJ17" i="17"/>
  <c r="BQ13" i="15" s="1"/>
  <c r="JR17" i="17"/>
  <c r="BS13" i="15" s="1"/>
  <c r="GT27" i="3"/>
  <c r="GT91" i="3"/>
  <c r="GT154" i="3"/>
  <c r="HJ14" i="3"/>
  <c r="HJ97" i="3" s="1"/>
  <c r="GH28" i="3"/>
  <c r="GH154" i="3"/>
  <c r="GH30" i="3"/>
  <c r="GH72" i="3"/>
  <c r="GH70" i="3"/>
  <c r="GH77" i="3"/>
  <c r="GH29" i="3"/>
  <c r="GH91" i="3"/>
  <c r="HF14" i="3"/>
  <c r="HF97" i="3" s="1"/>
  <c r="HN17" i="3"/>
  <c r="HN22" i="3" s="1"/>
  <c r="HB17" i="3"/>
  <c r="HB22" i="3" s="1"/>
  <c r="HB14" i="3"/>
  <c r="HB97" i="3" s="1"/>
  <c r="HR97" i="3"/>
  <c r="HN154" i="3"/>
  <c r="HN91" i="3"/>
  <c r="GL154" i="3"/>
  <c r="GL91" i="3"/>
  <c r="GP154" i="3"/>
  <c r="GP91" i="3"/>
  <c r="GD154" i="3"/>
  <c r="KH92" i="3"/>
  <c r="BV27" i="9"/>
  <c r="KH144" i="3"/>
  <c r="BI19" i="15"/>
  <c r="GX23" i="4"/>
  <c r="BA58" i="15" s="1"/>
  <c r="GX20" i="4"/>
  <c r="GT21" i="3"/>
  <c r="AZ59" i="15" s="1"/>
  <c r="GT24" i="3"/>
  <c r="BG19" i="15"/>
  <c r="BH19" i="15"/>
  <c r="JB27" i="17"/>
  <c r="GT88" i="3"/>
  <c r="HJ19" i="3"/>
  <c r="BN17" i="15"/>
  <c r="BJ19" i="15"/>
  <c r="IX27" i="17"/>
  <c r="FN21" i="3"/>
  <c r="AR59" i="15" s="1"/>
  <c r="BL17" i="15"/>
  <c r="GP19" i="4"/>
  <c r="GD19" i="4"/>
  <c r="BO17" i="15"/>
  <c r="FR12" i="4"/>
  <c r="GP22" i="3"/>
  <c r="BM17" i="15"/>
  <c r="GL19" i="4"/>
  <c r="BP17" i="15"/>
  <c r="BP19" i="15" s="1"/>
  <c r="FV12" i="4"/>
  <c r="AS59" i="15"/>
  <c r="BQ16" i="15"/>
  <c r="GL72" i="3"/>
  <c r="GL21" i="3"/>
  <c r="GL70" i="3"/>
  <c r="GL71" i="3"/>
  <c r="GL27" i="3"/>
  <c r="GL77" i="3"/>
  <c r="GL31" i="3"/>
  <c r="GL29" i="3"/>
  <c r="GL30" i="3"/>
  <c r="GL24" i="3"/>
  <c r="GL28" i="3"/>
  <c r="AU15" i="9"/>
  <c r="GD71" i="3"/>
  <c r="HF19" i="3"/>
  <c r="FR138" i="3"/>
  <c r="AR16" i="9"/>
  <c r="AS15" i="9"/>
  <c r="FV137" i="3"/>
  <c r="IH18" i="3"/>
  <c r="IH23" i="3" s="1"/>
  <c r="BT16" i="15"/>
  <c r="IT13" i="3"/>
  <c r="BM18" i="15"/>
  <c r="AU14" i="9"/>
  <c r="GD70" i="3"/>
  <c r="GD29" i="3"/>
  <c r="AS14" i="9"/>
  <c r="FV136" i="3"/>
  <c r="HB23" i="3"/>
  <c r="HN29" i="3"/>
  <c r="HN27" i="3"/>
  <c r="HN28" i="3"/>
  <c r="HN70" i="3"/>
  <c r="HN71" i="3"/>
  <c r="HN31" i="3"/>
  <c r="HN72" i="3"/>
  <c r="HN77" i="3"/>
  <c r="HR77" i="3" s="1"/>
  <c r="HN30" i="3"/>
  <c r="BR16" i="15"/>
  <c r="BO18" i="15"/>
  <c r="JB13" i="3"/>
  <c r="HZ18" i="3"/>
  <c r="HZ23" i="3" s="1"/>
  <c r="EL182" i="3"/>
  <c r="EL121" i="3" s="1"/>
  <c r="AR15" i="9"/>
  <c r="FR137" i="3"/>
  <c r="IL13" i="3"/>
  <c r="HV18" i="3"/>
  <c r="BU16" i="15"/>
  <c r="AX56" i="15"/>
  <c r="GL88" i="3"/>
  <c r="BL18" i="15"/>
  <c r="IP13" i="3"/>
  <c r="GD19" i="3"/>
  <c r="AV56" i="15" s="1"/>
  <c r="GD21" i="4"/>
  <c r="AV57" i="15" s="1"/>
  <c r="ID18" i="3"/>
  <c r="HN20" i="4"/>
  <c r="HR18" i="3"/>
  <c r="HR23" i="3" s="1"/>
  <c r="BS16" i="15"/>
  <c r="BN18" i="15"/>
  <c r="IX13" i="3"/>
  <c r="FZ12" i="4"/>
  <c r="AR56" i="15"/>
  <c r="FN88" i="3"/>
  <c r="KT22" i="17"/>
  <c r="JN22" i="17"/>
  <c r="BR15" i="15" s="1"/>
  <c r="BU15" i="15"/>
  <c r="JJ22" i="17"/>
  <c r="BQ15" i="15" s="1"/>
  <c r="JV22" i="17"/>
  <c r="BT15" i="15" s="1"/>
  <c r="JR22" i="17"/>
  <c r="BS15" i="15" s="1"/>
  <c r="GP21" i="3"/>
  <c r="GP70" i="3"/>
  <c r="GP72" i="3"/>
  <c r="GP27" i="3"/>
  <c r="GP71" i="3"/>
  <c r="GP29" i="3"/>
  <c r="GP30" i="3"/>
  <c r="GP24" i="3"/>
  <c r="GP31" i="3"/>
  <c r="GP77" i="3"/>
  <c r="GP28" i="3"/>
  <c r="GD31" i="3"/>
  <c r="HB20" i="4"/>
  <c r="GX14" i="3"/>
  <c r="KL25" i="17"/>
  <c r="KL26" i="17" s="1"/>
  <c r="KT26" i="17"/>
  <c r="KP25" i="17"/>
  <c r="KP26" i="17" s="1"/>
  <c r="KD25" i="17"/>
  <c r="KD26" i="17" s="1"/>
  <c r="KH25" i="17"/>
  <c r="KH26" i="17" s="1"/>
  <c r="BU18" i="15"/>
  <c r="JN28" i="17"/>
  <c r="KT28" i="17"/>
  <c r="JV28" i="17"/>
  <c r="JR28" i="17"/>
  <c r="JJ28" i="17"/>
  <c r="GD72" i="3"/>
  <c r="AU16" i="9"/>
  <c r="AU59" i="15"/>
  <c r="HJ22" i="3"/>
  <c r="HJ23" i="3"/>
  <c r="HF20" i="4"/>
  <c r="HF22" i="3"/>
  <c r="IP27" i="17"/>
  <c r="FV32" i="3"/>
  <c r="FV33" i="3" s="1"/>
  <c r="KL12" i="17"/>
  <c r="KD12" i="17"/>
  <c r="KH12" i="17"/>
  <c r="KP12" i="17"/>
  <c r="KT17" i="17"/>
  <c r="BZ13" i="15" s="1"/>
  <c r="GD30" i="3"/>
  <c r="FN32" i="3"/>
  <c r="FN33" i="3" s="1"/>
  <c r="GD27" i="3"/>
  <c r="AS16" i="9"/>
  <c r="FV138" i="3"/>
  <c r="HN23" i="3"/>
  <c r="GX17" i="3"/>
  <c r="FZ32" i="3"/>
  <c r="FZ33" i="3" s="1"/>
  <c r="HJ19" i="4"/>
  <c r="IT27" i="17"/>
  <c r="AU23" i="9"/>
  <c r="GD88" i="3"/>
  <c r="HF19" i="4"/>
  <c r="AT59" i="15"/>
  <c r="FZ138" i="3"/>
  <c r="AT16" i="9"/>
  <c r="AY56" i="15"/>
  <c r="GP88" i="3"/>
  <c r="FZ136" i="3"/>
  <c r="AT14" i="9"/>
  <c r="FZ137" i="3"/>
  <c r="AT15" i="9"/>
  <c r="AR14" i="9"/>
  <c r="FR136" i="3"/>
  <c r="GD28" i="3"/>
  <c r="FR32" i="3"/>
  <c r="FR33" i="3" s="1"/>
  <c r="GL22" i="3"/>
  <c r="AT23" i="9"/>
  <c r="FZ140" i="3"/>
  <c r="FV140" i="3"/>
  <c r="AS23" i="9"/>
  <c r="GX72" i="3" l="1"/>
  <c r="AZ15" i="9"/>
  <c r="AW14" i="9"/>
  <c r="AW16" i="9"/>
  <c r="GX70" i="3"/>
  <c r="BA14" i="9" s="1"/>
  <c r="AW15" i="9"/>
  <c r="AW56" i="15"/>
  <c r="GH88" i="3"/>
  <c r="GL140" i="3" s="1"/>
  <c r="GH24" i="3"/>
  <c r="JZ27" i="17"/>
  <c r="IL30" i="17"/>
  <c r="KL19" i="17"/>
  <c r="KL21" i="17" s="1"/>
  <c r="BX14" i="15" s="1"/>
  <c r="IL12" i="3"/>
  <c r="IL14" i="3" s="1"/>
  <c r="KD19" i="17"/>
  <c r="KD21" i="17" s="1"/>
  <c r="BV14" i="15" s="1"/>
  <c r="IP30" i="17"/>
  <c r="IP12" i="3"/>
  <c r="IX30" i="17"/>
  <c r="IX12" i="3"/>
  <c r="IX14" i="3" s="1"/>
  <c r="IX97" i="3" s="1"/>
  <c r="HV17" i="3"/>
  <c r="HV22" i="3" s="1"/>
  <c r="IT30" i="17"/>
  <c r="IT12" i="3"/>
  <c r="JB30" i="17"/>
  <c r="JB12" i="3"/>
  <c r="JB17" i="3" s="1"/>
  <c r="JB22" i="3" s="1"/>
  <c r="KP19" i="17"/>
  <c r="KP21" i="17" s="1"/>
  <c r="BY14" i="15" s="1"/>
  <c r="KT21" i="17"/>
  <c r="BZ14" i="15" s="1"/>
  <c r="KH17" i="17"/>
  <c r="BW13" i="15" s="1"/>
  <c r="AZ14" i="9"/>
  <c r="AZ16" i="9"/>
  <c r="KD17" i="17"/>
  <c r="BV13" i="15" s="1"/>
  <c r="KL17" i="17"/>
  <c r="BX13" i="15" s="1"/>
  <c r="GX71" i="3"/>
  <c r="GT32" i="3"/>
  <c r="GT33" i="3" s="1"/>
  <c r="KP17" i="17"/>
  <c r="BY13" i="15" s="1"/>
  <c r="HF30" i="3"/>
  <c r="HF27" i="3"/>
  <c r="HF72" i="3"/>
  <c r="HF71" i="3"/>
  <c r="HF154" i="3"/>
  <c r="HF29" i="3"/>
  <c r="HF77" i="3"/>
  <c r="HF28" i="3"/>
  <c r="HN19" i="3"/>
  <c r="HN88" i="3" s="1"/>
  <c r="HF31" i="3"/>
  <c r="HF91" i="3"/>
  <c r="HF70" i="3"/>
  <c r="HJ72" i="3"/>
  <c r="HJ31" i="3"/>
  <c r="HJ70" i="3"/>
  <c r="HJ29" i="3"/>
  <c r="HJ71" i="3"/>
  <c r="HJ27" i="3"/>
  <c r="HJ77" i="3"/>
  <c r="HJ21" i="3"/>
  <c r="BD59" i="15" s="1"/>
  <c r="HJ91" i="3"/>
  <c r="HB19" i="3"/>
  <c r="HB24" i="3" s="1"/>
  <c r="HJ28" i="3"/>
  <c r="HJ154" i="3"/>
  <c r="HJ30" i="3"/>
  <c r="HB29" i="3"/>
  <c r="GH32" i="3"/>
  <c r="GH33" i="3" s="1"/>
  <c r="HR17" i="3"/>
  <c r="HR21" i="4" s="1"/>
  <c r="BF57" i="15" s="1"/>
  <c r="HF24" i="3"/>
  <c r="HB28" i="3"/>
  <c r="HB27" i="3"/>
  <c r="HB71" i="3"/>
  <c r="HN19" i="4"/>
  <c r="HB30" i="3"/>
  <c r="HB77" i="3"/>
  <c r="HB31" i="3"/>
  <c r="HB72" i="3"/>
  <c r="HB19" i="4"/>
  <c r="HB91" i="3"/>
  <c r="HV14" i="3"/>
  <c r="HV97" i="3" s="1"/>
  <c r="HB154" i="3"/>
  <c r="HB70" i="3"/>
  <c r="HZ14" i="3"/>
  <c r="HZ97" i="3" s="1"/>
  <c r="GX154" i="3"/>
  <c r="KL92" i="3"/>
  <c r="KL144" i="3" s="1"/>
  <c r="BW27" i="9"/>
  <c r="GL137" i="3"/>
  <c r="GL136" i="3"/>
  <c r="AZ23" i="9"/>
  <c r="HJ88" i="3"/>
  <c r="ID14" i="3"/>
  <c r="GX21" i="3"/>
  <c r="BA59" i="15" s="1"/>
  <c r="BR17" i="15"/>
  <c r="BQ17" i="15"/>
  <c r="BN19" i="15"/>
  <c r="BD56" i="15"/>
  <c r="HJ24" i="3"/>
  <c r="GD21" i="3"/>
  <c r="GX88" i="3"/>
  <c r="HR20" i="4"/>
  <c r="GX29" i="3"/>
  <c r="GX27" i="3"/>
  <c r="BM19" i="15"/>
  <c r="BL19" i="15"/>
  <c r="BT17" i="15"/>
  <c r="GL138" i="3"/>
  <c r="GX30" i="3"/>
  <c r="GX28" i="3"/>
  <c r="BO19" i="15"/>
  <c r="HZ20" i="4"/>
  <c r="ID20" i="4"/>
  <c r="GD24" i="3"/>
  <c r="ID19" i="4"/>
  <c r="FZ35" i="3"/>
  <c r="GX31" i="3"/>
  <c r="FV35" i="3"/>
  <c r="BU17" i="15"/>
  <c r="BU19" i="15" s="1"/>
  <c r="GD32" i="3"/>
  <c r="GD33" i="3" s="1"/>
  <c r="HF21" i="3"/>
  <c r="BC59" i="15" s="1"/>
  <c r="GD12" i="4"/>
  <c r="GX19" i="4"/>
  <c r="BS17" i="15"/>
  <c r="GX22" i="3"/>
  <c r="AV23" i="9"/>
  <c r="JR13" i="3"/>
  <c r="BS18" i="15"/>
  <c r="BV16" i="15"/>
  <c r="KP22" i="17"/>
  <c r="BY15" i="15" s="1"/>
  <c r="BZ15" i="15"/>
  <c r="KH22" i="17"/>
  <c r="BW15" i="15" s="1"/>
  <c r="KL22" i="17"/>
  <c r="BX15" i="15" s="1"/>
  <c r="KD22" i="17"/>
  <c r="BV15" i="15" s="1"/>
  <c r="IL18" i="3"/>
  <c r="GP137" i="3"/>
  <c r="AX15" i="9"/>
  <c r="FR35" i="3"/>
  <c r="JV13" i="3"/>
  <c r="BT18" i="15"/>
  <c r="BY16" i="15"/>
  <c r="IX18" i="3"/>
  <c r="IX20" i="4" s="1"/>
  <c r="GP140" i="3"/>
  <c r="AX23" i="9"/>
  <c r="BA16" i="9"/>
  <c r="AX14" i="9"/>
  <c r="GP136" i="3"/>
  <c r="AY23" i="9"/>
  <c r="GT140" i="3"/>
  <c r="KH28" i="17"/>
  <c r="KP28" i="17"/>
  <c r="KL28" i="17"/>
  <c r="KD28" i="17"/>
  <c r="BZ18" i="15"/>
  <c r="BZ16" i="15"/>
  <c r="AR23" i="9"/>
  <c r="FR140" i="3"/>
  <c r="ID23" i="3"/>
  <c r="HR72" i="3"/>
  <c r="BE16" i="9"/>
  <c r="HN32" i="3"/>
  <c r="HN33" i="3" s="1"/>
  <c r="GH136" i="3"/>
  <c r="AV14" i="9"/>
  <c r="BC56" i="15"/>
  <c r="HF88" i="3"/>
  <c r="HZ19" i="3"/>
  <c r="GH137" i="3"/>
  <c r="AV15" i="9"/>
  <c r="AX59" i="15"/>
  <c r="JN13" i="3"/>
  <c r="BR18" i="15"/>
  <c r="BX16" i="15"/>
  <c r="AY15" i="9"/>
  <c r="GT137" i="3"/>
  <c r="GT12" i="4"/>
  <c r="HR23" i="4"/>
  <c r="BF58" i="15" s="1"/>
  <c r="GP138" i="3"/>
  <c r="AX16" i="9"/>
  <c r="GP32" i="3"/>
  <c r="GP33" i="3" s="1"/>
  <c r="JF13" i="3"/>
  <c r="IP18" i="3"/>
  <c r="IP23" i="3" s="1"/>
  <c r="HV20" i="4"/>
  <c r="EH121" i="3"/>
  <c r="JV27" i="17"/>
  <c r="JJ27" i="17"/>
  <c r="GH12" i="4"/>
  <c r="AV16" i="9"/>
  <c r="GH138" i="3"/>
  <c r="GP12" i="4"/>
  <c r="AY16" i="9"/>
  <c r="GT138" i="3"/>
  <c r="JB18" i="3"/>
  <c r="JB23" i="3" s="1"/>
  <c r="IH17" i="3"/>
  <c r="IH19" i="3" s="1"/>
  <c r="IH14" i="3"/>
  <c r="IH97" i="3" s="1"/>
  <c r="IL97" i="3" s="1"/>
  <c r="AY14" i="9"/>
  <c r="GT136" i="3"/>
  <c r="FN35" i="3"/>
  <c r="JN27" i="17"/>
  <c r="HR71" i="3"/>
  <c r="BE15" i="9"/>
  <c r="IT18" i="3"/>
  <c r="IH20" i="4"/>
  <c r="HZ22" i="3"/>
  <c r="GL12" i="4"/>
  <c r="GX21" i="4"/>
  <c r="BA57" i="15" s="1"/>
  <c r="GX19" i="3"/>
  <c r="BA56" i="15" s="1"/>
  <c r="ID19" i="3"/>
  <c r="JJ13" i="3"/>
  <c r="BQ18" i="15"/>
  <c r="BW16" i="15"/>
  <c r="AY59" i="15"/>
  <c r="JR27" i="17"/>
  <c r="HV23" i="3"/>
  <c r="BE14" i="9"/>
  <c r="HR70" i="3"/>
  <c r="HZ19" i="4"/>
  <c r="GL32" i="3"/>
  <c r="GL33" i="3" s="1"/>
  <c r="GH140" i="3" l="1"/>
  <c r="AW23" i="9"/>
  <c r="BD15" i="9"/>
  <c r="BD14" i="9"/>
  <c r="BB15" i="9"/>
  <c r="BA15" i="9"/>
  <c r="BD16" i="9"/>
  <c r="BC14" i="9"/>
  <c r="BC16" i="9"/>
  <c r="BB14" i="9"/>
  <c r="KT27" i="17"/>
  <c r="HV19" i="4"/>
  <c r="HV19" i="3"/>
  <c r="HV24" i="3" s="1"/>
  <c r="JF30" i="17"/>
  <c r="JJ30" i="17"/>
  <c r="JJ12" i="3"/>
  <c r="JR30" i="17"/>
  <c r="JR12" i="3"/>
  <c r="JV30" i="17"/>
  <c r="JV12" i="3"/>
  <c r="JF12" i="3"/>
  <c r="JN30" i="17"/>
  <c r="JN12" i="3"/>
  <c r="GX12" i="4"/>
  <c r="HN21" i="3"/>
  <c r="BE59" i="15" s="1"/>
  <c r="BE56" i="15"/>
  <c r="HJ137" i="3"/>
  <c r="GT35" i="3"/>
  <c r="GT36" i="3" s="1"/>
  <c r="HN24" i="3"/>
  <c r="HN137" i="3"/>
  <c r="HF32" i="3"/>
  <c r="HF33" i="3" s="1"/>
  <c r="HF12" i="4"/>
  <c r="HF137" i="3"/>
  <c r="HR30" i="3"/>
  <c r="BC15" i="9"/>
  <c r="BB56" i="15"/>
  <c r="HB88" i="3"/>
  <c r="HB21" i="3"/>
  <c r="BB59" i="15" s="1"/>
  <c r="HR154" i="3"/>
  <c r="HN136" i="3"/>
  <c r="HR29" i="3"/>
  <c r="HJ12" i="4"/>
  <c r="HJ136" i="3"/>
  <c r="HJ138" i="3"/>
  <c r="HJ32" i="3"/>
  <c r="HJ33" i="3" s="1"/>
  <c r="HB12" i="4"/>
  <c r="HN12" i="4"/>
  <c r="HR19" i="4"/>
  <c r="HR27" i="3"/>
  <c r="HR31" i="3"/>
  <c r="HR22" i="3"/>
  <c r="HR19" i="3"/>
  <c r="BF56" i="15" s="1"/>
  <c r="HN138" i="3"/>
  <c r="GH35" i="3"/>
  <c r="GH36" i="3" s="1"/>
  <c r="HR28" i="3"/>
  <c r="HB137" i="3"/>
  <c r="HB138" i="3"/>
  <c r="HB32" i="3"/>
  <c r="HB33" i="3" s="1"/>
  <c r="HF138" i="3"/>
  <c r="BB16" i="9"/>
  <c r="HV70" i="3"/>
  <c r="HV29" i="3"/>
  <c r="HV30" i="3"/>
  <c r="HV71" i="3"/>
  <c r="HV77" i="3"/>
  <c r="HB136" i="3"/>
  <c r="HF136" i="3"/>
  <c r="HV28" i="3"/>
  <c r="HV31" i="3"/>
  <c r="HV72" i="3"/>
  <c r="HV27" i="3"/>
  <c r="HV91" i="3"/>
  <c r="HZ31" i="3"/>
  <c r="HV154" i="3"/>
  <c r="HZ28" i="3"/>
  <c r="HZ30" i="3"/>
  <c r="HZ70" i="3"/>
  <c r="HZ27" i="3"/>
  <c r="HZ21" i="3"/>
  <c r="BH59" i="15" s="1"/>
  <c r="HZ29" i="3"/>
  <c r="HZ71" i="3"/>
  <c r="IX17" i="3"/>
  <c r="IX22" i="3" s="1"/>
  <c r="HZ72" i="3"/>
  <c r="HZ77" i="3"/>
  <c r="HZ154" i="3"/>
  <c r="HZ91" i="3"/>
  <c r="ID91" i="3"/>
  <c r="ID97" i="3"/>
  <c r="IX154" i="3"/>
  <c r="IX91" i="3"/>
  <c r="IH154" i="3"/>
  <c r="IH91" i="3"/>
  <c r="ID29" i="3"/>
  <c r="ID154" i="3"/>
  <c r="KP92" i="3"/>
  <c r="KP144" i="3" s="1"/>
  <c r="KT144" i="3" s="1"/>
  <c r="BX27" i="9"/>
  <c r="HN140" i="3"/>
  <c r="BD23" i="9"/>
  <c r="ID24" i="3"/>
  <c r="ID77" i="3"/>
  <c r="ID28" i="3"/>
  <c r="ID70" i="3"/>
  <c r="ID27" i="3"/>
  <c r="ID72" i="3"/>
  <c r="ID30" i="3"/>
  <c r="ID71" i="3"/>
  <c r="ID31" i="3"/>
  <c r="BQ19" i="15"/>
  <c r="BR19" i="15"/>
  <c r="JB14" i="3"/>
  <c r="KH27" i="17"/>
  <c r="KL27" i="17"/>
  <c r="GD35" i="3"/>
  <c r="BA23" i="9"/>
  <c r="BT19" i="15"/>
  <c r="AV39" i="11"/>
  <c r="AV59" i="15"/>
  <c r="IP20" i="4"/>
  <c r="BV17" i="15"/>
  <c r="GX32" i="3"/>
  <c r="GX35" i="3" s="1"/>
  <c r="BW17" i="15"/>
  <c r="BZ17" i="15"/>
  <c r="BZ19" i="15" s="1"/>
  <c r="FZ36" i="3"/>
  <c r="FV36" i="3"/>
  <c r="AU39" i="11"/>
  <c r="BY17" i="15"/>
  <c r="GP35" i="3"/>
  <c r="BX17" i="15"/>
  <c r="HZ24" i="3"/>
  <c r="BS19" i="15"/>
  <c r="IT14" i="3"/>
  <c r="IT97" i="3" s="1"/>
  <c r="IT17" i="3"/>
  <c r="IT19" i="3" s="1"/>
  <c r="GX138" i="3"/>
  <c r="BC23" i="9"/>
  <c r="HJ140" i="3"/>
  <c r="BF14" i="9"/>
  <c r="IX72" i="3"/>
  <c r="IX27" i="3"/>
  <c r="IX30" i="3"/>
  <c r="IX28" i="3"/>
  <c r="IX70" i="3"/>
  <c r="IX31" i="3"/>
  <c r="IX71" i="3"/>
  <c r="IX77" i="3"/>
  <c r="IX29" i="3"/>
  <c r="IT20" i="4"/>
  <c r="IH21" i="3"/>
  <c r="IH70" i="3"/>
  <c r="IH71" i="3"/>
  <c r="IH27" i="3"/>
  <c r="IH28" i="3"/>
  <c r="IH72" i="3"/>
  <c r="IH29" i="3"/>
  <c r="IH24" i="3"/>
  <c r="IH31" i="3"/>
  <c r="IH77" i="3"/>
  <c r="IL77" i="3" s="1"/>
  <c r="IH30" i="3"/>
  <c r="HR12" i="4"/>
  <c r="KD13" i="3"/>
  <c r="BV18" i="15"/>
  <c r="GX137" i="3"/>
  <c r="BJ56" i="15"/>
  <c r="IH88" i="3"/>
  <c r="EP121" i="3"/>
  <c r="IP17" i="3"/>
  <c r="IP22" i="3" s="1"/>
  <c r="IP14" i="3"/>
  <c r="IP97" i="3" s="1"/>
  <c r="JN18" i="3"/>
  <c r="JN23" i="3" s="1"/>
  <c r="KL13" i="3"/>
  <c r="BX18" i="15"/>
  <c r="JB19" i="3"/>
  <c r="JJ18" i="3"/>
  <c r="JZ13" i="3"/>
  <c r="JF18" i="3"/>
  <c r="JF23" i="3" s="1"/>
  <c r="IL17" i="3"/>
  <c r="BF16" i="9"/>
  <c r="KP13" i="3"/>
  <c r="BY18" i="15"/>
  <c r="KP27" i="17"/>
  <c r="GX24" i="3"/>
  <c r="GL35" i="3"/>
  <c r="KH13" i="3"/>
  <c r="BW18" i="15"/>
  <c r="GX136" i="3"/>
  <c r="IL23" i="4"/>
  <c r="BK58" i="15" s="1"/>
  <c r="BI56" i="15"/>
  <c r="ID88" i="3"/>
  <c r="GX140" i="3"/>
  <c r="IX23" i="3"/>
  <c r="KD27" i="17"/>
  <c r="JR18" i="3"/>
  <c r="JR23" i="3" s="1"/>
  <c r="IT23" i="3"/>
  <c r="AS39" i="11"/>
  <c r="FN36" i="3"/>
  <c r="IH19" i="4"/>
  <c r="JB20" i="4"/>
  <c r="ID21" i="3"/>
  <c r="IL20" i="4"/>
  <c r="JV18" i="3"/>
  <c r="JV20" i="4" s="1"/>
  <c r="AT39" i="11"/>
  <c r="FR36" i="3"/>
  <c r="HR88" i="3"/>
  <c r="BE23" i="9"/>
  <c r="BF15" i="9"/>
  <c r="IH22" i="3"/>
  <c r="BH56" i="15"/>
  <c r="HZ88" i="3"/>
  <c r="IL23" i="3"/>
  <c r="HV21" i="3"/>
  <c r="HV12" i="4" l="1"/>
  <c r="BG16" i="9"/>
  <c r="BG14" i="9"/>
  <c r="HB140" i="3"/>
  <c r="BH16" i="9"/>
  <c r="HV88" i="3"/>
  <c r="BG56" i="15"/>
  <c r="HF35" i="3"/>
  <c r="HF36" i="3" s="1"/>
  <c r="HZ136" i="3"/>
  <c r="JZ30" i="17"/>
  <c r="KP30" i="17"/>
  <c r="KP12" i="3"/>
  <c r="KL30" i="17"/>
  <c r="KL12" i="3"/>
  <c r="KL17" i="3" s="1"/>
  <c r="KD30" i="17"/>
  <c r="KD12" i="3"/>
  <c r="KH30" i="17"/>
  <c r="KH12" i="3"/>
  <c r="KH14" i="3" s="1"/>
  <c r="KH97" i="3" s="1"/>
  <c r="JZ12" i="3"/>
  <c r="HN35" i="3"/>
  <c r="BF39" i="11" s="1"/>
  <c r="BA39" i="11"/>
  <c r="HR21" i="3"/>
  <c r="BF59" i="15" s="1"/>
  <c r="HR137" i="3"/>
  <c r="HF140" i="3"/>
  <c r="BB23" i="9"/>
  <c r="HJ35" i="3"/>
  <c r="BE39" i="11" s="1"/>
  <c r="HR32" i="3"/>
  <c r="HR33" i="3" s="1"/>
  <c r="HR138" i="3"/>
  <c r="AX39" i="11"/>
  <c r="HB35" i="3"/>
  <c r="HB36" i="3" s="1"/>
  <c r="HR24" i="3"/>
  <c r="HV136" i="3"/>
  <c r="BG15" i="9"/>
  <c r="HV137" i="3"/>
  <c r="HR136" i="3"/>
  <c r="HZ12" i="4"/>
  <c r="HV32" i="3"/>
  <c r="HV33" i="3" s="1"/>
  <c r="HV138" i="3"/>
  <c r="ID136" i="3"/>
  <c r="BH14" i="9"/>
  <c r="HZ32" i="3"/>
  <c r="HZ33" i="3" s="1"/>
  <c r="HZ137" i="3"/>
  <c r="BH15" i="9"/>
  <c r="IX19" i="3"/>
  <c r="IX88" i="3" s="1"/>
  <c r="HZ138" i="3"/>
  <c r="JB91" i="3"/>
  <c r="JB97" i="3"/>
  <c r="JF97" i="3" s="1"/>
  <c r="IL154" i="3"/>
  <c r="IP154" i="3"/>
  <c r="IP91" i="3"/>
  <c r="IT154" i="3"/>
  <c r="IT91" i="3"/>
  <c r="IL29" i="3"/>
  <c r="JB72" i="3"/>
  <c r="JB154" i="3"/>
  <c r="KT92" i="3"/>
  <c r="BZ27" i="9" s="1"/>
  <c r="BY27" i="9"/>
  <c r="IL28" i="3"/>
  <c r="ID137" i="3"/>
  <c r="ID138" i="3"/>
  <c r="BI14" i="9"/>
  <c r="IH136" i="3"/>
  <c r="ID12" i="4"/>
  <c r="JB71" i="3"/>
  <c r="BI15" i="9"/>
  <c r="GX36" i="3"/>
  <c r="AZ39" i="11"/>
  <c r="JB29" i="3"/>
  <c r="JB30" i="3"/>
  <c r="JB77" i="3"/>
  <c r="JF77" i="3" s="1"/>
  <c r="BI16" i="9"/>
  <c r="JB27" i="3"/>
  <c r="IL27" i="3"/>
  <c r="ID32" i="3"/>
  <c r="ID33" i="3" s="1"/>
  <c r="IL30" i="3"/>
  <c r="JB31" i="3"/>
  <c r="IL31" i="3"/>
  <c r="JB28" i="3"/>
  <c r="JB70" i="3"/>
  <c r="GD36" i="3"/>
  <c r="BX19" i="15"/>
  <c r="GX33" i="3"/>
  <c r="BW19" i="15"/>
  <c r="BV19" i="15"/>
  <c r="BY19" i="15"/>
  <c r="JF20" i="4"/>
  <c r="GP36" i="3"/>
  <c r="IH137" i="3"/>
  <c r="IH138" i="3"/>
  <c r="IT22" i="3"/>
  <c r="JZ18" i="3"/>
  <c r="JZ23" i="4" s="1"/>
  <c r="BU58" i="15" s="1"/>
  <c r="JV23" i="3"/>
  <c r="BO56" i="15"/>
  <c r="JB88" i="3"/>
  <c r="AW39" i="11"/>
  <c r="AY39" i="11"/>
  <c r="GL36" i="3"/>
  <c r="KP18" i="3"/>
  <c r="JN20" i="4"/>
  <c r="ET121" i="3"/>
  <c r="JB21" i="3"/>
  <c r="BF23" i="9"/>
  <c r="BI59" i="15"/>
  <c r="KH18" i="3"/>
  <c r="KH20" i="4" s="1"/>
  <c r="IP70" i="3"/>
  <c r="IP28" i="3"/>
  <c r="IP31" i="3"/>
  <c r="IP30" i="3"/>
  <c r="IP29" i="3"/>
  <c r="IP71" i="3"/>
  <c r="IP27" i="3"/>
  <c r="IP72" i="3"/>
  <c r="IP77" i="3"/>
  <c r="IH140" i="3"/>
  <c r="BI23" i="9"/>
  <c r="IL21" i="4"/>
  <c r="BK57" i="15" s="1"/>
  <c r="IL19" i="3"/>
  <c r="IL19" i="4"/>
  <c r="IL22" i="3"/>
  <c r="JJ20" i="4"/>
  <c r="KT13" i="3"/>
  <c r="KD18" i="3"/>
  <c r="KD23" i="3" s="1"/>
  <c r="IH32" i="3"/>
  <c r="IH33" i="3" s="1"/>
  <c r="IL21" i="3"/>
  <c r="BG59" i="15"/>
  <c r="JV17" i="3"/>
  <c r="JV19" i="3" s="1"/>
  <c r="JV14" i="3"/>
  <c r="JV97" i="3" s="1"/>
  <c r="JJ23" i="3"/>
  <c r="JF14" i="3"/>
  <c r="IL71" i="3"/>
  <c r="BJ15" i="9"/>
  <c r="BN15" i="9"/>
  <c r="JN17" i="3"/>
  <c r="JN19" i="3" s="1"/>
  <c r="JN14" i="3"/>
  <c r="JN97" i="3" s="1"/>
  <c r="JF17" i="3"/>
  <c r="JF22" i="3" s="1"/>
  <c r="IP19" i="3"/>
  <c r="IP24" i="3" s="1"/>
  <c r="JB24" i="3"/>
  <c r="JJ17" i="3"/>
  <c r="JJ22" i="3" s="1"/>
  <c r="JJ14" i="3"/>
  <c r="JJ97" i="3" s="1"/>
  <c r="BJ14" i="9"/>
  <c r="IL70" i="3"/>
  <c r="IX32" i="3"/>
  <c r="IX33" i="3" s="1"/>
  <c r="BM56" i="15"/>
  <c r="IT88" i="3"/>
  <c r="JR17" i="3"/>
  <c r="JR19" i="3" s="1"/>
  <c r="JR14" i="3"/>
  <c r="JR97" i="3" s="1"/>
  <c r="JR20" i="4"/>
  <c r="JF23" i="4"/>
  <c r="BP58" i="15" s="1"/>
  <c r="KL18" i="3"/>
  <c r="KL23" i="3" s="1"/>
  <c r="IH12" i="4"/>
  <c r="BJ59" i="15"/>
  <c r="BN14" i="9"/>
  <c r="IT21" i="3"/>
  <c r="IT72" i="3"/>
  <c r="IT31" i="3"/>
  <c r="IT70" i="3"/>
  <c r="IT29" i="3"/>
  <c r="IT27" i="3"/>
  <c r="IT71" i="3"/>
  <c r="IT24" i="3"/>
  <c r="IT77" i="3"/>
  <c r="IT28" i="3"/>
  <c r="IT30" i="3"/>
  <c r="ID140" i="3"/>
  <c r="BH23" i="9"/>
  <c r="BJ23" i="9"/>
  <c r="IL88" i="3"/>
  <c r="IL72" i="3"/>
  <c r="BJ16" i="9"/>
  <c r="BN16" i="9"/>
  <c r="HR140" i="3" l="1"/>
  <c r="HZ140" i="3"/>
  <c r="JF71" i="3"/>
  <c r="BO16" i="9"/>
  <c r="BD39" i="11"/>
  <c r="BN23" i="9"/>
  <c r="HV140" i="3"/>
  <c r="BG23" i="9"/>
  <c r="HN36" i="3"/>
  <c r="KT30" i="17"/>
  <c r="HJ36" i="3"/>
  <c r="HR35" i="3"/>
  <c r="HR36" i="3" s="1"/>
  <c r="BC39" i="11"/>
  <c r="HV35" i="3"/>
  <c r="HV36" i="3" s="1"/>
  <c r="IL136" i="3"/>
  <c r="KH17" i="3"/>
  <c r="KH19" i="4" s="1"/>
  <c r="HZ35" i="3"/>
  <c r="BI39" i="11" s="1"/>
  <c r="BN56" i="15"/>
  <c r="IX24" i="3"/>
  <c r="IX21" i="3"/>
  <c r="BN59" i="15" s="1"/>
  <c r="KL14" i="3"/>
  <c r="KL97" i="3" s="1"/>
  <c r="JZ97" i="3"/>
  <c r="KH154" i="3"/>
  <c r="KH91" i="3"/>
  <c r="JR154" i="3"/>
  <c r="JR91" i="3"/>
  <c r="JJ154" i="3"/>
  <c r="JJ91" i="3"/>
  <c r="JN154" i="3"/>
  <c r="JN91" i="3"/>
  <c r="JV154" i="3"/>
  <c r="JV91" i="3"/>
  <c r="JF154" i="3"/>
  <c r="JF72" i="3"/>
  <c r="JB12" i="4"/>
  <c r="JB137" i="3"/>
  <c r="JB138" i="3"/>
  <c r="IL137" i="3"/>
  <c r="BO15" i="9"/>
  <c r="IL138" i="3"/>
  <c r="JB140" i="3"/>
  <c r="JB136" i="3"/>
  <c r="ID35" i="3"/>
  <c r="IL32" i="3"/>
  <c r="IL33" i="3" s="1"/>
  <c r="JB32" i="3"/>
  <c r="JB33" i="3" s="1"/>
  <c r="BO14" i="9"/>
  <c r="JF70" i="3"/>
  <c r="JZ23" i="3"/>
  <c r="JZ20" i="4"/>
  <c r="IH35" i="3"/>
  <c r="JV22" i="3"/>
  <c r="JV19" i="4"/>
  <c r="IP12" i="4"/>
  <c r="KL20" i="4"/>
  <c r="JR19" i="4"/>
  <c r="JN22" i="3"/>
  <c r="KL22" i="3"/>
  <c r="JN19" i="4"/>
  <c r="JF19" i="4"/>
  <c r="JR22" i="3"/>
  <c r="BK59" i="15"/>
  <c r="JF31" i="3"/>
  <c r="JF88" i="3"/>
  <c r="BO23" i="9"/>
  <c r="JR21" i="3"/>
  <c r="JR71" i="3"/>
  <c r="JR70" i="3"/>
  <c r="JR24" i="3"/>
  <c r="JR27" i="3"/>
  <c r="JR72" i="3"/>
  <c r="JR30" i="3"/>
  <c r="JR77" i="3"/>
  <c r="JR29" i="3"/>
  <c r="JR31" i="3"/>
  <c r="JR28" i="3"/>
  <c r="KH27" i="3"/>
  <c r="KH70" i="3"/>
  <c r="KH71" i="3"/>
  <c r="KH77" i="3"/>
  <c r="KH28" i="3"/>
  <c r="KH29" i="3"/>
  <c r="KH72" i="3"/>
  <c r="KH31" i="3"/>
  <c r="KH30" i="3"/>
  <c r="JZ14" i="3"/>
  <c r="JV21" i="3"/>
  <c r="JV71" i="3"/>
  <c r="JV72" i="3"/>
  <c r="JV70" i="3"/>
  <c r="JV27" i="3"/>
  <c r="JV30" i="3"/>
  <c r="JV29" i="3"/>
  <c r="JV28" i="3"/>
  <c r="JV24" i="3"/>
  <c r="JV31" i="3"/>
  <c r="JV77" i="3"/>
  <c r="JZ77" i="3" s="1"/>
  <c r="KP17" i="3"/>
  <c r="KP19" i="3" s="1"/>
  <c r="KP14" i="3"/>
  <c r="KP97" i="3" s="1"/>
  <c r="IT138" i="3"/>
  <c r="BL16" i="9"/>
  <c r="JF28" i="3"/>
  <c r="BB39" i="11"/>
  <c r="IP136" i="3"/>
  <c r="BK14" i="9"/>
  <c r="JZ17" i="3"/>
  <c r="JJ19" i="3"/>
  <c r="JF27" i="3"/>
  <c r="IP32" i="3"/>
  <c r="IP33" i="3" s="1"/>
  <c r="IT136" i="3"/>
  <c r="BL14" i="9"/>
  <c r="KH23" i="3"/>
  <c r="KT12" i="3"/>
  <c r="KD14" i="3"/>
  <c r="KD97" i="3" s="1"/>
  <c r="KD17" i="3"/>
  <c r="KD19" i="4" s="1"/>
  <c r="IX136" i="3"/>
  <c r="BM14" i="9"/>
  <c r="BS56" i="15"/>
  <c r="JR88" i="3"/>
  <c r="BK56" i="15"/>
  <c r="IL24" i="3"/>
  <c r="IT137" i="3"/>
  <c r="BL15" i="9"/>
  <c r="BO59" i="15"/>
  <c r="KP23" i="3"/>
  <c r="BK23" i="9"/>
  <c r="KL19" i="3"/>
  <c r="KP20" i="4"/>
  <c r="BK16" i="9"/>
  <c r="IP138" i="3"/>
  <c r="BM15" i="9"/>
  <c r="IX137" i="3"/>
  <c r="IX12" i="4"/>
  <c r="BM16" i="9"/>
  <c r="IX138" i="3"/>
  <c r="BT56" i="15"/>
  <c r="JV88" i="3"/>
  <c r="JF29" i="3"/>
  <c r="EX121" i="3"/>
  <c r="IT12" i="4"/>
  <c r="JJ19" i="4"/>
  <c r="BL56" i="15"/>
  <c r="IP88" i="3"/>
  <c r="JN70" i="3"/>
  <c r="JN21" i="3"/>
  <c r="JN27" i="3"/>
  <c r="JN24" i="3"/>
  <c r="JN71" i="3"/>
  <c r="JN72" i="3"/>
  <c r="JN31" i="3"/>
  <c r="JN29" i="3"/>
  <c r="JN77" i="3"/>
  <c r="JN30" i="3"/>
  <c r="JN28" i="3"/>
  <c r="IP137" i="3"/>
  <c r="BK15" i="9"/>
  <c r="IL12" i="4"/>
  <c r="KT18" i="3"/>
  <c r="KT23" i="3" s="1"/>
  <c r="JF30" i="3"/>
  <c r="BM59" i="15"/>
  <c r="IT32" i="3"/>
  <c r="IT33" i="3" s="1"/>
  <c r="IX140" i="3"/>
  <c r="BM23" i="9"/>
  <c r="JJ28" i="3"/>
  <c r="JJ70" i="3"/>
  <c r="JJ31" i="3"/>
  <c r="JJ30" i="3"/>
  <c r="JJ71" i="3"/>
  <c r="JJ29" i="3"/>
  <c r="JJ72" i="3"/>
  <c r="JJ77" i="3"/>
  <c r="JJ27" i="3"/>
  <c r="JF19" i="3"/>
  <c r="BP56" i="15" s="1"/>
  <c r="JF21" i="4"/>
  <c r="BP57" i="15" s="1"/>
  <c r="JN88" i="3"/>
  <c r="BR56" i="15"/>
  <c r="KD20" i="4"/>
  <c r="KL19" i="4"/>
  <c r="IP21" i="3"/>
  <c r="IL140" i="3" l="1"/>
  <c r="BP15" i="9"/>
  <c r="JF12" i="4"/>
  <c r="BP16" i="9"/>
  <c r="BP14" i="9"/>
  <c r="BG39" i="11"/>
  <c r="BH39" i="11"/>
  <c r="HZ36" i="3"/>
  <c r="KH22" i="3"/>
  <c r="KL72" i="3"/>
  <c r="BX16" i="9" s="1"/>
  <c r="KH19" i="3"/>
  <c r="KH24" i="3" s="1"/>
  <c r="KL70" i="3"/>
  <c r="KL27" i="3"/>
  <c r="KL77" i="3"/>
  <c r="KL154" i="3"/>
  <c r="KL30" i="3"/>
  <c r="KL29" i="3"/>
  <c r="KL31" i="3"/>
  <c r="KL24" i="3"/>
  <c r="KL28" i="3"/>
  <c r="IX35" i="3"/>
  <c r="IX36" i="3" s="1"/>
  <c r="KL71" i="3"/>
  <c r="KL91" i="3"/>
  <c r="KT97" i="3"/>
  <c r="JZ154" i="3"/>
  <c r="KD154" i="3"/>
  <c r="KD91" i="3"/>
  <c r="KP154" i="3"/>
  <c r="KP91" i="3"/>
  <c r="JJ136" i="3"/>
  <c r="IP140" i="3"/>
  <c r="JJ12" i="4"/>
  <c r="ID36" i="3"/>
  <c r="BJ39" i="11"/>
  <c r="IL35" i="3"/>
  <c r="JB35" i="3"/>
  <c r="BK39" i="11"/>
  <c r="IH36" i="3"/>
  <c r="JZ30" i="3"/>
  <c r="JF138" i="3"/>
  <c r="JR32" i="3"/>
  <c r="JR33" i="3" s="1"/>
  <c r="KD22" i="3"/>
  <c r="JJ138" i="3"/>
  <c r="JZ29" i="3"/>
  <c r="JZ71" i="3"/>
  <c r="BT15" i="9"/>
  <c r="JR12" i="4"/>
  <c r="JV138" i="3"/>
  <c r="BS16" i="9"/>
  <c r="JN12" i="4"/>
  <c r="KT14" i="3"/>
  <c r="JZ19" i="3"/>
  <c r="BU56" i="15" s="1"/>
  <c r="JZ21" i="4"/>
  <c r="BU57" i="15" s="1"/>
  <c r="KP70" i="3"/>
  <c r="KP21" i="3"/>
  <c r="KP71" i="3"/>
  <c r="KP27" i="3"/>
  <c r="KP29" i="3"/>
  <c r="KP77" i="3"/>
  <c r="KT77" i="3" s="1"/>
  <c r="KP30" i="3"/>
  <c r="KP28" i="3"/>
  <c r="KP72" i="3"/>
  <c r="KP24" i="3"/>
  <c r="KP31" i="3"/>
  <c r="BT59" i="15"/>
  <c r="JF21" i="3"/>
  <c r="IP35" i="3"/>
  <c r="BL59" i="15"/>
  <c r="JZ27" i="3"/>
  <c r="JJ32" i="3"/>
  <c r="JJ33" i="3" s="1"/>
  <c r="JN137" i="3"/>
  <c r="BQ15" i="9"/>
  <c r="JR138" i="3"/>
  <c r="BR16" i="9"/>
  <c r="JZ88" i="3"/>
  <c r="BT23" i="9"/>
  <c r="KP19" i="4"/>
  <c r="BW16" i="9"/>
  <c r="KP88" i="3"/>
  <c r="BY56" i="15"/>
  <c r="JZ19" i="4"/>
  <c r="BW15" i="9"/>
  <c r="JV136" i="3"/>
  <c r="BS14" i="9"/>
  <c r="JZ31" i="3"/>
  <c r="KT23" i="4"/>
  <c r="BZ58" i="15" s="1"/>
  <c r="JF137" i="3"/>
  <c r="JJ137" i="3"/>
  <c r="BW14" i="9"/>
  <c r="BS15" i="9"/>
  <c r="JV137" i="3"/>
  <c r="BP23" i="9"/>
  <c r="KT20" i="4"/>
  <c r="BQ56" i="15"/>
  <c r="JJ88" i="3"/>
  <c r="JJ24" i="3"/>
  <c r="JR140" i="3"/>
  <c r="BR23" i="9"/>
  <c r="JJ21" i="3"/>
  <c r="IT35" i="3"/>
  <c r="JN32" i="3"/>
  <c r="JN33" i="3" s="1"/>
  <c r="BX56" i="15"/>
  <c r="KL88" i="3"/>
  <c r="JF136" i="3"/>
  <c r="KL21" i="3"/>
  <c r="JV32" i="3"/>
  <c r="JV33" i="3" s="1"/>
  <c r="JZ22" i="3"/>
  <c r="KH32" i="3"/>
  <c r="KH33" i="3" s="1"/>
  <c r="BS59" i="15"/>
  <c r="JF24" i="3"/>
  <c r="JR137" i="3"/>
  <c r="BR15" i="9"/>
  <c r="JN136" i="3"/>
  <c r="BQ14" i="9"/>
  <c r="BR59" i="15"/>
  <c r="BS23" i="9"/>
  <c r="JV140" i="3"/>
  <c r="JF32" i="3"/>
  <c r="JF33" i="3" s="1"/>
  <c r="JV12" i="4"/>
  <c r="JZ70" i="3"/>
  <c r="BT14" i="9"/>
  <c r="KD31" i="3"/>
  <c r="KD70" i="3"/>
  <c r="KD30" i="3"/>
  <c r="KD72" i="3"/>
  <c r="KD29" i="3"/>
  <c r="KD27" i="3"/>
  <c r="KD71" i="3"/>
  <c r="KD28" i="3"/>
  <c r="KD77" i="3"/>
  <c r="IT140" i="3"/>
  <c r="BL23" i="9"/>
  <c r="JN138" i="3"/>
  <c r="BQ16" i="9"/>
  <c r="JZ28" i="3"/>
  <c r="JR136" i="3"/>
  <c r="BR14" i="9"/>
  <c r="KD19" i="3"/>
  <c r="KD24" i="3" s="1"/>
  <c r="KT17" i="3"/>
  <c r="KP22" i="3"/>
  <c r="JZ72" i="3"/>
  <c r="BT16" i="9"/>
  <c r="KL138" i="3" l="1"/>
  <c r="BX15" i="9"/>
  <c r="BX14" i="9"/>
  <c r="BW56" i="15"/>
  <c r="KL136" i="3"/>
  <c r="KH21" i="3"/>
  <c r="BW59" i="15" s="1"/>
  <c r="KH88" i="3"/>
  <c r="BO39" i="11"/>
  <c r="KL32" i="3"/>
  <c r="KL33" i="3" s="1"/>
  <c r="KL12" i="4"/>
  <c r="KL137" i="3"/>
  <c r="JF140" i="3"/>
  <c r="KP12" i="4"/>
  <c r="KH12" i="4"/>
  <c r="JZ12" i="4"/>
  <c r="KP136" i="3"/>
  <c r="BL39" i="11"/>
  <c r="BP39" i="11"/>
  <c r="JB36" i="3"/>
  <c r="IL36" i="3"/>
  <c r="JZ24" i="3"/>
  <c r="KT28" i="3"/>
  <c r="JR35" i="3"/>
  <c r="KT30" i="3"/>
  <c r="JZ136" i="3"/>
  <c r="KP137" i="3"/>
  <c r="KD12" i="4"/>
  <c r="JZ138" i="3"/>
  <c r="KT29" i="3"/>
  <c r="JN35" i="3"/>
  <c r="FB121" i="3"/>
  <c r="JV35" i="3"/>
  <c r="JN140" i="3"/>
  <c r="BQ23" i="9"/>
  <c r="BU15" i="9"/>
  <c r="KD137" i="3"/>
  <c r="KD136" i="3"/>
  <c r="BU14" i="9"/>
  <c r="KT19" i="3"/>
  <c r="BZ56" i="15" s="1"/>
  <c r="KT21" i="4"/>
  <c r="BZ57" i="15" s="1"/>
  <c r="BX59" i="15"/>
  <c r="KT22" i="3"/>
  <c r="BP59" i="15"/>
  <c r="JF35" i="3"/>
  <c r="KH136" i="3"/>
  <c r="BV14" i="9"/>
  <c r="BV56" i="15"/>
  <c r="KD88" i="3"/>
  <c r="KT31" i="3"/>
  <c r="JJ140" i="3"/>
  <c r="BY23" i="9"/>
  <c r="KT88" i="3"/>
  <c r="JZ32" i="3"/>
  <c r="JZ33" i="3" s="1"/>
  <c r="BY16" i="9"/>
  <c r="KT72" i="3"/>
  <c r="KP32" i="3"/>
  <c r="KP33" i="3" s="1"/>
  <c r="KH138" i="3"/>
  <c r="BV16" i="9"/>
  <c r="BU23" i="9"/>
  <c r="BY15" i="9"/>
  <c r="KT71" i="3"/>
  <c r="KP140" i="3"/>
  <c r="BX23" i="9"/>
  <c r="BV15" i="9"/>
  <c r="KH137" i="3"/>
  <c r="BN39" i="11"/>
  <c r="IT36" i="3"/>
  <c r="KT19" i="4"/>
  <c r="KT27" i="3"/>
  <c r="KD32" i="3"/>
  <c r="KD33" i="3" s="1"/>
  <c r="JZ137" i="3"/>
  <c r="JZ21" i="3"/>
  <c r="JJ35" i="3"/>
  <c r="BQ59" i="15"/>
  <c r="KP138" i="3"/>
  <c r="BY59" i="15"/>
  <c r="KD138" i="3"/>
  <c r="BU16" i="9"/>
  <c r="KD21" i="3"/>
  <c r="BM39" i="11"/>
  <c r="IP36" i="3"/>
  <c r="KT70" i="3"/>
  <c r="BY14" i="9"/>
  <c r="KH35" i="3" l="1"/>
  <c r="KH36" i="3" s="1"/>
  <c r="BW23" i="9"/>
  <c r="KL140" i="3"/>
  <c r="KL35" i="3"/>
  <c r="BY39" i="11" s="1"/>
  <c r="BZ14" i="9"/>
  <c r="BZ16" i="9"/>
  <c r="BZ15" i="9"/>
  <c r="KD140" i="3"/>
  <c r="BS39" i="11"/>
  <c r="JR36" i="3"/>
  <c r="BT39" i="11"/>
  <c r="KT24" i="3"/>
  <c r="KT32" i="3"/>
  <c r="KT33" i="3" s="1"/>
  <c r="KT12" i="4"/>
  <c r="KT137" i="3"/>
  <c r="JZ140" i="3"/>
  <c r="KT136" i="3"/>
  <c r="JN36" i="3"/>
  <c r="KT138" i="3"/>
  <c r="KP35" i="3"/>
  <c r="BU39" i="11"/>
  <c r="JV36" i="3"/>
  <c r="BR39" i="11"/>
  <c r="JJ36" i="3"/>
  <c r="FJ121" i="3"/>
  <c r="BQ39" i="11"/>
  <c r="JZ35" i="3"/>
  <c r="BU59" i="15"/>
  <c r="KH140" i="3"/>
  <c r="BV23" i="9"/>
  <c r="BZ23" i="9"/>
  <c r="JF36" i="3"/>
  <c r="KT21" i="3"/>
  <c r="KD35" i="3"/>
  <c r="BV59" i="15"/>
  <c r="BX39" i="11" l="1"/>
  <c r="KL36" i="3"/>
  <c r="KT140" i="3"/>
  <c r="BZ39" i="11"/>
  <c r="KP36" i="3"/>
  <c r="JZ36" i="3"/>
  <c r="BZ59" i="15"/>
  <c r="KT35" i="3"/>
  <c r="FN130" i="3"/>
  <c r="BV39" i="11"/>
  <c r="FN121" i="3"/>
  <c r="BW39" i="11"/>
  <c r="KD36" i="3"/>
  <c r="FN119" i="3" l="1"/>
  <c r="FR130" i="3"/>
  <c r="CA39" i="11"/>
  <c r="FR121" i="3"/>
  <c r="KT36" i="3"/>
  <c r="AS42" i="11"/>
  <c r="FN120" i="3"/>
  <c r="FR119" i="3" l="1"/>
  <c r="AR26" i="9"/>
  <c r="FR120" i="3"/>
  <c r="AT42" i="11"/>
  <c r="FV130" i="3"/>
  <c r="FZ130" i="3"/>
  <c r="FZ119" i="3" l="1"/>
  <c r="FR143" i="3"/>
  <c r="AS26" i="9"/>
  <c r="FV143" i="3"/>
  <c r="AU42" i="11"/>
  <c r="FV120" i="3"/>
  <c r="AV42" i="11"/>
  <c r="FZ120" i="3"/>
  <c r="FV119" i="3"/>
  <c r="GD130" i="3"/>
  <c r="FV121" i="3"/>
  <c r="AT26" i="9" l="1"/>
  <c r="FZ143" i="3"/>
  <c r="AW42" i="11"/>
  <c r="GD119" i="3"/>
  <c r="GD181" i="3"/>
  <c r="GD120" i="3"/>
  <c r="GD182" i="3"/>
  <c r="GD121" i="3"/>
  <c r="GD91" i="3" l="1"/>
  <c r="AU26" i="9"/>
  <c r="GH130" i="3"/>
  <c r="GH121" i="3"/>
  <c r="GH119" i="3" l="1"/>
  <c r="AV26" i="9"/>
  <c r="AX42" i="11"/>
  <c r="GH120" i="3"/>
  <c r="GL130" i="3"/>
  <c r="GL121" i="3"/>
  <c r="GL119" i="3" l="1"/>
  <c r="AW26" i="9"/>
  <c r="GL143" i="3"/>
  <c r="GH143" i="3"/>
  <c r="AY42" i="11"/>
  <c r="GL120" i="3"/>
  <c r="GP130" i="3"/>
  <c r="GT130" i="3"/>
  <c r="GT119" i="3" l="1"/>
  <c r="AX26" i="9"/>
  <c r="GP143" i="3"/>
  <c r="GP120" i="3"/>
  <c r="AZ42" i="11"/>
  <c r="GP121" i="3"/>
  <c r="BA42" i="11"/>
  <c r="GT120" i="3"/>
  <c r="GX130" i="3"/>
  <c r="GP119" i="3"/>
  <c r="AY26" i="9" l="1"/>
  <c r="GT143" i="3"/>
  <c r="GX143" i="3" s="1"/>
  <c r="BB42" i="11"/>
  <c r="GX120" i="3"/>
  <c r="GX181" i="3"/>
  <c r="GX119" i="3"/>
  <c r="GX182" i="3"/>
  <c r="HB182" i="3" s="1"/>
  <c r="GX121" i="3"/>
  <c r="AZ26" i="9" l="1"/>
  <c r="GX91" i="3"/>
  <c r="HF182" i="3"/>
  <c r="HB121" i="3"/>
  <c r="HB130" i="3"/>
  <c r="HB119" i="3" l="1"/>
  <c r="BA26" i="9"/>
  <c r="HB143" i="3"/>
  <c r="HJ182" i="3"/>
  <c r="HF121" i="3"/>
  <c r="HF130" i="3"/>
  <c r="HB120" i="3"/>
  <c r="BC42" i="11"/>
  <c r="HF119" i="3" l="1"/>
  <c r="BB26" i="9"/>
  <c r="HF143" i="3"/>
  <c r="HF120" i="3"/>
  <c r="BD42" i="11"/>
  <c r="HN182" i="3"/>
  <c r="HN121" i="3" s="1"/>
  <c r="HJ130" i="3"/>
  <c r="HN130" i="3"/>
  <c r="HN119" i="3" l="1"/>
  <c r="BC26" i="9"/>
  <c r="HJ143" i="3"/>
  <c r="HN120" i="3"/>
  <c r="BF42" i="11"/>
  <c r="BE42" i="11"/>
  <c r="HJ120" i="3"/>
  <c r="HJ121" i="3"/>
  <c r="HJ119" i="3"/>
  <c r="HR130" i="3"/>
  <c r="HN143" i="3" l="1"/>
  <c r="HR143" i="3" s="1"/>
  <c r="BD26" i="9"/>
  <c r="BG42" i="11"/>
  <c r="HR182" i="3"/>
  <c r="HV182" i="3" s="1"/>
  <c r="HR121" i="3"/>
  <c r="HR120" i="3"/>
  <c r="HR119" i="3"/>
  <c r="HR181" i="3"/>
  <c r="HR91" i="3" l="1"/>
  <c r="BE26" i="9"/>
  <c r="HV130" i="3"/>
  <c r="HZ182" i="3"/>
  <c r="HV121" i="3"/>
  <c r="HV119" i="3" l="1"/>
  <c r="BF26" i="9"/>
  <c r="HV143" i="3"/>
  <c r="BH42" i="11"/>
  <c r="HV120" i="3"/>
  <c r="HZ130" i="3"/>
  <c r="ID182" i="3"/>
  <c r="HZ121" i="3"/>
  <c r="HZ119" i="3" l="1"/>
  <c r="BG26" i="9"/>
  <c r="HZ143" i="3"/>
  <c r="IH182" i="3"/>
  <c r="IH121" i="3" s="1"/>
  <c r="BI42" i="11"/>
  <c r="HZ120" i="3"/>
  <c r="ID130" i="3"/>
  <c r="IH130" i="3"/>
  <c r="IH119" i="3" l="1"/>
  <c r="BH26" i="9"/>
  <c r="IL130" i="3"/>
  <c r="ID119" i="3"/>
  <c r="IH120" i="3"/>
  <c r="BK42" i="11"/>
  <c r="BJ42" i="11"/>
  <c r="ID120" i="3"/>
  <c r="ID121" i="3"/>
  <c r="BI26" i="9" l="1"/>
  <c r="IH143" i="3"/>
  <c r="ID143" i="3"/>
  <c r="BL42" i="11"/>
  <c r="IL181" i="3"/>
  <c r="IL119" i="3"/>
  <c r="IL121" i="3"/>
  <c r="IL182" i="3"/>
  <c r="IP182" i="3" s="1"/>
  <c r="IL120" i="3"/>
  <c r="IL143" i="3" l="1"/>
  <c r="IL91" i="3"/>
  <c r="BJ26" i="9"/>
  <c r="IT182" i="3"/>
  <c r="IP121" i="3"/>
  <c r="IP130" i="3"/>
  <c r="IP119" i="3" l="1"/>
  <c r="BK26" i="9"/>
  <c r="IP143" i="3"/>
  <c r="IT130" i="3"/>
  <c r="BM42" i="11"/>
  <c r="IP120" i="3"/>
  <c r="IX182" i="3"/>
  <c r="IT121" i="3"/>
  <c r="IT119" i="3" l="1"/>
  <c r="IT143" i="3"/>
  <c r="BL26" i="9"/>
  <c r="IX130" i="3"/>
  <c r="JB130" i="3"/>
  <c r="IT120" i="3"/>
  <c r="BN42" i="11"/>
  <c r="JB182" i="3"/>
  <c r="JB121" i="3" s="1"/>
  <c r="JB119" i="3" l="1"/>
  <c r="BM26" i="9"/>
  <c r="IX120" i="3"/>
  <c r="BO42" i="11"/>
  <c r="JB120" i="3"/>
  <c r="BP42" i="11"/>
  <c r="IX121" i="3"/>
  <c r="IX119" i="3"/>
  <c r="JF130" i="3"/>
  <c r="BN26" i="9" l="1"/>
  <c r="IX143" i="3"/>
  <c r="BQ42" i="11"/>
  <c r="JF181" i="3"/>
  <c r="JF119" i="3"/>
  <c r="JF120" i="3"/>
  <c r="JF182" i="3"/>
  <c r="JJ182" i="3" s="1"/>
  <c r="JF121" i="3"/>
  <c r="JB143" i="3" l="1"/>
  <c r="JF143" i="3" s="1"/>
  <c r="BO26" i="9"/>
  <c r="JF91" i="3"/>
  <c r="JJ130" i="3"/>
  <c r="JN182" i="3"/>
  <c r="JJ121" i="3"/>
  <c r="JJ119" i="3" l="1"/>
  <c r="BP26" i="9"/>
  <c r="JJ143" i="3"/>
  <c r="BR42" i="11"/>
  <c r="JJ120" i="3"/>
  <c r="JN130" i="3"/>
  <c r="JR182" i="3"/>
  <c r="JN121" i="3"/>
  <c r="JN119" i="3" l="1"/>
  <c r="BQ26" i="9"/>
  <c r="JN143" i="3"/>
  <c r="JV182" i="3"/>
  <c r="JV121" i="3" s="1"/>
  <c r="JV130" i="3"/>
  <c r="JR130" i="3"/>
  <c r="JN120" i="3"/>
  <c r="BS42" i="11"/>
  <c r="JV119" i="3" l="1"/>
  <c r="BR26" i="9"/>
  <c r="BT42" i="11"/>
  <c r="JR120" i="3"/>
  <c r="JV120" i="3"/>
  <c r="BU42" i="11"/>
  <c r="JR121" i="3"/>
  <c r="JZ130" i="3"/>
  <c r="JR119" i="3"/>
  <c r="BS26" i="9" l="1"/>
  <c r="JV143" i="3"/>
  <c r="JR143" i="3"/>
  <c r="BV42" i="11"/>
  <c r="JZ121" i="3"/>
  <c r="JZ182" i="3"/>
  <c r="KD182" i="3" s="1"/>
  <c r="JZ181" i="3"/>
  <c r="JZ119" i="3"/>
  <c r="JZ120" i="3"/>
  <c r="JZ143" i="3" l="1"/>
  <c r="JZ91" i="3"/>
  <c r="BT26" i="9"/>
  <c r="KD130" i="3"/>
  <c r="KH182" i="3"/>
  <c r="KD121" i="3"/>
  <c r="KD119" i="3" l="1"/>
  <c r="BU26" i="9"/>
  <c r="KD143" i="3"/>
  <c r="KH130" i="3"/>
  <c r="BW42" i="11"/>
  <c r="KD120" i="3"/>
  <c r="KL182" i="3"/>
  <c r="KH121" i="3"/>
  <c r="KH119" i="3" l="1"/>
  <c r="BV26" i="9"/>
  <c r="KP182" i="3"/>
  <c r="KP121" i="3" s="1"/>
  <c r="KL130" i="3"/>
  <c r="KP130" i="3"/>
  <c r="KH120" i="3"/>
  <c r="BX42" i="11"/>
  <c r="KP119" i="3" l="1"/>
  <c r="KH143" i="3"/>
  <c r="KL143" i="3"/>
  <c r="BW26" i="9"/>
  <c r="BY42" i="11"/>
  <c r="KL120" i="3"/>
  <c r="KT154" i="3"/>
  <c r="BZ42" i="11"/>
  <c r="KP120" i="3"/>
  <c r="KT130" i="3"/>
  <c r="KL119" i="3"/>
  <c r="KL121" i="3"/>
  <c r="BX26" i="9" l="1"/>
  <c r="KP143" i="3"/>
  <c r="KT143" i="3" s="1"/>
  <c r="CA42" i="11"/>
  <c r="KT121" i="3"/>
  <c r="KT182" i="3"/>
  <c r="KT119" i="3"/>
  <c r="KT181" i="3"/>
  <c r="KT120" i="3"/>
  <c r="KT91" i="3" l="1"/>
  <c r="BY26" i="9"/>
  <c r="BZ26" i="9" l="1"/>
  <c r="AD41" i="11"/>
  <c r="DF117" i="3"/>
  <c r="DF118" i="3"/>
  <c r="DF76" i="3" s="1"/>
  <c r="DJ129" i="3" l="1"/>
  <c r="AE41" i="11" l="1"/>
  <c r="DJ117" i="3"/>
  <c r="DJ118" i="3" s="1"/>
  <c r="DJ76" i="3" s="1"/>
  <c r="DN129" i="3" l="1"/>
  <c r="AF41" i="11" l="1"/>
  <c r="DN117" i="3"/>
  <c r="DN118" i="3" s="1"/>
  <c r="DN76" i="3" s="1"/>
  <c r="DR129" i="3" l="1"/>
  <c r="DR117" i="3" l="1"/>
  <c r="DR118" i="3" s="1"/>
  <c r="DR76" i="3" s="1"/>
  <c r="DV76" i="3" s="1"/>
  <c r="AG41" i="11"/>
  <c r="AH41" i="11" s="1"/>
  <c r="DV129" i="3"/>
  <c r="DZ129" i="3" l="1"/>
  <c r="DV117" i="3"/>
  <c r="DV118" i="3" s="1"/>
  <c r="ED180" i="3" l="1"/>
  <c r="AI41" i="11" l="1"/>
  <c r="DZ117" i="3"/>
  <c r="EH180" i="3"/>
  <c r="EL180" i="3" l="1"/>
  <c r="ET180" i="3" s="1"/>
  <c r="EX180" i="3" l="1"/>
  <c r="FB180" i="3" l="1"/>
  <c r="FF180" i="3" l="1"/>
  <c r="FN180" i="3" s="1"/>
  <c r="FR180" i="3" l="1"/>
  <c r="FV180" i="3" l="1"/>
  <c r="FZ180" i="3" l="1"/>
  <c r="GH180" i="3" s="1"/>
  <c r="GL180" i="3" l="1"/>
  <c r="GP180" i="3" l="1"/>
  <c r="GT180" i="3" l="1"/>
  <c r="HB180" i="3" s="1"/>
  <c r="HF180" i="3" l="1"/>
  <c r="HJ180" i="3" l="1"/>
  <c r="HN180" i="3" l="1"/>
  <c r="HV180" i="3" s="1"/>
  <c r="HZ180" i="3" s="1"/>
  <c r="ID180" i="3" s="1"/>
  <c r="IH180" i="3" s="1"/>
  <c r="IP180" i="3" s="1"/>
  <c r="IT180" i="3" s="1"/>
  <c r="IX180" i="3" s="1"/>
  <c r="JB180" i="3" s="1"/>
  <c r="JJ180" i="3" s="1"/>
  <c r="JN180" i="3" s="1"/>
  <c r="JR180" i="3" s="1"/>
  <c r="JV180" i="3" s="1"/>
  <c r="KD180" i="3" s="1"/>
  <c r="KH180" i="3" s="1"/>
  <c r="KL180" i="3" s="1"/>
  <c r="KP180" i="3" s="1"/>
  <c r="DF41" i="3" l="1"/>
  <c r="DF43" i="3" s="1"/>
  <c r="DF96" i="3" s="1"/>
  <c r="DF80" i="3" l="1"/>
  <c r="DF132" i="3" s="1"/>
  <c r="DF89" i="3"/>
  <c r="DF45" i="3"/>
  <c r="AD40" i="11" s="1"/>
  <c r="AC24" i="9" l="1"/>
  <c r="DF141" i="3"/>
  <c r="DF47" i="3"/>
  <c r="DF52" i="3" s="1"/>
  <c r="DF50" i="3" l="1"/>
  <c r="DF127" i="3"/>
  <c r="DF145" i="3" s="1"/>
  <c r="AC60" i="15"/>
  <c r="DF109" i="3" l="1"/>
  <c r="DF112" i="3" s="1"/>
  <c r="DF163" i="3" l="1"/>
  <c r="DJ41" i="3" l="1"/>
  <c r="DJ43" i="3" s="1"/>
  <c r="DJ96" i="3" s="1"/>
  <c r="AC22" i="9"/>
  <c r="DF93" i="3"/>
  <c r="DF169" i="3"/>
  <c r="DF171" i="3" s="1"/>
  <c r="DF173" i="3" s="1"/>
  <c r="DF99" i="3" l="1"/>
  <c r="DF114" i="3" s="1"/>
  <c r="DJ89" i="3"/>
  <c r="DJ45" i="3"/>
  <c r="DJ47" i="3" s="1"/>
  <c r="DJ80" i="3"/>
  <c r="DJ132" i="3" s="1"/>
  <c r="AC28" i="9"/>
  <c r="AC29" i="9" s="1"/>
  <c r="DJ172" i="3"/>
  <c r="DF68" i="3"/>
  <c r="DJ141" i="3" l="1"/>
  <c r="AD24" i="9"/>
  <c r="AE40" i="11"/>
  <c r="DJ52" i="3"/>
  <c r="DJ50" i="3"/>
  <c r="AD60" i="15"/>
  <c r="DJ127" i="3"/>
  <c r="DF75" i="3"/>
  <c r="AC12" i="9"/>
  <c r="DJ145" i="3" l="1"/>
  <c r="DJ109" i="3"/>
  <c r="AC19" i="9"/>
  <c r="AC20" i="9" s="1"/>
  <c r="AC30" i="9" s="1"/>
  <c r="AC31" i="9" s="1"/>
  <c r="AD43" i="11" s="1"/>
  <c r="AD44" i="11" s="1"/>
  <c r="AD46" i="11" s="1"/>
  <c r="DF83" i="3"/>
  <c r="DF123" i="3" s="1"/>
  <c r="DJ112" i="3" l="1"/>
  <c r="DJ163" i="3" l="1"/>
  <c r="DJ93" i="3"/>
  <c r="AD22" i="9"/>
  <c r="DJ169" i="3" l="1"/>
  <c r="DJ171" i="3" s="1"/>
  <c r="DJ173" i="3" s="1"/>
  <c r="DN172" i="3" s="1"/>
  <c r="DN41" i="3"/>
  <c r="DN43" i="3" s="1"/>
  <c r="DN96" i="3" s="1"/>
  <c r="AD28" i="9"/>
  <c r="AD29" i="9" s="1"/>
  <c r="DJ99" i="3"/>
  <c r="DJ114" i="3" s="1"/>
  <c r="DN80" i="3" l="1"/>
  <c r="DN132" i="3" s="1"/>
  <c r="DN89" i="3"/>
  <c r="DJ68" i="3"/>
  <c r="DN45" i="3"/>
  <c r="DN47" i="3" s="1"/>
  <c r="DJ75" i="3" l="1"/>
  <c r="DJ83" i="3" s="1"/>
  <c r="DJ123" i="3" s="1"/>
  <c r="DN141" i="3"/>
  <c r="AE24" i="9"/>
  <c r="AD12" i="9"/>
  <c r="AF40" i="11"/>
  <c r="DN50" i="3"/>
  <c r="DN52" i="3"/>
  <c r="AE60" i="15"/>
  <c r="DN127" i="3"/>
  <c r="AD19" i="9" l="1"/>
  <c r="AD20" i="9" s="1"/>
  <c r="AD30" i="9" s="1"/>
  <c r="AD31" i="9" s="1"/>
  <c r="AE43" i="11" s="1"/>
  <c r="AE44" i="11" s="1"/>
  <c r="AE46" i="11" s="1"/>
  <c r="DN145" i="3"/>
  <c r="DN109" i="3"/>
  <c r="DN112" i="3" l="1"/>
  <c r="DR41" i="3" l="1"/>
  <c r="DR43" i="3" s="1"/>
  <c r="DR96" i="3" s="1"/>
  <c r="DV96" i="3" s="1"/>
  <c r="DN163" i="3"/>
  <c r="DN93" i="3"/>
  <c r="AE22" i="9"/>
  <c r="DR80" i="3" l="1"/>
  <c r="DR132" i="3" s="1"/>
  <c r="DV132" i="3" s="1"/>
  <c r="DR89" i="3"/>
  <c r="DV39" i="3"/>
  <c r="DV41" i="3" s="1"/>
  <c r="DV43" i="3" s="1"/>
  <c r="DR45" i="3"/>
  <c r="DR47" i="3" s="1"/>
  <c r="DN99" i="3"/>
  <c r="DN114" i="3" s="1"/>
  <c r="AE28" i="9"/>
  <c r="AE29" i="9" s="1"/>
  <c r="DN169" i="3"/>
  <c r="DN171" i="3" s="1"/>
  <c r="DV80" i="3" l="1"/>
  <c r="DR141" i="3"/>
  <c r="DV141" i="3" s="1"/>
  <c r="DV89" i="3"/>
  <c r="AF24" i="9"/>
  <c r="DR127" i="3"/>
  <c r="DR52" i="3"/>
  <c r="AF60" i="15"/>
  <c r="DR50" i="3"/>
  <c r="AG40" i="11"/>
  <c r="AH40" i="11" s="1"/>
  <c r="DV45" i="3"/>
  <c r="DN173" i="3"/>
  <c r="AG24" i="9" l="1"/>
  <c r="DR145" i="3"/>
  <c r="DV127" i="3"/>
  <c r="DV145" i="3" s="1"/>
  <c r="DR109" i="3"/>
  <c r="DV44" i="3"/>
  <c r="DV47" i="3"/>
  <c r="DN68" i="3"/>
  <c r="DR172" i="3"/>
  <c r="DR112" i="3" l="1"/>
  <c r="DV109" i="3"/>
  <c r="AG60" i="15"/>
  <c r="DV52" i="3"/>
  <c r="DV50" i="3"/>
  <c r="DN75" i="3"/>
  <c r="AE12" i="9"/>
  <c r="DV112" i="3" l="1"/>
  <c r="DN83" i="3"/>
  <c r="DN123" i="3" s="1"/>
  <c r="AE19" i="9"/>
  <c r="AE20" i="9" s="1"/>
  <c r="AE30" i="9" s="1"/>
  <c r="AE31" i="9" s="1"/>
  <c r="AF43" i="11" s="1"/>
  <c r="AF44" i="11" s="1"/>
  <c r="AF46" i="11" s="1"/>
  <c r="AF22" i="9" l="1"/>
  <c r="DR163" i="3"/>
  <c r="DR93" i="3"/>
  <c r="DV87" i="3"/>
  <c r="DV95" i="3"/>
  <c r="DZ165" i="3" s="1"/>
  <c r="EP165" i="3" s="1"/>
  <c r="DV165" i="3"/>
  <c r="DV163" i="3" l="1"/>
  <c r="DV169" i="3" s="1"/>
  <c r="DR169" i="3"/>
  <c r="DR171" i="3" s="1"/>
  <c r="DR99" i="3"/>
  <c r="DR114" i="3" s="1"/>
  <c r="AF28" i="9"/>
  <c r="AF29" i="9" s="1"/>
  <c r="AG22" i="9"/>
  <c r="DV93" i="3"/>
  <c r="DZ41" i="3" l="1"/>
  <c r="DV171" i="3"/>
  <c r="DV173" i="3" s="1"/>
  <c r="EP172" i="3" s="1"/>
  <c r="DR173" i="3"/>
  <c r="DR68" i="3" s="1"/>
  <c r="DV99" i="3"/>
  <c r="DV114" i="3" s="1"/>
  <c r="AG28" i="9"/>
  <c r="AG29" i="9" s="1"/>
  <c r="AF12" i="9" l="1"/>
  <c r="DR75" i="3"/>
  <c r="DV68" i="3"/>
  <c r="AG12" i="9" l="1"/>
  <c r="DZ172" i="3"/>
  <c r="DV75" i="3"/>
  <c r="AF19" i="9"/>
  <c r="AF20" i="9" s="1"/>
  <c r="AF30" i="9" s="1"/>
  <c r="AF31" i="9" s="1"/>
  <c r="AG43" i="11" s="1"/>
  <c r="AG44" i="11" s="1"/>
  <c r="AG46" i="11" s="1"/>
  <c r="AH46" i="11" s="1"/>
  <c r="DR83" i="3"/>
  <c r="DR123" i="3" s="1"/>
  <c r="AH47" i="11" l="1"/>
  <c r="DV83" i="3"/>
  <c r="DV123" i="3" s="1"/>
  <c r="AG19" i="9"/>
  <c r="AG20" i="9" s="1"/>
  <c r="AG30" i="9" s="1"/>
  <c r="AG31" i="9" s="1"/>
  <c r="AH43" i="11" s="1"/>
  <c r="AH44" i="11" s="1"/>
  <c r="ED41" i="3" l="1"/>
  <c r="AH22" i="9"/>
  <c r="DZ163" i="3"/>
  <c r="AI22" i="9" l="1"/>
  <c r="ED163" i="3"/>
  <c r="EH41" i="3" l="1"/>
  <c r="EL41" i="3" l="1"/>
  <c r="EH163" i="3"/>
  <c r="AJ22" i="9"/>
  <c r="EP41" i="3" l="1"/>
  <c r="AK22" i="9" l="1"/>
  <c r="EL163" i="3"/>
  <c r="ET41" i="3" l="1"/>
  <c r="AL22" i="9"/>
  <c r="EP163" i="3"/>
  <c r="ET163" i="3" l="1"/>
  <c r="AM22" i="9"/>
  <c r="EX41" i="3" l="1"/>
  <c r="EX163" i="3" l="1"/>
  <c r="AN22" i="9"/>
  <c r="FB41" i="3" l="1"/>
  <c r="AO22" i="9" l="1"/>
  <c r="FB163" i="3"/>
  <c r="FF41" i="3" l="1"/>
  <c r="FJ41" i="3"/>
  <c r="AP22" i="9" l="1"/>
  <c r="FF163" i="3"/>
  <c r="FN41" i="3" l="1"/>
  <c r="FN43" i="3" s="1"/>
  <c r="FN96" i="3" s="1"/>
  <c r="FJ163" i="3"/>
  <c r="AQ22" i="9"/>
  <c r="FN80" i="3" l="1"/>
  <c r="FN89" i="3"/>
  <c r="FN45" i="3"/>
  <c r="AR24" i="9" l="1"/>
  <c r="AS40" i="11"/>
  <c r="FN47" i="3"/>
  <c r="FN50" i="3" l="1"/>
  <c r="FN52" i="3"/>
  <c r="FN127" i="3"/>
  <c r="AR60" i="15"/>
  <c r="FN163" i="3" l="1"/>
  <c r="FN93" i="3"/>
  <c r="AR22" i="9"/>
  <c r="FN99" i="3" l="1"/>
  <c r="AR28" i="9"/>
  <c r="AR29" i="9" s="1"/>
  <c r="FR41" i="3"/>
  <c r="FR43" i="3" s="1"/>
  <c r="FR96" i="3" s="1"/>
  <c r="FR80" i="3" l="1"/>
  <c r="FR132" i="3" s="1"/>
  <c r="FR89" i="3"/>
  <c r="FR45" i="3"/>
  <c r="FR47" i="3" s="1"/>
  <c r="AS24" i="9" l="1"/>
  <c r="FR141" i="3"/>
  <c r="AS60" i="15"/>
  <c r="FR50" i="3"/>
  <c r="FR52" i="3"/>
  <c r="FR127" i="3"/>
  <c r="AT40" i="11"/>
  <c r="FR93" i="3" l="1"/>
  <c r="AS22" i="9"/>
  <c r="FR163" i="3"/>
  <c r="FV41" i="3" l="1"/>
  <c r="FV43" i="3" s="1"/>
  <c r="FV96" i="3" s="1"/>
  <c r="FR99" i="3"/>
  <c r="AS28" i="9"/>
  <c r="AS29" i="9" s="1"/>
  <c r="FV80" i="3" l="1"/>
  <c r="FV132" i="3" s="1"/>
  <c r="FV89" i="3"/>
  <c r="FV45" i="3"/>
  <c r="FV47" i="3" s="1"/>
  <c r="AT24" i="9" l="1"/>
  <c r="FV141" i="3"/>
  <c r="FV127" i="3"/>
  <c r="FV52" i="3"/>
  <c r="AT60" i="15"/>
  <c r="FV50" i="3"/>
  <c r="AU40" i="11"/>
  <c r="FV163" i="3" l="1"/>
  <c r="FV93" i="3"/>
  <c r="AT22" i="9"/>
  <c r="AT28" i="9" l="1"/>
  <c r="AT29" i="9" s="1"/>
  <c r="FV99" i="3"/>
  <c r="FZ41" i="3"/>
  <c r="FZ43" i="3" s="1"/>
  <c r="FZ96" i="3" s="1"/>
  <c r="GD96" i="3" s="1"/>
  <c r="GD41" i="3"/>
  <c r="GD43" i="3" s="1"/>
  <c r="FZ80" i="3" l="1"/>
  <c r="GD80" i="3" s="1"/>
  <c r="FZ89" i="3"/>
  <c r="FZ45" i="3"/>
  <c r="FZ47" i="3" s="1"/>
  <c r="FZ132" i="3" l="1"/>
  <c r="GD89" i="3"/>
  <c r="AU24" i="9"/>
  <c r="FZ141" i="3"/>
  <c r="AV40" i="11"/>
  <c r="AW40" i="11" s="1"/>
  <c r="GD45" i="3"/>
  <c r="FZ50" i="3"/>
  <c r="FZ52" i="3"/>
  <c r="FZ127" i="3"/>
  <c r="AU60" i="15"/>
  <c r="AV24" i="9" l="1"/>
  <c r="GD44" i="3"/>
  <c r="GD47" i="3"/>
  <c r="GD127" i="3"/>
  <c r="AV60" i="15" l="1"/>
  <c r="GD52" i="3"/>
  <c r="GD50" i="3"/>
  <c r="FZ93" i="3" l="1"/>
  <c r="AU22" i="9"/>
  <c r="FZ163" i="3"/>
  <c r="GH41" i="3" l="1"/>
  <c r="GH43" i="3" s="1"/>
  <c r="GH96" i="3" s="1"/>
  <c r="AV22" i="9"/>
  <c r="GD93" i="3"/>
  <c r="GD163" i="3"/>
  <c r="FZ99" i="3"/>
  <c r="AU28" i="9"/>
  <c r="AU29" i="9" s="1"/>
  <c r="GH80" i="3" l="1"/>
  <c r="GH132" i="3" s="1"/>
  <c r="GH89" i="3"/>
  <c r="GH45" i="3"/>
  <c r="GH47" i="3" s="1"/>
  <c r="AV28" i="9"/>
  <c r="AV29" i="9" s="1"/>
  <c r="GD99" i="3"/>
  <c r="GH141" i="3" l="1"/>
  <c r="AW24" i="9"/>
  <c r="GH50" i="3"/>
  <c r="GH127" i="3"/>
  <c r="GH52" i="3"/>
  <c r="AW60" i="15"/>
  <c r="AX40" i="11"/>
  <c r="GH163" i="3" l="1"/>
  <c r="GH93" i="3"/>
  <c r="AW22" i="9"/>
  <c r="AW28" i="9" l="1"/>
  <c r="AW29" i="9" s="1"/>
  <c r="GH99" i="3"/>
  <c r="GL41" i="3"/>
  <c r="GL43" i="3" s="1"/>
  <c r="GL96" i="3" s="1"/>
  <c r="GL80" i="3" l="1"/>
  <c r="GL132" i="3" s="1"/>
  <c r="GL89" i="3"/>
  <c r="GL45" i="3"/>
  <c r="AX24" i="9" l="1"/>
  <c r="GL141" i="3"/>
  <c r="AY40" i="11"/>
  <c r="GL47" i="3"/>
  <c r="GL50" i="3" l="1"/>
  <c r="GL52" i="3"/>
  <c r="AX60" i="15"/>
  <c r="GL127" i="3"/>
  <c r="GL93" i="3" l="1"/>
  <c r="AX22" i="9"/>
  <c r="GL163" i="3"/>
  <c r="GL99" i="3" l="1"/>
  <c r="AX28" i="9"/>
  <c r="AX29" i="9" s="1"/>
  <c r="GP41" i="3"/>
  <c r="GP43" i="3" s="1"/>
  <c r="GP96" i="3" s="1"/>
  <c r="GP80" i="3" l="1"/>
  <c r="GP132" i="3" s="1"/>
  <c r="GP89" i="3"/>
  <c r="GP45" i="3"/>
  <c r="GP47" i="3" s="1"/>
  <c r="AY24" i="9" l="1"/>
  <c r="GP141" i="3"/>
  <c r="GP127" i="3"/>
  <c r="GP52" i="3"/>
  <c r="AY60" i="15"/>
  <c r="GP50" i="3"/>
  <c r="AZ40" i="11"/>
  <c r="GP163" i="3" l="1"/>
  <c r="AY22" i="9"/>
  <c r="GP93" i="3"/>
  <c r="GT41" i="3" l="1"/>
  <c r="GT43" i="3" s="1"/>
  <c r="GT96" i="3" s="1"/>
  <c r="GX96" i="3" s="1"/>
  <c r="GX41" i="3"/>
  <c r="GX43" i="3" s="1"/>
  <c r="GP99" i="3"/>
  <c r="AY28" i="9"/>
  <c r="AY29" i="9" s="1"/>
  <c r="GT80" i="3" l="1"/>
  <c r="GX80" i="3" s="1"/>
  <c r="GT89" i="3"/>
  <c r="GT45" i="3"/>
  <c r="GT47" i="3" s="1"/>
  <c r="GT132" i="3" l="1"/>
  <c r="GX132" i="3" s="1"/>
  <c r="AZ24" i="9"/>
  <c r="GX89" i="3"/>
  <c r="GT141" i="3"/>
  <c r="GX141" i="3" s="1"/>
  <c r="BA40" i="11"/>
  <c r="BB40" i="11" s="1"/>
  <c r="GX45" i="3"/>
  <c r="GT127" i="3"/>
  <c r="GT50" i="3"/>
  <c r="AZ60" i="15"/>
  <c r="GT52" i="3"/>
  <c r="BA24" i="9" l="1"/>
  <c r="GX127" i="3"/>
  <c r="GX44" i="3"/>
  <c r="GX47" i="3"/>
  <c r="GX50" i="3" l="1"/>
  <c r="GX52" i="3"/>
  <c r="BA60" i="15"/>
  <c r="GT93" i="3" l="1"/>
  <c r="AZ22" i="9"/>
  <c r="GT163" i="3"/>
  <c r="GX163" i="3" l="1"/>
  <c r="AZ28" i="9"/>
  <c r="AZ29" i="9" s="1"/>
  <c r="GT99" i="3"/>
  <c r="GX93" i="3"/>
  <c r="BA22" i="9"/>
  <c r="HB41" i="3" l="1"/>
  <c r="HB43" i="3" s="1"/>
  <c r="HB96" i="3" s="1"/>
  <c r="GX99" i="3"/>
  <c r="BA28" i="9"/>
  <c r="BA29" i="9" s="1"/>
  <c r="HB80" i="3" l="1"/>
  <c r="HB132" i="3" s="1"/>
  <c r="HB89" i="3"/>
  <c r="HB45" i="3"/>
  <c r="HB47" i="3" s="1"/>
  <c r="HB141" i="3" l="1"/>
  <c r="BB24" i="9"/>
  <c r="HB50" i="3"/>
  <c r="BB60" i="15"/>
  <c r="HB52" i="3"/>
  <c r="HB127" i="3"/>
  <c r="BC40" i="11"/>
  <c r="HB93" i="3" l="1"/>
  <c r="BB22" i="9"/>
  <c r="HB163" i="3"/>
  <c r="HF41" i="3" l="1"/>
  <c r="HF43" i="3" s="1"/>
  <c r="HF96" i="3" s="1"/>
  <c r="HB99" i="3"/>
  <c r="BB28" i="9"/>
  <c r="BB29" i="9" s="1"/>
  <c r="HF80" i="3" l="1"/>
  <c r="HF132" i="3" s="1"/>
  <c r="HF89" i="3"/>
  <c r="HF45" i="3"/>
  <c r="HF47" i="3" s="1"/>
  <c r="BC24" i="9" l="1"/>
  <c r="HF141" i="3"/>
  <c r="HF127" i="3"/>
  <c r="HF52" i="3"/>
  <c r="BC60" i="15"/>
  <c r="HF50" i="3"/>
  <c r="BD40" i="11"/>
  <c r="HF163" i="3" l="1"/>
  <c r="BC22" i="9"/>
  <c r="HF93" i="3"/>
  <c r="HJ41" i="3" l="1"/>
  <c r="HJ43" i="3" s="1"/>
  <c r="HJ96" i="3" s="1"/>
  <c r="BC28" i="9"/>
  <c r="BC29" i="9" s="1"/>
  <c r="HF99" i="3"/>
  <c r="HJ80" i="3" l="1"/>
  <c r="HJ132" i="3" s="1"/>
  <c r="HJ89" i="3"/>
  <c r="HJ45" i="3"/>
  <c r="BD24" i="9" l="1"/>
  <c r="HJ141" i="3"/>
  <c r="BE40" i="11"/>
  <c r="HJ47" i="3"/>
  <c r="HJ127" i="3" l="1"/>
  <c r="HJ52" i="3"/>
  <c r="BD60" i="15"/>
  <c r="HJ50" i="3"/>
  <c r="BD22" i="9" l="1"/>
  <c r="HJ93" i="3"/>
  <c r="HJ163" i="3"/>
  <c r="HN41" i="3" l="1"/>
  <c r="HN43" i="3" s="1"/>
  <c r="HN96" i="3" s="1"/>
  <c r="HR96" i="3" s="1"/>
  <c r="HR41" i="3"/>
  <c r="HR43" i="3" s="1"/>
  <c r="HJ99" i="3"/>
  <c r="BD28" i="9"/>
  <c r="BD29" i="9" s="1"/>
  <c r="HN80" i="3" l="1"/>
  <c r="HR80" i="3" s="1"/>
  <c r="HN89" i="3"/>
  <c r="HN45" i="3"/>
  <c r="HN47" i="3" s="1"/>
  <c r="HN132" i="3" l="1"/>
  <c r="HR132" i="3" s="1"/>
  <c r="HR89" i="3"/>
  <c r="BE24" i="9"/>
  <c r="HN141" i="3"/>
  <c r="HR141" i="3" s="1"/>
  <c r="HN52" i="3"/>
  <c r="HN127" i="3"/>
  <c r="BE60" i="15"/>
  <c r="HN50" i="3"/>
  <c r="BF40" i="11"/>
  <c r="BG40" i="11" s="1"/>
  <c r="HR45" i="3"/>
  <c r="BF24" i="9" l="1"/>
  <c r="HR44" i="3"/>
  <c r="HR47" i="3"/>
  <c r="HR127" i="3"/>
  <c r="BF60" i="15" l="1"/>
  <c r="HR52" i="3"/>
  <c r="HR50" i="3"/>
  <c r="HN93" i="3" l="1"/>
  <c r="BE22" i="9"/>
  <c r="HN163" i="3"/>
  <c r="HV41" i="3" l="1"/>
  <c r="HV43" i="3" s="1"/>
  <c r="HV96" i="3" s="1"/>
  <c r="BE28" i="9"/>
  <c r="BE29" i="9" s="1"/>
  <c r="HN99" i="3"/>
  <c r="HR163" i="3"/>
  <c r="HR93" i="3"/>
  <c r="BF22" i="9"/>
  <c r="HV80" i="3" l="1"/>
  <c r="HV132" i="3" s="1"/>
  <c r="HV89" i="3"/>
  <c r="HV45" i="3"/>
  <c r="HV47" i="3" s="1"/>
  <c r="HR99" i="3"/>
  <c r="BF28" i="9"/>
  <c r="BF29" i="9" s="1"/>
  <c r="BG24" i="9" l="1"/>
  <c r="HV141" i="3"/>
  <c r="HV50" i="3"/>
  <c r="HV52" i="3"/>
  <c r="BG60" i="15"/>
  <c r="HV127" i="3"/>
  <c r="BH40" i="11"/>
  <c r="BG22" i="9" l="1"/>
  <c r="HV93" i="3"/>
  <c r="HV163" i="3"/>
  <c r="HZ41" i="3" l="1"/>
  <c r="HZ43" i="3" s="1"/>
  <c r="HZ96" i="3" s="1"/>
  <c r="BG28" i="9"/>
  <c r="BG29" i="9" s="1"/>
  <c r="HV99" i="3"/>
  <c r="HZ80" i="3" l="1"/>
  <c r="HZ132" i="3" s="1"/>
  <c r="HZ89" i="3"/>
  <c r="HZ45" i="3"/>
  <c r="HZ47" i="3" s="1"/>
  <c r="BH24" i="9" l="1"/>
  <c r="HZ141" i="3"/>
  <c r="HZ127" i="3"/>
  <c r="HZ52" i="3"/>
  <c r="HZ50" i="3"/>
  <c r="BH60" i="15"/>
  <c r="BI40" i="11"/>
  <c r="BH22" i="9" l="1"/>
  <c r="HZ93" i="3"/>
  <c r="HZ163" i="3"/>
  <c r="BH28" i="9" l="1"/>
  <c r="BH29" i="9" s="1"/>
  <c r="HZ99" i="3"/>
  <c r="ID41" i="3"/>
  <c r="ID43" i="3" s="1"/>
  <c r="ID96" i="3" s="1"/>
  <c r="ID80" i="3" l="1"/>
  <c r="ID132" i="3" s="1"/>
  <c r="ID89" i="3"/>
  <c r="ID45" i="3"/>
  <c r="BI24" i="9" l="1"/>
  <c r="ID141" i="3"/>
  <c r="BJ40" i="11"/>
  <c r="ID47" i="3"/>
  <c r="ID127" i="3" l="1"/>
  <c r="BI60" i="15"/>
  <c r="ID52" i="3"/>
  <c r="ID50" i="3"/>
  <c r="BI22" i="9" l="1"/>
  <c r="ID93" i="3"/>
  <c r="ID163" i="3"/>
  <c r="IH41" i="3" l="1"/>
  <c r="IH43" i="3" s="1"/>
  <c r="IH96" i="3" s="1"/>
  <c r="IL96" i="3" s="1"/>
  <c r="IL41" i="3"/>
  <c r="IL43" i="3" s="1"/>
  <c r="BI28" i="9"/>
  <c r="BI29" i="9" s="1"/>
  <c r="ID99" i="3"/>
  <c r="IH80" i="3" l="1"/>
  <c r="IL80" i="3" s="1"/>
  <c r="IH89" i="3"/>
  <c r="IH45" i="3"/>
  <c r="IH47" i="3" s="1"/>
  <c r="IH132" i="3" l="1"/>
  <c r="IL132" i="3" s="1"/>
  <c r="IL89" i="3"/>
  <c r="BJ24" i="9"/>
  <c r="IH141" i="3"/>
  <c r="IL141" i="3" s="1"/>
  <c r="IH127" i="3"/>
  <c r="IH52" i="3"/>
  <c r="BJ60" i="15"/>
  <c r="IH50" i="3"/>
  <c r="BK40" i="11"/>
  <c r="BL40" i="11" s="1"/>
  <c r="IL45" i="3"/>
  <c r="BK24" i="9" l="1"/>
  <c r="IL44" i="3"/>
  <c r="IL47" i="3"/>
  <c r="IL127" i="3"/>
  <c r="IL50" i="3" l="1"/>
  <c r="IL52" i="3"/>
  <c r="BK60" i="15"/>
  <c r="BJ22" i="9" l="1"/>
  <c r="IH93" i="3"/>
  <c r="IH163" i="3"/>
  <c r="IP41" i="3" l="1"/>
  <c r="IP43" i="3" s="1"/>
  <c r="IP96" i="3" s="1"/>
  <c r="IL93" i="3"/>
  <c r="BK22" i="9"/>
  <c r="IH99" i="3"/>
  <c r="BJ28" i="9"/>
  <c r="BJ29" i="9" s="1"/>
  <c r="IL163" i="3"/>
  <c r="IP80" i="3" l="1"/>
  <c r="IP132" i="3" s="1"/>
  <c r="IP89" i="3"/>
  <c r="IP45" i="3"/>
  <c r="IP47" i="3" s="1"/>
  <c r="BK28" i="9"/>
  <c r="BK29" i="9" s="1"/>
  <c r="IL99" i="3"/>
  <c r="BL24" i="9" l="1"/>
  <c r="IP141" i="3"/>
  <c r="IP50" i="3"/>
  <c r="IP127" i="3"/>
  <c r="IP52" i="3"/>
  <c r="BL60" i="15"/>
  <c r="BM40" i="11"/>
  <c r="IP163" i="3" l="1"/>
  <c r="IP93" i="3"/>
  <c r="BL22" i="9"/>
  <c r="IP99" i="3" l="1"/>
  <c r="BL28" i="9"/>
  <c r="BL29" i="9" s="1"/>
  <c r="IT41" i="3"/>
  <c r="IT43" i="3" s="1"/>
  <c r="IT96" i="3" s="1"/>
  <c r="IT80" i="3" l="1"/>
  <c r="IT132" i="3" s="1"/>
  <c r="IT89" i="3"/>
  <c r="IT45" i="3"/>
  <c r="IT47" i="3" s="1"/>
  <c r="BM24" i="9" l="1"/>
  <c r="IT141" i="3"/>
  <c r="BM60" i="15"/>
  <c r="IT52" i="3"/>
  <c r="IT50" i="3"/>
  <c r="IT127" i="3"/>
  <c r="BN40" i="11"/>
  <c r="IT163" i="3" l="1"/>
  <c r="IT93" i="3"/>
  <c r="BM22" i="9"/>
  <c r="BM28" i="9" l="1"/>
  <c r="BM29" i="9" s="1"/>
  <c r="IT99" i="3"/>
  <c r="IX41" i="3"/>
  <c r="IX43" i="3" s="1"/>
  <c r="IX96" i="3" s="1"/>
  <c r="IX80" i="3" l="1"/>
  <c r="IX132" i="3" s="1"/>
  <c r="IX89" i="3"/>
  <c r="IX45" i="3"/>
  <c r="IX47" i="3" s="1"/>
  <c r="BN24" i="9" l="1"/>
  <c r="IX141" i="3"/>
  <c r="IX50" i="3"/>
  <c r="IX127" i="3"/>
  <c r="IX52" i="3"/>
  <c r="BN60" i="15"/>
  <c r="BO40" i="11"/>
  <c r="BN22" i="9" l="1"/>
  <c r="IX93" i="3"/>
  <c r="IX163" i="3"/>
  <c r="IX99" i="3" l="1"/>
  <c r="BN28" i="9"/>
  <c r="BN29" i="9" s="1"/>
  <c r="JB41" i="3"/>
  <c r="JB43" i="3" s="1"/>
  <c r="JB96" i="3" s="1"/>
  <c r="JF96" i="3" s="1"/>
  <c r="JF41" i="3"/>
  <c r="JF43" i="3" s="1"/>
  <c r="JB80" i="3" l="1"/>
  <c r="JF80" i="3" s="1"/>
  <c r="JB89" i="3"/>
  <c r="JB45" i="3"/>
  <c r="JB47" i="3" s="1"/>
  <c r="JB132" i="3" l="1"/>
  <c r="JF132" i="3" s="1"/>
  <c r="JF89" i="3"/>
  <c r="BO24" i="9"/>
  <c r="JB141" i="3"/>
  <c r="JF141" i="3" s="1"/>
  <c r="JB50" i="3"/>
  <c r="JB127" i="3"/>
  <c r="BO60" i="15"/>
  <c r="JB52" i="3"/>
  <c r="BP40" i="11"/>
  <c r="BQ40" i="11" s="1"/>
  <c r="JF45" i="3"/>
  <c r="BP24" i="9" l="1"/>
  <c r="JF44" i="3"/>
  <c r="JF47" i="3"/>
  <c r="JF127" i="3"/>
  <c r="BP60" i="15" l="1"/>
  <c r="JF52" i="3"/>
  <c r="JF50" i="3"/>
  <c r="JB93" i="3" l="1"/>
  <c r="BO22" i="9"/>
  <c r="JB163" i="3"/>
  <c r="JJ41" i="3" l="1"/>
  <c r="JJ43" i="3" s="1"/>
  <c r="JJ96" i="3" s="1"/>
  <c r="JB99" i="3"/>
  <c r="BO28" i="9"/>
  <c r="BO29" i="9" s="1"/>
  <c r="JF163" i="3"/>
  <c r="BP22" i="9"/>
  <c r="JF93" i="3"/>
  <c r="JJ80" i="3" l="1"/>
  <c r="JJ132" i="3" s="1"/>
  <c r="JJ89" i="3"/>
  <c r="JJ45" i="3"/>
  <c r="JJ47" i="3" s="1"/>
  <c r="JF99" i="3"/>
  <c r="BP28" i="9"/>
  <c r="BP29" i="9" s="1"/>
  <c r="BQ24" i="9" l="1"/>
  <c r="JJ141" i="3"/>
  <c r="BQ60" i="15"/>
  <c r="JJ52" i="3"/>
  <c r="JJ127" i="3"/>
  <c r="JJ50" i="3"/>
  <c r="BR40" i="11"/>
  <c r="BQ22" i="9" l="1"/>
  <c r="JJ163" i="3"/>
  <c r="JJ93" i="3"/>
  <c r="JJ99" i="3" l="1"/>
  <c r="BQ28" i="9"/>
  <c r="BQ29" i="9" s="1"/>
  <c r="JN41" i="3"/>
  <c r="JN43" i="3" s="1"/>
  <c r="JN96" i="3" s="1"/>
  <c r="JN80" i="3" l="1"/>
  <c r="JN132" i="3" s="1"/>
  <c r="JN89" i="3"/>
  <c r="JN45" i="3"/>
  <c r="JN47" i="3" s="1"/>
  <c r="BR24" i="9" l="1"/>
  <c r="JN141" i="3"/>
  <c r="JN127" i="3"/>
  <c r="JN50" i="3"/>
  <c r="JN52" i="3"/>
  <c r="BR60" i="15"/>
  <c r="BS40" i="11"/>
  <c r="JN163" i="3" l="1"/>
  <c r="JN93" i="3"/>
  <c r="BR22" i="9"/>
  <c r="JR41" i="3" l="1"/>
  <c r="JR43" i="3" s="1"/>
  <c r="JR96" i="3" s="1"/>
  <c r="JN99" i="3"/>
  <c r="BR28" i="9"/>
  <c r="BR29" i="9" s="1"/>
  <c r="JR80" i="3" l="1"/>
  <c r="JR132" i="3" s="1"/>
  <c r="JR89" i="3"/>
  <c r="JR45" i="3"/>
  <c r="JR47" i="3" s="1"/>
  <c r="BS24" i="9" l="1"/>
  <c r="JR141" i="3"/>
  <c r="BS60" i="15"/>
  <c r="JR50" i="3"/>
  <c r="JR52" i="3"/>
  <c r="JR127" i="3"/>
  <c r="BT40" i="11"/>
  <c r="BS22" i="9" l="1"/>
  <c r="JR93" i="3"/>
  <c r="JR163" i="3"/>
  <c r="BS28" i="9" l="1"/>
  <c r="BS29" i="9" s="1"/>
  <c r="JR99" i="3"/>
  <c r="JV41" i="3"/>
  <c r="JV43" i="3" s="1"/>
  <c r="JV96" i="3" s="1"/>
  <c r="JZ96" i="3" s="1"/>
  <c r="JZ41" i="3"/>
  <c r="JZ43" i="3" s="1"/>
  <c r="JV80" i="3" l="1"/>
  <c r="JZ80" i="3" s="1"/>
  <c r="JV89" i="3"/>
  <c r="JV45" i="3"/>
  <c r="JV132" i="3" l="1"/>
  <c r="JZ132" i="3" s="1"/>
  <c r="JZ89" i="3"/>
  <c r="BT24" i="9"/>
  <c r="JV141" i="3"/>
  <c r="JZ141" i="3" s="1"/>
  <c r="BU40" i="11"/>
  <c r="BV40" i="11" s="1"/>
  <c r="JZ45" i="3"/>
  <c r="JV47" i="3"/>
  <c r="BU24" i="9" l="1"/>
  <c r="JV127" i="3"/>
  <c r="JV50" i="3"/>
  <c r="JV52" i="3"/>
  <c r="BT60" i="15"/>
  <c r="JZ44" i="3"/>
  <c r="JZ47" i="3"/>
  <c r="JZ52" i="3" l="1"/>
  <c r="JZ50" i="3"/>
  <c r="BU60" i="15"/>
  <c r="JZ127" i="3"/>
  <c r="JV163" i="3" l="1"/>
  <c r="JV93" i="3"/>
  <c r="BT22" i="9"/>
  <c r="JZ93" i="3" l="1"/>
  <c r="BU22" i="9"/>
  <c r="JV99" i="3"/>
  <c r="BT28" i="9"/>
  <c r="BT29" i="9" s="1"/>
  <c r="JZ163" i="3"/>
  <c r="KD41" i="3" l="1"/>
  <c r="KD43" i="3" s="1"/>
  <c r="KD96" i="3" s="1"/>
  <c r="JZ99" i="3"/>
  <c r="BU28" i="9"/>
  <c r="BU29" i="9" s="1"/>
  <c r="KD80" i="3" l="1"/>
  <c r="KD132" i="3" s="1"/>
  <c r="KD89" i="3"/>
  <c r="KD45" i="3"/>
  <c r="BV24" i="9" l="1"/>
  <c r="KD141" i="3"/>
  <c r="BW40" i="11"/>
  <c r="KD47" i="3"/>
  <c r="KD50" i="3" l="1"/>
  <c r="KD127" i="3"/>
  <c r="BV60" i="15"/>
  <c r="KD52" i="3"/>
  <c r="KD163" i="3" l="1"/>
  <c r="KD93" i="3"/>
  <c r="BV22" i="9"/>
  <c r="KD99" i="3" l="1"/>
  <c r="BV28" i="9"/>
  <c r="BV29" i="9" s="1"/>
  <c r="KH41" i="3"/>
  <c r="KH43" i="3" s="1"/>
  <c r="KH96" i="3" s="1"/>
  <c r="KH80" i="3" l="1"/>
  <c r="KH132" i="3" s="1"/>
  <c r="KH89" i="3"/>
  <c r="KH45" i="3"/>
  <c r="KH47" i="3" s="1"/>
  <c r="BW24" i="9" l="1"/>
  <c r="KH141" i="3"/>
  <c r="KH127" i="3"/>
  <c r="KH52" i="3"/>
  <c r="KH50" i="3"/>
  <c r="BW60" i="15"/>
  <c r="BX40" i="11"/>
  <c r="KH93" i="3" l="1"/>
  <c r="BW22" i="9"/>
  <c r="KH163" i="3"/>
  <c r="BW28" i="9" l="1"/>
  <c r="BW29" i="9" s="1"/>
  <c r="KH99" i="3"/>
  <c r="KL41" i="3"/>
  <c r="KL43" i="3" s="1"/>
  <c r="KL96" i="3" s="1"/>
  <c r="KL80" i="3" l="1"/>
  <c r="KL132" i="3" s="1"/>
  <c r="KL89" i="3"/>
  <c r="KL45" i="3"/>
  <c r="KL47" i="3" s="1"/>
  <c r="BX24" i="9" l="1"/>
  <c r="KL141" i="3"/>
  <c r="KL52" i="3"/>
  <c r="KL127" i="3"/>
  <c r="KL50" i="3"/>
  <c r="BX60" i="15"/>
  <c r="BY40" i="11"/>
  <c r="KL93" i="3" l="1"/>
  <c r="BX22" i="9"/>
  <c r="KL163" i="3"/>
  <c r="KL99" i="3" l="1"/>
  <c r="BX28" i="9"/>
  <c r="BX29" i="9" s="1"/>
  <c r="KP41" i="3"/>
  <c r="KP43" i="3" s="1"/>
  <c r="KP96" i="3" s="1"/>
  <c r="KT96" i="3" s="1"/>
  <c r="KT39" i="3"/>
  <c r="KT41" i="3" s="1"/>
  <c r="KT43" i="3" s="1"/>
  <c r="KP80" i="3" l="1"/>
  <c r="KT80" i="3" s="1"/>
  <c r="KP89" i="3"/>
  <c r="KP45" i="3"/>
  <c r="KP47" i="3" s="1"/>
  <c r="KP132" i="3" l="1"/>
  <c r="KT132" i="3" s="1"/>
  <c r="KT89" i="3"/>
  <c r="BY24" i="9"/>
  <c r="KP141" i="3"/>
  <c r="KT141" i="3" s="1"/>
  <c r="KP127" i="3"/>
  <c r="KP50" i="3"/>
  <c r="BY60" i="15"/>
  <c r="KP52" i="3"/>
  <c r="BZ40" i="11"/>
  <c r="CA40" i="11" s="1"/>
  <c r="KT45" i="3"/>
  <c r="BZ24" i="9" l="1"/>
  <c r="KT127" i="3"/>
  <c r="KT44" i="3"/>
  <c r="KT47" i="3"/>
  <c r="BZ60" i="15" l="1"/>
  <c r="KT50" i="3"/>
  <c r="KT52" i="3"/>
  <c r="KP93" i="3" l="1"/>
  <c r="KT87" i="3"/>
  <c r="BY22" i="9"/>
  <c r="KP163" i="3"/>
  <c r="KT95" i="3"/>
  <c r="KT165" i="3"/>
  <c r="KT163" i="3" l="1"/>
  <c r="BZ22" i="9"/>
  <c r="KT93" i="3"/>
  <c r="BY28" i="9"/>
  <c r="BY29" i="9" s="1"/>
  <c r="KP99" i="3"/>
  <c r="KT99" i="3" l="1"/>
  <c r="BZ28" i="9"/>
  <c r="BZ29" i="9" s="1"/>
  <c r="GT121" i="3" l="1"/>
  <c r="FZ121" i="3"/>
  <c r="FF244" i="17"/>
  <c r="FF229" i="17" s="1"/>
  <c r="AP141" i="15" s="1"/>
  <c r="AP13" i="15" s="1"/>
  <c r="AP17" i="15" s="1"/>
  <c r="AP19" i="15" s="1"/>
  <c r="FF29" i="17"/>
  <c r="FF12" i="3" s="1"/>
  <c r="FF251" i="17"/>
  <c r="FF252" i="17" s="1"/>
  <c r="FF30" i="17" l="1"/>
  <c r="FF14" i="3"/>
  <c r="FF17" i="3"/>
  <c r="FF19" i="3" s="1"/>
  <c r="AP56" i="15" l="1"/>
  <c r="FF88" i="3"/>
  <c r="FF77" i="3"/>
  <c r="FJ77" i="3" s="1"/>
  <c r="FF71" i="3"/>
  <c r="FF91" i="3"/>
  <c r="FF27" i="3"/>
  <c r="FF72" i="3"/>
  <c r="FF130" i="3"/>
  <c r="FF154" i="3"/>
  <c r="FF97" i="3"/>
  <c r="FJ97" i="3" s="1"/>
  <c r="FF30" i="3"/>
  <c r="FF31" i="3"/>
  <c r="FF70" i="3"/>
  <c r="FF28" i="3"/>
  <c r="FF21" i="3"/>
  <c r="FF29" i="3"/>
  <c r="FF24" i="3"/>
  <c r="FF22" i="3"/>
  <c r="FF119" i="3" l="1"/>
  <c r="FJ71" i="3"/>
  <c r="AP15" i="9"/>
  <c r="FF32" i="3"/>
  <c r="FF33" i="3" s="1"/>
  <c r="AP26" i="9"/>
  <c r="FJ91" i="3"/>
  <c r="FJ70" i="3"/>
  <c r="AP14" i="9"/>
  <c r="FJ88" i="3"/>
  <c r="AP23" i="9"/>
  <c r="AP59" i="15"/>
  <c r="FJ72" i="3"/>
  <c r="AP16" i="9"/>
  <c r="AQ42" i="11"/>
  <c r="FF120" i="3"/>
  <c r="FF35" i="3" l="1"/>
  <c r="FF43" i="3" s="1"/>
  <c r="FN138" i="3"/>
  <c r="GD138" i="3" s="1"/>
  <c r="AQ16" i="9"/>
  <c r="FN136" i="3"/>
  <c r="GD136" i="3" s="1"/>
  <c r="AQ14" i="9"/>
  <c r="AQ26" i="9"/>
  <c r="FN143" i="3"/>
  <c r="GD143" i="3" s="1"/>
  <c r="AQ23" i="9"/>
  <c r="FN140" i="3"/>
  <c r="GD140" i="3" s="1"/>
  <c r="AQ15" i="9"/>
  <c r="FN12" i="4"/>
  <c r="FN137" i="3"/>
  <c r="GD137" i="3" s="1"/>
  <c r="AQ39" i="11" l="1"/>
  <c r="FF36" i="3"/>
  <c r="FF89" i="3"/>
  <c r="FF45" i="3"/>
  <c r="AQ40" i="11" s="1"/>
  <c r="FF80" i="3"/>
  <c r="FJ80" i="3" s="1"/>
  <c r="FN132" i="3" s="1"/>
  <c r="GD132" i="3" s="1"/>
  <c r="FF96" i="3"/>
  <c r="FJ96" i="3" s="1"/>
  <c r="FF47" i="3" l="1"/>
  <c r="FF127" i="3" s="1"/>
  <c r="FJ89" i="3"/>
  <c r="AP24" i="9"/>
  <c r="FF93" i="3"/>
  <c r="FF52" i="3" l="1"/>
  <c r="FF50" i="3"/>
  <c r="AP60" i="15"/>
  <c r="AQ24" i="9"/>
  <c r="FN141" i="3"/>
  <c r="GD141" i="3" s="1"/>
  <c r="FJ93" i="3"/>
  <c r="FF99" i="3"/>
  <c r="AP28" i="9"/>
  <c r="AP29" i="9" s="1"/>
  <c r="FJ99" i="3" l="1"/>
  <c r="AQ28" i="9"/>
  <c r="AQ29" i="9" s="1"/>
  <c r="FB251" i="17"/>
  <c r="FB252" i="17" s="1"/>
  <c r="FB244" i="17"/>
  <c r="FB229" i="17" s="1"/>
  <c r="AO141" i="15" s="1"/>
  <c r="AO13" i="15" s="1"/>
  <c r="AO17" i="15" s="1"/>
  <c r="AO19" i="15" s="1"/>
  <c r="FB29" i="17" l="1"/>
  <c r="FB12" i="3"/>
  <c r="FB30" i="17"/>
  <c r="FB17" i="3" l="1"/>
  <c r="FB19" i="3" s="1"/>
  <c r="FB14" i="3"/>
  <c r="FB22" i="3" l="1"/>
  <c r="FB30" i="3"/>
  <c r="FB72" i="3"/>
  <c r="FB24" i="3"/>
  <c r="FB71" i="3"/>
  <c r="FB28" i="3"/>
  <c r="FB27" i="3"/>
  <c r="FB70" i="3"/>
  <c r="FB154" i="3"/>
  <c r="FB77" i="3"/>
  <c r="FB97" i="3"/>
  <c r="FB21" i="3"/>
  <c r="FB130" i="3"/>
  <c r="FB29" i="3"/>
  <c r="FB91" i="3"/>
  <c r="FB31" i="3"/>
  <c r="AO56" i="15"/>
  <c r="FB88" i="3"/>
  <c r="FF136" i="3" l="1"/>
  <c r="AO14" i="9"/>
  <c r="FB120" i="3"/>
  <c r="AP42" i="11"/>
  <c r="FB32" i="3"/>
  <c r="FB33" i="3" s="1"/>
  <c r="FB119" i="3"/>
  <c r="FF12" i="4"/>
  <c r="AO15" i="9"/>
  <c r="FF137" i="3"/>
  <c r="FF140" i="3"/>
  <c r="AO23" i="9"/>
  <c r="AO16" i="9"/>
  <c r="FF138" i="3"/>
  <c r="FF143" i="3"/>
  <c r="AO26" i="9"/>
  <c r="AO59" i="15"/>
  <c r="FB35" i="3" l="1"/>
  <c r="FB36" i="3" l="1"/>
  <c r="AP39" i="11"/>
  <c r="FB43" i="3"/>
  <c r="FB45" i="3" l="1"/>
  <c r="AP40" i="11" s="1"/>
  <c r="FB89" i="3"/>
  <c r="FB80" i="3"/>
  <c r="FF132" i="3" s="1"/>
  <c r="FB96" i="3"/>
  <c r="FB47" i="3" l="1"/>
  <c r="FB52" i="3" s="1"/>
  <c r="FF141" i="3"/>
  <c r="AO24" i="9"/>
  <c r="FB93" i="3"/>
  <c r="AO60" i="15" l="1"/>
  <c r="FB127" i="3"/>
  <c r="FB50" i="3"/>
  <c r="FB99" i="3"/>
  <c r="AO28" i="9"/>
  <c r="AO29" i="9" s="1"/>
  <c r="EX251" i="17"/>
  <c r="EX252" i="17" s="1"/>
  <c r="EX244" i="17"/>
  <c r="EX29" i="17" l="1"/>
  <c r="EX12" i="3" s="1"/>
  <c r="EX17" i="3" s="1"/>
  <c r="EX19" i="3" s="1"/>
  <c r="EX229" i="17"/>
  <c r="AN141" i="15" s="1"/>
  <c r="AN13" i="15" s="1"/>
  <c r="AN17" i="15" s="1"/>
  <c r="AN19" i="15" s="1"/>
  <c r="EX30" i="17"/>
  <c r="EX14" i="3" l="1"/>
  <c r="EX72" i="3" s="1"/>
  <c r="EX154" i="3"/>
  <c r="EX77" i="3"/>
  <c r="EX130" i="3"/>
  <c r="EX70" i="3"/>
  <c r="EX71" i="3"/>
  <c r="EX27" i="3"/>
  <c r="EX28" i="3"/>
  <c r="EX30" i="3"/>
  <c r="EX21" i="3"/>
  <c r="EX29" i="3"/>
  <c r="EX97" i="3"/>
  <c r="EX91" i="3"/>
  <c r="EX31" i="3"/>
  <c r="EX24" i="3"/>
  <c r="EX88" i="3"/>
  <c r="AN56" i="15"/>
  <c r="EX22" i="3"/>
  <c r="EX32" i="3" l="1"/>
  <c r="EX33" i="3" s="1"/>
  <c r="FB143" i="3"/>
  <c r="AN26" i="9"/>
  <c r="AN59" i="15"/>
  <c r="FB12" i="4"/>
  <c r="AN15" i="9"/>
  <c r="FB137" i="3"/>
  <c r="FB136" i="3"/>
  <c r="AN14" i="9"/>
  <c r="EX120" i="3"/>
  <c r="AO42" i="11"/>
  <c r="EX119" i="3"/>
  <c r="FB140" i="3"/>
  <c r="AN23" i="9"/>
  <c r="FB138" i="3"/>
  <c r="AN16" i="9"/>
  <c r="EX35" i="3" l="1"/>
  <c r="AO39" i="11" s="1"/>
  <c r="EX43" i="3" l="1"/>
  <c r="EX96" i="3" s="1"/>
  <c r="EX36" i="3"/>
  <c r="EX89" i="3" l="1"/>
  <c r="EX45" i="3"/>
  <c r="AO40" i="11" s="1"/>
  <c r="EX80" i="3"/>
  <c r="FB132" i="3" s="1"/>
  <c r="FB141" i="3" l="1"/>
  <c r="EX47" i="3"/>
  <c r="EX127" i="3" s="1"/>
  <c r="AN24" i="9"/>
  <c r="EX93" i="3"/>
  <c r="ET251" i="17"/>
  <c r="ET252" i="17" s="1"/>
  <c r="ET244" i="17"/>
  <c r="ET229" i="17" s="1"/>
  <c r="AM141" i="15" l="1"/>
  <c r="AM13" i="15" s="1"/>
  <c r="AM17" i="15" s="1"/>
  <c r="AM19" i="15" s="1"/>
  <c r="FJ229" i="17"/>
  <c r="AQ141" i="15" s="1"/>
  <c r="AQ13" i="15" s="1"/>
  <c r="AQ17" i="15" s="1"/>
  <c r="AQ19" i="15" s="1"/>
  <c r="AN60" i="15"/>
  <c r="EX99" i="3"/>
  <c r="AN28" i="9"/>
  <c r="AN29" i="9" s="1"/>
  <c r="EX50" i="3"/>
  <c r="EX52" i="3"/>
  <c r="ET29" i="17"/>
  <c r="FJ29" i="17" s="1"/>
  <c r="FJ244" i="17"/>
  <c r="ET30" i="17" l="1"/>
  <c r="FJ30" i="17" s="1"/>
  <c r="ET12" i="3"/>
  <c r="FJ12" i="3" s="1"/>
  <c r="ET14" i="3" l="1"/>
  <c r="ET72" i="3" s="1"/>
  <c r="ET17" i="3"/>
  <c r="ET22" i="3" s="1"/>
  <c r="FJ14" i="3"/>
  <c r="ET27" i="3" l="1"/>
  <c r="ET77" i="3"/>
  <c r="EX138" i="3" s="1"/>
  <c r="ET97" i="3"/>
  <c r="ET31" i="3"/>
  <c r="FJ31" i="3" s="1"/>
  <c r="ET29" i="3"/>
  <c r="FJ29" i="3" s="1"/>
  <c r="ET70" i="3"/>
  <c r="ET30" i="3"/>
  <c r="FJ30" i="3" s="1"/>
  <c r="ET28" i="3"/>
  <c r="FJ28" i="3" s="1"/>
  <c r="ET130" i="3"/>
  <c r="FJ130" i="3" s="1"/>
  <c r="ET71" i="3"/>
  <c r="ET154" i="3"/>
  <c r="FJ154" i="3" s="1"/>
  <c r="FJ120" i="3" s="1"/>
  <c r="ET91" i="3"/>
  <c r="AM26" i="9" s="1"/>
  <c r="FJ17" i="3"/>
  <c r="FJ22" i="3" s="1"/>
  <c r="ET19" i="3"/>
  <c r="ET24" i="3" s="1"/>
  <c r="FJ182" i="3"/>
  <c r="FJ12" i="4"/>
  <c r="FJ27" i="3"/>
  <c r="AM16" i="9"/>
  <c r="EX12" i="4" l="1"/>
  <c r="EX136" i="3"/>
  <c r="EX143" i="3"/>
  <c r="FJ19" i="4"/>
  <c r="FJ21" i="4"/>
  <c r="AQ57" i="15" s="1"/>
  <c r="FJ19" i="3"/>
  <c r="AQ56" i="15" s="1"/>
  <c r="AM14" i="9"/>
  <c r="ET119" i="3"/>
  <c r="ET120" i="3"/>
  <c r="AN42" i="11"/>
  <c r="AR42" i="11" s="1"/>
  <c r="EX137" i="3"/>
  <c r="AM15" i="9"/>
  <c r="ET32" i="3"/>
  <c r="ET33" i="3" s="1"/>
  <c r="AM56" i="15"/>
  <c r="ET88" i="3"/>
  <c r="ET21" i="3"/>
  <c r="FJ21" i="3" s="1"/>
  <c r="AQ59" i="15" s="1"/>
  <c r="GH182" i="3"/>
  <c r="GL182" i="3" s="1"/>
  <c r="GP182" i="3" s="1"/>
  <c r="GT182" i="3" s="1"/>
  <c r="FJ181" i="3"/>
  <c r="FJ119" i="3"/>
  <c r="FJ32" i="3"/>
  <c r="FJ33" i="3" s="1"/>
  <c r="EX140" i="3" l="1"/>
  <c r="FJ24" i="3"/>
  <c r="AM23" i="9"/>
  <c r="ET35" i="3"/>
  <c r="AN39" i="11" s="1"/>
  <c r="AM59" i="15"/>
  <c r="FJ35" i="3"/>
  <c r="FJ43" i="3" s="1"/>
  <c r="ET43" i="3" l="1"/>
  <c r="ET80" i="3" s="1"/>
  <c r="ET36" i="3"/>
  <c r="FJ36" i="3"/>
  <c r="AR39" i="11"/>
  <c r="ET89" i="3" l="1"/>
  <c r="ET45" i="3"/>
  <c r="ET47" i="3" s="1"/>
  <c r="ET50" i="3" s="1"/>
  <c r="ET96" i="3"/>
  <c r="EX132" i="3"/>
  <c r="AM24" i="9" l="1"/>
  <c r="ET93" i="3"/>
  <c r="EX141" i="3"/>
  <c r="AM60" i="15"/>
  <c r="ET52" i="3"/>
  <c r="ET127" i="3"/>
  <c r="FJ127" i="3" s="1"/>
  <c r="AN40" i="11"/>
  <c r="AR40" i="11" s="1"/>
  <c r="FJ45" i="3"/>
  <c r="FJ44" i="3" s="1"/>
  <c r="ET99" i="3" l="1"/>
  <c r="AM28" i="9"/>
  <c r="AM29" i="9" s="1"/>
  <c r="FJ47" i="3"/>
  <c r="AQ60" i="15" s="1"/>
  <c r="DZ29" i="17"/>
  <c r="ED29" i="17"/>
  <c r="ED30" i="17" s="1"/>
  <c r="EH29" i="17"/>
  <c r="EH12" i="3" s="1"/>
  <c r="EH14" i="3" s="1"/>
  <c r="EH29" i="3" s="1"/>
  <c r="EL29" i="17"/>
  <c r="EL12" i="3" s="1"/>
  <c r="EL17" i="3" s="1"/>
  <c r="EL19" i="3" s="1"/>
  <c r="AK56" i="15" s="1"/>
  <c r="FF121" i="3"/>
  <c r="FJ50" i="3" l="1"/>
  <c r="FJ52" i="3"/>
  <c r="ED12" i="3"/>
  <c r="ED14" i="3" s="1"/>
  <c r="ED71" i="3" s="1"/>
  <c r="EP29" i="17"/>
  <c r="DZ30" i="17"/>
  <c r="EL30" i="17"/>
  <c r="EH30" i="17"/>
  <c r="DZ12" i="3"/>
  <c r="DZ14" i="3" s="1"/>
  <c r="DZ97" i="3" s="1"/>
  <c r="EH17" i="3"/>
  <c r="EH19" i="4" s="1"/>
  <c r="EL19" i="4"/>
  <c r="EL14" i="3"/>
  <c r="EL70" i="3" s="1"/>
  <c r="EH31" i="3"/>
  <c r="EL22" i="3"/>
  <c r="EH71" i="3"/>
  <c r="EL88" i="3"/>
  <c r="EH70" i="3"/>
  <c r="EH30" i="3"/>
  <c r="EH154" i="3"/>
  <c r="EH28" i="3"/>
  <c r="EH97" i="3"/>
  <c r="EH77" i="3"/>
  <c r="EH130" i="3"/>
  <c r="EH27" i="3"/>
  <c r="EH91" i="3"/>
  <c r="EH72" i="3"/>
  <c r="AJ15" i="9" l="1"/>
  <c r="ED31" i="3"/>
  <c r="ED30" i="3"/>
  <c r="ED28" i="3"/>
  <c r="ED70" i="3"/>
  <c r="AI14" i="9" s="1"/>
  <c r="ED130" i="3"/>
  <c r="ED119" i="3" s="1"/>
  <c r="ED154" i="3"/>
  <c r="ED120" i="3" s="1"/>
  <c r="ED29" i="3"/>
  <c r="ED17" i="3"/>
  <c r="ED19" i="4" s="1"/>
  <c r="ED97" i="3"/>
  <c r="ED27" i="3"/>
  <c r="ED77" i="3"/>
  <c r="ED72" i="3"/>
  <c r="ED91" i="3"/>
  <c r="DZ17" i="3"/>
  <c r="DZ19" i="4" s="1"/>
  <c r="EP30" i="17"/>
  <c r="FJ52" i="17" s="1"/>
  <c r="DZ70" i="3"/>
  <c r="DZ30" i="3"/>
  <c r="DZ118" i="3" s="1"/>
  <c r="DZ29" i="3"/>
  <c r="DZ130" i="3"/>
  <c r="DZ108" i="3" s="1"/>
  <c r="DZ160" i="3" s="1"/>
  <c r="DZ169" i="3" s="1"/>
  <c r="DZ77" i="3"/>
  <c r="DZ154" i="3"/>
  <c r="DZ120" i="3" s="1"/>
  <c r="DZ31" i="3"/>
  <c r="DZ28" i="3"/>
  <c r="DZ72" i="3"/>
  <c r="DZ91" i="3"/>
  <c r="DZ71" i="3"/>
  <c r="DZ27" i="3"/>
  <c r="EP12" i="3"/>
  <c r="EP14" i="3" s="1"/>
  <c r="EP182" i="3" s="1"/>
  <c r="ET182" i="3" s="1"/>
  <c r="EX182" i="3" s="1"/>
  <c r="FB182" i="3" s="1"/>
  <c r="FF182" i="3" s="1"/>
  <c r="EL72" i="3"/>
  <c r="EH22" i="3"/>
  <c r="EH19" i="3"/>
  <c r="EL21" i="3"/>
  <c r="AK59" i="15" s="1"/>
  <c r="EL71" i="3"/>
  <c r="EL31" i="3"/>
  <c r="EL130" i="3"/>
  <c r="EL97" i="3"/>
  <c r="EP97" i="3" s="1"/>
  <c r="EL154" i="3"/>
  <c r="AL42" i="11" s="1"/>
  <c r="EL30" i="3"/>
  <c r="EL27" i="3"/>
  <c r="EL29" i="3"/>
  <c r="EL91" i="3"/>
  <c r="EL24" i="3"/>
  <c r="EL28" i="3"/>
  <c r="EL77" i="3"/>
  <c r="EP77" i="3" s="1"/>
  <c r="EP70" i="3"/>
  <c r="AK14" i="9"/>
  <c r="EH32" i="3"/>
  <c r="EH33" i="3" s="1"/>
  <c r="AJ16" i="9"/>
  <c r="AJ26" i="9"/>
  <c r="EL136" i="3"/>
  <c r="AJ14" i="9"/>
  <c r="EH137" i="3"/>
  <c r="AI15" i="9"/>
  <c r="EH12" i="4"/>
  <c r="EH120" i="3"/>
  <c r="AK42" i="11"/>
  <c r="EP88" i="3"/>
  <c r="AK23" i="9"/>
  <c r="EH119" i="3"/>
  <c r="EH136" i="3" l="1"/>
  <c r="EL12" i="4"/>
  <c r="DZ137" i="3"/>
  <c r="DZ143" i="3"/>
  <c r="AK16" i="9"/>
  <c r="AH16" i="9"/>
  <c r="ED136" i="3"/>
  <c r="ED32" i="3"/>
  <c r="ED33" i="3" s="1"/>
  <c r="ED22" i="3"/>
  <c r="ED19" i="3"/>
  <c r="ED88" i="3" s="1"/>
  <c r="EH143" i="3"/>
  <c r="EH138" i="3"/>
  <c r="AI16" i="9"/>
  <c r="AJ42" i="11"/>
  <c r="DZ136" i="3"/>
  <c r="AI26" i="9"/>
  <c r="DZ138" i="3"/>
  <c r="AH14" i="9"/>
  <c r="EP29" i="3"/>
  <c r="EP17" i="3"/>
  <c r="EP22" i="3" s="1"/>
  <c r="DZ19" i="3"/>
  <c r="DZ24" i="3" s="1"/>
  <c r="DZ12" i="4"/>
  <c r="AH15" i="9"/>
  <c r="DZ79" i="3"/>
  <c r="DZ149" i="3" s="1"/>
  <c r="DZ157" i="3" s="1"/>
  <c r="EP52" i="17"/>
  <c r="ED12" i="4"/>
  <c r="DZ22" i="3"/>
  <c r="EP130" i="3"/>
  <c r="EP119" i="3" s="1"/>
  <c r="EP30" i="3"/>
  <c r="AH26" i="9"/>
  <c r="ED137" i="3"/>
  <c r="ED143" i="3"/>
  <c r="EP27" i="3"/>
  <c r="EP31" i="3"/>
  <c r="DZ119" i="3"/>
  <c r="AI42" i="11"/>
  <c r="AK15" i="9"/>
  <c r="ED138" i="3"/>
  <c r="EP72" i="3"/>
  <c r="DZ32" i="3"/>
  <c r="EP28" i="3"/>
  <c r="EP71" i="3"/>
  <c r="EL137" i="3"/>
  <c r="DZ76" i="3"/>
  <c r="ED129" i="3" s="1"/>
  <c r="EH88" i="3"/>
  <c r="AJ56" i="15"/>
  <c r="EH21" i="3"/>
  <c r="AJ59" i="15" s="1"/>
  <c r="EH24" i="3"/>
  <c r="EL119" i="3"/>
  <c r="EP154" i="3"/>
  <c r="EP120" i="3" s="1"/>
  <c r="EL120" i="3"/>
  <c r="FN182" i="3"/>
  <c r="FR182" i="3" s="1"/>
  <c r="FV182" i="3" s="1"/>
  <c r="FZ182" i="3" s="1"/>
  <c r="EL143" i="3"/>
  <c r="EL138" i="3"/>
  <c r="EL32" i="3"/>
  <c r="EL33" i="3" s="1"/>
  <c r="EP91" i="3"/>
  <c r="AK26" i="9"/>
  <c r="ET136" i="3"/>
  <c r="FJ136" i="3" s="1"/>
  <c r="AL14" i="9"/>
  <c r="ED108" i="3"/>
  <c r="ED160" i="3" s="1"/>
  <c r="ED169" i="3" s="1"/>
  <c r="ED21" i="3"/>
  <c r="ET140" i="3"/>
  <c r="FJ140" i="3" s="1"/>
  <c r="AL23" i="9"/>
  <c r="ED24" i="3" l="1"/>
  <c r="AI56" i="15"/>
  <c r="EP136" i="3"/>
  <c r="AL16" i="9"/>
  <c r="ET137" i="3"/>
  <c r="FJ137" i="3" s="1"/>
  <c r="AM42" i="11"/>
  <c r="EP21" i="4"/>
  <c r="AL57" i="15" s="1"/>
  <c r="DZ21" i="3"/>
  <c r="AH59" i="15" s="1"/>
  <c r="EP19" i="4"/>
  <c r="EP19" i="3"/>
  <c r="EP24" i="3" s="1"/>
  <c r="ED79" i="3"/>
  <c r="ED149" i="3" s="1"/>
  <c r="ED157" i="3" s="1"/>
  <c r="EP143" i="3"/>
  <c r="DZ88" i="3"/>
  <c r="AH56" i="15"/>
  <c r="EP181" i="3"/>
  <c r="EP32" i="3"/>
  <c r="EP33" i="3" s="1"/>
  <c r="EP137" i="3"/>
  <c r="EP138" i="3"/>
  <c r="EP12" i="4"/>
  <c r="AL15" i="9"/>
  <c r="ET12" i="4"/>
  <c r="ET138" i="3"/>
  <c r="FJ138" i="3" s="1"/>
  <c r="DZ33" i="3"/>
  <c r="EH35" i="3"/>
  <c r="AK39" i="11" s="1"/>
  <c r="AJ23" i="9"/>
  <c r="EL140" i="3"/>
  <c r="EL35" i="3"/>
  <c r="EL43" i="3" s="1"/>
  <c r="EL45" i="3" s="1"/>
  <c r="AL40" i="11" s="1"/>
  <c r="AL26" i="9"/>
  <c r="ET143" i="3"/>
  <c r="FJ143" i="3" s="1"/>
  <c r="EH108" i="3"/>
  <c r="EH160" i="3" s="1"/>
  <c r="EH169" i="3" s="1"/>
  <c r="AI23" i="9"/>
  <c r="EH140" i="3"/>
  <c r="ED35" i="3"/>
  <c r="AI59" i="15"/>
  <c r="AJ41" i="11"/>
  <c r="ED117" i="3"/>
  <c r="ED118" i="3" s="1"/>
  <c r="ED76" i="3" s="1"/>
  <c r="DZ140" i="3" l="1"/>
  <c r="AL56" i="15"/>
  <c r="AH23" i="9"/>
  <c r="EH79" i="3"/>
  <c r="EH149" i="3" s="1"/>
  <c r="EH157" i="3" s="1"/>
  <c r="EP21" i="3"/>
  <c r="EP35" i="3" s="1"/>
  <c r="DZ35" i="3"/>
  <c r="AI39" i="11" s="1"/>
  <c r="ED140" i="3"/>
  <c r="EH43" i="3"/>
  <c r="EH96" i="3" s="1"/>
  <c r="EH36" i="3"/>
  <c r="AL39" i="11"/>
  <c r="EL36" i="3"/>
  <c r="EL96" i="3"/>
  <c r="EP96" i="3" s="1"/>
  <c r="EL89" i="3"/>
  <c r="EL80" i="3"/>
  <c r="EP80" i="3" s="1"/>
  <c r="ET132" i="3" s="1"/>
  <c r="FJ132" i="3" s="1"/>
  <c r="EL108" i="3"/>
  <c r="EL160" i="3" s="1"/>
  <c r="EL169" i="3" s="1"/>
  <c r="AJ39" i="11"/>
  <c r="ED43" i="3"/>
  <c r="ED36" i="3"/>
  <c r="EL47" i="3"/>
  <c r="EL127" i="3" s="1"/>
  <c r="EH129" i="3"/>
  <c r="EP140" i="3" l="1"/>
  <c r="EL79" i="3"/>
  <c r="EL149" i="3" s="1"/>
  <c r="EL157" i="3" s="1"/>
  <c r="DZ43" i="3"/>
  <c r="DZ89" i="3" s="1"/>
  <c r="AL59" i="15"/>
  <c r="DZ36" i="3"/>
  <c r="EH89" i="3"/>
  <c r="EH45" i="3"/>
  <c r="AK40" i="11" s="1"/>
  <c r="EH80" i="3"/>
  <c r="EL132" i="3" s="1"/>
  <c r="AM39" i="11"/>
  <c r="AK24" i="9"/>
  <c r="EP89" i="3"/>
  <c r="EP108" i="3"/>
  <c r="ET108" i="3" s="1"/>
  <c r="EL93" i="3"/>
  <c r="EP160" i="3"/>
  <c r="EP169" i="3" s="1"/>
  <c r="EP43" i="3"/>
  <c r="EP36" i="3"/>
  <c r="EL52" i="3"/>
  <c r="AK60" i="15"/>
  <c r="EL50" i="3"/>
  <c r="ED80" i="3"/>
  <c r="ED89" i="3"/>
  <c r="ED96" i="3"/>
  <c r="ED45" i="3"/>
  <c r="AK41" i="11"/>
  <c r="EH117" i="3"/>
  <c r="EH118" i="3" s="1"/>
  <c r="EH76" i="3" s="1"/>
  <c r="AJ24" i="9" l="1"/>
  <c r="EL99" i="3"/>
  <c r="EP93" i="3"/>
  <c r="AH24" i="9"/>
  <c r="DZ45" i="3"/>
  <c r="DZ47" i="3" s="1"/>
  <c r="DZ127" i="3" s="1"/>
  <c r="DZ109" i="3" s="1"/>
  <c r="DZ96" i="3"/>
  <c r="ED141" i="3" s="1"/>
  <c r="ET79" i="3"/>
  <c r="EX79" i="3" s="1"/>
  <c r="EX149" i="3" s="1"/>
  <c r="EX157" i="3" s="1"/>
  <c r="EP149" i="3"/>
  <c r="EP157" i="3" s="1"/>
  <c r="EP79" i="3"/>
  <c r="DZ93" i="3"/>
  <c r="DZ80" i="3"/>
  <c r="DZ132" i="3" s="1"/>
  <c r="EH93" i="3"/>
  <c r="EL141" i="3"/>
  <c r="EH47" i="3"/>
  <c r="EH50" i="3" s="1"/>
  <c r="EH132" i="3"/>
  <c r="AL24" i="9"/>
  <c r="ET141" i="3"/>
  <c r="FJ141" i="3" s="1"/>
  <c r="AK28" i="9"/>
  <c r="AK29" i="9" s="1"/>
  <c r="ED93" i="3"/>
  <c r="EH141" i="3"/>
  <c r="AI24" i="9"/>
  <c r="AJ40" i="11"/>
  <c r="ED47" i="3"/>
  <c r="EX108" i="3"/>
  <c r="EX160" i="3" s="1"/>
  <c r="EX169" i="3" s="1"/>
  <c r="EL129" i="3"/>
  <c r="ET160" i="3"/>
  <c r="ET169" i="3" s="1"/>
  <c r="AI40" i="11" l="1"/>
  <c r="AM40" i="11" s="1"/>
  <c r="DZ50" i="3"/>
  <c r="EP45" i="3"/>
  <c r="EP44" i="3" s="1"/>
  <c r="AL28" i="9"/>
  <c r="AL29" i="9" s="1"/>
  <c r="EH99" i="3"/>
  <c r="EP99" i="3"/>
  <c r="AH60" i="15"/>
  <c r="DZ52" i="3"/>
  <c r="DZ99" i="3"/>
  <c r="DZ141" i="3"/>
  <c r="DZ145" i="3" s="1"/>
  <c r="DZ171" i="3" s="1"/>
  <c r="DZ173" i="3" s="1"/>
  <c r="DZ68" i="3" s="1"/>
  <c r="ET149" i="3"/>
  <c r="ET157" i="3" s="1"/>
  <c r="AH28" i="9"/>
  <c r="AH29" i="9" s="1"/>
  <c r="ED132" i="3"/>
  <c r="EP132" i="3" s="1"/>
  <c r="AJ28" i="9"/>
  <c r="AJ29" i="9" s="1"/>
  <c r="EH127" i="3"/>
  <c r="EH145" i="3" s="1"/>
  <c r="EH171" i="3" s="1"/>
  <c r="EH52" i="3"/>
  <c r="AJ60" i="15"/>
  <c r="AI60" i="15"/>
  <c r="ED127" i="3"/>
  <c r="ED109" i="3" s="1"/>
  <c r="ED52" i="3"/>
  <c r="ED50" i="3"/>
  <c r="AI28" i="9"/>
  <c r="AI29" i="9" s="1"/>
  <c r="ED99" i="3"/>
  <c r="AL41" i="11"/>
  <c r="EL117" i="3"/>
  <c r="EL118" i="3" s="1"/>
  <c r="EL76" i="3" s="1"/>
  <c r="EP76" i="3" s="1"/>
  <c r="EL145" i="3"/>
  <c r="EL171" i="3" s="1"/>
  <c r="EP129" i="3"/>
  <c r="DZ112" i="3"/>
  <c r="FB79" i="3"/>
  <c r="FB149" i="3" s="1"/>
  <c r="FB108" i="3"/>
  <c r="FB160" i="3" s="1"/>
  <c r="EP47" i="3" l="1"/>
  <c r="EP50" i="3" s="1"/>
  <c r="EP141" i="3"/>
  <c r="DZ114" i="3"/>
  <c r="ED172" i="3"/>
  <c r="AL60" i="15"/>
  <c r="EP52" i="3"/>
  <c r="EP127" i="3"/>
  <c r="ED145" i="3"/>
  <c r="ED171" i="3" s="1"/>
  <c r="FB169" i="3"/>
  <c r="EH109" i="3"/>
  <c r="ED112" i="3"/>
  <c r="ED114" i="3" s="1"/>
  <c r="FB157" i="3"/>
  <c r="FF79" i="3"/>
  <c r="FF149" i="3" s="1"/>
  <c r="FF157" i="3" s="1"/>
  <c r="FF108" i="3"/>
  <c r="FF160" i="3" s="1"/>
  <c r="FF169" i="3" s="1"/>
  <c r="EP117" i="3"/>
  <c r="EP118" i="3" s="1"/>
  <c r="ET129" i="3"/>
  <c r="DZ75" i="3"/>
  <c r="AH12" i="9"/>
  <c r="AM41" i="11"/>
  <c r="ED173" i="3" l="1"/>
  <c r="EH172" i="3" s="1"/>
  <c r="EH173" i="3" s="1"/>
  <c r="EH68" i="3" s="1"/>
  <c r="EP145" i="3"/>
  <c r="EP171" i="3"/>
  <c r="EP173" i="3" s="1"/>
  <c r="FJ172" i="3" s="1"/>
  <c r="FJ108" i="3"/>
  <c r="EL109" i="3"/>
  <c r="EH112" i="3"/>
  <c r="EH114" i="3" s="1"/>
  <c r="AH19" i="9"/>
  <c r="AH20" i="9" s="1"/>
  <c r="AH30" i="9" s="1"/>
  <c r="AH31" i="9" s="1"/>
  <c r="AI43" i="11" s="1"/>
  <c r="AI44" i="11" s="1"/>
  <c r="AI46" i="11" s="1"/>
  <c r="DZ83" i="3"/>
  <c r="DZ123" i="3" s="1"/>
  <c r="FJ160" i="3"/>
  <c r="FJ169" i="3" s="1"/>
  <c r="FJ79" i="3"/>
  <c r="FN79" i="3"/>
  <c r="FJ149" i="3"/>
  <c r="FJ157" i="3" s="1"/>
  <c r="ET145" i="3"/>
  <c r="ET171" i="3" s="1"/>
  <c r="AN41" i="11"/>
  <c r="ET117" i="3"/>
  <c r="ET118" i="3" s="1"/>
  <c r="ET76" i="3" s="1"/>
  <c r="ED68" i="3" l="1"/>
  <c r="AI12" i="9" s="1"/>
  <c r="EL172" i="3"/>
  <c r="EL173" i="3" s="1"/>
  <c r="EL68" i="3" s="1"/>
  <c r="FN149" i="3"/>
  <c r="FN157" i="3" s="1"/>
  <c r="AI47" i="11"/>
  <c r="EP109" i="3"/>
  <c r="EL112" i="3"/>
  <c r="EL114" i="3" s="1"/>
  <c r="EH75" i="3"/>
  <c r="AJ12" i="9"/>
  <c r="FR79" i="3"/>
  <c r="FR149" i="3" s="1"/>
  <c r="FR157" i="3" s="1"/>
  <c r="FN108" i="3"/>
  <c r="EX129" i="3"/>
  <c r="ED75" i="3" l="1"/>
  <c r="ED83" i="3" s="1"/>
  <c r="ED123" i="3" s="1"/>
  <c r="EL75" i="3"/>
  <c r="AK19" i="9" s="1"/>
  <c r="EP68" i="3"/>
  <c r="AK12" i="9"/>
  <c r="FR108" i="3"/>
  <c r="FR160" i="3" s="1"/>
  <c r="FR169" i="3" s="1"/>
  <c r="EX145" i="3"/>
  <c r="EX171" i="3" s="1"/>
  <c r="EX117" i="3"/>
  <c r="EX118" i="3" s="1"/>
  <c r="EX76" i="3" s="1"/>
  <c r="AO41" i="11"/>
  <c r="ET109" i="3"/>
  <c r="EP112" i="3"/>
  <c r="EP114" i="3" s="1"/>
  <c r="FV79" i="3"/>
  <c r="FV149" i="3" s="1"/>
  <c r="AJ19" i="9"/>
  <c r="AJ20" i="9" s="1"/>
  <c r="AJ30" i="9" s="1"/>
  <c r="EH83" i="3"/>
  <c r="EH123" i="3" s="1"/>
  <c r="FN160" i="3"/>
  <c r="FN169" i="3" s="1"/>
  <c r="AI19" i="9" l="1"/>
  <c r="AI20" i="9" s="1"/>
  <c r="AI30" i="9" s="1"/>
  <c r="AI31" i="9" s="1"/>
  <c r="AJ43" i="11" s="1"/>
  <c r="AJ44" i="11" s="1"/>
  <c r="AJ46" i="11" s="1"/>
  <c r="AJ47" i="11" s="1"/>
  <c r="EL83" i="3"/>
  <c r="EL123" i="3" s="1"/>
  <c r="EP75" i="3"/>
  <c r="EP83" i="3" s="1"/>
  <c r="EP123" i="3" s="1"/>
  <c r="ET172" i="3"/>
  <c r="ET173" i="3" s="1"/>
  <c r="EX172" i="3" s="1"/>
  <c r="EX173" i="3" s="1"/>
  <c r="AK20" i="9"/>
  <c r="AK30" i="9" s="1"/>
  <c r="AK31" i="9" s="1"/>
  <c r="AL43" i="11" s="1"/>
  <c r="AL44" i="11" s="1"/>
  <c r="AL46" i="11" s="1"/>
  <c r="AL47" i="11" s="1"/>
  <c r="AL12" i="9"/>
  <c r="AL19" i="9"/>
  <c r="FV157" i="3"/>
  <c r="FV108" i="3"/>
  <c r="FV160" i="3" s="1"/>
  <c r="FZ79" i="3"/>
  <c r="FZ149" i="3" s="1"/>
  <c r="FZ157" i="3" s="1"/>
  <c r="EX109" i="3"/>
  <c r="ET112" i="3"/>
  <c r="ET114" i="3" s="1"/>
  <c r="FB129" i="3"/>
  <c r="AJ31" i="9" l="1"/>
  <c r="AK43" i="11" s="1"/>
  <c r="AK44" i="11" s="1"/>
  <c r="AK46" i="11" s="1"/>
  <c r="AK47" i="11" s="1"/>
  <c r="ET68" i="3"/>
  <c r="AL20" i="9"/>
  <c r="AL30" i="9" s="1"/>
  <c r="AL31" i="9" s="1"/>
  <c r="AM43" i="11" s="1"/>
  <c r="AM44" i="11" s="1"/>
  <c r="AP41" i="11"/>
  <c r="FB145" i="3"/>
  <c r="FB171" i="3" s="1"/>
  <c r="FB117" i="3"/>
  <c r="FB118" i="3" s="1"/>
  <c r="FB76" i="3" s="1"/>
  <c r="FB109" i="3"/>
  <c r="EX112" i="3"/>
  <c r="EX114" i="3" s="1"/>
  <c r="GD149" i="3"/>
  <c r="GD157" i="3" s="1"/>
  <c r="FV169" i="3"/>
  <c r="FB172" i="3"/>
  <c r="EX68" i="3"/>
  <c r="GD79" i="3"/>
  <c r="GH79" i="3"/>
  <c r="FZ108" i="3"/>
  <c r="AM46" i="11" l="1"/>
  <c r="AM47" i="11" s="1"/>
  <c r="ET75" i="3"/>
  <c r="AM19" i="9" s="1"/>
  <c r="AM12" i="9"/>
  <c r="FF109" i="3"/>
  <c r="FB112" i="3"/>
  <c r="FB114" i="3" s="1"/>
  <c r="GL79" i="3"/>
  <c r="GL149" i="3" s="1"/>
  <c r="GL157" i="3" s="1"/>
  <c r="FB173" i="3"/>
  <c r="GD108" i="3"/>
  <c r="FZ160" i="3"/>
  <c r="FF129" i="3"/>
  <c r="GH149" i="3"/>
  <c r="GH157" i="3" s="1"/>
  <c r="EX75" i="3"/>
  <c r="AN12" i="9"/>
  <c r="ET83" i="3" l="1"/>
  <c r="ET123" i="3" s="1"/>
  <c r="AM20" i="9"/>
  <c r="AM30" i="9" s="1"/>
  <c r="AM31" i="9" s="1"/>
  <c r="AN43" i="11" s="1"/>
  <c r="AN44" i="11" s="1"/>
  <c r="AN46" i="11" s="1"/>
  <c r="AN47" i="11" s="1"/>
  <c r="FF172" i="3"/>
  <c r="FB68" i="3"/>
  <c r="GP79" i="3"/>
  <c r="GP149" i="3" s="1"/>
  <c r="AQ41" i="11"/>
  <c r="FF145" i="3"/>
  <c r="FF171" i="3" s="1"/>
  <c r="FF117" i="3"/>
  <c r="FF118" i="3" s="1"/>
  <c r="FF76" i="3" s="1"/>
  <c r="FJ76" i="3" s="1"/>
  <c r="FJ129" i="3"/>
  <c r="FZ169" i="3"/>
  <c r="GD160" i="3"/>
  <c r="GD169" i="3" s="1"/>
  <c r="AN19" i="9"/>
  <c r="AN20" i="9" s="1"/>
  <c r="AN30" i="9" s="1"/>
  <c r="EX83" i="3"/>
  <c r="EX123" i="3" s="1"/>
  <c r="GH108" i="3"/>
  <c r="GH160" i="3" s="1"/>
  <c r="GH169" i="3" s="1"/>
  <c r="FJ109" i="3"/>
  <c r="FF112" i="3"/>
  <c r="FF114" i="3" s="1"/>
  <c r="AN31" i="9" l="1"/>
  <c r="AO43" i="11" s="1"/>
  <c r="AO44" i="11" s="1"/>
  <c r="AO46" i="11" s="1"/>
  <c r="AO47" i="11" s="1"/>
  <c r="FF173" i="3"/>
  <c r="FF68" i="3" s="1"/>
  <c r="FJ171" i="3"/>
  <c r="FJ173" i="3" s="1"/>
  <c r="GD172" i="3" s="1"/>
  <c r="AR41" i="11"/>
  <c r="GP157" i="3"/>
  <c r="FN109" i="3"/>
  <c r="FJ112" i="3"/>
  <c r="FJ114" i="3" s="1"/>
  <c r="GT79" i="3"/>
  <c r="GT149" i="3" s="1"/>
  <c r="FB75" i="3"/>
  <c r="AO12" i="9"/>
  <c r="GL108" i="3"/>
  <c r="GL160" i="3" s="1"/>
  <c r="GL169" i="3" s="1"/>
  <c r="FJ117" i="3"/>
  <c r="FJ118" i="3" s="1"/>
  <c r="FJ145" i="3"/>
  <c r="FN129" i="3"/>
  <c r="GT157" i="3" l="1"/>
  <c r="GX149" i="3"/>
  <c r="GX157" i="3" s="1"/>
  <c r="FR109" i="3"/>
  <c r="FN112" i="3"/>
  <c r="FN114" i="3" s="1"/>
  <c r="GP108" i="3"/>
  <c r="GP160" i="3" s="1"/>
  <c r="FN145" i="3"/>
  <c r="FN171" i="3" s="1"/>
  <c r="AS41" i="11"/>
  <c r="FN117" i="3"/>
  <c r="FN118" i="3" s="1"/>
  <c r="FN76" i="3" s="1"/>
  <c r="AO19" i="9"/>
  <c r="AO20" i="9" s="1"/>
  <c r="AO30" i="9" s="1"/>
  <c r="AO31" i="9" s="1"/>
  <c r="AP43" i="11" s="1"/>
  <c r="AP44" i="11" s="1"/>
  <c r="AP46" i="11" s="1"/>
  <c r="FB83" i="3"/>
  <c r="FB123" i="3" s="1"/>
  <c r="HB79" i="3"/>
  <c r="GX79" i="3"/>
  <c r="FF75" i="3"/>
  <c r="AP12" i="9"/>
  <c r="FJ68" i="3"/>
  <c r="HB149" i="3" l="1"/>
  <c r="HB157" i="3" s="1"/>
  <c r="GP169" i="3"/>
  <c r="AP47" i="11"/>
  <c r="HF79" i="3"/>
  <c r="HF149" i="3" s="1"/>
  <c r="HF157" i="3" s="1"/>
  <c r="AP19" i="9"/>
  <c r="AP20" i="9" s="1"/>
  <c r="AP30" i="9" s="1"/>
  <c r="AP31" i="9" s="1"/>
  <c r="AQ43" i="11" s="1"/>
  <c r="AQ44" i="11" s="1"/>
  <c r="AQ46" i="11" s="1"/>
  <c r="AQ47" i="11" s="1"/>
  <c r="FF83" i="3"/>
  <c r="FF123" i="3" s="1"/>
  <c r="GT108" i="3"/>
  <c r="GT160" i="3" s="1"/>
  <c r="GT169" i="3" s="1"/>
  <c r="FN172" i="3"/>
  <c r="FN173" i="3" s="1"/>
  <c r="FJ75" i="3"/>
  <c r="AQ12" i="9"/>
  <c r="FR129" i="3"/>
  <c r="FV109" i="3"/>
  <c r="FR112" i="3"/>
  <c r="FR114" i="3" s="1"/>
  <c r="AR46" i="11" l="1"/>
  <c r="AR47" i="11" s="1"/>
  <c r="FR172" i="3"/>
  <c r="FN68" i="3"/>
  <c r="GX108" i="3"/>
  <c r="AT41" i="11"/>
  <c r="FR145" i="3"/>
  <c r="FR171" i="3" s="1"/>
  <c r="FR117" i="3"/>
  <c r="FR118" i="3" s="1"/>
  <c r="FR76" i="3" s="1"/>
  <c r="GX160" i="3"/>
  <c r="GX169" i="3" s="1"/>
  <c r="FZ109" i="3"/>
  <c r="FV112" i="3"/>
  <c r="FV114" i="3" s="1"/>
  <c r="FJ83" i="3"/>
  <c r="FJ123" i="3" s="1"/>
  <c r="AQ19" i="9"/>
  <c r="AQ20" i="9" s="1"/>
  <c r="AQ30" i="9" s="1"/>
  <c r="AQ31" i="9" s="1"/>
  <c r="AR43" i="11" s="1"/>
  <c r="AR44" i="11" s="1"/>
  <c r="HJ79" i="3"/>
  <c r="HJ149" i="3" s="1"/>
  <c r="FR173" i="3" l="1"/>
  <c r="FV172" i="3" s="1"/>
  <c r="FV129" i="3"/>
  <c r="HJ157" i="3"/>
  <c r="HN79" i="3"/>
  <c r="FN75" i="3"/>
  <c r="AR12" i="9"/>
  <c r="HB108" i="3"/>
  <c r="HB160" i="3" s="1"/>
  <c r="HB169" i="3" s="1"/>
  <c r="GD109" i="3"/>
  <c r="FZ112" i="3"/>
  <c r="FZ114" i="3" s="1"/>
  <c r="FR68" i="3" l="1"/>
  <c r="HR79" i="3"/>
  <c r="HV79" i="3"/>
  <c r="GH109" i="3"/>
  <c r="GD112" i="3"/>
  <c r="GD114" i="3" s="1"/>
  <c r="HN149" i="3"/>
  <c r="HF108" i="3"/>
  <c r="HF160" i="3" s="1"/>
  <c r="HF169" i="3" s="1"/>
  <c r="AR19" i="9"/>
  <c r="AR20" i="9" s="1"/>
  <c r="AR30" i="9" s="1"/>
  <c r="AR31" i="9" s="1"/>
  <c r="AS43" i="11" s="1"/>
  <c r="AS44" i="11" s="1"/>
  <c r="AS46" i="11" s="1"/>
  <c r="FN83" i="3"/>
  <c r="FN123" i="3" s="1"/>
  <c r="AU41" i="11"/>
  <c r="FV145" i="3"/>
  <c r="FV171" i="3" s="1"/>
  <c r="FV117" i="3"/>
  <c r="FV118" i="3" s="1"/>
  <c r="FV76" i="3" s="1"/>
  <c r="FR75" i="3" l="1"/>
  <c r="AS19" i="9" s="1"/>
  <c r="AS12" i="9"/>
  <c r="FV173" i="3"/>
  <c r="HN157" i="3"/>
  <c r="HR149" i="3"/>
  <c r="HR157" i="3" s="1"/>
  <c r="HZ79" i="3"/>
  <c r="FZ129" i="3"/>
  <c r="AS47" i="11"/>
  <c r="GL109" i="3"/>
  <c r="GH112" i="3"/>
  <c r="GH114" i="3" s="1"/>
  <c r="HJ108" i="3"/>
  <c r="HV149" i="3"/>
  <c r="HV157" i="3" s="1"/>
  <c r="FR83" i="3" l="1"/>
  <c r="FR123" i="3" s="1"/>
  <c r="AS20" i="9"/>
  <c r="AS30" i="9" s="1"/>
  <c r="AS31" i="9" s="1"/>
  <c r="AT43" i="11" s="1"/>
  <c r="AT44" i="11" s="1"/>
  <c r="AT46" i="11" s="1"/>
  <c r="AT47" i="11" s="1"/>
  <c r="GP109" i="3"/>
  <c r="GL112" i="3"/>
  <c r="GL114" i="3" s="1"/>
  <c r="FZ117" i="3"/>
  <c r="FZ118" i="3" s="1"/>
  <c r="FZ76" i="3" s="1"/>
  <c r="GD76" i="3" s="1"/>
  <c r="AV41" i="11"/>
  <c r="FZ145" i="3"/>
  <c r="FZ171" i="3" s="1"/>
  <c r="GD129" i="3"/>
  <c r="FZ172" i="3"/>
  <c r="FV68" i="3"/>
  <c r="HN108" i="3"/>
  <c r="HN160" i="3" s="1"/>
  <c r="HN169" i="3" s="1"/>
  <c r="ID79" i="3"/>
  <c r="ID149" i="3" s="1"/>
  <c r="HJ160" i="3"/>
  <c r="HZ149" i="3"/>
  <c r="HZ157" i="3" s="1"/>
  <c r="AW41" i="11" l="1"/>
  <c r="ID157" i="3"/>
  <c r="FV75" i="3"/>
  <c r="AT12" i="9"/>
  <c r="FZ173" i="3"/>
  <c r="FZ68" i="3" s="1"/>
  <c r="GD171" i="3"/>
  <c r="GD173" i="3" s="1"/>
  <c r="GX172" i="3" s="1"/>
  <c r="HR108" i="3"/>
  <c r="GT109" i="3"/>
  <c r="GP112" i="3"/>
  <c r="GP114" i="3" s="1"/>
  <c r="IH79" i="3"/>
  <c r="IH149" i="3" s="1"/>
  <c r="IH157" i="3" s="1"/>
  <c r="GH129" i="3"/>
  <c r="HJ169" i="3"/>
  <c r="HR160" i="3"/>
  <c r="HR169" i="3" s="1"/>
  <c r="GD117" i="3"/>
  <c r="GD118" i="3" s="1"/>
  <c r="GD145" i="3"/>
  <c r="GX109" i="3" l="1"/>
  <c r="GT112" i="3"/>
  <c r="GT114" i="3" s="1"/>
  <c r="GH145" i="3"/>
  <c r="GH171" i="3" s="1"/>
  <c r="AX41" i="11"/>
  <c r="GH117" i="3"/>
  <c r="GH118" i="3" s="1"/>
  <c r="GH76" i="3" s="1"/>
  <c r="AU12" i="9"/>
  <c r="GD68" i="3"/>
  <c r="FZ75" i="3"/>
  <c r="AT19" i="9"/>
  <c r="AT20" i="9" s="1"/>
  <c r="AT30" i="9" s="1"/>
  <c r="AT31" i="9" s="1"/>
  <c r="AU43" i="11" s="1"/>
  <c r="AU44" i="11" s="1"/>
  <c r="AU46" i="11" s="1"/>
  <c r="FV83" i="3"/>
  <c r="FV123" i="3" s="1"/>
  <c r="IL149" i="3"/>
  <c r="IL157" i="3" s="1"/>
  <c r="IL79" i="3"/>
  <c r="IP79" i="3"/>
  <c r="HV108" i="3"/>
  <c r="HV160" i="3" s="1"/>
  <c r="HV169" i="3" s="1"/>
  <c r="AU19" i="9" l="1"/>
  <c r="AU20" i="9" s="1"/>
  <c r="AU30" i="9" s="1"/>
  <c r="AU31" i="9" s="1"/>
  <c r="AV43" i="11" s="1"/>
  <c r="AV44" i="11" s="1"/>
  <c r="AV46" i="11" s="1"/>
  <c r="AV47" i="11" s="1"/>
  <c r="FZ83" i="3"/>
  <c r="FZ123" i="3" s="1"/>
  <c r="IP149" i="3"/>
  <c r="IP157" i="3" s="1"/>
  <c r="IT79" i="3"/>
  <c r="IT149" i="3" s="1"/>
  <c r="IT157" i="3" s="1"/>
  <c r="GH172" i="3"/>
  <c r="GH173" i="3" s="1"/>
  <c r="GD75" i="3"/>
  <c r="AV12" i="9"/>
  <c r="GL129" i="3"/>
  <c r="HZ108" i="3"/>
  <c r="HZ160" i="3" s="1"/>
  <c r="HZ169" i="3" s="1"/>
  <c r="AU47" i="11"/>
  <c r="HB109" i="3"/>
  <c r="GX112" i="3"/>
  <c r="GX114" i="3" s="1"/>
  <c r="GL172" i="3" l="1"/>
  <c r="GH68" i="3"/>
  <c r="IX79" i="3"/>
  <c r="IX149" i="3" s="1"/>
  <c r="ID108" i="3"/>
  <c r="AY41" i="11"/>
  <c r="GL145" i="3"/>
  <c r="GL171" i="3" s="1"/>
  <c r="GL117" i="3"/>
  <c r="GL118" i="3" s="1"/>
  <c r="GL76" i="3" s="1"/>
  <c r="HF109" i="3"/>
  <c r="HB112" i="3"/>
  <c r="HB114" i="3" s="1"/>
  <c r="AW46" i="11"/>
  <c r="AW47" i="11" s="1"/>
  <c r="GD83" i="3"/>
  <c r="GD123" i="3" s="1"/>
  <c r="AV19" i="9"/>
  <c r="AV20" i="9" s="1"/>
  <c r="AV30" i="9" s="1"/>
  <c r="AV31" i="9" s="1"/>
  <c r="AW43" i="11" s="1"/>
  <c r="AW44" i="11" s="1"/>
  <c r="GL173" i="3" l="1"/>
  <c r="GL68" i="3" s="1"/>
  <c r="IH108" i="3"/>
  <c r="IH160" i="3" s="1"/>
  <c r="IH169" i="3" s="1"/>
  <c r="HJ109" i="3"/>
  <c r="HF112" i="3"/>
  <c r="HF114" i="3" s="1"/>
  <c r="GP129" i="3"/>
  <c r="GH75" i="3"/>
  <c r="AW12" i="9"/>
  <c r="ID160" i="3"/>
  <c r="IX157" i="3"/>
  <c r="JB79" i="3"/>
  <c r="JB149" i="3" s="1"/>
  <c r="JB157" i="3" s="1"/>
  <c r="GP172" i="3" l="1"/>
  <c r="JF79" i="3"/>
  <c r="JJ79" i="3"/>
  <c r="JF149" i="3"/>
  <c r="JF157" i="3" s="1"/>
  <c r="AZ41" i="11"/>
  <c r="GP145" i="3"/>
  <c r="GP171" i="3" s="1"/>
  <c r="GP117" i="3"/>
  <c r="GP118" i="3" s="1"/>
  <c r="GP76" i="3" s="1"/>
  <c r="ID169" i="3"/>
  <c r="IL160" i="3"/>
  <c r="IL169" i="3" s="1"/>
  <c r="HN109" i="3"/>
  <c r="HJ112" i="3"/>
  <c r="HJ114" i="3" s="1"/>
  <c r="AW19" i="9"/>
  <c r="AW20" i="9" s="1"/>
  <c r="AW30" i="9" s="1"/>
  <c r="AW31" i="9" s="1"/>
  <c r="AX43" i="11" s="1"/>
  <c r="AX44" i="11" s="1"/>
  <c r="AX46" i="11" s="1"/>
  <c r="GH83" i="3"/>
  <c r="GH123" i="3" s="1"/>
  <c r="GL75" i="3"/>
  <c r="AX12" i="9"/>
  <c r="IL108" i="3"/>
  <c r="GT129" i="3" l="1"/>
  <c r="AX47" i="11"/>
  <c r="JN79" i="3"/>
  <c r="AX19" i="9"/>
  <c r="AX20" i="9" s="1"/>
  <c r="AX30" i="9" s="1"/>
  <c r="AX31" i="9" s="1"/>
  <c r="AY43" i="11" s="1"/>
  <c r="AY44" i="11" s="1"/>
  <c r="AY46" i="11" s="1"/>
  <c r="AY47" i="11" s="1"/>
  <c r="GL83" i="3"/>
  <c r="GL123" i="3" s="1"/>
  <c r="HR109" i="3"/>
  <c r="HN112" i="3"/>
  <c r="HN114" i="3" s="1"/>
  <c r="JJ149" i="3"/>
  <c r="JJ157" i="3" s="1"/>
  <c r="GP173" i="3"/>
  <c r="IP108" i="3"/>
  <c r="JR79" i="3" l="1"/>
  <c r="JR149" i="3" s="1"/>
  <c r="GT172" i="3"/>
  <c r="GP68" i="3"/>
  <c r="JN149" i="3"/>
  <c r="JN157" i="3" s="1"/>
  <c r="IT108" i="3"/>
  <c r="HV109" i="3"/>
  <c r="HR112" i="3"/>
  <c r="HR114" i="3" s="1"/>
  <c r="IP160" i="3"/>
  <c r="IP169" i="3" s="1"/>
  <c r="GT117" i="3"/>
  <c r="GT118" i="3" s="1"/>
  <c r="GT76" i="3" s="1"/>
  <c r="GX76" i="3" s="1"/>
  <c r="BA41" i="11"/>
  <c r="GT145" i="3"/>
  <c r="GT171" i="3" s="1"/>
  <c r="GX129" i="3"/>
  <c r="BB41" i="11" l="1"/>
  <c r="GT173" i="3"/>
  <c r="GT68" i="3" s="1"/>
  <c r="GX171" i="3"/>
  <c r="GX173" i="3" s="1"/>
  <c r="HR172" i="3" s="1"/>
  <c r="IX108" i="3"/>
  <c r="IX160" i="3" s="1"/>
  <c r="IT160" i="3"/>
  <c r="IT169" i="3" s="1"/>
  <c r="JR157" i="3"/>
  <c r="HB129" i="3"/>
  <c r="AY12" i="9"/>
  <c r="GP75" i="3"/>
  <c r="HZ109" i="3"/>
  <c r="HV112" i="3"/>
  <c r="HV114" i="3" s="1"/>
  <c r="GX117" i="3"/>
  <c r="GX118" i="3" s="1"/>
  <c r="GX145" i="3"/>
  <c r="JV79" i="3"/>
  <c r="JV149" i="3" s="1"/>
  <c r="JV157" i="3" s="1"/>
  <c r="IX169" i="3" l="1"/>
  <c r="ID109" i="3"/>
  <c r="HZ112" i="3"/>
  <c r="HZ114" i="3" s="1"/>
  <c r="AY19" i="9"/>
  <c r="AY20" i="9" s="1"/>
  <c r="AY30" i="9" s="1"/>
  <c r="AY31" i="9" s="1"/>
  <c r="AZ43" i="11" s="1"/>
  <c r="AZ44" i="11" s="1"/>
  <c r="AZ46" i="11" s="1"/>
  <c r="GP83" i="3"/>
  <c r="GP123" i="3" s="1"/>
  <c r="BC41" i="11"/>
  <c r="HB145" i="3"/>
  <c r="HB171" i="3" s="1"/>
  <c r="HB117" i="3"/>
  <c r="HB118" i="3" s="1"/>
  <c r="HB76" i="3" s="1"/>
  <c r="JB108" i="3"/>
  <c r="JB160" i="3" s="1"/>
  <c r="JB169" i="3" s="1"/>
  <c r="JZ79" i="3"/>
  <c r="KD79" i="3"/>
  <c r="AZ12" i="9"/>
  <c r="GX68" i="3"/>
  <c r="GT75" i="3"/>
  <c r="JZ149" i="3"/>
  <c r="JZ157" i="3" s="1"/>
  <c r="IH109" i="3" l="1"/>
  <c r="ID112" i="3"/>
  <c r="ID114" i="3" s="1"/>
  <c r="KH79" i="3"/>
  <c r="KD149" i="3"/>
  <c r="KD157" i="3" s="1"/>
  <c r="JF108" i="3"/>
  <c r="JF160" i="3"/>
  <c r="JF169" i="3" s="1"/>
  <c r="AZ47" i="11"/>
  <c r="AZ19" i="9"/>
  <c r="AZ20" i="9" s="1"/>
  <c r="AZ30" i="9" s="1"/>
  <c r="AZ31" i="9" s="1"/>
  <c r="BA43" i="11" s="1"/>
  <c r="BA44" i="11" s="1"/>
  <c r="BA46" i="11" s="1"/>
  <c r="BA47" i="11" s="1"/>
  <c r="GT83" i="3"/>
  <c r="GT123" i="3" s="1"/>
  <c r="HB172" i="3"/>
  <c r="HB173" i="3" s="1"/>
  <c r="BA12" i="9"/>
  <c r="GX75" i="3"/>
  <c r="HF129" i="3"/>
  <c r="HB68" i="3" l="1"/>
  <c r="HF172" i="3"/>
  <c r="KL79" i="3"/>
  <c r="KH149" i="3"/>
  <c r="KH157" i="3" s="1"/>
  <c r="BB46" i="11"/>
  <c r="BB47" i="11" s="1"/>
  <c r="BD41" i="11"/>
  <c r="HF145" i="3"/>
  <c r="HF171" i="3" s="1"/>
  <c r="HF117" i="3"/>
  <c r="HF118" i="3" s="1"/>
  <c r="HF76" i="3" s="1"/>
  <c r="BA19" i="9"/>
  <c r="BA20" i="9" s="1"/>
  <c r="BA30" i="9" s="1"/>
  <c r="BA31" i="9" s="1"/>
  <c r="BB43" i="11" s="1"/>
  <c r="BB44" i="11" s="1"/>
  <c r="GX83" i="3"/>
  <c r="GX123" i="3" s="1"/>
  <c r="IL109" i="3"/>
  <c r="IH112" i="3"/>
  <c r="IH114" i="3" s="1"/>
  <c r="JJ108" i="3"/>
  <c r="JJ160" i="3" s="1"/>
  <c r="JJ169" i="3" s="1"/>
  <c r="KP79" i="3" l="1"/>
  <c r="KT79" i="3" s="1"/>
  <c r="JN108" i="3"/>
  <c r="JN160" i="3" s="1"/>
  <c r="JN169" i="3" s="1"/>
  <c r="IP109" i="3"/>
  <c r="IL112" i="3"/>
  <c r="IL114" i="3" s="1"/>
  <c r="KL149" i="3"/>
  <c r="HJ129" i="3"/>
  <c r="HF173" i="3"/>
  <c r="HB75" i="3"/>
  <c r="BB12" i="9"/>
  <c r="KP149" i="3" l="1"/>
  <c r="KP157" i="3" s="1"/>
  <c r="BB19" i="9"/>
  <c r="BB20" i="9" s="1"/>
  <c r="BB30" i="9" s="1"/>
  <c r="BB31" i="9" s="1"/>
  <c r="BC43" i="11" s="1"/>
  <c r="BC44" i="11" s="1"/>
  <c r="BC46" i="11" s="1"/>
  <c r="HB83" i="3"/>
  <c r="HB123" i="3" s="1"/>
  <c r="HJ172" i="3"/>
  <c r="HF68" i="3"/>
  <c r="JR108" i="3"/>
  <c r="HJ145" i="3"/>
  <c r="HJ171" i="3" s="1"/>
  <c r="HJ117" i="3"/>
  <c r="HJ118" i="3" s="1"/>
  <c r="HJ76" i="3" s="1"/>
  <c r="BE41" i="11"/>
  <c r="KL157" i="3"/>
  <c r="IT109" i="3"/>
  <c r="IP112" i="3"/>
  <c r="IP114" i="3" s="1"/>
  <c r="KT149" i="3" l="1"/>
  <c r="KT157" i="3" s="1"/>
  <c r="JV108" i="3"/>
  <c r="JR160" i="3"/>
  <c r="BC12" i="9"/>
  <c r="HF75" i="3"/>
  <c r="HN129" i="3"/>
  <c r="IX109" i="3"/>
  <c r="IT112" i="3"/>
  <c r="IT114" i="3" s="1"/>
  <c r="HJ173" i="3"/>
  <c r="BC47" i="11"/>
  <c r="JB109" i="3" l="1"/>
  <c r="IX112" i="3"/>
  <c r="IX114" i="3" s="1"/>
  <c r="JZ108" i="3"/>
  <c r="BC19" i="9"/>
  <c r="BC20" i="9" s="1"/>
  <c r="BC30" i="9" s="1"/>
  <c r="BC31" i="9" s="1"/>
  <c r="BD43" i="11" s="1"/>
  <c r="BD44" i="11" s="1"/>
  <c r="BD46" i="11" s="1"/>
  <c r="HF83" i="3"/>
  <c r="HF123" i="3" s="1"/>
  <c r="HN172" i="3"/>
  <c r="HJ68" i="3"/>
  <c r="JR169" i="3"/>
  <c r="BF41" i="11"/>
  <c r="HN145" i="3"/>
  <c r="HN171" i="3" s="1"/>
  <c r="HN117" i="3"/>
  <c r="HN118" i="3" s="1"/>
  <c r="HN76" i="3" s="1"/>
  <c r="HR76" i="3" s="1"/>
  <c r="HR129" i="3"/>
  <c r="JV160" i="3"/>
  <c r="JV169" i="3" s="1"/>
  <c r="BD12" i="9" l="1"/>
  <c r="HJ75" i="3"/>
  <c r="HR145" i="3"/>
  <c r="HR117" i="3"/>
  <c r="HR118" i="3" s="1"/>
  <c r="HV129" i="3"/>
  <c r="HN173" i="3"/>
  <c r="HN68" i="3" s="1"/>
  <c r="HR171" i="3"/>
  <c r="HR173" i="3" s="1"/>
  <c r="IL172" i="3" s="1"/>
  <c r="BD47" i="11"/>
  <c r="BG41" i="11"/>
  <c r="KD108" i="3"/>
  <c r="KD160" i="3" s="1"/>
  <c r="KD169" i="3" s="1"/>
  <c r="JZ160" i="3"/>
  <c r="JZ169" i="3" s="1"/>
  <c r="JF109" i="3"/>
  <c r="JB112" i="3"/>
  <c r="JB114" i="3" s="1"/>
  <c r="KH108" i="3" l="1"/>
  <c r="KH160" i="3" s="1"/>
  <c r="KH169" i="3" s="1"/>
  <c r="BH41" i="11"/>
  <c r="HV117" i="3"/>
  <c r="HV118" i="3" s="1"/>
  <c r="HV76" i="3" s="1"/>
  <c r="HV145" i="3"/>
  <c r="HV171" i="3" s="1"/>
  <c r="BD19" i="9"/>
  <c r="BD20" i="9" s="1"/>
  <c r="BD30" i="9" s="1"/>
  <c r="BD31" i="9" s="1"/>
  <c r="BE43" i="11" s="1"/>
  <c r="BE44" i="11" s="1"/>
  <c r="BE46" i="11" s="1"/>
  <c r="HJ83" i="3"/>
  <c r="HJ123" i="3" s="1"/>
  <c r="HN75" i="3"/>
  <c r="BE12" i="9"/>
  <c r="HR68" i="3"/>
  <c r="JJ109" i="3"/>
  <c r="JF112" i="3"/>
  <c r="JF114" i="3" s="1"/>
  <c r="BE47" i="11" l="1"/>
  <c r="JN109" i="3"/>
  <c r="JJ112" i="3"/>
  <c r="JJ114" i="3" s="1"/>
  <c r="HZ129" i="3"/>
  <c r="HV172" i="3"/>
  <c r="HV173" i="3" s="1"/>
  <c r="HR75" i="3"/>
  <c r="BF12" i="9"/>
  <c r="BE19" i="9"/>
  <c r="BE20" i="9" s="1"/>
  <c r="BE30" i="9" s="1"/>
  <c r="BE31" i="9" s="1"/>
  <c r="BF43" i="11" s="1"/>
  <c r="BF44" i="11" s="1"/>
  <c r="BF46" i="11" s="1"/>
  <c r="BF47" i="11" s="1"/>
  <c r="HN83" i="3"/>
  <c r="HN123" i="3" s="1"/>
  <c r="KL108" i="3"/>
  <c r="KP108" i="3" l="1"/>
  <c r="KP160" i="3" s="1"/>
  <c r="KP169" i="3" s="1"/>
  <c r="BG46" i="11"/>
  <c r="BG47" i="11" s="1"/>
  <c r="KL160" i="3"/>
  <c r="HZ145" i="3"/>
  <c r="HZ171" i="3" s="1"/>
  <c r="HZ117" i="3"/>
  <c r="HZ118" i="3" s="1"/>
  <c r="HZ76" i="3" s="1"/>
  <c r="BI41" i="11"/>
  <c r="HV68" i="3"/>
  <c r="HZ172" i="3"/>
  <c r="HR83" i="3"/>
  <c r="HR123" i="3" s="1"/>
  <c r="BF19" i="9"/>
  <c r="BF20" i="9" s="1"/>
  <c r="BF30" i="9" s="1"/>
  <c r="BF31" i="9" s="1"/>
  <c r="BG43" i="11" s="1"/>
  <c r="BG44" i="11" s="1"/>
  <c r="JR109" i="3"/>
  <c r="JN112" i="3"/>
  <c r="JN114" i="3" s="1"/>
  <c r="HZ173" i="3" l="1"/>
  <c r="ID172" i="3" s="1"/>
  <c r="ID129" i="3"/>
  <c r="KL169" i="3"/>
  <c r="KT160" i="3"/>
  <c r="KT169" i="3" s="1"/>
  <c r="JV109" i="3"/>
  <c r="JR112" i="3"/>
  <c r="JR114" i="3" s="1"/>
  <c r="HV75" i="3"/>
  <c r="BG12" i="9"/>
  <c r="KT108" i="3"/>
  <c r="HZ68" i="3" l="1"/>
  <c r="BG19" i="9"/>
  <c r="BG20" i="9" s="1"/>
  <c r="BG30" i="9" s="1"/>
  <c r="BG31" i="9" s="1"/>
  <c r="BH43" i="11" s="1"/>
  <c r="BH44" i="11" s="1"/>
  <c r="BH46" i="11" s="1"/>
  <c r="HV83" i="3"/>
  <c r="HV123" i="3" s="1"/>
  <c r="JZ109" i="3"/>
  <c r="JV112" i="3"/>
  <c r="JV114" i="3" s="1"/>
  <c r="ID145" i="3"/>
  <c r="ID171" i="3" s="1"/>
  <c r="ID117" i="3"/>
  <c r="ID118" i="3" s="1"/>
  <c r="ID76" i="3" s="1"/>
  <c r="BJ41" i="11"/>
  <c r="HZ75" i="3" l="1"/>
  <c r="BH19" i="9" s="1"/>
  <c r="BH12" i="9"/>
  <c r="ID173" i="3"/>
  <c r="KD109" i="3"/>
  <c r="JZ112" i="3"/>
  <c r="JZ114" i="3" s="1"/>
  <c r="BH47" i="11"/>
  <c r="IH129" i="3"/>
  <c r="HZ83" i="3" l="1"/>
  <c r="HZ123" i="3" s="1"/>
  <c r="BH20" i="9"/>
  <c r="BH30" i="9" s="1"/>
  <c r="BH31" i="9" s="1"/>
  <c r="BI43" i="11" s="1"/>
  <c r="BI44" i="11" s="1"/>
  <c r="BI46" i="11" s="1"/>
  <c r="BI47" i="11" s="1"/>
  <c r="KH109" i="3"/>
  <c r="KD112" i="3"/>
  <c r="KD114" i="3" s="1"/>
  <c r="BK41" i="11"/>
  <c r="IH145" i="3"/>
  <c r="IH171" i="3" s="1"/>
  <c r="IH117" i="3"/>
  <c r="IH118" i="3" s="1"/>
  <c r="IH76" i="3" s="1"/>
  <c r="IL76" i="3" s="1"/>
  <c r="IL129" i="3"/>
  <c r="IH172" i="3"/>
  <c r="ID68" i="3"/>
  <c r="IH173" i="3" l="1"/>
  <c r="IH68" i="3" s="1"/>
  <c r="IL171" i="3"/>
  <c r="IL173" i="3" s="1"/>
  <c r="JF172" i="3" s="1"/>
  <c r="IP129" i="3"/>
  <c r="KL109" i="3"/>
  <c r="KH112" i="3"/>
  <c r="KH114" i="3" s="1"/>
  <c r="IL145" i="3"/>
  <c r="IL117" i="3"/>
  <c r="IL118" i="3" s="1"/>
  <c r="BL41" i="11"/>
  <c r="ID75" i="3"/>
  <c r="BI12" i="9"/>
  <c r="KP109" i="3" l="1"/>
  <c r="KL112" i="3"/>
  <c r="KL114" i="3" s="1"/>
  <c r="BI19" i="9"/>
  <c r="BI20" i="9" s="1"/>
  <c r="BI30" i="9" s="1"/>
  <c r="BI31" i="9" s="1"/>
  <c r="BJ43" i="11" s="1"/>
  <c r="BJ44" i="11" s="1"/>
  <c r="BJ46" i="11" s="1"/>
  <c r="ID83" i="3"/>
  <c r="ID123" i="3" s="1"/>
  <c r="IP145" i="3"/>
  <c r="IP171" i="3" s="1"/>
  <c r="BM41" i="11"/>
  <c r="IP117" i="3"/>
  <c r="IP118" i="3" s="1"/>
  <c r="IP76" i="3" s="1"/>
  <c r="IH75" i="3"/>
  <c r="BJ12" i="9"/>
  <c r="IL68" i="3"/>
  <c r="IT129" i="3" l="1"/>
  <c r="IP172" i="3"/>
  <c r="IP173" i="3" s="1"/>
  <c r="IL75" i="3"/>
  <c r="BK12" i="9"/>
  <c r="BJ47" i="11"/>
  <c r="BJ19" i="9"/>
  <c r="BJ20" i="9" s="1"/>
  <c r="BJ30" i="9" s="1"/>
  <c r="BJ31" i="9" s="1"/>
  <c r="BK43" i="11" s="1"/>
  <c r="BK44" i="11" s="1"/>
  <c r="BK46" i="11" s="1"/>
  <c r="BK47" i="11" s="1"/>
  <c r="IH83" i="3"/>
  <c r="IH123" i="3" s="1"/>
  <c r="KT109" i="3"/>
  <c r="KT112" i="3" s="1"/>
  <c r="KT114" i="3" s="1"/>
  <c r="KP112" i="3"/>
  <c r="KP114" i="3" s="1"/>
  <c r="IL83" i="3" l="1"/>
  <c r="IL123" i="3" s="1"/>
  <c r="BK19" i="9"/>
  <c r="BK20" i="9" s="1"/>
  <c r="BK30" i="9" s="1"/>
  <c r="BK31" i="9" s="1"/>
  <c r="BL43" i="11" s="1"/>
  <c r="BL44" i="11" s="1"/>
  <c r="IT172" i="3"/>
  <c r="IP68" i="3"/>
  <c r="IT145" i="3"/>
  <c r="IT171" i="3" s="1"/>
  <c r="IT117" i="3"/>
  <c r="IT118" i="3" s="1"/>
  <c r="IT76" i="3" s="1"/>
  <c r="BN41" i="11"/>
  <c r="BL46" i="11"/>
  <c r="BL47" i="11" s="1"/>
  <c r="IT173" i="3" l="1"/>
  <c r="IX172" i="3" s="1"/>
  <c r="IX129" i="3"/>
  <c r="IP75" i="3"/>
  <c r="BL12" i="9"/>
  <c r="IT68" i="3" l="1"/>
  <c r="BL19" i="9"/>
  <c r="BL20" i="9" s="1"/>
  <c r="BL30" i="9" s="1"/>
  <c r="BL31" i="9" s="1"/>
  <c r="BM43" i="11" s="1"/>
  <c r="BM44" i="11" s="1"/>
  <c r="BM46" i="11" s="1"/>
  <c r="IP83" i="3"/>
  <c r="IP123" i="3" s="1"/>
  <c r="BO41" i="11"/>
  <c r="IX145" i="3"/>
  <c r="IX171" i="3" s="1"/>
  <c r="IX117" i="3"/>
  <c r="IX118" i="3" s="1"/>
  <c r="IX76" i="3" s="1"/>
  <c r="IT75" i="3" l="1"/>
  <c r="BM19" i="9" s="1"/>
  <c r="BM12" i="9"/>
  <c r="JB129" i="3"/>
  <c r="IX173" i="3"/>
  <c r="BM47" i="11"/>
  <c r="IT83" i="3" l="1"/>
  <c r="IT123" i="3" s="1"/>
  <c r="BM20" i="9"/>
  <c r="BM30" i="9" s="1"/>
  <c r="BM31" i="9" s="1"/>
  <c r="BN43" i="11" s="1"/>
  <c r="BN44" i="11" s="1"/>
  <c r="BN46" i="11" s="1"/>
  <c r="BN47" i="11" s="1"/>
  <c r="JB172" i="3"/>
  <c r="IX68" i="3"/>
  <c r="BP41" i="11"/>
  <c r="JB145" i="3"/>
  <c r="JB171" i="3" s="1"/>
  <c r="JB117" i="3"/>
  <c r="JB118" i="3" s="1"/>
  <c r="JB76" i="3" s="1"/>
  <c r="JF76" i="3" s="1"/>
  <c r="JF129" i="3"/>
  <c r="JF117" i="3" l="1"/>
  <c r="JF118" i="3" s="1"/>
  <c r="JF145" i="3"/>
  <c r="JB173" i="3"/>
  <c r="JB68" i="3" s="1"/>
  <c r="JF171" i="3"/>
  <c r="JF173" i="3" s="1"/>
  <c r="JZ172" i="3" s="1"/>
  <c r="JJ129" i="3"/>
  <c r="BQ41" i="11"/>
  <c r="IX75" i="3"/>
  <c r="BN12" i="9"/>
  <c r="JJ145" i="3" l="1"/>
  <c r="JJ171" i="3" s="1"/>
  <c r="BR41" i="11"/>
  <c r="JJ117" i="3"/>
  <c r="JJ118" i="3" s="1"/>
  <c r="JJ76" i="3" s="1"/>
  <c r="JB75" i="3"/>
  <c r="BO12" i="9"/>
  <c r="JF68" i="3"/>
  <c r="BN19" i="9"/>
  <c r="BN20" i="9" s="1"/>
  <c r="BN30" i="9" s="1"/>
  <c r="BN31" i="9" s="1"/>
  <c r="BO43" i="11" s="1"/>
  <c r="BO44" i="11" s="1"/>
  <c r="BO46" i="11" s="1"/>
  <c r="IX83" i="3"/>
  <c r="IX123" i="3" s="1"/>
  <c r="JN129" i="3" l="1"/>
  <c r="BO47" i="11"/>
  <c r="JJ172" i="3"/>
  <c r="JJ173" i="3" s="1"/>
  <c r="BP12" i="9"/>
  <c r="JF75" i="3"/>
  <c r="BO19" i="9"/>
  <c r="BO20" i="9" s="1"/>
  <c r="BO30" i="9" s="1"/>
  <c r="BO31" i="9" s="1"/>
  <c r="BP43" i="11" s="1"/>
  <c r="BP44" i="11" s="1"/>
  <c r="BP46" i="11" s="1"/>
  <c r="BP47" i="11" s="1"/>
  <c r="JB83" i="3"/>
  <c r="JB123" i="3" s="1"/>
  <c r="JN172" i="3" l="1"/>
  <c r="JJ68" i="3"/>
  <c r="BP19" i="9"/>
  <c r="BP20" i="9" s="1"/>
  <c r="BP30" i="9" s="1"/>
  <c r="BP31" i="9" s="1"/>
  <c r="BQ43" i="11" s="1"/>
  <c r="BQ44" i="11" s="1"/>
  <c r="JF83" i="3"/>
  <c r="JF123" i="3" s="1"/>
  <c r="BQ46" i="11"/>
  <c r="BQ47" i="11" s="1"/>
  <c r="BS41" i="11"/>
  <c r="JN145" i="3"/>
  <c r="JN171" i="3" s="1"/>
  <c r="JN117" i="3"/>
  <c r="JN118" i="3" s="1"/>
  <c r="JN76" i="3" s="1"/>
  <c r="JN173" i="3" l="1"/>
  <c r="JR172" i="3" s="1"/>
  <c r="JR129" i="3"/>
  <c r="JJ75" i="3"/>
  <c r="BQ12" i="9"/>
  <c r="JN68" i="3" l="1"/>
  <c r="BT41" i="11"/>
  <c r="JR145" i="3"/>
  <c r="JR171" i="3" s="1"/>
  <c r="JR117" i="3"/>
  <c r="JR118" i="3" s="1"/>
  <c r="JR76" i="3" s="1"/>
  <c r="BQ19" i="9"/>
  <c r="BQ20" i="9" s="1"/>
  <c r="BQ30" i="9" s="1"/>
  <c r="BQ31" i="9" s="1"/>
  <c r="BR43" i="11" s="1"/>
  <c r="BR44" i="11" s="1"/>
  <c r="BR46" i="11" s="1"/>
  <c r="JJ83" i="3"/>
  <c r="JJ123" i="3" s="1"/>
  <c r="JN75" i="3" l="1"/>
  <c r="BR19" i="9" s="1"/>
  <c r="BR12" i="9"/>
  <c r="JR173" i="3"/>
  <c r="BR47" i="11"/>
  <c r="JV129" i="3"/>
  <c r="JN83" i="3" l="1"/>
  <c r="JN123" i="3" s="1"/>
  <c r="BR20" i="9"/>
  <c r="BR30" i="9" s="1"/>
  <c r="BR31" i="9" s="1"/>
  <c r="BS43" i="11" s="1"/>
  <c r="BS44" i="11" s="1"/>
  <c r="BS46" i="11" s="1"/>
  <c r="BS47" i="11" s="1"/>
  <c r="JV117" i="3"/>
  <c r="JV118" i="3" s="1"/>
  <c r="JV76" i="3" s="1"/>
  <c r="JZ76" i="3" s="1"/>
  <c r="BU41" i="11"/>
  <c r="JV145" i="3"/>
  <c r="JV171" i="3" s="1"/>
  <c r="JZ129" i="3"/>
  <c r="JV172" i="3"/>
  <c r="JR68" i="3"/>
  <c r="BV41" i="11" l="1"/>
  <c r="JR75" i="3"/>
  <c r="BS12" i="9"/>
  <c r="JZ117" i="3"/>
  <c r="JZ118" i="3" s="1"/>
  <c r="JZ145" i="3"/>
  <c r="JV173" i="3"/>
  <c r="JV68" i="3" s="1"/>
  <c r="JZ171" i="3"/>
  <c r="JZ173" i="3" s="1"/>
  <c r="KT172" i="3" s="1"/>
  <c r="KD129" i="3"/>
  <c r="BT12" i="9" l="1"/>
  <c r="JZ68" i="3"/>
  <c r="JV75" i="3"/>
  <c r="BS19" i="9"/>
  <c r="BS20" i="9" s="1"/>
  <c r="BS30" i="9" s="1"/>
  <c r="BS31" i="9" s="1"/>
  <c r="BT43" i="11" s="1"/>
  <c r="BT44" i="11" s="1"/>
  <c r="BT46" i="11" s="1"/>
  <c r="JR83" i="3"/>
  <c r="JR123" i="3" s="1"/>
  <c r="KD145" i="3"/>
  <c r="KD171" i="3" s="1"/>
  <c r="BW41" i="11"/>
  <c r="KD117" i="3"/>
  <c r="KD118" i="3" s="1"/>
  <c r="KD76" i="3" s="1"/>
  <c r="BT47" i="11" l="1"/>
  <c r="BT19" i="9"/>
  <c r="BT20" i="9" s="1"/>
  <c r="BT30" i="9" s="1"/>
  <c r="BT31" i="9" s="1"/>
  <c r="BU43" i="11" s="1"/>
  <c r="BU44" i="11" s="1"/>
  <c r="BU46" i="11" s="1"/>
  <c r="BU47" i="11" s="1"/>
  <c r="JV83" i="3"/>
  <c r="JV123" i="3" s="1"/>
  <c r="JZ75" i="3"/>
  <c r="KD172" i="3"/>
  <c r="KD173" i="3" s="1"/>
  <c r="BU12" i="9"/>
  <c r="KH129" i="3"/>
  <c r="BU19" i="9" l="1"/>
  <c r="BU20" i="9" s="1"/>
  <c r="BU30" i="9" s="1"/>
  <c r="BU31" i="9" s="1"/>
  <c r="BV43" i="11" s="1"/>
  <c r="BV44" i="11" s="1"/>
  <c r="JZ83" i="3"/>
  <c r="JZ123" i="3" s="1"/>
  <c r="BV46" i="11"/>
  <c r="BV47" i="11" s="1"/>
  <c r="BX41" i="11"/>
  <c r="KH145" i="3"/>
  <c r="KH171" i="3" s="1"/>
  <c r="KH117" i="3"/>
  <c r="KH118" i="3" s="1"/>
  <c r="KH76" i="3" s="1"/>
  <c r="KH172" i="3"/>
  <c r="KD68" i="3"/>
  <c r="KD75" i="3" l="1"/>
  <c r="BV12" i="9"/>
  <c r="KL129" i="3"/>
  <c r="KH173" i="3"/>
  <c r="KL172" i="3" l="1"/>
  <c r="KH68" i="3"/>
  <c r="BY41" i="11"/>
  <c r="KL145" i="3"/>
  <c r="KL171" i="3" s="1"/>
  <c r="KL117" i="3"/>
  <c r="KL118" i="3" s="1"/>
  <c r="KL76" i="3" s="1"/>
  <c r="KD83" i="3"/>
  <c r="KD123" i="3" s="1"/>
  <c r="BV19" i="9"/>
  <c r="BV20" i="9" s="1"/>
  <c r="BV30" i="9" s="1"/>
  <c r="BV31" i="9" s="1"/>
  <c r="BW43" i="11" s="1"/>
  <c r="BW44" i="11" s="1"/>
  <c r="BW46" i="11" s="1"/>
  <c r="BW47" i="11" l="1"/>
  <c r="KP129" i="3"/>
  <c r="KL173" i="3"/>
  <c r="KH75" i="3"/>
  <c r="BW12" i="9"/>
  <c r="KP117" i="3" l="1"/>
  <c r="KP118" i="3" s="1"/>
  <c r="KP76" i="3" s="1"/>
  <c r="KT76" i="3" s="1"/>
  <c r="BZ41" i="11"/>
  <c r="KP145" i="3"/>
  <c r="KP171" i="3" s="1"/>
  <c r="KT129" i="3"/>
  <c r="KP172" i="3"/>
  <c r="KL68" i="3"/>
  <c r="KH83" i="3"/>
  <c r="KH123" i="3" s="1"/>
  <c r="BW19" i="9"/>
  <c r="BW20" i="9" s="1"/>
  <c r="BW30" i="9" s="1"/>
  <c r="BW31" i="9" s="1"/>
  <c r="BX43" i="11" s="1"/>
  <c r="BX44" i="11" s="1"/>
  <c r="BX46" i="11" s="1"/>
  <c r="CA41" i="11" l="1"/>
  <c r="BX47" i="11"/>
  <c r="BX12" i="9"/>
  <c r="KL75" i="3"/>
  <c r="KT117" i="3"/>
  <c r="KT118" i="3" s="1"/>
  <c r="KT145" i="3"/>
  <c r="KP173" i="3"/>
  <c r="KP68" i="3" s="1"/>
  <c r="KT171" i="3"/>
  <c r="KT173" i="3" s="1"/>
  <c r="KL83" i="3" l="1"/>
  <c r="KL123" i="3" s="1"/>
  <c r="BX19" i="9"/>
  <c r="BX20" i="9" s="1"/>
  <c r="BX30" i="9" s="1"/>
  <c r="BX31" i="9" s="1"/>
  <c r="BY43" i="11" s="1"/>
  <c r="BY44" i="11" s="1"/>
  <c r="BY46" i="11" s="1"/>
  <c r="CE46" i="11"/>
  <c r="BY12" i="9"/>
  <c r="KT68" i="3"/>
  <c r="KP75" i="3"/>
  <c r="BY19" i="9" l="1"/>
  <c r="BY20" i="9" s="1"/>
  <c r="BY30" i="9" s="1"/>
  <c r="BY31" i="9" s="1"/>
  <c r="BZ43" i="11" s="1"/>
  <c r="BZ44" i="11" s="1"/>
  <c r="BZ46" i="11" s="1"/>
  <c r="BZ47" i="11" s="1"/>
  <c r="KP83" i="3"/>
  <c r="KP123" i="3" s="1"/>
  <c r="KT75" i="3"/>
  <c r="BZ12" i="9"/>
  <c r="BY47" i="11"/>
  <c r="CA46" i="11" l="1"/>
  <c r="BZ19" i="9"/>
  <c r="BZ20" i="9" s="1"/>
  <c r="BZ30" i="9" s="1"/>
  <c r="BZ31" i="9" s="1"/>
  <c r="CA43" i="11" s="1"/>
  <c r="CA44" i="11" s="1"/>
  <c r="CE45" i="11" s="1"/>
  <c r="KT83" i="3"/>
  <c r="KT123" i="3" s="1"/>
  <c r="CE11" i="11" l="1"/>
  <c r="CE47" i="11"/>
  <c r="CA45" i="11"/>
  <c r="CE14" i="11" l="1"/>
  <c r="CE16" i="11" s="1"/>
  <c r="CI13" i="11" s="1"/>
  <c r="CA47" i="11"/>
  <c r="CE42" i="11" s="1"/>
  <c r="CE17" i="11" l="1"/>
  <c r="CE41" i="11" s="1"/>
  <c r="CE21" i="11"/>
  <c r="CE22" i="11" s="1"/>
  <c r="EP243" i="17"/>
  <c r="EP251" i="17" s="1"/>
  <c r="EP252" i="17" s="1"/>
  <c r="EP235" i="17" l="1"/>
  <c r="ED235" i="17" s="1"/>
  <c r="ED236" i="17" s="1"/>
  <c r="EH235" i="17"/>
  <c r="EH236" i="17" s="1"/>
  <c r="EP236" i="17"/>
  <c r="EL235" i="17"/>
  <c r="EL236" i="17" s="1"/>
  <c r="DZ235" i="17"/>
  <c r="DZ236" i="17" s="1"/>
  <c r="FJ243" i="17"/>
  <c r="FJ251" i="17" s="1"/>
  <c r="FJ252" i="17" s="1"/>
  <c r="FJ235" i="17"/>
  <c r="EX235" i="17" s="1"/>
  <c r="EX236" i="17" s="1"/>
  <c r="ET235" i="17" l="1"/>
  <c r="ET236" i="17" s="1"/>
  <c r="FF235" i="17"/>
  <c r="FF236" i="17" s="1"/>
  <c r="FJ236" i="17"/>
  <c r="FB235" i="17"/>
  <c r="FB236" i="17" s="1"/>
</calcChain>
</file>

<file path=xl/sharedStrings.xml><?xml version="1.0" encoding="utf-8"?>
<sst xmlns="http://schemas.openxmlformats.org/spreadsheetml/2006/main" count="1146" uniqueCount="386">
  <si>
    <t>Product</t>
  </si>
  <si>
    <t>Service</t>
  </si>
  <si>
    <t>COST OF SALES:</t>
  </si>
  <si>
    <t>OPERATING EXPENSES:</t>
  </si>
  <si>
    <t>Shares used in per-share calculation:</t>
  </si>
  <si>
    <t>Basic</t>
  </si>
  <si>
    <t>Amortization of purchased intangible assets (b)</t>
  </si>
  <si>
    <t>Interest income</t>
  </si>
  <si>
    <t>Interest expense</t>
  </si>
  <si>
    <t xml:space="preserve">Diluted </t>
  </si>
  <si>
    <t>Cash dividends declared per common share</t>
  </si>
  <si>
    <t>Quarter Ended</t>
  </si>
  <si>
    <t>REVENUE:</t>
  </si>
  <si>
    <t xml:space="preserve">   Total revenue</t>
  </si>
  <si>
    <t xml:space="preserve">   Interest and other income (loss), net</t>
  </si>
  <si>
    <t>Research and development (a) &amp; (d)</t>
  </si>
  <si>
    <t>Restructuring and other charges (e)</t>
  </si>
  <si>
    <t>Sales and marketing (a) &amp; (d)</t>
  </si>
  <si>
    <t>Product gross margin percentage</t>
  </si>
  <si>
    <t>Service gross margin percentage</t>
  </si>
  <si>
    <t>Total gross margin percentage</t>
  </si>
  <si>
    <t>Operating expense as a percentage of revenue</t>
  </si>
  <si>
    <t>Operating income as a percentage of revenue</t>
  </si>
  <si>
    <t>Service (a) &amp; (d)</t>
  </si>
  <si>
    <t>FY 2019</t>
  </si>
  <si>
    <t>Basic (a) - (i)</t>
  </si>
  <si>
    <t>Diluted (a) - (i)</t>
  </si>
  <si>
    <r>
      <t xml:space="preserve">NET INCOME </t>
    </r>
    <r>
      <rPr>
        <sz val="10"/>
        <rFont val="Arial"/>
        <family val="2"/>
      </rPr>
      <t>(a) - (i)</t>
    </r>
  </si>
  <si>
    <t>Net income per share:</t>
  </si>
  <si>
    <r>
      <t xml:space="preserve">OPERATING INCOME </t>
    </r>
    <r>
      <rPr>
        <sz val="10"/>
        <rFont val="Arial"/>
        <family val="2"/>
      </rPr>
      <t>(a) - (f)</t>
    </r>
  </si>
  <si>
    <t>Other income (loss), net (g)</t>
  </si>
  <si>
    <r>
      <t xml:space="preserve">INCOME BEFORE PROVISION FOR INCOME TAXES </t>
    </r>
    <r>
      <rPr>
        <sz val="10"/>
        <rFont val="Arial"/>
        <family val="2"/>
      </rPr>
      <t>(a) - (g)</t>
    </r>
  </si>
  <si>
    <t>Provision for income taxes (h) - (i)</t>
  </si>
  <si>
    <t>General and administrative (a), (d) &amp; (f)</t>
  </si>
  <si>
    <t>January 26, 
2019</t>
  </si>
  <si>
    <t xml:space="preserve">Product (a) - (d) &amp; (f) </t>
  </si>
  <si>
    <r>
      <t xml:space="preserve">GROSS MARGIN </t>
    </r>
    <r>
      <rPr>
        <sz val="10"/>
        <rFont val="Arial"/>
        <family val="2"/>
      </rPr>
      <t xml:space="preserve">(a) - (d) &amp; (f) </t>
    </r>
  </si>
  <si>
    <t xml:space="preserve">   Total cost of sales (a) - (d) &amp; (f) </t>
  </si>
  <si>
    <t xml:space="preserve">*Includes the results of the SP Video Software Solutions business prior to its divestiture on October 28, 2018. </t>
  </si>
  <si>
    <t xml:space="preserve">   Total operating expenses (a), (b), &amp; (d) - (f)</t>
  </si>
  <si>
    <t>Year Ended</t>
  </si>
  <si>
    <t>FY 2018</t>
  </si>
  <si>
    <t>FY 2017</t>
  </si>
  <si>
    <t>FY 2016</t>
  </si>
  <si>
    <t>April 30, 
2016</t>
  </si>
  <si>
    <t>July 30, 
2016</t>
  </si>
  <si>
    <t>FY 2015</t>
  </si>
  <si>
    <t>April 25, 
2015</t>
  </si>
  <si>
    <t>Income Statement</t>
  </si>
  <si>
    <t>Cash flows from operating activities:</t>
  </si>
  <si>
    <t>Net income</t>
  </si>
  <si>
    <t>Adjustments to reconcile net income to net cash provided by operating activities:</t>
  </si>
  <si>
    <t>Depreciation, amortization, and other</t>
  </si>
  <si>
    <t xml:space="preserve">Share-based compensation expense </t>
  </si>
  <si>
    <t>Provision for receivables</t>
  </si>
  <si>
    <t>Deferred income taxes</t>
  </si>
  <si>
    <t>(Gains) losses on divestitures, investments and other, net</t>
  </si>
  <si>
    <t>Change in operating assets and liabilities, net of effects of acquisitions and divestitures:</t>
  </si>
  <si>
    <t>Accounts receivable</t>
  </si>
  <si>
    <t>Inventories</t>
  </si>
  <si>
    <t>Financing receivables</t>
  </si>
  <si>
    <t xml:space="preserve">Other assets </t>
  </si>
  <si>
    <t xml:space="preserve">Accounts payable </t>
  </si>
  <si>
    <t>Income taxes, net</t>
  </si>
  <si>
    <t>Accrued compensation</t>
  </si>
  <si>
    <t>Deferred revenue</t>
  </si>
  <si>
    <t xml:space="preserve">Other liabilities </t>
  </si>
  <si>
    <t>Net cash provided by operating activities</t>
  </si>
  <si>
    <t>Cash flows from investing activities:</t>
  </si>
  <si>
    <t>Purchases of investments</t>
  </si>
  <si>
    <t>Proceeds from sales of investments</t>
  </si>
  <si>
    <t>Proceeds from maturities of investments</t>
  </si>
  <si>
    <t>Acquisitions and divestitures</t>
  </si>
  <si>
    <t>Purchases of investments in privately held companies</t>
  </si>
  <si>
    <t>Return of investments in privately held companies</t>
  </si>
  <si>
    <t>Proceeds from sales of property and equipment</t>
  </si>
  <si>
    <t>Other</t>
  </si>
  <si>
    <t>Net cash provided by / (used in) investing activities</t>
  </si>
  <si>
    <t>Cash flows from financing activities:</t>
  </si>
  <si>
    <t>Issuances of common stock</t>
  </si>
  <si>
    <t>Repurchases of common stock - repurchase program</t>
  </si>
  <si>
    <t>Shares repurchased for tax withholdings on vesting of restricted stock units</t>
  </si>
  <si>
    <t>Short-term borrowings, original maturities of 90 days or less, net</t>
  </si>
  <si>
    <t>Issuances of debt</t>
  </si>
  <si>
    <t>Repayments of debt</t>
  </si>
  <si>
    <t>Dividends paid</t>
  </si>
  <si>
    <t>Net cash provided by / (used in) financing activities</t>
  </si>
  <si>
    <t>Net increase (decrease) in cash, cash equivalents, and restricted cash</t>
  </si>
  <si>
    <t>Cash, cash equivalents, and restricted cash, beginning of period</t>
  </si>
  <si>
    <t>Cash, cash equivalents, and restricted cash, end of period</t>
  </si>
  <si>
    <t>ASSETS</t>
  </si>
  <si>
    <t>Current assets:</t>
  </si>
  <si>
    <t>Cash and cash equivalents</t>
  </si>
  <si>
    <t>Investments</t>
  </si>
  <si>
    <t>Accounts receivable, net</t>
  </si>
  <si>
    <t>Financing receivables, net</t>
  </si>
  <si>
    <t xml:space="preserve">Other current assets </t>
  </si>
  <si>
    <t>Total current assets</t>
  </si>
  <si>
    <t>Property and equipment, net</t>
  </si>
  <si>
    <t xml:space="preserve">Goodwill </t>
  </si>
  <si>
    <t>Purchased intangible assets, net</t>
  </si>
  <si>
    <t xml:space="preserve">Deferred tax assets </t>
  </si>
  <si>
    <t>Other assets</t>
  </si>
  <si>
    <t>Total Assets</t>
  </si>
  <si>
    <t>LIABILITIES AND EQUITY</t>
  </si>
  <si>
    <t>Current liabilities:</t>
  </si>
  <si>
    <t>Short-term debt</t>
  </si>
  <si>
    <t>Accounts payable</t>
  </si>
  <si>
    <t>Income taxes payable</t>
  </si>
  <si>
    <t xml:space="preserve">Other current liabilities </t>
  </si>
  <si>
    <t>Total current liabilities</t>
  </si>
  <si>
    <t>Long-term debt</t>
  </si>
  <si>
    <t xml:space="preserve">Other long-term liabilities </t>
  </si>
  <si>
    <t>Total liabilities</t>
  </si>
  <si>
    <t>Total equity</t>
  </si>
  <si>
    <t>Total Liabilities and Equity</t>
  </si>
  <si>
    <t>Balance Sheet</t>
  </si>
  <si>
    <t>Statement of Cash Flows</t>
  </si>
  <si>
    <t>Equity:</t>
  </si>
  <si>
    <t>Cisco shareholders' equity:</t>
  </si>
  <si>
    <t>Preferred stock, no par value: 5 shares authorized; none</t>
  </si>
  <si>
    <t>issued and outstanding</t>
  </si>
  <si>
    <t>Common stock and additional paid-in capital, $0.001 par</t>
  </si>
  <si>
    <t>value: 20,000 shares authorized; 4,614 and 4,983 shares</t>
  </si>
  <si>
    <t>issued and outstanding at July 28, 2018 and July 29, 2017,</t>
  </si>
  <si>
    <t>respectively</t>
  </si>
  <si>
    <t>Retained earnings</t>
  </si>
  <si>
    <t>Accumulated other comprehensive income (loss)</t>
  </si>
  <si>
    <t>FY 2020</t>
  </si>
  <si>
    <t>Cash Flow Assumptions</t>
  </si>
  <si>
    <t>Share-based compensation as a percent of sales</t>
  </si>
  <si>
    <t>Bear</t>
  </si>
  <si>
    <t>Base</t>
  </si>
  <si>
    <t>Bull</t>
  </si>
  <si>
    <t>Acquisition of property and equipment (cap ex)</t>
  </si>
  <si>
    <t>Additional D&amp;A</t>
  </si>
  <si>
    <t>PPE Spend</t>
  </si>
  <si>
    <t>PPE Proceeds</t>
  </si>
  <si>
    <t>Ratios</t>
  </si>
  <si>
    <t>N/A</t>
  </si>
  <si>
    <t>Property and equipment, net:</t>
  </si>
  <si>
    <t>Total</t>
  </si>
  <si>
    <t>Deferred tax assets*</t>
  </si>
  <si>
    <t>Excess tax benefits from share-based compensation</t>
  </si>
  <si>
    <t>Days of sales outstanding</t>
  </si>
  <si>
    <t>Days of inventory on hand</t>
  </si>
  <si>
    <t>Days of payable liabilities</t>
  </si>
  <si>
    <t>Days per period</t>
  </si>
  <si>
    <t>Multipliers</t>
  </si>
  <si>
    <t>Inventory turnover</t>
  </si>
  <si>
    <t>Product gross margin as a percent</t>
  </si>
  <si>
    <t>Services gross margin as a percent</t>
  </si>
  <si>
    <t>Services COGS as a percent</t>
  </si>
  <si>
    <t>% change in product COGS</t>
  </si>
  <si>
    <t>% change in services COGS</t>
  </si>
  <si>
    <t>Gross Profit</t>
  </si>
  <si>
    <t>Assumptions</t>
  </si>
  <si>
    <t>Tax Rate</t>
  </si>
  <si>
    <t>Perpetural Growth Rate</t>
  </si>
  <si>
    <t>EV/EBITDA Mulltiple</t>
  </si>
  <si>
    <t>Transaction Date</t>
  </si>
  <si>
    <t>Current Price</t>
  </si>
  <si>
    <t>Shares Outstanding</t>
  </si>
  <si>
    <t>Debt</t>
  </si>
  <si>
    <t>Cash</t>
  </si>
  <si>
    <t>Discounted Cash Flow</t>
  </si>
  <si>
    <t>Entry</t>
  </si>
  <si>
    <t>Terminal Value</t>
  </si>
  <si>
    <t>Date</t>
  </si>
  <si>
    <t>Perpetual Growth</t>
  </si>
  <si>
    <t>EV/EBITDA</t>
  </si>
  <si>
    <t>Year Fraction</t>
  </si>
  <si>
    <t>Average</t>
  </si>
  <si>
    <t>EBIT</t>
  </si>
  <si>
    <t>Less: Cash Taxes</t>
  </si>
  <si>
    <t>Plus: D&amp;A</t>
  </si>
  <si>
    <t>Less: Capex</t>
  </si>
  <si>
    <t>Less: Changes in NWC</t>
  </si>
  <si>
    <t>Unlevered FCF</t>
  </si>
  <si>
    <t>(Entry)/Exit</t>
  </si>
  <si>
    <t>Intrinsic Value</t>
  </si>
  <si>
    <t>Market Value</t>
  </si>
  <si>
    <t>Rate of Return</t>
  </si>
  <si>
    <t>Enterprise Value</t>
  </si>
  <si>
    <t>Market Cap</t>
  </si>
  <si>
    <t>Target Price Upside</t>
  </si>
  <si>
    <t>Plus: Cash</t>
  </si>
  <si>
    <t>Plus: Debt</t>
  </si>
  <si>
    <t>Internal Rate of Return (IRR)</t>
  </si>
  <si>
    <t>Less: Debt</t>
  </si>
  <si>
    <t>Less: Cash</t>
  </si>
  <si>
    <t>Equity Value</t>
  </si>
  <si>
    <t>Market Value vs Intrinsic Value</t>
  </si>
  <si>
    <t>Equity Value/Share</t>
  </si>
  <si>
    <t>Upside</t>
  </si>
  <si>
    <t>October 25, 
2014</t>
  </si>
  <si>
    <t>January 24, 
2015</t>
  </si>
  <si>
    <t>July 25, 
 2015</t>
  </si>
  <si>
    <t>October 24, 
2015</t>
  </si>
  <si>
    <t>January 23, 
2016</t>
  </si>
  <si>
    <t>October 29, 
2016</t>
  </si>
  <si>
    <t>January 28, 
2017</t>
  </si>
  <si>
    <t>April 29, 
2017</t>
  </si>
  <si>
    <t>July 29, 
2017</t>
  </si>
  <si>
    <t>October 28, 
2017</t>
  </si>
  <si>
    <t>January 27, 
2018</t>
  </si>
  <si>
    <t>April 28, 
2018</t>
  </si>
  <si>
    <t>July 28, 
2018</t>
  </si>
  <si>
    <t>October 27, 
2018</t>
  </si>
  <si>
    <t>April 27, 
2019</t>
  </si>
  <si>
    <t>July 27, 
2019</t>
  </si>
  <si>
    <t>Changes in net working capital</t>
  </si>
  <si>
    <t>Net working capital</t>
  </si>
  <si>
    <t>PV of FCF</t>
  </si>
  <si>
    <t>IRR</t>
  </si>
  <si>
    <t>Infrastructure Platforms</t>
  </si>
  <si>
    <t>Applications</t>
  </si>
  <si>
    <t>Security</t>
  </si>
  <si>
    <t>Other Products</t>
  </si>
  <si>
    <t>Total Product</t>
  </si>
  <si>
    <t>Services</t>
  </si>
  <si>
    <t>Total Revenue</t>
  </si>
  <si>
    <t>Y/Y%</t>
  </si>
  <si>
    <t>*Amount and Y/Y% changes are ex-SP Video Software Solutions divestiture</t>
  </si>
  <si>
    <t>*Amount and Y/Y% changes are ex-SP Video CPE Business divestiture</t>
  </si>
  <si>
    <t>WACC</t>
  </si>
  <si>
    <t>Risk-free rate</t>
  </si>
  <si>
    <t>Beta</t>
  </si>
  <si>
    <t>Revenue</t>
  </si>
  <si>
    <t>1-Year Price Target</t>
  </si>
  <si>
    <t>Cost of Equity</t>
  </si>
  <si>
    <t>Dollar Change Y/Y</t>
  </si>
  <si>
    <t>Dollar Weights</t>
  </si>
  <si>
    <t>*here to incorporate the Q1 top line guidance given by management</t>
  </si>
  <si>
    <t>% Change Y/Y</t>
  </si>
  <si>
    <t>Distribution</t>
  </si>
  <si>
    <t>Multiplier / Flex Coefficient:</t>
  </si>
  <si>
    <t>Product COGS as a percent</t>
  </si>
  <si>
    <t>Efficiency Metrics</t>
  </si>
  <si>
    <t>Cost of Goods Sold</t>
  </si>
  <si>
    <t>Net Earnings</t>
  </si>
  <si>
    <t>Service COGS %</t>
  </si>
  <si>
    <t>Product COGS %</t>
  </si>
  <si>
    <t>x</t>
  </si>
  <si>
    <t>Inventories:</t>
  </si>
  <si>
    <t>Raw materials</t>
  </si>
  <si>
    <t>Work in process</t>
  </si>
  <si>
    <t>Finished goods:</t>
  </si>
  <si>
    <t>Distributor inventory and deferred cost of sales</t>
  </si>
  <si>
    <t>Manufactured finished goods</t>
  </si>
  <si>
    <t>Total finished goods</t>
  </si>
  <si>
    <t>Service-related spares</t>
  </si>
  <si>
    <t>Demonstration systems</t>
  </si>
  <si>
    <t>Land, buildings, and building and leasehold improvements</t>
  </si>
  <si>
    <t>Computer equipment and related software</t>
  </si>
  <si>
    <t>Production, engineering, and other equipment</t>
  </si>
  <si>
    <t xml:space="preserve">Operating lease assets </t>
  </si>
  <si>
    <t>Furniture and fixtures</t>
  </si>
  <si>
    <t>Total gross property and equipment</t>
  </si>
  <si>
    <t xml:space="preserve">Less accumulated depreciation and amortization </t>
  </si>
  <si>
    <t>Other assets:</t>
  </si>
  <si>
    <t>Investments in privately held companies</t>
  </si>
  <si>
    <t xml:space="preserve">Other </t>
  </si>
  <si>
    <t>Switching</t>
  </si>
  <si>
    <t>NGN Routing</t>
  </si>
  <si>
    <t>Collaboration</t>
  </si>
  <si>
    <t>Service Provider Video</t>
  </si>
  <si>
    <t>Data Center</t>
  </si>
  <si>
    <t>Wireless</t>
  </si>
  <si>
    <t>Total Infrastructure Platforms</t>
  </si>
  <si>
    <t>Total Applications</t>
  </si>
  <si>
    <t>Total Other Products</t>
  </si>
  <si>
    <t>*Amount and Y/Y% changes are including-SP Video CPE Business divestiture</t>
  </si>
  <si>
    <t>Service Provider Video*</t>
  </si>
  <si>
    <t>Trend Period</t>
  </si>
  <si>
    <t>don’t expect any change here</t>
  </si>
  <si>
    <t>(default)</t>
  </si>
  <si>
    <t>*Quarters are hardcoded and year is extrapolated from the quarters. After 3 years, annual growth is hard coded and quarterly figures are extrapolated based on historical revenue distribution.</t>
  </si>
  <si>
    <t>https://www.statista.com/statistics/309386/ethernet-switch-vendor-revenue-cisco/</t>
  </si>
  <si>
    <t>(Less SP Video Revenue)</t>
  </si>
  <si>
    <t>Revenue Classification Post 2018 Q1</t>
  </si>
  <si>
    <t>Revenue Classification Pre 2018 Q1</t>
  </si>
  <si>
    <t>Reconciliation of Revenue Classifications</t>
  </si>
  <si>
    <t>Q1 Guidance</t>
  </si>
  <si>
    <t>Operating Expenses as % of Sales</t>
  </si>
  <si>
    <t>Balance Sheet Check</t>
  </si>
  <si>
    <t>Days of short term financing outstanding</t>
  </si>
  <si>
    <t>Days of long term financing outstanding</t>
  </si>
  <si>
    <t>Goodwill Growth</t>
  </si>
  <si>
    <t>Historical Financials</t>
  </si>
  <si>
    <t>Shares</t>
  </si>
  <si>
    <t>Amount</t>
  </si>
  <si>
    <t>Bought at</t>
  </si>
  <si>
    <t>Share Repurchase Schedule</t>
  </si>
  <si>
    <t>Common shares at end of quarter</t>
  </si>
  <si>
    <t>Diluted Shares</t>
  </si>
  <si>
    <t>Diluted Shares as a percent of shares outstanding</t>
  </si>
  <si>
    <t>Total Shares Outstanding</t>
  </si>
  <si>
    <t>Additional Depreciation</t>
  </si>
  <si>
    <t>D&amp;A as a percent of last period's PP&amp;E</t>
  </si>
  <si>
    <t>Capital Expenditure as a percent of sales</t>
  </si>
  <si>
    <t>Days of payable income tax</t>
  </si>
  <si>
    <t>short term debt/equity</t>
  </si>
  <si>
    <t>long term debt/equity</t>
  </si>
  <si>
    <t>Leverage Ratios</t>
  </si>
  <si>
    <t>interest/total debt</t>
  </si>
  <si>
    <t>interest income/investments</t>
  </si>
  <si>
    <t>Short term deferred revenue/sales</t>
  </si>
  <si>
    <t>Long term deferred revenue/sales</t>
  </si>
  <si>
    <t>Deferred tax assets as a percent of income pre-provision for taxes</t>
  </si>
  <si>
    <t>Short term deffered tax liabilities as a percent of income pre-provision for taxes</t>
  </si>
  <si>
    <t>Long term deferred tax liabilities as a percent of income pre-provision for taxes</t>
  </si>
  <si>
    <t>Interest Rate</t>
  </si>
  <si>
    <t>Maturity date</t>
  </si>
  <si>
    <t>Interest pmt</t>
  </si>
  <si>
    <t>Floating Rate Note:</t>
  </si>
  <si>
    <t>Total interest</t>
  </si>
  <si>
    <t>Repayments</t>
  </si>
  <si>
    <t>Issuances</t>
  </si>
  <si>
    <t>Divident Growth (Annual, Mid-Year Incrementation)</t>
  </si>
  <si>
    <t>Commercial paper</t>
  </si>
  <si>
    <t>(Commercial paper)</t>
  </si>
  <si>
    <t>Short term debt</t>
  </si>
  <si>
    <t>Long term debt</t>
  </si>
  <si>
    <t>Global 5G Market</t>
  </si>
  <si>
    <t>Enterprise spending</t>
  </si>
  <si>
    <t>% Asia Pacific</t>
  </si>
  <si>
    <t>Addressable Market</t>
  </si>
  <si>
    <t>Assumed Market Share</t>
  </si>
  <si>
    <t>Implied additional revenue</t>
  </si>
  <si>
    <t>5G Implications</t>
  </si>
  <si>
    <t>Additional 5G revenue</t>
  </si>
  <si>
    <t>5G Spend</t>
  </si>
  <si>
    <t>Implied Additional Revenue</t>
  </si>
  <si>
    <t>Cost of Debt</t>
  </si>
  <si>
    <t>Weight</t>
  </si>
  <si>
    <t>10y Treasury</t>
  </si>
  <si>
    <t>Implied ERP Trailing 12 month cash yield</t>
  </si>
  <si>
    <t>Equity</t>
  </si>
  <si>
    <t>Weight of equity</t>
  </si>
  <si>
    <t>Weight of debt</t>
  </si>
  <si>
    <t>Cost of equity</t>
  </si>
  <si>
    <t>Cost of debt</t>
  </si>
  <si>
    <t>Weighted Average Cost of Capital</t>
  </si>
  <si>
    <t>D/E</t>
  </si>
  <si>
    <t>Equity risk premium</t>
  </si>
  <si>
    <t>Perpetual growth rate</t>
  </si>
  <si>
    <t>Sensitivity</t>
  </si>
  <si>
    <t>Communications Equipment (75% of revenue)</t>
  </si>
  <si>
    <t>Name</t>
  </si>
  <si>
    <t>Mkt Cap</t>
  </si>
  <si>
    <t>P/E</t>
  </si>
  <si>
    <t>P/B</t>
  </si>
  <si>
    <t>ROE</t>
  </si>
  <si>
    <t>EBITDA</t>
  </si>
  <si>
    <t>Cisco</t>
  </si>
  <si>
    <t>Nokia</t>
  </si>
  <si>
    <t>Ericsson</t>
  </si>
  <si>
    <t>Motorola</t>
  </si>
  <si>
    <t>Hewlett Packard</t>
  </si>
  <si>
    <t>Arista Networks</t>
  </si>
  <si>
    <t>Ubiquiti</t>
  </si>
  <si>
    <t>Juniper Networks</t>
  </si>
  <si>
    <t>F5 Networks</t>
  </si>
  <si>
    <t>Ciena Corp</t>
  </si>
  <si>
    <t>InterDigital Inc</t>
  </si>
  <si>
    <t>Netgear</t>
  </si>
  <si>
    <t>Boston Omaha Corp</t>
  </si>
  <si>
    <t>Median</t>
  </si>
  <si>
    <t>Mean</t>
  </si>
  <si>
    <t>CDW Corp</t>
  </si>
  <si>
    <t>Citrix Systems</t>
  </si>
  <si>
    <t>Genpact LTD</t>
  </si>
  <si>
    <t>Presidio Inc</t>
  </si>
  <si>
    <t>Computer Services Inc</t>
  </si>
  <si>
    <t>Weighted average P/E</t>
  </si>
  <si>
    <t>2020P EPS</t>
  </si>
  <si>
    <t>Implied Share Price</t>
  </si>
  <si>
    <t>Weighted average EV/EBITDA</t>
  </si>
  <si>
    <t>2020P EBITDA</t>
  </si>
  <si>
    <t>Implied EV</t>
  </si>
  <si>
    <t>Implied Equity/Share</t>
  </si>
  <si>
    <t>IT Services (25% of revenue)</t>
  </si>
  <si>
    <t>ROIC/WACC</t>
  </si>
  <si>
    <t>Rev G 1YR</t>
  </si>
  <si>
    <t>Total Enterprise Spending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</si>
</sst>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_(&quot;$&quot;* #,##0_);_(&quot;$&quot;* \(#,##0\);_(&quot;$&quot;* &quot;-&quot;??_);_(@_)"/>
    <numFmt numFmtId="166" formatCode="0.0%"/>
    <numFmt numFmtId="167" formatCode="[$-409]mmmm\ d\,\ yyyy;@"/>
    <numFmt numFmtId="168" formatCode="_ * #,##0.00_ ;_ * \-#,##0.00_ ;_ * &quot;-&quot;??_ ;_ @_ "/>
    <numFmt numFmtId="169" formatCode="0%;\(0%\)"/>
    <numFmt numFmtId="170" formatCode="_(&quot;$&quot;* #,##0.0_);_(&quot;$&quot;* \(#,##0.0\);_(&quot;$&quot;* &quot;-&quot;_);_(@_)"/>
    <numFmt numFmtId="171" formatCode="General_)"/>
    <numFmt numFmtId="172" formatCode="&quot;R&quot;\ #,##0;&quot;R&quot;\ \-#,##0"/>
    <numFmt numFmtId="173" formatCode="_(* #,##0_);[Red]_(* \(#,##0\);_(* &quot;-&quot;_);_(@_)"/>
    <numFmt numFmtId="174" formatCode="_(* #,##0.0_);[Red]_(* \(#,##0.0\);_(* &quot;-&quot;_);_(@_)"/>
    <numFmt numFmtId="175" formatCode="_(* #,##0.00_);[Red]_(* \(#,##0.00\);_(* &quot;-&quot;_);_(@_)"/>
    <numFmt numFmtId="176" formatCode="_(* #,##0,_);[Red]_(* \(#,##0,\);_(* &quot;-&quot;_);_(@_)"/>
    <numFmt numFmtId="177" formatCode="_(* #,##0.0,_);[Red]_(* \(#,##0.0,\);_(* &quot;-&quot;_);_(@_)"/>
    <numFmt numFmtId="178" formatCode="_(* #,##0,,_);[Red]_(* \(#,##0,,\);_(* &quot;-&quot;_);_(@_)"/>
    <numFmt numFmtId="179" formatCode="_(* #,##0.0,,_);[Red]_(* \(#,##0.0,,\);_(* &quot;-&quot;_);_(@_)"/>
    <numFmt numFmtId="180" formatCode="#,##0.0_);\(#,##0.0\)"/>
    <numFmt numFmtId="181" formatCode="_(&quot;$&quot;#,##0_);[Red]_(\(&quot;$&quot;#,##0\);_(&quot;- &quot;?_);_(@_)"/>
    <numFmt numFmtId="182" formatCode="_(&quot;$&quot;#,##0.0_);[Red]_(\(&quot;$&quot;#,##0.0\);_(&quot;- &quot;?_);_(@_)"/>
    <numFmt numFmtId="183" formatCode="_(&quot;$&quot;#,##0.00_);[Red]_(\(&quot;$&quot;#,##0.00\);_(&quot;- &quot;?_);_(@_)"/>
    <numFmt numFmtId="184" formatCode="_(&quot;$&quot;#,##0,_);[Red]_(\(&quot;$&quot;#,##0,\);_(&quot;- &quot;?_);_(@_)"/>
    <numFmt numFmtId="185" formatCode="_(&quot;$&quot;#,##0.0,_);[Red]_(\(&quot;$&quot;#,##0.0,\);_(&quot;- &quot;?_);_(@_)"/>
    <numFmt numFmtId="186" formatCode="_(&quot;$&quot;#,##0,,_);[Red]_(\(&quot;$&quot;#,##0,,\);_(&quot;- &quot;?_);_(@_)"/>
    <numFmt numFmtId="187" formatCode="_(&quot;$&quot;#,##0.0,,_);[Red]_(\(&quot;$&quot;#,##0.0,,\);_(&quot;- &quot;?_);_(@_)"/>
    <numFmt numFmtId="188" formatCode="00000"/>
    <numFmt numFmtId="189" formatCode="_(* #,###.0_);_(* \(#,###.0\);_(* &quot;-&quot;?_);_(@_)"/>
    <numFmt numFmtId="190" formatCode="_-* #,##0\ _D_M_-;\-* #,##0\ _D_M_-;_-* &quot;-&quot;\ _D_M_-;_-@_-"/>
    <numFmt numFmtId="191" formatCode="_-* #,##0.00\ _D_M_-;\-* #,##0.00\ _D_M_-;_-* &quot;-&quot;??\ _D_M_-;_-@_-"/>
    <numFmt numFmtId="192" formatCode="_([$€-2]* #,##0.00_);_([$€-2]* \(#,##0.00\);_([$€-2]* &quot;-&quot;??_)"/>
    <numFmt numFmtId="193" formatCode="#,##0.00&quot; $&quot;;\-#,##0.00&quot; $&quot;"/>
    <numFmt numFmtId="194" formatCode="_-* #,##0\ _F_-;\-* #,##0\ _F_-;_-* &quot;-&quot;\ _F_-;_-@_-"/>
    <numFmt numFmtId="195" formatCode="_-* #,##0.00\ _F_-;\-* #,##0.00\ _F_-;_-* &quot;-&quot;??\ _F_-;_-@_-"/>
    <numFmt numFmtId="196" formatCode="_-* #,##0\ &quot;F&quot;_-;\-* #,##0\ &quot;F&quot;_-;_-* &quot;-&quot;\ &quot;F&quot;_-;_-@_-"/>
    <numFmt numFmtId="197" formatCode="_-* #,##0.00\ &quot;F&quot;_-;\-* #,##0.00\ &quot;F&quot;_-;_-* &quot;-&quot;??\ &quot;F&quot;_-;_-@_-"/>
    <numFmt numFmtId="198" formatCode="#,##0\ &quot;F&quot;;[Red]\-#,##0\ &quot;F&quot;"/>
    <numFmt numFmtId="199" formatCode="#,###.0_);[Red]\(#,###.0\)"/>
    <numFmt numFmtId="200" formatCode="0_);[Red]\(0\)"/>
    <numFmt numFmtId="201" formatCode="0.0_);[Red]\(0.0\)"/>
    <numFmt numFmtId="202" formatCode="0.00_);[Red]\(0.00\)"/>
    <numFmt numFmtId="203" formatCode="0%\ ;[Red]\(0%\);_(&quot;-&quot;?_)"/>
    <numFmt numFmtId="204" formatCode="0.0%\ ;[Red]\(0.0%\);_(&quot;-&quot;?_)"/>
    <numFmt numFmtId="205" formatCode="0.00%\ ;[Red]\(0.00%\);_(&quot;-&quot;?_)"/>
    <numFmt numFmtId="206" formatCode="0.000%\ ;[Red]\(0.000%\);_(&quot;-&quot;?_)"/>
    <numFmt numFmtId="207" formatCode="_-* #,##0.0_-;\-* #,##0.0_-;_-* &quot;-&quot;??_-;_-@_-"/>
    <numFmt numFmtId="208" formatCode=".0%_);[Red]\(.0%\)"/>
    <numFmt numFmtId="209" formatCode="&quot;kr&quot;\ #,##0.00;[Red]&quot;kr&quot;\ \-#,##0.00"/>
    <numFmt numFmtId="210" formatCode="mm/dd/yy"/>
    <numFmt numFmtId="211" formatCode="_-* #,##0\ &quot;DM&quot;_-;\-* #,##0\ &quot;DM&quot;_-;_-* &quot;-&quot;\ &quot;DM&quot;_-;_-@_-"/>
    <numFmt numFmtId="212" formatCode="_-* #,##0.00\ &quot;DM&quot;_-;\-* #,##0.00\ &quot;DM&quot;_-;_-* &quot;-&quot;??\ &quot;DM&quot;_-;_-@_-"/>
    <numFmt numFmtId="213" formatCode="0.000%"/>
    <numFmt numFmtId="214" formatCode="_-* #,##0.00_-;\-* #,##0.00_-;_-* &quot;-&quot;??_-;_-@_-"/>
    <numFmt numFmtId="215" formatCode="_-* #,##0_-;\(#,##0\)_-;_-* &quot;-&quot;_-;_-@_-"/>
    <numFmt numFmtId="216" formatCode="_-* #,##0_-;\-* #,##0_-;_-* &quot;-&quot;??_-;_-@_-"/>
    <numFmt numFmtId="217" formatCode="_-* #,##0.00_-;\(#,##0.00\)_-;_-* &quot;-&quot;_-;_-@_-"/>
    <numFmt numFmtId="218" formatCode="_-* #,##0.0_-;\(#,##0.0\)_-;_-* &quot;-&quot;_-;_-@_-"/>
    <numFmt numFmtId="219" formatCode="0.0000%"/>
    <numFmt numFmtId="220" formatCode="0.0"/>
    <numFmt numFmtId="221" formatCode="_(* #,##0.00_);_(* \(#,##0.00\);_(* &quot;-&quot;_);_(@_)"/>
    <numFmt numFmtId="222" formatCode="0.00\x"/>
    <numFmt numFmtId="223" formatCode="_(* #,##0_);_(&quot;$&quot;* \(#,##0\);_(&quot;$&quot;* &quot;-&quot;??_);_(@_)"/>
  </numFmts>
  <fonts count="108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Geneva"/>
      <family val="2"/>
    </font>
    <font>
      <sz val="8"/>
      <name val="Arial"/>
      <family val="2"/>
    </font>
    <font>
      <b/>
      <sz val="10"/>
      <name val="Geneva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i/>
      <sz val="9"/>
      <name val="Arial"/>
      <family val="2"/>
    </font>
    <font>
      <i/>
      <sz val="10"/>
      <name val="Arial"/>
      <family val="2"/>
    </font>
    <font>
      <b/>
      <sz val="8"/>
      <color indexed="9"/>
      <name val="Arial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MS Sans Serif"/>
      <family val="2"/>
    </font>
    <font>
      <sz val="13"/>
      <name val="Tms Rmn"/>
    </font>
    <font>
      <sz val="12"/>
      <name val="Times New Roman"/>
      <family val="1"/>
    </font>
    <font>
      <sz val="8"/>
      <name val="Times New Roman"/>
      <family val="1"/>
    </font>
    <font>
      <sz val="12"/>
      <name val="Tms Rmn"/>
    </font>
    <font>
      <sz val="9"/>
      <name val="Helv"/>
    </font>
    <font>
      <b/>
      <sz val="13"/>
      <name val="Tms Rmn"/>
    </font>
    <font>
      <b/>
      <sz val="8"/>
      <color indexed="8"/>
      <name val="Arial"/>
      <family val="2"/>
    </font>
    <font>
      <b/>
      <sz val="8"/>
      <color indexed="8"/>
      <name val="Courier New"/>
      <family val="3"/>
    </font>
    <font>
      <sz val="10"/>
      <color indexed="22"/>
      <name val="Arial"/>
      <family val="2"/>
    </font>
    <font>
      <sz val="7"/>
      <name val="Small Fonts"/>
      <family val="2"/>
    </font>
    <font>
      <sz val="10"/>
      <name val="MS Serif"/>
      <family val="1"/>
    </font>
    <font>
      <sz val="10"/>
      <name val="Courier"/>
      <family val="3"/>
    </font>
    <font>
      <u val="doubleAccounting"/>
      <sz val="10"/>
      <name val="Times New Roman"/>
      <family val="1"/>
    </font>
    <font>
      <sz val="10"/>
      <name val="Times New Roman"/>
      <family val="1"/>
    </font>
    <font>
      <sz val="10"/>
      <color indexed="16"/>
      <name val="MS Serif"/>
      <family val="1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8"/>
      <name val="MS Sans Serif"/>
      <family val="2"/>
    </font>
    <font>
      <b/>
      <sz val="12"/>
      <name val="Tms Rmn"/>
    </font>
    <font>
      <sz val="10"/>
      <color indexed="12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sz val="11"/>
      <name val="‚l‚r –¾’©"/>
      <charset val="128"/>
    </font>
    <font>
      <sz val="11"/>
      <color indexed="8"/>
      <name val="Times New Roman"/>
      <family val="1"/>
    </font>
    <font>
      <b/>
      <i/>
      <sz val="10"/>
      <color indexed="8"/>
      <name val="Arial"/>
      <family val="2"/>
    </font>
    <font>
      <b/>
      <sz val="11"/>
      <color indexed="16"/>
      <name val="Times New Roman"/>
      <family val="1"/>
    </font>
    <font>
      <b/>
      <sz val="10"/>
      <color indexed="18"/>
      <name val="Arial"/>
      <family val="2"/>
    </font>
    <font>
      <b/>
      <sz val="22"/>
      <color indexed="18"/>
      <name val="Times New Roman"/>
      <family val="1"/>
    </font>
    <font>
      <b/>
      <sz val="10"/>
      <name val="MS Sans Serif"/>
      <family val="2"/>
    </font>
    <font>
      <sz val="8"/>
      <name val="Wingdings"/>
      <charset val="2"/>
    </font>
    <font>
      <b/>
      <sz val="12"/>
      <color indexed="8"/>
      <name val="Arial"/>
      <family val="2"/>
    </font>
    <font>
      <sz val="8"/>
      <name val="Helv"/>
    </font>
    <font>
      <sz val="8"/>
      <color indexed="8"/>
      <name val="Arial"/>
      <family val="2"/>
    </font>
    <font>
      <sz val="8"/>
      <color indexed="12"/>
      <name val="Arial"/>
      <family val="2"/>
    </font>
    <font>
      <u val="singleAccounting"/>
      <sz val="10"/>
      <name val="Times New Roman"/>
      <family val="1"/>
    </font>
    <font>
      <sz val="8"/>
      <name val="MS Sans Serif"/>
      <family val="2"/>
    </font>
    <font>
      <b/>
      <sz val="8"/>
      <color indexed="8"/>
      <name val="Helv"/>
    </font>
    <font>
      <sz val="8"/>
      <color indexed="8"/>
      <name val="Wingdings"/>
      <charset val="2"/>
    </font>
    <font>
      <sz val="11"/>
      <name val="ＭＳ Ｐゴシック"/>
      <family val="2"/>
      <charset val="128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6"/>
      <color theme="0"/>
      <name val="Arial"/>
      <family val="2"/>
    </font>
    <font>
      <sz val="11"/>
      <color indexed="8"/>
      <name val="Calibri"/>
      <family val="2"/>
    </font>
    <font>
      <b/>
      <sz val="10"/>
      <color theme="1"/>
      <name val="Arial"/>
      <family val="2"/>
    </font>
    <font>
      <i/>
      <sz val="8"/>
      <name val="Arial"/>
      <family val="2"/>
    </font>
    <font>
      <b/>
      <i/>
      <sz val="22"/>
      <color theme="0"/>
      <name val="Arial"/>
      <family val="2"/>
    </font>
    <font>
      <i/>
      <sz val="12"/>
      <color theme="0"/>
      <name val="Arial"/>
      <family val="2"/>
    </font>
    <font>
      <b/>
      <sz val="10"/>
      <color rgb="FFEEECE2"/>
      <name val="Arial"/>
      <family val="2"/>
    </font>
    <font>
      <sz val="12"/>
      <color theme="1"/>
      <name val="Open Sans"/>
      <family val="2"/>
    </font>
    <font>
      <sz val="12"/>
      <color theme="1"/>
      <name val="Arial Narrow"/>
      <family val="2"/>
    </font>
    <font>
      <b/>
      <sz val="10"/>
      <color theme="0"/>
      <name val="Open Sans"/>
      <family val="2"/>
    </font>
    <font>
      <b/>
      <sz val="11"/>
      <color theme="0"/>
      <name val="Open Sans"/>
      <family val="2"/>
    </font>
    <font>
      <sz val="10"/>
      <color theme="1"/>
      <name val="Open Sans"/>
      <family val="2"/>
    </font>
    <font>
      <i/>
      <sz val="10"/>
      <color theme="1"/>
      <name val="Open Sans"/>
      <family val="2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10"/>
      <color theme="0"/>
      <name val="Arial"/>
      <family val="2"/>
    </font>
    <font>
      <i/>
      <sz val="10"/>
      <color theme="1"/>
      <name val="Arial"/>
      <family val="2"/>
    </font>
    <font>
      <i/>
      <sz val="9"/>
      <color theme="1"/>
      <name val="Arial"/>
      <family val="2"/>
    </font>
    <font>
      <i/>
      <sz val="12"/>
      <color theme="1"/>
      <name val="Arial"/>
      <family val="2"/>
    </font>
    <font>
      <u/>
      <sz val="12"/>
      <color rgb="FF0070C0"/>
      <name val="Arial"/>
      <family val="2"/>
    </font>
    <font>
      <sz val="10"/>
      <color rgb="FF0432FF"/>
      <name val="Arial"/>
      <family val="2"/>
    </font>
    <font>
      <b/>
      <sz val="14"/>
      <color theme="0"/>
      <name val="Arial"/>
      <family val="2"/>
    </font>
    <font>
      <b/>
      <i/>
      <sz val="12"/>
      <color theme="0"/>
      <name val="Arial"/>
      <family val="2"/>
    </font>
    <font>
      <sz val="10"/>
      <color indexed="10"/>
      <name val="Arial"/>
      <family val="2"/>
    </font>
    <font>
      <b/>
      <sz val="10"/>
      <color theme="0" tint="-0.249977111117893"/>
      <name val="Arial"/>
      <family val="2"/>
    </font>
    <font>
      <b/>
      <sz val="16"/>
      <color theme="1"/>
      <name val="Arial"/>
      <family val="2"/>
    </font>
    <font>
      <b/>
      <u/>
      <sz val="22"/>
      <color theme="0"/>
      <name val="Cambria"/>
      <family val="1"/>
      <scheme val="major"/>
    </font>
    <font>
      <b/>
      <i/>
      <sz val="22"/>
      <color rgb="FF2D475A"/>
      <name val="Cambria"/>
      <family val="1"/>
      <scheme val="major"/>
    </font>
    <font>
      <b/>
      <u/>
      <sz val="22"/>
      <color theme="0"/>
      <name val="News Gothic MT"/>
      <family val="2"/>
    </font>
    <font>
      <sz val="9"/>
      <color indexed="8"/>
      <name val="Arial"/>
      <family val="2"/>
    </font>
    <font>
      <i/>
      <sz val="9"/>
      <color indexed="8"/>
      <name val="Arial"/>
      <family val="2"/>
    </font>
    <font>
      <sz val="10"/>
      <color rgb="FF000000"/>
      <name val="Arial"/>
    </font>
    <font>
      <sz val="10"/>
      <color rgb="FF000000"/>
      <name val="Arial"/>
      <family val="2"/>
    </font>
    <font>
      <b/>
      <u/>
      <sz val="14"/>
      <color rgb="FFEEECE2"/>
      <name val="Arial"/>
      <family val="2"/>
    </font>
    <font>
      <sz val="12"/>
      <name val="Arial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u val="singleAccounting"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 Light"/>
      <family val="2"/>
    </font>
    <font>
      <sz val="12"/>
      <color theme="1"/>
      <name val="Calibri Light"/>
      <family val="2"/>
    </font>
    <font>
      <sz val="12"/>
      <color theme="0"/>
      <name val="Calibri Light"/>
      <family val="2"/>
    </font>
    <font>
      <b/>
      <sz val="12"/>
      <name val="Calibri Light"/>
      <family val="2"/>
    </font>
  </fonts>
  <fills count="31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4"/>
        <bgColor indexed="64"/>
      </patternFill>
    </fill>
    <fill>
      <patternFill patternType="solid">
        <fgColor indexed="12"/>
      </patternFill>
    </fill>
    <fill>
      <patternFill patternType="solid">
        <fgColor indexed="9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8"/>
        <bgColor indexed="64"/>
      </patternFill>
    </fill>
    <fill>
      <patternFill patternType="solid">
        <fgColor indexed="43"/>
      </patternFill>
    </fill>
    <fill>
      <patternFill patternType="solid">
        <fgColor indexed="9"/>
        <bgColor indexed="64"/>
      </patternFill>
    </fill>
    <fill>
      <patternFill patternType="mediumGray">
        <fgColor indexed="22"/>
      </patternFill>
    </fill>
    <fill>
      <patternFill patternType="darkVertical"/>
    </fill>
    <fill>
      <patternFill patternType="solid">
        <fgColor theme="0"/>
        <bgColor indexed="64"/>
      </patternFill>
    </fill>
    <fill>
      <patternFill patternType="solid">
        <fgColor rgb="FFBDCFD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EBCA9"/>
        <bgColor indexed="64"/>
      </patternFill>
    </fill>
    <fill>
      <patternFill patternType="solid">
        <fgColor rgb="FFFEFAF2"/>
        <bgColor indexed="64"/>
      </patternFill>
    </fill>
    <fill>
      <patternFill patternType="solid">
        <fgColor rgb="FFF8FCFF"/>
        <bgColor indexed="64"/>
      </patternFill>
    </fill>
    <fill>
      <patternFill patternType="solid">
        <fgColor rgb="FFDDEDF2"/>
        <bgColor indexed="64"/>
      </patternFill>
    </fill>
    <fill>
      <patternFill patternType="solid">
        <fgColor rgb="FFFDFAF4"/>
        <bgColor indexed="64"/>
      </patternFill>
    </fill>
    <fill>
      <patternFill patternType="solid">
        <fgColor rgb="FFFEFED6"/>
        <bgColor indexed="64"/>
      </patternFill>
    </fill>
    <fill>
      <patternFill patternType="solid">
        <fgColor rgb="FFF7FAFD"/>
        <bgColor indexed="64"/>
      </patternFill>
    </fill>
    <fill>
      <patternFill patternType="solid">
        <fgColor rgb="FFFEFFD9"/>
        <bgColor indexed="64"/>
      </patternFill>
    </fill>
    <fill>
      <patternFill patternType="solid">
        <fgColor rgb="FFEEECE2"/>
        <bgColor indexed="64"/>
      </patternFill>
    </fill>
    <fill>
      <patternFill patternType="solid">
        <fgColor rgb="FF24485B"/>
        <bgColor indexed="64"/>
      </patternFill>
    </fill>
    <fill>
      <patternFill patternType="solid">
        <fgColor rgb="FFBECCD2"/>
        <bgColor indexed="64"/>
      </patternFill>
    </fill>
    <fill>
      <patternFill patternType="solid">
        <fgColor rgb="FFF9FCFF"/>
        <bgColor indexed="64"/>
      </patternFill>
    </fill>
    <fill>
      <patternFill patternType="solid">
        <fgColor rgb="FFFEFBF3"/>
        <bgColor indexed="64"/>
      </patternFill>
    </fill>
  </fills>
  <borders count="29">
    <border>
      <left/>
      <right/>
      <top/>
      <bottom/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3743705557422"/>
      </bottom>
      <diagonal/>
    </border>
  </borders>
  <cellStyleXfs count="206">
    <xf numFmtId="0" fontId="0" fillId="0" borderId="0"/>
    <xf numFmtId="0" fontId="15" fillId="0" borderId="0" applyNumberFormat="0" applyFill="0" applyBorder="0" applyAlignment="0" applyProtection="0"/>
    <xf numFmtId="0" fontId="2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/>
    <xf numFmtId="0" fontId="15" fillId="0" borderId="0" applyNumberFormat="0" applyFill="0" applyBorder="0" applyAlignment="0" applyProtection="0"/>
    <xf numFmtId="0" fontId="2" fillId="0" borderId="0"/>
    <xf numFmtId="0" fontId="2" fillId="0" borderId="0"/>
    <xf numFmtId="0" fontId="15" fillId="0" borderId="0" applyNumberFormat="0" applyFill="0" applyBorder="0" applyAlignment="0" applyProtection="0"/>
    <xf numFmtId="0" fontId="2" fillId="0" borderId="0"/>
    <xf numFmtId="0" fontId="16" fillId="0" borderId="0"/>
    <xf numFmtId="0" fontId="2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0" fontId="17" fillId="0" borderId="0"/>
    <xf numFmtId="169" fontId="18" fillId="0" borderId="0" applyFont="0" applyFill="0" applyBorder="0" applyAlignment="0" applyProtection="0"/>
    <xf numFmtId="0" fontId="19" fillId="0" borderId="0"/>
    <xf numFmtId="166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0" fontId="4" fillId="0" borderId="0" applyNumberFormat="0" applyAlignment="0"/>
    <xf numFmtId="170" fontId="2" fillId="3" borderId="1">
      <alignment horizontal="center" vertical="center"/>
    </xf>
    <xf numFmtId="0" fontId="20" fillId="0" borderId="0">
      <alignment horizontal="center" wrapText="1"/>
      <protection locked="0"/>
    </xf>
    <xf numFmtId="171" fontId="6" fillId="0" borderId="0" applyNumberFormat="0">
      <alignment horizontal="center"/>
    </xf>
    <xf numFmtId="9" fontId="3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2" fontId="2" fillId="0" borderId="0" applyFill="0" applyBorder="0" applyAlignment="0"/>
    <xf numFmtId="0" fontId="22" fillId="0" borderId="0" applyFill="0" applyBorder="0" applyAlignment="0"/>
    <xf numFmtId="0" fontId="2" fillId="0" borderId="0" applyFill="0" applyBorder="0" applyAlignment="0"/>
    <xf numFmtId="0" fontId="2" fillId="0" borderId="0" applyFill="0" applyBorder="0" applyAlignment="0"/>
    <xf numFmtId="0" fontId="2" fillId="0" borderId="0" applyFill="0" applyBorder="0" applyAlignment="0"/>
    <xf numFmtId="0" fontId="22" fillId="0" borderId="0" applyFill="0" applyBorder="0" applyAlignment="0"/>
    <xf numFmtId="0" fontId="2" fillId="0" borderId="0" applyFill="0" applyBorder="0" applyAlignment="0"/>
    <xf numFmtId="0" fontId="22" fillId="0" borderId="0" applyFill="0" applyBorder="0" applyAlignment="0"/>
    <xf numFmtId="0" fontId="23" fillId="0" borderId="2" applyNumberFormat="0" applyFill="0" applyProtection="0">
      <alignment horizontal="center"/>
    </xf>
    <xf numFmtId="0" fontId="11" fillId="4" borderId="0">
      <alignment horizontal="left"/>
    </xf>
    <xf numFmtId="0" fontId="14" fillId="4" borderId="0">
      <alignment horizontal="right"/>
    </xf>
    <xf numFmtId="0" fontId="24" fillId="5" borderId="0">
      <alignment horizontal="center"/>
    </xf>
    <xf numFmtId="0" fontId="14" fillId="4" borderId="0">
      <alignment horizontal="right"/>
    </xf>
    <xf numFmtId="0" fontId="25" fillId="5" borderId="0">
      <alignment horizontal="left"/>
    </xf>
    <xf numFmtId="43" fontId="2" fillId="0" borderId="0" applyFont="0" applyFill="0" applyBorder="0" applyAlignment="0" applyProtection="0"/>
    <xf numFmtId="173" fontId="2" fillId="0" borderId="0" applyFont="0" applyFill="0" applyBorder="0" applyAlignment="0" applyProtection="0"/>
    <xf numFmtId="174" fontId="2" fillId="0" borderId="0" applyFont="0" applyFill="0" applyBorder="0" applyAlignment="0" applyProtection="0"/>
    <xf numFmtId="175" fontId="2" fillId="0" borderId="0" applyFont="0" applyFill="0" applyBorder="0" applyAlignment="0" applyProtection="0"/>
    <xf numFmtId="176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8" fontId="2" fillId="0" borderId="0" applyFont="0" applyFill="0" applyBorder="0" applyAlignment="0" applyProtection="0"/>
    <xf numFmtId="179" fontId="2" fillId="0" borderId="0" applyFont="0" applyFill="0" applyBorder="0" applyAlignment="0" applyProtection="0"/>
    <xf numFmtId="0" fontId="22" fillId="0" borderId="0" applyFont="0" applyFill="0" applyBorder="0" applyAlignment="0" applyProtection="0"/>
    <xf numFmtId="43" fontId="2" fillId="0" borderId="0" applyFont="0" applyFill="0" applyBorder="0" applyAlignment="0" applyProtection="0"/>
    <xf numFmtId="37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39" fontId="18" fillId="0" borderId="0" applyFont="0" applyFill="0" applyBorder="0" applyAlignment="0" applyProtection="0"/>
    <xf numFmtId="3" fontId="26" fillId="0" borderId="0" applyFont="0" applyFill="0" applyBorder="0" applyAlignment="0" applyProtection="0"/>
    <xf numFmtId="166" fontId="27" fillId="0" borderId="0" applyNumberFormat="0" applyFill="0" applyAlignment="0" applyProtection="0"/>
    <xf numFmtId="0" fontId="28" fillId="0" borderId="0" applyNumberFormat="0" applyAlignment="0">
      <alignment horizontal="left"/>
    </xf>
    <xf numFmtId="0" fontId="29" fillId="0" borderId="0" applyNumberFormat="0" applyAlignment="0"/>
    <xf numFmtId="44" fontId="2" fillId="0" borderId="0" applyFont="0" applyFill="0" applyBorder="0" applyAlignment="0" applyProtection="0"/>
    <xf numFmtId="181" fontId="2" fillId="0" borderId="0" applyFont="0" applyFill="0" applyBorder="0" applyAlignment="0" applyProtection="0">
      <alignment horizontal="right"/>
    </xf>
    <xf numFmtId="182" fontId="2" fillId="0" borderId="0" applyFont="0" applyFill="0" applyBorder="0" applyAlignment="0" applyProtection="0">
      <alignment horizontal="right"/>
    </xf>
    <xf numFmtId="183" fontId="2" fillId="0" borderId="0" applyFont="0" applyFill="0" applyBorder="0" applyAlignment="0" applyProtection="0">
      <alignment horizontal="right"/>
    </xf>
    <xf numFmtId="184" fontId="2" fillId="0" borderId="0" applyFont="0" applyFill="0" applyBorder="0" applyAlignment="0" applyProtection="0">
      <alignment horizontal="right"/>
    </xf>
    <xf numFmtId="185" fontId="2" fillId="0" borderId="0" applyFont="0" applyFill="0" applyBorder="0" applyAlignment="0" applyProtection="0">
      <alignment horizontal="right"/>
    </xf>
    <xf numFmtId="184" fontId="2" fillId="0" borderId="0" applyFont="0" applyFill="0" applyBorder="0" applyAlignment="0" applyProtection="0">
      <alignment horizontal="right"/>
    </xf>
    <xf numFmtId="186" fontId="2" fillId="0" borderId="0" applyFont="0" applyFill="0" applyBorder="0" applyAlignment="0" applyProtection="0">
      <alignment horizontal="right"/>
    </xf>
    <xf numFmtId="187" fontId="2" fillId="0" borderId="0" applyFont="0" applyFill="0" applyBorder="0" applyAlignment="0" applyProtection="0">
      <alignment horizontal="right"/>
    </xf>
    <xf numFmtId="0" fontId="22" fillId="0" borderId="0" applyFont="0" applyFill="0" applyBorder="0" applyAlignment="0" applyProtection="0"/>
    <xf numFmtId="44" fontId="57" fillId="0" borderId="0" applyFont="0" applyFill="0" applyBorder="0" applyAlignment="0" applyProtection="0"/>
    <xf numFmtId="6" fontId="5" fillId="0" borderId="0" applyFont="0" applyFill="0" applyBorder="0" applyAlignment="0" applyProtection="0"/>
    <xf numFmtId="5" fontId="18" fillId="0" borderId="0" applyFont="0" applyFill="0" applyBorder="0" applyAlignment="0" applyProtection="0"/>
    <xf numFmtId="7" fontId="18" fillId="0" borderId="0" applyFont="0" applyFill="0" applyBorder="0" applyAlignment="0" applyProtection="0"/>
    <xf numFmtId="188" fontId="2" fillId="0" borderId="0" applyFont="0" applyFill="0" applyBorder="0" applyAlignment="0" applyProtection="0"/>
    <xf numFmtId="0" fontId="26" fillId="0" borderId="0" applyFont="0" applyFill="0" applyBorder="0" applyAlignment="0" applyProtection="0"/>
    <xf numFmtId="14" fontId="2" fillId="0" borderId="0" applyFont="0" applyFill="0" applyBorder="0" applyProtection="0">
      <alignment horizontal="right"/>
    </xf>
    <xf numFmtId="17" fontId="6" fillId="0" borderId="0" applyFill="0" applyBorder="0" applyProtection="0">
      <alignment horizontal="center"/>
    </xf>
    <xf numFmtId="14" fontId="8" fillId="0" borderId="0" applyFill="0" applyBorder="0" applyAlignment="0"/>
    <xf numFmtId="42" fontId="30" fillId="0" borderId="0"/>
    <xf numFmtId="189" fontId="30" fillId="0" borderId="0"/>
    <xf numFmtId="38" fontId="17" fillId="0" borderId="3">
      <alignment vertical="center"/>
    </xf>
    <xf numFmtId="190" fontId="2" fillId="0" borderId="0" applyFont="0" applyFill="0" applyBorder="0" applyAlignment="0" applyProtection="0"/>
    <xf numFmtId="191" fontId="2" fillId="0" borderId="0" applyFont="0" applyFill="0" applyBorder="0" applyAlignment="0" applyProtection="0"/>
    <xf numFmtId="42" fontId="31" fillId="0" borderId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" fillId="0" borderId="0" applyFill="0" applyBorder="0" applyAlignment="0"/>
    <xf numFmtId="0" fontId="22" fillId="0" borderId="0" applyFill="0" applyBorder="0" applyAlignment="0"/>
    <xf numFmtId="0" fontId="32" fillId="0" borderId="0" applyNumberFormat="0" applyAlignment="0">
      <alignment horizontal="left"/>
    </xf>
    <xf numFmtId="192" fontId="2" fillId="0" borderId="0" applyFont="0" applyFill="0" applyBorder="0" applyAlignment="0" applyProtection="0"/>
    <xf numFmtId="2" fontId="26" fillId="0" borderId="0" applyFont="0" applyFill="0" applyBorder="0" applyAlignment="0" applyProtection="0"/>
    <xf numFmtId="38" fontId="4" fillId="6" borderId="0" applyNumberFormat="0" applyBorder="0" applyAlignment="0" applyProtection="0"/>
    <xf numFmtId="0" fontId="33" fillId="0" borderId="0" applyNumberFormat="0" applyFill="0" applyBorder="0" applyAlignment="0" applyProtection="0"/>
    <xf numFmtId="0" fontId="34" fillId="0" borderId="4" applyNumberFormat="0" applyAlignment="0" applyProtection="0">
      <alignment horizontal="left" vertical="center"/>
    </xf>
    <xf numFmtId="0" fontId="34" fillId="0" borderId="5">
      <alignment horizontal="left" vertical="center"/>
    </xf>
    <xf numFmtId="193" fontId="2" fillId="0" borderId="0">
      <protection locked="0"/>
    </xf>
    <xf numFmtId="193" fontId="2" fillId="0" borderId="0">
      <protection locked="0"/>
    </xf>
    <xf numFmtId="0" fontId="35" fillId="0" borderId="6">
      <alignment horizontal="center"/>
    </xf>
    <xf numFmtId="38" fontId="36" fillId="0" borderId="0" applyNumberFormat="0" applyFill="0" applyBorder="0" applyProtection="0">
      <alignment horizontal="center"/>
    </xf>
    <xf numFmtId="0" fontId="35" fillId="0" borderId="0">
      <alignment horizontal="center"/>
    </xf>
    <xf numFmtId="0" fontId="37" fillId="0" borderId="7" applyNumberFormat="0" applyFill="0" applyAlignment="0" applyProtection="0"/>
    <xf numFmtId="10" fontId="4" fillId="7" borderId="8" applyNumberFormat="0" applyBorder="0" applyAlignment="0" applyProtection="0"/>
    <xf numFmtId="180" fontId="2" fillId="8" borderId="0"/>
    <xf numFmtId="38" fontId="38" fillId="9" borderId="0" applyNumberFormat="0" applyBorder="0" applyAlignment="0" applyProtection="0">
      <alignment horizontal="center"/>
    </xf>
    <xf numFmtId="0" fontId="3" fillId="0" borderId="0"/>
    <xf numFmtId="0" fontId="11" fillId="4" borderId="0">
      <alignment horizontal="left"/>
    </xf>
    <xf numFmtId="0" fontId="39" fillId="5" borderId="0">
      <alignment horizontal="left"/>
    </xf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" fillId="0" borderId="0" applyFill="0" applyBorder="0" applyAlignment="0"/>
    <xf numFmtId="0" fontId="22" fillId="0" borderId="0" applyFill="0" applyBorder="0" applyAlignment="0"/>
    <xf numFmtId="180" fontId="2" fillId="4" borderId="0"/>
    <xf numFmtId="194" fontId="2" fillId="0" borderId="0" applyFont="0" applyFill="0" applyBorder="0" applyAlignment="0" applyProtection="0"/>
    <xf numFmtId="195" fontId="2" fillId="0" borderId="0" applyFont="0" applyFill="0" applyBorder="0" applyAlignment="0" applyProtection="0"/>
    <xf numFmtId="196" fontId="2" fillId="0" borderId="0" applyFont="0" applyFill="0" applyBorder="0" applyAlignment="0" applyProtection="0"/>
    <xf numFmtId="197" fontId="2" fillId="0" borderId="0" applyFont="0" applyFill="0" applyBorder="0" applyAlignment="0" applyProtection="0"/>
    <xf numFmtId="37" fontId="27" fillId="0" borderId="0"/>
    <xf numFmtId="198" fontId="2" fillId="0" borderId="0"/>
    <xf numFmtId="0" fontId="2" fillId="0" borderId="0"/>
    <xf numFmtId="38" fontId="5" fillId="0" borderId="0" applyFont="0" applyFill="0" applyBorder="0" applyAlignment="0" applyProtection="0"/>
    <xf numFmtId="199" fontId="3" fillId="0" borderId="0" applyFont="0" applyFill="0" applyBorder="0" applyAlignment="0" applyProtection="0"/>
    <xf numFmtId="200" fontId="2" fillId="0" borderId="0" applyFont="0" applyFill="0" applyBorder="0" applyProtection="0">
      <alignment horizontal="left"/>
    </xf>
    <xf numFmtId="201" fontId="2" fillId="0" borderId="0" applyFont="0" applyFill="0" applyBorder="0" applyProtection="0">
      <alignment horizontal="center"/>
    </xf>
    <xf numFmtId="202" fontId="2" fillId="0" borderId="0" applyFont="0" applyFill="0" applyBorder="0" applyProtection="0">
      <alignment horizontal="center"/>
    </xf>
    <xf numFmtId="40" fontId="40" fillId="0" borderId="0" applyFont="0" applyFill="0" applyBorder="0" applyAlignment="0" applyProtection="0"/>
    <xf numFmtId="38" fontId="40" fillId="0" borderId="0" applyFont="0" applyFill="0" applyBorder="0" applyAlignment="0" applyProtection="0"/>
    <xf numFmtId="40" fontId="41" fillId="11" borderId="0">
      <alignment horizontal="right"/>
    </xf>
    <xf numFmtId="0" fontId="42" fillId="6" borderId="0">
      <alignment horizontal="right"/>
    </xf>
    <xf numFmtId="0" fontId="43" fillId="11" borderId="9"/>
    <xf numFmtId="0" fontId="44" fillId="0" borderId="0" applyBorder="0">
      <alignment horizontal="centerContinuous"/>
    </xf>
    <xf numFmtId="0" fontId="45" fillId="0" borderId="0" applyBorder="0">
      <alignment horizontal="centerContinuous"/>
    </xf>
    <xf numFmtId="14" fontId="20" fillId="0" borderId="0">
      <alignment horizontal="center" wrapText="1"/>
      <protection locked="0"/>
    </xf>
    <xf numFmtId="9" fontId="10" fillId="0" borderId="0" applyFont="0" applyFill="0" applyBorder="0" applyAlignment="0" applyProtection="0"/>
    <xf numFmtId="203" fontId="2" fillId="0" borderId="0" applyFont="0" applyFill="0" applyBorder="0" applyAlignment="0" applyProtection="0"/>
    <xf numFmtId="204" fontId="2" fillId="0" borderId="0" applyFont="0" applyFill="0" applyBorder="0" applyAlignment="0" applyProtection="0"/>
    <xf numFmtId="205" fontId="2" fillId="0" borderId="0"/>
    <xf numFmtId="206" fontId="2" fillId="0" borderId="0" applyFont="0" applyFill="0" applyBorder="0" applyAlignment="0" applyProtection="0"/>
    <xf numFmtId="0" fontId="2" fillId="0" borderId="0" applyFont="0" applyFill="0" applyBorder="0" applyAlignment="0" applyProtection="0"/>
    <xf numFmtId="207" fontId="2" fillId="0" borderId="0" applyFont="0" applyFill="0" applyBorder="0" applyAlignment="0" applyProtection="0"/>
    <xf numFmtId="10" fontId="2" fillId="0" borderId="0" applyFont="0" applyFill="0" applyBorder="0" applyAlignment="0" applyProtection="0"/>
    <xf numFmtId="208" fontId="3" fillId="0" borderId="0" applyFont="0" applyFill="0" applyBorder="0" applyAlignment="0" applyProtection="0"/>
    <xf numFmtId="9" fontId="57" fillId="0" borderId="0" applyFont="0" applyFill="0" applyBorder="0" applyAlignment="0" applyProtection="0"/>
    <xf numFmtId="0" fontId="22" fillId="0" borderId="0" applyFill="0" applyBorder="0" applyAlignment="0"/>
    <xf numFmtId="0" fontId="22" fillId="0" borderId="0" applyFill="0" applyBorder="0" applyAlignment="0"/>
    <xf numFmtId="0" fontId="22" fillId="0" borderId="0" applyFill="0" applyBorder="0" applyAlignment="0"/>
    <xf numFmtId="0" fontId="2" fillId="0" borderId="0" applyFill="0" applyBorder="0" applyAlignment="0"/>
    <xf numFmtId="0" fontId="22" fillId="0" borderId="0" applyFill="0" applyBorder="0" applyAlignment="0"/>
    <xf numFmtId="209" fontId="2" fillId="0" borderId="0"/>
    <xf numFmtId="0" fontId="17" fillId="0" borderId="0" applyNumberFormat="0" applyFont="0" applyFill="0" applyBorder="0" applyAlignment="0" applyProtection="0">
      <alignment horizontal="left"/>
    </xf>
    <xf numFmtId="15" fontId="17" fillId="0" borderId="0" applyFont="0" applyFill="0" applyBorder="0" applyAlignment="0" applyProtection="0"/>
    <xf numFmtId="4" fontId="17" fillId="0" borderId="0" applyFont="0" applyFill="0" applyBorder="0" applyAlignment="0" applyProtection="0"/>
    <xf numFmtId="0" fontId="46" fillId="0" borderId="6">
      <alignment horizontal="center"/>
    </xf>
    <xf numFmtId="3" fontId="17" fillId="0" borderId="0" applyFont="0" applyFill="0" applyBorder="0" applyAlignment="0" applyProtection="0"/>
    <xf numFmtId="0" fontId="17" fillId="12" borderId="0" applyNumberFormat="0" applyFont="0" applyBorder="0" applyAlignment="0" applyProtection="0"/>
    <xf numFmtId="0" fontId="47" fillId="13" borderId="0" applyNumberFormat="0" applyFont="0" applyBorder="0" applyAlignment="0">
      <alignment horizontal="center"/>
    </xf>
    <xf numFmtId="0" fontId="39" fillId="10" borderId="0">
      <alignment horizontal="center"/>
    </xf>
    <xf numFmtId="49" fontId="48" fillId="5" borderId="0">
      <alignment horizontal="center"/>
    </xf>
    <xf numFmtId="210" fontId="49" fillId="0" borderId="0" applyNumberFormat="0" applyFill="0" applyBorder="0" applyAlignment="0" applyProtection="0">
      <alignment horizontal="left"/>
    </xf>
    <xf numFmtId="0" fontId="6" fillId="0" borderId="0" applyNumberFormat="0" applyFill="0" applyBorder="0" applyProtection="0">
      <alignment horizontal="center" vertical="top" wrapText="1"/>
    </xf>
    <xf numFmtId="0" fontId="14" fillId="4" borderId="0">
      <alignment horizontal="center"/>
    </xf>
    <xf numFmtId="0" fontId="14" fillId="4" borderId="0">
      <alignment horizontal="centerContinuous"/>
    </xf>
    <xf numFmtId="0" fontId="50" fillId="5" borderId="0">
      <alignment horizontal="left"/>
    </xf>
    <xf numFmtId="49" fontId="50" fillId="5" borderId="0">
      <alignment horizontal="center"/>
    </xf>
    <xf numFmtId="0" fontId="11" fillId="4" borderId="0">
      <alignment horizontal="left"/>
    </xf>
    <xf numFmtId="49" fontId="50" fillId="5" borderId="0">
      <alignment horizontal="left"/>
    </xf>
    <xf numFmtId="0" fontId="11" fillId="4" borderId="0">
      <alignment horizontal="centerContinuous"/>
    </xf>
    <xf numFmtId="0" fontId="11" fillId="4" borderId="0">
      <alignment horizontal="right"/>
    </xf>
    <xf numFmtId="49" fontId="39" fillId="5" borderId="0">
      <alignment horizontal="left"/>
    </xf>
    <xf numFmtId="0" fontId="14" fillId="4" borderId="0">
      <alignment horizontal="right"/>
    </xf>
    <xf numFmtId="0" fontId="50" fillId="2" borderId="0">
      <alignment horizontal="center"/>
    </xf>
    <xf numFmtId="0" fontId="51" fillId="2" borderId="0">
      <alignment horizontal="center"/>
    </xf>
    <xf numFmtId="0" fontId="47" fillId="1" borderId="5" applyNumberFormat="0" applyFont="0" applyAlignment="0">
      <alignment horizontal="center"/>
    </xf>
    <xf numFmtId="41" fontId="52" fillId="0" borderId="0"/>
    <xf numFmtId="189" fontId="52" fillId="0" borderId="0"/>
    <xf numFmtId="0" fontId="53" fillId="0" borderId="0" applyNumberFormat="0" applyFill="0" applyBorder="0" applyAlignment="0">
      <alignment horizontal="center"/>
    </xf>
    <xf numFmtId="0" fontId="15" fillId="0" borderId="0" applyNumberFormat="0" applyFill="0" applyBorder="0" applyAlignment="0" applyProtection="0"/>
    <xf numFmtId="0" fontId="2" fillId="0" borderId="0"/>
    <xf numFmtId="4" fontId="2" fillId="0" borderId="0" applyProtection="0">
      <protection locked="0"/>
    </xf>
    <xf numFmtId="40" fontId="54" fillId="0" borderId="0" applyBorder="0">
      <alignment horizontal="right"/>
    </xf>
    <xf numFmtId="49" fontId="8" fillId="0" borderId="0" applyFill="0" applyBorder="0" applyAlignment="0"/>
    <xf numFmtId="0" fontId="29" fillId="0" borderId="0" applyFill="0" applyBorder="0" applyAlignment="0"/>
    <xf numFmtId="0" fontId="2" fillId="0" borderId="0" applyFill="0" applyBorder="0" applyAlignment="0"/>
    <xf numFmtId="0" fontId="55" fillId="5" borderId="0">
      <alignment horizontal="center"/>
    </xf>
    <xf numFmtId="211" fontId="2" fillId="0" borderId="0" applyFont="0" applyFill="0" applyBorder="0" applyAlignment="0" applyProtection="0"/>
    <xf numFmtId="212" fontId="2" fillId="0" borderId="0" applyFont="0" applyFill="0" applyBorder="0" applyAlignment="0" applyProtection="0"/>
    <xf numFmtId="0" fontId="56" fillId="0" borderId="0"/>
    <xf numFmtId="44" fontId="2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62" fillId="0" borderId="0" applyFont="0" applyFill="0" applyBorder="0" applyAlignment="0" applyProtection="0"/>
    <xf numFmtId="0" fontId="74" fillId="0" borderId="0" applyNumberFormat="0" applyFill="0" applyBorder="0" applyAlignment="0" applyProtection="0"/>
    <xf numFmtId="214" fontId="1" fillId="0" borderId="0" applyFont="0" applyFill="0" applyBorder="0" applyAlignment="0" applyProtection="0"/>
    <xf numFmtId="0" fontId="1" fillId="0" borderId="0"/>
    <xf numFmtId="9" fontId="2" fillId="0" borderId="0" applyFont="0" applyFill="0" applyBorder="0" applyAlignment="0" applyProtection="0"/>
  </cellStyleXfs>
  <cellXfs count="830">
    <xf numFmtId="0" fontId="0" fillId="0" borderId="0" xfId="0"/>
    <xf numFmtId="0" fontId="0" fillId="0" borderId="0" xfId="0" applyBorder="1"/>
    <xf numFmtId="38" fontId="0" fillId="0" borderId="0" xfId="51" applyNumberFormat="1" applyFont="1" applyFill="1" applyBorder="1" applyAlignment="1">
      <alignment horizontal="right"/>
    </xf>
    <xf numFmtId="0" fontId="0" fillId="0" borderId="0" xfId="0" applyFill="1"/>
    <xf numFmtId="0" fontId="0" fillId="0" borderId="0" xfId="0" applyFill="1" applyBorder="1"/>
    <xf numFmtId="0" fontId="6" fillId="0" borderId="0" xfId="0" applyFont="1"/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Border="1" applyAlignment="1">
      <alignment horizontal="left"/>
    </xf>
    <xf numFmtId="0" fontId="2" fillId="0" borderId="0" xfId="0" applyFont="1" applyBorder="1"/>
    <xf numFmtId="0" fontId="2" fillId="14" borderId="0" xfId="0" applyFont="1" applyFill="1" applyBorder="1" applyAlignment="1">
      <alignment horizontal="left"/>
    </xf>
    <xf numFmtId="0" fontId="2" fillId="14" borderId="0" xfId="0" applyFont="1" applyFill="1" applyBorder="1"/>
    <xf numFmtId="0" fontId="2" fillId="0" borderId="0" xfId="0" applyFont="1" applyFill="1" applyProtection="1">
      <protection locked="0"/>
    </xf>
    <xf numFmtId="0" fontId="2" fillId="0" borderId="0" xfId="0" applyFont="1" applyFill="1" applyBorder="1"/>
    <xf numFmtId="38" fontId="0" fillId="0" borderId="0" xfId="51" applyNumberFormat="1" applyFont="1" applyFill="1" applyBorder="1"/>
    <xf numFmtId="0" fontId="2" fillId="0" borderId="0" xfId="0" applyFont="1" applyFill="1" applyAlignment="1">
      <alignment horizontal="left" vertical="center"/>
    </xf>
    <xf numFmtId="0" fontId="2" fillId="0" borderId="0" xfId="0" applyFont="1" applyFill="1" applyAlignment="1">
      <alignment horizontal="left" vertical="top"/>
    </xf>
    <xf numFmtId="0" fontId="0" fillId="0" borderId="0" xfId="0" applyFill="1" applyBorder="1" applyAlignment="1"/>
    <xf numFmtId="0" fontId="2" fillId="0" borderId="0" xfId="0" applyFont="1" applyAlignment="1"/>
    <xf numFmtId="0" fontId="0" fillId="0" borderId="0" xfId="0" applyAlignment="1"/>
    <xf numFmtId="0" fontId="0" fillId="0" borderId="0" xfId="0" applyBorder="1" applyAlignment="1"/>
    <xf numFmtId="41" fontId="0" fillId="0" borderId="0" xfId="0" applyNumberFormat="1" applyBorder="1"/>
    <xf numFmtId="0" fontId="0" fillId="0" borderId="0" xfId="0" applyAlignment="1">
      <alignment wrapText="1"/>
    </xf>
    <xf numFmtId="0" fontId="60" fillId="0" borderId="0" xfId="0" applyFont="1" applyFill="1"/>
    <xf numFmtId="0" fontId="6" fillId="0" borderId="0" xfId="0" applyFont="1" applyFill="1"/>
    <xf numFmtId="0" fontId="0" fillId="0" borderId="2" xfId="0" applyBorder="1"/>
    <xf numFmtId="0" fontId="2" fillId="0" borderId="0" xfId="0" applyFont="1" applyAlignment="1">
      <alignment horizontal="left" vertical="top" wrapText="1"/>
    </xf>
    <xf numFmtId="0" fontId="2" fillId="0" borderId="0" xfId="0" applyFont="1" applyFill="1" applyAlignment="1">
      <alignment horizontal="left" vertical="top" wrapText="1"/>
    </xf>
    <xf numFmtId="167" fontId="6" fillId="14" borderId="2" xfId="0" quotePrefix="1" applyNumberFormat="1" applyFont="1" applyFill="1" applyBorder="1" applyAlignment="1">
      <alignment horizontal="center" wrapText="1"/>
    </xf>
    <xf numFmtId="6" fontId="8" fillId="0" borderId="0" xfId="68" applyNumberFormat="1" applyFont="1" applyFill="1" applyBorder="1" applyAlignment="1">
      <alignment horizontal="right"/>
    </xf>
    <xf numFmtId="38" fontId="8" fillId="0" borderId="0" xfId="51" applyNumberFormat="1" applyFont="1" applyFill="1" applyBorder="1" applyAlignment="1">
      <alignment horizontal="right"/>
    </xf>
    <xf numFmtId="44" fontId="2" fillId="0" borderId="2" xfId="68" applyFont="1" applyFill="1" applyBorder="1" applyAlignment="1">
      <alignment horizontal="right"/>
    </xf>
    <xf numFmtId="44" fontId="8" fillId="0" borderId="0" xfId="68" applyFont="1" applyFill="1" applyBorder="1" applyAlignment="1">
      <alignment horizontal="right"/>
    </xf>
    <xf numFmtId="44" fontId="8" fillId="0" borderId="2" xfId="68" applyFont="1" applyFill="1" applyBorder="1" applyAlignment="1">
      <alignment horizontal="right"/>
    </xf>
    <xf numFmtId="6" fontId="60" fillId="0" borderId="0" xfId="68" applyNumberFormat="1" applyFont="1" applyFill="1" applyBorder="1" applyAlignment="1">
      <alignment horizontal="right"/>
    </xf>
    <xf numFmtId="38" fontId="60" fillId="0" borderId="0" xfId="51" applyNumberFormat="1" applyFont="1" applyFill="1" applyBorder="1" applyAlignment="1">
      <alignment horizontal="right"/>
    </xf>
    <xf numFmtId="38" fontId="2" fillId="0" borderId="2" xfId="51" applyNumberFormat="1" applyFont="1" applyFill="1" applyBorder="1" applyAlignment="1">
      <alignment horizontal="right"/>
    </xf>
    <xf numFmtId="0" fontId="0" fillId="0" borderId="10" xfId="0" applyBorder="1"/>
    <xf numFmtId="0" fontId="0" fillId="0" borderId="15" xfId="0" applyBorder="1"/>
    <xf numFmtId="0" fontId="0" fillId="0" borderId="9" xfId="0" applyBorder="1"/>
    <xf numFmtId="0" fontId="2" fillId="0" borderId="9" xfId="0" applyFont="1" applyBorder="1"/>
    <xf numFmtId="0" fontId="0" fillId="0" borderId="16" xfId="0" applyBorder="1"/>
    <xf numFmtId="38" fontId="0" fillId="0" borderId="0" xfId="51" applyNumberFormat="1" applyFont="1" applyAlignment="1">
      <alignment horizontal="right"/>
    </xf>
    <xf numFmtId="0" fontId="60" fillId="0" borderId="0" xfId="0" applyFont="1"/>
    <xf numFmtId="164" fontId="60" fillId="0" borderId="5" xfId="201" applyNumberFormat="1" applyFont="1" applyBorder="1" applyAlignment="1">
      <alignment vertical="center"/>
    </xf>
    <xf numFmtId="164" fontId="60" fillId="0" borderId="2" xfId="201" applyNumberFormat="1" applyFont="1" applyBorder="1" applyAlignment="1">
      <alignment vertical="center"/>
    </xf>
    <xf numFmtId="165" fontId="63" fillId="0" borderId="12" xfId="200" applyNumberFormat="1" applyFont="1" applyBorder="1" applyProtection="1">
      <protection locked="0"/>
    </xf>
    <xf numFmtId="0" fontId="2" fillId="0" borderId="0" xfId="0" applyFont="1" applyBorder="1" applyAlignment="1">
      <alignment horizontal="center"/>
    </xf>
    <xf numFmtId="164" fontId="60" fillId="0" borderId="0" xfId="201" applyNumberFormat="1" applyFont="1" applyBorder="1" applyAlignment="1">
      <alignment vertical="center"/>
    </xf>
    <xf numFmtId="38" fontId="60" fillId="0" borderId="0" xfId="201" applyNumberFormat="1" applyFont="1" applyBorder="1" applyAlignment="1">
      <alignment horizontal="right"/>
    </xf>
    <xf numFmtId="0" fontId="2" fillId="0" borderId="13" xfId="129" applyBorder="1" applyProtection="1">
      <protection locked="0"/>
    </xf>
    <xf numFmtId="0" fontId="63" fillId="0" borderId="0" xfId="0" applyFont="1" applyBorder="1" applyAlignment="1">
      <alignment horizontal="center"/>
    </xf>
    <xf numFmtId="42" fontId="60" fillId="0" borderId="0" xfId="0" applyNumberFormat="1" applyFont="1" applyBorder="1" applyProtection="1">
      <protection locked="0"/>
    </xf>
    <xf numFmtId="41" fontId="60" fillId="0" borderId="0" xfId="0" applyNumberFormat="1" applyFont="1" applyBorder="1" applyProtection="1">
      <protection locked="0"/>
    </xf>
    <xf numFmtId="164" fontId="2" fillId="0" borderId="5" xfId="51" applyNumberFormat="1" applyBorder="1" applyAlignment="1" applyProtection="1">
      <alignment vertical="center"/>
      <protection locked="0"/>
    </xf>
    <xf numFmtId="164" fontId="60" fillId="0" borderId="0" xfId="51" applyNumberFormat="1" applyFont="1" applyBorder="1" applyAlignment="1" applyProtection="1">
      <alignment vertical="center"/>
      <protection locked="0"/>
    </xf>
    <xf numFmtId="164" fontId="60" fillId="0" borderId="2" xfId="51" applyNumberFormat="1" applyFont="1" applyBorder="1" applyAlignment="1" applyProtection="1">
      <alignment vertical="center"/>
      <protection locked="0"/>
    </xf>
    <xf numFmtId="164" fontId="2" fillId="0" borderId="0" xfId="51" applyNumberFormat="1" applyBorder="1" applyAlignment="1" applyProtection="1">
      <alignment vertical="center"/>
      <protection locked="0"/>
    </xf>
    <xf numFmtId="164" fontId="2" fillId="0" borderId="2" xfId="51" applyNumberFormat="1" applyBorder="1" applyAlignment="1" applyProtection="1">
      <alignment vertical="center"/>
      <protection locked="0"/>
    </xf>
    <xf numFmtId="165" fontId="2" fillId="0" borderId="17" xfId="68" applyNumberFormat="1" applyBorder="1" applyAlignment="1" applyProtection="1">
      <alignment horizontal="right"/>
      <protection locked="0"/>
    </xf>
    <xf numFmtId="3" fontId="6" fillId="0" borderId="0" xfId="0" applyNumberFormat="1" applyFont="1"/>
    <xf numFmtId="0" fontId="2" fillId="0" borderId="0" xfId="0" applyFont="1" applyProtection="1">
      <protection locked="0"/>
    </xf>
    <xf numFmtId="3" fontId="2" fillId="0" borderId="0" xfId="0" applyNumberFormat="1" applyFont="1" applyProtection="1">
      <protection locked="0"/>
    </xf>
    <xf numFmtId="0" fontId="8" fillId="0" borderId="0" xfId="0" applyFont="1" applyProtection="1">
      <protection locked="0"/>
    </xf>
    <xf numFmtId="9" fontId="2" fillId="0" borderId="0" xfId="0" applyNumberFormat="1" applyFont="1" applyProtection="1">
      <protection locked="0"/>
    </xf>
    <xf numFmtId="0" fontId="6" fillId="0" borderId="0" xfId="0" applyFont="1" applyProtection="1">
      <protection locked="0"/>
    </xf>
    <xf numFmtId="0" fontId="2" fillId="14" borderId="0" xfId="0" applyFont="1" applyFill="1" applyProtection="1">
      <protection locked="0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left" indent="3"/>
    </xf>
    <xf numFmtId="0" fontId="6" fillId="0" borderId="0" xfId="0" applyFont="1" applyAlignment="1">
      <alignment horizontal="left" indent="3"/>
    </xf>
    <xf numFmtId="0" fontId="2" fillId="0" borderId="0" xfId="0" applyFont="1" applyAlignment="1">
      <alignment vertical="top"/>
    </xf>
    <xf numFmtId="37" fontId="2" fillId="0" borderId="0" xfId="0" applyNumberFormat="1" applyFont="1" applyAlignment="1">
      <alignment vertical="top"/>
    </xf>
    <xf numFmtId="0" fontId="64" fillId="0" borderId="0" xfId="0" applyFont="1"/>
    <xf numFmtId="164" fontId="0" fillId="0" borderId="0" xfId="0" applyNumberFormat="1"/>
    <xf numFmtId="165" fontId="60" fillId="0" borderId="0" xfId="200" applyNumberFormat="1" applyFont="1" applyProtection="1">
      <protection locked="0"/>
    </xf>
    <xf numFmtId="41" fontId="60" fillId="0" borderId="0" xfId="0" applyNumberFormat="1" applyFont="1" applyFill="1" applyBorder="1" applyProtection="1">
      <protection locked="0"/>
    </xf>
    <xf numFmtId="164" fontId="60" fillId="0" borderId="0" xfId="201" applyNumberFormat="1" applyFont="1" applyFill="1" applyBorder="1" applyAlignment="1" applyProtection="1">
      <alignment vertical="center"/>
      <protection locked="0"/>
    </xf>
    <xf numFmtId="164" fontId="60" fillId="0" borderId="0" xfId="51" applyNumberFormat="1" applyFont="1" applyFill="1" applyBorder="1" applyAlignment="1" applyProtection="1">
      <alignment vertical="center"/>
      <protection locked="0"/>
    </xf>
    <xf numFmtId="164" fontId="60" fillId="0" borderId="2" xfId="51" applyNumberFormat="1" applyFont="1" applyFill="1" applyBorder="1" applyAlignment="1" applyProtection="1">
      <alignment vertical="center"/>
      <protection locked="0"/>
    </xf>
    <xf numFmtId="164" fontId="2" fillId="0" borderId="5" xfId="51" applyNumberFormat="1" applyFill="1" applyBorder="1" applyAlignment="1" applyProtection="1">
      <alignment vertical="center"/>
      <protection locked="0"/>
    </xf>
    <xf numFmtId="164" fontId="60" fillId="0" borderId="0" xfId="201" applyNumberFormat="1" applyFont="1" applyFill="1" applyBorder="1" applyAlignment="1">
      <alignment vertical="center"/>
    </xf>
    <xf numFmtId="0" fontId="0" fillId="0" borderId="9" xfId="0" applyFill="1" applyBorder="1"/>
    <xf numFmtId="0" fontId="0" fillId="0" borderId="10" xfId="0" applyFill="1" applyBorder="1"/>
    <xf numFmtId="164" fontId="60" fillId="0" borderId="2" xfId="201" applyNumberFormat="1" applyFont="1" applyFill="1" applyBorder="1" applyAlignment="1">
      <alignment vertical="center"/>
    </xf>
    <xf numFmtId="164" fontId="60" fillId="0" borderId="5" xfId="201" applyNumberFormat="1" applyFont="1" applyFill="1" applyBorder="1" applyAlignment="1">
      <alignment vertical="center"/>
    </xf>
    <xf numFmtId="5" fontId="60" fillId="0" borderId="0" xfId="0" applyNumberFormat="1" applyFont="1" applyFill="1" applyBorder="1" applyAlignment="1">
      <alignment horizontal="right"/>
    </xf>
    <xf numFmtId="165" fontId="63" fillId="0" borderId="12" xfId="0" applyNumberFormat="1" applyFont="1" applyFill="1" applyBorder="1" applyAlignment="1">
      <alignment horizontal="right"/>
    </xf>
    <xf numFmtId="43" fontId="60" fillId="0" borderId="0" xfId="0" applyNumberFormat="1" applyFont="1" applyFill="1" applyBorder="1" applyAlignment="1">
      <alignment horizontal="right"/>
    </xf>
    <xf numFmtId="165" fontId="60" fillId="0" borderId="0" xfId="200" applyNumberFormat="1" applyFont="1" applyFill="1" applyBorder="1" applyProtection="1">
      <protection locked="0"/>
    </xf>
    <xf numFmtId="10" fontId="0" fillId="0" borderId="0" xfId="143" applyNumberFormat="1" applyFont="1"/>
    <xf numFmtId="0" fontId="9" fillId="0" borderId="0" xfId="0" applyFont="1" applyBorder="1"/>
    <xf numFmtId="0" fontId="0" fillId="15" borderId="11" xfId="0" applyFill="1" applyBorder="1"/>
    <xf numFmtId="0" fontId="0" fillId="15" borderId="14" xfId="0" applyFill="1" applyBorder="1"/>
    <xf numFmtId="0" fontId="0" fillId="15" borderId="10" xfId="0" applyFill="1" applyBorder="1"/>
    <xf numFmtId="0" fontId="0" fillId="15" borderId="9" xfId="0" applyFill="1" applyBorder="1"/>
    <xf numFmtId="164" fontId="58" fillId="15" borderId="2" xfId="0" applyNumberFormat="1" applyFont="1" applyFill="1" applyBorder="1" applyAlignment="1">
      <alignment horizontal="center"/>
    </xf>
    <xf numFmtId="0" fontId="58" fillId="15" borderId="13" xfId="0" applyFont="1" applyFill="1" applyBorder="1" applyAlignment="1">
      <alignment horizontal="center"/>
    </xf>
    <xf numFmtId="0" fontId="0" fillId="0" borderId="11" xfId="0" applyBorder="1"/>
    <xf numFmtId="0" fontId="0" fillId="0" borderId="14" xfId="0" applyBorder="1"/>
    <xf numFmtId="0" fontId="0" fillId="0" borderId="11" xfId="0" applyFill="1" applyBorder="1"/>
    <xf numFmtId="0" fontId="0" fillId="0" borderId="14" xfId="0" applyFill="1" applyBorder="1"/>
    <xf numFmtId="165" fontId="2" fillId="0" borderId="0" xfId="68" applyNumberFormat="1" applyFont="1" applyFill="1" applyBorder="1" applyAlignment="1">
      <alignment horizontal="right"/>
    </xf>
    <xf numFmtId="41" fontId="2" fillId="0" borderId="2" xfId="68" applyNumberFormat="1" applyFont="1" applyFill="1" applyBorder="1" applyAlignment="1">
      <alignment horizontal="right"/>
    </xf>
    <xf numFmtId="41" fontId="7" fillId="0" borderId="0" xfId="68" applyNumberFormat="1" applyFont="1" applyFill="1" applyBorder="1" applyAlignment="1">
      <alignment horizontal="right"/>
    </xf>
    <xf numFmtId="41" fontId="2" fillId="0" borderId="0" xfId="68" applyNumberFormat="1" applyFont="1" applyFill="1" applyBorder="1" applyAlignment="1">
      <alignment horizontal="right"/>
    </xf>
    <xf numFmtId="41" fontId="7" fillId="0" borderId="0" xfId="51" applyNumberFormat="1" applyFont="1" applyFill="1" applyBorder="1" applyAlignment="1">
      <alignment horizontal="right"/>
    </xf>
    <xf numFmtId="0" fontId="9" fillId="0" borderId="10" xfId="0" applyFont="1" applyFill="1" applyBorder="1"/>
    <xf numFmtId="166" fontId="12" fillId="0" borderId="0" xfId="143" applyNumberFormat="1" applyFont="1" applyFill="1" applyBorder="1" applyAlignment="1">
      <alignment horizontal="right"/>
    </xf>
    <xf numFmtId="0" fontId="9" fillId="0" borderId="9" xfId="0" applyFont="1" applyFill="1" applyBorder="1"/>
    <xf numFmtId="41" fontId="2" fillId="0" borderId="0" xfId="51" applyNumberFormat="1" applyFont="1" applyFill="1" applyBorder="1" applyAlignment="1">
      <alignment horizontal="right"/>
    </xf>
    <xf numFmtId="41" fontId="2" fillId="0" borderId="2" xfId="51" applyNumberFormat="1" applyFont="1" applyFill="1" applyBorder="1" applyAlignment="1">
      <alignment horizontal="right"/>
    </xf>
    <xf numFmtId="41" fontId="8" fillId="0" borderId="0" xfId="51" applyNumberFormat="1" applyFont="1" applyFill="1" applyBorder="1" applyAlignment="1">
      <alignment horizontal="right"/>
    </xf>
    <xf numFmtId="41" fontId="8" fillId="0" borderId="0" xfId="68" applyNumberFormat="1" applyFont="1" applyFill="1" applyBorder="1" applyAlignment="1">
      <alignment horizontal="right"/>
    </xf>
    <xf numFmtId="0" fontId="2" fillId="0" borderId="10" xfId="0" applyFont="1" applyFill="1" applyBorder="1"/>
    <xf numFmtId="0" fontId="2" fillId="0" borderId="9" xfId="0" applyFont="1" applyFill="1" applyBorder="1"/>
    <xf numFmtId="6" fontId="59" fillId="0" borderId="0" xfId="68" applyNumberFormat="1" applyFont="1" applyFill="1" applyBorder="1" applyAlignment="1">
      <alignment horizontal="right"/>
    </xf>
    <xf numFmtId="165" fontId="8" fillId="0" borderId="12" xfId="68" applyNumberFormat="1" applyFont="1" applyFill="1" applyBorder="1" applyAlignment="1">
      <alignment horizontal="right"/>
    </xf>
    <xf numFmtId="0" fontId="0" fillId="0" borderId="15" xfId="0" applyFill="1" applyBorder="1"/>
    <xf numFmtId="0" fontId="0" fillId="0" borderId="16" xfId="0" applyFill="1" applyBorder="1"/>
    <xf numFmtId="0" fontId="5" fillId="0" borderId="15" xfId="0" applyFont="1" applyBorder="1"/>
    <xf numFmtId="0" fontId="5" fillId="0" borderId="16" xfId="0" applyFont="1" applyBorder="1"/>
    <xf numFmtId="6" fontId="7" fillId="0" borderId="0" xfId="68" applyNumberFormat="1" applyFont="1" applyFill="1" applyBorder="1" applyAlignment="1">
      <alignment horizontal="right"/>
    </xf>
    <xf numFmtId="0" fontId="6" fillId="0" borderId="0" xfId="0" applyFont="1" applyFill="1" applyAlignment="1">
      <alignment horizontal="left"/>
    </xf>
    <xf numFmtId="0" fontId="2" fillId="0" borderId="0" xfId="0" applyFont="1" applyFill="1"/>
    <xf numFmtId="0" fontId="12" fillId="0" borderId="0" xfId="0" applyFont="1" applyFill="1" applyAlignment="1">
      <alignment horizontal="left" indent="3"/>
    </xf>
    <xf numFmtId="0" fontId="12" fillId="0" borderId="0" xfId="0" applyFont="1" applyFill="1" applyAlignment="1">
      <alignment horizontal="left" indent="4"/>
    </xf>
    <xf numFmtId="0" fontId="13" fillId="0" borderId="0" xfId="0" applyFont="1" applyFill="1" applyAlignment="1">
      <alignment horizontal="left" indent="3"/>
    </xf>
    <xf numFmtId="0" fontId="2" fillId="0" borderId="0" xfId="0" applyFont="1" applyFill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0" xfId="0" applyFont="1" applyFill="1" applyAlignment="1">
      <alignment horizontal="left" indent="3"/>
    </xf>
    <xf numFmtId="0" fontId="6" fillId="0" borderId="0" xfId="0" applyFont="1" applyFill="1" applyAlignment="1">
      <alignment horizontal="left" wrapText="1"/>
    </xf>
    <xf numFmtId="49" fontId="2" fillId="0" borderId="0" xfId="0" applyNumberFormat="1" applyFont="1" applyFill="1" applyAlignment="1">
      <alignment horizontal="left"/>
    </xf>
    <xf numFmtId="0" fontId="0" fillId="0" borderId="13" xfId="0" applyFill="1" applyBorder="1"/>
    <xf numFmtId="0" fontId="11" fillId="16" borderId="0" xfId="129" applyFont="1" applyFill="1" applyBorder="1" applyAlignment="1" applyProtection="1">
      <alignment horizontal="left" vertical="center" indent="12"/>
      <protection locked="0"/>
    </xf>
    <xf numFmtId="0" fontId="0" fillId="16" borderId="0" xfId="0" applyFill="1"/>
    <xf numFmtId="0" fontId="11" fillId="16" borderId="0" xfId="129" applyFont="1" applyFill="1" applyBorder="1" applyAlignment="1" applyProtection="1">
      <alignment horizontal="left" vertical="center"/>
      <protection locked="0"/>
    </xf>
    <xf numFmtId="1" fontId="11" fillId="16" borderId="0" xfId="129" applyNumberFormat="1" applyFont="1" applyFill="1" applyBorder="1" applyAlignment="1" applyProtection="1">
      <alignment horizontal="left" vertical="center" indent="12"/>
      <protection locked="0"/>
    </xf>
    <xf numFmtId="1" fontId="11" fillId="16" borderId="0" xfId="129" applyNumberFormat="1" applyFont="1" applyFill="1" applyBorder="1" applyAlignment="1" applyProtection="1">
      <alignment horizontal="left" vertical="center"/>
      <protection locked="0"/>
    </xf>
    <xf numFmtId="0" fontId="6" fillId="16" borderId="0" xfId="0" applyFont="1" applyFill="1"/>
    <xf numFmtId="0" fontId="11" fillId="16" borderId="0" xfId="129" applyFont="1" applyFill="1" applyAlignment="1" applyProtection="1">
      <alignment horizontal="left" vertical="center" indent="12"/>
      <protection locked="0"/>
    </xf>
    <xf numFmtId="0" fontId="5" fillId="16" borderId="0" xfId="0" applyFont="1" applyFill="1" applyBorder="1"/>
    <xf numFmtId="1" fontId="11" fillId="16" borderId="0" xfId="129" applyNumberFormat="1" applyFont="1" applyFill="1" applyAlignment="1" applyProtection="1">
      <alignment horizontal="left" vertical="center" indent="12"/>
      <protection locked="0"/>
    </xf>
    <xf numFmtId="0" fontId="0" fillId="16" borderId="0" xfId="0" applyFill="1" applyBorder="1"/>
    <xf numFmtId="0" fontId="0" fillId="17" borderId="0" xfId="0" applyFill="1"/>
    <xf numFmtId="41" fontId="0" fillId="17" borderId="0" xfId="0" applyNumberFormat="1" applyFill="1"/>
    <xf numFmtId="0" fontId="2" fillId="0" borderId="0" xfId="0" applyFont="1" applyFill="1" applyAlignment="1"/>
    <xf numFmtId="0" fontId="2" fillId="0" borderId="0" xfId="0" applyFont="1" applyFill="1" applyBorder="1" applyAlignment="1"/>
    <xf numFmtId="0" fontId="2" fillId="0" borderId="0" xfId="0" applyFont="1" applyFill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0" fillId="18" borderId="11" xfId="0" applyFill="1" applyBorder="1"/>
    <xf numFmtId="0" fontId="58" fillId="18" borderId="13" xfId="0" applyFont="1" applyFill="1" applyBorder="1" applyAlignment="1">
      <alignment horizontal="center"/>
    </xf>
    <xf numFmtId="0" fontId="0" fillId="18" borderId="14" xfId="0" applyFill="1" applyBorder="1"/>
    <xf numFmtId="0" fontId="0" fillId="18" borderId="10" xfId="0" applyFill="1" applyBorder="1"/>
    <xf numFmtId="164" fontId="58" fillId="18" borderId="2" xfId="0" applyNumberFormat="1" applyFont="1" applyFill="1" applyBorder="1" applyAlignment="1">
      <alignment horizontal="center"/>
    </xf>
    <xf numFmtId="0" fontId="0" fillId="18" borderId="9" xfId="0" applyFill="1" applyBorder="1"/>
    <xf numFmtId="0" fontId="5" fillId="19" borderId="15" xfId="0" applyFont="1" applyFill="1" applyBorder="1"/>
    <xf numFmtId="167" fontId="6" fillId="19" borderId="2" xfId="0" quotePrefix="1" applyNumberFormat="1" applyFont="1" applyFill="1" applyBorder="1" applyAlignment="1">
      <alignment horizontal="center" wrapText="1"/>
    </xf>
    <xf numFmtId="0" fontId="5" fillId="19" borderId="16" xfId="0" applyFont="1" applyFill="1" applyBorder="1"/>
    <xf numFmtId="0" fontId="6" fillId="19" borderId="11" xfId="0" applyFont="1" applyFill="1" applyBorder="1"/>
    <xf numFmtId="0" fontId="0" fillId="19" borderId="13" xfId="0" applyFill="1" applyBorder="1"/>
    <xf numFmtId="0" fontId="0" fillId="19" borderId="14" xfId="0" applyFill="1" applyBorder="1"/>
    <xf numFmtId="0" fontId="6" fillId="19" borderId="10" xfId="0" applyFont="1" applyFill="1" applyBorder="1"/>
    <xf numFmtId="0" fontId="0" fillId="19" borderId="0" xfId="0" applyFill="1" applyBorder="1"/>
    <xf numFmtId="0" fontId="0" fillId="19" borderId="9" xfId="0" applyFill="1" applyBorder="1"/>
    <xf numFmtId="0" fontId="0" fillId="19" borderId="10" xfId="0" applyFill="1" applyBorder="1"/>
    <xf numFmtId="6" fontId="7" fillId="19" borderId="0" xfId="68" applyNumberFormat="1" applyFont="1" applyFill="1" applyBorder="1" applyAlignment="1">
      <alignment horizontal="right"/>
    </xf>
    <xf numFmtId="165" fontId="2" fillId="19" borderId="0" xfId="68" applyNumberFormat="1" applyFont="1" applyFill="1" applyBorder="1" applyAlignment="1">
      <alignment horizontal="right"/>
    </xf>
    <xf numFmtId="41" fontId="2" fillId="19" borderId="2" xfId="68" applyNumberFormat="1" applyFont="1" applyFill="1" applyBorder="1" applyAlignment="1">
      <alignment horizontal="right"/>
    </xf>
    <xf numFmtId="41" fontId="7" fillId="19" borderId="0" xfId="68" applyNumberFormat="1" applyFont="1" applyFill="1" applyBorder="1" applyAlignment="1">
      <alignment horizontal="right"/>
    </xf>
    <xf numFmtId="41" fontId="2" fillId="19" borderId="0" xfId="68" applyNumberFormat="1" applyFont="1" applyFill="1" applyBorder="1" applyAlignment="1">
      <alignment horizontal="right"/>
    </xf>
    <xf numFmtId="41" fontId="7" fillId="19" borderId="0" xfId="51" applyNumberFormat="1" applyFont="1" applyFill="1" applyBorder="1" applyAlignment="1">
      <alignment horizontal="right"/>
    </xf>
    <xf numFmtId="0" fontId="9" fillId="19" borderId="10" xfId="0" applyFont="1" applyFill="1" applyBorder="1"/>
    <xf numFmtId="166" fontId="12" fillId="19" borderId="0" xfId="143" applyNumberFormat="1" applyFont="1" applyFill="1" applyBorder="1" applyAlignment="1">
      <alignment horizontal="right"/>
    </xf>
    <xf numFmtId="0" fontId="9" fillId="19" borderId="9" xfId="0" applyFont="1" applyFill="1" applyBorder="1"/>
    <xf numFmtId="41" fontId="2" fillId="19" borderId="0" xfId="51" applyNumberFormat="1" applyFont="1" applyFill="1" applyBorder="1" applyAlignment="1">
      <alignment horizontal="right"/>
    </xf>
    <xf numFmtId="41" fontId="2" fillId="19" borderId="2" xfId="51" applyNumberFormat="1" applyFont="1" applyFill="1" applyBorder="1" applyAlignment="1">
      <alignment horizontal="right"/>
    </xf>
    <xf numFmtId="41" fontId="8" fillId="19" borderId="0" xfId="51" applyNumberFormat="1" applyFont="1" applyFill="1" applyBorder="1" applyAlignment="1">
      <alignment horizontal="right"/>
    </xf>
    <xf numFmtId="41" fontId="8" fillId="19" borderId="0" xfId="68" applyNumberFormat="1" applyFont="1" applyFill="1" applyBorder="1" applyAlignment="1">
      <alignment horizontal="right"/>
    </xf>
    <xf numFmtId="0" fontId="2" fillId="19" borderId="10" xfId="0" applyFont="1" applyFill="1" applyBorder="1"/>
    <xf numFmtId="0" fontId="2" fillId="19" borderId="9" xfId="0" applyFont="1" applyFill="1" applyBorder="1"/>
    <xf numFmtId="6" fontId="59" fillId="19" borderId="0" xfId="68" applyNumberFormat="1" applyFont="1" applyFill="1" applyBorder="1" applyAlignment="1">
      <alignment horizontal="right"/>
    </xf>
    <xf numFmtId="165" fontId="8" fillId="19" borderId="12" xfId="68" applyNumberFormat="1" applyFont="1" applyFill="1" applyBorder="1" applyAlignment="1">
      <alignment horizontal="right"/>
    </xf>
    <xf numFmtId="6" fontId="8" fillId="19" borderId="0" xfId="68" applyNumberFormat="1" applyFont="1" applyFill="1" applyBorder="1" applyAlignment="1">
      <alignment horizontal="right"/>
    </xf>
    <xf numFmtId="38" fontId="8" fillId="19" borderId="0" xfId="51" applyNumberFormat="1" applyFont="1" applyFill="1" applyBorder="1" applyAlignment="1">
      <alignment horizontal="right"/>
    </xf>
    <xf numFmtId="44" fontId="2" fillId="19" borderId="2" xfId="68" applyFont="1" applyFill="1" applyBorder="1" applyAlignment="1">
      <alignment horizontal="right"/>
    </xf>
    <xf numFmtId="44" fontId="8" fillId="19" borderId="0" xfId="68" applyFont="1" applyFill="1" applyBorder="1" applyAlignment="1">
      <alignment horizontal="right"/>
    </xf>
    <xf numFmtId="44" fontId="8" fillId="19" borderId="2" xfId="68" applyFont="1" applyFill="1" applyBorder="1" applyAlignment="1">
      <alignment horizontal="right"/>
    </xf>
    <xf numFmtId="6" fontId="60" fillId="19" borderId="0" xfId="68" applyNumberFormat="1" applyFont="1" applyFill="1" applyBorder="1" applyAlignment="1">
      <alignment horizontal="right"/>
    </xf>
    <xf numFmtId="38" fontId="60" fillId="19" borderId="0" xfId="51" applyNumberFormat="1" applyFont="1" applyFill="1" applyBorder="1" applyAlignment="1">
      <alignment horizontal="right"/>
    </xf>
    <xf numFmtId="38" fontId="2" fillId="19" borderId="2" xfId="51" applyNumberFormat="1" applyFont="1" applyFill="1" applyBorder="1" applyAlignment="1">
      <alignment horizontal="right"/>
    </xf>
    <xf numFmtId="0" fontId="0" fillId="19" borderId="15" xfId="0" applyFill="1" applyBorder="1"/>
    <xf numFmtId="0" fontId="0" fillId="19" borderId="16" xfId="0" applyFill="1" applyBorder="1"/>
    <xf numFmtId="0" fontId="5" fillId="20" borderId="10" xfId="0" applyFont="1" applyFill="1" applyBorder="1"/>
    <xf numFmtId="167" fontId="6" fillId="20" borderId="0" xfId="0" quotePrefix="1" applyNumberFormat="1" applyFont="1" applyFill="1" applyBorder="1" applyAlignment="1">
      <alignment horizontal="center" wrapText="1"/>
    </xf>
    <xf numFmtId="0" fontId="5" fillId="20" borderId="9" xfId="0" applyFont="1" applyFill="1" applyBorder="1"/>
    <xf numFmtId="0" fontId="0" fillId="20" borderId="11" xfId="0" applyFill="1" applyBorder="1"/>
    <xf numFmtId="0" fontId="0" fillId="20" borderId="13" xfId="0" applyFill="1" applyBorder="1"/>
    <xf numFmtId="0" fontId="0" fillId="20" borderId="14" xfId="0" applyFill="1" applyBorder="1"/>
    <xf numFmtId="0" fontId="0" fillId="20" borderId="10" xfId="0" applyFill="1" applyBorder="1"/>
    <xf numFmtId="0" fontId="0" fillId="20" borderId="0" xfId="0" applyFill="1" applyBorder="1"/>
    <xf numFmtId="0" fontId="0" fillId="20" borderId="9" xfId="0" applyFill="1" applyBorder="1"/>
    <xf numFmtId="6" fontId="7" fillId="20" borderId="0" xfId="68" applyNumberFormat="1" applyFont="1" applyFill="1" applyBorder="1" applyAlignment="1">
      <alignment horizontal="right"/>
    </xf>
    <xf numFmtId="165" fontId="2" fillId="20" borderId="0" xfId="68" applyNumberFormat="1" applyFont="1" applyFill="1" applyBorder="1" applyAlignment="1">
      <alignment horizontal="right"/>
    </xf>
    <xf numFmtId="41" fontId="2" fillId="20" borderId="2" xfId="68" applyNumberFormat="1" applyFont="1" applyFill="1" applyBorder="1" applyAlignment="1">
      <alignment horizontal="right"/>
    </xf>
    <xf numFmtId="41" fontId="7" fillId="20" borderId="0" xfId="68" applyNumberFormat="1" applyFont="1" applyFill="1" applyBorder="1" applyAlignment="1">
      <alignment horizontal="right"/>
    </xf>
    <xf numFmtId="41" fontId="2" fillId="20" borderId="0" xfId="68" applyNumberFormat="1" applyFont="1" applyFill="1" applyBorder="1" applyAlignment="1">
      <alignment horizontal="right"/>
    </xf>
    <xf numFmtId="41" fontId="7" fillId="20" borderId="0" xfId="51" applyNumberFormat="1" applyFont="1" applyFill="1" applyBorder="1" applyAlignment="1">
      <alignment horizontal="right"/>
    </xf>
    <xf numFmtId="0" fontId="9" fillId="20" borderId="10" xfId="0" applyFont="1" applyFill="1" applyBorder="1"/>
    <xf numFmtId="166" fontId="12" fillId="20" borderId="0" xfId="143" applyNumberFormat="1" applyFont="1" applyFill="1" applyBorder="1" applyAlignment="1">
      <alignment horizontal="right"/>
    </xf>
    <xf numFmtId="0" fontId="9" fillId="20" borderId="9" xfId="0" applyFont="1" applyFill="1" applyBorder="1"/>
    <xf numFmtId="41" fontId="2" fillId="20" borderId="0" xfId="51" applyNumberFormat="1" applyFont="1" applyFill="1" applyBorder="1" applyAlignment="1">
      <alignment horizontal="right"/>
    </xf>
    <xf numFmtId="41" fontId="2" fillId="20" borderId="2" xfId="51" applyNumberFormat="1" applyFont="1" applyFill="1" applyBorder="1" applyAlignment="1">
      <alignment horizontal="right"/>
    </xf>
    <xf numFmtId="41" fontId="8" fillId="20" borderId="0" xfId="51" applyNumberFormat="1" applyFont="1" applyFill="1" applyBorder="1" applyAlignment="1">
      <alignment horizontal="right"/>
    </xf>
    <xf numFmtId="0" fontId="2" fillId="20" borderId="10" xfId="0" applyFont="1" applyFill="1" applyBorder="1"/>
    <xf numFmtId="0" fontId="2" fillId="20" borderId="9" xfId="0" applyFont="1" applyFill="1" applyBorder="1"/>
    <xf numFmtId="6" fontId="59" fillId="20" borderId="0" xfId="68" applyNumberFormat="1" applyFont="1" applyFill="1" applyBorder="1" applyAlignment="1">
      <alignment horizontal="right"/>
    </xf>
    <xf numFmtId="165" fontId="8" fillId="20" borderId="12" xfId="68" applyNumberFormat="1" applyFont="1" applyFill="1" applyBorder="1" applyAlignment="1">
      <alignment horizontal="right"/>
    </xf>
    <xf numFmtId="6" fontId="8" fillId="20" borderId="0" xfId="68" applyNumberFormat="1" applyFont="1" applyFill="1" applyBorder="1" applyAlignment="1">
      <alignment horizontal="right"/>
    </xf>
    <xf numFmtId="38" fontId="8" fillId="20" borderId="0" xfId="51" applyNumberFormat="1" applyFont="1" applyFill="1" applyBorder="1" applyAlignment="1">
      <alignment horizontal="right"/>
    </xf>
    <xf numFmtId="44" fontId="2" fillId="20" borderId="2" xfId="68" applyFont="1" applyFill="1" applyBorder="1" applyAlignment="1">
      <alignment horizontal="right"/>
    </xf>
    <xf numFmtId="44" fontId="8" fillId="20" borderId="0" xfId="68" applyFont="1" applyFill="1" applyBorder="1" applyAlignment="1">
      <alignment horizontal="right"/>
    </xf>
    <xf numFmtId="44" fontId="8" fillId="20" borderId="2" xfId="68" applyFont="1" applyFill="1" applyBorder="1" applyAlignment="1">
      <alignment horizontal="right"/>
    </xf>
    <xf numFmtId="6" fontId="60" fillId="20" borderId="0" xfId="68" applyNumberFormat="1" applyFont="1" applyFill="1" applyBorder="1" applyAlignment="1">
      <alignment horizontal="right"/>
    </xf>
    <xf numFmtId="38" fontId="60" fillId="20" borderId="0" xfId="51" applyNumberFormat="1" applyFont="1" applyFill="1" applyBorder="1" applyAlignment="1">
      <alignment horizontal="right"/>
    </xf>
    <xf numFmtId="38" fontId="2" fillId="20" borderId="2" xfId="51" applyNumberFormat="1" applyFont="1" applyFill="1" applyBorder="1" applyAlignment="1">
      <alignment horizontal="right"/>
    </xf>
    <xf numFmtId="0" fontId="0" fillId="20" borderId="15" xfId="0" applyFill="1" applyBorder="1"/>
    <xf numFmtId="0" fontId="0" fillId="20" borderId="16" xfId="0" applyFill="1" applyBorder="1"/>
    <xf numFmtId="0" fontId="0" fillId="21" borderId="0" xfId="0" applyFill="1"/>
    <xf numFmtId="0" fontId="2" fillId="0" borderId="14" xfId="0" applyFont="1" applyBorder="1"/>
    <xf numFmtId="165" fontId="2" fillId="20" borderId="2" xfId="68" applyNumberFormat="1" applyFont="1" applyFill="1" applyBorder="1" applyAlignment="1">
      <alignment horizontal="right"/>
    </xf>
    <xf numFmtId="9" fontId="0" fillId="0" borderId="0" xfId="143" applyFont="1"/>
    <xf numFmtId="213" fontId="0" fillId="0" borderId="0" xfId="143" applyNumberFormat="1" applyFont="1"/>
    <xf numFmtId="0" fontId="0" fillId="22" borderId="11" xfId="0" applyFill="1" applyBorder="1"/>
    <xf numFmtId="0" fontId="2" fillId="22" borderId="13" xfId="0" applyFont="1" applyFill="1" applyBorder="1" applyAlignment="1">
      <alignment horizontal="center"/>
    </xf>
    <xf numFmtId="0" fontId="0" fillId="22" borderId="14" xfId="0" applyFill="1" applyBorder="1"/>
    <xf numFmtId="0" fontId="0" fillId="22" borderId="10" xfId="0" applyFill="1" applyBorder="1"/>
    <xf numFmtId="0" fontId="2" fillId="22" borderId="0" xfId="0" applyFont="1" applyFill="1" applyBorder="1" applyAlignment="1">
      <alignment horizontal="center"/>
    </xf>
    <xf numFmtId="0" fontId="0" fillId="22" borderId="9" xfId="0" applyFill="1" applyBorder="1"/>
    <xf numFmtId="165" fontId="60" fillId="22" borderId="0" xfId="200" applyNumberFormat="1" applyFont="1" applyFill="1" applyBorder="1" applyProtection="1">
      <protection locked="0"/>
    </xf>
    <xf numFmtId="164" fontId="60" fillId="22" borderId="0" xfId="201" applyNumberFormat="1" applyFont="1" applyFill="1" applyBorder="1" applyAlignment="1">
      <alignment vertical="center"/>
    </xf>
    <xf numFmtId="164" fontId="60" fillId="22" borderId="2" xfId="201" applyNumberFormat="1" applyFont="1" applyFill="1" applyBorder="1" applyAlignment="1">
      <alignment vertical="center"/>
    </xf>
    <xf numFmtId="164" fontId="60" fillId="22" borderId="5" xfId="201" applyNumberFormat="1" applyFont="1" applyFill="1" applyBorder="1" applyAlignment="1">
      <alignment vertical="center"/>
    </xf>
    <xf numFmtId="5" fontId="60" fillId="22" borderId="0" xfId="0" applyNumberFormat="1" applyFont="1" applyFill="1" applyBorder="1" applyAlignment="1">
      <alignment horizontal="right"/>
    </xf>
    <xf numFmtId="165" fontId="63" fillId="22" borderId="12" xfId="0" applyNumberFormat="1" applyFont="1" applyFill="1" applyBorder="1" applyAlignment="1">
      <alignment horizontal="right"/>
    </xf>
    <xf numFmtId="43" fontId="60" fillId="22" borderId="0" xfId="0" applyNumberFormat="1" applyFont="1" applyFill="1" applyBorder="1" applyAlignment="1">
      <alignment horizontal="right"/>
    </xf>
    <xf numFmtId="38" fontId="60" fillId="22" borderId="0" xfId="201" applyNumberFormat="1" applyFont="1" applyFill="1" applyBorder="1" applyAlignment="1">
      <alignment horizontal="right"/>
    </xf>
    <xf numFmtId="165" fontId="63" fillId="22" borderId="12" xfId="200" applyNumberFormat="1" applyFont="1" applyFill="1" applyBorder="1" applyProtection="1">
      <protection locked="0"/>
    </xf>
    <xf numFmtId="0" fontId="0" fillId="22" borderId="15" xfId="0" applyFill="1" applyBorder="1"/>
    <xf numFmtId="0" fontId="0" fillId="22" borderId="2" xfId="0" applyFill="1" applyBorder="1"/>
    <xf numFmtId="0" fontId="0" fillId="22" borderId="16" xfId="0" applyFill="1" applyBorder="1"/>
    <xf numFmtId="0" fontId="2" fillId="22" borderId="13" xfId="129" applyFill="1" applyBorder="1" applyProtection="1">
      <protection locked="0"/>
    </xf>
    <xf numFmtId="0" fontId="2" fillId="22" borderId="14" xfId="0" applyFont="1" applyFill="1" applyBorder="1"/>
    <xf numFmtId="0" fontId="63" fillId="22" borderId="0" xfId="0" applyFont="1" applyFill="1" applyBorder="1" applyAlignment="1">
      <alignment horizontal="center"/>
    </xf>
    <xf numFmtId="0" fontId="2" fillId="22" borderId="9" xfId="0" applyFont="1" applyFill="1" applyBorder="1"/>
    <xf numFmtId="42" fontId="60" fillId="22" borderId="0" xfId="0" applyNumberFormat="1" applyFont="1" applyFill="1" applyBorder="1" applyProtection="1">
      <protection locked="0"/>
    </xf>
    <xf numFmtId="41" fontId="60" fillId="22" borderId="0" xfId="0" applyNumberFormat="1" applyFont="1" applyFill="1" applyBorder="1" applyProtection="1">
      <protection locked="0"/>
    </xf>
    <xf numFmtId="164" fontId="60" fillId="22" borderId="0" xfId="201" applyNumberFormat="1" applyFont="1" applyFill="1" applyBorder="1" applyAlignment="1" applyProtection="1">
      <alignment vertical="center"/>
      <protection locked="0"/>
    </xf>
    <xf numFmtId="164" fontId="60" fillId="22" borderId="0" xfId="51" applyNumberFormat="1" applyFont="1" applyFill="1" applyBorder="1" applyAlignment="1" applyProtection="1">
      <alignment vertical="center"/>
      <protection locked="0"/>
    </xf>
    <xf numFmtId="164" fontId="60" fillId="22" borderId="2" xfId="51" applyNumberFormat="1" applyFont="1" applyFill="1" applyBorder="1" applyAlignment="1" applyProtection="1">
      <alignment vertical="center"/>
      <protection locked="0"/>
    </xf>
    <xf numFmtId="164" fontId="2" fillId="22" borderId="5" xfId="51" applyNumberFormat="1" applyFill="1" applyBorder="1" applyAlignment="1" applyProtection="1">
      <alignment vertical="center"/>
      <protection locked="0"/>
    </xf>
    <xf numFmtId="164" fontId="2" fillId="22" borderId="0" xfId="51" applyNumberFormat="1" applyFill="1" applyBorder="1" applyAlignment="1" applyProtection="1">
      <alignment vertical="center"/>
      <protection locked="0"/>
    </xf>
    <xf numFmtId="164" fontId="2" fillId="22" borderId="2" xfId="51" applyNumberFormat="1" applyFill="1" applyBorder="1" applyAlignment="1" applyProtection="1">
      <alignment vertical="center"/>
      <protection locked="0"/>
    </xf>
    <xf numFmtId="165" fontId="2" fillId="22" borderId="17" xfId="68" applyNumberFormat="1" applyFill="1" applyBorder="1" applyAlignment="1" applyProtection="1">
      <alignment horizontal="right"/>
      <protection locked="0"/>
    </xf>
    <xf numFmtId="164" fontId="2" fillId="0" borderId="0" xfId="0" applyNumberFormat="1" applyFont="1"/>
    <xf numFmtId="165" fontId="0" fillId="0" borderId="18" xfId="0" applyNumberFormat="1" applyBorder="1"/>
    <xf numFmtId="164" fontId="60" fillId="23" borderId="8" xfId="201" applyNumberFormat="1" applyFont="1" applyFill="1" applyBorder="1" applyAlignment="1">
      <alignment vertical="center"/>
    </xf>
    <xf numFmtId="165" fontId="60" fillId="23" borderId="8" xfId="200" applyNumberFormat="1" applyFont="1" applyFill="1" applyBorder="1" applyProtection="1">
      <protection locked="0"/>
    </xf>
    <xf numFmtId="10" fontId="0" fillId="0" borderId="0" xfId="0" applyNumberFormat="1" applyBorder="1"/>
    <xf numFmtId="164" fontId="0" fillId="0" borderId="0" xfId="0" applyNumberFormat="1" applyBorder="1"/>
    <xf numFmtId="1" fontId="67" fillId="16" borderId="0" xfId="129" applyNumberFormat="1" applyFont="1" applyFill="1" applyAlignment="1">
      <alignment vertical="center"/>
    </xf>
    <xf numFmtId="0" fontId="0" fillId="24" borderId="11" xfId="0" applyFill="1" applyBorder="1"/>
    <xf numFmtId="0" fontId="2" fillId="24" borderId="13" xfId="0" applyFont="1" applyFill="1" applyBorder="1" applyAlignment="1">
      <alignment horizontal="center"/>
    </xf>
    <xf numFmtId="0" fontId="0" fillId="24" borderId="14" xfId="0" applyFill="1" applyBorder="1"/>
    <xf numFmtId="0" fontId="0" fillId="24" borderId="10" xfId="0" applyFill="1" applyBorder="1"/>
    <xf numFmtId="0" fontId="2" fillId="24" borderId="0" xfId="0" applyFont="1" applyFill="1" applyBorder="1" applyAlignment="1">
      <alignment horizontal="center"/>
    </xf>
    <xf numFmtId="0" fontId="0" fillId="24" borderId="9" xfId="0" applyFill="1" applyBorder="1"/>
    <xf numFmtId="164" fontId="60" fillId="24" borderId="0" xfId="201" applyNumberFormat="1" applyFont="1" applyFill="1" applyBorder="1" applyAlignment="1">
      <alignment vertical="center"/>
    </xf>
    <xf numFmtId="164" fontId="60" fillId="24" borderId="2" xfId="201" applyNumberFormat="1" applyFont="1" applyFill="1" applyBorder="1" applyAlignment="1">
      <alignment vertical="center"/>
    </xf>
    <xf numFmtId="164" fontId="60" fillId="24" borderId="5" xfId="201" applyNumberFormat="1" applyFont="1" applyFill="1" applyBorder="1" applyAlignment="1">
      <alignment vertical="center"/>
    </xf>
    <xf numFmtId="5" fontId="60" fillId="24" borderId="0" xfId="0" applyNumberFormat="1" applyFont="1" applyFill="1" applyBorder="1" applyAlignment="1">
      <alignment horizontal="right"/>
    </xf>
    <xf numFmtId="165" fontId="63" fillId="24" borderId="12" xfId="0" applyNumberFormat="1" applyFont="1" applyFill="1" applyBorder="1" applyAlignment="1">
      <alignment horizontal="right"/>
    </xf>
    <xf numFmtId="43" fontId="60" fillId="24" borderId="0" xfId="0" applyNumberFormat="1" applyFont="1" applyFill="1" applyBorder="1" applyAlignment="1">
      <alignment horizontal="right"/>
    </xf>
    <xf numFmtId="38" fontId="60" fillId="24" borderId="0" xfId="201" applyNumberFormat="1" applyFont="1" applyFill="1" applyBorder="1" applyAlignment="1">
      <alignment horizontal="right"/>
    </xf>
    <xf numFmtId="165" fontId="63" fillId="24" borderId="12" xfId="200" applyNumberFormat="1" applyFont="1" applyFill="1" applyBorder="1" applyProtection="1">
      <protection locked="0"/>
    </xf>
    <xf numFmtId="0" fontId="0" fillId="24" borderId="15" xfId="0" applyFill="1" applyBorder="1"/>
    <xf numFmtId="0" fontId="0" fillId="24" borderId="2" xfId="0" applyFill="1" applyBorder="1"/>
    <xf numFmtId="0" fontId="0" fillId="24" borderId="16" xfId="0" applyFill="1" applyBorder="1"/>
    <xf numFmtId="165" fontId="60" fillId="25" borderId="8" xfId="200" applyNumberFormat="1" applyFont="1" applyFill="1" applyBorder="1" applyProtection="1">
      <protection locked="0"/>
    </xf>
    <xf numFmtId="164" fontId="60" fillId="25" borderId="8" xfId="201" applyNumberFormat="1" applyFont="1" applyFill="1" applyBorder="1" applyAlignment="1">
      <alignment vertical="center"/>
    </xf>
    <xf numFmtId="0" fontId="2" fillId="24" borderId="14" xfId="0" applyFont="1" applyFill="1" applyBorder="1"/>
    <xf numFmtId="0" fontId="2" fillId="24" borderId="9" xfId="0" applyFont="1" applyFill="1" applyBorder="1"/>
    <xf numFmtId="0" fontId="2" fillId="24" borderId="13" xfId="129" applyFill="1" applyBorder="1" applyProtection="1">
      <protection locked="0"/>
    </xf>
    <xf numFmtId="0" fontId="63" fillId="24" borderId="0" xfId="0" applyFont="1" applyFill="1" applyBorder="1" applyAlignment="1">
      <alignment horizontal="center"/>
    </xf>
    <xf numFmtId="42" fontId="60" fillId="24" borderId="0" xfId="0" applyNumberFormat="1" applyFont="1" applyFill="1" applyBorder="1" applyProtection="1">
      <protection locked="0"/>
    </xf>
    <xf numFmtId="41" fontId="60" fillId="24" borderId="0" xfId="0" applyNumberFormat="1" applyFont="1" applyFill="1" applyBorder="1" applyProtection="1">
      <protection locked="0"/>
    </xf>
    <xf numFmtId="164" fontId="60" fillId="24" borderId="0" xfId="51" applyNumberFormat="1" applyFont="1" applyFill="1" applyBorder="1" applyAlignment="1" applyProtection="1">
      <alignment vertical="center"/>
      <protection locked="0"/>
    </xf>
    <xf numFmtId="164" fontId="60" fillId="24" borderId="0" xfId="201" applyNumberFormat="1" applyFont="1" applyFill="1" applyBorder="1" applyAlignment="1" applyProtection="1">
      <alignment vertical="center"/>
      <protection locked="0"/>
    </xf>
    <xf numFmtId="164" fontId="60" fillId="24" borderId="2" xfId="51" applyNumberFormat="1" applyFont="1" applyFill="1" applyBorder="1" applyAlignment="1" applyProtection="1">
      <alignment vertical="center"/>
      <protection locked="0"/>
    </xf>
    <xf numFmtId="164" fontId="2" fillId="24" borderId="5" xfId="51" applyNumberFormat="1" applyFill="1" applyBorder="1" applyAlignment="1" applyProtection="1">
      <alignment vertical="center"/>
      <protection locked="0"/>
    </xf>
    <xf numFmtId="164" fontId="2" fillId="24" borderId="0" xfId="51" applyNumberFormat="1" applyFill="1" applyBorder="1" applyAlignment="1" applyProtection="1">
      <alignment vertical="center"/>
      <protection locked="0"/>
    </xf>
    <xf numFmtId="164" fontId="2" fillId="24" borderId="2" xfId="51" applyNumberFormat="1" applyFill="1" applyBorder="1" applyAlignment="1" applyProtection="1">
      <alignment vertical="center"/>
      <protection locked="0"/>
    </xf>
    <xf numFmtId="165" fontId="2" fillId="24" borderId="17" xfId="68" applyNumberFormat="1" applyFill="1" applyBorder="1" applyAlignment="1" applyProtection="1">
      <alignment horizontal="right"/>
      <protection locked="0"/>
    </xf>
    <xf numFmtId="9" fontId="0" fillId="0" borderId="0" xfId="0" applyNumberFormat="1"/>
    <xf numFmtId="10" fontId="0" fillId="0" borderId="0" xfId="0" applyNumberFormat="1"/>
    <xf numFmtId="0" fontId="6" fillId="0" borderId="0" xfId="0" applyFont="1" applyFill="1" applyAlignment="1"/>
    <xf numFmtId="1" fontId="0" fillId="0" borderId="0" xfId="0" applyNumberFormat="1"/>
    <xf numFmtId="166" fontId="0" fillId="0" borderId="0" xfId="0" applyNumberFormat="1"/>
    <xf numFmtId="0" fontId="0" fillId="26" borderId="0" xfId="0" applyFill="1"/>
    <xf numFmtId="215" fontId="69" fillId="0" borderId="0" xfId="51" applyNumberFormat="1" applyFont="1"/>
    <xf numFmtId="215" fontId="72" fillId="0" borderId="0" xfId="51" applyNumberFormat="1" applyFont="1"/>
    <xf numFmtId="14" fontId="73" fillId="0" borderId="0" xfId="51" applyNumberFormat="1" applyFont="1"/>
    <xf numFmtId="215" fontId="72" fillId="0" borderId="0" xfId="51" applyNumberFormat="1" applyFont="1" applyBorder="1"/>
    <xf numFmtId="215" fontId="68" fillId="26" borderId="0" xfId="51" applyNumberFormat="1" applyFont="1" applyFill="1"/>
    <xf numFmtId="0" fontId="71" fillId="26" borderId="0" xfId="0" applyFont="1" applyFill="1"/>
    <xf numFmtId="0" fontId="2" fillId="16" borderId="0" xfId="0" applyFont="1" applyFill="1" applyAlignment="1">
      <alignment vertical="center"/>
    </xf>
    <xf numFmtId="215" fontId="75" fillId="26" borderId="0" xfId="51" applyNumberFormat="1" applyFont="1" applyFill="1" applyAlignment="1">
      <alignment vertical="center"/>
    </xf>
    <xf numFmtId="215" fontId="75" fillId="26" borderId="0" xfId="51" applyNumberFormat="1" applyFont="1" applyFill="1" applyAlignment="1">
      <alignment horizontal="center" vertical="center"/>
    </xf>
    <xf numFmtId="215" fontId="75" fillId="0" borderId="0" xfId="51" applyNumberFormat="1" applyFont="1" applyAlignment="1">
      <alignment vertical="center"/>
    </xf>
    <xf numFmtId="0" fontId="2" fillId="0" borderId="0" xfId="0" applyFont="1" applyAlignment="1">
      <alignment vertical="center"/>
    </xf>
    <xf numFmtId="0" fontId="76" fillId="26" borderId="0" xfId="0" applyFont="1" applyFill="1" applyAlignment="1">
      <alignment vertical="center"/>
    </xf>
    <xf numFmtId="0" fontId="6" fillId="16" borderId="0" xfId="0" applyFont="1" applyFill="1" applyAlignment="1">
      <alignment vertical="center"/>
    </xf>
    <xf numFmtId="0" fontId="2" fillId="26" borderId="0" xfId="0" applyFont="1" applyFill="1" applyAlignment="1">
      <alignment vertical="center"/>
    </xf>
    <xf numFmtId="215" fontId="60" fillId="0" borderId="0" xfId="51" applyNumberFormat="1" applyFont="1" applyAlignment="1">
      <alignment vertical="center"/>
    </xf>
    <xf numFmtId="215" fontId="63" fillId="0" borderId="0" xfId="51" applyNumberFormat="1" applyFont="1" applyAlignment="1">
      <alignment vertical="center"/>
    </xf>
    <xf numFmtId="215" fontId="60" fillId="0" borderId="0" xfId="51" applyNumberFormat="1" applyFont="1" applyAlignment="1">
      <alignment horizontal="center" vertical="center"/>
    </xf>
    <xf numFmtId="215" fontId="2" fillId="0" borderId="0" xfId="51" applyNumberFormat="1" applyFont="1" applyAlignment="1">
      <alignment vertical="center"/>
    </xf>
    <xf numFmtId="215" fontId="60" fillId="0" borderId="13" xfId="51" applyNumberFormat="1" applyFont="1" applyBorder="1" applyAlignment="1">
      <alignment vertical="center"/>
    </xf>
    <xf numFmtId="217" fontId="63" fillId="0" borderId="12" xfId="51" applyNumberFormat="1" applyFont="1" applyBorder="1" applyAlignment="1">
      <alignment vertical="center"/>
    </xf>
    <xf numFmtId="217" fontId="60" fillId="0" borderId="0" xfId="51" applyNumberFormat="1" applyFont="1" applyAlignment="1">
      <alignment vertical="center"/>
    </xf>
    <xf numFmtId="164" fontId="60" fillId="0" borderId="0" xfId="51" applyNumberFormat="1" applyFont="1" applyAlignment="1">
      <alignment vertical="center"/>
    </xf>
    <xf numFmtId="215" fontId="63" fillId="0" borderId="0" xfId="51" applyNumberFormat="1" applyFont="1" applyFill="1" applyAlignment="1">
      <alignment horizontal="right" vertical="center"/>
    </xf>
    <xf numFmtId="14" fontId="78" fillId="0" borderId="0" xfId="51" applyNumberFormat="1" applyFont="1" applyAlignment="1">
      <alignment vertical="center"/>
    </xf>
    <xf numFmtId="9" fontId="60" fillId="0" borderId="0" xfId="199" applyFont="1" applyAlignment="1">
      <alignment vertical="center"/>
    </xf>
    <xf numFmtId="215" fontId="60" fillId="0" borderId="0" xfId="51" applyNumberFormat="1" applyFont="1" applyBorder="1" applyAlignment="1">
      <alignment vertical="center"/>
    </xf>
    <xf numFmtId="0" fontId="80" fillId="0" borderId="0" xfId="0" applyFont="1" applyAlignment="1">
      <alignment horizontal="right" vertical="center"/>
    </xf>
    <xf numFmtId="0" fontId="75" fillId="0" borderId="0" xfId="0" applyFont="1" applyAlignment="1">
      <alignment vertical="center"/>
    </xf>
    <xf numFmtId="0" fontId="75" fillId="0" borderId="0" xfId="0" applyFont="1" applyAlignment="1">
      <alignment horizontal="right" vertical="center"/>
    </xf>
    <xf numFmtId="0" fontId="81" fillId="0" borderId="0" xfId="202" applyFont="1" applyAlignment="1">
      <alignment horizontal="right" vertical="center"/>
    </xf>
    <xf numFmtId="215" fontId="58" fillId="27" borderId="0" xfId="51" applyNumberFormat="1" applyFont="1" applyFill="1" applyAlignment="1">
      <alignment horizontal="left" vertical="center"/>
    </xf>
    <xf numFmtId="215" fontId="77" fillId="27" borderId="0" xfId="51" applyNumberFormat="1" applyFont="1" applyFill="1" applyAlignment="1">
      <alignment vertical="center"/>
    </xf>
    <xf numFmtId="215" fontId="58" fillId="27" borderId="0" xfId="51" applyNumberFormat="1" applyFont="1" applyFill="1" applyAlignment="1">
      <alignment vertical="center"/>
    </xf>
    <xf numFmtId="215" fontId="58" fillId="27" borderId="0" xfId="51" applyNumberFormat="1" applyFont="1" applyFill="1" applyAlignment="1">
      <alignment horizontal="right" vertical="center"/>
    </xf>
    <xf numFmtId="0" fontId="58" fillId="27" borderId="0" xfId="51" applyNumberFormat="1" applyFont="1" applyFill="1" applyAlignment="1">
      <alignment vertical="center"/>
    </xf>
    <xf numFmtId="215" fontId="77" fillId="27" borderId="0" xfId="51" applyNumberFormat="1" applyFont="1" applyFill="1" applyAlignment="1">
      <alignment horizontal="center" vertical="center"/>
    </xf>
    <xf numFmtId="43" fontId="78" fillId="0" borderId="0" xfId="51" applyFont="1" applyAlignment="1">
      <alignment horizontal="right" vertical="center"/>
    </xf>
    <xf numFmtId="216" fontId="78" fillId="0" borderId="0" xfId="51" applyNumberFormat="1" applyFont="1" applyAlignment="1">
      <alignment horizontal="right" vertical="center"/>
    </xf>
    <xf numFmtId="0" fontId="58" fillId="28" borderId="0" xfId="51" applyNumberFormat="1" applyFont="1" applyFill="1" applyAlignment="1">
      <alignment vertical="center"/>
    </xf>
    <xf numFmtId="0" fontId="77" fillId="27" borderId="0" xfId="0" applyFont="1" applyFill="1" applyAlignment="1">
      <alignment vertical="center"/>
    </xf>
    <xf numFmtId="0" fontId="0" fillId="27" borderId="0" xfId="0" applyFill="1"/>
    <xf numFmtId="0" fontId="70" fillId="27" borderId="0" xfId="51" applyNumberFormat="1" applyFont="1" applyFill="1"/>
    <xf numFmtId="215" fontId="70" fillId="27" borderId="0" xfId="51" applyNumberFormat="1" applyFont="1" applyFill="1" applyAlignment="1">
      <alignment horizontal="right"/>
    </xf>
    <xf numFmtId="0" fontId="58" fillId="27" borderId="0" xfId="0" applyFont="1" applyFill="1"/>
    <xf numFmtId="215" fontId="72" fillId="27" borderId="0" xfId="51" applyNumberFormat="1" applyFont="1" applyFill="1"/>
    <xf numFmtId="215" fontId="72" fillId="26" borderId="0" xfId="51" applyNumberFormat="1" applyFont="1" applyFill="1"/>
    <xf numFmtId="3" fontId="2" fillId="0" borderId="0" xfId="0" applyNumberFormat="1" applyFont="1"/>
    <xf numFmtId="3" fontId="0" fillId="0" borderId="0" xfId="0" applyNumberFormat="1"/>
    <xf numFmtId="0" fontId="0" fillId="27" borderId="11" xfId="0" applyFill="1" applyBorder="1"/>
    <xf numFmtId="0" fontId="58" fillId="27" borderId="13" xfId="0" applyFont="1" applyFill="1" applyBorder="1" applyAlignment="1">
      <alignment horizontal="center"/>
    </xf>
    <xf numFmtId="0" fontId="0" fillId="27" borderId="14" xfId="0" applyFill="1" applyBorder="1"/>
    <xf numFmtId="0" fontId="0" fillId="27" borderId="10" xfId="0" applyFill="1" applyBorder="1"/>
    <xf numFmtId="164" fontId="58" fillId="27" borderId="2" xfId="0" applyNumberFormat="1" applyFont="1" applyFill="1" applyBorder="1" applyAlignment="1">
      <alignment horizontal="center"/>
    </xf>
    <xf numFmtId="0" fontId="0" fillId="27" borderId="9" xfId="0" applyFill="1" applyBorder="1"/>
    <xf numFmtId="1" fontId="6" fillId="0" borderId="0" xfId="129" applyNumberFormat="1" applyFont="1" applyAlignment="1">
      <alignment horizontal="left" vertical="center"/>
    </xf>
    <xf numFmtId="1" fontId="6" fillId="0" borderId="0" xfId="129" applyNumberFormat="1" applyFont="1" applyAlignment="1">
      <alignment horizontal="left" vertical="center" indent="1"/>
    </xf>
    <xf numFmtId="1" fontId="6" fillId="0" borderId="0" xfId="129" applyNumberFormat="1" applyFont="1" applyAlignment="1">
      <alignment horizontal="left" vertical="center" indent="2"/>
    </xf>
    <xf numFmtId="3" fontId="2" fillId="0" borderId="2" xfId="205" applyNumberFormat="1" applyFill="1" applyBorder="1" applyAlignment="1">
      <alignment horizontal="right" vertical="center" wrapText="1"/>
    </xf>
    <xf numFmtId="165" fontId="2" fillId="0" borderId="17" xfId="198" applyNumberFormat="1" applyFont="1" applyFill="1" applyBorder="1" applyAlignment="1">
      <alignment horizontal="right" vertical="center" wrapText="1"/>
    </xf>
    <xf numFmtId="217" fontId="63" fillId="0" borderId="0" xfId="51" applyNumberFormat="1" applyFont="1" applyBorder="1" applyAlignment="1">
      <alignment vertical="center"/>
    </xf>
    <xf numFmtId="43" fontId="2" fillId="0" borderId="0" xfId="0" applyNumberFormat="1" applyFont="1" applyAlignment="1">
      <alignment vertical="center"/>
    </xf>
    <xf numFmtId="165" fontId="0" fillId="0" borderId="0" xfId="0" applyNumberFormat="1"/>
    <xf numFmtId="44" fontId="0" fillId="0" borderId="0" xfId="0" applyNumberFormat="1" applyFill="1"/>
    <xf numFmtId="44" fontId="0" fillId="0" borderId="0" xfId="0" applyNumberFormat="1"/>
    <xf numFmtId="9" fontId="0" fillId="0" borderId="0" xfId="143" applyFont="1" applyBorder="1"/>
    <xf numFmtId="9" fontId="82" fillId="0" borderId="0" xfId="0" applyNumberFormat="1" applyFont="1" applyFill="1"/>
    <xf numFmtId="0" fontId="82" fillId="0" borderId="0" xfId="0" applyFont="1" applyFill="1"/>
    <xf numFmtId="3" fontId="2" fillId="0" borderId="2" xfId="0" applyNumberFormat="1" applyFont="1" applyBorder="1"/>
    <xf numFmtId="3" fontId="2" fillId="0" borderId="17" xfId="0" applyNumberFormat="1" applyFont="1" applyBorder="1"/>
    <xf numFmtId="165" fontId="2" fillId="29" borderId="17" xfId="198" applyNumberFormat="1" applyFont="1" applyFill="1" applyBorder="1" applyAlignment="1">
      <alignment horizontal="right" vertical="center" wrapText="1"/>
    </xf>
    <xf numFmtId="0" fontId="0" fillId="29" borderId="11" xfId="0" applyFill="1" applyBorder="1"/>
    <xf numFmtId="0" fontId="0" fillId="29" borderId="13" xfId="0" applyFill="1" applyBorder="1"/>
    <xf numFmtId="0" fontId="0" fillId="29" borderId="14" xfId="0" applyFill="1" applyBorder="1"/>
    <xf numFmtId="0" fontId="0" fillId="29" borderId="10" xfId="0" applyFill="1" applyBorder="1"/>
    <xf numFmtId="165" fontId="2" fillId="29" borderId="0" xfId="198" applyNumberFormat="1" applyFont="1" applyFill="1" applyBorder="1" applyAlignment="1">
      <alignment horizontal="right" vertical="center" wrapText="1"/>
    </xf>
    <xf numFmtId="0" fontId="0" fillId="29" borderId="9" xfId="0" applyFill="1" applyBorder="1"/>
    <xf numFmtId="0" fontId="0" fillId="29" borderId="0" xfId="0" applyFill="1" applyBorder="1"/>
    <xf numFmtId="0" fontId="0" fillId="29" borderId="15" xfId="0" applyFill="1" applyBorder="1"/>
    <xf numFmtId="0" fontId="0" fillId="29" borderId="2" xfId="0" applyFill="1" applyBorder="1"/>
    <xf numFmtId="0" fontId="0" fillId="29" borderId="16" xfId="0" applyFill="1" applyBorder="1"/>
    <xf numFmtId="165" fontId="2" fillId="0" borderId="0" xfId="198" applyNumberFormat="1" applyFont="1" applyFill="1" applyBorder="1" applyAlignment="1">
      <alignment horizontal="right" vertical="center" wrapText="1"/>
    </xf>
    <xf numFmtId="3" fontId="2" fillId="0" borderId="0" xfId="205" applyNumberFormat="1" applyFill="1" applyBorder="1" applyAlignment="1">
      <alignment horizontal="right" vertical="center" wrapText="1"/>
    </xf>
    <xf numFmtId="9" fontId="2" fillId="0" borderId="0" xfId="198" applyNumberFormat="1" applyFont="1" applyFill="1" applyBorder="1" applyAlignment="1">
      <alignment horizontal="right" vertical="center" wrapText="1"/>
    </xf>
    <xf numFmtId="0" fontId="0" fillId="0" borderId="13" xfId="0" applyBorder="1"/>
    <xf numFmtId="0" fontId="0" fillId="30" borderId="11" xfId="0" applyFill="1" applyBorder="1"/>
    <xf numFmtId="0" fontId="0" fillId="30" borderId="14" xfId="0" applyFill="1" applyBorder="1"/>
    <xf numFmtId="0" fontId="0" fillId="30" borderId="10" xfId="0" applyFill="1" applyBorder="1"/>
    <xf numFmtId="0" fontId="0" fillId="30" borderId="9" xfId="0" applyFill="1" applyBorder="1"/>
    <xf numFmtId="165" fontId="2" fillId="30" borderId="0" xfId="198" applyNumberFormat="1" applyFont="1" applyFill="1" applyBorder="1" applyAlignment="1">
      <alignment horizontal="right" vertical="center" wrapText="1"/>
    </xf>
    <xf numFmtId="164" fontId="2" fillId="30" borderId="0" xfId="51" applyNumberFormat="1" applyFill="1" applyBorder="1" applyAlignment="1">
      <alignment horizontal="right" vertical="center" wrapText="1"/>
    </xf>
    <xf numFmtId="3" fontId="2" fillId="30" borderId="0" xfId="205" applyNumberFormat="1" applyFill="1" applyBorder="1" applyAlignment="1">
      <alignment horizontal="right" vertical="center" wrapText="1"/>
    </xf>
    <xf numFmtId="3" fontId="2" fillId="30" borderId="2" xfId="205" applyNumberFormat="1" applyFill="1" applyBorder="1" applyAlignment="1">
      <alignment horizontal="right" vertical="center" wrapText="1"/>
    </xf>
    <xf numFmtId="165" fontId="2" fillId="30" borderId="17" xfId="198" applyNumberFormat="1" applyFont="1" applyFill="1" applyBorder="1" applyAlignment="1">
      <alignment horizontal="right" vertical="center" wrapText="1"/>
    </xf>
    <xf numFmtId="0" fontId="0" fillId="30" borderId="15" xfId="0" applyFill="1" applyBorder="1"/>
    <xf numFmtId="0" fontId="0" fillId="30" borderId="16" xfId="0" applyFill="1" applyBorder="1"/>
    <xf numFmtId="0" fontId="0" fillId="30" borderId="13" xfId="0" applyFill="1" applyBorder="1"/>
    <xf numFmtId="9" fontId="2" fillId="30" borderId="0" xfId="198" applyNumberFormat="1" applyFont="1" applyFill="1" applyBorder="1" applyAlignment="1">
      <alignment horizontal="right" vertical="center" wrapText="1"/>
    </xf>
    <xf numFmtId="9" fontId="0" fillId="30" borderId="0" xfId="143" applyFont="1" applyFill="1" applyBorder="1"/>
    <xf numFmtId="0" fontId="0" fillId="30" borderId="2" xfId="0" applyFill="1" applyBorder="1"/>
    <xf numFmtId="0" fontId="2" fillId="29" borderId="0" xfId="0" applyFont="1" applyFill="1" applyBorder="1"/>
    <xf numFmtId="164" fontId="2" fillId="29" borderId="0" xfId="51" applyNumberFormat="1" applyFill="1" applyBorder="1" applyAlignment="1">
      <alignment horizontal="right" vertical="center" wrapText="1"/>
    </xf>
    <xf numFmtId="9" fontId="2" fillId="29" borderId="0" xfId="198" applyNumberFormat="1" applyFont="1" applyFill="1" applyBorder="1" applyAlignment="1">
      <alignment horizontal="right" vertical="center" wrapText="1"/>
    </xf>
    <xf numFmtId="9" fontId="0" fillId="29" borderId="0" xfId="143" applyFont="1" applyFill="1" applyBorder="1"/>
    <xf numFmtId="0" fontId="0" fillId="27" borderId="0" xfId="0" applyFill="1" applyBorder="1"/>
    <xf numFmtId="0" fontId="2" fillId="27" borderId="0" xfId="0" applyFont="1" applyFill="1" applyBorder="1"/>
    <xf numFmtId="0" fontId="0" fillId="30" borderId="0" xfId="0" applyFill="1" applyBorder="1"/>
    <xf numFmtId="0" fontId="77" fillId="0" borderId="0" xfId="0" applyFont="1" applyFill="1" applyBorder="1"/>
    <xf numFmtId="0" fontId="60" fillId="30" borderId="13" xfId="0" applyFont="1" applyFill="1" applyBorder="1"/>
    <xf numFmtId="0" fontId="60" fillId="30" borderId="11" xfId="0" applyFont="1" applyFill="1" applyBorder="1"/>
    <xf numFmtId="0" fontId="60" fillId="30" borderId="14" xfId="0" applyFont="1" applyFill="1" applyBorder="1"/>
    <xf numFmtId="0" fontId="60" fillId="0" borderId="0" xfId="0" applyFont="1" applyFill="1" applyBorder="1"/>
    <xf numFmtId="0" fontId="60" fillId="0" borderId="11" xfId="0" applyFont="1" applyFill="1" applyBorder="1"/>
    <xf numFmtId="0" fontId="60" fillId="0" borderId="13" xfId="0" applyFont="1" applyFill="1" applyBorder="1"/>
    <xf numFmtId="0" fontId="60" fillId="0" borderId="14" xfId="0" applyFont="1" applyFill="1" applyBorder="1"/>
    <xf numFmtId="0" fontId="60" fillId="29" borderId="11" xfId="0" applyFont="1" applyFill="1" applyBorder="1"/>
    <xf numFmtId="0" fontId="60" fillId="29" borderId="13" xfId="0" applyFont="1" applyFill="1" applyBorder="1"/>
    <xf numFmtId="0" fontId="60" fillId="29" borderId="14" xfId="0" applyFont="1" applyFill="1" applyBorder="1"/>
    <xf numFmtId="0" fontId="61" fillId="0" borderId="0" xfId="0" applyFont="1" applyFill="1" applyAlignment="1">
      <alignment horizontal="center" vertical="center"/>
    </xf>
    <xf numFmtId="0" fontId="84" fillId="0" borderId="0" xfId="0" applyFont="1" applyFill="1" applyAlignment="1">
      <alignment horizontal="center" vertical="center"/>
    </xf>
    <xf numFmtId="9" fontId="60" fillId="0" borderId="0" xfId="0" applyNumberFormat="1" applyFont="1" applyFill="1"/>
    <xf numFmtId="0" fontId="63" fillId="0" borderId="0" xfId="0" applyFont="1" applyFill="1" applyAlignment="1"/>
    <xf numFmtId="165" fontId="0" fillId="30" borderId="0" xfId="0" applyNumberFormat="1" applyFill="1" applyBorder="1"/>
    <xf numFmtId="44" fontId="0" fillId="29" borderId="0" xfId="0" applyNumberFormat="1" applyFill="1" applyBorder="1"/>
    <xf numFmtId="0" fontId="2" fillId="30" borderId="0" xfId="0" applyFont="1" applyFill="1" applyBorder="1" applyAlignment="1">
      <alignment horizontal="right"/>
    </xf>
    <xf numFmtId="43" fontId="0" fillId="30" borderId="0" xfId="0" applyNumberFormat="1" applyFill="1" applyBorder="1" applyAlignment="1">
      <alignment horizontal="right"/>
    </xf>
    <xf numFmtId="43" fontId="2" fillId="30" borderId="0" xfId="0" applyNumberFormat="1" applyFont="1" applyFill="1" applyBorder="1" applyAlignment="1">
      <alignment horizontal="right"/>
    </xf>
    <xf numFmtId="9" fontId="0" fillId="30" borderId="0" xfId="143" applyFont="1" applyFill="1" applyBorder="1" applyAlignment="1">
      <alignment horizontal="right"/>
    </xf>
    <xf numFmtId="9" fontId="2" fillId="30" borderId="0" xfId="143" applyFont="1" applyFill="1" applyBorder="1" applyAlignment="1">
      <alignment horizontal="right"/>
    </xf>
    <xf numFmtId="43" fontId="0" fillId="30" borderId="0" xfId="0" applyNumberFormat="1" applyFill="1" applyBorder="1"/>
    <xf numFmtId="10" fontId="0" fillId="30" borderId="0" xfId="143" applyNumberFormat="1" applyFont="1" applyFill="1" applyBorder="1"/>
    <xf numFmtId="43" fontId="2" fillId="0" borderId="0" xfId="0" applyNumberFormat="1" applyFont="1" applyBorder="1" applyAlignment="1">
      <alignment horizontal="right"/>
    </xf>
    <xf numFmtId="9" fontId="0" fillId="0" borderId="0" xfId="143" applyFont="1" applyBorder="1" applyAlignment="1">
      <alignment horizontal="right"/>
    </xf>
    <xf numFmtId="9" fontId="2" fillId="0" borderId="0" xfId="143" applyFont="1" applyBorder="1" applyAlignment="1">
      <alignment horizontal="right"/>
    </xf>
    <xf numFmtId="0" fontId="2" fillId="0" borderId="0" xfId="0" applyFont="1" applyBorder="1" applyAlignment="1">
      <alignment horizontal="right"/>
    </xf>
    <xf numFmtId="10" fontId="0" fillId="0" borderId="0" xfId="143" applyNumberFormat="1" applyFont="1" applyBorder="1"/>
    <xf numFmtId="1" fontId="0" fillId="29" borderId="0" xfId="0" applyNumberFormat="1" applyFill="1" applyBorder="1"/>
    <xf numFmtId="9" fontId="0" fillId="29" borderId="9" xfId="143" applyFont="1" applyFill="1" applyBorder="1"/>
    <xf numFmtId="164" fontId="0" fillId="29" borderId="0" xfId="0" applyNumberFormat="1" applyFill="1" applyBorder="1"/>
    <xf numFmtId="164" fontId="0" fillId="30" borderId="0" xfId="0" applyNumberFormat="1" applyFill="1" applyBorder="1"/>
    <xf numFmtId="164" fontId="0" fillId="30" borderId="9" xfId="0" applyNumberFormat="1" applyFill="1" applyBorder="1"/>
    <xf numFmtId="164" fontId="0" fillId="30" borderId="10" xfId="0" applyNumberFormat="1" applyFill="1" applyBorder="1"/>
    <xf numFmtId="164" fontId="0" fillId="0" borderId="10" xfId="0" applyNumberFormat="1" applyBorder="1"/>
    <xf numFmtId="164" fontId="0" fillId="0" borderId="9" xfId="0" applyNumberFormat="1" applyBorder="1"/>
    <xf numFmtId="164" fontId="0" fillId="0" borderId="0" xfId="0" applyNumberFormat="1" applyBorder="1" applyAlignment="1">
      <alignment horizontal="right"/>
    </xf>
    <xf numFmtId="164" fontId="0" fillId="30" borderId="0" xfId="0" applyNumberFormat="1" applyFill="1" applyBorder="1" applyAlignment="1">
      <alignment horizontal="right"/>
    </xf>
    <xf numFmtId="10" fontId="0" fillId="29" borderId="0" xfId="143" applyNumberFormat="1" applyFont="1" applyFill="1" applyBorder="1"/>
    <xf numFmtId="164" fontId="0" fillId="0" borderId="0" xfId="0" applyNumberFormat="1" applyFill="1" applyBorder="1"/>
    <xf numFmtId="1" fontId="0" fillId="0" borderId="0" xfId="0" applyNumberFormat="1" applyFill="1" applyBorder="1"/>
    <xf numFmtId="9" fontId="0" fillId="0" borderId="0" xfId="143" applyFont="1" applyFill="1" applyBorder="1"/>
    <xf numFmtId="9" fontId="0" fillId="0" borderId="9" xfId="143" applyFont="1" applyFill="1" applyBorder="1"/>
    <xf numFmtId="10" fontId="0" fillId="0" borderId="0" xfId="143" applyNumberFormat="1" applyFont="1" applyFill="1" applyBorder="1"/>
    <xf numFmtId="0" fontId="0" fillId="0" borderId="2" xfId="0" applyFill="1" applyBorder="1"/>
    <xf numFmtId="0" fontId="2" fillId="27" borderId="0" xfId="0" applyFont="1" applyFill="1"/>
    <xf numFmtId="3" fontId="0" fillId="27" borderId="0" xfId="0" applyNumberFormat="1" applyFill="1"/>
    <xf numFmtId="0" fontId="77" fillId="0" borderId="0" xfId="0" applyFont="1"/>
    <xf numFmtId="0" fontId="61" fillId="27" borderId="0" xfId="0" applyFont="1" applyFill="1" applyBorder="1" applyAlignment="1">
      <alignment vertical="center" wrapText="1"/>
    </xf>
    <xf numFmtId="215" fontId="72" fillId="0" borderId="0" xfId="51" applyNumberFormat="1" applyFont="1" applyFill="1"/>
    <xf numFmtId="14" fontId="79" fillId="14" borderId="0" xfId="51" applyNumberFormat="1" applyFont="1" applyFill="1" applyAlignment="1">
      <alignment vertical="center"/>
    </xf>
    <xf numFmtId="14" fontId="78" fillId="14" borderId="0" xfId="51" applyNumberFormat="1" applyFont="1" applyFill="1" applyAlignment="1">
      <alignment vertical="center"/>
    </xf>
    <xf numFmtId="215" fontId="60" fillId="14" borderId="0" xfId="51" applyNumberFormat="1" applyFont="1" applyFill="1" applyAlignment="1">
      <alignment vertical="center"/>
    </xf>
    <xf numFmtId="215" fontId="60" fillId="14" borderId="0" xfId="51" applyNumberFormat="1" applyFont="1" applyFill="1" applyAlignment="1">
      <alignment horizontal="right" vertical="center"/>
    </xf>
    <xf numFmtId="215" fontId="60" fillId="29" borderId="2" xfId="51" applyNumberFormat="1" applyFont="1" applyFill="1" applyBorder="1" applyAlignment="1">
      <alignment vertical="center"/>
    </xf>
    <xf numFmtId="215" fontId="60" fillId="29" borderId="0" xfId="51" applyNumberFormat="1" applyFont="1" applyFill="1" applyBorder="1" applyAlignment="1">
      <alignment vertical="center"/>
    </xf>
    <xf numFmtId="215" fontId="60" fillId="14" borderId="2" xfId="51" applyNumberFormat="1" applyFont="1" applyFill="1" applyBorder="1" applyAlignment="1">
      <alignment vertical="center"/>
    </xf>
    <xf numFmtId="215" fontId="60" fillId="14" borderId="0" xfId="51" applyNumberFormat="1" applyFont="1" applyFill="1" applyBorder="1" applyAlignment="1">
      <alignment vertical="center"/>
    </xf>
    <xf numFmtId="215" fontId="75" fillId="14" borderId="0" xfId="51" applyNumberFormat="1" applyFont="1" applyFill="1" applyAlignment="1">
      <alignment vertical="center"/>
    </xf>
    <xf numFmtId="215" fontId="78" fillId="14" borderId="0" xfId="51" applyNumberFormat="1" applyFont="1" applyFill="1" applyAlignment="1">
      <alignment vertical="center"/>
    </xf>
    <xf numFmtId="0" fontId="2" fillId="14" borderId="0" xfId="0" applyFont="1" applyFill="1" applyAlignment="1">
      <alignment vertical="center"/>
    </xf>
    <xf numFmtId="215" fontId="60" fillId="14" borderId="0" xfId="51" applyNumberFormat="1" applyFont="1" applyFill="1" applyAlignment="1">
      <alignment horizontal="center" vertical="center"/>
    </xf>
    <xf numFmtId="218" fontId="60" fillId="14" borderId="0" xfId="51" applyNumberFormat="1" applyFont="1" applyFill="1" applyAlignment="1">
      <alignment vertical="center"/>
    </xf>
    <xf numFmtId="0" fontId="0" fillId="14" borderId="0" xfId="0" applyFill="1"/>
    <xf numFmtId="0" fontId="2" fillId="14" borderId="0" xfId="0" applyFont="1" applyFill="1"/>
    <xf numFmtId="14" fontId="73" fillId="14" borderId="0" xfId="51" applyNumberFormat="1" applyFont="1" applyFill="1"/>
    <xf numFmtId="3" fontId="2" fillId="14" borderId="0" xfId="0" applyNumberFormat="1" applyFont="1" applyFill="1"/>
    <xf numFmtId="3" fontId="0" fillId="14" borderId="0" xfId="0" applyNumberFormat="1" applyFill="1"/>
    <xf numFmtId="3" fontId="0" fillId="14" borderId="0" xfId="0" applyNumberFormat="1" applyFill="1" applyAlignment="1">
      <alignment horizontal="right"/>
    </xf>
    <xf numFmtId="1" fontId="0" fillId="14" borderId="0" xfId="0" applyNumberFormat="1" applyFill="1"/>
    <xf numFmtId="3" fontId="2" fillId="29" borderId="2" xfId="0" applyNumberFormat="1" applyFont="1" applyFill="1" applyBorder="1"/>
    <xf numFmtId="3" fontId="2" fillId="29" borderId="17" xfId="0" applyNumberFormat="1" applyFont="1" applyFill="1" applyBorder="1"/>
    <xf numFmtId="3" fontId="2" fillId="14" borderId="2" xfId="0" applyNumberFormat="1" applyFont="1" applyFill="1" applyBorder="1"/>
    <xf numFmtId="3" fontId="2" fillId="14" borderId="17" xfId="0" applyNumberFormat="1" applyFont="1" applyFill="1" applyBorder="1"/>
    <xf numFmtId="1" fontId="2" fillId="14" borderId="0" xfId="0" applyNumberFormat="1" applyFont="1" applyFill="1"/>
    <xf numFmtId="3" fontId="2" fillId="29" borderId="0" xfId="68" applyNumberFormat="1" applyFont="1" applyFill="1" applyBorder="1" applyAlignment="1">
      <alignment horizontal="right"/>
    </xf>
    <xf numFmtId="9" fontId="2" fillId="29" borderId="0" xfId="143" applyFont="1" applyFill="1" applyBorder="1" applyAlignment="1">
      <alignment horizontal="right"/>
    </xf>
    <xf numFmtId="3" fontId="2" fillId="14" borderId="0" xfId="68" applyNumberFormat="1" applyFont="1" applyFill="1" applyBorder="1" applyAlignment="1">
      <alignment horizontal="right"/>
    </xf>
    <xf numFmtId="9" fontId="2" fillId="14" borderId="0" xfId="143" applyFont="1" applyFill="1" applyBorder="1" applyAlignment="1">
      <alignment horizontal="right"/>
    </xf>
    <xf numFmtId="14" fontId="73" fillId="29" borderId="0" xfId="51" applyNumberFormat="1" applyFont="1" applyFill="1" applyBorder="1"/>
    <xf numFmtId="14" fontId="73" fillId="29" borderId="9" xfId="51" applyNumberFormat="1" applyFont="1" applyFill="1" applyBorder="1"/>
    <xf numFmtId="3" fontId="2" fillId="29" borderId="0" xfId="0" applyNumberFormat="1" applyFont="1" applyFill="1" applyBorder="1"/>
    <xf numFmtId="3" fontId="2" fillId="29" borderId="9" xfId="0" applyNumberFormat="1" applyFont="1" applyFill="1" applyBorder="1"/>
    <xf numFmtId="3" fontId="0" fillId="29" borderId="0" xfId="0" applyNumberFormat="1" applyFill="1" applyBorder="1"/>
    <xf numFmtId="3" fontId="0" fillId="29" borderId="9" xfId="0" applyNumberFormat="1" applyFill="1" applyBorder="1"/>
    <xf numFmtId="14" fontId="73" fillId="29" borderId="10" xfId="51" applyNumberFormat="1" applyFont="1" applyFill="1" applyBorder="1"/>
    <xf numFmtId="3" fontId="2" fillId="29" borderId="10" xfId="0" applyNumberFormat="1" applyFont="1" applyFill="1" applyBorder="1"/>
    <xf numFmtId="3" fontId="0" fillId="29" borderId="10" xfId="0" applyNumberFormat="1" applyFill="1" applyBorder="1"/>
    <xf numFmtId="3" fontId="0" fillId="29" borderId="10" xfId="0" applyNumberFormat="1" applyFill="1" applyBorder="1" applyAlignment="1">
      <alignment horizontal="right"/>
    </xf>
    <xf numFmtId="3" fontId="2" fillId="29" borderId="15" xfId="0" applyNumberFormat="1" applyFont="1" applyFill="1" applyBorder="1"/>
    <xf numFmtId="3" fontId="2" fillId="29" borderId="16" xfId="0" applyNumberFormat="1" applyFont="1" applyFill="1" applyBorder="1"/>
    <xf numFmtId="3" fontId="0" fillId="29" borderId="15" xfId="0" applyNumberFormat="1" applyFill="1" applyBorder="1"/>
    <xf numFmtId="3" fontId="0" fillId="29" borderId="2" xfId="0" applyNumberFormat="1" applyFill="1" applyBorder="1"/>
    <xf numFmtId="3" fontId="0" fillId="29" borderId="16" xfId="0" applyNumberFormat="1" applyFill="1" applyBorder="1"/>
    <xf numFmtId="3" fontId="0" fillId="14" borderId="2" xfId="0" applyNumberFormat="1" applyFill="1" applyBorder="1"/>
    <xf numFmtId="14" fontId="78" fillId="29" borderId="10" xfId="51" applyNumberFormat="1" applyFont="1" applyFill="1" applyBorder="1" applyAlignment="1">
      <alignment vertical="center"/>
    </xf>
    <xf numFmtId="14" fontId="78" fillId="29" borderId="0" xfId="51" applyNumberFormat="1" applyFont="1" applyFill="1" applyBorder="1" applyAlignment="1">
      <alignment vertical="center"/>
    </xf>
    <xf numFmtId="215" fontId="60" fillId="29" borderId="10" xfId="51" applyNumberFormat="1" applyFont="1" applyFill="1" applyBorder="1" applyAlignment="1">
      <alignment vertical="center"/>
    </xf>
    <xf numFmtId="215" fontId="60" fillId="29" borderId="10" xfId="51" applyNumberFormat="1" applyFont="1" applyFill="1" applyBorder="1" applyAlignment="1">
      <alignment horizontal="right" vertical="center"/>
    </xf>
    <xf numFmtId="215" fontId="60" fillId="29" borderId="15" xfId="51" applyNumberFormat="1" applyFont="1" applyFill="1" applyBorder="1" applyAlignment="1">
      <alignment vertical="center"/>
    </xf>
    <xf numFmtId="215" fontId="75" fillId="29" borderId="10" xfId="51" applyNumberFormat="1" applyFont="1" applyFill="1" applyBorder="1" applyAlignment="1">
      <alignment vertical="center"/>
    </xf>
    <xf numFmtId="215" fontId="75" fillId="29" borderId="0" xfId="51" applyNumberFormat="1" applyFont="1" applyFill="1" applyBorder="1" applyAlignment="1">
      <alignment vertical="center"/>
    </xf>
    <xf numFmtId="14" fontId="78" fillId="29" borderId="9" xfId="51" applyNumberFormat="1" applyFont="1" applyFill="1" applyBorder="1" applyAlignment="1">
      <alignment vertical="center"/>
    </xf>
    <xf numFmtId="215" fontId="60" fillId="29" borderId="9" xfId="51" applyNumberFormat="1" applyFont="1" applyFill="1" applyBorder="1" applyAlignment="1">
      <alignment vertical="center"/>
    </xf>
    <xf numFmtId="215" fontId="60" fillId="29" borderId="16" xfId="51" applyNumberFormat="1" applyFont="1" applyFill="1" applyBorder="1" applyAlignment="1">
      <alignment vertical="center"/>
    </xf>
    <xf numFmtId="215" fontId="75" fillId="29" borderId="9" xfId="51" applyNumberFormat="1" applyFont="1" applyFill="1" applyBorder="1" applyAlignment="1">
      <alignment vertical="center"/>
    </xf>
    <xf numFmtId="218" fontId="60" fillId="29" borderId="10" xfId="51" applyNumberFormat="1" applyFont="1" applyFill="1" applyBorder="1" applyAlignment="1">
      <alignment vertical="center"/>
    </xf>
    <xf numFmtId="218" fontId="60" fillId="29" borderId="0" xfId="51" applyNumberFormat="1" applyFont="1" applyFill="1" applyBorder="1" applyAlignment="1">
      <alignment vertical="center"/>
    </xf>
    <xf numFmtId="218" fontId="60" fillId="29" borderId="9" xfId="51" applyNumberFormat="1" applyFont="1" applyFill="1" applyBorder="1" applyAlignment="1">
      <alignment vertical="center"/>
    </xf>
    <xf numFmtId="3" fontId="2" fillId="29" borderId="19" xfId="0" applyNumberFormat="1" applyFont="1" applyFill="1" applyBorder="1"/>
    <xf numFmtId="3" fontId="2" fillId="29" borderId="20" xfId="0" applyNumberFormat="1" applyFont="1" applyFill="1" applyBorder="1"/>
    <xf numFmtId="3" fontId="2" fillId="29" borderId="10" xfId="68" applyNumberFormat="1" applyFont="1" applyFill="1" applyBorder="1" applyAlignment="1">
      <alignment horizontal="right"/>
    </xf>
    <xf numFmtId="9" fontId="2" fillId="29" borderId="10" xfId="143" applyFont="1" applyFill="1" applyBorder="1" applyAlignment="1">
      <alignment horizontal="right"/>
    </xf>
    <xf numFmtId="3" fontId="2" fillId="29" borderId="9" xfId="68" applyNumberFormat="1" applyFont="1" applyFill="1" applyBorder="1" applyAlignment="1">
      <alignment horizontal="right"/>
    </xf>
    <xf numFmtId="9" fontId="2" fillId="29" borderId="9" xfId="143" applyFont="1" applyFill="1" applyBorder="1" applyAlignment="1">
      <alignment horizontal="right"/>
    </xf>
    <xf numFmtId="215" fontId="69" fillId="27" borderId="0" xfId="51" applyNumberFormat="1" applyFont="1" applyFill="1"/>
    <xf numFmtId="165" fontId="2" fillId="29" borderId="0" xfId="68" applyNumberFormat="1" applyFill="1" applyBorder="1"/>
    <xf numFmtId="165" fontId="2" fillId="29" borderId="9" xfId="68" applyNumberFormat="1" applyFill="1" applyBorder="1"/>
    <xf numFmtId="164" fontId="2" fillId="29" borderId="0" xfId="51" applyNumberFormat="1" applyFill="1" applyBorder="1"/>
    <xf numFmtId="164" fontId="2" fillId="29" borderId="9" xfId="51" applyNumberFormat="1" applyFill="1" applyBorder="1"/>
    <xf numFmtId="164" fontId="2" fillId="29" borderId="2" xfId="51" applyNumberFormat="1" applyFill="1" applyBorder="1"/>
    <xf numFmtId="164" fontId="2" fillId="29" borderId="16" xfId="51" applyNumberFormat="1" applyFill="1" applyBorder="1"/>
    <xf numFmtId="165" fontId="2" fillId="29" borderId="17" xfId="68" applyNumberFormat="1" applyFill="1" applyBorder="1"/>
    <xf numFmtId="165" fontId="2" fillId="29" borderId="19" xfId="68" applyNumberFormat="1" applyFill="1" applyBorder="1"/>
    <xf numFmtId="164" fontId="85" fillId="29" borderId="0" xfId="51" applyNumberFormat="1" applyFont="1" applyFill="1" applyBorder="1"/>
    <xf numFmtId="164" fontId="85" fillId="29" borderId="9" xfId="51" applyNumberFormat="1" applyFont="1" applyFill="1" applyBorder="1"/>
    <xf numFmtId="165" fontId="85" fillId="29" borderId="0" xfId="68" applyNumberFormat="1" applyFont="1" applyFill="1" applyBorder="1"/>
    <xf numFmtId="165" fontId="85" fillId="29" borderId="9" xfId="68" applyNumberFormat="1" applyFont="1" applyFill="1" applyBorder="1"/>
    <xf numFmtId="37" fontId="2" fillId="29" borderId="0" xfId="68" applyNumberFormat="1" applyFill="1" applyBorder="1"/>
    <xf numFmtId="37" fontId="2" fillId="29" borderId="9" xfId="68" applyNumberFormat="1" applyFill="1" applyBorder="1"/>
    <xf numFmtId="0" fontId="2" fillId="29" borderId="9" xfId="0" applyFont="1" applyFill="1" applyBorder="1"/>
    <xf numFmtId="44" fontId="2" fillId="29" borderId="9" xfId="0" applyNumberFormat="1" applyFont="1" applyFill="1" applyBorder="1"/>
    <xf numFmtId="164" fontId="2" fillId="29" borderId="0" xfId="60" applyNumberFormat="1" applyFill="1" applyBorder="1"/>
    <xf numFmtId="164" fontId="2" fillId="29" borderId="9" xfId="60" applyNumberFormat="1" applyFill="1" applyBorder="1"/>
    <xf numFmtId="165" fontId="2" fillId="29" borderId="10" xfId="68" applyNumberFormat="1" applyFill="1" applyBorder="1"/>
    <xf numFmtId="164" fontId="2" fillId="29" borderId="10" xfId="51" applyNumberFormat="1" applyFill="1" applyBorder="1"/>
    <xf numFmtId="164" fontId="2" fillId="29" borderId="15" xfId="51" applyNumberFormat="1" applyFill="1" applyBorder="1"/>
    <xf numFmtId="165" fontId="2" fillId="29" borderId="20" xfId="68" applyNumberFormat="1" applyFill="1" applyBorder="1"/>
    <xf numFmtId="164" fontId="85" fillId="29" borderId="10" xfId="51" applyNumberFormat="1" applyFont="1" applyFill="1" applyBorder="1"/>
    <xf numFmtId="165" fontId="85" fillId="29" borderId="10" xfId="68" applyNumberFormat="1" applyFont="1" applyFill="1" applyBorder="1"/>
    <xf numFmtId="37" fontId="2" fillId="29" borderId="10" xfId="68" applyNumberFormat="1" applyFill="1" applyBorder="1"/>
    <xf numFmtId="164" fontId="2" fillId="29" borderId="10" xfId="60" applyNumberFormat="1" applyFill="1" applyBorder="1"/>
    <xf numFmtId="0" fontId="2" fillId="14" borderId="0" xfId="0" applyFont="1" applyFill="1" applyAlignment="1">
      <alignment horizontal="left" indent="1"/>
    </xf>
    <xf numFmtId="0" fontId="2" fillId="14" borderId="0" xfId="0" applyFont="1" applyFill="1" applyAlignment="1">
      <alignment horizontal="left" indent="2"/>
    </xf>
    <xf numFmtId="0" fontId="2" fillId="14" borderId="0" xfId="0" applyFont="1" applyFill="1" applyAlignment="1">
      <alignment horizontal="left" indent="7"/>
    </xf>
    <xf numFmtId="14" fontId="73" fillId="14" borderId="0" xfId="51" applyNumberFormat="1" applyFont="1" applyFill="1" applyBorder="1"/>
    <xf numFmtId="215" fontId="72" fillId="14" borderId="0" xfId="51" applyNumberFormat="1" applyFont="1" applyFill="1" applyBorder="1"/>
    <xf numFmtId="165" fontId="2" fillId="14" borderId="0" xfId="68" applyNumberFormat="1" applyFill="1" applyBorder="1"/>
    <xf numFmtId="164" fontId="2" fillId="14" borderId="0" xfId="51" applyNumberFormat="1" applyFill="1" applyBorder="1"/>
    <xf numFmtId="164" fontId="2" fillId="14" borderId="2" xfId="51" applyNumberFormat="1" applyFill="1" applyBorder="1"/>
    <xf numFmtId="165" fontId="2" fillId="14" borderId="17" xfId="68" applyNumberFormat="1" applyFill="1" applyBorder="1"/>
    <xf numFmtId="164" fontId="85" fillId="14" borderId="0" xfId="51" applyNumberFormat="1" applyFont="1" applyFill="1" applyBorder="1"/>
    <xf numFmtId="165" fontId="85" fillId="14" borderId="0" xfId="68" applyNumberFormat="1" applyFont="1" applyFill="1" applyBorder="1"/>
    <xf numFmtId="37" fontId="2" fillId="14" borderId="0" xfId="68" applyNumberFormat="1" applyFill="1" applyBorder="1"/>
    <xf numFmtId="44" fontId="2" fillId="14" borderId="0" xfId="0" applyNumberFormat="1" applyFont="1" applyFill="1" applyBorder="1"/>
    <xf numFmtId="164" fontId="2" fillId="14" borderId="0" xfId="60" applyNumberFormat="1" applyFill="1" applyBorder="1"/>
    <xf numFmtId="215" fontId="69" fillId="14" borderId="0" xfId="51" applyNumberFormat="1" applyFont="1" applyFill="1" applyBorder="1"/>
    <xf numFmtId="165" fontId="2" fillId="0" borderId="2" xfId="198" applyNumberFormat="1" applyFont="1" applyFill="1" applyBorder="1" applyAlignment="1">
      <alignment horizontal="right" vertical="center" wrapText="1"/>
    </xf>
    <xf numFmtId="1" fontId="6" fillId="0" borderId="0" xfId="129" applyNumberFormat="1" applyFont="1" applyFill="1" applyAlignment="1">
      <alignment horizontal="left" vertical="center"/>
    </xf>
    <xf numFmtId="1" fontId="6" fillId="0" borderId="0" xfId="0" applyNumberFormat="1" applyFont="1" applyAlignment="1">
      <alignment horizontal="left" vertical="center"/>
    </xf>
    <xf numFmtId="9" fontId="82" fillId="30" borderId="0" xfId="143" applyFont="1" applyFill="1" applyBorder="1"/>
    <xf numFmtId="0" fontId="82" fillId="30" borderId="9" xfId="0" applyFont="1" applyFill="1" applyBorder="1"/>
    <xf numFmtId="0" fontId="82" fillId="0" borderId="0" xfId="0" applyFont="1"/>
    <xf numFmtId="0" fontId="82" fillId="30" borderId="10" xfId="0" applyFont="1" applyFill="1" applyBorder="1"/>
    <xf numFmtId="0" fontId="82" fillId="0" borderId="10" xfId="0" applyFont="1" applyBorder="1"/>
    <xf numFmtId="0" fontId="59" fillId="30" borderId="9" xfId="0" applyFont="1" applyFill="1" applyBorder="1"/>
    <xf numFmtId="0" fontId="59" fillId="0" borderId="0" xfId="0" applyFont="1" applyFill="1"/>
    <xf numFmtId="9" fontId="82" fillId="0" borderId="0" xfId="143" applyFont="1" applyBorder="1"/>
    <xf numFmtId="9" fontId="60" fillId="0" borderId="0" xfId="143" applyFont="1" applyBorder="1"/>
    <xf numFmtId="165" fontId="2" fillId="29" borderId="2" xfId="198" applyNumberFormat="1" applyFont="1" applyFill="1" applyBorder="1" applyAlignment="1">
      <alignment horizontal="right" vertical="center" wrapText="1"/>
    </xf>
    <xf numFmtId="165" fontId="2" fillId="29" borderId="5" xfId="198" applyNumberFormat="1" applyFont="1" applyFill="1" applyBorder="1" applyAlignment="1">
      <alignment horizontal="right" vertical="center" wrapText="1"/>
    </xf>
    <xf numFmtId="165" fontId="2" fillId="30" borderId="0" xfId="0" applyNumberFormat="1" applyFont="1" applyFill="1" applyBorder="1"/>
    <xf numFmtId="165" fontId="0" fillId="30" borderId="2" xfId="0" applyNumberFormat="1" applyFill="1" applyBorder="1"/>
    <xf numFmtId="165" fontId="0" fillId="30" borderId="5" xfId="0" applyNumberFormat="1" applyFill="1" applyBorder="1"/>
    <xf numFmtId="9" fontId="0" fillId="0" borderId="0" xfId="0" applyNumberFormat="1" applyBorder="1"/>
    <xf numFmtId="219" fontId="0" fillId="0" borderId="0" xfId="0" applyNumberFormat="1" applyBorder="1"/>
    <xf numFmtId="165" fontId="2" fillId="0" borderId="5" xfId="198" applyNumberFormat="1" applyFont="1" applyFill="1" applyBorder="1" applyAlignment="1">
      <alignment horizontal="right" vertical="center" wrapText="1"/>
    </xf>
    <xf numFmtId="14" fontId="73" fillId="0" borderId="0" xfId="51" applyNumberFormat="1" applyFont="1" applyFill="1" applyBorder="1"/>
    <xf numFmtId="1" fontId="2" fillId="0" borderId="0" xfId="0" applyNumberFormat="1" applyFont="1" applyFill="1"/>
    <xf numFmtId="215" fontId="72" fillId="0" borderId="0" xfId="51" applyNumberFormat="1" applyFont="1" applyFill="1" applyBorder="1"/>
    <xf numFmtId="3" fontId="0" fillId="0" borderId="0" xfId="0" applyNumberFormat="1" applyFill="1" applyBorder="1"/>
    <xf numFmtId="0" fontId="73" fillId="0" borderId="0" xfId="51" applyNumberFormat="1" applyFont="1" applyFill="1" applyBorder="1"/>
    <xf numFmtId="1" fontId="2" fillId="0" borderId="0" xfId="0" applyNumberFormat="1" applyFont="1" applyFill="1" applyBorder="1"/>
    <xf numFmtId="3" fontId="2" fillId="0" borderId="0" xfId="0" applyNumberFormat="1" applyFont="1" applyFill="1" applyBorder="1"/>
    <xf numFmtId="3" fontId="0" fillId="0" borderId="0" xfId="0" applyNumberFormat="1" applyFill="1" applyBorder="1" applyAlignment="1">
      <alignment horizontal="right"/>
    </xf>
    <xf numFmtId="215" fontId="69" fillId="0" borderId="0" xfId="51" applyNumberFormat="1" applyFont="1" applyFill="1" applyBorder="1"/>
    <xf numFmtId="165" fontId="0" fillId="0" borderId="0" xfId="0" applyNumberFormat="1" applyFill="1" applyBorder="1"/>
    <xf numFmtId="1" fontId="6" fillId="0" borderId="0" xfId="129" applyNumberFormat="1" applyFont="1" applyFill="1" applyAlignment="1">
      <alignment horizontal="left" vertical="center" indent="2"/>
    </xf>
    <xf numFmtId="0" fontId="63" fillId="0" borderId="0" xfId="0" applyFont="1" applyFill="1" applyAlignment="1">
      <alignment vertical="center"/>
    </xf>
    <xf numFmtId="0" fontId="0" fillId="0" borderId="21" xfId="0" applyFill="1" applyBorder="1"/>
    <xf numFmtId="164" fontId="60" fillId="30" borderId="0" xfId="51" applyNumberFormat="1" applyFont="1" applyFill="1" applyBorder="1" applyAlignment="1">
      <alignment horizontal="right" vertical="center" wrapText="1"/>
    </xf>
    <xf numFmtId="3" fontId="60" fillId="30" borderId="0" xfId="205" applyNumberFormat="1" applyFont="1" applyFill="1" applyBorder="1" applyAlignment="1">
      <alignment horizontal="right" vertical="center" wrapText="1"/>
    </xf>
    <xf numFmtId="3" fontId="60" fillId="30" borderId="2" xfId="205" applyNumberFormat="1" applyFont="1" applyFill="1" applyBorder="1" applyAlignment="1">
      <alignment horizontal="right" vertical="center" wrapText="1"/>
    </xf>
    <xf numFmtId="165" fontId="60" fillId="30" borderId="17" xfId="198" applyNumberFormat="1" applyFont="1" applyFill="1" applyBorder="1" applyAlignment="1">
      <alignment horizontal="right" vertical="center" wrapText="1"/>
    </xf>
    <xf numFmtId="165" fontId="60" fillId="30" borderId="0" xfId="198" applyNumberFormat="1" applyFont="1" applyFill="1" applyBorder="1" applyAlignment="1">
      <alignment horizontal="right" vertical="center" wrapText="1"/>
    </xf>
    <xf numFmtId="165" fontId="60" fillId="30" borderId="2" xfId="198" applyNumberFormat="1" applyFont="1" applyFill="1" applyBorder="1" applyAlignment="1">
      <alignment horizontal="right" vertical="center" wrapText="1"/>
    </xf>
    <xf numFmtId="9" fontId="2" fillId="30" borderId="0" xfId="143" applyFont="1" applyFill="1" applyBorder="1"/>
    <xf numFmtId="3" fontId="60" fillId="30" borderId="0" xfId="0" applyNumberFormat="1" applyFont="1" applyFill="1" applyAlignment="1">
      <alignment horizontal="right" wrapText="1"/>
    </xf>
    <xf numFmtId="0" fontId="60" fillId="30" borderId="0" xfId="0" applyFont="1" applyFill="1" applyAlignment="1">
      <alignment horizontal="right" wrapText="1"/>
    </xf>
    <xf numFmtId="0" fontId="60" fillId="30" borderId="2" xfId="0" applyFont="1" applyFill="1" applyBorder="1" applyAlignment="1">
      <alignment horizontal="right" wrapText="1"/>
    </xf>
    <xf numFmtId="3" fontId="60" fillId="30" borderId="2" xfId="0" applyNumberFormat="1" applyFont="1" applyFill="1" applyBorder="1" applyAlignment="1">
      <alignment horizontal="right" wrapText="1"/>
    </xf>
    <xf numFmtId="0" fontId="60" fillId="30" borderId="0" xfId="0" applyFont="1" applyFill="1" applyBorder="1" applyAlignment="1">
      <alignment horizontal="right" wrapText="1"/>
    </xf>
    <xf numFmtId="37" fontId="60" fillId="30" borderId="0" xfId="0" applyNumberFormat="1" applyFont="1" applyFill="1" applyAlignment="1">
      <alignment horizontal="right" wrapText="1"/>
    </xf>
    <xf numFmtId="37" fontId="60" fillId="30" borderId="2" xfId="0" applyNumberFormat="1" applyFont="1" applyFill="1" applyBorder="1" applyAlignment="1">
      <alignment horizontal="right" wrapText="1"/>
    </xf>
    <xf numFmtId="37" fontId="60" fillId="30" borderId="0" xfId="0" applyNumberFormat="1" applyFont="1" applyFill="1" applyBorder="1" applyAlignment="1">
      <alignment horizontal="right" wrapText="1"/>
    </xf>
    <xf numFmtId="37" fontId="60" fillId="30" borderId="2" xfId="198" applyNumberFormat="1" applyFont="1" applyFill="1" applyBorder="1" applyAlignment="1">
      <alignment horizontal="right" vertical="center" wrapText="1"/>
    </xf>
    <xf numFmtId="37" fontId="60" fillId="30" borderId="0" xfId="198" applyNumberFormat="1" applyFont="1" applyFill="1" applyBorder="1" applyAlignment="1">
      <alignment horizontal="right" vertical="center" wrapText="1"/>
    </xf>
    <xf numFmtId="3" fontId="60" fillId="30" borderId="0" xfId="0" applyNumberFormat="1" applyFont="1" applyFill="1" applyBorder="1" applyAlignment="1">
      <alignment horizontal="right" wrapText="1"/>
    </xf>
    <xf numFmtId="164" fontId="60" fillId="0" borderId="0" xfId="51" applyNumberFormat="1" applyFont="1" applyFill="1" applyBorder="1" applyAlignment="1">
      <alignment horizontal="right" vertical="center" wrapText="1"/>
    </xf>
    <xf numFmtId="3" fontId="60" fillId="0" borderId="0" xfId="205" applyNumberFormat="1" applyFont="1" applyFill="1" applyBorder="1" applyAlignment="1">
      <alignment horizontal="right" vertical="center" wrapText="1"/>
    </xf>
    <xf numFmtId="3" fontId="60" fillId="0" borderId="2" xfId="205" applyNumberFormat="1" applyFont="1" applyFill="1" applyBorder="1" applyAlignment="1">
      <alignment horizontal="right" vertical="center" wrapText="1"/>
    </xf>
    <xf numFmtId="165" fontId="60" fillId="0" borderId="17" xfId="198" applyNumberFormat="1" applyFont="1" applyFill="1" applyBorder="1" applyAlignment="1">
      <alignment horizontal="right" vertical="center" wrapText="1"/>
    </xf>
    <xf numFmtId="165" fontId="60" fillId="0" borderId="0" xfId="198" applyNumberFormat="1" applyFont="1" applyFill="1" applyBorder="1" applyAlignment="1">
      <alignment horizontal="right" vertical="center" wrapText="1"/>
    </xf>
    <xf numFmtId="3" fontId="60" fillId="0" borderId="0" xfId="0" applyNumberFormat="1" applyFont="1" applyFill="1" applyBorder="1" applyAlignment="1">
      <alignment horizontal="right" wrapText="1"/>
    </xf>
    <xf numFmtId="0" fontId="60" fillId="0" borderId="0" xfId="0" applyFont="1" applyFill="1" applyBorder="1" applyAlignment="1">
      <alignment horizontal="right" wrapText="1"/>
    </xf>
    <xf numFmtId="0" fontId="60" fillId="0" borderId="2" xfId="0" applyFont="1" applyFill="1" applyBorder="1" applyAlignment="1">
      <alignment horizontal="right" wrapText="1"/>
    </xf>
    <xf numFmtId="3" fontId="60" fillId="0" borderId="2" xfId="0" applyNumberFormat="1" applyFont="1" applyFill="1" applyBorder="1" applyAlignment="1">
      <alignment horizontal="right" wrapText="1"/>
    </xf>
    <xf numFmtId="37" fontId="60" fillId="0" borderId="0" xfId="0" applyNumberFormat="1" applyFont="1" applyFill="1" applyBorder="1" applyAlignment="1">
      <alignment horizontal="right" wrapText="1"/>
    </xf>
    <xf numFmtId="37" fontId="60" fillId="0" borderId="2" xfId="0" applyNumberFormat="1" applyFont="1" applyFill="1" applyBorder="1" applyAlignment="1">
      <alignment horizontal="right" wrapText="1"/>
    </xf>
    <xf numFmtId="37" fontId="60" fillId="0" borderId="2" xfId="198" applyNumberFormat="1" applyFont="1" applyFill="1" applyBorder="1" applyAlignment="1">
      <alignment horizontal="right" vertical="center" wrapText="1"/>
    </xf>
    <xf numFmtId="37" fontId="60" fillId="0" borderId="0" xfId="198" applyNumberFormat="1" applyFont="1" applyFill="1" applyBorder="1" applyAlignment="1">
      <alignment horizontal="right" vertical="center" wrapText="1"/>
    </xf>
    <xf numFmtId="164" fontId="2" fillId="0" borderId="0" xfId="51" applyNumberFormat="1" applyFill="1" applyBorder="1" applyAlignment="1">
      <alignment horizontal="right" vertical="center" wrapText="1"/>
    </xf>
    <xf numFmtId="0" fontId="0" fillId="30" borderId="0" xfId="0" applyFill="1"/>
    <xf numFmtId="37" fontId="82" fillId="30" borderId="0" xfId="198" applyNumberFormat="1" applyFont="1" applyFill="1" applyBorder="1" applyAlignment="1">
      <alignment horizontal="right" vertical="center" wrapText="1"/>
    </xf>
    <xf numFmtId="37" fontId="2" fillId="30" borderId="0" xfId="198" applyNumberFormat="1" applyFont="1" applyFill="1" applyBorder="1" applyAlignment="1">
      <alignment horizontal="right" vertical="center" wrapText="1"/>
    </xf>
    <xf numFmtId="37" fontId="59" fillId="30" borderId="2" xfId="198" applyNumberFormat="1" applyFont="1" applyFill="1" applyBorder="1" applyAlignment="1">
      <alignment horizontal="right" vertical="center" wrapText="1"/>
    </xf>
    <xf numFmtId="37" fontId="2" fillId="30" borderId="5" xfId="198" applyNumberFormat="1" applyFont="1" applyFill="1" applyBorder="1" applyAlignment="1">
      <alignment horizontal="right" vertical="center" wrapText="1"/>
    </xf>
    <xf numFmtId="37" fontId="2" fillId="30" borderId="2" xfId="198" applyNumberFormat="1" applyFont="1" applyFill="1" applyBorder="1" applyAlignment="1">
      <alignment horizontal="right" vertical="center" wrapText="1"/>
    </xf>
    <xf numFmtId="37" fontId="82" fillId="0" borderId="0" xfId="198" applyNumberFormat="1" applyFont="1" applyFill="1" applyBorder="1" applyAlignment="1">
      <alignment horizontal="right" vertical="center" wrapText="1"/>
    </xf>
    <xf numFmtId="0" fontId="82" fillId="0" borderId="9" xfId="0" applyFont="1" applyFill="1" applyBorder="1"/>
    <xf numFmtId="37" fontId="59" fillId="0" borderId="2" xfId="198" applyNumberFormat="1" applyFont="1" applyFill="1" applyBorder="1" applyAlignment="1">
      <alignment horizontal="right" vertical="center" wrapText="1"/>
    </xf>
    <xf numFmtId="0" fontId="59" fillId="0" borderId="9" xfId="0" applyFont="1" applyFill="1" applyBorder="1"/>
    <xf numFmtId="37" fontId="2" fillId="0" borderId="0" xfId="198" applyNumberFormat="1" applyFont="1" applyFill="1" applyBorder="1" applyAlignment="1">
      <alignment horizontal="right" vertical="center" wrapText="1"/>
    </xf>
    <xf numFmtId="37" fontId="2" fillId="0" borderId="5" xfId="198" applyNumberFormat="1" applyFont="1" applyFill="1" applyBorder="1" applyAlignment="1">
      <alignment horizontal="right" vertical="center" wrapText="1"/>
    </xf>
    <xf numFmtId="37" fontId="2" fillId="0" borderId="2" xfId="198" applyNumberFormat="1" applyFont="1" applyFill="1" applyBorder="1" applyAlignment="1">
      <alignment horizontal="right" vertical="center" wrapText="1"/>
    </xf>
    <xf numFmtId="9" fontId="82" fillId="0" borderId="0" xfId="143" applyFont="1" applyFill="1" applyBorder="1"/>
    <xf numFmtId="165" fontId="0" fillId="30" borderId="17" xfId="0" applyNumberFormat="1" applyFill="1" applyBorder="1"/>
    <xf numFmtId="165" fontId="0" fillId="29" borderId="0" xfId="0" applyNumberFormat="1" applyFill="1" applyBorder="1"/>
    <xf numFmtId="165" fontId="0" fillId="29" borderId="2" xfId="0" applyNumberFormat="1" applyFill="1" applyBorder="1"/>
    <xf numFmtId="165" fontId="0" fillId="29" borderId="5" xfId="0" applyNumberFormat="1" applyFill="1" applyBorder="1"/>
    <xf numFmtId="0" fontId="0" fillId="29" borderId="0" xfId="0" applyFill="1"/>
    <xf numFmtId="165" fontId="2" fillId="29" borderId="0" xfId="0" applyNumberFormat="1" applyFont="1" applyFill="1" applyBorder="1"/>
    <xf numFmtId="165" fontId="0" fillId="29" borderId="17" xfId="0" applyNumberFormat="1" applyFill="1" applyBorder="1"/>
    <xf numFmtId="219" fontId="0" fillId="27" borderId="0" xfId="0" applyNumberFormat="1" applyFill="1" applyBorder="1"/>
    <xf numFmtId="9" fontId="0" fillId="27" borderId="0" xfId="0" applyNumberFormat="1" applyFill="1" applyBorder="1"/>
    <xf numFmtId="0" fontId="87" fillId="0" borderId="10" xfId="0" applyFont="1" applyFill="1" applyBorder="1" applyAlignment="1">
      <alignment vertical="center" wrapText="1"/>
    </xf>
    <xf numFmtId="0" fontId="87" fillId="0" borderId="0" xfId="0" applyFont="1" applyFill="1" applyBorder="1" applyAlignment="1">
      <alignment vertical="center" wrapText="1"/>
    </xf>
    <xf numFmtId="0" fontId="60" fillId="30" borderId="10" xfId="0" applyFont="1" applyFill="1" applyBorder="1"/>
    <xf numFmtId="0" fontId="60" fillId="30" borderId="9" xfId="0" applyFont="1" applyFill="1" applyBorder="1"/>
    <xf numFmtId="0" fontId="60" fillId="0" borderId="10" xfId="0" applyFont="1" applyFill="1" applyBorder="1"/>
    <xf numFmtId="0" fontId="60" fillId="0" borderId="9" xfId="0" applyFont="1" applyFill="1" applyBorder="1"/>
    <xf numFmtId="3" fontId="82" fillId="0" borderId="0" xfId="0" applyNumberFormat="1" applyFont="1" applyFill="1" applyBorder="1"/>
    <xf numFmtId="3" fontId="59" fillId="0" borderId="0" xfId="0" applyNumberFormat="1" applyFont="1" applyFill="1" applyBorder="1"/>
    <xf numFmtId="9" fontId="2" fillId="0" borderId="0" xfId="143" applyFont="1" applyFill="1" applyBorder="1" applyAlignment="1">
      <alignment horizontal="right"/>
    </xf>
    <xf numFmtId="9" fontId="0" fillId="29" borderId="0" xfId="143" applyNumberFormat="1" applyFont="1" applyFill="1" applyBorder="1"/>
    <xf numFmtId="9" fontId="0" fillId="29" borderId="9" xfId="143" applyNumberFormat="1" applyFont="1" applyFill="1" applyBorder="1"/>
    <xf numFmtId="9" fontId="0" fillId="0" borderId="0" xfId="143" applyNumberFormat="1" applyFont="1"/>
    <xf numFmtId="9" fontId="0" fillId="29" borderId="10" xfId="0" applyNumberFormat="1" applyFill="1" applyBorder="1"/>
    <xf numFmtId="9" fontId="0" fillId="0" borderId="10" xfId="0" applyNumberFormat="1" applyFill="1" applyBorder="1"/>
    <xf numFmtId="9" fontId="0" fillId="0" borderId="0" xfId="143" applyNumberFormat="1" applyFont="1" applyFill="1" applyBorder="1"/>
    <xf numFmtId="9" fontId="0" fillId="0" borderId="9" xfId="143" applyNumberFormat="1" applyFont="1" applyFill="1" applyBorder="1"/>
    <xf numFmtId="9" fontId="0" fillId="29" borderId="2" xfId="0" applyNumberFormat="1" applyFill="1" applyBorder="1"/>
    <xf numFmtId="9" fontId="0" fillId="29" borderId="16" xfId="0" applyNumberFormat="1" applyFill="1" applyBorder="1"/>
    <xf numFmtId="9" fontId="0" fillId="29" borderId="15" xfId="0" applyNumberFormat="1" applyFill="1" applyBorder="1"/>
    <xf numFmtId="9" fontId="0" fillId="0" borderId="15" xfId="0" applyNumberFormat="1" applyFill="1" applyBorder="1"/>
    <xf numFmtId="9" fontId="0" fillId="0" borderId="2" xfId="0" applyNumberFormat="1" applyFill="1" applyBorder="1"/>
    <xf numFmtId="9" fontId="0" fillId="0" borderId="16" xfId="0" applyNumberFormat="1" applyFill="1" applyBorder="1"/>
    <xf numFmtId="9" fontId="0" fillId="0" borderId="16" xfId="0" applyNumberFormat="1" applyBorder="1"/>
    <xf numFmtId="0" fontId="13" fillId="0" borderId="0" xfId="0" applyFont="1"/>
    <xf numFmtId="164" fontId="2" fillId="30" borderId="0" xfId="0" applyNumberFormat="1" applyFont="1" applyFill="1" applyBorder="1" applyAlignment="1">
      <alignment horizontal="right"/>
    </xf>
    <xf numFmtId="164" fontId="2" fillId="0" borderId="0" xfId="0" applyNumberFormat="1" applyFont="1" applyFill="1" applyBorder="1" applyAlignment="1">
      <alignment horizontal="right"/>
    </xf>
    <xf numFmtId="9" fontId="2" fillId="0" borderId="0" xfId="0" applyNumberFormat="1" applyFont="1"/>
    <xf numFmtId="41" fontId="60" fillId="29" borderId="0" xfId="0" applyNumberFormat="1" applyFont="1" applyFill="1" applyBorder="1" applyProtection="1">
      <protection locked="0"/>
    </xf>
    <xf numFmtId="164" fontId="60" fillId="29" borderId="0" xfId="51" applyNumberFormat="1" applyFont="1" applyFill="1" applyBorder="1" applyAlignment="1" applyProtection="1">
      <alignment vertical="center"/>
      <protection locked="0"/>
    </xf>
    <xf numFmtId="37" fontId="2" fillId="0" borderId="0" xfId="0" applyNumberFormat="1" applyFont="1" applyFill="1" applyBorder="1" applyAlignment="1">
      <alignment vertical="top"/>
    </xf>
    <xf numFmtId="164" fontId="60" fillId="29" borderId="0" xfId="201" applyNumberFormat="1" applyFont="1" applyFill="1" applyBorder="1" applyAlignment="1">
      <alignment vertical="center"/>
    </xf>
    <xf numFmtId="164" fontId="60" fillId="29" borderId="0" xfId="201" applyNumberFormat="1" applyFont="1" applyFill="1" applyBorder="1" applyAlignment="1" applyProtection="1">
      <alignment vertical="center"/>
      <protection locked="0"/>
    </xf>
    <xf numFmtId="0" fontId="88" fillId="21" borderId="0" xfId="0" applyFont="1" applyFill="1" applyAlignment="1">
      <alignment horizontal="left" vertical="center" indent="5"/>
    </xf>
    <xf numFmtId="0" fontId="0" fillId="21" borderId="0" xfId="0" applyFill="1" applyAlignment="1">
      <alignment horizontal="left"/>
    </xf>
    <xf numFmtId="0" fontId="65" fillId="21" borderId="0" xfId="0" applyFont="1" applyFill="1" applyAlignment="1">
      <alignment vertical="center"/>
    </xf>
    <xf numFmtId="0" fontId="2" fillId="21" borderId="0" xfId="0" applyFont="1" applyFill="1" applyAlignment="1">
      <alignment vertical="center"/>
    </xf>
    <xf numFmtId="0" fontId="0" fillId="21" borderId="0" xfId="0" applyFill="1" applyAlignment="1">
      <alignment vertical="center"/>
    </xf>
    <xf numFmtId="0" fontId="0" fillId="21" borderId="0" xfId="0" applyFill="1" applyBorder="1"/>
    <xf numFmtId="0" fontId="90" fillId="26" borderId="0" xfId="0" applyFont="1" applyFill="1" applyAlignment="1">
      <alignment horizontal="left" vertical="center" indent="5"/>
    </xf>
    <xf numFmtId="0" fontId="90" fillId="21" borderId="0" xfId="0" applyFont="1" applyFill="1" applyAlignment="1">
      <alignment horizontal="left" vertical="center" indent="5"/>
    </xf>
    <xf numFmtId="166" fontId="0" fillId="0" borderId="0" xfId="143" applyNumberFormat="1" applyFont="1"/>
    <xf numFmtId="166" fontId="92" fillId="20" borderId="0" xfId="143" applyNumberFormat="1" applyFont="1" applyFill="1" applyBorder="1" applyAlignment="1">
      <alignment horizontal="right"/>
    </xf>
    <xf numFmtId="166" fontId="91" fillId="19" borderId="0" xfId="143" applyNumberFormat="1" applyFont="1" applyFill="1" applyBorder="1" applyAlignment="1">
      <alignment horizontal="right"/>
    </xf>
    <xf numFmtId="166" fontId="9" fillId="19" borderId="9" xfId="143" applyNumberFormat="1" applyFont="1" applyFill="1" applyBorder="1"/>
    <xf numFmtId="166" fontId="9" fillId="0" borderId="0" xfId="143" applyNumberFormat="1" applyFont="1" applyFill="1" applyBorder="1"/>
    <xf numFmtId="166" fontId="9" fillId="19" borderId="10" xfId="143" applyNumberFormat="1" applyFont="1" applyFill="1" applyBorder="1"/>
    <xf numFmtId="166" fontId="9" fillId="0" borderId="10" xfId="143" applyNumberFormat="1" applyFont="1" applyFill="1" applyBorder="1"/>
    <xf numFmtId="166" fontId="91" fillId="0" borderId="0" xfId="143" applyNumberFormat="1" applyFont="1" applyFill="1" applyBorder="1" applyAlignment="1">
      <alignment horizontal="right"/>
    </xf>
    <xf numFmtId="166" fontId="92" fillId="20" borderId="0" xfId="68" applyNumberFormat="1" applyFont="1" applyFill="1" applyBorder="1" applyAlignment="1">
      <alignment horizontal="right"/>
    </xf>
    <xf numFmtId="166" fontId="12" fillId="20" borderId="9" xfId="143" applyNumberFormat="1" applyFont="1" applyFill="1" applyBorder="1"/>
    <xf numFmtId="166" fontId="12" fillId="0" borderId="0" xfId="143" applyNumberFormat="1" applyFont="1" applyFill="1" applyBorder="1"/>
    <xf numFmtId="166" fontId="12" fillId="20" borderId="10" xfId="143" applyNumberFormat="1" applyFont="1" applyFill="1" applyBorder="1"/>
    <xf numFmtId="166" fontId="12" fillId="0" borderId="10" xfId="143" applyNumberFormat="1" applyFont="1" applyFill="1" applyBorder="1"/>
    <xf numFmtId="166" fontId="92" fillId="0" borderId="0" xfId="143" applyNumberFormat="1" applyFont="1" applyFill="1" applyBorder="1" applyAlignment="1">
      <alignment horizontal="right"/>
    </xf>
    <xf numFmtId="3" fontId="2" fillId="14" borderId="0" xfId="0" applyNumberFormat="1" applyFont="1" applyFill="1" applyBorder="1"/>
    <xf numFmtId="4" fontId="2" fillId="14" borderId="0" xfId="0" applyNumberFormat="1" applyFont="1" applyFill="1" applyBorder="1"/>
    <xf numFmtId="44" fontId="2" fillId="14" borderId="0" xfId="68" applyFont="1" applyFill="1" applyBorder="1"/>
    <xf numFmtId="165" fontId="2" fillId="14" borderId="0" xfId="68" applyNumberFormat="1" applyFont="1" applyFill="1" applyBorder="1"/>
    <xf numFmtId="215" fontId="72" fillId="14" borderId="0" xfId="51" applyNumberFormat="1" applyFont="1" applyFill="1"/>
    <xf numFmtId="215" fontId="69" fillId="14" borderId="0" xfId="51" applyNumberFormat="1" applyFont="1" applyFill="1"/>
    <xf numFmtId="4" fontId="2" fillId="0" borderId="0" xfId="0" applyNumberFormat="1" applyFont="1" applyFill="1" applyBorder="1"/>
    <xf numFmtId="38" fontId="0" fillId="0" borderId="0" xfId="0" applyNumberFormat="1" applyFill="1" applyBorder="1"/>
    <xf numFmtId="38" fontId="0" fillId="0" borderId="0" xfId="0" applyNumberFormat="1" applyAlignment="1">
      <alignment wrapText="1"/>
    </xf>
    <xf numFmtId="9" fontId="0" fillId="0" borderId="0" xfId="0" applyNumberFormat="1" applyFill="1" applyBorder="1"/>
    <xf numFmtId="10" fontId="0" fillId="0" borderId="0" xfId="0" applyNumberFormat="1" applyFill="1" applyBorder="1"/>
    <xf numFmtId="10" fontId="0" fillId="0" borderId="0" xfId="0" applyNumberFormat="1" applyFill="1"/>
    <xf numFmtId="38" fontId="0" fillId="0" borderId="0" xfId="0" quotePrefix="1" applyNumberFormat="1" applyFill="1" applyBorder="1"/>
    <xf numFmtId="164" fontId="2" fillId="24" borderId="9" xfId="0" applyNumberFormat="1" applyFont="1" applyFill="1" applyBorder="1"/>
    <xf numFmtId="164" fontId="0" fillId="24" borderId="10" xfId="0" applyNumberFormat="1" applyFill="1" applyBorder="1"/>
    <xf numFmtId="164" fontId="2" fillId="0" borderId="0" xfId="0" applyNumberFormat="1" applyFont="1" applyFill="1" applyAlignment="1">
      <alignment horizontal="left" vertical="top"/>
    </xf>
    <xf numFmtId="166" fontId="2" fillId="30" borderId="0" xfId="143" applyNumberFormat="1" applyFont="1" applyFill="1" applyBorder="1" applyAlignment="1">
      <alignment horizontal="right"/>
    </xf>
    <xf numFmtId="166" fontId="2" fillId="0" borderId="0" xfId="143" applyNumberFormat="1" applyFont="1" applyFill="1" applyBorder="1" applyAlignment="1">
      <alignment horizontal="right"/>
    </xf>
    <xf numFmtId="10" fontId="2" fillId="30" borderId="0" xfId="143" applyNumberFormat="1" applyFont="1" applyFill="1" applyBorder="1" applyAlignment="1">
      <alignment horizontal="right"/>
    </xf>
    <xf numFmtId="10" fontId="2" fillId="0" borderId="0" xfId="143" applyNumberFormat="1" applyFont="1" applyFill="1" applyBorder="1" applyAlignment="1">
      <alignment horizontal="right"/>
    </xf>
    <xf numFmtId="9" fontId="0" fillId="0" borderId="9" xfId="0" applyNumberFormat="1" applyBorder="1"/>
    <xf numFmtId="9" fontId="60" fillId="22" borderId="0" xfId="143" applyFont="1" applyFill="1" applyBorder="1" applyAlignment="1">
      <alignment vertical="center"/>
    </xf>
    <xf numFmtId="16" fontId="0" fillId="0" borderId="0" xfId="0" applyNumberFormat="1" applyFill="1"/>
    <xf numFmtId="14" fontId="0" fillId="0" borderId="0" xfId="0" applyNumberFormat="1" applyFill="1"/>
    <xf numFmtId="10" fontId="93" fillId="0" borderId="0" xfId="0" applyNumberFormat="1" applyFont="1" applyFill="1"/>
    <xf numFmtId="14" fontId="93" fillId="0" borderId="0" xfId="0" applyNumberFormat="1" applyFont="1" applyFill="1"/>
    <xf numFmtId="0" fontId="94" fillId="0" borderId="0" xfId="0" applyFont="1" applyFill="1"/>
    <xf numFmtId="1" fontId="0" fillId="0" borderId="0" xfId="0" applyNumberFormat="1" applyFill="1"/>
    <xf numFmtId="44" fontId="2" fillId="20" borderId="0" xfId="68" applyNumberFormat="1" applyFont="1" applyFill="1" applyBorder="1" applyAlignment="1">
      <alignment horizontal="right"/>
    </xf>
    <xf numFmtId="221" fontId="2" fillId="20" borderId="0" xfId="68" applyNumberFormat="1" applyFont="1" applyFill="1" applyBorder="1" applyAlignment="1">
      <alignment horizontal="right"/>
    </xf>
    <xf numFmtId="221" fontId="7" fillId="20" borderId="0" xfId="68" applyNumberFormat="1" applyFont="1" applyFill="1" applyBorder="1" applyAlignment="1">
      <alignment horizontal="right"/>
    </xf>
    <xf numFmtId="221" fontId="7" fillId="20" borderId="0" xfId="51" applyNumberFormat="1" applyFont="1" applyFill="1" applyBorder="1" applyAlignment="1">
      <alignment horizontal="right"/>
    </xf>
    <xf numFmtId="221" fontId="7" fillId="20" borderId="2" xfId="68" applyNumberFormat="1" applyFont="1" applyFill="1" applyBorder="1" applyAlignment="1">
      <alignment horizontal="right"/>
    </xf>
    <xf numFmtId="44" fontId="2" fillId="0" borderId="0" xfId="68" applyNumberFormat="1" applyFont="1" applyFill="1" applyBorder="1" applyAlignment="1">
      <alignment horizontal="right"/>
    </xf>
    <xf numFmtId="221" fontId="2" fillId="0" borderId="0" xfId="68" applyNumberFormat="1" applyFont="1" applyFill="1" applyBorder="1" applyAlignment="1">
      <alignment horizontal="right"/>
    </xf>
    <xf numFmtId="221" fontId="7" fillId="0" borderId="0" xfId="68" applyNumberFormat="1" applyFont="1" applyFill="1" applyBorder="1" applyAlignment="1">
      <alignment horizontal="right"/>
    </xf>
    <xf numFmtId="221" fontId="7" fillId="0" borderId="0" xfId="51" applyNumberFormat="1" applyFont="1" applyFill="1" applyBorder="1" applyAlignment="1">
      <alignment horizontal="right"/>
    </xf>
    <xf numFmtId="221" fontId="7" fillId="0" borderId="2" xfId="68" applyNumberFormat="1" applyFont="1" applyFill="1" applyBorder="1" applyAlignment="1">
      <alignment horizontal="right"/>
    </xf>
    <xf numFmtId="43" fontId="2" fillId="0" borderId="0" xfId="68" applyNumberFormat="1" applyFont="1" applyFill="1" applyBorder="1" applyAlignment="1">
      <alignment horizontal="right"/>
    </xf>
    <xf numFmtId="14" fontId="2" fillId="0" borderId="0" xfId="0" applyNumberFormat="1" applyFont="1" applyFill="1"/>
    <xf numFmtId="0" fontId="13" fillId="0" borderId="0" xfId="0" applyFont="1" applyFill="1"/>
    <xf numFmtId="41" fontId="0" fillId="0" borderId="0" xfId="0" applyNumberFormat="1"/>
    <xf numFmtId="0" fontId="6" fillId="0" borderId="0" xfId="0" applyFont="1" applyAlignment="1">
      <alignment horizontal="left" indent="1"/>
    </xf>
    <xf numFmtId="41" fontId="0" fillId="0" borderId="2" xfId="0" applyNumberFormat="1" applyBorder="1"/>
    <xf numFmtId="220" fontId="0" fillId="0" borderId="0" xfId="0" applyNumberFormat="1" applyFill="1"/>
    <xf numFmtId="1" fontId="0" fillId="0" borderId="0" xfId="0" applyNumberFormat="1" applyBorder="1"/>
    <xf numFmtId="9" fontId="0" fillId="0" borderId="0" xfId="205" applyFont="1"/>
    <xf numFmtId="10" fontId="78" fillId="0" borderId="0" xfId="199" applyNumberFormat="1" applyFont="1" applyAlignment="1">
      <alignment horizontal="right" vertical="center"/>
    </xf>
    <xf numFmtId="10" fontId="2" fillId="0" borderId="0" xfId="0" applyNumberFormat="1" applyFont="1" applyAlignment="1">
      <alignment vertical="center"/>
    </xf>
    <xf numFmtId="220" fontId="2" fillId="0" borderId="0" xfId="0" applyNumberFormat="1" applyFont="1" applyAlignment="1">
      <alignment vertical="center"/>
    </xf>
    <xf numFmtId="222" fontId="78" fillId="0" borderId="0" xfId="51" applyNumberFormat="1" applyFont="1" applyAlignment="1">
      <alignment horizontal="right" vertical="center"/>
    </xf>
    <xf numFmtId="10" fontId="2" fillId="0" borderId="0" xfId="143" applyNumberFormat="1" applyFont="1" applyAlignment="1">
      <alignment vertical="center"/>
    </xf>
    <xf numFmtId="10" fontId="96" fillId="0" borderId="0" xfId="143" applyNumberFormat="1" applyFont="1" applyAlignment="1">
      <alignment vertical="center"/>
    </xf>
    <xf numFmtId="215" fontId="58" fillId="0" borderId="0" xfId="51" applyNumberFormat="1" applyFont="1" applyFill="1" applyAlignment="1">
      <alignment horizontal="center" vertical="center"/>
    </xf>
    <xf numFmtId="0" fontId="97" fillId="0" borderId="0" xfId="0" applyFont="1"/>
    <xf numFmtId="215" fontId="75" fillId="16" borderId="0" xfId="51" applyNumberFormat="1" applyFont="1" applyFill="1" applyAlignment="1">
      <alignment vertical="center"/>
    </xf>
    <xf numFmtId="0" fontId="76" fillId="16" borderId="0" xfId="0" applyFont="1" applyFill="1" applyAlignment="1">
      <alignment vertical="center"/>
    </xf>
    <xf numFmtId="0" fontId="98" fillId="0" borderId="0" xfId="0" applyFont="1"/>
    <xf numFmtId="0" fontId="99" fillId="0" borderId="0" xfId="0" applyFont="1" applyAlignment="1">
      <alignment horizontal="left"/>
    </xf>
    <xf numFmtId="0" fontId="99" fillId="0" borderId="0" xfId="0" applyFont="1" applyAlignment="1">
      <alignment horizontal="right"/>
    </xf>
    <xf numFmtId="0" fontId="98" fillId="0" borderId="22" xfId="0" applyFont="1" applyBorder="1"/>
    <xf numFmtId="1" fontId="98" fillId="0" borderId="23" xfId="0" applyNumberFormat="1" applyFont="1" applyBorder="1"/>
    <xf numFmtId="220" fontId="98" fillId="0" borderId="23" xfId="0" applyNumberFormat="1" applyFont="1" applyBorder="1"/>
    <xf numFmtId="2" fontId="98" fillId="0" borderId="23" xfId="0" applyNumberFormat="1" applyFont="1" applyBorder="1"/>
    <xf numFmtId="220" fontId="98" fillId="0" borderId="24" xfId="0" applyNumberFormat="1" applyFont="1" applyBorder="1"/>
    <xf numFmtId="0" fontId="98" fillId="0" borderId="25" xfId="0" applyFont="1" applyBorder="1"/>
    <xf numFmtId="1" fontId="98" fillId="0" borderId="26" xfId="0" applyNumberFormat="1" applyFont="1" applyBorder="1"/>
    <xf numFmtId="220" fontId="98" fillId="0" borderId="26" xfId="0" applyNumberFormat="1" applyFont="1" applyBorder="1"/>
    <xf numFmtId="2" fontId="98" fillId="0" borderId="26" xfId="0" applyNumberFormat="1" applyFont="1" applyBorder="1"/>
    <xf numFmtId="220" fontId="98" fillId="0" borderId="27" xfId="0" applyNumberFormat="1" applyFont="1" applyBorder="1"/>
    <xf numFmtId="220" fontId="98" fillId="0" borderId="28" xfId="0" applyNumberFormat="1" applyFont="1" applyBorder="1"/>
    <xf numFmtId="2" fontId="100" fillId="0" borderId="26" xfId="0" applyNumberFormat="1" applyFont="1" applyBorder="1"/>
    <xf numFmtId="220" fontId="98" fillId="0" borderId="0" xfId="0" applyNumberFormat="1" applyFont="1"/>
    <xf numFmtId="2" fontId="98" fillId="0" borderId="0" xfId="0" applyNumberFormat="1" applyFont="1"/>
    <xf numFmtId="2" fontId="101" fillId="0" borderId="0" xfId="0" applyNumberFormat="1" applyFont="1" applyAlignment="1">
      <alignment horizontal="right"/>
    </xf>
    <xf numFmtId="44" fontId="102" fillId="0" borderId="0" xfId="0" applyNumberFormat="1" applyFont="1"/>
    <xf numFmtId="215" fontId="103" fillId="0" borderId="0" xfId="51" applyNumberFormat="1" applyFont="1" applyAlignment="1">
      <alignment vertical="center"/>
    </xf>
    <xf numFmtId="223" fontId="101" fillId="0" borderId="0" xfId="0" applyNumberFormat="1" applyFont="1" applyAlignment="1">
      <alignment horizontal="right"/>
    </xf>
    <xf numFmtId="164" fontId="98" fillId="0" borderId="0" xfId="0" applyNumberFormat="1" applyFont="1"/>
    <xf numFmtId="44" fontId="102" fillId="0" borderId="0" xfId="68" applyFont="1"/>
    <xf numFmtId="217" fontId="106" fillId="0" borderId="0" xfId="0" applyNumberFormat="1" applyFont="1" applyAlignment="1">
      <alignment vertical="center"/>
    </xf>
    <xf numFmtId="10" fontId="104" fillId="0" borderId="0" xfId="0" applyNumberFormat="1" applyFont="1" applyAlignment="1">
      <alignment vertical="center"/>
    </xf>
    <xf numFmtId="10" fontId="105" fillId="0" borderId="9" xfId="143" applyNumberFormat="1" applyFont="1" applyBorder="1" applyAlignment="1">
      <alignment vertical="center"/>
    </xf>
    <xf numFmtId="44" fontId="105" fillId="0" borderId="11" xfId="68" applyFont="1" applyBorder="1" applyAlignment="1">
      <alignment vertical="center"/>
    </xf>
    <xf numFmtId="43" fontId="105" fillId="0" borderId="13" xfId="68" applyNumberFormat="1" applyFont="1" applyBorder="1" applyAlignment="1">
      <alignment vertical="center"/>
    </xf>
    <xf numFmtId="43" fontId="104" fillId="0" borderId="13" xfId="68" applyNumberFormat="1" applyFont="1" applyBorder="1" applyAlignment="1">
      <alignment vertical="center"/>
    </xf>
    <xf numFmtId="43" fontId="104" fillId="0" borderId="14" xfId="68" applyNumberFormat="1" applyFont="1" applyBorder="1" applyAlignment="1">
      <alignment vertical="center"/>
    </xf>
    <xf numFmtId="43" fontId="105" fillId="0" borderId="10" xfId="68" applyNumberFormat="1" applyFont="1" applyBorder="1" applyAlignment="1">
      <alignment vertical="center"/>
    </xf>
    <xf numFmtId="43" fontId="105" fillId="0" borderId="0" xfId="68" applyNumberFormat="1" applyFont="1" applyBorder="1" applyAlignment="1">
      <alignment vertical="center"/>
    </xf>
    <xf numFmtId="43" fontId="104" fillId="0" borderId="0" xfId="68" applyNumberFormat="1" applyFont="1" applyBorder="1" applyAlignment="1">
      <alignment vertical="center"/>
    </xf>
    <xf numFmtId="43" fontId="104" fillId="0" borderId="9" xfId="68" applyNumberFormat="1" applyFont="1" applyBorder="1" applyAlignment="1">
      <alignment vertical="center"/>
    </xf>
    <xf numFmtId="43" fontId="104" fillId="0" borderId="11" xfId="68" applyNumberFormat="1" applyFont="1" applyBorder="1" applyAlignment="1">
      <alignment vertical="center"/>
    </xf>
    <xf numFmtId="43" fontId="104" fillId="0" borderId="10" xfId="68" applyNumberFormat="1" applyFont="1" applyBorder="1" applyAlignment="1">
      <alignment vertical="center"/>
    </xf>
    <xf numFmtId="44" fontId="107" fillId="0" borderId="12" xfId="68" applyFont="1" applyBorder="1" applyAlignment="1">
      <alignment vertical="center"/>
    </xf>
    <xf numFmtId="43" fontId="104" fillId="0" borderId="15" xfId="68" applyNumberFormat="1" applyFont="1" applyBorder="1" applyAlignment="1">
      <alignment vertical="center"/>
    </xf>
    <xf numFmtId="43" fontId="104" fillId="0" borderId="2" xfId="68" applyNumberFormat="1" applyFont="1" applyBorder="1" applyAlignment="1">
      <alignment vertical="center"/>
    </xf>
    <xf numFmtId="43" fontId="104" fillId="0" borderId="16" xfId="68" applyNumberFormat="1" applyFont="1" applyBorder="1" applyAlignment="1">
      <alignment vertical="center"/>
    </xf>
    <xf numFmtId="166" fontId="78" fillId="0" borderId="0" xfId="199" applyNumberFormat="1" applyFont="1" applyAlignment="1">
      <alignment horizontal="right" vertical="center"/>
    </xf>
    <xf numFmtId="0" fontId="61" fillId="27" borderId="10" xfId="0" applyFont="1" applyFill="1" applyBorder="1" applyAlignment="1">
      <alignment horizontal="center" vertical="center"/>
    </xf>
    <xf numFmtId="0" fontId="61" fillId="27" borderId="0" xfId="0" applyFont="1" applyFill="1" applyBorder="1" applyAlignment="1">
      <alignment horizontal="center" vertical="center"/>
    </xf>
    <xf numFmtId="0" fontId="61" fillId="27" borderId="0" xfId="0" applyFont="1" applyFill="1" applyBorder="1" applyAlignment="1">
      <alignment horizontal="center" vertical="center" wrapText="1"/>
    </xf>
    <xf numFmtId="0" fontId="61" fillId="27" borderId="10" xfId="0" applyFont="1" applyFill="1" applyBorder="1" applyAlignment="1">
      <alignment horizontal="center" vertical="center" wrapText="1"/>
    </xf>
    <xf numFmtId="0" fontId="89" fillId="21" borderId="0" xfId="0" applyFont="1" applyFill="1" applyAlignment="1">
      <alignment horizontal="left" vertical="top" indent="13"/>
    </xf>
    <xf numFmtId="0" fontId="61" fillId="27" borderId="0" xfId="0" applyFont="1" applyFill="1" applyAlignment="1">
      <alignment horizontal="center" vertical="center"/>
    </xf>
    <xf numFmtId="0" fontId="66" fillId="27" borderId="0" xfId="0" applyFont="1" applyFill="1" applyBorder="1" applyAlignment="1">
      <alignment horizontal="center" vertical="center" wrapText="1"/>
    </xf>
    <xf numFmtId="0" fontId="84" fillId="27" borderId="0" xfId="0" applyFont="1" applyFill="1" applyAlignment="1">
      <alignment horizontal="center" vertical="center"/>
    </xf>
    <xf numFmtId="0" fontId="83" fillId="27" borderId="0" xfId="0" applyFont="1" applyFill="1" applyAlignment="1">
      <alignment horizontal="center" vertical="center"/>
    </xf>
    <xf numFmtId="0" fontId="86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10" fontId="2" fillId="0" borderId="0" xfId="205" applyNumberFormat="1" applyAlignment="1">
      <alignment horizontal="center"/>
    </xf>
    <xf numFmtId="215" fontId="105" fillId="0" borderId="0" xfId="51" applyNumberFormat="1" applyFont="1" applyAlignment="1">
      <alignment horizontal="right" vertical="center" textRotation="90"/>
    </xf>
    <xf numFmtId="0" fontId="104" fillId="0" borderId="0" xfId="0" applyFont="1" applyAlignment="1">
      <alignment horizontal="center" vertical="center"/>
    </xf>
    <xf numFmtId="215" fontId="58" fillId="27" borderId="0" xfId="51" applyNumberFormat="1" applyFont="1" applyFill="1" applyAlignment="1">
      <alignment horizontal="center" vertical="center"/>
    </xf>
    <xf numFmtId="1" fontId="95" fillId="27" borderId="0" xfId="129" applyNumberFormat="1" applyFont="1" applyFill="1" applyAlignment="1">
      <alignment horizontal="center" vertical="center"/>
    </xf>
    <xf numFmtId="0" fontId="89" fillId="16" borderId="0" xfId="0" applyFont="1" applyFill="1" applyAlignment="1">
      <alignment horizontal="left" vertical="top" indent="13"/>
    </xf>
  </cellXfs>
  <cellStyles count="206">
    <cellStyle name="_1.3.07 SA Closing Package DEC" xfId="1" xr:uid="{00000000-0005-0000-0000-000000000000}"/>
    <cellStyle name="_10 Q108 Revenue by Theatre with 06 restmt" xfId="2" xr:uid="{00000000-0005-0000-0000-000001000000}"/>
    <cellStyle name="_11.29.06 Closing Pack SA November" xfId="3" xr:uid="{00000000-0005-0000-0000-000002000000}"/>
    <cellStyle name="_2.28.07 Closing Package Feb" xfId="4" xr:uid="{00000000-0005-0000-0000-000003000000}"/>
    <cellStyle name="_3.24.07 Final SA PL and PF Items" xfId="5" xr:uid="{00000000-0005-0000-0000-000004000000}"/>
    <cellStyle name="_Budget Scenarios with Different Net Shipments Apr 28" xfId="6" xr:uid="{00000000-0005-0000-0000-000005000000}"/>
    <cellStyle name="_Cisco Q2 FY'07 P&amp;L" xfId="7" xr:uid="{00000000-0005-0000-0000-000006000000}"/>
    <cellStyle name="_Cisco-Linksys Performance Summary July 05" xfId="8" xr:uid="{00000000-0005-0000-0000-000007000000}"/>
    <cellStyle name="_FP&amp;A Consolidated Forecast Q4FY'07" xfId="9" xr:uid="{00000000-0005-0000-0000-000008000000}"/>
    <cellStyle name="_FY'07 Plan vs forecast 01-04-07" xfId="10" xr:uid="{00000000-0005-0000-0000-000009000000}"/>
    <cellStyle name="_FY07REVIEWPACKAGEFORJIM" xfId="11" xr:uid="{00000000-0005-0000-0000-00000A000000}"/>
    <cellStyle name="_Inventory schedule for December Cisco Mtg" xfId="12" xr:uid="{00000000-0005-0000-0000-00000B000000}"/>
    <cellStyle name="_Japan" xfId="13" xr:uid="{00000000-0005-0000-0000-00000C000000}"/>
    <cellStyle name="_Margin Forecast Detail FY06 with Net Shipped" xfId="14" xr:uid="{00000000-0005-0000-0000-00000D000000}"/>
    <cellStyle name="_Mfg Schedules as of 1.26.07 Values" xfId="15" xr:uid="{00000000-0005-0000-0000-00000E000000}"/>
    <cellStyle name="_Mfg Schedules as of 3.24.07_values1" xfId="16" xr:uid="{00000000-0005-0000-0000-00000F000000}"/>
    <cellStyle name="_Mfg Schedules as of 4.27.07 values" xfId="17" xr:uid="{00000000-0005-0000-0000-000010000000}"/>
    <cellStyle name="_Mfg Schedules as of 5.26.07 values" xfId="18" xr:uid="{00000000-0005-0000-0000-000011000000}"/>
    <cellStyle name="_Q3 Customer Revenue" xfId="19" xr:uid="{00000000-0005-0000-0000-000012000000}"/>
    <cellStyle name="_SEC_B_Q107" xfId="20" xr:uid="{00000000-0005-0000-0000-000013000000}"/>
    <cellStyle name="_Sheet6" xfId="21" xr:uid="{00000000-0005-0000-0000-000014000000}"/>
    <cellStyle name="_Sheet7" xfId="22" xr:uid="{00000000-0005-0000-0000-000015000000}"/>
    <cellStyle name="_WW Recruitment Activity wk  Ending 05-6-05 A" xfId="23" xr:uid="{00000000-0005-0000-0000-000016000000}"/>
    <cellStyle name="’Ê‰Ý_Region Orders (2)" xfId="25" xr:uid="{00000000-0005-0000-0000-000018000000}"/>
    <cellStyle name="•W_Pacific Region P&amp;L" xfId="26" xr:uid="{00000000-0005-0000-0000-000019000000}"/>
    <cellStyle name="¦__x001d_" xfId="24" xr:uid="{00000000-0005-0000-0000-000017000000}"/>
    <cellStyle name="0,0_x000d__x000a_NA_x000d__x000a_" xfId="28" xr:uid="{00000000-0005-0000-0000-00001B000000}"/>
    <cellStyle name="0.0%" xfId="29" xr:uid="{00000000-0005-0000-0000-00001C000000}"/>
    <cellStyle name="0.00%" xfId="30" xr:uid="{00000000-0005-0000-0000-00001D000000}"/>
    <cellStyle name="0%" xfId="27" xr:uid="{00000000-0005-0000-0000-00001A000000}"/>
    <cellStyle name="active" xfId="31" xr:uid="{00000000-0005-0000-0000-00001E000000}"/>
    <cellStyle name="Actual Date" xfId="32" xr:uid="{00000000-0005-0000-0000-00001F000000}"/>
    <cellStyle name="args.style" xfId="33" xr:uid="{00000000-0005-0000-0000-000020000000}"/>
    <cellStyle name="Arial10b" xfId="34" xr:uid="{00000000-0005-0000-0000-000021000000}"/>
    <cellStyle name="AutoFormat Options" xfId="35" xr:uid="{00000000-0005-0000-0000-000022000000}"/>
    <cellStyle name="Body" xfId="36" xr:uid="{00000000-0005-0000-0000-000023000000}"/>
    <cellStyle name="Calc Currency (0)" xfId="37" xr:uid="{00000000-0005-0000-0000-000024000000}"/>
    <cellStyle name="Calc Currency (2)" xfId="38" xr:uid="{00000000-0005-0000-0000-000025000000}"/>
    <cellStyle name="Calc Percent (0)" xfId="39" xr:uid="{00000000-0005-0000-0000-000026000000}"/>
    <cellStyle name="Calc Percent (1)" xfId="40" xr:uid="{00000000-0005-0000-0000-000027000000}"/>
    <cellStyle name="Calc Percent (2)" xfId="41" xr:uid="{00000000-0005-0000-0000-000028000000}"/>
    <cellStyle name="Calc Units (0)" xfId="42" xr:uid="{00000000-0005-0000-0000-000029000000}"/>
    <cellStyle name="Calc Units (1)" xfId="43" xr:uid="{00000000-0005-0000-0000-00002A000000}"/>
    <cellStyle name="Calc Units (2)" xfId="44" xr:uid="{00000000-0005-0000-0000-00002B000000}"/>
    <cellStyle name="Col Heads" xfId="45" xr:uid="{00000000-0005-0000-0000-00002C000000}"/>
    <cellStyle name="ColumnAttributeAbovePrompt" xfId="46" xr:uid="{00000000-0005-0000-0000-00002D000000}"/>
    <cellStyle name="ColumnAttributePrompt" xfId="47" xr:uid="{00000000-0005-0000-0000-00002E000000}"/>
    <cellStyle name="ColumnAttributeValue" xfId="48" xr:uid="{00000000-0005-0000-0000-00002F000000}"/>
    <cellStyle name="ColumnHeadingPrompt" xfId="49" xr:uid="{00000000-0005-0000-0000-000030000000}"/>
    <cellStyle name="ColumnHeadingValue" xfId="50" xr:uid="{00000000-0005-0000-0000-000031000000}"/>
    <cellStyle name="Comma" xfId="51" builtinId="3"/>
    <cellStyle name="comma (,0)" xfId="52" xr:uid="{00000000-0005-0000-0000-000033000000}"/>
    <cellStyle name="comma (,1)" xfId="53" xr:uid="{00000000-0005-0000-0000-000034000000}"/>
    <cellStyle name="comma (,2)" xfId="54" xr:uid="{00000000-0005-0000-0000-000035000000}"/>
    <cellStyle name="comma (K0)" xfId="55" xr:uid="{00000000-0005-0000-0000-000036000000}"/>
    <cellStyle name="comma (K1)" xfId="56" xr:uid="{00000000-0005-0000-0000-000037000000}"/>
    <cellStyle name="comma (M0)" xfId="57" xr:uid="{00000000-0005-0000-0000-000038000000}"/>
    <cellStyle name="comma (M1)" xfId="58" xr:uid="{00000000-0005-0000-0000-000039000000}"/>
    <cellStyle name="Comma [00]" xfId="59" xr:uid="{00000000-0005-0000-0000-00003A000000}"/>
    <cellStyle name="Comma 10" xfId="60" xr:uid="{00000000-0005-0000-0000-00003B000000}"/>
    <cellStyle name="Comma 2" xfId="203" xr:uid="{698143BC-7027-7146-96A4-13466826F461}"/>
    <cellStyle name="Comma 2 3" xfId="201" xr:uid="{865E89BD-3A0D-A441-A071-E3DFE67EBC45}"/>
    <cellStyle name="Comma,0" xfId="61" xr:uid="{00000000-0005-0000-0000-00003C000000}"/>
    <cellStyle name="Comma,1" xfId="62" xr:uid="{00000000-0005-0000-0000-00003D000000}"/>
    <cellStyle name="Comma,2" xfId="63" xr:uid="{00000000-0005-0000-0000-00003E000000}"/>
    <cellStyle name="Comma0" xfId="64" xr:uid="{00000000-0005-0000-0000-00003F000000}"/>
    <cellStyle name="Compressed" xfId="65" xr:uid="{00000000-0005-0000-0000-000040000000}"/>
    <cellStyle name="Copied" xfId="66" xr:uid="{00000000-0005-0000-0000-000041000000}"/>
    <cellStyle name="COST1" xfId="67" xr:uid="{00000000-0005-0000-0000-000042000000}"/>
    <cellStyle name="Currency" xfId="68" builtinId="4"/>
    <cellStyle name="Currency (,0)" xfId="69" xr:uid="{00000000-0005-0000-0000-000044000000}"/>
    <cellStyle name="currency (,1)" xfId="70" xr:uid="{00000000-0005-0000-0000-000045000000}"/>
    <cellStyle name="currency (,2)" xfId="71" xr:uid="{00000000-0005-0000-0000-000046000000}"/>
    <cellStyle name="currency (K0)" xfId="72" xr:uid="{00000000-0005-0000-0000-000047000000}"/>
    <cellStyle name="currency (K1)" xfId="73" xr:uid="{00000000-0005-0000-0000-000048000000}"/>
    <cellStyle name="currency (K㰰)" xfId="74" xr:uid="{00000000-0005-0000-0000-000049000000}"/>
    <cellStyle name="currency (M0)" xfId="75" xr:uid="{00000000-0005-0000-0000-00004A000000}"/>
    <cellStyle name="currency (M1)" xfId="76" xr:uid="{00000000-0005-0000-0000-00004B000000}"/>
    <cellStyle name="Currency [00]" xfId="77" xr:uid="{00000000-0005-0000-0000-00004C000000}"/>
    <cellStyle name="Currency 2" xfId="78" xr:uid="{00000000-0005-0000-0000-00004D000000}"/>
    <cellStyle name="Currency 2 2" xfId="198" xr:uid="{00000000-0005-0000-0000-00004E000000}"/>
    <cellStyle name="Currency- no decimal" xfId="79" xr:uid="{00000000-0005-0000-0000-00004F000000}"/>
    <cellStyle name="Currency,0" xfId="80" xr:uid="{00000000-0005-0000-0000-000050000000}"/>
    <cellStyle name="Currency,2" xfId="81" xr:uid="{00000000-0005-0000-0000-000051000000}"/>
    <cellStyle name="Currency0" xfId="82" xr:uid="{00000000-0005-0000-0000-000052000000}"/>
    <cellStyle name="Date" xfId="83" xr:uid="{00000000-0005-0000-0000-000053000000}"/>
    <cellStyle name="date (d/m/y)" xfId="84" xr:uid="{00000000-0005-0000-0000-000054000000}"/>
    <cellStyle name="date (m-y)" xfId="85" xr:uid="{00000000-0005-0000-0000-000055000000}"/>
    <cellStyle name="Date Short" xfId="86" xr:uid="{00000000-0005-0000-0000-000056000000}"/>
    <cellStyle name="DblLineDollarAcct" xfId="87" xr:uid="{00000000-0005-0000-0000-000057000000}"/>
    <cellStyle name="DblLinePercent" xfId="88" xr:uid="{00000000-0005-0000-0000-000058000000}"/>
    <cellStyle name="DELTA" xfId="89" xr:uid="{00000000-0005-0000-0000-000059000000}"/>
    <cellStyle name="Dezimal [0]_pldt" xfId="90" xr:uid="{00000000-0005-0000-0000-00005A000000}"/>
    <cellStyle name="Dezimal_pldt" xfId="91" xr:uid="{00000000-0005-0000-0000-00005B000000}"/>
    <cellStyle name="DollarAccounting" xfId="92" xr:uid="{00000000-0005-0000-0000-00005C000000}"/>
    <cellStyle name="Enter Currency (0)" xfId="93" xr:uid="{00000000-0005-0000-0000-00005D000000}"/>
    <cellStyle name="Enter Currency (2)" xfId="94" xr:uid="{00000000-0005-0000-0000-00005E000000}"/>
    <cellStyle name="Enter Units (0)" xfId="95" xr:uid="{00000000-0005-0000-0000-00005F000000}"/>
    <cellStyle name="Enter Units (1)" xfId="96" xr:uid="{00000000-0005-0000-0000-000060000000}"/>
    <cellStyle name="Enter Units (2)" xfId="97" xr:uid="{00000000-0005-0000-0000-000061000000}"/>
    <cellStyle name="Entered" xfId="98" xr:uid="{00000000-0005-0000-0000-000062000000}"/>
    <cellStyle name="Euro" xfId="99" xr:uid="{00000000-0005-0000-0000-000063000000}"/>
    <cellStyle name="Fixed" xfId="100" xr:uid="{00000000-0005-0000-0000-000064000000}"/>
    <cellStyle name="Grey" xfId="101" xr:uid="{00000000-0005-0000-0000-000065000000}"/>
    <cellStyle name="HEADER" xfId="102" xr:uid="{00000000-0005-0000-0000-000066000000}"/>
    <cellStyle name="Header1" xfId="103" xr:uid="{00000000-0005-0000-0000-000067000000}"/>
    <cellStyle name="Header2" xfId="104" xr:uid="{00000000-0005-0000-0000-000068000000}"/>
    <cellStyle name="Heading1" xfId="105" xr:uid="{00000000-0005-0000-0000-000069000000}"/>
    <cellStyle name="Heading2" xfId="106" xr:uid="{00000000-0005-0000-0000-00006A000000}"/>
    <cellStyle name="HEADINGS" xfId="107" xr:uid="{00000000-0005-0000-0000-00006B000000}"/>
    <cellStyle name="Headings- Other" xfId="108" xr:uid="{00000000-0005-0000-0000-00006C000000}"/>
    <cellStyle name="HEADINGSTOP" xfId="109" xr:uid="{00000000-0005-0000-0000-00006E000000}"/>
    <cellStyle name="HIGHLIGHT" xfId="110" xr:uid="{00000000-0005-0000-0000-00006F000000}"/>
    <cellStyle name="Hyperlink 3" xfId="202" xr:uid="{75A9723F-7631-F345-9A77-876202259C63}"/>
    <cellStyle name="Input [yellow]" xfId="111" xr:uid="{00000000-0005-0000-0000-000070000000}"/>
    <cellStyle name="Input Cells" xfId="112" xr:uid="{00000000-0005-0000-0000-000071000000}"/>
    <cellStyle name="inverted heading" xfId="113" xr:uid="{00000000-0005-0000-0000-000072000000}"/>
    <cellStyle name="Jun" xfId="114" xr:uid="{00000000-0005-0000-0000-000073000000}"/>
    <cellStyle name="LineItemPrompt" xfId="115" xr:uid="{00000000-0005-0000-0000-000074000000}"/>
    <cellStyle name="LineItemValue" xfId="116" xr:uid="{00000000-0005-0000-0000-000075000000}"/>
    <cellStyle name="Link Currency (0)" xfId="117" xr:uid="{00000000-0005-0000-0000-000076000000}"/>
    <cellStyle name="Link Currency (2)" xfId="118" xr:uid="{00000000-0005-0000-0000-000077000000}"/>
    <cellStyle name="Link Units (0)" xfId="119" xr:uid="{00000000-0005-0000-0000-000078000000}"/>
    <cellStyle name="Link Units (1)" xfId="120" xr:uid="{00000000-0005-0000-0000-000079000000}"/>
    <cellStyle name="Link Units (2)" xfId="121" xr:uid="{00000000-0005-0000-0000-00007A000000}"/>
    <cellStyle name="Linked Cells" xfId="122" xr:uid="{00000000-0005-0000-0000-00007B000000}"/>
    <cellStyle name="Milliers [0]_!!!GO" xfId="123" xr:uid="{00000000-0005-0000-0000-00007C000000}"/>
    <cellStyle name="Milliers_!!!GO" xfId="124" xr:uid="{00000000-0005-0000-0000-00007D000000}"/>
    <cellStyle name="Monétaire [0]_!!!GO" xfId="125" xr:uid="{00000000-0005-0000-0000-00007E000000}"/>
    <cellStyle name="Monétaire_!!!GO" xfId="126" xr:uid="{00000000-0005-0000-0000-00007F000000}"/>
    <cellStyle name="no dec" xfId="127" xr:uid="{00000000-0005-0000-0000-000080000000}"/>
    <cellStyle name="Normal" xfId="0" builtinId="0"/>
    <cellStyle name="Normal - Style1" xfId="128" xr:uid="{00000000-0005-0000-0000-000082000000}"/>
    <cellStyle name="Normal 2" xfId="204" xr:uid="{F0DA2B30-29FD-5D4E-B37F-C882E620677D}"/>
    <cellStyle name="Normal 32" xfId="129" xr:uid="{00000000-0005-0000-0000-000083000000}"/>
    <cellStyle name="Normal_Balance Sheet " xfId="200" xr:uid="{D8F06B7B-696A-874F-A3F3-D04380FD0890}"/>
    <cellStyle name="Normal- no dec. only" xfId="130" xr:uid="{00000000-0005-0000-0000-000084000000}"/>
    <cellStyle name="Normal-1 decimal" xfId="131" xr:uid="{00000000-0005-0000-0000-000085000000}"/>
    <cellStyle name="number (0)" xfId="132" xr:uid="{00000000-0005-0000-0000-000086000000}"/>
    <cellStyle name="number (1)" xfId="133" xr:uid="{00000000-0005-0000-0000-000087000000}"/>
    <cellStyle name="number (2)" xfId="134" xr:uid="{00000000-0005-0000-0000-000088000000}"/>
    <cellStyle name="Œ…‹æØ‚è [0.00]_!!!GO" xfId="135" xr:uid="{00000000-0005-0000-0000-000089000000}"/>
    <cellStyle name="Œ…‹æØ‚è_!!!GO" xfId="136" xr:uid="{00000000-0005-0000-0000-00008A000000}"/>
    <cellStyle name="Output Amounts" xfId="137" xr:uid="{00000000-0005-0000-0000-00008B000000}"/>
    <cellStyle name="Output Column Headings" xfId="138" xr:uid="{00000000-0005-0000-0000-00008C000000}"/>
    <cellStyle name="Output Line Items" xfId="139" xr:uid="{00000000-0005-0000-0000-00008D000000}"/>
    <cellStyle name="Output Report Heading" xfId="140" xr:uid="{00000000-0005-0000-0000-00008E000000}"/>
    <cellStyle name="Output Report Title" xfId="141" xr:uid="{00000000-0005-0000-0000-00008F000000}"/>
    <cellStyle name="per.style" xfId="142" xr:uid="{00000000-0005-0000-0000-000090000000}"/>
    <cellStyle name="Percent" xfId="143" builtinId="5"/>
    <cellStyle name="percent (0)" xfId="144" xr:uid="{00000000-0005-0000-0000-000092000000}"/>
    <cellStyle name="percent (1)" xfId="145" xr:uid="{00000000-0005-0000-0000-000093000000}"/>
    <cellStyle name="percent (2)" xfId="146" xr:uid="{00000000-0005-0000-0000-000094000000}"/>
    <cellStyle name="percent (3)" xfId="147" xr:uid="{00000000-0005-0000-0000-000095000000}"/>
    <cellStyle name="Percent [0]" xfId="148" xr:uid="{00000000-0005-0000-0000-000096000000}"/>
    <cellStyle name="Percent [00]" xfId="149" xr:uid="{00000000-0005-0000-0000-000097000000}"/>
    <cellStyle name="Percent [2]" xfId="150" xr:uid="{00000000-0005-0000-0000-000098000000}"/>
    <cellStyle name="Percent 10" xfId="205" xr:uid="{157E4D31-028F-FE44-A7C7-06667C8B4717}"/>
    <cellStyle name="Percent 2" xfId="152" xr:uid="{00000000-0005-0000-0000-00009A000000}"/>
    <cellStyle name="Percent 2 2" xfId="199" xr:uid="{00000000-0005-0000-0000-00009B000000}"/>
    <cellStyle name="Percent- 1 decimal" xfId="151" xr:uid="{00000000-0005-0000-0000-000099000000}"/>
    <cellStyle name="PrePop Currency (0)" xfId="153" xr:uid="{00000000-0005-0000-0000-00009C000000}"/>
    <cellStyle name="PrePop Currency (2)" xfId="154" xr:uid="{00000000-0005-0000-0000-00009D000000}"/>
    <cellStyle name="PrePop Units (0)" xfId="155" xr:uid="{00000000-0005-0000-0000-00009E000000}"/>
    <cellStyle name="PrePop Units (1)" xfId="156" xr:uid="{00000000-0005-0000-0000-00009F000000}"/>
    <cellStyle name="PrePop Units (2)" xfId="157" xr:uid="{00000000-0005-0000-0000-0000A0000000}"/>
    <cellStyle name="pricing" xfId="158" xr:uid="{00000000-0005-0000-0000-0000A1000000}"/>
    <cellStyle name="PSChar" xfId="159" xr:uid="{00000000-0005-0000-0000-0000A2000000}"/>
    <cellStyle name="PSDate" xfId="160" xr:uid="{00000000-0005-0000-0000-0000A3000000}"/>
    <cellStyle name="PSDec" xfId="161" xr:uid="{00000000-0005-0000-0000-0000A4000000}"/>
    <cellStyle name="PSHeading" xfId="162" xr:uid="{00000000-0005-0000-0000-0000A5000000}"/>
    <cellStyle name="PSInt" xfId="163" xr:uid="{00000000-0005-0000-0000-0000A6000000}"/>
    <cellStyle name="PSSpacer" xfId="164" xr:uid="{00000000-0005-0000-0000-0000A7000000}"/>
    <cellStyle name="regstoresfromspecstores" xfId="165" xr:uid="{00000000-0005-0000-0000-0000A8000000}"/>
    <cellStyle name="ReportTitlePrompt" xfId="166" xr:uid="{00000000-0005-0000-0000-0000A9000000}"/>
    <cellStyle name="ReportTitleValue" xfId="167" xr:uid="{00000000-0005-0000-0000-0000AA000000}"/>
    <cellStyle name="RevList" xfId="168" xr:uid="{00000000-0005-0000-0000-0000AB000000}"/>
    <cellStyle name="row1" xfId="169" xr:uid="{00000000-0005-0000-0000-0000AC000000}"/>
    <cellStyle name="RowAcctAbovePrompt" xfId="170" xr:uid="{00000000-0005-0000-0000-0000AD000000}"/>
    <cellStyle name="RowAcctSOBAbovePrompt" xfId="171" xr:uid="{00000000-0005-0000-0000-0000AE000000}"/>
    <cellStyle name="RowAcctSOBValue" xfId="172" xr:uid="{00000000-0005-0000-0000-0000AF000000}"/>
    <cellStyle name="RowAcctValue" xfId="173" xr:uid="{00000000-0005-0000-0000-0000B0000000}"/>
    <cellStyle name="RowAttrAbovePrompt" xfId="174" xr:uid="{00000000-0005-0000-0000-0000B1000000}"/>
    <cellStyle name="RowAttrValue" xfId="175" xr:uid="{00000000-0005-0000-0000-0000B2000000}"/>
    <cellStyle name="RowColSetAbovePrompt" xfId="176" xr:uid="{00000000-0005-0000-0000-0000B3000000}"/>
    <cellStyle name="RowColSetLeftPrompt" xfId="177" xr:uid="{00000000-0005-0000-0000-0000B4000000}"/>
    <cellStyle name="RowColSetValue" xfId="178" xr:uid="{00000000-0005-0000-0000-0000B5000000}"/>
    <cellStyle name="RowLeftPrompt" xfId="179" xr:uid="{00000000-0005-0000-0000-0000B6000000}"/>
    <cellStyle name="SampleUsingFormatMask" xfId="180" xr:uid="{00000000-0005-0000-0000-0000B7000000}"/>
    <cellStyle name="SampleWithNoFormatMask" xfId="181" xr:uid="{00000000-0005-0000-0000-0000B8000000}"/>
    <cellStyle name="SHADEDSTORES" xfId="182" xr:uid="{00000000-0005-0000-0000-0000B9000000}"/>
    <cellStyle name="SingleLineAcctgn" xfId="183" xr:uid="{00000000-0005-0000-0000-0000BA000000}"/>
    <cellStyle name="SingleLinePercent" xfId="184" xr:uid="{00000000-0005-0000-0000-0000BB000000}"/>
    <cellStyle name="specstores" xfId="185" xr:uid="{00000000-0005-0000-0000-0000BC000000}"/>
    <cellStyle name="Style 1" xfId="186" xr:uid="{00000000-0005-0000-0000-0000BD000000}"/>
    <cellStyle name="Style 2" xfId="187" xr:uid="{00000000-0005-0000-0000-0000BE000000}"/>
    <cellStyle name="style1" xfId="188" xr:uid="{00000000-0005-0000-0000-0000BF000000}"/>
    <cellStyle name="Subtotal" xfId="189" xr:uid="{00000000-0005-0000-0000-0000C0000000}"/>
    <cellStyle name="Text Indent A" xfId="190" xr:uid="{00000000-0005-0000-0000-0000C1000000}"/>
    <cellStyle name="Text Indent B" xfId="191" xr:uid="{00000000-0005-0000-0000-0000C2000000}"/>
    <cellStyle name="Text Indent C" xfId="192" xr:uid="{00000000-0005-0000-0000-0000C3000000}"/>
    <cellStyle name="UploadThisRowValue" xfId="193" xr:uid="{00000000-0005-0000-0000-0000C4000000}"/>
    <cellStyle name="Währung [0]_pldt" xfId="194" xr:uid="{00000000-0005-0000-0000-0000C5000000}"/>
    <cellStyle name="Währung_pldt" xfId="195" xr:uid="{00000000-0005-0000-0000-0000C6000000}"/>
    <cellStyle name="標準_AR aging and Bad Debt reserve 10-13-03" xfId="196" xr:uid="{00000000-0005-0000-0000-0000C7000000}"/>
    <cellStyle name="通貨 [0.00]_Sheet1" xfId="197" xr:uid="{00000000-0005-0000-0000-0000C8000000}"/>
  </cellStyles>
  <dxfs count="287">
    <dxf>
      <fill>
        <patternFill>
          <bgColor rgb="FFE9DADE"/>
        </patternFill>
      </fill>
    </dxf>
    <dxf>
      <fill>
        <patternFill>
          <bgColor rgb="FFD0E1E0"/>
        </patternFill>
      </fill>
    </dxf>
    <dxf>
      <fill>
        <patternFill>
          <bgColor rgb="FFE9DADE"/>
        </patternFill>
      </fill>
    </dxf>
    <dxf>
      <fill>
        <patternFill>
          <bgColor rgb="FFD0E1E0"/>
        </patternFill>
      </fill>
    </dxf>
    <dxf>
      <fill>
        <patternFill>
          <bgColor rgb="FFE9DADE"/>
        </patternFill>
      </fill>
    </dxf>
    <dxf>
      <fill>
        <patternFill>
          <bgColor rgb="FFD0E1E0"/>
        </patternFill>
      </fill>
    </dxf>
    <dxf>
      <fill>
        <patternFill>
          <bgColor rgb="FFD0E1E0"/>
        </patternFill>
      </fill>
    </dxf>
    <dxf>
      <fill>
        <patternFill>
          <bgColor rgb="FFE9DADE"/>
        </patternFill>
      </fill>
    </dxf>
    <dxf>
      <fill>
        <patternFill>
          <bgColor rgb="FFD0E1E0"/>
        </patternFill>
      </fill>
    </dxf>
    <dxf>
      <font>
        <color rgb="FFB42B34"/>
      </font>
      <fill>
        <patternFill>
          <bgColor rgb="FFE9DADE"/>
        </patternFill>
      </fill>
    </dxf>
    <dxf>
      <font>
        <color rgb="FF8CA291"/>
      </font>
      <fill>
        <patternFill>
          <bgColor rgb="FFD0E1E0"/>
        </patternFill>
      </fill>
    </dxf>
    <dxf>
      <fill>
        <patternFill>
          <bgColor rgb="FFE9DADE"/>
        </patternFill>
      </fill>
    </dxf>
    <dxf>
      <fill>
        <patternFill>
          <bgColor rgb="FFD0E1E0"/>
        </patternFill>
      </fill>
    </dxf>
    <dxf>
      <fill>
        <patternFill>
          <bgColor rgb="FFD0E1E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E9DADE"/>
        </patternFill>
      </fill>
    </dxf>
    <dxf>
      <fill>
        <patternFill>
          <bgColor rgb="FFD0E1E0"/>
        </patternFill>
      </fill>
    </dxf>
    <dxf>
      <fill>
        <patternFill>
          <bgColor rgb="FFE9DADE"/>
        </patternFill>
      </fill>
    </dxf>
    <dxf>
      <fill>
        <patternFill>
          <bgColor rgb="FFD0E1E0"/>
        </patternFill>
      </fill>
    </dxf>
    <dxf>
      <fill>
        <patternFill>
          <bgColor rgb="FFE9DADE"/>
        </patternFill>
      </fill>
    </dxf>
    <dxf>
      <fill>
        <patternFill>
          <bgColor rgb="FFD0E1E0"/>
        </patternFill>
      </fill>
    </dxf>
    <dxf>
      <fill>
        <patternFill>
          <bgColor rgb="FFD0E1E0"/>
        </patternFill>
      </fill>
    </dxf>
    <dxf>
      <fill>
        <patternFill>
          <bgColor rgb="FFE9DADE"/>
        </patternFill>
      </fill>
    </dxf>
    <dxf>
      <fill>
        <patternFill>
          <bgColor rgb="FFD0E1E0"/>
        </patternFill>
      </fill>
    </dxf>
    <dxf>
      <font>
        <color rgb="FFB42B34"/>
      </font>
      <fill>
        <patternFill>
          <bgColor rgb="FFE9DADE"/>
        </patternFill>
      </fill>
    </dxf>
    <dxf>
      <font>
        <color rgb="FF8CA291"/>
      </font>
      <fill>
        <patternFill>
          <bgColor rgb="FFD0E1E0"/>
        </patternFill>
      </fill>
    </dxf>
    <dxf>
      <fill>
        <patternFill>
          <bgColor rgb="FFE9DADE"/>
        </patternFill>
      </fill>
    </dxf>
    <dxf>
      <fill>
        <patternFill>
          <bgColor rgb="FFD0E1E0"/>
        </patternFill>
      </fill>
    </dxf>
    <dxf>
      <fill>
        <patternFill>
          <bgColor rgb="FFD0E1E0"/>
        </patternFill>
      </fill>
    </dxf>
    <dxf>
      <fill>
        <patternFill>
          <bgColor rgb="FFD0E1E0"/>
        </patternFill>
      </fill>
    </dxf>
    <dxf>
      <font>
        <color rgb="FFB42B34"/>
      </font>
      <fill>
        <patternFill>
          <bgColor rgb="FFE9DADE"/>
        </patternFill>
      </fill>
    </dxf>
    <dxf>
      <font>
        <color rgb="FF8CA291"/>
      </font>
      <fill>
        <patternFill>
          <bgColor rgb="FFD0E1E0"/>
        </patternFill>
      </fill>
    </dxf>
    <dxf>
      <fill>
        <patternFill>
          <bgColor rgb="FFE9DADE"/>
        </patternFill>
      </fill>
    </dxf>
    <dxf>
      <fill>
        <patternFill>
          <bgColor rgb="FFD0E1E0"/>
        </patternFill>
      </fill>
    </dxf>
    <dxf>
      <fill>
        <patternFill>
          <bgColor rgb="FFD0E1E0"/>
        </patternFill>
      </fill>
    </dxf>
    <dxf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ill>
        <patternFill>
          <bgColor rgb="FFE9DADE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rgb="FFB42B34"/>
      </font>
      <fill>
        <patternFill>
          <bgColor rgb="FFE9DADE"/>
        </patternFill>
      </fill>
    </dxf>
    <dxf>
      <font>
        <color theme="0"/>
      </font>
      <fill>
        <patternFill>
          <bgColor rgb="FFE9DADE"/>
        </patternFill>
      </fill>
    </dxf>
    <dxf>
      <fill>
        <patternFill>
          <bgColor rgb="FFD0E1E0"/>
        </patternFill>
      </fill>
    </dxf>
    <dxf>
      <font>
        <color rgb="FF8CA291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ill>
        <patternFill>
          <bgColor rgb="FFE9DADE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rgb="FFB42B34"/>
      </font>
      <fill>
        <patternFill>
          <bgColor rgb="FFE9DADE"/>
        </patternFill>
      </fill>
    </dxf>
    <dxf>
      <font>
        <color theme="0"/>
      </font>
      <fill>
        <patternFill>
          <bgColor rgb="FFE9DADE"/>
        </patternFill>
      </fill>
    </dxf>
    <dxf>
      <fill>
        <patternFill>
          <bgColor rgb="FFD0E1E0"/>
        </patternFill>
      </fill>
    </dxf>
    <dxf>
      <font>
        <color rgb="FF8CA291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ill>
        <patternFill>
          <bgColor rgb="FFE9DADE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rgb="FFB42B34"/>
      </font>
      <fill>
        <patternFill>
          <bgColor rgb="FFE9DADE"/>
        </patternFill>
      </fill>
    </dxf>
    <dxf>
      <font>
        <color theme="0"/>
      </font>
      <fill>
        <patternFill>
          <bgColor rgb="FFE9DADE"/>
        </patternFill>
      </fill>
    </dxf>
    <dxf>
      <fill>
        <patternFill>
          <bgColor rgb="FFD0E1E0"/>
        </patternFill>
      </fill>
    </dxf>
    <dxf>
      <font>
        <color rgb="FF8CA291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ill>
        <patternFill>
          <bgColor rgb="FFE9DADE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E9DADE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rgb="FFB42B34"/>
      </font>
      <fill>
        <patternFill>
          <bgColor rgb="FFE9DADE"/>
        </patternFill>
      </fill>
    </dxf>
    <dxf>
      <font>
        <color theme="0"/>
      </font>
      <fill>
        <patternFill>
          <bgColor rgb="FFE9DADE"/>
        </patternFill>
      </fill>
    </dxf>
    <dxf>
      <fill>
        <patternFill>
          <bgColor rgb="FFD0E1E0"/>
        </patternFill>
      </fill>
    </dxf>
    <dxf>
      <font>
        <color rgb="FF8CA291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ont>
        <color theme="0"/>
      </font>
      <fill>
        <patternFill>
          <bgColor rgb="FFD0E1E0"/>
        </patternFill>
      </fill>
    </dxf>
    <dxf>
      <fill>
        <patternFill>
          <bgColor rgb="FFD0E1E0"/>
        </patternFill>
      </fill>
    </dxf>
  </dxfs>
  <tableStyles count="0" defaultTableStyle="TableStyleMedium9" defaultPivotStyle="PivotStyleLight16"/>
  <colors>
    <mruColors>
      <color rgb="FFD4E0E0"/>
      <color rgb="FF2C4858"/>
      <color rgb="FF98A6AC"/>
      <color rgb="FFF9EBA0"/>
      <color rgb="FFE6DBDE"/>
      <color rgb="FFD3E0E0"/>
      <color rgb="FFB42B34"/>
      <color rgb="FF24485B"/>
      <color rgb="FFC4122E"/>
      <color rgb="FFB500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r>
              <a:rPr lang="en-US" sz="1200" b="0"/>
              <a:t>Cash Flow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24485B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BECCD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D7FB-4049-B5B4-AF644044D0AF}"/>
              </c:ext>
            </c:extLst>
          </c:dPt>
          <c:dPt>
            <c:idx val="1"/>
            <c:invertIfNegative val="0"/>
            <c:bubble3D val="0"/>
            <c:spPr>
              <a:solidFill>
                <a:srgbClr val="BECCD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7FB-4049-B5B4-AF644044D0AF}"/>
              </c:ext>
            </c:extLst>
          </c:dPt>
          <c:dPt>
            <c:idx val="2"/>
            <c:invertIfNegative val="0"/>
            <c:bubble3D val="0"/>
            <c:spPr>
              <a:solidFill>
                <a:srgbClr val="BECCD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7FB-4049-B5B4-AF644044D0AF}"/>
              </c:ext>
            </c:extLst>
          </c:dPt>
          <c:dPt>
            <c:idx val="3"/>
            <c:invertIfNegative val="0"/>
            <c:bubble3D val="0"/>
            <c:spPr>
              <a:solidFill>
                <a:srgbClr val="BECCD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D7FB-4049-B5B4-AF644044D0AF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rgbClr val="24485B"/>
                    </a:solidFill>
                    <a:latin typeface="Open Sans" panose="020B0606030504020204" pitchFamily="34" charset="0"/>
                    <a:ea typeface="Open Sans" panose="020B0606030504020204" pitchFamily="34" charset="0"/>
                    <a:cs typeface="Open Sans" panose="020B0606030504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DCF!$J$36:$CA$36</c:f>
              <c:strCache>
                <c:ptCount val="14"/>
                <c:pt idx="0">
                  <c:v>July 30, 2016</c:v>
                </c:pt>
                <c:pt idx="1">
                  <c:v>July 29, 2017</c:v>
                </c:pt>
                <c:pt idx="2">
                  <c:v>July 28, 2018</c:v>
                </c:pt>
                <c:pt idx="3">
                  <c:v>July 27, 2019</c:v>
                </c:pt>
                <c:pt idx="4">
                  <c:v>July 27, 2020</c:v>
                </c:pt>
                <c:pt idx="5">
                  <c:v>July 27, 2021</c:v>
                </c:pt>
                <c:pt idx="6">
                  <c:v>July 27, 2022</c:v>
                </c:pt>
                <c:pt idx="7">
                  <c:v>July 27, 2023</c:v>
                </c:pt>
                <c:pt idx="8">
                  <c:v>July 27, 2024</c:v>
                </c:pt>
                <c:pt idx="9">
                  <c:v>July 27, 2025</c:v>
                </c:pt>
                <c:pt idx="10">
                  <c:v>July 27, 2026</c:v>
                </c:pt>
                <c:pt idx="11">
                  <c:v>July 27, 2027</c:v>
                </c:pt>
                <c:pt idx="12">
                  <c:v>July 27, 2028</c:v>
                </c:pt>
                <c:pt idx="13">
                  <c:v>July 27, 2029</c:v>
                </c:pt>
              </c:strCache>
            </c:strRef>
          </c:cat>
          <c:val>
            <c:numRef>
              <c:f>DCF!$J$44:$CA$44</c:f>
              <c:numCache>
                <c:formatCode>_-* #,##0_-;\(#,##0\)_-;_-* "-"_-;_-@_-</c:formatCode>
                <c:ptCount val="14"/>
                <c:pt idx="0">
                  <c:v>8122</c:v>
                </c:pt>
                <c:pt idx="1">
                  <c:v>8550</c:v>
                </c:pt>
                <c:pt idx="2">
                  <c:v>22316</c:v>
                </c:pt>
                <c:pt idx="3">
                  <c:v>28879</c:v>
                </c:pt>
                <c:pt idx="4">
                  <c:v>11473.403182329184</c:v>
                </c:pt>
                <c:pt idx="5">
                  <c:v>11953.496705669386</c:v>
                </c:pt>
                <c:pt idx="6">
                  <c:v>11478.39167849809</c:v>
                </c:pt>
                <c:pt idx="7">
                  <c:v>12387.864563417112</c:v>
                </c:pt>
                <c:pt idx="8">
                  <c:v>13020.651203644591</c:v>
                </c:pt>
                <c:pt idx="9">
                  <c:v>14325.484085198717</c:v>
                </c:pt>
                <c:pt idx="10">
                  <c:v>14478.258770762439</c:v>
                </c:pt>
                <c:pt idx="11">
                  <c:v>14484.875538968219</c:v>
                </c:pt>
                <c:pt idx="12">
                  <c:v>14629.692368561822</c:v>
                </c:pt>
                <c:pt idx="13">
                  <c:v>14813.11810541154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FB-4049-B5B4-AF644044D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-27"/>
        <c:axId val="542849320"/>
        <c:axId val="542849648"/>
      </c:barChart>
      <c:dateAx>
        <c:axId val="542849320"/>
        <c:scaling>
          <c:orientation val="minMax"/>
        </c:scaling>
        <c:delete val="0"/>
        <c:axPos val="b"/>
        <c:numFmt formatCode="yy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42849648"/>
        <c:crosses val="autoZero"/>
        <c:auto val="1"/>
        <c:lblOffset val="100"/>
        <c:baseTimeUnit val="years"/>
        <c:majorUnit val="1"/>
        <c:majorTimeUnit val="years"/>
        <c:minorUnit val="1"/>
        <c:minorTimeUnit val="years"/>
      </c:dateAx>
      <c:valAx>
        <c:axId val="542849648"/>
        <c:scaling>
          <c:orientation val="minMax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4284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Infrastructure Platforms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gradFill>
              <a:gsLst>
                <a:gs pos="0">
                  <a:schemeClr val="lt1">
                    <a:alpha val="50000"/>
                  </a:schemeClr>
                </a:gs>
                <a:gs pos="100000">
                  <a:schemeClr val="lt1">
                    <a:alpha val="0"/>
                  </a:schemeClr>
                </a:gs>
              </a:gsLst>
              <a:lin ang="5400000" scaled="0"/>
            </a:gradFill>
            <a:ln>
              <a:solidFill>
                <a:schemeClr val="bg1"/>
              </a:solidFill>
            </a:ln>
            <a:effectLst>
              <a:innerShdw dist="38100" dir="16200000">
                <a:schemeClr val="lt1"/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Graphs!$D$10:$BZ$10</c:f>
              <c:strCache>
                <c:ptCount val="15"/>
                <c:pt idx="0">
                  <c:v>July 25,  2015</c:v>
                </c:pt>
                <c:pt idx="1">
                  <c:v>July 30, 2016</c:v>
                </c:pt>
                <c:pt idx="2">
                  <c:v>July 29, 2017</c:v>
                </c:pt>
                <c:pt idx="3">
                  <c:v>July 28, 2018</c:v>
                </c:pt>
                <c:pt idx="4">
                  <c:v>July 27, 2019</c:v>
                </c:pt>
                <c:pt idx="5">
                  <c:v>July 27, 2020</c:v>
                </c:pt>
                <c:pt idx="6">
                  <c:v>July 27, 2021</c:v>
                </c:pt>
                <c:pt idx="7">
                  <c:v>July 27, 2022</c:v>
                </c:pt>
                <c:pt idx="8">
                  <c:v>July 27, 2023</c:v>
                </c:pt>
                <c:pt idx="9">
                  <c:v>July 27, 2024</c:v>
                </c:pt>
                <c:pt idx="10">
                  <c:v>July 27, 2025</c:v>
                </c:pt>
                <c:pt idx="11">
                  <c:v>July 27, 2026</c:v>
                </c:pt>
                <c:pt idx="12">
                  <c:v>July 27, 2027</c:v>
                </c:pt>
                <c:pt idx="13">
                  <c:v>July 27, 2028</c:v>
                </c:pt>
                <c:pt idx="14">
                  <c:v>July 27, 2029</c:v>
                </c:pt>
              </c:strCache>
            </c:strRef>
          </c:cat>
          <c:val>
            <c:numRef>
              <c:f>Graphs!$D$13:$BZ$13</c:f>
              <c:numCache>
                <c:formatCode>#,##0</c:formatCode>
                <c:ptCount val="15"/>
                <c:pt idx="0">
                  <c:v>28837</c:v>
                </c:pt>
                <c:pt idx="1">
                  <c:v>28851</c:v>
                </c:pt>
                <c:pt idx="2">
                  <c:v>27817</c:v>
                </c:pt>
                <c:pt idx="3">
                  <c:v>28322</c:v>
                </c:pt>
                <c:pt idx="4">
                  <c:v>30191</c:v>
                </c:pt>
                <c:pt idx="5">
                  <c:v>30600.599004470114</c:v>
                </c:pt>
                <c:pt idx="6">
                  <c:v>31322.709494514813</c:v>
                </c:pt>
                <c:pt idx="7">
                  <c:v>32309.403102224282</c:v>
                </c:pt>
                <c:pt idx="8">
                  <c:v>35004.879213013432</c:v>
                </c:pt>
                <c:pt idx="9">
                  <c:v>36593.778827953407</c:v>
                </c:pt>
                <c:pt idx="10">
                  <c:v>38101.077590288398</c:v>
                </c:pt>
                <c:pt idx="11">
                  <c:v>39522.44870981227</c:v>
                </c:pt>
                <c:pt idx="12">
                  <c:v>39445.125318206563</c:v>
                </c:pt>
                <c:pt idx="13">
                  <c:v>39624.401987970901</c:v>
                </c:pt>
                <c:pt idx="14">
                  <c:v>39814.776457764536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C9-C045-BA3E-696365E98E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5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axId val="610056320"/>
        <c:axId val="627735552"/>
      </c:areaChart>
      <c:catAx>
        <c:axId val="61005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735552"/>
        <c:crosses val="autoZero"/>
        <c:auto val="1"/>
        <c:lblAlgn val="ctr"/>
        <c:lblOffset val="100"/>
        <c:noMultiLvlLbl val="0"/>
      </c:catAx>
      <c:valAx>
        <c:axId val="627735552"/>
        <c:scaling>
          <c:orientation val="minMax"/>
          <c:max val="70000.009999999995"/>
          <c:min val="0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BECCD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56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rgbClr val="BECCD2"/>
    </a:solidFill>
    <a:ln w="9525" cap="flat" cmpd="sng" algn="ctr">
      <a:solidFill>
        <a:srgbClr val="24485B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r>
              <a:rPr lang="en-US"/>
              <a:t>Earnings (2015 - 2029)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Sales</c:v>
          </c:tx>
          <c:spPr>
            <a:solidFill>
              <a:srgbClr val="E6E7E8"/>
            </a:solidFill>
            <a:ln>
              <a:noFill/>
            </a:ln>
            <a:effectLst/>
          </c:spPr>
          <c:invertIfNegative val="0"/>
          <c:cat>
            <c:strRef>
              <c:f>Graphs!$D$10:$BZ$10</c:f>
              <c:strCache>
                <c:ptCount val="15"/>
                <c:pt idx="0">
                  <c:v>July 25,  2015</c:v>
                </c:pt>
                <c:pt idx="1">
                  <c:v>July 30, 2016</c:v>
                </c:pt>
                <c:pt idx="2">
                  <c:v>July 29, 2017</c:v>
                </c:pt>
                <c:pt idx="3">
                  <c:v>July 28, 2018</c:v>
                </c:pt>
                <c:pt idx="4">
                  <c:v>July 27, 2019</c:v>
                </c:pt>
                <c:pt idx="5">
                  <c:v>July 27, 2020</c:v>
                </c:pt>
                <c:pt idx="6">
                  <c:v>July 27, 2021</c:v>
                </c:pt>
                <c:pt idx="7">
                  <c:v>July 27, 2022</c:v>
                </c:pt>
                <c:pt idx="8">
                  <c:v>July 27, 2023</c:v>
                </c:pt>
                <c:pt idx="9">
                  <c:v>July 27, 2024</c:v>
                </c:pt>
                <c:pt idx="10">
                  <c:v>July 27, 2025</c:v>
                </c:pt>
                <c:pt idx="11">
                  <c:v>July 27, 2026</c:v>
                </c:pt>
                <c:pt idx="12">
                  <c:v>July 27, 2027</c:v>
                </c:pt>
                <c:pt idx="13">
                  <c:v>July 27, 2028</c:v>
                </c:pt>
                <c:pt idx="14">
                  <c:v>July 27, 2029</c:v>
                </c:pt>
              </c:strCache>
            </c:strRef>
          </c:cat>
          <c:val>
            <c:numRef>
              <c:f>Graphs!$D$19:$BZ$19</c:f>
              <c:numCache>
                <c:formatCode>#,##0</c:formatCode>
                <c:ptCount val="15"/>
                <c:pt idx="0">
                  <c:v>49161</c:v>
                </c:pt>
                <c:pt idx="1">
                  <c:v>48743</c:v>
                </c:pt>
                <c:pt idx="2">
                  <c:v>48004</c:v>
                </c:pt>
                <c:pt idx="3">
                  <c:v>49330</c:v>
                </c:pt>
                <c:pt idx="4">
                  <c:v>51736</c:v>
                </c:pt>
                <c:pt idx="5">
                  <c:v>52472.619004470114</c:v>
                </c:pt>
                <c:pt idx="6">
                  <c:v>53791.518694514809</c:v>
                </c:pt>
                <c:pt idx="7">
                  <c:v>55392.014690224285</c:v>
                </c:pt>
                <c:pt idx="8">
                  <c:v>58779.969148653421</c:v>
                </c:pt>
                <c:pt idx="9">
                  <c:v>61224.974318008812</c:v>
                </c:pt>
                <c:pt idx="10">
                  <c:v>63584.421261209733</c:v>
                </c:pt>
                <c:pt idx="11">
                  <c:v>65821.483680303951</c:v>
                </c:pt>
                <c:pt idx="12">
                  <c:v>66588.88302053482</c:v>
                </c:pt>
                <c:pt idx="13">
                  <c:v>67511.68300392534</c:v>
                </c:pt>
                <c:pt idx="14">
                  <c:v>68466.501894309957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0-F64B-9A53-CBB1720EBB27}"/>
            </c:ext>
          </c:extLst>
        </c:ser>
        <c:ser>
          <c:idx val="2"/>
          <c:order val="1"/>
          <c:tx>
            <c:strRef>
              <c:f>Graphs!$C$59</c:f>
              <c:strCache>
                <c:ptCount val="1"/>
                <c:pt idx="0">
                  <c:v>Gross Profit</c:v>
                </c:pt>
              </c:strCache>
            </c:strRef>
          </c:tx>
          <c:spPr>
            <a:solidFill>
              <a:srgbClr val="408294"/>
            </a:solidFill>
            <a:ln>
              <a:noFill/>
            </a:ln>
            <a:effectLst/>
          </c:spPr>
          <c:invertIfNegative val="0"/>
          <c:cat>
            <c:strRef>
              <c:f>Graphs!$D$10:$BZ$10</c:f>
              <c:strCache>
                <c:ptCount val="15"/>
                <c:pt idx="0">
                  <c:v>July 25,  2015</c:v>
                </c:pt>
                <c:pt idx="1">
                  <c:v>July 30, 2016</c:v>
                </c:pt>
                <c:pt idx="2">
                  <c:v>July 29, 2017</c:v>
                </c:pt>
                <c:pt idx="3">
                  <c:v>July 28, 2018</c:v>
                </c:pt>
                <c:pt idx="4">
                  <c:v>July 27, 2019</c:v>
                </c:pt>
                <c:pt idx="5">
                  <c:v>July 27, 2020</c:v>
                </c:pt>
                <c:pt idx="6">
                  <c:v>July 27, 2021</c:v>
                </c:pt>
                <c:pt idx="7">
                  <c:v>July 27, 2022</c:v>
                </c:pt>
                <c:pt idx="8">
                  <c:v>July 27, 2023</c:v>
                </c:pt>
                <c:pt idx="9">
                  <c:v>July 27, 2024</c:v>
                </c:pt>
                <c:pt idx="10">
                  <c:v>July 27, 2025</c:v>
                </c:pt>
                <c:pt idx="11">
                  <c:v>July 27, 2026</c:v>
                </c:pt>
                <c:pt idx="12">
                  <c:v>July 27, 2027</c:v>
                </c:pt>
                <c:pt idx="13">
                  <c:v>July 27, 2028</c:v>
                </c:pt>
                <c:pt idx="14">
                  <c:v>July 27, 2029</c:v>
                </c:pt>
              </c:strCache>
            </c:strRef>
          </c:cat>
          <c:val>
            <c:numRef>
              <c:f>Graphs!$D$59:$BZ$59</c:f>
              <c:numCache>
                <c:formatCode>#,##0</c:formatCode>
                <c:ptCount val="15"/>
                <c:pt idx="0">
                  <c:v>29681</c:v>
                </c:pt>
                <c:pt idx="1">
                  <c:v>30960</c:v>
                </c:pt>
                <c:pt idx="2">
                  <c:v>30224</c:v>
                </c:pt>
                <c:pt idx="3">
                  <c:v>30606</c:v>
                </c:pt>
                <c:pt idx="4">
                  <c:v>32666</c:v>
                </c:pt>
                <c:pt idx="5">
                  <c:v>32662.288297060506</c:v>
                </c:pt>
                <c:pt idx="6">
                  <c:v>33485.900105437046</c:v>
                </c:pt>
                <c:pt idx="7">
                  <c:v>34482.793045082813</c:v>
                </c:pt>
                <c:pt idx="8">
                  <c:v>36569.003970154168</c:v>
                </c:pt>
                <c:pt idx="9">
                  <c:v>38089.092471478114</c:v>
                </c:pt>
                <c:pt idx="10">
                  <c:v>39557.964436729249</c:v>
                </c:pt>
                <c:pt idx="11">
                  <c:v>40953.164550973554</c:v>
                </c:pt>
                <c:pt idx="12">
                  <c:v>41451.593883422363</c:v>
                </c:pt>
                <c:pt idx="13">
                  <c:v>42038.446356199536</c:v>
                </c:pt>
                <c:pt idx="14">
                  <c:v>42645.552967094671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00-F64B-9A53-CBB1720EBB27}"/>
            </c:ext>
          </c:extLst>
        </c:ser>
        <c:ser>
          <c:idx val="1"/>
          <c:order val="2"/>
          <c:tx>
            <c:strRef>
              <c:f>Graphs!$C$60</c:f>
              <c:strCache>
                <c:ptCount val="1"/>
                <c:pt idx="0">
                  <c:v>Net Earnings</c:v>
                </c:pt>
              </c:strCache>
            </c:strRef>
          </c:tx>
          <c:spPr>
            <a:solidFill>
              <a:srgbClr val="E58036"/>
            </a:solidFill>
            <a:ln>
              <a:noFill/>
            </a:ln>
            <a:effectLst/>
          </c:spPr>
          <c:invertIfNegative val="0"/>
          <c:cat>
            <c:strRef>
              <c:f>Graphs!$D$10:$BZ$10</c:f>
              <c:strCache>
                <c:ptCount val="15"/>
                <c:pt idx="0">
                  <c:v>July 25,  2015</c:v>
                </c:pt>
                <c:pt idx="1">
                  <c:v>July 30, 2016</c:v>
                </c:pt>
                <c:pt idx="2">
                  <c:v>July 29, 2017</c:v>
                </c:pt>
                <c:pt idx="3">
                  <c:v>July 28, 2018</c:v>
                </c:pt>
                <c:pt idx="4">
                  <c:v>July 27, 2019</c:v>
                </c:pt>
                <c:pt idx="5">
                  <c:v>July 27, 2020</c:v>
                </c:pt>
                <c:pt idx="6">
                  <c:v>July 27, 2021</c:v>
                </c:pt>
                <c:pt idx="7">
                  <c:v>July 27, 2022</c:v>
                </c:pt>
                <c:pt idx="8">
                  <c:v>July 27, 2023</c:v>
                </c:pt>
                <c:pt idx="9">
                  <c:v>July 27, 2024</c:v>
                </c:pt>
                <c:pt idx="10">
                  <c:v>July 27, 2025</c:v>
                </c:pt>
                <c:pt idx="11">
                  <c:v>July 27, 2026</c:v>
                </c:pt>
                <c:pt idx="12">
                  <c:v>July 27, 2027</c:v>
                </c:pt>
                <c:pt idx="13">
                  <c:v>July 27, 2028</c:v>
                </c:pt>
                <c:pt idx="14">
                  <c:v>July 27, 2029</c:v>
                </c:pt>
              </c:strCache>
            </c:strRef>
          </c:cat>
          <c:val>
            <c:numRef>
              <c:f>Graphs!$D$60:$BZ$60</c:f>
              <c:numCache>
                <c:formatCode>#,##0</c:formatCode>
                <c:ptCount val="15"/>
                <c:pt idx="0">
                  <c:v>8981</c:v>
                </c:pt>
                <c:pt idx="1">
                  <c:v>10739</c:v>
                </c:pt>
                <c:pt idx="2">
                  <c:v>9609</c:v>
                </c:pt>
                <c:pt idx="3">
                  <c:v>110</c:v>
                </c:pt>
                <c:pt idx="4">
                  <c:v>11621</c:v>
                </c:pt>
                <c:pt idx="5">
                  <c:v>11324.342095735759</c:v>
                </c:pt>
                <c:pt idx="6">
                  <c:v>11535.509979938033</c:v>
                </c:pt>
                <c:pt idx="7">
                  <c:v>11876.911723269473</c:v>
                </c:pt>
                <c:pt idx="8">
                  <c:v>12580.43333553644</c:v>
                </c:pt>
                <c:pt idx="9">
                  <c:v>13099.728511685304</c:v>
                </c:pt>
                <c:pt idx="10">
                  <c:v>13602.427919136175</c:v>
                </c:pt>
                <c:pt idx="11">
                  <c:v>14081.060953867534</c:v>
                </c:pt>
                <c:pt idx="12">
                  <c:v>14261.05916551163</c:v>
                </c:pt>
                <c:pt idx="13">
                  <c:v>14467.530063374712</c:v>
                </c:pt>
                <c:pt idx="14">
                  <c:v>14681.078695083659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00-F64B-9A53-CBB1720EB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49030936"/>
        <c:axId val="549031328"/>
      </c:barChart>
      <c:catAx>
        <c:axId val="549030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49031328"/>
        <c:crosses val="autoZero"/>
        <c:auto val="1"/>
        <c:lblAlgn val="ctr"/>
        <c:lblOffset val="100"/>
        <c:noMultiLvlLbl val="0"/>
      </c:catAx>
      <c:valAx>
        <c:axId val="549031328"/>
        <c:scaling>
          <c:orientation val="minMax"/>
          <c:max val="80000.009999999995"/>
          <c:min val="0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49030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of Goods Sold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Product (Top)</c:v>
          </c:tx>
          <c:spPr>
            <a:gradFill>
              <a:gsLst>
                <a:gs pos="0">
                  <a:schemeClr val="lt1">
                    <a:alpha val="50000"/>
                  </a:schemeClr>
                </a:gs>
                <a:gs pos="100000">
                  <a:schemeClr val="lt1">
                    <a:alpha val="0"/>
                  </a:schemeClr>
                </a:gs>
              </a:gsLst>
              <a:lin ang="5400000" scaled="0"/>
            </a:gradFill>
            <a:ln>
              <a:solidFill>
                <a:schemeClr val="bg1"/>
              </a:solidFill>
            </a:ln>
            <a:effectLst>
              <a:innerShdw dist="38100" dir="16200000">
                <a:schemeClr val="lt1"/>
              </a:innerShdw>
            </a:effectLst>
          </c:spPr>
          <c:dLbls>
            <c:dLbl>
              <c:idx val="0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97-F94F-9B8D-13B6CDDBB563}"/>
                </c:ext>
              </c:extLst>
            </c:dLbl>
            <c:dLbl>
              <c:idx val="1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97-F94F-9B8D-13B6CDDBB563}"/>
                </c:ext>
              </c:extLst>
            </c:dLbl>
            <c:dLbl>
              <c:idx val="2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97-F94F-9B8D-13B6CDDBB563}"/>
                </c:ext>
              </c:extLst>
            </c:dLbl>
            <c:dLbl>
              <c:idx val="3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197-F94F-9B8D-13B6CDDBB563}"/>
                </c:ext>
              </c:extLst>
            </c:dLbl>
            <c:dLbl>
              <c:idx val="4"/>
              <c:layout>
                <c:manualLayout>
                  <c:x val="-3.5878901783780344E-17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197-F94F-9B8D-13B6CDDBB563}"/>
                </c:ext>
              </c:extLst>
            </c:dLbl>
            <c:dLbl>
              <c:idx val="5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197-F94F-9B8D-13B6CDDBB563}"/>
                </c:ext>
              </c:extLst>
            </c:dLbl>
            <c:dLbl>
              <c:idx val="6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197-F94F-9B8D-13B6CDDBB563}"/>
                </c:ext>
              </c:extLst>
            </c:dLbl>
            <c:dLbl>
              <c:idx val="7"/>
              <c:layout>
                <c:manualLayout>
                  <c:x val="-7.1757803567560688E-17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197-F94F-9B8D-13B6CDDBB563}"/>
                </c:ext>
              </c:extLst>
            </c:dLbl>
            <c:dLbl>
              <c:idx val="8"/>
              <c:layout>
                <c:manualLayout>
                  <c:x val="-7.1757803567560688E-17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197-F94F-9B8D-13B6CDDBB563}"/>
                </c:ext>
              </c:extLst>
            </c:dLbl>
            <c:dLbl>
              <c:idx val="9"/>
              <c:layout>
                <c:manualLayout>
                  <c:x val="-7.1757803567560688E-17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197-F94F-9B8D-13B6CDDBB563}"/>
                </c:ext>
              </c:extLst>
            </c:dLbl>
            <c:dLbl>
              <c:idx val="10"/>
              <c:layout>
                <c:manualLayout>
                  <c:x val="-1.4351560713512138E-16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97-F94F-9B8D-13B6CDDBB563}"/>
                </c:ext>
              </c:extLst>
            </c:dLbl>
            <c:dLbl>
              <c:idx val="11"/>
              <c:layout>
                <c:manualLayout>
                  <c:x val="-1.4351560713512138E-16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97-F94F-9B8D-13B6CDDBB563}"/>
                </c:ext>
              </c:extLst>
            </c:dLbl>
            <c:dLbl>
              <c:idx val="12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97-F94F-9B8D-13B6CDDBB563}"/>
                </c:ext>
              </c:extLst>
            </c:dLbl>
            <c:dLbl>
              <c:idx val="13"/>
              <c:layout>
                <c:manualLayout>
                  <c:x val="-1.4351560713512138E-16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197-F94F-9B8D-13B6CDDBB563}"/>
                </c:ext>
              </c:extLst>
            </c:dLbl>
            <c:dLbl>
              <c:idx val="14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97-F94F-9B8D-13B6CDDBB563}"/>
                </c:ext>
              </c:extLst>
            </c:dLbl>
            <c:dLbl>
              <c:idx val="15"/>
              <c:layout>
                <c:manualLayout>
                  <c:x val="-1.1441284673103939E-16"/>
                  <c:y val="-0.4925396063594846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8F-824B-9E0D-C2C5E50FB758}"/>
                </c:ext>
              </c:extLst>
            </c:dLbl>
            <c:dLbl>
              <c:idx val="16"/>
              <c:layout>
                <c:manualLayout>
                  <c:x val="0"/>
                  <c:y val="-0.4840475441808729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8F-824B-9E0D-C2C5E50FB758}"/>
                </c:ext>
              </c:extLst>
            </c:dLbl>
            <c:dLbl>
              <c:idx val="17"/>
              <c:layout>
                <c:manualLayout>
                  <c:x val="-1.1441284673103939E-16"/>
                  <c:y val="-0.4840475441808729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8F-824B-9E0D-C2C5E50FB758}"/>
                </c:ext>
              </c:extLst>
            </c:dLbl>
            <c:dLbl>
              <c:idx val="18"/>
              <c:layout>
                <c:manualLayout>
                  <c:x val="0"/>
                  <c:y val="-0.4840475441808729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8F-824B-9E0D-C2C5E50FB7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gradFill flip="none" rotWithShape="1">
                        <a:gsLst>
                          <a:gs pos="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74000">
                            <a:schemeClr val="accent1">
                              <a:lumMod val="45000"/>
                              <a:lumOff val="55000"/>
                            </a:schemeClr>
                          </a:gs>
                          <a:gs pos="83000">
                            <a:schemeClr val="accent1">
                              <a:lumMod val="45000"/>
                              <a:lumOff val="55000"/>
                            </a:schemeClr>
                          </a:gs>
                          <a:gs pos="100000">
                            <a:schemeClr val="accent1">
                              <a:lumMod val="30000"/>
                              <a:lumOff val="70000"/>
                            </a:schemeClr>
                          </a:gs>
                        </a:gsLst>
                        <a:lin ang="13500000" scaled="1"/>
                        <a:tileRect/>
                      </a:gradFill>
                    </a:ln>
                    <a:effectLst/>
                  </c:spPr>
                </c15:leaderLines>
              </c:ext>
            </c:extLst>
          </c:dLbls>
          <c:cat>
            <c:strRef>
              <c:f>Graphs!$D$10:$BZ$10</c:f>
              <c:strCache>
                <c:ptCount val="15"/>
                <c:pt idx="0">
                  <c:v>July 25,  2015</c:v>
                </c:pt>
                <c:pt idx="1">
                  <c:v>July 30, 2016</c:v>
                </c:pt>
                <c:pt idx="2">
                  <c:v>July 29, 2017</c:v>
                </c:pt>
                <c:pt idx="3">
                  <c:v>July 28, 2018</c:v>
                </c:pt>
                <c:pt idx="4">
                  <c:v>July 27, 2019</c:v>
                </c:pt>
                <c:pt idx="5">
                  <c:v>July 27, 2020</c:v>
                </c:pt>
                <c:pt idx="6">
                  <c:v>July 27, 2021</c:v>
                </c:pt>
                <c:pt idx="7">
                  <c:v>July 27, 2022</c:v>
                </c:pt>
                <c:pt idx="8">
                  <c:v>July 27, 2023</c:v>
                </c:pt>
                <c:pt idx="9">
                  <c:v>July 27, 2024</c:v>
                </c:pt>
                <c:pt idx="10">
                  <c:v>July 27, 2025</c:v>
                </c:pt>
                <c:pt idx="11">
                  <c:v>July 27, 2026</c:v>
                </c:pt>
                <c:pt idx="12">
                  <c:v>July 27, 2027</c:v>
                </c:pt>
                <c:pt idx="13">
                  <c:v>July 27, 2028</c:v>
                </c:pt>
                <c:pt idx="14">
                  <c:v>July 27, 2029</c:v>
                </c:pt>
              </c:strCache>
            </c:strRef>
          </c:cat>
          <c:val>
            <c:numRef>
              <c:f>Graphs!$D$57:$BZ$57</c:f>
              <c:numCache>
                <c:formatCode>0%</c:formatCode>
                <c:ptCount val="15"/>
                <c:pt idx="0">
                  <c:v>0.40733774834437086</c:v>
                </c:pt>
                <c:pt idx="1">
                  <c:v>0.38012025554302897</c:v>
                </c:pt>
                <c:pt idx="2">
                  <c:v>0.38367175465621062</c:v>
                </c:pt>
                <c:pt idx="3">
                  <c:v>0.3930098885831812</c:v>
                </c:pt>
                <c:pt idx="4">
                  <c:v>0.38105371106268426</c:v>
                </c:pt>
                <c:pt idx="5">
                  <c:v>0.38899938299018688</c:v>
                </c:pt>
                <c:pt idx="6">
                  <c:v>0.38900635827733199</c:v>
                </c:pt>
                <c:pt idx="7">
                  <c:v>0.38899645199747224</c:v>
                </c:pt>
                <c:pt idx="8">
                  <c:v>0.38905138747200579</c:v>
                </c:pt>
                <c:pt idx="9">
                  <c:v>0.38905101112615709</c:v>
                </c:pt>
                <c:pt idx="10">
                  <c:v>0.38905059585827406</c:v>
                </c:pt>
                <c:pt idx="11">
                  <c:v>0.3890501103329112</c:v>
                </c:pt>
                <c:pt idx="12">
                  <c:v>0.38905000335292667</c:v>
                </c:pt>
                <c:pt idx="13">
                  <c:v>0.38905011577640963</c:v>
                </c:pt>
                <c:pt idx="14">
                  <c:v>0.38905022660040572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7-F94F-9B8D-13B6CDDBB563}"/>
            </c:ext>
          </c:extLst>
        </c:ser>
        <c:ser>
          <c:idx val="1"/>
          <c:order val="1"/>
          <c:tx>
            <c:v>Service (Bottom)</c:v>
          </c:tx>
          <c:spPr>
            <a:solidFill>
              <a:schemeClr val="tx1">
                <a:alpha val="0"/>
              </a:schemeClr>
            </a:solidFill>
            <a:ln>
              <a:solidFill>
                <a:schemeClr val="bg1"/>
              </a:solidFill>
            </a:ln>
            <a:effectLst>
              <a:innerShdw dist="38100" dir="16200000">
                <a:schemeClr val="lt1"/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Graphs!$D$10:$BZ$10</c:f>
              <c:strCache>
                <c:ptCount val="15"/>
                <c:pt idx="0">
                  <c:v>July 25,  2015</c:v>
                </c:pt>
                <c:pt idx="1">
                  <c:v>July 30, 2016</c:v>
                </c:pt>
                <c:pt idx="2">
                  <c:v>July 29, 2017</c:v>
                </c:pt>
                <c:pt idx="3">
                  <c:v>July 28, 2018</c:v>
                </c:pt>
                <c:pt idx="4">
                  <c:v>July 27, 2019</c:v>
                </c:pt>
                <c:pt idx="5">
                  <c:v>July 27, 2020</c:v>
                </c:pt>
                <c:pt idx="6">
                  <c:v>July 27, 2021</c:v>
                </c:pt>
                <c:pt idx="7">
                  <c:v>July 27, 2022</c:v>
                </c:pt>
                <c:pt idx="8">
                  <c:v>July 27, 2023</c:v>
                </c:pt>
                <c:pt idx="9">
                  <c:v>July 27, 2024</c:v>
                </c:pt>
                <c:pt idx="10">
                  <c:v>July 27, 2025</c:v>
                </c:pt>
                <c:pt idx="11">
                  <c:v>July 27, 2026</c:v>
                </c:pt>
                <c:pt idx="12">
                  <c:v>July 27, 2027</c:v>
                </c:pt>
                <c:pt idx="13">
                  <c:v>July 27, 2028</c:v>
                </c:pt>
                <c:pt idx="14">
                  <c:v>July 27, 2029</c:v>
                </c:pt>
              </c:strCache>
            </c:strRef>
          </c:cat>
          <c:val>
            <c:numRef>
              <c:f>Graphs!$D$58:$BZ$58</c:f>
              <c:numCache>
                <c:formatCode>0%</c:formatCode>
                <c:ptCount val="15"/>
                <c:pt idx="0">
                  <c:v>0.35956533169748484</c:v>
                </c:pt>
                <c:pt idx="1">
                  <c:v>0.34403401984490956</c:v>
                </c:pt>
                <c:pt idx="2">
                  <c:v>0.33186991869918703</c:v>
                </c:pt>
                <c:pt idx="3">
                  <c:v>0.34046430552254181</c:v>
                </c:pt>
                <c:pt idx="4">
                  <c:v>0.33917357934723624</c:v>
                </c:pt>
                <c:pt idx="5">
                  <c:v>0.34298982522724375</c:v>
                </c:pt>
                <c:pt idx="6">
                  <c:v>0.34298982522724375</c:v>
                </c:pt>
                <c:pt idx="7">
                  <c:v>0.34298982522724381</c:v>
                </c:pt>
                <c:pt idx="8">
                  <c:v>0.34302757029661035</c:v>
                </c:pt>
                <c:pt idx="9">
                  <c:v>0.34302757029661041</c:v>
                </c:pt>
                <c:pt idx="10">
                  <c:v>0.34302757029661035</c:v>
                </c:pt>
                <c:pt idx="11">
                  <c:v>0.34302757029661035</c:v>
                </c:pt>
                <c:pt idx="12">
                  <c:v>0.34302757029661035</c:v>
                </c:pt>
                <c:pt idx="13">
                  <c:v>0.34302757029661035</c:v>
                </c:pt>
                <c:pt idx="14">
                  <c:v>0.34302757029661035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97-F94F-9B8D-13B6CDDBB56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5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axId val="610056320"/>
        <c:axId val="627735552"/>
      </c:areaChart>
      <c:catAx>
        <c:axId val="61005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735552"/>
        <c:crosses val="autoZero"/>
        <c:auto val="1"/>
        <c:lblAlgn val="ctr"/>
        <c:lblOffset val="100"/>
        <c:noMultiLvlLbl val="0"/>
      </c:catAx>
      <c:valAx>
        <c:axId val="627735552"/>
        <c:scaling>
          <c:orientation val="minMax"/>
          <c:max val="0.60001000000000004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BECCD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5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BECCD2"/>
    </a:solidFill>
    <a:ln w="9525" cap="flat" cmpd="sng" algn="ctr">
      <a:solidFill>
        <a:srgbClr val="24485B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r>
              <a:rPr lang="en-US"/>
              <a:t>Enterprise Spending</a:t>
            </a:r>
            <a:r>
              <a:rPr lang="en-US" baseline="0"/>
              <a:t> on 5G Technologies</a:t>
            </a:r>
            <a:r>
              <a:rPr lang="en-US"/>
              <a:t> (2020 - 2029)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Enterprise Spending</c:v>
          </c:tx>
          <c:spPr>
            <a:solidFill>
              <a:srgbClr val="E6E7E8"/>
            </a:solidFill>
            <a:ln>
              <a:noFill/>
            </a:ln>
            <a:effectLst/>
          </c:spPr>
          <c:invertIfNegative val="0"/>
          <c:cat>
            <c:strRef>
              <c:f>Graphs!$AC$10:$BZ$10</c:f>
              <c:strCache>
                <c:ptCount val="10"/>
                <c:pt idx="0">
                  <c:v>July 27, 2020</c:v>
                </c:pt>
                <c:pt idx="1">
                  <c:v>July 27, 2021</c:v>
                </c:pt>
                <c:pt idx="2">
                  <c:v>July 27, 2022</c:v>
                </c:pt>
                <c:pt idx="3">
                  <c:v>July 27, 2023</c:v>
                </c:pt>
                <c:pt idx="4">
                  <c:v>July 27, 2024</c:v>
                </c:pt>
                <c:pt idx="5">
                  <c:v>July 27, 2025</c:v>
                </c:pt>
                <c:pt idx="6">
                  <c:v>July 27, 2026</c:v>
                </c:pt>
                <c:pt idx="7">
                  <c:v>July 27, 2027</c:v>
                </c:pt>
                <c:pt idx="8">
                  <c:v>July 27, 2028</c:v>
                </c:pt>
                <c:pt idx="9">
                  <c:v>July 27, 2029</c:v>
                </c:pt>
              </c:strCache>
            </c:strRef>
          </c:cat>
          <c:val>
            <c:numRef>
              <c:f>Graphs!$AC$140:$BZ$140</c:f>
              <c:numCache>
                <c:formatCode>#,##0</c:formatCode>
                <c:ptCount val="10"/>
                <c:pt idx="0">
                  <c:v>1794</c:v>
                </c:pt>
                <c:pt idx="1">
                  <c:v>5520</c:v>
                </c:pt>
                <c:pt idx="2">
                  <c:v>9115.3333333333321</c:v>
                </c:pt>
                <c:pt idx="3">
                  <c:v>12580</c:v>
                </c:pt>
                <c:pt idx="4">
                  <c:v>15914</c:v>
                </c:pt>
                <c:pt idx="5">
                  <c:v>19117.333333333336</c:v>
                </c:pt>
                <c:pt idx="6">
                  <c:v>22190</c:v>
                </c:pt>
                <c:pt idx="7">
                  <c:v>20475</c:v>
                </c:pt>
                <c:pt idx="8">
                  <c:v>18760</c:v>
                </c:pt>
                <c:pt idx="9">
                  <c:v>17045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0-F64B-9A53-CBB1720EBB27}"/>
            </c:ext>
          </c:extLst>
        </c:ser>
        <c:ser>
          <c:idx val="2"/>
          <c:order val="1"/>
          <c:tx>
            <c:v>Implied Additional Revenue</c:v>
          </c:tx>
          <c:spPr>
            <a:solidFill>
              <a:srgbClr val="408294"/>
            </a:solidFill>
            <a:ln>
              <a:noFill/>
            </a:ln>
            <a:effectLst/>
          </c:spPr>
          <c:invertIfNegative val="0"/>
          <c:cat>
            <c:strRef>
              <c:f>Graphs!$AC$10:$BZ$10</c:f>
              <c:strCache>
                <c:ptCount val="10"/>
                <c:pt idx="0">
                  <c:v>July 27, 2020</c:v>
                </c:pt>
                <c:pt idx="1">
                  <c:v>July 27, 2021</c:v>
                </c:pt>
                <c:pt idx="2">
                  <c:v>July 27, 2022</c:v>
                </c:pt>
                <c:pt idx="3">
                  <c:v>July 27, 2023</c:v>
                </c:pt>
                <c:pt idx="4">
                  <c:v>July 27, 2024</c:v>
                </c:pt>
                <c:pt idx="5">
                  <c:v>July 27, 2025</c:v>
                </c:pt>
                <c:pt idx="6">
                  <c:v>July 27, 2026</c:v>
                </c:pt>
                <c:pt idx="7">
                  <c:v>July 27, 2027</c:v>
                </c:pt>
                <c:pt idx="8">
                  <c:v>July 27, 2028</c:v>
                </c:pt>
                <c:pt idx="9">
                  <c:v>July 27, 2029</c:v>
                </c:pt>
              </c:strCache>
            </c:strRef>
          </c:cat>
          <c:val>
            <c:numRef>
              <c:f>Graphs!$AC$141:$BZ$141</c:f>
              <c:numCache>
                <c:formatCode>#,##0</c:formatCode>
                <c:ptCount val="10"/>
                <c:pt idx="0">
                  <c:v>134.55000000000001</c:v>
                </c:pt>
                <c:pt idx="1">
                  <c:v>552</c:v>
                </c:pt>
                <c:pt idx="2">
                  <c:v>1139.4166666666665</c:v>
                </c:pt>
                <c:pt idx="3">
                  <c:v>3082.1</c:v>
                </c:pt>
                <c:pt idx="4">
                  <c:v>3898.93</c:v>
                </c:pt>
                <c:pt idx="5">
                  <c:v>4683.7466666666669</c:v>
                </c:pt>
                <c:pt idx="6">
                  <c:v>5436.55</c:v>
                </c:pt>
                <c:pt idx="7">
                  <c:v>5016.375</c:v>
                </c:pt>
                <c:pt idx="8">
                  <c:v>4596.2</c:v>
                </c:pt>
                <c:pt idx="9">
                  <c:v>4176.0249999999996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00-F64B-9A53-CBB1720EB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49030936"/>
        <c:axId val="549031328"/>
      </c:barChart>
      <c:catAx>
        <c:axId val="549030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49031328"/>
        <c:crosses val="autoZero"/>
        <c:auto val="1"/>
        <c:lblAlgn val="ctr"/>
        <c:lblOffset val="100"/>
        <c:noMultiLvlLbl val="0"/>
      </c:catAx>
      <c:valAx>
        <c:axId val="549031328"/>
        <c:scaling>
          <c:orientation val="minMax"/>
          <c:min val="0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49030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Breakdown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v>Products</c:v>
          </c:tx>
          <c:spPr>
            <a:gradFill>
              <a:gsLst>
                <a:gs pos="0">
                  <a:schemeClr val="lt1">
                    <a:alpha val="50000"/>
                  </a:schemeClr>
                </a:gs>
                <a:gs pos="100000">
                  <a:schemeClr val="lt1">
                    <a:alpha val="0"/>
                  </a:schemeClr>
                </a:gs>
              </a:gsLst>
              <a:lin ang="5400000" scaled="0"/>
            </a:gradFill>
            <a:ln>
              <a:solidFill>
                <a:schemeClr val="bg1"/>
              </a:solidFill>
            </a:ln>
            <a:effectLst>
              <a:innerShdw dist="38100" dir="16200000">
                <a:schemeClr val="lt1"/>
              </a:innerShdw>
            </a:effectLst>
          </c:spPr>
          <c:dLbls>
            <c:dLbl>
              <c:idx val="0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197-F94F-9B8D-13B6CDDBB563}"/>
                </c:ext>
              </c:extLst>
            </c:dLbl>
            <c:dLbl>
              <c:idx val="1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197-F94F-9B8D-13B6CDDBB563}"/>
                </c:ext>
              </c:extLst>
            </c:dLbl>
            <c:dLbl>
              <c:idx val="2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197-F94F-9B8D-13B6CDDBB563}"/>
                </c:ext>
              </c:extLst>
            </c:dLbl>
            <c:dLbl>
              <c:idx val="3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197-F94F-9B8D-13B6CDDBB563}"/>
                </c:ext>
              </c:extLst>
            </c:dLbl>
            <c:dLbl>
              <c:idx val="4"/>
              <c:layout>
                <c:manualLayout>
                  <c:x val="-3.5878901783780344E-17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197-F94F-9B8D-13B6CDDBB563}"/>
                </c:ext>
              </c:extLst>
            </c:dLbl>
            <c:dLbl>
              <c:idx val="5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197-F94F-9B8D-13B6CDDBB563}"/>
                </c:ext>
              </c:extLst>
            </c:dLbl>
            <c:dLbl>
              <c:idx val="6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197-F94F-9B8D-13B6CDDBB563}"/>
                </c:ext>
              </c:extLst>
            </c:dLbl>
            <c:dLbl>
              <c:idx val="7"/>
              <c:layout>
                <c:manualLayout>
                  <c:x val="-7.1757803567560688E-17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197-F94F-9B8D-13B6CDDBB563}"/>
                </c:ext>
              </c:extLst>
            </c:dLbl>
            <c:dLbl>
              <c:idx val="8"/>
              <c:layout>
                <c:manualLayout>
                  <c:x val="-7.1757803567560688E-17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197-F94F-9B8D-13B6CDDBB563}"/>
                </c:ext>
              </c:extLst>
            </c:dLbl>
            <c:dLbl>
              <c:idx val="9"/>
              <c:layout>
                <c:manualLayout>
                  <c:x val="-7.1757803567560688E-17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197-F94F-9B8D-13B6CDDBB563}"/>
                </c:ext>
              </c:extLst>
            </c:dLbl>
            <c:dLbl>
              <c:idx val="10"/>
              <c:layout>
                <c:manualLayout>
                  <c:x val="-1.4351560713512138E-16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197-F94F-9B8D-13B6CDDBB563}"/>
                </c:ext>
              </c:extLst>
            </c:dLbl>
            <c:dLbl>
              <c:idx val="11"/>
              <c:layout>
                <c:manualLayout>
                  <c:x val="-1.4351560713512138E-16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197-F94F-9B8D-13B6CDDBB563}"/>
                </c:ext>
              </c:extLst>
            </c:dLbl>
            <c:dLbl>
              <c:idx val="12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197-F94F-9B8D-13B6CDDBB563}"/>
                </c:ext>
              </c:extLst>
            </c:dLbl>
            <c:dLbl>
              <c:idx val="13"/>
              <c:layout>
                <c:manualLayout>
                  <c:x val="-1.4351560713512138E-16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197-F94F-9B8D-13B6CDDBB563}"/>
                </c:ext>
              </c:extLst>
            </c:dLbl>
            <c:dLbl>
              <c:idx val="14"/>
              <c:layout>
                <c:manualLayout>
                  <c:x val="0"/>
                  <c:y val="-0.4924137971762143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97-F94F-9B8D-13B6CDDBB563}"/>
                </c:ext>
              </c:extLst>
            </c:dLbl>
            <c:dLbl>
              <c:idx val="15"/>
              <c:layout>
                <c:manualLayout>
                  <c:x val="-1.1441284673103939E-16"/>
                  <c:y val="-0.4925396063594846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8F-824B-9E0D-C2C5E50FB758}"/>
                </c:ext>
              </c:extLst>
            </c:dLbl>
            <c:dLbl>
              <c:idx val="16"/>
              <c:layout>
                <c:manualLayout>
                  <c:x val="0"/>
                  <c:y val="-0.4840475441808729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68F-824B-9E0D-C2C5E50FB758}"/>
                </c:ext>
              </c:extLst>
            </c:dLbl>
            <c:dLbl>
              <c:idx val="17"/>
              <c:layout>
                <c:manualLayout>
                  <c:x val="-1.1441284673103939E-16"/>
                  <c:y val="-0.4840475441808729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8F-824B-9E0D-C2C5E50FB758}"/>
                </c:ext>
              </c:extLst>
            </c:dLbl>
            <c:dLbl>
              <c:idx val="18"/>
              <c:layout>
                <c:manualLayout>
                  <c:x val="0"/>
                  <c:y val="-0.4840475441808729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68F-824B-9E0D-C2C5E50FB7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gradFill flip="none" rotWithShape="1">
                        <a:gsLst>
                          <a:gs pos="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74000">
                            <a:schemeClr val="accent1">
                              <a:lumMod val="45000"/>
                              <a:lumOff val="55000"/>
                            </a:schemeClr>
                          </a:gs>
                          <a:gs pos="83000">
                            <a:schemeClr val="accent1">
                              <a:lumMod val="45000"/>
                              <a:lumOff val="55000"/>
                            </a:schemeClr>
                          </a:gs>
                          <a:gs pos="100000">
                            <a:schemeClr val="accent1">
                              <a:lumMod val="30000"/>
                              <a:lumOff val="70000"/>
                            </a:schemeClr>
                          </a:gs>
                        </a:gsLst>
                        <a:lin ang="13500000" scaled="1"/>
                        <a:tileRect/>
                      </a:gradFill>
                    </a:ln>
                    <a:effectLst/>
                  </c:spPr>
                </c15:leaderLines>
              </c:ext>
            </c:extLst>
          </c:dLbls>
          <c:cat>
            <c:strRef>
              <c:f>Graphs!$D$10:$BZ$10</c:f>
              <c:strCache>
                <c:ptCount val="15"/>
                <c:pt idx="0">
                  <c:v>July 25,  2015</c:v>
                </c:pt>
                <c:pt idx="1">
                  <c:v>July 30, 2016</c:v>
                </c:pt>
                <c:pt idx="2">
                  <c:v>July 29, 2017</c:v>
                </c:pt>
                <c:pt idx="3">
                  <c:v>July 28, 2018</c:v>
                </c:pt>
                <c:pt idx="4">
                  <c:v>July 27, 2019</c:v>
                </c:pt>
                <c:pt idx="5">
                  <c:v>July 27, 2020</c:v>
                </c:pt>
                <c:pt idx="6">
                  <c:v>July 27, 2021</c:v>
                </c:pt>
                <c:pt idx="7">
                  <c:v>July 27, 2022</c:v>
                </c:pt>
                <c:pt idx="8">
                  <c:v>July 27, 2023</c:v>
                </c:pt>
                <c:pt idx="9">
                  <c:v>July 27, 2024</c:v>
                </c:pt>
                <c:pt idx="10">
                  <c:v>July 27, 2025</c:v>
                </c:pt>
                <c:pt idx="11">
                  <c:v>July 27, 2026</c:v>
                </c:pt>
                <c:pt idx="12">
                  <c:v>July 27, 2027</c:v>
                </c:pt>
                <c:pt idx="13">
                  <c:v>July 27, 2028</c:v>
                </c:pt>
                <c:pt idx="14">
                  <c:v>July 27, 2029</c:v>
                </c:pt>
              </c:strCache>
            </c:strRef>
          </c:cat>
          <c:val>
            <c:numRef>
              <c:f>Graphs!$D$17:$BZ$17</c:f>
              <c:numCache>
                <c:formatCode>#,##0</c:formatCode>
                <c:ptCount val="15"/>
                <c:pt idx="0">
                  <c:v>37750</c:v>
                </c:pt>
                <c:pt idx="1">
                  <c:v>36750</c:v>
                </c:pt>
                <c:pt idx="2">
                  <c:v>35704</c:v>
                </c:pt>
                <c:pt idx="3">
                  <c:v>36709</c:v>
                </c:pt>
                <c:pt idx="4">
                  <c:v>38858</c:v>
                </c:pt>
                <c:pt idx="5">
                  <c:v>39399.559004470117</c:v>
                </c:pt>
                <c:pt idx="6">
                  <c:v>40326.266894514811</c:v>
                </c:pt>
                <c:pt idx="7">
                  <c:v>41522.805336224286</c:v>
                </c:pt>
                <c:pt idx="8">
                  <c:v>44494.683514033422</c:v>
                </c:pt>
                <c:pt idx="9">
                  <c:v>46368.277258004011</c:v>
                </c:pt>
                <c:pt idx="10">
                  <c:v>48133.45631880474</c:v>
                </c:pt>
                <c:pt idx="11">
                  <c:v>49752.480140202759</c:v>
                </c:pt>
                <c:pt idx="12">
                  <c:v>49877.119338829572</c:v>
                </c:pt>
                <c:pt idx="13">
                  <c:v>50298.566411768945</c:v>
                </c:pt>
                <c:pt idx="14">
                  <c:v>50736.991804388861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7-F94F-9B8D-13B6CDDBB563}"/>
            </c:ext>
          </c:extLst>
        </c:ser>
        <c:ser>
          <c:idx val="1"/>
          <c:order val="1"/>
          <c:tx>
            <c:v>Services</c:v>
          </c:tx>
          <c:spPr>
            <a:solidFill>
              <a:schemeClr val="tx1">
                <a:alpha val="0"/>
              </a:schemeClr>
            </a:solidFill>
            <a:ln>
              <a:solidFill>
                <a:schemeClr val="bg1"/>
              </a:solidFill>
            </a:ln>
            <a:effectLst>
              <a:innerShdw dist="38100" dir="16200000">
                <a:schemeClr val="lt1"/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91440" rIns="38100" bIns="19050" anchor="t" anchorCtr="0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Graphs!$D$10:$BZ$10</c:f>
              <c:strCache>
                <c:ptCount val="15"/>
                <c:pt idx="0">
                  <c:v>July 25,  2015</c:v>
                </c:pt>
                <c:pt idx="1">
                  <c:v>July 30, 2016</c:v>
                </c:pt>
                <c:pt idx="2">
                  <c:v>July 29, 2017</c:v>
                </c:pt>
                <c:pt idx="3">
                  <c:v>July 28, 2018</c:v>
                </c:pt>
                <c:pt idx="4">
                  <c:v>July 27, 2019</c:v>
                </c:pt>
                <c:pt idx="5">
                  <c:v>July 27, 2020</c:v>
                </c:pt>
                <c:pt idx="6">
                  <c:v>July 27, 2021</c:v>
                </c:pt>
                <c:pt idx="7">
                  <c:v>July 27, 2022</c:v>
                </c:pt>
                <c:pt idx="8">
                  <c:v>July 27, 2023</c:v>
                </c:pt>
                <c:pt idx="9">
                  <c:v>July 27, 2024</c:v>
                </c:pt>
                <c:pt idx="10">
                  <c:v>July 27, 2025</c:v>
                </c:pt>
                <c:pt idx="11">
                  <c:v>July 27, 2026</c:v>
                </c:pt>
                <c:pt idx="12">
                  <c:v>July 27, 2027</c:v>
                </c:pt>
                <c:pt idx="13">
                  <c:v>July 27, 2028</c:v>
                </c:pt>
                <c:pt idx="14">
                  <c:v>July 27, 2029</c:v>
                </c:pt>
              </c:strCache>
            </c:strRef>
          </c:cat>
          <c:val>
            <c:numRef>
              <c:f>Graphs!$D$18:$BZ$18</c:f>
              <c:numCache>
                <c:formatCode>#,##0</c:formatCode>
                <c:ptCount val="15"/>
                <c:pt idx="0">
                  <c:v>11411</c:v>
                </c:pt>
                <c:pt idx="1">
                  <c:v>11993</c:v>
                </c:pt>
                <c:pt idx="2">
                  <c:v>12300</c:v>
                </c:pt>
                <c:pt idx="3">
                  <c:v>12621</c:v>
                </c:pt>
                <c:pt idx="4">
                  <c:v>12878</c:v>
                </c:pt>
                <c:pt idx="5">
                  <c:v>13073.06</c:v>
                </c:pt>
                <c:pt idx="6">
                  <c:v>13465.2518</c:v>
                </c:pt>
                <c:pt idx="7">
                  <c:v>13869.209354000001</c:v>
                </c:pt>
                <c:pt idx="8">
                  <c:v>14285.285634620001</c:v>
                </c:pt>
                <c:pt idx="9">
                  <c:v>14856.697060004801</c:v>
                </c:pt>
                <c:pt idx="10">
                  <c:v>15450.964942404993</c:v>
                </c:pt>
                <c:pt idx="11">
                  <c:v>16069.003540101194</c:v>
                </c:pt>
                <c:pt idx="12">
                  <c:v>16711.763681705241</c:v>
                </c:pt>
                <c:pt idx="13">
                  <c:v>17213.116592156399</c:v>
                </c:pt>
                <c:pt idx="14">
                  <c:v>17729.510089921092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97-F94F-9B8D-13B6CDDBB56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5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axId val="610056320"/>
        <c:axId val="627735552"/>
      </c:areaChart>
      <c:catAx>
        <c:axId val="61005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>
                <a:lumMod val="40000"/>
                <a:lumOff val="60000"/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735552"/>
        <c:crosses val="autoZero"/>
        <c:auto val="1"/>
        <c:lblAlgn val="ctr"/>
        <c:lblOffset val="100"/>
        <c:noMultiLvlLbl val="0"/>
      </c:catAx>
      <c:valAx>
        <c:axId val="627735552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BECCD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056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0496211719226267"/>
          <c:y val="2.0257866013363608E-2"/>
          <c:w val="9.6344293401366229E-2"/>
          <c:h val="3.6708376473482747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BECCD2"/>
    </a:solidFill>
    <a:ln w="9525" cap="flat" cmpd="sng" algn="ctr">
      <a:solidFill>
        <a:srgbClr val="24485B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r>
              <a:rPr lang="en-US"/>
              <a:t>Enterprise Spending on 5G Technology (2020-2029)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Graphs!$C$139</c:f>
              <c:strCache>
                <c:ptCount val="1"/>
                <c:pt idx="0">
                  <c:v>Total Enterprise Spending</c:v>
                </c:pt>
              </c:strCache>
            </c:strRef>
          </c:tx>
          <c:spPr>
            <a:solidFill>
              <a:srgbClr val="E6E7E8"/>
            </a:solidFill>
            <a:ln>
              <a:noFill/>
            </a:ln>
            <a:effectLst/>
          </c:spPr>
          <c:invertIfNegative val="0"/>
          <c:cat>
            <c:strRef>
              <c:f>Graphs!$AC$10:$BZ$10</c:f>
              <c:strCache>
                <c:ptCount val="10"/>
                <c:pt idx="0">
                  <c:v>July 27, 2020</c:v>
                </c:pt>
                <c:pt idx="1">
                  <c:v>July 27, 2021</c:v>
                </c:pt>
                <c:pt idx="2">
                  <c:v>July 27, 2022</c:v>
                </c:pt>
                <c:pt idx="3">
                  <c:v>July 27, 2023</c:v>
                </c:pt>
                <c:pt idx="4">
                  <c:v>July 27, 2024</c:v>
                </c:pt>
                <c:pt idx="5">
                  <c:v>July 27, 2025</c:v>
                </c:pt>
                <c:pt idx="6">
                  <c:v>July 27, 2026</c:v>
                </c:pt>
                <c:pt idx="7">
                  <c:v>July 27, 2027</c:v>
                </c:pt>
                <c:pt idx="8">
                  <c:v>July 27, 2028</c:v>
                </c:pt>
                <c:pt idx="9">
                  <c:v>July 27, 2029</c:v>
                </c:pt>
              </c:strCache>
            </c:strRef>
          </c:cat>
          <c:val>
            <c:numRef>
              <c:f>Graphs!$AC$139:$BZ$139</c:f>
              <c:numCache>
                <c:formatCode>#,##0</c:formatCode>
                <c:ptCount val="10"/>
                <c:pt idx="0">
                  <c:v>2300</c:v>
                </c:pt>
                <c:pt idx="1">
                  <c:v>7200</c:v>
                </c:pt>
                <c:pt idx="2">
                  <c:v>12100</c:v>
                </c:pt>
                <c:pt idx="3">
                  <c:v>17000</c:v>
                </c:pt>
                <c:pt idx="4">
                  <c:v>21900</c:v>
                </c:pt>
                <c:pt idx="5">
                  <c:v>26800</c:v>
                </c:pt>
                <c:pt idx="6">
                  <c:v>31700</c:v>
                </c:pt>
                <c:pt idx="7">
                  <c:v>29250</c:v>
                </c:pt>
                <c:pt idx="8">
                  <c:v>26800</c:v>
                </c:pt>
                <c:pt idx="9">
                  <c:v>24350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00-F64B-9A53-CBB1720EBB27}"/>
            </c:ext>
          </c:extLst>
        </c:ser>
        <c:ser>
          <c:idx val="2"/>
          <c:order val="1"/>
          <c:tx>
            <c:strRef>
              <c:f>Graphs!$C$140</c:f>
              <c:strCache>
                <c:ptCount val="1"/>
                <c:pt idx="0">
                  <c:v>Addressable Market</c:v>
                </c:pt>
              </c:strCache>
            </c:strRef>
          </c:tx>
          <c:spPr>
            <a:solidFill>
              <a:srgbClr val="408294"/>
            </a:solidFill>
            <a:ln>
              <a:noFill/>
            </a:ln>
            <a:effectLst/>
          </c:spPr>
          <c:invertIfNegative val="0"/>
          <c:cat>
            <c:strRef>
              <c:f>Graphs!$AC$10:$BZ$10</c:f>
              <c:strCache>
                <c:ptCount val="10"/>
                <c:pt idx="0">
                  <c:v>July 27, 2020</c:v>
                </c:pt>
                <c:pt idx="1">
                  <c:v>July 27, 2021</c:v>
                </c:pt>
                <c:pt idx="2">
                  <c:v>July 27, 2022</c:v>
                </c:pt>
                <c:pt idx="3">
                  <c:v>July 27, 2023</c:v>
                </c:pt>
                <c:pt idx="4">
                  <c:v>July 27, 2024</c:v>
                </c:pt>
                <c:pt idx="5">
                  <c:v>July 27, 2025</c:v>
                </c:pt>
                <c:pt idx="6">
                  <c:v>July 27, 2026</c:v>
                </c:pt>
                <c:pt idx="7">
                  <c:v>July 27, 2027</c:v>
                </c:pt>
                <c:pt idx="8">
                  <c:v>July 27, 2028</c:v>
                </c:pt>
                <c:pt idx="9">
                  <c:v>July 27, 2029</c:v>
                </c:pt>
              </c:strCache>
            </c:strRef>
          </c:cat>
          <c:val>
            <c:numRef>
              <c:f>Graphs!$AC$140:$BZ$140</c:f>
              <c:numCache>
                <c:formatCode>#,##0</c:formatCode>
                <c:ptCount val="10"/>
                <c:pt idx="0">
                  <c:v>1794</c:v>
                </c:pt>
                <c:pt idx="1">
                  <c:v>5520</c:v>
                </c:pt>
                <c:pt idx="2">
                  <c:v>9115.3333333333321</c:v>
                </c:pt>
                <c:pt idx="3">
                  <c:v>12580</c:v>
                </c:pt>
                <c:pt idx="4">
                  <c:v>15914</c:v>
                </c:pt>
                <c:pt idx="5">
                  <c:v>19117.333333333336</c:v>
                </c:pt>
                <c:pt idx="6">
                  <c:v>22190</c:v>
                </c:pt>
                <c:pt idx="7">
                  <c:v>20475</c:v>
                </c:pt>
                <c:pt idx="8">
                  <c:v>18760</c:v>
                </c:pt>
                <c:pt idx="9">
                  <c:v>17045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00-F64B-9A53-CBB1720EBB27}"/>
            </c:ext>
          </c:extLst>
        </c:ser>
        <c:ser>
          <c:idx val="1"/>
          <c:order val="2"/>
          <c:tx>
            <c:strRef>
              <c:f>Graphs!$C$141</c:f>
              <c:strCache>
                <c:ptCount val="1"/>
                <c:pt idx="0">
                  <c:v>Implied Additional Revenue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Graphs!$AC$10:$BZ$10</c:f>
              <c:strCache>
                <c:ptCount val="10"/>
                <c:pt idx="0">
                  <c:v>July 27, 2020</c:v>
                </c:pt>
                <c:pt idx="1">
                  <c:v>July 27, 2021</c:v>
                </c:pt>
                <c:pt idx="2">
                  <c:v>July 27, 2022</c:v>
                </c:pt>
                <c:pt idx="3">
                  <c:v>July 27, 2023</c:v>
                </c:pt>
                <c:pt idx="4">
                  <c:v>July 27, 2024</c:v>
                </c:pt>
                <c:pt idx="5">
                  <c:v>July 27, 2025</c:v>
                </c:pt>
                <c:pt idx="6">
                  <c:v>July 27, 2026</c:v>
                </c:pt>
                <c:pt idx="7">
                  <c:v>July 27, 2027</c:v>
                </c:pt>
                <c:pt idx="8">
                  <c:v>July 27, 2028</c:v>
                </c:pt>
                <c:pt idx="9">
                  <c:v>July 27, 2029</c:v>
                </c:pt>
              </c:strCache>
            </c:strRef>
          </c:cat>
          <c:val>
            <c:numRef>
              <c:f>Graphs!$AC$141:$BZ$141</c:f>
              <c:numCache>
                <c:formatCode>#,##0</c:formatCode>
                <c:ptCount val="10"/>
                <c:pt idx="0">
                  <c:v>134.55000000000001</c:v>
                </c:pt>
                <c:pt idx="1">
                  <c:v>552</c:v>
                </c:pt>
                <c:pt idx="2">
                  <c:v>1139.4166666666665</c:v>
                </c:pt>
                <c:pt idx="3">
                  <c:v>3082.1</c:v>
                </c:pt>
                <c:pt idx="4">
                  <c:v>3898.93</c:v>
                </c:pt>
                <c:pt idx="5">
                  <c:v>4683.7466666666669</c:v>
                </c:pt>
                <c:pt idx="6">
                  <c:v>5436.55</c:v>
                </c:pt>
                <c:pt idx="7">
                  <c:v>5016.375</c:v>
                </c:pt>
                <c:pt idx="8">
                  <c:v>4596.2</c:v>
                </c:pt>
                <c:pt idx="9">
                  <c:v>4176.0249999999996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600-F64B-9A53-CBB1720EB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49030936"/>
        <c:axId val="549031328"/>
      </c:barChart>
      <c:catAx>
        <c:axId val="549030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49031328"/>
        <c:crosses val="autoZero"/>
        <c:auto val="1"/>
        <c:lblAlgn val="ctr"/>
        <c:lblOffset val="100"/>
        <c:noMultiLvlLbl val="0"/>
      </c:catAx>
      <c:valAx>
        <c:axId val="549031328"/>
        <c:scaling>
          <c:orientation val="minMax"/>
          <c:max val="40000.000010000003"/>
          <c:min val="0"/>
        </c:scaling>
        <c:delete val="0"/>
        <c:axPos val="l"/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/>
          </a:p>
        </c:txPr>
        <c:crossAx val="5490309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Open Sans" panose="020B0606030504020204" pitchFamily="34" charset="0"/>
          <a:ea typeface="Open Sans" panose="020B0606030504020204" pitchFamily="34" charset="0"/>
          <a:cs typeface="Open Sans" panose="020B0606030504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Revenue Breakdown by Segment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Graphs!$C$13</c:f>
              <c:strCache>
                <c:ptCount val="1"/>
                <c:pt idx="0">
                  <c:v>Infrastructure Platforms</c:v>
                </c:pt>
              </c:strCache>
            </c:strRef>
          </c:tx>
          <c:spPr>
            <a:solidFill>
              <a:srgbClr val="2C4858"/>
            </a:solidFill>
            <a:ln>
              <a:noFill/>
            </a:ln>
            <a:effectLst/>
          </c:spPr>
          <c:cat>
            <c:numRef>
              <c:f>Graphs!$D$9:$BZ$9</c:f>
              <c:numCache>
                <c:formatCode>General</c:formatCode>
                <c:ptCount val="1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</c:numCache>
            </c:numRef>
          </c:cat>
          <c:val>
            <c:numRef>
              <c:f>Graphs!$H$13:$BZ$13</c:f>
              <c:numCache>
                <c:formatCode>#,##0</c:formatCode>
                <c:ptCount val="15"/>
                <c:pt idx="0">
                  <c:v>28837</c:v>
                </c:pt>
                <c:pt idx="1">
                  <c:v>28851</c:v>
                </c:pt>
                <c:pt idx="2">
                  <c:v>27817</c:v>
                </c:pt>
                <c:pt idx="3">
                  <c:v>28322</c:v>
                </c:pt>
                <c:pt idx="4">
                  <c:v>30191</c:v>
                </c:pt>
                <c:pt idx="5">
                  <c:v>30600.599004470114</c:v>
                </c:pt>
                <c:pt idx="6">
                  <c:v>31322.709494514813</c:v>
                </c:pt>
                <c:pt idx="7">
                  <c:v>32309.403102224282</c:v>
                </c:pt>
                <c:pt idx="8">
                  <c:v>35004.879213013432</c:v>
                </c:pt>
                <c:pt idx="9">
                  <c:v>36593.778827953407</c:v>
                </c:pt>
                <c:pt idx="10">
                  <c:v>38101.077590288398</c:v>
                </c:pt>
                <c:pt idx="11">
                  <c:v>39522.44870981227</c:v>
                </c:pt>
                <c:pt idx="12">
                  <c:v>39445.125318206563</c:v>
                </c:pt>
                <c:pt idx="13">
                  <c:v>39624.401987970901</c:v>
                </c:pt>
                <c:pt idx="14">
                  <c:v>39814.776457764536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C-B24E-881E-ABC0BCEAF380}"/>
            </c:ext>
          </c:extLst>
        </c:ser>
        <c:ser>
          <c:idx val="1"/>
          <c:order val="1"/>
          <c:tx>
            <c:strRef>
              <c:f>Graphs!$C$14</c:f>
              <c:strCache>
                <c:ptCount val="1"/>
                <c:pt idx="0">
                  <c:v>Applications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cat>
            <c:numRef>
              <c:f>Graphs!$D$9:$BZ$9</c:f>
              <c:numCache>
                <c:formatCode>General</c:formatCode>
                <c:ptCount val="1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</c:numCache>
            </c:numRef>
          </c:cat>
          <c:val>
            <c:numRef>
              <c:f>Graphs!$H$14:$BZ$14</c:f>
              <c:numCache>
                <c:formatCode>#,##0</c:formatCode>
                <c:ptCount val="15"/>
                <c:pt idx="0">
                  <c:v>4054</c:v>
                </c:pt>
                <c:pt idx="1">
                  <c:v>4438</c:v>
                </c:pt>
                <c:pt idx="2">
                  <c:v>4569</c:v>
                </c:pt>
                <c:pt idx="3">
                  <c:v>5036</c:v>
                </c:pt>
                <c:pt idx="4">
                  <c:v>5802</c:v>
                </c:pt>
                <c:pt idx="5">
                  <c:v>5890.2200000000012</c:v>
                </c:pt>
                <c:pt idx="6">
                  <c:v>6008.8874000000014</c:v>
                </c:pt>
                <c:pt idx="7">
                  <c:v>6130.2431000000015</c:v>
                </c:pt>
                <c:pt idx="8">
                  <c:v>6314.1503929999999</c:v>
                </c:pt>
                <c:pt idx="9">
                  <c:v>6503.5749047899999</c:v>
                </c:pt>
                <c:pt idx="10">
                  <c:v>6633.646402885799</c:v>
                </c:pt>
                <c:pt idx="11">
                  <c:v>6699.9828669146573</c:v>
                </c:pt>
                <c:pt idx="12">
                  <c:v>6766.9826955838034</c:v>
                </c:pt>
                <c:pt idx="13">
                  <c:v>6902.32234949548</c:v>
                </c:pt>
                <c:pt idx="14">
                  <c:v>7040.3687964853907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C-B24E-881E-ABC0BCEAF380}"/>
            </c:ext>
          </c:extLst>
        </c:ser>
        <c:ser>
          <c:idx val="2"/>
          <c:order val="2"/>
          <c:tx>
            <c:strRef>
              <c:f>Graphs!$C$15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cat>
            <c:numRef>
              <c:f>Graphs!$D$9:$BZ$9</c:f>
              <c:numCache>
                <c:formatCode>General</c:formatCode>
                <c:ptCount val="1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</c:numCache>
            </c:numRef>
          </c:cat>
          <c:val>
            <c:numRef>
              <c:f>Graphs!$H$15:$BZ$15</c:f>
              <c:numCache>
                <c:formatCode>#,##0</c:formatCode>
                <c:ptCount val="15"/>
                <c:pt idx="0">
                  <c:v>1747</c:v>
                </c:pt>
                <c:pt idx="1">
                  <c:v>1969</c:v>
                </c:pt>
                <c:pt idx="2">
                  <c:v>2152</c:v>
                </c:pt>
                <c:pt idx="3">
                  <c:v>2352</c:v>
                </c:pt>
                <c:pt idx="4">
                  <c:v>2730</c:v>
                </c:pt>
                <c:pt idx="5">
                  <c:v>2771.65</c:v>
                </c:pt>
                <c:pt idx="6">
                  <c:v>2854.7995000000001</c:v>
                </c:pt>
                <c:pt idx="7">
                  <c:v>2940.4434850000002</c:v>
                </c:pt>
                <c:pt idx="8">
                  <c:v>3028.6567895500002</c:v>
                </c:pt>
                <c:pt idx="9">
                  <c:v>3119.5164932365001</c:v>
                </c:pt>
                <c:pt idx="10">
                  <c:v>3244.2971529659603</c:v>
                </c:pt>
                <c:pt idx="11">
                  <c:v>3374.0690390845989</c:v>
                </c:pt>
                <c:pt idx="12">
                  <c:v>3509.0318006479829</c:v>
                </c:pt>
                <c:pt idx="13">
                  <c:v>3614.3027546674225</c:v>
                </c:pt>
                <c:pt idx="14">
                  <c:v>3722.7318373074454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B4C-B24E-881E-ABC0BCEAF380}"/>
            </c:ext>
          </c:extLst>
        </c:ser>
        <c:ser>
          <c:idx val="3"/>
          <c:order val="3"/>
          <c:tx>
            <c:strRef>
              <c:f>Graphs!$C$16</c:f>
              <c:strCache>
                <c:ptCount val="1"/>
                <c:pt idx="0">
                  <c:v>Other Products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Graphs!$D$9:$BZ$9</c:f>
              <c:numCache>
                <c:formatCode>General</c:formatCode>
                <c:ptCount val="1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</c:numCache>
            </c:numRef>
          </c:cat>
          <c:val>
            <c:numRef>
              <c:f>Graphs!$H$16:$BZ$16</c:f>
              <c:numCache>
                <c:formatCode>#,##0</c:formatCode>
                <c:ptCount val="15"/>
                <c:pt idx="0">
                  <c:v>3112</c:v>
                </c:pt>
                <c:pt idx="1">
                  <c:v>1492</c:v>
                </c:pt>
                <c:pt idx="2">
                  <c:v>1166</c:v>
                </c:pt>
                <c:pt idx="3">
                  <c:v>999</c:v>
                </c:pt>
                <c:pt idx="4">
                  <c:v>135</c:v>
                </c:pt>
                <c:pt idx="5">
                  <c:v>137.09</c:v>
                </c:pt>
                <c:pt idx="6">
                  <c:v>139.87049999999999</c:v>
                </c:pt>
                <c:pt idx="7">
                  <c:v>142.71564899999998</c:v>
                </c:pt>
                <c:pt idx="8">
                  <c:v>146.99711846999998</c:v>
                </c:pt>
                <c:pt idx="9">
                  <c:v>151.40703202409998</c:v>
                </c:pt>
                <c:pt idx="10">
                  <c:v>154.43517266458198</c:v>
                </c:pt>
                <c:pt idx="11">
                  <c:v>155.97952439122781</c:v>
                </c:pt>
                <c:pt idx="12">
                  <c:v>155.97952439122781</c:v>
                </c:pt>
                <c:pt idx="13">
                  <c:v>157.53931963514009</c:v>
                </c:pt>
                <c:pt idx="14">
                  <c:v>159.11471283149149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B4C-B24E-881E-ABC0BCEAF380}"/>
            </c:ext>
          </c:extLst>
        </c:ser>
        <c:ser>
          <c:idx val="4"/>
          <c:order val="4"/>
          <c:tx>
            <c:strRef>
              <c:f>Graphs!$C$18</c:f>
              <c:strCache>
                <c:ptCount val="1"/>
                <c:pt idx="0">
                  <c:v>Services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cat>
            <c:numRef>
              <c:f>Graphs!$D$9:$BZ$9</c:f>
              <c:numCache>
                <c:formatCode>General</c:formatCode>
                <c:ptCount val="15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</c:numCache>
            </c:numRef>
          </c:cat>
          <c:val>
            <c:numRef>
              <c:f>Graphs!$H$18:$BZ$18</c:f>
              <c:numCache>
                <c:formatCode>#,##0</c:formatCode>
                <c:ptCount val="15"/>
                <c:pt idx="0">
                  <c:v>11411</c:v>
                </c:pt>
                <c:pt idx="1">
                  <c:v>11993</c:v>
                </c:pt>
                <c:pt idx="2">
                  <c:v>12300</c:v>
                </c:pt>
                <c:pt idx="3">
                  <c:v>12621</c:v>
                </c:pt>
                <c:pt idx="4">
                  <c:v>12878</c:v>
                </c:pt>
                <c:pt idx="5">
                  <c:v>13073.06</c:v>
                </c:pt>
                <c:pt idx="6">
                  <c:v>13465.2518</c:v>
                </c:pt>
                <c:pt idx="7">
                  <c:v>13869.209354000001</c:v>
                </c:pt>
                <c:pt idx="8">
                  <c:v>14285.285634620001</c:v>
                </c:pt>
                <c:pt idx="9">
                  <c:v>14856.697060004801</c:v>
                </c:pt>
                <c:pt idx="10">
                  <c:v>15450.964942404993</c:v>
                </c:pt>
                <c:pt idx="11">
                  <c:v>16069.003540101194</c:v>
                </c:pt>
                <c:pt idx="12">
                  <c:v>16711.763681705241</c:v>
                </c:pt>
                <c:pt idx="13">
                  <c:v>17213.116592156399</c:v>
                </c:pt>
                <c:pt idx="14">
                  <c:v>17729.510089921092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4C-B24E-881E-ABC0BCEAF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4325680"/>
        <c:axId val="27457711"/>
      </c:areaChart>
      <c:catAx>
        <c:axId val="209432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57711"/>
        <c:crosses val="autoZero"/>
        <c:auto val="1"/>
        <c:lblAlgn val="ctr"/>
        <c:lblOffset val="100"/>
        <c:noMultiLvlLbl val="0"/>
      </c:catAx>
      <c:valAx>
        <c:axId val="27457711"/>
        <c:scaling>
          <c:orientation val="minMax"/>
          <c:max val="80000.000010000003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32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r>
              <a:rPr lang="en-US" sz="12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rPr>
              <a:t>Market Value vs Intrinsic Value</a:t>
            </a: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cx:rich>
      </cx:tx>
    </cx:title>
    <cx:plotArea>
      <cx:plotAreaRegion>
        <cx:plotSurface>
          <cx:spPr>
            <a:noFill/>
            <a:ln>
              <a:noFill/>
            </a:ln>
          </cx:spPr>
        </cx:plotSurface>
        <cx:series layoutId="waterfall" uniqueId="{8DE9D384-90CA-46AD-9838-15A56339DF8B}" formatIdx="1">
          <cx:spPr>
            <a:solidFill>
              <a:schemeClr val="bg2"/>
            </a:solidFill>
          </cx:spPr>
          <cx:dataPt idx="0">
            <cx:spPr>
              <a:solidFill>
                <a:srgbClr val="24485B"/>
              </a:solidFill>
            </cx:spPr>
          </cx:dataPt>
          <cx:dataPt idx="1">
            <cx:spPr>
              <a:solidFill>
                <a:srgbClr val="E58036"/>
              </a:solidFill>
            </cx:spPr>
          </cx:dataPt>
          <cx:dataPt idx="2">
            <cx:spPr>
              <a:solidFill>
                <a:srgbClr val="BECCD2"/>
              </a:solidFill>
            </cx:spPr>
          </cx:dataPt>
          <cx:dataLabels pos="outEnd">
            <cx:numFmt formatCode="$#,##0.00" sourceLinked="0"/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rgbClr val="24485B"/>
                    </a:solidFill>
                  </a:defRPr>
                </a:pPr>
                <a:endParaRPr lang="en-US" sz="900" b="0" i="0" u="none" strike="noStrike" baseline="0">
                  <a:solidFill>
                    <a:srgbClr val="24485B"/>
                  </a:solidFill>
                  <a:latin typeface="Calibri" panose="020F0502020204030204"/>
                </a:endParaRPr>
              </a:p>
            </cx:txPr>
            <cx:visibility seriesName="0" categoryName="0" value="1"/>
            <cx:separator>, </cx:separator>
          </cx:dataLabels>
          <cx:dataId val="0"/>
          <cx:layoutPr>
            <cx:subtotals>
              <cx:idx val="2"/>
            </cx:subtotals>
          </cx:layoutPr>
        </cx:series>
      </cx:plotAreaRegion>
      <cx:axis id="0">
        <cx:catScaling gapWidth="0.5"/>
        <cx:tickLabels/>
      </cx:axis>
      <cx:axis id="1">
        <cx:valScaling/>
        <cx:tickLabels/>
        <cx:numFmt formatCode="$#,##0.00" sourceLinked="0"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800">
                <a:latin typeface="Open Sans" panose="020B0606030504020204" pitchFamily="34" charset="0"/>
                <a:ea typeface="Open Sans" panose="020B0606030504020204" pitchFamily="34" charset="0"/>
                <a:cs typeface="Open Sans" panose="020B0606030504020204" pitchFamily="34" charset="0"/>
              </a:defRPr>
            </a:pPr>
            <a:endParaRPr lang="en-US" sz="8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endParaRPr>
          </a:p>
        </cx:tx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5">
  <cs:axisTitle>
    <cs:lnRef idx="0"/>
    <cs:fillRef idx="0"/>
    <cs:effectRef idx="0"/>
    <cs:fontRef idx="minor">
      <a:schemeClr val="lt1"/>
    </cs:fontRef>
    <cs:defRPr sz="900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categoryAxis>
  <cs:chartArea>
    <cs:lnRef idx="0">
      <cs:styleClr val="0"/>
    </cs:lnRef>
    <cs:fillRef idx="0">
      <cs:styleClr val="0"/>
    </cs:fillRef>
    <cs:effectRef idx="0"/>
    <cs:fontRef idx="minor">
      <a:schemeClr val="lt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tx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>
  <cs:dataPoint3D>
    <cs:lnRef idx="0">
      <cs:styleClr val="auto"/>
    </cs:lnRef>
    <cs:fillRef idx="0"/>
    <cs:effectRef idx="0"/>
    <cs:fontRef idx="minor">
      <a:schemeClr val="lt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lt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40000"/>
            <a:lumOff val="60000"/>
            <a:alpha val="25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lt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 cap="flat" cmpd="sng" algn="ctr">
        <a:gradFill>
          <a:gsLst>
            <a:gs pos="0">
              <a:schemeClr val="lt1"/>
            </a:gs>
            <a:gs pos="5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lt1"/>
    </cs:fontRef>
  </cs:floor>
  <cs:gridlineMaj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ajor>
  <cs:gridlineMin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hiLoLine>
  <cs:leader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lt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lt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  <cs:bodyPr/>
  </cs:valueAxis>
  <cs:wall>
    <cs:lnRef idx="0"/>
    <cs:fillRef idx="0"/>
    <cs:effectRef idx="0"/>
    <cs:fontRef idx="minor">
      <a:schemeClr val="lt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5">
  <cs:axisTitle>
    <cs:lnRef idx="0"/>
    <cs:fillRef idx="0"/>
    <cs:effectRef idx="0"/>
    <cs:fontRef idx="minor">
      <a:schemeClr val="lt1"/>
    </cs:fontRef>
    <cs:defRPr sz="900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categoryAxis>
  <cs:chartArea>
    <cs:lnRef idx="0">
      <cs:styleClr val="0"/>
    </cs:lnRef>
    <cs:fillRef idx="0">
      <cs:styleClr val="0"/>
    </cs:fillRef>
    <cs:effectRef idx="0"/>
    <cs:fontRef idx="minor">
      <a:schemeClr val="lt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/>
    <cs:fontRef idx="minor">
      <a:schemeClr val="tx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>
  <cs:dataPoint3D>
    <cs:lnRef idx="0">
      <cs:styleClr val="auto"/>
    </cs:lnRef>
    <cs:fillRef idx="0"/>
    <cs:effectRef idx="0"/>
    <cs:fontRef idx="minor">
      <a:schemeClr val="lt1"/>
    </cs:fontRef>
    <cs:spPr>
      <a:gradFill>
        <a:gsLst>
          <a:gs pos="0">
            <a:schemeClr val="lt1">
              <a:alpha val="50000"/>
            </a:schemeClr>
          </a:gs>
          <a:gs pos="100000">
            <a:schemeClr val="lt1">
              <a:alpha val="0"/>
            </a:schemeClr>
          </a:gs>
        </a:gsLst>
        <a:lin ang="5400000" scaled="0"/>
      </a:gradFill>
      <a:ln>
        <a:solidFill>
          <a:schemeClr val="phClr"/>
        </a:solidFill>
      </a:ln>
      <a:effectLst>
        <a:innerShdw dist="38100" dir="16200000">
          <a:schemeClr val="lt1"/>
        </a:innerShdw>
      </a:effectLst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lt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40000"/>
            <a:lumOff val="60000"/>
            <a:alpha val="25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lt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 cap="flat" cmpd="sng" algn="ctr">
        <a:gradFill>
          <a:gsLst>
            <a:gs pos="0">
              <a:schemeClr val="lt1"/>
            </a:gs>
            <a:gs pos="5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lt1"/>
    </cs:fontRef>
  </cs:floor>
  <cs:gridlineMaj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ajor>
  <cs:gridlineMinor>
    <cs:lnRef idx="0">
      <cs:styleClr val="0"/>
    </cs:lnRef>
    <cs:fillRef idx="0"/>
    <cs:effectRef idx="0"/>
    <cs:fontRef idx="minor">
      <a:schemeClr val="lt1"/>
    </cs:fontRef>
    <cs:spPr>
      <a:ln>
        <a:solidFill>
          <a:schemeClr val="phClr">
            <a:lumMod val="40000"/>
            <a:lumOff val="60000"/>
            <a:alpha val="25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hiLoLine>
  <cs:leader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9525" cap="flat" cmpd="sng" algn="ctr">
        <a:solidFill>
          <a:schemeClr val="phClr">
            <a:lumMod val="40000"/>
            <a:lumOff val="60000"/>
            <a:alpha val="25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lt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lt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  <cs:bodyPr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4/relationships/chartEx" Target="../charts/chartEx1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4.xml"/><Relationship Id="rId7" Type="http://schemas.openxmlformats.org/officeDocument/2006/relationships/chart" Target="../charts/chart7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441</xdr:rowOff>
    </xdr:from>
    <xdr:to>
      <xdr:col>5</xdr:col>
      <xdr:colOff>225138</xdr:colOff>
      <xdr:row>7</xdr:row>
      <xdr:rowOff>283870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1D5D2A1D-7A0D-384D-901D-8AC305D360FF}"/>
            </a:ext>
          </a:extLst>
        </xdr:cNvPr>
        <xdr:cNvSpPr txBox="1"/>
      </xdr:nvSpPr>
      <xdr:spPr>
        <a:xfrm>
          <a:off x="0" y="1392243"/>
          <a:ext cx="2609916" cy="288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n-US" sz="1000" b="1" i="0" u="none" strike="noStrike">
              <a:solidFill>
                <a:schemeClr val="bg1"/>
              </a:solidFill>
              <a:effectLst/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(in millions, except per-share amounts)</a:t>
          </a:r>
          <a:r>
            <a:rPr lang="en-US" sz="1000" b="1" i="0">
              <a:solidFill>
                <a:schemeClr val="bg1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127000</xdr:colOff>
      <xdr:row>1</xdr:row>
      <xdr:rowOff>0</xdr:rowOff>
    </xdr:from>
    <xdr:to>
      <xdr:col>4</xdr:col>
      <xdr:colOff>1692585</xdr:colOff>
      <xdr:row>6</xdr:row>
      <xdr:rowOff>87379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DA6EC14-93AE-D948-BD07-18DA204941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169333"/>
          <a:ext cx="2172363" cy="1131602"/>
        </a:xfrm>
        <a:prstGeom prst="rect">
          <a:avLst/>
        </a:prstGeom>
      </xdr:spPr>
    </xdr:pic>
    <xdr:clientData/>
  </xdr:twoCellAnchor>
  <xdr:twoCellAnchor editAs="absolute">
    <xdr:from>
      <xdr:col>5</xdr:col>
      <xdr:colOff>241177</xdr:colOff>
      <xdr:row>1</xdr:row>
      <xdr:rowOff>77306</xdr:rowOff>
    </xdr:from>
    <xdr:to>
      <xdr:col>5</xdr:col>
      <xdr:colOff>2164101</xdr:colOff>
      <xdr:row>2</xdr:row>
      <xdr:rowOff>238919</xdr:rowOff>
    </xdr:to>
    <xdr:sp macro="[0]!Bear" textlink="">
      <xdr:nvSpPr>
        <xdr:cNvPr id="9" name="Rounded Rectangle 8">
          <a:extLst>
            <a:ext uri="{FF2B5EF4-FFF2-40B4-BE49-F238E27FC236}">
              <a16:creationId xmlns:a16="http://schemas.microsoft.com/office/drawing/2014/main" id="{6E5E9AD8-B540-0247-91A5-614981DA8F68}"/>
            </a:ext>
          </a:extLst>
        </xdr:cNvPr>
        <xdr:cNvSpPr/>
      </xdr:nvSpPr>
      <xdr:spPr>
        <a:xfrm>
          <a:off x="2625955" y="246639"/>
          <a:ext cx="1922924" cy="330947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Bear</a:t>
          </a:r>
        </a:p>
      </xdr:txBody>
    </xdr:sp>
    <xdr:clientData/>
  </xdr:twoCellAnchor>
  <xdr:twoCellAnchor editAs="absolute">
    <xdr:from>
      <xdr:col>5</xdr:col>
      <xdr:colOff>241177</xdr:colOff>
      <xdr:row>2</xdr:row>
      <xdr:rowOff>303685</xdr:rowOff>
    </xdr:from>
    <xdr:to>
      <xdr:col>5</xdr:col>
      <xdr:colOff>2164101</xdr:colOff>
      <xdr:row>4</xdr:row>
      <xdr:rowOff>111624</xdr:rowOff>
    </xdr:to>
    <xdr:sp macro="[0]!_xludf.Base" textlink="">
      <xdr:nvSpPr>
        <xdr:cNvPr id="10" name="Rounded Rectangle 9">
          <a:extLst>
            <a:ext uri="{FF2B5EF4-FFF2-40B4-BE49-F238E27FC236}">
              <a16:creationId xmlns:a16="http://schemas.microsoft.com/office/drawing/2014/main" id="{0197C13B-7947-514B-B090-3FAD26DFAB09}"/>
            </a:ext>
          </a:extLst>
        </xdr:cNvPr>
        <xdr:cNvSpPr/>
      </xdr:nvSpPr>
      <xdr:spPr>
        <a:xfrm>
          <a:off x="2625955" y="642352"/>
          <a:ext cx="1922924" cy="33005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Base</a:t>
          </a:r>
        </a:p>
      </xdr:txBody>
    </xdr:sp>
    <xdr:clientData/>
  </xdr:twoCellAnchor>
  <xdr:twoCellAnchor editAs="absolute">
    <xdr:from>
      <xdr:col>5</xdr:col>
      <xdr:colOff>241177</xdr:colOff>
      <xdr:row>5</xdr:row>
      <xdr:rowOff>4451</xdr:rowOff>
    </xdr:from>
    <xdr:to>
      <xdr:col>5</xdr:col>
      <xdr:colOff>2164101</xdr:colOff>
      <xdr:row>6</xdr:row>
      <xdr:rowOff>156316</xdr:rowOff>
    </xdr:to>
    <xdr:sp macro="[0]!Bull" textlink="">
      <xdr:nvSpPr>
        <xdr:cNvPr id="11" name="Rounded Rectangle 10">
          <a:extLst>
            <a:ext uri="{FF2B5EF4-FFF2-40B4-BE49-F238E27FC236}">
              <a16:creationId xmlns:a16="http://schemas.microsoft.com/office/drawing/2014/main" id="{EB07A86C-D247-3A4D-9416-17D92326A7A6}"/>
            </a:ext>
          </a:extLst>
        </xdr:cNvPr>
        <xdr:cNvSpPr/>
      </xdr:nvSpPr>
      <xdr:spPr>
        <a:xfrm>
          <a:off x="2625955" y="1034562"/>
          <a:ext cx="1922924" cy="33531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Bull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276606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276606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276606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 txBox="1"/>
      </xdr:nvSpPr>
      <xdr:spPr>
        <a:xfrm>
          <a:off x="276606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276606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 txBox="1"/>
      </xdr:nvSpPr>
      <xdr:spPr>
        <a:xfrm>
          <a:off x="276606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 txBox="1"/>
      </xdr:nvSpPr>
      <xdr:spPr>
        <a:xfrm>
          <a:off x="276606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 txBox="1"/>
      </xdr:nvSpPr>
      <xdr:spPr>
        <a:xfrm>
          <a:off x="276606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 txBox="1"/>
      </xdr:nvSpPr>
      <xdr:spPr>
        <a:xfrm>
          <a:off x="276606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 txBox="1"/>
      </xdr:nvSpPr>
      <xdr:spPr>
        <a:xfrm>
          <a:off x="276606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 txBox="1"/>
      </xdr:nvSpPr>
      <xdr:spPr>
        <a:xfrm>
          <a:off x="276606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 txBox="1"/>
      </xdr:nvSpPr>
      <xdr:spPr>
        <a:xfrm>
          <a:off x="276606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 txBox="1"/>
      </xdr:nvSpPr>
      <xdr:spPr>
        <a:xfrm>
          <a:off x="294005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 txBox="1"/>
      </xdr:nvSpPr>
      <xdr:spPr>
        <a:xfrm>
          <a:off x="294005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 txBox="1"/>
      </xdr:nvSpPr>
      <xdr:spPr>
        <a:xfrm>
          <a:off x="294005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294005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 txBox="1"/>
      </xdr:nvSpPr>
      <xdr:spPr>
        <a:xfrm>
          <a:off x="294005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 txBox="1"/>
      </xdr:nvSpPr>
      <xdr:spPr>
        <a:xfrm>
          <a:off x="294005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 txBox="1"/>
      </xdr:nvSpPr>
      <xdr:spPr>
        <a:xfrm>
          <a:off x="294005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 txBox="1"/>
      </xdr:nvSpPr>
      <xdr:spPr>
        <a:xfrm>
          <a:off x="294005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294005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 txBox="1"/>
      </xdr:nvSpPr>
      <xdr:spPr>
        <a:xfrm>
          <a:off x="294005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 txBox="1"/>
      </xdr:nvSpPr>
      <xdr:spPr>
        <a:xfrm>
          <a:off x="294005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 txBox="1"/>
      </xdr:nvSpPr>
      <xdr:spPr>
        <a:xfrm>
          <a:off x="294005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39" name="TextBox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74" name="TextBox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76" name="TextBox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85" name="TextBox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 txBox="1"/>
      </xdr:nvSpPr>
      <xdr:spPr>
        <a:xfrm>
          <a:off x="294005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87" name="TextBox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 txBox="1"/>
      </xdr:nvSpPr>
      <xdr:spPr>
        <a:xfrm>
          <a:off x="294005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88" name="TextBox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 txBox="1"/>
      </xdr:nvSpPr>
      <xdr:spPr>
        <a:xfrm>
          <a:off x="294005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89" name="TextBox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 txBox="1"/>
      </xdr:nvSpPr>
      <xdr:spPr>
        <a:xfrm>
          <a:off x="294005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90" name="TextBox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 txBox="1"/>
      </xdr:nvSpPr>
      <xdr:spPr>
        <a:xfrm>
          <a:off x="294005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 txBox="1"/>
      </xdr:nvSpPr>
      <xdr:spPr>
        <a:xfrm>
          <a:off x="294005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 txBox="1"/>
      </xdr:nvSpPr>
      <xdr:spPr>
        <a:xfrm>
          <a:off x="294005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 txBox="1"/>
      </xdr:nvSpPr>
      <xdr:spPr>
        <a:xfrm>
          <a:off x="294005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 txBox="1"/>
      </xdr:nvSpPr>
      <xdr:spPr>
        <a:xfrm>
          <a:off x="294005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 txBox="1"/>
      </xdr:nvSpPr>
      <xdr:spPr>
        <a:xfrm>
          <a:off x="294005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 txBox="1"/>
      </xdr:nvSpPr>
      <xdr:spPr>
        <a:xfrm>
          <a:off x="294005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 txBox="1"/>
      </xdr:nvSpPr>
      <xdr:spPr>
        <a:xfrm>
          <a:off x="294005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98" name="TextBox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03" name="TextBox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04" name="TextBox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05" name="TextBox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08" name="TextBox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09" name="TextBox 10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 txBox="1"/>
      </xdr:nvSpPr>
      <xdr:spPr>
        <a:xfrm>
          <a:off x="311404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20" name="TextBox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 txBox="1"/>
      </xdr:nvSpPr>
      <xdr:spPr>
        <a:xfrm>
          <a:off x="311404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 txBox="1"/>
      </xdr:nvSpPr>
      <xdr:spPr>
        <a:xfrm>
          <a:off x="311404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22" name="TextBox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 txBox="1"/>
      </xdr:nvSpPr>
      <xdr:spPr>
        <a:xfrm>
          <a:off x="328803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 txBox="1"/>
      </xdr:nvSpPr>
      <xdr:spPr>
        <a:xfrm>
          <a:off x="328803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24" name="TextBox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 txBox="1"/>
      </xdr:nvSpPr>
      <xdr:spPr>
        <a:xfrm>
          <a:off x="328803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 txBox="1"/>
      </xdr:nvSpPr>
      <xdr:spPr>
        <a:xfrm>
          <a:off x="328803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26" name="TextBox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 txBox="1"/>
      </xdr:nvSpPr>
      <xdr:spPr>
        <a:xfrm>
          <a:off x="328803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 txBox="1"/>
      </xdr:nvSpPr>
      <xdr:spPr>
        <a:xfrm>
          <a:off x="328803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100-000080000000}"/>
            </a:ext>
          </a:extLst>
        </xdr:cNvPr>
        <xdr:cNvSpPr txBox="1"/>
      </xdr:nvSpPr>
      <xdr:spPr>
        <a:xfrm>
          <a:off x="328803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 txBox="1"/>
      </xdr:nvSpPr>
      <xdr:spPr>
        <a:xfrm>
          <a:off x="328803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30" name="TextBox 129">
          <a:extLs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 txBox="1"/>
      </xdr:nvSpPr>
      <xdr:spPr>
        <a:xfrm>
          <a:off x="328803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SpPr txBox="1"/>
      </xdr:nvSpPr>
      <xdr:spPr>
        <a:xfrm>
          <a:off x="328803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32" name="TextBox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 txBox="1"/>
      </xdr:nvSpPr>
      <xdr:spPr>
        <a:xfrm>
          <a:off x="328803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 txBox="1"/>
      </xdr:nvSpPr>
      <xdr:spPr>
        <a:xfrm>
          <a:off x="328803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34" name="TextBox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 txBox="1"/>
      </xdr:nvSpPr>
      <xdr:spPr>
        <a:xfrm>
          <a:off x="328803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 txBox="1"/>
      </xdr:nvSpPr>
      <xdr:spPr>
        <a:xfrm>
          <a:off x="328803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36" name="TextBox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 txBox="1"/>
      </xdr:nvSpPr>
      <xdr:spPr>
        <a:xfrm>
          <a:off x="328803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 txBox="1"/>
      </xdr:nvSpPr>
      <xdr:spPr>
        <a:xfrm>
          <a:off x="328803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38" name="TextBox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 txBox="1"/>
      </xdr:nvSpPr>
      <xdr:spPr>
        <a:xfrm>
          <a:off x="328803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 txBox="1"/>
      </xdr:nvSpPr>
      <xdr:spPr>
        <a:xfrm>
          <a:off x="328803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40" name="TextBox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 txBox="1"/>
      </xdr:nvSpPr>
      <xdr:spPr>
        <a:xfrm>
          <a:off x="328803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 txBox="1"/>
      </xdr:nvSpPr>
      <xdr:spPr>
        <a:xfrm>
          <a:off x="328803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42" name="TextBox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 txBox="1"/>
      </xdr:nvSpPr>
      <xdr:spPr>
        <a:xfrm>
          <a:off x="328803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 txBox="1"/>
      </xdr:nvSpPr>
      <xdr:spPr>
        <a:xfrm>
          <a:off x="328803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44" name="TextBox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 txBox="1"/>
      </xdr:nvSpPr>
      <xdr:spPr>
        <a:xfrm>
          <a:off x="328803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 txBox="1"/>
      </xdr:nvSpPr>
      <xdr:spPr>
        <a:xfrm>
          <a:off x="328803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46" name="TextBox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 txBox="1"/>
      </xdr:nvSpPr>
      <xdr:spPr>
        <a:xfrm>
          <a:off x="346202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 txBox="1"/>
      </xdr:nvSpPr>
      <xdr:spPr>
        <a:xfrm>
          <a:off x="346202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48" name="TextBox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 txBox="1"/>
      </xdr:nvSpPr>
      <xdr:spPr>
        <a:xfrm>
          <a:off x="346202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 txBox="1"/>
      </xdr:nvSpPr>
      <xdr:spPr>
        <a:xfrm>
          <a:off x="346202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50" name="TextBox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 txBox="1"/>
      </xdr:nvSpPr>
      <xdr:spPr>
        <a:xfrm>
          <a:off x="346202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 txBox="1"/>
      </xdr:nvSpPr>
      <xdr:spPr>
        <a:xfrm>
          <a:off x="346202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52" name="TextBox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 txBox="1"/>
      </xdr:nvSpPr>
      <xdr:spPr>
        <a:xfrm>
          <a:off x="346202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 txBox="1"/>
      </xdr:nvSpPr>
      <xdr:spPr>
        <a:xfrm>
          <a:off x="346202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54" name="TextBox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 txBox="1"/>
      </xdr:nvSpPr>
      <xdr:spPr>
        <a:xfrm>
          <a:off x="346202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 txBox="1"/>
      </xdr:nvSpPr>
      <xdr:spPr>
        <a:xfrm>
          <a:off x="346202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56" name="TextBox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 txBox="1"/>
      </xdr:nvSpPr>
      <xdr:spPr>
        <a:xfrm>
          <a:off x="346202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 txBox="1"/>
      </xdr:nvSpPr>
      <xdr:spPr>
        <a:xfrm>
          <a:off x="346202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 txBox="1"/>
      </xdr:nvSpPr>
      <xdr:spPr>
        <a:xfrm>
          <a:off x="346202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 txBox="1"/>
      </xdr:nvSpPr>
      <xdr:spPr>
        <a:xfrm>
          <a:off x="346202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60" name="TextBox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 txBox="1"/>
      </xdr:nvSpPr>
      <xdr:spPr>
        <a:xfrm>
          <a:off x="346202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 txBox="1"/>
      </xdr:nvSpPr>
      <xdr:spPr>
        <a:xfrm>
          <a:off x="346202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62" name="TextBox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 txBox="1"/>
      </xdr:nvSpPr>
      <xdr:spPr>
        <a:xfrm>
          <a:off x="346202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 txBox="1"/>
      </xdr:nvSpPr>
      <xdr:spPr>
        <a:xfrm>
          <a:off x="346202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64" name="TextBox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 txBox="1"/>
      </xdr:nvSpPr>
      <xdr:spPr>
        <a:xfrm>
          <a:off x="346202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 txBox="1"/>
      </xdr:nvSpPr>
      <xdr:spPr>
        <a:xfrm>
          <a:off x="346202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66" name="TextBox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 txBox="1"/>
      </xdr:nvSpPr>
      <xdr:spPr>
        <a:xfrm>
          <a:off x="346202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 txBox="1"/>
      </xdr:nvSpPr>
      <xdr:spPr>
        <a:xfrm>
          <a:off x="346202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68" name="TextBox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 txBox="1"/>
      </xdr:nvSpPr>
      <xdr:spPr>
        <a:xfrm>
          <a:off x="346202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69" name="TextBox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 txBox="1"/>
      </xdr:nvSpPr>
      <xdr:spPr>
        <a:xfrm>
          <a:off x="346202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 txBox="1"/>
      </xdr:nvSpPr>
      <xdr:spPr>
        <a:xfrm>
          <a:off x="363601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 txBox="1"/>
      </xdr:nvSpPr>
      <xdr:spPr>
        <a:xfrm>
          <a:off x="363601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 txBox="1"/>
      </xdr:nvSpPr>
      <xdr:spPr>
        <a:xfrm>
          <a:off x="363601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73" name="TextBox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 txBox="1"/>
      </xdr:nvSpPr>
      <xdr:spPr>
        <a:xfrm>
          <a:off x="363601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 txBox="1"/>
      </xdr:nvSpPr>
      <xdr:spPr>
        <a:xfrm>
          <a:off x="363601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 txBox="1"/>
      </xdr:nvSpPr>
      <xdr:spPr>
        <a:xfrm>
          <a:off x="363601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76" name="TextBox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 txBox="1"/>
      </xdr:nvSpPr>
      <xdr:spPr>
        <a:xfrm>
          <a:off x="363601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 txBox="1"/>
      </xdr:nvSpPr>
      <xdr:spPr>
        <a:xfrm>
          <a:off x="363601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78" name="TextBox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 txBox="1"/>
      </xdr:nvSpPr>
      <xdr:spPr>
        <a:xfrm>
          <a:off x="363601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 txBox="1"/>
      </xdr:nvSpPr>
      <xdr:spPr>
        <a:xfrm>
          <a:off x="363601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 txBox="1"/>
      </xdr:nvSpPr>
      <xdr:spPr>
        <a:xfrm>
          <a:off x="363601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81" name="TextBox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 txBox="1"/>
      </xdr:nvSpPr>
      <xdr:spPr>
        <a:xfrm>
          <a:off x="363601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 txBox="1"/>
      </xdr:nvSpPr>
      <xdr:spPr>
        <a:xfrm>
          <a:off x="363601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83" name="TextBox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 txBox="1"/>
      </xdr:nvSpPr>
      <xdr:spPr>
        <a:xfrm>
          <a:off x="363601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 txBox="1"/>
      </xdr:nvSpPr>
      <xdr:spPr>
        <a:xfrm>
          <a:off x="363601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 txBox="1"/>
      </xdr:nvSpPr>
      <xdr:spPr>
        <a:xfrm>
          <a:off x="363601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86" name="TextBox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 txBox="1"/>
      </xdr:nvSpPr>
      <xdr:spPr>
        <a:xfrm>
          <a:off x="363601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87" name="TextBox 186">
          <a:extLst>
            <a:ext uri="{FF2B5EF4-FFF2-40B4-BE49-F238E27FC236}">
              <a16:creationId xmlns:a16="http://schemas.microsoft.com/office/drawing/2014/main" id="{00000000-0008-0000-0100-0000BB000000}"/>
            </a:ext>
          </a:extLst>
        </xdr:cNvPr>
        <xdr:cNvSpPr txBox="1"/>
      </xdr:nvSpPr>
      <xdr:spPr>
        <a:xfrm>
          <a:off x="363601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SpPr txBox="1"/>
      </xdr:nvSpPr>
      <xdr:spPr>
        <a:xfrm>
          <a:off x="363601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89" name="TextBox 188">
          <a:extLst>
            <a:ext uri="{FF2B5EF4-FFF2-40B4-BE49-F238E27FC236}">
              <a16:creationId xmlns:a16="http://schemas.microsoft.com/office/drawing/2014/main" id="{00000000-0008-0000-0100-0000BD000000}"/>
            </a:ext>
          </a:extLst>
        </xdr:cNvPr>
        <xdr:cNvSpPr txBox="1"/>
      </xdr:nvSpPr>
      <xdr:spPr>
        <a:xfrm>
          <a:off x="363601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 txBox="1"/>
      </xdr:nvSpPr>
      <xdr:spPr>
        <a:xfrm>
          <a:off x="363601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91" name="TextBox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 txBox="1"/>
      </xdr:nvSpPr>
      <xdr:spPr>
        <a:xfrm>
          <a:off x="363601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SpPr txBox="1"/>
      </xdr:nvSpPr>
      <xdr:spPr>
        <a:xfrm>
          <a:off x="363601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SpPr txBox="1"/>
      </xdr:nvSpPr>
      <xdr:spPr>
        <a:xfrm>
          <a:off x="363601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00000000-0008-0000-0100-0000C2000000}"/>
            </a:ext>
          </a:extLst>
        </xdr:cNvPr>
        <xdr:cNvSpPr txBox="1"/>
      </xdr:nvSpPr>
      <xdr:spPr>
        <a:xfrm>
          <a:off x="381000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95" name="TextBox 194">
          <a:extLst>
            <a:ext uri="{FF2B5EF4-FFF2-40B4-BE49-F238E27FC236}">
              <a16:creationId xmlns:a16="http://schemas.microsoft.com/office/drawing/2014/main" id="{00000000-0008-0000-0100-0000C3000000}"/>
            </a:ext>
          </a:extLst>
        </xdr:cNvPr>
        <xdr:cNvSpPr txBox="1"/>
      </xdr:nvSpPr>
      <xdr:spPr>
        <a:xfrm>
          <a:off x="381000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96" name="TextBox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SpPr txBox="1"/>
      </xdr:nvSpPr>
      <xdr:spPr>
        <a:xfrm>
          <a:off x="381000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 txBox="1"/>
      </xdr:nvSpPr>
      <xdr:spPr>
        <a:xfrm>
          <a:off x="381000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198" name="TextBox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 txBox="1"/>
      </xdr:nvSpPr>
      <xdr:spPr>
        <a:xfrm>
          <a:off x="381000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SpPr txBox="1"/>
      </xdr:nvSpPr>
      <xdr:spPr>
        <a:xfrm>
          <a:off x="381000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00" name="TextBox 19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SpPr txBox="1"/>
      </xdr:nvSpPr>
      <xdr:spPr>
        <a:xfrm>
          <a:off x="381000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 txBox="1"/>
      </xdr:nvSpPr>
      <xdr:spPr>
        <a:xfrm>
          <a:off x="381000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02" name="TextBox 201">
          <a:extLs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 txBox="1"/>
      </xdr:nvSpPr>
      <xdr:spPr>
        <a:xfrm>
          <a:off x="381000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SpPr txBox="1"/>
      </xdr:nvSpPr>
      <xdr:spPr>
        <a:xfrm>
          <a:off x="381000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SpPr txBox="1"/>
      </xdr:nvSpPr>
      <xdr:spPr>
        <a:xfrm>
          <a:off x="381000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 txBox="1"/>
      </xdr:nvSpPr>
      <xdr:spPr>
        <a:xfrm>
          <a:off x="381000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06" name="TextBox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 txBox="1"/>
      </xdr:nvSpPr>
      <xdr:spPr>
        <a:xfrm>
          <a:off x="381000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07" name="TextBox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 txBox="1"/>
      </xdr:nvSpPr>
      <xdr:spPr>
        <a:xfrm>
          <a:off x="381000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08" name="TextBox 207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SpPr txBox="1"/>
      </xdr:nvSpPr>
      <xdr:spPr>
        <a:xfrm>
          <a:off x="381000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 txBox="1"/>
      </xdr:nvSpPr>
      <xdr:spPr>
        <a:xfrm>
          <a:off x="381000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 txBox="1"/>
      </xdr:nvSpPr>
      <xdr:spPr>
        <a:xfrm>
          <a:off x="381000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11" name="TextBox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 txBox="1"/>
      </xdr:nvSpPr>
      <xdr:spPr>
        <a:xfrm>
          <a:off x="381000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SpPr txBox="1"/>
      </xdr:nvSpPr>
      <xdr:spPr>
        <a:xfrm>
          <a:off x="381000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13" name="TextBox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 txBox="1"/>
      </xdr:nvSpPr>
      <xdr:spPr>
        <a:xfrm>
          <a:off x="381000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 txBox="1"/>
      </xdr:nvSpPr>
      <xdr:spPr>
        <a:xfrm>
          <a:off x="381000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15" name="TextBox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 txBox="1"/>
      </xdr:nvSpPr>
      <xdr:spPr>
        <a:xfrm>
          <a:off x="381000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SpPr txBox="1"/>
      </xdr:nvSpPr>
      <xdr:spPr>
        <a:xfrm>
          <a:off x="381000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 txBox="1"/>
      </xdr:nvSpPr>
      <xdr:spPr>
        <a:xfrm>
          <a:off x="381000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 txBox="1"/>
      </xdr:nvSpPr>
      <xdr:spPr>
        <a:xfrm>
          <a:off x="398399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19" name="TextBox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 txBox="1"/>
      </xdr:nvSpPr>
      <xdr:spPr>
        <a:xfrm>
          <a:off x="398399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SpPr txBox="1"/>
      </xdr:nvSpPr>
      <xdr:spPr>
        <a:xfrm>
          <a:off x="398399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SpPr txBox="1"/>
      </xdr:nvSpPr>
      <xdr:spPr>
        <a:xfrm>
          <a:off x="398399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22" name="TextBox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 txBox="1"/>
      </xdr:nvSpPr>
      <xdr:spPr>
        <a:xfrm>
          <a:off x="398399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23" name="TextBox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 txBox="1"/>
      </xdr:nvSpPr>
      <xdr:spPr>
        <a:xfrm>
          <a:off x="398399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SpPr txBox="1"/>
      </xdr:nvSpPr>
      <xdr:spPr>
        <a:xfrm>
          <a:off x="398399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SpPr txBox="1"/>
      </xdr:nvSpPr>
      <xdr:spPr>
        <a:xfrm>
          <a:off x="398399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26" name="TextBox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398399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27" name="TextBox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 txBox="1"/>
      </xdr:nvSpPr>
      <xdr:spPr>
        <a:xfrm>
          <a:off x="398399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00000000-0008-0000-0100-0000E4000000}"/>
            </a:ext>
          </a:extLst>
        </xdr:cNvPr>
        <xdr:cNvSpPr txBox="1"/>
      </xdr:nvSpPr>
      <xdr:spPr>
        <a:xfrm>
          <a:off x="398399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29" name="TextBox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SpPr txBox="1"/>
      </xdr:nvSpPr>
      <xdr:spPr>
        <a:xfrm>
          <a:off x="398399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30" name="TextBox 229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SpPr txBox="1"/>
      </xdr:nvSpPr>
      <xdr:spPr>
        <a:xfrm>
          <a:off x="398399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31" name="TextBox 230">
          <a:extLst>
            <a:ext uri="{FF2B5EF4-FFF2-40B4-BE49-F238E27FC236}">
              <a16:creationId xmlns:a16="http://schemas.microsoft.com/office/drawing/2014/main" id="{00000000-0008-0000-0100-0000E7000000}"/>
            </a:ext>
          </a:extLst>
        </xdr:cNvPr>
        <xdr:cNvSpPr txBox="1"/>
      </xdr:nvSpPr>
      <xdr:spPr>
        <a:xfrm>
          <a:off x="398399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32" name="TextBox 231">
          <a:extLst>
            <a:ext uri="{FF2B5EF4-FFF2-40B4-BE49-F238E27FC236}">
              <a16:creationId xmlns:a16="http://schemas.microsoft.com/office/drawing/2014/main" id="{00000000-0008-0000-0100-0000E8000000}"/>
            </a:ext>
          </a:extLst>
        </xdr:cNvPr>
        <xdr:cNvSpPr txBox="1"/>
      </xdr:nvSpPr>
      <xdr:spPr>
        <a:xfrm>
          <a:off x="398399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00000000-0008-0000-0100-0000E9000000}"/>
            </a:ext>
          </a:extLst>
        </xdr:cNvPr>
        <xdr:cNvSpPr txBox="1"/>
      </xdr:nvSpPr>
      <xdr:spPr>
        <a:xfrm>
          <a:off x="398399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34" name="TextBox 233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SpPr txBox="1"/>
      </xdr:nvSpPr>
      <xdr:spPr>
        <a:xfrm>
          <a:off x="398399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35" name="TextBox 234">
          <a:extLst>
            <a:ext uri="{FF2B5EF4-FFF2-40B4-BE49-F238E27FC236}">
              <a16:creationId xmlns:a16="http://schemas.microsoft.com/office/drawing/2014/main" id="{00000000-0008-0000-0100-0000EB000000}"/>
            </a:ext>
          </a:extLst>
        </xdr:cNvPr>
        <xdr:cNvSpPr txBox="1"/>
      </xdr:nvSpPr>
      <xdr:spPr>
        <a:xfrm>
          <a:off x="398399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36" name="TextBox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398399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37" name="TextBox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398399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38" name="TextBox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SpPr txBox="1"/>
      </xdr:nvSpPr>
      <xdr:spPr>
        <a:xfrm>
          <a:off x="398399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00000000-0008-0000-0100-0000EF000000}"/>
            </a:ext>
          </a:extLst>
        </xdr:cNvPr>
        <xdr:cNvSpPr txBox="1"/>
      </xdr:nvSpPr>
      <xdr:spPr>
        <a:xfrm>
          <a:off x="398399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40" name="TextBox 239">
          <a:extLst>
            <a:ext uri="{FF2B5EF4-FFF2-40B4-BE49-F238E27FC236}">
              <a16:creationId xmlns:a16="http://schemas.microsoft.com/office/drawing/2014/main" id="{00000000-0008-0000-0100-0000F0000000}"/>
            </a:ext>
          </a:extLst>
        </xdr:cNvPr>
        <xdr:cNvSpPr txBox="1"/>
      </xdr:nvSpPr>
      <xdr:spPr>
        <a:xfrm>
          <a:off x="398399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SpPr txBox="1"/>
      </xdr:nvSpPr>
      <xdr:spPr>
        <a:xfrm>
          <a:off x="398399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42" name="TextBox 241">
          <a:extLst>
            <a:ext uri="{FF2B5EF4-FFF2-40B4-BE49-F238E27FC236}">
              <a16:creationId xmlns:a16="http://schemas.microsoft.com/office/drawing/2014/main" id="{00000000-0008-0000-0100-0000F2000000}"/>
            </a:ext>
          </a:extLst>
        </xdr:cNvPr>
        <xdr:cNvSpPr txBox="1"/>
      </xdr:nvSpPr>
      <xdr:spPr>
        <a:xfrm>
          <a:off x="415798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43" name="TextBox 242">
          <a:extLst>
            <a:ext uri="{FF2B5EF4-FFF2-40B4-BE49-F238E27FC236}">
              <a16:creationId xmlns:a16="http://schemas.microsoft.com/office/drawing/2014/main" id="{00000000-0008-0000-0100-0000F3000000}"/>
            </a:ext>
          </a:extLst>
        </xdr:cNvPr>
        <xdr:cNvSpPr txBox="1"/>
      </xdr:nvSpPr>
      <xdr:spPr>
        <a:xfrm>
          <a:off x="415798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44" name="TextBox 243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SpPr txBox="1"/>
      </xdr:nvSpPr>
      <xdr:spPr>
        <a:xfrm>
          <a:off x="415798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45" name="TextBox 244">
          <a:extLst>
            <a:ext uri="{FF2B5EF4-FFF2-40B4-BE49-F238E27FC236}">
              <a16:creationId xmlns:a16="http://schemas.microsoft.com/office/drawing/2014/main" id="{00000000-0008-0000-0100-0000F5000000}"/>
            </a:ext>
          </a:extLst>
        </xdr:cNvPr>
        <xdr:cNvSpPr txBox="1"/>
      </xdr:nvSpPr>
      <xdr:spPr>
        <a:xfrm>
          <a:off x="415798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100-0000F6000000}"/>
            </a:ext>
          </a:extLst>
        </xdr:cNvPr>
        <xdr:cNvSpPr txBox="1"/>
      </xdr:nvSpPr>
      <xdr:spPr>
        <a:xfrm>
          <a:off x="415798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SpPr txBox="1"/>
      </xdr:nvSpPr>
      <xdr:spPr>
        <a:xfrm>
          <a:off x="415798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100-0000F8000000}"/>
            </a:ext>
          </a:extLst>
        </xdr:cNvPr>
        <xdr:cNvSpPr txBox="1"/>
      </xdr:nvSpPr>
      <xdr:spPr>
        <a:xfrm>
          <a:off x="415798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100-0000F9000000}"/>
            </a:ext>
          </a:extLst>
        </xdr:cNvPr>
        <xdr:cNvSpPr txBox="1"/>
      </xdr:nvSpPr>
      <xdr:spPr>
        <a:xfrm>
          <a:off x="415798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SpPr txBox="1"/>
      </xdr:nvSpPr>
      <xdr:spPr>
        <a:xfrm>
          <a:off x="415798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51" name="TextBox 250">
          <a:extLst>
            <a:ext uri="{FF2B5EF4-FFF2-40B4-BE49-F238E27FC236}">
              <a16:creationId xmlns:a16="http://schemas.microsoft.com/office/drawing/2014/main" id="{00000000-0008-0000-0100-0000FB000000}"/>
            </a:ext>
          </a:extLst>
        </xdr:cNvPr>
        <xdr:cNvSpPr txBox="1"/>
      </xdr:nvSpPr>
      <xdr:spPr>
        <a:xfrm>
          <a:off x="415798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100-0000FC000000}"/>
            </a:ext>
          </a:extLst>
        </xdr:cNvPr>
        <xdr:cNvSpPr txBox="1"/>
      </xdr:nvSpPr>
      <xdr:spPr>
        <a:xfrm>
          <a:off x="415798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SpPr txBox="1"/>
      </xdr:nvSpPr>
      <xdr:spPr>
        <a:xfrm>
          <a:off x="415798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100-0000FE000000}"/>
            </a:ext>
          </a:extLst>
        </xdr:cNvPr>
        <xdr:cNvSpPr txBox="1"/>
      </xdr:nvSpPr>
      <xdr:spPr>
        <a:xfrm>
          <a:off x="415798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100-0000FF000000}"/>
            </a:ext>
          </a:extLst>
        </xdr:cNvPr>
        <xdr:cNvSpPr txBox="1"/>
      </xdr:nvSpPr>
      <xdr:spPr>
        <a:xfrm>
          <a:off x="415798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56" name="TextBox 255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SpPr txBox="1"/>
      </xdr:nvSpPr>
      <xdr:spPr>
        <a:xfrm>
          <a:off x="415798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100-000001010000}"/>
            </a:ext>
          </a:extLst>
        </xdr:cNvPr>
        <xdr:cNvSpPr txBox="1"/>
      </xdr:nvSpPr>
      <xdr:spPr>
        <a:xfrm>
          <a:off x="415798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100-000002010000}"/>
            </a:ext>
          </a:extLst>
        </xdr:cNvPr>
        <xdr:cNvSpPr txBox="1"/>
      </xdr:nvSpPr>
      <xdr:spPr>
        <a:xfrm>
          <a:off x="415798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SpPr txBox="1"/>
      </xdr:nvSpPr>
      <xdr:spPr>
        <a:xfrm>
          <a:off x="415798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100-000004010000}"/>
            </a:ext>
          </a:extLst>
        </xdr:cNvPr>
        <xdr:cNvSpPr txBox="1"/>
      </xdr:nvSpPr>
      <xdr:spPr>
        <a:xfrm>
          <a:off x="415798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100-000005010000}"/>
            </a:ext>
          </a:extLst>
        </xdr:cNvPr>
        <xdr:cNvSpPr txBox="1"/>
      </xdr:nvSpPr>
      <xdr:spPr>
        <a:xfrm>
          <a:off x="415798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62" name="TextBox 261">
          <a:extLs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 txBox="1"/>
      </xdr:nvSpPr>
      <xdr:spPr>
        <a:xfrm>
          <a:off x="415798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 txBox="1"/>
      </xdr:nvSpPr>
      <xdr:spPr>
        <a:xfrm>
          <a:off x="415798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SpPr txBox="1"/>
      </xdr:nvSpPr>
      <xdr:spPr>
        <a:xfrm>
          <a:off x="415798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SpPr txBox="1"/>
      </xdr:nvSpPr>
      <xdr:spPr>
        <a:xfrm>
          <a:off x="415798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SpPr txBox="1"/>
      </xdr:nvSpPr>
      <xdr:spPr>
        <a:xfrm>
          <a:off x="433197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SpPr txBox="1"/>
      </xdr:nvSpPr>
      <xdr:spPr>
        <a:xfrm>
          <a:off x="433197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100-00000C010000}"/>
            </a:ext>
          </a:extLst>
        </xdr:cNvPr>
        <xdr:cNvSpPr txBox="1"/>
      </xdr:nvSpPr>
      <xdr:spPr>
        <a:xfrm>
          <a:off x="433197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 txBox="1"/>
      </xdr:nvSpPr>
      <xdr:spPr>
        <a:xfrm>
          <a:off x="433197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 txBox="1"/>
      </xdr:nvSpPr>
      <xdr:spPr>
        <a:xfrm>
          <a:off x="433197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SpPr txBox="1"/>
      </xdr:nvSpPr>
      <xdr:spPr>
        <a:xfrm>
          <a:off x="433197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SpPr txBox="1"/>
      </xdr:nvSpPr>
      <xdr:spPr>
        <a:xfrm>
          <a:off x="433197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100-000011010000}"/>
            </a:ext>
          </a:extLst>
        </xdr:cNvPr>
        <xdr:cNvSpPr txBox="1"/>
      </xdr:nvSpPr>
      <xdr:spPr>
        <a:xfrm>
          <a:off x="433197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SpPr txBox="1"/>
      </xdr:nvSpPr>
      <xdr:spPr>
        <a:xfrm>
          <a:off x="433197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100-000013010000}"/>
            </a:ext>
          </a:extLst>
        </xdr:cNvPr>
        <xdr:cNvSpPr txBox="1"/>
      </xdr:nvSpPr>
      <xdr:spPr>
        <a:xfrm>
          <a:off x="433197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100-000014010000}"/>
            </a:ext>
          </a:extLst>
        </xdr:cNvPr>
        <xdr:cNvSpPr txBox="1"/>
      </xdr:nvSpPr>
      <xdr:spPr>
        <a:xfrm>
          <a:off x="433197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100-000015010000}"/>
            </a:ext>
          </a:extLst>
        </xdr:cNvPr>
        <xdr:cNvSpPr txBox="1"/>
      </xdr:nvSpPr>
      <xdr:spPr>
        <a:xfrm>
          <a:off x="433197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100-000016010000}"/>
            </a:ext>
          </a:extLst>
        </xdr:cNvPr>
        <xdr:cNvSpPr txBox="1"/>
      </xdr:nvSpPr>
      <xdr:spPr>
        <a:xfrm>
          <a:off x="433197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100-000017010000}"/>
            </a:ext>
          </a:extLst>
        </xdr:cNvPr>
        <xdr:cNvSpPr txBox="1"/>
      </xdr:nvSpPr>
      <xdr:spPr>
        <a:xfrm>
          <a:off x="433197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100-000018010000}"/>
            </a:ext>
          </a:extLst>
        </xdr:cNvPr>
        <xdr:cNvSpPr txBox="1"/>
      </xdr:nvSpPr>
      <xdr:spPr>
        <a:xfrm>
          <a:off x="433197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SpPr txBox="1"/>
      </xdr:nvSpPr>
      <xdr:spPr>
        <a:xfrm>
          <a:off x="433197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100-00001A010000}"/>
            </a:ext>
          </a:extLst>
        </xdr:cNvPr>
        <xdr:cNvSpPr txBox="1"/>
      </xdr:nvSpPr>
      <xdr:spPr>
        <a:xfrm>
          <a:off x="433197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100-00001B010000}"/>
            </a:ext>
          </a:extLst>
        </xdr:cNvPr>
        <xdr:cNvSpPr txBox="1"/>
      </xdr:nvSpPr>
      <xdr:spPr>
        <a:xfrm>
          <a:off x="433197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SpPr txBox="1"/>
      </xdr:nvSpPr>
      <xdr:spPr>
        <a:xfrm>
          <a:off x="433197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100-00001D010000}"/>
            </a:ext>
          </a:extLst>
        </xdr:cNvPr>
        <xdr:cNvSpPr txBox="1"/>
      </xdr:nvSpPr>
      <xdr:spPr>
        <a:xfrm>
          <a:off x="433197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100-00001E010000}"/>
            </a:ext>
          </a:extLst>
        </xdr:cNvPr>
        <xdr:cNvSpPr txBox="1"/>
      </xdr:nvSpPr>
      <xdr:spPr>
        <a:xfrm>
          <a:off x="433197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208</xdr:row>
      <xdr:rowOff>156966</xdr:rowOff>
    </xdr:from>
    <xdr:ext cx="1013147" cy="593239"/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100-00001F010000}"/>
            </a:ext>
          </a:extLst>
        </xdr:cNvPr>
        <xdr:cNvSpPr txBox="1"/>
      </xdr:nvSpPr>
      <xdr:spPr>
        <a:xfrm>
          <a:off x="43319700" y="27106366"/>
          <a:ext cx="1013147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investments, net &amp; purchased intangible assets, net</a:t>
          </a:r>
        </a:p>
      </xdr:txBody>
    </xdr:sp>
    <xdr:clientData/>
  </xdr:oneCellAnchor>
  <xdr:oneCellAnchor>
    <xdr:from>
      <xdr:col>0</xdr:col>
      <xdr:colOff>0</xdr:colOff>
      <xdr:row>215</xdr:row>
      <xdr:rowOff>38244</xdr:rowOff>
    </xdr:from>
    <xdr:ext cx="1013147" cy="217560"/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100-000020010000}"/>
            </a:ext>
          </a:extLst>
        </xdr:cNvPr>
        <xdr:cNvSpPr txBox="1"/>
      </xdr:nvSpPr>
      <xdr:spPr>
        <a:xfrm>
          <a:off x="43319700" y="281433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oneCellAnchor>
    <xdr:from>
      <xdr:col>0</xdr:col>
      <xdr:colOff>0</xdr:colOff>
      <xdr:row>216</xdr:row>
      <xdr:rowOff>38244</xdr:rowOff>
    </xdr:from>
    <xdr:ext cx="1013147" cy="217560"/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SpPr txBox="1"/>
      </xdr:nvSpPr>
      <xdr:spPr>
        <a:xfrm>
          <a:off x="43319700" y="28308444"/>
          <a:ext cx="101314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800" i="1">
              <a:solidFill>
                <a:schemeClr val="tx1">
                  <a:lumMod val="50000"/>
                  <a:lumOff val="50000"/>
                </a:schemeClr>
              </a:solidFill>
            </a:rPr>
            <a:t>PP&amp;E, net</a:t>
          </a:r>
        </a:p>
      </xdr:txBody>
    </xdr:sp>
    <xdr:clientData/>
  </xdr:oneCellAnchor>
  <xdr:twoCellAnchor editAs="absolute">
    <xdr:from>
      <xdr:col>0</xdr:col>
      <xdr:colOff>0</xdr:colOff>
      <xdr:row>7</xdr:row>
      <xdr:rowOff>3514</xdr:rowOff>
    </xdr:from>
    <xdr:to>
      <xdr:col>5</xdr:col>
      <xdr:colOff>225138</xdr:colOff>
      <xdr:row>7</xdr:row>
      <xdr:rowOff>283870</xdr:rowOff>
    </xdr:to>
    <xdr:sp macro="" textlink="">
      <xdr:nvSpPr>
        <xdr:cNvPr id="293" name="TextBox 292">
          <a:extLst>
            <a:ext uri="{FF2B5EF4-FFF2-40B4-BE49-F238E27FC236}">
              <a16:creationId xmlns:a16="http://schemas.microsoft.com/office/drawing/2014/main" id="{CC3E6D98-90E9-7D48-8033-1BFB61A4D963}"/>
            </a:ext>
          </a:extLst>
        </xdr:cNvPr>
        <xdr:cNvSpPr txBox="1"/>
      </xdr:nvSpPr>
      <xdr:spPr>
        <a:xfrm>
          <a:off x="0" y="1392243"/>
          <a:ext cx="2609916" cy="288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n-US" sz="1000" b="1" i="0" u="none" strike="noStrike">
              <a:solidFill>
                <a:schemeClr val="bg1"/>
              </a:solidFill>
              <a:effectLst/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(in millions, except per-share amounts)</a:t>
          </a:r>
          <a:r>
            <a:rPr lang="en-US" sz="1000" b="1" i="0">
              <a:solidFill>
                <a:schemeClr val="bg1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127000</xdr:colOff>
      <xdr:row>1</xdr:row>
      <xdr:rowOff>0</xdr:rowOff>
    </xdr:from>
    <xdr:to>
      <xdr:col>4</xdr:col>
      <xdr:colOff>1692585</xdr:colOff>
      <xdr:row>6</xdr:row>
      <xdr:rowOff>87379</xdr:rowOff>
    </xdr:to>
    <xdr:pic>
      <xdr:nvPicPr>
        <xdr:cNvPr id="294" name="Picture 293">
          <a:extLst>
            <a:ext uri="{FF2B5EF4-FFF2-40B4-BE49-F238E27FC236}">
              <a16:creationId xmlns:a16="http://schemas.microsoft.com/office/drawing/2014/main" id="{46B3C14C-E04F-1B42-8D9F-A123C267D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169333"/>
          <a:ext cx="2172363" cy="1131602"/>
        </a:xfrm>
        <a:prstGeom prst="rect">
          <a:avLst/>
        </a:prstGeom>
      </xdr:spPr>
    </xdr:pic>
    <xdr:clientData/>
  </xdr:twoCellAnchor>
  <xdr:twoCellAnchor editAs="absolute">
    <xdr:from>
      <xdr:col>5</xdr:col>
      <xdr:colOff>241177</xdr:colOff>
      <xdr:row>1</xdr:row>
      <xdr:rowOff>77306</xdr:rowOff>
    </xdr:from>
    <xdr:to>
      <xdr:col>5</xdr:col>
      <xdr:colOff>2164101</xdr:colOff>
      <xdr:row>2</xdr:row>
      <xdr:rowOff>238919</xdr:rowOff>
    </xdr:to>
    <xdr:sp macro="[0]!Bear" textlink="">
      <xdr:nvSpPr>
        <xdr:cNvPr id="297" name="Rounded Rectangle 296">
          <a:extLst>
            <a:ext uri="{FF2B5EF4-FFF2-40B4-BE49-F238E27FC236}">
              <a16:creationId xmlns:a16="http://schemas.microsoft.com/office/drawing/2014/main" id="{F33806E3-FAAD-4546-8654-F63129BAC201}"/>
            </a:ext>
          </a:extLst>
        </xdr:cNvPr>
        <xdr:cNvSpPr/>
      </xdr:nvSpPr>
      <xdr:spPr>
        <a:xfrm>
          <a:off x="2625955" y="246639"/>
          <a:ext cx="1922924" cy="330947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Bear</a:t>
          </a:r>
        </a:p>
      </xdr:txBody>
    </xdr:sp>
    <xdr:clientData/>
  </xdr:twoCellAnchor>
  <xdr:twoCellAnchor editAs="absolute">
    <xdr:from>
      <xdr:col>5</xdr:col>
      <xdr:colOff>241177</xdr:colOff>
      <xdr:row>2</xdr:row>
      <xdr:rowOff>303685</xdr:rowOff>
    </xdr:from>
    <xdr:to>
      <xdr:col>5</xdr:col>
      <xdr:colOff>2164101</xdr:colOff>
      <xdr:row>4</xdr:row>
      <xdr:rowOff>111624</xdr:rowOff>
    </xdr:to>
    <xdr:sp macro="[0]!_xludf.Base" textlink="">
      <xdr:nvSpPr>
        <xdr:cNvPr id="298" name="Rounded Rectangle 297">
          <a:extLst>
            <a:ext uri="{FF2B5EF4-FFF2-40B4-BE49-F238E27FC236}">
              <a16:creationId xmlns:a16="http://schemas.microsoft.com/office/drawing/2014/main" id="{0171C00D-9CA5-CC48-9977-95D6782332D7}"/>
            </a:ext>
          </a:extLst>
        </xdr:cNvPr>
        <xdr:cNvSpPr/>
      </xdr:nvSpPr>
      <xdr:spPr>
        <a:xfrm>
          <a:off x="2625955" y="642352"/>
          <a:ext cx="1922924" cy="33005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Base</a:t>
          </a:r>
        </a:p>
      </xdr:txBody>
    </xdr:sp>
    <xdr:clientData/>
  </xdr:twoCellAnchor>
  <xdr:twoCellAnchor editAs="absolute">
    <xdr:from>
      <xdr:col>5</xdr:col>
      <xdr:colOff>241177</xdr:colOff>
      <xdr:row>5</xdr:row>
      <xdr:rowOff>4451</xdr:rowOff>
    </xdr:from>
    <xdr:to>
      <xdr:col>5</xdr:col>
      <xdr:colOff>2164101</xdr:colOff>
      <xdr:row>6</xdr:row>
      <xdr:rowOff>156316</xdr:rowOff>
    </xdr:to>
    <xdr:sp macro="[0]!Bull" textlink="">
      <xdr:nvSpPr>
        <xdr:cNvPr id="299" name="Rounded Rectangle 298">
          <a:extLst>
            <a:ext uri="{FF2B5EF4-FFF2-40B4-BE49-F238E27FC236}">
              <a16:creationId xmlns:a16="http://schemas.microsoft.com/office/drawing/2014/main" id="{84CB6CE4-4AF7-6C4E-8CB2-408126004773}"/>
            </a:ext>
          </a:extLst>
        </xdr:cNvPr>
        <xdr:cNvSpPr/>
      </xdr:nvSpPr>
      <xdr:spPr>
        <a:xfrm>
          <a:off x="2625955" y="1034562"/>
          <a:ext cx="1922924" cy="33531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Bull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178687</xdr:rowOff>
    </xdr:from>
    <xdr:to>
      <xdr:col>5</xdr:col>
      <xdr:colOff>225138</xdr:colOff>
      <xdr:row>7</xdr:row>
      <xdr:rowOff>283870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76ED8183-6047-344E-B4B3-4987C1483E63}"/>
            </a:ext>
          </a:extLst>
        </xdr:cNvPr>
        <xdr:cNvSpPr txBox="1"/>
      </xdr:nvSpPr>
      <xdr:spPr>
        <a:xfrm>
          <a:off x="0" y="1392243"/>
          <a:ext cx="2609916" cy="288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n-US" sz="1000" b="1" i="0" u="none" strike="noStrike">
              <a:solidFill>
                <a:schemeClr val="bg1"/>
              </a:solidFill>
              <a:effectLst/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(in millions, except per-share amounts)</a:t>
          </a:r>
          <a:r>
            <a:rPr lang="en-US" sz="1000" b="1" i="0">
              <a:solidFill>
                <a:schemeClr val="bg1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127000</xdr:colOff>
      <xdr:row>1</xdr:row>
      <xdr:rowOff>0</xdr:rowOff>
    </xdr:from>
    <xdr:to>
      <xdr:col>4</xdr:col>
      <xdr:colOff>1692585</xdr:colOff>
      <xdr:row>6</xdr:row>
      <xdr:rowOff>87379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18856ED-1D01-0E40-B79C-8DC825A277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169333"/>
          <a:ext cx="2172363" cy="1131602"/>
        </a:xfrm>
        <a:prstGeom prst="rect">
          <a:avLst/>
        </a:prstGeom>
      </xdr:spPr>
    </xdr:pic>
    <xdr:clientData/>
  </xdr:twoCellAnchor>
  <xdr:twoCellAnchor editAs="absolute">
    <xdr:from>
      <xdr:col>5</xdr:col>
      <xdr:colOff>241177</xdr:colOff>
      <xdr:row>1</xdr:row>
      <xdr:rowOff>77306</xdr:rowOff>
    </xdr:from>
    <xdr:to>
      <xdr:col>5</xdr:col>
      <xdr:colOff>2164101</xdr:colOff>
      <xdr:row>2</xdr:row>
      <xdr:rowOff>238919</xdr:rowOff>
    </xdr:to>
    <xdr:sp macro="[0]!Bear" textlink="">
      <xdr:nvSpPr>
        <xdr:cNvPr id="14" name="Rounded Rectangle 13">
          <a:extLst>
            <a:ext uri="{FF2B5EF4-FFF2-40B4-BE49-F238E27FC236}">
              <a16:creationId xmlns:a16="http://schemas.microsoft.com/office/drawing/2014/main" id="{CAD16F6D-DCD6-5D42-A124-53DD975A0C7A}"/>
            </a:ext>
          </a:extLst>
        </xdr:cNvPr>
        <xdr:cNvSpPr/>
      </xdr:nvSpPr>
      <xdr:spPr>
        <a:xfrm>
          <a:off x="2625955" y="246639"/>
          <a:ext cx="1922924" cy="330947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Bear</a:t>
          </a:r>
        </a:p>
      </xdr:txBody>
    </xdr:sp>
    <xdr:clientData/>
  </xdr:twoCellAnchor>
  <xdr:twoCellAnchor editAs="absolute">
    <xdr:from>
      <xdr:col>5</xdr:col>
      <xdr:colOff>241177</xdr:colOff>
      <xdr:row>2</xdr:row>
      <xdr:rowOff>303685</xdr:rowOff>
    </xdr:from>
    <xdr:to>
      <xdr:col>5</xdr:col>
      <xdr:colOff>2164101</xdr:colOff>
      <xdr:row>4</xdr:row>
      <xdr:rowOff>111624</xdr:rowOff>
    </xdr:to>
    <xdr:sp macro="[0]!_xludf.Base" textlink="">
      <xdr:nvSpPr>
        <xdr:cNvPr id="15" name="Rounded Rectangle 14">
          <a:extLst>
            <a:ext uri="{FF2B5EF4-FFF2-40B4-BE49-F238E27FC236}">
              <a16:creationId xmlns:a16="http://schemas.microsoft.com/office/drawing/2014/main" id="{9D108D71-CDCB-9E4F-AAC0-97D8743A3D9C}"/>
            </a:ext>
          </a:extLst>
        </xdr:cNvPr>
        <xdr:cNvSpPr/>
      </xdr:nvSpPr>
      <xdr:spPr>
        <a:xfrm>
          <a:off x="2625955" y="642352"/>
          <a:ext cx="1922924" cy="33005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Base</a:t>
          </a:r>
        </a:p>
      </xdr:txBody>
    </xdr:sp>
    <xdr:clientData/>
  </xdr:twoCellAnchor>
  <xdr:twoCellAnchor editAs="absolute">
    <xdr:from>
      <xdr:col>5</xdr:col>
      <xdr:colOff>241177</xdr:colOff>
      <xdr:row>5</xdr:row>
      <xdr:rowOff>4451</xdr:rowOff>
    </xdr:from>
    <xdr:to>
      <xdr:col>5</xdr:col>
      <xdr:colOff>2164101</xdr:colOff>
      <xdr:row>6</xdr:row>
      <xdr:rowOff>156316</xdr:rowOff>
    </xdr:to>
    <xdr:sp macro="[0]!Bull" textlink="">
      <xdr:nvSpPr>
        <xdr:cNvPr id="16" name="Rounded Rectangle 15">
          <a:extLst>
            <a:ext uri="{FF2B5EF4-FFF2-40B4-BE49-F238E27FC236}">
              <a16:creationId xmlns:a16="http://schemas.microsoft.com/office/drawing/2014/main" id="{78DD3E58-C685-C740-82E4-57083F9810D3}"/>
            </a:ext>
          </a:extLst>
        </xdr:cNvPr>
        <xdr:cNvSpPr/>
      </xdr:nvSpPr>
      <xdr:spPr>
        <a:xfrm>
          <a:off x="2625955" y="1034562"/>
          <a:ext cx="1922924" cy="33531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164576</xdr:rowOff>
    </xdr:from>
    <xdr:to>
      <xdr:col>3</xdr:col>
      <xdr:colOff>338027</xdr:colOff>
      <xdr:row>7</xdr:row>
      <xdr:rowOff>269759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121398E-2994-114F-BFB4-5C70F223F7F2}"/>
            </a:ext>
          </a:extLst>
        </xdr:cNvPr>
        <xdr:cNvSpPr txBox="1"/>
      </xdr:nvSpPr>
      <xdr:spPr>
        <a:xfrm>
          <a:off x="0" y="1392243"/>
          <a:ext cx="2609916" cy="288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n-US" sz="1000" b="1" i="0" u="none" strike="noStrike">
              <a:solidFill>
                <a:schemeClr val="bg1"/>
              </a:solidFill>
              <a:effectLst/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(in millions, except per-share amounts)</a:t>
          </a:r>
          <a:r>
            <a:rPr lang="en-US" sz="1000" b="1" i="0">
              <a:solidFill>
                <a:schemeClr val="bg1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127000</xdr:colOff>
      <xdr:row>1</xdr:row>
      <xdr:rowOff>0</xdr:rowOff>
    </xdr:from>
    <xdr:to>
      <xdr:col>3</xdr:col>
      <xdr:colOff>27474</xdr:colOff>
      <xdr:row>6</xdr:row>
      <xdr:rowOff>73268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86176E1-A63E-894A-8ADB-641C1C88B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169333"/>
          <a:ext cx="2172363" cy="1131602"/>
        </a:xfrm>
        <a:prstGeom prst="rect">
          <a:avLst/>
        </a:prstGeom>
      </xdr:spPr>
    </xdr:pic>
    <xdr:clientData/>
  </xdr:twoCellAnchor>
  <xdr:twoCellAnchor editAs="absolute">
    <xdr:from>
      <xdr:col>3</xdr:col>
      <xdr:colOff>354066</xdr:colOff>
      <xdr:row>1</xdr:row>
      <xdr:rowOff>77306</xdr:rowOff>
    </xdr:from>
    <xdr:to>
      <xdr:col>5</xdr:col>
      <xdr:colOff>569546</xdr:colOff>
      <xdr:row>2</xdr:row>
      <xdr:rowOff>224808</xdr:rowOff>
    </xdr:to>
    <xdr:sp macro="[0]!Bear" textlink="">
      <xdr:nvSpPr>
        <xdr:cNvPr id="14" name="Rounded Rectangle 13">
          <a:extLst>
            <a:ext uri="{FF2B5EF4-FFF2-40B4-BE49-F238E27FC236}">
              <a16:creationId xmlns:a16="http://schemas.microsoft.com/office/drawing/2014/main" id="{4EF564C3-73D1-C14A-A904-0582A441CDFD}"/>
            </a:ext>
          </a:extLst>
        </xdr:cNvPr>
        <xdr:cNvSpPr/>
      </xdr:nvSpPr>
      <xdr:spPr>
        <a:xfrm>
          <a:off x="2625955" y="246639"/>
          <a:ext cx="1922924" cy="330947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Bear</a:t>
          </a:r>
        </a:p>
      </xdr:txBody>
    </xdr:sp>
    <xdr:clientData/>
  </xdr:twoCellAnchor>
  <xdr:twoCellAnchor editAs="absolute">
    <xdr:from>
      <xdr:col>3</xdr:col>
      <xdr:colOff>354066</xdr:colOff>
      <xdr:row>2</xdr:row>
      <xdr:rowOff>289574</xdr:rowOff>
    </xdr:from>
    <xdr:to>
      <xdr:col>5</xdr:col>
      <xdr:colOff>569546</xdr:colOff>
      <xdr:row>4</xdr:row>
      <xdr:rowOff>97513</xdr:rowOff>
    </xdr:to>
    <xdr:sp macro="[0]!_xludf.Base" textlink="">
      <xdr:nvSpPr>
        <xdr:cNvPr id="15" name="Rounded Rectangle 14">
          <a:extLst>
            <a:ext uri="{FF2B5EF4-FFF2-40B4-BE49-F238E27FC236}">
              <a16:creationId xmlns:a16="http://schemas.microsoft.com/office/drawing/2014/main" id="{FBFFA259-B500-7248-8304-AA4877880E25}"/>
            </a:ext>
          </a:extLst>
        </xdr:cNvPr>
        <xdr:cNvSpPr/>
      </xdr:nvSpPr>
      <xdr:spPr>
        <a:xfrm>
          <a:off x="2625955" y="642352"/>
          <a:ext cx="1922924" cy="33005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Base</a:t>
          </a:r>
        </a:p>
      </xdr:txBody>
    </xdr:sp>
    <xdr:clientData/>
  </xdr:twoCellAnchor>
  <xdr:twoCellAnchor editAs="absolute">
    <xdr:from>
      <xdr:col>3</xdr:col>
      <xdr:colOff>354066</xdr:colOff>
      <xdr:row>4</xdr:row>
      <xdr:rowOff>159673</xdr:rowOff>
    </xdr:from>
    <xdr:to>
      <xdr:col>5</xdr:col>
      <xdr:colOff>569546</xdr:colOff>
      <xdr:row>6</xdr:row>
      <xdr:rowOff>142205</xdr:rowOff>
    </xdr:to>
    <xdr:sp macro="[0]!Bull" textlink="">
      <xdr:nvSpPr>
        <xdr:cNvPr id="16" name="Rounded Rectangle 15">
          <a:extLst>
            <a:ext uri="{FF2B5EF4-FFF2-40B4-BE49-F238E27FC236}">
              <a16:creationId xmlns:a16="http://schemas.microsoft.com/office/drawing/2014/main" id="{6588A62D-9894-2D44-AC8A-3A8B4E14848F}"/>
            </a:ext>
          </a:extLst>
        </xdr:cNvPr>
        <xdr:cNvSpPr/>
      </xdr:nvSpPr>
      <xdr:spPr>
        <a:xfrm>
          <a:off x="2625955" y="1034562"/>
          <a:ext cx="1922924" cy="33531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Bull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441</xdr:rowOff>
    </xdr:from>
    <xdr:to>
      <xdr:col>5</xdr:col>
      <xdr:colOff>225138</xdr:colOff>
      <xdr:row>7</xdr:row>
      <xdr:rowOff>283870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9CD174F-87DC-F047-8D50-10D40D64FE99}"/>
            </a:ext>
          </a:extLst>
        </xdr:cNvPr>
        <xdr:cNvSpPr txBox="1"/>
      </xdr:nvSpPr>
      <xdr:spPr>
        <a:xfrm>
          <a:off x="0" y="1372041"/>
          <a:ext cx="2600038" cy="2834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n-US" sz="1000" b="1" i="0" u="none" strike="noStrike">
              <a:solidFill>
                <a:schemeClr val="bg1"/>
              </a:solidFill>
              <a:effectLst/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(in millions, except per-share amounts)</a:t>
          </a:r>
          <a:r>
            <a:rPr lang="en-US" sz="1000" b="1" i="0">
              <a:solidFill>
                <a:schemeClr val="bg1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127000</xdr:colOff>
      <xdr:row>1</xdr:row>
      <xdr:rowOff>0</xdr:rowOff>
    </xdr:from>
    <xdr:to>
      <xdr:col>4</xdr:col>
      <xdr:colOff>1692585</xdr:colOff>
      <xdr:row>6</xdr:row>
      <xdr:rowOff>87379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25D9703-3213-E843-A7F6-1B97A626D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165100"/>
          <a:ext cx="2162485" cy="1116079"/>
        </a:xfrm>
        <a:prstGeom prst="rect">
          <a:avLst/>
        </a:prstGeom>
      </xdr:spPr>
    </xdr:pic>
    <xdr:clientData/>
  </xdr:twoCellAnchor>
  <xdr:twoCellAnchor editAs="absolute">
    <xdr:from>
      <xdr:col>5</xdr:col>
      <xdr:colOff>241177</xdr:colOff>
      <xdr:row>1</xdr:row>
      <xdr:rowOff>77306</xdr:rowOff>
    </xdr:from>
    <xdr:to>
      <xdr:col>6</xdr:col>
      <xdr:colOff>922323</xdr:colOff>
      <xdr:row>2</xdr:row>
      <xdr:rowOff>238919</xdr:rowOff>
    </xdr:to>
    <xdr:sp macro="[0]!Bear" textlink="">
      <xdr:nvSpPr>
        <xdr:cNvPr id="4" name="Rounded Rectangle 3">
          <a:extLst>
            <a:ext uri="{FF2B5EF4-FFF2-40B4-BE49-F238E27FC236}">
              <a16:creationId xmlns:a16="http://schemas.microsoft.com/office/drawing/2014/main" id="{1577C3BF-CBDB-7E4A-9FE0-BE0135794786}"/>
            </a:ext>
          </a:extLst>
        </xdr:cNvPr>
        <xdr:cNvSpPr/>
      </xdr:nvSpPr>
      <xdr:spPr>
        <a:xfrm>
          <a:off x="2616077" y="242406"/>
          <a:ext cx="1922924" cy="326713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Bear</a:t>
          </a:r>
        </a:p>
      </xdr:txBody>
    </xdr:sp>
    <xdr:clientData/>
  </xdr:twoCellAnchor>
  <xdr:twoCellAnchor editAs="absolute">
    <xdr:from>
      <xdr:col>5</xdr:col>
      <xdr:colOff>241177</xdr:colOff>
      <xdr:row>2</xdr:row>
      <xdr:rowOff>303685</xdr:rowOff>
    </xdr:from>
    <xdr:to>
      <xdr:col>6</xdr:col>
      <xdr:colOff>922323</xdr:colOff>
      <xdr:row>4</xdr:row>
      <xdr:rowOff>111624</xdr:rowOff>
    </xdr:to>
    <xdr:sp macro="[0]!_xludf.Base" textlink="">
      <xdr:nvSpPr>
        <xdr:cNvPr id="5" name="Rounded Rectangle 4">
          <a:extLst>
            <a:ext uri="{FF2B5EF4-FFF2-40B4-BE49-F238E27FC236}">
              <a16:creationId xmlns:a16="http://schemas.microsoft.com/office/drawing/2014/main" id="{B49C5D2A-D061-D14F-818B-4C12F1220DB5}"/>
            </a:ext>
          </a:extLst>
        </xdr:cNvPr>
        <xdr:cNvSpPr/>
      </xdr:nvSpPr>
      <xdr:spPr>
        <a:xfrm>
          <a:off x="2616077" y="633885"/>
          <a:ext cx="1922924" cy="328639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Base</a:t>
          </a:r>
        </a:p>
      </xdr:txBody>
    </xdr:sp>
    <xdr:clientData/>
  </xdr:twoCellAnchor>
  <xdr:twoCellAnchor editAs="absolute">
    <xdr:from>
      <xdr:col>5</xdr:col>
      <xdr:colOff>241177</xdr:colOff>
      <xdr:row>5</xdr:row>
      <xdr:rowOff>4451</xdr:rowOff>
    </xdr:from>
    <xdr:to>
      <xdr:col>6</xdr:col>
      <xdr:colOff>922323</xdr:colOff>
      <xdr:row>6</xdr:row>
      <xdr:rowOff>156316</xdr:rowOff>
    </xdr:to>
    <xdr:sp macro="[0]!Bull" textlink="">
      <xdr:nvSpPr>
        <xdr:cNvPr id="6" name="Rounded Rectangle 5">
          <a:extLst>
            <a:ext uri="{FF2B5EF4-FFF2-40B4-BE49-F238E27FC236}">
              <a16:creationId xmlns:a16="http://schemas.microsoft.com/office/drawing/2014/main" id="{3D7342A7-002F-BF47-8A2C-A58A0E6A3AA2}"/>
            </a:ext>
          </a:extLst>
        </xdr:cNvPr>
        <xdr:cNvSpPr/>
      </xdr:nvSpPr>
      <xdr:spPr>
        <a:xfrm>
          <a:off x="2616077" y="1020451"/>
          <a:ext cx="1922924" cy="329665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Bull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298824</xdr:colOff>
      <xdr:row>7</xdr:row>
      <xdr:rowOff>348628</xdr:rowOff>
    </xdr:from>
    <xdr:to>
      <xdr:col>79</xdr:col>
      <xdr:colOff>83256</xdr:colOff>
      <xdr:row>32</xdr:row>
      <xdr:rowOff>28223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79</xdr:col>
      <xdr:colOff>141112</xdr:colOff>
      <xdr:row>23</xdr:row>
      <xdr:rowOff>43993</xdr:rowOff>
    </xdr:from>
    <xdr:to>
      <xdr:col>83</xdr:col>
      <xdr:colOff>127830</xdr:colOff>
      <xdr:row>38</xdr:row>
      <xdr:rowOff>103757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304912" y="4844593"/>
              <a:ext cx="2717218" cy="31077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6</xdr:row>
      <xdr:rowOff>164576</xdr:rowOff>
    </xdr:from>
    <xdr:to>
      <xdr:col>3</xdr:col>
      <xdr:colOff>676694</xdr:colOff>
      <xdr:row>7</xdr:row>
      <xdr:rowOff>269759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926A21D7-2B85-8E44-8255-9DD4CBC1CFFD}"/>
            </a:ext>
          </a:extLst>
        </xdr:cNvPr>
        <xdr:cNvSpPr txBox="1"/>
      </xdr:nvSpPr>
      <xdr:spPr>
        <a:xfrm>
          <a:off x="0" y="1392243"/>
          <a:ext cx="2609916" cy="288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n-US" sz="1000" b="1" i="0" u="none" strike="noStrike">
              <a:solidFill>
                <a:schemeClr val="bg1"/>
              </a:solidFill>
              <a:effectLst/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(in millions, except per-share amounts)</a:t>
          </a:r>
          <a:r>
            <a:rPr lang="en-US" sz="1000" b="1" i="0">
              <a:solidFill>
                <a:schemeClr val="bg1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127000</xdr:colOff>
      <xdr:row>1</xdr:row>
      <xdr:rowOff>1296</xdr:rowOff>
    </xdr:from>
    <xdr:to>
      <xdr:col>3</xdr:col>
      <xdr:colOff>366141</xdr:colOff>
      <xdr:row>6</xdr:row>
      <xdr:rowOff>73268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A9DE0B7-0C02-774D-B449-18B1A021A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000" y="169333"/>
          <a:ext cx="2172363" cy="1131602"/>
        </a:xfrm>
        <a:prstGeom prst="rect">
          <a:avLst/>
        </a:prstGeom>
      </xdr:spPr>
    </xdr:pic>
    <xdr:clientData/>
  </xdr:twoCellAnchor>
  <xdr:twoCellAnchor editAs="absolute">
    <xdr:from>
      <xdr:col>3</xdr:col>
      <xdr:colOff>692733</xdr:colOff>
      <xdr:row>1</xdr:row>
      <xdr:rowOff>77306</xdr:rowOff>
    </xdr:from>
    <xdr:to>
      <xdr:col>18</xdr:col>
      <xdr:colOff>89768</xdr:colOff>
      <xdr:row>2</xdr:row>
      <xdr:rowOff>224808</xdr:rowOff>
    </xdr:to>
    <xdr:sp macro="[0]!Bear" textlink="">
      <xdr:nvSpPr>
        <xdr:cNvPr id="16" name="Rounded Rectangle 15">
          <a:extLst>
            <a:ext uri="{FF2B5EF4-FFF2-40B4-BE49-F238E27FC236}">
              <a16:creationId xmlns:a16="http://schemas.microsoft.com/office/drawing/2014/main" id="{267B9A26-0A79-1147-B599-BBEA9478C788}"/>
            </a:ext>
          </a:extLst>
        </xdr:cNvPr>
        <xdr:cNvSpPr/>
      </xdr:nvSpPr>
      <xdr:spPr>
        <a:xfrm>
          <a:off x="2625955" y="246639"/>
          <a:ext cx="1922924" cy="330947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Bear</a:t>
          </a:r>
        </a:p>
      </xdr:txBody>
    </xdr:sp>
    <xdr:clientData/>
  </xdr:twoCellAnchor>
  <xdr:twoCellAnchor editAs="absolute">
    <xdr:from>
      <xdr:col>3</xdr:col>
      <xdr:colOff>692733</xdr:colOff>
      <xdr:row>2</xdr:row>
      <xdr:rowOff>289574</xdr:rowOff>
    </xdr:from>
    <xdr:to>
      <xdr:col>18</xdr:col>
      <xdr:colOff>89768</xdr:colOff>
      <xdr:row>4</xdr:row>
      <xdr:rowOff>97513</xdr:rowOff>
    </xdr:to>
    <xdr:sp macro="[0]!_xludf.Base" textlink="">
      <xdr:nvSpPr>
        <xdr:cNvPr id="17" name="Rounded Rectangle 16">
          <a:extLst>
            <a:ext uri="{FF2B5EF4-FFF2-40B4-BE49-F238E27FC236}">
              <a16:creationId xmlns:a16="http://schemas.microsoft.com/office/drawing/2014/main" id="{F8BA20AD-21AD-6D46-9223-0D4006BE0D82}"/>
            </a:ext>
          </a:extLst>
        </xdr:cNvPr>
        <xdr:cNvSpPr/>
      </xdr:nvSpPr>
      <xdr:spPr>
        <a:xfrm>
          <a:off x="2625955" y="642352"/>
          <a:ext cx="1922924" cy="33005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Base</a:t>
          </a:r>
        </a:p>
      </xdr:txBody>
    </xdr:sp>
    <xdr:clientData/>
  </xdr:twoCellAnchor>
  <xdr:twoCellAnchor editAs="absolute">
    <xdr:from>
      <xdr:col>3</xdr:col>
      <xdr:colOff>692733</xdr:colOff>
      <xdr:row>4</xdr:row>
      <xdr:rowOff>159673</xdr:rowOff>
    </xdr:from>
    <xdr:to>
      <xdr:col>18</xdr:col>
      <xdr:colOff>89768</xdr:colOff>
      <xdr:row>6</xdr:row>
      <xdr:rowOff>142205</xdr:rowOff>
    </xdr:to>
    <xdr:sp macro="[0]!Bull" textlink="">
      <xdr:nvSpPr>
        <xdr:cNvPr id="18" name="Rounded Rectangle 17">
          <a:extLst>
            <a:ext uri="{FF2B5EF4-FFF2-40B4-BE49-F238E27FC236}">
              <a16:creationId xmlns:a16="http://schemas.microsoft.com/office/drawing/2014/main" id="{409CC1FC-D3B0-0C4E-97A6-099DF857AEAD}"/>
            </a:ext>
          </a:extLst>
        </xdr:cNvPr>
        <xdr:cNvSpPr/>
      </xdr:nvSpPr>
      <xdr:spPr>
        <a:xfrm>
          <a:off x="2625955" y="1034562"/>
          <a:ext cx="1922924" cy="33531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Bull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164576</xdr:rowOff>
    </xdr:from>
    <xdr:to>
      <xdr:col>7</xdr:col>
      <xdr:colOff>338027</xdr:colOff>
      <xdr:row>7</xdr:row>
      <xdr:rowOff>269759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8DF18DBC-6CCA-6747-8EB3-886FE3134842}"/>
            </a:ext>
          </a:extLst>
        </xdr:cNvPr>
        <xdr:cNvSpPr txBox="1"/>
      </xdr:nvSpPr>
      <xdr:spPr>
        <a:xfrm>
          <a:off x="0" y="1392243"/>
          <a:ext cx="2609916" cy="288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n-US" sz="1000" b="1" i="0" u="none" strike="noStrike">
              <a:solidFill>
                <a:schemeClr val="bg1"/>
              </a:solidFill>
              <a:effectLst/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(in millions, except per-share amounts)</a:t>
          </a:r>
          <a:r>
            <a:rPr lang="en-US" sz="1000" b="1" i="0">
              <a:solidFill>
                <a:schemeClr val="bg1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127000</xdr:colOff>
      <xdr:row>1</xdr:row>
      <xdr:rowOff>0</xdr:rowOff>
    </xdr:from>
    <xdr:to>
      <xdr:col>7</xdr:col>
      <xdr:colOff>27474</xdr:colOff>
      <xdr:row>6</xdr:row>
      <xdr:rowOff>73268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086236E-AF6C-A540-ACB4-125A453BE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169333"/>
          <a:ext cx="2172363" cy="1131602"/>
        </a:xfrm>
        <a:prstGeom prst="rect">
          <a:avLst/>
        </a:prstGeom>
      </xdr:spPr>
    </xdr:pic>
    <xdr:clientData/>
  </xdr:twoCellAnchor>
  <xdr:twoCellAnchor editAs="absolute">
    <xdr:from>
      <xdr:col>7</xdr:col>
      <xdr:colOff>354066</xdr:colOff>
      <xdr:row>1</xdr:row>
      <xdr:rowOff>77306</xdr:rowOff>
    </xdr:from>
    <xdr:to>
      <xdr:col>17</xdr:col>
      <xdr:colOff>611879</xdr:colOff>
      <xdr:row>2</xdr:row>
      <xdr:rowOff>224808</xdr:rowOff>
    </xdr:to>
    <xdr:sp macro="[0]!Bear" textlink="">
      <xdr:nvSpPr>
        <xdr:cNvPr id="14" name="Rounded Rectangle 13">
          <a:extLst>
            <a:ext uri="{FF2B5EF4-FFF2-40B4-BE49-F238E27FC236}">
              <a16:creationId xmlns:a16="http://schemas.microsoft.com/office/drawing/2014/main" id="{E773B4E0-D71F-5B41-A767-D68CA6DFA873}"/>
            </a:ext>
          </a:extLst>
        </xdr:cNvPr>
        <xdr:cNvSpPr/>
      </xdr:nvSpPr>
      <xdr:spPr>
        <a:xfrm>
          <a:off x="2625955" y="246639"/>
          <a:ext cx="1922924" cy="330947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Bear</a:t>
          </a:r>
        </a:p>
      </xdr:txBody>
    </xdr:sp>
    <xdr:clientData/>
  </xdr:twoCellAnchor>
  <xdr:twoCellAnchor editAs="absolute">
    <xdr:from>
      <xdr:col>7</xdr:col>
      <xdr:colOff>354066</xdr:colOff>
      <xdr:row>2</xdr:row>
      <xdr:rowOff>289574</xdr:rowOff>
    </xdr:from>
    <xdr:to>
      <xdr:col>17</xdr:col>
      <xdr:colOff>611879</xdr:colOff>
      <xdr:row>4</xdr:row>
      <xdr:rowOff>97513</xdr:rowOff>
    </xdr:to>
    <xdr:sp macro="[0]!_xludf.Base" textlink="">
      <xdr:nvSpPr>
        <xdr:cNvPr id="15" name="Rounded Rectangle 14">
          <a:extLst>
            <a:ext uri="{FF2B5EF4-FFF2-40B4-BE49-F238E27FC236}">
              <a16:creationId xmlns:a16="http://schemas.microsoft.com/office/drawing/2014/main" id="{88CCE304-2648-BA41-8EA2-7C5C7135B430}"/>
            </a:ext>
          </a:extLst>
        </xdr:cNvPr>
        <xdr:cNvSpPr/>
      </xdr:nvSpPr>
      <xdr:spPr>
        <a:xfrm>
          <a:off x="2625955" y="642352"/>
          <a:ext cx="1922924" cy="33005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Base</a:t>
          </a:r>
        </a:p>
      </xdr:txBody>
    </xdr:sp>
    <xdr:clientData/>
  </xdr:twoCellAnchor>
  <xdr:twoCellAnchor editAs="absolute">
    <xdr:from>
      <xdr:col>7</xdr:col>
      <xdr:colOff>354066</xdr:colOff>
      <xdr:row>4</xdr:row>
      <xdr:rowOff>159673</xdr:rowOff>
    </xdr:from>
    <xdr:to>
      <xdr:col>17</xdr:col>
      <xdr:colOff>611879</xdr:colOff>
      <xdr:row>6</xdr:row>
      <xdr:rowOff>142205</xdr:rowOff>
    </xdr:to>
    <xdr:sp macro="[0]!Bull" textlink="">
      <xdr:nvSpPr>
        <xdr:cNvPr id="16" name="Rounded Rectangle 15">
          <a:extLst>
            <a:ext uri="{FF2B5EF4-FFF2-40B4-BE49-F238E27FC236}">
              <a16:creationId xmlns:a16="http://schemas.microsoft.com/office/drawing/2014/main" id="{B69D5E73-320E-744C-BB84-8E8735C7E3B9}"/>
            </a:ext>
          </a:extLst>
        </xdr:cNvPr>
        <xdr:cNvSpPr/>
      </xdr:nvSpPr>
      <xdr:spPr>
        <a:xfrm>
          <a:off x="2625955" y="1034562"/>
          <a:ext cx="1922924" cy="33531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Bull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164576</xdr:rowOff>
    </xdr:from>
    <xdr:to>
      <xdr:col>2</xdr:col>
      <xdr:colOff>512530</xdr:colOff>
      <xdr:row>7</xdr:row>
      <xdr:rowOff>269759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67ECF4B-E82F-A54B-AB87-183B4EE8585C}"/>
            </a:ext>
          </a:extLst>
        </xdr:cNvPr>
        <xdr:cNvSpPr txBox="1"/>
      </xdr:nvSpPr>
      <xdr:spPr>
        <a:xfrm>
          <a:off x="0" y="1371076"/>
          <a:ext cx="2598627" cy="2829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n-US" sz="1000" b="1" i="0" u="none" strike="noStrike">
              <a:solidFill>
                <a:schemeClr val="bg1"/>
              </a:solidFill>
              <a:effectLst/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(in millions, except per-share amounts)</a:t>
          </a:r>
          <a:r>
            <a:rPr lang="en-US" sz="1000" b="1" i="0">
              <a:solidFill>
                <a:schemeClr val="bg1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127000</xdr:colOff>
      <xdr:row>1</xdr:row>
      <xdr:rowOff>1690</xdr:rowOff>
    </xdr:from>
    <xdr:to>
      <xdr:col>2</xdr:col>
      <xdr:colOff>202512</xdr:colOff>
      <xdr:row>6</xdr:row>
      <xdr:rowOff>73268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7EA58D3-2A5E-8F4B-961B-B65C486CD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165100"/>
          <a:ext cx="2161074" cy="1114668"/>
        </a:xfrm>
        <a:prstGeom prst="rect">
          <a:avLst/>
        </a:prstGeom>
      </xdr:spPr>
    </xdr:pic>
    <xdr:clientData/>
  </xdr:twoCellAnchor>
  <xdr:twoCellAnchor editAs="absolute">
    <xdr:from>
      <xdr:col>2</xdr:col>
      <xdr:colOff>528569</xdr:colOff>
      <xdr:row>1</xdr:row>
      <xdr:rowOff>77306</xdr:rowOff>
    </xdr:from>
    <xdr:to>
      <xdr:col>5</xdr:col>
      <xdr:colOff>73178</xdr:colOff>
      <xdr:row>2</xdr:row>
      <xdr:rowOff>224808</xdr:rowOff>
    </xdr:to>
    <xdr:sp macro="[0]!Bear" textlink="">
      <xdr:nvSpPr>
        <xdr:cNvPr id="4" name="Rounded Rectangle 3">
          <a:extLst>
            <a:ext uri="{FF2B5EF4-FFF2-40B4-BE49-F238E27FC236}">
              <a16:creationId xmlns:a16="http://schemas.microsoft.com/office/drawing/2014/main" id="{76DA7530-0A6F-AE4A-8AA5-E46E69642212}"/>
            </a:ext>
          </a:extLst>
        </xdr:cNvPr>
        <xdr:cNvSpPr/>
      </xdr:nvSpPr>
      <xdr:spPr>
        <a:xfrm>
          <a:off x="2614666" y="242406"/>
          <a:ext cx="1908813" cy="325302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Bear</a:t>
          </a:r>
        </a:p>
      </xdr:txBody>
    </xdr:sp>
    <xdr:clientData/>
  </xdr:twoCellAnchor>
  <xdr:twoCellAnchor editAs="absolute">
    <xdr:from>
      <xdr:col>2</xdr:col>
      <xdr:colOff>528569</xdr:colOff>
      <xdr:row>2</xdr:row>
      <xdr:rowOff>289574</xdr:rowOff>
    </xdr:from>
    <xdr:to>
      <xdr:col>5</xdr:col>
      <xdr:colOff>73178</xdr:colOff>
      <xdr:row>4</xdr:row>
      <xdr:rowOff>97513</xdr:rowOff>
    </xdr:to>
    <xdr:sp macro="[0]!_xludf.Base" textlink="">
      <xdr:nvSpPr>
        <xdr:cNvPr id="5" name="Rounded Rectangle 4">
          <a:extLst>
            <a:ext uri="{FF2B5EF4-FFF2-40B4-BE49-F238E27FC236}">
              <a16:creationId xmlns:a16="http://schemas.microsoft.com/office/drawing/2014/main" id="{6D6341CA-4F56-BA42-BAEE-C9EAA5A3C892}"/>
            </a:ext>
          </a:extLst>
        </xdr:cNvPr>
        <xdr:cNvSpPr/>
      </xdr:nvSpPr>
      <xdr:spPr>
        <a:xfrm>
          <a:off x="2614666" y="632474"/>
          <a:ext cx="1908813" cy="328639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Base</a:t>
          </a:r>
        </a:p>
      </xdr:txBody>
    </xdr:sp>
    <xdr:clientData/>
  </xdr:twoCellAnchor>
  <xdr:twoCellAnchor editAs="absolute">
    <xdr:from>
      <xdr:col>2</xdr:col>
      <xdr:colOff>528569</xdr:colOff>
      <xdr:row>4</xdr:row>
      <xdr:rowOff>159673</xdr:rowOff>
    </xdr:from>
    <xdr:to>
      <xdr:col>5</xdr:col>
      <xdr:colOff>73178</xdr:colOff>
      <xdr:row>6</xdr:row>
      <xdr:rowOff>142205</xdr:rowOff>
    </xdr:to>
    <xdr:sp macro="[0]!Bull" textlink="">
      <xdr:nvSpPr>
        <xdr:cNvPr id="6" name="Rounded Rectangle 5">
          <a:extLst>
            <a:ext uri="{FF2B5EF4-FFF2-40B4-BE49-F238E27FC236}">
              <a16:creationId xmlns:a16="http://schemas.microsoft.com/office/drawing/2014/main" id="{476EB897-81D4-DD40-BE00-68F322944510}"/>
            </a:ext>
          </a:extLst>
        </xdr:cNvPr>
        <xdr:cNvSpPr/>
      </xdr:nvSpPr>
      <xdr:spPr>
        <a:xfrm>
          <a:off x="2614666" y="1023273"/>
          <a:ext cx="1908813" cy="325432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Bull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1481665</xdr:colOff>
      <xdr:row>21</xdr:row>
      <xdr:rowOff>117121</xdr:rowOff>
    </xdr:from>
    <xdr:to>
      <xdr:col>78</xdr:col>
      <xdr:colOff>0</xdr:colOff>
      <xdr:row>51</xdr:row>
      <xdr:rowOff>42333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1382888</xdr:colOff>
      <xdr:row>102</xdr:row>
      <xdr:rowOff>25135</xdr:rowOff>
    </xdr:from>
    <xdr:to>
      <xdr:col>78</xdr:col>
      <xdr:colOff>42334</xdr:colOff>
      <xdr:row>135</xdr:row>
      <xdr:rowOff>11025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1488282</xdr:colOff>
      <xdr:row>63</xdr:row>
      <xdr:rowOff>-1</xdr:rowOff>
    </xdr:from>
    <xdr:to>
      <xdr:col>78</xdr:col>
      <xdr:colOff>59532</xdr:colOff>
      <xdr:row>99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0</xdr:col>
      <xdr:colOff>0</xdr:colOff>
      <xdr:row>6</xdr:row>
      <xdr:rowOff>164576</xdr:rowOff>
    </xdr:from>
    <xdr:to>
      <xdr:col>7</xdr:col>
      <xdr:colOff>338027</xdr:colOff>
      <xdr:row>7</xdr:row>
      <xdr:rowOff>269759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A639742-8605-5D4B-ABB9-7F328715B7C7}"/>
            </a:ext>
          </a:extLst>
        </xdr:cNvPr>
        <xdr:cNvSpPr txBox="1"/>
      </xdr:nvSpPr>
      <xdr:spPr>
        <a:xfrm>
          <a:off x="0" y="1392243"/>
          <a:ext cx="2609916" cy="288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n-US" sz="1000" b="1" i="0" u="none" strike="noStrike">
              <a:solidFill>
                <a:schemeClr val="bg1"/>
              </a:solidFill>
              <a:effectLst/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(in millions, except per-share amounts)</a:t>
          </a:r>
          <a:r>
            <a:rPr lang="en-US" sz="1000" b="1" i="0">
              <a:solidFill>
                <a:schemeClr val="bg1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127000</xdr:colOff>
      <xdr:row>1</xdr:row>
      <xdr:rowOff>1035</xdr:rowOff>
    </xdr:from>
    <xdr:to>
      <xdr:col>3</xdr:col>
      <xdr:colOff>0</xdr:colOff>
      <xdr:row>6</xdr:row>
      <xdr:rowOff>73268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6938E78A-1703-8040-8922-29681405F7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000" y="169333"/>
          <a:ext cx="2172363" cy="1131602"/>
        </a:xfrm>
        <a:prstGeom prst="rect">
          <a:avLst/>
        </a:prstGeom>
      </xdr:spPr>
    </xdr:pic>
    <xdr:clientData/>
  </xdr:twoCellAnchor>
  <xdr:twoCellAnchor editAs="absolute">
    <xdr:from>
      <xdr:col>7</xdr:col>
      <xdr:colOff>354066</xdr:colOff>
      <xdr:row>1</xdr:row>
      <xdr:rowOff>77306</xdr:rowOff>
    </xdr:from>
    <xdr:to>
      <xdr:col>17</xdr:col>
      <xdr:colOff>611879</xdr:colOff>
      <xdr:row>2</xdr:row>
      <xdr:rowOff>224808</xdr:rowOff>
    </xdr:to>
    <xdr:sp macro="[0]!Bear" textlink="">
      <xdr:nvSpPr>
        <xdr:cNvPr id="18" name="Rounded Rectangle 17">
          <a:extLst>
            <a:ext uri="{FF2B5EF4-FFF2-40B4-BE49-F238E27FC236}">
              <a16:creationId xmlns:a16="http://schemas.microsoft.com/office/drawing/2014/main" id="{424FFFD6-441E-F748-98B8-7D9BAC0B7FFA}"/>
            </a:ext>
          </a:extLst>
        </xdr:cNvPr>
        <xdr:cNvSpPr/>
      </xdr:nvSpPr>
      <xdr:spPr>
        <a:xfrm>
          <a:off x="2625955" y="246639"/>
          <a:ext cx="1922924" cy="330947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Bear</a:t>
          </a:r>
        </a:p>
      </xdr:txBody>
    </xdr:sp>
    <xdr:clientData/>
  </xdr:twoCellAnchor>
  <xdr:twoCellAnchor editAs="absolute">
    <xdr:from>
      <xdr:col>7</xdr:col>
      <xdr:colOff>354066</xdr:colOff>
      <xdr:row>2</xdr:row>
      <xdr:rowOff>289574</xdr:rowOff>
    </xdr:from>
    <xdr:to>
      <xdr:col>17</xdr:col>
      <xdr:colOff>611879</xdr:colOff>
      <xdr:row>4</xdr:row>
      <xdr:rowOff>97513</xdr:rowOff>
    </xdr:to>
    <xdr:sp macro="[0]!_xludf.Base" textlink="">
      <xdr:nvSpPr>
        <xdr:cNvPr id="19" name="Rounded Rectangle 18">
          <a:extLst>
            <a:ext uri="{FF2B5EF4-FFF2-40B4-BE49-F238E27FC236}">
              <a16:creationId xmlns:a16="http://schemas.microsoft.com/office/drawing/2014/main" id="{31518819-6F84-4742-B522-A5B9279A534B}"/>
            </a:ext>
          </a:extLst>
        </xdr:cNvPr>
        <xdr:cNvSpPr/>
      </xdr:nvSpPr>
      <xdr:spPr>
        <a:xfrm>
          <a:off x="2625955" y="642352"/>
          <a:ext cx="1922924" cy="33005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Base</a:t>
          </a:r>
        </a:p>
      </xdr:txBody>
    </xdr:sp>
    <xdr:clientData/>
  </xdr:twoCellAnchor>
  <xdr:twoCellAnchor editAs="absolute">
    <xdr:from>
      <xdr:col>7</xdr:col>
      <xdr:colOff>354066</xdr:colOff>
      <xdr:row>5</xdr:row>
      <xdr:rowOff>7273</xdr:rowOff>
    </xdr:from>
    <xdr:to>
      <xdr:col>17</xdr:col>
      <xdr:colOff>611879</xdr:colOff>
      <xdr:row>6</xdr:row>
      <xdr:rowOff>142205</xdr:rowOff>
    </xdr:to>
    <xdr:sp macro="[0]!Bull" textlink="">
      <xdr:nvSpPr>
        <xdr:cNvPr id="20" name="Rounded Rectangle 19">
          <a:extLst>
            <a:ext uri="{FF2B5EF4-FFF2-40B4-BE49-F238E27FC236}">
              <a16:creationId xmlns:a16="http://schemas.microsoft.com/office/drawing/2014/main" id="{EF160DF5-C12F-D943-9959-860404A37398}"/>
            </a:ext>
          </a:extLst>
        </xdr:cNvPr>
        <xdr:cNvSpPr/>
      </xdr:nvSpPr>
      <xdr:spPr>
        <a:xfrm>
          <a:off x="2625955" y="1034562"/>
          <a:ext cx="1922924" cy="33531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Bull</a:t>
          </a:r>
        </a:p>
      </xdr:txBody>
    </xdr:sp>
    <xdr:clientData/>
  </xdr:twoCellAnchor>
  <xdr:twoCellAnchor>
    <xdr:from>
      <xdr:col>2</xdr:col>
      <xdr:colOff>1433453</xdr:colOff>
      <xdr:row>185</xdr:row>
      <xdr:rowOff>35572</xdr:rowOff>
    </xdr:from>
    <xdr:to>
      <xdr:col>67</xdr:col>
      <xdr:colOff>562091</xdr:colOff>
      <xdr:row>212</xdr:row>
      <xdr:rowOff>151458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9589A20-A3B8-694D-8260-228828A509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78</xdr:col>
      <xdr:colOff>594229</xdr:colOff>
      <xdr:row>62</xdr:row>
      <xdr:rowOff>133689</xdr:rowOff>
    </xdr:from>
    <xdr:to>
      <xdr:col>93</xdr:col>
      <xdr:colOff>606714</xdr:colOff>
      <xdr:row>98</xdr:row>
      <xdr:rowOff>133690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F26E5CCA-11AE-874B-97C8-945591F96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1140647</xdr:colOff>
      <xdr:row>147</xdr:row>
      <xdr:rowOff>11759</xdr:rowOff>
    </xdr:from>
    <xdr:to>
      <xdr:col>77</xdr:col>
      <xdr:colOff>623242</xdr:colOff>
      <xdr:row>179</xdr:row>
      <xdr:rowOff>162279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D06B4C12-3197-8C41-95FC-F4030773DA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78</xdr:col>
      <xdr:colOff>309014</xdr:colOff>
      <xdr:row>21</xdr:row>
      <xdr:rowOff>117832</xdr:rowOff>
    </xdr:from>
    <xdr:to>
      <xdr:col>88</xdr:col>
      <xdr:colOff>480122</xdr:colOff>
      <xdr:row>51</xdr:row>
      <xdr:rowOff>15487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5C18821-21AF-7748-B2A3-95C0A8A678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6</xdr:row>
      <xdr:rowOff>164576</xdr:rowOff>
    </xdr:from>
    <xdr:to>
      <xdr:col>2</xdr:col>
      <xdr:colOff>2257138</xdr:colOff>
      <xdr:row>7</xdr:row>
      <xdr:rowOff>269759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FF2C51FB-97FA-AA41-A927-D07B19A335BE}"/>
            </a:ext>
          </a:extLst>
        </xdr:cNvPr>
        <xdr:cNvSpPr txBox="1"/>
      </xdr:nvSpPr>
      <xdr:spPr>
        <a:xfrm>
          <a:off x="0" y="1392243"/>
          <a:ext cx="2609916" cy="2886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l"/>
          <a:r>
            <a:rPr lang="en-US" sz="1000" b="1" i="0" u="none" strike="noStrike">
              <a:solidFill>
                <a:schemeClr val="bg1"/>
              </a:solidFill>
              <a:effectLst/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(in millions, except per-share amounts)</a:t>
          </a:r>
          <a:r>
            <a:rPr lang="en-US" sz="1000" b="1" i="0">
              <a:solidFill>
                <a:schemeClr val="bg1"/>
              </a:solidFill>
              <a:latin typeface="Arial" panose="020B0604020202020204" pitchFamily="34" charset="0"/>
              <a:ea typeface="Arial Unicode MS" panose="020B0604020202020204" pitchFamily="34" charset="-128"/>
              <a:cs typeface="Arial" panose="020B0604020202020204" pitchFamily="34" charset="0"/>
            </a:rPr>
            <a:t> </a:t>
          </a:r>
        </a:p>
      </xdr:txBody>
    </xdr:sp>
    <xdr:clientData/>
  </xdr:twoCellAnchor>
  <xdr:twoCellAnchor editAs="absolute">
    <xdr:from>
      <xdr:col>0</xdr:col>
      <xdr:colOff>127000</xdr:colOff>
      <xdr:row>1</xdr:row>
      <xdr:rowOff>0</xdr:rowOff>
    </xdr:from>
    <xdr:to>
      <xdr:col>2</xdr:col>
      <xdr:colOff>1946585</xdr:colOff>
      <xdr:row>6</xdr:row>
      <xdr:rowOff>73268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27C29694-9376-1946-AD46-05A2ADA09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169333"/>
          <a:ext cx="2172363" cy="1131602"/>
        </a:xfrm>
        <a:prstGeom prst="rect">
          <a:avLst/>
        </a:prstGeom>
      </xdr:spPr>
    </xdr:pic>
    <xdr:clientData/>
  </xdr:twoCellAnchor>
  <xdr:twoCellAnchor editAs="absolute">
    <xdr:from>
      <xdr:col>2</xdr:col>
      <xdr:colOff>2273177</xdr:colOff>
      <xdr:row>1</xdr:row>
      <xdr:rowOff>77306</xdr:rowOff>
    </xdr:from>
    <xdr:to>
      <xdr:col>7</xdr:col>
      <xdr:colOff>752990</xdr:colOff>
      <xdr:row>2</xdr:row>
      <xdr:rowOff>224808</xdr:rowOff>
    </xdr:to>
    <xdr:sp macro="[0]!Bear" textlink="">
      <xdr:nvSpPr>
        <xdr:cNvPr id="14" name="Rounded Rectangle 13">
          <a:extLst>
            <a:ext uri="{FF2B5EF4-FFF2-40B4-BE49-F238E27FC236}">
              <a16:creationId xmlns:a16="http://schemas.microsoft.com/office/drawing/2014/main" id="{7F981B94-9BF2-EB4A-ABA7-1F92742D8D56}"/>
            </a:ext>
          </a:extLst>
        </xdr:cNvPr>
        <xdr:cNvSpPr/>
      </xdr:nvSpPr>
      <xdr:spPr>
        <a:xfrm>
          <a:off x="2625955" y="246639"/>
          <a:ext cx="1922924" cy="330947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Bear</a:t>
          </a:r>
        </a:p>
      </xdr:txBody>
    </xdr:sp>
    <xdr:clientData/>
  </xdr:twoCellAnchor>
  <xdr:twoCellAnchor editAs="absolute">
    <xdr:from>
      <xdr:col>2</xdr:col>
      <xdr:colOff>2273177</xdr:colOff>
      <xdr:row>2</xdr:row>
      <xdr:rowOff>289574</xdr:rowOff>
    </xdr:from>
    <xdr:to>
      <xdr:col>7</xdr:col>
      <xdr:colOff>752990</xdr:colOff>
      <xdr:row>4</xdr:row>
      <xdr:rowOff>97513</xdr:rowOff>
    </xdr:to>
    <xdr:sp macro="[0]!_xludf.Base" textlink="">
      <xdr:nvSpPr>
        <xdr:cNvPr id="15" name="Rounded Rectangle 14">
          <a:extLst>
            <a:ext uri="{FF2B5EF4-FFF2-40B4-BE49-F238E27FC236}">
              <a16:creationId xmlns:a16="http://schemas.microsoft.com/office/drawing/2014/main" id="{DF152FA1-5513-0A4B-9E81-DF8B574F7528}"/>
            </a:ext>
          </a:extLst>
        </xdr:cNvPr>
        <xdr:cNvSpPr/>
      </xdr:nvSpPr>
      <xdr:spPr>
        <a:xfrm>
          <a:off x="2625955" y="642352"/>
          <a:ext cx="1922924" cy="33005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Base</a:t>
          </a:r>
        </a:p>
      </xdr:txBody>
    </xdr:sp>
    <xdr:clientData/>
  </xdr:twoCellAnchor>
  <xdr:twoCellAnchor editAs="absolute">
    <xdr:from>
      <xdr:col>2</xdr:col>
      <xdr:colOff>2273177</xdr:colOff>
      <xdr:row>4</xdr:row>
      <xdr:rowOff>159673</xdr:rowOff>
    </xdr:from>
    <xdr:to>
      <xdr:col>7</xdr:col>
      <xdr:colOff>752990</xdr:colOff>
      <xdr:row>6</xdr:row>
      <xdr:rowOff>142205</xdr:rowOff>
    </xdr:to>
    <xdr:sp macro="[0]!Bull" textlink="">
      <xdr:nvSpPr>
        <xdr:cNvPr id="16" name="Rounded Rectangle 15">
          <a:extLst>
            <a:ext uri="{FF2B5EF4-FFF2-40B4-BE49-F238E27FC236}">
              <a16:creationId xmlns:a16="http://schemas.microsoft.com/office/drawing/2014/main" id="{7498DFF2-6516-F64A-BD90-2D32FACAF44B}"/>
            </a:ext>
          </a:extLst>
        </xdr:cNvPr>
        <xdr:cNvSpPr/>
      </xdr:nvSpPr>
      <xdr:spPr>
        <a:xfrm>
          <a:off x="2625955" y="1034562"/>
          <a:ext cx="1922924" cy="335310"/>
        </a:xfrm>
        <a:prstGeom prst="roundRect">
          <a:avLst/>
        </a:prstGeom>
        <a:noFill/>
        <a:ln w="9525" cap="flat" cmpd="sng" algn="ctr">
          <a:solidFill>
            <a:srgbClr val="24485B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2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>
              <a:solidFill>
                <a:srgbClr val="B42B34"/>
              </a:solidFill>
              <a:latin typeface="News Gothic MT" panose="020B0503020103020203" pitchFamily="34" charset="0"/>
              <a:cs typeface="Futura" panose="020B0602020204020303" pitchFamily="34" charset="-79"/>
            </a:rPr>
            <a:t>Bull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www.statista.com/statistics/309386/ethernet-switch-vendor-revenue-cisco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U184"/>
  <sheetViews>
    <sheetView showGridLines="0" zoomScale="90" zoomScaleNormal="90" workbookViewId="0">
      <pane xSplit="6" ySplit="8" topLeftCell="IL9" activePane="bottomRight" state="frozen"/>
      <selection activeCell="CI38" sqref="CI38"/>
      <selection pane="topRight" activeCell="CI38" sqref="CI38"/>
      <selection pane="bottomLeft" activeCell="CI38" sqref="CI38"/>
      <selection pane="bottomRight" activeCell="DA44" sqref="DA44"/>
    </sheetView>
  </sheetViews>
  <sheetFormatPr baseColWidth="10" defaultColWidth="11.5" defaultRowHeight="13" outlineLevelCol="1"/>
  <cols>
    <col min="1" max="3" width="2" style="7" customWidth="1"/>
    <col min="4" max="4" width="1.83203125" style="7" customWidth="1"/>
    <col min="5" max="5" width="23.33203125" style="7" customWidth="1"/>
    <col min="6" max="6" width="32.5" style="7" customWidth="1"/>
    <col min="7" max="7" width="1.5" customWidth="1"/>
    <col min="8" max="8" width="1.5" style="7" hidden="1" customWidth="1" outlineLevel="1"/>
    <col min="9" max="9" width="18.33203125" hidden="1" customWidth="1" outlineLevel="1"/>
    <col min="10" max="12" width="1.5" hidden="1" customWidth="1" outlineLevel="1"/>
    <col min="13" max="13" width="18.33203125" hidden="1" customWidth="1" outlineLevel="1"/>
    <col min="14" max="16" width="1.5" hidden="1" customWidth="1" outlineLevel="1"/>
    <col min="17" max="17" width="18.33203125" hidden="1" customWidth="1" outlineLevel="1"/>
    <col min="18" max="20" width="1.5" hidden="1" customWidth="1" outlineLevel="1"/>
    <col min="21" max="21" width="18.33203125" hidden="1" customWidth="1" outlineLevel="1"/>
    <col min="22" max="23" width="1.5" hidden="1" customWidth="1" outlineLevel="1"/>
    <col min="24" max="24" width="1.5" customWidth="1" collapsed="1"/>
    <col min="25" max="25" width="18.33203125" customWidth="1"/>
    <col min="26" max="26" width="1.5" customWidth="1"/>
    <col min="27" max="27" width="1.5" hidden="1" customWidth="1" outlineLevel="1"/>
    <col min="28" max="28" width="1.5" style="7" hidden="1" customWidth="1" outlineLevel="1"/>
    <col min="29" max="29" width="18.33203125" hidden="1" customWidth="1" outlineLevel="1"/>
    <col min="30" max="32" width="1.5" hidden="1" customWidth="1" outlineLevel="1"/>
    <col min="33" max="33" width="18.33203125" hidden="1" customWidth="1" outlineLevel="1"/>
    <col min="34" max="36" width="1.5" hidden="1" customWidth="1" outlineLevel="1"/>
    <col min="37" max="37" width="18.33203125" hidden="1" customWidth="1" outlineLevel="1"/>
    <col min="38" max="40" width="1.5" hidden="1" customWidth="1" outlineLevel="1"/>
    <col min="41" max="41" width="18.33203125" hidden="1" customWidth="1" outlineLevel="1"/>
    <col min="42" max="42" width="1.5" hidden="1" customWidth="1" outlineLevel="1"/>
    <col min="43" max="43" width="1.5" customWidth="1" collapsed="1"/>
    <col min="44" max="44" width="1.5" customWidth="1"/>
    <col min="45" max="45" width="18.33203125" customWidth="1"/>
    <col min="46" max="46" width="1.5" customWidth="1"/>
    <col min="47" max="47" width="1.5" hidden="1" customWidth="1" outlineLevel="1"/>
    <col min="48" max="48" width="1.5" style="7" hidden="1" customWidth="1" outlineLevel="1"/>
    <col min="49" max="49" width="18.33203125" hidden="1" customWidth="1" outlineLevel="1"/>
    <col min="50" max="52" width="1.5" hidden="1" customWidth="1" outlineLevel="1"/>
    <col min="53" max="53" width="18.33203125" hidden="1" customWidth="1" outlineLevel="1"/>
    <col min="54" max="56" width="1.5" hidden="1" customWidth="1" outlineLevel="1"/>
    <col min="57" max="57" width="18.33203125" hidden="1" customWidth="1" outlineLevel="1"/>
    <col min="58" max="60" width="1.5" hidden="1" customWidth="1" outlineLevel="1"/>
    <col min="61" max="61" width="18.33203125" hidden="1" customWidth="1" outlineLevel="1"/>
    <col min="62" max="62" width="1.5" hidden="1" customWidth="1" outlineLevel="1"/>
    <col min="63" max="63" width="1.5" customWidth="1" collapsed="1"/>
    <col min="64" max="64" width="1.5" customWidth="1"/>
    <col min="65" max="65" width="18.33203125" customWidth="1"/>
    <col min="66" max="66" width="1.5" customWidth="1"/>
    <col min="67" max="67" width="1.5" hidden="1" customWidth="1" outlineLevel="1"/>
    <col min="68" max="68" width="1.5" style="7" hidden="1" customWidth="1" outlineLevel="1"/>
    <col min="69" max="69" width="18.33203125" hidden="1" customWidth="1" outlineLevel="1"/>
    <col min="70" max="72" width="1.5" hidden="1" customWidth="1" outlineLevel="1"/>
    <col min="73" max="73" width="18.33203125" hidden="1" customWidth="1" outlineLevel="1"/>
    <col min="74" max="76" width="1.5" hidden="1" customWidth="1" outlineLevel="1"/>
    <col min="77" max="77" width="18.33203125" hidden="1" customWidth="1" outlineLevel="1"/>
    <col min="78" max="80" width="1.5" hidden="1" customWidth="1" outlineLevel="1"/>
    <col min="81" max="81" width="18.33203125" hidden="1" customWidth="1" outlineLevel="1"/>
    <col min="82" max="82" width="1.5" hidden="1" customWidth="1" outlineLevel="1"/>
    <col min="83" max="83" width="1.5" customWidth="1" collapsed="1"/>
    <col min="84" max="84" width="1.5" customWidth="1"/>
    <col min="85" max="85" width="18.33203125" customWidth="1"/>
    <col min="86" max="86" width="1.5" customWidth="1"/>
    <col min="87" max="87" width="1.5" style="4" hidden="1" customWidth="1" outlineLevel="1"/>
    <col min="88" max="88" width="1.5" style="1" hidden="1" customWidth="1" outlineLevel="1"/>
    <col min="89" max="89" width="18.1640625" hidden="1" customWidth="1" outlineLevel="1"/>
    <col min="90" max="90" width="1.5" style="1" hidden="1" customWidth="1" outlineLevel="1"/>
    <col min="91" max="92" width="1.5" style="4" hidden="1" customWidth="1" outlineLevel="1"/>
    <col min="93" max="93" width="18.1640625" hidden="1" customWidth="1" outlineLevel="1"/>
    <col min="94" max="96" width="1.5" style="1" hidden="1" customWidth="1" outlineLevel="1"/>
    <col min="97" max="97" width="18.1640625" hidden="1" customWidth="1" outlineLevel="1"/>
    <col min="98" max="100" width="1.5" style="1" hidden="1" customWidth="1" outlineLevel="1"/>
    <col min="101" max="101" width="18.1640625" hidden="1" customWidth="1" outlineLevel="1"/>
    <col min="102" max="102" width="1.5" style="1" hidden="1" customWidth="1" outlineLevel="1"/>
    <col min="103" max="103" width="1.5" style="1" customWidth="1" collapsed="1"/>
    <col min="104" max="104" width="1.5" style="1" customWidth="1"/>
    <col min="105" max="105" width="18.5" customWidth="1"/>
    <col min="106" max="107" width="1.5" style="1" customWidth="1"/>
    <col min="108" max="108" width="1.5" customWidth="1"/>
    <col min="109" max="109" width="1.5" style="1" hidden="1" customWidth="1" outlineLevel="1"/>
    <col min="110" max="110" width="18.1640625" hidden="1" customWidth="1" outlineLevel="1"/>
    <col min="111" max="111" width="1.5" hidden="1" customWidth="1" outlineLevel="1"/>
    <col min="112" max="113" width="1.5" style="1" hidden="1" customWidth="1" outlineLevel="1"/>
    <col min="114" max="114" width="18.1640625" style="1" hidden="1" customWidth="1" outlineLevel="1"/>
    <col min="115" max="117" width="1.5" style="1" hidden="1" customWidth="1" outlineLevel="1"/>
    <col min="118" max="118" width="18.1640625" style="1" hidden="1" customWidth="1" outlineLevel="1"/>
    <col min="119" max="121" width="1.5" style="1" hidden="1" customWidth="1" outlineLevel="1"/>
    <col min="122" max="122" width="18.1640625" hidden="1" customWidth="1" outlineLevel="1"/>
    <col min="123" max="124" width="1.5" hidden="1" customWidth="1" outlineLevel="1"/>
    <col min="125" max="125" width="1.5" customWidth="1" collapsed="1"/>
    <col min="126" max="126" width="18.5" customWidth="1"/>
    <col min="127" max="127" width="1.5" customWidth="1"/>
    <col min="128" max="128" width="1.33203125" customWidth="1"/>
    <col min="129" max="129" width="1.5" hidden="1" customWidth="1" outlineLevel="1"/>
    <col min="130" max="130" width="18.1640625" hidden="1" customWidth="1" outlineLevel="1"/>
    <col min="131" max="133" width="1.5" hidden="1" customWidth="1" outlineLevel="1"/>
    <col min="134" max="134" width="18.1640625" hidden="1" customWidth="1" outlineLevel="1"/>
    <col min="135" max="137" width="1.5" hidden="1" customWidth="1" outlineLevel="1"/>
    <col min="138" max="138" width="18.1640625" hidden="1" customWidth="1" outlineLevel="1"/>
    <col min="139" max="141" width="1.5" hidden="1" customWidth="1" outlineLevel="1"/>
    <col min="142" max="142" width="18.1640625" hidden="1" customWidth="1" outlineLevel="1"/>
    <col min="143" max="144" width="1.5" hidden="1" customWidth="1" outlineLevel="1"/>
    <col min="145" max="145" width="1.5" customWidth="1" collapsed="1"/>
    <col min="146" max="146" width="18.5" customWidth="1"/>
    <col min="147" max="147" width="1.5" customWidth="1"/>
    <col min="148" max="148" width="1.33203125" customWidth="1"/>
    <col min="149" max="149" width="1.5" hidden="1" customWidth="1" outlineLevel="1"/>
    <col min="150" max="150" width="18.1640625" hidden="1" customWidth="1" outlineLevel="1"/>
    <col min="151" max="153" width="1.5" hidden="1" customWidth="1" outlineLevel="1"/>
    <col min="154" max="154" width="18.1640625" hidden="1" customWidth="1" outlineLevel="1"/>
    <col min="155" max="157" width="1.5" hidden="1" customWidth="1" outlineLevel="1"/>
    <col min="158" max="158" width="18.1640625" hidden="1" customWidth="1" outlineLevel="1"/>
    <col min="159" max="161" width="1.5" hidden="1" customWidth="1" outlineLevel="1"/>
    <col min="162" max="162" width="18.1640625" hidden="1" customWidth="1" outlineLevel="1"/>
    <col min="163" max="164" width="1.5" hidden="1" customWidth="1" outlineLevel="1"/>
    <col min="165" max="165" width="1.5" customWidth="1" collapsed="1"/>
    <col min="166" max="166" width="18.5" customWidth="1"/>
    <col min="167" max="167" width="1.5" customWidth="1"/>
    <col min="168" max="168" width="1.33203125" customWidth="1"/>
    <col min="169" max="169" width="1.5" hidden="1" customWidth="1" outlineLevel="1"/>
    <col min="170" max="170" width="18.1640625" hidden="1" customWidth="1" outlineLevel="1"/>
    <col min="171" max="173" width="1.5" hidden="1" customWidth="1" outlineLevel="1"/>
    <col min="174" max="174" width="18.1640625" hidden="1" customWidth="1" outlineLevel="1"/>
    <col min="175" max="177" width="1.5" hidden="1" customWidth="1" outlineLevel="1"/>
    <col min="178" max="178" width="18.1640625" hidden="1" customWidth="1" outlineLevel="1"/>
    <col min="179" max="181" width="1.5" hidden="1" customWidth="1" outlineLevel="1"/>
    <col min="182" max="182" width="18.1640625" hidden="1" customWidth="1" outlineLevel="1"/>
    <col min="183" max="184" width="1.5" hidden="1" customWidth="1" outlineLevel="1"/>
    <col min="185" max="185" width="1.5" customWidth="1" collapsed="1"/>
    <col min="186" max="186" width="18.5" customWidth="1"/>
    <col min="187" max="187" width="1.5" customWidth="1"/>
    <col min="188" max="188" width="1.33203125" customWidth="1"/>
    <col min="189" max="189" width="1.5" hidden="1" customWidth="1" outlineLevel="1"/>
    <col min="190" max="190" width="18.1640625" hidden="1" customWidth="1" outlineLevel="1"/>
    <col min="191" max="193" width="1.5" hidden="1" customWidth="1" outlineLevel="1"/>
    <col min="194" max="194" width="18.1640625" hidden="1" customWidth="1" outlineLevel="1"/>
    <col min="195" max="197" width="1.5" hidden="1" customWidth="1" outlineLevel="1"/>
    <col min="198" max="198" width="18.1640625" hidden="1" customWidth="1" outlineLevel="1"/>
    <col min="199" max="201" width="1.5" hidden="1" customWidth="1" outlineLevel="1"/>
    <col min="202" max="202" width="18.1640625" hidden="1" customWidth="1" outlineLevel="1"/>
    <col min="203" max="204" width="1.5" hidden="1" customWidth="1" outlineLevel="1"/>
    <col min="205" max="205" width="1.5" customWidth="1" collapsed="1"/>
    <col min="206" max="206" width="18.5" customWidth="1"/>
    <col min="207" max="207" width="1.5" customWidth="1"/>
    <col min="208" max="208" width="1.33203125" customWidth="1"/>
    <col min="209" max="209" width="1.5" hidden="1" customWidth="1" outlineLevel="1"/>
    <col min="210" max="210" width="18.1640625" hidden="1" customWidth="1" outlineLevel="1"/>
    <col min="211" max="213" width="1.5" hidden="1" customWidth="1" outlineLevel="1"/>
    <col min="214" max="214" width="18.1640625" hidden="1" customWidth="1" outlineLevel="1"/>
    <col min="215" max="217" width="1.5" hidden="1" customWidth="1" outlineLevel="1"/>
    <col min="218" max="218" width="18.1640625" hidden="1" customWidth="1" outlineLevel="1"/>
    <col min="219" max="221" width="1.5" hidden="1" customWidth="1" outlineLevel="1"/>
    <col min="222" max="222" width="18.1640625" hidden="1" customWidth="1" outlineLevel="1"/>
    <col min="223" max="224" width="1.5" hidden="1" customWidth="1" outlineLevel="1"/>
    <col min="225" max="225" width="1.5" customWidth="1" collapsed="1"/>
    <col min="226" max="226" width="18.5" customWidth="1"/>
    <col min="227" max="227" width="1.5" customWidth="1"/>
    <col min="228" max="228" width="1.33203125" customWidth="1"/>
    <col min="229" max="229" width="1.5" hidden="1" customWidth="1" outlineLevel="1"/>
    <col min="230" max="230" width="18.1640625" hidden="1" customWidth="1" outlineLevel="1"/>
    <col min="231" max="233" width="1.5" hidden="1" customWidth="1" outlineLevel="1"/>
    <col min="234" max="234" width="18.1640625" hidden="1" customWidth="1" outlineLevel="1"/>
    <col min="235" max="237" width="1.5" hidden="1" customWidth="1" outlineLevel="1"/>
    <col min="238" max="238" width="18.1640625" hidden="1" customWidth="1" outlineLevel="1"/>
    <col min="239" max="241" width="1.5" hidden="1" customWidth="1" outlineLevel="1"/>
    <col min="242" max="242" width="18.1640625" hidden="1" customWidth="1" outlineLevel="1"/>
    <col min="243" max="244" width="1.5" hidden="1" customWidth="1" outlineLevel="1"/>
    <col min="245" max="245" width="1.5" customWidth="1" collapsed="1"/>
    <col min="246" max="246" width="18.5" customWidth="1"/>
    <col min="247" max="247" width="1.5" customWidth="1"/>
    <col min="248" max="248" width="1.33203125" customWidth="1"/>
    <col min="249" max="249" width="1.5" hidden="1" customWidth="1" outlineLevel="1"/>
    <col min="250" max="250" width="18.1640625" hidden="1" customWidth="1" outlineLevel="1"/>
    <col min="251" max="253" width="1.5" hidden="1" customWidth="1" outlineLevel="1"/>
    <col min="254" max="254" width="18.1640625" hidden="1" customWidth="1" outlineLevel="1"/>
    <col min="255" max="257" width="1.5" hidden="1" customWidth="1" outlineLevel="1"/>
    <col min="258" max="258" width="18.1640625" hidden="1" customWidth="1" outlineLevel="1"/>
    <col min="259" max="261" width="1.5" hidden="1" customWidth="1" outlineLevel="1"/>
    <col min="262" max="262" width="18.1640625" hidden="1" customWidth="1" outlineLevel="1"/>
    <col min="263" max="264" width="1.5" hidden="1" customWidth="1" outlineLevel="1"/>
    <col min="265" max="265" width="1.5" customWidth="1" collapsed="1"/>
    <col min="266" max="266" width="18.5" customWidth="1"/>
    <col min="267" max="267" width="1.5" customWidth="1"/>
    <col min="268" max="268" width="1.33203125" customWidth="1"/>
    <col min="269" max="269" width="1.5" hidden="1" customWidth="1" outlineLevel="1"/>
    <col min="270" max="270" width="18.1640625" hidden="1" customWidth="1" outlineLevel="1"/>
    <col min="271" max="273" width="1.5" hidden="1" customWidth="1" outlineLevel="1"/>
    <col min="274" max="274" width="18.1640625" hidden="1" customWidth="1" outlineLevel="1"/>
    <col min="275" max="277" width="1.5" hidden="1" customWidth="1" outlineLevel="1"/>
    <col min="278" max="278" width="18.1640625" hidden="1" customWidth="1" outlineLevel="1"/>
    <col min="279" max="281" width="1.5" hidden="1" customWidth="1" outlineLevel="1"/>
    <col min="282" max="282" width="18.1640625" hidden="1" customWidth="1" outlineLevel="1"/>
    <col min="283" max="284" width="1.5" hidden="1" customWidth="1" outlineLevel="1"/>
    <col min="285" max="285" width="1.5" customWidth="1" collapsed="1"/>
    <col min="286" max="286" width="18.5" customWidth="1"/>
    <col min="287" max="287" width="1.5" customWidth="1"/>
    <col min="288" max="288" width="1.33203125" customWidth="1"/>
    <col min="289" max="289" width="1.5" hidden="1" customWidth="1" outlineLevel="1"/>
    <col min="290" max="290" width="18.1640625" hidden="1" customWidth="1" outlineLevel="1"/>
    <col min="291" max="293" width="1.5" hidden="1" customWidth="1" outlineLevel="1"/>
    <col min="294" max="294" width="18.1640625" hidden="1" customWidth="1" outlineLevel="1"/>
    <col min="295" max="297" width="1.5" hidden="1" customWidth="1" outlineLevel="1"/>
    <col min="298" max="298" width="18.1640625" hidden="1" customWidth="1" outlineLevel="1"/>
    <col min="299" max="301" width="1.5" hidden="1" customWidth="1" outlineLevel="1"/>
    <col min="302" max="302" width="18.1640625" hidden="1" customWidth="1" outlineLevel="1"/>
    <col min="303" max="304" width="1.5" hidden="1" customWidth="1" outlineLevel="1"/>
    <col min="305" max="305" width="1.5" customWidth="1" collapsed="1"/>
    <col min="306" max="306" width="18.5" customWidth="1"/>
    <col min="307" max="307" width="1.5" customWidth="1"/>
  </cols>
  <sheetData>
    <row r="1" spans="1:307" s="228" customFormat="1" ht="13" customHeight="1">
      <c r="A1" s="136"/>
      <c r="B1" s="136"/>
      <c r="C1" s="136"/>
      <c r="D1" s="136"/>
      <c r="E1" s="315"/>
      <c r="F1" s="136"/>
      <c r="G1" s="140"/>
      <c r="H1" s="134"/>
      <c r="I1" s="140"/>
      <c r="J1" s="135"/>
      <c r="K1" s="140"/>
      <c r="L1" s="140"/>
      <c r="M1" s="140"/>
      <c r="N1" s="135"/>
      <c r="O1" s="140"/>
      <c r="P1" s="140"/>
      <c r="Q1" s="140"/>
      <c r="R1" s="135"/>
      <c r="S1" s="140"/>
      <c r="T1" s="140"/>
      <c r="U1" s="140"/>
      <c r="V1" s="135"/>
      <c r="W1" s="140"/>
      <c r="X1" s="140"/>
      <c r="Y1" s="140"/>
      <c r="Z1" s="135"/>
      <c r="AA1" s="140"/>
      <c r="AB1" s="134"/>
      <c r="AC1" s="140"/>
      <c r="AD1" s="135"/>
      <c r="AE1" s="140"/>
      <c r="AF1" s="140"/>
      <c r="AG1" s="140"/>
      <c r="AH1" s="135"/>
      <c r="AI1" s="140"/>
      <c r="AJ1" s="140"/>
      <c r="AK1" s="140"/>
      <c r="AL1" s="135"/>
      <c r="AM1" s="140"/>
      <c r="AN1" s="140"/>
      <c r="AO1" s="140"/>
      <c r="AP1" s="135"/>
      <c r="AQ1" s="140"/>
      <c r="AR1" s="140"/>
      <c r="AS1" s="140"/>
      <c r="AT1" s="135"/>
      <c r="AU1" s="140"/>
      <c r="AV1" s="134"/>
      <c r="AW1" s="140"/>
      <c r="AX1" s="135"/>
      <c r="AY1" s="140"/>
      <c r="AZ1" s="140"/>
      <c r="BA1" s="140"/>
      <c r="BB1" s="135"/>
      <c r="BC1" s="140"/>
      <c r="BD1" s="140"/>
      <c r="BE1" s="140"/>
      <c r="BF1" s="135"/>
      <c r="BG1" s="140"/>
      <c r="BH1" s="140"/>
      <c r="BI1" s="140"/>
      <c r="BJ1" s="135"/>
      <c r="BK1" s="140"/>
      <c r="BL1" s="140"/>
      <c r="BM1" s="140"/>
      <c r="BN1" s="135"/>
      <c r="BO1" s="140"/>
      <c r="BP1" s="134"/>
      <c r="BQ1" s="140"/>
      <c r="BR1" s="135"/>
      <c r="BS1" s="140"/>
      <c r="BT1" s="140"/>
      <c r="BU1" s="140"/>
      <c r="BV1" s="135"/>
      <c r="BW1" s="140"/>
      <c r="BX1" s="140"/>
      <c r="BY1" s="140"/>
      <c r="BZ1" s="135"/>
      <c r="CA1" s="140"/>
      <c r="CB1" s="140"/>
      <c r="CC1" s="140"/>
      <c r="CD1" s="135"/>
      <c r="CE1" s="140"/>
      <c r="CF1" s="140"/>
      <c r="CG1" s="140"/>
      <c r="CH1" s="135"/>
      <c r="CI1" s="140"/>
      <c r="CJ1" s="134"/>
      <c r="CK1" s="140"/>
      <c r="CL1" s="135"/>
      <c r="CM1" s="140"/>
      <c r="CN1" s="140"/>
      <c r="CO1" s="140"/>
      <c r="CP1" s="135"/>
      <c r="CQ1" s="140"/>
      <c r="CR1" s="140"/>
      <c r="CS1" s="140"/>
      <c r="CT1" s="135"/>
      <c r="CU1" s="140"/>
      <c r="CV1" s="140"/>
      <c r="CW1" s="140"/>
      <c r="CX1" s="135"/>
      <c r="CY1" s="140"/>
      <c r="CZ1" s="140"/>
      <c r="DA1" s="140"/>
      <c r="DB1" s="135"/>
      <c r="DC1" s="135"/>
      <c r="DD1" s="817" t="str">
        <f>""&amp;IF($A$8=1,"Bear",IF($A$8=2,"Base",IF($A$8=3,"Bull","Check Case")))</f>
        <v>Base</v>
      </c>
      <c r="DE1" s="817"/>
      <c r="DF1" s="817"/>
      <c r="DG1" s="817"/>
      <c r="DH1" s="817"/>
      <c r="DI1" s="817"/>
      <c r="DJ1" s="817"/>
      <c r="DK1" s="817"/>
      <c r="DL1" s="817"/>
      <c r="DM1" s="817"/>
      <c r="DN1" s="817"/>
      <c r="DO1" s="817"/>
      <c r="DP1" s="817"/>
      <c r="DQ1" s="817"/>
      <c r="DR1" s="817"/>
      <c r="DS1" s="817"/>
      <c r="DT1" s="817"/>
      <c r="DU1" s="817"/>
      <c r="DV1" s="817"/>
      <c r="DW1" s="817"/>
      <c r="DX1" s="817"/>
      <c r="DY1" s="817"/>
      <c r="DZ1" s="817"/>
      <c r="EA1" s="817"/>
      <c r="EB1" s="817"/>
      <c r="EC1" s="817"/>
      <c r="ED1" s="817"/>
      <c r="EE1" s="817"/>
      <c r="EF1" s="817"/>
      <c r="EG1" s="817"/>
      <c r="EH1" s="817"/>
      <c r="EI1" s="817"/>
      <c r="EJ1" s="817"/>
      <c r="EK1" s="817"/>
      <c r="EL1" s="817"/>
      <c r="EM1" s="817"/>
      <c r="EN1" s="817"/>
      <c r="EO1" s="817"/>
      <c r="EP1" s="817"/>
      <c r="ER1" s="693"/>
      <c r="FF1" s="694"/>
      <c r="FL1" s="695"/>
      <c r="GF1" s="693"/>
      <c r="GT1" s="694"/>
      <c r="GZ1" s="695"/>
      <c r="HT1" s="693"/>
      <c r="IH1" s="694"/>
      <c r="IN1" s="695"/>
      <c r="JH1" s="693"/>
      <c r="JV1" s="694"/>
      <c r="KB1" s="695"/>
    </row>
    <row r="2" spans="1:307" s="228" customFormat="1" ht="13" customHeight="1">
      <c r="A2" s="136"/>
      <c r="B2" s="136"/>
      <c r="C2" s="136"/>
      <c r="D2" s="136"/>
      <c r="E2" s="315"/>
      <c r="F2" s="136"/>
      <c r="G2" s="140"/>
      <c r="H2" s="134"/>
      <c r="I2" s="140"/>
      <c r="J2" s="135"/>
      <c r="K2" s="140"/>
      <c r="L2" s="140"/>
      <c r="M2" s="140"/>
      <c r="N2" s="135"/>
      <c r="O2" s="140"/>
      <c r="P2" s="140"/>
      <c r="Q2" s="140"/>
      <c r="R2" s="135"/>
      <c r="S2" s="140"/>
      <c r="T2" s="140"/>
      <c r="U2" s="140"/>
      <c r="V2" s="135"/>
      <c r="W2" s="140"/>
      <c r="X2" s="140"/>
      <c r="Y2" s="140"/>
      <c r="Z2" s="135"/>
      <c r="AA2" s="140"/>
      <c r="AB2" s="134"/>
      <c r="AC2" s="140"/>
      <c r="AD2" s="135"/>
      <c r="AE2" s="140"/>
      <c r="AF2" s="140"/>
      <c r="AG2" s="140"/>
      <c r="AH2" s="135"/>
      <c r="AI2" s="140"/>
      <c r="AJ2" s="140"/>
      <c r="AK2" s="140"/>
      <c r="AL2" s="135"/>
      <c r="AM2" s="140"/>
      <c r="AN2" s="140"/>
      <c r="AO2" s="140"/>
      <c r="AP2" s="135"/>
      <c r="AQ2" s="140"/>
      <c r="AR2" s="140"/>
      <c r="AS2" s="140"/>
      <c r="AT2" s="135"/>
      <c r="AU2" s="140"/>
      <c r="AV2" s="134"/>
      <c r="AW2" s="140"/>
      <c r="AX2" s="135"/>
      <c r="AY2" s="140"/>
      <c r="AZ2" s="140"/>
      <c r="BA2" s="140"/>
      <c r="BB2" s="135"/>
      <c r="BC2" s="140"/>
      <c r="BD2" s="140"/>
      <c r="BE2" s="140"/>
      <c r="BF2" s="135"/>
      <c r="BG2" s="140"/>
      <c r="BH2" s="140"/>
      <c r="BI2" s="140"/>
      <c r="BJ2" s="135"/>
      <c r="BK2" s="140"/>
      <c r="BL2" s="140"/>
      <c r="BM2" s="140"/>
      <c r="BN2" s="135"/>
      <c r="BO2" s="140"/>
      <c r="BP2" s="134"/>
      <c r="BQ2" s="140"/>
      <c r="BR2" s="135"/>
      <c r="BS2" s="140"/>
      <c r="BT2" s="140"/>
      <c r="BU2" s="140"/>
      <c r="BV2" s="135"/>
      <c r="BW2" s="140"/>
      <c r="BX2" s="140"/>
      <c r="BY2" s="140"/>
      <c r="BZ2" s="135"/>
      <c r="CA2" s="140"/>
      <c r="CB2" s="140"/>
      <c r="CC2" s="140"/>
      <c r="CD2" s="135"/>
      <c r="CE2" s="140"/>
      <c r="CF2" s="140"/>
      <c r="CG2" s="140"/>
      <c r="CH2" s="135"/>
      <c r="CI2" s="140"/>
      <c r="CJ2" s="134"/>
      <c r="CK2" s="140"/>
      <c r="CL2" s="135"/>
      <c r="CM2" s="140"/>
      <c r="CN2" s="140"/>
      <c r="CO2" s="140"/>
      <c r="CP2" s="135"/>
      <c r="CQ2" s="140"/>
      <c r="CR2" s="140"/>
      <c r="CS2" s="140"/>
      <c r="CT2" s="135"/>
      <c r="CU2" s="140"/>
      <c r="CV2" s="140"/>
      <c r="CW2" s="140"/>
      <c r="CX2" s="135"/>
      <c r="CY2" s="140"/>
      <c r="CZ2" s="140"/>
      <c r="DA2" s="140"/>
      <c r="DB2" s="135"/>
      <c r="DC2" s="135"/>
      <c r="DD2" s="817"/>
      <c r="DE2" s="817"/>
      <c r="DF2" s="817"/>
      <c r="DG2" s="817"/>
      <c r="DH2" s="817"/>
      <c r="DI2" s="817"/>
      <c r="DJ2" s="817"/>
      <c r="DK2" s="817"/>
      <c r="DL2" s="817"/>
      <c r="DM2" s="817"/>
      <c r="DN2" s="817"/>
      <c r="DO2" s="817"/>
      <c r="DP2" s="817"/>
      <c r="DQ2" s="817"/>
      <c r="DR2" s="817"/>
      <c r="DS2" s="817"/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7"/>
      <c r="EI2" s="817"/>
      <c r="EJ2" s="817"/>
      <c r="EK2" s="817"/>
      <c r="EL2" s="817"/>
      <c r="EM2" s="817"/>
      <c r="EN2" s="817"/>
      <c r="EO2" s="817"/>
      <c r="EP2" s="817"/>
      <c r="EQ2" s="696"/>
      <c r="ER2" s="697"/>
      <c r="FL2" s="697"/>
      <c r="GF2" s="697"/>
      <c r="GZ2" s="697"/>
      <c r="HT2" s="697"/>
      <c r="IN2" s="697"/>
      <c r="JH2" s="697"/>
      <c r="KB2" s="697"/>
    </row>
    <row r="3" spans="1:307" s="228" customFormat="1" ht="28">
      <c r="A3" s="136"/>
      <c r="B3" s="136"/>
      <c r="C3" s="136"/>
      <c r="D3" s="136"/>
      <c r="E3" s="315"/>
      <c r="F3" s="136"/>
      <c r="G3" s="699" t="s">
        <v>289</v>
      </c>
      <c r="H3" s="134"/>
      <c r="I3" s="140"/>
      <c r="J3" s="135"/>
      <c r="K3" s="140"/>
      <c r="L3" s="140"/>
      <c r="M3" s="140"/>
      <c r="N3" s="135"/>
      <c r="O3" s="140"/>
      <c r="P3" s="140"/>
      <c r="Q3" s="140"/>
      <c r="R3" s="135"/>
      <c r="S3" s="140"/>
      <c r="T3" s="140"/>
      <c r="U3" s="140"/>
      <c r="V3" s="135"/>
      <c r="W3" s="308"/>
      <c r="X3" s="140"/>
      <c r="Y3" s="140"/>
      <c r="Z3" s="135"/>
      <c r="AA3" s="140"/>
      <c r="AB3" s="134"/>
      <c r="AC3" s="140"/>
      <c r="AD3" s="135"/>
      <c r="AE3" s="140"/>
      <c r="AF3" s="140"/>
      <c r="AG3" s="140"/>
      <c r="AH3" s="135"/>
      <c r="AI3" s="140"/>
      <c r="AJ3" s="140"/>
      <c r="AK3" s="140"/>
      <c r="AL3" s="135"/>
      <c r="AM3" s="140"/>
      <c r="AN3" s="140"/>
      <c r="AO3" s="140"/>
      <c r="AP3" s="135"/>
      <c r="AQ3" s="140"/>
      <c r="AR3" s="140"/>
      <c r="AS3" s="140"/>
      <c r="AT3" s="135"/>
      <c r="AU3" s="140"/>
      <c r="AV3" s="134"/>
      <c r="AW3" s="140"/>
      <c r="AX3" s="135"/>
      <c r="AY3" s="140"/>
      <c r="AZ3" s="140"/>
      <c r="BA3" s="140"/>
      <c r="BB3" s="135"/>
      <c r="BC3" s="140"/>
      <c r="BD3" s="140"/>
      <c r="BE3" s="140"/>
      <c r="BF3" s="135"/>
      <c r="BG3" s="140"/>
      <c r="BH3" s="140"/>
      <c r="BI3" s="140"/>
      <c r="BJ3" s="135"/>
      <c r="BK3" s="140"/>
      <c r="BL3" s="140"/>
      <c r="BM3" s="140"/>
      <c r="BN3" s="135"/>
      <c r="BO3" s="140"/>
      <c r="BP3" s="134"/>
      <c r="BQ3" s="140"/>
      <c r="BR3" s="135"/>
      <c r="BS3" s="140"/>
      <c r="BT3" s="140"/>
      <c r="BU3" s="140"/>
      <c r="BV3" s="135"/>
      <c r="BW3" s="140"/>
      <c r="BX3" s="140"/>
      <c r="BY3" s="140"/>
      <c r="BZ3" s="135"/>
      <c r="CA3" s="140"/>
      <c r="CB3" s="140"/>
      <c r="CC3" s="140"/>
      <c r="CD3" s="135"/>
      <c r="CE3" s="140"/>
      <c r="CF3" s="140"/>
      <c r="CG3" s="140"/>
      <c r="CH3" s="135"/>
      <c r="CI3" s="140"/>
      <c r="CJ3" s="134"/>
      <c r="CK3" s="140"/>
      <c r="CL3" s="135"/>
      <c r="CM3" s="140"/>
      <c r="CN3" s="140"/>
      <c r="CO3" s="140"/>
      <c r="CP3" s="135"/>
      <c r="CQ3" s="140"/>
      <c r="CR3" s="140"/>
      <c r="CS3" s="140"/>
      <c r="CT3" s="135"/>
      <c r="CU3" s="140"/>
      <c r="CV3" s="140"/>
      <c r="CW3" s="140"/>
      <c r="CX3" s="135"/>
      <c r="CY3" s="140"/>
      <c r="CZ3" s="140"/>
      <c r="DA3" s="140"/>
      <c r="DB3" s="135"/>
      <c r="DC3" s="135"/>
      <c r="DD3" s="700" t="str">
        <f>"Proforma Financials"</f>
        <v>Proforma Financials</v>
      </c>
      <c r="DR3" s="694"/>
      <c r="DX3" s="695"/>
      <c r="ER3" s="693"/>
      <c r="FF3" s="694"/>
      <c r="FL3" s="695"/>
      <c r="GF3" s="693"/>
      <c r="GT3" s="694"/>
      <c r="GZ3" s="695"/>
      <c r="HT3" s="693"/>
      <c r="IH3" s="694"/>
      <c r="IN3" s="695"/>
      <c r="JH3" s="693"/>
      <c r="JV3" s="694"/>
      <c r="KB3" s="695"/>
    </row>
    <row r="4" spans="1:307" s="228" customFormat="1">
      <c r="A4" s="138"/>
      <c r="B4" s="138"/>
      <c r="C4" s="138"/>
      <c r="D4" s="138"/>
      <c r="E4" s="315"/>
      <c r="F4" s="138"/>
      <c r="G4" s="140"/>
      <c r="H4" s="137"/>
      <c r="I4" s="142"/>
      <c r="J4" s="135"/>
      <c r="K4" s="140"/>
      <c r="L4" s="140"/>
      <c r="M4" s="142"/>
      <c r="N4" s="135"/>
      <c r="O4" s="140"/>
      <c r="P4" s="140"/>
      <c r="Q4" s="142"/>
      <c r="R4" s="135"/>
      <c r="S4" s="140"/>
      <c r="T4" s="140"/>
      <c r="U4" s="142"/>
      <c r="V4" s="135"/>
      <c r="W4" s="140"/>
      <c r="X4" s="140"/>
      <c r="Y4" s="142"/>
      <c r="Z4" s="135"/>
      <c r="AA4" s="140"/>
      <c r="AB4" s="137"/>
      <c r="AC4" s="142"/>
      <c r="AD4" s="135"/>
      <c r="AE4" s="140"/>
      <c r="AF4" s="140"/>
      <c r="AG4" s="142"/>
      <c r="AH4" s="135"/>
      <c r="AI4" s="140"/>
      <c r="AJ4" s="140"/>
      <c r="AK4" s="142"/>
      <c r="AL4" s="135"/>
      <c r="AM4" s="140"/>
      <c r="AN4" s="140"/>
      <c r="AO4" s="142"/>
      <c r="AP4" s="135"/>
      <c r="AQ4" s="140"/>
      <c r="AR4" s="140"/>
      <c r="AS4" s="142"/>
      <c r="AT4" s="135"/>
      <c r="AU4" s="140"/>
      <c r="AV4" s="137"/>
      <c r="AW4" s="142"/>
      <c r="AX4" s="135"/>
      <c r="AY4" s="140"/>
      <c r="AZ4" s="140"/>
      <c r="BA4" s="142"/>
      <c r="BB4" s="135"/>
      <c r="BC4" s="140"/>
      <c r="BD4" s="140"/>
      <c r="BE4" s="142"/>
      <c r="BF4" s="135"/>
      <c r="BG4" s="140"/>
      <c r="BH4" s="140"/>
      <c r="BI4" s="142"/>
      <c r="BJ4" s="135"/>
      <c r="BK4" s="140"/>
      <c r="BL4" s="140"/>
      <c r="BM4" s="142"/>
      <c r="BN4" s="135"/>
      <c r="BO4" s="140"/>
      <c r="BP4" s="137"/>
      <c r="BQ4" s="142"/>
      <c r="BR4" s="135"/>
      <c r="BS4" s="140"/>
      <c r="BT4" s="140"/>
      <c r="BU4" s="142"/>
      <c r="BV4" s="135"/>
      <c r="BW4" s="140"/>
      <c r="BX4" s="140"/>
      <c r="BY4" s="142"/>
      <c r="BZ4" s="135"/>
      <c r="CA4" s="140"/>
      <c r="CB4" s="140"/>
      <c r="CC4" s="142"/>
      <c r="CD4" s="135"/>
      <c r="CE4" s="140"/>
      <c r="CF4" s="140"/>
      <c r="CG4" s="142"/>
      <c r="CH4" s="135"/>
      <c r="CI4" s="140"/>
      <c r="CJ4" s="137"/>
      <c r="CK4" s="142"/>
      <c r="CL4" s="135"/>
      <c r="CM4" s="140"/>
      <c r="CN4" s="140"/>
      <c r="CO4" s="142"/>
      <c r="CP4" s="135"/>
      <c r="CQ4" s="140"/>
      <c r="CR4" s="140"/>
      <c r="CS4" s="142"/>
      <c r="CT4" s="135"/>
      <c r="CU4" s="140"/>
      <c r="CV4" s="140"/>
      <c r="CW4" s="142"/>
      <c r="CX4" s="135"/>
      <c r="CY4" s="140"/>
      <c r="CZ4" s="140"/>
      <c r="DA4" s="142"/>
      <c r="DB4" s="135"/>
      <c r="DC4" s="135"/>
      <c r="DD4" s="697"/>
      <c r="DX4" s="697"/>
      <c r="ER4" s="697"/>
      <c r="FL4" s="697"/>
      <c r="GF4" s="697"/>
      <c r="GZ4" s="697"/>
      <c r="HT4" s="697"/>
      <c r="IN4" s="697"/>
      <c r="JH4" s="697"/>
      <c r="KB4" s="697"/>
    </row>
    <row r="5" spans="1:307" s="228" customFormat="1">
      <c r="A5" s="321"/>
      <c r="B5" s="321"/>
      <c r="C5" s="321"/>
      <c r="D5" s="321"/>
      <c r="E5" s="321"/>
      <c r="F5" s="321"/>
      <c r="G5" s="135"/>
      <c r="H5" s="139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9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35"/>
      <c r="AV5" s="139"/>
      <c r="AW5" s="135"/>
      <c r="AX5" s="135"/>
      <c r="AY5" s="135"/>
      <c r="AZ5" s="135"/>
      <c r="BA5" s="135"/>
      <c r="BB5" s="135"/>
      <c r="BC5" s="135"/>
      <c r="BD5" s="135"/>
      <c r="BE5" s="135"/>
      <c r="BF5" s="135"/>
      <c r="BG5" s="135"/>
      <c r="BH5" s="135"/>
      <c r="BI5" s="135"/>
      <c r="BJ5" s="135"/>
      <c r="BK5" s="135"/>
      <c r="BL5" s="135"/>
      <c r="BM5" s="135"/>
      <c r="BN5" s="135"/>
      <c r="BO5" s="135"/>
      <c r="BP5" s="139"/>
      <c r="BQ5" s="135"/>
      <c r="BR5" s="135"/>
      <c r="BS5" s="135"/>
      <c r="BT5" s="135"/>
      <c r="BU5" s="135"/>
      <c r="BV5" s="135"/>
      <c r="BW5" s="135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139"/>
      <c r="CK5" s="135"/>
      <c r="CL5" s="135"/>
      <c r="CM5" s="135"/>
      <c r="CN5" s="135"/>
      <c r="CO5" s="135"/>
      <c r="CP5" s="135"/>
      <c r="CQ5" s="135"/>
      <c r="CR5" s="135"/>
      <c r="CS5" s="135"/>
      <c r="CT5" s="135"/>
      <c r="CU5" s="135"/>
      <c r="CV5" s="135"/>
      <c r="CW5" s="135"/>
      <c r="CX5" s="135"/>
      <c r="CY5" s="135"/>
      <c r="CZ5" s="135"/>
      <c r="DA5" s="135"/>
      <c r="DB5" s="135"/>
      <c r="DC5" s="143"/>
      <c r="DD5" s="698"/>
      <c r="DE5" s="698"/>
      <c r="DX5" s="698"/>
      <c r="DY5" s="698"/>
      <c r="ER5" s="698"/>
      <c r="ES5" s="698"/>
      <c r="FL5" s="698"/>
      <c r="FM5" s="698"/>
      <c r="GF5" s="698"/>
      <c r="GG5" s="698"/>
      <c r="GZ5" s="698"/>
      <c r="HA5" s="698"/>
      <c r="HT5" s="698"/>
      <c r="HU5" s="698"/>
      <c r="IN5" s="698"/>
      <c r="IO5" s="698"/>
      <c r="JH5" s="698"/>
      <c r="JI5" s="698"/>
      <c r="KB5" s="698"/>
      <c r="KC5" s="698"/>
    </row>
    <row r="6" spans="1:307" s="228" customFormat="1" ht="14">
      <c r="A6" s="315"/>
      <c r="B6" s="315"/>
      <c r="C6" s="315"/>
      <c r="D6" s="315"/>
      <c r="E6" s="315"/>
      <c r="F6" s="315"/>
      <c r="G6" s="141"/>
      <c r="H6" s="150"/>
      <c r="I6" s="151" t="s">
        <v>46</v>
      </c>
      <c r="J6" s="152"/>
      <c r="K6" s="141"/>
      <c r="L6" s="150"/>
      <c r="M6" s="151" t="s">
        <v>46</v>
      </c>
      <c r="N6" s="152"/>
      <c r="O6" s="141"/>
      <c r="P6" s="150"/>
      <c r="Q6" s="151" t="s">
        <v>46</v>
      </c>
      <c r="R6" s="152"/>
      <c r="S6" s="141"/>
      <c r="T6" s="150"/>
      <c r="U6" s="151" t="s">
        <v>46</v>
      </c>
      <c r="V6" s="152"/>
      <c r="W6" s="135"/>
      <c r="X6" s="357"/>
      <c r="Y6" s="358" t="s">
        <v>46</v>
      </c>
      <c r="Z6" s="359"/>
      <c r="AA6" s="141"/>
      <c r="AB6" s="150"/>
      <c r="AC6" s="151" t="s">
        <v>43</v>
      </c>
      <c r="AD6" s="152"/>
      <c r="AE6" s="141"/>
      <c r="AF6" s="150"/>
      <c r="AG6" s="151" t="s">
        <v>43</v>
      </c>
      <c r="AH6" s="152"/>
      <c r="AI6" s="141"/>
      <c r="AJ6" s="150"/>
      <c r="AK6" s="151" t="s">
        <v>43</v>
      </c>
      <c r="AL6" s="152"/>
      <c r="AM6" s="141"/>
      <c r="AN6" s="150"/>
      <c r="AO6" s="151" t="s">
        <v>43</v>
      </c>
      <c r="AP6" s="152"/>
      <c r="AQ6" s="135"/>
      <c r="AR6" s="357"/>
      <c r="AS6" s="358" t="s">
        <v>43</v>
      </c>
      <c r="AT6" s="359"/>
      <c r="AU6" s="141"/>
      <c r="AV6" s="150"/>
      <c r="AW6" s="151" t="s">
        <v>42</v>
      </c>
      <c r="AX6" s="152"/>
      <c r="AY6" s="141"/>
      <c r="AZ6" s="150"/>
      <c r="BA6" s="151" t="s">
        <v>42</v>
      </c>
      <c r="BB6" s="152"/>
      <c r="BC6" s="141"/>
      <c r="BD6" s="150"/>
      <c r="BE6" s="151" t="s">
        <v>42</v>
      </c>
      <c r="BF6" s="152"/>
      <c r="BG6" s="141"/>
      <c r="BH6" s="150"/>
      <c r="BI6" s="151" t="s">
        <v>42</v>
      </c>
      <c r="BJ6" s="152"/>
      <c r="BK6" s="135"/>
      <c r="BL6" s="357"/>
      <c r="BM6" s="358" t="s">
        <v>42</v>
      </c>
      <c r="BN6" s="359"/>
      <c r="BO6" s="141"/>
      <c r="BP6" s="150"/>
      <c r="BQ6" s="151" t="s">
        <v>41</v>
      </c>
      <c r="BR6" s="152"/>
      <c r="BS6" s="141"/>
      <c r="BT6" s="150"/>
      <c r="BU6" s="151" t="s">
        <v>41</v>
      </c>
      <c r="BV6" s="152"/>
      <c r="BW6" s="141"/>
      <c r="BX6" s="150"/>
      <c r="BY6" s="151" t="s">
        <v>41</v>
      </c>
      <c r="BZ6" s="152"/>
      <c r="CA6" s="141"/>
      <c r="CB6" s="150"/>
      <c r="CC6" s="151" t="s">
        <v>41</v>
      </c>
      <c r="CD6" s="152"/>
      <c r="CE6" s="135"/>
      <c r="CF6" s="357"/>
      <c r="CG6" s="358" t="s">
        <v>41</v>
      </c>
      <c r="CH6" s="359"/>
      <c r="CI6" s="141"/>
      <c r="CJ6" s="150"/>
      <c r="CK6" s="151" t="s">
        <v>24</v>
      </c>
      <c r="CL6" s="152"/>
      <c r="CM6" s="141"/>
      <c r="CN6" s="150"/>
      <c r="CO6" s="151" t="s">
        <v>24</v>
      </c>
      <c r="CP6" s="152"/>
      <c r="CQ6" s="141"/>
      <c r="CR6" s="150"/>
      <c r="CS6" s="151" t="s">
        <v>24</v>
      </c>
      <c r="CT6" s="152"/>
      <c r="CU6" s="141"/>
      <c r="CV6" s="150"/>
      <c r="CW6" s="151" t="s">
        <v>24</v>
      </c>
      <c r="CX6" s="152"/>
      <c r="CY6" s="135"/>
      <c r="CZ6" s="357"/>
      <c r="DA6" s="358" t="s">
        <v>24</v>
      </c>
      <c r="DB6" s="359"/>
      <c r="DC6" s="143"/>
      <c r="DD6" s="145"/>
      <c r="DE6" s="92"/>
      <c r="DF6" s="97" t="str">
        <f>DV6</f>
        <v>FY 2020</v>
      </c>
      <c r="DG6" s="93"/>
      <c r="DH6" s="144"/>
      <c r="DI6" s="92"/>
      <c r="DJ6" s="97" t="str">
        <f>DV6</f>
        <v>FY 2020</v>
      </c>
      <c r="DK6" s="93"/>
      <c r="DL6" s="144"/>
      <c r="DM6" s="92"/>
      <c r="DN6" s="97" t="str">
        <f>DV6</f>
        <v>FY 2020</v>
      </c>
      <c r="DO6" s="93"/>
      <c r="DP6" s="144"/>
      <c r="DQ6" s="92"/>
      <c r="DR6" s="97" t="str">
        <f>DV6</f>
        <v>FY 2020</v>
      </c>
      <c r="DS6" s="93"/>
      <c r="DT6" s="145"/>
      <c r="DU6" s="357"/>
      <c r="DV6" s="358" t="s">
        <v>128</v>
      </c>
      <c r="DW6" s="359"/>
      <c r="DX6" s="145"/>
      <c r="DY6" s="92"/>
      <c r="DZ6" s="97" t="str">
        <f>EP6</f>
        <v>FY 2021</v>
      </c>
      <c r="EA6" s="93"/>
      <c r="EB6" s="144"/>
      <c r="EC6" s="92"/>
      <c r="ED6" s="97" t="str">
        <f>EP6</f>
        <v>FY 2021</v>
      </c>
      <c r="EE6" s="93"/>
      <c r="EF6" s="144"/>
      <c r="EG6" s="92"/>
      <c r="EH6" s="97" t="str">
        <f>EP6</f>
        <v>FY 2021</v>
      </c>
      <c r="EI6" s="93"/>
      <c r="EJ6" s="144"/>
      <c r="EK6" s="92"/>
      <c r="EL6" s="97" t="str">
        <f>EP6</f>
        <v>FY 2021</v>
      </c>
      <c r="EM6" s="93"/>
      <c r="EN6" s="144"/>
      <c r="EO6" s="357"/>
      <c r="EP6" s="358" t="str">
        <f>"FY "&amp;RIGHT(DV6,4)+1</f>
        <v>FY 2021</v>
      </c>
      <c r="EQ6" s="359"/>
      <c r="ER6" s="145"/>
      <c r="ES6" s="92"/>
      <c r="ET6" s="97" t="str">
        <f>FJ6</f>
        <v>FY 2022</v>
      </c>
      <c r="EU6" s="93"/>
      <c r="EV6" s="144"/>
      <c r="EW6" s="92"/>
      <c r="EX6" s="97" t="str">
        <f>FJ6</f>
        <v>FY 2022</v>
      </c>
      <c r="EY6" s="93"/>
      <c r="EZ6" s="144"/>
      <c r="FA6" s="92"/>
      <c r="FB6" s="97" t="str">
        <f>FJ6</f>
        <v>FY 2022</v>
      </c>
      <c r="FC6" s="93"/>
      <c r="FD6" s="144"/>
      <c r="FE6" s="92"/>
      <c r="FF6" s="97" t="str">
        <f>FJ6</f>
        <v>FY 2022</v>
      </c>
      <c r="FG6" s="93"/>
      <c r="FH6" s="144"/>
      <c r="FI6" s="357"/>
      <c r="FJ6" s="358" t="str">
        <f>"FY "&amp;RIGHT(EP6,4)+1</f>
        <v>FY 2022</v>
      </c>
      <c r="FK6" s="359"/>
      <c r="FL6" s="145"/>
      <c r="FM6" s="92"/>
      <c r="FN6" s="97" t="str">
        <f>GD6</f>
        <v>FY 2023</v>
      </c>
      <c r="FO6" s="93"/>
      <c r="FP6" s="144"/>
      <c r="FQ6" s="92"/>
      <c r="FR6" s="97" t="str">
        <f>GD6</f>
        <v>FY 2023</v>
      </c>
      <c r="FS6" s="93"/>
      <c r="FT6" s="144"/>
      <c r="FU6" s="92"/>
      <c r="FV6" s="97" t="str">
        <f>GD6</f>
        <v>FY 2023</v>
      </c>
      <c r="FW6" s="93"/>
      <c r="FX6" s="144"/>
      <c r="FY6" s="92"/>
      <c r="FZ6" s="97" t="str">
        <f>GD6</f>
        <v>FY 2023</v>
      </c>
      <c r="GA6" s="93"/>
      <c r="GB6" s="144"/>
      <c r="GC6" s="357"/>
      <c r="GD6" s="358" t="str">
        <f>"FY "&amp;RIGHT(FJ6,4)+1</f>
        <v>FY 2023</v>
      </c>
      <c r="GE6" s="359"/>
      <c r="GF6" s="145"/>
      <c r="GG6" s="92"/>
      <c r="GH6" s="97" t="str">
        <f>GX6</f>
        <v>FY 2024</v>
      </c>
      <c r="GI6" s="93"/>
      <c r="GJ6" s="144"/>
      <c r="GK6" s="92"/>
      <c r="GL6" s="97" t="str">
        <f>GX6</f>
        <v>FY 2024</v>
      </c>
      <c r="GM6" s="93"/>
      <c r="GN6" s="144"/>
      <c r="GO6" s="92"/>
      <c r="GP6" s="97" t="str">
        <f>GX6</f>
        <v>FY 2024</v>
      </c>
      <c r="GQ6" s="93"/>
      <c r="GR6" s="144"/>
      <c r="GS6" s="92"/>
      <c r="GT6" s="97" t="str">
        <f>GX6</f>
        <v>FY 2024</v>
      </c>
      <c r="GU6" s="93"/>
      <c r="GV6" s="144"/>
      <c r="GW6" s="357"/>
      <c r="GX6" s="358" t="str">
        <f>"FY "&amp;RIGHT(GD6,4)+1</f>
        <v>FY 2024</v>
      </c>
      <c r="GY6" s="359"/>
      <c r="GZ6" s="145"/>
      <c r="HA6" s="92"/>
      <c r="HB6" s="97" t="str">
        <f>HR6</f>
        <v>FY 2025</v>
      </c>
      <c r="HC6" s="93"/>
      <c r="HD6" s="144"/>
      <c r="HE6" s="92"/>
      <c r="HF6" s="97" t="str">
        <f>HR6</f>
        <v>FY 2025</v>
      </c>
      <c r="HG6" s="93"/>
      <c r="HH6" s="144"/>
      <c r="HI6" s="92"/>
      <c r="HJ6" s="97" t="str">
        <f>HR6</f>
        <v>FY 2025</v>
      </c>
      <c r="HK6" s="93"/>
      <c r="HL6" s="144"/>
      <c r="HM6" s="92"/>
      <c r="HN6" s="97" t="str">
        <f>HR6</f>
        <v>FY 2025</v>
      </c>
      <c r="HO6" s="93"/>
      <c r="HP6" s="144"/>
      <c r="HQ6" s="357"/>
      <c r="HR6" s="358" t="str">
        <f>"FY "&amp;RIGHT(GX6,4)+1</f>
        <v>FY 2025</v>
      </c>
      <c r="HS6" s="359"/>
      <c r="HT6" s="145"/>
      <c r="HU6" s="92"/>
      <c r="HV6" s="97" t="str">
        <f>IL6</f>
        <v>FY 2026</v>
      </c>
      <c r="HW6" s="93"/>
      <c r="HX6" s="144"/>
      <c r="HY6" s="92"/>
      <c r="HZ6" s="97" t="str">
        <f>IL6</f>
        <v>FY 2026</v>
      </c>
      <c r="IA6" s="93"/>
      <c r="IB6" s="144"/>
      <c r="IC6" s="92"/>
      <c r="ID6" s="97" t="str">
        <f>IL6</f>
        <v>FY 2026</v>
      </c>
      <c r="IE6" s="93"/>
      <c r="IF6" s="144"/>
      <c r="IG6" s="92"/>
      <c r="IH6" s="97" t="str">
        <f>IL6</f>
        <v>FY 2026</v>
      </c>
      <c r="II6" s="93"/>
      <c r="IJ6" s="144"/>
      <c r="IK6" s="357"/>
      <c r="IL6" s="358" t="str">
        <f>"FY "&amp;RIGHT(HR6,4)+1</f>
        <v>FY 2026</v>
      </c>
      <c r="IM6" s="359"/>
      <c r="IN6" s="145"/>
      <c r="IO6" s="92"/>
      <c r="IP6" s="97" t="str">
        <f>JF6</f>
        <v>FY 2027</v>
      </c>
      <c r="IQ6" s="93"/>
      <c r="IR6" s="144"/>
      <c r="IS6" s="92"/>
      <c r="IT6" s="97" t="str">
        <f>JF6</f>
        <v>FY 2027</v>
      </c>
      <c r="IU6" s="93"/>
      <c r="IV6" s="144"/>
      <c r="IW6" s="92"/>
      <c r="IX6" s="97" t="str">
        <f>JF6</f>
        <v>FY 2027</v>
      </c>
      <c r="IY6" s="93"/>
      <c r="IZ6" s="144"/>
      <c r="JA6" s="92"/>
      <c r="JB6" s="97" t="str">
        <f>JF6</f>
        <v>FY 2027</v>
      </c>
      <c r="JC6" s="93"/>
      <c r="JD6" s="144"/>
      <c r="JE6" s="357"/>
      <c r="JF6" s="358" t="str">
        <f>"FY "&amp;RIGHT(IL6,4)+1</f>
        <v>FY 2027</v>
      </c>
      <c r="JG6" s="359"/>
      <c r="JH6" s="145"/>
      <c r="JI6" s="92"/>
      <c r="JJ6" s="97" t="str">
        <f>JZ6</f>
        <v>FY 2028</v>
      </c>
      <c r="JK6" s="93"/>
      <c r="JL6" s="144"/>
      <c r="JM6" s="92"/>
      <c r="JN6" s="97" t="str">
        <f>JZ6</f>
        <v>FY 2028</v>
      </c>
      <c r="JO6" s="93"/>
      <c r="JP6" s="144"/>
      <c r="JQ6" s="92"/>
      <c r="JR6" s="97" t="str">
        <f>JZ6</f>
        <v>FY 2028</v>
      </c>
      <c r="JS6" s="93"/>
      <c r="JT6" s="144"/>
      <c r="JU6" s="92"/>
      <c r="JV6" s="97" t="str">
        <f>JZ6</f>
        <v>FY 2028</v>
      </c>
      <c r="JW6" s="93"/>
      <c r="JX6" s="144"/>
      <c r="JY6" s="357"/>
      <c r="JZ6" s="358" t="str">
        <f>"FY "&amp;RIGHT(JF6,4)+1</f>
        <v>FY 2028</v>
      </c>
      <c r="KA6" s="359"/>
      <c r="KB6" s="145"/>
      <c r="KC6" s="92"/>
      <c r="KD6" s="97" t="str">
        <f>KT6</f>
        <v>FY 2029</v>
      </c>
      <c r="KE6" s="93"/>
      <c r="KF6" s="144"/>
      <c r="KG6" s="92"/>
      <c r="KH6" s="97" t="str">
        <f>KT6</f>
        <v>FY 2029</v>
      </c>
      <c r="KI6" s="93"/>
      <c r="KJ6" s="144"/>
      <c r="KK6" s="92"/>
      <c r="KL6" s="97" t="str">
        <f>KT6</f>
        <v>FY 2029</v>
      </c>
      <c r="KM6" s="93"/>
      <c r="KN6" s="144"/>
      <c r="KO6" s="92"/>
      <c r="KP6" s="97" t="str">
        <f>KT6</f>
        <v>FY 2029</v>
      </c>
      <c r="KQ6" s="93"/>
      <c r="KR6" s="144"/>
      <c r="KS6" s="357"/>
      <c r="KT6" s="358" t="str">
        <f>"FY "&amp;RIGHT(JZ6,4)+1</f>
        <v>FY 2029</v>
      </c>
      <c r="KU6" s="359"/>
    </row>
    <row r="7" spans="1:307" s="228" customFormat="1" ht="14">
      <c r="A7" s="315"/>
      <c r="B7" s="315"/>
      <c r="C7" s="315"/>
      <c r="D7" s="315"/>
      <c r="E7" s="315"/>
      <c r="F7" s="315"/>
      <c r="G7" s="141"/>
      <c r="H7" s="153"/>
      <c r="I7" s="154" t="s">
        <v>11</v>
      </c>
      <c r="J7" s="155"/>
      <c r="K7" s="141"/>
      <c r="L7" s="153"/>
      <c r="M7" s="154" t="s">
        <v>11</v>
      </c>
      <c r="N7" s="155"/>
      <c r="O7" s="141"/>
      <c r="P7" s="153"/>
      <c r="Q7" s="154" t="s">
        <v>11</v>
      </c>
      <c r="R7" s="155"/>
      <c r="S7" s="141"/>
      <c r="T7" s="153"/>
      <c r="U7" s="154" t="s">
        <v>11</v>
      </c>
      <c r="V7" s="155"/>
      <c r="W7" s="135"/>
      <c r="X7" s="360"/>
      <c r="Y7" s="361" t="s">
        <v>40</v>
      </c>
      <c r="Z7" s="362"/>
      <c r="AA7" s="141"/>
      <c r="AB7" s="153"/>
      <c r="AC7" s="154" t="s">
        <v>11</v>
      </c>
      <c r="AD7" s="155"/>
      <c r="AE7" s="141"/>
      <c r="AF7" s="153"/>
      <c r="AG7" s="154" t="s">
        <v>11</v>
      </c>
      <c r="AH7" s="155"/>
      <c r="AI7" s="141"/>
      <c r="AJ7" s="153"/>
      <c r="AK7" s="154" t="s">
        <v>11</v>
      </c>
      <c r="AL7" s="155"/>
      <c r="AM7" s="141"/>
      <c r="AN7" s="153"/>
      <c r="AO7" s="154" t="s">
        <v>11</v>
      </c>
      <c r="AP7" s="155"/>
      <c r="AQ7" s="135"/>
      <c r="AR7" s="360"/>
      <c r="AS7" s="361" t="s">
        <v>40</v>
      </c>
      <c r="AT7" s="362"/>
      <c r="AU7" s="141"/>
      <c r="AV7" s="153"/>
      <c r="AW7" s="154" t="s">
        <v>11</v>
      </c>
      <c r="AX7" s="155"/>
      <c r="AY7" s="141"/>
      <c r="AZ7" s="153"/>
      <c r="BA7" s="154" t="s">
        <v>11</v>
      </c>
      <c r="BB7" s="155"/>
      <c r="BC7" s="141"/>
      <c r="BD7" s="153"/>
      <c r="BE7" s="154" t="s">
        <v>11</v>
      </c>
      <c r="BF7" s="155"/>
      <c r="BG7" s="141"/>
      <c r="BH7" s="153"/>
      <c r="BI7" s="154" t="s">
        <v>11</v>
      </c>
      <c r="BJ7" s="155"/>
      <c r="BK7" s="135"/>
      <c r="BL7" s="360"/>
      <c r="BM7" s="361" t="s">
        <v>40</v>
      </c>
      <c r="BN7" s="362"/>
      <c r="BO7" s="141"/>
      <c r="BP7" s="153"/>
      <c r="BQ7" s="154" t="s">
        <v>11</v>
      </c>
      <c r="BR7" s="155"/>
      <c r="BS7" s="141"/>
      <c r="BT7" s="153"/>
      <c r="BU7" s="154" t="s">
        <v>11</v>
      </c>
      <c r="BV7" s="155"/>
      <c r="BW7" s="141"/>
      <c r="BX7" s="153"/>
      <c r="BY7" s="154" t="s">
        <v>11</v>
      </c>
      <c r="BZ7" s="155"/>
      <c r="CA7" s="141"/>
      <c r="CB7" s="153"/>
      <c r="CC7" s="154" t="s">
        <v>11</v>
      </c>
      <c r="CD7" s="155"/>
      <c r="CE7" s="135"/>
      <c r="CF7" s="360"/>
      <c r="CG7" s="361" t="s">
        <v>40</v>
      </c>
      <c r="CH7" s="362"/>
      <c r="CI7" s="141"/>
      <c r="CJ7" s="153"/>
      <c r="CK7" s="154" t="s">
        <v>11</v>
      </c>
      <c r="CL7" s="155"/>
      <c r="CM7" s="141"/>
      <c r="CN7" s="153"/>
      <c r="CO7" s="154" t="s">
        <v>11</v>
      </c>
      <c r="CP7" s="155"/>
      <c r="CQ7" s="141"/>
      <c r="CR7" s="153"/>
      <c r="CS7" s="154" t="s">
        <v>11</v>
      </c>
      <c r="CT7" s="155"/>
      <c r="CU7" s="141"/>
      <c r="CV7" s="153"/>
      <c r="CW7" s="154" t="s">
        <v>11</v>
      </c>
      <c r="CX7" s="155"/>
      <c r="CY7" s="135"/>
      <c r="CZ7" s="360"/>
      <c r="DA7" s="361" t="s">
        <v>40</v>
      </c>
      <c r="DB7" s="362"/>
      <c r="DC7" s="143"/>
      <c r="DD7" s="144"/>
      <c r="DE7" s="94"/>
      <c r="DF7" s="96" t="s">
        <v>11</v>
      </c>
      <c r="DG7" s="95"/>
      <c r="DH7" s="144"/>
      <c r="DI7" s="94"/>
      <c r="DJ7" s="96" t="s">
        <v>11</v>
      </c>
      <c r="DK7" s="95"/>
      <c r="DL7" s="144"/>
      <c r="DM7" s="94"/>
      <c r="DN7" s="96" t="s">
        <v>11</v>
      </c>
      <c r="DO7" s="95"/>
      <c r="DP7" s="144"/>
      <c r="DQ7" s="94"/>
      <c r="DR7" s="96" t="s">
        <v>11</v>
      </c>
      <c r="DS7" s="95"/>
      <c r="DT7" s="144"/>
      <c r="DU7" s="360"/>
      <c r="DV7" s="361" t="s">
        <v>40</v>
      </c>
      <c r="DW7" s="362"/>
      <c r="DX7" s="144"/>
      <c r="DY7" s="94"/>
      <c r="DZ7" s="96" t="s">
        <v>11</v>
      </c>
      <c r="EA7" s="95"/>
      <c r="EB7" s="144"/>
      <c r="EC7" s="94"/>
      <c r="ED7" s="96" t="s">
        <v>11</v>
      </c>
      <c r="EE7" s="95"/>
      <c r="EF7" s="144"/>
      <c r="EG7" s="94"/>
      <c r="EH7" s="96" t="s">
        <v>11</v>
      </c>
      <c r="EI7" s="95"/>
      <c r="EJ7" s="144"/>
      <c r="EK7" s="94"/>
      <c r="EL7" s="96" t="s">
        <v>11</v>
      </c>
      <c r="EM7" s="95"/>
      <c r="EN7" s="144"/>
      <c r="EO7" s="360"/>
      <c r="EP7" s="361" t="s">
        <v>40</v>
      </c>
      <c r="EQ7" s="362"/>
      <c r="ER7" s="144"/>
      <c r="ES7" s="94"/>
      <c r="ET7" s="96" t="s">
        <v>11</v>
      </c>
      <c r="EU7" s="95"/>
      <c r="EV7" s="144"/>
      <c r="EW7" s="94"/>
      <c r="EX7" s="96" t="s">
        <v>11</v>
      </c>
      <c r="EY7" s="95"/>
      <c r="EZ7" s="144"/>
      <c r="FA7" s="94"/>
      <c r="FB7" s="96" t="s">
        <v>11</v>
      </c>
      <c r="FC7" s="95"/>
      <c r="FD7" s="144"/>
      <c r="FE7" s="94"/>
      <c r="FF7" s="96" t="s">
        <v>11</v>
      </c>
      <c r="FG7" s="95"/>
      <c r="FH7" s="144"/>
      <c r="FI7" s="360"/>
      <c r="FJ7" s="361" t="s">
        <v>40</v>
      </c>
      <c r="FK7" s="362"/>
      <c r="FL7" s="144"/>
      <c r="FM7" s="94"/>
      <c r="FN7" s="96" t="s">
        <v>11</v>
      </c>
      <c r="FO7" s="95"/>
      <c r="FP7" s="144"/>
      <c r="FQ7" s="94"/>
      <c r="FR7" s="96" t="s">
        <v>11</v>
      </c>
      <c r="FS7" s="95"/>
      <c r="FT7" s="144"/>
      <c r="FU7" s="94"/>
      <c r="FV7" s="96" t="s">
        <v>11</v>
      </c>
      <c r="FW7" s="95"/>
      <c r="FX7" s="144"/>
      <c r="FY7" s="94"/>
      <c r="FZ7" s="96" t="s">
        <v>11</v>
      </c>
      <c r="GA7" s="95"/>
      <c r="GB7" s="144"/>
      <c r="GC7" s="360"/>
      <c r="GD7" s="361" t="s">
        <v>40</v>
      </c>
      <c r="GE7" s="362"/>
      <c r="GF7" s="144"/>
      <c r="GG7" s="94"/>
      <c r="GH7" s="96" t="s">
        <v>11</v>
      </c>
      <c r="GI7" s="95"/>
      <c r="GJ7" s="144"/>
      <c r="GK7" s="94"/>
      <c r="GL7" s="96" t="s">
        <v>11</v>
      </c>
      <c r="GM7" s="95"/>
      <c r="GN7" s="144"/>
      <c r="GO7" s="94"/>
      <c r="GP7" s="96" t="s">
        <v>11</v>
      </c>
      <c r="GQ7" s="95"/>
      <c r="GR7" s="144"/>
      <c r="GS7" s="94"/>
      <c r="GT7" s="96" t="s">
        <v>11</v>
      </c>
      <c r="GU7" s="95"/>
      <c r="GV7" s="144"/>
      <c r="GW7" s="360"/>
      <c r="GX7" s="361" t="s">
        <v>40</v>
      </c>
      <c r="GY7" s="362"/>
      <c r="GZ7" s="144"/>
      <c r="HA7" s="94"/>
      <c r="HB7" s="96" t="s">
        <v>11</v>
      </c>
      <c r="HC7" s="95"/>
      <c r="HD7" s="144"/>
      <c r="HE7" s="94"/>
      <c r="HF7" s="96" t="s">
        <v>11</v>
      </c>
      <c r="HG7" s="95"/>
      <c r="HH7" s="144"/>
      <c r="HI7" s="94"/>
      <c r="HJ7" s="96" t="s">
        <v>11</v>
      </c>
      <c r="HK7" s="95"/>
      <c r="HL7" s="144"/>
      <c r="HM7" s="94"/>
      <c r="HN7" s="96" t="s">
        <v>11</v>
      </c>
      <c r="HO7" s="95"/>
      <c r="HP7" s="144"/>
      <c r="HQ7" s="360"/>
      <c r="HR7" s="361" t="s">
        <v>40</v>
      </c>
      <c r="HS7" s="362"/>
      <c r="HT7" s="144"/>
      <c r="HU7" s="94"/>
      <c r="HV7" s="96" t="s">
        <v>11</v>
      </c>
      <c r="HW7" s="95"/>
      <c r="HX7" s="144"/>
      <c r="HY7" s="94"/>
      <c r="HZ7" s="96" t="s">
        <v>11</v>
      </c>
      <c r="IA7" s="95"/>
      <c r="IB7" s="144"/>
      <c r="IC7" s="94"/>
      <c r="ID7" s="96" t="s">
        <v>11</v>
      </c>
      <c r="IE7" s="95"/>
      <c r="IF7" s="144"/>
      <c r="IG7" s="94"/>
      <c r="IH7" s="96" t="s">
        <v>11</v>
      </c>
      <c r="II7" s="95"/>
      <c r="IJ7" s="144"/>
      <c r="IK7" s="360"/>
      <c r="IL7" s="361" t="s">
        <v>40</v>
      </c>
      <c r="IM7" s="362"/>
      <c r="IN7" s="144"/>
      <c r="IO7" s="94"/>
      <c r="IP7" s="96" t="s">
        <v>11</v>
      </c>
      <c r="IQ7" s="95"/>
      <c r="IR7" s="144"/>
      <c r="IS7" s="94"/>
      <c r="IT7" s="96" t="s">
        <v>11</v>
      </c>
      <c r="IU7" s="95"/>
      <c r="IV7" s="144"/>
      <c r="IW7" s="94"/>
      <c r="IX7" s="96" t="s">
        <v>11</v>
      </c>
      <c r="IY7" s="95"/>
      <c r="IZ7" s="144"/>
      <c r="JA7" s="94"/>
      <c r="JB7" s="96" t="s">
        <v>11</v>
      </c>
      <c r="JC7" s="95"/>
      <c r="JD7" s="144"/>
      <c r="JE7" s="360"/>
      <c r="JF7" s="361" t="s">
        <v>40</v>
      </c>
      <c r="JG7" s="362"/>
      <c r="JH7" s="144"/>
      <c r="JI7" s="94"/>
      <c r="JJ7" s="96" t="s">
        <v>11</v>
      </c>
      <c r="JK7" s="95"/>
      <c r="JL7" s="144"/>
      <c r="JM7" s="94"/>
      <c r="JN7" s="96" t="s">
        <v>11</v>
      </c>
      <c r="JO7" s="95"/>
      <c r="JP7" s="144"/>
      <c r="JQ7" s="94"/>
      <c r="JR7" s="96" t="s">
        <v>11</v>
      </c>
      <c r="JS7" s="95"/>
      <c r="JT7" s="144"/>
      <c r="JU7" s="94"/>
      <c r="JV7" s="96" t="s">
        <v>11</v>
      </c>
      <c r="JW7" s="95"/>
      <c r="JX7" s="144"/>
      <c r="JY7" s="360"/>
      <c r="JZ7" s="361" t="s">
        <v>40</v>
      </c>
      <c r="KA7" s="362"/>
      <c r="KB7" s="144"/>
      <c r="KC7" s="94"/>
      <c r="KD7" s="96" t="s">
        <v>11</v>
      </c>
      <c r="KE7" s="95"/>
      <c r="KF7" s="144"/>
      <c r="KG7" s="94"/>
      <c r="KH7" s="96" t="s">
        <v>11</v>
      </c>
      <c r="KI7" s="95"/>
      <c r="KJ7" s="144"/>
      <c r="KK7" s="94"/>
      <c r="KL7" s="96" t="s">
        <v>11</v>
      </c>
      <c r="KM7" s="95"/>
      <c r="KN7" s="144"/>
      <c r="KO7" s="94"/>
      <c r="KP7" s="96" t="s">
        <v>11</v>
      </c>
      <c r="KQ7" s="95"/>
      <c r="KR7" s="144"/>
      <c r="KS7" s="360"/>
      <c r="KT7" s="361" t="s">
        <v>40</v>
      </c>
      <c r="KU7" s="362"/>
    </row>
    <row r="8" spans="1:307" s="228" customFormat="1" ht="29">
      <c r="A8" s="270">
        <v>2</v>
      </c>
      <c r="B8" s="315"/>
      <c r="C8" s="315"/>
      <c r="D8" s="138"/>
      <c r="E8" s="315"/>
      <c r="F8" s="322"/>
      <c r="G8" s="141"/>
      <c r="H8" s="156"/>
      <c r="I8" s="157" t="s">
        <v>195</v>
      </c>
      <c r="J8" s="158"/>
      <c r="K8" s="141"/>
      <c r="L8" s="156"/>
      <c r="M8" s="157" t="s">
        <v>196</v>
      </c>
      <c r="N8" s="158"/>
      <c r="O8" s="141"/>
      <c r="P8" s="156"/>
      <c r="Q8" s="157" t="s">
        <v>47</v>
      </c>
      <c r="R8" s="158"/>
      <c r="S8" s="141"/>
      <c r="T8" s="156"/>
      <c r="U8" s="157" t="s">
        <v>197</v>
      </c>
      <c r="V8" s="158"/>
      <c r="W8" s="143"/>
      <c r="X8" s="120"/>
      <c r="Y8" s="28" t="str">
        <f>U8</f>
        <v>July 25, 
 2015</v>
      </c>
      <c r="Z8" s="121"/>
      <c r="AA8" s="141"/>
      <c r="AB8" s="156"/>
      <c r="AC8" s="157" t="s">
        <v>198</v>
      </c>
      <c r="AD8" s="158"/>
      <c r="AE8" s="141"/>
      <c r="AF8" s="156"/>
      <c r="AG8" s="157" t="s">
        <v>199</v>
      </c>
      <c r="AH8" s="158"/>
      <c r="AI8" s="141"/>
      <c r="AJ8" s="156"/>
      <c r="AK8" s="157" t="s">
        <v>44</v>
      </c>
      <c r="AL8" s="158"/>
      <c r="AM8" s="141"/>
      <c r="AN8" s="156"/>
      <c r="AO8" s="157" t="s">
        <v>45</v>
      </c>
      <c r="AP8" s="158"/>
      <c r="AQ8" s="143"/>
      <c r="AR8" s="120"/>
      <c r="AS8" s="28" t="str">
        <f>AO8</f>
        <v>July 30, 
2016</v>
      </c>
      <c r="AT8" s="121"/>
      <c r="AU8" s="141"/>
      <c r="AV8" s="156"/>
      <c r="AW8" s="157" t="s">
        <v>200</v>
      </c>
      <c r="AX8" s="158"/>
      <c r="AY8" s="141"/>
      <c r="AZ8" s="156"/>
      <c r="BA8" s="157" t="s">
        <v>201</v>
      </c>
      <c r="BB8" s="158"/>
      <c r="BC8" s="141"/>
      <c r="BD8" s="156"/>
      <c r="BE8" s="157" t="s">
        <v>202</v>
      </c>
      <c r="BF8" s="158"/>
      <c r="BG8" s="141"/>
      <c r="BH8" s="156"/>
      <c r="BI8" s="157" t="s">
        <v>203</v>
      </c>
      <c r="BJ8" s="158"/>
      <c r="BK8" s="143"/>
      <c r="BL8" s="120"/>
      <c r="BM8" s="28" t="str">
        <f>BI8</f>
        <v>July 29, 
2017</v>
      </c>
      <c r="BN8" s="121"/>
      <c r="BO8" s="141"/>
      <c r="BP8" s="156"/>
      <c r="BQ8" s="157" t="s">
        <v>204</v>
      </c>
      <c r="BR8" s="158"/>
      <c r="BS8" s="141"/>
      <c r="BT8" s="156"/>
      <c r="BU8" s="157" t="s">
        <v>205</v>
      </c>
      <c r="BV8" s="158"/>
      <c r="BW8" s="141"/>
      <c r="BX8" s="156"/>
      <c r="BY8" s="157" t="s">
        <v>206</v>
      </c>
      <c r="BZ8" s="158"/>
      <c r="CA8" s="141"/>
      <c r="CB8" s="156"/>
      <c r="CC8" s="157" t="s">
        <v>207</v>
      </c>
      <c r="CD8" s="158"/>
      <c r="CE8" s="143"/>
      <c r="CF8" s="120"/>
      <c r="CG8" s="28" t="str">
        <f>CC8</f>
        <v>July 28, 
2018</v>
      </c>
      <c r="CH8" s="121"/>
      <c r="CI8" s="141"/>
      <c r="CJ8" s="156"/>
      <c r="CK8" s="157" t="s">
        <v>208</v>
      </c>
      <c r="CL8" s="158"/>
      <c r="CM8" s="141"/>
      <c r="CN8" s="156"/>
      <c r="CO8" s="157" t="s">
        <v>34</v>
      </c>
      <c r="CP8" s="158"/>
      <c r="CQ8" s="141"/>
      <c r="CR8" s="156"/>
      <c r="CS8" s="157" t="s">
        <v>209</v>
      </c>
      <c r="CT8" s="158"/>
      <c r="CU8" s="141"/>
      <c r="CV8" s="156"/>
      <c r="CW8" s="157" t="s">
        <v>210</v>
      </c>
      <c r="CX8" s="158"/>
      <c r="CY8" s="143"/>
      <c r="CZ8" s="120"/>
      <c r="DA8" s="28" t="str">
        <f>CW8</f>
        <v>July 27, 
2019</v>
      </c>
      <c r="DB8" s="121"/>
      <c r="DC8" s="141"/>
      <c r="DD8" s="144"/>
      <c r="DE8" s="193"/>
      <c r="DF8" s="194" t="str">
        <f>"October 27, 
"&amp;RIGHT(DF6,4)-1</f>
        <v>October 27, 
2019</v>
      </c>
      <c r="DG8" s="195"/>
      <c r="DH8" s="144"/>
      <c r="DI8" s="193"/>
      <c r="DJ8" s="194" t="str">
        <f>"January 26, 
"&amp;RIGHT(DF6,4)</f>
        <v>January 26, 
2020</v>
      </c>
      <c r="DK8" s="195"/>
      <c r="DL8" s="144"/>
      <c r="DM8" s="193"/>
      <c r="DN8" s="194" t="str">
        <f>"April 27, 
"&amp;RIGHT(DF6,4)</f>
        <v>April 27, 
2020</v>
      </c>
      <c r="DO8" s="195"/>
      <c r="DP8" s="144"/>
      <c r="DQ8" s="193"/>
      <c r="DR8" s="194" t="str">
        <f>"July 27, 
"&amp;RIGHT(DF6,4)</f>
        <v>July 27, 
2020</v>
      </c>
      <c r="DS8" s="195"/>
      <c r="DT8" s="144"/>
      <c r="DU8" s="120"/>
      <c r="DV8" s="28" t="str">
        <f>"July 27, 
"&amp;RIGHT(DF6,4)</f>
        <v>July 27, 
2020</v>
      </c>
      <c r="DW8" s="121"/>
      <c r="DX8" s="144"/>
      <c r="DY8" s="193"/>
      <c r="DZ8" s="194" t="str">
        <f>"October 27, 
"&amp;RIGHT(DZ6,4)-1</f>
        <v>October 27, 
2020</v>
      </c>
      <c r="EA8" s="195"/>
      <c r="EB8" s="144"/>
      <c r="EC8" s="193"/>
      <c r="ED8" s="194" t="str">
        <f>"January 26, 
"&amp;RIGHT(DZ6,4)</f>
        <v>January 26, 
2021</v>
      </c>
      <c r="EE8" s="195"/>
      <c r="EF8" s="144"/>
      <c r="EG8" s="193"/>
      <c r="EH8" s="194" t="str">
        <f>"April 27, 
"&amp;RIGHT(DZ6,4)</f>
        <v>April 27, 
2021</v>
      </c>
      <c r="EI8" s="195"/>
      <c r="EJ8" s="144"/>
      <c r="EK8" s="193"/>
      <c r="EL8" s="194" t="str">
        <f>"July 27, 
"&amp;RIGHT(DZ6,4)</f>
        <v>July 27, 
2021</v>
      </c>
      <c r="EM8" s="195"/>
      <c r="EN8" s="144"/>
      <c r="EO8" s="120"/>
      <c r="EP8" s="28" t="str">
        <f>"July 27, 
"&amp;RIGHT(DZ6,4)</f>
        <v>July 27, 
2021</v>
      </c>
      <c r="EQ8" s="121"/>
      <c r="ER8" s="144"/>
      <c r="ES8" s="193"/>
      <c r="ET8" s="194" t="str">
        <f>"October 27, 
"&amp;RIGHT(ET6,4)-1</f>
        <v>October 27, 
2021</v>
      </c>
      <c r="EU8" s="195"/>
      <c r="EV8" s="144"/>
      <c r="EW8" s="193"/>
      <c r="EX8" s="194" t="str">
        <f>"January 26, 
"&amp;RIGHT(ET6,4)</f>
        <v>January 26, 
2022</v>
      </c>
      <c r="EY8" s="195"/>
      <c r="EZ8" s="144"/>
      <c r="FA8" s="193"/>
      <c r="FB8" s="194" t="str">
        <f>"April 27, 
"&amp;RIGHT(ET6,4)</f>
        <v>April 27, 
2022</v>
      </c>
      <c r="FC8" s="195"/>
      <c r="FD8" s="144"/>
      <c r="FE8" s="193"/>
      <c r="FF8" s="194" t="str">
        <f>"July 27, 
"&amp;RIGHT(ET6,4)</f>
        <v>July 27, 
2022</v>
      </c>
      <c r="FG8" s="195"/>
      <c r="FH8" s="144"/>
      <c r="FI8" s="120"/>
      <c r="FJ8" s="28" t="str">
        <f>"July 27, 
"&amp;RIGHT(ET6,4)</f>
        <v>July 27, 
2022</v>
      </c>
      <c r="FK8" s="121"/>
      <c r="FL8" s="144"/>
      <c r="FM8" s="193"/>
      <c r="FN8" s="194" t="str">
        <f>"October 27, 
"&amp;RIGHT(FN6,4)-1</f>
        <v>October 27, 
2022</v>
      </c>
      <c r="FO8" s="195"/>
      <c r="FP8" s="144"/>
      <c r="FQ8" s="193"/>
      <c r="FR8" s="194" t="str">
        <f>"January 26, 
"&amp;RIGHT(FN6,4)</f>
        <v>January 26, 
2023</v>
      </c>
      <c r="FS8" s="195"/>
      <c r="FT8" s="144"/>
      <c r="FU8" s="193"/>
      <c r="FV8" s="194" t="str">
        <f>"April 27, 
"&amp;RIGHT(FN6,4)</f>
        <v>April 27, 
2023</v>
      </c>
      <c r="FW8" s="195"/>
      <c r="FX8" s="144"/>
      <c r="FY8" s="193"/>
      <c r="FZ8" s="194" t="str">
        <f>"July 27, 
"&amp;RIGHT(FN6,4)</f>
        <v>July 27, 
2023</v>
      </c>
      <c r="GA8" s="195"/>
      <c r="GB8" s="144"/>
      <c r="GC8" s="120"/>
      <c r="GD8" s="28" t="str">
        <f>"July 27, 
"&amp;RIGHT(FN6,4)</f>
        <v>July 27, 
2023</v>
      </c>
      <c r="GE8" s="121"/>
      <c r="GF8" s="144"/>
      <c r="GG8" s="193"/>
      <c r="GH8" s="194" t="str">
        <f>"October 27, 
"&amp;RIGHT(GH6,4)-1</f>
        <v>October 27, 
2023</v>
      </c>
      <c r="GI8" s="195"/>
      <c r="GJ8" s="144"/>
      <c r="GK8" s="193"/>
      <c r="GL8" s="194" t="str">
        <f>"January 26, 
"&amp;RIGHT(GH6,4)</f>
        <v>January 26, 
2024</v>
      </c>
      <c r="GM8" s="195"/>
      <c r="GN8" s="144"/>
      <c r="GO8" s="193"/>
      <c r="GP8" s="194" t="str">
        <f>"April 27, 
"&amp;RIGHT(GH6,4)</f>
        <v>April 27, 
2024</v>
      </c>
      <c r="GQ8" s="195"/>
      <c r="GR8" s="144"/>
      <c r="GS8" s="193"/>
      <c r="GT8" s="194" t="str">
        <f>"July 27, 
"&amp;RIGHT(GH6,4)</f>
        <v>July 27, 
2024</v>
      </c>
      <c r="GU8" s="195"/>
      <c r="GV8" s="144"/>
      <c r="GW8" s="120"/>
      <c r="GX8" s="28" t="str">
        <f>"July 27, 
"&amp;RIGHT(GH6,4)</f>
        <v>July 27, 
2024</v>
      </c>
      <c r="GY8" s="121"/>
      <c r="GZ8" s="144"/>
      <c r="HA8" s="193"/>
      <c r="HB8" s="194" t="str">
        <f>"October 27, 
"&amp;RIGHT(HB6,4)-1</f>
        <v>October 27, 
2024</v>
      </c>
      <c r="HC8" s="195"/>
      <c r="HD8" s="144"/>
      <c r="HE8" s="193"/>
      <c r="HF8" s="194" t="str">
        <f>"January 26, 
"&amp;RIGHT(HB6,4)</f>
        <v>January 26, 
2025</v>
      </c>
      <c r="HG8" s="195"/>
      <c r="HH8" s="144"/>
      <c r="HI8" s="193"/>
      <c r="HJ8" s="194" t="str">
        <f>"April 27, 
"&amp;RIGHT(HB6,4)</f>
        <v>April 27, 
2025</v>
      </c>
      <c r="HK8" s="195"/>
      <c r="HL8" s="144"/>
      <c r="HM8" s="193"/>
      <c r="HN8" s="194" t="str">
        <f>"July 27, 
"&amp;RIGHT(HB6,4)</f>
        <v>July 27, 
2025</v>
      </c>
      <c r="HO8" s="195"/>
      <c r="HP8" s="144"/>
      <c r="HQ8" s="120"/>
      <c r="HR8" s="28" t="str">
        <f>"July 27, 
"&amp;RIGHT(HB6,4)</f>
        <v>July 27, 
2025</v>
      </c>
      <c r="HS8" s="121"/>
      <c r="HT8" s="144"/>
      <c r="HU8" s="193"/>
      <c r="HV8" s="194" t="str">
        <f>"October 27, 
"&amp;RIGHT(HV6,4)-1</f>
        <v>October 27, 
2025</v>
      </c>
      <c r="HW8" s="195"/>
      <c r="HX8" s="144"/>
      <c r="HY8" s="193"/>
      <c r="HZ8" s="194" t="str">
        <f>"January 26, 
"&amp;RIGHT(HV6,4)</f>
        <v>January 26, 
2026</v>
      </c>
      <c r="IA8" s="195"/>
      <c r="IB8" s="144"/>
      <c r="IC8" s="193"/>
      <c r="ID8" s="194" t="str">
        <f>"April 27, 
"&amp;RIGHT(HV6,4)</f>
        <v>April 27, 
2026</v>
      </c>
      <c r="IE8" s="195"/>
      <c r="IF8" s="144"/>
      <c r="IG8" s="193"/>
      <c r="IH8" s="194" t="str">
        <f>"July 27, 
"&amp;RIGHT(HV6,4)</f>
        <v>July 27, 
2026</v>
      </c>
      <c r="II8" s="195"/>
      <c r="IJ8" s="144"/>
      <c r="IK8" s="120"/>
      <c r="IL8" s="28" t="str">
        <f>"July 27, 
"&amp;RIGHT(HV6,4)</f>
        <v>July 27, 
2026</v>
      </c>
      <c r="IM8" s="121"/>
      <c r="IN8" s="144"/>
      <c r="IO8" s="193"/>
      <c r="IP8" s="194" t="str">
        <f>"October 27, 
"&amp;RIGHT(IP6,4)-1</f>
        <v>October 27, 
2026</v>
      </c>
      <c r="IQ8" s="195"/>
      <c r="IR8" s="144"/>
      <c r="IS8" s="193"/>
      <c r="IT8" s="194" t="str">
        <f>"January 26, 
"&amp;RIGHT(IP6,4)</f>
        <v>January 26, 
2027</v>
      </c>
      <c r="IU8" s="195"/>
      <c r="IV8" s="144"/>
      <c r="IW8" s="193"/>
      <c r="IX8" s="194" t="str">
        <f>"April 27, 
"&amp;RIGHT(IP6,4)</f>
        <v>April 27, 
2027</v>
      </c>
      <c r="IY8" s="195"/>
      <c r="IZ8" s="144"/>
      <c r="JA8" s="193"/>
      <c r="JB8" s="194" t="str">
        <f>"July 27, 
"&amp;RIGHT(IP6,4)</f>
        <v>July 27, 
2027</v>
      </c>
      <c r="JC8" s="195"/>
      <c r="JD8" s="144"/>
      <c r="JE8" s="120"/>
      <c r="JF8" s="28" t="str">
        <f>"July 27, 
"&amp;RIGHT(IP6,4)</f>
        <v>July 27, 
2027</v>
      </c>
      <c r="JG8" s="121"/>
      <c r="JH8" s="144"/>
      <c r="JI8" s="193"/>
      <c r="JJ8" s="194" t="str">
        <f>"October 27, 
"&amp;RIGHT(JJ6,4)-1</f>
        <v>October 27, 
2027</v>
      </c>
      <c r="JK8" s="195"/>
      <c r="JL8" s="144"/>
      <c r="JM8" s="193"/>
      <c r="JN8" s="194" t="str">
        <f>"January 26, 
"&amp;RIGHT(JJ6,4)</f>
        <v>January 26, 
2028</v>
      </c>
      <c r="JO8" s="195"/>
      <c r="JP8" s="144"/>
      <c r="JQ8" s="193"/>
      <c r="JR8" s="194" t="str">
        <f>"April 27, 
"&amp;RIGHT(JJ6,4)</f>
        <v>April 27, 
2028</v>
      </c>
      <c r="JS8" s="195"/>
      <c r="JT8" s="144"/>
      <c r="JU8" s="193"/>
      <c r="JV8" s="194" t="str">
        <f>"July 27, 
"&amp;RIGHT(JJ6,4)</f>
        <v>July 27, 
2028</v>
      </c>
      <c r="JW8" s="195"/>
      <c r="JX8" s="144"/>
      <c r="JY8" s="120"/>
      <c r="JZ8" s="28" t="str">
        <f>"July 27, 
"&amp;RIGHT(JJ6,4)</f>
        <v>July 27, 
2028</v>
      </c>
      <c r="KA8" s="121"/>
      <c r="KB8" s="144"/>
      <c r="KC8" s="193"/>
      <c r="KD8" s="194" t="str">
        <f>"October 27, 
"&amp;RIGHT(KD6,4)-1</f>
        <v>October 27, 
2028</v>
      </c>
      <c r="KE8" s="195"/>
      <c r="KF8" s="144"/>
      <c r="KG8" s="193"/>
      <c r="KH8" s="194" t="str">
        <f>"January 26, 
"&amp;RIGHT(KD6,4)</f>
        <v>January 26, 
2029</v>
      </c>
      <c r="KI8" s="195"/>
      <c r="KJ8" s="144"/>
      <c r="KK8" s="193"/>
      <c r="KL8" s="194" t="str">
        <f>"April 27, 
"&amp;RIGHT(KD6,4)</f>
        <v>April 27, 
2029</v>
      </c>
      <c r="KM8" s="195"/>
      <c r="KN8" s="144"/>
      <c r="KO8" s="193"/>
      <c r="KP8" s="194" t="str">
        <f>"July 27, 
"&amp;RIGHT(KD6,4)</f>
        <v>July 27, 
2029</v>
      </c>
      <c r="KQ8" s="195"/>
      <c r="KR8" s="144"/>
      <c r="KS8" s="120"/>
      <c r="KT8" s="28" t="str">
        <f>"July 27, 
"&amp;RIGHT(KD6,4)</f>
        <v>July 27, 
2029</v>
      </c>
      <c r="KU8" s="121"/>
    </row>
    <row r="9" spans="1:307" ht="20" customHeight="1">
      <c r="A9" s="815" t="s">
        <v>48</v>
      </c>
      <c r="B9" s="815"/>
      <c r="C9" s="815"/>
      <c r="D9" s="815"/>
      <c r="E9" s="815"/>
      <c r="F9" s="815"/>
      <c r="G9" s="463" t="s">
        <v>243</v>
      </c>
      <c r="H9" s="159"/>
      <c r="I9" s="160"/>
      <c r="J9" s="161"/>
      <c r="L9" s="159"/>
      <c r="M9" s="160"/>
      <c r="N9" s="161"/>
      <c r="P9" s="159"/>
      <c r="Q9" s="160"/>
      <c r="R9" s="161"/>
      <c r="T9" s="159"/>
      <c r="U9" s="160"/>
      <c r="V9" s="161"/>
      <c r="W9" s="4"/>
      <c r="X9" s="100"/>
      <c r="Y9" s="133"/>
      <c r="Z9" s="101"/>
      <c r="AB9" s="159"/>
      <c r="AC9" s="160"/>
      <c r="AD9" s="161"/>
      <c r="AF9" s="159"/>
      <c r="AG9" s="160"/>
      <c r="AH9" s="161"/>
      <c r="AJ9" s="159"/>
      <c r="AK9" s="160"/>
      <c r="AL9" s="161"/>
      <c r="AN9" s="159"/>
      <c r="AO9" s="160"/>
      <c r="AP9" s="161"/>
      <c r="AQ9" s="4"/>
      <c r="AR9" s="100"/>
      <c r="AS9" s="133"/>
      <c r="AT9" s="101"/>
      <c r="AV9" s="159"/>
      <c r="AW9" s="160"/>
      <c r="AX9" s="161"/>
      <c r="AZ9" s="159"/>
      <c r="BA9" s="160"/>
      <c r="BB9" s="161"/>
      <c r="BD9" s="159"/>
      <c r="BE9" s="160"/>
      <c r="BF9" s="161"/>
      <c r="BH9" s="159"/>
      <c r="BI9" s="160"/>
      <c r="BJ9" s="161"/>
      <c r="BK9" s="4"/>
      <c r="BL9" s="100"/>
      <c r="BM9" s="133"/>
      <c r="BN9" s="101"/>
      <c r="BP9" s="159"/>
      <c r="BQ9" s="160"/>
      <c r="BR9" s="161"/>
      <c r="BT9" s="159"/>
      <c r="BU9" s="160"/>
      <c r="BV9" s="161"/>
      <c r="BX9" s="159"/>
      <c r="BY9" s="160"/>
      <c r="BZ9" s="161"/>
      <c r="CB9" s="159"/>
      <c r="CC9" s="160"/>
      <c r="CD9" s="161"/>
      <c r="CE9" s="4"/>
      <c r="CF9" s="100"/>
      <c r="CG9" s="133"/>
      <c r="CH9" s="101"/>
      <c r="CI9"/>
      <c r="CJ9" s="159"/>
      <c r="CK9" s="160"/>
      <c r="CL9" s="161"/>
      <c r="CM9"/>
      <c r="CN9" s="159"/>
      <c r="CO9" s="160"/>
      <c r="CP9" s="161"/>
      <c r="CQ9"/>
      <c r="CR9" s="159"/>
      <c r="CS9" s="160"/>
      <c r="CT9" s="161"/>
      <c r="CU9"/>
      <c r="CV9" s="159"/>
      <c r="CW9" s="160"/>
      <c r="CX9" s="161"/>
      <c r="CY9" s="4"/>
      <c r="CZ9" s="100"/>
      <c r="DA9" s="133"/>
      <c r="DB9" s="101"/>
      <c r="DC9" s="4"/>
      <c r="DD9" s="4"/>
      <c r="DE9" s="196"/>
      <c r="DF9" s="197"/>
      <c r="DG9" s="198"/>
      <c r="DH9" s="4"/>
      <c r="DI9" s="196"/>
      <c r="DJ9" s="197"/>
      <c r="DK9" s="198"/>
      <c r="DL9" s="4"/>
      <c r="DM9" s="196"/>
      <c r="DN9" s="197"/>
      <c r="DO9" s="198"/>
      <c r="DP9" s="4"/>
      <c r="DQ9" s="196"/>
      <c r="DR9" s="197"/>
      <c r="DS9" s="198"/>
      <c r="DT9" s="4"/>
      <c r="DU9" s="100"/>
      <c r="DV9" s="133"/>
      <c r="DW9" s="101"/>
      <c r="DY9" s="196"/>
      <c r="DZ9" s="197"/>
      <c r="EA9" s="198"/>
      <c r="EB9" s="4"/>
      <c r="EC9" s="196"/>
      <c r="ED9" s="197"/>
      <c r="EE9" s="198"/>
      <c r="EF9" s="4"/>
      <c r="EG9" s="196"/>
      <c r="EH9" s="197"/>
      <c r="EI9" s="198"/>
      <c r="EJ9" s="4"/>
      <c r="EK9" s="196"/>
      <c r="EL9" s="197"/>
      <c r="EM9" s="198"/>
      <c r="EN9" s="4"/>
      <c r="EO9" s="100"/>
      <c r="EP9" s="133"/>
      <c r="EQ9" s="101"/>
      <c r="ES9" s="196"/>
      <c r="ET9" s="197"/>
      <c r="EU9" s="198"/>
      <c r="EV9" s="4"/>
      <c r="EW9" s="196"/>
      <c r="EX9" s="197"/>
      <c r="EY9" s="198"/>
      <c r="EZ9" s="4"/>
      <c r="FA9" s="196"/>
      <c r="FB9" s="197"/>
      <c r="FC9" s="198"/>
      <c r="FD9" s="4"/>
      <c r="FE9" s="196"/>
      <c r="FF9" s="197"/>
      <c r="FG9" s="198"/>
      <c r="FH9" s="4"/>
      <c r="FI9" s="100"/>
      <c r="FJ9" s="133"/>
      <c r="FK9" s="101"/>
      <c r="FM9" s="196"/>
      <c r="FN9" s="197"/>
      <c r="FO9" s="198"/>
      <c r="FP9" s="4"/>
      <c r="FQ9" s="196"/>
      <c r="FR9" s="197"/>
      <c r="FS9" s="198"/>
      <c r="FT9" s="4"/>
      <c r="FU9" s="196"/>
      <c r="FV9" s="197"/>
      <c r="FW9" s="198"/>
      <c r="FX9" s="4"/>
      <c r="FY9" s="196"/>
      <c r="FZ9" s="197"/>
      <c r="GA9" s="198"/>
      <c r="GB9" s="4"/>
      <c r="GC9" s="100"/>
      <c r="GD9" s="133"/>
      <c r="GE9" s="101"/>
      <c r="GG9" s="196"/>
      <c r="GH9" s="197"/>
      <c r="GI9" s="198"/>
      <c r="GJ9" s="4"/>
      <c r="GK9" s="196"/>
      <c r="GL9" s="197"/>
      <c r="GM9" s="198"/>
      <c r="GN9" s="4"/>
      <c r="GO9" s="196"/>
      <c r="GP9" s="197"/>
      <c r="GQ9" s="198"/>
      <c r="GR9" s="4"/>
      <c r="GS9" s="196"/>
      <c r="GT9" s="197"/>
      <c r="GU9" s="198"/>
      <c r="GV9" s="4"/>
      <c r="GW9" s="100"/>
      <c r="GX9" s="133"/>
      <c r="GY9" s="101"/>
      <c r="HA9" s="196"/>
      <c r="HB9" s="197"/>
      <c r="HC9" s="198"/>
      <c r="HD9" s="4"/>
      <c r="HE9" s="196"/>
      <c r="HF9" s="197"/>
      <c r="HG9" s="198"/>
      <c r="HH9" s="4"/>
      <c r="HI9" s="196"/>
      <c r="HJ9" s="197"/>
      <c r="HK9" s="198"/>
      <c r="HL9" s="4"/>
      <c r="HM9" s="196"/>
      <c r="HN9" s="197"/>
      <c r="HO9" s="198"/>
      <c r="HP9" s="4"/>
      <c r="HQ9" s="100"/>
      <c r="HR9" s="133"/>
      <c r="HS9" s="101"/>
      <c r="HU9" s="196"/>
      <c r="HV9" s="197"/>
      <c r="HW9" s="198"/>
      <c r="HX9" s="4"/>
      <c r="HY9" s="196"/>
      <c r="HZ9" s="197"/>
      <c r="IA9" s="198"/>
      <c r="IB9" s="4"/>
      <c r="IC9" s="196"/>
      <c r="ID9" s="197"/>
      <c r="IE9" s="198"/>
      <c r="IF9" s="4"/>
      <c r="IG9" s="196"/>
      <c r="IH9" s="197"/>
      <c r="II9" s="198"/>
      <c r="IJ9" s="4"/>
      <c r="IK9" s="100"/>
      <c r="IL9" s="133"/>
      <c r="IM9" s="101"/>
      <c r="IO9" s="196"/>
      <c r="IP9" s="197"/>
      <c r="IQ9" s="198"/>
      <c r="IR9" s="4"/>
      <c r="IS9" s="196"/>
      <c r="IT9" s="197"/>
      <c r="IU9" s="198"/>
      <c r="IV9" s="4"/>
      <c r="IW9" s="196"/>
      <c r="IX9" s="197"/>
      <c r="IY9" s="198"/>
      <c r="IZ9" s="4"/>
      <c r="JA9" s="196"/>
      <c r="JB9" s="197"/>
      <c r="JC9" s="198"/>
      <c r="JD9" s="4"/>
      <c r="JE9" s="100"/>
      <c r="JF9" s="133"/>
      <c r="JG9" s="101"/>
      <c r="JI9" s="196"/>
      <c r="JJ9" s="197"/>
      <c r="JK9" s="198"/>
      <c r="JL9" s="4"/>
      <c r="JM9" s="196"/>
      <c r="JN9" s="197"/>
      <c r="JO9" s="198"/>
      <c r="JP9" s="4"/>
      <c r="JQ9" s="196"/>
      <c r="JR9" s="197"/>
      <c r="JS9" s="198"/>
      <c r="JT9" s="4"/>
      <c r="JU9" s="196"/>
      <c r="JV9" s="197"/>
      <c r="JW9" s="198"/>
      <c r="JX9" s="4"/>
      <c r="JY9" s="100"/>
      <c r="JZ9" s="133"/>
      <c r="KA9" s="101"/>
      <c r="KC9" s="196"/>
      <c r="KD9" s="197"/>
      <c r="KE9" s="198"/>
      <c r="KF9" s="4"/>
      <c r="KG9" s="196"/>
      <c r="KH9" s="197"/>
      <c r="KI9" s="198"/>
      <c r="KJ9" s="4"/>
      <c r="KK9" s="196"/>
      <c r="KL9" s="197"/>
      <c r="KM9" s="198"/>
      <c r="KN9" s="4"/>
      <c r="KO9" s="196"/>
      <c r="KP9" s="197"/>
      <c r="KQ9" s="198"/>
      <c r="KR9" s="4"/>
      <c r="KS9" s="100"/>
      <c r="KT9" s="133"/>
      <c r="KU9" s="101"/>
    </row>
    <row r="10" spans="1:307" ht="20" customHeight="1">
      <c r="A10" s="815"/>
      <c r="B10" s="815"/>
      <c r="C10" s="815"/>
      <c r="D10" s="815"/>
      <c r="E10" s="815"/>
      <c r="F10" s="815"/>
      <c r="H10" s="162"/>
      <c r="I10" s="163"/>
      <c r="J10" s="164"/>
      <c r="L10" s="162"/>
      <c r="M10" s="163"/>
      <c r="N10" s="164"/>
      <c r="P10" s="162"/>
      <c r="Q10" s="163"/>
      <c r="R10" s="164"/>
      <c r="T10" s="162"/>
      <c r="U10" s="163"/>
      <c r="V10" s="164"/>
      <c r="W10" s="4"/>
      <c r="X10" s="83"/>
      <c r="Y10" s="4"/>
      <c r="Z10" s="82"/>
      <c r="AB10" s="162"/>
      <c r="AC10" s="163"/>
      <c r="AD10" s="164"/>
      <c r="AF10" s="162"/>
      <c r="AG10" s="163"/>
      <c r="AH10" s="164"/>
      <c r="AJ10" s="162"/>
      <c r="AK10" s="163"/>
      <c r="AL10" s="164"/>
      <c r="AN10" s="162"/>
      <c r="AO10" s="163"/>
      <c r="AP10" s="164"/>
      <c r="AQ10" s="4"/>
      <c r="AR10" s="83"/>
      <c r="AS10" s="4"/>
      <c r="AT10" s="82"/>
      <c r="AV10" s="162"/>
      <c r="AW10" s="163"/>
      <c r="AX10" s="164"/>
      <c r="AZ10" s="162"/>
      <c r="BA10" s="163"/>
      <c r="BB10" s="164"/>
      <c r="BD10" s="162"/>
      <c r="BE10" s="163"/>
      <c r="BF10" s="164"/>
      <c r="BH10" s="162"/>
      <c r="BI10" s="163"/>
      <c r="BJ10" s="164"/>
      <c r="BK10" s="4"/>
      <c r="BL10" s="83"/>
      <c r="BM10" s="4"/>
      <c r="BN10" s="82"/>
      <c r="BP10" s="162"/>
      <c r="BQ10" s="163"/>
      <c r="BR10" s="164"/>
      <c r="BT10" s="162"/>
      <c r="BU10" s="163"/>
      <c r="BV10" s="164"/>
      <c r="BX10" s="162"/>
      <c r="BY10" s="163"/>
      <c r="BZ10" s="164"/>
      <c r="CB10" s="162"/>
      <c r="CC10" s="163"/>
      <c r="CD10" s="164"/>
      <c r="CE10" s="4"/>
      <c r="CF10" s="83"/>
      <c r="CG10" s="4"/>
      <c r="CH10" s="82"/>
      <c r="CI10"/>
      <c r="CJ10" s="162"/>
      <c r="CK10" s="163"/>
      <c r="CL10" s="164"/>
      <c r="CM10"/>
      <c r="CN10" s="162"/>
      <c r="CO10" s="163"/>
      <c r="CP10" s="164"/>
      <c r="CQ10"/>
      <c r="CR10" s="162"/>
      <c r="CS10" s="163"/>
      <c r="CT10" s="164"/>
      <c r="CU10"/>
      <c r="CV10" s="162"/>
      <c r="CW10" s="163"/>
      <c r="CX10" s="164"/>
      <c r="CY10" s="4"/>
      <c r="CZ10" s="83"/>
      <c r="DA10" s="4"/>
      <c r="DB10" s="82"/>
      <c r="DC10" s="4"/>
      <c r="DD10" s="4"/>
      <c r="DE10" s="199"/>
      <c r="DF10" s="200"/>
      <c r="DG10" s="201"/>
      <c r="DH10" s="4"/>
      <c r="DI10" s="199"/>
      <c r="DJ10" s="200"/>
      <c r="DK10" s="201"/>
      <c r="DL10" s="4"/>
      <c r="DM10" s="199"/>
      <c r="DN10" s="200"/>
      <c r="DO10" s="201"/>
      <c r="DP10" s="4"/>
      <c r="DQ10" s="199"/>
      <c r="DR10" s="200"/>
      <c r="DS10" s="201"/>
      <c r="DT10" s="4"/>
      <c r="DU10" s="83"/>
      <c r="DV10" s="4"/>
      <c r="DW10" s="82"/>
      <c r="DY10" s="199"/>
      <c r="DZ10" s="200"/>
      <c r="EA10" s="201"/>
      <c r="EB10" s="4"/>
      <c r="EC10" s="199"/>
      <c r="ED10" s="200"/>
      <c r="EE10" s="201"/>
      <c r="EF10" s="4"/>
      <c r="EG10" s="199"/>
      <c r="EH10" s="200"/>
      <c r="EI10" s="201"/>
      <c r="EJ10" s="4"/>
      <c r="EK10" s="199"/>
      <c r="EL10" s="200"/>
      <c r="EM10" s="201"/>
      <c r="EN10" s="4"/>
      <c r="EO10" s="83"/>
      <c r="EP10" s="4"/>
      <c r="EQ10" s="82"/>
      <c r="ES10" s="199"/>
      <c r="ET10" s="200"/>
      <c r="EU10" s="201"/>
      <c r="EV10" s="4"/>
      <c r="EW10" s="199"/>
      <c r="EX10" s="200"/>
      <c r="EY10" s="201"/>
      <c r="EZ10" s="4"/>
      <c r="FA10" s="199"/>
      <c r="FB10" s="200"/>
      <c r="FC10" s="201"/>
      <c r="FD10" s="4"/>
      <c r="FE10" s="199"/>
      <c r="FF10" s="200"/>
      <c r="FG10" s="201"/>
      <c r="FH10" s="4"/>
      <c r="FI10" s="83"/>
      <c r="FJ10" s="4"/>
      <c r="FK10" s="82"/>
      <c r="FM10" s="199"/>
      <c r="FN10" s="200"/>
      <c r="FO10" s="201"/>
      <c r="FP10" s="4"/>
      <c r="FQ10" s="199"/>
      <c r="FR10" s="200"/>
      <c r="FS10" s="201"/>
      <c r="FT10" s="4"/>
      <c r="FU10" s="199"/>
      <c r="FV10" s="200"/>
      <c r="FW10" s="201"/>
      <c r="FX10" s="4"/>
      <c r="FY10" s="199"/>
      <c r="FZ10" s="200"/>
      <c r="GA10" s="201"/>
      <c r="GB10" s="4"/>
      <c r="GC10" s="83"/>
      <c r="GD10" s="4"/>
      <c r="GE10" s="82"/>
      <c r="GG10" s="199"/>
      <c r="GH10" s="200"/>
      <c r="GI10" s="201"/>
      <c r="GJ10" s="4"/>
      <c r="GK10" s="199"/>
      <c r="GL10" s="200"/>
      <c r="GM10" s="201"/>
      <c r="GN10" s="4"/>
      <c r="GO10" s="199"/>
      <c r="GP10" s="200"/>
      <c r="GQ10" s="201"/>
      <c r="GR10" s="4"/>
      <c r="GS10" s="199"/>
      <c r="GT10" s="200"/>
      <c r="GU10" s="201"/>
      <c r="GV10" s="4"/>
      <c r="GW10" s="83"/>
      <c r="GX10" s="4"/>
      <c r="GY10" s="82"/>
      <c r="HA10" s="199"/>
      <c r="HB10" s="200"/>
      <c r="HC10" s="201"/>
      <c r="HD10" s="4"/>
      <c r="HE10" s="199"/>
      <c r="HF10" s="200"/>
      <c r="HG10" s="201"/>
      <c r="HH10" s="4"/>
      <c r="HI10" s="199"/>
      <c r="HJ10" s="200"/>
      <c r="HK10" s="201"/>
      <c r="HL10" s="4"/>
      <c r="HM10" s="199"/>
      <c r="HN10" s="200"/>
      <c r="HO10" s="201"/>
      <c r="HP10" s="4"/>
      <c r="HQ10" s="83"/>
      <c r="HR10" s="4"/>
      <c r="HS10" s="82"/>
      <c r="HU10" s="199"/>
      <c r="HV10" s="200"/>
      <c r="HW10" s="201"/>
      <c r="HX10" s="4"/>
      <c r="HY10" s="199"/>
      <c r="HZ10" s="200"/>
      <c r="IA10" s="201"/>
      <c r="IB10" s="4"/>
      <c r="IC10" s="199"/>
      <c r="ID10" s="200"/>
      <c r="IE10" s="201"/>
      <c r="IF10" s="4"/>
      <c r="IG10" s="199"/>
      <c r="IH10" s="200"/>
      <c r="II10" s="201"/>
      <c r="IJ10" s="4"/>
      <c r="IK10" s="83"/>
      <c r="IL10" s="4"/>
      <c r="IM10" s="82"/>
      <c r="IO10" s="199"/>
      <c r="IP10" s="200"/>
      <c r="IQ10" s="201"/>
      <c r="IR10" s="4"/>
      <c r="IS10" s="199"/>
      <c r="IT10" s="200"/>
      <c r="IU10" s="201"/>
      <c r="IV10" s="4"/>
      <c r="IW10" s="199"/>
      <c r="IX10" s="200"/>
      <c r="IY10" s="201"/>
      <c r="IZ10" s="4"/>
      <c r="JA10" s="199"/>
      <c r="JB10" s="200"/>
      <c r="JC10" s="201"/>
      <c r="JD10" s="4"/>
      <c r="JE10" s="83"/>
      <c r="JF10" s="4"/>
      <c r="JG10" s="82"/>
      <c r="JI10" s="199"/>
      <c r="JJ10" s="200"/>
      <c r="JK10" s="201"/>
      <c r="JL10" s="4"/>
      <c r="JM10" s="199"/>
      <c r="JN10" s="200"/>
      <c r="JO10" s="201"/>
      <c r="JP10" s="4"/>
      <c r="JQ10" s="199"/>
      <c r="JR10" s="200"/>
      <c r="JS10" s="201"/>
      <c r="JT10" s="4"/>
      <c r="JU10" s="199"/>
      <c r="JV10" s="200"/>
      <c r="JW10" s="201"/>
      <c r="JX10" s="4"/>
      <c r="JY10" s="83"/>
      <c r="JZ10" s="4"/>
      <c r="KA10" s="82"/>
      <c r="KC10" s="199"/>
      <c r="KD10" s="200"/>
      <c r="KE10" s="201"/>
      <c r="KF10" s="4"/>
      <c r="KG10" s="199"/>
      <c r="KH10" s="200"/>
      <c r="KI10" s="201"/>
      <c r="KJ10" s="4"/>
      <c r="KK10" s="199"/>
      <c r="KL10" s="200"/>
      <c r="KM10" s="201"/>
      <c r="KN10" s="4"/>
      <c r="KO10" s="199"/>
      <c r="KP10" s="200"/>
      <c r="KQ10" s="201"/>
      <c r="KR10" s="4"/>
      <c r="KS10" s="83"/>
      <c r="KT10" s="4"/>
      <c r="KU10" s="82"/>
    </row>
    <row r="11" spans="1:307">
      <c r="A11" s="123" t="s">
        <v>12</v>
      </c>
      <c r="B11" s="124"/>
      <c r="C11" s="124"/>
      <c r="D11" s="124"/>
      <c r="E11" s="124"/>
      <c r="F11" s="124"/>
      <c r="G11" s="1"/>
      <c r="H11" s="165"/>
      <c r="I11" s="166"/>
      <c r="J11" s="164"/>
      <c r="K11" s="4"/>
      <c r="L11" s="165"/>
      <c r="M11" s="166"/>
      <c r="N11" s="164"/>
      <c r="O11" s="1"/>
      <c r="P11" s="165"/>
      <c r="Q11" s="166"/>
      <c r="R11" s="164"/>
      <c r="S11" s="1"/>
      <c r="T11" s="165"/>
      <c r="U11" s="166"/>
      <c r="V11" s="164"/>
      <c r="W11" s="1"/>
      <c r="X11" s="83"/>
      <c r="Y11" s="122"/>
      <c r="Z11" s="82"/>
      <c r="AA11" s="1"/>
      <c r="AB11" s="165"/>
      <c r="AC11" s="166"/>
      <c r="AD11" s="164"/>
      <c r="AE11" s="4"/>
      <c r="AF11" s="165"/>
      <c r="AG11" s="166"/>
      <c r="AH11" s="164"/>
      <c r="AI11" s="1"/>
      <c r="AJ11" s="165"/>
      <c r="AK11" s="166"/>
      <c r="AL11" s="164"/>
      <c r="AM11" s="1"/>
      <c r="AN11" s="165"/>
      <c r="AO11" s="166"/>
      <c r="AP11" s="164"/>
      <c r="AQ11" s="1"/>
      <c r="AR11" s="83"/>
      <c r="AS11" s="122"/>
      <c r="AT11" s="82"/>
      <c r="AU11" s="1"/>
      <c r="AV11" s="165"/>
      <c r="AW11" s="166"/>
      <c r="AX11" s="164"/>
      <c r="AY11" s="4"/>
      <c r="AZ11" s="165"/>
      <c r="BA11" s="166"/>
      <c r="BB11" s="164"/>
      <c r="BC11" s="1"/>
      <c r="BD11" s="165"/>
      <c r="BE11" s="166"/>
      <c r="BF11" s="164"/>
      <c r="BG11" s="1"/>
      <c r="BH11" s="165"/>
      <c r="BI11" s="166"/>
      <c r="BJ11" s="164"/>
      <c r="BK11" s="1"/>
      <c r="BL11" s="83"/>
      <c r="BM11" s="122"/>
      <c r="BN11" s="82"/>
      <c r="BO11" s="1"/>
      <c r="BP11" s="165"/>
      <c r="BQ11" s="166"/>
      <c r="BR11" s="164"/>
      <c r="BS11" s="4"/>
      <c r="BT11" s="165"/>
      <c r="BU11" s="166"/>
      <c r="BV11" s="164"/>
      <c r="BW11" s="1"/>
      <c r="BX11" s="165"/>
      <c r="BY11" s="166"/>
      <c r="BZ11" s="164"/>
      <c r="CA11" s="1"/>
      <c r="CB11" s="165"/>
      <c r="CC11" s="166"/>
      <c r="CD11" s="164"/>
      <c r="CE11" s="1"/>
      <c r="CF11" s="83"/>
      <c r="CG11" s="122"/>
      <c r="CH11" s="82"/>
      <c r="CI11" s="1"/>
      <c r="CJ11" s="165"/>
      <c r="CK11" s="166"/>
      <c r="CL11" s="164"/>
      <c r="CN11" s="165"/>
      <c r="CO11" s="166"/>
      <c r="CP11" s="164"/>
      <c r="CR11" s="165"/>
      <c r="CS11" s="166"/>
      <c r="CT11" s="164"/>
      <c r="CV11" s="165"/>
      <c r="CW11" s="166"/>
      <c r="CX11" s="164"/>
      <c r="CZ11" s="83"/>
      <c r="DA11" s="122"/>
      <c r="DB11" s="82"/>
      <c r="DD11" s="1"/>
      <c r="DE11" s="199"/>
      <c r="DF11" s="202"/>
      <c r="DG11" s="201"/>
      <c r="DH11" s="4"/>
      <c r="DI11" s="199"/>
      <c r="DJ11" s="202"/>
      <c r="DK11" s="201"/>
      <c r="DM11" s="199"/>
      <c r="DN11" s="202"/>
      <c r="DO11" s="201"/>
      <c r="DQ11" s="199"/>
      <c r="DR11" s="202"/>
      <c r="DS11" s="201"/>
      <c r="DT11" s="1"/>
      <c r="DU11" s="83"/>
      <c r="DV11" s="122"/>
      <c r="DW11" s="82"/>
      <c r="DY11" s="199"/>
      <c r="DZ11" s="202"/>
      <c r="EA11" s="201"/>
      <c r="EB11" s="4"/>
      <c r="EC11" s="199"/>
      <c r="ED11" s="202"/>
      <c r="EE11" s="201"/>
      <c r="EF11" s="1"/>
      <c r="EG11" s="199"/>
      <c r="EH11" s="202"/>
      <c r="EI11" s="201"/>
      <c r="EJ11" s="1"/>
      <c r="EK11" s="199"/>
      <c r="EL11" s="202"/>
      <c r="EM11" s="201"/>
      <c r="EN11" s="1"/>
      <c r="EO11" s="83"/>
      <c r="EP11" s="122"/>
      <c r="EQ11" s="82"/>
      <c r="ES11" s="199"/>
      <c r="ET11" s="202"/>
      <c r="EU11" s="201"/>
      <c r="EV11" s="4"/>
      <c r="EW11" s="199"/>
      <c r="EX11" s="202"/>
      <c r="EY11" s="201"/>
      <c r="EZ11" s="1"/>
      <c r="FA11" s="199"/>
      <c r="FB11" s="202"/>
      <c r="FC11" s="201"/>
      <c r="FD11" s="1"/>
      <c r="FE11" s="199"/>
      <c r="FF11" s="202"/>
      <c r="FG11" s="201"/>
      <c r="FH11" s="1"/>
      <c r="FI11" s="83"/>
      <c r="FJ11" s="122"/>
      <c r="FK11" s="82"/>
      <c r="FM11" s="199"/>
      <c r="FN11" s="202"/>
      <c r="FO11" s="201"/>
      <c r="FP11" s="4"/>
      <c r="FQ11" s="199"/>
      <c r="FR11" s="202"/>
      <c r="FS11" s="201"/>
      <c r="FT11" s="1"/>
      <c r="FU11" s="199"/>
      <c r="FV11" s="202"/>
      <c r="FW11" s="201"/>
      <c r="FX11" s="1"/>
      <c r="FY11" s="199"/>
      <c r="FZ11" s="202"/>
      <c r="GA11" s="201"/>
      <c r="GB11" s="1"/>
      <c r="GC11" s="83"/>
      <c r="GD11" s="122"/>
      <c r="GE11" s="82"/>
      <c r="GG11" s="199"/>
      <c r="GH11" s="202"/>
      <c r="GI11" s="201"/>
      <c r="GJ11" s="4"/>
      <c r="GK11" s="199"/>
      <c r="GL11" s="202"/>
      <c r="GM11" s="201"/>
      <c r="GN11" s="1"/>
      <c r="GO11" s="199"/>
      <c r="GP11" s="202"/>
      <c r="GQ11" s="201"/>
      <c r="GR11" s="1"/>
      <c r="GS11" s="199"/>
      <c r="GT11" s="202"/>
      <c r="GU11" s="201"/>
      <c r="GV11" s="1"/>
      <c r="GW11" s="83"/>
      <c r="GX11" s="122"/>
      <c r="GY11" s="82"/>
      <c r="HA11" s="199"/>
      <c r="HB11" s="202"/>
      <c r="HC11" s="201"/>
      <c r="HD11" s="4"/>
      <c r="HE11" s="199"/>
      <c r="HF11" s="202"/>
      <c r="HG11" s="201"/>
      <c r="HH11" s="1"/>
      <c r="HI11" s="199"/>
      <c r="HJ11" s="202"/>
      <c r="HK11" s="201"/>
      <c r="HL11" s="1"/>
      <c r="HM11" s="199"/>
      <c r="HN11" s="202"/>
      <c r="HO11" s="201"/>
      <c r="HP11" s="1"/>
      <c r="HQ11" s="83"/>
      <c r="HR11" s="122"/>
      <c r="HS11" s="82"/>
      <c r="HU11" s="199"/>
      <c r="HV11" s="202"/>
      <c r="HW11" s="201"/>
      <c r="HX11" s="4"/>
      <c r="HY11" s="199"/>
      <c r="HZ11" s="202"/>
      <c r="IA11" s="201"/>
      <c r="IB11" s="1"/>
      <c r="IC11" s="199"/>
      <c r="ID11" s="202"/>
      <c r="IE11" s="201"/>
      <c r="IF11" s="1"/>
      <c r="IG11" s="199"/>
      <c r="IH11" s="202"/>
      <c r="II11" s="201"/>
      <c r="IJ11" s="1"/>
      <c r="IK11" s="83"/>
      <c r="IL11" s="122"/>
      <c r="IM11" s="82"/>
      <c r="IO11" s="199"/>
      <c r="IP11" s="202"/>
      <c r="IQ11" s="201"/>
      <c r="IR11" s="4"/>
      <c r="IS11" s="199"/>
      <c r="IT11" s="202"/>
      <c r="IU11" s="201"/>
      <c r="IV11" s="1"/>
      <c r="IW11" s="199"/>
      <c r="IX11" s="202"/>
      <c r="IY11" s="201"/>
      <c r="IZ11" s="1"/>
      <c r="JA11" s="199"/>
      <c r="JB11" s="202"/>
      <c r="JC11" s="201"/>
      <c r="JD11" s="1"/>
      <c r="JE11" s="83"/>
      <c r="JF11" s="122"/>
      <c r="JG11" s="82"/>
      <c r="JI11" s="199"/>
      <c r="JJ11" s="202"/>
      <c r="JK11" s="201"/>
      <c r="JL11" s="4"/>
      <c r="JM11" s="199"/>
      <c r="JN11" s="202"/>
      <c r="JO11" s="201"/>
      <c r="JP11" s="1"/>
      <c r="JQ11" s="199"/>
      <c r="JR11" s="202"/>
      <c r="JS11" s="201"/>
      <c r="JT11" s="1"/>
      <c r="JU11" s="199"/>
      <c r="JV11" s="202"/>
      <c r="JW11" s="201"/>
      <c r="JX11" s="1"/>
      <c r="JY11" s="83"/>
      <c r="JZ11" s="122"/>
      <c r="KA11" s="82"/>
      <c r="KC11" s="199"/>
      <c r="KD11" s="202"/>
      <c r="KE11" s="201"/>
      <c r="KF11" s="4"/>
      <c r="KG11" s="199"/>
      <c r="KH11" s="202"/>
      <c r="KI11" s="201"/>
      <c r="KJ11" s="1"/>
      <c r="KK11" s="199"/>
      <c r="KL11" s="202"/>
      <c r="KM11" s="201"/>
      <c r="KN11" s="1"/>
      <c r="KO11" s="199"/>
      <c r="KP11" s="202"/>
      <c r="KQ11" s="201"/>
      <c r="KR11" s="1"/>
      <c r="KS11" s="83"/>
      <c r="KT11" s="122"/>
      <c r="KU11" s="82"/>
    </row>
    <row r="12" spans="1:307">
      <c r="A12" s="124"/>
      <c r="B12" s="124" t="s">
        <v>0</v>
      </c>
      <c r="C12" s="124"/>
      <c r="D12" s="124"/>
      <c r="E12" s="124"/>
      <c r="F12" s="124"/>
      <c r="G12" s="1"/>
      <c r="H12" s="165"/>
      <c r="I12" s="167">
        <v>9435</v>
      </c>
      <c r="J12" s="164"/>
      <c r="K12" s="4"/>
      <c r="L12" s="165"/>
      <c r="M12" s="167">
        <v>9078</v>
      </c>
      <c r="N12" s="164"/>
      <c r="O12" s="1"/>
      <c r="P12" s="165"/>
      <c r="Q12" s="167">
        <v>9326</v>
      </c>
      <c r="R12" s="164"/>
      <c r="S12" s="1"/>
      <c r="T12" s="165"/>
      <c r="U12" s="167">
        <v>9911</v>
      </c>
      <c r="V12" s="164"/>
      <c r="W12" s="1"/>
      <c r="X12" s="83"/>
      <c r="Y12" s="102">
        <f>I12+M12+Q12+U12</f>
        <v>37750</v>
      </c>
      <c r="Z12" s="82"/>
      <c r="AA12" s="1"/>
      <c r="AB12" s="165"/>
      <c r="AC12" s="167">
        <v>9844</v>
      </c>
      <c r="AD12" s="164"/>
      <c r="AE12" s="4"/>
      <c r="AF12" s="165"/>
      <c r="AG12" s="167">
        <v>8983</v>
      </c>
      <c r="AH12" s="164"/>
      <c r="AI12" s="1"/>
      <c r="AJ12" s="165"/>
      <c r="AK12" s="167">
        <v>8875</v>
      </c>
      <c r="AL12" s="164"/>
      <c r="AM12" s="1"/>
      <c r="AN12" s="165"/>
      <c r="AO12" s="167">
        <v>9552</v>
      </c>
      <c r="AP12" s="164"/>
      <c r="AQ12" s="1"/>
      <c r="AR12" s="83"/>
      <c r="AS12" s="102">
        <f>AC12+AG12+AK12+AO12</f>
        <v>37254</v>
      </c>
      <c r="AT12" s="82"/>
      <c r="AU12" s="1"/>
      <c r="AV12" s="165"/>
      <c r="AW12" s="167">
        <v>9302</v>
      </c>
      <c r="AX12" s="164"/>
      <c r="AY12" s="4"/>
      <c r="AZ12" s="165"/>
      <c r="BA12" s="167">
        <v>8491</v>
      </c>
      <c r="BB12" s="164"/>
      <c r="BC12" s="1"/>
      <c r="BD12" s="165"/>
      <c r="BE12" s="167">
        <v>8885</v>
      </c>
      <c r="BF12" s="164"/>
      <c r="BG12" s="1"/>
      <c r="BH12" s="165"/>
      <c r="BI12" s="167">
        <v>9027</v>
      </c>
      <c r="BJ12" s="164"/>
      <c r="BK12" s="1"/>
      <c r="BL12" s="83"/>
      <c r="BM12" s="102">
        <f>AW12+BA12+BE12+BI12</f>
        <v>35705</v>
      </c>
      <c r="BN12" s="82"/>
      <c r="BO12" s="1"/>
      <c r="BP12" s="165"/>
      <c r="BQ12" s="167">
        <v>9054</v>
      </c>
      <c r="BR12" s="164"/>
      <c r="BS12" s="4"/>
      <c r="BT12" s="165"/>
      <c r="BU12" s="167">
        <v>8709</v>
      </c>
      <c r="BV12" s="164"/>
      <c r="BW12" s="1"/>
      <c r="BX12" s="165"/>
      <c r="BY12" s="167">
        <v>9304</v>
      </c>
      <c r="BZ12" s="164"/>
      <c r="CA12" s="1"/>
      <c r="CB12" s="165"/>
      <c r="CC12" s="167">
        <v>9642</v>
      </c>
      <c r="CD12" s="164"/>
      <c r="CE12" s="1"/>
      <c r="CF12" s="83"/>
      <c r="CG12" s="102">
        <f>BQ12+BU12+BY12+CC12</f>
        <v>36709</v>
      </c>
      <c r="CH12" s="82"/>
      <c r="CI12" s="1"/>
      <c r="CJ12" s="165"/>
      <c r="CK12" s="167">
        <v>9890</v>
      </c>
      <c r="CL12" s="164"/>
      <c r="CN12" s="165"/>
      <c r="CO12" s="167">
        <v>9273</v>
      </c>
      <c r="CP12" s="164"/>
      <c r="CR12" s="165"/>
      <c r="CS12" s="167">
        <v>9722</v>
      </c>
      <c r="CT12" s="164"/>
      <c r="CV12" s="165"/>
      <c r="CW12" s="167">
        <v>10120</v>
      </c>
      <c r="CX12" s="164"/>
      <c r="CZ12" s="83"/>
      <c r="DA12" s="102">
        <f>CK12+CO12+CS12+CW12</f>
        <v>39005</v>
      </c>
      <c r="DB12" s="82"/>
      <c r="DD12" s="1"/>
      <c r="DE12" s="199"/>
      <c r="DF12" s="203">
        <f ca="1">'Revenue Model'!DF27+'Revenue Model'!DF29</f>
        <v>9744</v>
      </c>
      <c r="DG12" s="201"/>
      <c r="DH12" s="4"/>
      <c r="DI12" s="199"/>
      <c r="DJ12" s="203">
        <f ca="1">'Revenue Model'!DJ27+'Revenue Model'!DJ29</f>
        <v>9447.2343060471667</v>
      </c>
      <c r="DK12" s="201"/>
      <c r="DM12" s="199"/>
      <c r="DN12" s="203">
        <f ca="1">'Revenue Model'!DN27+'Revenue Model'!DN29</f>
        <v>9864.07</v>
      </c>
      <c r="DO12" s="201"/>
      <c r="DQ12" s="199"/>
      <c r="DR12" s="203">
        <f ca="1">'Revenue Model'!DR27+'Revenue Model'!DR29</f>
        <v>10344.25469842295</v>
      </c>
      <c r="DS12" s="201"/>
      <c r="DT12" s="1"/>
      <c r="DU12" s="83"/>
      <c r="DV12" s="102">
        <f ca="1">DF12+DJ12+DN12+DR12</f>
        <v>39399.559004470117</v>
      </c>
      <c r="DW12" s="82"/>
      <c r="DX12" s="232"/>
      <c r="DY12" s="199"/>
      <c r="DZ12" s="203">
        <f ca="1">'Revenue Model'!DZ27+'Revenue Model'!DZ29</f>
        <v>10006.969999999999</v>
      </c>
      <c r="EA12" s="201"/>
      <c r="EB12" s="4"/>
      <c r="EC12" s="199"/>
      <c r="ED12" s="203">
        <f ca="1">'Revenue Model'!ED27+'Revenue Model'!ED29</f>
        <v>9662.998749107639</v>
      </c>
      <c r="EE12" s="201"/>
      <c r="EF12" s="1"/>
      <c r="EG12" s="199"/>
      <c r="EH12" s="203">
        <f ca="1">'Revenue Model'!EH27+'Revenue Model'!EH29</f>
        <v>10069.693599999999</v>
      </c>
      <c r="EI12" s="201"/>
      <c r="EJ12" s="1"/>
      <c r="EK12" s="199"/>
      <c r="EL12" s="203">
        <f ca="1">'Revenue Model'!EL27+'Revenue Model'!EL29</f>
        <v>10586.604545407179</v>
      </c>
      <c r="EM12" s="201"/>
      <c r="EN12" s="1"/>
      <c r="EO12" s="83"/>
      <c r="EP12" s="102">
        <f ca="1">DZ12+ED12+EH12+EL12</f>
        <v>40326.266894514818</v>
      </c>
      <c r="EQ12" s="82"/>
      <c r="ER12" s="232"/>
      <c r="ES12" s="199"/>
      <c r="ET12" s="203">
        <f ca="1">'Revenue Model'!ET27+'Revenue Model'!ET29</f>
        <v>10223.753833333334</v>
      </c>
      <c r="EU12" s="201"/>
      <c r="EV12" s="4"/>
      <c r="EW12" s="199"/>
      <c r="EX12" s="203">
        <f ca="1">'Revenue Model'!EX27+'Revenue Model'!EX29</f>
        <v>9893.0921900218364</v>
      </c>
      <c r="EY12" s="201"/>
      <c r="EZ12" s="1"/>
      <c r="FA12" s="199"/>
      <c r="FB12" s="203">
        <f ca="1">'Revenue Model'!FB27+'Revenue Model'!FB29</f>
        <v>10387.545377999999</v>
      </c>
      <c r="FC12" s="201"/>
      <c r="FD12" s="1"/>
      <c r="FE12" s="199"/>
      <c r="FF12" s="203">
        <f ca="1">'Revenue Model'!FF27+'Revenue Model'!FF29</f>
        <v>11018.41393486911</v>
      </c>
      <c r="FG12" s="201"/>
      <c r="FH12" s="1"/>
      <c r="FI12" s="83"/>
      <c r="FJ12" s="102">
        <f ca="1">ET12+EX12+FB12+FF12</f>
        <v>41522.805336224279</v>
      </c>
      <c r="FK12" s="82"/>
      <c r="FL12" s="232"/>
      <c r="FM12" s="199"/>
      <c r="FN12" s="203">
        <f ca="1">'Revenue Model'!FN27+'Revenue Model'!FN29</f>
        <v>11332.724590933616</v>
      </c>
      <c r="FO12" s="201"/>
      <c r="FP12" s="4"/>
      <c r="FQ12" s="199"/>
      <c r="FR12" s="203">
        <f ca="1">'Revenue Model'!FR27+'Revenue Model'!FR29</f>
        <v>10613.772425677567</v>
      </c>
      <c r="FS12" s="201"/>
      <c r="FT12" s="1"/>
      <c r="FU12" s="199"/>
      <c r="FV12" s="203">
        <f ca="1">'Revenue Model'!FV27+'Revenue Model'!FV29</f>
        <v>10923.067176008262</v>
      </c>
      <c r="FW12" s="201"/>
      <c r="FX12" s="1"/>
      <c r="FY12" s="199"/>
      <c r="FZ12" s="203">
        <f ca="1">'Revenue Model'!FZ27+'Revenue Model'!FZ29</f>
        <v>11625.119321413982</v>
      </c>
      <c r="GA12" s="201"/>
      <c r="GB12" s="1"/>
      <c r="GC12" s="83"/>
      <c r="GD12" s="102">
        <f ca="1">FN12+FR12+FV12+FZ12</f>
        <v>44494.68351403343</v>
      </c>
      <c r="GE12" s="82"/>
      <c r="GF12" s="232"/>
      <c r="GG12" s="199"/>
      <c r="GH12" s="203">
        <f ca="1">'Revenue Model'!GH27+'Revenue Model'!GH29</f>
        <v>11804.633680370738</v>
      </c>
      <c r="GI12" s="201"/>
      <c r="GJ12" s="4"/>
      <c r="GK12" s="199"/>
      <c r="GL12" s="203">
        <f ca="1">'Revenue Model'!GL27+'Revenue Model'!GL29</f>
        <v>11069.224519382309</v>
      </c>
      <c r="GM12" s="201"/>
      <c r="GN12" s="1"/>
      <c r="GO12" s="199"/>
      <c r="GP12" s="203">
        <f ca="1">'Revenue Model'!GP27+'Revenue Model'!GP29</f>
        <v>11386.90962211662</v>
      </c>
      <c r="GQ12" s="201"/>
      <c r="GR12" s="1"/>
      <c r="GS12" s="199"/>
      <c r="GT12" s="203">
        <f ca="1">'Revenue Model'!GT27+'Revenue Model'!GT29</f>
        <v>12107.50943613434</v>
      </c>
      <c r="GU12" s="201"/>
      <c r="GV12" s="1"/>
      <c r="GW12" s="83"/>
      <c r="GX12" s="102">
        <f ca="1">GH12+GL12+GP12+GT12</f>
        <v>46368.277258004004</v>
      </c>
      <c r="GY12" s="82"/>
      <c r="GZ12" s="232"/>
      <c r="HA12" s="199"/>
      <c r="HB12" s="203">
        <f ca="1">'Revenue Model'!HB27+'Revenue Model'!HB29</f>
        <v>12250.548408818771</v>
      </c>
      <c r="HC12" s="201"/>
      <c r="HD12" s="4"/>
      <c r="HE12" s="199"/>
      <c r="HF12" s="203">
        <f ca="1">'Revenue Model'!HF27+'Revenue Model'!HF29</f>
        <v>11498.638502066144</v>
      </c>
      <c r="HG12" s="201"/>
      <c r="HH12" s="1"/>
      <c r="HI12" s="199"/>
      <c r="HJ12" s="203">
        <f ca="1">'Revenue Model'!HJ27+'Revenue Model'!HJ29</f>
        <v>11824.40830140564</v>
      </c>
      <c r="HK12" s="201"/>
      <c r="HL12" s="1"/>
      <c r="HM12" s="199"/>
      <c r="HN12" s="203">
        <f ca="1">'Revenue Model'!HN27+'Revenue Model'!HN29</f>
        <v>12559.861106514187</v>
      </c>
      <c r="HO12" s="201"/>
      <c r="HP12" s="1"/>
      <c r="HQ12" s="83"/>
      <c r="HR12" s="102">
        <f ca="1">HB12+HF12+HJ12+HN12</f>
        <v>48133.45631880474</v>
      </c>
      <c r="HS12" s="82"/>
      <c r="HT12" s="232"/>
      <c r="HU12" s="199"/>
      <c r="HV12" s="203">
        <f ca="1">'Revenue Model'!HV27+'Revenue Model'!HV29</f>
        <v>12661.032986048942</v>
      </c>
      <c r="HW12" s="201"/>
      <c r="HX12" s="4"/>
      <c r="HY12" s="199"/>
      <c r="HZ12" s="203">
        <f ca="1">'Revenue Model'!HZ27+'Revenue Model'!HZ29</f>
        <v>11893.000073363924</v>
      </c>
      <c r="IA12" s="201"/>
      <c r="IB12" s="1"/>
      <c r="IC12" s="199"/>
      <c r="ID12" s="203">
        <f ca="1">'Revenue Model'!ID27+'Revenue Model'!ID29</f>
        <v>12226.440770311159</v>
      </c>
      <c r="IE12" s="201"/>
      <c r="IF12" s="1"/>
      <c r="IG12" s="199"/>
      <c r="IH12" s="203">
        <f ca="1">'Revenue Model'!IH27+'Revenue Model'!IH29</f>
        <v>12972.006310478731</v>
      </c>
      <c r="II12" s="201"/>
      <c r="IJ12" s="1"/>
      <c r="IK12" s="83"/>
      <c r="IL12" s="102">
        <f ca="1">HV12+HZ12+ID12+IH12</f>
        <v>49752.480140202759</v>
      </c>
      <c r="IM12" s="82"/>
      <c r="IN12" s="232"/>
      <c r="IO12" s="199"/>
      <c r="IP12" s="203">
        <f ca="1">'Revenue Model'!IP27+'Revenue Model'!IP29</f>
        <v>12695.573260813964</v>
      </c>
      <c r="IQ12" s="201"/>
      <c r="IR12" s="4"/>
      <c r="IS12" s="199"/>
      <c r="IT12" s="203">
        <f ca="1">'Revenue Model'!IT27+'Revenue Model'!IT29</f>
        <v>11917.350640169603</v>
      </c>
      <c r="IU12" s="201"/>
      <c r="IV12" s="1"/>
      <c r="IW12" s="199"/>
      <c r="IX12" s="203">
        <f ca="1">'Revenue Model'!IX27+'Revenue Model'!IX29</f>
        <v>12256.053542621043</v>
      </c>
      <c r="IY12" s="201"/>
      <c r="IZ12" s="1"/>
      <c r="JA12" s="199"/>
      <c r="JB12" s="203">
        <f ca="1">'Revenue Model'!JB27+'Revenue Model'!JB29</f>
        <v>13008.141895224966</v>
      </c>
      <c r="JC12" s="201"/>
      <c r="JD12" s="1"/>
      <c r="JE12" s="83"/>
      <c r="JF12" s="102">
        <f ca="1">IP12+IT12+IX12+JB12</f>
        <v>49877.119338829572</v>
      </c>
      <c r="JG12" s="82"/>
      <c r="JH12" s="232"/>
      <c r="JI12" s="199"/>
      <c r="JJ12" s="203">
        <f ca="1">'Revenue Model'!JJ27+'Revenue Model'!JJ29</f>
        <v>12806.095060825011</v>
      </c>
      <c r="JK12" s="201"/>
      <c r="JL12" s="4"/>
      <c r="JM12" s="199"/>
      <c r="JN12" s="203">
        <f ca="1">'Revenue Model'!JN27+'Revenue Model'!JN29</f>
        <v>12012.231967630236</v>
      </c>
      <c r="JO12" s="201"/>
      <c r="JP12" s="1"/>
      <c r="JQ12" s="199"/>
      <c r="JR12" s="203">
        <f ca="1">'Revenue Model'!JR27+'Revenue Model'!JR29</f>
        <v>12357.512319923762</v>
      </c>
      <c r="JS12" s="201"/>
      <c r="JT12" s="1"/>
      <c r="JU12" s="199"/>
      <c r="JV12" s="203">
        <f ca="1">'Revenue Model'!JV27+'Revenue Model'!JV29</f>
        <v>13122.727063389939</v>
      </c>
      <c r="JW12" s="201"/>
      <c r="JX12" s="1"/>
      <c r="JY12" s="83"/>
      <c r="JZ12" s="102">
        <f ca="1">JJ12+JN12+JR12+JV12</f>
        <v>50298.566411768952</v>
      </c>
      <c r="KA12" s="82"/>
      <c r="KB12" s="232"/>
      <c r="KC12" s="199"/>
      <c r="KD12" s="203">
        <f ca="1">'Revenue Model'!KD27+'Revenue Model'!KD29</f>
        <v>12920.972674165079</v>
      </c>
      <c r="KE12" s="201"/>
      <c r="KF12" s="4"/>
      <c r="KG12" s="199"/>
      <c r="KH12" s="203">
        <f ca="1">'Revenue Model'!KH27+'Revenue Model'!KH29</f>
        <v>12111.14638801625</v>
      </c>
      <c r="KI12" s="201"/>
      <c r="KJ12" s="1"/>
      <c r="KK12" s="199"/>
      <c r="KL12" s="203">
        <f ca="1">'Revenue Model'!KL27+'Revenue Model'!KL29</f>
        <v>12463.135504918151</v>
      </c>
      <c r="KM12" s="201"/>
      <c r="KN12" s="1"/>
      <c r="KO12" s="199"/>
      <c r="KP12" s="203">
        <f ca="1">'Revenue Model'!KP27+'Revenue Model'!KP29</f>
        <v>13241.737237289388</v>
      </c>
      <c r="KQ12" s="201"/>
      <c r="KR12" s="1"/>
      <c r="KS12" s="83"/>
      <c r="KT12" s="102">
        <f ca="1">KD12+KH12+KL12+KP12</f>
        <v>50736.991804388868</v>
      </c>
      <c r="KU12" s="82"/>
    </row>
    <row r="13" spans="1:307">
      <c r="A13" s="124"/>
      <c r="B13" s="124" t="s">
        <v>1</v>
      </c>
      <c r="C13" s="124"/>
      <c r="D13" s="124"/>
      <c r="E13" s="124"/>
      <c r="F13" s="124"/>
      <c r="G13" s="1"/>
      <c r="H13" s="165"/>
      <c r="I13" s="168">
        <v>2810</v>
      </c>
      <c r="J13" s="164"/>
      <c r="K13" s="4"/>
      <c r="L13" s="165"/>
      <c r="M13" s="168">
        <v>2858</v>
      </c>
      <c r="N13" s="164"/>
      <c r="O13" s="1"/>
      <c r="P13" s="165"/>
      <c r="Q13" s="168">
        <v>2811</v>
      </c>
      <c r="R13" s="164"/>
      <c r="S13" s="1"/>
      <c r="T13" s="165"/>
      <c r="U13" s="168">
        <v>2932</v>
      </c>
      <c r="V13" s="164"/>
      <c r="W13" s="1"/>
      <c r="X13" s="83"/>
      <c r="Y13" s="103">
        <f>I13+M13+Q13+U13</f>
        <v>11411</v>
      </c>
      <c r="Z13" s="82"/>
      <c r="AA13" s="1"/>
      <c r="AB13" s="165"/>
      <c r="AC13" s="168">
        <v>2838</v>
      </c>
      <c r="AD13" s="164"/>
      <c r="AE13" s="4"/>
      <c r="AF13" s="165"/>
      <c r="AG13" s="168">
        <v>2944</v>
      </c>
      <c r="AH13" s="164"/>
      <c r="AI13" s="1"/>
      <c r="AJ13" s="165"/>
      <c r="AK13" s="168">
        <v>3125</v>
      </c>
      <c r="AL13" s="164"/>
      <c r="AM13" s="1"/>
      <c r="AN13" s="165"/>
      <c r="AO13" s="168">
        <v>3086</v>
      </c>
      <c r="AP13" s="164"/>
      <c r="AQ13" s="1"/>
      <c r="AR13" s="83"/>
      <c r="AS13" s="103">
        <f>AC13+AG13+AK13+AO13</f>
        <v>11993</v>
      </c>
      <c r="AT13" s="82"/>
      <c r="AU13" s="1"/>
      <c r="AV13" s="165"/>
      <c r="AW13" s="168">
        <v>3050</v>
      </c>
      <c r="AX13" s="164"/>
      <c r="AY13" s="4"/>
      <c r="AZ13" s="165"/>
      <c r="BA13" s="168">
        <v>3089</v>
      </c>
      <c r="BB13" s="164"/>
      <c r="BC13" s="1"/>
      <c r="BD13" s="165"/>
      <c r="BE13" s="168">
        <v>3055</v>
      </c>
      <c r="BF13" s="164"/>
      <c r="BG13" s="1"/>
      <c r="BH13" s="165"/>
      <c r="BI13" s="168">
        <v>3106</v>
      </c>
      <c r="BJ13" s="164"/>
      <c r="BK13" s="1"/>
      <c r="BL13" s="83"/>
      <c r="BM13" s="103">
        <f>AW13+BA13+BE13+BI13</f>
        <v>12300</v>
      </c>
      <c r="BN13" s="82"/>
      <c r="BO13" s="1"/>
      <c r="BP13" s="165"/>
      <c r="BQ13" s="168">
        <v>3082</v>
      </c>
      <c r="BR13" s="164"/>
      <c r="BS13" s="4"/>
      <c r="BT13" s="165"/>
      <c r="BU13" s="168">
        <v>3178</v>
      </c>
      <c r="BV13" s="164"/>
      <c r="BW13" s="1"/>
      <c r="BX13" s="165"/>
      <c r="BY13" s="168">
        <v>3159</v>
      </c>
      <c r="BZ13" s="164"/>
      <c r="CA13" s="1"/>
      <c r="CB13" s="165"/>
      <c r="CC13" s="168">
        <v>3202</v>
      </c>
      <c r="CD13" s="164"/>
      <c r="CE13" s="1"/>
      <c r="CF13" s="83"/>
      <c r="CG13" s="103">
        <f>BQ13+BU13+BY13+CC13</f>
        <v>12621</v>
      </c>
      <c r="CH13" s="82"/>
      <c r="CI13" s="1"/>
      <c r="CJ13" s="165"/>
      <c r="CK13" s="168">
        <v>3182</v>
      </c>
      <c r="CL13" s="164"/>
      <c r="CN13" s="165"/>
      <c r="CO13" s="168">
        <v>3173</v>
      </c>
      <c r="CP13" s="164"/>
      <c r="CR13" s="165"/>
      <c r="CS13" s="168">
        <v>3236</v>
      </c>
      <c r="CT13" s="164"/>
      <c r="CV13" s="165"/>
      <c r="CW13" s="168">
        <v>3308</v>
      </c>
      <c r="CX13" s="164"/>
      <c r="CZ13" s="83"/>
      <c r="DA13" s="103">
        <f>CK13+CO13+CS13+CW13</f>
        <v>12899</v>
      </c>
      <c r="DB13" s="82"/>
      <c r="DD13" s="1"/>
      <c r="DE13" s="199"/>
      <c r="DF13" s="204">
        <f>'Revenue Model'!DF28</f>
        <v>3161</v>
      </c>
      <c r="DG13" s="201"/>
      <c r="DH13" s="4"/>
      <c r="DI13" s="199"/>
      <c r="DJ13" s="204">
        <f>'Revenue Model'!DJ28</f>
        <v>3236.46</v>
      </c>
      <c r="DK13" s="201"/>
      <c r="DM13" s="199"/>
      <c r="DN13" s="204">
        <f>'Revenue Model'!DN28</f>
        <v>3268.36</v>
      </c>
      <c r="DO13" s="201"/>
      <c r="DQ13" s="199"/>
      <c r="DR13" s="204">
        <f>'Revenue Model'!DR28</f>
        <v>3407.2400000000002</v>
      </c>
      <c r="DS13" s="201"/>
      <c r="DT13" s="1"/>
      <c r="DU13" s="83"/>
      <c r="DV13" s="103">
        <f>DF13+DJ13+DN13+DR13</f>
        <v>13073.06</v>
      </c>
      <c r="DW13" s="82"/>
      <c r="DX13" s="232"/>
      <c r="DY13" s="199"/>
      <c r="DZ13" s="230">
        <f>'Revenue Model'!DZ28</f>
        <v>3255.83</v>
      </c>
      <c r="EA13" s="201"/>
      <c r="EB13" s="4"/>
      <c r="EC13" s="199"/>
      <c r="ED13" s="230">
        <f>'Revenue Model'!ED28</f>
        <v>3333.5538000000001</v>
      </c>
      <c r="EE13" s="201"/>
      <c r="EF13" s="1"/>
      <c r="EG13" s="199"/>
      <c r="EH13" s="230">
        <f>'Revenue Model'!EH28</f>
        <v>3366.4108000000001</v>
      </c>
      <c r="EI13" s="201"/>
      <c r="EJ13" s="1"/>
      <c r="EK13" s="199"/>
      <c r="EL13" s="230">
        <f>'Revenue Model'!EL28</f>
        <v>3509.4572000000003</v>
      </c>
      <c r="EM13" s="201"/>
      <c r="EN13" s="1"/>
      <c r="EO13" s="83"/>
      <c r="EP13" s="103">
        <f>DZ13+ED13+EH13+EL13</f>
        <v>13465.2518</v>
      </c>
      <c r="EQ13" s="82"/>
      <c r="ER13" s="232"/>
      <c r="ES13" s="199"/>
      <c r="ET13" s="230">
        <f>'Revenue Model'!ET28</f>
        <v>3353.5048999999999</v>
      </c>
      <c r="EU13" s="201"/>
      <c r="EV13" s="4"/>
      <c r="EW13" s="199"/>
      <c r="EX13" s="230">
        <f>'Revenue Model'!EX28</f>
        <v>3433.560414</v>
      </c>
      <c r="EY13" s="201"/>
      <c r="EZ13" s="1"/>
      <c r="FA13" s="199"/>
      <c r="FB13" s="230">
        <f>'Revenue Model'!FB28</f>
        <v>3467.4031240000004</v>
      </c>
      <c r="FC13" s="201"/>
      <c r="FD13" s="1"/>
      <c r="FE13" s="199"/>
      <c r="FF13" s="230">
        <f>'Revenue Model'!FF28</f>
        <v>3614.7409160000002</v>
      </c>
      <c r="FG13" s="201"/>
      <c r="FH13" s="1"/>
      <c r="FI13" s="83"/>
      <c r="FJ13" s="103">
        <f>ET13+EX13+FB13+FF13</f>
        <v>13869.209354000001</v>
      </c>
      <c r="FK13" s="82"/>
      <c r="FL13" s="232"/>
      <c r="FM13" s="199"/>
      <c r="FN13" s="230">
        <f>'Revenue Model'!FN28</f>
        <v>3480.177160066869</v>
      </c>
      <c r="FO13" s="201"/>
      <c r="FP13" s="4"/>
      <c r="FQ13" s="199"/>
      <c r="FR13" s="230">
        <f>'Revenue Model'!FR28</f>
        <v>3557.3924062982396</v>
      </c>
      <c r="FS13" s="201"/>
      <c r="FT13" s="1"/>
      <c r="FU13" s="199"/>
      <c r="FV13" s="230">
        <f>'Revenue Model'!FV28</f>
        <v>3596.4820749378673</v>
      </c>
      <c r="FW13" s="201"/>
      <c r="FX13" s="1"/>
      <c r="FY13" s="199"/>
      <c r="FZ13" s="230">
        <f>'Revenue Model'!FZ28</f>
        <v>3651.2339933170233</v>
      </c>
      <c r="GA13" s="201"/>
      <c r="GB13" s="1"/>
      <c r="GC13" s="83"/>
      <c r="GD13" s="103">
        <f>FN13+FR13+FV13+FZ13</f>
        <v>14285.285634619999</v>
      </c>
      <c r="GE13" s="82"/>
      <c r="GF13" s="232"/>
      <c r="GG13" s="199"/>
      <c r="GH13" s="230">
        <f>'Revenue Model'!GH28</f>
        <v>3619.384246469544</v>
      </c>
      <c r="GI13" s="201"/>
      <c r="GJ13" s="4"/>
      <c r="GK13" s="199"/>
      <c r="GL13" s="230">
        <f>'Revenue Model'!GL28</f>
        <v>3699.6881025501693</v>
      </c>
      <c r="GM13" s="201"/>
      <c r="GN13" s="1"/>
      <c r="GO13" s="199"/>
      <c r="GP13" s="230">
        <f>'Revenue Model'!GP28</f>
        <v>3740.3413579353819</v>
      </c>
      <c r="GQ13" s="201"/>
      <c r="GR13" s="1"/>
      <c r="GS13" s="199"/>
      <c r="GT13" s="230">
        <f>'Revenue Model'!GT28</f>
        <v>3797.2833530497046</v>
      </c>
      <c r="GU13" s="201"/>
      <c r="GV13" s="1"/>
      <c r="GW13" s="83"/>
      <c r="GX13" s="103">
        <f>GH13+GL13+GP13+GT13</f>
        <v>14856.697060004801</v>
      </c>
      <c r="GY13" s="82"/>
      <c r="GZ13" s="232"/>
      <c r="HA13" s="199"/>
      <c r="HB13" s="230">
        <f>'Revenue Model'!HB28</f>
        <v>3764.1596163283257</v>
      </c>
      <c r="HC13" s="201"/>
      <c r="HD13" s="4"/>
      <c r="HE13" s="199"/>
      <c r="HF13" s="230">
        <f>'Revenue Model'!HF28</f>
        <v>3847.6756266521761</v>
      </c>
      <c r="HG13" s="201"/>
      <c r="HH13" s="1"/>
      <c r="HI13" s="199"/>
      <c r="HJ13" s="230">
        <f>'Revenue Model'!HJ28</f>
        <v>3889.9550122527976</v>
      </c>
      <c r="HK13" s="201"/>
      <c r="HL13" s="1"/>
      <c r="HM13" s="199"/>
      <c r="HN13" s="230">
        <f>'Revenue Model'!HN28</f>
        <v>3949.1746871716928</v>
      </c>
      <c r="HO13" s="201"/>
      <c r="HP13" s="1"/>
      <c r="HQ13" s="83"/>
      <c r="HR13" s="103">
        <f>HB13+HF13+HJ13+HN13</f>
        <v>15450.964942404993</v>
      </c>
      <c r="HS13" s="82"/>
      <c r="HT13" s="232"/>
      <c r="HU13" s="199"/>
      <c r="HV13" s="230">
        <f>'Revenue Model'!HV28</f>
        <v>3914.726000981459</v>
      </c>
      <c r="HW13" s="201"/>
      <c r="HX13" s="4"/>
      <c r="HY13" s="199"/>
      <c r="HZ13" s="230">
        <f>'Revenue Model'!HZ28</f>
        <v>4001.5826517182632</v>
      </c>
      <c r="IA13" s="201"/>
      <c r="IB13" s="1"/>
      <c r="IC13" s="199"/>
      <c r="ID13" s="230">
        <f>'Revenue Model'!ID28</f>
        <v>4045.5532127429096</v>
      </c>
      <c r="IE13" s="201"/>
      <c r="IF13" s="1"/>
      <c r="IG13" s="199"/>
      <c r="IH13" s="230">
        <f>'Revenue Model'!IH28</f>
        <v>4107.141674658561</v>
      </c>
      <c r="II13" s="201"/>
      <c r="IJ13" s="1"/>
      <c r="IK13" s="83"/>
      <c r="IL13" s="103">
        <f>HV13+HZ13+ID13+IH13</f>
        <v>16069.003540101192</v>
      </c>
      <c r="IM13" s="82"/>
      <c r="IN13" s="232"/>
      <c r="IO13" s="199"/>
      <c r="IP13" s="230">
        <f>'Revenue Model'!IP28</f>
        <v>4071.3150410207172</v>
      </c>
      <c r="IQ13" s="201"/>
      <c r="IR13" s="4"/>
      <c r="IS13" s="199"/>
      <c r="IT13" s="230">
        <f>'Revenue Model'!IT28</f>
        <v>4161.6459577869937</v>
      </c>
      <c r="IU13" s="201"/>
      <c r="IV13" s="1"/>
      <c r="IW13" s="199"/>
      <c r="IX13" s="230">
        <f>'Revenue Model'!IX28</f>
        <v>4207.3753412526257</v>
      </c>
      <c r="IY13" s="201"/>
      <c r="IZ13" s="1"/>
      <c r="JA13" s="199"/>
      <c r="JB13" s="230">
        <f>'Revenue Model'!JB28</f>
        <v>4271.4273416449032</v>
      </c>
      <c r="JC13" s="201"/>
      <c r="JD13" s="1"/>
      <c r="JE13" s="83"/>
      <c r="JF13" s="103">
        <f>IP13+IT13+IX13+JB13</f>
        <v>16711.763681705241</v>
      </c>
      <c r="JG13" s="82"/>
      <c r="JH13" s="232"/>
      <c r="JI13" s="199"/>
      <c r="JJ13" s="230">
        <f>'Revenue Model'!JJ28</f>
        <v>4193.4544922513387</v>
      </c>
      <c r="JK13" s="201"/>
      <c r="JL13" s="4"/>
      <c r="JM13" s="199"/>
      <c r="JN13" s="230">
        <f>'Revenue Model'!JN28</f>
        <v>4286.4953365206038</v>
      </c>
      <c r="JO13" s="201"/>
      <c r="JP13" s="1"/>
      <c r="JQ13" s="199"/>
      <c r="JR13" s="230">
        <f>'Revenue Model'!JR28</f>
        <v>4333.5966014902051</v>
      </c>
      <c r="JS13" s="201"/>
      <c r="JT13" s="1"/>
      <c r="JU13" s="199"/>
      <c r="JV13" s="230">
        <f>'Revenue Model'!JV28</f>
        <v>4399.5701618942503</v>
      </c>
      <c r="JW13" s="201"/>
      <c r="JX13" s="1"/>
      <c r="JY13" s="83"/>
      <c r="JZ13" s="103">
        <f>JJ13+JN13+JR13+JV13</f>
        <v>17213.116592156399</v>
      </c>
      <c r="KA13" s="82"/>
      <c r="KB13" s="232"/>
      <c r="KC13" s="199"/>
      <c r="KD13" s="230">
        <f>'Revenue Model'!KD28</f>
        <v>4319.2581270188793</v>
      </c>
      <c r="KE13" s="201"/>
      <c r="KF13" s="4"/>
      <c r="KG13" s="199"/>
      <c r="KH13" s="230">
        <f>'Revenue Model'!KH28</f>
        <v>4415.0901966162219</v>
      </c>
      <c r="KI13" s="201"/>
      <c r="KJ13" s="1"/>
      <c r="KK13" s="199"/>
      <c r="KL13" s="230">
        <f>'Revenue Model'!KL28</f>
        <v>4463.6044995349112</v>
      </c>
      <c r="KM13" s="201"/>
      <c r="KN13" s="1"/>
      <c r="KO13" s="199"/>
      <c r="KP13" s="230">
        <f>'Revenue Model'!KP28</f>
        <v>4531.5572667510778</v>
      </c>
      <c r="KQ13" s="201"/>
      <c r="KR13" s="1"/>
      <c r="KS13" s="83"/>
      <c r="KT13" s="103">
        <f>KD13+KH13+KL13+KP13</f>
        <v>17729.510089921092</v>
      </c>
      <c r="KU13" s="82"/>
    </row>
    <row r="14" spans="1:307">
      <c r="A14" s="124"/>
      <c r="B14" s="124" t="s">
        <v>13</v>
      </c>
      <c r="C14" s="124"/>
      <c r="D14" s="124"/>
      <c r="E14" s="124"/>
      <c r="F14" s="124"/>
      <c r="G14" s="1"/>
      <c r="H14" s="165"/>
      <c r="I14" s="169">
        <f>SUM(I12:I13)</f>
        <v>12245</v>
      </c>
      <c r="J14" s="164"/>
      <c r="K14" s="4"/>
      <c r="L14" s="165"/>
      <c r="M14" s="169">
        <f>SUM(M12:M13)</f>
        <v>11936</v>
      </c>
      <c r="N14" s="164"/>
      <c r="O14" s="1"/>
      <c r="P14" s="165"/>
      <c r="Q14" s="169">
        <f>SUM(Q12:Q13)</f>
        <v>12137</v>
      </c>
      <c r="R14" s="164"/>
      <c r="S14" s="1"/>
      <c r="T14" s="165"/>
      <c r="U14" s="169">
        <f>SUM(U12:U13)</f>
        <v>12843</v>
      </c>
      <c r="V14" s="164"/>
      <c r="W14" s="1"/>
      <c r="X14" s="83"/>
      <c r="Y14" s="104">
        <f>SUM(Y12:Y13)</f>
        <v>49161</v>
      </c>
      <c r="Z14" s="82"/>
      <c r="AA14" s="1"/>
      <c r="AB14" s="165"/>
      <c r="AC14" s="169">
        <f>SUM(AC12:AC13)</f>
        <v>12682</v>
      </c>
      <c r="AD14" s="164"/>
      <c r="AE14" s="4"/>
      <c r="AF14" s="165"/>
      <c r="AG14" s="169">
        <f>SUM(AG12:AG13)</f>
        <v>11927</v>
      </c>
      <c r="AH14" s="164"/>
      <c r="AI14" s="1"/>
      <c r="AJ14" s="165"/>
      <c r="AK14" s="169">
        <f>SUM(AK12:AK13)</f>
        <v>12000</v>
      </c>
      <c r="AL14" s="164"/>
      <c r="AM14" s="1"/>
      <c r="AN14" s="165"/>
      <c r="AO14" s="169">
        <f>SUM(AO12:AO13)</f>
        <v>12638</v>
      </c>
      <c r="AP14" s="164"/>
      <c r="AQ14" s="1"/>
      <c r="AR14" s="83"/>
      <c r="AS14" s="104">
        <f>SUM(AS12:AS13)</f>
        <v>49247</v>
      </c>
      <c r="AT14" s="82"/>
      <c r="AU14" s="1"/>
      <c r="AV14" s="165"/>
      <c r="AW14" s="169">
        <f>SUM(AW12:AW13)</f>
        <v>12352</v>
      </c>
      <c r="AX14" s="164"/>
      <c r="AY14" s="4"/>
      <c r="AZ14" s="165"/>
      <c r="BA14" s="169">
        <f>SUM(BA12:BA13)</f>
        <v>11580</v>
      </c>
      <c r="BB14" s="164"/>
      <c r="BC14" s="1"/>
      <c r="BD14" s="165"/>
      <c r="BE14" s="169">
        <f>SUM(BE12:BE13)</f>
        <v>11940</v>
      </c>
      <c r="BF14" s="164"/>
      <c r="BG14" s="1"/>
      <c r="BH14" s="165"/>
      <c r="BI14" s="169">
        <f>SUM(BI12:BI13)</f>
        <v>12133</v>
      </c>
      <c r="BJ14" s="164"/>
      <c r="BK14" s="1"/>
      <c r="BL14" s="83"/>
      <c r="BM14" s="104">
        <f>SUM(BM12:BM13)</f>
        <v>48005</v>
      </c>
      <c r="BN14" s="82"/>
      <c r="BO14" s="1"/>
      <c r="BP14" s="165"/>
      <c r="BQ14" s="169">
        <f>SUM(BQ12:BQ13)</f>
        <v>12136</v>
      </c>
      <c r="BR14" s="164"/>
      <c r="BS14" s="4"/>
      <c r="BT14" s="165"/>
      <c r="BU14" s="169">
        <f>SUM(BU12:BU13)</f>
        <v>11887</v>
      </c>
      <c r="BV14" s="164"/>
      <c r="BW14" s="1"/>
      <c r="BX14" s="165"/>
      <c r="BY14" s="169">
        <f>SUM(BY12:BY13)</f>
        <v>12463</v>
      </c>
      <c r="BZ14" s="164"/>
      <c r="CA14" s="1"/>
      <c r="CB14" s="165"/>
      <c r="CC14" s="169">
        <f>SUM(CC12:CC13)</f>
        <v>12844</v>
      </c>
      <c r="CD14" s="164"/>
      <c r="CE14" s="1"/>
      <c r="CF14" s="83"/>
      <c r="CG14" s="104">
        <f>SUM(CG12:CG13)</f>
        <v>49330</v>
      </c>
      <c r="CH14" s="82"/>
      <c r="CI14" s="1"/>
      <c r="CJ14" s="165"/>
      <c r="CK14" s="169">
        <f>SUM(CK12:CK13)</f>
        <v>13072</v>
      </c>
      <c r="CL14" s="164"/>
      <c r="CN14" s="165"/>
      <c r="CO14" s="169">
        <f>SUM(CO12:CO13)</f>
        <v>12446</v>
      </c>
      <c r="CP14" s="164"/>
      <c r="CR14" s="165"/>
      <c r="CS14" s="169">
        <f>SUM(CS12:CS13)</f>
        <v>12958</v>
      </c>
      <c r="CT14" s="164"/>
      <c r="CV14" s="165"/>
      <c r="CW14" s="169">
        <f>SUM(CW12:CW13)</f>
        <v>13428</v>
      </c>
      <c r="CX14" s="164"/>
      <c r="CZ14" s="83"/>
      <c r="DA14" s="104">
        <f>SUM(DA12:DA13)</f>
        <v>51904</v>
      </c>
      <c r="DB14" s="82"/>
      <c r="DD14" s="1"/>
      <c r="DE14" s="199"/>
      <c r="DF14" s="205">
        <f ca="1">SUM(DF12:DF13)</f>
        <v>12905</v>
      </c>
      <c r="DG14" s="201"/>
      <c r="DH14" s="4"/>
      <c r="DI14" s="199"/>
      <c r="DJ14" s="205">
        <f ca="1">SUM(DJ12:DJ13)</f>
        <v>12683.694306047168</v>
      </c>
      <c r="DK14" s="201"/>
      <c r="DM14" s="199"/>
      <c r="DN14" s="205">
        <f ca="1">SUM(DN12:DN13)</f>
        <v>13132.43</v>
      </c>
      <c r="DO14" s="201"/>
      <c r="DQ14" s="199"/>
      <c r="DR14" s="205">
        <f ca="1">SUM(DR12:DR13)</f>
        <v>13751.49469842295</v>
      </c>
      <c r="DS14" s="201"/>
      <c r="DT14" s="1"/>
      <c r="DU14" s="83"/>
      <c r="DV14" s="104">
        <f ca="1">SUM(DV12:DV13)</f>
        <v>52472.619004470114</v>
      </c>
      <c r="DW14" s="82"/>
      <c r="DY14" s="199"/>
      <c r="DZ14" s="205">
        <f ca="1">SUM(DZ12:DZ13)</f>
        <v>13262.8</v>
      </c>
      <c r="EA14" s="201"/>
      <c r="EB14" s="4"/>
      <c r="EC14" s="199"/>
      <c r="ED14" s="205">
        <f ca="1">SUM(ED12:ED13)</f>
        <v>12996.552549107639</v>
      </c>
      <c r="EE14" s="201"/>
      <c r="EF14" s="1"/>
      <c r="EG14" s="199"/>
      <c r="EH14" s="205">
        <f ca="1">SUM(EH12:EH13)</f>
        <v>13436.104399999998</v>
      </c>
      <c r="EI14" s="201"/>
      <c r="EJ14" s="1"/>
      <c r="EK14" s="199"/>
      <c r="EL14" s="205">
        <f ca="1">SUM(EL12:EL13)</f>
        <v>14096.06174540718</v>
      </c>
      <c r="EM14" s="201"/>
      <c r="EN14" s="1"/>
      <c r="EO14" s="83"/>
      <c r="EP14" s="104">
        <f ca="1">SUM(EP12:EP13)</f>
        <v>53791.518694514816</v>
      </c>
      <c r="EQ14" s="82"/>
      <c r="ES14" s="199"/>
      <c r="ET14" s="205">
        <f ca="1">SUM(ET12:ET13)</f>
        <v>13577.258733333334</v>
      </c>
      <c r="EU14" s="201"/>
      <c r="EV14" s="4"/>
      <c r="EW14" s="199"/>
      <c r="EX14" s="205">
        <f ca="1">SUM(EX12:EX13)</f>
        <v>13326.652604021836</v>
      </c>
      <c r="EY14" s="201"/>
      <c r="EZ14" s="1"/>
      <c r="FA14" s="199"/>
      <c r="FB14" s="205">
        <f ca="1">SUM(FB12:FB13)</f>
        <v>13854.948501999999</v>
      </c>
      <c r="FC14" s="201"/>
      <c r="FD14" s="1"/>
      <c r="FE14" s="199"/>
      <c r="FF14" s="205">
        <f ca="1">SUM(FF12:FF13)</f>
        <v>14633.15485086911</v>
      </c>
      <c r="FG14" s="201"/>
      <c r="FH14" s="1"/>
      <c r="FI14" s="83"/>
      <c r="FJ14" s="104">
        <f ca="1">SUM(FJ12:FJ13)</f>
        <v>55392.014690224278</v>
      </c>
      <c r="FK14" s="82"/>
      <c r="FM14" s="199"/>
      <c r="FN14" s="205">
        <f ca="1">SUM(FN12:FN13)</f>
        <v>14812.901751000485</v>
      </c>
      <c r="FO14" s="201"/>
      <c r="FP14" s="4"/>
      <c r="FQ14" s="199"/>
      <c r="FR14" s="205">
        <f ca="1">SUM(FR12:FR13)</f>
        <v>14171.164831975806</v>
      </c>
      <c r="FS14" s="201"/>
      <c r="FT14" s="1"/>
      <c r="FU14" s="199"/>
      <c r="FV14" s="205">
        <f ca="1">SUM(FV12:FV13)</f>
        <v>14519.549250946129</v>
      </c>
      <c r="FW14" s="201"/>
      <c r="FX14" s="1"/>
      <c r="FY14" s="199"/>
      <c r="FZ14" s="205">
        <f ca="1">SUM(FZ12:FZ13)</f>
        <v>15276.353314731005</v>
      </c>
      <c r="GA14" s="201"/>
      <c r="GB14" s="1"/>
      <c r="GC14" s="83"/>
      <c r="GD14" s="104">
        <f ca="1">SUM(GD12:GD13)</f>
        <v>58779.969148653428</v>
      </c>
      <c r="GE14" s="82"/>
      <c r="GG14" s="199"/>
      <c r="GH14" s="205">
        <f ca="1">SUM(GH12:GH13)</f>
        <v>15424.017926840283</v>
      </c>
      <c r="GI14" s="201"/>
      <c r="GJ14" s="4"/>
      <c r="GK14" s="199"/>
      <c r="GL14" s="205">
        <f ca="1">SUM(GL12:GL13)</f>
        <v>14768.912621932479</v>
      </c>
      <c r="GM14" s="201"/>
      <c r="GN14" s="1"/>
      <c r="GO14" s="199"/>
      <c r="GP14" s="205">
        <f ca="1">SUM(GP12:GP13)</f>
        <v>15127.250980052002</v>
      </c>
      <c r="GQ14" s="201"/>
      <c r="GR14" s="1"/>
      <c r="GS14" s="199"/>
      <c r="GT14" s="205">
        <f ca="1">SUM(GT12:GT13)</f>
        <v>15904.792789184045</v>
      </c>
      <c r="GU14" s="201"/>
      <c r="GV14" s="1"/>
      <c r="GW14" s="83"/>
      <c r="GX14" s="104">
        <f ca="1">SUM(GX12:GX13)</f>
        <v>61224.974318008804</v>
      </c>
      <c r="GY14" s="82"/>
      <c r="HA14" s="199"/>
      <c r="HB14" s="205">
        <f ca="1">SUM(HB12:HB13)</f>
        <v>16014.708025147098</v>
      </c>
      <c r="HC14" s="201"/>
      <c r="HD14" s="4"/>
      <c r="HE14" s="199"/>
      <c r="HF14" s="205">
        <f ca="1">SUM(HF12:HF13)</f>
        <v>15346.314128718321</v>
      </c>
      <c r="HG14" s="201"/>
      <c r="HH14" s="1"/>
      <c r="HI14" s="199"/>
      <c r="HJ14" s="205">
        <f ca="1">SUM(HJ12:HJ13)</f>
        <v>15714.363313658438</v>
      </c>
      <c r="HK14" s="201"/>
      <c r="HL14" s="1"/>
      <c r="HM14" s="199"/>
      <c r="HN14" s="205">
        <f ca="1">SUM(HN12:HN13)</f>
        <v>16509.035793685878</v>
      </c>
      <c r="HO14" s="201"/>
      <c r="HP14" s="1"/>
      <c r="HQ14" s="83"/>
      <c r="HR14" s="104">
        <f ca="1">SUM(HR12:HR13)</f>
        <v>63584.421261209733</v>
      </c>
      <c r="HS14" s="82"/>
      <c r="HU14" s="199"/>
      <c r="HV14" s="205">
        <f ca="1">SUM(HV12:HV13)</f>
        <v>16575.7589870304</v>
      </c>
      <c r="HW14" s="201"/>
      <c r="HX14" s="4"/>
      <c r="HY14" s="199"/>
      <c r="HZ14" s="205">
        <f ca="1">SUM(HZ12:HZ13)</f>
        <v>15894.582725082188</v>
      </c>
      <c r="IA14" s="201"/>
      <c r="IB14" s="1"/>
      <c r="IC14" s="199"/>
      <c r="ID14" s="205">
        <f ca="1">SUM(ID12:ID13)</f>
        <v>16271.993983054068</v>
      </c>
      <c r="IE14" s="201"/>
      <c r="IF14" s="1"/>
      <c r="IG14" s="199"/>
      <c r="IH14" s="205">
        <f ca="1">SUM(IH12:IH13)</f>
        <v>17079.147985137293</v>
      </c>
      <c r="II14" s="201"/>
      <c r="IJ14" s="1"/>
      <c r="IK14" s="83"/>
      <c r="IL14" s="104">
        <f ca="1">SUM(IL12:IL13)</f>
        <v>65821.483680303951</v>
      </c>
      <c r="IM14" s="82"/>
      <c r="IO14" s="199"/>
      <c r="IP14" s="205">
        <f ca="1">SUM(IP12:IP13)</f>
        <v>16766.888301834682</v>
      </c>
      <c r="IQ14" s="201"/>
      <c r="IR14" s="4"/>
      <c r="IS14" s="199"/>
      <c r="IT14" s="205">
        <f ca="1">SUM(IT12:IT13)</f>
        <v>16078.996597956597</v>
      </c>
      <c r="IU14" s="201"/>
      <c r="IV14" s="1"/>
      <c r="IW14" s="199"/>
      <c r="IX14" s="205">
        <f ca="1">SUM(IX12:IX13)</f>
        <v>16463.428883873668</v>
      </c>
      <c r="IY14" s="201"/>
      <c r="IZ14" s="1"/>
      <c r="JA14" s="199"/>
      <c r="JB14" s="205">
        <f ca="1">SUM(JB12:JB13)</f>
        <v>17279.569236869869</v>
      </c>
      <c r="JC14" s="201"/>
      <c r="JD14" s="1"/>
      <c r="JE14" s="83"/>
      <c r="JF14" s="104">
        <f ca="1">SUM(JF12:JF13)</f>
        <v>66588.88302053482</v>
      </c>
      <c r="JG14" s="82"/>
      <c r="JI14" s="199"/>
      <c r="JJ14" s="205">
        <f ca="1">SUM(JJ12:JJ13)</f>
        <v>16999.549553076351</v>
      </c>
      <c r="JK14" s="201"/>
      <c r="JL14" s="4"/>
      <c r="JM14" s="199"/>
      <c r="JN14" s="205">
        <f ca="1">SUM(JN12:JN13)</f>
        <v>16298.72730415084</v>
      </c>
      <c r="JO14" s="201"/>
      <c r="JP14" s="1"/>
      <c r="JQ14" s="199"/>
      <c r="JR14" s="205">
        <f ca="1">SUM(JR12:JR13)</f>
        <v>16691.108921413968</v>
      </c>
      <c r="JS14" s="201"/>
      <c r="JT14" s="1"/>
      <c r="JU14" s="199"/>
      <c r="JV14" s="205">
        <f ca="1">SUM(JV12:JV13)</f>
        <v>17522.29722528419</v>
      </c>
      <c r="JW14" s="201"/>
      <c r="JX14" s="1"/>
      <c r="JY14" s="83"/>
      <c r="JZ14" s="104">
        <f ca="1">SUM(JZ12:JZ13)</f>
        <v>67511.683003925355</v>
      </c>
      <c r="KA14" s="82"/>
      <c r="KC14" s="199"/>
      <c r="KD14" s="205">
        <f ca="1">SUM(KD12:KD13)</f>
        <v>17240.23080118396</v>
      </c>
      <c r="KE14" s="201"/>
      <c r="KF14" s="4"/>
      <c r="KG14" s="199"/>
      <c r="KH14" s="205">
        <f ca="1">SUM(KH12:KH13)</f>
        <v>16526.236584632472</v>
      </c>
      <c r="KI14" s="201"/>
      <c r="KJ14" s="1"/>
      <c r="KK14" s="199"/>
      <c r="KL14" s="205">
        <f ca="1">SUM(KL12:KL13)</f>
        <v>16926.740004453062</v>
      </c>
      <c r="KM14" s="201"/>
      <c r="KN14" s="1"/>
      <c r="KO14" s="199"/>
      <c r="KP14" s="205">
        <f ca="1">SUM(KP12:KP13)</f>
        <v>17773.294504040467</v>
      </c>
      <c r="KQ14" s="201"/>
      <c r="KR14" s="1"/>
      <c r="KS14" s="83"/>
      <c r="KT14" s="104">
        <f ca="1">SUM(KT12:KT13)</f>
        <v>68466.501894309957</v>
      </c>
      <c r="KU14" s="82"/>
    </row>
    <row r="15" spans="1:307" ht="6" customHeight="1">
      <c r="A15" s="124"/>
      <c r="B15" s="124"/>
      <c r="C15" s="124"/>
      <c r="D15" s="124"/>
      <c r="E15" s="124"/>
      <c r="F15" s="124"/>
      <c r="G15" s="1"/>
      <c r="H15" s="165"/>
      <c r="I15" s="169"/>
      <c r="J15" s="164"/>
      <c r="K15" s="4"/>
      <c r="L15" s="165"/>
      <c r="M15" s="169"/>
      <c r="N15" s="164"/>
      <c r="O15" s="1"/>
      <c r="P15" s="165"/>
      <c r="Q15" s="169"/>
      <c r="R15" s="164"/>
      <c r="S15" s="1"/>
      <c r="T15" s="165"/>
      <c r="U15" s="169"/>
      <c r="V15" s="164"/>
      <c r="W15" s="1"/>
      <c r="X15" s="83"/>
      <c r="Y15" s="104"/>
      <c r="Z15" s="82"/>
      <c r="AA15" s="1"/>
      <c r="AB15" s="165"/>
      <c r="AC15" s="169"/>
      <c r="AD15" s="164"/>
      <c r="AE15" s="4"/>
      <c r="AF15" s="165"/>
      <c r="AG15" s="169"/>
      <c r="AH15" s="164"/>
      <c r="AI15" s="1"/>
      <c r="AJ15" s="165"/>
      <c r="AK15" s="169"/>
      <c r="AL15" s="164"/>
      <c r="AM15" s="1"/>
      <c r="AN15" s="165"/>
      <c r="AO15" s="169"/>
      <c r="AP15" s="164"/>
      <c r="AQ15" s="1"/>
      <c r="AR15" s="83"/>
      <c r="AS15" s="104"/>
      <c r="AT15" s="82"/>
      <c r="AU15" s="1"/>
      <c r="AV15" s="165"/>
      <c r="AW15" s="169"/>
      <c r="AX15" s="164"/>
      <c r="AY15" s="4"/>
      <c r="AZ15" s="165"/>
      <c r="BA15" s="169"/>
      <c r="BB15" s="164"/>
      <c r="BC15" s="1"/>
      <c r="BD15" s="165"/>
      <c r="BE15" s="169"/>
      <c r="BF15" s="164"/>
      <c r="BG15" s="1"/>
      <c r="BH15" s="165"/>
      <c r="BI15" s="169"/>
      <c r="BJ15" s="164"/>
      <c r="BK15" s="1"/>
      <c r="BL15" s="83"/>
      <c r="BM15" s="104"/>
      <c r="BN15" s="82"/>
      <c r="BO15" s="1"/>
      <c r="BP15" s="165"/>
      <c r="BQ15" s="169"/>
      <c r="BR15" s="164"/>
      <c r="BS15" s="4"/>
      <c r="BT15" s="165"/>
      <c r="BU15" s="169"/>
      <c r="BV15" s="164"/>
      <c r="BW15" s="1"/>
      <c r="BX15" s="165"/>
      <c r="BY15" s="169"/>
      <c r="BZ15" s="164"/>
      <c r="CA15" s="1"/>
      <c r="CB15" s="165"/>
      <c r="CC15" s="169"/>
      <c r="CD15" s="164"/>
      <c r="CE15" s="1"/>
      <c r="CF15" s="83"/>
      <c r="CG15" s="104"/>
      <c r="CH15" s="82"/>
      <c r="CI15" s="1"/>
      <c r="CJ15" s="165"/>
      <c r="CK15" s="169"/>
      <c r="CL15" s="164"/>
      <c r="CN15" s="165"/>
      <c r="CO15" s="169"/>
      <c r="CP15" s="164"/>
      <c r="CR15" s="165"/>
      <c r="CS15" s="169"/>
      <c r="CT15" s="164"/>
      <c r="CV15" s="165"/>
      <c r="CW15" s="169"/>
      <c r="CX15" s="164"/>
      <c r="CZ15" s="83"/>
      <c r="DA15" s="104"/>
      <c r="DB15" s="82"/>
      <c r="DD15" s="1"/>
      <c r="DE15" s="199"/>
      <c r="DF15" s="205"/>
      <c r="DG15" s="201"/>
      <c r="DH15" s="4"/>
      <c r="DI15" s="199"/>
      <c r="DJ15" s="205"/>
      <c r="DK15" s="201"/>
      <c r="DM15" s="199"/>
      <c r="DN15" s="205"/>
      <c r="DO15" s="201"/>
      <c r="DQ15" s="199"/>
      <c r="DR15" s="205"/>
      <c r="DS15" s="201"/>
      <c r="DT15" s="1"/>
      <c r="DU15" s="83"/>
      <c r="DV15" s="104"/>
      <c r="DW15" s="82"/>
      <c r="DY15" s="199"/>
      <c r="DZ15" s="205"/>
      <c r="EA15" s="201"/>
      <c r="EB15" s="4"/>
      <c r="EC15" s="199"/>
      <c r="ED15" s="205"/>
      <c r="EE15" s="201"/>
      <c r="EF15" s="1"/>
      <c r="EG15" s="199"/>
      <c r="EH15" s="205"/>
      <c r="EI15" s="201"/>
      <c r="EJ15" s="1"/>
      <c r="EK15" s="199"/>
      <c r="EL15" s="205"/>
      <c r="EM15" s="201"/>
      <c r="EN15" s="1"/>
      <c r="EO15" s="83"/>
      <c r="EP15" s="104"/>
      <c r="EQ15" s="82"/>
      <c r="ES15" s="199"/>
      <c r="ET15" s="205"/>
      <c r="EU15" s="201"/>
      <c r="EV15" s="4"/>
      <c r="EW15" s="199"/>
      <c r="EX15" s="205"/>
      <c r="EY15" s="201"/>
      <c r="EZ15" s="1"/>
      <c r="FA15" s="199"/>
      <c r="FB15" s="205"/>
      <c r="FC15" s="201"/>
      <c r="FD15" s="1"/>
      <c r="FE15" s="199"/>
      <c r="FF15" s="205"/>
      <c r="FG15" s="201"/>
      <c r="FH15" s="1"/>
      <c r="FI15" s="83"/>
      <c r="FJ15" s="104"/>
      <c r="FK15" s="82"/>
      <c r="FM15" s="199"/>
      <c r="FN15" s="205"/>
      <c r="FO15" s="201"/>
      <c r="FP15" s="4"/>
      <c r="FQ15" s="199"/>
      <c r="FR15" s="205"/>
      <c r="FS15" s="201"/>
      <c r="FT15" s="1"/>
      <c r="FU15" s="199"/>
      <c r="FV15" s="205"/>
      <c r="FW15" s="201"/>
      <c r="FX15" s="1"/>
      <c r="FY15" s="199"/>
      <c r="FZ15" s="205"/>
      <c r="GA15" s="201"/>
      <c r="GB15" s="1"/>
      <c r="GC15" s="83"/>
      <c r="GD15" s="104"/>
      <c r="GE15" s="82"/>
      <c r="GG15" s="199"/>
      <c r="GH15" s="205"/>
      <c r="GI15" s="201"/>
      <c r="GJ15" s="4"/>
      <c r="GK15" s="199"/>
      <c r="GL15" s="205"/>
      <c r="GM15" s="201"/>
      <c r="GN15" s="1"/>
      <c r="GO15" s="199"/>
      <c r="GP15" s="205"/>
      <c r="GQ15" s="201"/>
      <c r="GR15" s="1"/>
      <c r="GS15" s="199"/>
      <c r="GT15" s="205"/>
      <c r="GU15" s="201"/>
      <c r="GV15" s="1"/>
      <c r="GW15" s="83"/>
      <c r="GX15" s="104"/>
      <c r="GY15" s="82"/>
      <c r="HA15" s="199"/>
      <c r="HB15" s="205"/>
      <c r="HC15" s="201"/>
      <c r="HD15" s="4"/>
      <c r="HE15" s="199"/>
      <c r="HF15" s="205"/>
      <c r="HG15" s="201"/>
      <c r="HH15" s="1"/>
      <c r="HI15" s="199"/>
      <c r="HJ15" s="205"/>
      <c r="HK15" s="201"/>
      <c r="HL15" s="1"/>
      <c r="HM15" s="199"/>
      <c r="HN15" s="205"/>
      <c r="HO15" s="201"/>
      <c r="HP15" s="1"/>
      <c r="HQ15" s="83"/>
      <c r="HR15" s="104"/>
      <c r="HS15" s="82"/>
      <c r="HU15" s="199"/>
      <c r="HV15" s="205"/>
      <c r="HW15" s="201"/>
      <c r="HX15" s="4"/>
      <c r="HY15" s="199"/>
      <c r="HZ15" s="205"/>
      <c r="IA15" s="201"/>
      <c r="IB15" s="1"/>
      <c r="IC15" s="199"/>
      <c r="ID15" s="205"/>
      <c r="IE15" s="201"/>
      <c r="IF15" s="1"/>
      <c r="IG15" s="199"/>
      <c r="IH15" s="205"/>
      <c r="II15" s="201"/>
      <c r="IJ15" s="1"/>
      <c r="IK15" s="83"/>
      <c r="IL15" s="104"/>
      <c r="IM15" s="82"/>
      <c r="IO15" s="199"/>
      <c r="IP15" s="205"/>
      <c r="IQ15" s="201"/>
      <c r="IR15" s="4"/>
      <c r="IS15" s="199"/>
      <c r="IT15" s="205"/>
      <c r="IU15" s="201"/>
      <c r="IV15" s="1"/>
      <c r="IW15" s="199"/>
      <c r="IX15" s="205"/>
      <c r="IY15" s="201"/>
      <c r="IZ15" s="1"/>
      <c r="JA15" s="199"/>
      <c r="JB15" s="205"/>
      <c r="JC15" s="201"/>
      <c r="JD15" s="1"/>
      <c r="JE15" s="83"/>
      <c r="JF15" s="104"/>
      <c r="JG15" s="82"/>
      <c r="JI15" s="199"/>
      <c r="JJ15" s="205"/>
      <c r="JK15" s="201"/>
      <c r="JL15" s="4"/>
      <c r="JM15" s="199"/>
      <c r="JN15" s="205"/>
      <c r="JO15" s="201"/>
      <c r="JP15" s="1"/>
      <c r="JQ15" s="199"/>
      <c r="JR15" s="205"/>
      <c r="JS15" s="201"/>
      <c r="JT15" s="1"/>
      <c r="JU15" s="199"/>
      <c r="JV15" s="205"/>
      <c r="JW15" s="201"/>
      <c r="JX15" s="1"/>
      <c r="JY15" s="83"/>
      <c r="JZ15" s="104"/>
      <c r="KA15" s="82"/>
      <c r="KC15" s="199"/>
      <c r="KD15" s="205"/>
      <c r="KE15" s="201"/>
      <c r="KF15" s="4"/>
      <c r="KG15" s="199"/>
      <c r="KH15" s="205"/>
      <c r="KI15" s="201"/>
      <c r="KJ15" s="1"/>
      <c r="KK15" s="199"/>
      <c r="KL15" s="205"/>
      <c r="KM15" s="201"/>
      <c r="KN15" s="1"/>
      <c r="KO15" s="199"/>
      <c r="KP15" s="205"/>
      <c r="KQ15" s="201"/>
      <c r="KR15" s="1"/>
      <c r="KS15" s="83"/>
      <c r="KT15" s="104"/>
      <c r="KU15" s="82"/>
    </row>
    <row r="16" spans="1:307">
      <c r="A16" s="123" t="s">
        <v>2</v>
      </c>
      <c r="B16" s="124"/>
      <c r="C16" s="124"/>
      <c r="D16" s="124"/>
      <c r="E16" s="124"/>
      <c r="F16" s="124"/>
      <c r="G16" s="1"/>
      <c r="H16" s="165"/>
      <c r="I16" s="169"/>
      <c r="J16" s="164"/>
      <c r="K16" s="4"/>
      <c r="L16" s="165"/>
      <c r="M16" s="169"/>
      <c r="N16" s="164"/>
      <c r="O16" s="1"/>
      <c r="P16" s="165"/>
      <c r="Q16" s="169"/>
      <c r="R16" s="164"/>
      <c r="S16" s="1"/>
      <c r="T16" s="165"/>
      <c r="U16" s="169"/>
      <c r="V16" s="164"/>
      <c r="W16" s="1"/>
      <c r="X16" s="83"/>
      <c r="Y16" s="104"/>
      <c r="Z16" s="82"/>
      <c r="AA16" s="1"/>
      <c r="AB16" s="165"/>
      <c r="AC16" s="169"/>
      <c r="AD16" s="164"/>
      <c r="AE16" s="4"/>
      <c r="AF16" s="165"/>
      <c r="AG16" s="169"/>
      <c r="AH16" s="164"/>
      <c r="AI16" s="1"/>
      <c r="AJ16" s="165"/>
      <c r="AK16" s="169"/>
      <c r="AL16" s="164"/>
      <c r="AM16" s="1"/>
      <c r="AN16" s="165"/>
      <c r="AO16" s="169"/>
      <c r="AP16" s="164"/>
      <c r="AQ16" s="1"/>
      <c r="AR16" s="83"/>
      <c r="AS16" s="104"/>
      <c r="AT16" s="82"/>
      <c r="AU16" s="1"/>
      <c r="AV16" s="165"/>
      <c r="AW16" s="169"/>
      <c r="AX16" s="164"/>
      <c r="AY16" s="4"/>
      <c r="AZ16" s="165"/>
      <c r="BA16" s="169"/>
      <c r="BB16" s="164"/>
      <c r="BC16" s="1"/>
      <c r="BD16" s="165"/>
      <c r="BE16" s="169"/>
      <c r="BF16" s="164"/>
      <c r="BG16" s="1"/>
      <c r="BH16" s="165"/>
      <c r="BI16" s="169"/>
      <c r="BJ16" s="164"/>
      <c r="BK16" s="1"/>
      <c r="BL16" s="83"/>
      <c r="BM16" s="104"/>
      <c r="BN16" s="82"/>
      <c r="BO16" s="1"/>
      <c r="BP16" s="165"/>
      <c r="BQ16" s="169"/>
      <c r="BR16" s="164"/>
      <c r="BS16" s="4"/>
      <c r="BT16" s="165"/>
      <c r="BU16" s="169"/>
      <c r="BV16" s="164"/>
      <c r="BW16" s="1"/>
      <c r="BX16" s="165"/>
      <c r="BY16" s="169"/>
      <c r="BZ16" s="164"/>
      <c r="CA16" s="1"/>
      <c r="CB16" s="165"/>
      <c r="CC16" s="169"/>
      <c r="CD16" s="164"/>
      <c r="CE16" s="1"/>
      <c r="CF16" s="83"/>
      <c r="CG16" s="104"/>
      <c r="CH16" s="82"/>
      <c r="CI16" s="1"/>
      <c r="CJ16" s="165"/>
      <c r="CK16" s="169"/>
      <c r="CL16" s="164"/>
      <c r="CN16" s="165"/>
      <c r="CO16" s="169"/>
      <c r="CP16" s="164"/>
      <c r="CR16" s="165"/>
      <c r="CS16" s="169"/>
      <c r="CT16" s="164"/>
      <c r="CV16" s="165"/>
      <c r="CW16" s="169"/>
      <c r="CX16" s="164"/>
      <c r="CZ16" s="83"/>
      <c r="DA16" s="104"/>
      <c r="DB16" s="82"/>
      <c r="DD16" s="1"/>
      <c r="DE16" s="199"/>
      <c r="DF16" s="205"/>
      <c r="DG16" s="201"/>
      <c r="DH16" s="4"/>
      <c r="DI16" s="199"/>
      <c r="DJ16" s="205"/>
      <c r="DK16" s="201"/>
      <c r="DM16" s="199"/>
      <c r="DN16" s="205"/>
      <c r="DO16" s="201"/>
      <c r="DQ16" s="199"/>
      <c r="DR16" s="205"/>
      <c r="DS16" s="201"/>
      <c r="DT16" s="1"/>
      <c r="DU16" s="83"/>
      <c r="DV16" s="104"/>
      <c r="DW16" s="82"/>
      <c r="DY16" s="199"/>
      <c r="DZ16" s="205"/>
      <c r="EA16" s="201"/>
      <c r="EB16" s="4"/>
      <c r="EC16" s="199"/>
      <c r="ED16" s="205"/>
      <c r="EE16" s="201"/>
      <c r="EF16" s="1"/>
      <c r="EG16" s="199"/>
      <c r="EH16" s="205"/>
      <c r="EI16" s="201"/>
      <c r="EJ16" s="1"/>
      <c r="EK16" s="199"/>
      <c r="EL16" s="205"/>
      <c r="EM16" s="201"/>
      <c r="EN16" s="1"/>
      <c r="EO16" s="83"/>
      <c r="EP16" s="104"/>
      <c r="EQ16" s="82"/>
      <c r="ES16" s="199"/>
      <c r="ET16" s="205"/>
      <c r="EU16" s="201"/>
      <c r="EV16" s="4"/>
      <c r="EW16" s="199"/>
      <c r="EX16" s="205"/>
      <c r="EY16" s="201"/>
      <c r="EZ16" s="1"/>
      <c r="FA16" s="199"/>
      <c r="FB16" s="205"/>
      <c r="FC16" s="201"/>
      <c r="FD16" s="1"/>
      <c r="FE16" s="199"/>
      <c r="FF16" s="205"/>
      <c r="FG16" s="201"/>
      <c r="FH16" s="1"/>
      <c r="FI16" s="83"/>
      <c r="FJ16" s="104"/>
      <c r="FK16" s="82"/>
      <c r="FM16" s="199"/>
      <c r="FN16" s="205"/>
      <c r="FO16" s="201"/>
      <c r="FP16" s="4"/>
      <c r="FQ16" s="199"/>
      <c r="FR16" s="205"/>
      <c r="FS16" s="201"/>
      <c r="FT16" s="1"/>
      <c r="FU16" s="199"/>
      <c r="FV16" s="205"/>
      <c r="FW16" s="201"/>
      <c r="FX16" s="1"/>
      <c r="FY16" s="199"/>
      <c r="FZ16" s="205"/>
      <c r="GA16" s="201"/>
      <c r="GB16" s="1"/>
      <c r="GC16" s="83"/>
      <c r="GD16" s="104"/>
      <c r="GE16" s="82"/>
      <c r="GG16" s="199"/>
      <c r="GH16" s="205"/>
      <c r="GI16" s="201"/>
      <c r="GJ16" s="4"/>
      <c r="GK16" s="199"/>
      <c r="GL16" s="205"/>
      <c r="GM16" s="201"/>
      <c r="GN16" s="1"/>
      <c r="GO16" s="199"/>
      <c r="GP16" s="205"/>
      <c r="GQ16" s="201"/>
      <c r="GR16" s="1"/>
      <c r="GS16" s="199"/>
      <c r="GT16" s="205"/>
      <c r="GU16" s="201"/>
      <c r="GV16" s="1"/>
      <c r="GW16" s="83"/>
      <c r="GX16" s="104"/>
      <c r="GY16" s="82"/>
      <c r="HA16" s="199"/>
      <c r="HB16" s="205"/>
      <c r="HC16" s="201"/>
      <c r="HD16" s="4"/>
      <c r="HE16" s="199"/>
      <c r="HF16" s="205"/>
      <c r="HG16" s="201"/>
      <c r="HH16" s="1"/>
      <c r="HI16" s="199"/>
      <c r="HJ16" s="205"/>
      <c r="HK16" s="201"/>
      <c r="HL16" s="1"/>
      <c r="HM16" s="199"/>
      <c r="HN16" s="205"/>
      <c r="HO16" s="201"/>
      <c r="HP16" s="1"/>
      <c r="HQ16" s="83"/>
      <c r="HR16" s="104"/>
      <c r="HS16" s="82"/>
      <c r="HU16" s="199"/>
      <c r="HV16" s="205"/>
      <c r="HW16" s="201"/>
      <c r="HX16" s="4"/>
      <c r="HY16" s="199"/>
      <c r="HZ16" s="205"/>
      <c r="IA16" s="201"/>
      <c r="IB16" s="1"/>
      <c r="IC16" s="199"/>
      <c r="ID16" s="205"/>
      <c r="IE16" s="201"/>
      <c r="IF16" s="1"/>
      <c r="IG16" s="199"/>
      <c r="IH16" s="205"/>
      <c r="II16" s="201"/>
      <c r="IJ16" s="1"/>
      <c r="IK16" s="83"/>
      <c r="IL16" s="104"/>
      <c r="IM16" s="82"/>
      <c r="IO16" s="199"/>
      <c r="IP16" s="205"/>
      <c r="IQ16" s="201"/>
      <c r="IR16" s="4"/>
      <c r="IS16" s="199"/>
      <c r="IT16" s="205"/>
      <c r="IU16" s="201"/>
      <c r="IV16" s="1"/>
      <c r="IW16" s="199"/>
      <c r="IX16" s="205"/>
      <c r="IY16" s="201"/>
      <c r="IZ16" s="1"/>
      <c r="JA16" s="199"/>
      <c r="JB16" s="205"/>
      <c r="JC16" s="201"/>
      <c r="JD16" s="1"/>
      <c r="JE16" s="83"/>
      <c r="JF16" s="104"/>
      <c r="JG16" s="82"/>
      <c r="JI16" s="199"/>
      <c r="JJ16" s="205"/>
      <c r="JK16" s="201"/>
      <c r="JL16" s="4"/>
      <c r="JM16" s="199"/>
      <c r="JN16" s="205"/>
      <c r="JO16" s="201"/>
      <c r="JP16" s="1"/>
      <c r="JQ16" s="199"/>
      <c r="JR16" s="205"/>
      <c r="JS16" s="201"/>
      <c r="JT16" s="1"/>
      <c r="JU16" s="199"/>
      <c r="JV16" s="205"/>
      <c r="JW16" s="201"/>
      <c r="JX16" s="1"/>
      <c r="JY16" s="83"/>
      <c r="JZ16" s="104"/>
      <c r="KA16" s="82"/>
      <c r="KC16" s="199"/>
      <c r="KD16" s="205"/>
      <c r="KE16" s="201"/>
      <c r="KF16" s="4"/>
      <c r="KG16" s="199"/>
      <c r="KH16" s="205"/>
      <c r="KI16" s="201"/>
      <c r="KJ16" s="1"/>
      <c r="KK16" s="199"/>
      <c r="KL16" s="205"/>
      <c r="KM16" s="201"/>
      <c r="KN16" s="1"/>
      <c r="KO16" s="199"/>
      <c r="KP16" s="205"/>
      <c r="KQ16" s="201"/>
      <c r="KR16" s="1"/>
      <c r="KS16" s="83"/>
      <c r="KT16" s="104"/>
      <c r="KU16" s="82"/>
    </row>
    <row r="17" spans="1:307">
      <c r="A17" s="124"/>
      <c r="B17" s="124" t="s">
        <v>35</v>
      </c>
      <c r="C17" s="124"/>
      <c r="D17" s="124"/>
      <c r="E17" s="124"/>
      <c r="F17" s="124"/>
      <c r="G17" s="1"/>
      <c r="H17" s="165"/>
      <c r="I17" s="170">
        <v>3919</v>
      </c>
      <c r="J17" s="164"/>
      <c r="K17" s="4"/>
      <c r="L17" s="165"/>
      <c r="M17" s="170">
        <v>3806</v>
      </c>
      <c r="N17" s="164"/>
      <c r="O17" s="1"/>
      <c r="P17" s="165"/>
      <c r="Q17" s="170">
        <v>3584</v>
      </c>
      <c r="R17" s="164"/>
      <c r="S17" s="1"/>
      <c r="T17" s="165"/>
      <c r="U17" s="170">
        <v>4068</v>
      </c>
      <c r="V17" s="164"/>
      <c r="W17" s="1"/>
      <c r="X17" s="83"/>
      <c r="Y17" s="105">
        <f>I17+M17+Q17+U17</f>
        <v>15377</v>
      </c>
      <c r="Z17" s="82"/>
      <c r="AA17" s="1"/>
      <c r="AB17" s="165"/>
      <c r="AC17" s="170">
        <v>3853</v>
      </c>
      <c r="AD17" s="164"/>
      <c r="AE17" s="4"/>
      <c r="AF17" s="165"/>
      <c r="AG17" s="170">
        <v>3480</v>
      </c>
      <c r="AH17" s="164"/>
      <c r="AI17" s="1"/>
      <c r="AJ17" s="165"/>
      <c r="AK17" s="170">
        <v>3214</v>
      </c>
      <c r="AL17" s="164"/>
      <c r="AM17" s="1"/>
      <c r="AN17" s="165"/>
      <c r="AO17" s="170">
        <v>3614</v>
      </c>
      <c r="AP17" s="164"/>
      <c r="AQ17" s="1"/>
      <c r="AR17" s="83"/>
      <c r="AS17" s="105">
        <f>AC17+AG17+AK17+AO17</f>
        <v>14161</v>
      </c>
      <c r="AT17" s="82"/>
      <c r="AU17" s="1"/>
      <c r="AV17" s="165"/>
      <c r="AW17" s="170">
        <v>3403</v>
      </c>
      <c r="AX17" s="164"/>
      <c r="AY17" s="4"/>
      <c r="AZ17" s="165"/>
      <c r="BA17" s="170">
        <v>3305</v>
      </c>
      <c r="BB17" s="164"/>
      <c r="BC17" s="1"/>
      <c r="BD17" s="165"/>
      <c r="BE17" s="170">
        <v>3405</v>
      </c>
      <c r="BF17" s="164"/>
      <c r="BG17" s="1"/>
      <c r="BH17" s="165"/>
      <c r="BI17" s="170">
        <v>3586</v>
      </c>
      <c r="BJ17" s="164"/>
      <c r="BK17" s="1"/>
      <c r="BL17" s="83"/>
      <c r="BM17" s="105">
        <f>AW17+BA17+BE17+BI17</f>
        <v>13699</v>
      </c>
      <c r="BN17" s="82"/>
      <c r="BO17" s="1"/>
      <c r="BP17" s="165"/>
      <c r="BQ17" s="170">
        <v>3615</v>
      </c>
      <c r="BR17" s="164"/>
      <c r="BS17" s="4"/>
      <c r="BT17" s="165"/>
      <c r="BU17" s="170">
        <v>3354</v>
      </c>
      <c r="BV17" s="164"/>
      <c r="BW17" s="1"/>
      <c r="BX17" s="165"/>
      <c r="BY17" s="170">
        <v>3625</v>
      </c>
      <c r="BZ17" s="164"/>
      <c r="CA17" s="1"/>
      <c r="CB17" s="165"/>
      <c r="CC17" s="170">
        <v>3833</v>
      </c>
      <c r="CD17" s="164"/>
      <c r="CE17" s="1"/>
      <c r="CF17" s="83"/>
      <c r="CG17" s="105">
        <f>BQ17+BU17+BY17+CC17</f>
        <v>14427</v>
      </c>
      <c r="CH17" s="82"/>
      <c r="CI17" s="1"/>
      <c r="CJ17" s="165"/>
      <c r="CK17" s="170">
        <v>3799</v>
      </c>
      <c r="CL17" s="164"/>
      <c r="CN17" s="165"/>
      <c r="CO17" s="170">
        <v>3614</v>
      </c>
      <c r="CP17" s="164"/>
      <c r="CR17" s="165"/>
      <c r="CS17" s="170">
        <v>3693</v>
      </c>
      <c r="CT17" s="164"/>
      <c r="CV17" s="165"/>
      <c r="CW17" s="170">
        <v>3757</v>
      </c>
      <c r="CX17" s="164"/>
      <c r="CZ17" s="83"/>
      <c r="DA17" s="105">
        <f>CK17+CO17+CS17+CW17</f>
        <v>14863</v>
      </c>
      <c r="DB17" s="82"/>
      <c r="DD17" s="1"/>
      <c r="DE17" s="199"/>
      <c r="DF17" s="206">
        <f ca="1">DF12*Ratios!DF21</f>
        <v>3811.8644262764478</v>
      </c>
      <c r="DG17" s="201"/>
      <c r="DH17" s="4"/>
      <c r="DI17" s="199"/>
      <c r="DJ17" s="206">
        <f ca="1">DJ12*Ratios!DJ21</f>
        <v>3723.6120990475597</v>
      </c>
      <c r="DK17" s="201"/>
      <c r="DM17" s="199"/>
      <c r="DN17" s="206">
        <f ca="1">DN12*Ratios!DN21</f>
        <v>3746.6705756686792</v>
      </c>
      <c r="DO17" s="201"/>
      <c r="DQ17" s="199"/>
      <c r="DR17" s="206">
        <f ca="1">DR12*Ratios!DR21</f>
        <v>4044.2570418316518</v>
      </c>
      <c r="DS17" s="201"/>
      <c r="DT17" s="1"/>
      <c r="DU17" s="83"/>
      <c r="DV17" s="105">
        <f ca="1">DF17+DJ17+DN17+DR17</f>
        <v>15326.404142824338</v>
      </c>
      <c r="DW17" s="82"/>
      <c r="DY17" s="199"/>
      <c r="DZ17" s="206">
        <f ca="1">DZ12*Ratios!DZ21</f>
        <v>3914.7386040451174</v>
      </c>
      <c r="EA17" s="201"/>
      <c r="EB17" s="4"/>
      <c r="EC17" s="199"/>
      <c r="ED17" s="206">
        <f ca="1">ED12*Ratios!ED21</f>
        <v>3808.65530478344</v>
      </c>
      <c r="EE17" s="201"/>
      <c r="EF17" s="1"/>
      <c r="EG17" s="199"/>
      <c r="EH17" s="206">
        <f ca="1">EH12*Ratios!EH21</f>
        <v>3824.772605741769</v>
      </c>
      <c r="EI17" s="201"/>
      <c r="EJ17" s="1"/>
      <c r="EK17" s="199"/>
      <c r="EL17" s="206">
        <f ca="1">EL12*Ratios!EL21</f>
        <v>4139.0077129846168</v>
      </c>
      <c r="EM17" s="201"/>
      <c r="EN17" s="1"/>
      <c r="EO17" s="83"/>
      <c r="EP17" s="105">
        <f ca="1">DZ17+ED17+EH17+EL17</f>
        <v>15687.174227554944</v>
      </c>
      <c r="EQ17" s="82"/>
      <c r="ES17" s="199"/>
      <c r="ET17" s="206">
        <f ca="1">ET12*Ratios!ET21</f>
        <v>3999.5446983057068</v>
      </c>
      <c r="EU17" s="201"/>
      <c r="EV17" s="4"/>
      <c r="EW17" s="199"/>
      <c r="EX17" s="206">
        <f ca="1">EX12*Ratios!EX21</f>
        <v>3899.346261813178</v>
      </c>
      <c r="EY17" s="201"/>
      <c r="EZ17" s="1"/>
      <c r="FA17" s="199"/>
      <c r="FB17" s="206">
        <f ca="1">FB12*Ratios!FB21</f>
        <v>3945.5022745353372</v>
      </c>
      <c r="FC17" s="201"/>
      <c r="FD17" s="1"/>
      <c r="FE17" s="199"/>
      <c r="FF17" s="206">
        <f ca="1">FF12*Ratios!FF21</f>
        <v>4307.8307181187311</v>
      </c>
      <c r="FG17" s="201"/>
      <c r="FH17" s="1"/>
      <c r="FI17" s="83"/>
      <c r="FJ17" s="105">
        <f ca="1">ET17+EX17+FB17+FF17</f>
        <v>16152.223952772951</v>
      </c>
      <c r="FK17" s="82"/>
      <c r="FM17" s="199"/>
      <c r="FN17" s="206">
        <f ca="1">FN12*Ratios!FN21</f>
        <v>4433.3753818727591</v>
      </c>
      <c r="FO17" s="201"/>
      <c r="FP17" s="4"/>
      <c r="FQ17" s="199"/>
      <c r="FR17" s="206">
        <f ca="1">FR12*Ratios!FR21</f>
        <v>4183.401209335163</v>
      </c>
      <c r="FS17" s="201"/>
      <c r="FT17" s="1"/>
      <c r="FU17" s="199"/>
      <c r="FV17" s="206">
        <f ca="1">FV12*Ratios!FV21</f>
        <v>4148.9095661732463</v>
      </c>
      <c r="FW17" s="201"/>
      <c r="FX17" s="1"/>
      <c r="FY17" s="199"/>
      <c r="FZ17" s="206">
        <f ca="1">FZ12*Ratios!FZ21</f>
        <v>4545.0321988813203</v>
      </c>
      <c r="GA17" s="201"/>
      <c r="GB17" s="1"/>
      <c r="GC17" s="83"/>
      <c r="GD17" s="105">
        <f ca="1">FN17+FR17+FV17+FZ17</f>
        <v>17310.718356262489</v>
      </c>
      <c r="GE17" s="82"/>
      <c r="GG17" s="199"/>
      <c r="GH17" s="206">
        <f ca="1">GH12*Ratios!GH21</f>
        <v>4617.9867807296841</v>
      </c>
      <c r="GI17" s="201"/>
      <c r="GJ17" s="4"/>
      <c r="GK17" s="199"/>
      <c r="GL17" s="206">
        <f ca="1">GL12*Ratios!GL21</f>
        <v>4362.9169143251365</v>
      </c>
      <c r="GM17" s="201"/>
      <c r="GN17" s="1"/>
      <c r="GO17" s="199"/>
      <c r="GP17" s="206">
        <f ca="1">GP12*Ratios!GP21</f>
        <v>4325.0908832746427</v>
      </c>
      <c r="GQ17" s="201"/>
      <c r="GR17" s="1"/>
      <c r="GS17" s="199"/>
      <c r="GT17" s="206">
        <f ca="1">GT12*Ratios!GT21</f>
        <v>4733.6305730749891</v>
      </c>
      <c r="GU17" s="201"/>
      <c r="GV17" s="1"/>
      <c r="GW17" s="83"/>
      <c r="GX17" s="105">
        <f ca="1">GH17+GL17+GP17+GT17</f>
        <v>18039.625151404452</v>
      </c>
      <c r="GY17" s="82"/>
      <c r="HA17" s="199"/>
      <c r="HB17" s="206">
        <f ca="1">HB12*Ratios!HB21</f>
        <v>4792.4291545519109</v>
      </c>
      <c r="HC17" s="201"/>
      <c r="HD17" s="4"/>
      <c r="HE17" s="199"/>
      <c r="HF17" s="206">
        <f ca="1">HF12*Ratios!HF21</f>
        <v>4532.1697400328912</v>
      </c>
      <c r="HG17" s="201"/>
      <c r="HH17" s="1"/>
      <c r="HI17" s="199"/>
      <c r="HJ17" s="206">
        <f ca="1">HJ12*Ratios!HJ21</f>
        <v>4491.2660451080519</v>
      </c>
      <c r="HK17" s="201"/>
      <c r="HL17" s="1"/>
      <c r="HM17" s="199"/>
      <c r="HN17" s="206">
        <f ca="1">HN12*Ratios!HN21</f>
        <v>4910.4849218563386</v>
      </c>
      <c r="HO17" s="201"/>
      <c r="HP17" s="1"/>
      <c r="HQ17" s="83"/>
      <c r="HR17" s="105">
        <f ca="1">HB17+HF17+HJ17+HN17</f>
        <v>18726.349861549192</v>
      </c>
      <c r="HS17" s="82"/>
      <c r="HU17" s="199"/>
      <c r="HV17" s="206">
        <f ca="1">HV12*Ratios!HV21</f>
        <v>4953.0112109434149</v>
      </c>
      <c r="HW17" s="201"/>
      <c r="HX17" s="4"/>
      <c r="HY17" s="199"/>
      <c r="HZ17" s="206">
        <f ca="1">HZ12*Ratios!HZ21</f>
        <v>4687.6067145709185</v>
      </c>
      <c r="IA17" s="201"/>
      <c r="IB17" s="1"/>
      <c r="IC17" s="199"/>
      <c r="ID17" s="206">
        <f ca="1">ID12*Ratios!ID21</f>
        <v>4643.9700731321573</v>
      </c>
      <c r="IE17" s="201"/>
      <c r="IF17" s="1"/>
      <c r="IG17" s="199"/>
      <c r="IH17" s="206">
        <f ca="1">IH12*Ratios!IH21</f>
        <v>5071.6198892353677</v>
      </c>
      <c r="II17" s="201"/>
      <c r="IJ17" s="1"/>
      <c r="IK17" s="83"/>
      <c r="IL17" s="105">
        <f ca="1">HV17+HZ17+ID17+IH17</f>
        <v>19356.207887881857</v>
      </c>
      <c r="IM17" s="82"/>
      <c r="IO17" s="199"/>
      <c r="IP17" s="206">
        <f ca="1">IP12*Ratios!IP21</f>
        <v>4966.5234076440101</v>
      </c>
      <c r="IQ17" s="201"/>
      <c r="IR17" s="4"/>
      <c r="IS17" s="199"/>
      <c r="IT17" s="206">
        <f ca="1">IT12*Ratios!IT21</f>
        <v>4697.2044510341975</v>
      </c>
      <c r="IU17" s="201"/>
      <c r="IV17" s="1"/>
      <c r="IW17" s="199"/>
      <c r="IX17" s="206">
        <f ca="1">IX12*Ratios!IX21</f>
        <v>4655.2178950431353</v>
      </c>
      <c r="IY17" s="201"/>
      <c r="IZ17" s="1"/>
      <c r="JA17" s="199"/>
      <c r="JB17" s="206">
        <f ca="1">JB12*Ratios!JB21</f>
        <v>5085.7476922846236</v>
      </c>
      <c r="JC17" s="201"/>
      <c r="JD17" s="1"/>
      <c r="JE17" s="83"/>
      <c r="JF17" s="105">
        <f ca="1">IP17+IT17+IX17+JB17</f>
        <v>19404.693446005967</v>
      </c>
      <c r="JG17" s="82"/>
      <c r="JI17" s="199"/>
      <c r="JJ17" s="206">
        <f ca="1">JJ12*Ratios!JJ21</f>
        <v>5009.7596676799449</v>
      </c>
      <c r="JK17" s="201"/>
      <c r="JL17" s="4"/>
      <c r="JM17" s="199"/>
      <c r="JN17" s="206">
        <f ca="1">JN12*Ratios!JN21</f>
        <v>4734.6017725635211</v>
      </c>
      <c r="JO17" s="201"/>
      <c r="JP17" s="1"/>
      <c r="JQ17" s="199"/>
      <c r="JR17" s="206">
        <f ca="1">JR12*Ratios!JR21</f>
        <v>4693.7549913495704</v>
      </c>
      <c r="JS17" s="201"/>
      <c r="JT17" s="1"/>
      <c r="JU17" s="199"/>
      <c r="JV17" s="206">
        <f ca="1">JV12*Ratios!JV21</f>
        <v>5130.5466542931008</v>
      </c>
      <c r="JW17" s="201"/>
      <c r="JX17" s="1"/>
      <c r="JY17" s="83"/>
      <c r="JZ17" s="105">
        <f ca="1">JJ17+JN17+JR17+JV17</f>
        <v>19568.663085886139</v>
      </c>
      <c r="KA17" s="82"/>
      <c r="KC17" s="199"/>
      <c r="KD17" s="206">
        <f ca="1">KD12*Ratios!KD21</f>
        <v>5054.6999270874312</v>
      </c>
      <c r="KE17" s="201"/>
      <c r="KF17" s="4"/>
      <c r="KG17" s="199"/>
      <c r="KH17" s="206">
        <f ca="1">KH12*Ratios!KH21</f>
        <v>4773.5887311365586</v>
      </c>
      <c r="KI17" s="201"/>
      <c r="KJ17" s="1"/>
      <c r="KK17" s="199"/>
      <c r="KL17" s="206">
        <f ca="1">KL12*Ratios!KL21</f>
        <v>4733.8738549958025</v>
      </c>
      <c r="KM17" s="201"/>
      <c r="KN17" s="1"/>
      <c r="KO17" s="199"/>
      <c r="KP17" s="206">
        <f ca="1">KP12*Ratios!KP21</f>
        <v>5177.0756453006243</v>
      </c>
      <c r="KQ17" s="201"/>
      <c r="KR17" s="1"/>
      <c r="KS17" s="83"/>
      <c r="KT17" s="105">
        <f ca="1">KD17+KH17+KL17+KP17</f>
        <v>19739.238158520417</v>
      </c>
      <c r="KU17" s="82"/>
    </row>
    <row r="18" spans="1:307">
      <c r="A18" s="124"/>
      <c r="B18" s="124" t="s">
        <v>23</v>
      </c>
      <c r="C18" s="124"/>
      <c r="D18" s="124"/>
      <c r="E18" s="124"/>
      <c r="F18" s="124"/>
      <c r="G18" s="1"/>
      <c r="H18" s="165"/>
      <c r="I18" s="168">
        <v>993</v>
      </c>
      <c r="J18" s="164"/>
      <c r="K18" s="4"/>
      <c r="L18" s="165"/>
      <c r="M18" s="168">
        <v>1040</v>
      </c>
      <c r="N18" s="164"/>
      <c r="O18" s="1"/>
      <c r="P18" s="165"/>
      <c r="Q18" s="168">
        <v>1028</v>
      </c>
      <c r="R18" s="164"/>
      <c r="S18" s="1"/>
      <c r="T18" s="165"/>
      <c r="U18" s="168">
        <v>1042</v>
      </c>
      <c r="V18" s="164"/>
      <c r="W18" s="1"/>
      <c r="X18" s="83"/>
      <c r="Y18" s="103">
        <f>I18+M18+Q18+U18</f>
        <v>4103</v>
      </c>
      <c r="Z18" s="82"/>
      <c r="AA18" s="1"/>
      <c r="AB18" s="165"/>
      <c r="AC18" s="168">
        <v>997</v>
      </c>
      <c r="AD18" s="164"/>
      <c r="AE18" s="4"/>
      <c r="AF18" s="165"/>
      <c r="AG18" s="168">
        <v>1015</v>
      </c>
      <c r="AH18" s="164"/>
      <c r="AI18" s="1"/>
      <c r="AJ18" s="165"/>
      <c r="AK18" s="168">
        <v>1065</v>
      </c>
      <c r="AL18" s="164"/>
      <c r="AM18" s="1"/>
      <c r="AN18" s="165"/>
      <c r="AO18" s="168">
        <v>1049</v>
      </c>
      <c r="AP18" s="164"/>
      <c r="AQ18" s="1"/>
      <c r="AR18" s="83"/>
      <c r="AS18" s="103">
        <f>AC18+AG18+AK18+AO18</f>
        <v>4126</v>
      </c>
      <c r="AT18" s="82"/>
      <c r="AU18" s="1"/>
      <c r="AV18" s="165"/>
      <c r="AW18" s="168">
        <v>1065</v>
      </c>
      <c r="AX18" s="164"/>
      <c r="AY18" s="4"/>
      <c r="AZ18" s="165"/>
      <c r="BA18" s="168">
        <v>999</v>
      </c>
      <c r="BB18" s="164"/>
      <c r="BC18" s="1"/>
      <c r="BD18" s="165"/>
      <c r="BE18" s="168">
        <v>1017</v>
      </c>
      <c r="BF18" s="164"/>
      <c r="BG18" s="1"/>
      <c r="BH18" s="165"/>
      <c r="BI18" s="168">
        <v>1001</v>
      </c>
      <c r="BJ18" s="164"/>
      <c r="BK18" s="1"/>
      <c r="BL18" s="83"/>
      <c r="BM18" s="103">
        <f>AW18+BA18+BE18+BI18</f>
        <v>4082</v>
      </c>
      <c r="BN18" s="82"/>
      <c r="BO18" s="1"/>
      <c r="BP18" s="165"/>
      <c r="BQ18" s="168">
        <v>1094</v>
      </c>
      <c r="BR18" s="164"/>
      <c r="BS18" s="4"/>
      <c r="BT18" s="165"/>
      <c r="BU18" s="168">
        <v>1035</v>
      </c>
      <c r="BV18" s="164"/>
      <c r="BW18" s="1"/>
      <c r="BX18" s="165"/>
      <c r="BY18" s="168">
        <v>1079</v>
      </c>
      <c r="BZ18" s="164"/>
      <c r="CA18" s="1"/>
      <c r="CB18" s="165"/>
      <c r="CC18" s="168">
        <v>1089</v>
      </c>
      <c r="CD18" s="164"/>
      <c r="CE18" s="1"/>
      <c r="CF18" s="83"/>
      <c r="CG18" s="103">
        <f>BQ18+BU18+BY18+CC18</f>
        <v>4297</v>
      </c>
      <c r="CH18" s="82"/>
      <c r="CI18" s="1"/>
      <c r="CJ18" s="165"/>
      <c r="CK18" s="168">
        <v>1127</v>
      </c>
      <c r="CL18" s="164"/>
      <c r="CN18" s="165"/>
      <c r="CO18" s="168">
        <v>1059</v>
      </c>
      <c r="CP18" s="164"/>
      <c r="CR18" s="165"/>
      <c r="CS18" s="168">
        <v>1092</v>
      </c>
      <c r="CT18" s="164"/>
      <c r="CV18" s="165"/>
      <c r="CW18" s="168">
        <v>1097</v>
      </c>
      <c r="CX18" s="164"/>
      <c r="CZ18" s="83"/>
      <c r="DA18" s="103">
        <f>CK18+CO18+CS18+CW18</f>
        <v>4375</v>
      </c>
      <c r="DB18" s="82"/>
      <c r="DD18" s="1"/>
      <c r="DE18" s="199"/>
      <c r="DF18" s="204">
        <f>DF13*Ratios!DF23</f>
        <v>1114.5742366057457</v>
      </c>
      <c r="DG18" s="201"/>
      <c r="DH18" s="4"/>
      <c r="DI18" s="199"/>
      <c r="DJ18" s="204">
        <f>DJ13*Ratios!DJ23</f>
        <v>1094.8915434006708</v>
      </c>
      <c r="DK18" s="201"/>
      <c r="DM18" s="199"/>
      <c r="DN18" s="204">
        <f>DN13*Ratios!DN23</f>
        <v>1123.2833501869964</v>
      </c>
      <c r="DO18" s="201"/>
      <c r="DQ18" s="199"/>
      <c r="DR18" s="204">
        <f>DR13*Ratios!DR23</f>
        <v>1151.1774343918585</v>
      </c>
      <c r="DS18" s="201"/>
      <c r="DT18" s="1"/>
      <c r="DU18" s="83"/>
      <c r="DV18" s="103">
        <f>DF18+DJ18+DN18+DR18</f>
        <v>4483.9265645852711</v>
      </c>
      <c r="DW18" s="82"/>
      <c r="DY18" s="199"/>
      <c r="DZ18" s="204">
        <f>DZ13*Ratios!DZ23</f>
        <v>1148.011463703918</v>
      </c>
      <c r="EA18" s="201"/>
      <c r="EB18" s="4"/>
      <c r="EC18" s="199"/>
      <c r="ED18" s="204">
        <f>ED13*Ratios!ED23</f>
        <v>1127.738289702691</v>
      </c>
      <c r="EE18" s="201"/>
      <c r="EF18" s="1"/>
      <c r="EG18" s="199"/>
      <c r="EH18" s="204">
        <f>EH13*Ratios!EH23</f>
        <v>1156.9818506926063</v>
      </c>
      <c r="EI18" s="201"/>
      <c r="EJ18" s="1"/>
      <c r="EK18" s="199"/>
      <c r="EL18" s="204">
        <f>EL13*Ratios!EL23</f>
        <v>1185.7127574236142</v>
      </c>
      <c r="EM18" s="201"/>
      <c r="EN18" s="1"/>
      <c r="EO18" s="83"/>
      <c r="EP18" s="103">
        <f>DZ18+ED18+EH18+EL18</f>
        <v>4618.4443615228292</v>
      </c>
      <c r="EQ18" s="82"/>
      <c r="ES18" s="199"/>
      <c r="ET18" s="204">
        <f>ET13*Ratios!ET23</f>
        <v>1182.4518076150357</v>
      </c>
      <c r="EU18" s="201"/>
      <c r="EV18" s="4"/>
      <c r="EW18" s="199"/>
      <c r="EX18" s="204">
        <f>EX13*Ratios!EX23</f>
        <v>1161.5704383937718</v>
      </c>
      <c r="EY18" s="201"/>
      <c r="EZ18" s="1"/>
      <c r="FA18" s="199"/>
      <c r="FB18" s="204">
        <f>FB13*Ratios!FB23</f>
        <v>1191.6913062133847</v>
      </c>
      <c r="FC18" s="201"/>
      <c r="FD18" s="1"/>
      <c r="FE18" s="199"/>
      <c r="FF18" s="204">
        <f>FF13*Ratios!FF23</f>
        <v>1221.2841401463227</v>
      </c>
      <c r="FG18" s="201"/>
      <c r="FH18" s="1"/>
      <c r="FI18" s="83"/>
      <c r="FJ18" s="103">
        <f>ET18+EX18+FB18+FF18</f>
        <v>4756.9976923685153</v>
      </c>
      <c r="FK18" s="82"/>
      <c r="FM18" s="199"/>
      <c r="FN18" s="204">
        <f>FN13*Ratios!FN23</f>
        <v>1227.116672393003</v>
      </c>
      <c r="FO18" s="201"/>
      <c r="FP18" s="4"/>
      <c r="FQ18" s="199"/>
      <c r="FR18" s="204">
        <f>FR13*Ratios!FR23</f>
        <v>1203.4626914016258</v>
      </c>
      <c r="FS18" s="201"/>
      <c r="FT18" s="1"/>
      <c r="FU18" s="199"/>
      <c r="FV18" s="204">
        <f>FV13*Ratios!FV23</f>
        <v>1236.0536887073908</v>
      </c>
      <c r="FW18" s="201"/>
      <c r="FX18" s="1"/>
      <c r="FY18" s="199"/>
      <c r="FZ18" s="204">
        <f>FZ13*Ratios!FZ23</f>
        <v>1233.6137697347503</v>
      </c>
      <c r="GA18" s="201"/>
      <c r="GB18" s="1"/>
      <c r="GC18" s="83"/>
      <c r="GD18" s="103">
        <f>FN18+FR18+FV18+FZ18</f>
        <v>4900.2468222367697</v>
      </c>
      <c r="GE18" s="82"/>
      <c r="GG18" s="199"/>
      <c r="GH18" s="204">
        <f>GH13*Ratios!GH23</f>
        <v>1276.2013392887234</v>
      </c>
      <c r="GI18" s="201"/>
      <c r="GJ18" s="4"/>
      <c r="GK18" s="199"/>
      <c r="GL18" s="204">
        <f>GL13*Ratios!GL23</f>
        <v>1251.601199057691</v>
      </c>
      <c r="GM18" s="201"/>
      <c r="GN18" s="1"/>
      <c r="GO18" s="199"/>
      <c r="GP18" s="204">
        <f>GP13*Ratios!GP23</f>
        <v>1285.4958362556865</v>
      </c>
      <c r="GQ18" s="201"/>
      <c r="GR18" s="1"/>
      <c r="GS18" s="199"/>
      <c r="GT18" s="204">
        <f>GT13*Ratios!GT23</f>
        <v>1282.9583205241404</v>
      </c>
      <c r="GU18" s="201"/>
      <c r="GV18" s="1"/>
      <c r="GW18" s="83"/>
      <c r="GX18" s="103">
        <f>GH18+GL18+GP18+GT18</f>
        <v>5096.2566951262415</v>
      </c>
      <c r="GY18" s="82"/>
      <c r="HA18" s="199"/>
      <c r="HB18" s="204">
        <f>HB13*Ratios!HB23</f>
        <v>1327.2493928602721</v>
      </c>
      <c r="HC18" s="201"/>
      <c r="HD18" s="4"/>
      <c r="HE18" s="199"/>
      <c r="HF18" s="204">
        <f>HF13*Ratios!HF23</f>
        <v>1301.6652470199986</v>
      </c>
      <c r="HG18" s="201"/>
      <c r="HH18" s="1"/>
      <c r="HI18" s="199"/>
      <c r="HJ18" s="204">
        <f>HJ13*Ratios!HJ23</f>
        <v>1336.9156697059141</v>
      </c>
      <c r="HK18" s="201"/>
      <c r="HL18" s="1"/>
      <c r="HM18" s="199"/>
      <c r="HN18" s="204">
        <f>HN13*Ratios!HN23</f>
        <v>1334.2766533451061</v>
      </c>
      <c r="HO18" s="201"/>
      <c r="HP18" s="1"/>
      <c r="HQ18" s="83"/>
      <c r="HR18" s="103">
        <f>HB18+HF18+HJ18+HN18</f>
        <v>5300.1069629312906</v>
      </c>
      <c r="HS18" s="82"/>
      <c r="HU18" s="199"/>
      <c r="HV18" s="204">
        <f>HV13*Ratios!HV23</f>
        <v>1380.3393685746832</v>
      </c>
      <c r="HW18" s="201"/>
      <c r="HX18" s="4"/>
      <c r="HY18" s="199"/>
      <c r="HZ18" s="204">
        <f>HZ13*Ratios!HZ23</f>
        <v>1353.7318569007984</v>
      </c>
      <c r="IA18" s="201"/>
      <c r="IB18" s="1"/>
      <c r="IC18" s="199"/>
      <c r="ID18" s="204">
        <f>ID13*Ratios!ID23</f>
        <v>1390.3922964941507</v>
      </c>
      <c r="IE18" s="201"/>
      <c r="IF18" s="1"/>
      <c r="IG18" s="199"/>
      <c r="IH18" s="204">
        <f>IH13*Ratios!IH23</f>
        <v>1387.6477194789104</v>
      </c>
      <c r="II18" s="201"/>
      <c r="IJ18" s="1"/>
      <c r="IK18" s="83"/>
      <c r="IL18" s="103">
        <f>HV18+HZ18+ID18+IH18</f>
        <v>5512.1112414485424</v>
      </c>
      <c r="IM18" s="82"/>
      <c r="IO18" s="199"/>
      <c r="IP18" s="204">
        <f>IP13*Ratios!IP23</f>
        <v>1435.5529433176705</v>
      </c>
      <c r="IQ18" s="201"/>
      <c r="IR18" s="4"/>
      <c r="IS18" s="199"/>
      <c r="IT18" s="204">
        <f>IT13*Ratios!IT23</f>
        <v>1407.8811311768304</v>
      </c>
      <c r="IU18" s="201"/>
      <c r="IV18" s="1"/>
      <c r="IW18" s="199"/>
      <c r="IX18" s="204">
        <f>IX13*Ratios!IX23</f>
        <v>1446.0079883539165</v>
      </c>
      <c r="IY18" s="201"/>
      <c r="IZ18" s="1"/>
      <c r="JA18" s="199"/>
      <c r="JB18" s="204">
        <f>JB13*Ratios!JB23</f>
        <v>1443.1536282580669</v>
      </c>
      <c r="JC18" s="201"/>
      <c r="JD18" s="1"/>
      <c r="JE18" s="83"/>
      <c r="JF18" s="103">
        <f>IP18+IT18+IX18+JB18</f>
        <v>5732.5956911064841</v>
      </c>
      <c r="JG18" s="82"/>
      <c r="JI18" s="199"/>
      <c r="JJ18" s="204">
        <f>JJ13*Ratios!JJ23</f>
        <v>1478.6195316172007</v>
      </c>
      <c r="JK18" s="201"/>
      <c r="JL18" s="4"/>
      <c r="JM18" s="199"/>
      <c r="JN18" s="204">
        <f>JN13*Ratios!JN23</f>
        <v>1450.1175651121355</v>
      </c>
      <c r="JO18" s="201"/>
      <c r="JP18" s="1"/>
      <c r="JQ18" s="199"/>
      <c r="JR18" s="204">
        <f>JR13*Ratios!JR23</f>
        <v>1489.3882280045343</v>
      </c>
      <c r="JS18" s="201"/>
      <c r="JT18" s="1"/>
      <c r="JU18" s="199"/>
      <c r="JV18" s="204">
        <f>JV13*Ratios!JV23</f>
        <v>1486.4482371058089</v>
      </c>
      <c r="JW18" s="201"/>
      <c r="JX18" s="1"/>
      <c r="JY18" s="83"/>
      <c r="JZ18" s="103">
        <f>JJ18+JN18+JR18+JV18</f>
        <v>5904.5735618396793</v>
      </c>
      <c r="KA18" s="82"/>
      <c r="KC18" s="199"/>
      <c r="KD18" s="204">
        <f>KD13*Ratios!KD23</f>
        <v>1522.9781175657167</v>
      </c>
      <c r="KE18" s="201"/>
      <c r="KF18" s="4"/>
      <c r="KG18" s="199"/>
      <c r="KH18" s="204">
        <f>KH13*Ratios!KH23</f>
        <v>1493.6210920654994</v>
      </c>
      <c r="KI18" s="201"/>
      <c r="KJ18" s="1"/>
      <c r="KK18" s="199"/>
      <c r="KL18" s="204">
        <f>KL13*Ratios!KL23</f>
        <v>1534.0698748446703</v>
      </c>
      <c r="KM18" s="201"/>
      <c r="KN18" s="1"/>
      <c r="KO18" s="199"/>
      <c r="KP18" s="204">
        <f>KP13*Ratios!KP23</f>
        <v>1531.0416842189832</v>
      </c>
      <c r="KQ18" s="201"/>
      <c r="KR18" s="1"/>
      <c r="KS18" s="83"/>
      <c r="KT18" s="103">
        <f>KD18+KH18+KL18+KP18</f>
        <v>6081.7107686948702</v>
      </c>
      <c r="KU18" s="82"/>
    </row>
    <row r="19" spans="1:307">
      <c r="A19" s="124"/>
      <c r="B19" s="124" t="s">
        <v>37</v>
      </c>
      <c r="C19" s="124"/>
      <c r="D19" s="124"/>
      <c r="E19" s="124"/>
      <c r="F19" s="124"/>
      <c r="G19" s="1"/>
      <c r="H19" s="165"/>
      <c r="I19" s="169">
        <f>SUM(I17:I18)</f>
        <v>4912</v>
      </c>
      <c r="J19" s="164"/>
      <c r="K19" s="4"/>
      <c r="L19" s="165"/>
      <c r="M19" s="169">
        <f>SUM(M17:M18)</f>
        <v>4846</v>
      </c>
      <c r="N19" s="164"/>
      <c r="O19" s="1"/>
      <c r="P19" s="165"/>
      <c r="Q19" s="169">
        <f>SUM(Q17:Q18)</f>
        <v>4612</v>
      </c>
      <c r="R19" s="164"/>
      <c r="S19" s="1"/>
      <c r="T19" s="165"/>
      <c r="U19" s="169">
        <f>SUM(U17:U18)</f>
        <v>5110</v>
      </c>
      <c r="V19" s="164"/>
      <c r="W19" s="1"/>
      <c r="X19" s="83"/>
      <c r="Y19" s="104">
        <f>SUM(Y17:Y18)</f>
        <v>19480</v>
      </c>
      <c r="Z19" s="82"/>
      <c r="AA19" s="1"/>
      <c r="AB19" s="165"/>
      <c r="AC19" s="169">
        <f>SUM(AC17:AC18)</f>
        <v>4850</v>
      </c>
      <c r="AD19" s="164"/>
      <c r="AE19" s="4"/>
      <c r="AF19" s="165"/>
      <c r="AG19" s="169">
        <f>SUM(AG17:AG18)</f>
        <v>4495</v>
      </c>
      <c r="AH19" s="164"/>
      <c r="AI19" s="1"/>
      <c r="AJ19" s="165"/>
      <c r="AK19" s="169">
        <f>SUM(AK17:AK18)</f>
        <v>4279</v>
      </c>
      <c r="AL19" s="164"/>
      <c r="AM19" s="1"/>
      <c r="AN19" s="165"/>
      <c r="AO19" s="169">
        <f>SUM(AO17:AO18)</f>
        <v>4663</v>
      </c>
      <c r="AP19" s="164"/>
      <c r="AQ19" s="1"/>
      <c r="AR19" s="83"/>
      <c r="AS19" s="104">
        <f>SUM(AS17:AS18)</f>
        <v>18287</v>
      </c>
      <c r="AT19" s="82"/>
      <c r="AU19" s="1"/>
      <c r="AV19" s="165"/>
      <c r="AW19" s="169">
        <f>SUM(AW17:AW18)</f>
        <v>4468</v>
      </c>
      <c r="AX19" s="164"/>
      <c r="AY19" s="4"/>
      <c r="AZ19" s="165"/>
      <c r="BA19" s="169">
        <f>SUM(BA17:BA18)</f>
        <v>4304</v>
      </c>
      <c r="BB19" s="164"/>
      <c r="BC19" s="1"/>
      <c r="BD19" s="165"/>
      <c r="BE19" s="169">
        <f>SUM(BE17:BE18)</f>
        <v>4422</v>
      </c>
      <c r="BF19" s="164"/>
      <c r="BG19" s="1"/>
      <c r="BH19" s="165"/>
      <c r="BI19" s="169">
        <f>SUM(BI17:BI18)</f>
        <v>4587</v>
      </c>
      <c r="BJ19" s="164"/>
      <c r="BK19" s="1"/>
      <c r="BL19" s="83"/>
      <c r="BM19" s="104">
        <f>SUM(BM17:BM18)</f>
        <v>17781</v>
      </c>
      <c r="BN19" s="82"/>
      <c r="BO19" s="1"/>
      <c r="BP19" s="165"/>
      <c r="BQ19" s="169">
        <f>SUM(BQ17:BQ18)</f>
        <v>4709</v>
      </c>
      <c r="BR19" s="164"/>
      <c r="BS19" s="4"/>
      <c r="BT19" s="165"/>
      <c r="BU19" s="169">
        <f>SUM(BU17:BU18)</f>
        <v>4389</v>
      </c>
      <c r="BV19" s="164"/>
      <c r="BW19" s="1"/>
      <c r="BX19" s="165"/>
      <c r="BY19" s="169">
        <f>SUM(BY17:BY18)</f>
        <v>4704</v>
      </c>
      <c r="BZ19" s="164"/>
      <c r="CA19" s="1"/>
      <c r="CB19" s="165"/>
      <c r="CC19" s="169">
        <f>SUM(CC17:CC18)</f>
        <v>4922</v>
      </c>
      <c r="CD19" s="164"/>
      <c r="CE19" s="1"/>
      <c r="CF19" s="83"/>
      <c r="CG19" s="104">
        <f>SUM(CG17:CG18)</f>
        <v>18724</v>
      </c>
      <c r="CH19" s="82"/>
      <c r="CI19" s="1"/>
      <c r="CJ19" s="165"/>
      <c r="CK19" s="169">
        <f>SUM(CK17:CK18)</f>
        <v>4926</v>
      </c>
      <c r="CL19" s="164"/>
      <c r="CN19" s="165"/>
      <c r="CO19" s="169">
        <f>SUM(CO17:CO18)</f>
        <v>4673</v>
      </c>
      <c r="CP19" s="164"/>
      <c r="CR19" s="165"/>
      <c r="CS19" s="169">
        <f>SUM(CS17:CS18)</f>
        <v>4785</v>
      </c>
      <c r="CT19" s="164"/>
      <c r="CV19" s="165"/>
      <c r="CW19" s="169">
        <f>SUM(CW17:CW18)</f>
        <v>4854</v>
      </c>
      <c r="CX19" s="164"/>
      <c r="CZ19" s="83"/>
      <c r="DA19" s="104">
        <f>SUM(DA17:DA18)</f>
        <v>19238</v>
      </c>
      <c r="DB19" s="82"/>
      <c r="DD19" s="21"/>
      <c r="DE19" s="199"/>
      <c r="DF19" s="205">
        <f ca="1">SUM(DF17:DF18)</f>
        <v>4926.438662882194</v>
      </c>
      <c r="DG19" s="201"/>
      <c r="DH19" s="4"/>
      <c r="DI19" s="199"/>
      <c r="DJ19" s="205">
        <f ca="1">SUM(DJ17:DJ18)</f>
        <v>4818.5036424482305</v>
      </c>
      <c r="DK19" s="201"/>
      <c r="DM19" s="199"/>
      <c r="DN19" s="205">
        <f ca="1">SUM(DN17:DN18)</f>
        <v>4869.9539258556761</v>
      </c>
      <c r="DO19" s="201"/>
      <c r="DQ19" s="199"/>
      <c r="DR19" s="205">
        <f ca="1">SUM(DR17:DR18)</f>
        <v>5195.4344762235105</v>
      </c>
      <c r="DS19" s="201"/>
      <c r="DT19" s="1"/>
      <c r="DU19" s="83"/>
      <c r="DV19" s="104">
        <f ca="1">SUM(DV17:DV18)</f>
        <v>19810.330707409608</v>
      </c>
      <c r="DW19" s="82"/>
      <c r="DY19" s="199"/>
      <c r="DZ19" s="205">
        <f ca="1">SUM(DZ17:DZ18)</f>
        <v>5062.7500677490352</v>
      </c>
      <c r="EA19" s="201"/>
      <c r="EB19" s="4"/>
      <c r="EC19" s="199"/>
      <c r="ED19" s="205">
        <f ca="1">SUM(ED17:ED18)</f>
        <v>4936.3935944861314</v>
      </c>
      <c r="EE19" s="201"/>
      <c r="EF19" s="1"/>
      <c r="EG19" s="199"/>
      <c r="EH19" s="205">
        <f ca="1">SUM(EH17:EH18)</f>
        <v>4981.7544564343752</v>
      </c>
      <c r="EI19" s="201"/>
      <c r="EJ19" s="1"/>
      <c r="EK19" s="199"/>
      <c r="EL19" s="205">
        <f ca="1">SUM(EL17:EL18)</f>
        <v>5324.7204704082305</v>
      </c>
      <c r="EM19" s="201"/>
      <c r="EN19" s="1"/>
      <c r="EO19" s="83"/>
      <c r="EP19" s="104">
        <f ca="1">SUM(EP17:EP18)</f>
        <v>20305.618589077774</v>
      </c>
      <c r="EQ19" s="82"/>
      <c r="ES19" s="199"/>
      <c r="ET19" s="205">
        <f ca="1">SUM(ET17:ET18)</f>
        <v>5181.9965059207425</v>
      </c>
      <c r="EU19" s="201"/>
      <c r="EV19" s="4"/>
      <c r="EW19" s="199"/>
      <c r="EX19" s="205">
        <f ca="1">SUM(EX17:EX18)</f>
        <v>5060.9167002069498</v>
      </c>
      <c r="EY19" s="201"/>
      <c r="EZ19" s="1"/>
      <c r="FA19" s="199"/>
      <c r="FB19" s="205">
        <f ca="1">SUM(FB17:FB18)</f>
        <v>5137.1935807487216</v>
      </c>
      <c r="FC19" s="201"/>
      <c r="FD19" s="1"/>
      <c r="FE19" s="199"/>
      <c r="FF19" s="205">
        <f ca="1">SUM(FF17:FF18)</f>
        <v>5529.114858265054</v>
      </c>
      <c r="FG19" s="201"/>
      <c r="FH19" s="1"/>
      <c r="FI19" s="83"/>
      <c r="FJ19" s="104">
        <f ca="1">SUM(FJ17:FJ18)</f>
        <v>20909.221645141464</v>
      </c>
      <c r="FK19" s="82"/>
      <c r="FM19" s="199"/>
      <c r="FN19" s="205">
        <f ca="1">SUM(FN17:FN18)</f>
        <v>5660.4920542657619</v>
      </c>
      <c r="FO19" s="201"/>
      <c r="FP19" s="4"/>
      <c r="FQ19" s="199"/>
      <c r="FR19" s="205">
        <f ca="1">SUM(FR17:FR18)</f>
        <v>5386.8639007367892</v>
      </c>
      <c r="FS19" s="201"/>
      <c r="FT19" s="1"/>
      <c r="FU19" s="199"/>
      <c r="FV19" s="205">
        <f ca="1">SUM(FV17:FV18)</f>
        <v>5384.9632548806367</v>
      </c>
      <c r="FW19" s="201"/>
      <c r="FX19" s="1"/>
      <c r="FY19" s="199"/>
      <c r="FZ19" s="205">
        <f ca="1">SUM(FZ17:FZ18)</f>
        <v>5778.6459686160706</v>
      </c>
      <c r="GA19" s="201"/>
      <c r="GB19" s="1"/>
      <c r="GC19" s="83"/>
      <c r="GD19" s="104">
        <f ca="1">SUM(GD17:GD18)</f>
        <v>22210.96517849926</v>
      </c>
      <c r="GE19" s="82"/>
      <c r="GG19" s="199"/>
      <c r="GH19" s="205">
        <f ca="1">SUM(GH17:GH18)</f>
        <v>5894.1881200184071</v>
      </c>
      <c r="GI19" s="201"/>
      <c r="GJ19" s="4"/>
      <c r="GK19" s="199"/>
      <c r="GL19" s="205">
        <f ca="1">SUM(GL17:GL18)</f>
        <v>5614.5181133828273</v>
      </c>
      <c r="GM19" s="201"/>
      <c r="GN19" s="1"/>
      <c r="GO19" s="199"/>
      <c r="GP19" s="205">
        <f ca="1">SUM(GP17:GP18)</f>
        <v>5610.586719530329</v>
      </c>
      <c r="GQ19" s="201"/>
      <c r="GR19" s="1"/>
      <c r="GS19" s="199"/>
      <c r="GT19" s="205">
        <f ca="1">SUM(GT17:GT18)</f>
        <v>6016.5888935991297</v>
      </c>
      <c r="GU19" s="201"/>
      <c r="GV19" s="1"/>
      <c r="GW19" s="83"/>
      <c r="GX19" s="104">
        <f ca="1">SUM(GX17:GX18)</f>
        <v>23135.881846530694</v>
      </c>
      <c r="GY19" s="82"/>
      <c r="HA19" s="199"/>
      <c r="HB19" s="205">
        <f ca="1">SUM(HB17:HB18)</f>
        <v>6119.6785474121825</v>
      </c>
      <c r="HC19" s="201"/>
      <c r="HD19" s="4"/>
      <c r="HE19" s="199"/>
      <c r="HF19" s="205">
        <f ca="1">SUM(HF17:HF18)</f>
        <v>5833.83498705289</v>
      </c>
      <c r="HG19" s="201"/>
      <c r="HH19" s="1"/>
      <c r="HI19" s="199"/>
      <c r="HJ19" s="205">
        <f ca="1">SUM(HJ17:HJ18)</f>
        <v>5828.1817148139662</v>
      </c>
      <c r="HK19" s="201"/>
      <c r="HL19" s="1"/>
      <c r="HM19" s="199"/>
      <c r="HN19" s="205">
        <f ca="1">SUM(HN17:HN18)</f>
        <v>6244.7615752014444</v>
      </c>
      <c r="HO19" s="201"/>
      <c r="HP19" s="1"/>
      <c r="HQ19" s="83"/>
      <c r="HR19" s="104">
        <f ca="1">SUM(HR17:HR18)</f>
        <v>24026.456824480483</v>
      </c>
      <c r="HS19" s="82"/>
      <c r="HU19" s="199"/>
      <c r="HV19" s="205">
        <f ca="1">SUM(HV17:HV18)</f>
        <v>6333.3505795180981</v>
      </c>
      <c r="HW19" s="201"/>
      <c r="HX19" s="4"/>
      <c r="HY19" s="199"/>
      <c r="HZ19" s="205">
        <f ca="1">SUM(HZ17:HZ18)</f>
        <v>6041.3385714717169</v>
      </c>
      <c r="IA19" s="201"/>
      <c r="IB19" s="1"/>
      <c r="IC19" s="199"/>
      <c r="ID19" s="205">
        <f ca="1">SUM(ID17:ID18)</f>
        <v>6034.3623696263076</v>
      </c>
      <c r="IE19" s="201"/>
      <c r="IF19" s="1"/>
      <c r="IG19" s="199"/>
      <c r="IH19" s="205">
        <f ca="1">SUM(IH17:IH18)</f>
        <v>6459.2676087142781</v>
      </c>
      <c r="II19" s="201"/>
      <c r="IJ19" s="1"/>
      <c r="IK19" s="83"/>
      <c r="IL19" s="104">
        <f ca="1">SUM(IL17:IL18)</f>
        <v>24868.319129330401</v>
      </c>
      <c r="IM19" s="82"/>
      <c r="IO19" s="199"/>
      <c r="IP19" s="205">
        <f ca="1">SUM(IP17:IP18)</f>
        <v>6402.0763509616809</v>
      </c>
      <c r="IQ19" s="201"/>
      <c r="IR19" s="4"/>
      <c r="IS19" s="199"/>
      <c r="IT19" s="205">
        <f ca="1">SUM(IT17:IT18)</f>
        <v>6105.0855822110279</v>
      </c>
      <c r="IU19" s="201"/>
      <c r="IV19" s="1"/>
      <c r="IW19" s="199"/>
      <c r="IX19" s="205">
        <f ca="1">SUM(IX17:IX18)</f>
        <v>6101.2258833970518</v>
      </c>
      <c r="IY19" s="201"/>
      <c r="IZ19" s="1"/>
      <c r="JA19" s="199"/>
      <c r="JB19" s="205">
        <f ca="1">SUM(JB17:JB18)</f>
        <v>6528.9013205426909</v>
      </c>
      <c r="JC19" s="201"/>
      <c r="JD19" s="1"/>
      <c r="JE19" s="83"/>
      <c r="JF19" s="104">
        <f ca="1">SUM(JF17:JF18)</f>
        <v>25137.28913711245</v>
      </c>
      <c r="JG19" s="82"/>
      <c r="JI19" s="199"/>
      <c r="JJ19" s="205">
        <f ca="1">SUM(JJ17:JJ18)</f>
        <v>6488.3791992971455</v>
      </c>
      <c r="JK19" s="201"/>
      <c r="JL19" s="4"/>
      <c r="JM19" s="199"/>
      <c r="JN19" s="205">
        <f ca="1">SUM(JN17:JN18)</f>
        <v>6184.7193376756568</v>
      </c>
      <c r="JO19" s="201"/>
      <c r="JP19" s="1"/>
      <c r="JQ19" s="199"/>
      <c r="JR19" s="205">
        <f ca="1">SUM(JR17:JR18)</f>
        <v>6183.143219354105</v>
      </c>
      <c r="JS19" s="201"/>
      <c r="JT19" s="1"/>
      <c r="JU19" s="199"/>
      <c r="JV19" s="205">
        <f ca="1">SUM(JV17:JV18)</f>
        <v>6616.9948913989101</v>
      </c>
      <c r="JW19" s="201"/>
      <c r="JX19" s="1"/>
      <c r="JY19" s="83"/>
      <c r="JZ19" s="104">
        <f ca="1">SUM(JZ17:JZ18)</f>
        <v>25473.236647725818</v>
      </c>
      <c r="KA19" s="82"/>
      <c r="KC19" s="199"/>
      <c r="KD19" s="205">
        <f ca="1">SUM(KD17:KD18)</f>
        <v>6577.6780446531484</v>
      </c>
      <c r="KE19" s="201"/>
      <c r="KF19" s="4"/>
      <c r="KG19" s="199"/>
      <c r="KH19" s="205">
        <f ca="1">SUM(KH17:KH18)</f>
        <v>6267.209823202058</v>
      </c>
      <c r="KI19" s="201"/>
      <c r="KJ19" s="1"/>
      <c r="KK19" s="199"/>
      <c r="KL19" s="205">
        <f ca="1">SUM(KL17:KL18)</f>
        <v>6267.9437298404728</v>
      </c>
      <c r="KM19" s="201"/>
      <c r="KN19" s="1"/>
      <c r="KO19" s="199"/>
      <c r="KP19" s="205">
        <f ca="1">SUM(KP17:KP18)</f>
        <v>6708.1173295196077</v>
      </c>
      <c r="KQ19" s="201"/>
      <c r="KR19" s="1"/>
      <c r="KS19" s="83"/>
      <c r="KT19" s="104">
        <f ca="1">SUM(KT17:KT18)</f>
        <v>25820.948927215286</v>
      </c>
      <c r="KU19" s="82"/>
    </row>
    <row r="20" spans="1:307" ht="10" customHeight="1">
      <c r="A20" s="124"/>
      <c r="B20" s="124"/>
      <c r="C20" s="124"/>
      <c r="D20" s="124"/>
      <c r="E20" s="124"/>
      <c r="F20" s="124"/>
      <c r="G20" s="1"/>
      <c r="H20" s="165"/>
      <c r="I20" s="169"/>
      <c r="J20" s="164"/>
      <c r="K20" s="4"/>
      <c r="L20" s="165"/>
      <c r="M20" s="169"/>
      <c r="N20" s="164"/>
      <c r="O20" s="1"/>
      <c r="P20" s="165"/>
      <c r="Q20" s="169"/>
      <c r="R20" s="164"/>
      <c r="S20" s="1"/>
      <c r="T20" s="165"/>
      <c r="U20" s="169"/>
      <c r="V20" s="164"/>
      <c r="W20" s="1"/>
      <c r="X20" s="83"/>
      <c r="Y20" s="104"/>
      <c r="Z20" s="82"/>
      <c r="AA20" s="1"/>
      <c r="AB20" s="165"/>
      <c r="AC20" s="169"/>
      <c r="AD20" s="164"/>
      <c r="AE20" s="4"/>
      <c r="AF20" s="165"/>
      <c r="AG20" s="169"/>
      <c r="AH20" s="164"/>
      <c r="AI20" s="1"/>
      <c r="AJ20" s="165"/>
      <c r="AK20" s="169"/>
      <c r="AL20" s="164"/>
      <c r="AM20" s="1"/>
      <c r="AN20" s="165"/>
      <c r="AO20" s="169"/>
      <c r="AP20" s="164"/>
      <c r="AQ20" s="1"/>
      <c r="AR20" s="83"/>
      <c r="AS20" s="104"/>
      <c r="AT20" s="82"/>
      <c r="AU20" s="1"/>
      <c r="AV20" s="165"/>
      <c r="AW20" s="169"/>
      <c r="AX20" s="164"/>
      <c r="AY20" s="4"/>
      <c r="AZ20" s="165"/>
      <c r="BA20" s="169"/>
      <c r="BB20" s="164"/>
      <c r="BC20" s="1"/>
      <c r="BD20" s="165"/>
      <c r="BE20" s="169"/>
      <c r="BF20" s="164"/>
      <c r="BG20" s="1"/>
      <c r="BH20" s="165"/>
      <c r="BI20" s="169"/>
      <c r="BJ20" s="164"/>
      <c r="BK20" s="1"/>
      <c r="BL20" s="83"/>
      <c r="BM20" s="104"/>
      <c r="BN20" s="82"/>
      <c r="BO20" s="1"/>
      <c r="BP20" s="165"/>
      <c r="BQ20" s="169"/>
      <c r="BR20" s="164"/>
      <c r="BS20" s="4"/>
      <c r="BT20" s="165"/>
      <c r="BU20" s="169"/>
      <c r="BV20" s="164"/>
      <c r="BW20" s="1"/>
      <c r="BX20" s="165"/>
      <c r="BY20" s="169"/>
      <c r="BZ20" s="164"/>
      <c r="CA20" s="1"/>
      <c r="CB20" s="165"/>
      <c r="CC20" s="169"/>
      <c r="CD20" s="164"/>
      <c r="CE20" s="1"/>
      <c r="CF20" s="83"/>
      <c r="CG20" s="104"/>
      <c r="CH20" s="82"/>
      <c r="CI20" s="1"/>
      <c r="CJ20" s="165"/>
      <c r="CK20" s="169"/>
      <c r="CL20" s="164"/>
      <c r="CN20" s="165"/>
      <c r="CO20" s="169"/>
      <c r="CP20" s="164"/>
      <c r="CR20" s="165"/>
      <c r="CS20" s="169"/>
      <c r="CT20" s="164"/>
      <c r="CV20" s="165"/>
      <c r="CW20" s="169"/>
      <c r="CX20" s="164"/>
      <c r="CZ20" s="83"/>
      <c r="DA20" s="104"/>
      <c r="DB20" s="82"/>
      <c r="DD20" s="1"/>
      <c r="DE20" s="199"/>
      <c r="DF20" s="205"/>
      <c r="DG20" s="201"/>
      <c r="DH20" s="4"/>
      <c r="DI20" s="199"/>
      <c r="DJ20" s="205"/>
      <c r="DK20" s="201"/>
      <c r="DM20" s="199"/>
      <c r="DN20" s="205"/>
      <c r="DO20" s="201"/>
      <c r="DQ20" s="199"/>
      <c r="DR20" s="205"/>
      <c r="DS20" s="201"/>
      <c r="DT20" s="1"/>
      <c r="DU20" s="83"/>
      <c r="DV20" s="104"/>
      <c r="DW20" s="82"/>
      <c r="DY20" s="199"/>
      <c r="DZ20" s="205"/>
      <c r="EA20" s="201"/>
      <c r="EB20" s="4"/>
      <c r="EC20" s="199"/>
      <c r="ED20" s="205"/>
      <c r="EE20" s="201"/>
      <c r="EF20" s="1"/>
      <c r="EG20" s="199"/>
      <c r="EH20" s="205"/>
      <c r="EI20" s="201"/>
      <c r="EJ20" s="1"/>
      <c r="EK20" s="199"/>
      <c r="EL20" s="205"/>
      <c r="EM20" s="201"/>
      <c r="EN20" s="1"/>
      <c r="EO20" s="83"/>
      <c r="EP20" s="104"/>
      <c r="EQ20" s="82"/>
      <c r="ES20" s="199"/>
      <c r="ET20" s="205"/>
      <c r="EU20" s="201"/>
      <c r="EV20" s="4"/>
      <c r="EW20" s="199"/>
      <c r="EX20" s="205"/>
      <c r="EY20" s="201"/>
      <c r="EZ20" s="1"/>
      <c r="FA20" s="199"/>
      <c r="FB20" s="205"/>
      <c r="FC20" s="201"/>
      <c r="FD20" s="1"/>
      <c r="FE20" s="199"/>
      <c r="FF20" s="205"/>
      <c r="FG20" s="201"/>
      <c r="FH20" s="1"/>
      <c r="FI20" s="83"/>
      <c r="FJ20" s="104"/>
      <c r="FK20" s="82"/>
      <c r="FM20" s="199"/>
      <c r="FN20" s="205"/>
      <c r="FO20" s="201"/>
      <c r="FP20" s="4"/>
      <c r="FQ20" s="199"/>
      <c r="FR20" s="205"/>
      <c r="FS20" s="201"/>
      <c r="FT20" s="1"/>
      <c r="FU20" s="199"/>
      <c r="FV20" s="205"/>
      <c r="FW20" s="201"/>
      <c r="FX20" s="1"/>
      <c r="FY20" s="199"/>
      <c r="FZ20" s="205"/>
      <c r="GA20" s="201"/>
      <c r="GB20" s="1"/>
      <c r="GC20" s="83"/>
      <c r="GD20" s="104"/>
      <c r="GE20" s="82"/>
      <c r="GG20" s="199"/>
      <c r="GH20" s="205"/>
      <c r="GI20" s="201"/>
      <c r="GJ20" s="4"/>
      <c r="GK20" s="199"/>
      <c r="GL20" s="205"/>
      <c r="GM20" s="201"/>
      <c r="GN20" s="1"/>
      <c r="GO20" s="199"/>
      <c r="GP20" s="205"/>
      <c r="GQ20" s="201"/>
      <c r="GR20" s="1"/>
      <c r="GS20" s="199"/>
      <c r="GT20" s="205"/>
      <c r="GU20" s="201"/>
      <c r="GV20" s="1"/>
      <c r="GW20" s="83"/>
      <c r="GX20" s="104"/>
      <c r="GY20" s="82"/>
      <c r="HA20" s="199"/>
      <c r="HB20" s="205"/>
      <c r="HC20" s="201"/>
      <c r="HD20" s="4"/>
      <c r="HE20" s="199"/>
      <c r="HF20" s="205"/>
      <c r="HG20" s="201"/>
      <c r="HH20" s="1"/>
      <c r="HI20" s="199"/>
      <c r="HJ20" s="205"/>
      <c r="HK20" s="201"/>
      <c r="HL20" s="1"/>
      <c r="HM20" s="199"/>
      <c r="HN20" s="205"/>
      <c r="HO20" s="201"/>
      <c r="HP20" s="1"/>
      <c r="HQ20" s="83"/>
      <c r="HR20" s="104"/>
      <c r="HS20" s="82"/>
      <c r="HU20" s="199"/>
      <c r="HV20" s="205"/>
      <c r="HW20" s="201"/>
      <c r="HX20" s="4"/>
      <c r="HY20" s="199"/>
      <c r="HZ20" s="205"/>
      <c r="IA20" s="201"/>
      <c r="IB20" s="1"/>
      <c r="IC20" s="199"/>
      <c r="ID20" s="205"/>
      <c r="IE20" s="201"/>
      <c r="IF20" s="1"/>
      <c r="IG20" s="199"/>
      <c r="IH20" s="205"/>
      <c r="II20" s="201"/>
      <c r="IJ20" s="1"/>
      <c r="IK20" s="83"/>
      <c r="IL20" s="104"/>
      <c r="IM20" s="82"/>
      <c r="IO20" s="199"/>
      <c r="IP20" s="205"/>
      <c r="IQ20" s="201"/>
      <c r="IR20" s="4"/>
      <c r="IS20" s="199"/>
      <c r="IT20" s="205"/>
      <c r="IU20" s="201"/>
      <c r="IV20" s="1"/>
      <c r="IW20" s="199"/>
      <c r="IX20" s="205"/>
      <c r="IY20" s="201"/>
      <c r="IZ20" s="1"/>
      <c r="JA20" s="199"/>
      <c r="JB20" s="205"/>
      <c r="JC20" s="201"/>
      <c r="JD20" s="1"/>
      <c r="JE20" s="83"/>
      <c r="JF20" s="104"/>
      <c r="JG20" s="82"/>
      <c r="JI20" s="199"/>
      <c r="JJ20" s="205"/>
      <c r="JK20" s="201"/>
      <c r="JL20" s="4"/>
      <c r="JM20" s="199"/>
      <c r="JN20" s="205"/>
      <c r="JO20" s="201"/>
      <c r="JP20" s="1"/>
      <c r="JQ20" s="199"/>
      <c r="JR20" s="205"/>
      <c r="JS20" s="201"/>
      <c r="JT20" s="1"/>
      <c r="JU20" s="199"/>
      <c r="JV20" s="205"/>
      <c r="JW20" s="201"/>
      <c r="JX20" s="1"/>
      <c r="JY20" s="83"/>
      <c r="JZ20" s="104"/>
      <c r="KA20" s="82"/>
      <c r="KC20" s="199"/>
      <c r="KD20" s="205"/>
      <c r="KE20" s="201"/>
      <c r="KF20" s="4"/>
      <c r="KG20" s="199"/>
      <c r="KH20" s="205"/>
      <c r="KI20" s="201"/>
      <c r="KJ20" s="1"/>
      <c r="KK20" s="199"/>
      <c r="KL20" s="205"/>
      <c r="KM20" s="201"/>
      <c r="KN20" s="1"/>
      <c r="KO20" s="199"/>
      <c r="KP20" s="205"/>
      <c r="KQ20" s="201"/>
      <c r="KR20" s="1"/>
      <c r="KS20" s="83"/>
      <c r="KT20" s="104"/>
      <c r="KU20" s="82"/>
    </row>
    <row r="21" spans="1:307">
      <c r="A21" s="123" t="s">
        <v>36</v>
      </c>
      <c r="B21" s="124"/>
      <c r="C21" s="124"/>
      <c r="D21" s="124"/>
      <c r="E21" s="124"/>
      <c r="F21" s="124"/>
      <c r="G21" s="1"/>
      <c r="H21" s="165"/>
      <c r="I21" s="171">
        <f>I14-I19</f>
        <v>7333</v>
      </c>
      <c r="J21" s="164"/>
      <c r="K21" s="4"/>
      <c r="L21" s="165"/>
      <c r="M21" s="171">
        <f>M14-M19</f>
        <v>7090</v>
      </c>
      <c r="N21" s="164"/>
      <c r="O21" s="1"/>
      <c r="P21" s="165"/>
      <c r="Q21" s="171">
        <f>Q14-Q19</f>
        <v>7525</v>
      </c>
      <c r="R21" s="164"/>
      <c r="S21" s="1"/>
      <c r="T21" s="165"/>
      <c r="U21" s="171">
        <f>U14-U19</f>
        <v>7733</v>
      </c>
      <c r="V21" s="164"/>
      <c r="W21" s="1"/>
      <c r="X21" s="83"/>
      <c r="Y21" s="106">
        <f>I21+M21+Q21+U21</f>
        <v>29681</v>
      </c>
      <c r="Z21" s="82"/>
      <c r="AA21" s="1"/>
      <c r="AB21" s="165"/>
      <c r="AC21" s="171">
        <f>AC14-AC19</f>
        <v>7832</v>
      </c>
      <c r="AD21" s="164"/>
      <c r="AE21" s="4"/>
      <c r="AF21" s="165"/>
      <c r="AG21" s="171">
        <f>AG14-AG19</f>
        <v>7432</v>
      </c>
      <c r="AH21" s="164"/>
      <c r="AI21" s="1"/>
      <c r="AJ21" s="165"/>
      <c r="AK21" s="171">
        <f>AK14-AK19</f>
        <v>7721</v>
      </c>
      <c r="AL21" s="164"/>
      <c r="AM21" s="1"/>
      <c r="AN21" s="165"/>
      <c r="AO21" s="171">
        <f>AO14-AO19</f>
        <v>7975</v>
      </c>
      <c r="AP21" s="164"/>
      <c r="AQ21" s="1"/>
      <c r="AR21" s="83"/>
      <c r="AS21" s="106">
        <f>AS14-AS19</f>
        <v>30960</v>
      </c>
      <c r="AT21" s="82"/>
      <c r="AU21" s="1"/>
      <c r="AV21" s="165"/>
      <c r="AW21" s="171">
        <f>AW14-AW19</f>
        <v>7884</v>
      </c>
      <c r="AX21" s="164"/>
      <c r="AY21" s="4"/>
      <c r="AZ21" s="165"/>
      <c r="BA21" s="171">
        <f>BA14-BA19</f>
        <v>7276</v>
      </c>
      <c r="BB21" s="164"/>
      <c r="BC21" s="1"/>
      <c r="BD21" s="165"/>
      <c r="BE21" s="171">
        <f>BE14-BE19</f>
        <v>7518</v>
      </c>
      <c r="BF21" s="164"/>
      <c r="BG21" s="1"/>
      <c r="BH21" s="165"/>
      <c r="BI21" s="171">
        <f>BI14-BI19</f>
        <v>7546</v>
      </c>
      <c r="BJ21" s="164"/>
      <c r="BK21" s="1"/>
      <c r="BL21" s="83"/>
      <c r="BM21" s="106">
        <f>BM14-BM19</f>
        <v>30224</v>
      </c>
      <c r="BN21" s="82"/>
      <c r="BO21" s="1"/>
      <c r="BP21" s="165"/>
      <c r="BQ21" s="171">
        <f>BQ14-BQ19</f>
        <v>7427</v>
      </c>
      <c r="BR21" s="164"/>
      <c r="BS21" s="4"/>
      <c r="BT21" s="165"/>
      <c r="BU21" s="171">
        <v>7498</v>
      </c>
      <c r="BV21" s="164"/>
      <c r="BW21" s="1"/>
      <c r="BX21" s="165"/>
      <c r="BY21" s="171">
        <v>7759</v>
      </c>
      <c r="BZ21" s="164"/>
      <c r="CA21" s="1"/>
      <c r="CB21" s="165"/>
      <c r="CC21" s="171">
        <v>7922</v>
      </c>
      <c r="CD21" s="164"/>
      <c r="CE21" s="1"/>
      <c r="CF21" s="83"/>
      <c r="CG21" s="106">
        <f>BQ21+BU21+BY21+CC21</f>
        <v>30606</v>
      </c>
      <c r="CH21" s="82"/>
      <c r="CI21" s="1"/>
      <c r="CJ21" s="165"/>
      <c r="CK21" s="171">
        <f>CK14-CK19</f>
        <v>8146</v>
      </c>
      <c r="CL21" s="164"/>
      <c r="CN21" s="165"/>
      <c r="CO21" s="171">
        <f>CO14-CO19</f>
        <v>7773</v>
      </c>
      <c r="CP21" s="164"/>
      <c r="CR21" s="165"/>
      <c r="CS21" s="171">
        <f>CS14-CS19</f>
        <v>8173</v>
      </c>
      <c r="CT21" s="164"/>
      <c r="CV21" s="165"/>
      <c r="CW21" s="171">
        <f>CW14-CW19</f>
        <v>8574</v>
      </c>
      <c r="CX21" s="164"/>
      <c r="CZ21" s="83"/>
      <c r="DA21" s="106">
        <f>CK21+CO21+CS21+CW21</f>
        <v>32666</v>
      </c>
      <c r="DB21" s="82"/>
      <c r="DD21" s="1"/>
      <c r="DE21" s="199"/>
      <c r="DF21" s="207">
        <f ca="1">DF14-DF19</f>
        <v>7978.561337117806</v>
      </c>
      <c r="DG21" s="201"/>
      <c r="DH21" s="4"/>
      <c r="DI21" s="199"/>
      <c r="DJ21" s="207">
        <f ca="1">DJ14-DJ19</f>
        <v>7865.1906635989371</v>
      </c>
      <c r="DK21" s="201"/>
      <c r="DM21" s="199"/>
      <c r="DN21" s="207">
        <f ca="1">DN14-DN19</f>
        <v>8262.4760741443242</v>
      </c>
      <c r="DO21" s="201"/>
      <c r="DQ21" s="199"/>
      <c r="DR21" s="207">
        <f ca="1">DR14-DR19</f>
        <v>8556.0602221994395</v>
      </c>
      <c r="DS21" s="201"/>
      <c r="DT21" s="1"/>
      <c r="DU21" s="83"/>
      <c r="DV21" s="106">
        <f ca="1">DF21+DJ21+DN21+DR21</f>
        <v>32662.288297060506</v>
      </c>
      <c r="DW21" s="82"/>
      <c r="DY21" s="199"/>
      <c r="DZ21" s="207">
        <f ca="1">DZ14-DZ19</f>
        <v>8200.049932250964</v>
      </c>
      <c r="EA21" s="201"/>
      <c r="EB21" s="4"/>
      <c r="EC21" s="199"/>
      <c r="ED21" s="207">
        <f ca="1">ED14-ED19</f>
        <v>8060.1589546215073</v>
      </c>
      <c r="EE21" s="201"/>
      <c r="EF21" s="1"/>
      <c r="EG21" s="199"/>
      <c r="EH21" s="207">
        <f ca="1">EH14-EH19</f>
        <v>8454.3499435656231</v>
      </c>
      <c r="EI21" s="201"/>
      <c r="EJ21" s="1"/>
      <c r="EK21" s="199"/>
      <c r="EL21" s="207">
        <f ca="1">EL14-EL19</f>
        <v>8771.3412749989493</v>
      </c>
      <c r="EM21" s="201"/>
      <c r="EN21" s="1"/>
      <c r="EO21" s="83"/>
      <c r="EP21" s="106">
        <f ca="1">DZ21+ED21+EH21+EL21</f>
        <v>33485.900105437046</v>
      </c>
      <c r="EQ21" s="82"/>
      <c r="ES21" s="199"/>
      <c r="ET21" s="207">
        <f ca="1">ET14-ET19</f>
        <v>8395.2622274125915</v>
      </c>
      <c r="EU21" s="201"/>
      <c r="EV21" s="4"/>
      <c r="EW21" s="199"/>
      <c r="EX21" s="207">
        <f ca="1">EX14-EX19</f>
        <v>8265.7359038148861</v>
      </c>
      <c r="EY21" s="201"/>
      <c r="EZ21" s="1"/>
      <c r="FA21" s="199"/>
      <c r="FB21" s="207">
        <f ca="1">FB14-FB19</f>
        <v>8717.7549212512786</v>
      </c>
      <c r="FC21" s="201"/>
      <c r="FD21" s="1"/>
      <c r="FE21" s="199"/>
      <c r="FF21" s="207">
        <f ca="1">FF14-FF19</f>
        <v>9104.0399926040554</v>
      </c>
      <c r="FG21" s="201"/>
      <c r="FH21" s="1"/>
      <c r="FI21" s="83"/>
      <c r="FJ21" s="106">
        <f ca="1">ET21+EX21+FB21+FF21</f>
        <v>34482.793045082813</v>
      </c>
      <c r="FK21" s="82"/>
      <c r="FM21" s="199"/>
      <c r="FN21" s="207">
        <f ca="1">FN14-FN19</f>
        <v>9152.4096967347232</v>
      </c>
      <c r="FO21" s="201"/>
      <c r="FP21" s="4"/>
      <c r="FQ21" s="199"/>
      <c r="FR21" s="207">
        <f ca="1">FR14-FR19</f>
        <v>8784.3009312390168</v>
      </c>
      <c r="FS21" s="201"/>
      <c r="FT21" s="1"/>
      <c r="FU21" s="199"/>
      <c r="FV21" s="207">
        <f ca="1">FV14-FV19</f>
        <v>9134.5859960654925</v>
      </c>
      <c r="FW21" s="201"/>
      <c r="FX21" s="1"/>
      <c r="FY21" s="199"/>
      <c r="FZ21" s="207">
        <f ca="1">FZ14-FZ19</f>
        <v>9497.7073461149339</v>
      </c>
      <c r="GA21" s="201"/>
      <c r="GB21" s="1"/>
      <c r="GC21" s="83"/>
      <c r="GD21" s="106">
        <f ca="1">FN21+FR21+FV21+FZ21</f>
        <v>36569.003970154168</v>
      </c>
      <c r="GE21" s="82"/>
      <c r="GG21" s="199"/>
      <c r="GH21" s="207">
        <f ca="1">GH14-GH19</f>
        <v>9529.8298068218755</v>
      </c>
      <c r="GI21" s="201"/>
      <c r="GJ21" s="4"/>
      <c r="GK21" s="199"/>
      <c r="GL21" s="207">
        <f ca="1">GL14-GL19</f>
        <v>9154.3945085496525</v>
      </c>
      <c r="GM21" s="201"/>
      <c r="GN21" s="1"/>
      <c r="GO21" s="199"/>
      <c r="GP21" s="207">
        <f ca="1">GP14-GP19</f>
        <v>9516.664260521673</v>
      </c>
      <c r="GQ21" s="201"/>
      <c r="GR21" s="1"/>
      <c r="GS21" s="199"/>
      <c r="GT21" s="207">
        <f ca="1">GT14-GT19</f>
        <v>9888.2038955849148</v>
      </c>
      <c r="GU21" s="201"/>
      <c r="GV21" s="1"/>
      <c r="GW21" s="83"/>
      <c r="GX21" s="106">
        <f ca="1">GH21+GL21+GP21+GT21</f>
        <v>38089.092471478114</v>
      </c>
      <c r="GY21" s="82"/>
      <c r="HA21" s="199"/>
      <c r="HB21" s="207">
        <f ca="1">HB14-HB19</f>
        <v>9895.0294777349154</v>
      </c>
      <c r="HC21" s="201"/>
      <c r="HD21" s="4"/>
      <c r="HE21" s="199"/>
      <c r="HF21" s="207">
        <f ca="1">HF14-HF19</f>
        <v>9512.4791416654298</v>
      </c>
      <c r="HG21" s="201"/>
      <c r="HH21" s="1"/>
      <c r="HI21" s="199"/>
      <c r="HJ21" s="207">
        <f ca="1">HJ14-HJ19</f>
        <v>9886.1815988444723</v>
      </c>
      <c r="HK21" s="201"/>
      <c r="HL21" s="1"/>
      <c r="HM21" s="199"/>
      <c r="HN21" s="207">
        <f ca="1">HN14-HN19</f>
        <v>10264.274218484434</v>
      </c>
      <c r="HO21" s="201"/>
      <c r="HP21" s="1"/>
      <c r="HQ21" s="83"/>
      <c r="HR21" s="106">
        <f ca="1">HB21+HF21+HJ21+HN21</f>
        <v>39557.964436729249</v>
      </c>
      <c r="HS21" s="82"/>
      <c r="HU21" s="199"/>
      <c r="HV21" s="207">
        <f ca="1">HV14-HV19</f>
        <v>10242.408407512303</v>
      </c>
      <c r="HW21" s="201"/>
      <c r="HX21" s="4"/>
      <c r="HY21" s="199"/>
      <c r="HZ21" s="207">
        <f ca="1">HZ14-HZ19</f>
        <v>9853.2441536104707</v>
      </c>
      <c r="IA21" s="201"/>
      <c r="IB21" s="1"/>
      <c r="IC21" s="199"/>
      <c r="ID21" s="207">
        <f ca="1">ID14-ID19</f>
        <v>10237.63161342776</v>
      </c>
      <c r="IE21" s="201"/>
      <c r="IF21" s="1"/>
      <c r="IG21" s="199"/>
      <c r="IH21" s="207">
        <f ca="1">IH14-IH19</f>
        <v>10619.880376423014</v>
      </c>
      <c r="II21" s="201"/>
      <c r="IJ21" s="1"/>
      <c r="IK21" s="83"/>
      <c r="IL21" s="106">
        <f ca="1">HV21+HZ21+ID21+IH21</f>
        <v>40953.164550973554</v>
      </c>
      <c r="IM21" s="82"/>
      <c r="IO21" s="199"/>
      <c r="IP21" s="207">
        <f ca="1">IP14-IP19</f>
        <v>10364.811950873001</v>
      </c>
      <c r="IQ21" s="201"/>
      <c r="IR21" s="4"/>
      <c r="IS21" s="199"/>
      <c r="IT21" s="207">
        <f ca="1">IT14-IT19</f>
        <v>9973.9110157455689</v>
      </c>
      <c r="IU21" s="201"/>
      <c r="IV21" s="1"/>
      <c r="IW21" s="199"/>
      <c r="IX21" s="207">
        <f ca="1">IX14-IX19</f>
        <v>10362.203000476617</v>
      </c>
      <c r="IY21" s="201"/>
      <c r="IZ21" s="1"/>
      <c r="JA21" s="199"/>
      <c r="JB21" s="207">
        <f ca="1">JB14-JB19</f>
        <v>10750.667916327178</v>
      </c>
      <c r="JC21" s="201"/>
      <c r="JD21" s="1"/>
      <c r="JE21" s="83"/>
      <c r="JF21" s="106">
        <f ca="1">IP21+IT21+IX21+JB21</f>
        <v>41451.593883422363</v>
      </c>
      <c r="JG21" s="82"/>
      <c r="JI21" s="199"/>
      <c r="JJ21" s="207">
        <f ca="1">JJ14-JJ19</f>
        <v>10511.170353779205</v>
      </c>
      <c r="JK21" s="201"/>
      <c r="JL21" s="4"/>
      <c r="JM21" s="199"/>
      <c r="JN21" s="207">
        <f ca="1">JN14-JN19</f>
        <v>10114.007966475183</v>
      </c>
      <c r="JO21" s="201"/>
      <c r="JP21" s="1"/>
      <c r="JQ21" s="199"/>
      <c r="JR21" s="207">
        <f ca="1">JR14-JR19</f>
        <v>10507.965702059864</v>
      </c>
      <c r="JS21" s="201"/>
      <c r="JT21" s="1"/>
      <c r="JU21" s="199"/>
      <c r="JV21" s="207">
        <f ca="1">JV14-JV19</f>
        <v>10905.30233388528</v>
      </c>
      <c r="JW21" s="201"/>
      <c r="JX21" s="1"/>
      <c r="JY21" s="83"/>
      <c r="JZ21" s="106">
        <f ca="1">JJ21+JN21+JR21+JV21</f>
        <v>42038.446356199536</v>
      </c>
      <c r="KA21" s="82"/>
      <c r="KC21" s="199"/>
      <c r="KD21" s="207">
        <f ca="1">KD14-KD19</f>
        <v>10662.552756530811</v>
      </c>
      <c r="KE21" s="201"/>
      <c r="KF21" s="4"/>
      <c r="KG21" s="199"/>
      <c r="KH21" s="207">
        <f ca="1">KH14-KH19</f>
        <v>10259.026761430414</v>
      </c>
      <c r="KI21" s="201"/>
      <c r="KJ21" s="1"/>
      <c r="KK21" s="199"/>
      <c r="KL21" s="207">
        <f ca="1">KL14-KL19</f>
        <v>10658.796274612589</v>
      </c>
      <c r="KM21" s="201"/>
      <c r="KN21" s="1"/>
      <c r="KO21" s="199"/>
      <c r="KP21" s="207">
        <f ca="1">KP14-KP19</f>
        <v>11065.177174520859</v>
      </c>
      <c r="KQ21" s="201"/>
      <c r="KR21" s="1"/>
      <c r="KS21" s="83"/>
      <c r="KT21" s="106">
        <f ca="1">KD21+KH21+KL21+KP21</f>
        <v>42645.552967094671</v>
      </c>
      <c r="KU21" s="82"/>
    </row>
    <row r="22" spans="1:307">
      <c r="A22" s="124"/>
      <c r="B22" s="125" t="s">
        <v>18</v>
      </c>
      <c r="C22" s="125"/>
      <c r="D22" s="125"/>
      <c r="E22" s="125"/>
      <c r="F22" s="125"/>
      <c r="G22" s="1"/>
      <c r="H22" s="172"/>
      <c r="I22" s="173">
        <f>(I12-I17)/I12</f>
        <v>0.5846316905140434</v>
      </c>
      <c r="J22" s="174"/>
      <c r="K22" s="4"/>
      <c r="L22" s="172"/>
      <c r="M22" s="173">
        <f>(M12-M17)/M12</f>
        <v>0.58074465741352721</v>
      </c>
      <c r="N22" s="174"/>
      <c r="O22" s="1"/>
      <c r="P22" s="172"/>
      <c r="Q22" s="173">
        <f>(Q12-Q17)/Q12</f>
        <v>0.61569804846665233</v>
      </c>
      <c r="R22" s="174"/>
      <c r="S22" s="1"/>
      <c r="T22" s="172"/>
      <c r="U22" s="173">
        <f>(U12-U17)/U12</f>
        <v>0.58954696801533646</v>
      </c>
      <c r="V22" s="174"/>
      <c r="W22" s="1"/>
      <c r="X22" s="107"/>
      <c r="Y22" s="108">
        <f>(Y12-Y17)/Y12</f>
        <v>0.59266225165562914</v>
      </c>
      <c r="Z22" s="109"/>
      <c r="AA22" s="1"/>
      <c r="AB22" s="172"/>
      <c r="AC22" s="173">
        <f>(AC12-AC17)/AC12</f>
        <v>0.60859406745225519</v>
      </c>
      <c r="AD22" s="174"/>
      <c r="AE22" s="4"/>
      <c r="AF22" s="172"/>
      <c r="AG22" s="173">
        <f>(AG12-AG17)/AG12</f>
        <v>0.61260158076366467</v>
      </c>
      <c r="AH22" s="174"/>
      <c r="AI22" s="1"/>
      <c r="AJ22" s="172"/>
      <c r="AK22" s="173">
        <f>(AK12-AK17)/AK12</f>
        <v>0.63785915492957745</v>
      </c>
      <c r="AL22" s="174"/>
      <c r="AM22" s="1"/>
      <c r="AN22" s="172"/>
      <c r="AO22" s="173">
        <f>(AO12-AO17)/AO12</f>
        <v>0.62164991624790622</v>
      </c>
      <c r="AP22" s="174"/>
      <c r="AQ22" s="1"/>
      <c r="AR22" s="107"/>
      <c r="AS22" s="108">
        <f>(AS12-AS17)/AS12</f>
        <v>0.61987974445697103</v>
      </c>
      <c r="AT22" s="109"/>
      <c r="AU22" s="1"/>
      <c r="AV22" s="172"/>
      <c r="AW22" s="173">
        <f>(AW12-AW17)/AW12</f>
        <v>0.63416469576435175</v>
      </c>
      <c r="AX22" s="174"/>
      <c r="AY22" s="4"/>
      <c r="AZ22" s="172"/>
      <c r="BA22" s="173">
        <f>(BA12-BA17)/BA12</f>
        <v>0.61076433871157698</v>
      </c>
      <c r="BB22" s="174"/>
      <c r="BC22" s="1"/>
      <c r="BD22" s="172"/>
      <c r="BE22" s="173">
        <f>(BE12-BE17)/BE12</f>
        <v>0.61676983680360153</v>
      </c>
      <c r="BF22" s="174"/>
      <c r="BG22" s="1"/>
      <c r="BH22" s="172"/>
      <c r="BI22" s="173">
        <f>(BI12-BI17)/BI12</f>
        <v>0.60274731361471146</v>
      </c>
      <c r="BJ22" s="174"/>
      <c r="BK22" s="1"/>
      <c r="BL22" s="107"/>
      <c r="BM22" s="108">
        <f>(BM12-BM17)/BM12</f>
        <v>0.61632824534378938</v>
      </c>
      <c r="BN22" s="109"/>
      <c r="BO22" s="1"/>
      <c r="BP22" s="172"/>
      <c r="BQ22" s="173">
        <f>(BQ12-BQ17)/BQ12</f>
        <v>0.60072895957587802</v>
      </c>
      <c r="BR22" s="174"/>
      <c r="BS22" s="4"/>
      <c r="BT22" s="172"/>
      <c r="BU22" s="173">
        <f>(BU12-BU17)/BU12</f>
        <v>0.61488115742335514</v>
      </c>
      <c r="BV22" s="174"/>
      <c r="BW22" s="1"/>
      <c r="BX22" s="172"/>
      <c r="BY22" s="173">
        <f>(BY12-BY17)/BY12</f>
        <v>0.61038263112639723</v>
      </c>
      <c r="BZ22" s="174"/>
      <c r="CA22" s="1"/>
      <c r="CB22" s="172"/>
      <c r="CC22" s="173">
        <f>(CC12-CC17)/CC12</f>
        <v>0.60246836755859778</v>
      </c>
      <c r="CD22" s="174"/>
      <c r="CE22" s="1"/>
      <c r="CF22" s="107"/>
      <c r="CG22" s="108">
        <f>(CG12-CG17)/CG12</f>
        <v>0.6069901114168188</v>
      </c>
      <c r="CH22" s="109"/>
      <c r="CI22" s="1"/>
      <c r="CJ22" s="172"/>
      <c r="CK22" s="173">
        <f>(CK12-CK17)/CK12</f>
        <v>0.61587462082912037</v>
      </c>
      <c r="CL22" s="174"/>
      <c r="CN22" s="172"/>
      <c r="CO22" s="173">
        <f>(CO12-CO17)/CO12</f>
        <v>0.61026636471476325</v>
      </c>
      <c r="CP22" s="174"/>
      <c r="CR22" s="172"/>
      <c r="CS22" s="173">
        <f>(CS12-CS17)/CS12</f>
        <v>0.62013988891174654</v>
      </c>
      <c r="CT22" s="174"/>
      <c r="CV22" s="172"/>
      <c r="CW22" s="173">
        <f>(CW12-CW17)/CW12</f>
        <v>0.62875494071146243</v>
      </c>
      <c r="CX22" s="174"/>
      <c r="CZ22" s="107"/>
      <c r="DA22" s="108">
        <f>(DA12-DA17)/DA12</f>
        <v>0.61894628893731574</v>
      </c>
      <c r="DB22" s="109"/>
      <c r="DC22" s="91"/>
      <c r="DD22" s="1"/>
      <c r="DE22" s="208"/>
      <c r="DF22" s="209">
        <f ca="1">(DF12-DF17)/DF12</f>
        <v>0.60879880682712972</v>
      </c>
      <c r="DG22" s="210"/>
      <c r="DH22" s="4"/>
      <c r="DI22" s="208"/>
      <c r="DJ22" s="209">
        <f ca="1">(DJ12-DJ17)/DJ12</f>
        <v>0.60585161980537749</v>
      </c>
      <c r="DK22" s="210"/>
      <c r="DM22" s="208"/>
      <c r="DN22" s="209">
        <f ca="1">(DN12-DN17)/DN12</f>
        <v>0.62016991204759508</v>
      </c>
      <c r="DO22" s="210"/>
      <c r="DQ22" s="208"/>
      <c r="DR22" s="209">
        <f ca="1">(DR12-DR17)/DR12</f>
        <v>0.60903350122960276</v>
      </c>
      <c r="DS22" s="210"/>
      <c r="DT22" s="1"/>
      <c r="DU22" s="107"/>
      <c r="DV22" s="108">
        <f ca="1">(DV12-DV17)/DV12</f>
        <v>0.61100061700981312</v>
      </c>
      <c r="DW22" s="109"/>
      <c r="DY22" s="208"/>
      <c r="DZ22" s="209">
        <f ca="1">(DZ12-DZ17)/DZ12</f>
        <v>0.60879880682712972</v>
      </c>
      <c r="EA22" s="210"/>
      <c r="EB22" s="4"/>
      <c r="EC22" s="208"/>
      <c r="ED22" s="209">
        <f ca="1">(ED12-ED17)/ED12</f>
        <v>0.60585161980537738</v>
      </c>
      <c r="EE22" s="210"/>
      <c r="EF22" s="1"/>
      <c r="EG22" s="208"/>
      <c r="EH22" s="209">
        <f ca="1">(EH12-EH17)/EH12</f>
        <v>0.62016991204759497</v>
      </c>
      <c r="EI22" s="210"/>
      <c r="EJ22" s="1"/>
      <c r="EK22" s="208"/>
      <c r="EL22" s="209">
        <f ca="1">(EL12-EL17)/EL12</f>
        <v>0.60903350122960287</v>
      </c>
      <c r="EM22" s="210"/>
      <c r="EN22" s="1"/>
      <c r="EO22" s="107"/>
      <c r="EP22" s="108">
        <f ca="1">(EP12-EP17)/EP12</f>
        <v>0.61099364172266801</v>
      </c>
      <c r="EQ22" s="109"/>
      <c r="ES22" s="208"/>
      <c r="ET22" s="209">
        <f ca="1">(ET12-ET17)/ET12</f>
        <v>0.60879880682712972</v>
      </c>
      <c r="EU22" s="210"/>
      <c r="EV22" s="4"/>
      <c r="EW22" s="208"/>
      <c r="EX22" s="209">
        <f ca="1">(EX12-EX17)/EX12</f>
        <v>0.60585161980537738</v>
      </c>
      <c r="EY22" s="210"/>
      <c r="EZ22" s="1"/>
      <c r="FA22" s="208"/>
      <c r="FB22" s="209">
        <f ca="1">(FB12-FB17)/FB12</f>
        <v>0.62016991204759508</v>
      </c>
      <c r="FC22" s="210"/>
      <c r="FD22" s="1"/>
      <c r="FE22" s="208"/>
      <c r="FF22" s="209">
        <f ca="1">(FF12-FF17)/FF12</f>
        <v>0.60903350122960276</v>
      </c>
      <c r="FG22" s="210"/>
      <c r="FH22" s="1"/>
      <c r="FI22" s="107"/>
      <c r="FJ22" s="108">
        <f ca="1">(FJ12-FJ17)/FJ12</f>
        <v>0.61100354800252776</v>
      </c>
      <c r="FK22" s="109"/>
      <c r="FM22" s="208"/>
      <c r="FN22" s="209">
        <f ca="1">(FN12-FN17)/FN12</f>
        <v>0.60879880682712972</v>
      </c>
      <c r="FO22" s="210"/>
      <c r="FP22" s="4"/>
      <c r="FQ22" s="208"/>
      <c r="FR22" s="209">
        <f ca="1">(FR12-FR17)/FR12</f>
        <v>0.60585161980537749</v>
      </c>
      <c r="FS22" s="210"/>
      <c r="FT22" s="1"/>
      <c r="FU22" s="208"/>
      <c r="FV22" s="209">
        <f ca="1">(FV12-FV17)/FV12</f>
        <v>0.62016991204759497</v>
      </c>
      <c r="FW22" s="210"/>
      <c r="FX22" s="1"/>
      <c r="FY22" s="208"/>
      <c r="FZ22" s="209">
        <f ca="1">(FZ12-FZ17)/FZ12</f>
        <v>0.60903350122960276</v>
      </c>
      <c r="GA22" s="210"/>
      <c r="GB22" s="1"/>
      <c r="GC22" s="107"/>
      <c r="GD22" s="108">
        <f ca="1">(GD12-GD17)/GD12</f>
        <v>0.61094861252799415</v>
      </c>
      <c r="GE22" s="109"/>
      <c r="GG22" s="208"/>
      <c r="GH22" s="209">
        <f ca="1">(GH12-GH17)/GH12</f>
        <v>0.60879880682712972</v>
      </c>
      <c r="GI22" s="210"/>
      <c r="GJ22" s="4"/>
      <c r="GK22" s="208"/>
      <c r="GL22" s="209">
        <f ca="1">(GL12-GL17)/GL12</f>
        <v>0.60585161980537749</v>
      </c>
      <c r="GM22" s="210"/>
      <c r="GN22" s="1"/>
      <c r="GO22" s="208"/>
      <c r="GP22" s="209">
        <f ca="1">(GP12-GP17)/GP12</f>
        <v>0.62016991204759497</v>
      </c>
      <c r="GQ22" s="210"/>
      <c r="GR22" s="1"/>
      <c r="GS22" s="208"/>
      <c r="GT22" s="209">
        <f ca="1">(GT12-GT17)/GT12</f>
        <v>0.60903350122960276</v>
      </c>
      <c r="GU22" s="210"/>
      <c r="GV22" s="1"/>
      <c r="GW22" s="107"/>
      <c r="GX22" s="108">
        <f ca="1">(GX12-GX17)/GX12</f>
        <v>0.61094898887384286</v>
      </c>
      <c r="GY22" s="109"/>
      <c r="HA22" s="208"/>
      <c r="HB22" s="209">
        <f ca="1">(HB12-HB17)/HB12</f>
        <v>0.60879880682712972</v>
      </c>
      <c r="HC22" s="210"/>
      <c r="HD22" s="4"/>
      <c r="HE22" s="208"/>
      <c r="HF22" s="209">
        <f ca="1">(HF12-HF17)/HF12</f>
        <v>0.60585161980537749</v>
      </c>
      <c r="HG22" s="210"/>
      <c r="HH22" s="1"/>
      <c r="HI22" s="208"/>
      <c r="HJ22" s="209">
        <f ca="1">(HJ12-HJ17)/HJ12</f>
        <v>0.62016991204759497</v>
      </c>
      <c r="HK22" s="210"/>
      <c r="HL22" s="1"/>
      <c r="HM22" s="208"/>
      <c r="HN22" s="209">
        <f ca="1">(HN12-HN17)/HN12</f>
        <v>0.60903350122960276</v>
      </c>
      <c r="HO22" s="210"/>
      <c r="HP22" s="1"/>
      <c r="HQ22" s="107"/>
      <c r="HR22" s="108">
        <f ca="1">(HR12-HR17)/HR12</f>
        <v>0.61094940414172594</v>
      </c>
      <c r="HS22" s="109"/>
      <c r="HU22" s="208"/>
      <c r="HV22" s="209">
        <f ca="1">(HV12-HV17)/HV12</f>
        <v>0.60879880682712972</v>
      </c>
      <c r="HW22" s="210"/>
      <c r="HX22" s="4"/>
      <c r="HY22" s="208"/>
      <c r="HZ22" s="209">
        <f ca="1">(HZ12-HZ17)/HZ12</f>
        <v>0.60585161980537738</v>
      </c>
      <c r="IA22" s="210"/>
      <c r="IB22" s="1"/>
      <c r="IC22" s="208"/>
      <c r="ID22" s="209">
        <f ca="1">(ID12-ID17)/ID12</f>
        <v>0.62016991204759508</v>
      </c>
      <c r="IE22" s="210"/>
      <c r="IF22" s="1"/>
      <c r="IG22" s="208"/>
      <c r="IH22" s="209">
        <f ca="1">(IH12-IH17)/IH12</f>
        <v>0.60903350122960276</v>
      </c>
      <c r="II22" s="210"/>
      <c r="IJ22" s="1"/>
      <c r="IK22" s="107"/>
      <c r="IL22" s="108">
        <f ca="1">(IL12-IL17)/IL12</f>
        <v>0.61094988966708874</v>
      </c>
      <c r="IM22" s="109"/>
      <c r="IO22" s="208"/>
      <c r="IP22" s="209">
        <f ca="1">(IP12-IP17)/IP12</f>
        <v>0.60879880682712972</v>
      </c>
      <c r="IQ22" s="210"/>
      <c r="IR22" s="4"/>
      <c r="IS22" s="208"/>
      <c r="IT22" s="209">
        <f ca="1">(IT12-IT17)/IT12</f>
        <v>0.60585161980537738</v>
      </c>
      <c r="IU22" s="210"/>
      <c r="IV22" s="1"/>
      <c r="IW22" s="208"/>
      <c r="IX22" s="209">
        <f ca="1">(IX12-IX17)/IX12</f>
        <v>0.62016991204759497</v>
      </c>
      <c r="IY22" s="210"/>
      <c r="IZ22" s="1"/>
      <c r="JA22" s="208"/>
      <c r="JB22" s="209">
        <f ca="1">(JB12-JB17)/JB12</f>
        <v>0.60903350122960287</v>
      </c>
      <c r="JC22" s="210"/>
      <c r="JD22" s="1"/>
      <c r="JE22" s="107"/>
      <c r="JF22" s="108">
        <f ca="1">(JF12-JF17)/JF12</f>
        <v>0.61094999664707339</v>
      </c>
      <c r="JG22" s="109"/>
      <c r="JI22" s="208"/>
      <c r="JJ22" s="209">
        <f ca="1">(JJ12-JJ17)/JJ12</f>
        <v>0.60879880682712972</v>
      </c>
      <c r="JK22" s="210"/>
      <c r="JL22" s="4"/>
      <c r="JM22" s="208"/>
      <c r="JN22" s="209">
        <f ca="1">(JN12-JN17)/JN12</f>
        <v>0.60585161980537749</v>
      </c>
      <c r="JO22" s="210"/>
      <c r="JP22" s="1"/>
      <c r="JQ22" s="208"/>
      <c r="JR22" s="209">
        <f ca="1">(JR12-JR17)/JR12</f>
        <v>0.62016991204759508</v>
      </c>
      <c r="JS22" s="210"/>
      <c r="JT22" s="1"/>
      <c r="JU22" s="208"/>
      <c r="JV22" s="209">
        <f ca="1">(JV12-JV17)/JV12</f>
        <v>0.60903350122960276</v>
      </c>
      <c r="JW22" s="210"/>
      <c r="JX22" s="1"/>
      <c r="JY22" s="107"/>
      <c r="JZ22" s="108">
        <f ca="1">(JZ12-JZ17)/JZ12</f>
        <v>0.61094988422359042</v>
      </c>
      <c r="KA22" s="109"/>
      <c r="KC22" s="208"/>
      <c r="KD22" s="209">
        <f ca="1">(KD12-KD17)/KD12</f>
        <v>0.60879880682712972</v>
      </c>
      <c r="KE22" s="210"/>
      <c r="KF22" s="4"/>
      <c r="KG22" s="208"/>
      <c r="KH22" s="209">
        <f ca="1">(KH12-KH17)/KH12</f>
        <v>0.60585161980537749</v>
      </c>
      <c r="KI22" s="210"/>
      <c r="KJ22" s="1"/>
      <c r="KK22" s="208"/>
      <c r="KL22" s="209">
        <f ca="1">(KL12-KL17)/KL12</f>
        <v>0.62016991204759497</v>
      </c>
      <c r="KM22" s="210"/>
      <c r="KN22" s="1"/>
      <c r="KO22" s="208"/>
      <c r="KP22" s="209">
        <f ca="1">(KP12-KP17)/KP12</f>
        <v>0.60903350122960276</v>
      </c>
      <c r="KQ22" s="210"/>
      <c r="KR22" s="1"/>
      <c r="KS22" s="107"/>
      <c r="KT22" s="108">
        <f ca="1">(KT12-KT17)/KT12</f>
        <v>0.61094977339959433</v>
      </c>
      <c r="KU22" s="109"/>
    </row>
    <row r="23" spans="1:307">
      <c r="A23" s="124"/>
      <c r="B23" s="125" t="s">
        <v>19</v>
      </c>
      <c r="C23" s="125"/>
      <c r="D23" s="125"/>
      <c r="E23" s="125"/>
      <c r="F23" s="125"/>
      <c r="G23" s="1"/>
      <c r="H23" s="172"/>
      <c r="I23" s="173">
        <f>(I13-I18)/I13</f>
        <v>0.64661921708185055</v>
      </c>
      <c r="J23" s="174"/>
      <c r="K23" s="4"/>
      <c r="L23" s="172"/>
      <c r="M23" s="173">
        <f>(M13-M18)/M13</f>
        <v>0.63610916724982502</v>
      </c>
      <c r="N23" s="174"/>
      <c r="O23" s="1"/>
      <c r="P23" s="172"/>
      <c r="Q23" s="173">
        <f>(Q13-Q18)/Q13</f>
        <v>0.63429384560654567</v>
      </c>
      <c r="R23" s="174"/>
      <c r="S23" s="1"/>
      <c r="T23" s="172"/>
      <c r="U23" s="173">
        <f>(U13-U18)/U13</f>
        <v>0.64461118690313779</v>
      </c>
      <c r="V23" s="174"/>
      <c r="W23" s="1"/>
      <c r="X23" s="107"/>
      <c r="Y23" s="108">
        <f>(Y13-Y18)/Y13</f>
        <v>0.64043466830251516</v>
      </c>
      <c r="Z23" s="109"/>
      <c r="AA23" s="1"/>
      <c r="AB23" s="172"/>
      <c r="AC23" s="173">
        <f>(AC13-AC18)/AC13</f>
        <v>0.64869626497533472</v>
      </c>
      <c r="AD23" s="174"/>
      <c r="AE23" s="4"/>
      <c r="AF23" s="172"/>
      <c r="AG23" s="173">
        <f>(AG13-AG18)/AG13</f>
        <v>0.65523097826086951</v>
      </c>
      <c r="AH23" s="174"/>
      <c r="AI23" s="1"/>
      <c r="AJ23" s="172"/>
      <c r="AK23" s="173">
        <f>(AK13-AK18)/AK13</f>
        <v>0.65920000000000001</v>
      </c>
      <c r="AL23" s="174"/>
      <c r="AM23" s="1"/>
      <c r="AN23" s="172"/>
      <c r="AO23" s="173">
        <f>(AO13-AO18)/AO13</f>
        <v>0.66007777057679839</v>
      </c>
      <c r="AP23" s="174"/>
      <c r="AQ23" s="1"/>
      <c r="AR23" s="107"/>
      <c r="AS23" s="108">
        <f>(AS13-AS18)/AS13</f>
        <v>0.65596598015509044</v>
      </c>
      <c r="AT23" s="109"/>
      <c r="AU23" s="1"/>
      <c r="AV23" s="172"/>
      <c r="AW23" s="173">
        <f>(AW13-AW18)/AW13</f>
        <v>0.65081967213114755</v>
      </c>
      <c r="AX23" s="174"/>
      <c r="AY23" s="4"/>
      <c r="AZ23" s="172"/>
      <c r="BA23" s="173">
        <f>(BA13-BA18)/BA13</f>
        <v>0.67659436710909682</v>
      </c>
      <c r="BB23" s="174"/>
      <c r="BC23" s="1"/>
      <c r="BD23" s="172"/>
      <c r="BE23" s="173">
        <f>(BE13-BE18)/BE13</f>
        <v>0.66710310965630115</v>
      </c>
      <c r="BF23" s="174"/>
      <c r="BG23" s="1"/>
      <c r="BH23" s="172"/>
      <c r="BI23" s="173">
        <f>(BI13-BI18)/BI13</f>
        <v>0.67772054088860267</v>
      </c>
      <c r="BJ23" s="174"/>
      <c r="BK23" s="1"/>
      <c r="BL23" s="107"/>
      <c r="BM23" s="108">
        <f>(BM13-BM18)/BM13</f>
        <v>0.66813008130081297</v>
      </c>
      <c r="BN23" s="109"/>
      <c r="BO23" s="1"/>
      <c r="BP23" s="172"/>
      <c r="BQ23" s="173">
        <f>(BQ13-BQ18)/BQ13</f>
        <v>0.64503569110966907</v>
      </c>
      <c r="BR23" s="174"/>
      <c r="BS23" s="4"/>
      <c r="BT23" s="172"/>
      <c r="BU23" s="173">
        <f>(BU13-BU18)/BU13</f>
        <v>0.67432347388294522</v>
      </c>
      <c r="BV23" s="174"/>
      <c r="BW23" s="1"/>
      <c r="BX23" s="172"/>
      <c r="BY23" s="173">
        <f>(BY13-BY18)/BY13</f>
        <v>0.65843621399176955</v>
      </c>
      <c r="BZ23" s="174"/>
      <c r="CA23" s="1"/>
      <c r="CB23" s="172"/>
      <c r="CC23" s="173">
        <f>(CC13-CC18)/CC13</f>
        <v>0.65990006246096189</v>
      </c>
      <c r="CD23" s="174"/>
      <c r="CE23" s="1"/>
      <c r="CF23" s="107"/>
      <c r="CG23" s="108">
        <f>(CG13-CG18)/CG13</f>
        <v>0.65953569447745819</v>
      </c>
      <c r="CH23" s="109"/>
      <c r="CI23" s="1"/>
      <c r="CJ23" s="172"/>
      <c r="CK23" s="173">
        <f>(CK13-CK18)/CK13</f>
        <v>0.64582023884349471</v>
      </c>
      <c r="CL23" s="174"/>
      <c r="CN23" s="172"/>
      <c r="CO23" s="173">
        <f>(CO13-CO18)/CO13</f>
        <v>0.66624645445950204</v>
      </c>
      <c r="CP23" s="174"/>
      <c r="CR23" s="172"/>
      <c r="CS23" s="173">
        <f>(CS13-CS18)/CS13</f>
        <v>0.66254635352286773</v>
      </c>
      <c r="CT23" s="174"/>
      <c r="CV23" s="172"/>
      <c r="CW23" s="173">
        <f>(CW13-CW18)/CW13</f>
        <v>0.66837968561064087</v>
      </c>
      <c r="CX23" s="174"/>
      <c r="CZ23" s="107"/>
      <c r="DA23" s="108">
        <f>(DA13-DA18)/DA13</f>
        <v>0.66082642065276376</v>
      </c>
      <c r="DB23" s="109"/>
      <c r="DC23" s="91"/>
      <c r="DD23" s="1"/>
      <c r="DE23" s="208"/>
      <c r="DF23" s="209">
        <f>(DF13-DF18)/DF13</f>
        <v>0.64739821682829934</v>
      </c>
      <c r="DG23" s="210"/>
      <c r="DH23" s="4"/>
      <c r="DI23" s="208"/>
      <c r="DJ23" s="209">
        <f>(DJ13-DJ18)/DJ13</f>
        <v>0.66170088819244766</v>
      </c>
      <c r="DK23" s="210"/>
      <c r="DM23" s="208"/>
      <c r="DN23" s="209">
        <f>(DN13-DN18)/DN13</f>
        <v>0.65631590455549682</v>
      </c>
      <c r="DO23" s="210"/>
      <c r="DQ23" s="208"/>
      <c r="DR23" s="209">
        <f>(DR13-DR18)/DR13</f>
        <v>0.66213784928802843</v>
      </c>
      <c r="DS23" s="210"/>
      <c r="DT23" s="1"/>
      <c r="DU23" s="107"/>
      <c r="DV23" s="108">
        <f>(DV13-DV18)/DV13</f>
        <v>0.65701017477275636</v>
      </c>
      <c r="DW23" s="109"/>
      <c r="DY23" s="208"/>
      <c r="DZ23" s="209">
        <f>(DZ13-DZ18)/DZ13</f>
        <v>0.64739821682829946</v>
      </c>
      <c r="EA23" s="210"/>
      <c r="EB23" s="4"/>
      <c r="EC23" s="208"/>
      <c r="ED23" s="209">
        <f>(ED13-ED18)/ED13</f>
        <v>0.66170088819244766</v>
      </c>
      <c r="EE23" s="210"/>
      <c r="EF23" s="1"/>
      <c r="EG23" s="208"/>
      <c r="EH23" s="209">
        <f>(EH13-EH18)/EH13</f>
        <v>0.65631590455549682</v>
      </c>
      <c r="EI23" s="210"/>
      <c r="EJ23" s="1"/>
      <c r="EK23" s="208"/>
      <c r="EL23" s="209">
        <f>(EL13-EL18)/EL13</f>
        <v>0.66213784928802832</v>
      </c>
      <c r="EM23" s="210"/>
      <c r="EN23" s="1"/>
      <c r="EO23" s="107"/>
      <c r="EP23" s="108">
        <f>(EP13-EP18)/EP13</f>
        <v>0.65701017477275636</v>
      </c>
      <c r="EQ23" s="109"/>
      <c r="ES23" s="208"/>
      <c r="ET23" s="209">
        <f>(ET13-ET18)/ET13</f>
        <v>0.64739821682829934</v>
      </c>
      <c r="EU23" s="210"/>
      <c r="EV23" s="4"/>
      <c r="EW23" s="208"/>
      <c r="EX23" s="209">
        <f>(EX13-EX18)/EX13</f>
        <v>0.66170088819244766</v>
      </c>
      <c r="EY23" s="210"/>
      <c r="EZ23" s="1"/>
      <c r="FA23" s="208"/>
      <c r="FB23" s="209">
        <f>(FB13-FB18)/FB13</f>
        <v>0.65631590455549682</v>
      </c>
      <c r="FC23" s="210"/>
      <c r="FD23" s="1"/>
      <c r="FE23" s="208"/>
      <c r="FF23" s="209">
        <f>(FF13-FF18)/FF13</f>
        <v>0.66213784928802832</v>
      </c>
      <c r="FG23" s="210"/>
      <c r="FH23" s="1"/>
      <c r="FI23" s="107"/>
      <c r="FJ23" s="108">
        <f>(FJ13-FJ18)/FJ13</f>
        <v>0.65701017477275614</v>
      </c>
      <c r="FK23" s="109"/>
      <c r="FM23" s="208"/>
      <c r="FN23" s="209">
        <f>(FN13-FN18)/FN13</f>
        <v>0.64739821682829946</v>
      </c>
      <c r="FO23" s="210"/>
      <c r="FP23" s="4"/>
      <c r="FQ23" s="208"/>
      <c r="FR23" s="209">
        <f>(FR13-FR18)/FR13</f>
        <v>0.66170088819244766</v>
      </c>
      <c r="FS23" s="210"/>
      <c r="FT23" s="1"/>
      <c r="FU23" s="208"/>
      <c r="FV23" s="209">
        <f>(FV13-FV18)/FV13</f>
        <v>0.65631590455549682</v>
      </c>
      <c r="FW23" s="210"/>
      <c r="FX23" s="1"/>
      <c r="FY23" s="208"/>
      <c r="FZ23" s="209">
        <f>(FZ13-FZ18)/FZ13</f>
        <v>0.66213784928802832</v>
      </c>
      <c r="GA23" s="210"/>
      <c r="GB23" s="1"/>
      <c r="GC23" s="107"/>
      <c r="GD23" s="108">
        <f>(GD13-GD18)/GD13</f>
        <v>0.65697242970338965</v>
      </c>
      <c r="GE23" s="109"/>
      <c r="GG23" s="208"/>
      <c r="GH23" s="209">
        <f>(GH13-GH18)/GH13</f>
        <v>0.64739821682829934</v>
      </c>
      <c r="GI23" s="210"/>
      <c r="GJ23" s="4"/>
      <c r="GK23" s="208"/>
      <c r="GL23" s="209">
        <f>(GL13-GL18)/GL13</f>
        <v>0.66170088819244754</v>
      </c>
      <c r="GM23" s="210"/>
      <c r="GN23" s="1"/>
      <c r="GO23" s="208"/>
      <c r="GP23" s="209">
        <f>(GP13-GP18)/GP13</f>
        <v>0.65631590455549682</v>
      </c>
      <c r="GQ23" s="210"/>
      <c r="GR23" s="1"/>
      <c r="GS23" s="208"/>
      <c r="GT23" s="209">
        <f>(GT13-GT18)/GT13</f>
        <v>0.66213784928802832</v>
      </c>
      <c r="GU23" s="210"/>
      <c r="GV23" s="1"/>
      <c r="GW23" s="107"/>
      <c r="GX23" s="108">
        <f>(GX13-GX18)/GX13</f>
        <v>0.65697242970338965</v>
      </c>
      <c r="GY23" s="109"/>
      <c r="HA23" s="208"/>
      <c r="HB23" s="209">
        <f>(HB13-HB18)/HB13</f>
        <v>0.64739821682829934</v>
      </c>
      <c r="HC23" s="210"/>
      <c r="HD23" s="4"/>
      <c r="HE23" s="208"/>
      <c r="HF23" s="209">
        <f>(HF13-HF18)/HF13</f>
        <v>0.66170088819244754</v>
      </c>
      <c r="HG23" s="210"/>
      <c r="HH23" s="1"/>
      <c r="HI23" s="208"/>
      <c r="HJ23" s="209">
        <f>(HJ13-HJ18)/HJ13</f>
        <v>0.65631590455549682</v>
      </c>
      <c r="HK23" s="210"/>
      <c r="HL23" s="1"/>
      <c r="HM23" s="208"/>
      <c r="HN23" s="209">
        <f>(HN13-HN18)/HN13</f>
        <v>0.66213784928802821</v>
      </c>
      <c r="HO23" s="210"/>
      <c r="HP23" s="1"/>
      <c r="HQ23" s="107"/>
      <c r="HR23" s="108">
        <f>(HR13-HR18)/HR13</f>
        <v>0.65697242970338965</v>
      </c>
      <c r="HS23" s="109"/>
      <c r="HU23" s="208"/>
      <c r="HV23" s="209">
        <f>(HV13-HV18)/HV13</f>
        <v>0.64739821682829934</v>
      </c>
      <c r="HW23" s="210"/>
      <c r="HX23" s="4"/>
      <c r="HY23" s="208"/>
      <c r="HZ23" s="209">
        <f>(HZ13-HZ18)/HZ13</f>
        <v>0.66170088819244766</v>
      </c>
      <c r="IA23" s="210"/>
      <c r="IB23" s="1"/>
      <c r="IC23" s="208"/>
      <c r="ID23" s="209">
        <f>(ID13-ID18)/ID13</f>
        <v>0.65631590455549682</v>
      </c>
      <c r="IE23" s="210"/>
      <c r="IF23" s="1"/>
      <c r="IG23" s="208"/>
      <c r="IH23" s="209">
        <f>(IH13-IH18)/IH13</f>
        <v>0.66213784928802832</v>
      </c>
      <c r="II23" s="210"/>
      <c r="IJ23" s="1"/>
      <c r="IK23" s="107"/>
      <c r="IL23" s="108">
        <f>(IL13-IL18)/IL13</f>
        <v>0.65697242970338954</v>
      </c>
      <c r="IM23" s="109"/>
      <c r="IO23" s="208"/>
      <c r="IP23" s="209">
        <f>(IP13-IP18)/IP13</f>
        <v>0.64739821682829923</v>
      </c>
      <c r="IQ23" s="210"/>
      <c r="IR23" s="4"/>
      <c r="IS23" s="208"/>
      <c r="IT23" s="209">
        <f>(IT13-IT18)/IT13</f>
        <v>0.66170088819244766</v>
      </c>
      <c r="IU23" s="210"/>
      <c r="IV23" s="1"/>
      <c r="IW23" s="208"/>
      <c r="IX23" s="209">
        <f>(IX13-IX18)/IX13</f>
        <v>0.65631590455549682</v>
      </c>
      <c r="IY23" s="210"/>
      <c r="IZ23" s="1"/>
      <c r="JA23" s="208"/>
      <c r="JB23" s="209">
        <f>(JB13-JB18)/JB13</f>
        <v>0.66213784928802832</v>
      </c>
      <c r="JC23" s="210"/>
      <c r="JD23" s="1"/>
      <c r="JE23" s="107"/>
      <c r="JF23" s="108">
        <f>(JF13-JF18)/JF13</f>
        <v>0.65697242970338965</v>
      </c>
      <c r="JG23" s="109"/>
      <c r="JI23" s="208"/>
      <c r="JJ23" s="209">
        <f>(JJ13-JJ18)/JJ13</f>
        <v>0.64739821682829934</v>
      </c>
      <c r="JK23" s="210"/>
      <c r="JL23" s="4"/>
      <c r="JM23" s="208"/>
      <c r="JN23" s="209">
        <f>(JN13-JN18)/JN13</f>
        <v>0.66170088819244754</v>
      </c>
      <c r="JO23" s="210"/>
      <c r="JP23" s="1"/>
      <c r="JQ23" s="208"/>
      <c r="JR23" s="209">
        <f>(JR13-JR18)/JR13</f>
        <v>0.65631590455549671</v>
      </c>
      <c r="JS23" s="210"/>
      <c r="JT23" s="1"/>
      <c r="JU23" s="208"/>
      <c r="JV23" s="209">
        <f>(JV13-JV18)/JV13</f>
        <v>0.66213784928802832</v>
      </c>
      <c r="JW23" s="210"/>
      <c r="JX23" s="1"/>
      <c r="JY23" s="107"/>
      <c r="JZ23" s="108">
        <f>(JZ13-JZ18)/JZ13</f>
        <v>0.65697242970338965</v>
      </c>
      <c r="KA23" s="109"/>
      <c r="KC23" s="208"/>
      <c r="KD23" s="209">
        <f>(KD13-KD18)/KD13</f>
        <v>0.64739821682829934</v>
      </c>
      <c r="KE23" s="210"/>
      <c r="KF23" s="4"/>
      <c r="KG23" s="208"/>
      <c r="KH23" s="209">
        <f>(KH13-KH18)/KH13</f>
        <v>0.66170088819244766</v>
      </c>
      <c r="KI23" s="210"/>
      <c r="KJ23" s="1"/>
      <c r="KK23" s="208"/>
      <c r="KL23" s="209">
        <f>(KL13-KL18)/KL13</f>
        <v>0.65631590455549682</v>
      </c>
      <c r="KM23" s="210"/>
      <c r="KN23" s="1"/>
      <c r="KO23" s="208"/>
      <c r="KP23" s="209">
        <f>(KP13-KP18)/KP13</f>
        <v>0.66213784928802821</v>
      </c>
      <c r="KQ23" s="210"/>
      <c r="KR23" s="1"/>
      <c r="KS23" s="107"/>
      <c r="KT23" s="108">
        <f>(KT13-KT18)/KT13</f>
        <v>0.65697242970338965</v>
      </c>
      <c r="KU23" s="109"/>
    </row>
    <row r="24" spans="1:307">
      <c r="A24" s="124"/>
      <c r="B24" s="126" t="s">
        <v>20</v>
      </c>
      <c r="C24" s="126"/>
      <c r="D24" s="126"/>
      <c r="E24" s="126"/>
      <c r="F24" s="126"/>
      <c r="G24" s="1"/>
      <c r="H24" s="172"/>
      <c r="I24" s="173">
        <f>(I14-I19)/I14</f>
        <v>0.598856676194365</v>
      </c>
      <c r="J24" s="174"/>
      <c r="K24" s="4"/>
      <c r="L24" s="172"/>
      <c r="M24" s="173">
        <f>(M14-M19)/M14</f>
        <v>0.59400134048257369</v>
      </c>
      <c r="N24" s="174"/>
      <c r="O24" s="1"/>
      <c r="P24" s="172"/>
      <c r="Q24" s="173">
        <f>(Q14-Q19)/Q14</f>
        <v>0.62000494356101177</v>
      </c>
      <c r="R24" s="174"/>
      <c r="S24" s="1"/>
      <c r="T24" s="172"/>
      <c r="U24" s="173">
        <f>(U14-U19)/U14</f>
        <v>0.60211788522930776</v>
      </c>
      <c r="V24" s="174"/>
      <c r="W24" s="1"/>
      <c r="X24" s="107"/>
      <c r="Y24" s="108">
        <f>(Y14-Y19)/Y14</f>
        <v>0.60375094078639568</v>
      </c>
      <c r="Z24" s="109"/>
      <c r="AA24" s="1"/>
      <c r="AB24" s="172"/>
      <c r="AC24" s="173">
        <f>(AC14-AC19)/AC14</f>
        <v>0.61756820690742786</v>
      </c>
      <c r="AD24" s="174"/>
      <c r="AE24" s="4"/>
      <c r="AF24" s="172"/>
      <c r="AG24" s="173">
        <f>(AG14-AG19)/AG14</f>
        <v>0.62312400435985582</v>
      </c>
      <c r="AH24" s="174"/>
      <c r="AI24" s="1"/>
      <c r="AJ24" s="172"/>
      <c r="AK24" s="173">
        <f>(AK14-AK19)/AK14</f>
        <v>0.64341666666666664</v>
      </c>
      <c r="AL24" s="174"/>
      <c r="AM24" s="1"/>
      <c r="AN24" s="172"/>
      <c r="AO24" s="173">
        <f>(AO14-AO19)/AO14</f>
        <v>0.63103339135939229</v>
      </c>
      <c r="AP24" s="174"/>
      <c r="AQ24" s="1"/>
      <c r="AR24" s="107"/>
      <c r="AS24" s="108">
        <f>(AS14-AS19)/AS14</f>
        <v>0.62866773610575266</v>
      </c>
      <c r="AT24" s="109"/>
      <c r="AU24" s="1"/>
      <c r="AV24" s="172"/>
      <c r="AW24" s="173">
        <f>(AW14-AW19)/AW14</f>
        <v>0.63827720207253891</v>
      </c>
      <c r="AX24" s="174"/>
      <c r="AY24" s="4"/>
      <c r="AZ24" s="172"/>
      <c r="BA24" s="173">
        <f>(BA14-BA19)/BA14</f>
        <v>0.62832469775474953</v>
      </c>
      <c r="BB24" s="174"/>
      <c r="BC24" s="1"/>
      <c r="BD24" s="172"/>
      <c r="BE24" s="173">
        <f>(BE14-BE19)/BE14</f>
        <v>0.62964824120603013</v>
      </c>
      <c r="BF24" s="174"/>
      <c r="BG24" s="1"/>
      <c r="BH24" s="172"/>
      <c r="BI24" s="173">
        <f>(BI14-BI19)/BI14</f>
        <v>0.62194016319129641</v>
      </c>
      <c r="BJ24" s="174"/>
      <c r="BK24" s="1"/>
      <c r="BL24" s="107"/>
      <c r="BM24" s="108">
        <f>(BM14-BM19)/BM14</f>
        <v>0.6296010832204979</v>
      </c>
      <c r="BN24" s="109"/>
      <c r="BO24" s="1"/>
      <c r="BP24" s="172"/>
      <c r="BQ24" s="173">
        <f>(BQ14-BQ19)/BQ14</f>
        <v>0.61198088332234679</v>
      </c>
      <c r="BR24" s="174"/>
      <c r="BS24" s="4"/>
      <c r="BT24" s="172"/>
      <c r="BU24" s="173">
        <f>(BU14-BU19)/BU14</f>
        <v>0.63077311348532006</v>
      </c>
      <c r="BV24" s="174"/>
      <c r="BW24" s="1"/>
      <c r="BX24" s="172"/>
      <c r="BY24" s="173">
        <f>(BY14-BY19)/BY14</f>
        <v>0.62256278584610447</v>
      </c>
      <c r="BZ24" s="174"/>
      <c r="CA24" s="1"/>
      <c r="CB24" s="172"/>
      <c r="CC24" s="173">
        <f>(CC14-CC19)/CC14</f>
        <v>0.61678604796013703</v>
      </c>
      <c r="CD24" s="174"/>
      <c r="CE24" s="1"/>
      <c r="CF24" s="107"/>
      <c r="CG24" s="108">
        <f>(CG14-CG19)/CG14</f>
        <v>0.6204338130954794</v>
      </c>
      <c r="CH24" s="109"/>
      <c r="CI24" s="1"/>
      <c r="CJ24" s="172"/>
      <c r="CK24" s="173">
        <f>(CK14-CK19)/CK14</f>
        <v>0.62316401468788252</v>
      </c>
      <c r="CL24" s="174"/>
      <c r="CN24" s="172"/>
      <c r="CO24" s="173">
        <f>(CO14-CO19)/CO14</f>
        <v>0.62453800417804917</v>
      </c>
      <c r="CP24" s="174"/>
      <c r="CR24" s="172"/>
      <c r="CS24" s="173">
        <f>(CS14-CS19)/CS14</f>
        <v>0.63073005093378609</v>
      </c>
      <c r="CT24" s="174"/>
      <c r="CV24" s="172"/>
      <c r="CW24" s="173">
        <f>(CW14-CW19)/CW14</f>
        <v>0.63851653261840935</v>
      </c>
      <c r="CX24" s="174"/>
      <c r="CZ24" s="107"/>
      <c r="DA24" s="108">
        <f>(DA14-DA19)/DA14</f>
        <v>0.62935419235511714</v>
      </c>
      <c r="DB24" s="109"/>
      <c r="DC24" s="91"/>
      <c r="DD24" s="1"/>
      <c r="DE24" s="208"/>
      <c r="DF24" s="209">
        <f ca="1">(DF14-DF19)/DF14</f>
        <v>0.6182534937712364</v>
      </c>
      <c r="DG24" s="210"/>
      <c r="DH24" s="4"/>
      <c r="DI24" s="208"/>
      <c r="DJ24" s="209">
        <f ca="1">(DJ14-DJ19)/DJ14</f>
        <v>0.62010250908121256</v>
      </c>
      <c r="DK24" s="210"/>
      <c r="DM24" s="208"/>
      <c r="DN24" s="209">
        <f ca="1">(DN14-DN19)/DN14</f>
        <v>0.62916581882746181</v>
      </c>
      <c r="DO24" s="210"/>
      <c r="DQ24" s="208"/>
      <c r="DR24" s="209">
        <f ca="1">(DR14-DR19)/DR14</f>
        <v>0.62219128973526538</v>
      </c>
      <c r="DS24" s="210"/>
      <c r="DT24" s="1"/>
      <c r="DU24" s="107"/>
      <c r="DV24" s="108">
        <f ca="1">(DV14-DV19)/DV14</f>
        <v>0.62246346602745373</v>
      </c>
      <c r="DW24" s="109"/>
      <c r="DY24" s="208"/>
      <c r="DZ24" s="209">
        <f ca="1">(DZ14-DZ19)/DZ14</f>
        <v>0.61827441658254401</v>
      </c>
      <c r="EA24" s="210"/>
      <c r="EB24" s="4"/>
      <c r="EC24" s="208"/>
      <c r="ED24" s="209">
        <f ca="1">(ED14-ED19)/ED14</f>
        <v>0.62017669102372297</v>
      </c>
      <c r="EE24" s="210"/>
      <c r="EF24" s="1"/>
      <c r="EG24" s="208"/>
      <c r="EH24" s="209">
        <f ca="1">(EH14-EH19)/EH14</f>
        <v>0.6292262765958877</v>
      </c>
      <c r="EI24" s="210"/>
      <c r="EJ24" s="1"/>
      <c r="EK24" s="208"/>
      <c r="EL24" s="209">
        <f ca="1">(EL14-EL19)/EL14</f>
        <v>0.622254742737407</v>
      </c>
      <c r="EM24" s="210"/>
      <c r="EN24" s="1"/>
      <c r="EO24" s="107"/>
      <c r="EP24" s="108">
        <f ca="1">(EP14-EP19)/EP14</f>
        <v>0.62251263615748487</v>
      </c>
      <c r="EQ24" s="109"/>
      <c r="ES24" s="208"/>
      <c r="ET24" s="209">
        <f ca="1">(ET14-ET19)/ET14</f>
        <v>0.61833263932737048</v>
      </c>
      <c r="EU24" s="210"/>
      <c r="EV24" s="4"/>
      <c r="EW24" s="208"/>
      <c r="EX24" s="209">
        <f ca="1">(EX14-EX19)/EX14</f>
        <v>0.62024096743696755</v>
      </c>
      <c r="EY24" s="210"/>
      <c r="EZ24" s="1"/>
      <c r="FA24" s="208"/>
      <c r="FB24" s="209">
        <f ca="1">(FB14-FB19)/FB14</f>
        <v>0.6292159743497312</v>
      </c>
      <c r="FC24" s="210"/>
      <c r="FD24" s="1"/>
      <c r="FE24" s="208"/>
      <c r="FF24" s="209">
        <f ca="1">(FF14-FF19)/FF14</f>
        <v>0.62215155141772704</v>
      </c>
      <c r="FG24" s="210"/>
      <c r="FH24" s="1"/>
      <c r="FI24" s="107"/>
      <c r="FJ24" s="108">
        <f ca="1">(FJ14-FJ19)/FJ14</f>
        <v>0.62252281737584869</v>
      </c>
      <c r="FK24" s="109"/>
      <c r="FM24" s="208"/>
      <c r="FN24" s="209">
        <f ca="1">(FN14-FN19)/FN14</f>
        <v>0.61786744086900836</v>
      </c>
      <c r="FO24" s="210"/>
      <c r="FP24" s="4"/>
      <c r="FQ24" s="208"/>
      <c r="FR24" s="209">
        <f ca="1">(FR14-FR19)/FR14</f>
        <v>0.61987148095392464</v>
      </c>
      <c r="FS24" s="210"/>
      <c r="FT24" s="1"/>
      <c r="FU24" s="208"/>
      <c r="FV24" s="209">
        <f ca="1">(FV14-FV19)/FV14</f>
        <v>0.62912324881368209</v>
      </c>
      <c r="FW24" s="210"/>
      <c r="FX24" s="1"/>
      <c r="FY24" s="208"/>
      <c r="FZ24" s="209">
        <f ca="1">(FZ14-FZ19)/FZ14</f>
        <v>0.6217260854366522</v>
      </c>
      <c r="GA24" s="210"/>
      <c r="GB24" s="1"/>
      <c r="GC24" s="107"/>
      <c r="GD24" s="108">
        <f ca="1">(GD14-GD19)/GD14</f>
        <v>0.62213377277677451</v>
      </c>
      <c r="GE24" s="109"/>
      <c r="GG24" s="208"/>
      <c r="GH24" s="209">
        <f ca="1">(GH14-GH19)/GH14</f>
        <v>0.61785650483707177</v>
      </c>
      <c r="GI24" s="210"/>
      <c r="GJ24" s="4"/>
      <c r="GK24" s="208"/>
      <c r="GL24" s="209">
        <f ca="1">(GL14-GL19)/GL14</f>
        <v>0.61984214700782903</v>
      </c>
      <c r="GM24" s="210"/>
      <c r="GN24" s="1"/>
      <c r="GO24" s="208"/>
      <c r="GP24" s="209">
        <f ca="1">(GP14-GP19)/GP14</f>
        <v>0.62910731586797264</v>
      </c>
      <c r="GQ24" s="210"/>
      <c r="GR24" s="1"/>
      <c r="GS24" s="208"/>
      <c r="GT24" s="209">
        <f ca="1">(GT14-GT19)/GT14</f>
        <v>0.62171221132219501</v>
      </c>
      <c r="GU24" s="210"/>
      <c r="GV24" s="1"/>
      <c r="GW24" s="107"/>
      <c r="GX24" s="108">
        <f ca="1">(GX14-GX19)/GX14</f>
        <v>0.62211692035409372</v>
      </c>
      <c r="GY24" s="109"/>
      <c r="HA24" s="208"/>
      <c r="HB24" s="209">
        <f ca="1">(HB14-HB19)/HB14</f>
        <v>0.61787136313676427</v>
      </c>
      <c r="HC24" s="210"/>
      <c r="HD24" s="4"/>
      <c r="HE24" s="208"/>
      <c r="HF24" s="209">
        <f ca="1">(HF14-HF19)/HF14</f>
        <v>0.61985432214398994</v>
      </c>
      <c r="HG24" s="210"/>
      <c r="HH24" s="1"/>
      <c r="HI24" s="208"/>
      <c r="HJ24" s="209">
        <f ca="1">(HJ14-HJ19)/HJ14</f>
        <v>0.62911754052750646</v>
      </c>
      <c r="HK24" s="210"/>
      <c r="HL24" s="1"/>
      <c r="HM24" s="208"/>
      <c r="HN24" s="209">
        <f ca="1">(HN14-HN19)/HN14</f>
        <v>0.62173674748528651</v>
      </c>
      <c r="HO24" s="210"/>
      <c r="HP24" s="1"/>
      <c r="HQ24" s="107"/>
      <c r="HR24" s="108">
        <f ca="1">(HR14-HR19)/HR14</f>
        <v>0.62213296357958603</v>
      </c>
      <c r="HS24" s="109"/>
      <c r="HU24" s="208"/>
      <c r="HV24" s="209">
        <f ca="1">(HV14-HV19)/HV14</f>
        <v>0.61791489702078872</v>
      </c>
      <c r="HW24" s="210"/>
      <c r="HX24" s="4"/>
      <c r="HY24" s="208"/>
      <c r="HZ24" s="209">
        <f ca="1">(HZ14-HZ19)/HZ14</f>
        <v>0.61991209986668727</v>
      </c>
      <c r="IA24" s="210"/>
      <c r="IB24" s="1"/>
      <c r="IC24" s="208"/>
      <c r="ID24" s="209">
        <f ca="1">(ID14-ID19)/ID14</f>
        <v>0.62915655107108592</v>
      </c>
      <c r="IE24" s="210"/>
      <c r="IF24" s="1"/>
      <c r="IG24" s="208"/>
      <c r="IH24" s="209">
        <f ca="1">(IH14-IH19)/IH14</f>
        <v>0.62180387368648027</v>
      </c>
      <c r="II24" s="210"/>
      <c r="IJ24" s="1"/>
      <c r="IK24" s="107"/>
      <c r="IL24" s="108">
        <f ca="1">(IL14-IL19)/IL14</f>
        <v>0.62218537567283894</v>
      </c>
      <c r="IM24" s="109"/>
      <c r="IO24" s="208"/>
      <c r="IP24" s="209">
        <f ca="1">(IP14-IP19)/IP14</f>
        <v>0.61817146773375076</v>
      </c>
      <c r="IQ24" s="210"/>
      <c r="IR24" s="4"/>
      <c r="IS24" s="208"/>
      <c r="IT24" s="209">
        <f ca="1">(IT14-IT19)/IT14</f>
        <v>0.62030680552622952</v>
      </c>
      <c r="IU24" s="210"/>
      <c r="IV24" s="1"/>
      <c r="IW24" s="208"/>
      <c r="IX24" s="209">
        <f ca="1">(IX14-IX19)/IX14</f>
        <v>0.62940734117827957</v>
      </c>
      <c r="IY24" s="210"/>
      <c r="IZ24" s="1"/>
      <c r="JA24" s="208"/>
      <c r="JB24" s="209">
        <f ca="1">(JB14-JB19)/JB14</f>
        <v>0.62216064352971234</v>
      </c>
      <c r="JC24" s="210"/>
      <c r="JD24" s="1"/>
      <c r="JE24" s="107"/>
      <c r="JF24" s="108">
        <f ca="1">(JF14-JF19)/JF14</f>
        <v>0.62250021329595573</v>
      </c>
      <c r="JG24" s="109"/>
      <c r="JI24" s="208"/>
      <c r="JJ24" s="209">
        <f ca="1">(JJ14-JJ19)/JJ14</f>
        <v>0.61832052202095167</v>
      </c>
      <c r="JK24" s="210"/>
      <c r="JL24" s="4"/>
      <c r="JM24" s="208"/>
      <c r="JN24" s="209">
        <f ca="1">(JN14-JN19)/JN14</f>
        <v>0.62053973771924031</v>
      </c>
      <c r="JO24" s="210"/>
      <c r="JP24" s="1"/>
      <c r="JQ24" s="208"/>
      <c r="JR24" s="209">
        <f ca="1">(JR14-JR19)/JR14</f>
        <v>0.62955467797460718</v>
      </c>
      <c r="JS24" s="210"/>
      <c r="JT24" s="1"/>
      <c r="JU24" s="208"/>
      <c r="JV24" s="209">
        <f ca="1">(JV14-JV19)/JV14</f>
        <v>0.62236715846534274</v>
      </c>
      <c r="JW24" s="210"/>
      <c r="JX24" s="1"/>
      <c r="JY24" s="107"/>
      <c r="JZ24" s="108">
        <f ca="1">(JZ14-JZ19)/JZ14</f>
        <v>0.62268402276025736</v>
      </c>
      <c r="KA24" s="109"/>
      <c r="KC24" s="208"/>
      <c r="KD24" s="209">
        <f ca="1">(KD14-KD19)/KD14</f>
        <v>0.61846925830010169</v>
      </c>
      <c r="KE24" s="210"/>
      <c r="KF24" s="4"/>
      <c r="KG24" s="208"/>
      <c r="KH24" s="209">
        <f ca="1">(KH14-KH19)/KH14</f>
        <v>0.62077211038901303</v>
      </c>
      <c r="KI24" s="210"/>
      <c r="KJ24" s="1"/>
      <c r="KK24" s="208"/>
      <c r="KL24" s="209">
        <f ca="1">(KL14-KL19)/KL14</f>
        <v>0.62970165972942738</v>
      </c>
      <c r="KM24" s="210"/>
      <c r="KN24" s="1"/>
      <c r="KO24" s="208"/>
      <c r="KP24" s="209">
        <f ca="1">(KP14-KP19)/KP14</f>
        <v>0.62257321916346864</v>
      </c>
      <c r="KQ24" s="210"/>
      <c r="KR24" s="1"/>
      <c r="KS24" s="107"/>
      <c r="KT24" s="108">
        <f ca="1">(KT14-KT19)/KT14</f>
        <v>0.62286741380369559</v>
      </c>
      <c r="KU24" s="109"/>
    </row>
    <row r="25" spans="1:307" ht="6.5" customHeight="1">
      <c r="A25" s="124"/>
      <c r="B25" s="127"/>
      <c r="C25" s="127"/>
      <c r="D25" s="127"/>
      <c r="E25" s="127"/>
      <c r="F25" s="127"/>
      <c r="G25" s="1"/>
      <c r="H25" s="165"/>
      <c r="I25" s="173"/>
      <c r="J25" s="164"/>
      <c r="K25" s="4"/>
      <c r="L25" s="165"/>
      <c r="M25" s="173"/>
      <c r="N25" s="164"/>
      <c r="O25" s="1"/>
      <c r="P25" s="165"/>
      <c r="Q25" s="173"/>
      <c r="R25" s="164"/>
      <c r="S25" s="1"/>
      <c r="T25" s="165"/>
      <c r="U25" s="173"/>
      <c r="V25" s="164"/>
      <c r="W25" s="1"/>
      <c r="X25" s="83"/>
      <c r="Y25" s="108"/>
      <c r="Z25" s="82"/>
      <c r="AA25" s="1"/>
      <c r="AB25" s="165"/>
      <c r="AC25" s="173"/>
      <c r="AD25" s="164"/>
      <c r="AE25" s="4"/>
      <c r="AF25" s="165"/>
      <c r="AG25" s="173"/>
      <c r="AH25" s="164"/>
      <c r="AI25" s="1"/>
      <c r="AJ25" s="165"/>
      <c r="AK25" s="173"/>
      <c r="AL25" s="164"/>
      <c r="AM25" s="1"/>
      <c r="AN25" s="165"/>
      <c r="AO25" s="173"/>
      <c r="AP25" s="164"/>
      <c r="AQ25" s="1"/>
      <c r="AR25" s="83"/>
      <c r="AS25" s="108"/>
      <c r="AT25" s="82"/>
      <c r="AU25" s="1"/>
      <c r="AV25" s="165"/>
      <c r="AW25" s="173"/>
      <c r="AX25" s="164"/>
      <c r="AY25" s="4"/>
      <c r="AZ25" s="165"/>
      <c r="BA25" s="173"/>
      <c r="BB25" s="164"/>
      <c r="BC25" s="1"/>
      <c r="BD25" s="165"/>
      <c r="BE25" s="173"/>
      <c r="BF25" s="164"/>
      <c r="BG25" s="1"/>
      <c r="BH25" s="165"/>
      <c r="BI25" s="173"/>
      <c r="BJ25" s="164"/>
      <c r="BK25" s="1"/>
      <c r="BL25" s="83"/>
      <c r="BM25" s="108"/>
      <c r="BN25" s="82"/>
      <c r="BO25" s="1"/>
      <c r="BP25" s="165"/>
      <c r="BQ25" s="173"/>
      <c r="BR25" s="164"/>
      <c r="BS25" s="4"/>
      <c r="BT25" s="165"/>
      <c r="BU25" s="173"/>
      <c r="BV25" s="164"/>
      <c r="BW25" s="1"/>
      <c r="BX25" s="165"/>
      <c r="BY25" s="173"/>
      <c r="BZ25" s="164"/>
      <c r="CA25" s="1"/>
      <c r="CB25" s="165"/>
      <c r="CC25" s="173"/>
      <c r="CD25" s="164"/>
      <c r="CE25" s="1"/>
      <c r="CF25" s="83"/>
      <c r="CG25" s="108"/>
      <c r="CH25" s="82"/>
      <c r="CI25" s="1"/>
      <c r="CJ25" s="165"/>
      <c r="CK25" s="173"/>
      <c r="CL25" s="164"/>
      <c r="CN25" s="165"/>
      <c r="CO25" s="173"/>
      <c r="CP25" s="164"/>
      <c r="CR25" s="165"/>
      <c r="CS25" s="173"/>
      <c r="CT25" s="164"/>
      <c r="CV25" s="165"/>
      <c r="CW25" s="173"/>
      <c r="CX25" s="164"/>
      <c r="CZ25" s="83"/>
      <c r="DA25" s="108"/>
      <c r="DB25" s="82"/>
      <c r="DD25" s="1"/>
      <c r="DE25" s="199"/>
      <c r="DF25" s="209"/>
      <c r="DG25" s="201"/>
      <c r="DH25" s="4"/>
      <c r="DI25" s="199"/>
      <c r="DJ25" s="209"/>
      <c r="DK25" s="201"/>
      <c r="DM25" s="199"/>
      <c r="DN25" s="209"/>
      <c r="DO25" s="201"/>
      <c r="DQ25" s="199"/>
      <c r="DR25" s="209"/>
      <c r="DS25" s="201"/>
      <c r="DT25" s="1"/>
      <c r="DU25" s="83"/>
      <c r="DV25" s="108"/>
      <c r="DW25" s="82"/>
      <c r="DY25" s="199"/>
      <c r="DZ25" s="209"/>
      <c r="EA25" s="201"/>
      <c r="EB25" s="4"/>
      <c r="EC25" s="199"/>
      <c r="ED25" s="209"/>
      <c r="EE25" s="201"/>
      <c r="EF25" s="1"/>
      <c r="EG25" s="199"/>
      <c r="EH25" s="209"/>
      <c r="EI25" s="201"/>
      <c r="EJ25" s="1"/>
      <c r="EK25" s="199"/>
      <c r="EL25" s="209"/>
      <c r="EM25" s="201"/>
      <c r="EN25" s="1"/>
      <c r="EO25" s="83"/>
      <c r="EP25" s="108"/>
      <c r="EQ25" s="82"/>
      <c r="ES25" s="199"/>
      <c r="ET25" s="209"/>
      <c r="EU25" s="201"/>
      <c r="EV25" s="4"/>
      <c r="EW25" s="199"/>
      <c r="EX25" s="209"/>
      <c r="EY25" s="201"/>
      <c r="EZ25" s="1"/>
      <c r="FA25" s="199"/>
      <c r="FB25" s="209"/>
      <c r="FC25" s="201"/>
      <c r="FD25" s="1"/>
      <c r="FE25" s="199"/>
      <c r="FF25" s="209"/>
      <c r="FG25" s="201"/>
      <c r="FH25" s="1"/>
      <c r="FI25" s="83"/>
      <c r="FJ25" s="108"/>
      <c r="FK25" s="82"/>
      <c r="FM25" s="199"/>
      <c r="FN25" s="209"/>
      <c r="FO25" s="201"/>
      <c r="FP25" s="4"/>
      <c r="FQ25" s="199"/>
      <c r="FR25" s="209"/>
      <c r="FS25" s="201"/>
      <c r="FT25" s="1"/>
      <c r="FU25" s="199"/>
      <c r="FV25" s="209"/>
      <c r="FW25" s="201"/>
      <c r="FX25" s="1"/>
      <c r="FY25" s="199"/>
      <c r="FZ25" s="209"/>
      <c r="GA25" s="201"/>
      <c r="GB25" s="1"/>
      <c r="GC25" s="83"/>
      <c r="GD25" s="108"/>
      <c r="GE25" s="82"/>
      <c r="GG25" s="199"/>
      <c r="GH25" s="209"/>
      <c r="GI25" s="201"/>
      <c r="GJ25" s="4"/>
      <c r="GK25" s="199"/>
      <c r="GL25" s="209"/>
      <c r="GM25" s="201"/>
      <c r="GN25" s="1"/>
      <c r="GO25" s="199"/>
      <c r="GP25" s="209"/>
      <c r="GQ25" s="201"/>
      <c r="GR25" s="1"/>
      <c r="GS25" s="199"/>
      <c r="GT25" s="209"/>
      <c r="GU25" s="201"/>
      <c r="GV25" s="1"/>
      <c r="GW25" s="83"/>
      <c r="GX25" s="108"/>
      <c r="GY25" s="82"/>
      <c r="HA25" s="199"/>
      <c r="HB25" s="209"/>
      <c r="HC25" s="201"/>
      <c r="HD25" s="4"/>
      <c r="HE25" s="199"/>
      <c r="HF25" s="209"/>
      <c r="HG25" s="201"/>
      <c r="HH25" s="1"/>
      <c r="HI25" s="199"/>
      <c r="HJ25" s="209"/>
      <c r="HK25" s="201"/>
      <c r="HL25" s="1"/>
      <c r="HM25" s="199"/>
      <c r="HN25" s="209"/>
      <c r="HO25" s="201"/>
      <c r="HP25" s="1"/>
      <c r="HQ25" s="83"/>
      <c r="HR25" s="108"/>
      <c r="HS25" s="82"/>
      <c r="HU25" s="199"/>
      <c r="HV25" s="209"/>
      <c r="HW25" s="201"/>
      <c r="HX25" s="4"/>
      <c r="HY25" s="199"/>
      <c r="HZ25" s="209"/>
      <c r="IA25" s="201"/>
      <c r="IB25" s="1"/>
      <c r="IC25" s="199"/>
      <c r="ID25" s="209"/>
      <c r="IE25" s="201"/>
      <c r="IF25" s="1"/>
      <c r="IG25" s="199"/>
      <c r="IH25" s="209"/>
      <c r="II25" s="201"/>
      <c r="IJ25" s="1"/>
      <c r="IK25" s="83"/>
      <c r="IL25" s="108"/>
      <c r="IM25" s="82"/>
      <c r="IO25" s="199"/>
      <c r="IP25" s="209"/>
      <c r="IQ25" s="201"/>
      <c r="IR25" s="4"/>
      <c r="IS25" s="199"/>
      <c r="IT25" s="209"/>
      <c r="IU25" s="201"/>
      <c r="IV25" s="1"/>
      <c r="IW25" s="199"/>
      <c r="IX25" s="209"/>
      <c r="IY25" s="201"/>
      <c r="IZ25" s="1"/>
      <c r="JA25" s="199"/>
      <c r="JB25" s="209"/>
      <c r="JC25" s="201"/>
      <c r="JD25" s="1"/>
      <c r="JE25" s="83"/>
      <c r="JF25" s="108"/>
      <c r="JG25" s="82"/>
      <c r="JI25" s="199"/>
      <c r="JJ25" s="209"/>
      <c r="JK25" s="201"/>
      <c r="JL25" s="4"/>
      <c r="JM25" s="199"/>
      <c r="JN25" s="209"/>
      <c r="JO25" s="201"/>
      <c r="JP25" s="1"/>
      <c r="JQ25" s="199"/>
      <c r="JR25" s="209"/>
      <c r="JS25" s="201"/>
      <c r="JT25" s="1"/>
      <c r="JU25" s="199"/>
      <c r="JV25" s="209"/>
      <c r="JW25" s="201"/>
      <c r="JX25" s="1"/>
      <c r="JY25" s="83"/>
      <c r="JZ25" s="108"/>
      <c r="KA25" s="82"/>
      <c r="KC25" s="199"/>
      <c r="KD25" s="209"/>
      <c r="KE25" s="201"/>
      <c r="KF25" s="4"/>
      <c r="KG25" s="199"/>
      <c r="KH25" s="209"/>
      <c r="KI25" s="201"/>
      <c r="KJ25" s="1"/>
      <c r="KK25" s="199"/>
      <c r="KL25" s="209"/>
      <c r="KM25" s="201"/>
      <c r="KN25" s="1"/>
      <c r="KO25" s="199"/>
      <c r="KP25" s="209"/>
      <c r="KQ25" s="201"/>
      <c r="KR25" s="1"/>
      <c r="KS25" s="83"/>
      <c r="KT25" s="108"/>
      <c r="KU25" s="82"/>
    </row>
    <row r="26" spans="1:307">
      <c r="A26" s="123" t="s">
        <v>3</v>
      </c>
      <c r="B26" s="124"/>
      <c r="C26" s="124"/>
      <c r="D26" s="124"/>
      <c r="E26" s="124"/>
      <c r="F26" s="124"/>
      <c r="G26" s="1"/>
      <c r="H26" s="165"/>
      <c r="I26" s="171"/>
      <c r="J26" s="164"/>
      <c r="K26" s="4"/>
      <c r="L26" s="165"/>
      <c r="M26" s="171"/>
      <c r="N26" s="164"/>
      <c r="O26" s="1"/>
      <c r="P26" s="165"/>
      <c r="Q26" s="171"/>
      <c r="R26" s="164"/>
      <c r="S26" s="1"/>
      <c r="T26" s="165"/>
      <c r="U26" s="171"/>
      <c r="V26" s="164"/>
      <c r="W26" s="1"/>
      <c r="X26" s="83"/>
      <c r="Y26" s="106"/>
      <c r="Z26" s="82"/>
      <c r="AA26" s="1"/>
      <c r="AB26" s="165"/>
      <c r="AC26" s="171"/>
      <c r="AD26" s="164"/>
      <c r="AE26" s="4"/>
      <c r="AF26" s="165"/>
      <c r="AG26" s="171"/>
      <c r="AH26" s="164"/>
      <c r="AI26" s="1"/>
      <c r="AJ26" s="165"/>
      <c r="AK26" s="171"/>
      <c r="AL26" s="164"/>
      <c r="AM26" s="1"/>
      <c r="AN26" s="165"/>
      <c r="AO26" s="171"/>
      <c r="AP26" s="164"/>
      <c r="AQ26" s="1"/>
      <c r="AR26" s="83"/>
      <c r="AS26" s="106"/>
      <c r="AT26" s="82"/>
      <c r="AU26" s="1"/>
      <c r="AV26" s="165"/>
      <c r="AW26" s="171"/>
      <c r="AX26" s="164"/>
      <c r="AY26" s="4"/>
      <c r="AZ26" s="165"/>
      <c r="BA26" s="171"/>
      <c r="BB26" s="164"/>
      <c r="BC26" s="1"/>
      <c r="BD26" s="165"/>
      <c r="BE26" s="171"/>
      <c r="BF26" s="164"/>
      <c r="BG26" s="1"/>
      <c r="BH26" s="165"/>
      <c r="BI26" s="171"/>
      <c r="BJ26" s="164"/>
      <c r="BK26" s="1"/>
      <c r="BL26" s="83"/>
      <c r="BM26" s="106"/>
      <c r="BN26" s="82"/>
      <c r="BO26" s="1"/>
      <c r="BP26" s="165"/>
      <c r="BQ26" s="171"/>
      <c r="BR26" s="164"/>
      <c r="BS26" s="4"/>
      <c r="BT26" s="165"/>
      <c r="BU26" s="171"/>
      <c r="BV26" s="164"/>
      <c r="BW26" s="1"/>
      <c r="BX26" s="165"/>
      <c r="BY26" s="171"/>
      <c r="BZ26" s="164"/>
      <c r="CA26" s="1"/>
      <c r="CB26" s="165"/>
      <c r="CC26" s="171"/>
      <c r="CD26" s="164"/>
      <c r="CE26" s="1"/>
      <c r="CF26" s="83"/>
      <c r="CG26" s="106"/>
      <c r="CH26" s="82"/>
      <c r="CI26" s="1"/>
      <c r="CJ26" s="165"/>
      <c r="CK26" s="171"/>
      <c r="CL26" s="164"/>
      <c r="CN26" s="165"/>
      <c r="CO26" s="171"/>
      <c r="CP26" s="164"/>
      <c r="CR26" s="165"/>
      <c r="CS26" s="171"/>
      <c r="CT26" s="164"/>
      <c r="CV26" s="165"/>
      <c r="CW26" s="171"/>
      <c r="CX26" s="164"/>
      <c r="CZ26" s="83"/>
      <c r="DA26" s="106"/>
      <c r="DB26" s="82"/>
      <c r="DD26" s="1"/>
      <c r="DE26" s="199"/>
      <c r="DF26" s="207"/>
      <c r="DG26" s="201"/>
      <c r="DH26" s="4"/>
      <c r="DI26" s="199"/>
      <c r="DJ26" s="207"/>
      <c r="DK26" s="201"/>
      <c r="DM26" s="199"/>
      <c r="DN26" s="207"/>
      <c r="DO26" s="201"/>
      <c r="DQ26" s="199"/>
      <c r="DR26" s="207"/>
      <c r="DS26" s="201"/>
      <c r="DT26" s="1"/>
      <c r="DU26" s="83"/>
      <c r="DV26" s="106"/>
      <c r="DW26" s="82"/>
      <c r="DY26" s="199"/>
      <c r="DZ26" s="207"/>
      <c r="EA26" s="201"/>
      <c r="EB26" s="4"/>
      <c r="EC26" s="199"/>
      <c r="ED26" s="207"/>
      <c r="EE26" s="201"/>
      <c r="EF26" s="1"/>
      <c r="EG26" s="199"/>
      <c r="EH26" s="207"/>
      <c r="EI26" s="201"/>
      <c r="EJ26" s="1"/>
      <c r="EK26" s="199"/>
      <c r="EL26" s="207"/>
      <c r="EM26" s="201"/>
      <c r="EN26" s="1"/>
      <c r="EO26" s="83"/>
      <c r="EP26" s="106"/>
      <c r="EQ26" s="82"/>
      <c r="ES26" s="199"/>
      <c r="ET26" s="207"/>
      <c r="EU26" s="201"/>
      <c r="EV26" s="4"/>
      <c r="EW26" s="199"/>
      <c r="EX26" s="207"/>
      <c r="EY26" s="201"/>
      <c r="EZ26" s="1"/>
      <c r="FA26" s="199"/>
      <c r="FB26" s="207"/>
      <c r="FC26" s="201"/>
      <c r="FD26" s="1"/>
      <c r="FE26" s="199"/>
      <c r="FF26" s="207"/>
      <c r="FG26" s="201"/>
      <c r="FH26" s="1"/>
      <c r="FI26" s="83"/>
      <c r="FJ26" s="106"/>
      <c r="FK26" s="82"/>
      <c r="FM26" s="199"/>
      <c r="FN26" s="207"/>
      <c r="FO26" s="201"/>
      <c r="FP26" s="4"/>
      <c r="FQ26" s="199"/>
      <c r="FR26" s="207"/>
      <c r="FS26" s="201"/>
      <c r="FT26" s="1"/>
      <c r="FU26" s="199"/>
      <c r="FV26" s="207"/>
      <c r="FW26" s="201"/>
      <c r="FX26" s="1"/>
      <c r="FY26" s="199"/>
      <c r="FZ26" s="207"/>
      <c r="GA26" s="201"/>
      <c r="GB26" s="1"/>
      <c r="GC26" s="83"/>
      <c r="GD26" s="106"/>
      <c r="GE26" s="82"/>
      <c r="GG26" s="199"/>
      <c r="GH26" s="207"/>
      <c r="GI26" s="201"/>
      <c r="GJ26" s="4"/>
      <c r="GK26" s="199"/>
      <c r="GL26" s="207"/>
      <c r="GM26" s="201"/>
      <c r="GN26" s="1"/>
      <c r="GO26" s="199"/>
      <c r="GP26" s="207"/>
      <c r="GQ26" s="201"/>
      <c r="GR26" s="1"/>
      <c r="GS26" s="199"/>
      <c r="GT26" s="207"/>
      <c r="GU26" s="201"/>
      <c r="GV26" s="1"/>
      <c r="GW26" s="83"/>
      <c r="GX26" s="106"/>
      <c r="GY26" s="82"/>
      <c r="HA26" s="199"/>
      <c r="HB26" s="207"/>
      <c r="HC26" s="201"/>
      <c r="HD26" s="4"/>
      <c r="HE26" s="199"/>
      <c r="HF26" s="207"/>
      <c r="HG26" s="201"/>
      <c r="HH26" s="1"/>
      <c r="HI26" s="199"/>
      <c r="HJ26" s="207"/>
      <c r="HK26" s="201"/>
      <c r="HL26" s="1"/>
      <c r="HM26" s="199"/>
      <c r="HN26" s="207"/>
      <c r="HO26" s="201"/>
      <c r="HP26" s="1"/>
      <c r="HQ26" s="83"/>
      <c r="HR26" s="106"/>
      <c r="HS26" s="82"/>
      <c r="HU26" s="199"/>
      <c r="HV26" s="207"/>
      <c r="HW26" s="201"/>
      <c r="HX26" s="4"/>
      <c r="HY26" s="199"/>
      <c r="HZ26" s="207"/>
      <c r="IA26" s="201"/>
      <c r="IB26" s="1"/>
      <c r="IC26" s="199"/>
      <c r="ID26" s="207"/>
      <c r="IE26" s="201"/>
      <c r="IF26" s="1"/>
      <c r="IG26" s="199"/>
      <c r="IH26" s="207"/>
      <c r="II26" s="201"/>
      <c r="IJ26" s="1"/>
      <c r="IK26" s="83"/>
      <c r="IL26" s="106"/>
      <c r="IM26" s="82"/>
      <c r="IO26" s="199"/>
      <c r="IP26" s="207"/>
      <c r="IQ26" s="201"/>
      <c r="IR26" s="4"/>
      <c r="IS26" s="199"/>
      <c r="IT26" s="207"/>
      <c r="IU26" s="201"/>
      <c r="IV26" s="1"/>
      <c r="IW26" s="199"/>
      <c r="IX26" s="207"/>
      <c r="IY26" s="201"/>
      <c r="IZ26" s="1"/>
      <c r="JA26" s="199"/>
      <c r="JB26" s="207"/>
      <c r="JC26" s="201"/>
      <c r="JD26" s="1"/>
      <c r="JE26" s="83"/>
      <c r="JF26" s="106"/>
      <c r="JG26" s="82"/>
      <c r="JI26" s="199"/>
      <c r="JJ26" s="207"/>
      <c r="JK26" s="201"/>
      <c r="JL26" s="4"/>
      <c r="JM26" s="199"/>
      <c r="JN26" s="207"/>
      <c r="JO26" s="201"/>
      <c r="JP26" s="1"/>
      <c r="JQ26" s="199"/>
      <c r="JR26" s="207"/>
      <c r="JS26" s="201"/>
      <c r="JT26" s="1"/>
      <c r="JU26" s="199"/>
      <c r="JV26" s="207"/>
      <c r="JW26" s="201"/>
      <c r="JX26" s="1"/>
      <c r="JY26" s="83"/>
      <c r="JZ26" s="106"/>
      <c r="KA26" s="82"/>
      <c r="KC26" s="199"/>
      <c r="KD26" s="207"/>
      <c r="KE26" s="201"/>
      <c r="KF26" s="4"/>
      <c r="KG26" s="199"/>
      <c r="KH26" s="207"/>
      <c r="KI26" s="201"/>
      <c r="KJ26" s="1"/>
      <c r="KK26" s="199"/>
      <c r="KL26" s="207"/>
      <c r="KM26" s="201"/>
      <c r="KN26" s="1"/>
      <c r="KO26" s="199"/>
      <c r="KP26" s="207"/>
      <c r="KQ26" s="201"/>
      <c r="KR26" s="1"/>
      <c r="KS26" s="83"/>
      <c r="KT26" s="106"/>
      <c r="KU26" s="82"/>
    </row>
    <row r="27" spans="1:307">
      <c r="A27" s="124"/>
      <c r="B27" s="128" t="s">
        <v>15</v>
      </c>
      <c r="C27" s="128"/>
      <c r="D27" s="128"/>
      <c r="E27" s="128"/>
      <c r="F27" s="128"/>
      <c r="G27" s="4"/>
      <c r="H27" s="165"/>
      <c r="I27" s="175">
        <v>1583</v>
      </c>
      <c r="J27" s="164"/>
      <c r="K27" s="4"/>
      <c r="L27" s="165"/>
      <c r="M27" s="175">
        <v>1529</v>
      </c>
      <c r="N27" s="164"/>
      <c r="O27" s="4"/>
      <c r="P27" s="165"/>
      <c r="Q27" s="175">
        <v>1547</v>
      </c>
      <c r="R27" s="164"/>
      <c r="S27" s="4"/>
      <c r="T27" s="165"/>
      <c r="U27" s="175">
        <v>1548</v>
      </c>
      <c r="V27" s="164"/>
      <c r="W27" s="4"/>
      <c r="X27" s="83"/>
      <c r="Y27" s="110">
        <f>I27+M27+Q27+U27</f>
        <v>6207</v>
      </c>
      <c r="Z27" s="82"/>
      <c r="AA27" s="4"/>
      <c r="AB27" s="165"/>
      <c r="AC27" s="175">
        <v>1560</v>
      </c>
      <c r="AD27" s="164"/>
      <c r="AE27" s="4"/>
      <c r="AF27" s="165"/>
      <c r="AG27" s="175">
        <v>1509</v>
      </c>
      <c r="AH27" s="164"/>
      <c r="AI27" s="4"/>
      <c r="AJ27" s="165"/>
      <c r="AK27" s="175">
        <v>1626</v>
      </c>
      <c r="AL27" s="164"/>
      <c r="AM27" s="4"/>
      <c r="AN27" s="165"/>
      <c r="AO27" s="175">
        <v>1601</v>
      </c>
      <c r="AP27" s="164"/>
      <c r="AQ27" s="4"/>
      <c r="AR27" s="83"/>
      <c r="AS27" s="110">
        <f>AC27+AG27+AK27+AO27</f>
        <v>6296</v>
      </c>
      <c r="AT27" s="82"/>
      <c r="AU27" s="4"/>
      <c r="AV27" s="165"/>
      <c r="AW27" s="175">
        <v>1545</v>
      </c>
      <c r="AX27" s="164"/>
      <c r="AY27" s="4"/>
      <c r="AZ27" s="165"/>
      <c r="BA27" s="175">
        <v>1508</v>
      </c>
      <c r="BB27" s="164"/>
      <c r="BC27" s="4"/>
      <c r="BD27" s="165"/>
      <c r="BE27" s="175">
        <v>1507</v>
      </c>
      <c r="BF27" s="164"/>
      <c r="BG27" s="4"/>
      <c r="BH27" s="165"/>
      <c r="BI27" s="175">
        <v>1499</v>
      </c>
      <c r="BJ27" s="164"/>
      <c r="BK27" s="4"/>
      <c r="BL27" s="83"/>
      <c r="BM27" s="110">
        <f>AW27+BA27+BE27+BI27</f>
        <v>6059</v>
      </c>
      <c r="BN27" s="82"/>
      <c r="BO27" s="4"/>
      <c r="BP27" s="165"/>
      <c r="BQ27" s="175">
        <v>1567</v>
      </c>
      <c r="BR27" s="164"/>
      <c r="BS27" s="4"/>
      <c r="BT27" s="165"/>
      <c r="BU27" s="175">
        <v>1549</v>
      </c>
      <c r="BV27" s="164"/>
      <c r="BW27" s="4"/>
      <c r="BX27" s="165"/>
      <c r="BY27" s="175">
        <v>1590</v>
      </c>
      <c r="BZ27" s="164"/>
      <c r="CA27" s="4"/>
      <c r="CB27" s="165"/>
      <c r="CC27" s="175">
        <v>1626</v>
      </c>
      <c r="CD27" s="164"/>
      <c r="CE27" s="4"/>
      <c r="CF27" s="83"/>
      <c r="CG27" s="110">
        <f>BQ27+BU27+BY27+CC27</f>
        <v>6332</v>
      </c>
      <c r="CH27" s="82"/>
      <c r="CJ27" s="165"/>
      <c r="CK27" s="175">
        <v>1608</v>
      </c>
      <c r="CL27" s="164"/>
      <c r="CN27" s="165"/>
      <c r="CO27" s="175">
        <v>1557</v>
      </c>
      <c r="CP27" s="164"/>
      <c r="CQ27" s="4"/>
      <c r="CR27" s="165"/>
      <c r="CS27" s="175">
        <v>1659</v>
      </c>
      <c r="CT27" s="164"/>
      <c r="CU27" s="4"/>
      <c r="CV27" s="165"/>
      <c r="CW27" s="175">
        <v>1753</v>
      </c>
      <c r="CX27" s="164"/>
      <c r="CY27" s="4"/>
      <c r="CZ27" s="83"/>
      <c r="DA27" s="110">
        <f>CK27+CO27+CS27+CW27</f>
        <v>6577</v>
      </c>
      <c r="DB27" s="82"/>
      <c r="DD27" s="1"/>
      <c r="DE27" s="199"/>
      <c r="DF27" s="211">
        <f ca="1">DF$14*Ratios!DF39</f>
        <v>1635.2532560110974</v>
      </c>
      <c r="DG27" s="201"/>
      <c r="DH27" s="4"/>
      <c r="DI27" s="199"/>
      <c r="DJ27" s="211">
        <f ca="1">DJ$14*Ratios!DJ39</f>
        <v>1607.2105704930684</v>
      </c>
      <c r="DK27" s="201"/>
      <c r="DL27" s="4"/>
      <c r="DM27" s="199"/>
      <c r="DN27" s="211">
        <f ca="1">DN$14*Ratios!DN39</f>
        <v>1664.0719811575216</v>
      </c>
      <c r="DO27" s="201"/>
      <c r="DP27" s="4"/>
      <c r="DQ27" s="199"/>
      <c r="DR27" s="211">
        <f ca="1">DR$14*Ratios!DR39</f>
        <v>1742.5165812177818</v>
      </c>
      <c r="DS27" s="201"/>
      <c r="DT27" s="4"/>
      <c r="DU27" s="83"/>
      <c r="DV27" s="110">
        <f ca="1">DF27+DJ27+DN27+DR27</f>
        <v>6649.0523888794696</v>
      </c>
      <c r="DW27" s="82"/>
      <c r="DY27" s="199"/>
      <c r="DZ27" s="211">
        <f ca="1">DZ$14*Ratios!DZ39</f>
        <v>1680.5917771270035</v>
      </c>
      <c r="EA27" s="201"/>
      <c r="EB27" s="4"/>
      <c r="EC27" s="199"/>
      <c r="ED27" s="211">
        <f ca="1">ED$14*Ratios!ED39</f>
        <v>1646.854310178039</v>
      </c>
      <c r="EE27" s="201"/>
      <c r="EF27" s="4"/>
      <c r="EG27" s="199"/>
      <c r="EH27" s="211">
        <f ca="1">EH$14*Ratios!EH39</f>
        <v>1702.5519928868678</v>
      </c>
      <c r="EI27" s="201"/>
      <c r="EJ27" s="4"/>
      <c r="EK27" s="199"/>
      <c r="EL27" s="211">
        <f ca="1">EL$14*Ratios!EL39</f>
        <v>1786.1782926083351</v>
      </c>
      <c r="EM27" s="201"/>
      <c r="EN27" s="4"/>
      <c r="EO27" s="83"/>
      <c r="EP27" s="110">
        <f ca="1">DZ27+ED27+EH27+EL27</f>
        <v>6816.1763728002452</v>
      </c>
      <c r="EQ27" s="82"/>
      <c r="ES27" s="199"/>
      <c r="ET27" s="211">
        <f ca="1">ET$14*Ratios!ET39</f>
        <v>1720.4383224632656</v>
      </c>
      <c r="EU27" s="201"/>
      <c r="EV27" s="4"/>
      <c r="EW27" s="199"/>
      <c r="EX27" s="211">
        <f ca="1">EX$14*Ratios!EX39</f>
        <v>1688.6828409496688</v>
      </c>
      <c r="EY27" s="201"/>
      <c r="EZ27" s="4"/>
      <c r="FA27" s="199"/>
      <c r="FB27" s="211">
        <f ca="1">FB$14*Ratios!FB39</f>
        <v>1755.6256993228651</v>
      </c>
      <c r="FC27" s="201"/>
      <c r="FD27" s="4"/>
      <c r="FE27" s="199"/>
      <c r="FF27" s="211">
        <f ca="1">FF$14*Ratios!FF39</f>
        <v>1854.235886524471</v>
      </c>
      <c r="FG27" s="201"/>
      <c r="FH27" s="4"/>
      <c r="FI27" s="83"/>
      <c r="FJ27" s="110">
        <f ca="1">ET27+EX27+FB27+FF27</f>
        <v>7018.9827492602708</v>
      </c>
      <c r="FK27" s="82"/>
      <c r="FM27" s="199"/>
      <c r="FN27" s="211">
        <f ca="1">FN$14*Ratios!FN39</f>
        <v>1877.0124617819472</v>
      </c>
      <c r="FO27" s="201"/>
      <c r="FP27" s="4"/>
      <c r="FQ27" s="199"/>
      <c r="FR27" s="211">
        <f ca="1">FR$14*Ratios!FR39</f>
        <v>1795.6949579975508</v>
      </c>
      <c r="FS27" s="201"/>
      <c r="FT27" s="4"/>
      <c r="FU27" s="199"/>
      <c r="FV27" s="211">
        <f ca="1">FV$14*Ratios!FV39</f>
        <v>1839.8403865496434</v>
      </c>
      <c r="FW27" s="201"/>
      <c r="FX27" s="4"/>
      <c r="FY27" s="199"/>
      <c r="FZ27" s="211">
        <f ca="1">FZ$14*Ratios!FZ39</f>
        <v>1935.7385895303987</v>
      </c>
      <c r="GA27" s="201"/>
      <c r="GB27" s="4"/>
      <c r="GC27" s="83"/>
      <c r="GD27" s="110">
        <f ca="1">FN27+FR27+FV27+FZ27</f>
        <v>7448.2863958595399</v>
      </c>
      <c r="GE27" s="82"/>
      <c r="GG27" s="199"/>
      <c r="GH27" s="211">
        <f ca="1">GH$14*Ratios!GH39</f>
        <v>1954.4498671552969</v>
      </c>
      <c r="GI27" s="201"/>
      <c r="GJ27" s="4"/>
      <c r="GK27" s="199"/>
      <c r="GL27" s="211">
        <f ca="1">GL$14*Ratios!GL39</f>
        <v>1871.4383923098396</v>
      </c>
      <c r="GM27" s="201"/>
      <c r="GN27" s="4"/>
      <c r="GO27" s="199"/>
      <c r="GP27" s="211">
        <f ca="1">GP$14*Ratios!GP39</f>
        <v>1916.8451313155444</v>
      </c>
      <c r="GQ27" s="201"/>
      <c r="GR27" s="4"/>
      <c r="GS27" s="199"/>
      <c r="GT27" s="211">
        <f ca="1">GT$14*Ratios!GT39</f>
        <v>2015.3711115610254</v>
      </c>
      <c r="GU27" s="201"/>
      <c r="GV27" s="4"/>
      <c r="GW27" s="83"/>
      <c r="GX27" s="110">
        <f ca="1">GH27+GL27+GP27+GT27</f>
        <v>7758.1045023417064</v>
      </c>
      <c r="GY27" s="82"/>
      <c r="HA27" s="199"/>
      <c r="HB27" s="211">
        <f ca="1">HB$14*Ratios!HB39</f>
        <v>2029.2989881587634</v>
      </c>
      <c r="HC27" s="201"/>
      <c r="HD27" s="4"/>
      <c r="HE27" s="199"/>
      <c r="HF27" s="211">
        <f ca="1">HF$14*Ratios!HF39</f>
        <v>1944.6036533712313</v>
      </c>
      <c r="HG27" s="201"/>
      <c r="HH27" s="4"/>
      <c r="HI27" s="199"/>
      <c r="HJ27" s="211">
        <f ca="1">HJ$14*Ratios!HJ39</f>
        <v>1991.2408969237736</v>
      </c>
      <c r="HK27" s="201"/>
      <c r="HL27" s="4"/>
      <c r="HM27" s="199"/>
      <c r="HN27" s="211">
        <f ca="1">HN$14*Ratios!HN39</f>
        <v>2091.9375850622691</v>
      </c>
      <c r="HO27" s="201"/>
      <c r="HP27" s="4"/>
      <c r="HQ27" s="83"/>
      <c r="HR27" s="110">
        <f ca="1">HB27+HF27+HJ27+HN27</f>
        <v>8057.0811235160381</v>
      </c>
      <c r="HS27" s="82"/>
      <c r="HU27" s="199"/>
      <c r="HV27" s="211">
        <f ca="1">HV$14*Ratios!HV39</f>
        <v>2100.3923947614621</v>
      </c>
      <c r="HW27" s="201"/>
      <c r="HX27" s="4"/>
      <c r="HY27" s="199"/>
      <c r="HZ27" s="211">
        <f ca="1">HZ$14*Ratios!HZ39</f>
        <v>2014.0773463098326</v>
      </c>
      <c r="IA27" s="201"/>
      <c r="IB27" s="4"/>
      <c r="IC27" s="199"/>
      <c r="ID27" s="211">
        <f ca="1">ID$14*Ratios!ID39</f>
        <v>2061.9009021760676</v>
      </c>
      <c r="IE27" s="201"/>
      <c r="IF27" s="4"/>
      <c r="IG27" s="199"/>
      <c r="IH27" s="211">
        <f ca="1">IH$14*Ratios!IH39</f>
        <v>2164.1791826881931</v>
      </c>
      <c r="II27" s="201"/>
      <c r="IJ27" s="4"/>
      <c r="IK27" s="83"/>
      <c r="IL27" s="110">
        <f ca="1">HV27+HZ27+ID27+IH27</f>
        <v>8340.5498259355554</v>
      </c>
      <c r="IM27" s="82"/>
      <c r="IO27" s="199"/>
      <c r="IP27" s="211">
        <f ca="1">IP$14*Ratios!IP39</f>
        <v>2124.6112893258073</v>
      </c>
      <c r="IQ27" s="201"/>
      <c r="IR27" s="4"/>
      <c r="IS27" s="199"/>
      <c r="IT27" s="211">
        <f ca="1">IT$14*Ratios!IT39</f>
        <v>2037.4452956373409</v>
      </c>
      <c r="IU27" s="201"/>
      <c r="IV27" s="4"/>
      <c r="IW27" s="199"/>
      <c r="IX27" s="211">
        <f ca="1">IX$14*Ratios!IX39</f>
        <v>2086.1585189819111</v>
      </c>
      <c r="IY27" s="201"/>
      <c r="IZ27" s="4"/>
      <c r="JA27" s="199"/>
      <c r="JB27" s="211">
        <f ca="1">JB$14*Ratios!JB39</f>
        <v>2189.5755022906351</v>
      </c>
      <c r="JC27" s="201"/>
      <c r="JD27" s="4"/>
      <c r="JE27" s="83"/>
      <c r="JF27" s="110">
        <f ca="1">IP27+IT27+IX27+JB27</f>
        <v>8437.790606235696</v>
      </c>
      <c r="JG27" s="82"/>
      <c r="JI27" s="199"/>
      <c r="JJ27" s="211">
        <f ca="1">JJ$14*Ratios!JJ39</f>
        <v>2154.0928909252302</v>
      </c>
      <c r="JK27" s="201"/>
      <c r="JL27" s="4"/>
      <c r="JM27" s="199"/>
      <c r="JN27" s="211">
        <f ca="1">JN$14*Ratios!JN39</f>
        <v>2065.288407047628</v>
      </c>
      <c r="JO27" s="201"/>
      <c r="JP27" s="4"/>
      <c r="JQ27" s="199"/>
      <c r="JR27" s="211">
        <f ca="1">JR$14*Ratios!JR39</f>
        <v>2115.0089275612604</v>
      </c>
      <c r="JS27" s="201"/>
      <c r="JT27" s="4"/>
      <c r="JU27" s="199"/>
      <c r="JV27" s="211">
        <f ca="1">JV$14*Ratios!JV39</f>
        <v>2220.3327075118318</v>
      </c>
      <c r="JW27" s="201"/>
      <c r="JX27" s="4"/>
      <c r="JY27" s="83"/>
      <c r="JZ27" s="110">
        <f ca="1">JJ27+JN27+JR27+JV27</f>
        <v>8554.7229330459504</v>
      </c>
      <c r="KA27" s="82"/>
      <c r="KC27" s="199"/>
      <c r="KD27" s="211">
        <f ca="1">KD$14*Ratios!KD39</f>
        <v>2184.5907440541559</v>
      </c>
      <c r="KE27" s="201"/>
      <c r="KF27" s="4"/>
      <c r="KG27" s="199"/>
      <c r="KH27" s="211">
        <f ca="1">KH$14*Ratios!KH39</f>
        <v>2094.1171781968205</v>
      </c>
      <c r="KI27" s="201"/>
      <c r="KJ27" s="4"/>
      <c r="KK27" s="199"/>
      <c r="KL27" s="211">
        <f ca="1">KL$14*Ratios!KL39</f>
        <v>2144.8668505180294</v>
      </c>
      <c r="KM27" s="201"/>
      <c r="KN27" s="4"/>
      <c r="KO27" s="199"/>
      <c r="KP27" s="211">
        <f ca="1">KP$14*Ratios!KP39</f>
        <v>2252.1377534115704</v>
      </c>
      <c r="KQ27" s="201"/>
      <c r="KR27" s="4"/>
      <c r="KS27" s="83"/>
      <c r="KT27" s="110">
        <f ca="1">KD27+KH27+KL27+KP27</f>
        <v>8675.7125261805759</v>
      </c>
      <c r="KU27" s="82"/>
    </row>
    <row r="28" spans="1:307">
      <c r="A28" s="124"/>
      <c r="B28" s="128" t="s">
        <v>17</v>
      </c>
      <c r="C28" s="128"/>
      <c r="D28" s="128"/>
      <c r="E28" s="128"/>
      <c r="F28" s="128"/>
      <c r="G28" s="4"/>
      <c r="H28" s="165"/>
      <c r="I28" s="175">
        <v>2515</v>
      </c>
      <c r="J28" s="164"/>
      <c r="K28" s="4"/>
      <c r="L28" s="165"/>
      <c r="M28" s="175">
        <v>2308</v>
      </c>
      <c r="N28" s="164"/>
      <c r="O28" s="4"/>
      <c r="P28" s="165"/>
      <c r="Q28" s="175">
        <v>2449</v>
      </c>
      <c r="R28" s="164"/>
      <c r="S28" s="4"/>
      <c r="T28" s="165"/>
      <c r="U28" s="175">
        <v>2549</v>
      </c>
      <c r="V28" s="164"/>
      <c r="W28" s="4"/>
      <c r="X28" s="83"/>
      <c r="Y28" s="110">
        <f>I28+M28+Q28+U28</f>
        <v>9821</v>
      </c>
      <c r="Z28" s="82"/>
      <c r="AA28" s="4"/>
      <c r="AB28" s="165"/>
      <c r="AC28" s="175">
        <v>2443</v>
      </c>
      <c r="AD28" s="164"/>
      <c r="AE28" s="4"/>
      <c r="AF28" s="165"/>
      <c r="AG28" s="175">
        <v>2286</v>
      </c>
      <c r="AH28" s="164"/>
      <c r="AI28" s="4"/>
      <c r="AJ28" s="165"/>
      <c r="AK28" s="175">
        <v>2447</v>
      </c>
      <c r="AL28" s="164"/>
      <c r="AM28" s="4"/>
      <c r="AN28" s="165"/>
      <c r="AO28" s="175">
        <v>2443</v>
      </c>
      <c r="AP28" s="164"/>
      <c r="AQ28" s="4"/>
      <c r="AR28" s="83"/>
      <c r="AS28" s="110">
        <f>AC28+AG28+AK28+AO28</f>
        <v>9619</v>
      </c>
      <c r="AT28" s="82"/>
      <c r="AU28" s="4"/>
      <c r="AV28" s="165"/>
      <c r="AW28" s="175">
        <v>2418</v>
      </c>
      <c r="AX28" s="164"/>
      <c r="AY28" s="4"/>
      <c r="AZ28" s="165"/>
      <c r="BA28" s="175">
        <v>2222</v>
      </c>
      <c r="BB28" s="164"/>
      <c r="BC28" s="4"/>
      <c r="BD28" s="165"/>
      <c r="BE28" s="175">
        <v>2226</v>
      </c>
      <c r="BF28" s="164"/>
      <c r="BG28" s="4"/>
      <c r="BH28" s="165"/>
      <c r="BI28" s="175">
        <v>2318</v>
      </c>
      <c r="BJ28" s="164"/>
      <c r="BK28" s="4"/>
      <c r="BL28" s="83"/>
      <c r="BM28" s="110">
        <f>AW28+BA28+BE28+BI28</f>
        <v>9184</v>
      </c>
      <c r="BN28" s="82"/>
      <c r="BO28" s="4"/>
      <c r="BP28" s="165"/>
      <c r="BQ28" s="175">
        <v>2334</v>
      </c>
      <c r="BR28" s="164"/>
      <c r="BS28" s="4"/>
      <c r="BT28" s="165"/>
      <c r="BU28" s="175">
        <v>2235</v>
      </c>
      <c r="BV28" s="164"/>
      <c r="BW28" s="4"/>
      <c r="BX28" s="165"/>
      <c r="BY28" s="175">
        <v>2325</v>
      </c>
      <c r="BZ28" s="164"/>
      <c r="CA28" s="4"/>
      <c r="CB28" s="165"/>
      <c r="CC28" s="175">
        <v>2348</v>
      </c>
      <c r="CD28" s="164"/>
      <c r="CE28" s="4"/>
      <c r="CF28" s="83"/>
      <c r="CG28" s="110">
        <f>BQ28+BU28+BY28+CC28</f>
        <v>9242</v>
      </c>
      <c r="CH28" s="82"/>
      <c r="CJ28" s="165"/>
      <c r="CK28" s="175">
        <v>2410</v>
      </c>
      <c r="CL28" s="164"/>
      <c r="CN28" s="165"/>
      <c r="CO28" s="175">
        <v>2271</v>
      </c>
      <c r="CP28" s="164"/>
      <c r="CQ28" s="4"/>
      <c r="CR28" s="165"/>
      <c r="CS28" s="175">
        <v>2403</v>
      </c>
      <c r="CT28" s="164"/>
      <c r="CU28" s="4"/>
      <c r="CV28" s="165"/>
      <c r="CW28" s="175">
        <v>2487</v>
      </c>
      <c r="CX28" s="164"/>
      <c r="CY28" s="4"/>
      <c r="CZ28" s="83"/>
      <c r="DA28" s="110">
        <f>CK28+CO28+CS28+CW28</f>
        <v>9571</v>
      </c>
      <c r="DB28" s="82"/>
      <c r="DD28" s="1"/>
      <c r="DE28" s="199"/>
      <c r="DF28" s="211">
        <f ca="1">DF$14*Ratios!DF40</f>
        <v>2379.6577335080146</v>
      </c>
      <c r="DG28" s="201"/>
      <c r="DH28" s="4"/>
      <c r="DI28" s="199"/>
      <c r="DJ28" s="211">
        <f ca="1">DJ$14*Ratios!DJ40</f>
        <v>2338.849379685139</v>
      </c>
      <c r="DK28" s="201"/>
      <c r="DL28" s="4"/>
      <c r="DM28" s="199"/>
      <c r="DN28" s="211">
        <f ca="1">DN$14*Ratios!DN40</f>
        <v>2421.5953978498769</v>
      </c>
      <c r="DO28" s="201"/>
      <c r="DP28" s="4"/>
      <c r="DQ28" s="199"/>
      <c r="DR28" s="211">
        <f ca="1">DR$14*Ratios!DR40</f>
        <v>2535.7497641531686</v>
      </c>
      <c r="DS28" s="201"/>
      <c r="DT28" s="4"/>
      <c r="DU28" s="83"/>
      <c r="DV28" s="110">
        <f ca="1">DF28+DJ28+DN28+DR28</f>
        <v>9675.8522751961991</v>
      </c>
      <c r="DW28" s="82"/>
      <c r="DY28" s="199"/>
      <c r="DZ28" s="211">
        <f ca="1">DZ$14*Ratios!DZ40</f>
        <v>2445.6353807028358</v>
      </c>
      <c r="EA28" s="201"/>
      <c r="EB28" s="4"/>
      <c r="EC28" s="199"/>
      <c r="ED28" s="211">
        <f ca="1">ED$14*Ratios!ED40</f>
        <v>2396.5398514085468</v>
      </c>
      <c r="EE28" s="201"/>
      <c r="EF28" s="4"/>
      <c r="EG28" s="199"/>
      <c r="EH28" s="211">
        <f ca="1">EH$14*Ratios!EH40</f>
        <v>2477.5923861821821</v>
      </c>
      <c r="EI28" s="201"/>
      <c r="EJ28" s="4"/>
      <c r="EK28" s="199"/>
      <c r="EL28" s="211">
        <f ca="1">EL$14*Ratios!EL40</f>
        <v>2599.2872796950546</v>
      </c>
      <c r="EM28" s="201"/>
      <c r="EN28" s="4"/>
      <c r="EO28" s="83"/>
      <c r="EP28" s="110">
        <f ca="1">DZ28+ED28+EH28+EL28</f>
        <v>9919.0548979886189</v>
      </c>
      <c r="EQ28" s="82"/>
      <c r="ES28" s="199"/>
      <c r="ET28" s="211">
        <f ca="1">ET$14*Ratios!ET40</f>
        <v>2503.6209798230066</v>
      </c>
      <c r="EU28" s="201"/>
      <c r="EV28" s="4"/>
      <c r="EW28" s="199"/>
      <c r="EX28" s="211">
        <f ca="1">EX$14*Ratios!EX40</f>
        <v>2457.4096808163722</v>
      </c>
      <c r="EY28" s="201"/>
      <c r="EZ28" s="4"/>
      <c r="FA28" s="199"/>
      <c r="FB28" s="211">
        <f ca="1">FB$14*Ratios!FB40</f>
        <v>2554.8264509988053</v>
      </c>
      <c r="FC28" s="201"/>
      <c r="FD28" s="4"/>
      <c r="FE28" s="199"/>
      <c r="FF28" s="211">
        <f ca="1">FF$14*Ratios!FF40</f>
        <v>2698.3262383952733</v>
      </c>
      <c r="FG28" s="201"/>
      <c r="FH28" s="4"/>
      <c r="FI28" s="83"/>
      <c r="FJ28" s="110">
        <f ca="1">ET28+EX28+FB28+FF28</f>
        <v>10214.183350033458</v>
      </c>
      <c r="FK28" s="82"/>
      <c r="FM28" s="199"/>
      <c r="FN28" s="211">
        <f ca="1">FN$14*Ratios!FN40</f>
        <v>2731.4712287844027</v>
      </c>
      <c r="FO28" s="201"/>
      <c r="FP28" s="4"/>
      <c r="FQ28" s="199"/>
      <c r="FR28" s="211">
        <f ca="1">FR$14*Ratios!FR40</f>
        <v>2613.1361476348729</v>
      </c>
      <c r="FS28" s="201"/>
      <c r="FT28" s="4"/>
      <c r="FU28" s="199"/>
      <c r="FV28" s="211">
        <f ca="1">FV$14*Ratios!FV40</f>
        <v>2677.3775793928294</v>
      </c>
      <c r="FW28" s="201"/>
      <c r="FX28" s="4"/>
      <c r="FY28" s="199"/>
      <c r="FZ28" s="211">
        <f ca="1">FZ$14*Ratios!FZ40</f>
        <v>2816.9308256645045</v>
      </c>
      <c r="GA28" s="201"/>
      <c r="GB28" s="4"/>
      <c r="GC28" s="83"/>
      <c r="GD28" s="110">
        <f ca="1">FN28+FR28+FV28+FZ28</f>
        <v>10838.915781476608</v>
      </c>
      <c r="GE28" s="82"/>
      <c r="GG28" s="199"/>
      <c r="GH28" s="211">
        <f ca="1">GH$14*Ratios!GH40</f>
        <v>2844.1599024697198</v>
      </c>
      <c r="GI28" s="201"/>
      <c r="GJ28" s="4"/>
      <c r="GK28" s="199"/>
      <c r="GL28" s="211">
        <f ca="1">GL$14*Ratios!GL40</f>
        <v>2723.3597161011821</v>
      </c>
      <c r="GM28" s="201"/>
      <c r="GN28" s="4"/>
      <c r="GO28" s="199"/>
      <c r="GP28" s="211">
        <f ca="1">GP$14*Ratios!GP40</f>
        <v>2789.4366355209177</v>
      </c>
      <c r="GQ28" s="201"/>
      <c r="GR28" s="4"/>
      <c r="GS28" s="199"/>
      <c r="GT28" s="211">
        <f ca="1">GT$14*Ratios!GT40</f>
        <v>2932.8138830394669</v>
      </c>
      <c r="GU28" s="201"/>
      <c r="GV28" s="4"/>
      <c r="GW28" s="83"/>
      <c r="GX28" s="110">
        <f ca="1">GH28+GL28+GP28+GT28</f>
        <v>11289.770137131287</v>
      </c>
      <c r="GY28" s="82"/>
      <c r="HA28" s="199"/>
      <c r="HB28" s="211">
        <f ca="1">HB$14*Ratios!HB40</f>
        <v>2953.0820458670405</v>
      </c>
      <c r="HC28" s="201"/>
      <c r="HD28" s="4"/>
      <c r="HE28" s="199"/>
      <c r="HF28" s="211">
        <f ca="1">HF$14*Ratios!HF40</f>
        <v>2829.8314682098307</v>
      </c>
      <c r="HG28" s="201"/>
      <c r="HH28" s="4"/>
      <c r="HI28" s="199"/>
      <c r="HJ28" s="211">
        <f ca="1">HJ$14*Ratios!HJ40</f>
        <v>2897.6990458350979</v>
      </c>
      <c r="HK28" s="201"/>
      <c r="HL28" s="4"/>
      <c r="HM28" s="199"/>
      <c r="HN28" s="211">
        <f ca="1">HN$14*Ratios!HN40</f>
        <v>3044.2351568543377</v>
      </c>
      <c r="HO28" s="201"/>
      <c r="HP28" s="4"/>
      <c r="HQ28" s="83"/>
      <c r="HR28" s="110">
        <f ca="1">HB28+HF28+HJ28+HN28</f>
        <v>11724.847716766308</v>
      </c>
      <c r="HS28" s="82"/>
      <c r="HU28" s="199"/>
      <c r="HV28" s="211">
        <f ca="1">HV$14*Ratios!HV40</f>
        <v>3056.5387882411369</v>
      </c>
      <c r="HW28" s="201"/>
      <c r="HX28" s="4"/>
      <c r="HY28" s="199"/>
      <c r="HZ28" s="211">
        <f ca="1">HZ$14*Ratios!HZ40</f>
        <v>2930.9311664180336</v>
      </c>
      <c r="IA28" s="201"/>
      <c r="IB28" s="4"/>
      <c r="IC28" s="199"/>
      <c r="ID28" s="211">
        <f ca="1">ID$14*Ratios!ID40</f>
        <v>3000.5250927059665</v>
      </c>
      <c r="IE28" s="201"/>
      <c r="IF28" s="4"/>
      <c r="IG28" s="199"/>
      <c r="IH28" s="211">
        <f ca="1">IH$14*Ratios!IH40</f>
        <v>3149.3627729221071</v>
      </c>
      <c r="II28" s="201"/>
      <c r="IJ28" s="4"/>
      <c r="IK28" s="83"/>
      <c r="IL28" s="110">
        <f ca="1">HV28+HZ28+ID28+IH28</f>
        <v>12137.357820287245</v>
      </c>
      <c r="IM28" s="82"/>
      <c r="IO28" s="199"/>
      <c r="IP28" s="211">
        <f ca="1">IP$14*Ratios!IP40</f>
        <v>3091.7826744925196</v>
      </c>
      <c r="IQ28" s="201"/>
      <c r="IR28" s="4"/>
      <c r="IS28" s="199"/>
      <c r="IT28" s="211">
        <f ca="1">IT$14*Ratios!IT40</f>
        <v>2964.9367378052289</v>
      </c>
      <c r="IU28" s="201"/>
      <c r="IV28" s="4"/>
      <c r="IW28" s="199"/>
      <c r="IX28" s="211">
        <f ca="1">IX$14*Ratios!IX40</f>
        <v>3035.825328443952</v>
      </c>
      <c r="IY28" s="201"/>
      <c r="IZ28" s="4"/>
      <c r="JA28" s="199"/>
      <c r="JB28" s="211">
        <f ca="1">JB$14*Ratios!JB40</f>
        <v>3186.3200748705594</v>
      </c>
      <c r="JC28" s="201"/>
      <c r="JD28" s="4"/>
      <c r="JE28" s="83"/>
      <c r="JF28" s="110">
        <f ca="1">IP28+IT28+IX28+JB28</f>
        <v>12278.864815612262</v>
      </c>
      <c r="JG28" s="82"/>
      <c r="JI28" s="199"/>
      <c r="JJ28" s="211">
        <f ca="1">JJ$14*Ratios!JJ40</f>
        <v>3134.6849717265291</v>
      </c>
      <c r="JK28" s="201"/>
      <c r="JL28" s="4"/>
      <c r="JM28" s="199"/>
      <c r="JN28" s="211">
        <f ca="1">JN$14*Ratios!JN40</f>
        <v>3005.4546668470193</v>
      </c>
      <c r="JO28" s="201"/>
      <c r="JP28" s="4"/>
      <c r="JQ28" s="199"/>
      <c r="JR28" s="211">
        <f ca="1">JR$14*Ratios!JR40</f>
        <v>3077.8090992380758</v>
      </c>
      <c r="JS28" s="201"/>
      <c r="JT28" s="4"/>
      <c r="JU28" s="199"/>
      <c r="JV28" s="211">
        <f ca="1">JV$14*Ratios!JV40</f>
        <v>3231.0786595097679</v>
      </c>
      <c r="JW28" s="201"/>
      <c r="JX28" s="4"/>
      <c r="JY28" s="83"/>
      <c r="JZ28" s="110">
        <f ca="1">JJ28+JN28+JR28+JV28</f>
        <v>12449.027397321392</v>
      </c>
      <c r="KA28" s="82"/>
      <c r="KC28" s="199"/>
      <c r="KD28" s="211">
        <f ca="1">KD$14*Ratios!KD40</f>
        <v>3179.0661413018588</v>
      </c>
      <c r="KE28" s="201"/>
      <c r="KF28" s="4"/>
      <c r="KG28" s="199"/>
      <c r="KH28" s="211">
        <f ca="1">KH$14*Ratios!KH40</f>
        <v>3047.4069503606156</v>
      </c>
      <c r="KI28" s="201"/>
      <c r="KJ28" s="4"/>
      <c r="KK28" s="199"/>
      <c r="KL28" s="211">
        <f ca="1">KL$14*Ratios!KL40</f>
        <v>3121.2590278710745</v>
      </c>
      <c r="KM28" s="201"/>
      <c r="KN28" s="4"/>
      <c r="KO28" s="199"/>
      <c r="KP28" s="211">
        <f ca="1">KP$14*Ratios!KP40</f>
        <v>3277.362085738504</v>
      </c>
      <c r="KQ28" s="201"/>
      <c r="KR28" s="4"/>
      <c r="KS28" s="83"/>
      <c r="KT28" s="110">
        <f ca="1">KD28+KH28+KL28+KP28</f>
        <v>12625.094205272053</v>
      </c>
      <c r="KU28" s="82"/>
    </row>
    <row r="29" spans="1:307">
      <c r="A29" s="124"/>
      <c r="B29" s="128" t="s">
        <v>33</v>
      </c>
      <c r="C29" s="128"/>
      <c r="D29" s="128"/>
      <c r="E29" s="128"/>
      <c r="F29" s="128"/>
      <c r="G29" s="4"/>
      <c r="H29" s="165"/>
      <c r="I29" s="175">
        <v>504</v>
      </c>
      <c r="J29" s="164"/>
      <c r="K29" s="4"/>
      <c r="L29" s="165"/>
      <c r="M29" s="175">
        <v>490</v>
      </c>
      <c r="N29" s="164"/>
      <c r="O29" s="4"/>
      <c r="P29" s="165"/>
      <c r="Q29" s="175">
        <v>510</v>
      </c>
      <c r="R29" s="164"/>
      <c r="S29" s="4"/>
      <c r="T29" s="165"/>
      <c r="U29" s="175">
        <v>536</v>
      </c>
      <c r="V29" s="164"/>
      <c r="W29" s="4"/>
      <c r="X29" s="83"/>
      <c r="Y29" s="110">
        <f>I29+M29+Q29+U29</f>
        <v>2040</v>
      </c>
      <c r="Z29" s="82"/>
      <c r="AA29" s="4"/>
      <c r="AB29" s="165"/>
      <c r="AC29" s="175">
        <v>539</v>
      </c>
      <c r="AD29" s="164"/>
      <c r="AE29" s="4"/>
      <c r="AF29" s="165"/>
      <c r="AG29" s="175">
        <v>176</v>
      </c>
      <c r="AH29" s="164"/>
      <c r="AI29" s="4"/>
      <c r="AJ29" s="165"/>
      <c r="AK29" s="175">
        <v>566</v>
      </c>
      <c r="AL29" s="164"/>
      <c r="AM29" s="4"/>
      <c r="AN29" s="165"/>
      <c r="AO29" s="175">
        <v>533</v>
      </c>
      <c r="AP29" s="164"/>
      <c r="AQ29" s="4"/>
      <c r="AR29" s="83"/>
      <c r="AS29" s="110">
        <f>AC29+AG29+AK29+AO29</f>
        <v>1814</v>
      </c>
      <c r="AT29" s="82"/>
      <c r="AU29" s="4"/>
      <c r="AV29" s="165"/>
      <c r="AW29" s="175">
        <v>555</v>
      </c>
      <c r="AX29" s="164"/>
      <c r="AY29" s="4"/>
      <c r="AZ29" s="165"/>
      <c r="BA29" s="175">
        <v>456</v>
      </c>
      <c r="BB29" s="164"/>
      <c r="BC29" s="4"/>
      <c r="BD29" s="165"/>
      <c r="BE29" s="175">
        <v>487</v>
      </c>
      <c r="BF29" s="164"/>
      <c r="BG29" s="4"/>
      <c r="BH29" s="165"/>
      <c r="BI29" s="175">
        <v>495</v>
      </c>
      <c r="BJ29" s="164"/>
      <c r="BK29" s="4"/>
      <c r="BL29" s="83"/>
      <c r="BM29" s="110">
        <f>AW29+BA29+BE29+BI29</f>
        <v>1993</v>
      </c>
      <c r="BN29" s="82"/>
      <c r="BO29" s="4"/>
      <c r="BP29" s="165"/>
      <c r="BQ29" s="175">
        <v>557</v>
      </c>
      <c r="BR29" s="164"/>
      <c r="BS29" s="4"/>
      <c r="BT29" s="165"/>
      <c r="BU29" s="175">
        <v>483</v>
      </c>
      <c r="BV29" s="164"/>
      <c r="BW29" s="4"/>
      <c r="BX29" s="165"/>
      <c r="BY29" s="175">
        <v>561</v>
      </c>
      <c r="BZ29" s="164"/>
      <c r="CA29" s="4"/>
      <c r="CB29" s="165"/>
      <c r="CC29" s="175">
        <v>543</v>
      </c>
      <c r="CD29" s="164"/>
      <c r="CE29" s="4"/>
      <c r="CF29" s="83"/>
      <c r="CG29" s="110">
        <f>BQ29+BU29+BY29+CC29</f>
        <v>2144</v>
      </c>
      <c r="CH29" s="82"/>
      <c r="CJ29" s="165"/>
      <c r="CK29" s="175">
        <v>211</v>
      </c>
      <c r="CL29" s="164"/>
      <c r="CN29" s="165"/>
      <c r="CO29" s="175">
        <v>509</v>
      </c>
      <c r="CP29" s="164"/>
      <c r="CQ29" s="4"/>
      <c r="CR29" s="165"/>
      <c r="CS29" s="175">
        <v>541</v>
      </c>
      <c r="CT29" s="164"/>
      <c r="CU29" s="4"/>
      <c r="CV29" s="165"/>
      <c r="CW29" s="175">
        <v>566</v>
      </c>
      <c r="CX29" s="164"/>
      <c r="CY29" s="4"/>
      <c r="CZ29" s="83"/>
      <c r="DA29" s="110">
        <f>CK29+CO29+CS29+CW29</f>
        <v>1827</v>
      </c>
      <c r="DB29" s="82"/>
      <c r="DD29" s="1"/>
      <c r="DE29" s="199"/>
      <c r="DF29" s="211">
        <f ca="1">DF$14*Ratios!DF41</f>
        <v>454.25082845252774</v>
      </c>
      <c r="DG29" s="201"/>
      <c r="DH29" s="4"/>
      <c r="DI29" s="199"/>
      <c r="DJ29" s="211">
        <f ca="1">DJ$14*Ratios!DJ41</f>
        <v>446.46095671139364</v>
      </c>
      <c r="DK29" s="201"/>
      <c r="DL29" s="4"/>
      <c r="DM29" s="199"/>
      <c r="DN29" s="211">
        <f ca="1">DN$14*Ratios!DN41</f>
        <v>462.25627331226877</v>
      </c>
      <c r="DO29" s="201"/>
      <c r="DP29" s="4"/>
      <c r="DQ29" s="199"/>
      <c r="DR29" s="211">
        <f ca="1">DR$14*Ratios!DR41</f>
        <v>484.04710261287624</v>
      </c>
      <c r="DS29" s="201"/>
      <c r="DT29" s="4"/>
      <c r="DU29" s="83"/>
      <c r="DV29" s="110">
        <f ca="1">DF29+DJ29+DN29+DR29</f>
        <v>1847.0151610890664</v>
      </c>
      <c r="DW29" s="82"/>
      <c r="DY29" s="199"/>
      <c r="DZ29" s="211">
        <f ca="1">DZ$14*Ratios!DZ41</f>
        <v>466.84524506781747</v>
      </c>
      <c r="EA29" s="201"/>
      <c r="EB29" s="4"/>
      <c r="EC29" s="199"/>
      <c r="ED29" s="211">
        <f ca="1">ED$14*Ratios!ED41</f>
        <v>457.47344149236386</v>
      </c>
      <c r="EE29" s="201"/>
      <c r="EF29" s="4"/>
      <c r="EG29" s="199"/>
      <c r="EH29" s="211">
        <f ca="1">EH$14*Ratios!EH41</f>
        <v>472.94549049784212</v>
      </c>
      <c r="EI29" s="201"/>
      <c r="EJ29" s="4"/>
      <c r="EK29" s="199"/>
      <c r="EL29" s="211">
        <f ca="1">EL$14*Ratios!EL41</f>
        <v>496.17572458498222</v>
      </c>
      <c r="EM29" s="201"/>
      <c r="EN29" s="4"/>
      <c r="EO29" s="83"/>
      <c r="EP29" s="110">
        <f ca="1">DZ29+ED29+EH29+EL29</f>
        <v>1893.4399016430057</v>
      </c>
      <c r="EQ29" s="82"/>
      <c r="ES29" s="199"/>
      <c r="ET29" s="211">
        <f ca="1">ET$14*Ratios!ET41</f>
        <v>477.91406646501235</v>
      </c>
      <c r="EU29" s="201"/>
      <c r="EV29" s="4"/>
      <c r="EW29" s="199"/>
      <c r="EX29" s="211">
        <f ca="1">EX$14*Ratios!EX41</f>
        <v>469.09283114110463</v>
      </c>
      <c r="EY29" s="201"/>
      <c r="EZ29" s="4"/>
      <c r="FA29" s="199"/>
      <c r="FB29" s="211">
        <f ca="1">FB$14*Ratios!FB41</f>
        <v>487.68863504072897</v>
      </c>
      <c r="FC29" s="201"/>
      <c r="FD29" s="4"/>
      <c r="FE29" s="199"/>
      <c r="FF29" s="211">
        <f ca="1">FF$14*Ratios!FF41</f>
        <v>515.08118666264374</v>
      </c>
      <c r="FG29" s="201"/>
      <c r="FH29" s="4"/>
      <c r="FI29" s="83"/>
      <c r="FJ29" s="110">
        <f ca="1">ET29+EX29+FB29+FF29</f>
        <v>1949.7767193094896</v>
      </c>
      <c r="FK29" s="82"/>
      <c r="FM29" s="199"/>
      <c r="FN29" s="211">
        <f ca="1">FN$14*Ratios!FN41</f>
        <v>521.40820551552645</v>
      </c>
      <c r="FO29" s="201"/>
      <c r="FP29" s="4"/>
      <c r="FQ29" s="199"/>
      <c r="FR29" s="211">
        <f ca="1">FR$14*Ratios!FR41</f>
        <v>498.81932313539988</v>
      </c>
      <c r="FS29" s="201"/>
      <c r="FT29" s="4"/>
      <c r="FU29" s="199"/>
      <c r="FV29" s="211">
        <f ca="1">FV$14*Ratios!FV41</f>
        <v>511.08231507164334</v>
      </c>
      <c r="FW29" s="201"/>
      <c r="FX29" s="4"/>
      <c r="FY29" s="199"/>
      <c r="FZ29" s="211">
        <f ca="1">FZ$14*Ratios!FZ41</f>
        <v>537.72151483534105</v>
      </c>
      <c r="GA29" s="201"/>
      <c r="GB29" s="4"/>
      <c r="GC29" s="83"/>
      <c r="GD29" s="110">
        <f ca="1">FN29+FR29+FV29+FZ29</f>
        <v>2069.0313585579106</v>
      </c>
      <c r="GE29" s="82"/>
      <c r="GG29" s="199"/>
      <c r="GH29" s="211">
        <f ca="1">GH$14*Ratios!GH41</f>
        <v>542.91925000649655</v>
      </c>
      <c r="GI29" s="201"/>
      <c r="GJ29" s="4"/>
      <c r="GK29" s="199"/>
      <c r="GL29" s="211">
        <f ca="1">GL$14*Ratios!GL41</f>
        <v>519.85980580052865</v>
      </c>
      <c r="GM29" s="201"/>
      <c r="GN29" s="4"/>
      <c r="GO29" s="199"/>
      <c r="GP29" s="211">
        <f ca="1">GP$14*Ratios!GP41</f>
        <v>532.47317240588404</v>
      </c>
      <c r="GQ29" s="201"/>
      <c r="GR29" s="4"/>
      <c r="GS29" s="199"/>
      <c r="GT29" s="211">
        <f ca="1">GT$14*Ratios!GT41</f>
        <v>559.84233249536157</v>
      </c>
      <c r="GU29" s="201"/>
      <c r="GV29" s="4"/>
      <c r="GW29" s="83"/>
      <c r="GX29" s="110">
        <f ca="1">GH29+GL29+GP29+GT29</f>
        <v>2155.0945607082708</v>
      </c>
      <c r="GY29" s="82"/>
      <c r="HA29" s="199"/>
      <c r="HB29" s="211">
        <f ca="1">HB$14*Ratios!HB41</f>
        <v>563.71130475384837</v>
      </c>
      <c r="HC29" s="201"/>
      <c r="HD29" s="4"/>
      <c r="HE29" s="199"/>
      <c r="HF29" s="211">
        <f ca="1">HF$14*Ratios!HF41</f>
        <v>540.18410745161009</v>
      </c>
      <c r="HG29" s="201"/>
      <c r="HH29" s="4"/>
      <c r="HI29" s="199"/>
      <c r="HJ29" s="211">
        <f ca="1">HJ$14*Ratios!HJ41</f>
        <v>553.13929126953542</v>
      </c>
      <c r="HK29" s="201"/>
      <c r="HL29" s="4"/>
      <c r="HM29" s="199"/>
      <c r="HN29" s="211">
        <f ca="1">HN$14*Ratios!HN41</f>
        <v>581.11144410958877</v>
      </c>
      <c r="HO29" s="201"/>
      <c r="HP29" s="4"/>
      <c r="HQ29" s="83"/>
      <c r="HR29" s="110">
        <f ca="1">HB29+HF29+HJ29+HN29</f>
        <v>2238.1461475845826</v>
      </c>
      <c r="HS29" s="82"/>
      <c r="HU29" s="199"/>
      <c r="HV29" s="211">
        <f ca="1">HV$14*Ratios!HV41</f>
        <v>583.46007377667502</v>
      </c>
      <c r="HW29" s="201"/>
      <c r="HX29" s="4"/>
      <c r="HY29" s="199"/>
      <c r="HZ29" s="211">
        <f ca="1">HZ$14*Ratios!HZ41</f>
        <v>559.4829423305556</v>
      </c>
      <c r="IA29" s="201"/>
      <c r="IB29" s="4"/>
      <c r="IC29" s="199"/>
      <c r="ID29" s="211">
        <f ca="1">ID$14*Ratios!ID41</f>
        <v>572.76766736744332</v>
      </c>
      <c r="IE29" s="201"/>
      <c r="IF29" s="4"/>
      <c r="IG29" s="199"/>
      <c r="IH29" s="211">
        <f ca="1">IH$14*Ratios!IH41</f>
        <v>601.17916478201744</v>
      </c>
      <c r="II29" s="201"/>
      <c r="IJ29" s="4"/>
      <c r="IK29" s="83"/>
      <c r="IL29" s="110">
        <f ca="1">HV29+HZ29+ID29+IH29</f>
        <v>2316.889848256691</v>
      </c>
      <c r="IM29" s="82"/>
      <c r="IO29" s="199"/>
      <c r="IP29" s="211">
        <f ca="1">IP$14*Ratios!IP41</f>
        <v>590.18774906465717</v>
      </c>
      <c r="IQ29" s="201"/>
      <c r="IR29" s="4"/>
      <c r="IS29" s="199"/>
      <c r="IT29" s="211">
        <f ca="1">IT$14*Ratios!IT41</f>
        <v>565.97423675375114</v>
      </c>
      <c r="IU29" s="201"/>
      <c r="IV29" s="4"/>
      <c r="IW29" s="199"/>
      <c r="IX29" s="211">
        <f ca="1">IX$14*Ratios!IX41</f>
        <v>579.50609916070425</v>
      </c>
      <c r="IY29" s="201"/>
      <c r="IZ29" s="4"/>
      <c r="JA29" s="199"/>
      <c r="JB29" s="211">
        <f ca="1">JB$14*Ratios!JB41</f>
        <v>608.23391252622628</v>
      </c>
      <c r="JC29" s="201"/>
      <c r="JD29" s="4"/>
      <c r="JE29" s="83"/>
      <c r="JF29" s="110">
        <f ca="1">IP29+IT29+IX29+JB29</f>
        <v>2343.9019975053388</v>
      </c>
      <c r="JG29" s="82"/>
      <c r="JI29" s="199"/>
      <c r="JJ29" s="211">
        <f ca="1">JJ$14*Ratios!JJ41</f>
        <v>598.37733187173421</v>
      </c>
      <c r="JK29" s="201"/>
      <c r="JL29" s="4"/>
      <c r="JM29" s="199"/>
      <c r="JN29" s="211">
        <f ca="1">JN$14*Ratios!JN41</f>
        <v>573.70866955694328</v>
      </c>
      <c r="JO29" s="201"/>
      <c r="JP29" s="4"/>
      <c r="JQ29" s="199"/>
      <c r="JR29" s="211">
        <f ca="1">JR$14*Ratios!JR41</f>
        <v>587.52034524166379</v>
      </c>
      <c r="JS29" s="201"/>
      <c r="JT29" s="4"/>
      <c r="JU29" s="199"/>
      <c r="JV29" s="211">
        <f ca="1">JV$14*Ratios!JV41</f>
        <v>616.77784044763825</v>
      </c>
      <c r="JW29" s="201"/>
      <c r="JX29" s="4"/>
      <c r="JY29" s="83"/>
      <c r="JZ29" s="110">
        <f ca="1">JJ29+JN29+JR29+JV29</f>
        <v>2376.3841871179793</v>
      </c>
      <c r="KA29" s="82"/>
      <c r="KC29" s="199"/>
      <c r="KD29" s="211">
        <f ca="1">KD$14*Ratios!KD41</f>
        <v>606.84921535456022</v>
      </c>
      <c r="KE29" s="201"/>
      <c r="KF29" s="4"/>
      <c r="KG29" s="199"/>
      <c r="KH29" s="211">
        <f ca="1">KH$14*Ratios!KH41</f>
        <v>581.71690505786694</v>
      </c>
      <c r="KI29" s="201"/>
      <c r="KJ29" s="4"/>
      <c r="KK29" s="199"/>
      <c r="KL29" s="211">
        <f ca="1">KL$14*Ratios!KL41</f>
        <v>595.81446493788042</v>
      </c>
      <c r="KM29" s="201"/>
      <c r="KN29" s="4"/>
      <c r="KO29" s="199"/>
      <c r="KP29" s="211">
        <f ca="1">KP$14*Ratios!KP41</f>
        <v>625.61284407525295</v>
      </c>
      <c r="KQ29" s="201"/>
      <c r="KR29" s="4"/>
      <c r="KS29" s="83"/>
      <c r="KT29" s="110">
        <f ca="1">KD29+KH29+KL29+KP29</f>
        <v>2409.9934294255609</v>
      </c>
      <c r="KU29" s="82"/>
    </row>
    <row r="30" spans="1:307">
      <c r="A30" s="124"/>
      <c r="B30" s="129" t="s">
        <v>6</v>
      </c>
      <c r="C30" s="129"/>
      <c r="D30" s="129"/>
      <c r="E30" s="129"/>
      <c r="F30" s="129"/>
      <c r="G30" s="4"/>
      <c r="H30" s="165"/>
      <c r="I30" s="175">
        <v>71</v>
      </c>
      <c r="J30" s="164"/>
      <c r="K30" s="4"/>
      <c r="L30" s="165"/>
      <c r="M30" s="175">
        <v>72</v>
      </c>
      <c r="N30" s="164"/>
      <c r="O30" s="4"/>
      <c r="P30" s="165"/>
      <c r="Q30" s="175">
        <v>70</v>
      </c>
      <c r="R30" s="164"/>
      <c r="S30" s="4"/>
      <c r="T30" s="165"/>
      <c r="U30" s="175">
        <v>146</v>
      </c>
      <c r="V30" s="164"/>
      <c r="W30" s="4"/>
      <c r="X30" s="83"/>
      <c r="Y30" s="110">
        <f>I30+M30+Q30+U30</f>
        <v>359</v>
      </c>
      <c r="Z30" s="82"/>
      <c r="AA30" s="4"/>
      <c r="AB30" s="165"/>
      <c r="AC30" s="175">
        <v>69</v>
      </c>
      <c r="AD30" s="164"/>
      <c r="AE30" s="4"/>
      <c r="AF30" s="165"/>
      <c r="AG30" s="175">
        <v>71</v>
      </c>
      <c r="AH30" s="164"/>
      <c r="AI30" s="4"/>
      <c r="AJ30" s="165"/>
      <c r="AK30" s="175">
        <v>81</v>
      </c>
      <c r="AL30" s="164"/>
      <c r="AM30" s="4"/>
      <c r="AN30" s="165"/>
      <c r="AO30" s="175">
        <v>82</v>
      </c>
      <c r="AP30" s="164"/>
      <c r="AQ30" s="4"/>
      <c r="AR30" s="83"/>
      <c r="AS30" s="110">
        <f>AC30+AG30+AK30+AO30</f>
        <v>303</v>
      </c>
      <c r="AT30" s="82"/>
      <c r="AU30" s="4"/>
      <c r="AV30" s="165"/>
      <c r="AW30" s="175">
        <v>78</v>
      </c>
      <c r="AX30" s="164"/>
      <c r="AY30" s="4"/>
      <c r="AZ30" s="165"/>
      <c r="BA30" s="175">
        <v>64</v>
      </c>
      <c r="BB30" s="164"/>
      <c r="BC30" s="4"/>
      <c r="BD30" s="165"/>
      <c r="BE30" s="175">
        <v>59</v>
      </c>
      <c r="BF30" s="164"/>
      <c r="BG30" s="4"/>
      <c r="BH30" s="165"/>
      <c r="BI30" s="175">
        <v>58</v>
      </c>
      <c r="BJ30" s="164"/>
      <c r="BK30" s="4"/>
      <c r="BL30" s="83"/>
      <c r="BM30" s="110">
        <f>AW30+BA30+BE30+BI30</f>
        <v>259</v>
      </c>
      <c r="BN30" s="82"/>
      <c r="BO30" s="4"/>
      <c r="BP30" s="165"/>
      <c r="BQ30" s="175">
        <v>61</v>
      </c>
      <c r="BR30" s="164"/>
      <c r="BS30" s="4"/>
      <c r="BT30" s="165"/>
      <c r="BU30" s="175">
        <v>60</v>
      </c>
      <c r="BV30" s="164"/>
      <c r="BW30" s="4"/>
      <c r="BX30" s="165"/>
      <c r="BY30" s="175">
        <v>67</v>
      </c>
      <c r="BZ30" s="164"/>
      <c r="CA30" s="4"/>
      <c r="CB30" s="165"/>
      <c r="CC30" s="175">
        <v>33</v>
      </c>
      <c r="CD30" s="164"/>
      <c r="CE30" s="4"/>
      <c r="CF30" s="83"/>
      <c r="CG30" s="110">
        <f>BQ30+BU30+BY30+CC30</f>
        <v>221</v>
      </c>
      <c r="CH30" s="82"/>
      <c r="CJ30" s="165"/>
      <c r="CK30" s="175">
        <v>34</v>
      </c>
      <c r="CL30" s="164"/>
      <c r="CN30" s="165"/>
      <c r="CO30" s="175">
        <v>39</v>
      </c>
      <c r="CP30" s="164"/>
      <c r="CQ30" s="4"/>
      <c r="CR30" s="165"/>
      <c r="CS30" s="175">
        <v>39</v>
      </c>
      <c r="CT30" s="164"/>
      <c r="CU30" s="4"/>
      <c r="CV30" s="165"/>
      <c r="CW30" s="175">
        <v>38</v>
      </c>
      <c r="CX30" s="164"/>
      <c r="CY30" s="4"/>
      <c r="CZ30" s="83"/>
      <c r="DA30" s="110">
        <f>CK30+CO30+CS30+CW30</f>
        <v>150</v>
      </c>
      <c r="DB30" s="82"/>
      <c r="DD30" s="1"/>
      <c r="DE30" s="199"/>
      <c r="DF30" s="211">
        <f ca="1">DF$14*Ratios!DF42</f>
        <v>37.294813501849568</v>
      </c>
      <c r="DG30" s="201"/>
      <c r="DH30" s="4"/>
      <c r="DI30" s="199"/>
      <c r="DJ30" s="211">
        <f ca="1">DJ$14*Ratios!DJ42</f>
        <v>36.655250961526569</v>
      </c>
      <c r="DK30" s="201"/>
      <c r="DL30" s="4"/>
      <c r="DM30" s="199"/>
      <c r="DN30" s="211">
        <f ca="1">DN$14*Ratios!DN42</f>
        <v>37.952074984586929</v>
      </c>
      <c r="DO30" s="201"/>
      <c r="DP30" s="4"/>
      <c r="DQ30" s="199"/>
      <c r="DR30" s="211">
        <f ca="1">DR$14*Ratios!DR42</f>
        <v>39.741141429628591</v>
      </c>
      <c r="DS30" s="201"/>
      <c r="DT30" s="4"/>
      <c r="DU30" s="83"/>
      <c r="DV30" s="110">
        <f ca="1">DF30+DJ30+DN30+DR30</f>
        <v>151.64328087759165</v>
      </c>
      <c r="DW30" s="82"/>
      <c r="DY30" s="199"/>
      <c r="DZ30" s="211">
        <f ca="1">DZ$14*Ratios!DZ42</f>
        <v>38.328837854500613</v>
      </c>
      <c r="EA30" s="201"/>
      <c r="EB30" s="4"/>
      <c r="EC30" s="199"/>
      <c r="ED30" s="211">
        <f ca="1">ED$14*Ratios!ED42</f>
        <v>37.559395853231848</v>
      </c>
      <c r="EE30" s="201"/>
      <c r="EF30" s="4"/>
      <c r="EG30" s="199"/>
      <c r="EH30" s="211">
        <f ca="1">EH$14*Ratios!EH42</f>
        <v>38.829679022811341</v>
      </c>
      <c r="EI30" s="201"/>
      <c r="EJ30" s="4"/>
      <c r="EK30" s="199"/>
      <c r="EL30" s="211">
        <f ca="1">EL$14*Ratios!EL42</f>
        <v>40.736923200737458</v>
      </c>
      <c r="EM30" s="201"/>
      <c r="EN30" s="4"/>
      <c r="EO30" s="83"/>
      <c r="EP30" s="110">
        <f ca="1">DZ30+ED30+EH30+EL30</f>
        <v>155.45483593128128</v>
      </c>
      <c r="EQ30" s="82"/>
      <c r="ES30" s="199"/>
      <c r="ET30" s="211">
        <f ca="1">ET$14*Ratios!ET42</f>
        <v>39.237608084155369</v>
      </c>
      <c r="EU30" s="201"/>
      <c r="EV30" s="4"/>
      <c r="EW30" s="199"/>
      <c r="EX30" s="211">
        <f ca="1">EX$14*Ratios!EX42</f>
        <v>38.51336873079677</v>
      </c>
      <c r="EY30" s="201"/>
      <c r="EZ30" s="4"/>
      <c r="FA30" s="199"/>
      <c r="FB30" s="211">
        <f ca="1">FB$14*Ratios!FB42</f>
        <v>40.040117819435878</v>
      </c>
      <c r="FC30" s="201"/>
      <c r="FD30" s="4"/>
      <c r="FE30" s="199"/>
      <c r="FF30" s="211">
        <f ca="1">FF$14*Ratios!FF42</f>
        <v>42.289095785110334</v>
      </c>
      <c r="FG30" s="201"/>
      <c r="FH30" s="4"/>
      <c r="FI30" s="83"/>
      <c r="FJ30" s="110">
        <f ca="1">ET30+EX30+FB30+FF30</f>
        <v>160.08019041949836</v>
      </c>
      <c r="FK30" s="82"/>
      <c r="FM30" s="199"/>
      <c r="FN30" s="211">
        <f ca="1">FN$14*Ratios!FN42</f>
        <v>42.808555461044868</v>
      </c>
      <c r="FO30" s="201"/>
      <c r="FP30" s="4"/>
      <c r="FQ30" s="199"/>
      <c r="FR30" s="211">
        <f ca="1">FR$14*Ratios!FR42</f>
        <v>40.953967416699498</v>
      </c>
      <c r="FS30" s="201"/>
      <c r="FT30" s="4"/>
      <c r="FU30" s="199"/>
      <c r="FV30" s="211">
        <f ca="1">FV$14*Ratios!FV42</f>
        <v>41.96078120456842</v>
      </c>
      <c r="FW30" s="201"/>
      <c r="FX30" s="4"/>
      <c r="FY30" s="199"/>
      <c r="FZ30" s="211">
        <f ca="1">FZ$14*Ratios!FZ42</f>
        <v>44.147907621949187</v>
      </c>
      <c r="GA30" s="201"/>
      <c r="GB30" s="4"/>
      <c r="GC30" s="83"/>
      <c r="GD30" s="110">
        <f ca="1">FN30+FR30+FV30+FZ30</f>
        <v>169.87121170426198</v>
      </c>
      <c r="GE30" s="82"/>
      <c r="GG30" s="199"/>
      <c r="GH30" s="211">
        <f ca="1">GH$14*Ratios!GH42</f>
        <v>44.574651067856863</v>
      </c>
      <c r="GI30" s="201"/>
      <c r="GJ30" s="4"/>
      <c r="GK30" s="199"/>
      <c r="GL30" s="211">
        <f ca="1">GL$14*Ratios!GL42</f>
        <v>42.681429047662455</v>
      </c>
      <c r="GM30" s="201"/>
      <c r="GN30" s="4"/>
      <c r="GO30" s="199"/>
      <c r="GP30" s="211">
        <f ca="1">GP$14*Ratios!GP42</f>
        <v>43.71700922872612</v>
      </c>
      <c r="GQ30" s="201"/>
      <c r="GR30" s="4"/>
      <c r="GS30" s="199"/>
      <c r="GT30" s="211">
        <f ca="1">GT$14*Ratios!GT42</f>
        <v>45.964066707336748</v>
      </c>
      <c r="GU30" s="201"/>
      <c r="GV30" s="4"/>
      <c r="GW30" s="83"/>
      <c r="GX30" s="110">
        <f ca="1">GH30+GL30+GP30+GT30</f>
        <v>176.93715605158218</v>
      </c>
      <c r="GY30" s="82"/>
      <c r="HA30" s="199"/>
      <c r="HB30" s="211">
        <f ca="1">HB$14*Ratios!HB42</f>
        <v>46.281716318049952</v>
      </c>
      <c r="HC30" s="201"/>
      <c r="HD30" s="4"/>
      <c r="HE30" s="199"/>
      <c r="HF30" s="211">
        <f ca="1">HF$14*Ratios!HF42</f>
        <v>44.350090923777515</v>
      </c>
      <c r="HG30" s="201"/>
      <c r="HH30" s="4"/>
      <c r="HI30" s="199"/>
      <c r="HJ30" s="211">
        <f ca="1">HJ$14*Ratios!HJ42</f>
        <v>45.413734915396994</v>
      </c>
      <c r="HK30" s="201"/>
      <c r="HL30" s="4"/>
      <c r="HM30" s="199"/>
      <c r="HN30" s="211">
        <f ca="1">HN$14*Ratios!HN42</f>
        <v>47.710299187979381</v>
      </c>
      <c r="HO30" s="201"/>
      <c r="HP30" s="4"/>
      <c r="HQ30" s="83"/>
      <c r="HR30" s="110">
        <f ca="1">HB30+HF30+HJ30+HN30</f>
        <v>183.75584134520383</v>
      </c>
      <c r="HS30" s="82"/>
      <c r="HU30" s="199"/>
      <c r="HV30" s="211">
        <f ca="1">HV$14*Ratios!HV42</f>
        <v>47.90312592583539</v>
      </c>
      <c r="HW30" s="201"/>
      <c r="HX30" s="4"/>
      <c r="HY30" s="199"/>
      <c r="HZ30" s="211">
        <f ca="1">HZ$14*Ratios!HZ42</f>
        <v>45.934560125661378</v>
      </c>
      <c r="IA30" s="201"/>
      <c r="IB30" s="4"/>
      <c r="IC30" s="199"/>
      <c r="ID30" s="211">
        <f ca="1">ID$14*Ratios!ID42</f>
        <v>47.02526004658813</v>
      </c>
      <c r="IE30" s="201"/>
      <c r="IF30" s="4"/>
      <c r="IG30" s="199"/>
      <c r="IH30" s="211">
        <f ca="1">IH$14*Ratios!IH42</f>
        <v>49.357895302300285</v>
      </c>
      <c r="II30" s="201"/>
      <c r="IJ30" s="4"/>
      <c r="IK30" s="83"/>
      <c r="IL30" s="110">
        <f ca="1">HV30+HZ30+ID30+IH30</f>
        <v>190.22084140038518</v>
      </c>
      <c r="IM30" s="82"/>
      <c r="IO30" s="199"/>
      <c r="IP30" s="211">
        <f ca="1">IP$14*Ratios!IP42</f>
        <v>48.455480218773168</v>
      </c>
      <c r="IQ30" s="201"/>
      <c r="IR30" s="4"/>
      <c r="IS30" s="199"/>
      <c r="IT30" s="211">
        <f ca="1">IT$14*Ratios!IT42</f>
        <v>46.467507122639674</v>
      </c>
      <c r="IU30" s="201"/>
      <c r="IV30" s="4"/>
      <c r="IW30" s="199"/>
      <c r="IX30" s="211">
        <f ca="1">IX$14*Ratios!IX42</f>
        <v>47.578497468038115</v>
      </c>
      <c r="IY30" s="201"/>
      <c r="IZ30" s="4"/>
      <c r="JA30" s="199"/>
      <c r="JB30" s="211">
        <f ca="1">JB$14*Ratios!JB42</f>
        <v>49.937102834665545</v>
      </c>
      <c r="JC30" s="201"/>
      <c r="JD30" s="4"/>
      <c r="JE30" s="83"/>
      <c r="JF30" s="110">
        <f ca="1">IP30+IT30+IX30+JB30</f>
        <v>192.4385876441165</v>
      </c>
      <c r="JG30" s="82"/>
      <c r="JI30" s="199"/>
      <c r="JJ30" s="211">
        <f ca="1">JJ$14*Ratios!JJ42</f>
        <v>49.127859759584091</v>
      </c>
      <c r="JK30" s="201"/>
      <c r="JL30" s="4"/>
      <c r="JM30" s="199"/>
      <c r="JN30" s="211">
        <f ca="1">JN$14*Ratios!JN42</f>
        <v>47.10251802602162</v>
      </c>
      <c r="JO30" s="201"/>
      <c r="JP30" s="4"/>
      <c r="JQ30" s="199"/>
      <c r="JR30" s="211">
        <f ca="1">JR$14*Ratios!JR42</f>
        <v>48.236481546934634</v>
      </c>
      <c r="JS30" s="201"/>
      <c r="JT30" s="4"/>
      <c r="JU30" s="199"/>
      <c r="JV30" s="211">
        <f ca="1">JV$14*Ratios!JV42</f>
        <v>50.638574749395588</v>
      </c>
      <c r="JW30" s="201"/>
      <c r="JX30" s="4"/>
      <c r="JY30" s="83"/>
      <c r="JZ30" s="110">
        <f ca="1">JJ30+JN30+JR30+JV30</f>
        <v>195.10543408193593</v>
      </c>
      <c r="KA30" s="82"/>
      <c r="KC30" s="199"/>
      <c r="KD30" s="211">
        <f ca="1">KD$14*Ratios!KD42</f>
        <v>49.8234166957767</v>
      </c>
      <c r="KE30" s="201"/>
      <c r="KF30" s="4"/>
      <c r="KG30" s="199"/>
      <c r="KH30" s="211">
        <f ca="1">KH$14*Ratios!KH42</f>
        <v>47.760008625440641</v>
      </c>
      <c r="KI30" s="201"/>
      <c r="KJ30" s="4"/>
      <c r="KK30" s="199"/>
      <c r="KL30" s="211">
        <f ca="1">KL$14*Ratios!KL42</f>
        <v>48.917443755162594</v>
      </c>
      <c r="KM30" s="201"/>
      <c r="KN30" s="4"/>
      <c r="KO30" s="199"/>
      <c r="KP30" s="211">
        <f ca="1">KP$14*Ratios!KP42</f>
        <v>51.363944505357388</v>
      </c>
      <c r="KQ30" s="201"/>
      <c r="KR30" s="4"/>
      <c r="KS30" s="83"/>
      <c r="KT30" s="110">
        <f ca="1">KD30+KH30+KL30+KP30</f>
        <v>197.86481358173731</v>
      </c>
      <c r="KU30" s="82"/>
    </row>
    <row r="31" spans="1:307">
      <c r="A31" s="124"/>
      <c r="B31" s="129" t="s">
        <v>16</v>
      </c>
      <c r="C31" s="129"/>
      <c r="D31" s="129"/>
      <c r="E31" s="129"/>
      <c r="F31" s="129"/>
      <c r="G31" s="4"/>
      <c r="H31" s="165"/>
      <c r="I31" s="176">
        <v>318</v>
      </c>
      <c r="J31" s="164"/>
      <c r="K31" s="4"/>
      <c r="L31" s="165"/>
      <c r="M31" s="176">
        <v>69</v>
      </c>
      <c r="N31" s="164"/>
      <c r="O31" s="4"/>
      <c r="P31" s="165"/>
      <c r="Q31" s="176">
        <v>24</v>
      </c>
      <c r="R31" s="164"/>
      <c r="S31" s="4"/>
      <c r="T31" s="165"/>
      <c r="U31" s="176">
        <v>73</v>
      </c>
      <c r="V31" s="164"/>
      <c r="W31" s="4"/>
      <c r="X31" s="83"/>
      <c r="Y31" s="111">
        <f>I31+M31+Q31+U31</f>
        <v>484</v>
      </c>
      <c r="Z31" s="82"/>
      <c r="AA31" s="4"/>
      <c r="AB31" s="165"/>
      <c r="AC31" s="176">
        <v>142</v>
      </c>
      <c r="AD31" s="164"/>
      <c r="AE31" s="4"/>
      <c r="AF31" s="165"/>
      <c r="AG31" s="176">
        <v>96</v>
      </c>
      <c r="AH31" s="164"/>
      <c r="AI31" s="4"/>
      <c r="AJ31" s="165"/>
      <c r="AK31" s="176">
        <v>17</v>
      </c>
      <c r="AL31" s="164"/>
      <c r="AM31" s="4"/>
      <c r="AN31" s="165"/>
      <c r="AO31" s="176">
        <v>13</v>
      </c>
      <c r="AP31" s="164"/>
      <c r="AQ31" s="4"/>
      <c r="AR31" s="83"/>
      <c r="AS31" s="111">
        <f>AC31+AG31+AK31+AO31</f>
        <v>268</v>
      </c>
      <c r="AT31" s="82"/>
      <c r="AU31" s="4"/>
      <c r="AV31" s="165"/>
      <c r="AW31" s="176">
        <v>411</v>
      </c>
      <c r="AX31" s="164"/>
      <c r="AY31" s="4"/>
      <c r="AZ31" s="165"/>
      <c r="BA31" s="176">
        <v>133</v>
      </c>
      <c r="BB31" s="164"/>
      <c r="BC31" s="4"/>
      <c r="BD31" s="165"/>
      <c r="BE31" s="176">
        <v>70</v>
      </c>
      <c r="BF31" s="164"/>
      <c r="BG31" s="4"/>
      <c r="BH31" s="165"/>
      <c r="BI31" s="176">
        <v>142</v>
      </c>
      <c r="BJ31" s="164"/>
      <c r="BK31" s="4"/>
      <c r="BL31" s="83"/>
      <c r="BM31" s="111">
        <f>AW31+BA31+BE31+BI31</f>
        <v>756</v>
      </c>
      <c r="BN31" s="82"/>
      <c r="BO31" s="4"/>
      <c r="BP31" s="165"/>
      <c r="BQ31" s="176">
        <v>152</v>
      </c>
      <c r="BR31" s="164"/>
      <c r="BS31" s="4"/>
      <c r="BT31" s="165"/>
      <c r="BU31" s="176">
        <v>98</v>
      </c>
      <c r="BV31" s="164"/>
      <c r="BW31" s="4"/>
      <c r="BX31" s="165"/>
      <c r="BY31" s="176">
        <v>82</v>
      </c>
      <c r="BZ31" s="164"/>
      <c r="CA31" s="4"/>
      <c r="CB31" s="165"/>
      <c r="CC31" s="176">
        <v>26</v>
      </c>
      <c r="CD31" s="164"/>
      <c r="CE31" s="4"/>
      <c r="CF31" s="83"/>
      <c r="CG31" s="111">
        <f>BQ31+BU31+BY31+CC31</f>
        <v>358</v>
      </c>
      <c r="CH31" s="82"/>
      <c r="CJ31" s="165"/>
      <c r="CK31" s="176">
        <v>78</v>
      </c>
      <c r="CL31" s="164"/>
      <c r="CN31" s="165"/>
      <c r="CO31" s="176">
        <v>186</v>
      </c>
      <c r="CP31" s="164"/>
      <c r="CQ31" s="4"/>
      <c r="CR31" s="165"/>
      <c r="CS31" s="176">
        <v>18</v>
      </c>
      <c r="CT31" s="164"/>
      <c r="CU31" s="4"/>
      <c r="CV31" s="165"/>
      <c r="CW31" s="176">
        <v>40</v>
      </c>
      <c r="CX31" s="164"/>
      <c r="CY31" s="4"/>
      <c r="CZ31" s="83"/>
      <c r="DA31" s="111">
        <f>CK31+CO31+CS31+CW31</f>
        <v>322</v>
      </c>
      <c r="DB31" s="82"/>
      <c r="DD31" s="1"/>
      <c r="DE31" s="199"/>
      <c r="DF31" s="212">
        <f ca="1">DF$14*Ratios!DF43</f>
        <v>80.059532983970399</v>
      </c>
      <c r="DG31" s="201"/>
      <c r="DH31" s="4"/>
      <c r="DI31" s="199"/>
      <c r="DJ31" s="212">
        <f ca="1">DJ$14*Ratios!DJ43</f>
        <v>78.686605397410375</v>
      </c>
      <c r="DK31" s="201"/>
      <c r="DL31" s="4"/>
      <c r="DM31" s="199"/>
      <c r="DN31" s="212">
        <f ca="1">DN$14*Ratios!DN43</f>
        <v>81.470454300246601</v>
      </c>
      <c r="DO31" s="201"/>
      <c r="DP31" s="4"/>
      <c r="DQ31" s="199"/>
      <c r="DR31" s="212">
        <f ca="1">DR$14*Ratios!DR43</f>
        <v>85.310983602269374</v>
      </c>
      <c r="DS31" s="201"/>
      <c r="DT31" s="4"/>
      <c r="DU31" s="83"/>
      <c r="DV31" s="111">
        <f ca="1">DF31+DJ31+DN31+DR31</f>
        <v>325.52757628389679</v>
      </c>
      <c r="DW31" s="82"/>
      <c r="DY31" s="199"/>
      <c r="DZ31" s="212">
        <f ca="1">DZ$14*Ratios!DZ43</f>
        <v>82.279238594327978</v>
      </c>
      <c r="EA31" s="201"/>
      <c r="EB31" s="4"/>
      <c r="EC31" s="199"/>
      <c r="ED31" s="212">
        <f ca="1">ED$14*Ratios!ED43</f>
        <v>80.627503098271035</v>
      </c>
      <c r="EE31" s="201"/>
      <c r="EF31" s="4"/>
      <c r="EG31" s="199"/>
      <c r="EH31" s="212">
        <f ca="1">EH$14*Ratios!EH43</f>
        <v>83.354377635635004</v>
      </c>
      <c r="EI31" s="201"/>
      <c r="EJ31" s="4"/>
      <c r="EK31" s="199"/>
      <c r="EL31" s="212">
        <f ca="1">EL$14*Ratios!EL43</f>
        <v>87.448595137583069</v>
      </c>
      <c r="EM31" s="201"/>
      <c r="EN31" s="4"/>
      <c r="EO31" s="83"/>
      <c r="EP31" s="111">
        <f ca="1">DZ31+ED31+EH31+EL31</f>
        <v>333.70971446581711</v>
      </c>
      <c r="EQ31" s="82"/>
      <c r="ES31" s="199"/>
      <c r="ET31" s="212">
        <f ca="1">ET$14*Ratios!ET43</f>
        <v>84.230065353986845</v>
      </c>
      <c r="EU31" s="201"/>
      <c r="EV31" s="4"/>
      <c r="EW31" s="199"/>
      <c r="EX31" s="212">
        <f ca="1">EX$14*Ratios!EX43</f>
        <v>82.675364875443719</v>
      </c>
      <c r="EY31" s="201"/>
      <c r="EZ31" s="4"/>
      <c r="FA31" s="199"/>
      <c r="FB31" s="212">
        <f ca="1">FB$14*Ratios!FB43</f>
        <v>85.952786252389018</v>
      </c>
      <c r="FC31" s="201"/>
      <c r="FD31" s="4"/>
      <c r="FE31" s="199"/>
      <c r="FF31" s="212">
        <f ca="1">FF$14*Ratios!FF43</f>
        <v>90.780592285370176</v>
      </c>
      <c r="FG31" s="201"/>
      <c r="FH31" s="4"/>
      <c r="FI31" s="83"/>
      <c r="FJ31" s="111">
        <f ca="1">ET31+EX31+FB31+FF31</f>
        <v>343.63880876718974</v>
      </c>
      <c r="FK31" s="82"/>
      <c r="FM31" s="199"/>
      <c r="FN31" s="212">
        <f ca="1">FN$14*Ratios!FN43</f>
        <v>91.895699056376316</v>
      </c>
      <c r="FO31" s="201"/>
      <c r="FP31" s="4"/>
      <c r="FQ31" s="199"/>
      <c r="FR31" s="212">
        <f ca="1">FR$14*Ratios!FR43</f>
        <v>87.914516721181599</v>
      </c>
      <c r="FS31" s="201"/>
      <c r="FT31" s="4"/>
      <c r="FU31" s="199"/>
      <c r="FV31" s="212">
        <f ca="1">FV$14*Ratios!FV43</f>
        <v>90.075810319140203</v>
      </c>
      <c r="FW31" s="201"/>
      <c r="FX31" s="4"/>
      <c r="FY31" s="199"/>
      <c r="FZ31" s="212">
        <f ca="1">FZ$14*Ratios!FZ43</f>
        <v>94.770841695117582</v>
      </c>
      <c r="GA31" s="201"/>
      <c r="GB31" s="4"/>
      <c r="GC31" s="83"/>
      <c r="GD31" s="111">
        <f ca="1">FN31+FR31+FV31+FZ31</f>
        <v>364.65686779181567</v>
      </c>
      <c r="GE31" s="82"/>
      <c r="GG31" s="199"/>
      <c r="GH31" s="212">
        <f ca="1">GH$14*Ratios!GH43</f>
        <v>95.686917625666055</v>
      </c>
      <c r="GI31" s="201"/>
      <c r="GJ31" s="4"/>
      <c r="GK31" s="199"/>
      <c r="GL31" s="212">
        <f ca="1">GL$14*Ratios!GL43</f>
        <v>91.622801022315386</v>
      </c>
      <c r="GM31" s="201"/>
      <c r="GN31" s="4"/>
      <c r="GO31" s="199"/>
      <c r="GP31" s="212">
        <f ca="1">GP$14*Ratios!GP43</f>
        <v>93.84584647766539</v>
      </c>
      <c r="GQ31" s="201"/>
      <c r="GR31" s="4"/>
      <c r="GS31" s="199"/>
      <c r="GT31" s="212">
        <f ca="1">GT$14*Ratios!GT43</f>
        <v>98.669529865082879</v>
      </c>
      <c r="GU31" s="201"/>
      <c r="GV31" s="4"/>
      <c r="GW31" s="83"/>
      <c r="GX31" s="111">
        <f ca="1">GH31+GL31+GP31+GT31</f>
        <v>379.82509499072972</v>
      </c>
      <c r="GY31" s="82"/>
      <c r="HA31" s="199"/>
      <c r="HB31" s="212">
        <f ca="1">HB$14*Ratios!HB43</f>
        <v>99.35141769608056</v>
      </c>
      <c r="HC31" s="201"/>
      <c r="HD31" s="4"/>
      <c r="HE31" s="199"/>
      <c r="HF31" s="212">
        <f ca="1">HF$14*Ratios!HF43</f>
        <v>95.204861849709062</v>
      </c>
      <c r="HG31" s="201"/>
      <c r="HH31" s="4"/>
      <c r="HI31" s="199"/>
      <c r="HJ31" s="212">
        <f ca="1">HJ$14*Ratios!HJ43</f>
        <v>97.488150951718879</v>
      </c>
      <c r="HK31" s="201"/>
      <c r="HL31" s="4"/>
      <c r="HM31" s="199"/>
      <c r="HN31" s="212">
        <f ca="1">HN$14*Ratios!HN43</f>
        <v>102.41810892352906</v>
      </c>
      <c r="HO31" s="201"/>
      <c r="HP31" s="4"/>
      <c r="HQ31" s="83"/>
      <c r="HR31" s="111">
        <f ca="1">HB31+HF31+HJ31+HN31</f>
        <v>394.46253942103755</v>
      </c>
      <c r="HS31" s="82"/>
      <c r="HU31" s="199"/>
      <c r="HV31" s="212">
        <f ca="1">HV$14*Ratios!HV43</f>
        <v>102.83204365412664</v>
      </c>
      <c r="HW31" s="201"/>
      <c r="HX31" s="4"/>
      <c r="HY31" s="199"/>
      <c r="HZ31" s="212">
        <f ca="1">HZ$14*Ratios!HZ43</f>
        <v>98.606189069753086</v>
      </c>
      <c r="IA31" s="201"/>
      <c r="IB31" s="4"/>
      <c r="IC31" s="199"/>
      <c r="ID31" s="212">
        <f ca="1">ID$14*Ratios!ID43</f>
        <v>100.94755823334251</v>
      </c>
      <c r="IE31" s="201"/>
      <c r="IF31" s="4"/>
      <c r="IG31" s="199"/>
      <c r="IH31" s="212">
        <f ca="1">IH$14*Ratios!IH43</f>
        <v>105.95494858227127</v>
      </c>
      <c r="II31" s="201"/>
      <c r="IJ31" s="4"/>
      <c r="IK31" s="83"/>
      <c r="IL31" s="111">
        <f ca="1">HV31+HZ31+ID31+IH31</f>
        <v>408.34073953949348</v>
      </c>
      <c r="IM31" s="82"/>
      <c r="IO31" s="199"/>
      <c r="IP31" s="212">
        <f ca="1">IP$14*Ratios!IP43</f>
        <v>104.01776420296639</v>
      </c>
      <c r="IQ31" s="201"/>
      <c r="IR31" s="4"/>
      <c r="IS31" s="199"/>
      <c r="IT31" s="212">
        <f ca="1">IT$14*Ratios!IT43</f>
        <v>99.750248623266486</v>
      </c>
      <c r="IU31" s="201"/>
      <c r="IV31" s="4"/>
      <c r="IW31" s="199"/>
      <c r="IX31" s="212">
        <f ca="1">IX$14*Ratios!IX43</f>
        <v>102.13517456472181</v>
      </c>
      <c r="IY31" s="201"/>
      <c r="IZ31" s="4"/>
      <c r="JA31" s="199"/>
      <c r="JB31" s="212">
        <f ca="1">JB$14*Ratios!JB43</f>
        <v>107.19831408508203</v>
      </c>
      <c r="JC31" s="201"/>
      <c r="JD31" s="4"/>
      <c r="JE31" s="83"/>
      <c r="JF31" s="111">
        <f ca="1">IP31+IT31+IX31+JB31</f>
        <v>413.10150147603673</v>
      </c>
      <c r="JG31" s="82"/>
      <c r="JI31" s="199"/>
      <c r="JJ31" s="212">
        <f ca="1">JJ$14*Ratios!JJ43</f>
        <v>105.46113895057384</v>
      </c>
      <c r="JK31" s="201"/>
      <c r="JL31" s="4"/>
      <c r="JM31" s="199"/>
      <c r="JN31" s="212">
        <f ca="1">JN$14*Ratios!JN43</f>
        <v>101.11340536252639</v>
      </c>
      <c r="JO31" s="201"/>
      <c r="JP31" s="4"/>
      <c r="JQ31" s="199"/>
      <c r="JR31" s="212">
        <f ca="1">JR$14*Ratios!JR43</f>
        <v>103.54764705408634</v>
      </c>
      <c r="JS31" s="201"/>
      <c r="JT31" s="4"/>
      <c r="JU31" s="199"/>
      <c r="JV31" s="212">
        <f ca="1">JV$14*Ratios!JV43</f>
        <v>108.70414046203585</v>
      </c>
      <c r="JW31" s="201"/>
      <c r="JX31" s="4"/>
      <c r="JY31" s="83"/>
      <c r="JZ31" s="111">
        <f ca="1">JJ31+JN31+JR31+JV31</f>
        <v>418.82633182922245</v>
      </c>
      <c r="KA31" s="82"/>
      <c r="KC31" s="199"/>
      <c r="KD31" s="212">
        <f ca="1">KD$14*Ratios!KD43</f>
        <v>106.95426784026732</v>
      </c>
      <c r="KE31" s="201"/>
      <c r="KF31" s="4"/>
      <c r="KG31" s="199"/>
      <c r="KH31" s="212">
        <f ca="1">KH$14*Ratios!KH43</f>
        <v>102.5248185159459</v>
      </c>
      <c r="KI31" s="201"/>
      <c r="KJ31" s="4"/>
      <c r="KK31" s="199"/>
      <c r="KL31" s="212">
        <f ca="1">KL$14*Ratios!KL43</f>
        <v>105.00944592774903</v>
      </c>
      <c r="KM31" s="201"/>
      <c r="KN31" s="4"/>
      <c r="KO31" s="199"/>
      <c r="KP31" s="212">
        <f ca="1">KP$14*Ratios!KP43</f>
        <v>110.26126753816719</v>
      </c>
      <c r="KQ31" s="201"/>
      <c r="KR31" s="4"/>
      <c r="KS31" s="83"/>
      <c r="KT31" s="111">
        <f ca="1">KD31+KH31+KL31+KP31</f>
        <v>424.74979982212943</v>
      </c>
      <c r="KU31" s="82"/>
    </row>
    <row r="32" spans="1:307">
      <c r="A32" s="124"/>
      <c r="B32" s="130" t="s">
        <v>39</v>
      </c>
      <c r="C32" s="130"/>
      <c r="D32" s="130"/>
      <c r="E32" s="130"/>
      <c r="F32" s="130"/>
      <c r="G32" s="4"/>
      <c r="H32" s="165"/>
      <c r="I32" s="171">
        <f>SUM(I27:I31)</f>
        <v>4991</v>
      </c>
      <c r="J32" s="164"/>
      <c r="K32" s="4"/>
      <c r="L32" s="165"/>
      <c r="M32" s="171">
        <f>SUM(M27:M31)</f>
        <v>4468</v>
      </c>
      <c r="N32" s="164"/>
      <c r="O32" s="4"/>
      <c r="P32" s="165"/>
      <c r="Q32" s="171">
        <f>SUM(Q27:Q31)</f>
        <v>4600</v>
      </c>
      <c r="R32" s="164"/>
      <c r="S32" s="4"/>
      <c r="T32" s="165"/>
      <c r="U32" s="171">
        <f>SUM(U27:U31)</f>
        <v>4852</v>
      </c>
      <c r="V32" s="164"/>
      <c r="W32" s="4"/>
      <c r="X32" s="83"/>
      <c r="Y32" s="106">
        <f>SUM(Y27:Y31)</f>
        <v>18911</v>
      </c>
      <c r="Z32" s="82"/>
      <c r="AA32" s="4"/>
      <c r="AB32" s="165"/>
      <c r="AC32" s="171">
        <f>SUM(AC27:AC31)</f>
        <v>4753</v>
      </c>
      <c r="AD32" s="164"/>
      <c r="AE32" s="4"/>
      <c r="AF32" s="165"/>
      <c r="AG32" s="171">
        <f>SUM(AG27:AG31)</f>
        <v>4138</v>
      </c>
      <c r="AH32" s="164"/>
      <c r="AI32" s="4"/>
      <c r="AJ32" s="165"/>
      <c r="AK32" s="171">
        <f>SUM(AK27:AK31)</f>
        <v>4737</v>
      </c>
      <c r="AL32" s="164"/>
      <c r="AM32" s="4"/>
      <c r="AN32" s="165"/>
      <c r="AO32" s="171">
        <f>SUM(AO27:AO31)</f>
        <v>4672</v>
      </c>
      <c r="AP32" s="164"/>
      <c r="AQ32" s="4"/>
      <c r="AR32" s="83"/>
      <c r="AS32" s="106">
        <f>SUM(AS27:AS31)</f>
        <v>18300</v>
      </c>
      <c r="AT32" s="82"/>
      <c r="AU32" s="4"/>
      <c r="AV32" s="165"/>
      <c r="AW32" s="171">
        <f>SUM(AW27:AW31)</f>
        <v>5007</v>
      </c>
      <c r="AX32" s="164"/>
      <c r="AY32" s="4"/>
      <c r="AZ32" s="165"/>
      <c r="BA32" s="171">
        <f>SUM(BA27:BA31)</f>
        <v>4383</v>
      </c>
      <c r="BB32" s="164"/>
      <c r="BC32" s="4"/>
      <c r="BD32" s="165"/>
      <c r="BE32" s="171">
        <f>SUM(BE27:BE31)</f>
        <v>4349</v>
      </c>
      <c r="BF32" s="164"/>
      <c r="BG32" s="4"/>
      <c r="BH32" s="165"/>
      <c r="BI32" s="171">
        <f>SUM(BI27:BI31)</f>
        <v>4512</v>
      </c>
      <c r="BJ32" s="164"/>
      <c r="BK32" s="4"/>
      <c r="BL32" s="83"/>
      <c r="BM32" s="106">
        <f>SUM(BM27:BM31)</f>
        <v>18251</v>
      </c>
      <c r="BN32" s="82"/>
      <c r="BO32" s="4"/>
      <c r="BP32" s="165"/>
      <c r="BQ32" s="171">
        <f>SUM(BQ27:BQ31)</f>
        <v>4671</v>
      </c>
      <c r="BR32" s="164"/>
      <c r="BS32" s="4"/>
      <c r="BT32" s="165"/>
      <c r="BU32" s="171">
        <f>SUM(BU27:BU31)</f>
        <v>4425</v>
      </c>
      <c r="BV32" s="164"/>
      <c r="BW32" s="4"/>
      <c r="BX32" s="165"/>
      <c r="BY32" s="171">
        <f>SUM(BY27:BY31)</f>
        <v>4625</v>
      </c>
      <c r="BZ32" s="164"/>
      <c r="CA32" s="4"/>
      <c r="CB32" s="165"/>
      <c r="CC32" s="171">
        <f>SUM(CC27:CC31)</f>
        <v>4576</v>
      </c>
      <c r="CD32" s="164"/>
      <c r="CE32" s="4"/>
      <c r="CF32" s="83"/>
      <c r="CG32" s="106">
        <f>SUM(CG27:CG31)</f>
        <v>18297</v>
      </c>
      <c r="CH32" s="82"/>
      <c r="CJ32" s="165"/>
      <c r="CK32" s="171">
        <f>SUM(CK27:CK31)</f>
        <v>4341</v>
      </c>
      <c r="CL32" s="164"/>
      <c r="CN32" s="165"/>
      <c r="CO32" s="171">
        <f>SUM(CO27:CO31)</f>
        <v>4562</v>
      </c>
      <c r="CP32" s="164"/>
      <c r="CQ32" s="4"/>
      <c r="CR32" s="165"/>
      <c r="CS32" s="171">
        <f>SUM(CS27:CS31)</f>
        <v>4660</v>
      </c>
      <c r="CT32" s="164"/>
      <c r="CU32" s="4"/>
      <c r="CV32" s="165"/>
      <c r="CW32" s="171">
        <f>SUM(CW27:CW31)</f>
        <v>4884</v>
      </c>
      <c r="CX32" s="164"/>
      <c r="CY32" s="4"/>
      <c r="CZ32" s="83"/>
      <c r="DA32" s="106">
        <f>SUM(DA27:DA31)</f>
        <v>18447</v>
      </c>
      <c r="DB32" s="82"/>
      <c r="DD32" s="1"/>
      <c r="DE32" s="199"/>
      <c r="DF32" s="207">
        <f ca="1">SUM(DF27:DF31)</f>
        <v>4586.51616445746</v>
      </c>
      <c r="DG32" s="201"/>
      <c r="DH32" s="4"/>
      <c r="DI32" s="199"/>
      <c r="DJ32" s="207">
        <f ca="1">SUM(DJ27:DJ31)</f>
        <v>4507.8627632485377</v>
      </c>
      <c r="DK32" s="201"/>
      <c r="DL32" s="4"/>
      <c r="DM32" s="199"/>
      <c r="DN32" s="207">
        <f ca="1">SUM(DN27:DN31)</f>
        <v>4667.3461816045001</v>
      </c>
      <c r="DO32" s="201"/>
      <c r="DP32" s="4"/>
      <c r="DQ32" s="199"/>
      <c r="DR32" s="207">
        <f ca="1">SUM(DR27:DR31)</f>
        <v>4887.3655730157243</v>
      </c>
      <c r="DS32" s="201"/>
      <c r="DT32" s="4"/>
      <c r="DU32" s="83"/>
      <c r="DV32" s="106">
        <f ca="1">SUM(DV27:DV31)</f>
        <v>18649.090682326223</v>
      </c>
      <c r="DW32" s="82"/>
      <c r="DY32" s="199"/>
      <c r="DZ32" s="207">
        <f ca="1">SUM(DZ27:DZ31)</f>
        <v>4713.6804793464853</v>
      </c>
      <c r="EA32" s="201"/>
      <c r="EB32" s="4"/>
      <c r="EC32" s="199"/>
      <c r="ED32" s="207">
        <f ca="1">SUM(ED27:ED31)</f>
        <v>4619.0545020304526</v>
      </c>
      <c r="EE32" s="201"/>
      <c r="EF32" s="4"/>
      <c r="EG32" s="199"/>
      <c r="EH32" s="207">
        <f ca="1">SUM(EH27:EH31)</f>
        <v>4775.2739262253381</v>
      </c>
      <c r="EI32" s="201"/>
      <c r="EJ32" s="4"/>
      <c r="EK32" s="199"/>
      <c r="EL32" s="207">
        <f ca="1">SUM(EL27:EL31)</f>
        <v>5009.8268152266928</v>
      </c>
      <c r="EM32" s="201"/>
      <c r="EN32" s="4"/>
      <c r="EO32" s="83"/>
      <c r="EP32" s="106">
        <f ca="1">SUM(EP27:EP31)</f>
        <v>19117.835722828971</v>
      </c>
      <c r="EQ32" s="82"/>
      <c r="ES32" s="199"/>
      <c r="ET32" s="207">
        <f ca="1">SUM(ET27:ET31)</f>
        <v>4825.4410421894263</v>
      </c>
      <c r="EU32" s="201"/>
      <c r="EV32" s="4"/>
      <c r="EW32" s="199"/>
      <c r="EX32" s="207">
        <f ca="1">SUM(EX27:EX31)</f>
        <v>4736.3740865133859</v>
      </c>
      <c r="EY32" s="201"/>
      <c r="EZ32" s="4"/>
      <c r="FA32" s="199"/>
      <c r="FB32" s="207">
        <f ca="1">SUM(FB27:FB31)</f>
        <v>4924.1336894342239</v>
      </c>
      <c r="FC32" s="201"/>
      <c r="FD32" s="4"/>
      <c r="FE32" s="199"/>
      <c r="FF32" s="207">
        <f ca="1">SUM(FF27:FF31)</f>
        <v>5200.7129996528693</v>
      </c>
      <c r="FG32" s="201"/>
      <c r="FH32" s="4"/>
      <c r="FI32" s="83"/>
      <c r="FJ32" s="106">
        <f ca="1">SUM(FJ27:FJ31)</f>
        <v>19686.661817789907</v>
      </c>
      <c r="FK32" s="82"/>
      <c r="FM32" s="199"/>
      <c r="FN32" s="207">
        <f ca="1">SUM(FN27:FN31)</f>
        <v>5264.5961505992982</v>
      </c>
      <c r="FO32" s="201"/>
      <c r="FP32" s="4"/>
      <c r="FQ32" s="199"/>
      <c r="FR32" s="207">
        <f ca="1">SUM(FR27:FR31)</f>
        <v>5036.5189129057053</v>
      </c>
      <c r="FS32" s="201"/>
      <c r="FT32" s="4"/>
      <c r="FU32" s="199"/>
      <c r="FV32" s="207">
        <f ca="1">SUM(FV27:FV31)</f>
        <v>5160.336872537825</v>
      </c>
      <c r="FW32" s="201"/>
      <c r="FX32" s="4"/>
      <c r="FY32" s="199"/>
      <c r="FZ32" s="207">
        <f ca="1">SUM(FZ27:FZ31)</f>
        <v>5429.3096793473105</v>
      </c>
      <c r="GA32" s="201"/>
      <c r="GB32" s="4"/>
      <c r="GC32" s="83"/>
      <c r="GD32" s="106">
        <f ca="1">SUM(GD27:GD31)</f>
        <v>20890.761615390136</v>
      </c>
      <c r="GE32" s="82"/>
      <c r="GG32" s="199"/>
      <c r="GH32" s="207">
        <f ca="1">SUM(GH27:GH31)</f>
        <v>5481.790588325036</v>
      </c>
      <c r="GI32" s="201"/>
      <c r="GJ32" s="4"/>
      <c r="GK32" s="199"/>
      <c r="GL32" s="207">
        <f ca="1">SUM(GL27:GL31)</f>
        <v>5248.9621442815278</v>
      </c>
      <c r="GM32" s="201"/>
      <c r="GN32" s="4"/>
      <c r="GO32" s="199"/>
      <c r="GP32" s="207">
        <f ca="1">SUM(GP27:GP31)</f>
        <v>5376.3177949487372</v>
      </c>
      <c r="GQ32" s="201"/>
      <c r="GR32" s="4"/>
      <c r="GS32" s="199"/>
      <c r="GT32" s="207">
        <f ca="1">SUM(GT27:GT31)</f>
        <v>5652.6609236682734</v>
      </c>
      <c r="GU32" s="201"/>
      <c r="GV32" s="4"/>
      <c r="GW32" s="83"/>
      <c r="GX32" s="106">
        <f ca="1">SUM(GX27:GX31)</f>
        <v>21759.731451223579</v>
      </c>
      <c r="GY32" s="82"/>
      <c r="HA32" s="199"/>
      <c r="HB32" s="207">
        <f ca="1">SUM(HB27:HB31)</f>
        <v>5691.7254727937834</v>
      </c>
      <c r="HC32" s="201"/>
      <c r="HD32" s="4"/>
      <c r="HE32" s="199"/>
      <c r="HF32" s="207">
        <f ca="1">SUM(HF27:HF31)</f>
        <v>5454.1741818061591</v>
      </c>
      <c r="HG32" s="201"/>
      <c r="HH32" s="4"/>
      <c r="HI32" s="199"/>
      <c r="HJ32" s="207">
        <f ca="1">SUM(HJ27:HJ31)</f>
        <v>5584.9811198955231</v>
      </c>
      <c r="HK32" s="201"/>
      <c r="HL32" s="4"/>
      <c r="HM32" s="199"/>
      <c r="HN32" s="207">
        <f ca="1">SUM(HN27:HN31)</f>
        <v>5867.4125941377042</v>
      </c>
      <c r="HO32" s="201"/>
      <c r="HP32" s="4"/>
      <c r="HQ32" s="83"/>
      <c r="HR32" s="106">
        <f ca="1">SUM(HR27:HR31)</f>
        <v>22598.293368633167</v>
      </c>
      <c r="HS32" s="82"/>
      <c r="HU32" s="199"/>
      <c r="HV32" s="207">
        <f ca="1">SUM(HV27:HV31)</f>
        <v>5891.1264263592357</v>
      </c>
      <c r="HW32" s="201"/>
      <c r="HX32" s="4"/>
      <c r="HY32" s="199"/>
      <c r="HZ32" s="207">
        <f ca="1">SUM(HZ27:HZ31)</f>
        <v>5649.0322042538355</v>
      </c>
      <c r="IA32" s="201"/>
      <c r="IB32" s="4"/>
      <c r="IC32" s="199"/>
      <c r="ID32" s="207">
        <f ca="1">SUM(ID27:ID31)</f>
        <v>5783.1664805294085</v>
      </c>
      <c r="IE32" s="201"/>
      <c r="IF32" s="4"/>
      <c r="IG32" s="199"/>
      <c r="IH32" s="207">
        <f ca="1">SUM(IH27:IH31)</f>
        <v>6070.0339642768895</v>
      </c>
      <c r="II32" s="201"/>
      <c r="IJ32" s="4"/>
      <c r="IK32" s="83"/>
      <c r="IL32" s="106">
        <f ca="1">SUM(IL27:IL31)</f>
        <v>23393.359075419368</v>
      </c>
      <c r="IM32" s="82"/>
      <c r="IO32" s="199"/>
      <c r="IP32" s="207">
        <f ca="1">SUM(IP27:IP31)</f>
        <v>5959.0549573047247</v>
      </c>
      <c r="IQ32" s="201"/>
      <c r="IR32" s="4"/>
      <c r="IS32" s="199"/>
      <c r="IT32" s="207">
        <f ca="1">SUM(IT27:IT31)</f>
        <v>5714.5740259422264</v>
      </c>
      <c r="IU32" s="201"/>
      <c r="IV32" s="4"/>
      <c r="IW32" s="199"/>
      <c r="IX32" s="207">
        <f ca="1">SUM(IX27:IX31)</f>
        <v>5851.2036186193272</v>
      </c>
      <c r="IY32" s="201"/>
      <c r="IZ32" s="4"/>
      <c r="JA32" s="199"/>
      <c r="JB32" s="207">
        <f ca="1">SUM(JB27:JB31)</f>
        <v>6141.2649066071681</v>
      </c>
      <c r="JC32" s="201"/>
      <c r="JD32" s="4"/>
      <c r="JE32" s="83"/>
      <c r="JF32" s="106">
        <f ca="1">SUM(JF27:JF31)</f>
        <v>23666.097508473449</v>
      </c>
      <c r="JG32" s="82"/>
      <c r="JI32" s="199"/>
      <c r="JJ32" s="207">
        <f ca="1">SUM(JJ27:JJ31)</f>
        <v>6041.7441932336505</v>
      </c>
      <c r="JK32" s="201"/>
      <c r="JL32" s="4"/>
      <c r="JM32" s="199"/>
      <c r="JN32" s="207">
        <f ca="1">SUM(JN27:JN31)</f>
        <v>5792.6676668401387</v>
      </c>
      <c r="JO32" s="201"/>
      <c r="JP32" s="4"/>
      <c r="JQ32" s="199"/>
      <c r="JR32" s="207">
        <f ca="1">SUM(JR27:JR31)</f>
        <v>5932.12250064202</v>
      </c>
      <c r="JS32" s="201"/>
      <c r="JT32" s="4"/>
      <c r="JU32" s="199"/>
      <c r="JV32" s="207">
        <f ca="1">SUM(JV27:JV31)</f>
        <v>6227.5319226806696</v>
      </c>
      <c r="JW32" s="201"/>
      <c r="JX32" s="4"/>
      <c r="JY32" s="83"/>
      <c r="JZ32" s="106">
        <f ca="1">SUM(JZ27:JZ31)</f>
        <v>23994.066283396482</v>
      </c>
      <c r="KA32" s="82"/>
      <c r="KC32" s="199"/>
      <c r="KD32" s="207">
        <f ca="1">SUM(KD27:KD31)</f>
        <v>6127.2837852466191</v>
      </c>
      <c r="KE32" s="201"/>
      <c r="KF32" s="4"/>
      <c r="KG32" s="199"/>
      <c r="KH32" s="207">
        <f ca="1">SUM(KH27:KH31)</f>
        <v>5873.5258607566893</v>
      </c>
      <c r="KI32" s="201"/>
      <c r="KJ32" s="4"/>
      <c r="KK32" s="199"/>
      <c r="KL32" s="207">
        <f ca="1">SUM(KL27:KL31)</f>
        <v>6015.8672330098962</v>
      </c>
      <c r="KM32" s="201"/>
      <c r="KN32" s="4"/>
      <c r="KO32" s="199"/>
      <c r="KP32" s="207">
        <f ca="1">SUM(KP27:KP31)</f>
        <v>6316.7378952688514</v>
      </c>
      <c r="KQ32" s="201"/>
      <c r="KR32" s="4"/>
      <c r="KS32" s="83"/>
      <c r="KT32" s="106">
        <f ca="1">SUM(KT27:KT31)</f>
        <v>24333.414774282057</v>
      </c>
      <c r="KU32" s="82"/>
    </row>
    <row r="33" spans="1:307">
      <c r="A33" s="124"/>
      <c r="B33" s="125" t="s">
        <v>21</v>
      </c>
      <c r="C33" s="125"/>
      <c r="D33" s="125"/>
      <c r="E33" s="125"/>
      <c r="F33" s="125"/>
      <c r="G33" s="4"/>
      <c r="H33" s="172"/>
      <c r="I33" s="173">
        <f>I32/I14</f>
        <v>0.40759493670886077</v>
      </c>
      <c r="J33" s="174"/>
      <c r="K33" s="4"/>
      <c r="L33" s="172"/>
      <c r="M33" s="173">
        <f>M32/M14</f>
        <v>0.37432975871313673</v>
      </c>
      <c r="N33" s="174"/>
      <c r="O33" s="4"/>
      <c r="P33" s="172"/>
      <c r="Q33" s="173">
        <f>Q32/Q14</f>
        <v>0.37900634423663176</v>
      </c>
      <c r="R33" s="174"/>
      <c r="S33" s="4"/>
      <c r="T33" s="172"/>
      <c r="U33" s="173">
        <f>U32/U14</f>
        <v>0.37779335046328738</v>
      </c>
      <c r="V33" s="174"/>
      <c r="W33" s="4"/>
      <c r="X33" s="107"/>
      <c r="Y33" s="108">
        <f>Y32/Y14</f>
        <v>0.38467484388031165</v>
      </c>
      <c r="Z33" s="109"/>
      <c r="AA33" s="4"/>
      <c r="AB33" s="172"/>
      <c r="AC33" s="173">
        <f>AC32/AC14</f>
        <v>0.3747831572307207</v>
      </c>
      <c r="AD33" s="174"/>
      <c r="AE33" s="4"/>
      <c r="AF33" s="172"/>
      <c r="AG33" s="173">
        <f>AG32/AG14</f>
        <v>0.34694390877840192</v>
      </c>
      <c r="AH33" s="174"/>
      <c r="AI33" s="4"/>
      <c r="AJ33" s="172"/>
      <c r="AK33" s="173">
        <f>AK32/AK14</f>
        <v>0.39474999999999999</v>
      </c>
      <c r="AL33" s="174"/>
      <c r="AM33" s="4"/>
      <c r="AN33" s="172"/>
      <c r="AO33" s="173">
        <f>AO32/AO14</f>
        <v>0.36967874663712613</v>
      </c>
      <c r="AP33" s="174"/>
      <c r="AQ33" s="4"/>
      <c r="AR33" s="107"/>
      <c r="AS33" s="108">
        <f>AS32/AS14</f>
        <v>0.37159623936483438</v>
      </c>
      <c r="AT33" s="109"/>
      <c r="AU33" s="4"/>
      <c r="AV33" s="172"/>
      <c r="AW33" s="173">
        <f>AW32/AW14</f>
        <v>0.40535945595854922</v>
      </c>
      <c r="AX33" s="174"/>
      <c r="AY33" s="4"/>
      <c r="AZ33" s="172"/>
      <c r="BA33" s="173">
        <f>BA32/BA14</f>
        <v>0.37849740932642489</v>
      </c>
      <c r="BB33" s="174"/>
      <c r="BC33" s="4"/>
      <c r="BD33" s="172"/>
      <c r="BE33" s="173">
        <f>BE32/BE14</f>
        <v>0.36423785594639868</v>
      </c>
      <c r="BF33" s="174"/>
      <c r="BG33" s="4"/>
      <c r="BH33" s="172"/>
      <c r="BI33" s="173">
        <f>BI32/BI14</f>
        <v>0.37187834830627214</v>
      </c>
      <c r="BJ33" s="174"/>
      <c r="BK33" s="4"/>
      <c r="BL33" s="107"/>
      <c r="BM33" s="108">
        <f>BM32/BM14</f>
        <v>0.38018956358712636</v>
      </c>
      <c r="BN33" s="109"/>
      <c r="BO33" s="4"/>
      <c r="BP33" s="172"/>
      <c r="BQ33" s="173">
        <f>BQ32/BQ14</f>
        <v>0.384887936717205</v>
      </c>
      <c r="BR33" s="174"/>
      <c r="BS33" s="4"/>
      <c r="BT33" s="172"/>
      <c r="BU33" s="173">
        <f>BU32/BU14</f>
        <v>0.372255405064356</v>
      </c>
      <c r="BV33" s="174"/>
      <c r="BW33" s="4"/>
      <c r="BX33" s="172"/>
      <c r="BY33" s="173">
        <f>BY32/BY14</f>
        <v>0.37109845141619191</v>
      </c>
      <c r="BZ33" s="174"/>
      <c r="CA33" s="4"/>
      <c r="CB33" s="172"/>
      <c r="CC33" s="173">
        <f>CC32/CC14</f>
        <v>0.35627530364372467</v>
      </c>
      <c r="CD33" s="174"/>
      <c r="CE33" s="4"/>
      <c r="CF33" s="107"/>
      <c r="CG33" s="108">
        <f>CG32/CG14</f>
        <v>0.37091019663490776</v>
      </c>
      <c r="CH33" s="109"/>
      <c r="CJ33" s="172"/>
      <c r="CK33" s="173">
        <f>CK32/CK14</f>
        <v>0.33208384332925339</v>
      </c>
      <c r="CL33" s="174"/>
      <c r="CN33" s="172"/>
      <c r="CO33" s="173">
        <f>CO32/CO14</f>
        <v>0.36654346778081309</v>
      </c>
      <c r="CP33" s="174"/>
      <c r="CQ33" s="4"/>
      <c r="CR33" s="172"/>
      <c r="CS33" s="173">
        <f>CS32/CS14</f>
        <v>0.35962339867263465</v>
      </c>
      <c r="CT33" s="174"/>
      <c r="CU33" s="4"/>
      <c r="CV33" s="172"/>
      <c r="CW33" s="173">
        <f>CW32/CW14</f>
        <v>0.36371760500446826</v>
      </c>
      <c r="CX33" s="174"/>
      <c r="CY33" s="4"/>
      <c r="CZ33" s="107"/>
      <c r="DA33" s="108">
        <f>DA32/DA14</f>
        <v>0.35540613440197288</v>
      </c>
      <c r="DB33" s="109"/>
      <c r="DC33" s="91"/>
      <c r="DD33" s="1"/>
      <c r="DE33" s="208"/>
      <c r="DF33" s="209">
        <f ca="1">DF32/DF14</f>
        <v>0.35540613440197288</v>
      </c>
      <c r="DG33" s="210"/>
      <c r="DH33" s="4"/>
      <c r="DI33" s="208"/>
      <c r="DJ33" s="209">
        <f ca="1">DJ32/DJ14</f>
        <v>0.35540613440197288</v>
      </c>
      <c r="DK33" s="210"/>
      <c r="DL33" s="4"/>
      <c r="DM33" s="208"/>
      <c r="DN33" s="209">
        <f ca="1">DN32/DN14</f>
        <v>0.35540613440197283</v>
      </c>
      <c r="DO33" s="210"/>
      <c r="DP33" s="4"/>
      <c r="DQ33" s="208"/>
      <c r="DR33" s="209">
        <f ca="1">DR32/DR14</f>
        <v>0.35540613440197288</v>
      </c>
      <c r="DS33" s="210"/>
      <c r="DT33" s="4"/>
      <c r="DU33" s="107"/>
      <c r="DV33" s="108">
        <f ca="1">DV32/DV14</f>
        <v>0.35540613440197288</v>
      </c>
      <c r="DW33" s="109"/>
      <c r="DY33" s="208"/>
      <c r="DZ33" s="209">
        <f ca="1">DZ32/DZ14</f>
        <v>0.35540613440197283</v>
      </c>
      <c r="EA33" s="210"/>
      <c r="EB33" s="4"/>
      <c r="EC33" s="208"/>
      <c r="ED33" s="209">
        <f ca="1">ED32/ED14</f>
        <v>0.35540613440197288</v>
      </c>
      <c r="EE33" s="210"/>
      <c r="EF33" s="4"/>
      <c r="EG33" s="208"/>
      <c r="EH33" s="209">
        <f ca="1">EH32/EH14</f>
        <v>0.35540613440197283</v>
      </c>
      <c r="EI33" s="210"/>
      <c r="EJ33" s="4"/>
      <c r="EK33" s="208"/>
      <c r="EL33" s="209">
        <f ca="1">EL32/EL14</f>
        <v>0.35540613440197288</v>
      </c>
      <c r="EM33" s="210"/>
      <c r="EN33" s="4"/>
      <c r="EO33" s="107"/>
      <c r="EP33" s="108">
        <f ca="1">EP32/EP14</f>
        <v>0.35540613440197294</v>
      </c>
      <c r="EQ33" s="109"/>
      <c r="ES33" s="208"/>
      <c r="ET33" s="209">
        <f ca="1">ET32/ET14</f>
        <v>0.35540613440197283</v>
      </c>
      <c r="EU33" s="210"/>
      <c r="EV33" s="4"/>
      <c r="EW33" s="208"/>
      <c r="EX33" s="209">
        <f ca="1">EX32/EX14</f>
        <v>0.35540613440197283</v>
      </c>
      <c r="EY33" s="210"/>
      <c r="EZ33" s="4"/>
      <c r="FA33" s="208"/>
      <c r="FB33" s="209">
        <f ca="1">FB32/FB14</f>
        <v>0.35540613440197283</v>
      </c>
      <c r="FC33" s="210"/>
      <c r="FD33" s="4"/>
      <c r="FE33" s="208"/>
      <c r="FF33" s="209">
        <f ca="1">FF32/FF14</f>
        <v>0.35540613440197294</v>
      </c>
      <c r="FG33" s="210"/>
      <c r="FH33" s="4"/>
      <c r="FI33" s="107"/>
      <c r="FJ33" s="108">
        <f ca="1">FJ32/FJ14</f>
        <v>0.35540613440197288</v>
      </c>
      <c r="FK33" s="109"/>
      <c r="FM33" s="208"/>
      <c r="FN33" s="209">
        <f ca="1">FN32/FN14</f>
        <v>0.35540613440197288</v>
      </c>
      <c r="FO33" s="210"/>
      <c r="FP33" s="4"/>
      <c r="FQ33" s="208"/>
      <c r="FR33" s="209">
        <f ca="1">FR32/FR14</f>
        <v>0.35540613440197294</v>
      </c>
      <c r="FS33" s="210"/>
      <c r="FT33" s="4"/>
      <c r="FU33" s="208"/>
      <c r="FV33" s="209">
        <f ca="1">FV32/FV14</f>
        <v>0.35540613440197288</v>
      </c>
      <c r="FW33" s="210"/>
      <c r="FX33" s="4"/>
      <c r="FY33" s="208"/>
      <c r="FZ33" s="209">
        <f ca="1">FZ32/FZ14</f>
        <v>0.35540613440197283</v>
      </c>
      <c r="GA33" s="210"/>
      <c r="GB33" s="4"/>
      <c r="GC33" s="107"/>
      <c r="GD33" s="108">
        <f ca="1">GD32/GD14</f>
        <v>0.35540613440197283</v>
      </c>
      <c r="GE33" s="109"/>
      <c r="GG33" s="208"/>
      <c r="GH33" s="209">
        <f ca="1">GH32/GH14</f>
        <v>0.35540613440197283</v>
      </c>
      <c r="GI33" s="210"/>
      <c r="GJ33" s="4"/>
      <c r="GK33" s="208"/>
      <c r="GL33" s="209">
        <f ca="1">GL32/GL14</f>
        <v>0.35540613440197283</v>
      </c>
      <c r="GM33" s="210"/>
      <c r="GN33" s="4"/>
      <c r="GO33" s="208"/>
      <c r="GP33" s="209">
        <f ca="1">GP32/GP14</f>
        <v>0.35540613440197283</v>
      </c>
      <c r="GQ33" s="210"/>
      <c r="GR33" s="4"/>
      <c r="GS33" s="208"/>
      <c r="GT33" s="209">
        <f ca="1">GT32/GT14</f>
        <v>0.35540613440197288</v>
      </c>
      <c r="GU33" s="210"/>
      <c r="GV33" s="4"/>
      <c r="GW33" s="107"/>
      <c r="GX33" s="108">
        <f ca="1">GX32/GX14</f>
        <v>0.35540613440197294</v>
      </c>
      <c r="GY33" s="109"/>
      <c r="HA33" s="208"/>
      <c r="HB33" s="209">
        <f ca="1">HB32/HB14</f>
        <v>0.35540613440197288</v>
      </c>
      <c r="HC33" s="210"/>
      <c r="HD33" s="4"/>
      <c r="HE33" s="208"/>
      <c r="HF33" s="209">
        <f ca="1">HF32/HF14</f>
        <v>0.35540613440197288</v>
      </c>
      <c r="HG33" s="210"/>
      <c r="HH33" s="4"/>
      <c r="HI33" s="208"/>
      <c r="HJ33" s="209">
        <f ca="1">HJ32/HJ14</f>
        <v>0.35540613440197288</v>
      </c>
      <c r="HK33" s="210"/>
      <c r="HL33" s="4"/>
      <c r="HM33" s="208"/>
      <c r="HN33" s="209">
        <f ca="1">HN32/HN14</f>
        <v>0.35540613440197288</v>
      </c>
      <c r="HO33" s="210"/>
      <c r="HP33" s="4"/>
      <c r="HQ33" s="107"/>
      <c r="HR33" s="108">
        <f ca="1">HR32/HR14</f>
        <v>0.35540613440197288</v>
      </c>
      <c r="HS33" s="109"/>
      <c r="HU33" s="208"/>
      <c r="HV33" s="209">
        <f ca="1">HV32/HV14</f>
        <v>0.35540613440197283</v>
      </c>
      <c r="HW33" s="210"/>
      <c r="HX33" s="4"/>
      <c r="HY33" s="208"/>
      <c r="HZ33" s="209">
        <f ca="1">HZ32/HZ14</f>
        <v>0.35540613440197283</v>
      </c>
      <c r="IA33" s="210"/>
      <c r="IB33" s="4"/>
      <c r="IC33" s="208"/>
      <c r="ID33" s="209">
        <f ca="1">ID32/ID14</f>
        <v>0.35540613440197288</v>
      </c>
      <c r="IE33" s="210"/>
      <c r="IF33" s="4"/>
      <c r="IG33" s="208"/>
      <c r="IH33" s="209">
        <f ca="1">IH32/IH14</f>
        <v>0.35540613440197288</v>
      </c>
      <c r="II33" s="210"/>
      <c r="IJ33" s="4"/>
      <c r="IK33" s="107"/>
      <c r="IL33" s="108">
        <f ca="1">IL32/IL14</f>
        <v>0.35540613440197283</v>
      </c>
      <c r="IM33" s="109"/>
      <c r="IO33" s="208"/>
      <c r="IP33" s="209">
        <f ca="1">IP32/IP14</f>
        <v>0.35540613440197294</v>
      </c>
      <c r="IQ33" s="210"/>
      <c r="IR33" s="4"/>
      <c r="IS33" s="208"/>
      <c r="IT33" s="209">
        <f ca="1">IT32/IT14</f>
        <v>0.35540613440197283</v>
      </c>
      <c r="IU33" s="210"/>
      <c r="IV33" s="4"/>
      <c r="IW33" s="208"/>
      <c r="IX33" s="209">
        <f ca="1">IX32/IX14</f>
        <v>0.35540613440197288</v>
      </c>
      <c r="IY33" s="210"/>
      <c r="IZ33" s="4"/>
      <c r="JA33" s="208"/>
      <c r="JB33" s="209">
        <f ca="1">JB32/JB14</f>
        <v>0.35540613440197283</v>
      </c>
      <c r="JC33" s="210"/>
      <c r="JD33" s="4"/>
      <c r="JE33" s="107"/>
      <c r="JF33" s="108">
        <f ca="1">JF32/JF14</f>
        <v>0.35540613440197288</v>
      </c>
      <c r="JG33" s="109"/>
      <c r="JI33" s="208"/>
      <c r="JJ33" s="209">
        <f ca="1">JJ32/JJ14</f>
        <v>0.35540613440197283</v>
      </c>
      <c r="JK33" s="210"/>
      <c r="JL33" s="4"/>
      <c r="JM33" s="208"/>
      <c r="JN33" s="209">
        <f ca="1">JN32/JN14</f>
        <v>0.35540613440197288</v>
      </c>
      <c r="JO33" s="210"/>
      <c r="JP33" s="4"/>
      <c r="JQ33" s="208"/>
      <c r="JR33" s="209">
        <f ca="1">JR32/JR14</f>
        <v>0.35540613440197277</v>
      </c>
      <c r="JS33" s="210"/>
      <c r="JT33" s="4"/>
      <c r="JU33" s="208"/>
      <c r="JV33" s="209">
        <f ca="1">JV32/JV14</f>
        <v>0.35540613440197288</v>
      </c>
      <c r="JW33" s="210"/>
      <c r="JX33" s="4"/>
      <c r="JY33" s="107"/>
      <c r="JZ33" s="108">
        <f ca="1">JZ32/JZ14</f>
        <v>0.35540613440197288</v>
      </c>
      <c r="KA33" s="109"/>
      <c r="KC33" s="208"/>
      <c r="KD33" s="209">
        <f ca="1">KD32/KD14</f>
        <v>0.35540613440197288</v>
      </c>
      <c r="KE33" s="210"/>
      <c r="KF33" s="4"/>
      <c r="KG33" s="208"/>
      <c r="KH33" s="209">
        <f ca="1">KH32/KH14</f>
        <v>0.35540613440197288</v>
      </c>
      <c r="KI33" s="210"/>
      <c r="KJ33" s="4"/>
      <c r="KK33" s="208"/>
      <c r="KL33" s="209">
        <f ca="1">KL32/KL14</f>
        <v>0.35540613440197288</v>
      </c>
      <c r="KM33" s="210"/>
      <c r="KN33" s="4"/>
      <c r="KO33" s="208"/>
      <c r="KP33" s="209">
        <f ca="1">KP32/KP14</f>
        <v>0.35540613440197283</v>
      </c>
      <c r="KQ33" s="210"/>
      <c r="KR33" s="4"/>
      <c r="KS33" s="107"/>
      <c r="KT33" s="108">
        <f ca="1">KT32/KT14</f>
        <v>0.35540613440197288</v>
      </c>
      <c r="KU33" s="109"/>
    </row>
    <row r="34" spans="1:307" ht="15.5" customHeight="1">
      <c r="A34" s="124"/>
      <c r="B34" s="124"/>
      <c r="C34" s="124"/>
      <c r="D34" s="124"/>
      <c r="E34" s="124"/>
      <c r="F34" s="124"/>
      <c r="G34" s="4"/>
      <c r="H34" s="165"/>
      <c r="I34" s="169"/>
      <c r="J34" s="164"/>
      <c r="K34" s="4"/>
      <c r="L34" s="165"/>
      <c r="M34" s="169"/>
      <c r="N34" s="164"/>
      <c r="O34" s="4"/>
      <c r="P34" s="165"/>
      <c r="Q34" s="169"/>
      <c r="R34" s="164"/>
      <c r="S34" s="4"/>
      <c r="T34" s="165"/>
      <c r="U34" s="169"/>
      <c r="V34" s="164"/>
      <c r="W34" s="4"/>
      <c r="X34" s="83"/>
      <c r="Y34" s="104"/>
      <c r="Z34" s="82"/>
      <c r="AA34" s="4"/>
      <c r="AB34" s="165"/>
      <c r="AC34" s="169"/>
      <c r="AD34" s="164"/>
      <c r="AE34" s="4"/>
      <c r="AF34" s="165"/>
      <c r="AG34" s="169"/>
      <c r="AH34" s="164"/>
      <c r="AI34" s="4"/>
      <c r="AJ34" s="165"/>
      <c r="AK34" s="169"/>
      <c r="AL34" s="164"/>
      <c r="AM34" s="4"/>
      <c r="AN34" s="165"/>
      <c r="AO34" s="169"/>
      <c r="AP34" s="164"/>
      <c r="AQ34" s="4"/>
      <c r="AR34" s="83"/>
      <c r="AS34" s="104"/>
      <c r="AT34" s="82"/>
      <c r="AU34" s="4"/>
      <c r="AV34" s="165"/>
      <c r="AW34" s="169"/>
      <c r="AX34" s="164"/>
      <c r="AY34" s="4"/>
      <c r="AZ34" s="165"/>
      <c r="BA34" s="169"/>
      <c r="BB34" s="164"/>
      <c r="BC34" s="4"/>
      <c r="BD34" s="165"/>
      <c r="BE34" s="169"/>
      <c r="BF34" s="164"/>
      <c r="BG34" s="4"/>
      <c r="BH34" s="165"/>
      <c r="BI34" s="169"/>
      <c r="BJ34" s="164"/>
      <c r="BK34" s="4"/>
      <c r="BL34" s="83"/>
      <c r="BM34" s="104"/>
      <c r="BN34" s="82"/>
      <c r="BO34" s="4"/>
      <c r="BP34" s="165"/>
      <c r="BQ34" s="169"/>
      <c r="BR34" s="164"/>
      <c r="BS34" s="4"/>
      <c r="BT34" s="165"/>
      <c r="BU34" s="169"/>
      <c r="BV34" s="164"/>
      <c r="BW34" s="4"/>
      <c r="BX34" s="165"/>
      <c r="BY34" s="169"/>
      <c r="BZ34" s="164"/>
      <c r="CA34" s="4"/>
      <c r="CB34" s="165"/>
      <c r="CC34" s="169"/>
      <c r="CD34" s="164"/>
      <c r="CE34" s="4"/>
      <c r="CF34" s="83"/>
      <c r="CG34" s="104"/>
      <c r="CH34" s="82"/>
      <c r="CJ34" s="165"/>
      <c r="CK34" s="169"/>
      <c r="CL34" s="164"/>
      <c r="CN34" s="165"/>
      <c r="CO34" s="169"/>
      <c r="CP34" s="164"/>
      <c r="CQ34" s="4"/>
      <c r="CR34" s="165"/>
      <c r="CS34" s="169"/>
      <c r="CT34" s="164"/>
      <c r="CU34" s="4"/>
      <c r="CV34" s="165"/>
      <c r="CW34" s="169"/>
      <c r="CX34" s="164"/>
      <c r="CY34" s="4"/>
      <c r="CZ34" s="83"/>
      <c r="DA34" s="104"/>
      <c r="DB34" s="82"/>
      <c r="DD34" s="1"/>
      <c r="DE34" s="199"/>
      <c r="DF34" s="205"/>
      <c r="DG34" s="201"/>
      <c r="DH34" s="4"/>
      <c r="DI34" s="199"/>
      <c r="DJ34" s="205"/>
      <c r="DK34" s="201"/>
      <c r="DL34" s="4"/>
      <c r="DM34" s="199"/>
      <c r="DN34" s="205"/>
      <c r="DO34" s="201"/>
      <c r="DP34" s="4"/>
      <c r="DQ34" s="199"/>
      <c r="DR34" s="205"/>
      <c r="DS34" s="201"/>
      <c r="DT34" s="4"/>
      <c r="DU34" s="83"/>
      <c r="DV34" s="104"/>
      <c r="DW34" s="82"/>
      <c r="DY34" s="199"/>
      <c r="DZ34" s="205"/>
      <c r="EA34" s="201"/>
      <c r="EB34" s="4"/>
      <c r="EC34" s="199"/>
      <c r="ED34" s="205"/>
      <c r="EE34" s="201"/>
      <c r="EF34" s="4"/>
      <c r="EG34" s="199"/>
      <c r="EH34" s="205"/>
      <c r="EI34" s="201"/>
      <c r="EJ34" s="4"/>
      <c r="EK34" s="199"/>
      <c r="EL34" s="205"/>
      <c r="EM34" s="201"/>
      <c r="EN34" s="4"/>
      <c r="EO34" s="83"/>
      <c r="EP34" s="104"/>
      <c r="EQ34" s="82"/>
      <c r="ES34" s="199"/>
      <c r="ET34" s="205"/>
      <c r="EU34" s="201"/>
      <c r="EV34" s="4"/>
      <c r="EW34" s="199"/>
      <c r="EX34" s="205"/>
      <c r="EY34" s="201"/>
      <c r="EZ34" s="4"/>
      <c r="FA34" s="199"/>
      <c r="FB34" s="205"/>
      <c r="FC34" s="201"/>
      <c r="FD34" s="4"/>
      <c r="FE34" s="199"/>
      <c r="FF34" s="205"/>
      <c r="FG34" s="201"/>
      <c r="FH34" s="4"/>
      <c r="FI34" s="83"/>
      <c r="FJ34" s="104"/>
      <c r="FK34" s="82"/>
      <c r="FM34" s="199"/>
      <c r="FN34" s="205"/>
      <c r="FO34" s="201"/>
      <c r="FP34" s="4"/>
      <c r="FQ34" s="199"/>
      <c r="FR34" s="205"/>
      <c r="FS34" s="201"/>
      <c r="FT34" s="4"/>
      <c r="FU34" s="199"/>
      <c r="FV34" s="205"/>
      <c r="FW34" s="201"/>
      <c r="FX34" s="4"/>
      <c r="FY34" s="199"/>
      <c r="FZ34" s="205"/>
      <c r="GA34" s="201"/>
      <c r="GB34" s="4"/>
      <c r="GC34" s="83"/>
      <c r="GD34" s="104"/>
      <c r="GE34" s="82"/>
      <c r="GG34" s="199"/>
      <c r="GH34" s="205"/>
      <c r="GI34" s="201"/>
      <c r="GJ34" s="4"/>
      <c r="GK34" s="199"/>
      <c r="GL34" s="205"/>
      <c r="GM34" s="201"/>
      <c r="GN34" s="4"/>
      <c r="GO34" s="199"/>
      <c r="GP34" s="205"/>
      <c r="GQ34" s="201"/>
      <c r="GR34" s="4"/>
      <c r="GS34" s="199"/>
      <c r="GT34" s="205"/>
      <c r="GU34" s="201"/>
      <c r="GV34" s="4"/>
      <c r="GW34" s="83"/>
      <c r="GX34" s="104"/>
      <c r="GY34" s="82"/>
      <c r="HA34" s="199"/>
      <c r="HB34" s="205"/>
      <c r="HC34" s="201"/>
      <c r="HD34" s="4"/>
      <c r="HE34" s="199"/>
      <c r="HF34" s="205"/>
      <c r="HG34" s="201"/>
      <c r="HH34" s="4"/>
      <c r="HI34" s="199"/>
      <c r="HJ34" s="205"/>
      <c r="HK34" s="201"/>
      <c r="HL34" s="4"/>
      <c r="HM34" s="199"/>
      <c r="HN34" s="205"/>
      <c r="HO34" s="201"/>
      <c r="HP34" s="4"/>
      <c r="HQ34" s="83"/>
      <c r="HR34" s="104"/>
      <c r="HS34" s="82"/>
      <c r="HU34" s="199"/>
      <c r="HV34" s="205"/>
      <c r="HW34" s="201"/>
      <c r="HX34" s="4"/>
      <c r="HY34" s="199"/>
      <c r="HZ34" s="205"/>
      <c r="IA34" s="201"/>
      <c r="IB34" s="4"/>
      <c r="IC34" s="199"/>
      <c r="ID34" s="205"/>
      <c r="IE34" s="201"/>
      <c r="IF34" s="4"/>
      <c r="IG34" s="199"/>
      <c r="IH34" s="205"/>
      <c r="II34" s="201"/>
      <c r="IJ34" s="4"/>
      <c r="IK34" s="83"/>
      <c r="IL34" s="104"/>
      <c r="IM34" s="82"/>
      <c r="IO34" s="199"/>
      <c r="IP34" s="205"/>
      <c r="IQ34" s="201"/>
      <c r="IR34" s="4"/>
      <c r="IS34" s="199"/>
      <c r="IT34" s="205"/>
      <c r="IU34" s="201"/>
      <c r="IV34" s="4"/>
      <c r="IW34" s="199"/>
      <c r="IX34" s="205"/>
      <c r="IY34" s="201"/>
      <c r="IZ34" s="4"/>
      <c r="JA34" s="199"/>
      <c r="JB34" s="205"/>
      <c r="JC34" s="201"/>
      <c r="JD34" s="4"/>
      <c r="JE34" s="83"/>
      <c r="JF34" s="104"/>
      <c r="JG34" s="82"/>
      <c r="JI34" s="199"/>
      <c r="JJ34" s="205"/>
      <c r="JK34" s="201"/>
      <c r="JL34" s="4"/>
      <c r="JM34" s="199"/>
      <c r="JN34" s="205"/>
      <c r="JO34" s="201"/>
      <c r="JP34" s="4"/>
      <c r="JQ34" s="199"/>
      <c r="JR34" s="205"/>
      <c r="JS34" s="201"/>
      <c r="JT34" s="4"/>
      <c r="JU34" s="199"/>
      <c r="JV34" s="205"/>
      <c r="JW34" s="201"/>
      <c r="JX34" s="4"/>
      <c r="JY34" s="83"/>
      <c r="JZ34" s="104"/>
      <c r="KA34" s="82"/>
      <c r="KC34" s="199"/>
      <c r="KD34" s="205"/>
      <c r="KE34" s="201"/>
      <c r="KF34" s="4"/>
      <c r="KG34" s="199"/>
      <c r="KH34" s="205"/>
      <c r="KI34" s="201"/>
      <c r="KJ34" s="4"/>
      <c r="KK34" s="199"/>
      <c r="KL34" s="205"/>
      <c r="KM34" s="201"/>
      <c r="KN34" s="4"/>
      <c r="KO34" s="199"/>
      <c r="KP34" s="205"/>
      <c r="KQ34" s="201"/>
      <c r="KR34" s="4"/>
      <c r="KS34" s="83"/>
      <c r="KT34" s="104"/>
      <c r="KU34" s="82"/>
    </row>
    <row r="35" spans="1:307">
      <c r="A35" s="24" t="s">
        <v>29</v>
      </c>
      <c r="B35" s="124"/>
      <c r="C35" s="124"/>
      <c r="D35" s="124"/>
      <c r="E35" s="124"/>
      <c r="F35" s="124"/>
      <c r="G35" s="4"/>
      <c r="H35" s="165"/>
      <c r="I35" s="171">
        <f>I21-I32</f>
        <v>2342</v>
      </c>
      <c r="J35" s="164"/>
      <c r="K35" s="4"/>
      <c r="L35" s="165"/>
      <c r="M35" s="171">
        <f>M21-M32</f>
        <v>2622</v>
      </c>
      <c r="N35" s="164"/>
      <c r="O35" s="4"/>
      <c r="P35" s="165"/>
      <c r="Q35" s="171">
        <f>Q21-Q32</f>
        <v>2925</v>
      </c>
      <c r="R35" s="164"/>
      <c r="S35" s="4"/>
      <c r="T35" s="165"/>
      <c r="U35" s="171">
        <f>U21-U32</f>
        <v>2881</v>
      </c>
      <c r="V35" s="164"/>
      <c r="W35" s="4"/>
      <c r="X35" s="83"/>
      <c r="Y35" s="106">
        <f>I35+M35+Q35+U35</f>
        <v>10770</v>
      </c>
      <c r="Z35" s="82"/>
      <c r="AA35" s="4"/>
      <c r="AB35" s="165"/>
      <c r="AC35" s="171">
        <f>AC21-AC32</f>
        <v>3079</v>
      </c>
      <c r="AD35" s="164"/>
      <c r="AE35" s="4"/>
      <c r="AF35" s="165"/>
      <c r="AG35" s="171">
        <f>AG21-AG32</f>
        <v>3294</v>
      </c>
      <c r="AH35" s="164"/>
      <c r="AI35" s="4"/>
      <c r="AJ35" s="165"/>
      <c r="AK35" s="171">
        <f>AK21-AK32</f>
        <v>2984</v>
      </c>
      <c r="AL35" s="164"/>
      <c r="AM35" s="4"/>
      <c r="AN35" s="165"/>
      <c r="AO35" s="171">
        <f>AO21-AO32</f>
        <v>3303</v>
      </c>
      <c r="AP35" s="164"/>
      <c r="AQ35" s="4"/>
      <c r="AR35" s="83"/>
      <c r="AS35" s="106">
        <f>AS21-AS32</f>
        <v>12660</v>
      </c>
      <c r="AT35" s="82"/>
      <c r="AU35" s="4"/>
      <c r="AV35" s="165"/>
      <c r="AW35" s="171">
        <f>AW21-AW32</f>
        <v>2877</v>
      </c>
      <c r="AX35" s="164"/>
      <c r="AY35" s="4"/>
      <c r="AZ35" s="165"/>
      <c r="BA35" s="171">
        <f>BA21-BA32</f>
        <v>2893</v>
      </c>
      <c r="BB35" s="164"/>
      <c r="BC35" s="4"/>
      <c r="BD35" s="165"/>
      <c r="BE35" s="171">
        <f>BE21-BE32</f>
        <v>3169</v>
      </c>
      <c r="BF35" s="164"/>
      <c r="BG35" s="4"/>
      <c r="BH35" s="165"/>
      <c r="BI35" s="171">
        <f>BI21-BI32</f>
        <v>3034</v>
      </c>
      <c r="BJ35" s="164"/>
      <c r="BK35" s="4"/>
      <c r="BL35" s="83"/>
      <c r="BM35" s="106">
        <f>BM21-BM32</f>
        <v>11973</v>
      </c>
      <c r="BN35" s="82"/>
      <c r="BO35" s="4"/>
      <c r="BP35" s="165"/>
      <c r="BQ35" s="171">
        <f>BQ21-BQ32</f>
        <v>2756</v>
      </c>
      <c r="BR35" s="164"/>
      <c r="BS35" s="4"/>
      <c r="BT35" s="165"/>
      <c r="BU35" s="171">
        <f>BU21-BU32</f>
        <v>3073</v>
      </c>
      <c r="BV35" s="164"/>
      <c r="BW35" s="4"/>
      <c r="BX35" s="165"/>
      <c r="BY35" s="171">
        <f>BY21-BY32</f>
        <v>3134</v>
      </c>
      <c r="BZ35" s="164"/>
      <c r="CA35" s="4"/>
      <c r="CB35" s="165"/>
      <c r="CC35" s="171">
        <f>CC21-CC32</f>
        <v>3346</v>
      </c>
      <c r="CD35" s="164"/>
      <c r="CE35" s="4"/>
      <c r="CF35" s="83"/>
      <c r="CG35" s="106">
        <f>CG21-CG32</f>
        <v>12309</v>
      </c>
      <c r="CH35" s="82"/>
      <c r="CJ35" s="165"/>
      <c r="CK35" s="171">
        <f>CK21-CK32</f>
        <v>3805</v>
      </c>
      <c r="CL35" s="164"/>
      <c r="CN35" s="165"/>
      <c r="CO35" s="171">
        <f>CO21-CO32</f>
        <v>3211</v>
      </c>
      <c r="CP35" s="164"/>
      <c r="CQ35" s="4"/>
      <c r="CR35" s="165"/>
      <c r="CS35" s="171">
        <f>CS21-CS32</f>
        <v>3513</v>
      </c>
      <c r="CT35" s="164"/>
      <c r="CU35" s="4"/>
      <c r="CV35" s="165"/>
      <c r="CW35" s="171">
        <f>CW21-CW32</f>
        <v>3690</v>
      </c>
      <c r="CX35" s="164"/>
      <c r="CY35" s="4"/>
      <c r="CZ35" s="83"/>
      <c r="DA35" s="106">
        <f>DA21-DA32</f>
        <v>14219</v>
      </c>
      <c r="DB35" s="82"/>
      <c r="DD35" s="1"/>
      <c r="DE35" s="199"/>
      <c r="DF35" s="207">
        <f ca="1">DF21-DF32</f>
        <v>3392.045172660346</v>
      </c>
      <c r="DG35" s="201"/>
      <c r="DH35" s="4"/>
      <c r="DI35" s="199"/>
      <c r="DJ35" s="207">
        <f ca="1">DJ21-DJ32</f>
        <v>3357.3279003503994</v>
      </c>
      <c r="DK35" s="201"/>
      <c r="DL35" s="4"/>
      <c r="DM35" s="199"/>
      <c r="DN35" s="207">
        <f ca="1">DN21-DN32</f>
        <v>3595.1298925398241</v>
      </c>
      <c r="DO35" s="201"/>
      <c r="DP35" s="4"/>
      <c r="DQ35" s="199"/>
      <c r="DR35" s="207">
        <f ca="1">DR21-DR32</f>
        <v>3668.6946491837152</v>
      </c>
      <c r="DS35" s="201"/>
      <c r="DT35" s="4"/>
      <c r="DU35" s="83"/>
      <c r="DV35" s="106">
        <f ca="1">DV21-DV32</f>
        <v>14013.197614734283</v>
      </c>
      <c r="DW35" s="82"/>
      <c r="DY35" s="199"/>
      <c r="DZ35" s="207">
        <f ca="1">DZ21-DZ32</f>
        <v>3486.3694529044787</v>
      </c>
      <c r="EA35" s="201"/>
      <c r="EB35" s="4"/>
      <c r="EC35" s="199"/>
      <c r="ED35" s="207">
        <f ca="1">ED21-ED32</f>
        <v>3441.1044525910547</v>
      </c>
      <c r="EE35" s="201"/>
      <c r="EF35" s="4"/>
      <c r="EG35" s="199"/>
      <c r="EH35" s="207">
        <f ca="1">EH21-EH32</f>
        <v>3679.076017340285</v>
      </c>
      <c r="EI35" s="201"/>
      <c r="EJ35" s="4"/>
      <c r="EK35" s="199"/>
      <c r="EL35" s="207">
        <f ca="1">EL21-EL32</f>
        <v>3761.5144597722565</v>
      </c>
      <c r="EM35" s="201"/>
      <c r="EN35" s="4"/>
      <c r="EO35" s="83"/>
      <c r="EP35" s="106">
        <f ca="1">EP21-EP32</f>
        <v>14368.064382608074</v>
      </c>
      <c r="EQ35" s="82"/>
      <c r="ES35" s="199"/>
      <c r="ET35" s="207">
        <f ca="1">ET21-ET32</f>
        <v>3569.8211852231652</v>
      </c>
      <c r="EU35" s="201"/>
      <c r="EV35" s="4"/>
      <c r="EW35" s="199"/>
      <c r="EX35" s="207">
        <f ca="1">EX21-EX32</f>
        <v>3529.3618173015002</v>
      </c>
      <c r="EY35" s="201"/>
      <c r="EZ35" s="4"/>
      <c r="FA35" s="199"/>
      <c r="FB35" s="207">
        <f ca="1">FB21-FB32</f>
        <v>3793.6212318170546</v>
      </c>
      <c r="FC35" s="201"/>
      <c r="FD35" s="4"/>
      <c r="FE35" s="199"/>
      <c r="FF35" s="207">
        <f ca="1">FF21-FF32</f>
        <v>3903.3269929511862</v>
      </c>
      <c r="FG35" s="201"/>
      <c r="FH35" s="4"/>
      <c r="FI35" s="83"/>
      <c r="FJ35" s="106">
        <f ca="1">FJ21-FJ32</f>
        <v>14796.131227292906</v>
      </c>
      <c r="FK35" s="82"/>
      <c r="FM35" s="199"/>
      <c r="FN35" s="207">
        <f ca="1">FN21-FN32</f>
        <v>3887.813546135425</v>
      </c>
      <c r="FO35" s="201"/>
      <c r="FP35" s="4"/>
      <c r="FQ35" s="199"/>
      <c r="FR35" s="207">
        <f ca="1">FR21-FR32</f>
        <v>3747.7820183333115</v>
      </c>
      <c r="FS35" s="201"/>
      <c r="FT35" s="4"/>
      <c r="FU35" s="199"/>
      <c r="FV35" s="207">
        <f ca="1">FV21-FV32</f>
        <v>3974.2491235276675</v>
      </c>
      <c r="FW35" s="201"/>
      <c r="FX35" s="4"/>
      <c r="FY35" s="199"/>
      <c r="FZ35" s="207">
        <f ca="1">FZ21-FZ32</f>
        <v>4068.3976667676234</v>
      </c>
      <c r="GA35" s="201"/>
      <c r="GB35" s="4"/>
      <c r="GC35" s="83"/>
      <c r="GD35" s="106">
        <f ca="1">GD21-GD32</f>
        <v>15678.242354764032</v>
      </c>
      <c r="GE35" s="82"/>
      <c r="GG35" s="199"/>
      <c r="GH35" s="207">
        <f ca="1">GH21-GH32</f>
        <v>4048.0392184968396</v>
      </c>
      <c r="GI35" s="201"/>
      <c r="GJ35" s="4"/>
      <c r="GK35" s="199"/>
      <c r="GL35" s="207">
        <f ca="1">GL21-GL32</f>
        <v>3905.4323642681247</v>
      </c>
      <c r="GM35" s="201"/>
      <c r="GN35" s="4"/>
      <c r="GO35" s="199"/>
      <c r="GP35" s="207">
        <f ca="1">GP21-GP32</f>
        <v>4140.3464655729358</v>
      </c>
      <c r="GQ35" s="201"/>
      <c r="GR35" s="4"/>
      <c r="GS35" s="199"/>
      <c r="GT35" s="207">
        <f ca="1">GT21-GT32</f>
        <v>4235.5429719166414</v>
      </c>
      <c r="GU35" s="201"/>
      <c r="GV35" s="4"/>
      <c r="GW35" s="83"/>
      <c r="GX35" s="106">
        <f ca="1">GX21-GX32</f>
        <v>16329.361020254535</v>
      </c>
      <c r="GY35" s="82"/>
      <c r="HA35" s="199"/>
      <c r="HB35" s="207">
        <f ca="1">HB21-HB32</f>
        <v>4203.304004941132</v>
      </c>
      <c r="HC35" s="201"/>
      <c r="HD35" s="4"/>
      <c r="HE35" s="199"/>
      <c r="HF35" s="207">
        <f ca="1">HF21-HF32</f>
        <v>4058.3049598592706</v>
      </c>
      <c r="HG35" s="201"/>
      <c r="HH35" s="4"/>
      <c r="HI35" s="199"/>
      <c r="HJ35" s="207">
        <f ca="1">HJ21-HJ32</f>
        <v>4301.2004789489492</v>
      </c>
      <c r="HK35" s="201"/>
      <c r="HL35" s="4"/>
      <c r="HM35" s="199"/>
      <c r="HN35" s="207">
        <f ca="1">HN21-HN32</f>
        <v>4396.8616243467295</v>
      </c>
      <c r="HO35" s="201"/>
      <c r="HP35" s="4"/>
      <c r="HQ35" s="83"/>
      <c r="HR35" s="106">
        <f ca="1">HR21-HR32</f>
        <v>16959.671068096082</v>
      </c>
      <c r="HS35" s="82"/>
      <c r="HU35" s="199"/>
      <c r="HV35" s="207">
        <f ca="1">HV21-HV32</f>
        <v>4351.2819811530671</v>
      </c>
      <c r="HW35" s="201"/>
      <c r="HX35" s="4"/>
      <c r="HY35" s="199"/>
      <c r="HZ35" s="207">
        <f ca="1">HZ21-HZ32</f>
        <v>4204.2119493566352</v>
      </c>
      <c r="IA35" s="201"/>
      <c r="IB35" s="4"/>
      <c r="IC35" s="199"/>
      <c r="ID35" s="207">
        <f ca="1">ID21-ID32</f>
        <v>4454.4651328983518</v>
      </c>
      <c r="IE35" s="201"/>
      <c r="IF35" s="4"/>
      <c r="IG35" s="199"/>
      <c r="IH35" s="207">
        <f ca="1">IH21-IH32</f>
        <v>4549.8464121461247</v>
      </c>
      <c r="II35" s="201"/>
      <c r="IJ35" s="4"/>
      <c r="IK35" s="83"/>
      <c r="IL35" s="106">
        <f ca="1">IL21-IL32</f>
        <v>17559.805475554185</v>
      </c>
      <c r="IM35" s="82"/>
      <c r="IO35" s="199"/>
      <c r="IP35" s="207">
        <f ca="1">IP21-IP32</f>
        <v>4405.7569935682768</v>
      </c>
      <c r="IQ35" s="201"/>
      <c r="IR35" s="4"/>
      <c r="IS35" s="199"/>
      <c r="IT35" s="207">
        <f ca="1">IT21-IT32</f>
        <v>4259.3369898033425</v>
      </c>
      <c r="IU35" s="201"/>
      <c r="IV35" s="4"/>
      <c r="IW35" s="199"/>
      <c r="IX35" s="207">
        <f ca="1">IX21-IX32</f>
        <v>4510.9993818572893</v>
      </c>
      <c r="IY35" s="201"/>
      <c r="IZ35" s="4"/>
      <c r="JA35" s="199"/>
      <c r="JB35" s="207">
        <f ca="1">JB21-JB32</f>
        <v>4609.4030097200102</v>
      </c>
      <c r="JC35" s="201"/>
      <c r="JD35" s="4"/>
      <c r="JE35" s="83"/>
      <c r="JF35" s="106">
        <f ca="1">JF21-JF32</f>
        <v>17785.496374948914</v>
      </c>
      <c r="JG35" s="82"/>
      <c r="JI35" s="199"/>
      <c r="JJ35" s="207">
        <f ca="1">JJ21-JJ32</f>
        <v>4469.4261605455549</v>
      </c>
      <c r="JK35" s="201"/>
      <c r="JL35" s="4"/>
      <c r="JM35" s="199"/>
      <c r="JN35" s="207">
        <f ca="1">JN21-JN32</f>
        <v>4321.3402996350442</v>
      </c>
      <c r="JO35" s="201"/>
      <c r="JP35" s="4"/>
      <c r="JQ35" s="199"/>
      <c r="JR35" s="207">
        <f ca="1">JR21-JR32</f>
        <v>4575.8432014178443</v>
      </c>
      <c r="JS35" s="201"/>
      <c r="JT35" s="4"/>
      <c r="JU35" s="199"/>
      <c r="JV35" s="207">
        <f ca="1">JV21-JV32</f>
        <v>4677.7704112046104</v>
      </c>
      <c r="JW35" s="201"/>
      <c r="JX35" s="4"/>
      <c r="JY35" s="83"/>
      <c r="JZ35" s="106">
        <f ca="1">JZ21-JZ32</f>
        <v>18044.380072803055</v>
      </c>
      <c r="KA35" s="82"/>
      <c r="KC35" s="199"/>
      <c r="KD35" s="207">
        <f ca="1">KD21-KD32</f>
        <v>4535.268971284192</v>
      </c>
      <c r="KE35" s="201"/>
      <c r="KF35" s="4"/>
      <c r="KG35" s="199"/>
      <c r="KH35" s="207">
        <f ca="1">KH21-KH32</f>
        <v>4385.5009006737246</v>
      </c>
      <c r="KI35" s="201"/>
      <c r="KJ35" s="4"/>
      <c r="KK35" s="199"/>
      <c r="KL35" s="207">
        <f ca="1">KL21-KL32</f>
        <v>4642.9290416026925</v>
      </c>
      <c r="KM35" s="201"/>
      <c r="KN35" s="4"/>
      <c r="KO35" s="199"/>
      <c r="KP35" s="207">
        <f ca="1">KP21-KP32</f>
        <v>4748.4392792520075</v>
      </c>
      <c r="KQ35" s="201"/>
      <c r="KR35" s="4"/>
      <c r="KS35" s="83"/>
      <c r="KT35" s="106">
        <f ca="1">KT21-KT32</f>
        <v>18312.138192812614</v>
      </c>
      <c r="KU35" s="82"/>
    </row>
    <row r="36" spans="1:307">
      <c r="A36" s="24"/>
      <c r="B36" s="125" t="s">
        <v>22</v>
      </c>
      <c r="C36" s="125"/>
      <c r="D36" s="125"/>
      <c r="E36" s="125"/>
      <c r="F36" s="125"/>
      <c r="G36" s="4"/>
      <c r="H36" s="172"/>
      <c r="I36" s="173">
        <f>I35/I14</f>
        <v>0.19126173948550429</v>
      </c>
      <c r="J36" s="174"/>
      <c r="K36" s="4"/>
      <c r="L36" s="172"/>
      <c r="M36" s="173">
        <f>M35/M14</f>
        <v>0.21967158176943699</v>
      </c>
      <c r="N36" s="174"/>
      <c r="O36" s="4"/>
      <c r="P36" s="172"/>
      <c r="Q36" s="173">
        <f>Q35/Q14</f>
        <v>0.24099859932438</v>
      </c>
      <c r="R36" s="174"/>
      <c r="S36" s="4"/>
      <c r="T36" s="172"/>
      <c r="U36" s="173">
        <f>U35/U14</f>
        <v>0.22432453476602041</v>
      </c>
      <c r="V36" s="174"/>
      <c r="W36" s="4"/>
      <c r="X36" s="107"/>
      <c r="Y36" s="108">
        <f>Y35/Y14</f>
        <v>0.21907609690608409</v>
      </c>
      <c r="Z36" s="109"/>
      <c r="AA36" s="4"/>
      <c r="AB36" s="172"/>
      <c r="AC36" s="173">
        <f>AC35/AC14</f>
        <v>0.24278504967670714</v>
      </c>
      <c r="AD36" s="174"/>
      <c r="AE36" s="4"/>
      <c r="AF36" s="172"/>
      <c r="AG36" s="173">
        <f>AG35/AG14</f>
        <v>0.27618009558145384</v>
      </c>
      <c r="AH36" s="174"/>
      <c r="AI36" s="4"/>
      <c r="AJ36" s="172"/>
      <c r="AK36" s="173">
        <f>AK35/AK14</f>
        <v>0.24866666666666667</v>
      </c>
      <c r="AL36" s="174"/>
      <c r="AM36" s="4"/>
      <c r="AN36" s="172"/>
      <c r="AO36" s="173">
        <f>AO35/AO14</f>
        <v>0.26135464472226616</v>
      </c>
      <c r="AP36" s="174"/>
      <c r="AQ36" s="4"/>
      <c r="AR36" s="107"/>
      <c r="AS36" s="108">
        <f>AS35/AS14</f>
        <v>0.25707149674091823</v>
      </c>
      <c r="AT36" s="109"/>
      <c r="AU36" s="4"/>
      <c r="AV36" s="172"/>
      <c r="AW36" s="173">
        <f>AW35/AW14</f>
        <v>0.23291774611398963</v>
      </c>
      <c r="AX36" s="174"/>
      <c r="AY36" s="4"/>
      <c r="AZ36" s="172"/>
      <c r="BA36" s="173">
        <f>BA35/BA14</f>
        <v>0.24982728842832469</v>
      </c>
      <c r="BB36" s="174"/>
      <c r="BC36" s="4"/>
      <c r="BD36" s="172"/>
      <c r="BE36" s="173">
        <f>BE35/BE14</f>
        <v>0.26541038525963151</v>
      </c>
      <c r="BF36" s="174"/>
      <c r="BG36" s="4"/>
      <c r="BH36" s="172"/>
      <c r="BI36" s="173">
        <f>BI35/BI14</f>
        <v>0.25006181488502432</v>
      </c>
      <c r="BJ36" s="174"/>
      <c r="BK36" s="4"/>
      <c r="BL36" s="107"/>
      <c r="BM36" s="108">
        <f>BM35/BM14</f>
        <v>0.24941151963337152</v>
      </c>
      <c r="BN36" s="109"/>
      <c r="BO36" s="4"/>
      <c r="BP36" s="172"/>
      <c r="BQ36" s="173">
        <f>BQ35/BQ14</f>
        <v>0.22709294660514173</v>
      </c>
      <c r="BR36" s="174"/>
      <c r="BS36" s="4"/>
      <c r="BT36" s="172"/>
      <c r="BU36" s="173">
        <f>BU35/BU14</f>
        <v>0.25851770842096405</v>
      </c>
      <c r="BV36" s="174"/>
      <c r="BW36" s="4"/>
      <c r="BX36" s="172"/>
      <c r="BY36" s="173">
        <f>BY35/BY14</f>
        <v>0.25146433442991256</v>
      </c>
      <c r="BZ36" s="174"/>
      <c r="CA36" s="4"/>
      <c r="CB36" s="172"/>
      <c r="CC36" s="173">
        <f>CC35/CC14</f>
        <v>0.26051074431641236</v>
      </c>
      <c r="CD36" s="174"/>
      <c r="CE36" s="4"/>
      <c r="CF36" s="107"/>
      <c r="CG36" s="108">
        <f>CG35/CG14</f>
        <v>0.24952361646057167</v>
      </c>
      <c r="CH36" s="109"/>
      <c r="CJ36" s="172"/>
      <c r="CK36" s="173">
        <f>CK35/CK14</f>
        <v>0.29108017135862913</v>
      </c>
      <c r="CL36" s="174"/>
      <c r="CN36" s="172"/>
      <c r="CO36" s="173">
        <f>CO35/CO14</f>
        <v>0.25799453639723607</v>
      </c>
      <c r="CP36" s="174"/>
      <c r="CQ36" s="4"/>
      <c r="CR36" s="172"/>
      <c r="CS36" s="173">
        <f>CS35/CS14</f>
        <v>0.27110665226115144</v>
      </c>
      <c r="CT36" s="174"/>
      <c r="CU36" s="4"/>
      <c r="CV36" s="172"/>
      <c r="CW36" s="173">
        <f>CW35/CW14</f>
        <v>0.27479892761394104</v>
      </c>
      <c r="CX36" s="174"/>
      <c r="CY36" s="4"/>
      <c r="CZ36" s="107"/>
      <c r="DA36" s="108">
        <f>DA35/DA14</f>
        <v>0.27394805795314425</v>
      </c>
      <c r="DB36" s="109"/>
      <c r="DC36" s="91"/>
      <c r="DD36" s="1"/>
      <c r="DE36" s="208"/>
      <c r="DF36" s="209">
        <f ca="1">DF35/DF14</f>
        <v>0.26284735936926357</v>
      </c>
      <c r="DG36" s="210"/>
      <c r="DH36" s="4"/>
      <c r="DI36" s="208"/>
      <c r="DJ36" s="209">
        <f ca="1">DJ35/DJ14</f>
        <v>0.26469637467923962</v>
      </c>
      <c r="DK36" s="210"/>
      <c r="DL36" s="4"/>
      <c r="DM36" s="208"/>
      <c r="DN36" s="209">
        <f ca="1">DN35/DN14</f>
        <v>0.27375968442548898</v>
      </c>
      <c r="DO36" s="210"/>
      <c r="DP36" s="4"/>
      <c r="DQ36" s="208"/>
      <c r="DR36" s="209">
        <f ca="1">DR35/DR14</f>
        <v>0.2667851553332925</v>
      </c>
      <c r="DS36" s="210"/>
      <c r="DT36" s="4"/>
      <c r="DU36" s="107"/>
      <c r="DV36" s="108">
        <f ca="1">DV35/DV14</f>
        <v>0.26705733162548084</v>
      </c>
      <c r="DW36" s="109"/>
      <c r="DY36" s="208"/>
      <c r="DZ36" s="209">
        <f ca="1">DZ35/DZ14</f>
        <v>0.26286828218057112</v>
      </c>
      <c r="EA36" s="210"/>
      <c r="EB36" s="4"/>
      <c r="EC36" s="208"/>
      <c r="ED36" s="209">
        <f ca="1">ED35/ED14</f>
        <v>0.26477055662175009</v>
      </c>
      <c r="EE36" s="210"/>
      <c r="EF36" s="4"/>
      <c r="EG36" s="208"/>
      <c r="EH36" s="209">
        <f ca="1">EH35/EH14</f>
        <v>0.27382014219391487</v>
      </c>
      <c r="EI36" s="210"/>
      <c r="EJ36" s="4"/>
      <c r="EK36" s="208"/>
      <c r="EL36" s="209">
        <f ca="1">EL35/EL14</f>
        <v>0.26684860833543411</v>
      </c>
      <c r="EM36" s="210"/>
      <c r="EN36" s="4"/>
      <c r="EO36" s="107"/>
      <c r="EP36" s="108">
        <f ca="1">EP35/EP14</f>
        <v>0.26710650175551193</v>
      </c>
      <c r="EQ36" s="109"/>
      <c r="ES36" s="208"/>
      <c r="ET36" s="209">
        <f ca="1">ET35/ET14</f>
        <v>0.26292650492539765</v>
      </c>
      <c r="EU36" s="210"/>
      <c r="EV36" s="4"/>
      <c r="EW36" s="208"/>
      <c r="EX36" s="209">
        <f ca="1">EX35/EX14</f>
        <v>0.26483483303499472</v>
      </c>
      <c r="EY36" s="210"/>
      <c r="EZ36" s="4"/>
      <c r="FA36" s="208"/>
      <c r="FB36" s="209">
        <f ca="1">FB35/FB14</f>
        <v>0.27380983994775837</v>
      </c>
      <c r="FC36" s="210"/>
      <c r="FD36" s="4"/>
      <c r="FE36" s="208"/>
      <c r="FF36" s="209">
        <f ca="1">FF35/FF14</f>
        <v>0.2667454170157541</v>
      </c>
      <c r="FG36" s="210"/>
      <c r="FH36" s="4"/>
      <c r="FI36" s="107"/>
      <c r="FJ36" s="108">
        <f ca="1">FJ35/FJ14</f>
        <v>0.26711668297387575</v>
      </c>
      <c r="FK36" s="109"/>
      <c r="FM36" s="208"/>
      <c r="FN36" s="209">
        <f ca="1">FN35/FN14</f>
        <v>0.26246130646703547</v>
      </c>
      <c r="FO36" s="210"/>
      <c r="FP36" s="4"/>
      <c r="FQ36" s="208"/>
      <c r="FR36" s="209">
        <f ca="1">FR35/FR14</f>
        <v>0.2644653465519517</v>
      </c>
      <c r="FS36" s="210"/>
      <c r="FT36" s="4"/>
      <c r="FU36" s="208"/>
      <c r="FV36" s="209">
        <f ca="1">FV35/FV14</f>
        <v>0.27371711441170915</v>
      </c>
      <c r="FW36" s="210"/>
      <c r="FX36" s="4"/>
      <c r="FY36" s="208"/>
      <c r="FZ36" s="209">
        <f ca="1">FZ35/FZ14</f>
        <v>0.26631995103467937</v>
      </c>
      <c r="GA36" s="210"/>
      <c r="GB36" s="4"/>
      <c r="GC36" s="107"/>
      <c r="GD36" s="108">
        <f ca="1">GD35/GD14</f>
        <v>0.26672763837480168</v>
      </c>
      <c r="GE36" s="109"/>
      <c r="GG36" s="208"/>
      <c r="GH36" s="209">
        <f ca="1">GH35/GH14</f>
        <v>0.262450370435099</v>
      </c>
      <c r="GI36" s="210"/>
      <c r="GJ36" s="4"/>
      <c r="GK36" s="208"/>
      <c r="GL36" s="209">
        <f ca="1">GL35/GL14</f>
        <v>0.26443601260585614</v>
      </c>
      <c r="GM36" s="210"/>
      <c r="GN36" s="4"/>
      <c r="GO36" s="208"/>
      <c r="GP36" s="209">
        <f ca="1">GP35/GP14</f>
        <v>0.27370118146599975</v>
      </c>
      <c r="GQ36" s="210"/>
      <c r="GR36" s="4"/>
      <c r="GS36" s="208"/>
      <c r="GT36" s="209">
        <f ca="1">GT35/GT14</f>
        <v>0.26630607692022218</v>
      </c>
      <c r="GU36" s="210"/>
      <c r="GV36" s="4"/>
      <c r="GW36" s="107"/>
      <c r="GX36" s="108">
        <f ca="1">GX35/GX14</f>
        <v>0.26671078595212072</v>
      </c>
      <c r="GY36" s="109"/>
      <c r="HA36" s="208"/>
      <c r="HB36" s="209">
        <f ca="1">HB35/HB14</f>
        <v>0.26246522873479139</v>
      </c>
      <c r="HC36" s="210"/>
      <c r="HD36" s="4"/>
      <c r="HE36" s="208"/>
      <c r="HF36" s="209">
        <f ca="1">HF35/HF14</f>
        <v>0.264448187742017</v>
      </c>
      <c r="HG36" s="210"/>
      <c r="HH36" s="4"/>
      <c r="HI36" s="208"/>
      <c r="HJ36" s="209">
        <f ca="1">HJ35/HJ14</f>
        <v>0.27371140612553352</v>
      </c>
      <c r="HK36" s="210"/>
      <c r="HL36" s="4"/>
      <c r="HM36" s="208"/>
      <c r="HN36" s="209">
        <f ca="1">HN35/HN14</f>
        <v>0.26633061308331363</v>
      </c>
      <c r="HO36" s="210"/>
      <c r="HP36" s="4"/>
      <c r="HQ36" s="107"/>
      <c r="HR36" s="108">
        <f ca="1">HR35/HR14</f>
        <v>0.26672682917761315</v>
      </c>
      <c r="HS36" s="109"/>
      <c r="HU36" s="208"/>
      <c r="HV36" s="209">
        <f ca="1">HV35/HV14</f>
        <v>0.26250876261881589</v>
      </c>
      <c r="HW36" s="210"/>
      <c r="HX36" s="4"/>
      <c r="HY36" s="208"/>
      <c r="HZ36" s="209">
        <f ca="1">HZ35/HZ14</f>
        <v>0.26450596546471439</v>
      </c>
      <c r="IA36" s="210"/>
      <c r="IB36" s="4"/>
      <c r="IC36" s="208"/>
      <c r="ID36" s="209">
        <f ca="1">ID35/ID14</f>
        <v>0.27375041666911304</v>
      </c>
      <c r="IE36" s="210"/>
      <c r="IF36" s="4"/>
      <c r="IG36" s="208"/>
      <c r="IH36" s="209">
        <f ca="1">IH35/IH14</f>
        <v>0.26639773928450744</v>
      </c>
      <c r="II36" s="210"/>
      <c r="IJ36" s="4"/>
      <c r="IK36" s="107"/>
      <c r="IL36" s="108">
        <f ca="1">IL35/IL14</f>
        <v>0.26677924127086611</v>
      </c>
      <c r="IM36" s="109"/>
      <c r="IO36" s="208"/>
      <c r="IP36" s="209">
        <f ca="1">IP35/IP14</f>
        <v>0.26276533333177782</v>
      </c>
      <c r="IQ36" s="210"/>
      <c r="IR36" s="4"/>
      <c r="IS36" s="208"/>
      <c r="IT36" s="209">
        <f ca="1">IT35/IT14</f>
        <v>0.26490067112425669</v>
      </c>
      <c r="IU36" s="210"/>
      <c r="IV36" s="4"/>
      <c r="IW36" s="208"/>
      <c r="IX36" s="209">
        <f ca="1">IX35/IX14</f>
        <v>0.27400120677630668</v>
      </c>
      <c r="IY36" s="210"/>
      <c r="IZ36" s="4"/>
      <c r="JA36" s="208"/>
      <c r="JB36" s="209">
        <f ca="1">JB35/JB14</f>
        <v>0.26675450912773951</v>
      </c>
      <c r="JC36" s="210"/>
      <c r="JD36" s="4"/>
      <c r="JE36" s="107"/>
      <c r="JF36" s="108">
        <f ca="1">JF35/JF14</f>
        <v>0.26709407889398273</v>
      </c>
      <c r="JG36" s="109"/>
      <c r="JI36" s="208"/>
      <c r="JJ36" s="209">
        <f ca="1">JJ35/JJ14</f>
        <v>0.2629143876189789</v>
      </c>
      <c r="JK36" s="210"/>
      <c r="JL36" s="4"/>
      <c r="JM36" s="208"/>
      <c r="JN36" s="209">
        <f ca="1">JN35/JN14</f>
        <v>0.26513360331726743</v>
      </c>
      <c r="JO36" s="210"/>
      <c r="JP36" s="4"/>
      <c r="JQ36" s="208"/>
      <c r="JR36" s="209">
        <f ca="1">JR35/JR14</f>
        <v>0.27414854357263441</v>
      </c>
      <c r="JS36" s="210"/>
      <c r="JT36" s="4"/>
      <c r="JU36" s="208"/>
      <c r="JV36" s="209">
        <f ca="1">JV35/JV14</f>
        <v>0.2669610240633698</v>
      </c>
      <c r="JW36" s="210"/>
      <c r="JX36" s="4"/>
      <c r="JY36" s="107"/>
      <c r="JZ36" s="108">
        <f ca="1">JZ35/JZ14</f>
        <v>0.26727788835828453</v>
      </c>
      <c r="KA36" s="109"/>
      <c r="KC36" s="208"/>
      <c r="KD36" s="209">
        <f ca="1">KD35/KD14</f>
        <v>0.2630631238981288</v>
      </c>
      <c r="KE36" s="210"/>
      <c r="KF36" s="4"/>
      <c r="KG36" s="208"/>
      <c r="KH36" s="209">
        <f ca="1">KH35/KH14</f>
        <v>0.26536597598704015</v>
      </c>
      <c r="KI36" s="210"/>
      <c r="KJ36" s="4"/>
      <c r="KK36" s="208"/>
      <c r="KL36" s="209">
        <f ca="1">KL35/KL14</f>
        <v>0.27429552532745449</v>
      </c>
      <c r="KM36" s="210"/>
      <c r="KN36" s="4"/>
      <c r="KO36" s="208"/>
      <c r="KP36" s="209">
        <f ca="1">KP35/KP14</f>
        <v>0.26716708476149587</v>
      </c>
      <c r="KQ36" s="210"/>
      <c r="KR36" s="4"/>
      <c r="KS36" s="107"/>
      <c r="KT36" s="108">
        <f ca="1">KT35/KT14</f>
        <v>0.26746127940172271</v>
      </c>
      <c r="KU36" s="109"/>
    </row>
    <row r="37" spans="1:307" ht="6" customHeight="1">
      <c r="A37" s="124"/>
      <c r="B37" s="124"/>
      <c r="C37" s="124"/>
      <c r="D37" s="124"/>
      <c r="E37" s="124"/>
      <c r="F37" s="124"/>
      <c r="G37" s="4"/>
      <c r="H37" s="165"/>
      <c r="I37" s="171"/>
      <c r="J37" s="164"/>
      <c r="K37" s="4"/>
      <c r="L37" s="165"/>
      <c r="M37" s="171"/>
      <c r="N37" s="164"/>
      <c r="O37" s="4"/>
      <c r="P37" s="165"/>
      <c r="Q37" s="171"/>
      <c r="R37" s="164"/>
      <c r="S37" s="4"/>
      <c r="T37" s="165"/>
      <c r="U37" s="171"/>
      <c r="V37" s="164"/>
      <c r="W37" s="4"/>
      <c r="X37" s="83"/>
      <c r="Y37" s="106"/>
      <c r="Z37" s="82"/>
      <c r="AA37" s="4"/>
      <c r="AB37" s="165"/>
      <c r="AC37" s="171"/>
      <c r="AD37" s="164"/>
      <c r="AE37" s="4"/>
      <c r="AF37" s="165"/>
      <c r="AG37" s="171"/>
      <c r="AH37" s="164"/>
      <c r="AI37" s="4"/>
      <c r="AJ37" s="165"/>
      <c r="AK37" s="171"/>
      <c r="AL37" s="164"/>
      <c r="AM37" s="4"/>
      <c r="AN37" s="165"/>
      <c r="AO37" s="171"/>
      <c r="AP37" s="164"/>
      <c r="AQ37" s="4"/>
      <c r="AR37" s="83"/>
      <c r="AS37" s="106"/>
      <c r="AT37" s="82"/>
      <c r="AU37" s="4"/>
      <c r="AV37" s="165"/>
      <c r="AW37" s="171"/>
      <c r="AX37" s="164"/>
      <c r="AY37" s="4"/>
      <c r="AZ37" s="165"/>
      <c r="BA37" s="171"/>
      <c r="BB37" s="164"/>
      <c r="BC37" s="4"/>
      <c r="BD37" s="165"/>
      <c r="BE37" s="171"/>
      <c r="BF37" s="164"/>
      <c r="BG37" s="4"/>
      <c r="BH37" s="165"/>
      <c r="BI37" s="171"/>
      <c r="BJ37" s="164"/>
      <c r="BK37" s="4"/>
      <c r="BL37" s="83"/>
      <c r="BM37" s="106"/>
      <c r="BN37" s="82"/>
      <c r="BO37" s="4"/>
      <c r="BP37" s="165"/>
      <c r="BQ37" s="171"/>
      <c r="BR37" s="164"/>
      <c r="BS37" s="4"/>
      <c r="BT37" s="165"/>
      <c r="BU37" s="171"/>
      <c r="BV37" s="164"/>
      <c r="BW37" s="4"/>
      <c r="BX37" s="165"/>
      <c r="BY37" s="171"/>
      <c r="BZ37" s="164"/>
      <c r="CA37" s="4"/>
      <c r="CB37" s="165"/>
      <c r="CC37" s="171"/>
      <c r="CD37" s="164"/>
      <c r="CE37" s="4"/>
      <c r="CF37" s="83"/>
      <c r="CG37" s="106"/>
      <c r="CH37" s="82"/>
      <c r="CJ37" s="165"/>
      <c r="CK37" s="171"/>
      <c r="CL37" s="164"/>
      <c r="CN37" s="165"/>
      <c r="CO37" s="171"/>
      <c r="CP37" s="164"/>
      <c r="CQ37" s="4"/>
      <c r="CR37" s="165"/>
      <c r="CS37" s="171"/>
      <c r="CT37" s="164"/>
      <c r="CU37" s="4"/>
      <c r="CV37" s="165"/>
      <c r="CW37" s="171"/>
      <c r="CX37" s="164"/>
      <c r="CY37" s="4"/>
      <c r="CZ37" s="83"/>
      <c r="DA37" s="106"/>
      <c r="DB37" s="82"/>
      <c r="DD37" s="1"/>
      <c r="DE37" s="199"/>
      <c r="DF37" s="207"/>
      <c r="DG37" s="201"/>
      <c r="DH37" s="4"/>
      <c r="DI37" s="199"/>
      <c r="DJ37" s="207"/>
      <c r="DK37" s="201"/>
      <c r="DL37" s="4"/>
      <c r="DM37" s="199"/>
      <c r="DN37" s="207"/>
      <c r="DO37" s="201"/>
      <c r="DP37" s="4"/>
      <c r="DQ37" s="199"/>
      <c r="DR37" s="207"/>
      <c r="DS37" s="201"/>
      <c r="DT37" s="4"/>
      <c r="DU37" s="83"/>
      <c r="DV37" s="106"/>
      <c r="DW37" s="82"/>
      <c r="DY37" s="199"/>
      <c r="DZ37" s="207"/>
      <c r="EA37" s="201"/>
      <c r="EB37" s="4"/>
      <c r="EC37" s="199"/>
      <c r="ED37" s="207"/>
      <c r="EE37" s="201"/>
      <c r="EF37" s="4"/>
      <c r="EG37" s="199"/>
      <c r="EH37" s="207"/>
      <c r="EI37" s="201"/>
      <c r="EJ37" s="4"/>
      <c r="EK37" s="199"/>
      <c r="EL37" s="207"/>
      <c r="EM37" s="201"/>
      <c r="EN37" s="4"/>
      <c r="EO37" s="83"/>
      <c r="EP37" s="106"/>
      <c r="EQ37" s="82"/>
      <c r="ES37" s="199"/>
      <c r="ET37" s="207"/>
      <c r="EU37" s="201"/>
      <c r="EV37" s="4"/>
      <c r="EW37" s="199"/>
      <c r="EX37" s="207"/>
      <c r="EY37" s="201"/>
      <c r="EZ37" s="4"/>
      <c r="FA37" s="199"/>
      <c r="FB37" s="207"/>
      <c r="FC37" s="201"/>
      <c r="FD37" s="4"/>
      <c r="FE37" s="199"/>
      <c r="FF37" s="207"/>
      <c r="FG37" s="201"/>
      <c r="FH37" s="4"/>
      <c r="FI37" s="83"/>
      <c r="FJ37" s="106"/>
      <c r="FK37" s="82"/>
      <c r="FM37" s="199"/>
      <c r="FN37" s="207"/>
      <c r="FO37" s="201"/>
      <c r="FP37" s="4"/>
      <c r="FQ37" s="199"/>
      <c r="FR37" s="207"/>
      <c r="FS37" s="201"/>
      <c r="FT37" s="4"/>
      <c r="FU37" s="199"/>
      <c r="FV37" s="207"/>
      <c r="FW37" s="201"/>
      <c r="FX37" s="4"/>
      <c r="FY37" s="199"/>
      <c r="FZ37" s="207"/>
      <c r="GA37" s="201"/>
      <c r="GB37" s="4"/>
      <c r="GC37" s="83"/>
      <c r="GD37" s="106"/>
      <c r="GE37" s="82"/>
      <c r="GG37" s="199"/>
      <c r="GH37" s="207"/>
      <c r="GI37" s="201"/>
      <c r="GJ37" s="4"/>
      <c r="GK37" s="199"/>
      <c r="GL37" s="207"/>
      <c r="GM37" s="201"/>
      <c r="GN37" s="4"/>
      <c r="GO37" s="199"/>
      <c r="GP37" s="207"/>
      <c r="GQ37" s="201"/>
      <c r="GR37" s="4"/>
      <c r="GS37" s="199"/>
      <c r="GT37" s="207"/>
      <c r="GU37" s="201"/>
      <c r="GV37" s="4"/>
      <c r="GW37" s="83"/>
      <c r="GX37" s="106"/>
      <c r="GY37" s="82"/>
      <c r="HA37" s="199"/>
      <c r="HB37" s="207"/>
      <c r="HC37" s="201"/>
      <c r="HD37" s="4"/>
      <c r="HE37" s="199"/>
      <c r="HF37" s="207"/>
      <c r="HG37" s="201"/>
      <c r="HH37" s="4"/>
      <c r="HI37" s="199"/>
      <c r="HJ37" s="207"/>
      <c r="HK37" s="201"/>
      <c r="HL37" s="4"/>
      <c r="HM37" s="199"/>
      <c r="HN37" s="207"/>
      <c r="HO37" s="201"/>
      <c r="HP37" s="4"/>
      <c r="HQ37" s="83"/>
      <c r="HR37" s="106"/>
      <c r="HS37" s="82"/>
      <c r="HU37" s="199"/>
      <c r="HV37" s="207"/>
      <c r="HW37" s="201"/>
      <c r="HX37" s="4"/>
      <c r="HY37" s="199"/>
      <c r="HZ37" s="207"/>
      <c r="IA37" s="201"/>
      <c r="IB37" s="4"/>
      <c r="IC37" s="199"/>
      <c r="ID37" s="207"/>
      <c r="IE37" s="201"/>
      <c r="IF37" s="4"/>
      <c r="IG37" s="199"/>
      <c r="IH37" s="207"/>
      <c r="II37" s="201"/>
      <c r="IJ37" s="4"/>
      <c r="IK37" s="83"/>
      <c r="IL37" s="106"/>
      <c r="IM37" s="82"/>
      <c r="IO37" s="199"/>
      <c r="IP37" s="207"/>
      <c r="IQ37" s="201"/>
      <c r="IR37" s="4"/>
      <c r="IS37" s="199"/>
      <c r="IT37" s="207"/>
      <c r="IU37" s="201"/>
      <c r="IV37" s="4"/>
      <c r="IW37" s="199"/>
      <c r="IX37" s="207"/>
      <c r="IY37" s="201"/>
      <c r="IZ37" s="4"/>
      <c r="JA37" s="199"/>
      <c r="JB37" s="207"/>
      <c r="JC37" s="201"/>
      <c r="JD37" s="4"/>
      <c r="JE37" s="83"/>
      <c r="JF37" s="106"/>
      <c r="JG37" s="82"/>
      <c r="JI37" s="199"/>
      <c r="JJ37" s="207"/>
      <c r="JK37" s="201"/>
      <c r="JL37" s="4"/>
      <c r="JM37" s="199"/>
      <c r="JN37" s="207"/>
      <c r="JO37" s="201"/>
      <c r="JP37" s="4"/>
      <c r="JQ37" s="199"/>
      <c r="JR37" s="207"/>
      <c r="JS37" s="201"/>
      <c r="JT37" s="4"/>
      <c r="JU37" s="199"/>
      <c r="JV37" s="207"/>
      <c r="JW37" s="201"/>
      <c r="JX37" s="4"/>
      <c r="JY37" s="83"/>
      <c r="JZ37" s="106"/>
      <c r="KA37" s="82"/>
      <c r="KC37" s="199"/>
      <c r="KD37" s="207"/>
      <c r="KE37" s="201"/>
      <c r="KF37" s="4"/>
      <c r="KG37" s="199"/>
      <c r="KH37" s="207"/>
      <c r="KI37" s="201"/>
      <c r="KJ37" s="4"/>
      <c r="KK37" s="199"/>
      <c r="KL37" s="207"/>
      <c r="KM37" s="201"/>
      <c r="KN37" s="4"/>
      <c r="KO37" s="199"/>
      <c r="KP37" s="207"/>
      <c r="KQ37" s="201"/>
      <c r="KR37" s="4"/>
      <c r="KS37" s="83"/>
      <c r="KT37" s="106"/>
      <c r="KU37" s="82"/>
    </row>
    <row r="38" spans="1:307">
      <c r="A38" s="128" t="s">
        <v>7</v>
      </c>
      <c r="B38" s="124"/>
      <c r="C38" s="124"/>
      <c r="D38" s="124"/>
      <c r="E38" s="124"/>
      <c r="F38" s="124"/>
      <c r="G38" s="4"/>
      <c r="H38" s="165"/>
      <c r="I38" s="175">
        <v>179</v>
      </c>
      <c r="J38" s="164"/>
      <c r="K38" s="4"/>
      <c r="L38" s="165"/>
      <c r="M38" s="175">
        <v>189</v>
      </c>
      <c r="N38" s="164"/>
      <c r="O38" s="4"/>
      <c r="P38" s="165"/>
      <c r="Q38" s="175">
        <v>190</v>
      </c>
      <c r="R38" s="164"/>
      <c r="S38" s="4"/>
      <c r="T38" s="165"/>
      <c r="U38" s="175">
        <v>211</v>
      </c>
      <c r="V38" s="164"/>
      <c r="W38" s="4"/>
      <c r="X38" s="83"/>
      <c r="Y38" s="110">
        <f>I38+M38+Q38+U38</f>
        <v>769</v>
      </c>
      <c r="Z38" s="82"/>
      <c r="AA38" s="4"/>
      <c r="AB38" s="165"/>
      <c r="AC38" s="175">
        <v>225</v>
      </c>
      <c r="AD38" s="164"/>
      <c r="AE38" s="4"/>
      <c r="AF38" s="165"/>
      <c r="AG38" s="175">
        <v>237</v>
      </c>
      <c r="AH38" s="164"/>
      <c r="AI38" s="4"/>
      <c r="AJ38" s="165"/>
      <c r="AK38" s="175">
        <v>270</v>
      </c>
      <c r="AL38" s="164"/>
      <c r="AM38" s="4"/>
      <c r="AN38" s="165"/>
      <c r="AO38" s="175">
        <v>273</v>
      </c>
      <c r="AP38" s="164"/>
      <c r="AQ38" s="4"/>
      <c r="AR38" s="83"/>
      <c r="AS38" s="110">
        <f>AC38+AG38+AK38+AO38</f>
        <v>1005</v>
      </c>
      <c r="AT38" s="82"/>
      <c r="AU38" s="4"/>
      <c r="AV38" s="165"/>
      <c r="AW38" s="175">
        <v>295</v>
      </c>
      <c r="AX38" s="164"/>
      <c r="AY38" s="4"/>
      <c r="AZ38" s="165"/>
      <c r="BA38" s="175">
        <v>329</v>
      </c>
      <c r="BB38" s="164"/>
      <c r="BC38" s="4"/>
      <c r="BD38" s="165"/>
      <c r="BE38" s="175">
        <v>354</v>
      </c>
      <c r="BF38" s="164"/>
      <c r="BG38" s="4"/>
      <c r="BH38" s="165"/>
      <c r="BI38" s="175">
        <v>360</v>
      </c>
      <c r="BJ38" s="164"/>
      <c r="BK38" s="4"/>
      <c r="BL38" s="83"/>
      <c r="BM38" s="110">
        <f>AW38+BA38+BE38+BI38</f>
        <v>1338</v>
      </c>
      <c r="BN38" s="82"/>
      <c r="BO38" s="4"/>
      <c r="BP38" s="165"/>
      <c r="BQ38" s="175">
        <v>379</v>
      </c>
      <c r="BR38" s="164"/>
      <c r="BS38" s="4"/>
      <c r="BT38" s="165"/>
      <c r="BU38" s="175">
        <v>396</v>
      </c>
      <c r="BV38" s="164"/>
      <c r="BW38" s="4"/>
      <c r="BX38" s="165"/>
      <c r="BY38" s="175">
        <v>380</v>
      </c>
      <c r="BZ38" s="164"/>
      <c r="CA38" s="4"/>
      <c r="CB38" s="165"/>
      <c r="CC38" s="175">
        <v>353</v>
      </c>
      <c r="CD38" s="164"/>
      <c r="CE38" s="4"/>
      <c r="CF38" s="83"/>
      <c r="CG38" s="110">
        <f>BQ38+BU38+BY38+CC38</f>
        <v>1508</v>
      </c>
      <c r="CH38" s="82"/>
      <c r="CJ38" s="165"/>
      <c r="CK38" s="175">
        <v>344</v>
      </c>
      <c r="CL38" s="164"/>
      <c r="CN38" s="165"/>
      <c r="CO38" s="175">
        <v>328</v>
      </c>
      <c r="CP38" s="164"/>
      <c r="CQ38" s="4"/>
      <c r="CR38" s="165"/>
      <c r="CS38" s="175">
        <v>331</v>
      </c>
      <c r="CT38" s="164"/>
      <c r="CU38" s="4"/>
      <c r="CV38" s="165"/>
      <c r="CW38" s="175">
        <v>305</v>
      </c>
      <c r="CX38" s="164"/>
      <c r="CY38" s="4"/>
      <c r="CZ38" s="83"/>
      <c r="DA38" s="110">
        <f>CK38+CO38+CS38+CW38</f>
        <v>1308</v>
      </c>
      <c r="DB38" s="82"/>
      <c r="DD38" s="1"/>
      <c r="DE38" s="199"/>
      <c r="DF38" s="211">
        <f>DF69*Ratios!DF36</f>
        <v>218.00520726677004</v>
      </c>
      <c r="DG38" s="201"/>
      <c r="DH38" s="4"/>
      <c r="DI38" s="199"/>
      <c r="DJ38" s="211">
        <f>DJ69*Ratios!DJ36</f>
        <v>232.59997381170618</v>
      </c>
      <c r="DK38" s="201"/>
      <c r="DL38" s="4"/>
      <c r="DM38" s="199"/>
      <c r="DN38" s="211">
        <f>DN69*Ratios!DN36</f>
        <v>293.967407346671</v>
      </c>
      <c r="DO38" s="201"/>
      <c r="DP38" s="4"/>
      <c r="DQ38" s="199"/>
      <c r="DR38" s="211">
        <f>DR69*Ratios!DR36</f>
        <v>305</v>
      </c>
      <c r="DS38" s="201"/>
      <c r="DT38" s="4"/>
      <c r="DU38" s="83"/>
      <c r="DV38" s="110">
        <f>DF38+DJ38+DN38+DR38</f>
        <v>1049.5725884251472</v>
      </c>
      <c r="DW38" s="82"/>
      <c r="DY38" s="199"/>
      <c r="DZ38" s="211">
        <f>DZ69*Ratios!DZ36</f>
        <v>218.00520726677004</v>
      </c>
      <c r="EA38" s="201"/>
      <c r="EB38" s="4"/>
      <c r="EC38" s="199"/>
      <c r="ED38" s="211">
        <f>ED69*Ratios!ED36</f>
        <v>232.59997381170618</v>
      </c>
      <c r="EE38" s="201"/>
      <c r="EF38" s="4"/>
      <c r="EG38" s="199"/>
      <c r="EH38" s="211">
        <f>EH69*Ratios!EH36</f>
        <v>293.967407346671</v>
      </c>
      <c r="EI38" s="201"/>
      <c r="EJ38" s="4"/>
      <c r="EK38" s="199"/>
      <c r="EL38" s="211">
        <f>EL69*Ratios!EL36</f>
        <v>305</v>
      </c>
      <c r="EM38" s="201"/>
      <c r="EN38" s="4"/>
      <c r="EO38" s="83"/>
      <c r="EP38" s="110">
        <f>DZ38+ED38+EH38+EL38</f>
        <v>1049.5725884251472</v>
      </c>
      <c r="EQ38" s="82"/>
      <c r="ES38" s="199"/>
      <c r="ET38" s="211">
        <f>ET69*Ratios!ET36</f>
        <v>218.00520726677004</v>
      </c>
      <c r="EU38" s="201"/>
      <c r="EV38" s="4"/>
      <c r="EW38" s="199"/>
      <c r="EX38" s="211">
        <f>EX69*Ratios!EX36</f>
        <v>232.59997381170618</v>
      </c>
      <c r="EY38" s="201"/>
      <c r="EZ38" s="4"/>
      <c r="FA38" s="199"/>
      <c r="FB38" s="211">
        <f>FB69*Ratios!FB36</f>
        <v>293.967407346671</v>
      </c>
      <c r="FC38" s="201"/>
      <c r="FD38" s="4"/>
      <c r="FE38" s="199"/>
      <c r="FF38" s="211">
        <f>FF69*Ratios!FF36</f>
        <v>305</v>
      </c>
      <c r="FG38" s="201"/>
      <c r="FH38" s="4"/>
      <c r="FI38" s="83"/>
      <c r="FJ38" s="110">
        <f>ET38+EX38+FB38+FF38</f>
        <v>1049.5725884251472</v>
      </c>
      <c r="FK38" s="82"/>
      <c r="FM38" s="199"/>
      <c r="FN38" s="211">
        <f>FN69*Ratios!FN36</f>
        <v>218.00520726677004</v>
      </c>
      <c r="FO38" s="201"/>
      <c r="FP38" s="4"/>
      <c r="FQ38" s="199"/>
      <c r="FR38" s="211">
        <f>FR69*Ratios!FR36</f>
        <v>232.59997381170618</v>
      </c>
      <c r="FS38" s="201"/>
      <c r="FT38" s="4"/>
      <c r="FU38" s="199"/>
      <c r="FV38" s="211">
        <f>FV69*Ratios!FV36</f>
        <v>293.967407346671</v>
      </c>
      <c r="FW38" s="201"/>
      <c r="FX38" s="4"/>
      <c r="FY38" s="199"/>
      <c r="FZ38" s="211">
        <f>FZ69*Ratios!FZ36</f>
        <v>305</v>
      </c>
      <c r="GA38" s="201"/>
      <c r="GB38" s="4"/>
      <c r="GC38" s="83"/>
      <c r="GD38" s="110">
        <f>FN38+FR38+FV38+FZ38</f>
        <v>1049.5725884251472</v>
      </c>
      <c r="GE38" s="82"/>
      <c r="GG38" s="199"/>
      <c r="GH38" s="211">
        <f>GH69*Ratios!GH36</f>
        <v>218.00520726677004</v>
      </c>
      <c r="GI38" s="201"/>
      <c r="GJ38" s="4"/>
      <c r="GK38" s="199"/>
      <c r="GL38" s="211">
        <f>GL69*Ratios!GL36</f>
        <v>232.59997381170618</v>
      </c>
      <c r="GM38" s="201"/>
      <c r="GN38" s="4"/>
      <c r="GO38" s="199"/>
      <c r="GP38" s="211">
        <f>GP69*Ratios!GP36</f>
        <v>293.967407346671</v>
      </c>
      <c r="GQ38" s="201"/>
      <c r="GR38" s="4"/>
      <c r="GS38" s="199"/>
      <c r="GT38" s="211">
        <f>GT69*Ratios!GT36</f>
        <v>305</v>
      </c>
      <c r="GU38" s="201"/>
      <c r="GV38" s="4"/>
      <c r="GW38" s="83"/>
      <c r="GX38" s="110">
        <f>GH38+GL38+GP38+GT38</f>
        <v>1049.5725884251472</v>
      </c>
      <c r="GY38" s="82"/>
      <c r="HA38" s="199"/>
      <c r="HB38" s="211">
        <f>HB69*Ratios!HB36</f>
        <v>218.00520726677004</v>
      </c>
      <c r="HC38" s="201"/>
      <c r="HD38" s="4"/>
      <c r="HE38" s="199"/>
      <c r="HF38" s="211">
        <f>HF69*Ratios!HF36</f>
        <v>232.59997381170618</v>
      </c>
      <c r="HG38" s="201"/>
      <c r="HH38" s="4"/>
      <c r="HI38" s="199"/>
      <c r="HJ38" s="211">
        <f>HJ69*Ratios!HJ36</f>
        <v>293.967407346671</v>
      </c>
      <c r="HK38" s="201"/>
      <c r="HL38" s="4"/>
      <c r="HM38" s="199"/>
      <c r="HN38" s="211">
        <f>HN69*Ratios!HN36</f>
        <v>305</v>
      </c>
      <c r="HO38" s="201"/>
      <c r="HP38" s="4"/>
      <c r="HQ38" s="83"/>
      <c r="HR38" s="110">
        <f>HB38+HF38+HJ38+HN38</f>
        <v>1049.5725884251472</v>
      </c>
      <c r="HS38" s="82"/>
      <c r="HU38" s="199"/>
      <c r="HV38" s="211">
        <f>HV69*Ratios!HV36</f>
        <v>218.00520726677004</v>
      </c>
      <c r="HW38" s="201"/>
      <c r="HX38" s="4"/>
      <c r="HY38" s="199"/>
      <c r="HZ38" s="211">
        <f>HZ69*Ratios!HZ36</f>
        <v>232.59997381170618</v>
      </c>
      <c r="IA38" s="201"/>
      <c r="IB38" s="4"/>
      <c r="IC38" s="199"/>
      <c r="ID38" s="211">
        <f>ID69*Ratios!ID36</f>
        <v>293.967407346671</v>
      </c>
      <c r="IE38" s="201"/>
      <c r="IF38" s="4"/>
      <c r="IG38" s="199"/>
      <c r="IH38" s="211">
        <f>IH69*Ratios!IH36</f>
        <v>305</v>
      </c>
      <c r="II38" s="201"/>
      <c r="IJ38" s="4"/>
      <c r="IK38" s="83"/>
      <c r="IL38" s="110">
        <f>HV38+HZ38+ID38+IH38</f>
        <v>1049.5725884251472</v>
      </c>
      <c r="IM38" s="82"/>
      <c r="IO38" s="199"/>
      <c r="IP38" s="211">
        <f>IP69*Ratios!IP36</f>
        <v>218.00520726677004</v>
      </c>
      <c r="IQ38" s="201"/>
      <c r="IR38" s="4"/>
      <c r="IS38" s="199"/>
      <c r="IT38" s="211">
        <f>IT69*Ratios!IT36</f>
        <v>232.59997381170618</v>
      </c>
      <c r="IU38" s="201"/>
      <c r="IV38" s="4"/>
      <c r="IW38" s="199"/>
      <c r="IX38" s="211">
        <f>IX69*Ratios!IX36</f>
        <v>293.967407346671</v>
      </c>
      <c r="IY38" s="201"/>
      <c r="IZ38" s="4"/>
      <c r="JA38" s="199"/>
      <c r="JB38" s="211">
        <f>JB69*Ratios!JB36</f>
        <v>305</v>
      </c>
      <c r="JC38" s="201"/>
      <c r="JD38" s="4"/>
      <c r="JE38" s="83"/>
      <c r="JF38" s="110">
        <f>IP38+IT38+IX38+JB38</f>
        <v>1049.5725884251472</v>
      </c>
      <c r="JG38" s="82"/>
      <c r="JI38" s="199"/>
      <c r="JJ38" s="211">
        <f>JJ69*Ratios!JJ36</f>
        <v>218.00520726677004</v>
      </c>
      <c r="JK38" s="201"/>
      <c r="JL38" s="4"/>
      <c r="JM38" s="199"/>
      <c r="JN38" s="211">
        <f>JN69*Ratios!JN36</f>
        <v>232.59997381170618</v>
      </c>
      <c r="JO38" s="201"/>
      <c r="JP38" s="4"/>
      <c r="JQ38" s="199"/>
      <c r="JR38" s="211">
        <f>JR69*Ratios!JR36</f>
        <v>293.967407346671</v>
      </c>
      <c r="JS38" s="201"/>
      <c r="JT38" s="4"/>
      <c r="JU38" s="199"/>
      <c r="JV38" s="211">
        <f>JV69*Ratios!JV36</f>
        <v>305</v>
      </c>
      <c r="JW38" s="201"/>
      <c r="JX38" s="4"/>
      <c r="JY38" s="83"/>
      <c r="JZ38" s="110">
        <f>JJ38+JN38+JR38+JV38</f>
        <v>1049.5725884251472</v>
      </c>
      <c r="KA38" s="82"/>
      <c r="KC38" s="199"/>
      <c r="KD38" s="211">
        <f>KD69*Ratios!KD36</f>
        <v>218.00520726677004</v>
      </c>
      <c r="KE38" s="201"/>
      <c r="KF38" s="4"/>
      <c r="KG38" s="199"/>
      <c r="KH38" s="211">
        <f>KH69*Ratios!KH36</f>
        <v>232.59997381170618</v>
      </c>
      <c r="KI38" s="201"/>
      <c r="KJ38" s="4"/>
      <c r="KK38" s="199"/>
      <c r="KL38" s="211">
        <f>KL69*Ratios!KL36</f>
        <v>293.967407346671</v>
      </c>
      <c r="KM38" s="201"/>
      <c r="KN38" s="4"/>
      <c r="KO38" s="199"/>
      <c r="KP38" s="211">
        <f>KP69*Ratios!KP36</f>
        <v>305</v>
      </c>
      <c r="KQ38" s="201"/>
      <c r="KR38" s="4"/>
      <c r="KS38" s="83"/>
      <c r="KT38" s="110">
        <f>KD38+KH38+KL38+KP38</f>
        <v>1049.5725884251472</v>
      </c>
      <c r="KU38" s="82"/>
    </row>
    <row r="39" spans="1:307">
      <c r="A39" s="128" t="s">
        <v>8</v>
      </c>
      <c r="B39" s="124"/>
      <c r="C39" s="124"/>
      <c r="D39" s="124"/>
      <c r="E39" s="124"/>
      <c r="F39" s="124"/>
      <c r="G39" s="4"/>
      <c r="H39" s="165"/>
      <c r="I39" s="175">
        <v>-139</v>
      </c>
      <c r="J39" s="164"/>
      <c r="K39" s="4"/>
      <c r="L39" s="165"/>
      <c r="M39" s="175">
        <v>-139</v>
      </c>
      <c r="N39" s="164"/>
      <c r="O39" s="4"/>
      <c r="P39" s="165"/>
      <c r="Q39" s="175">
        <v>-139</v>
      </c>
      <c r="R39" s="164"/>
      <c r="S39" s="4"/>
      <c r="T39" s="165"/>
      <c r="U39" s="175">
        <v>-149</v>
      </c>
      <c r="V39" s="164"/>
      <c r="W39" s="4"/>
      <c r="X39" s="83"/>
      <c r="Y39" s="110">
        <f>I39+M39+Q39+U39</f>
        <v>-566</v>
      </c>
      <c r="Z39" s="82"/>
      <c r="AA39" s="4"/>
      <c r="AB39" s="165"/>
      <c r="AC39" s="175">
        <v>-159</v>
      </c>
      <c r="AD39" s="164"/>
      <c r="AE39" s="4"/>
      <c r="AF39" s="165"/>
      <c r="AG39" s="175">
        <v>-162</v>
      </c>
      <c r="AH39" s="164"/>
      <c r="AI39" s="4"/>
      <c r="AJ39" s="165"/>
      <c r="AK39" s="175">
        <v>-175</v>
      </c>
      <c r="AL39" s="164"/>
      <c r="AM39" s="4"/>
      <c r="AN39" s="165"/>
      <c r="AO39" s="175">
        <v>-180</v>
      </c>
      <c r="AP39" s="164"/>
      <c r="AQ39" s="4"/>
      <c r="AR39" s="83"/>
      <c r="AS39" s="110">
        <f>AC39+AG39+AK39+AO39</f>
        <v>-676</v>
      </c>
      <c r="AT39" s="82"/>
      <c r="AU39" s="4"/>
      <c r="AV39" s="165"/>
      <c r="AW39" s="175">
        <v>-198</v>
      </c>
      <c r="AX39" s="164"/>
      <c r="AY39" s="4"/>
      <c r="AZ39" s="165"/>
      <c r="BA39" s="175">
        <v>-222</v>
      </c>
      <c r="BB39" s="164"/>
      <c r="BC39" s="4"/>
      <c r="BD39" s="165"/>
      <c r="BE39" s="175">
        <v>-219</v>
      </c>
      <c r="BF39" s="164"/>
      <c r="BG39" s="4"/>
      <c r="BH39" s="165"/>
      <c r="BI39" s="175">
        <v>-222</v>
      </c>
      <c r="BJ39" s="164"/>
      <c r="BK39" s="4"/>
      <c r="BL39" s="83"/>
      <c r="BM39" s="110">
        <f>AW39+BA39+BE39+BI39</f>
        <v>-861</v>
      </c>
      <c r="BN39" s="82"/>
      <c r="BO39" s="4"/>
      <c r="BP39" s="165"/>
      <c r="BQ39" s="175">
        <v>-235</v>
      </c>
      <c r="BR39" s="164"/>
      <c r="BS39" s="4"/>
      <c r="BT39" s="165"/>
      <c r="BU39" s="175">
        <v>-247</v>
      </c>
      <c r="BV39" s="164"/>
      <c r="BW39" s="4"/>
      <c r="BX39" s="165"/>
      <c r="BY39" s="175">
        <v>-237</v>
      </c>
      <c r="BZ39" s="164"/>
      <c r="CA39" s="4"/>
      <c r="CB39" s="165"/>
      <c r="CC39" s="175">
        <v>-224</v>
      </c>
      <c r="CD39" s="164"/>
      <c r="CE39" s="4"/>
      <c r="CF39" s="83"/>
      <c r="CG39" s="110">
        <f>BQ39+BU39+BY39+CC39</f>
        <v>-943</v>
      </c>
      <c r="CH39" s="82"/>
      <c r="CJ39" s="165"/>
      <c r="CK39" s="175">
        <v>-221</v>
      </c>
      <c r="CL39" s="164"/>
      <c r="CN39" s="165"/>
      <c r="CO39" s="175">
        <v>-223</v>
      </c>
      <c r="CP39" s="164"/>
      <c r="CQ39" s="4"/>
      <c r="CR39" s="165"/>
      <c r="CS39" s="175">
        <v>-211</v>
      </c>
      <c r="CT39" s="164"/>
      <c r="CU39" s="4"/>
      <c r="CV39" s="165"/>
      <c r="CW39" s="175">
        <v>-204</v>
      </c>
      <c r="CX39" s="164"/>
      <c r="CY39" s="4"/>
      <c r="CZ39" s="83"/>
      <c r="DA39" s="110">
        <f>CK39+CO39+CS39+CW39</f>
        <v>-859</v>
      </c>
      <c r="DB39" s="82"/>
      <c r="DD39" s="1"/>
      <c r="DE39" s="199"/>
      <c r="DF39" s="211">
        <f>-'Debt Schedule'!DG48</f>
        <v>-210.88749999999999</v>
      </c>
      <c r="DG39" s="201"/>
      <c r="DH39" s="4"/>
      <c r="DI39" s="199"/>
      <c r="DJ39" s="211">
        <f>-'Debt Schedule'!DK48</f>
        <v>-175.9331</v>
      </c>
      <c r="DK39" s="201"/>
      <c r="DL39" s="4"/>
      <c r="DM39" s="199"/>
      <c r="DN39" s="211">
        <f>-'Debt Schedule'!DO48</f>
        <v>-300.98125000000005</v>
      </c>
      <c r="DO39" s="201"/>
      <c r="DP39" s="4"/>
      <c r="DQ39" s="199"/>
      <c r="DR39" s="211">
        <f>-'Debt Schedule'!DS48</f>
        <v>-175.9331</v>
      </c>
      <c r="DS39" s="201"/>
      <c r="DT39" s="4"/>
      <c r="DU39" s="83"/>
      <c r="DV39" s="110">
        <f>DF39+DJ39+DN39+DR39</f>
        <v>-863.73495000000003</v>
      </c>
      <c r="DW39" s="82"/>
      <c r="DY39" s="199"/>
      <c r="DZ39" s="211">
        <f>-'Debt Schedule'!EA48</f>
        <v>-300.98125000000005</v>
      </c>
      <c r="EA39" s="201"/>
      <c r="EB39" s="4"/>
      <c r="EC39" s="199"/>
      <c r="ED39" s="211">
        <f>-'Debt Schedule'!EE48</f>
        <v>-175.9331</v>
      </c>
      <c r="EE39" s="201"/>
      <c r="EF39" s="4"/>
      <c r="EG39" s="199"/>
      <c r="EH39" s="211">
        <f>-'Debt Schedule'!EI48</f>
        <v>-300.98125000000005</v>
      </c>
      <c r="EI39" s="201"/>
      <c r="EJ39" s="4"/>
      <c r="EK39" s="199"/>
      <c r="EL39" s="211">
        <f>-'Debt Schedule'!EM48</f>
        <v>-175.9331</v>
      </c>
      <c r="EM39" s="201"/>
      <c r="EN39" s="4"/>
      <c r="EO39" s="83"/>
      <c r="EP39" s="110">
        <f>DZ39+ED39+EH39+EL39</f>
        <v>-953.82870000000003</v>
      </c>
      <c r="EQ39" s="82"/>
      <c r="ES39" s="199"/>
      <c r="ET39" s="211">
        <f>-'Debt Schedule'!EU48</f>
        <v>-300.98125000000005</v>
      </c>
      <c r="EU39" s="201"/>
      <c r="EV39" s="4"/>
      <c r="EW39" s="199"/>
      <c r="EX39" s="211">
        <f>-'Debt Schedule'!EY48</f>
        <v>-175.9331</v>
      </c>
      <c r="EY39" s="201"/>
      <c r="EZ39" s="4"/>
      <c r="FA39" s="199"/>
      <c r="FB39" s="211">
        <f>-'Debt Schedule'!FC48</f>
        <v>-300.98125000000005</v>
      </c>
      <c r="FC39" s="201"/>
      <c r="FD39" s="4"/>
      <c r="FE39" s="199"/>
      <c r="FF39" s="211">
        <f>-'Debt Schedule'!FG48</f>
        <v>-175.9331</v>
      </c>
      <c r="FG39" s="201"/>
      <c r="FH39" s="4"/>
      <c r="FI39" s="83"/>
      <c r="FJ39" s="110">
        <f>ET39+EX39+FB39+FF39</f>
        <v>-953.82870000000003</v>
      </c>
      <c r="FK39" s="82"/>
      <c r="FM39" s="199"/>
      <c r="FN39" s="211">
        <f>-'Debt Schedule'!FO48</f>
        <v>-300.98125000000005</v>
      </c>
      <c r="FO39" s="201"/>
      <c r="FP39" s="4"/>
      <c r="FQ39" s="199"/>
      <c r="FR39" s="211">
        <f>-'Debt Schedule'!FS48</f>
        <v>-175.9331</v>
      </c>
      <c r="FS39" s="201"/>
      <c r="FT39" s="4"/>
      <c r="FU39" s="199"/>
      <c r="FV39" s="211">
        <f>-'Debt Schedule'!FW48</f>
        <v>-300.98125000000005</v>
      </c>
      <c r="FW39" s="201"/>
      <c r="FX39" s="4"/>
      <c r="FY39" s="199"/>
      <c r="FZ39" s="211">
        <f>-'Debt Schedule'!GA48</f>
        <v>-175.9331</v>
      </c>
      <c r="GA39" s="201"/>
      <c r="GB39" s="4"/>
      <c r="GC39" s="83"/>
      <c r="GD39" s="110">
        <f>FN39+FR39+FV39+FZ39</f>
        <v>-953.82870000000003</v>
      </c>
      <c r="GE39" s="82"/>
      <c r="GG39" s="199"/>
      <c r="GH39" s="211">
        <f>-'Debt Schedule'!GI48</f>
        <v>-300.98125000000005</v>
      </c>
      <c r="GI39" s="201"/>
      <c r="GJ39" s="4"/>
      <c r="GK39" s="199"/>
      <c r="GL39" s="211">
        <f>-'Debt Schedule'!GM48</f>
        <v>-175.9331</v>
      </c>
      <c r="GM39" s="201"/>
      <c r="GN39" s="4"/>
      <c r="GO39" s="199"/>
      <c r="GP39" s="211">
        <f>-'Debt Schedule'!GQ48</f>
        <v>-300.98125000000005</v>
      </c>
      <c r="GQ39" s="201"/>
      <c r="GR39" s="4"/>
      <c r="GS39" s="199"/>
      <c r="GT39" s="211">
        <f>-'Debt Schedule'!GU48</f>
        <v>-175.9331</v>
      </c>
      <c r="GU39" s="201"/>
      <c r="GV39" s="4"/>
      <c r="GW39" s="83"/>
      <c r="GX39" s="110">
        <f>GH39+GL39+GP39+GT39</f>
        <v>-953.82870000000003</v>
      </c>
      <c r="GY39" s="82"/>
      <c r="HA39" s="199"/>
      <c r="HB39" s="211">
        <f>-'Debt Schedule'!HC48</f>
        <v>-300.98125000000005</v>
      </c>
      <c r="HC39" s="201"/>
      <c r="HD39" s="4"/>
      <c r="HE39" s="199"/>
      <c r="HF39" s="211">
        <f>-'Debt Schedule'!HG48</f>
        <v>-175.9331</v>
      </c>
      <c r="HG39" s="201"/>
      <c r="HH39" s="4"/>
      <c r="HI39" s="199"/>
      <c r="HJ39" s="211">
        <f>-'Debt Schedule'!HK48</f>
        <v>-300.98125000000005</v>
      </c>
      <c r="HK39" s="201"/>
      <c r="HL39" s="4"/>
      <c r="HM39" s="199"/>
      <c r="HN39" s="211">
        <f>-'Debt Schedule'!HO48</f>
        <v>-175.9331</v>
      </c>
      <c r="HO39" s="201"/>
      <c r="HP39" s="4"/>
      <c r="HQ39" s="83"/>
      <c r="HR39" s="110">
        <f>HB39+HF39+HJ39+HN39</f>
        <v>-953.82870000000003</v>
      </c>
      <c r="HS39" s="82"/>
      <c r="HU39" s="199"/>
      <c r="HV39" s="211">
        <f>-'Debt Schedule'!HW48</f>
        <v>-300.98125000000005</v>
      </c>
      <c r="HW39" s="201"/>
      <c r="HX39" s="4"/>
      <c r="HY39" s="199"/>
      <c r="HZ39" s="211">
        <f>-'Debt Schedule'!IA48</f>
        <v>-175.9331</v>
      </c>
      <c r="IA39" s="201"/>
      <c r="IB39" s="4"/>
      <c r="IC39" s="199"/>
      <c r="ID39" s="211">
        <f>-'Debt Schedule'!IE48</f>
        <v>-300.98125000000005</v>
      </c>
      <c r="IE39" s="201"/>
      <c r="IF39" s="4"/>
      <c r="IG39" s="199"/>
      <c r="IH39" s="211">
        <f>-'Debt Schedule'!II48</f>
        <v>-175.9331</v>
      </c>
      <c r="II39" s="201"/>
      <c r="IJ39" s="4"/>
      <c r="IK39" s="83"/>
      <c r="IL39" s="110">
        <f>HV39+HZ39+ID39+IH39</f>
        <v>-953.82870000000003</v>
      </c>
      <c r="IM39" s="82"/>
      <c r="IO39" s="199"/>
      <c r="IP39" s="211">
        <f>-'Debt Schedule'!IQ48</f>
        <v>-300.98125000000005</v>
      </c>
      <c r="IQ39" s="201"/>
      <c r="IR39" s="4"/>
      <c r="IS39" s="199"/>
      <c r="IT39" s="211">
        <f>-'Debt Schedule'!IU48</f>
        <v>-175.9331</v>
      </c>
      <c r="IU39" s="201"/>
      <c r="IV39" s="4"/>
      <c r="IW39" s="199"/>
      <c r="IX39" s="211">
        <f>-'Debt Schedule'!IY48</f>
        <v>-300.98125000000005</v>
      </c>
      <c r="IY39" s="201"/>
      <c r="IZ39" s="4"/>
      <c r="JA39" s="199"/>
      <c r="JB39" s="211">
        <f>-'Debt Schedule'!JC48</f>
        <v>-175.9331</v>
      </c>
      <c r="JC39" s="201"/>
      <c r="JD39" s="4"/>
      <c r="JE39" s="83"/>
      <c r="JF39" s="110">
        <f>IP39+IT39+IX39+JB39</f>
        <v>-953.82870000000003</v>
      </c>
      <c r="JG39" s="82"/>
      <c r="JI39" s="199"/>
      <c r="JJ39" s="211">
        <f>-'Debt Schedule'!JK48</f>
        <v>-300.98125000000005</v>
      </c>
      <c r="JK39" s="201"/>
      <c r="JL39" s="4"/>
      <c r="JM39" s="199"/>
      <c r="JN39" s="211">
        <f>-'Debt Schedule'!JO48</f>
        <v>-175.9331</v>
      </c>
      <c r="JO39" s="201"/>
      <c r="JP39" s="4"/>
      <c r="JQ39" s="199"/>
      <c r="JR39" s="211">
        <f>-'Debt Schedule'!JS48</f>
        <v>-300.98125000000005</v>
      </c>
      <c r="JS39" s="201"/>
      <c r="JT39" s="4"/>
      <c r="JU39" s="199"/>
      <c r="JV39" s="211">
        <f>-'Debt Schedule'!JW48</f>
        <v>-175.9331</v>
      </c>
      <c r="JW39" s="201"/>
      <c r="JX39" s="4"/>
      <c r="JY39" s="83"/>
      <c r="JZ39" s="110">
        <f>JJ39+JN39+JR39+JV39</f>
        <v>-953.82870000000003</v>
      </c>
      <c r="KA39" s="82"/>
      <c r="KC39" s="199"/>
      <c r="KD39" s="211">
        <f>-'Debt Schedule'!KE48</f>
        <v>-300.98125000000005</v>
      </c>
      <c r="KE39" s="201"/>
      <c r="KF39" s="4"/>
      <c r="KG39" s="199"/>
      <c r="KH39" s="211">
        <f>-'Debt Schedule'!KI48</f>
        <v>-175.9331</v>
      </c>
      <c r="KI39" s="201"/>
      <c r="KJ39" s="4"/>
      <c r="KK39" s="199"/>
      <c r="KL39" s="211">
        <f>-'Debt Schedule'!KM48</f>
        <v>-300.98125000000005</v>
      </c>
      <c r="KM39" s="201"/>
      <c r="KN39" s="4"/>
      <c r="KO39" s="199"/>
      <c r="KP39" s="211">
        <f>-'Debt Schedule'!KQ48</f>
        <v>-175.9331</v>
      </c>
      <c r="KQ39" s="201"/>
      <c r="KR39" s="4"/>
      <c r="KS39" s="83"/>
      <c r="KT39" s="110">
        <f>KD39+KH39+KL39+KP39</f>
        <v>-953.82870000000003</v>
      </c>
      <c r="KU39" s="82"/>
    </row>
    <row r="40" spans="1:307">
      <c r="A40" s="124" t="s">
        <v>30</v>
      </c>
      <c r="B40" s="124"/>
      <c r="C40" s="124"/>
      <c r="D40" s="124"/>
      <c r="E40" s="124"/>
      <c r="F40" s="124"/>
      <c r="G40" s="4"/>
      <c r="H40" s="165"/>
      <c r="I40" s="176">
        <v>-22</v>
      </c>
      <c r="J40" s="164"/>
      <c r="K40" s="4"/>
      <c r="L40" s="165"/>
      <c r="M40" s="176">
        <v>201</v>
      </c>
      <c r="N40" s="164"/>
      <c r="O40" s="4"/>
      <c r="P40" s="165"/>
      <c r="Q40" s="176">
        <v>59</v>
      </c>
      <c r="R40" s="164"/>
      <c r="S40" s="4"/>
      <c r="T40" s="165"/>
      <c r="U40" s="176">
        <v>-10</v>
      </c>
      <c r="V40" s="164"/>
      <c r="W40" s="4"/>
      <c r="X40" s="83"/>
      <c r="Y40" s="111">
        <f>I40+M40+Q40+U40</f>
        <v>228</v>
      </c>
      <c r="Z40" s="82"/>
      <c r="AA40" s="4"/>
      <c r="AB40" s="165"/>
      <c r="AC40" s="176">
        <v>-8</v>
      </c>
      <c r="AD40" s="164"/>
      <c r="AE40" s="4"/>
      <c r="AF40" s="165"/>
      <c r="AG40" s="176">
        <v>-63</v>
      </c>
      <c r="AH40" s="164"/>
      <c r="AI40" s="4"/>
      <c r="AJ40" s="165"/>
      <c r="AK40" s="176">
        <v>4</v>
      </c>
      <c r="AL40" s="164"/>
      <c r="AM40" s="4"/>
      <c r="AN40" s="165"/>
      <c r="AO40" s="176">
        <v>-2</v>
      </c>
      <c r="AP40" s="164"/>
      <c r="AQ40" s="4"/>
      <c r="AR40" s="83"/>
      <c r="AS40" s="111">
        <f>AC40+AG40+AK40+AO40</f>
        <v>-69</v>
      </c>
      <c r="AT40" s="82"/>
      <c r="AU40" s="4"/>
      <c r="AV40" s="165"/>
      <c r="AW40" s="176">
        <v>-21</v>
      </c>
      <c r="AX40" s="164"/>
      <c r="AY40" s="4"/>
      <c r="AZ40" s="165"/>
      <c r="BA40" s="176">
        <v>-37</v>
      </c>
      <c r="BB40" s="164"/>
      <c r="BC40" s="4"/>
      <c r="BD40" s="165"/>
      <c r="BE40" s="176">
        <v>-113</v>
      </c>
      <c r="BF40" s="164"/>
      <c r="BG40" s="4"/>
      <c r="BH40" s="165"/>
      <c r="BI40" s="176">
        <v>8</v>
      </c>
      <c r="BJ40" s="164"/>
      <c r="BK40" s="4"/>
      <c r="BL40" s="83"/>
      <c r="BM40" s="111">
        <f>AW40+BA40+BE40+BI40</f>
        <v>-163</v>
      </c>
      <c r="BN40" s="82"/>
      <c r="BO40" s="4"/>
      <c r="BP40" s="165"/>
      <c r="BQ40" s="176">
        <v>62</v>
      </c>
      <c r="BR40" s="164"/>
      <c r="BS40" s="4"/>
      <c r="BT40" s="165"/>
      <c r="BU40" s="176">
        <v>10</v>
      </c>
      <c r="BV40" s="164"/>
      <c r="BW40" s="4"/>
      <c r="BX40" s="165"/>
      <c r="BY40" s="176">
        <v>-24</v>
      </c>
      <c r="BZ40" s="164"/>
      <c r="CA40" s="4"/>
      <c r="CB40" s="165"/>
      <c r="CC40" s="176">
        <v>117</v>
      </c>
      <c r="CD40" s="164"/>
      <c r="CE40" s="4"/>
      <c r="CF40" s="83"/>
      <c r="CG40" s="111">
        <f>BQ40+BU40+BY40+CC40</f>
        <v>165</v>
      </c>
      <c r="CH40" s="82"/>
      <c r="CJ40" s="165"/>
      <c r="CK40" s="176">
        <v>-19</v>
      </c>
      <c r="CL40" s="164"/>
      <c r="CN40" s="165"/>
      <c r="CO40" s="176">
        <v>27</v>
      </c>
      <c r="CP40" s="164"/>
      <c r="CQ40" s="4"/>
      <c r="CR40" s="165"/>
      <c r="CS40" s="176">
        <v>-18</v>
      </c>
      <c r="CT40" s="164"/>
      <c r="CU40" s="4"/>
      <c r="CV40" s="165"/>
      <c r="CW40" s="176">
        <v>-87</v>
      </c>
      <c r="CX40" s="164"/>
      <c r="CY40" s="4"/>
      <c r="CZ40" s="83"/>
      <c r="DA40" s="111">
        <f>CK40+CO40+CS40+CW40</f>
        <v>-97</v>
      </c>
      <c r="DB40" s="82"/>
      <c r="DD40" s="1"/>
      <c r="DE40" s="199"/>
      <c r="DF40" s="212">
        <v>0</v>
      </c>
      <c r="DG40" s="201"/>
      <c r="DH40" s="4"/>
      <c r="DI40" s="199"/>
      <c r="DJ40" s="212">
        <f>DF40</f>
        <v>0</v>
      </c>
      <c r="DK40" s="201"/>
      <c r="DL40" s="4"/>
      <c r="DM40" s="199"/>
      <c r="DN40" s="212">
        <f>DJ40</f>
        <v>0</v>
      </c>
      <c r="DO40" s="201"/>
      <c r="DP40" s="4"/>
      <c r="DQ40" s="199"/>
      <c r="DR40" s="212">
        <f>DN40</f>
        <v>0</v>
      </c>
      <c r="DS40" s="201"/>
      <c r="DT40" s="4"/>
      <c r="DU40" s="83"/>
      <c r="DV40" s="111">
        <f>DF40+DJ40+DN40+DR40</f>
        <v>0</v>
      </c>
      <c r="DW40" s="82"/>
      <c r="DY40" s="199"/>
      <c r="DZ40" s="212">
        <f>DR40</f>
        <v>0</v>
      </c>
      <c r="EA40" s="201"/>
      <c r="EB40" s="4"/>
      <c r="EC40" s="199"/>
      <c r="ED40" s="212">
        <f>DZ40</f>
        <v>0</v>
      </c>
      <c r="EE40" s="201"/>
      <c r="EF40" s="4"/>
      <c r="EG40" s="199"/>
      <c r="EH40" s="212">
        <f>ED40</f>
        <v>0</v>
      </c>
      <c r="EI40" s="201"/>
      <c r="EJ40" s="4"/>
      <c r="EK40" s="199"/>
      <c r="EL40" s="212">
        <f>EH40</f>
        <v>0</v>
      </c>
      <c r="EM40" s="201"/>
      <c r="EN40" s="4"/>
      <c r="EO40" s="83"/>
      <c r="EP40" s="111">
        <f>DZ40+ED40+EH40+EL40</f>
        <v>0</v>
      </c>
      <c r="EQ40" s="82"/>
      <c r="ES40" s="199"/>
      <c r="ET40" s="212">
        <f>EL40</f>
        <v>0</v>
      </c>
      <c r="EU40" s="201"/>
      <c r="EV40" s="4"/>
      <c r="EW40" s="199"/>
      <c r="EX40" s="212">
        <f>ET40</f>
        <v>0</v>
      </c>
      <c r="EY40" s="201"/>
      <c r="EZ40" s="4"/>
      <c r="FA40" s="199"/>
      <c r="FB40" s="212">
        <f>EX40</f>
        <v>0</v>
      </c>
      <c r="FC40" s="201"/>
      <c r="FD40" s="4"/>
      <c r="FE40" s="199"/>
      <c r="FF40" s="212">
        <f>FB40</f>
        <v>0</v>
      </c>
      <c r="FG40" s="201"/>
      <c r="FH40" s="4"/>
      <c r="FI40" s="83"/>
      <c r="FJ40" s="111">
        <f>ET40+EX40+FB40+FF40</f>
        <v>0</v>
      </c>
      <c r="FK40" s="82"/>
      <c r="FM40" s="199"/>
      <c r="FN40" s="212">
        <f>FF40</f>
        <v>0</v>
      </c>
      <c r="FO40" s="201"/>
      <c r="FP40" s="4"/>
      <c r="FQ40" s="199"/>
      <c r="FR40" s="212">
        <f>FN40</f>
        <v>0</v>
      </c>
      <c r="FS40" s="201"/>
      <c r="FT40" s="4"/>
      <c r="FU40" s="199"/>
      <c r="FV40" s="212">
        <f>FR40</f>
        <v>0</v>
      </c>
      <c r="FW40" s="201"/>
      <c r="FX40" s="4"/>
      <c r="FY40" s="199"/>
      <c r="FZ40" s="212">
        <f>FV40</f>
        <v>0</v>
      </c>
      <c r="GA40" s="201"/>
      <c r="GB40" s="4"/>
      <c r="GC40" s="83"/>
      <c r="GD40" s="111">
        <f>FN40+FR40+FV40+FZ40</f>
        <v>0</v>
      </c>
      <c r="GE40" s="82"/>
      <c r="GG40" s="199"/>
      <c r="GH40" s="212">
        <f>FZ40</f>
        <v>0</v>
      </c>
      <c r="GI40" s="201"/>
      <c r="GJ40" s="4"/>
      <c r="GK40" s="199"/>
      <c r="GL40" s="212">
        <f>GH40</f>
        <v>0</v>
      </c>
      <c r="GM40" s="201"/>
      <c r="GN40" s="4"/>
      <c r="GO40" s="199"/>
      <c r="GP40" s="212">
        <f>GL40</f>
        <v>0</v>
      </c>
      <c r="GQ40" s="201"/>
      <c r="GR40" s="4"/>
      <c r="GS40" s="199"/>
      <c r="GT40" s="212">
        <f>GP40</f>
        <v>0</v>
      </c>
      <c r="GU40" s="201"/>
      <c r="GV40" s="4"/>
      <c r="GW40" s="83"/>
      <c r="GX40" s="111">
        <f>GH40+GL40+GP40+GT40</f>
        <v>0</v>
      </c>
      <c r="GY40" s="82"/>
      <c r="HA40" s="199"/>
      <c r="HB40" s="212">
        <f>GT40</f>
        <v>0</v>
      </c>
      <c r="HC40" s="201"/>
      <c r="HD40" s="4"/>
      <c r="HE40" s="199"/>
      <c r="HF40" s="212">
        <f>HB40</f>
        <v>0</v>
      </c>
      <c r="HG40" s="201"/>
      <c r="HH40" s="4"/>
      <c r="HI40" s="199"/>
      <c r="HJ40" s="212">
        <f>HF40</f>
        <v>0</v>
      </c>
      <c r="HK40" s="201"/>
      <c r="HL40" s="4"/>
      <c r="HM40" s="199"/>
      <c r="HN40" s="212">
        <f>HJ40</f>
        <v>0</v>
      </c>
      <c r="HO40" s="201"/>
      <c r="HP40" s="4"/>
      <c r="HQ40" s="83"/>
      <c r="HR40" s="111">
        <f>HB40+HF40+HJ40+HN40</f>
        <v>0</v>
      </c>
      <c r="HS40" s="82"/>
      <c r="HU40" s="199"/>
      <c r="HV40" s="212">
        <f>HN40</f>
        <v>0</v>
      </c>
      <c r="HW40" s="201"/>
      <c r="HX40" s="4"/>
      <c r="HY40" s="199"/>
      <c r="HZ40" s="212">
        <f>HV40</f>
        <v>0</v>
      </c>
      <c r="IA40" s="201"/>
      <c r="IB40" s="4"/>
      <c r="IC40" s="199"/>
      <c r="ID40" s="212">
        <f>HZ40</f>
        <v>0</v>
      </c>
      <c r="IE40" s="201"/>
      <c r="IF40" s="4"/>
      <c r="IG40" s="199"/>
      <c r="IH40" s="212">
        <f>ID40</f>
        <v>0</v>
      </c>
      <c r="II40" s="201"/>
      <c r="IJ40" s="4"/>
      <c r="IK40" s="83"/>
      <c r="IL40" s="111">
        <f>HV40+HZ40+ID40+IH40</f>
        <v>0</v>
      </c>
      <c r="IM40" s="82"/>
      <c r="IO40" s="199"/>
      <c r="IP40" s="212">
        <f>IH40</f>
        <v>0</v>
      </c>
      <c r="IQ40" s="201"/>
      <c r="IR40" s="4"/>
      <c r="IS40" s="199"/>
      <c r="IT40" s="212">
        <f>IP40</f>
        <v>0</v>
      </c>
      <c r="IU40" s="201"/>
      <c r="IV40" s="4"/>
      <c r="IW40" s="199"/>
      <c r="IX40" s="212">
        <f>IT40</f>
        <v>0</v>
      </c>
      <c r="IY40" s="201"/>
      <c r="IZ40" s="4"/>
      <c r="JA40" s="199"/>
      <c r="JB40" s="212">
        <f>IX40</f>
        <v>0</v>
      </c>
      <c r="JC40" s="201"/>
      <c r="JD40" s="4"/>
      <c r="JE40" s="83"/>
      <c r="JF40" s="111">
        <f>IP40+IT40+IX40+JB40</f>
        <v>0</v>
      </c>
      <c r="JG40" s="82"/>
      <c r="JI40" s="199"/>
      <c r="JJ40" s="212">
        <f>JB40</f>
        <v>0</v>
      </c>
      <c r="JK40" s="201"/>
      <c r="JL40" s="4"/>
      <c r="JM40" s="199"/>
      <c r="JN40" s="212">
        <f>JJ40</f>
        <v>0</v>
      </c>
      <c r="JO40" s="201"/>
      <c r="JP40" s="4"/>
      <c r="JQ40" s="199"/>
      <c r="JR40" s="212">
        <f>JN40</f>
        <v>0</v>
      </c>
      <c r="JS40" s="201"/>
      <c r="JT40" s="4"/>
      <c r="JU40" s="199"/>
      <c r="JV40" s="212">
        <f>JR40</f>
        <v>0</v>
      </c>
      <c r="JW40" s="201"/>
      <c r="JX40" s="4"/>
      <c r="JY40" s="83"/>
      <c r="JZ40" s="111">
        <f>JJ40+JN40+JR40+JV40</f>
        <v>0</v>
      </c>
      <c r="KA40" s="82"/>
      <c r="KC40" s="199"/>
      <c r="KD40" s="212">
        <f>JV40</f>
        <v>0</v>
      </c>
      <c r="KE40" s="201"/>
      <c r="KF40" s="4"/>
      <c r="KG40" s="199"/>
      <c r="KH40" s="212">
        <f>KD40</f>
        <v>0</v>
      </c>
      <c r="KI40" s="201"/>
      <c r="KJ40" s="4"/>
      <c r="KK40" s="199"/>
      <c r="KL40" s="212">
        <f>KH40</f>
        <v>0</v>
      </c>
      <c r="KM40" s="201"/>
      <c r="KN40" s="4"/>
      <c r="KO40" s="199"/>
      <c r="KP40" s="212">
        <f>KL40</f>
        <v>0</v>
      </c>
      <c r="KQ40" s="201"/>
      <c r="KR40" s="4"/>
      <c r="KS40" s="83"/>
      <c r="KT40" s="111">
        <f>KD40+KH40+KL40+KP40</f>
        <v>0</v>
      </c>
      <c r="KU40" s="82"/>
    </row>
    <row r="41" spans="1:307">
      <c r="A41" s="124"/>
      <c r="B41" s="124" t="s">
        <v>14</v>
      </c>
      <c r="C41" s="124"/>
      <c r="D41" s="124"/>
      <c r="E41" s="124"/>
      <c r="F41" s="124"/>
      <c r="G41" s="4"/>
      <c r="H41" s="165"/>
      <c r="I41" s="171">
        <f>SUM(I38:I40)</f>
        <v>18</v>
      </c>
      <c r="J41" s="164"/>
      <c r="K41" s="4"/>
      <c r="L41" s="165"/>
      <c r="M41" s="171">
        <f>SUM(M38:M40)</f>
        <v>251</v>
      </c>
      <c r="N41" s="164"/>
      <c r="O41" s="4"/>
      <c r="P41" s="165"/>
      <c r="Q41" s="171">
        <f>SUM(Q38:Q40)</f>
        <v>110</v>
      </c>
      <c r="R41" s="164"/>
      <c r="S41" s="4"/>
      <c r="T41" s="165"/>
      <c r="U41" s="171">
        <f>SUM(U38:U40)</f>
        <v>52</v>
      </c>
      <c r="V41" s="164"/>
      <c r="W41" s="4"/>
      <c r="X41" s="83"/>
      <c r="Y41" s="106">
        <f>SUM(Y38:Y40)</f>
        <v>431</v>
      </c>
      <c r="Z41" s="82"/>
      <c r="AA41" s="4"/>
      <c r="AB41" s="165"/>
      <c r="AC41" s="171">
        <f>SUM(AC38:AC40)</f>
        <v>58</v>
      </c>
      <c r="AD41" s="164"/>
      <c r="AE41" s="4"/>
      <c r="AF41" s="165"/>
      <c r="AG41" s="171">
        <f>SUM(AG38:AG40)</f>
        <v>12</v>
      </c>
      <c r="AH41" s="164"/>
      <c r="AI41" s="4"/>
      <c r="AJ41" s="165"/>
      <c r="AK41" s="171">
        <f>SUM(AK38:AK40)</f>
        <v>99</v>
      </c>
      <c r="AL41" s="164"/>
      <c r="AM41" s="4"/>
      <c r="AN41" s="165"/>
      <c r="AO41" s="171">
        <f>SUM(AO38:AO40)</f>
        <v>91</v>
      </c>
      <c r="AP41" s="164"/>
      <c r="AQ41" s="4"/>
      <c r="AR41" s="83"/>
      <c r="AS41" s="106">
        <f>SUM(AS38:AS40)</f>
        <v>260</v>
      </c>
      <c r="AT41" s="82"/>
      <c r="AU41" s="4"/>
      <c r="AV41" s="165"/>
      <c r="AW41" s="171">
        <f>SUM(AW38:AW40)</f>
        <v>76</v>
      </c>
      <c r="AX41" s="164"/>
      <c r="AY41" s="4"/>
      <c r="AZ41" s="165"/>
      <c r="BA41" s="171">
        <f>SUM(BA38:BA40)</f>
        <v>70</v>
      </c>
      <c r="BB41" s="164"/>
      <c r="BC41" s="4"/>
      <c r="BD41" s="165"/>
      <c r="BE41" s="171">
        <f>SUM(BE38:BE40)</f>
        <v>22</v>
      </c>
      <c r="BF41" s="164"/>
      <c r="BG41" s="4"/>
      <c r="BH41" s="165"/>
      <c r="BI41" s="171">
        <f>SUM(BI38:BI40)</f>
        <v>146</v>
      </c>
      <c r="BJ41" s="164"/>
      <c r="BK41" s="4"/>
      <c r="BL41" s="83"/>
      <c r="BM41" s="106">
        <f>SUM(BM38:BM40)</f>
        <v>314</v>
      </c>
      <c r="BN41" s="82"/>
      <c r="BO41" s="4"/>
      <c r="BP41" s="165"/>
      <c r="BQ41" s="171">
        <f>SUM(BQ38:BQ40)</f>
        <v>206</v>
      </c>
      <c r="BR41" s="164"/>
      <c r="BS41" s="4"/>
      <c r="BT41" s="165"/>
      <c r="BU41" s="171">
        <f>SUM(BU38:BU40)</f>
        <v>159</v>
      </c>
      <c r="BV41" s="164"/>
      <c r="BW41" s="4"/>
      <c r="BX41" s="165"/>
      <c r="BY41" s="171">
        <f>SUM(BY38:BY40)</f>
        <v>119</v>
      </c>
      <c r="BZ41" s="164"/>
      <c r="CA41" s="4"/>
      <c r="CB41" s="165"/>
      <c r="CC41" s="171">
        <f>SUM(CC38:CC40)</f>
        <v>246</v>
      </c>
      <c r="CD41" s="164"/>
      <c r="CE41" s="4"/>
      <c r="CF41" s="83"/>
      <c r="CG41" s="106">
        <f>SUM(CG38:CG40)</f>
        <v>730</v>
      </c>
      <c r="CH41" s="82"/>
      <c r="CJ41" s="165"/>
      <c r="CK41" s="171">
        <f>SUM(CK38:CK40)</f>
        <v>104</v>
      </c>
      <c r="CL41" s="164"/>
      <c r="CN41" s="165"/>
      <c r="CO41" s="171">
        <f>SUM(CO38:CO40)</f>
        <v>132</v>
      </c>
      <c r="CP41" s="164"/>
      <c r="CQ41" s="4"/>
      <c r="CR41" s="165"/>
      <c r="CS41" s="171">
        <f>SUM(CS38:CS40)</f>
        <v>102</v>
      </c>
      <c r="CT41" s="164"/>
      <c r="CU41" s="4"/>
      <c r="CV41" s="165"/>
      <c r="CW41" s="171">
        <f>SUM(CW38:CW40)</f>
        <v>14</v>
      </c>
      <c r="CX41" s="164"/>
      <c r="CY41" s="4"/>
      <c r="CZ41" s="83"/>
      <c r="DA41" s="106">
        <f>SUM(DA38:DA40)</f>
        <v>352</v>
      </c>
      <c r="DB41" s="82"/>
      <c r="DD41" s="1"/>
      <c r="DE41" s="199"/>
      <c r="DF41" s="207">
        <f>SUM(DF38:DF40)</f>
        <v>7.1177072667700543</v>
      </c>
      <c r="DG41" s="201"/>
      <c r="DH41" s="4"/>
      <c r="DI41" s="199"/>
      <c r="DJ41" s="207">
        <f>SUM(DJ38:DJ40)</f>
        <v>56.666873811706182</v>
      </c>
      <c r="DK41" s="201"/>
      <c r="DL41" s="4"/>
      <c r="DM41" s="199"/>
      <c r="DN41" s="207">
        <f>SUM(DN38:DN40)</f>
        <v>-7.0138426533290499</v>
      </c>
      <c r="DO41" s="201"/>
      <c r="DP41" s="4"/>
      <c r="DQ41" s="199"/>
      <c r="DR41" s="207">
        <f>SUM(DR38:DR40)</f>
        <v>129.0669</v>
      </c>
      <c r="DS41" s="201"/>
      <c r="DT41" s="4"/>
      <c r="DU41" s="83"/>
      <c r="DV41" s="106">
        <f>SUM(DV38:DV40)</f>
        <v>185.83763842514713</v>
      </c>
      <c r="DW41" s="82"/>
      <c r="DY41" s="199"/>
      <c r="DZ41" s="207">
        <f>SUM(DZ38:DZ40)</f>
        <v>-82.976042733230003</v>
      </c>
      <c r="EA41" s="201"/>
      <c r="EB41" s="4"/>
      <c r="EC41" s="199"/>
      <c r="ED41" s="207">
        <f>SUM(ED38:ED40)</f>
        <v>56.666873811706182</v>
      </c>
      <c r="EE41" s="201"/>
      <c r="EF41" s="4"/>
      <c r="EG41" s="199"/>
      <c r="EH41" s="207">
        <f>SUM(EH38:EH40)</f>
        <v>-7.0138426533290499</v>
      </c>
      <c r="EI41" s="201"/>
      <c r="EJ41" s="4"/>
      <c r="EK41" s="199"/>
      <c r="EL41" s="207">
        <f>SUM(EL38:EL40)</f>
        <v>129.0669</v>
      </c>
      <c r="EM41" s="201"/>
      <c r="EN41" s="4"/>
      <c r="EO41" s="83"/>
      <c r="EP41" s="106">
        <f>SUM(EP38:EP40)</f>
        <v>95.743888425147134</v>
      </c>
      <c r="EQ41" s="82"/>
      <c r="ES41" s="199"/>
      <c r="ET41" s="207">
        <f>SUM(ET38:ET40)</f>
        <v>-82.976042733230003</v>
      </c>
      <c r="EU41" s="201"/>
      <c r="EV41" s="4"/>
      <c r="EW41" s="199"/>
      <c r="EX41" s="207">
        <f>SUM(EX38:EX40)</f>
        <v>56.666873811706182</v>
      </c>
      <c r="EY41" s="201"/>
      <c r="EZ41" s="4"/>
      <c r="FA41" s="199"/>
      <c r="FB41" s="207">
        <f>SUM(FB38:FB40)</f>
        <v>-7.0138426533290499</v>
      </c>
      <c r="FC41" s="201"/>
      <c r="FD41" s="4"/>
      <c r="FE41" s="199"/>
      <c r="FF41" s="207">
        <f>SUM(FF38:FF40)</f>
        <v>129.0669</v>
      </c>
      <c r="FG41" s="201"/>
      <c r="FH41" s="4"/>
      <c r="FI41" s="83"/>
      <c r="FJ41" s="106">
        <f>SUM(FJ38:FJ40)</f>
        <v>95.743888425147134</v>
      </c>
      <c r="FK41" s="82"/>
      <c r="FM41" s="199"/>
      <c r="FN41" s="207">
        <f>SUM(FN38:FN40)</f>
        <v>-82.976042733230003</v>
      </c>
      <c r="FO41" s="201"/>
      <c r="FP41" s="4"/>
      <c r="FQ41" s="199"/>
      <c r="FR41" s="207">
        <f>SUM(FR38:FR40)</f>
        <v>56.666873811706182</v>
      </c>
      <c r="FS41" s="201"/>
      <c r="FT41" s="4"/>
      <c r="FU41" s="199"/>
      <c r="FV41" s="207">
        <f>SUM(FV38:FV40)</f>
        <v>-7.0138426533290499</v>
      </c>
      <c r="FW41" s="201"/>
      <c r="FX41" s="4"/>
      <c r="FY41" s="199"/>
      <c r="FZ41" s="207">
        <f>SUM(FZ38:FZ40)</f>
        <v>129.0669</v>
      </c>
      <c r="GA41" s="201"/>
      <c r="GB41" s="4"/>
      <c r="GC41" s="83"/>
      <c r="GD41" s="106">
        <f>SUM(GD38:GD40)</f>
        <v>95.743888425147134</v>
      </c>
      <c r="GE41" s="82"/>
      <c r="GG41" s="199"/>
      <c r="GH41" s="207">
        <f>SUM(GH38:GH40)</f>
        <v>-82.976042733230003</v>
      </c>
      <c r="GI41" s="201"/>
      <c r="GJ41" s="4"/>
      <c r="GK41" s="199"/>
      <c r="GL41" s="207">
        <f>SUM(GL38:GL40)</f>
        <v>56.666873811706182</v>
      </c>
      <c r="GM41" s="201"/>
      <c r="GN41" s="4"/>
      <c r="GO41" s="199"/>
      <c r="GP41" s="207">
        <f>SUM(GP38:GP40)</f>
        <v>-7.0138426533290499</v>
      </c>
      <c r="GQ41" s="201"/>
      <c r="GR41" s="4"/>
      <c r="GS41" s="199"/>
      <c r="GT41" s="207">
        <f>SUM(GT38:GT40)</f>
        <v>129.0669</v>
      </c>
      <c r="GU41" s="201"/>
      <c r="GV41" s="4"/>
      <c r="GW41" s="83"/>
      <c r="GX41" s="106">
        <f>SUM(GX38:GX40)</f>
        <v>95.743888425147134</v>
      </c>
      <c r="GY41" s="82"/>
      <c r="HA41" s="199"/>
      <c r="HB41" s="207">
        <f>SUM(HB38:HB40)</f>
        <v>-82.976042733230003</v>
      </c>
      <c r="HC41" s="201"/>
      <c r="HD41" s="4"/>
      <c r="HE41" s="199"/>
      <c r="HF41" s="207">
        <f>SUM(HF38:HF40)</f>
        <v>56.666873811706182</v>
      </c>
      <c r="HG41" s="201"/>
      <c r="HH41" s="4"/>
      <c r="HI41" s="199"/>
      <c r="HJ41" s="207">
        <f>SUM(HJ38:HJ40)</f>
        <v>-7.0138426533290499</v>
      </c>
      <c r="HK41" s="201"/>
      <c r="HL41" s="4"/>
      <c r="HM41" s="199"/>
      <c r="HN41" s="207">
        <f>SUM(HN38:HN40)</f>
        <v>129.0669</v>
      </c>
      <c r="HO41" s="201"/>
      <c r="HP41" s="4"/>
      <c r="HQ41" s="83"/>
      <c r="HR41" s="106">
        <f>SUM(HR38:HR40)</f>
        <v>95.743888425147134</v>
      </c>
      <c r="HS41" s="82"/>
      <c r="HU41" s="199"/>
      <c r="HV41" s="207">
        <f>SUM(HV38:HV40)</f>
        <v>-82.976042733230003</v>
      </c>
      <c r="HW41" s="201"/>
      <c r="HX41" s="4"/>
      <c r="HY41" s="199"/>
      <c r="HZ41" s="207">
        <f>SUM(HZ38:HZ40)</f>
        <v>56.666873811706182</v>
      </c>
      <c r="IA41" s="201"/>
      <c r="IB41" s="4"/>
      <c r="IC41" s="199"/>
      <c r="ID41" s="207">
        <f>SUM(ID38:ID40)</f>
        <v>-7.0138426533290499</v>
      </c>
      <c r="IE41" s="201"/>
      <c r="IF41" s="4"/>
      <c r="IG41" s="199"/>
      <c r="IH41" s="207">
        <f>SUM(IH38:IH40)</f>
        <v>129.0669</v>
      </c>
      <c r="II41" s="201"/>
      <c r="IJ41" s="4"/>
      <c r="IK41" s="83"/>
      <c r="IL41" s="106">
        <f>SUM(IL38:IL40)</f>
        <v>95.743888425147134</v>
      </c>
      <c r="IM41" s="82"/>
      <c r="IO41" s="199"/>
      <c r="IP41" s="207">
        <f>SUM(IP38:IP40)</f>
        <v>-82.976042733230003</v>
      </c>
      <c r="IQ41" s="201"/>
      <c r="IR41" s="4"/>
      <c r="IS41" s="199"/>
      <c r="IT41" s="207">
        <f>SUM(IT38:IT40)</f>
        <v>56.666873811706182</v>
      </c>
      <c r="IU41" s="201"/>
      <c r="IV41" s="4"/>
      <c r="IW41" s="199"/>
      <c r="IX41" s="207">
        <f>SUM(IX38:IX40)</f>
        <v>-7.0138426533290499</v>
      </c>
      <c r="IY41" s="201"/>
      <c r="IZ41" s="4"/>
      <c r="JA41" s="199"/>
      <c r="JB41" s="207">
        <f>SUM(JB38:JB40)</f>
        <v>129.0669</v>
      </c>
      <c r="JC41" s="201"/>
      <c r="JD41" s="4"/>
      <c r="JE41" s="83"/>
      <c r="JF41" s="106">
        <f>SUM(JF38:JF40)</f>
        <v>95.743888425147134</v>
      </c>
      <c r="JG41" s="82"/>
      <c r="JI41" s="199"/>
      <c r="JJ41" s="207">
        <f>SUM(JJ38:JJ40)</f>
        <v>-82.976042733230003</v>
      </c>
      <c r="JK41" s="201"/>
      <c r="JL41" s="4"/>
      <c r="JM41" s="199"/>
      <c r="JN41" s="207">
        <f>SUM(JN38:JN40)</f>
        <v>56.666873811706182</v>
      </c>
      <c r="JO41" s="201"/>
      <c r="JP41" s="4"/>
      <c r="JQ41" s="199"/>
      <c r="JR41" s="207">
        <f>SUM(JR38:JR40)</f>
        <v>-7.0138426533290499</v>
      </c>
      <c r="JS41" s="201"/>
      <c r="JT41" s="4"/>
      <c r="JU41" s="199"/>
      <c r="JV41" s="207">
        <f>SUM(JV38:JV40)</f>
        <v>129.0669</v>
      </c>
      <c r="JW41" s="201"/>
      <c r="JX41" s="4"/>
      <c r="JY41" s="83"/>
      <c r="JZ41" s="106">
        <f>SUM(JZ38:JZ40)</f>
        <v>95.743888425147134</v>
      </c>
      <c r="KA41" s="82"/>
      <c r="KC41" s="199"/>
      <c r="KD41" s="207">
        <f>SUM(KD38:KD40)</f>
        <v>-82.976042733230003</v>
      </c>
      <c r="KE41" s="201"/>
      <c r="KF41" s="4"/>
      <c r="KG41" s="199"/>
      <c r="KH41" s="207">
        <f>SUM(KH38:KH40)</f>
        <v>56.666873811706182</v>
      </c>
      <c r="KI41" s="201"/>
      <c r="KJ41" s="4"/>
      <c r="KK41" s="199"/>
      <c r="KL41" s="207">
        <f>SUM(KL38:KL40)</f>
        <v>-7.0138426533290499</v>
      </c>
      <c r="KM41" s="201"/>
      <c r="KN41" s="4"/>
      <c r="KO41" s="199"/>
      <c r="KP41" s="207">
        <f>SUM(KP38:KP40)</f>
        <v>129.0669</v>
      </c>
      <c r="KQ41" s="201"/>
      <c r="KR41" s="4"/>
      <c r="KS41" s="83"/>
      <c r="KT41" s="106">
        <f>SUM(KT38:KT40)</f>
        <v>95.743888425147134</v>
      </c>
      <c r="KU41" s="82"/>
    </row>
    <row r="42" spans="1:307" ht="10.5" customHeight="1">
      <c r="A42" s="124"/>
      <c r="B42" s="124"/>
      <c r="C42" s="124"/>
      <c r="D42" s="124"/>
      <c r="E42" s="124"/>
      <c r="F42" s="124"/>
      <c r="G42" s="4"/>
      <c r="H42" s="165"/>
      <c r="I42" s="169"/>
      <c r="J42" s="164"/>
      <c r="K42" s="4"/>
      <c r="L42" s="165"/>
      <c r="M42" s="169"/>
      <c r="N42" s="164"/>
      <c r="O42" s="4"/>
      <c r="P42" s="165"/>
      <c r="Q42" s="169"/>
      <c r="R42" s="164"/>
      <c r="S42" s="4"/>
      <c r="T42" s="165"/>
      <c r="U42" s="169"/>
      <c r="V42" s="164"/>
      <c r="W42" s="4"/>
      <c r="X42" s="83"/>
      <c r="Y42" s="104"/>
      <c r="Z42" s="82"/>
      <c r="AA42" s="4"/>
      <c r="AB42" s="165"/>
      <c r="AC42" s="169"/>
      <c r="AD42" s="164"/>
      <c r="AE42" s="4"/>
      <c r="AF42" s="165"/>
      <c r="AG42" s="169"/>
      <c r="AH42" s="164"/>
      <c r="AI42" s="4"/>
      <c r="AJ42" s="165"/>
      <c r="AK42" s="169"/>
      <c r="AL42" s="164"/>
      <c r="AM42" s="4"/>
      <c r="AN42" s="165"/>
      <c r="AO42" s="169"/>
      <c r="AP42" s="164"/>
      <c r="AQ42" s="4"/>
      <c r="AR42" s="83"/>
      <c r="AS42" s="104"/>
      <c r="AT42" s="82"/>
      <c r="AU42" s="4"/>
      <c r="AV42" s="165"/>
      <c r="AW42" s="169"/>
      <c r="AX42" s="164"/>
      <c r="AY42" s="4"/>
      <c r="AZ42" s="165"/>
      <c r="BA42" s="169"/>
      <c r="BB42" s="164"/>
      <c r="BC42" s="4"/>
      <c r="BD42" s="165"/>
      <c r="BE42" s="169"/>
      <c r="BF42" s="164"/>
      <c r="BG42" s="4"/>
      <c r="BH42" s="165"/>
      <c r="BI42" s="169"/>
      <c r="BJ42" s="164"/>
      <c r="BK42" s="4"/>
      <c r="BL42" s="83"/>
      <c r="BM42" s="104"/>
      <c r="BN42" s="82"/>
      <c r="BO42" s="4"/>
      <c r="BP42" s="165"/>
      <c r="BQ42" s="169"/>
      <c r="BR42" s="164"/>
      <c r="BS42" s="4"/>
      <c r="BT42" s="165"/>
      <c r="BU42" s="169"/>
      <c r="BV42" s="164"/>
      <c r="BW42" s="4"/>
      <c r="BX42" s="165"/>
      <c r="BY42" s="169"/>
      <c r="BZ42" s="164"/>
      <c r="CA42" s="4"/>
      <c r="CB42" s="165"/>
      <c r="CC42" s="169"/>
      <c r="CD42" s="164"/>
      <c r="CE42" s="4"/>
      <c r="CF42" s="83"/>
      <c r="CG42" s="104"/>
      <c r="CH42" s="82"/>
      <c r="CJ42" s="165"/>
      <c r="CK42" s="169"/>
      <c r="CL42" s="164"/>
      <c r="CN42" s="165"/>
      <c r="CO42" s="169"/>
      <c r="CP42" s="164"/>
      <c r="CQ42" s="4"/>
      <c r="CR42" s="165"/>
      <c r="CS42" s="169"/>
      <c r="CT42" s="164"/>
      <c r="CU42" s="4"/>
      <c r="CV42" s="165"/>
      <c r="CW42" s="169"/>
      <c r="CX42" s="164"/>
      <c r="CY42" s="4"/>
      <c r="CZ42" s="83"/>
      <c r="DA42" s="104"/>
      <c r="DB42" s="82"/>
      <c r="DD42" s="1"/>
      <c r="DE42" s="199"/>
      <c r="DF42" s="205"/>
      <c r="DG42" s="201"/>
      <c r="DH42" s="4"/>
      <c r="DI42" s="199"/>
      <c r="DJ42" s="205"/>
      <c r="DK42" s="201"/>
      <c r="DL42" s="4"/>
      <c r="DM42" s="199"/>
      <c r="DN42" s="205"/>
      <c r="DO42" s="201"/>
      <c r="DP42" s="4"/>
      <c r="DQ42" s="199"/>
      <c r="DR42" s="205"/>
      <c r="DS42" s="201"/>
      <c r="DT42" s="4"/>
      <c r="DU42" s="83"/>
      <c r="DV42" s="104"/>
      <c r="DW42" s="82"/>
      <c r="DY42" s="199"/>
      <c r="DZ42" s="205"/>
      <c r="EA42" s="201"/>
      <c r="EB42" s="4"/>
      <c r="EC42" s="199"/>
      <c r="ED42" s="205"/>
      <c r="EE42" s="201"/>
      <c r="EF42" s="4"/>
      <c r="EG42" s="199"/>
      <c r="EH42" s="205"/>
      <c r="EI42" s="201"/>
      <c r="EJ42" s="4"/>
      <c r="EK42" s="199"/>
      <c r="EL42" s="205"/>
      <c r="EM42" s="201"/>
      <c r="EN42" s="4"/>
      <c r="EO42" s="83"/>
      <c r="EP42" s="104"/>
      <c r="EQ42" s="82"/>
      <c r="ES42" s="199"/>
      <c r="ET42" s="205"/>
      <c r="EU42" s="201"/>
      <c r="EV42" s="4"/>
      <c r="EW42" s="199"/>
      <c r="EX42" s="205"/>
      <c r="EY42" s="201"/>
      <c r="EZ42" s="4"/>
      <c r="FA42" s="199"/>
      <c r="FB42" s="205"/>
      <c r="FC42" s="201"/>
      <c r="FD42" s="4"/>
      <c r="FE42" s="199"/>
      <c r="FF42" s="205"/>
      <c r="FG42" s="201"/>
      <c r="FH42" s="4"/>
      <c r="FI42" s="83"/>
      <c r="FJ42" s="104"/>
      <c r="FK42" s="82"/>
      <c r="FM42" s="199"/>
      <c r="FN42" s="205"/>
      <c r="FO42" s="201"/>
      <c r="FP42" s="4"/>
      <c r="FQ42" s="199"/>
      <c r="FR42" s="205"/>
      <c r="FS42" s="201"/>
      <c r="FT42" s="4"/>
      <c r="FU42" s="199"/>
      <c r="FV42" s="205"/>
      <c r="FW42" s="201"/>
      <c r="FX42" s="4"/>
      <c r="FY42" s="199"/>
      <c r="FZ42" s="205"/>
      <c r="GA42" s="201"/>
      <c r="GB42" s="4"/>
      <c r="GC42" s="83"/>
      <c r="GD42" s="104"/>
      <c r="GE42" s="82"/>
      <c r="GG42" s="199"/>
      <c r="GH42" s="205"/>
      <c r="GI42" s="201"/>
      <c r="GJ42" s="4"/>
      <c r="GK42" s="199"/>
      <c r="GL42" s="205"/>
      <c r="GM42" s="201"/>
      <c r="GN42" s="4"/>
      <c r="GO42" s="199"/>
      <c r="GP42" s="205"/>
      <c r="GQ42" s="201"/>
      <c r="GR42" s="4"/>
      <c r="GS42" s="199"/>
      <c r="GT42" s="205"/>
      <c r="GU42" s="201"/>
      <c r="GV42" s="4"/>
      <c r="GW42" s="83"/>
      <c r="GX42" s="104"/>
      <c r="GY42" s="82"/>
      <c r="HA42" s="199"/>
      <c r="HB42" s="205"/>
      <c r="HC42" s="201"/>
      <c r="HD42" s="4"/>
      <c r="HE42" s="199"/>
      <c r="HF42" s="205"/>
      <c r="HG42" s="201"/>
      <c r="HH42" s="4"/>
      <c r="HI42" s="199"/>
      <c r="HJ42" s="205"/>
      <c r="HK42" s="201"/>
      <c r="HL42" s="4"/>
      <c r="HM42" s="199"/>
      <c r="HN42" s="205"/>
      <c r="HO42" s="201"/>
      <c r="HP42" s="4"/>
      <c r="HQ42" s="83"/>
      <c r="HR42" s="104"/>
      <c r="HS42" s="82"/>
      <c r="HU42" s="199"/>
      <c r="HV42" s="205"/>
      <c r="HW42" s="201"/>
      <c r="HX42" s="4"/>
      <c r="HY42" s="199"/>
      <c r="HZ42" s="205"/>
      <c r="IA42" s="201"/>
      <c r="IB42" s="4"/>
      <c r="IC42" s="199"/>
      <c r="ID42" s="205"/>
      <c r="IE42" s="201"/>
      <c r="IF42" s="4"/>
      <c r="IG42" s="199"/>
      <c r="IH42" s="205"/>
      <c r="II42" s="201"/>
      <c r="IJ42" s="4"/>
      <c r="IK42" s="83"/>
      <c r="IL42" s="104"/>
      <c r="IM42" s="82"/>
      <c r="IO42" s="199"/>
      <c r="IP42" s="205"/>
      <c r="IQ42" s="201"/>
      <c r="IR42" s="4"/>
      <c r="IS42" s="199"/>
      <c r="IT42" s="205"/>
      <c r="IU42" s="201"/>
      <c r="IV42" s="4"/>
      <c r="IW42" s="199"/>
      <c r="IX42" s="205"/>
      <c r="IY42" s="201"/>
      <c r="IZ42" s="4"/>
      <c r="JA42" s="199"/>
      <c r="JB42" s="205"/>
      <c r="JC42" s="201"/>
      <c r="JD42" s="4"/>
      <c r="JE42" s="83"/>
      <c r="JF42" s="104"/>
      <c r="JG42" s="82"/>
      <c r="JI42" s="199"/>
      <c r="JJ42" s="205"/>
      <c r="JK42" s="201"/>
      <c r="JL42" s="4"/>
      <c r="JM42" s="199"/>
      <c r="JN42" s="205"/>
      <c r="JO42" s="201"/>
      <c r="JP42" s="4"/>
      <c r="JQ42" s="199"/>
      <c r="JR42" s="205"/>
      <c r="JS42" s="201"/>
      <c r="JT42" s="4"/>
      <c r="JU42" s="199"/>
      <c r="JV42" s="205"/>
      <c r="JW42" s="201"/>
      <c r="JX42" s="4"/>
      <c r="JY42" s="83"/>
      <c r="JZ42" s="104"/>
      <c r="KA42" s="82"/>
      <c r="KC42" s="199"/>
      <c r="KD42" s="205"/>
      <c r="KE42" s="201"/>
      <c r="KF42" s="4"/>
      <c r="KG42" s="199"/>
      <c r="KH42" s="205"/>
      <c r="KI42" s="201"/>
      <c r="KJ42" s="4"/>
      <c r="KK42" s="199"/>
      <c r="KL42" s="205"/>
      <c r="KM42" s="201"/>
      <c r="KN42" s="4"/>
      <c r="KO42" s="199"/>
      <c r="KP42" s="205"/>
      <c r="KQ42" s="201"/>
      <c r="KR42" s="4"/>
      <c r="KS42" s="83"/>
      <c r="KT42" s="104"/>
      <c r="KU42" s="82"/>
    </row>
    <row r="43" spans="1:307" ht="26.5" customHeight="1">
      <c r="A43" s="305" t="s">
        <v>31</v>
      </c>
      <c r="B43" s="305"/>
      <c r="C43" s="131"/>
      <c r="D43" s="131"/>
      <c r="E43" s="131"/>
      <c r="F43" s="131"/>
      <c r="G43" s="4"/>
      <c r="H43" s="165"/>
      <c r="I43" s="177">
        <f>I35+I41</f>
        <v>2360</v>
      </c>
      <c r="J43" s="164"/>
      <c r="K43" s="4"/>
      <c r="L43" s="165"/>
      <c r="M43" s="177">
        <f>M35+M41</f>
        <v>2873</v>
      </c>
      <c r="N43" s="164"/>
      <c r="O43" s="4"/>
      <c r="P43" s="165"/>
      <c r="Q43" s="177">
        <f>Q35+Q41</f>
        <v>3035</v>
      </c>
      <c r="R43" s="164"/>
      <c r="S43" s="4"/>
      <c r="T43" s="165"/>
      <c r="U43" s="177">
        <f>U35+U41</f>
        <v>2933</v>
      </c>
      <c r="V43" s="164"/>
      <c r="W43" s="4"/>
      <c r="X43" s="83"/>
      <c r="Y43" s="112">
        <f>I43+M43+Q43+U43</f>
        <v>11201</v>
      </c>
      <c r="Z43" s="82"/>
      <c r="AA43" s="4"/>
      <c r="AB43" s="165"/>
      <c r="AC43" s="177">
        <f>AC35+AC41</f>
        <v>3137</v>
      </c>
      <c r="AD43" s="164"/>
      <c r="AE43" s="4"/>
      <c r="AF43" s="165"/>
      <c r="AG43" s="177">
        <f>AG35+AG41</f>
        <v>3306</v>
      </c>
      <c r="AH43" s="164"/>
      <c r="AI43" s="4"/>
      <c r="AJ43" s="165"/>
      <c r="AK43" s="177">
        <f>AK35+AK41</f>
        <v>3083</v>
      </c>
      <c r="AL43" s="164"/>
      <c r="AM43" s="4"/>
      <c r="AN43" s="165"/>
      <c r="AO43" s="177">
        <f>AO35+AO41</f>
        <v>3394</v>
      </c>
      <c r="AP43" s="164"/>
      <c r="AQ43" s="4"/>
      <c r="AR43" s="83"/>
      <c r="AS43" s="112">
        <f>AS35+AS41</f>
        <v>12920</v>
      </c>
      <c r="AT43" s="82"/>
      <c r="AU43" s="4"/>
      <c r="AV43" s="165"/>
      <c r="AW43" s="177">
        <f>AW35+AW41</f>
        <v>2953</v>
      </c>
      <c r="AX43" s="164"/>
      <c r="AY43" s="4"/>
      <c r="AZ43" s="165"/>
      <c r="BA43" s="177">
        <f>BA35+BA41</f>
        <v>2963</v>
      </c>
      <c r="BB43" s="164"/>
      <c r="BC43" s="4"/>
      <c r="BD43" s="165"/>
      <c r="BE43" s="177">
        <f>BE35+BE41</f>
        <v>3191</v>
      </c>
      <c r="BF43" s="164"/>
      <c r="BG43" s="4"/>
      <c r="BH43" s="165"/>
      <c r="BI43" s="177">
        <f>BI35+BI41</f>
        <v>3180</v>
      </c>
      <c r="BJ43" s="164"/>
      <c r="BK43" s="4"/>
      <c r="BL43" s="83"/>
      <c r="BM43" s="112">
        <f>BM35+BM41</f>
        <v>12287</v>
      </c>
      <c r="BN43" s="82"/>
      <c r="BO43" s="4"/>
      <c r="BP43" s="165"/>
      <c r="BQ43" s="177">
        <f>BQ35+BQ41</f>
        <v>2962</v>
      </c>
      <c r="BR43" s="164"/>
      <c r="BS43" s="4"/>
      <c r="BT43" s="165"/>
      <c r="BU43" s="177">
        <f>BU35+BU41</f>
        <v>3232</v>
      </c>
      <c r="BV43" s="164"/>
      <c r="BW43" s="4"/>
      <c r="BX43" s="165"/>
      <c r="BY43" s="177">
        <f>BY35+BY41</f>
        <v>3253</v>
      </c>
      <c r="BZ43" s="164"/>
      <c r="CA43" s="4"/>
      <c r="CB43" s="165"/>
      <c r="CC43" s="177">
        <f>CC35+CC41</f>
        <v>3592</v>
      </c>
      <c r="CD43" s="164"/>
      <c r="CE43" s="4"/>
      <c r="CF43" s="83"/>
      <c r="CG43" s="112">
        <f>CG35+CG41</f>
        <v>13039</v>
      </c>
      <c r="CH43" s="82"/>
      <c r="CJ43" s="165"/>
      <c r="CK43" s="177">
        <f>CK35+CK41</f>
        <v>3909</v>
      </c>
      <c r="CL43" s="164"/>
      <c r="CN43" s="165"/>
      <c r="CO43" s="177">
        <f>CO35+CO41</f>
        <v>3343</v>
      </c>
      <c r="CP43" s="164"/>
      <c r="CQ43" s="4"/>
      <c r="CR43" s="165"/>
      <c r="CS43" s="177">
        <f>CS35+CS41</f>
        <v>3615</v>
      </c>
      <c r="CT43" s="164"/>
      <c r="CU43" s="4"/>
      <c r="CV43" s="165"/>
      <c r="CW43" s="177">
        <f>CW35+CW41</f>
        <v>3704</v>
      </c>
      <c r="CX43" s="164"/>
      <c r="CY43" s="4"/>
      <c r="CZ43" s="83"/>
      <c r="DA43" s="112">
        <f>DA35+DA41</f>
        <v>14571</v>
      </c>
      <c r="DB43" s="82"/>
      <c r="DD43" s="1"/>
      <c r="DE43" s="199"/>
      <c r="DF43" s="213">
        <f ca="1">DF35+DF41</f>
        <v>3399.1628799271161</v>
      </c>
      <c r="DG43" s="201"/>
      <c r="DH43" s="4"/>
      <c r="DI43" s="199"/>
      <c r="DJ43" s="213">
        <f ca="1">DJ35+DJ41</f>
        <v>3413.9947741621054</v>
      </c>
      <c r="DK43" s="201"/>
      <c r="DL43" s="4"/>
      <c r="DM43" s="199"/>
      <c r="DN43" s="213">
        <f ca="1">DN35+DN41</f>
        <v>3588.1160498864951</v>
      </c>
      <c r="DO43" s="201"/>
      <c r="DP43" s="4"/>
      <c r="DQ43" s="199"/>
      <c r="DR43" s="213">
        <f ca="1">DR35+DR41</f>
        <v>3797.761549183715</v>
      </c>
      <c r="DS43" s="201"/>
      <c r="DT43" s="4"/>
      <c r="DU43" s="83"/>
      <c r="DV43" s="112">
        <f ca="1">DV35+DV41</f>
        <v>14199.035253159431</v>
      </c>
      <c r="DW43" s="82"/>
      <c r="DY43" s="199"/>
      <c r="DZ43" s="213">
        <f ca="1">DZ35+DZ41</f>
        <v>3403.3934101712489</v>
      </c>
      <c r="EA43" s="201"/>
      <c r="EB43" s="4"/>
      <c r="EC43" s="199"/>
      <c r="ED43" s="213">
        <f ca="1">ED35+ED41</f>
        <v>3497.7713264027607</v>
      </c>
      <c r="EE43" s="201"/>
      <c r="EF43" s="4"/>
      <c r="EG43" s="199"/>
      <c r="EH43" s="213">
        <f ca="1">EH35+EH41</f>
        <v>3672.062174686956</v>
      </c>
      <c r="EI43" s="201"/>
      <c r="EJ43" s="4"/>
      <c r="EK43" s="199"/>
      <c r="EL43" s="213">
        <f ca="1">EL35+EL41</f>
        <v>3890.5813597722563</v>
      </c>
      <c r="EM43" s="201"/>
      <c r="EN43" s="4"/>
      <c r="EO43" s="83"/>
      <c r="EP43" s="112">
        <f ca="1">EP35+EP41</f>
        <v>14463.808271033222</v>
      </c>
      <c r="EQ43" s="82"/>
      <c r="ES43" s="199"/>
      <c r="ET43" s="213">
        <f ca="1">ET35+ET41</f>
        <v>3486.8451424899354</v>
      </c>
      <c r="EU43" s="201"/>
      <c r="EV43" s="4"/>
      <c r="EW43" s="199"/>
      <c r="EX43" s="213">
        <f ca="1">EX35+EX41</f>
        <v>3586.0286911132062</v>
      </c>
      <c r="EY43" s="201"/>
      <c r="EZ43" s="4"/>
      <c r="FA43" s="199"/>
      <c r="FB43" s="213">
        <f ca="1">FB35+FB41</f>
        <v>3786.6073891637257</v>
      </c>
      <c r="FC43" s="201"/>
      <c r="FD43" s="4"/>
      <c r="FE43" s="199"/>
      <c r="FF43" s="213">
        <f ca="1">FF35+FF41</f>
        <v>4032.393892951186</v>
      </c>
      <c r="FG43" s="201"/>
      <c r="FH43" s="4"/>
      <c r="FI43" s="83"/>
      <c r="FJ43" s="112">
        <f ca="1">FJ35+FJ41</f>
        <v>14891.875115718054</v>
      </c>
      <c r="FK43" s="82"/>
      <c r="FM43" s="199"/>
      <c r="FN43" s="213">
        <f ca="1">FN35+FN41</f>
        <v>3804.8375034021951</v>
      </c>
      <c r="FO43" s="201"/>
      <c r="FP43" s="4"/>
      <c r="FQ43" s="199"/>
      <c r="FR43" s="213">
        <f ca="1">FR35+FR41</f>
        <v>3804.4488921450175</v>
      </c>
      <c r="FS43" s="201"/>
      <c r="FT43" s="4"/>
      <c r="FU43" s="199"/>
      <c r="FV43" s="213">
        <f ca="1">FV35+FV41</f>
        <v>3967.2352808743385</v>
      </c>
      <c r="FW43" s="201"/>
      <c r="FX43" s="4"/>
      <c r="FY43" s="199"/>
      <c r="FZ43" s="213">
        <f ca="1">FZ35+FZ41</f>
        <v>4197.4645667676232</v>
      </c>
      <c r="GA43" s="201"/>
      <c r="GB43" s="4"/>
      <c r="GC43" s="83"/>
      <c r="GD43" s="112">
        <f ca="1">GD35+GD41</f>
        <v>15773.98624318918</v>
      </c>
      <c r="GE43" s="82"/>
      <c r="GG43" s="199"/>
      <c r="GH43" s="213">
        <f ca="1">GH35+GH41</f>
        <v>3965.0631757636097</v>
      </c>
      <c r="GI43" s="201"/>
      <c r="GJ43" s="4"/>
      <c r="GK43" s="199"/>
      <c r="GL43" s="213">
        <f ca="1">GL35+GL41</f>
        <v>3962.0992380798307</v>
      </c>
      <c r="GM43" s="201"/>
      <c r="GN43" s="4"/>
      <c r="GO43" s="199"/>
      <c r="GP43" s="213">
        <f ca="1">GP35+GP41</f>
        <v>4133.3326229196064</v>
      </c>
      <c r="GQ43" s="201"/>
      <c r="GR43" s="4"/>
      <c r="GS43" s="199"/>
      <c r="GT43" s="213">
        <f ca="1">GT35+GT41</f>
        <v>4364.6098719166412</v>
      </c>
      <c r="GU43" s="201"/>
      <c r="GV43" s="4"/>
      <c r="GW43" s="83"/>
      <c r="GX43" s="112">
        <f ca="1">GX35+GX41</f>
        <v>16425.104908679681</v>
      </c>
      <c r="GY43" s="82"/>
      <c r="HA43" s="199"/>
      <c r="HB43" s="213">
        <f ca="1">HB35+HB41</f>
        <v>4120.3279622079017</v>
      </c>
      <c r="HC43" s="201"/>
      <c r="HD43" s="4"/>
      <c r="HE43" s="199"/>
      <c r="HF43" s="213">
        <f ca="1">HF35+HF41</f>
        <v>4114.9718336709766</v>
      </c>
      <c r="HG43" s="201"/>
      <c r="HH43" s="4"/>
      <c r="HI43" s="199"/>
      <c r="HJ43" s="213">
        <f ca="1">HJ35+HJ41</f>
        <v>4294.1866362956198</v>
      </c>
      <c r="HK43" s="201"/>
      <c r="HL43" s="4"/>
      <c r="HM43" s="199"/>
      <c r="HN43" s="213">
        <f ca="1">HN35+HN41</f>
        <v>4525.9285243467293</v>
      </c>
      <c r="HO43" s="201"/>
      <c r="HP43" s="4"/>
      <c r="HQ43" s="83"/>
      <c r="HR43" s="112">
        <f ca="1">HR35+HR41</f>
        <v>17055.414956521228</v>
      </c>
      <c r="HS43" s="82"/>
      <c r="HU43" s="199"/>
      <c r="HV43" s="213">
        <f ca="1">HV35+HV41</f>
        <v>4268.3059384198368</v>
      </c>
      <c r="HW43" s="201"/>
      <c r="HX43" s="4"/>
      <c r="HY43" s="199"/>
      <c r="HZ43" s="213">
        <f ca="1">HZ35+HZ41</f>
        <v>4260.8788231683411</v>
      </c>
      <c r="IA43" s="201"/>
      <c r="IB43" s="4"/>
      <c r="IC43" s="199"/>
      <c r="ID43" s="213">
        <f ca="1">ID35+ID41</f>
        <v>4447.4512902450224</v>
      </c>
      <c r="IE43" s="201"/>
      <c r="IF43" s="4"/>
      <c r="IG43" s="199"/>
      <c r="IH43" s="213">
        <f ca="1">IH35+IH41</f>
        <v>4678.9133121461246</v>
      </c>
      <c r="II43" s="201"/>
      <c r="IJ43" s="4"/>
      <c r="IK43" s="83"/>
      <c r="IL43" s="112">
        <f ca="1">IL35+IL41</f>
        <v>17655.549363979331</v>
      </c>
      <c r="IM43" s="82"/>
      <c r="IO43" s="199"/>
      <c r="IP43" s="213">
        <f ca="1">IP35+IP41</f>
        <v>4322.7809508350465</v>
      </c>
      <c r="IQ43" s="201"/>
      <c r="IR43" s="4"/>
      <c r="IS43" s="199"/>
      <c r="IT43" s="213">
        <f ca="1">IT35+IT41</f>
        <v>4316.0038636150484</v>
      </c>
      <c r="IU43" s="201"/>
      <c r="IV43" s="4"/>
      <c r="IW43" s="199"/>
      <c r="IX43" s="213">
        <f ca="1">IX35+IX41</f>
        <v>4503.9855392039599</v>
      </c>
      <c r="IY43" s="201"/>
      <c r="IZ43" s="4"/>
      <c r="JA43" s="199"/>
      <c r="JB43" s="213">
        <f ca="1">JB35+JB41</f>
        <v>4738.46990972001</v>
      </c>
      <c r="JC43" s="201"/>
      <c r="JD43" s="4"/>
      <c r="JE43" s="83"/>
      <c r="JF43" s="112">
        <f ca="1">JF35+JF41</f>
        <v>17881.24026337406</v>
      </c>
      <c r="JG43" s="82"/>
      <c r="JI43" s="199"/>
      <c r="JJ43" s="213">
        <f ca="1">JJ35+JJ41</f>
        <v>4386.4501178123246</v>
      </c>
      <c r="JK43" s="201"/>
      <c r="JL43" s="4"/>
      <c r="JM43" s="199"/>
      <c r="JN43" s="213">
        <f ca="1">JN35+JN41</f>
        <v>4378.0071734467501</v>
      </c>
      <c r="JO43" s="201"/>
      <c r="JP43" s="4"/>
      <c r="JQ43" s="199"/>
      <c r="JR43" s="213">
        <f ca="1">JR35+JR41</f>
        <v>4568.8293587645148</v>
      </c>
      <c r="JS43" s="201"/>
      <c r="JT43" s="4"/>
      <c r="JU43" s="199"/>
      <c r="JV43" s="213">
        <f ca="1">JV35+JV41</f>
        <v>4806.8373112046102</v>
      </c>
      <c r="JW43" s="201"/>
      <c r="JX43" s="4"/>
      <c r="JY43" s="83"/>
      <c r="JZ43" s="112">
        <f ca="1">JZ35+JZ41</f>
        <v>18140.123961228201</v>
      </c>
      <c r="KA43" s="82"/>
      <c r="KC43" s="199"/>
      <c r="KD43" s="213">
        <f ca="1">KD35+KD41</f>
        <v>4452.2929285509617</v>
      </c>
      <c r="KE43" s="201"/>
      <c r="KF43" s="4"/>
      <c r="KG43" s="199"/>
      <c r="KH43" s="213">
        <f ca="1">KH35+KH41</f>
        <v>4442.1677744854305</v>
      </c>
      <c r="KI43" s="201"/>
      <c r="KJ43" s="4"/>
      <c r="KK43" s="199"/>
      <c r="KL43" s="213">
        <f ca="1">KL35+KL41</f>
        <v>4635.915198949363</v>
      </c>
      <c r="KM43" s="201"/>
      <c r="KN43" s="4"/>
      <c r="KO43" s="199"/>
      <c r="KP43" s="213">
        <f ca="1">KP35+KP41</f>
        <v>4877.5061792520073</v>
      </c>
      <c r="KQ43" s="201"/>
      <c r="KR43" s="4"/>
      <c r="KS43" s="83"/>
      <c r="KT43" s="112">
        <f ca="1">KT35+KT41</f>
        <v>18407.88208123776</v>
      </c>
      <c r="KU43" s="82"/>
    </row>
    <row r="44" spans="1:307" ht="13" customHeight="1">
      <c r="A44" s="124"/>
      <c r="B44" s="124"/>
      <c r="C44" s="124"/>
      <c r="D44" s="124"/>
      <c r="E44" s="124"/>
      <c r="F44" s="124"/>
      <c r="G44" s="4"/>
      <c r="H44" s="165"/>
      <c r="I44" s="178"/>
      <c r="J44" s="164"/>
      <c r="K44" s="4"/>
      <c r="L44" s="165"/>
      <c r="M44" s="178"/>
      <c r="N44" s="164"/>
      <c r="O44" s="4"/>
      <c r="P44" s="165"/>
      <c r="Q44" s="178"/>
      <c r="R44" s="164"/>
      <c r="S44" s="4"/>
      <c r="T44" s="165"/>
      <c r="U44" s="178"/>
      <c r="V44" s="164"/>
      <c r="W44" s="4"/>
      <c r="X44" s="83"/>
      <c r="Y44" s="113"/>
      <c r="Z44" s="82"/>
      <c r="AA44" s="4"/>
      <c r="AB44" s="165"/>
      <c r="AC44" s="178"/>
      <c r="AD44" s="164"/>
      <c r="AE44" s="4"/>
      <c r="AF44" s="165"/>
      <c r="AG44" s="178"/>
      <c r="AH44" s="164"/>
      <c r="AI44" s="4"/>
      <c r="AJ44" s="165"/>
      <c r="AK44" s="178"/>
      <c r="AL44" s="164"/>
      <c r="AM44" s="4"/>
      <c r="AN44" s="165"/>
      <c r="AO44" s="178"/>
      <c r="AP44" s="164"/>
      <c r="AQ44" s="4"/>
      <c r="AR44" s="83"/>
      <c r="AS44" s="113"/>
      <c r="AT44" s="82"/>
      <c r="AU44" s="4"/>
      <c r="AV44" s="165"/>
      <c r="AW44" s="178"/>
      <c r="AX44" s="164"/>
      <c r="AY44" s="4"/>
      <c r="AZ44" s="165"/>
      <c r="BA44" s="178"/>
      <c r="BB44" s="164"/>
      <c r="BC44" s="4"/>
      <c r="BD44" s="165"/>
      <c r="BE44" s="178"/>
      <c r="BF44" s="164"/>
      <c r="BG44" s="4"/>
      <c r="BH44" s="165"/>
      <c r="BI44" s="178"/>
      <c r="BJ44" s="164"/>
      <c r="BK44" s="4"/>
      <c r="BL44" s="83"/>
      <c r="BM44" s="113"/>
      <c r="BN44" s="82"/>
      <c r="BO44" s="4"/>
      <c r="BP44" s="165"/>
      <c r="BQ44" s="178"/>
      <c r="BR44" s="164"/>
      <c r="BS44" s="4"/>
      <c r="BT44" s="165"/>
      <c r="BU44" s="178"/>
      <c r="BV44" s="164"/>
      <c r="BW44" s="4"/>
      <c r="BX44" s="165"/>
      <c r="BY44" s="178"/>
      <c r="BZ44" s="164"/>
      <c r="CA44" s="4"/>
      <c r="CB44" s="165"/>
      <c r="CC44" s="178"/>
      <c r="CD44" s="164"/>
      <c r="CE44" s="4"/>
      <c r="CF44" s="83"/>
      <c r="CG44" s="113"/>
      <c r="CH44" s="82"/>
      <c r="CJ44" s="165"/>
      <c r="CK44" s="703">
        <f>CK45/CK43</f>
        <v>9.2095165003837298E-2</v>
      </c>
      <c r="CL44" s="704"/>
      <c r="CM44" s="705"/>
      <c r="CN44" s="706"/>
      <c r="CO44" s="703">
        <f>CO45/CO43</f>
        <v>0.15584804068202213</v>
      </c>
      <c r="CP44" s="704"/>
      <c r="CQ44" s="705"/>
      <c r="CR44" s="706"/>
      <c r="CS44" s="703">
        <f>CS45/CS43</f>
        <v>0.15795297372060857</v>
      </c>
      <c r="CT44" s="704"/>
      <c r="CU44" s="705"/>
      <c r="CV44" s="706"/>
      <c r="CW44" s="703">
        <f>CW45/CW43</f>
        <v>0.40442764578833695</v>
      </c>
      <c r="CX44" s="704"/>
      <c r="CY44" s="705"/>
      <c r="CZ44" s="707"/>
      <c r="DA44" s="708">
        <f>DA45/DA43</f>
        <v>0.20245693500789239</v>
      </c>
      <c r="DB44" s="82"/>
      <c r="DD44" s="1"/>
      <c r="DE44" s="199"/>
      <c r="DF44" s="702">
        <f>DA45/DA43</f>
        <v>0.20245693500789239</v>
      </c>
      <c r="DG44" s="710"/>
      <c r="DH44" s="711"/>
      <c r="DI44" s="712"/>
      <c r="DJ44" s="702">
        <f>DF44</f>
        <v>0.20245693500789239</v>
      </c>
      <c r="DK44" s="710"/>
      <c r="DL44" s="711"/>
      <c r="DM44" s="712"/>
      <c r="DN44" s="702">
        <f>DJ44</f>
        <v>0.20245693500789239</v>
      </c>
      <c r="DO44" s="710"/>
      <c r="DP44" s="711"/>
      <c r="DQ44" s="712"/>
      <c r="DR44" s="702">
        <f>DN44</f>
        <v>0.20245693500789239</v>
      </c>
      <c r="DS44" s="710"/>
      <c r="DT44" s="711"/>
      <c r="DU44" s="713"/>
      <c r="DV44" s="714">
        <f ca="1">DV45/DV43</f>
        <v>0.20245693500789241</v>
      </c>
      <c r="DW44" s="82"/>
      <c r="DY44" s="199"/>
      <c r="DZ44" s="709">
        <f>DR44</f>
        <v>0.20245693500789239</v>
      </c>
      <c r="EA44" s="201"/>
      <c r="EB44" s="4"/>
      <c r="EC44" s="199"/>
      <c r="ED44" s="702">
        <f>DZ44</f>
        <v>0.20245693500789239</v>
      </c>
      <c r="EE44" s="710"/>
      <c r="EF44" s="711"/>
      <c r="EG44" s="712"/>
      <c r="EH44" s="702">
        <f>ED44</f>
        <v>0.20245693500789239</v>
      </c>
      <c r="EI44" s="710"/>
      <c r="EJ44" s="711"/>
      <c r="EK44" s="712"/>
      <c r="EL44" s="702">
        <f>EH44</f>
        <v>0.20245693500789239</v>
      </c>
      <c r="EM44" s="201"/>
      <c r="EN44" s="4"/>
      <c r="EO44" s="83"/>
      <c r="EP44" s="714">
        <f ca="1">EP45/EP43</f>
        <v>0.20245693500789241</v>
      </c>
      <c r="EQ44" s="82"/>
      <c r="ES44" s="199"/>
      <c r="ET44" s="709">
        <f>EL44</f>
        <v>0.20245693500789239</v>
      </c>
      <c r="EU44" s="201"/>
      <c r="EV44" s="4"/>
      <c r="EW44" s="199"/>
      <c r="EX44" s="702">
        <f>ET44</f>
        <v>0.20245693500789239</v>
      </c>
      <c r="EY44" s="710"/>
      <c r="EZ44" s="711"/>
      <c r="FA44" s="712"/>
      <c r="FB44" s="702">
        <f>EX44</f>
        <v>0.20245693500789239</v>
      </c>
      <c r="FC44" s="710"/>
      <c r="FD44" s="711"/>
      <c r="FE44" s="712"/>
      <c r="FF44" s="702">
        <f>FB44</f>
        <v>0.20245693500789239</v>
      </c>
      <c r="FG44" s="201"/>
      <c r="FH44" s="4"/>
      <c r="FI44" s="83"/>
      <c r="FJ44" s="714">
        <f ca="1">FJ45/FJ43</f>
        <v>0.20245693500789236</v>
      </c>
      <c r="FK44" s="82"/>
      <c r="FM44" s="199"/>
      <c r="FN44" s="709">
        <f>FF44</f>
        <v>0.20245693500789239</v>
      </c>
      <c r="FO44" s="201"/>
      <c r="FP44" s="4"/>
      <c r="FQ44" s="199"/>
      <c r="FR44" s="702">
        <f>FN44</f>
        <v>0.20245693500789239</v>
      </c>
      <c r="FS44" s="710"/>
      <c r="FT44" s="711"/>
      <c r="FU44" s="712"/>
      <c r="FV44" s="702">
        <f>FR44</f>
        <v>0.20245693500789239</v>
      </c>
      <c r="FW44" s="710"/>
      <c r="FX44" s="711"/>
      <c r="FY44" s="712"/>
      <c r="FZ44" s="702">
        <f>FV44</f>
        <v>0.20245693500789239</v>
      </c>
      <c r="GA44" s="201"/>
      <c r="GB44" s="4"/>
      <c r="GC44" s="83"/>
      <c r="GD44" s="714">
        <f ca="1">GD45/GD43</f>
        <v>0.2024569350078923</v>
      </c>
      <c r="GE44" s="82"/>
      <c r="GG44" s="199"/>
      <c r="GH44" s="709">
        <f>FZ44</f>
        <v>0.20245693500789239</v>
      </c>
      <c r="GI44" s="201"/>
      <c r="GJ44" s="4"/>
      <c r="GK44" s="199"/>
      <c r="GL44" s="702">
        <f>GH44</f>
        <v>0.20245693500789239</v>
      </c>
      <c r="GM44" s="710"/>
      <c r="GN44" s="711"/>
      <c r="GO44" s="712"/>
      <c r="GP44" s="702">
        <f>GL44</f>
        <v>0.20245693500789239</v>
      </c>
      <c r="GQ44" s="710"/>
      <c r="GR44" s="711"/>
      <c r="GS44" s="712"/>
      <c r="GT44" s="702">
        <f>GP44</f>
        <v>0.20245693500789239</v>
      </c>
      <c r="GU44" s="201"/>
      <c r="GV44" s="4"/>
      <c r="GW44" s="83"/>
      <c r="GX44" s="714">
        <f ca="1">GX45/GX43</f>
        <v>0.20245693500789244</v>
      </c>
      <c r="GY44" s="82"/>
      <c r="HA44" s="199"/>
      <c r="HB44" s="709">
        <f>GT44</f>
        <v>0.20245693500789239</v>
      </c>
      <c r="HC44" s="201"/>
      <c r="HD44" s="4"/>
      <c r="HE44" s="199"/>
      <c r="HF44" s="702">
        <f>HB44</f>
        <v>0.20245693500789239</v>
      </c>
      <c r="HG44" s="710"/>
      <c r="HH44" s="711"/>
      <c r="HI44" s="712"/>
      <c r="HJ44" s="702">
        <f>HF44</f>
        <v>0.20245693500789239</v>
      </c>
      <c r="HK44" s="710"/>
      <c r="HL44" s="711"/>
      <c r="HM44" s="712"/>
      <c r="HN44" s="702">
        <f>HJ44</f>
        <v>0.20245693500789239</v>
      </c>
      <c r="HO44" s="201"/>
      <c r="HP44" s="4"/>
      <c r="HQ44" s="83"/>
      <c r="HR44" s="714">
        <f ca="1">HR45/HR43</f>
        <v>0.20245693500789236</v>
      </c>
      <c r="HS44" s="82"/>
      <c r="HU44" s="199"/>
      <c r="HV44" s="709">
        <f>HN44</f>
        <v>0.20245693500789239</v>
      </c>
      <c r="HW44" s="201"/>
      <c r="HX44" s="4"/>
      <c r="HY44" s="199"/>
      <c r="HZ44" s="702">
        <f>HV44</f>
        <v>0.20245693500789239</v>
      </c>
      <c r="IA44" s="710"/>
      <c r="IB44" s="711"/>
      <c r="IC44" s="712"/>
      <c r="ID44" s="702">
        <f>HZ44</f>
        <v>0.20245693500789239</v>
      </c>
      <c r="IE44" s="710"/>
      <c r="IF44" s="711"/>
      <c r="IG44" s="712"/>
      <c r="IH44" s="702">
        <f>ID44</f>
        <v>0.20245693500789239</v>
      </c>
      <c r="II44" s="201"/>
      <c r="IJ44" s="4"/>
      <c r="IK44" s="83"/>
      <c r="IL44" s="714">
        <f ca="1">IL45/IL43</f>
        <v>0.2024569350078923</v>
      </c>
      <c r="IM44" s="82"/>
      <c r="IO44" s="199"/>
      <c r="IP44" s="709">
        <f>IH44</f>
        <v>0.20245693500789239</v>
      </c>
      <c r="IQ44" s="201"/>
      <c r="IR44" s="4"/>
      <c r="IS44" s="199"/>
      <c r="IT44" s="702">
        <f>IP44</f>
        <v>0.20245693500789239</v>
      </c>
      <c r="IU44" s="710"/>
      <c r="IV44" s="711"/>
      <c r="IW44" s="712"/>
      <c r="IX44" s="702">
        <f>IT44</f>
        <v>0.20245693500789239</v>
      </c>
      <c r="IY44" s="710"/>
      <c r="IZ44" s="711"/>
      <c r="JA44" s="712"/>
      <c r="JB44" s="702">
        <f>IX44</f>
        <v>0.20245693500789239</v>
      </c>
      <c r="JC44" s="201"/>
      <c r="JD44" s="4"/>
      <c r="JE44" s="83"/>
      <c r="JF44" s="714">
        <f ca="1">JF45/JF43</f>
        <v>0.20245693500789244</v>
      </c>
      <c r="JG44" s="82"/>
      <c r="JI44" s="199"/>
      <c r="JJ44" s="709">
        <f>JB44</f>
        <v>0.20245693500789239</v>
      </c>
      <c r="JK44" s="201"/>
      <c r="JL44" s="4"/>
      <c r="JM44" s="199"/>
      <c r="JN44" s="702">
        <f>JJ44</f>
        <v>0.20245693500789239</v>
      </c>
      <c r="JO44" s="710"/>
      <c r="JP44" s="711"/>
      <c r="JQ44" s="712"/>
      <c r="JR44" s="702">
        <f>JN44</f>
        <v>0.20245693500789239</v>
      </c>
      <c r="JS44" s="710"/>
      <c r="JT44" s="711"/>
      <c r="JU44" s="712"/>
      <c r="JV44" s="702">
        <f>JR44</f>
        <v>0.20245693500789239</v>
      </c>
      <c r="JW44" s="201"/>
      <c r="JX44" s="4"/>
      <c r="JY44" s="83"/>
      <c r="JZ44" s="714">
        <f ca="1">JZ45/JZ43</f>
        <v>0.20245693500789239</v>
      </c>
      <c r="KA44" s="82"/>
      <c r="KC44" s="199"/>
      <c r="KD44" s="709">
        <f>JV44</f>
        <v>0.20245693500789239</v>
      </c>
      <c r="KE44" s="201"/>
      <c r="KF44" s="4"/>
      <c r="KG44" s="199"/>
      <c r="KH44" s="702">
        <f>KD44</f>
        <v>0.20245693500789239</v>
      </c>
      <c r="KI44" s="710"/>
      <c r="KJ44" s="711"/>
      <c r="KK44" s="712"/>
      <c r="KL44" s="702">
        <f>KH44</f>
        <v>0.20245693500789239</v>
      </c>
      <c r="KM44" s="710"/>
      <c r="KN44" s="711"/>
      <c r="KO44" s="712"/>
      <c r="KP44" s="702">
        <f>KL44</f>
        <v>0.20245693500789239</v>
      </c>
      <c r="KQ44" s="201"/>
      <c r="KR44" s="4"/>
      <c r="KS44" s="83"/>
      <c r="KT44" s="714">
        <f ca="1">KT45/KT43</f>
        <v>0.20245693500789241</v>
      </c>
      <c r="KU44" s="82"/>
    </row>
    <row r="45" spans="1:307">
      <c r="A45" s="132" t="s">
        <v>32</v>
      </c>
      <c r="B45" s="124"/>
      <c r="C45" s="124"/>
      <c r="D45" s="124"/>
      <c r="E45" s="124"/>
      <c r="F45" s="124"/>
      <c r="G45" s="4"/>
      <c r="H45" s="179"/>
      <c r="I45" s="176">
        <v>532</v>
      </c>
      <c r="J45" s="180"/>
      <c r="K45" s="4"/>
      <c r="L45" s="179"/>
      <c r="M45" s="176">
        <v>476</v>
      </c>
      <c r="N45" s="180"/>
      <c r="O45" s="4"/>
      <c r="P45" s="179"/>
      <c r="Q45" s="176">
        <v>598</v>
      </c>
      <c r="R45" s="180"/>
      <c r="S45" s="4"/>
      <c r="T45" s="179"/>
      <c r="U45" s="176">
        <v>614</v>
      </c>
      <c r="V45" s="180"/>
      <c r="W45" s="4"/>
      <c r="X45" s="114"/>
      <c r="Y45" s="111">
        <f>I45+M45+Q45+U45</f>
        <v>2220</v>
      </c>
      <c r="Z45" s="115"/>
      <c r="AA45" s="4"/>
      <c r="AB45" s="179"/>
      <c r="AC45" s="176">
        <v>707</v>
      </c>
      <c r="AD45" s="180"/>
      <c r="AE45" s="4"/>
      <c r="AF45" s="179"/>
      <c r="AG45" s="176">
        <v>159</v>
      </c>
      <c r="AH45" s="180"/>
      <c r="AI45" s="4"/>
      <c r="AJ45" s="179"/>
      <c r="AK45" s="176">
        <v>734</v>
      </c>
      <c r="AL45" s="180"/>
      <c r="AM45" s="4"/>
      <c r="AN45" s="179"/>
      <c r="AO45" s="176">
        <v>581</v>
      </c>
      <c r="AP45" s="180"/>
      <c r="AQ45" s="4"/>
      <c r="AR45" s="114"/>
      <c r="AS45" s="111">
        <f>AC45+AG45+AK45+AO45</f>
        <v>2181</v>
      </c>
      <c r="AT45" s="115"/>
      <c r="AU45" s="4"/>
      <c r="AV45" s="179"/>
      <c r="AW45" s="176">
        <v>631</v>
      </c>
      <c r="AX45" s="180"/>
      <c r="AY45" s="4"/>
      <c r="AZ45" s="179"/>
      <c r="BA45" s="176">
        <v>615</v>
      </c>
      <c r="BB45" s="180"/>
      <c r="BC45" s="4"/>
      <c r="BD45" s="179"/>
      <c r="BE45" s="176">
        <v>676</v>
      </c>
      <c r="BF45" s="180"/>
      <c r="BG45" s="4"/>
      <c r="BH45" s="179"/>
      <c r="BI45" s="176">
        <v>756</v>
      </c>
      <c r="BJ45" s="180"/>
      <c r="BK45" s="4"/>
      <c r="BL45" s="114"/>
      <c r="BM45" s="111">
        <f>AW45+BA45+BE45+BI45</f>
        <v>2678</v>
      </c>
      <c r="BN45" s="115"/>
      <c r="BO45" s="4"/>
      <c r="BP45" s="179"/>
      <c r="BQ45" s="176">
        <v>568</v>
      </c>
      <c r="BR45" s="180"/>
      <c r="BS45" s="4"/>
      <c r="BT45" s="179"/>
      <c r="BU45" s="176">
        <v>12010</v>
      </c>
      <c r="BV45" s="180"/>
      <c r="BW45" s="4"/>
      <c r="BX45" s="179"/>
      <c r="BY45" s="176">
        <v>562</v>
      </c>
      <c r="BZ45" s="180"/>
      <c r="CA45" s="4"/>
      <c r="CB45" s="179"/>
      <c r="CC45" s="176">
        <v>-211</v>
      </c>
      <c r="CD45" s="180"/>
      <c r="CE45" s="4"/>
      <c r="CF45" s="114"/>
      <c r="CG45" s="111">
        <f>BQ45+BU45+BY45+CC45</f>
        <v>12929</v>
      </c>
      <c r="CH45" s="115"/>
      <c r="CJ45" s="179"/>
      <c r="CK45" s="176">
        <v>360</v>
      </c>
      <c r="CL45" s="180"/>
      <c r="CN45" s="179"/>
      <c r="CO45" s="176">
        <v>521</v>
      </c>
      <c r="CP45" s="180"/>
      <c r="CQ45" s="4"/>
      <c r="CR45" s="179"/>
      <c r="CS45" s="176">
        <v>571</v>
      </c>
      <c r="CT45" s="180"/>
      <c r="CU45" s="4"/>
      <c r="CV45" s="179"/>
      <c r="CW45" s="176">
        <v>1498</v>
      </c>
      <c r="CX45" s="180"/>
      <c r="CY45" s="4"/>
      <c r="CZ45" s="114"/>
      <c r="DA45" s="111">
        <f>CK45+CO45+CS45+CW45</f>
        <v>2950</v>
      </c>
      <c r="DB45" s="115"/>
      <c r="DC45" s="9"/>
      <c r="DD45" s="1"/>
      <c r="DE45" s="214"/>
      <c r="DF45" s="212">
        <f ca="1">DF43*DF44</f>
        <v>688.18409826264451</v>
      </c>
      <c r="DG45" s="215"/>
      <c r="DH45" s="4"/>
      <c r="DI45" s="214"/>
      <c r="DJ45" s="212">
        <f ca="1">DJ43*DJ44</f>
        <v>691.18691810982159</v>
      </c>
      <c r="DK45" s="215"/>
      <c r="DL45" s="4"/>
      <c r="DM45" s="214"/>
      <c r="DN45" s="212">
        <f ca="1">DN43*DN44</f>
        <v>726.43897791264567</v>
      </c>
      <c r="DO45" s="215"/>
      <c r="DP45" s="4"/>
      <c r="DQ45" s="214"/>
      <c r="DR45" s="212">
        <f ca="1">DR43*DR44</f>
        <v>768.88316313856012</v>
      </c>
      <c r="DS45" s="215"/>
      <c r="DT45" s="4"/>
      <c r="DU45" s="114"/>
      <c r="DV45" s="111">
        <f ca="1">DF45+DJ45+DN45+DR45</f>
        <v>2874.6931574236719</v>
      </c>
      <c r="DW45" s="115"/>
      <c r="DY45" s="214"/>
      <c r="DZ45" s="212">
        <f ca="1">DZ43*DZ44</f>
        <v>689.04059844932976</v>
      </c>
      <c r="EA45" s="215"/>
      <c r="EB45" s="4"/>
      <c r="EC45" s="214"/>
      <c r="ED45" s="212">
        <f ca="1">ED43*ED44</f>
        <v>708.14806210199322</v>
      </c>
      <c r="EE45" s="215"/>
      <c r="EF45" s="4"/>
      <c r="EG45" s="214"/>
      <c r="EH45" s="212">
        <f ca="1">EH43*EH44</f>
        <v>743.434453045537</v>
      </c>
      <c r="EI45" s="215"/>
      <c r="EJ45" s="4"/>
      <c r="EK45" s="214"/>
      <c r="EL45" s="212">
        <f ca="1">EL43*EL44</f>
        <v>787.67517749832928</v>
      </c>
      <c r="EM45" s="215"/>
      <c r="EN45" s="4"/>
      <c r="EO45" s="114"/>
      <c r="EP45" s="111">
        <f ca="1">DZ45+ED45+EH45+EL45</f>
        <v>2928.2982910951896</v>
      </c>
      <c r="EQ45" s="115"/>
      <c r="ES45" s="214"/>
      <c r="ET45" s="212">
        <f ca="1">ET43*ET44</f>
        <v>705.93598039567007</v>
      </c>
      <c r="EU45" s="215"/>
      <c r="EV45" s="4"/>
      <c r="EW45" s="214"/>
      <c r="EX45" s="212">
        <f ca="1">EX43*EX44</f>
        <v>726.01637765314376</v>
      </c>
      <c r="EY45" s="215"/>
      <c r="EZ45" s="4"/>
      <c r="FA45" s="214"/>
      <c r="FB45" s="212">
        <f ca="1">FB43*FB44</f>
        <v>766.62492608832542</v>
      </c>
      <c r="FC45" s="215"/>
      <c r="FD45" s="4"/>
      <c r="FE45" s="214"/>
      <c r="FF45" s="212">
        <f ca="1">FF43*FF44</f>
        <v>816.38610831144047</v>
      </c>
      <c r="FG45" s="215"/>
      <c r="FH45" s="4"/>
      <c r="FI45" s="114"/>
      <c r="FJ45" s="111">
        <f ca="1">ET45+EX45+FB45+FF45</f>
        <v>3014.9633924485797</v>
      </c>
      <c r="FK45" s="115"/>
      <c r="FM45" s="214"/>
      <c r="FN45" s="212">
        <f ca="1">FN43*FN44</f>
        <v>770.31573914188971</v>
      </c>
      <c r="FO45" s="215"/>
      <c r="FP45" s="4"/>
      <c r="FQ45" s="214"/>
      <c r="FR45" s="212">
        <f ca="1">FR43*FR44</f>
        <v>770.237062097852</v>
      </c>
      <c r="FS45" s="215"/>
      <c r="FT45" s="4"/>
      <c r="FU45" s="214"/>
      <c r="FV45" s="212">
        <f ca="1">FV43*FV44</f>
        <v>803.19429542099363</v>
      </c>
      <c r="FW45" s="215"/>
      <c r="FX45" s="4"/>
      <c r="FY45" s="214"/>
      <c r="FZ45" s="212">
        <f ca="1">FZ43*FZ44</f>
        <v>849.8058109920039</v>
      </c>
      <c r="GA45" s="215"/>
      <c r="GB45" s="4"/>
      <c r="GC45" s="114"/>
      <c r="GD45" s="111">
        <f ca="1">FN45+FR45+FV45+FZ45</f>
        <v>3193.5529076527391</v>
      </c>
      <c r="GE45" s="115"/>
      <c r="GG45" s="214"/>
      <c r="GH45" s="212">
        <f ca="1">GH43*GH44</f>
        <v>802.75453767776048</v>
      </c>
      <c r="GI45" s="215"/>
      <c r="GJ45" s="4"/>
      <c r="GK45" s="214"/>
      <c r="GL45" s="212">
        <f ca="1">GL43*GL44</f>
        <v>802.15446793874821</v>
      </c>
      <c r="GM45" s="215"/>
      <c r="GN45" s="4"/>
      <c r="GO45" s="214"/>
      <c r="GP45" s="212">
        <f ca="1">GP43*GP44</f>
        <v>836.82185420443614</v>
      </c>
      <c r="GQ45" s="215"/>
      <c r="GR45" s="4"/>
      <c r="GS45" s="214"/>
      <c r="GT45" s="212">
        <f ca="1">GT43*GT44</f>
        <v>883.6455371734329</v>
      </c>
      <c r="GU45" s="215"/>
      <c r="GV45" s="4"/>
      <c r="GW45" s="114"/>
      <c r="GX45" s="111">
        <f ca="1">GH45+GL45+GP45+GT45</f>
        <v>3325.3763969943775</v>
      </c>
      <c r="GY45" s="115"/>
      <c r="HA45" s="214"/>
      <c r="HB45" s="212">
        <f ca="1">HB43*HB44</f>
        <v>834.18897045592678</v>
      </c>
      <c r="HC45" s="215"/>
      <c r="HD45" s="4"/>
      <c r="HE45" s="214"/>
      <c r="HF45" s="212">
        <f ca="1">HF43*HF44</f>
        <v>833.10458508883266</v>
      </c>
      <c r="HG45" s="215"/>
      <c r="HH45" s="4"/>
      <c r="HI45" s="214"/>
      <c r="HJ45" s="212">
        <f ca="1">HJ43*HJ44</f>
        <v>869.38786473626226</v>
      </c>
      <c r="HK45" s="215"/>
      <c r="HL45" s="4"/>
      <c r="HM45" s="214"/>
      <c r="HN45" s="212">
        <f ca="1">HN43*HN44</f>
        <v>916.30561710403208</v>
      </c>
      <c r="HO45" s="215"/>
      <c r="HP45" s="4"/>
      <c r="HQ45" s="114"/>
      <c r="HR45" s="111">
        <f ca="1">HB45+HF45+HJ45+HN45</f>
        <v>3452.9870373850536</v>
      </c>
      <c r="HS45" s="115"/>
      <c r="HU45" s="214"/>
      <c r="HV45" s="212">
        <f ca="1">HV43*HV44</f>
        <v>864.14813796846602</v>
      </c>
      <c r="HW45" s="215"/>
      <c r="HX45" s="4"/>
      <c r="HY45" s="214"/>
      <c r="HZ45" s="212">
        <f ca="1">HZ43*HZ44</f>
        <v>862.64446697869778</v>
      </c>
      <c r="IA45" s="215"/>
      <c r="IB45" s="4"/>
      <c r="IC45" s="214"/>
      <c r="ID45" s="212">
        <f ca="1">ID43*ID44</f>
        <v>900.4173568199036</v>
      </c>
      <c r="IE45" s="215"/>
      <c r="IF45" s="4"/>
      <c r="IG45" s="214"/>
      <c r="IH45" s="212">
        <f ca="1">IH43*IH44</f>
        <v>947.27844834473046</v>
      </c>
      <c r="II45" s="215"/>
      <c r="IJ45" s="4"/>
      <c r="IK45" s="114"/>
      <c r="IL45" s="111">
        <f ca="1">HV45+HZ45+ID45+IH45</f>
        <v>3574.4884101117977</v>
      </c>
      <c r="IM45" s="115"/>
      <c r="IO45" s="214"/>
      <c r="IP45" s="212">
        <f ca="1">IP43*IP44</f>
        <v>875.17698201656628</v>
      </c>
      <c r="IQ45" s="215"/>
      <c r="IR45" s="4"/>
      <c r="IS45" s="214"/>
      <c r="IT45" s="212">
        <f ca="1">IT43*IT44</f>
        <v>873.80491370972425</v>
      </c>
      <c r="IU45" s="215"/>
      <c r="IV45" s="4"/>
      <c r="IW45" s="214"/>
      <c r="IX45" s="212">
        <f ca="1">IX43*IX44</f>
        <v>911.86310758710329</v>
      </c>
      <c r="IY45" s="215"/>
      <c r="IZ45" s="4"/>
      <c r="JA45" s="214"/>
      <c r="JB45" s="212">
        <f ca="1">JB43*JB44</f>
        <v>959.33609454903774</v>
      </c>
      <c r="JC45" s="215"/>
      <c r="JD45" s="4"/>
      <c r="JE45" s="114"/>
      <c r="JF45" s="111">
        <f ca="1">IP45+IT45+IX45+JB45</f>
        <v>3620.1810978624317</v>
      </c>
      <c r="JG45" s="115"/>
      <c r="JI45" s="214"/>
      <c r="JJ45" s="212">
        <f ca="1">JJ43*JJ44</f>
        <v>888.0672464172917</v>
      </c>
      <c r="JK45" s="215"/>
      <c r="JL45" s="4"/>
      <c r="JM45" s="214"/>
      <c r="JN45" s="212">
        <f ca="1">JN43*JN44</f>
        <v>886.35791377859539</v>
      </c>
      <c r="JO45" s="215"/>
      <c r="JP45" s="4"/>
      <c r="JQ45" s="214"/>
      <c r="JR45" s="212">
        <f ca="1">JR43*JR44</f>
        <v>924.99118854953804</v>
      </c>
      <c r="JS45" s="215"/>
      <c r="JT45" s="4"/>
      <c r="JU45" s="214"/>
      <c r="JV45" s="212">
        <f ca="1">JV43*JV44</f>
        <v>973.177549108064</v>
      </c>
      <c r="JW45" s="215"/>
      <c r="JX45" s="4"/>
      <c r="JY45" s="114"/>
      <c r="JZ45" s="111">
        <f ca="1">JJ45+JN45+JR45+JV45</f>
        <v>3672.5938978534891</v>
      </c>
      <c r="KA45" s="115"/>
      <c r="KC45" s="214"/>
      <c r="KD45" s="212">
        <f ca="1">KD43*KD44</f>
        <v>901.39758007174089</v>
      </c>
      <c r="KE45" s="215"/>
      <c r="KF45" s="4"/>
      <c r="KG45" s="214"/>
      <c r="KH45" s="212">
        <f ca="1">KH43*KH44</f>
        <v>899.3476724131508</v>
      </c>
      <c r="KI45" s="215"/>
      <c r="KJ45" s="4"/>
      <c r="KK45" s="214"/>
      <c r="KL45" s="212">
        <f ca="1">KL43*KL44</f>
        <v>938.57318213579174</v>
      </c>
      <c r="KM45" s="215"/>
      <c r="KN45" s="4"/>
      <c r="KO45" s="214"/>
      <c r="KP45" s="212">
        <f ca="1">KP43*KP44</f>
        <v>987.48495153341719</v>
      </c>
      <c r="KQ45" s="215"/>
      <c r="KR45" s="4"/>
      <c r="KS45" s="114"/>
      <c r="KT45" s="111">
        <f ca="1">KD45+KH45+KL45+KP45</f>
        <v>3726.8033861541007</v>
      </c>
      <c r="KU45" s="115"/>
    </row>
    <row r="46" spans="1:307" ht="10.5" customHeight="1">
      <c r="A46" s="124"/>
      <c r="B46" s="124"/>
      <c r="C46" s="124"/>
      <c r="D46" s="124"/>
      <c r="E46" s="124"/>
      <c r="F46" s="124"/>
      <c r="G46" s="4"/>
      <c r="H46" s="165"/>
      <c r="I46" s="181"/>
      <c r="J46" s="164"/>
      <c r="K46" s="4"/>
      <c r="L46" s="165"/>
      <c r="M46" s="181"/>
      <c r="N46" s="164"/>
      <c r="O46" s="4"/>
      <c r="P46" s="165"/>
      <c r="Q46" s="181"/>
      <c r="R46" s="164"/>
      <c r="S46" s="4"/>
      <c r="T46" s="165"/>
      <c r="U46" s="181"/>
      <c r="V46" s="164"/>
      <c r="W46" s="4"/>
      <c r="X46" s="83"/>
      <c r="Y46" s="116"/>
      <c r="Z46" s="82"/>
      <c r="AA46" s="4"/>
      <c r="AB46" s="165"/>
      <c r="AC46" s="181"/>
      <c r="AD46" s="164"/>
      <c r="AE46" s="4"/>
      <c r="AF46" s="165"/>
      <c r="AG46" s="181"/>
      <c r="AH46" s="164"/>
      <c r="AI46" s="4"/>
      <c r="AJ46" s="165"/>
      <c r="AK46" s="181"/>
      <c r="AL46" s="164"/>
      <c r="AM46" s="4"/>
      <c r="AN46" s="165"/>
      <c r="AO46" s="181"/>
      <c r="AP46" s="164"/>
      <c r="AQ46" s="4"/>
      <c r="AR46" s="83"/>
      <c r="AS46" s="116"/>
      <c r="AT46" s="82"/>
      <c r="AU46" s="4"/>
      <c r="AV46" s="165"/>
      <c r="AW46" s="181"/>
      <c r="AX46" s="164"/>
      <c r="AY46" s="4"/>
      <c r="AZ46" s="165"/>
      <c r="BA46" s="181"/>
      <c r="BB46" s="164"/>
      <c r="BC46" s="4"/>
      <c r="BD46" s="165"/>
      <c r="BE46" s="181"/>
      <c r="BF46" s="164"/>
      <c r="BG46" s="4"/>
      <c r="BH46" s="165"/>
      <c r="BI46" s="181"/>
      <c r="BJ46" s="164"/>
      <c r="BK46" s="4"/>
      <c r="BL46" s="83"/>
      <c r="BM46" s="116"/>
      <c r="BN46" s="82"/>
      <c r="BO46" s="4"/>
      <c r="BP46" s="165"/>
      <c r="BQ46" s="181"/>
      <c r="BR46" s="164"/>
      <c r="BS46" s="4"/>
      <c r="BT46" s="165"/>
      <c r="BU46" s="181"/>
      <c r="BV46" s="164"/>
      <c r="BW46" s="4"/>
      <c r="BX46" s="165"/>
      <c r="BY46" s="181"/>
      <c r="BZ46" s="164"/>
      <c r="CA46" s="4"/>
      <c r="CB46" s="165"/>
      <c r="CC46" s="181"/>
      <c r="CD46" s="164"/>
      <c r="CE46" s="4"/>
      <c r="CF46" s="83"/>
      <c r="CG46" s="116"/>
      <c r="CH46" s="82"/>
      <c r="CJ46" s="165"/>
      <c r="CK46" s="181"/>
      <c r="CL46" s="164"/>
      <c r="CN46" s="165"/>
      <c r="CO46" s="181"/>
      <c r="CP46" s="164"/>
      <c r="CQ46" s="4"/>
      <c r="CR46" s="165"/>
      <c r="CS46" s="181"/>
      <c r="CT46" s="164"/>
      <c r="CU46" s="4"/>
      <c r="CV46" s="165"/>
      <c r="CW46" s="181"/>
      <c r="CX46" s="164"/>
      <c r="CY46" s="4"/>
      <c r="CZ46" s="83"/>
      <c r="DA46" s="116"/>
      <c r="DB46" s="82"/>
      <c r="DD46" s="1"/>
      <c r="DE46" s="199"/>
      <c r="DF46" s="216"/>
      <c r="DG46" s="201"/>
      <c r="DH46" s="4"/>
      <c r="DI46" s="199"/>
      <c r="DJ46" s="216"/>
      <c r="DK46" s="201"/>
      <c r="DL46" s="4"/>
      <c r="DM46" s="199"/>
      <c r="DN46" s="216"/>
      <c r="DO46" s="201"/>
      <c r="DP46" s="4"/>
      <c r="DQ46" s="199"/>
      <c r="DR46" s="216"/>
      <c r="DS46" s="201"/>
      <c r="DT46" s="4"/>
      <c r="DU46" s="83"/>
      <c r="DV46" s="116"/>
      <c r="DW46" s="82"/>
      <c r="DY46" s="199"/>
      <c r="DZ46" s="216"/>
      <c r="EA46" s="201"/>
      <c r="EB46" s="4"/>
      <c r="EC46" s="199"/>
      <c r="ED46" s="216"/>
      <c r="EE46" s="201"/>
      <c r="EF46" s="4"/>
      <c r="EG46" s="199"/>
      <c r="EH46" s="216"/>
      <c r="EI46" s="201"/>
      <c r="EJ46" s="4"/>
      <c r="EK46" s="199"/>
      <c r="EL46" s="216"/>
      <c r="EM46" s="201"/>
      <c r="EN46" s="4"/>
      <c r="EO46" s="83"/>
      <c r="EP46" s="116"/>
      <c r="EQ46" s="82"/>
      <c r="ES46" s="199"/>
      <c r="ET46" s="216"/>
      <c r="EU46" s="201"/>
      <c r="EV46" s="4"/>
      <c r="EW46" s="199"/>
      <c r="EX46" s="216"/>
      <c r="EY46" s="201"/>
      <c r="EZ46" s="4"/>
      <c r="FA46" s="199"/>
      <c r="FB46" s="216"/>
      <c r="FC46" s="201"/>
      <c r="FD46" s="4"/>
      <c r="FE46" s="199"/>
      <c r="FF46" s="216"/>
      <c r="FG46" s="201"/>
      <c r="FH46" s="4"/>
      <c r="FI46" s="83"/>
      <c r="FJ46" s="116"/>
      <c r="FK46" s="82"/>
      <c r="FM46" s="199"/>
      <c r="FN46" s="216"/>
      <c r="FO46" s="201"/>
      <c r="FP46" s="4"/>
      <c r="FQ46" s="199"/>
      <c r="FR46" s="216"/>
      <c r="FS46" s="201"/>
      <c r="FT46" s="4"/>
      <c r="FU46" s="199"/>
      <c r="FV46" s="216"/>
      <c r="FW46" s="201"/>
      <c r="FX46" s="4"/>
      <c r="FY46" s="199"/>
      <c r="FZ46" s="216"/>
      <c r="GA46" s="201"/>
      <c r="GB46" s="4"/>
      <c r="GC46" s="83"/>
      <c r="GD46" s="116"/>
      <c r="GE46" s="82"/>
      <c r="GG46" s="199"/>
      <c r="GH46" s="216"/>
      <c r="GI46" s="201"/>
      <c r="GJ46" s="4"/>
      <c r="GK46" s="199"/>
      <c r="GL46" s="216"/>
      <c r="GM46" s="201"/>
      <c r="GN46" s="4"/>
      <c r="GO46" s="199"/>
      <c r="GP46" s="216"/>
      <c r="GQ46" s="201"/>
      <c r="GR46" s="4"/>
      <c r="GS46" s="199"/>
      <c r="GT46" s="216"/>
      <c r="GU46" s="201"/>
      <c r="GV46" s="4"/>
      <c r="GW46" s="83"/>
      <c r="GX46" s="116"/>
      <c r="GY46" s="82"/>
      <c r="HA46" s="199"/>
      <c r="HB46" s="216"/>
      <c r="HC46" s="201"/>
      <c r="HD46" s="4"/>
      <c r="HE46" s="199"/>
      <c r="HF46" s="216"/>
      <c r="HG46" s="201"/>
      <c r="HH46" s="4"/>
      <c r="HI46" s="199"/>
      <c r="HJ46" s="216"/>
      <c r="HK46" s="201"/>
      <c r="HL46" s="4"/>
      <c r="HM46" s="199"/>
      <c r="HN46" s="216"/>
      <c r="HO46" s="201"/>
      <c r="HP46" s="4"/>
      <c r="HQ46" s="83"/>
      <c r="HR46" s="116"/>
      <c r="HS46" s="82"/>
      <c r="HU46" s="199"/>
      <c r="HV46" s="216"/>
      <c r="HW46" s="201"/>
      <c r="HX46" s="4"/>
      <c r="HY46" s="199"/>
      <c r="HZ46" s="216"/>
      <c r="IA46" s="201"/>
      <c r="IB46" s="4"/>
      <c r="IC46" s="199"/>
      <c r="ID46" s="216"/>
      <c r="IE46" s="201"/>
      <c r="IF46" s="4"/>
      <c r="IG46" s="199"/>
      <c r="IH46" s="216"/>
      <c r="II46" s="201"/>
      <c r="IJ46" s="4"/>
      <c r="IK46" s="83"/>
      <c r="IL46" s="116"/>
      <c r="IM46" s="82"/>
      <c r="IO46" s="199"/>
      <c r="IP46" s="216"/>
      <c r="IQ46" s="201"/>
      <c r="IR46" s="4"/>
      <c r="IS46" s="199"/>
      <c r="IT46" s="216"/>
      <c r="IU46" s="201"/>
      <c r="IV46" s="4"/>
      <c r="IW46" s="199"/>
      <c r="IX46" s="216"/>
      <c r="IY46" s="201"/>
      <c r="IZ46" s="4"/>
      <c r="JA46" s="199"/>
      <c r="JB46" s="216"/>
      <c r="JC46" s="201"/>
      <c r="JD46" s="4"/>
      <c r="JE46" s="83"/>
      <c r="JF46" s="116"/>
      <c r="JG46" s="82"/>
      <c r="JI46" s="199"/>
      <c r="JJ46" s="216"/>
      <c r="JK46" s="201"/>
      <c r="JL46" s="4"/>
      <c r="JM46" s="199"/>
      <c r="JN46" s="216"/>
      <c r="JO46" s="201"/>
      <c r="JP46" s="4"/>
      <c r="JQ46" s="199"/>
      <c r="JR46" s="216"/>
      <c r="JS46" s="201"/>
      <c r="JT46" s="4"/>
      <c r="JU46" s="199"/>
      <c r="JV46" s="216"/>
      <c r="JW46" s="201"/>
      <c r="JX46" s="4"/>
      <c r="JY46" s="83"/>
      <c r="JZ46" s="116"/>
      <c r="KA46" s="82"/>
      <c r="KC46" s="199"/>
      <c r="KD46" s="216"/>
      <c r="KE46" s="201"/>
      <c r="KF46" s="4"/>
      <c r="KG46" s="199"/>
      <c r="KH46" s="216"/>
      <c r="KI46" s="201"/>
      <c r="KJ46" s="4"/>
      <c r="KK46" s="199"/>
      <c r="KL46" s="216"/>
      <c r="KM46" s="201"/>
      <c r="KN46" s="4"/>
      <c r="KO46" s="199"/>
      <c r="KP46" s="216"/>
      <c r="KQ46" s="201"/>
      <c r="KR46" s="4"/>
      <c r="KS46" s="83"/>
      <c r="KT46" s="116"/>
      <c r="KU46" s="82"/>
    </row>
    <row r="47" spans="1:307" ht="15" customHeight="1" thickBot="1">
      <c r="A47" s="24" t="s">
        <v>27</v>
      </c>
      <c r="B47" s="124"/>
      <c r="C47" s="124"/>
      <c r="D47" s="124"/>
      <c r="E47" s="124"/>
      <c r="F47" s="124"/>
      <c r="G47" s="4"/>
      <c r="H47" s="165"/>
      <c r="I47" s="182">
        <f>I43-I45</f>
        <v>1828</v>
      </c>
      <c r="J47" s="164"/>
      <c r="K47" s="4"/>
      <c r="L47" s="165"/>
      <c r="M47" s="182">
        <f>M43-M45</f>
        <v>2397</v>
      </c>
      <c r="N47" s="164"/>
      <c r="O47" s="4"/>
      <c r="P47" s="165"/>
      <c r="Q47" s="182">
        <f>Q43-Q45</f>
        <v>2437</v>
      </c>
      <c r="R47" s="164"/>
      <c r="S47" s="4"/>
      <c r="T47" s="165"/>
      <c r="U47" s="182">
        <f>U43-U45</f>
        <v>2319</v>
      </c>
      <c r="V47" s="164"/>
      <c r="W47" s="4"/>
      <c r="X47" s="83"/>
      <c r="Y47" s="117">
        <f>Y43-Y45</f>
        <v>8981</v>
      </c>
      <c r="Z47" s="82"/>
      <c r="AA47" s="4"/>
      <c r="AB47" s="165"/>
      <c r="AC47" s="182">
        <f>AC43-AC45</f>
        <v>2430</v>
      </c>
      <c r="AD47" s="164"/>
      <c r="AE47" s="4"/>
      <c r="AF47" s="165"/>
      <c r="AG47" s="182">
        <f>AG43-AG45</f>
        <v>3147</v>
      </c>
      <c r="AH47" s="164"/>
      <c r="AI47" s="4"/>
      <c r="AJ47" s="165"/>
      <c r="AK47" s="182">
        <f>AK43-AK45</f>
        <v>2349</v>
      </c>
      <c r="AL47" s="164"/>
      <c r="AM47" s="4"/>
      <c r="AN47" s="165"/>
      <c r="AO47" s="182">
        <f>AO43-AO45</f>
        <v>2813</v>
      </c>
      <c r="AP47" s="164"/>
      <c r="AQ47" s="4"/>
      <c r="AR47" s="83"/>
      <c r="AS47" s="117">
        <f>AS43-AS45</f>
        <v>10739</v>
      </c>
      <c r="AT47" s="82"/>
      <c r="AU47" s="4"/>
      <c r="AV47" s="165"/>
      <c r="AW47" s="182">
        <f>AW43-AW45</f>
        <v>2322</v>
      </c>
      <c r="AX47" s="164"/>
      <c r="AY47" s="4"/>
      <c r="AZ47" s="165"/>
      <c r="BA47" s="182">
        <f>BA43-BA45</f>
        <v>2348</v>
      </c>
      <c r="BB47" s="164"/>
      <c r="BC47" s="4"/>
      <c r="BD47" s="165"/>
      <c r="BE47" s="182">
        <f>BE43-BE45</f>
        <v>2515</v>
      </c>
      <c r="BF47" s="164"/>
      <c r="BG47" s="4"/>
      <c r="BH47" s="165"/>
      <c r="BI47" s="182">
        <f>BI43-BI45</f>
        <v>2424</v>
      </c>
      <c r="BJ47" s="164"/>
      <c r="BK47" s="4"/>
      <c r="BL47" s="83"/>
      <c r="BM47" s="117">
        <f>BM43-BM45</f>
        <v>9609</v>
      </c>
      <c r="BN47" s="82"/>
      <c r="BO47" s="4"/>
      <c r="BP47" s="165"/>
      <c r="BQ47" s="182">
        <f>BQ43-BQ45</f>
        <v>2394</v>
      </c>
      <c r="BR47" s="164"/>
      <c r="BS47" s="4"/>
      <c r="BT47" s="165"/>
      <c r="BU47" s="182">
        <f>BU43-BU45</f>
        <v>-8778</v>
      </c>
      <c r="BV47" s="164"/>
      <c r="BW47" s="4"/>
      <c r="BX47" s="165"/>
      <c r="BY47" s="182">
        <f>BY43-BY45</f>
        <v>2691</v>
      </c>
      <c r="BZ47" s="164"/>
      <c r="CA47" s="4"/>
      <c r="CB47" s="165"/>
      <c r="CC47" s="182">
        <f>CC43-CC45</f>
        <v>3803</v>
      </c>
      <c r="CD47" s="164"/>
      <c r="CE47" s="4"/>
      <c r="CF47" s="83"/>
      <c r="CG47" s="117">
        <f>CG43-CG45</f>
        <v>110</v>
      </c>
      <c r="CH47" s="82"/>
      <c r="CJ47" s="165"/>
      <c r="CK47" s="182">
        <f>CK43-CK45</f>
        <v>3549</v>
      </c>
      <c r="CL47" s="164"/>
      <c r="CN47" s="165"/>
      <c r="CO47" s="182">
        <f>CO43-CO45</f>
        <v>2822</v>
      </c>
      <c r="CP47" s="164"/>
      <c r="CQ47" s="4"/>
      <c r="CR47" s="165"/>
      <c r="CS47" s="182">
        <f>CS43-CS45</f>
        <v>3044</v>
      </c>
      <c r="CT47" s="164"/>
      <c r="CU47" s="4"/>
      <c r="CV47" s="165"/>
      <c r="CW47" s="182">
        <f>CW43-CW45</f>
        <v>2206</v>
      </c>
      <c r="CX47" s="164"/>
      <c r="CY47" s="4"/>
      <c r="CZ47" s="83"/>
      <c r="DA47" s="117">
        <f>DA43-DA45</f>
        <v>11621</v>
      </c>
      <c r="DB47" s="82"/>
      <c r="DD47" s="1"/>
      <c r="DE47" s="199"/>
      <c r="DF47" s="217">
        <f ca="1">DF43-DF45</f>
        <v>2710.9787816644716</v>
      </c>
      <c r="DG47" s="201"/>
      <c r="DH47" s="4"/>
      <c r="DI47" s="199"/>
      <c r="DJ47" s="217">
        <f ca="1">DJ43-DJ45</f>
        <v>2722.8078560522836</v>
      </c>
      <c r="DK47" s="201"/>
      <c r="DL47" s="4"/>
      <c r="DM47" s="199"/>
      <c r="DN47" s="217">
        <f ca="1">DN43-DN45</f>
        <v>2861.6770719738497</v>
      </c>
      <c r="DO47" s="201"/>
      <c r="DP47" s="4"/>
      <c r="DQ47" s="199"/>
      <c r="DR47" s="217">
        <f ca="1">DR43-DR45</f>
        <v>3028.8783860451549</v>
      </c>
      <c r="DS47" s="201"/>
      <c r="DT47" s="4"/>
      <c r="DU47" s="83"/>
      <c r="DV47" s="117">
        <f ca="1">DV43-DV45</f>
        <v>11324.342095735759</v>
      </c>
      <c r="DW47" s="82"/>
      <c r="DY47" s="199"/>
      <c r="DZ47" s="217">
        <f ca="1">DZ43-DZ45</f>
        <v>2714.3528117219194</v>
      </c>
      <c r="EA47" s="201"/>
      <c r="EB47" s="4"/>
      <c r="EC47" s="199"/>
      <c r="ED47" s="217">
        <f ca="1">ED43-ED45</f>
        <v>2789.6232643007675</v>
      </c>
      <c r="EE47" s="201"/>
      <c r="EF47" s="4"/>
      <c r="EG47" s="199"/>
      <c r="EH47" s="217">
        <f ca="1">EH43-EH45</f>
        <v>2928.6277216414192</v>
      </c>
      <c r="EI47" s="201"/>
      <c r="EJ47" s="4"/>
      <c r="EK47" s="199"/>
      <c r="EL47" s="217">
        <f ca="1">EL43-EL45</f>
        <v>3102.9061822739268</v>
      </c>
      <c r="EM47" s="201"/>
      <c r="EN47" s="4"/>
      <c r="EO47" s="83"/>
      <c r="EP47" s="117">
        <f ca="1">EP43-EP45</f>
        <v>11535.509979938033</v>
      </c>
      <c r="EQ47" s="82"/>
      <c r="ES47" s="199"/>
      <c r="ET47" s="217">
        <f ca="1">ET43-ET45</f>
        <v>2780.9091620942654</v>
      </c>
      <c r="EU47" s="201"/>
      <c r="EV47" s="4"/>
      <c r="EW47" s="199"/>
      <c r="EX47" s="217">
        <f ca="1">EX43-EX45</f>
        <v>2860.0123134600626</v>
      </c>
      <c r="EY47" s="201"/>
      <c r="EZ47" s="4"/>
      <c r="FA47" s="199"/>
      <c r="FB47" s="217">
        <f ca="1">FB43-FB45</f>
        <v>3019.9824630754001</v>
      </c>
      <c r="FC47" s="201"/>
      <c r="FD47" s="4"/>
      <c r="FE47" s="199"/>
      <c r="FF47" s="217">
        <f ca="1">FF43-FF45</f>
        <v>3216.0077846397453</v>
      </c>
      <c r="FG47" s="201"/>
      <c r="FH47" s="4"/>
      <c r="FI47" s="83"/>
      <c r="FJ47" s="117">
        <f ca="1">FJ43-FJ45</f>
        <v>11876.911723269473</v>
      </c>
      <c r="FK47" s="82"/>
      <c r="FM47" s="199"/>
      <c r="FN47" s="217">
        <f ca="1">FN43-FN45</f>
        <v>3034.5217642603056</v>
      </c>
      <c r="FO47" s="201"/>
      <c r="FP47" s="4"/>
      <c r="FQ47" s="199"/>
      <c r="FR47" s="217">
        <f ca="1">FR43-FR45</f>
        <v>3034.2118300471657</v>
      </c>
      <c r="FS47" s="201"/>
      <c r="FT47" s="4"/>
      <c r="FU47" s="199"/>
      <c r="FV47" s="217">
        <f ca="1">FV43-FV45</f>
        <v>3164.040985453345</v>
      </c>
      <c r="FW47" s="201"/>
      <c r="FX47" s="4"/>
      <c r="FY47" s="199"/>
      <c r="FZ47" s="217">
        <f ca="1">FZ43-FZ45</f>
        <v>3347.6587557756193</v>
      </c>
      <c r="GA47" s="201"/>
      <c r="GB47" s="4"/>
      <c r="GC47" s="83"/>
      <c r="GD47" s="117">
        <f ca="1">GD43-GD45</f>
        <v>12580.43333553644</v>
      </c>
      <c r="GE47" s="82"/>
      <c r="GG47" s="199"/>
      <c r="GH47" s="217">
        <f ca="1">GH43-GH45</f>
        <v>3162.3086380858495</v>
      </c>
      <c r="GI47" s="201"/>
      <c r="GJ47" s="4"/>
      <c r="GK47" s="199"/>
      <c r="GL47" s="217">
        <f ca="1">GL43-GL45</f>
        <v>3159.9447701410827</v>
      </c>
      <c r="GM47" s="201"/>
      <c r="GN47" s="4"/>
      <c r="GO47" s="199"/>
      <c r="GP47" s="217">
        <f ca="1">GP43-GP45</f>
        <v>3296.5107687151703</v>
      </c>
      <c r="GQ47" s="201"/>
      <c r="GR47" s="4"/>
      <c r="GS47" s="199"/>
      <c r="GT47" s="217">
        <f ca="1">GT43-GT45</f>
        <v>3480.9643347432084</v>
      </c>
      <c r="GU47" s="201"/>
      <c r="GV47" s="4"/>
      <c r="GW47" s="83"/>
      <c r="GX47" s="117">
        <f ca="1">GX43-GX45</f>
        <v>13099.728511685304</v>
      </c>
      <c r="GY47" s="82"/>
      <c r="HA47" s="199"/>
      <c r="HB47" s="217">
        <f ca="1">HB43-HB45</f>
        <v>3286.138991751975</v>
      </c>
      <c r="HC47" s="201"/>
      <c r="HD47" s="4"/>
      <c r="HE47" s="199"/>
      <c r="HF47" s="217">
        <f ca="1">HF43-HF45</f>
        <v>3281.8672485821439</v>
      </c>
      <c r="HG47" s="201"/>
      <c r="HH47" s="4"/>
      <c r="HI47" s="199"/>
      <c r="HJ47" s="217">
        <f ca="1">HJ43-HJ45</f>
        <v>3424.7987715593576</v>
      </c>
      <c r="HK47" s="201"/>
      <c r="HL47" s="4"/>
      <c r="HM47" s="199"/>
      <c r="HN47" s="217">
        <f ca="1">HN43-HN45</f>
        <v>3609.6229072426972</v>
      </c>
      <c r="HO47" s="201"/>
      <c r="HP47" s="4"/>
      <c r="HQ47" s="83"/>
      <c r="HR47" s="117">
        <f ca="1">HR43-HR45</f>
        <v>13602.427919136175</v>
      </c>
      <c r="HS47" s="82"/>
      <c r="HU47" s="199"/>
      <c r="HV47" s="217">
        <f ca="1">HV43-HV45</f>
        <v>3404.1578004513708</v>
      </c>
      <c r="HW47" s="201"/>
      <c r="HX47" s="4"/>
      <c r="HY47" s="199"/>
      <c r="HZ47" s="217">
        <f ca="1">HZ43-HZ45</f>
        <v>3398.2343561896432</v>
      </c>
      <c r="IA47" s="201"/>
      <c r="IB47" s="4"/>
      <c r="IC47" s="199"/>
      <c r="ID47" s="217">
        <f ca="1">ID43-ID45</f>
        <v>3547.0339334251189</v>
      </c>
      <c r="IE47" s="201"/>
      <c r="IF47" s="4"/>
      <c r="IG47" s="199"/>
      <c r="IH47" s="217">
        <f ca="1">IH43-IH45</f>
        <v>3731.6348638013942</v>
      </c>
      <c r="II47" s="201"/>
      <c r="IJ47" s="4"/>
      <c r="IK47" s="83"/>
      <c r="IL47" s="117">
        <f ca="1">IL43-IL45</f>
        <v>14081.060953867534</v>
      </c>
      <c r="IM47" s="82"/>
      <c r="IO47" s="199"/>
      <c r="IP47" s="217">
        <f ca="1">IP43-IP45</f>
        <v>3447.6039688184801</v>
      </c>
      <c r="IQ47" s="201"/>
      <c r="IR47" s="4"/>
      <c r="IS47" s="199"/>
      <c r="IT47" s="217">
        <f ca="1">IT43-IT45</f>
        <v>3442.1989499053243</v>
      </c>
      <c r="IU47" s="201"/>
      <c r="IV47" s="4"/>
      <c r="IW47" s="199"/>
      <c r="IX47" s="217">
        <f ca="1">IX43-IX45</f>
        <v>3592.1224316168564</v>
      </c>
      <c r="IY47" s="201"/>
      <c r="IZ47" s="4"/>
      <c r="JA47" s="199"/>
      <c r="JB47" s="217">
        <f ca="1">JB43-JB45</f>
        <v>3779.1338151709724</v>
      </c>
      <c r="JC47" s="201"/>
      <c r="JD47" s="4"/>
      <c r="JE47" s="83"/>
      <c r="JF47" s="117">
        <f ca="1">JF43-JF45</f>
        <v>14261.05916551163</v>
      </c>
      <c r="JG47" s="82"/>
      <c r="JI47" s="199"/>
      <c r="JJ47" s="217">
        <f ca="1">JJ43-JJ45</f>
        <v>3498.3828713950329</v>
      </c>
      <c r="JK47" s="201"/>
      <c r="JL47" s="4"/>
      <c r="JM47" s="199"/>
      <c r="JN47" s="217">
        <f ca="1">JN43-JN45</f>
        <v>3491.6492596681546</v>
      </c>
      <c r="JO47" s="201"/>
      <c r="JP47" s="4"/>
      <c r="JQ47" s="199"/>
      <c r="JR47" s="217">
        <f ca="1">JR43-JR45</f>
        <v>3643.8381702149768</v>
      </c>
      <c r="JS47" s="201"/>
      <c r="JT47" s="4"/>
      <c r="JU47" s="199"/>
      <c r="JV47" s="217">
        <f ca="1">JV43-JV45</f>
        <v>3833.6597620965463</v>
      </c>
      <c r="JW47" s="201"/>
      <c r="JX47" s="4"/>
      <c r="JY47" s="83"/>
      <c r="JZ47" s="117">
        <f ca="1">JZ43-JZ45</f>
        <v>14467.530063374712</v>
      </c>
      <c r="KA47" s="82"/>
      <c r="KC47" s="199"/>
      <c r="KD47" s="217">
        <f ca="1">KD43-KD45</f>
        <v>3550.895348479221</v>
      </c>
      <c r="KE47" s="201"/>
      <c r="KF47" s="4"/>
      <c r="KG47" s="199"/>
      <c r="KH47" s="217">
        <f ca="1">KH43-KH45</f>
        <v>3542.82010207228</v>
      </c>
      <c r="KI47" s="201"/>
      <c r="KJ47" s="4"/>
      <c r="KK47" s="199"/>
      <c r="KL47" s="217">
        <f ca="1">KL43-KL45</f>
        <v>3697.3420168135713</v>
      </c>
      <c r="KM47" s="201"/>
      <c r="KN47" s="4"/>
      <c r="KO47" s="199"/>
      <c r="KP47" s="217">
        <f ca="1">KP43-KP45</f>
        <v>3890.0212277185901</v>
      </c>
      <c r="KQ47" s="201"/>
      <c r="KR47" s="4"/>
      <c r="KS47" s="83"/>
      <c r="KT47" s="117">
        <f ca="1">KT43-KT45</f>
        <v>14681.078695083659</v>
      </c>
      <c r="KU47" s="82"/>
    </row>
    <row r="48" spans="1:307" ht="10.5" customHeight="1" thickTop="1">
      <c r="A48" s="124"/>
      <c r="B48" s="124"/>
      <c r="C48" s="124"/>
      <c r="D48" s="124"/>
      <c r="E48" s="124"/>
      <c r="F48" s="124"/>
      <c r="G48" s="4"/>
      <c r="H48" s="165"/>
      <c r="I48" s="183"/>
      <c r="J48" s="164"/>
      <c r="K48" s="4"/>
      <c r="L48" s="165"/>
      <c r="M48" s="183"/>
      <c r="N48" s="164"/>
      <c r="O48" s="4"/>
      <c r="P48" s="165"/>
      <c r="Q48" s="183"/>
      <c r="R48" s="164"/>
      <c r="S48" s="4"/>
      <c r="T48" s="165"/>
      <c r="U48" s="183"/>
      <c r="V48" s="164"/>
      <c r="W48" s="4"/>
      <c r="X48" s="83"/>
      <c r="Y48" s="29"/>
      <c r="Z48" s="82"/>
      <c r="AA48" s="4"/>
      <c r="AB48" s="165"/>
      <c r="AC48" s="183"/>
      <c r="AD48" s="164"/>
      <c r="AE48" s="4"/>
      <c r="AF48" s="165"/>
      <c r="AG48" s="183"/>
      <c r="AH48" s="164"/>
      <c r="AI48" s="4"/>
      <c r="AJ48" s="165"/>
      <c r="AK48" s="183"/>
      <c r="AL48" s="164"/>
      <c r="AM48" s="4"/>
      <c r="AN48" s="165"/>
      <c r="AO48" s="183"/>
      <c r="AP48" s="164"/>
      <c r="AQ48" s="4"/>
      <c r="AR48" s="83"/>
      <c r="AS48" s="29"/>
      <c r="AT48" s="82"/>
      <c r="AU48" s="4"/>
      <c r="AV48" s="165"/>
      <c r="AW48" s="183"/>
      <c r="AX48" s="164"/>
      <c r="AY48" s="4"/>
      <c r="AZ48" s="165"/>
      <c r="BA48" s="183"/>
      <c r="BB48" s="164"/>
      <c r="BC48" s="4"/>
      <c r="BD48" s="165"/>
      <c r="BE48" s="183"/>
      <c r="BF48" s="164"/>
      <c r="BG48" s="4"/>
      <c r="BH48" s="165"/>
      <c r="BI48" s="183"/>
      <c r="BJ48" s="164"/>
      <c r="BK48" s="4"/>
      <c r="BL48" s="83"/>
      <c r="BM48" s="29"/>
      <c r="BN48" s="82"/>
      <c r="BO48" s="4"/>
      <c r="BP48" s="165"/>
      <c r="BQ48" s="183"/>
      <c r="BR48" s="164"/>
      <c r="BS48" s="4"/>
      <c r="BT48" s="165"/>
      <c r="BU48" s="183"/>
      <c r="BV48" s="164"/>
      <c r="BW48" s="4"/>
      <c r="BX48" s="165"/>
      <c r="BY48" s="183"/>
      <c r="BZ48" s="164"/>
      <c r="CA48" s="4"/>
      <c r="CB48" s="165"/>
      <c r="CC48" s="183"/>
      <c r="CD48" s="164"/>
      <c r="CE48" s="4"/>
      <c r="CF48" s="83"/>
      <c r="CG48" s="29"/>
      <c r="CH48" s="82"/>
      <c r="CJ48" s="165"/>
      <c r="CK48" s="183"/>
      <c r="CL48" s="164"/>
      <c r="CN48" s="165"/>
      <c r="CO48" s="183"/>
      <c r="CP48" s="164"/>
      <c r="CQ48" s="4"/>
      <c r="CR48" s="165"/>
      <c r="CS48" s="183"/>
      <c r="CT48" s="164"/>
      <c r="CU48" s="4"/>
      <c r="CV48" s="165"/>
      <c r="CW48" s="183"/>
      <c r="CX48" s="164"/>
      <c r="CY48" s="4"/>
      <c r="CZ48" s="83"/>
      <c r="DA48" s="29"/>
      <c r="DB48" s="82"/>
      <c r="DD48" s="1"/>
      <c r="DE48" s="199"/>
      <c r="DF48" s="218"/>
      <c r="DG48" s="201"/>
      <c r="DH48" s="4"/>
      <c r="DI48" s="199"/>
      <c r="DJ48" s="218"/>
      <c r="DK48" s="201"/>
      <c r="DL48" s="4"/>
      <c r="DM48" s="199"/>
      <c r="DN48" s="218"/>
      <c r="DO48" s="201"/>
      <c r="DP48" s="4"/>
      <c r="DQ48" s="199"/>
      <c r="DR48" s="218"/>
      <c r="DS48" s="201"/>
      <c r="DT48" s="4"/>
      <c r="DU48" s="83"/>
      <c r="DV48" s="29"/>
      <c r="DW48" s="82"/>
      <c r="DY48" s="199"/>
      <c r="DZ48" s="218"/>
      <c r="EA48" s="201"/>
      <c r="EB48" s="4"/>
      <c r="EC48" s="199"/>
      <c r="ED48" s="218"/>
      <c r="EE48" s="201"/>
      <c r="EF48" s="4"/>
      <c r="EG48" s="199"/>
      <c r="EH48" s="218"/>
      <c r="EI48" s="201"/>
      <c r="EJ48" s="4"/>
      <c r="EK48" s="199"/>
      <c r="EL48" s="218"/>
      <c r="EM48" s="201"/>
      <c r="EN48" s="4"/>
      <c r="EO48" s="83"/>
      <c r="EP48" s="29"/>
      <c r="EQ48" s="82"/>
      <c r="ES48" s="199"/>
      <c r="ET48" s="218"/>
      <c r="EU48" s="201"/>
      <c r="EV48" s="4"/>
      <c r="EW48" s="199"/>
      <c r="EX48" s="218"/>
      <c r="EY48" s="201"/>
      <c r="EZ48" s="4"/>
      <c r="FA48" s="199"/>
      <c r="FB48" s="218"/>
      <c r="FC48" s="201"/>
      <c r="FD48" s="4"/>
      <c r="FE48" s="199"/>
      <c r="FF48" s="218"/>
      <c r="FG48" s="201"/>
      <c r="FH48" s="4"/>
      <c r="FI48" s="83"/>
      <c r="FJ48" s="29"/>
      <c r="FK48" s="82"/>
      <c r="FM48" s="199"/>
      <c r="FN48" s="218"/>
      <c r="FO48" s="201"/>
      <c r="FP48" s="4"/>
      <c r="FQ48" s="199"/>
      <c r="FR48" s="218"/>
      <c r="FS48" s="201"/>
      <c r="FT48" s="4"/>
      <c r="FU48" s="199"/>
      <c r="FV48" s="218"/>
      <c r="FW48" s="201"/>
      <c r="FX48" s="4"/>
      <c r="FY48" s="199"/>
      <c r="FZ48" s="218"/>
      <c r="GA48" s="201"/>
      <c r="GB48" s="4"/>
      <c r="GC48" s="83"/>
      <c r="GD48" s="29"/>
      <c r="GE48" s="82"/>
      <c r="GG48" s="199"/>
      <c r="GH48" s="218"/>
      <c r="GI48" s="201"/>
      <c r="GJ48" s="4"/>
      <c r="GK48" s="199"/>
      <c r="GL48" s="218"/>
      <c r="GM48" s="201"/>
      <c r="GN48" s="4"/>
      <c r="GO48" s="199"/>
      <c r="GP48" s="218"/>
      <c r="GQ48" s="201"/>
      <c r="GR48" s="4"/>
      <c r="GS48" s="199"/>
      <c r="GT48" s="218"/>
      <c r="GU48" s="201"/>
      <c r="GV48" s="4"/>
      <c r="GW48" s="83"/>
      <c r="GX48" s="29"/>
      <c r="GY48" s="82"/>
      <c r="HA48" s="199"/>
      <c r="HB48" s="218"/>
      <c r="HC48" s="201"/>
      <c r="HD48" s="4"/>
      <c r="HE48" s="199"/>
      <c r="HF48" s="218"/>
      <c r="HG48" s="201"/>
      <c r="HH48" s="4"/>
      <c r="HI48" s="199"/>
      <c r="HJ48" s="218"/>
      <c r="HK48" s="201"/>
      <c r="HL48" s="4"/>
      <c r="HM48" s="199"/>
      <c r="HN48" s="218"/>
      <c r="HO48" s="201"/>
      <c r="HP48" s="4"/>
      <c r="HQ48" s="83"/>
      <c r="HR48" s="29"/>
      <c r="HS48" s="82"/>
      <c r="HU48" s="199"/>
      <c r="HV48" s="218"/>
      <c r="HW48" s="201"/>
      <c r="HX48" s="4"/>
      <c r="HY48" s="199"/>
      <c r="HZ48" s="218"/>
      <c r="IA48" s="201"/>
      <c r="IB48" s="4"/>
      <c r="IC48" s="199"/>
      <c r="ID48" s="218"/>
      <c r="IE48" s="201"/>
      <c r="IF48" s="4"/>
      <c r="IG48" s="199"/>
      <c r="IH48" s="218"/>
      <c r="II48" s="201"/>
      <c r="IJ48" s="4"/>
      <c r="IK48" s="83"/>
      <c r="IL48" s="29"/>
      <c r="IM48" s="82"/>
      <c r="IO48" s="199"/>
      <c r="IP48" s="218"/>
      <c r="IQ48" s="201"/>
      <c r="IR48" s="4"/>
      <c r="IS48" s="199"/>
      <c r="IT48" s="218"/>
      <c r="IU48" s="201"/>
      <c r="IV48" s="4"/>
      <c r="IW48" s="199"/>
      <c r="IX48" s="218"/>
      <c r="IY48" s="201"/>
      <c r="IZ48" s="4"/>
      <c r="JA48" s="199"/>
      <c r="JB48" s="218"/>
      <c r="JC48" s="201"/>
      <c r="JD48" s="4"/>
      <c r="JE48" s="83"/>
      <c r="JF48" s="29"/>
      <c r="JG48" s="82"/>
      <c r="JI48" s="199"/>
      <c r="JJ48" s="218"/>
      <c r="JK48" s="201"/>
      <c r="JL48" s="4"/>
      <c r="JM48" s="199"/>
      <c r="JN48" s="218"/>
      <c r="JO48" s="201"/>
      <c r="JP48" s="4"/>
      <c r="JQ48" s="199"/>
      <c r="JR48" s="218"/>
      <c r="JS48" s="201"/>
      <c r="JT48" s="4"/>
      <c r="JU48" s="199"/>
      <c r="JV48" s="218"/>
      <c r="JW48" s="201"/>
      <c r="JX48" s="4"/>
      <c r="JY48" s="83"/>
      <c r="JZ48" s="29"/>
      <c r="KA48" s="82"/>
      <c r="KC48" s="199"/>
      <c r="KD48" s="218"/>
      <c r="KE48" s="201"/>
      <c r="KF48" s="4"/>
      <c r="KG48" s="199"/>
      <c r="KH48" s="218"/>
      <c r="KI48" s="201"/>
      <c r="KJ48" s="4"/>
      <c r="KK48" s="199"/>
      <c r="KL48" s="218"/>
      <c r="KM48" s="201"/>
      <c r="KN48" s="4"/>
      <c r="KO48" s="199"/>
      <c r="KP48" s="218"/>
      <c r="KQ48" s="201"/>
      <c r="KR48" s="4"/>
      <c r="KS48" s="83"/>
      <c r="KT48" s="29"/>
      <c r="KU48" s="82"/>
    </row>
    <row r="49" spans="1:307">
      <c r="A49" s="6" t="s">
        <v>28</v>
      </c>
      <c r="G49" s="4"/>
      <c r="H49" s="165"/>
      <c r="I49" s="184"/>
      <c r="J49" s="164"/>
      <c r="K49" s="4"/>
      <c r="L49" s="165"/>
      <c r="M49" s="184"/>
      <c r="N49" s="164"/>
      <c r="O49" s="4"/>
      <c r="P49" s="165"/>
      <c r="Q49" s="184"/>
      <c r="R49" s="164"/>
      <c r="S49" s="4"/>
      <c r="T49" s="165"/>
      <c r="U49" s="184"/>
      <c r="V49" s="164"/>
      <c r="W49" s="4"/>
      <c r="X49" s="83"/>
      <c r="Y49" s="30"/>
      <c r="Z49" s="82"/>
      <c r="AA49" s="4"/>
      <c r="AB49" s="165"/>
      <c r="AC49" s="184"/>
      <c r="AD49" s="164"/>
      <c r="AE49" s="4"/>
      <c r="AF49" s="165"/>
      <c r="AG49" s="184"/>
      <c r="AH49" s="164"/>
      <c r="AI49" s="4"/>
      <c r="AJ49" s="165"/>
      <c r="AK49" s="184"/>
      <c r="AL49" s="164"/>
      <c r="AM49" s="4"/>
      <c r="AN49" s="165"/>
      <c r="AO49" s="184"/>
      <c r="AP49" s="164"/>
      <c r="AQ49" s="4"/>
      <c r="AR49" s="83"/>
      <c r="AS49" s="30"/>
      <c r="AT49" s="82"/>
      <c r="AU49" s="4"/>
      <c r="AV49" s="165"/>
      <c r="AW49" s="184"/>
      <c r="AX49" s="164"/>
      <c r="AY49" s="4"/>
      <c r="AZ49" s="165"/>
      <c r="BA49" s="184"/>
      <c r="BB49" s="164"/>
      <c r="BC49" s="4"/>
      <c r="BD49" s="165"/>
      <c r="BE49" s="184"/>
      <c r="BF49" s="164"/>
      <c r="BG49" s="4"/>
      <c r="BH49" s="165"/>
      <c r="BI49" s="184"/>
      <c r="BJ49" s="164"/>
      <c r="BK49" s="4"/>
      <c r="BL49" s="83"/>
      <c r="BM49" s="30"/>
      <c r="BN49" s="82"/>
      <c r="BO49" s="4"/>
      <c r="BP49" s="165"/>
      <c r="BQ49" s="184"/>
      <c r="BR49" s="164"/>
      <c r="BS49" s="4"/>
      <c r="BT49" s="165"/>
      <c r="BU49" s="184"/>
      <c r="BV49" s="164"/>
      <c r="BW49" s="4"/>
      <c r="BX49" s="165"/>
      <c r="BY49" s="184"/>
      <c r="BZ49" s="164"/>
      <c r="CA49" s="4"/>
      <c r="CB49" s="165"/>
      <c r="CC49" s="184"/>
      <c r="CD49" s="164"/>
      <c r="CE49" s="4"/>
      <c r="CF49" s="83"/>
      <c r="CG49" s="30"/>
      <c r="CH49" s="82"/>
      <c r="CJ49" s="165"/>
      <c r="CK49" s="184"/>
      <c r="CL49" s="164"/>
      <c r="CN49" s="165"/>
      <c r="CO49" s="184"/>
      <c r="CP49" s="164"/>
      <c r="CQ49" s="4"/>
      <c r="CR49" s="165"/>
      <c r="CS49" s="184"/>
      <c r="CT49" s="164"/>
      <c r="CU49" s="4"/>
      <c r="CV49" s="165"/>
      <c r="CW49" s="184"/>
      <c r="CX49" s="164"/>
      <c r="CY49" s="4"/>
      <c r="CZ49" s="83"/>
      <c r="DA49" s="30"/>
      <c r="DB49" s="82"/>
      <c r="DD49" s="1"/>
      <c r="DE49" s="199"/>
      <c r="DF49" s="219"/>
      <c r="DG49" s="201"/>
      <c r="DH49" s="4"/>
      <c r="DI49" s="199"/>
      <c r="DJ49" s="219"/>
      <c r="DK49" s="201"/>
      <c r="DL49" s="4"/>
      <c r="DM49" s="199"/>
      <c r="DN49" s="219"/>
      <c r="DO49" s="201"/>
      <c r="DP49" s="4"/>
      <c r="DQ49" s="199"/>
      <c r="DR49" s="219"/>
      <c r="DS49" s="201"/>
      <c r="DT49" s="4"/>
      <c r="DU49" s="83"/>
      <c r="DV49" s="30"/>
      <c r="DW49" s="82"/>
      <c r="DY49" s="199"/>
      <c r="DZ49" s="219"/>
      <c r="EA49" s="201"/>
      <c r="EB49" s="4"/>
      <c r="EC49" s="199"/>
      <c r="ED49" s="219"/>
      <c r="EE49" s="201"/>
      <c r="EF49" s="4"/>
      <c r="EG49" s="199"/>
      <c r="EH49" s="219"/>
      <c r="EI49" s="201"/>
      <c r="EJ49" s="4"/>
      <c r="EK49" s="199"/>
      <c r="EL49" s="219"/>
      <c r="EM49" s="201"/>
      <c r="EN49" s="4"/>
      <c r="EO49" s="83"/>
      <c r="EP49" s="30"/>
      <c r="EQ49" s="82"/>
      <c r="ES49" s="199"/>
      <c r="ET49" s="219"/>
      <c r="EU49" s="201"/>
      <c r="EV49" s="4"/>
      <c r="EW49" s="199"/>
      <c r="EX49" s="219"/>
      <c r="EY49" s="201"/>
      <c r="EZ49" s="4"/>
      <c r="FA49" s="199"/>
      <c r="FB49" s="219"/>
      <c r="FC49" s="201"/>
      <c r="FD49" s="4"/>
      <c r="FE49" s="199"/>
      <c r="FF49" s="219"/>
      <c r="FG49" s="201"/>
      <c r="FH49" s="4"/>
      <c r="FI49" s="83"/>
      <c r="FJ49" s="30"/>
      <c r="FK49" s="82"/>
      <c r="FM49" s="199"/>
      <c r="FN49" s="219"/>
      <c r="FO49" s="201"/>
      <c r="FP49" s="4"/>
      <c r="FQ49" s="199"/>
      <c r="FR49" s="219"/>
      <c r="FS49" s="201"/>
      <c r="FT49" s="4"/>
      <c r="FU49" s="199"/>
      <c r="FV49" s="219"/>
      <c r="FW49" s="201"/>
      <c r="FX49" s="4"/>
      <c r="FY49" s="199"/>
      <c r="FZ49" s="219"/>
      <c r="GA49" s="201"/>
      <c r="GB49" s="4"/>
      <c r="GC49" s="83"/>
      <c r="GD49" s="30"/>
      <c r="GE49" s="82"/>
      <c r="GG49" s="199"/>
      <c r="GH49" s="219"/>
      <c r="GI49" s="201"/>
      <c r="GJ49" s="4"/>
      <c r="GK49" s="199"/>
      <c r="GL49" s="219"/>
      <c r="GM49" s="201"/>
      <c r="GN49" s="4"/>
      <c r="GO49" s="199"/>
      <c r="GP49" s="219"/>
      <c r="GQ49" s="201"/>
      <c r="GR49" s="4"/>
      <c r="GS49" s="199"/>
      <c r="GT49" s="219"/>
      <c r="GU49" s="201"/>
      <c r="GV49" s="4"/>
      <c r="GW49" s="83"/>
      <c r="GX49" s="30"/>
      <c r="GY49" s="82"/>
      <c r="HA49" s="199"/>
      <c r="HB49" s="219"/>
      <c r="HC49" s="201"/>
      <c r="HD49" s="4"/>
      <c r="HE49" s="199"/>
      <c r="HF49" s="219"/>
      <c r="HG49" s="201"/>
      <c r="HH49" s="4"/>
      <c r="HI49" s="199"/>
      <c r="HJ49" s="219"/>
      <c r="HK49" s="201"/>
      <c r="HL49" s="4"/>
      <c r="HM49" s="199"/>
      <c r="HN49" s="219"/>
      <c r="HO49" s="201"/>
      <c r="HP49" s="4"/>
      <c r="HQ49" s="83"/>
      <c r="HR49" s="30"/>
      <c r="HS49" s="82"/>
      <c r="HU49" s="199"/>
      <c r="HV49" s="219"/>
      <c r="HW49" s="201"/>
      <c r="HX49" s="4"/>
      <c r="HY49" s="199"/>
      <c r="HZ49" s="219"/>
      <c r="IA49" s="201"/>
      <c r="IB49" s="4"/>
      <c r="IC49" s="199"/>
      <c r="ID49" s="219"/>
      <c r="IE49" s="201"/>
      <c r="IF49" s="4"/>
      <c r="IG49" s="199"/>
      <c r="IH49" s="219"/>
      <c r="II49" s="201"/>
      <c r="IJ49" s="4"/>
      <c r="IK49" s="83"/>
      <c r="IL49" s="30"/>
      <c r="IM49" s="82"/>
      <c r="IO49" s="199"/>
      <c r="IP49" s="219"/>
      <c r="IQ49" s="201"/>
      <c r="IR49" s="4"/>
      <c r="IS49" s="199"/>
      <c r="IT49" s="219"/>
      <c r="IU49" s="201"/>
      <c r="IV49" s="4"/>
      <c r="IW49" s="199"/>
      <c r="IX49" s="219"/>
      <c r="IY49" s="201"/>
      <c r="IZ49" s="4"/>
      <c r="JA49" s="199"/>
      <c r="JB49" s="219"/>
      <c r="JC49" s="201"/>
      <c r="JD49" s="4"/>
      <c r="JE49" s="83"/>
      <c r="JF49" s="30"/>
      <c r="JG49" s="82"/>
      <c r="JI49" s="199"/>
      <c r="JJ49" s="219"/>
      <c r="JK49" s="201"/>
      <c r="JL49" s="4"/>
      <c r="JM49" s="199"/>
      <c r="JN49" s="219"/>
      <c r="JO49" s="201"/>
      <c r="JP49" s="4"/>
      <c r="JQ49" s="199"/>
      <c r="JR49" s="219"/>
      <c r="JS49" s="201"/>
      <c r="JT49" s="4"/>
      <c r="JU49" s="199"/>
      <c r="JV49" s="219"/>
      <c r="JW49" s="201"/>
      <c r="JX49" s="4"/>
      <c r="JY49" s="83"/>
      <c r="JZ49" s="30"/>
      <c r="KA49" s="82"/>
      <c r="KC49" s="199"/>
      <c r="KD49" s="219"/>
      <c r="KE49" s="201"/>
      <c r="KF49" s="4"/>
      <c r="KG49" s="199"/>
      <c r="KH49" s="219"/>
      <c r="KI49" s="201"/>
      <c r="KJ49" s="4"/>
      <c r="KK49" s="199"/>
      <c r="KL49" s="219"/>
      <c r="KM49" s="201"/>
      <c r="KN49" s="4"/>
      <c r="KO49" s="199"/>
      <c r="KP49" s="219"/>
      <c r="KQ49" s="201"/>
      <c r="KR49" s="4"/>
      <c r="KS49" s="83"/>
      <c r="KT49" s="30"/>
      <c r="KU49" s="82"/>
    </row>
    <row r="50" spans="1:307">
      <c r="A50" s="8" t="s">
        <v>25</v>
      </c>
      <c r="B50" s="9"/>
      <c r="C50" s="9"/>
      <c r="D50" s="9"/>
      <c r="E50" s="9"/>
      <c r="F50" s="9"/>
      <c r="G50" s="4"/>
      <c r="H50" s="165"/>
      <c r="I50" s="185">
        <f>IFERROR(I47/I55," ")</f>
        <v>0.35758998435054773</v>
      </c>
      <c r="J50" s="164"/>
      <c r="K50" s="4"/>
      <c r="L50" s="165"/>
      <c r="M50" s="185">
        <f>IFERROR(M47/M55," ")</f>
        <v>0.46843853820598008</v>
      </c>
      <c r="N50" s="164"/>
      <c r="O50" s="4"/>
      <c r="P50" s="165"/>
      <c r="Q50" s="185">
        <f>IFERROR(Q47/Q55," ")</f>
        <v>0.47765582124656997</v>
      </c>
      <c r="R50" s="164"/>
      <c r="S50" s="4"/>
      <c r="T50" s="165"/>
      <c r="U50" s="185">
        <f>IFERROR(U47/U55," ")</f>
        <v>0.45595753047581594</v>
      </c>
      <c r="V50" s="164"/>
      <c r="W50" s="4"/>
      <c r="X50" s="83"/>
      <c r="Y50" s="31">
        <f>IFERROR(Y47/Y55," ")</f>
        <v>1.7596003134796239</v>
      </c>
      <c r="Z50" s="82"/>
      <c r="AA50" s="4"/>
      <c r="AB50" s="165"/>
      <c r="AC50" s="185">
        <f>IFERROR(AC47/AC55," ")</f>
        <v>0.47834645669291337</v>
      </c>
      <c r="AD50" s="164"/>
      <c r="AE50" s="4"/>
      <c r="AF50" s="165"/>
      <c r="AG50" s="185">
        <f>IFERROR(AG47/AG55," ")</f>
        <v>0.62071005917159761</v>
      </c>
      <c r="AH50" s="164"/>
      <c r="AI50" s="4"/>
      <c r="AJ50" s="165"/>
      <c r="AK50" s="185">
        <f>IFERROR(AK47/AK55," ")</f>
        <v>0.46681240063593005</v>
      </c>
      <c r="AL50" s="164"/>
      <c r="AM50" s="4"/>
      <c r="AN50" s="165"/>
      <c r="AO50" s="185">
        <f>IFERROR(AO47/AO55," ")</f>
        <v>0.55913337308686151</v>
      </c>
      <c r="AP50" s="164"/>
      <c r="AQ50" s="4"/>
      <c r="AR50" s="83"/>
      <c r="AS50" s="31">
        <f>IFERROR(AS47/AS55," ")</f>
        <v>2.1252721155749059</v>
      </c>
      <c r="AT50" s="82"/>
      <c r="AU50" s="4"/>
      <c r="AV50" s="165"/>
      <c r="AW50" s="185">
        <f>IFERROR(AW47/AW55," ")</f>
        <v>0.46190570917047941</v>
      </c>
      <c r="AX50" s="164"/>
      <c r="AY50" s="4"/>
      <c r="AZ50" s="165"/>
      <c r="BA50" s="185">
        <f>IFERROR(BA47/BA55," ")</f>
        <v>0.46819541375872381</v>
      </c>
      <c r="BB50" s="164"/>
      <c r="BC50" s="4"/>
      <c r="BD50" s="165"/>
      <c r="BE50" s="185">
        <f>IFERROR(BE47/BE55," ")</f>
        <v>0.50249750249750247</v>
      </c>
      <c r="BF50" s="164"/>
      <c r="BG50" s="4"/>
      <c r="BH50" s="165"/>
      <c r="BI50" s="185">
        <f>IFERROR(BI47/BI55," ")</f>
        <v>0.4854796715401562</v>
      </c>
      <c r="BJ50" s="164"/>
      <c r="BK50" s="4"/>
      <c r="BL50" s="83"/>
      <c r="BM50" s="31">
        <f>IFERROR(BM47/BM55," ")</f>
        <v>1.9179640718562874</v>
      </c>
      <c r="BN50" s="82"/>
      <c r="BO50" s="4"/>
      <c r="BP50" s="165"/>
      <c r="BQ50" s="185">
        <f>IFERROR(BQ47/BQ55," ")</f>
        <v>0.48275862068965519</v>
      </c>
      <c r="BR50" s="164"/>
      <c r="BS50" s="4"/>
      <c r="BT50" s="165"/>
      <c r="BU50" s="185">
        <f>IFERROR(BU47/BU55," ")</f>
        <v>-1.7826969943135662</v>
      </c>
      <c r="BV50" s="164"/>
      <c r="BW50" s="4"/>
      <c r="BX50" s="165"/>
      <c r="BY50" s="185">
        <f>IFERROR(BY47/BY55," ")</f>
        <v>0.56167814652473391</v>
      </c>
      <c r="BZ50" s="164"/>
      <c r="CA50" s="4"/>
      <c r="CB50" s="165"/>
      <c r="CC50" s="185">
        <f>IFERROR(CC47/CC55," ")</f>
        <v>0.81399828767123283</v>
      </c>
      <c r="CD50" s="164"/>
      <c r="CE50" s="4"/>
      <c r="CF50" s="83"/>
      <c r="CG50" s="31">
        <f>IFERROR(CG47/CG55," ")</f>
        <v>2.2741368616911308E-2</v>
      </c>
      <c r="CH50" s="82"/>
      <c r="CJ50" s="165"/>
      <c r="CK50" s="185">
        <f>IFERROR(CK47/CK55," ")</f>
        <v>0.7774370208105148</v>
      </c>
      <c r="CL50" s="164"/>
      <c r="CN50" s="165"/>
      <c r="CO50" s="185">
        <f>IFERROR(CO47/CO55," ")</f>
        <v>0.63131991051454139</v>
      </c>
      <c r="CP50" s="164"/>
      <c r="CQ50" s="4"/>
      <c r="CR50" s="165"/>
      <c r="CS50" s="185">
        <f>IFERROR(CS47/CS55," ")</f>
        <v>0.69656750572082382</v>
      </c>
      <c r="CT50" s="164"/>
      <c r="CU50" s="4"/>
      <c r="CV50" s="165"/>
      <c r="CW50" s="185">
        <f>IFERROR(CW47/CW55," ")</f>
        <v>0.51674865308034668</v>
      </c>
      <c r="CX50" s="164"/>
      <c r="CY50" s="4"/>
      <c r="CZ50" s="83"/>
      <c r="DA50" s="31">
        <f>IFERROR(DA47/DA55," ")</f>
        <v>2.6297804933242817</v>
      </c>
      <c r="DB50" s="82"/>
      <c r="DD50" s="1"/>
      <c r="DE50" s="199"/>
      <c r="DF50" s="220">
        <f ca="1">IFERROR(DF47/DF55," ")</f>
        <v>0.64271508590778914</v>
      </c>
      <c r="DG50" s="201"/>
      <c r="DH50" s="4"/>
      <c r="DI50" s="199"/>
      <c r="DJ50" s="220">
        <f ca="1">IFERROR(DJ47/DJ55," ")</f>
        <v>0.65206758005456034</v>
      </c>
      <c r="DK50" s="201"/>
      <c r="DL50" s="4"/>
      <c r="DM50" s="199"/>
      <c r="DN50" s="220">
        <f ca="1">IFERROR(DN47/DN55," ")</f>
        <v>0.69114845829324767</v>
      </c>
      <c r="DO50" s="201"/>
      <c r="DP50" s="4"/>
      <c r="DQ50" s="199"/>
      <c r="DR50" s="220">
        <f ca="1">IFERROR(DR47/DR55," ")</f>
        <v>0.7367316035874063</v>
      </c>
      <c r="DS50" s="201"/>
      <c r="DT50" s="4"/>
      <c r="DU50" s="83"/>
      <c r="DV50" s="31">
        <f ca="1">IFERROR(DV47/DV55," ")</f>
        <v>2.7213199256698108</v>
      </c>
      <c r="DW50" s="82"/>
      <c r="DY50" s="199"/>
      <c r="DZ50" s="220">
        <f ca="1">IFERROR(DZ47/DZ55," ")</f>
        <v>0.66312878254039254</v>
      </c>
      <c r="EA50" s="201"/>
      <c r="EB50" s="4"/>
      <c r="EC50" s="199"/>
      <c r="ED50" s="220">
        <f ca="1">IFERROR(ED47/ED55," ")</f>
        <v>0.68401443215162006</v>
      </c>
      <c r="EE50" s="201"/>
      <c r="EF50" s="4"/>
      <c r="EG50" s="199"/>
      <c r="EH50" s="220">
        <f ca="1">IFERROR(EH47/EH55," ")</f>
        <v>0.7202903030818294</v>
      </c>
      <c r="EI50" s="201"/>
      <c r="EJ50" s="4"/>
      <c r="EK50" s="199"/>
      <c r="EL50" s="220">
        <f ca="1">IFERROR(EL47/EL55," ")</f>
        <v>0.76509385151371112</v>
      </c>
      <c r="EM50" s="201"/>
      <c r="EN50" s="4"/>
      <c r="EO50" s="83"/>
      <c r="EP50" s="31">
        <f ca="1">IFERROR(EP47/EP55," ")</f>
        <v>2.8320075024883278</v>
      </c>
      <c r="EQ50" s="82"/>
      <c r="ES50" s="199"/>
      <c r="ET50" s="220">
        <f ca="1">IFERROR(ET47/ET55," ")</f>
        <v>0.68606018914862621</v>
      </c>
      <c r="EU50" s="201"/>
      <c r="EV50" s="4"/>
      <c r="EW50" s="199"/>
      <c r="EX50" s="220">
        <f ca="1">IFERROR(EX47/EX55," ")</f>
        <v>0.70588496406478896</v>
      </c>
      <c r="EY50" s="201"/>
      <c r="EZ50" s="4"/>
      <c r="FA50" s="199"/>
      <c r="FB50" s="220">
        <f ca="1">IFERROR(FB47/FB55," ")</f>
        <v>0.74563941148512369</v>
      </c>
      <c r="FC50" s="201"/>
      <c r="FD50" s="4"/>
      <c r="FE50" s="199"/>
      <c r="FF50" s="220">
        <f ca="1">IFERROR(FF47/FF55," ")</f>
        <v>0.79427914052195625</v>
      </c>
      <c r="FG50" s="201"/>
      <c r="FH50" s="4"/>
      <c r="FI50" s="83"/>
      <c r="FJ50" s="31">
        <f ca="1">IFERROR(FJ47/FJ55," ")</f>
        <v>2.9317975486552394</v>
      </c>
      <c r="FK50" s="82"/>
      <c r="FM50" s="199"/>
      <c r="FN50" s="220">
        <f ca="1">IFERROR(FN47/FN55," ")</f>
        <v>0.7496450881892528</v>
      </c>
      <c r="FO50" s="201"/>
      <c r="FP50" s="4"/>
      <c r="FQ50" s="199"/>
      <c r="FR50" s="220">
        <f ca="1">IFERROR(FR47/FR55," ")</f>
        <v>0.74972539406005179</v>
      </c>
      <c r="FS50" s="201"/>
      <c r="FT50" s="4"/>
      <c r="FU50" s="199"/>
      <c r="FV50" s="220">
        <f ca="1">IFERROR(FV47/FV55," ")</f>
        <v>0.78194090693999341</v>
      </c>
      <c r="FW50" s="201"/>
      <c r="FX50" s="4"/>
      <c r="FY50" s="199"/>
      <c r="FZ50" s="220">
        <f ca="1">IFERROR(FZ47/FZ55," ")</f>
        <v>0.82743854989516108</v>
      </c>
      <c r="GA50" s="201"/>
      <c r="GB50" s="4"/>
      <c r="GC50" s="83"/>
      <c r="GD50" s="31">
        <f ca="1">IFERROR(GD47/GD55," ")</f>
        <v>3.108727353532776</v>
      </c>
      <c r="GE50" s="82"/>
      <c r="GG50" s="199"/>
      <c r="GH50" s="220">
        <f ca="1">IFERROR(GH47/GH55," ")</f>
        <v>0.7817194986073035</v>
      </c>
      <c r="GI50" s="201"/>
      <c r="GJ50" s="4"/>
      <c r="GK50" s="199"/>
      <c r="GL50" s="220">
        <f ca="1">IFERROR(GL47/GL55," ")</f>
        <v>0.78121304142447989</v>
      </c>
      <c r="GM50" s="201"/>
      <c r="GN50" s="4"/>
      <c r="GO50" s="199"/>
      <c r="GP50" s="220">
        <f ca="1">IFERROR(GP47/GP55," ")</f>
        <v>0.81504289519797102</v>
      </c>
      <c r="GQ50" s="201"/>
      <c r="GR50" s="4"/>
      <c r="GS50" s="199"/>
      <c r="GT50" s="220">
        <f ca="1">IFERROR(GT47/GT55," ")</f>
        <v>0.86070718262940127</v>
      </c>
      <c r="GU50" s="201"/>
      <c r="GV50" s="4"/>
      <c r="GW50" s="83"/>
      <c r="GX50" s="31">
        <f ca="1">IFERROR(GX47/GX55," ")</f>
        <v>3.2386716463153302</v>
      </c>
      <c r="GY50" s="82"/>
      <c r="HA50" s="199"/>
      <c r="HB50" s="220">
        <f ca="1">IFERROR(HB47/HB55," ")</f>
        <v>0.8125809009346836</v>
      </c>
      <c r="HC50" s="201"/>
      <c r="HD50" s="4"/>
      <c r="HE50" s="199"/>
      <c r="HF50" s="220">
        <f ca="1">IFERROR(HF47/HF55," ")</f>
        <v>0.81156314712522126</v>
      </c>
      <c r="HG50" s="201"/>
      <c r="HH50" s="4"/>
      <c r="HI50" s="199"/>
      <c r="HJ50" s="220">
        <f ca="1">IFERROR(HJ47/HJ55," ")</f>
        <v>0.84694167118380503</v>
      </c>
      <c r="HK50" s="201"/>
      <c r="HL50" s="4"/>
      <c r="HM50" s="199"/>
      <c r="HN50" s="220">
        <f ca="1">IFERROR(HN47/HN55," ")</f>
        <v>0.89267734059693382</v>
      </c>
      <c r="HO50" s="201"/>
      <c r="HP50" s="4"/>
      <c r="HQ50" s="83"/>
      <c r="HR50" s="31">
        <f ca="1">IFERROR(HR47/HR55," ")</f>
        <v>3.3637577392704574</v>
      </c>
      <c r="HS50" s="82"/>
      <c r="HU50" s="199"/>
      <c r="HV50" s="220">
        <f ca="1">IFERROR(HV47/HV55," ")</f>
        <v>0.84188774055147098</v>
      </c>
      <c r="HW50" s="201"/>
      <c r="HX50" s="4"/>
      <c r="HY50" s="199"/>
      <c r="HZ50" s="220">
        <f ca="1">IFERROR(HZ47/HZ55," ")</f>
        <v>0.8404418135463011</v>
      </c>
      <c r="IA50" s="201"/>
      <c r="IB50" s="4"/>
      <c r="IC50" s="199"/>
      <c r="ID50" s="220">
        <f ca="1">IFERROR(ID47/ID55," ")</f>
        <v>0.87725899206725111</v>
      </c>
      <c r="IE50" s="201"/>
      <c r="IF50" s="4"/>
      <c r="IG50" s="199"/>
      <c r="IH50" s="220">
        <f ca="1">IFERROR(IH47/IH55," ")</f>
        <v>0.92292924145313193</v>
      </c>
      <c r="II50" s="201"/>
      <c r="IJ50" s="4"/>
      <c r="IK50" s="83"/>
      <c r="IL50" s="31">
        <f ca="1">IFERROR(IL47/IL55," ")</f>
        <v>3.482515213902456</v>
      </c>
      <c r="IM50" s="82"/>
      <c r="IO50" s="199"/>
      <c r="IP50" s="220">
        <f ca="1">IFERROR(IP47/IP55," ")</f>
        <v>0.85269215520269259</v>
      </c>
      <c r="IQ50" s="201"/>
      <c r="IR50" s="4"/>
      <c r="IS50" s="199"/>
      <c r="IT50" s="220">
        <f ca="1">IFERROR(IT47/IT55," ")</f>
        <v>0.85136450816975839</v>
      </c>
      <c r="IU50" s="201"/>
      <c r="IV50" s="4"/>
      <c r="IW50" s="199"/>
      <c r="IX50" s="220">
        <f ca="1">IFERROR(IX47/IX55," ")</f>
        <v>0.88845326977339822</v>
      </c>
      <c r="IY50" s="201"/>
      <c r="IZ50" s="4"/>
      <c r="JA50" s="199"/>
      <c r="JB50" s="220">
        <f ca="1">IFERROR(JB47/JB55," ")</f>
        <v>0.93471445268531728</v>
      </c>
      <c r="JC50" s="201"/>
      <c r="JD50" s="4"/>
      <c r="JE50" s="83"/>
      <c r="JF50" s="31">
        <f ca="1">IFERROR(JF47/JF55," ")</f>
        <v>3.5272231460496806</v>
      </c>
      <c r="JG50" s="82"/>
      <c r="JI50" s="199"/>
      <c r="JJ50" s="220">
        <f ca="1">IFERROR(JJ47/JJ55," ")</f>
        <v>0.86528008333607054</v>
      </c>
      <c r="JK50" s="201"/>
      <c r="JL50" s="4"/>
      <c r="JM50" s="199"/>
      <c r="JN50" s="220">
        <f ca="1">IFERROR(JN47/JN55," ")</f>
        <v>0.86361904081698337</v>
      </c>
      <c r="JO50" s="201"/>
      <c r="JP50" s="4"/>
      <c r="JQ50" s="199"/>
      <c r="JR50" s="220">
        <f ca="1">IFERROR(JR47/JR55," ")</f>
        <v>0.90126504712995636</v>
      </c>
      <c r="JS50" s="201"/>
      <c r="JT50" s="4"/>
      <c r="JU50" s="199"/>
      <c r="JV50" s="220">
        <f ca="1">IFERROR(JV47/JV55," ")</f>
        <v>0.94821877781557962</v>
      </c>
      <c r="JW50" s="201"/>
      <c r="JX50" s="4"/>
      <c r="JY50" s="83"/>
      <c r="JZ50" s="31">
        <f ca="1">IFERROR(JZ47/JZ55," ")</f>
        <v>3.578382352007166</v>
      </c>
      <c r="KA50" s="82"/>
      <c r="KC50" s="199"/>
      <c r="KD50" s="220">
        <f ca="1">IFERROR(KD47/KD55," ")</f>
        <v>0.87828230906430815</v>
      </c>
      <c r="KE50" s="201"/>
      <c r="KF50" s="4"/>
      <c r="KG50" s="199"/>
      <c r="KH50" s="220">
        <f ca="1">IFERROR(KH47/KH55," ")</f>
        <v>0.87628710929830245</v>
      </c>
      <c r="KI50" s="201"/>
      <c r="KJ50" s="4"/>
      <c r="KK50" s="199"/>
      <c r="KL50" s="220">
        <f ca="1">IFERROR(KL47/KL55," ")</f>
        <v>0.91450867637066868</v>
      </c>
      <c r="KM50" s="201"/>
      <c r="KN50" s="4"/>
      <c r="KO50" s="199"/>
      <c r="KP50" s="220">
        <f ca="1">IFERROR(KP47/KP55," ")</f>
        <v>0.96216799642349626</v>
      </c>
      <c r="KQ50" s="201"/>
      <c r="KR50" s="4"/>
      <c r="KS50" s="83"/>
      <c r="KT50" s="31">
        <f ca="1">IFERROR(KT47/KT55," ")</f>
        <v>3.6312458035214177</v>
      </c>
      <c r="KU50" s="82"/>
    </row>
    <row r="51" spans="1:307" ht="5.25" customHeight="1">
      <c r="G51" s="4"/>
      <c r="H51" s="165"/>
      <c r="I51" s="186"/>
      <c r="J51" s="164"/>
      <c r="K51" s="4"/>
      <c r="L51" s="165"/>
      <c r="M51" s="186"/>
      <c r="N51" s="164"/>
      <c r="O51" s="4"/>
      <c r="P51" s="165"/>
      <c r="Q51" s="186"/>
      <c r="R51" s="164"/>
      <c r="S51" s="4"/>
      <c r="T51" s="165"/>
      <c r="U51" s="186"/>
      <c r="V51" s="164"/>
      <c r="W51" s="4"/>
      <c r="X51" s="83"/>
      <c r="Y51" s="32"/>
      <c r="Z51" s="82"/>
      <c r="AA51" s="4"/>
      <c r="AB51" s="165"/>
      <c r="AC51" s="186"/>
      <c r="AD51" s="164"/>
      <c r="AE51" s="4"/>
      <c r="AF51" s="165"/>
      <c r="AG51" s="186"/>
      <c r="AH51" s="164"/>
      <c r="AI51" s="4"/>
      <c r="AJ51" s="165"/>
      <c r="AK51" s="186"/>
      <c r="AL51" s="164"/>
      <c r="AM51" s="4"/>
      <c r="AN51" s="165"/>
      <c r="AO51" s="186"/>
      <c r="AP51" s="164"/>
      <c r="AQ51" s="4"/>
      <c r="AR51" s="83"/>
      <c r="AS51" s="32"/>
      <c r="AT51" s="82"/>
      <c r="AU51" s="4"/>
      <c r="AV51" s="165"/>
      <c r="AW51" s="186"/>
      <c r="AX51" s="164"/>
      <c r="AY51" s="4"/>
      <c r="AZ51" s="165"/>
      <c r="BA51" s="186"/>
      <c r="BB51" s="164"/>
      <c r="BC51" s="4"/>
      <c r="BD51" s="165"/>
      <c r="BE51" s="186"/>
      <c r="BF51" s="164"/>
      <c r="BG51" s="4"/>
      <c r="BH51" s="165"/>
      <c r="BI51" s="186"/>
      <c r="BJ51" s="164"/>
      <c r="BK51" s="4"/>
      <c r="BL51" s="83"/>
      <c r="BM51" s="32"/>
      <c r="BN51" s="82"/>
      <c r="BO51" s="4"/>
      <c r="BP51" s="165"/>
      <c r="BQ51" s="186"/>
      <c r="BR51" s="164"/>
      <c r="BS51" s="4"/>
      <c r="BT51" s="165"/>
      <c r="BU51" s="186"/>
      <c r="BV51" s="164"/>
      <c r="BW51" s="4"/>
      <c r="BX51" s="165"/>
      <c r="BY51" s="186"/>
      <c r="BZ51" s="164"/>
      <c r="CA51" s="4"/>
      <c r="CB51" s="165"/>
      <c r="CC51" s="186"/>
      <c r="CD51" s="164"/>
      <c r="CE51" s="4"/>
      <c r="CF51" s="83"/>
      <c r="CG51" s="32"/>
      <c r="CH51" s="82"/>
      <c r="CJ51" s="165"/>
      <c r="CK51" s="186"/>
      <c r="CL51" s="164"/>
      <c r="CN51" s="165"/>
      <c r="CO51" s="186"/>
      <c r="CP51" s="164"/>
      <c r="CQ51" s="4"/>
      <c r="CR51" s="165"/>
      <c r="CS51" s="186"/>
      <c r="CT51" s="164"/>
      <c r="CU51" s="4"/>
      <c r="CV51" s="165"/>
      <c r="CW51" s="186"/>
      <c r="CX51" s="164"/>
      <c r="CY51" s="4"/>
      <c r="CZ51" s="83"/>
      <c r="DA51" s="32"/>
      <c r="DB51" s="82"/>
      <c r="DD51" s="1"/>
      <c r="DE51" s="199"/>
      <c r="DF51" s="221"/>
      <c r="DG51" s="201"/>
      <c r="DH51" s="4"/>
      <c r="DI51" s="199"/>
      <c r="DJ51" s="221"/>
      <c r="DK51" s="201"/>
      <c r="DL51" s="4"/>
      <c r="DM51" s="199"/>
      <c r="DN51" s="221"/>
      <c r="DO51" s="201"/>
      <c r="DP51" s="4"/>
      <c r="DQ51" s="199"/>
      <c r="DR51" s="221"/>
      <c r="DS51" s="201"/>
      <c r="DT51" s="4"/>
      <c r="DU51" s="83"/>
      <c r="DV51" s="32"/>
      <c r="DW51" s="82"/>
      <c r="DY51" s="199"/>
      <c r="DZ51" s="221"/>
      <c r="EA51" s="201"/>
      <c r="EB51" s="4"/>
      <c r="EC51" s="199"/>
      <c r="ED51" s="221"/>
      <c r="EE51" s="201"/>
      <c r="EF51" s="4"/>
      <c r="EG51" s="199"/>
      <c r="EH51" s="221"/>
      <c r="EI51" s="201"/>
      <c r="EJ51" s="4"/>
      <c r="EK51" s="199"/>
      <c r="EL51" s="221"/>
      <c r="EM51" s="201"/>
      <c r="EN51" s="4"/>
      <c r="EO51" s="83"/>
      <c r="EP51" s="32"/>
      <c r="EQ51" s="82"/>
      <c r="ES51" s="199"/>
      <c r="ET51" s="221"/>
      <c r="EU51" s="201"/>
      <c r="EV51" s="4"/>
      <c r="EW51" s="199"/>
      <c r="EX51" s="221"/>
      <c r="EY51" s="201"/>
      <c r="EZ51" s="4"/>
      <c r="FA51" s="199"/>
      <c r="FB51" s="221"/>
      <c r="FC51" s="201"/>
      <c r="FD51" s="4"/>
      <c r="FE51" s="199"/>
      <c r="FF51" s="221"/>
      <c r="FG51" s="201"/>
      <c r="FH51" s="4"/>
      <c r="FI51" s="83"/>
      <c r="FJ51" s="32"/>
      <c r="FK51" s="82"/>
      <c r="FM51" s="199"/>
      <c r="FN51" s="221"/>
      <c r="FO51" s="201"/>
      <c r="FP51" s="4"/>
      <c r="FQ51" s="199"/>
      <c r="FR51" s="221"/>
      <c r="FS51" s="201"/>
      <c r="FT51" s="4"/>
      <c r="FU51" s="199"/>
      <c r="FV51" s="221"/>
      <c r="FW51" s="201"/>
      <c r="FX51" s="4"/>
      <c r="FY51" s="199"/>
      <c r="FZ51" s="221"/>
      <c r="GA51" s="201"/>
      <c r="GB51" s="4"/>
      <c r="GC51" s="83"/>
      <c r="GD51" s="32"/>
      <c r="GE51" s="82"/>
      <c r="GG51" s="199"/>
      <c r="GH51" s="221"/>
      <c r="GI51" s="201"/>
      <c r="GJ51" s="4"/>
      <c r="GK51" s="199"/>
      <c r="GL51" s="221"/>
      <c r="GM51" s="201"/>
      <c r="GN51" s="4"/>
      <c r="GO51" s="199"/>
      <c r="GP51" s="221"/>
      <c r="GQ51" s="201"/>
      <c r="GR51" s="4"/>
      <c r="GS51" s="199"/>
      <c r="GT51" s="221"/>
      <c r="GU51" s="201"/>
      <c r="GV51" s="4"/>
      <c r="GW51" s="83"/>
      <c r="GX51" s="32"/>
      <c r="GY51" s="82"/>
      <c r="HA51" s="199"/>
      <c r="HB51" s="221"/>
      <c r="HC51" s="201"/>
      <c r="HD51" s="4"/>
      <c r="HE51" s="199"/>
      <c r="HF51" s="221"/>
      <c r="HG51" s="201"/>
      <c r="HH51" s="4"/>
      <c r="HI51" s="199"/>
      <c r="HJ51" s="221"/>
      <c r="HK51" s="201"/>
      <c r="HL51" s="4"/>
      <c r="HM51" s="199"/>
      <c r="HN51" s="221"/>
      <c r="HO51" s="201"/>
      <c r="HP51" s="4"/>
      <c r="HQ51" s="83"/>
      <c r="HR51" s="32"/>
      <c r="HS51" s="82"/>
      <c r="HU51" s="199"/>
      <c r="HV51" s="221"/>
      <c r="HW51" s="201"/>
      <c r="HX51" s="4"/>
      <c r="HY51" s="199"/>
      <c r="HZ51" s="221"/>
      <c r="IA51" s="201"/>
      <c r="IB51" s="4"/>
      <c r="IC51" s="199"/>
      <c r="ID51" s="221"/>
      <c r="IE51" s="201"/>
      <c r="IF51" s="4"/>
      <c r="IG51" s="199"/>
      <c r="IH51" s="221"/>
      <c r="II51" s="201"/>
      <c r="IJ51" s="4"/>
      <c r="IK51" s="83"/>
      <c r="IL51" s="32"/>
      <c r="IM51" s="82"/>
      <c r="IO51" s="199"/>
      <c r="IP51" s="221"/>
      <c r="IQ51" s="201"/>
      <c r="IR51" s="4"/>
      <c r="IS51" s="199"/>
      <c r="IT51" s="221"/>
      <c r="IU51" s="201"/>
      <c r="IV51" s="4"/>
      <c r="IW51" s="199"/>
      <c r="IX51" s="221"/>
      <c r="IY51" s="201"/>
      <c r="IZ51" s="4"/>
      <c r="JA51" s="199"/>
      <c r="JB51" s="221"/>
      <c r="JC51" s="201"/>
      <c r="JD51" s="4"/>
      <c r="JE51" s="83"/>
      <c r="JF51" s="32"/>
      <c r="JG51" s="82"/>
      <c r="JI51" s="199"/>
      <c r="JJ51" s="221"/>
      <c r="JK51" s="201"/>
      <c r="JL51" s="4"/>
      <c r="JM51" s="199"/>
      <c r="JN51" s="221"/>
      <c r="JO51" s="201"/>
      <c r="JP51" s="4"/>
      <c r="JQ51" s="199"/>
      <c r="JR51" s="221"/>
      <c r="JS51" s="201"/>
      <c r="JT51" s="4"/>
      <c r="JU51" s="199"/>
      <c r="JV51" s="221"/>
      <c r="JW51" s="201"/>
      <c r="JX51" s="4"/>
      <c r="JY51" s="83"/>
      <c r="JZ51" s="32"/>
      <c r="KA51" s="82"/>
      <c r="KC51" s="199"/>
      <c r="KD51" s="221"/>
      <c r="KE51" s="201"/>
      <c r="KF51" s="4"/>
      <c r="KG51" s="199"/>
      <c r="KH51" s="221"/>
      <c r="KI51" s="201"/>
      <c r="KJ51" s="4"/>
      <c r="KK51" s="199"/>
      <c r="KL51" s="221"/>
      <c r="KM51" s="201"/>
      <c r="KN51" s="4"/>
      <c r="KO51" s="199"/>
      <c r="KP51" s="221"/>
      <c r="KQ51" s="201"/>
      <c r="KR51" s="4"/>
      <c r="KS51" s="83"/>
      <c r="KT51" s="32"/>
      <c r="KU51" s="82"/>
    </row>
    <row r="52" spans="1:307">
      <c r="A52" s="8" t="s">
        <v>26</v>
      </c>
      <c r="B52" s="9"/>
      <c r="C52" s="9"/>
      <c r="D52" s="9"/>
      <c r="E52" s="9"/>
      <c r="F52" s="9"/>
      <c r="G52" s="4"/>
      <c r="H52" s="165"/>
      <c r="I52" s="187">
        <f>IFERROR(I47/I57," ")</f>
        <v>0.35453840186190844</v>
      </c>
      <c r="J52" s="164"/>
      <c r="K52" s="4"/>
      <c r="L52" s="165"/>
      <c r="M52" s="187">
        <f>IFERROR(M47/M57," ")</f>
        <v>0.46453488372093021</v>
      </c>
      <c r="N52" s="164"/>
      <c r="O52" s="4"/>
      <c r="P52" s="165"/>
      <c r="Q52" s="187">
        <f>IFERROR(Q47/Q57," ")</f>
        <v>0.47338772338772339</v>
      </c>
      <c r="R52" s="164"/>
      <c r="S52" s="4"/>
      <c r="T52" s="165"/>
      <c r="U52" s="187">
        <f>IFERROR(U47/U57," ")</f>
        <v>0.45195868251802768</v>
      </c>
      <c r="V52" s="164"/>
      <c r="W52" s="4"/>
      <c r="X52" s="83"/>
      <c r="Y52" s="33">
        <f>IFERROR(Y47/Y57," ")</f>
        <v>1.7452390205985231</v>
      </c>
      <c r="Z52" s="82"/>
      <c r="AA52" s="4"/>
      <c r="AB52" s="165"/>
      <c r="AC52" s="187">
        <f>IFERROR(AC47/AC57," ")</f>
        <v>0.47525914336006259</v>
      </c>
      <c r="AD52" s="164"/>
      <c r="AE52" s="4"/>
      <c r="AF52" s="165"/>
      <c r="AG52" s="187">
        <f>IFERROR(AG47/AG57," ")</f>
        <v>0.6174220129487934</v>
      </c>
      <c r="AH52" s="164"/>
      <c r="AI52" s="4"/>
      <c r="AJ52" s="165"/>
      <c r="AK52" s="187">
        <f>IFERROR(AK47/AK57," ")</f>
        <v>0.46377097729516287</v>
      </c>
      <c r="AL52" s="164"/>
      <c r="AM52" s="4"/>
      <c r="AN52" s="165"/>
      <c r="AO52" s="187">
        <f>IFERROR(AO47/AO57," ")</f>
        <v>0.55516084468127092</v>
      </c>
      <c r="AP52" s="164"/>
      <c r="AQ52" s="4"/>
      <c r="AR52" s="83"/>
      <c r="AS52" s="33">
        <f>IFERROR(AS47/AS57," ")</f>
        <v>2.1106525157232703</v>
      </c>
      <c r="AT52" s="82"/>
      <c r="AU52" s="4"/>
      <c r="AV52" s="165"/>
      <c r="AW52" s="187">
        <f>IFERROR(AW47/AW57," ")</f>
        <v>0.45834978286616662</v>
      </c>
      <c r="AX52" s="164"/>
      <c r="AY52" s="4"/>
      <c r="AZ52" s="165"/>
      <c r="BA52" s="187">
        <f>IFERROR(BA47/BA57," ")</f>
        <v>0.46587301587301588</v>
      </c>
      <c r="BB52" s="164"/>
      <c r="BC52" s="4"/>
      <c r="BD52" s="165"/>
      <c r="BE52" s="187">
        <f>IFERROR(BE47/BE57," ")</f>
        <v>0.49851337958374631</v>
      </c>
      <c r="BF52" s="164"/>
      <c r="BG52" s="4"/>
      <c r="BH52" s="165"/>
      <c r="BI52" s="187">
        <f>IFERROR(BI47/BI57," ")</f>
        <v>0.48219614083946688</v>
      </c>
      <c r="BJ52" s="164"/>
      <c r="BK52" s="4"/>
      <c r="BL52" s="83"/>
      <c r="BM52" s="33">
        <f>IFERROR(BM47/BM57," ")</f>
        <v>1.9031491384432562</v>
      </c>
      <c r="BN52" s="82"/>
      <c r="BO52" s="4"/>
      <c r="BP52" s="165"/>
      <c r="BQ52" s="187">
        <f>IFERROR(BQ47/BQ57," ")</f>
        <v>0.47937525030036043</v>
      </c>
      <c r="BR52" s="164"/>
      <c r="BS52" s="4"/>
      <c r="BT52" s="165"/>
      <c r="BU52" s="187">
        <f>IFERROR(BU47/BU57," ")</f>
        <v>-1.7826969943135662</v>
      </c>
      <c r="BV52" s="164"/>
      <c r="BW52" s="4"/>
      <c r="BX52" s="165"/>
      <c r="BY52" s="187">
        <f>IFERROR(BY47/BY57," ")</f>
        <v>0.55553261767134599</v>
      </c>
      <c r="BZ52" s="164"/>
      <c r="CA52" s="4"/>
      <c r="CB52" s="165"/>
      <c r="CC52" s="187">
        <f>IFERROR(CC47/CC57," ")</f>
        <v>0.80537907666243114</v>
      </c>
      <c r="CD52" s="164"/>
      <c r="CE52" s="4"/>
      <c r="CF52" s="83"/>
      <c r="CG52" s="33">
        <f>IFERROR(CG47/CG57," ")</f>
        <v>2.2536365498873182E-2</v>
      </c>
      <c r="CH52" s="82"/>
      <c r="CJ52" s="165"/>
      <c r="CK52" s="187">
        <f>IFERROR(CK47/CK57," ")</f>
        <v>0.76918075422626786</v>
      </c>
      <c r="CL52" s="164"/>
      <c r="CN52" s="165"/>
      <c r="CO52" s="187">
        <f>IFERROR(CO47/CO57," ")</f>
        <v>0.62641509433962261</v>
      </c>
      <c r="CP52" s="164"/>
      <c r="CQ52" s="4"/>
      <c r="CR52" s="165"/>
      <c r="CS52" s="187">
        <f>IFERROR(CS47/CS57," ")</f>
        <v>0.6894677236693092</v>
      </c>
      <c r="CT52" s="164"/>
      <c r="CU52" s="4"/>
      <c r="CV52" s="165"/>
      <c r="CW52" s="187">
        <f>IFERROR(CW47/CW57," ")</f>
        <v>0.51218945902019963</v>
      </c>
      <c r="CX52" s="164"/>
      <c r="CY52" s="4"/>
      <c r="CZ52" s="83"/>
      <c r="DA52" s="33">
        <f>IFERROR(DA47/DA57," ")</f>
        <v>2.609701324949472</v>
      </c>
      <c r="DB52" s="82"/>
      <c r="DD52" s="1"/>
      <c r="DE52" s="199"/>
      <c r="DF52" s="222">
        <f ca="1">IFERROR(DF47/DF57," ")</f>
        <v>0.63764827590478979</v>
      </c>
      <c r="DG52" s="201"/>
      <c r="DH52" s="4"/>
      <c r="DI52" s="199"/>
      <c r="DJ52" s="222">
        <f ca="1">IFERROR(DJ47/DJ57," ")</f>
        <v>0.64692704016418956</v>
      </c>
      <c r="DK52" s="201"/>
      <c r="DL52" s="4"/>
      <c r="DM52" s="199"/>
      <c r="DN52" s="222">
        <f ca="1">IFERROR(DN47/DN57," ")</f>
        <v>0.68569982638959204</v>
      </c>
      <c r="DO52" s="201"/>
      <c r="DP52" s="4"/>
      <c r="DQ52" s="199"/>
      <c r="DR52" s="222">
        <f ca="1">IFERROR(DR47/DR57," ")</f>
        <v>0.73092361939591965</v>
      </c>
      <c r="DS52" s="201"/>
      <c r="DT52" s="4"/>
      <c r="DU52" s="83"/>
      <c r="DV52" s="33">
        <f ca="1">IFERROR(DV47/DV57," ")</f>
        <v>2.6998665455904085</v>
      </c>
      <c r="DW52" s="82"/>
      <c r="DY52" s="199"/>
      <c r="DZ52" s="222">
        <f ca="1">IFERROR(DZ47/DZ57," ")</f>
        <v>0.65790104225185264</v>
      </c>
      <c r="EA52" s="201"/>
      <c r="EB52" s="4"/>
      <c r="EC52" s="199"/>
      <c r="ED52" s="222">
        <f ca="1">IFERROR(ED47/ED57," ")</f>
        <v>0.67862204096147605</v>
      </c>
      <c r="EE52" s="201"/>
      <c r="EF52" s="4"/>
      <c r="EG52" s="199"/>
      <c r="EH52" s="222">
        <f ca="1">IFERROR(EH47/EH57," ")</f>
        <v>0.71461193300348624</v>
      </c>
      <c r="EI52" s="201"/>
      <c r="EJ52" s="4"/>
      <c r="EK52" s="199"/>
      <c r="EL52" s="222">
        <f ca="1">IFERROR(EL47/EL57," ")</f>
        <v>0.75906227505770252</v>
      </c>
      <c r="EM52" s="201"/>
      <c r="EN52" s="4"/>
      <c r="EO52" s="83"/>
      <c r="EP52" s="33">
        <f ca="1">IFERROR(EP47/EP57," ")</f>
        <v>2.8096815228173972</v>
      </c>
      <c r="EQ52" s="82"/>
      <c r="ES52" s="199"/>
      <c r="ET52" s="222">
        <f ca="1">IFERROR(ET47/ET57," ")</f>
        <v>0.68065167034261731</v>
      </c>
      <c r="EU52" s="201"/>
      <c r="EV52" s="4"/>
      <c r="EW52" s="199"/>
      <c r="EX52" s="222">
        <f ca="1">IFERROR(EX47/EX57," ")</f>
        <v>0.70032015770609157</v>
      </c>
      <c r="EY52" s="201"/>
      <c r="EZ52" s="4"/>
      <c r="FA52" s="199"/>
      <c r="FB52" s="222">
        <f ca="1">IFERROR(FB47/FB57," ")</f>
        <v>0.73976120306652515</v>
      </c>
      <c r="FC52" s="201"/>
      <c r="FD52" s="4"/>
      <c r="FE52" s="199"/>
      <c r="FF52" s="222">
        <f ca="1">IFERROR(FF47/FF57," ")</f>
        <v>0.78801748340107791</v>
      </c>
      <c r="FG52" s="201"/>
      <c r="FH52" s="4"/>
      <c r="FI52" s="83"/>
      <c r="FJ52" s="33">
        <f ca="1">IFERROR(FJ47/FJ57," ")</f>
        <v>2.9086848794928</v>
      </c>
      <c r="FK52" s="82"/>
      <c r="FM52" s="199"/>
      <c r="FN52" s="222">
        <f ca="1">IFERROR(FN47/FN57," ")</f>
        <v>0.743735301232608</v>
      </c>
      <c r="FO52" s="201"/>
      <c r="FP52" s="4"/>
      <c r="FQ52" s="199"/>
      <c r="FR52" s="222">
        <f ca="1">IFERROR(FR47/FR57," ")</f>
        <v>0.74381497401636987</v>
      </c>
      <c r="FS52" s="201"/>
      <c r="FT52" s="4"/>
      <c r="FU52" s="199"/>
      <c r="FV52" s="222">
        <f ca="1">IFERROR(FV47/FV57," ")</f>
        <v>0.77577651762362621</v>
      </c>
      <c r="FW52" s="201"/>
      <c r="FX52" s="4"/>
      <c r="FY52" s="199"/>
      <c r="FZ52" s="222">
        <f ca="1">IFERROR(FZ47/FZ57," ")</f>
        <v>0.82091548234407885</v>
      </c>
      <c r="GA52" s="201"/>
      <c r="GB52" s="4"/>
      <c r="GC52" s="83"/>
      <c r="GD52" s="33">
        <f ca="1">IFERROR(GD47/GD57," ")</f>
        <v>3.0842198677169881</v>
      </c>
      <c r="GE52" s="82"/>
      <c r="GG52" s="199"/>
      <c r="GH52" s="222">
        <f ca="1">IFERROR(GH47/GH57," ")</f>
        <v>0.77555685475168457</v>
      </c>
      <c r="GI52" s="201"/>
      <c r="GJ52" s="4"/>
      <c r="GK52" s="199"/>
      <c r="GL52" s="222">
        <f ca="1">IFERROR(GL47/GL57," ")</f>
        <v>0.77505439019697309</v>
      </c>
      <c r="GM52" s="201"/>
      <c r="GN52" s="4"/>
      <c r="GO52" s="199"/>
      <c r="GP52" s="222">
        <f ca="1">IFERROR(GP47/GP57," ")</f>
        <v>0.80861754812769049</v>
      </c>
      <c r="GQ52" s="201"/>
      <c r="GR52" s="4"/>
      <c r="GS52" s="199"/>
      <c r="GT52" s="222">
        <f ca="1">IFERROR(GT47/GT57," ")</f>
        <v>0.8539218435915904</v>
      </c>
      <c r="GU52" s="201"/>
      <c r="GV52" s="4"/>
      <c r="GW52" s="83"/>
      <c r="GX52" s="33">
        <f ca="1">IFERROR(GX47/GX57," ")</f>
        <v>3.2131397516176916</v>
      </c>
      <c r="GY52" s="82"/>
      <c r="HA52" s="199"/>
      <c r="HB52" s="222">
        <f ca="1">IFERROR(HB47/HB57," ")</f>
        <v>0.80617496286449364</v>
      </c>
      <c r="HC52" s="201"/>
      <c r="HD52" s="4"/>
      <c r="HE52" s="199"/>
      <c r="HF52" s="222">
        <f ca="1">IFERROR(HF47/HF57," ")</f>
        <v>0.80516523246275185</v>
      </c>
      <c r="HG52" s="201"/>
      <c r="HH52" s="4"/>
      <c r="HI52" s="199"/>
      <c r="HJ52" s="222">
        <f ca="1">IFERROR(HJ47/HJ57," ")</f>
        <v>0.84026485181920274</v>
      </c>
      <c r="HK52" s="201"/>
      <c r="HL52" s="4"/>
      <c r="HM52" s="199"/>
      <c r="HN52" s="222">
        <f ca="1">IFERROR(HN47/HN57," ")</f>
        <v>0.88563996652876631</v>
      </c>
      <c r="HO52" s="201"/>
      <c r="HP52" s="4"/>
      <c r="HQ52" s="83"/>
      <c r="HR52" s="33">
        <f ca="1">IFERROR(HR47/HR57," ")</f>
        <v>3.3372397350494589</v>
      </c>
      <c r="HS52" s="82"/>
      <c r="HU52" s="199"/>
      <c r="HV52" s="222">
        <f ca="1">IFERROR(HV47/HV57," ")</f>
        <v>0.83525076357869033</v>
      </c>
      <c r="HW52" s="201"/>
      <c r="HX52" s="4"/>
      <c r="HY52" s="199"/>
      <c r="HZ52" s="222">
        <f ca="1">IFERROR(HZ47/HZ57," ")</f>
        <v>0.83381623546172767</v>
      </c>
      <c r="IA52" s="201"/>
      <c r="IB52" s="4"/>
      <c r="IC52" s="199"/>
      <c r="ID52" s="222">
        <f ca="1">IFERROR(ID47/ID57," ")</f>
        <v>0.87034316772503972</v>
      </c>
      <c r="IE52" s="201"/>
      <c r="IF52" s="4"/>
      <c r="IG52" s="199"/>
      <c r="IH52" s="222">
        <f ca="1">IFERROR(IH47/IH57," ")</f>
        <v>0.91565337814264114</v>
      </c>
      <c r="II52" s="201"/>
      <c r="IJ52" s="4"/>
      <c r="IK52" s="83"/>
      <c r="IL52" s="33">
        <f ca="1">IFERROR(IL47/IL57," ")</f>
        <v>3.4550609914821497</v>
      </c>
      <c r="IM52" s="82"/>
      <c r="IO52" s="199"/>
      <c r="IP52" s="222">
        <f ca="1">IFERROR(IP47/IP57," ")</f>
        <v>0.84597000220490215</v>
      </c>
      <c r="IQ52" s="201"/>
      <c r="IR52" s="4"/>
      <c r="IS52" s="199"/>
      <c r="IT52" s="222">
        <f ca="1">IFERROR(IT47/IT57," ")</f>
        <v>0.84465282160634059</v>
      </c>
      <c r="IU52" s="201"/>
      <c r="IV52" s="4"/>
      <c r="IW52" s="199"/>
      <c r="IX52" s="222">
        <f ca="1">IFERROR(IX47/IX57," ")</f>
        <v>0.88144919594163618</v>
      </c>
      <c r="IY52" s="201"/>
      <c r="IZ52" s="4"/>
      <c r="JA52" s="199"/>
      <c r="JB52" s="222">
        <f ca="1">IFERROR(JB47/JB57," ")</f>
        <v>0.92734568129243045</v>
      </c>
      <c r="JC52" s="201"/>
      <c r="JD52" s="4"/>
      <c r="JE52" s="83"/>
      <c r="JF52" s="33">
        <f ca="1">IFERROR(JF47/JF57," ")</f>
        <v>3.4994164710375744</v>
      </c>
      <c r="JG52" s="82"/>
      <c r="JI52" s="199"/>
      <c r="JJ52" s="222">
        <f ca="1">IFERROR(JJ47/JJ57," ")</f>
        <v>0.85845869408012832</v>
      </c>
      <c r="JK52" s="201"/>
      <c r="JL52" s="4"/>
      <c r="JM52" s="199"/>
      <c r="JN52" s="222">
        <f ca="1">IFERROR(JN47/JN57," ")</f>
        <v>0.8568107463008966</v>
      </c>
      <c r="JO52" s="201"/>
      <c r="JP52" s="4"/>
      <c r="JQ52" s="199"/>
      <c r="JR52" s="222">
        <f ca="1">IFERROR(JR47/JR57," ")</f>
        <v>0.89415997233666455</v>
      </c>
      <c r="JS52" s="201"/>
      <c r="JT52" s="4"/>
      <c r="JU52" s="199"/>
      <c r="JV52" s="222">
        <f ca="1">IFERROR(JV47/JV57," ")</f>
        <v>0.94074354579783115</v>
      </c>
      <c r="JW52" s="201"/>
      <c r="JX52" s="4"/>
      <c r="JY52" s="83"/>
      <c r="JZ52" s="33">
        <f ca="1">IFERROR(JZ47/JZ57," ")</f>
        <v>3.550172366131235</v>
      </c>
      <c r="KA52" s="82"/>
      <c r="KC52" s="199"/>
      <c r="KD52" s="222">
        <f ca="1">IFERROR(KD47/KD57," ")</f>
        <v>0.87135841745728448</v>
      </c>
      <c r="KE52" s="201"/>
      <c r="KF52" s="4"/>
      <c r="KG52" s="199"/>
      <c r="KH52" s="222">
        <f ca="1">IFERROR(KH47/KH57," ")</f>
        <v>0.86937894674191729</v>
      </c>
      <c r="KI52" s="201"/>
      <c r="KJ52" s="4"/>
      <c r="KK52" s="199"/>
      <c r="KL52" s="222">
        <f ca="1">IFERROR(KL47/KL57," ")</f>
        <v>0.90729919613461674</v>
      </c>
      <c r="KM52" s="201"/>
      <c r="KN52" s="4"/>
      <c r="KO52" s="199"/>
      <c r="KP52" s="222">
        <f ca="1">IFERROR(KP47/KP57," ")</f>
        <v>0.95458279648695088</v>
      </c>
      <c r="KQ52" s="201"/>
      <c r="KR52" s="4"/>
      <c r="KS52" s="83"/>
      <c r="KT52" s="33">
        <f ca="1">IFERROR(KT47/KT57," ")</f>
        <v>3.6026190714529691</v>
      </c>
      <c r="KU52" s="82"/>
    </row>
    <row r="53" spans="1:307">
      <c r="G53" s="4"/>
      <c r="H53" s="165"/>
      <c r="I53" s="188"/>
      <c r="J53" s="164"/>
      <c r="K53" s="4"/>
      <c r="L53" s="165"/>
      <c r="M53" s="188"/>
      <c r="N53" s="164"/>
      <c r="O53" s="4"/>
      <c r="P53" s="165"/>
      <c r="Q53" s="188"/>
      <c r="R53" s="164"/>
      <c r="S53" s="4"/>
      <c r="T53" s="165"/>
      <c r="U53" s="188"/>
      <c r="V53" s="164"/>
      <c r="W53" s="4"/>
      <c r="X53" s="83"/>
      <c r="Y53" s="34"/>
      <c r="Z53" s="82"/>
      <c r="AA53" s="4"/>
      <c r="AB53" s="165"/>
      <c r="AC53" s="188"/>
      <c r="AD53" s="164"/>
      <c r="AE53" s="4"/>
      <c r="AF53" s="165"/>
      <c r="AG53" s="188"/>
      <c r="AH53" s="164"/>
      <c r="AI53" s="4"/>
      <c r="AJ53" s="165"/>
      <c r="AK53" s="188"/>
      <c r="AL53" s="164"/>
      <c r="AM53" s="4"/>
      <c r="AN53" s="165"/>
      <c r="AO53" s="188"/>
      <c r="AP53" s="164"/>
      <c r="AQ53" s="4"/>
      <c r="AR53" s="83"/>
      <c r="AS53" s="34"/>
      <c r="AT53" s="82"/>
      <c r="AU53" s="4"/>
      <c r="AV53" s="165"/>
      <c r="AW53" s="188"/>
      <c r="AX53" s="164"/>
      <c r="AY53" s="4"/>
      <c r="AZ53" s="165"/>
      <c r="BA53" s="188"/>
      <c r="BB53" s="164"/>
      <c r="BC53" s="4"/>
      <c r="BD53" s="165"/>
      <c r="BE53" s="188"/>
      <c r="BF53" s="164"/>
      <c r="BG53" s="4"/>
      <c r="BH53" s="165"/>
      <c r="BI53" s="188"/>
      <c r="BJ53" s="164"/>
      <c r="BK53" s="4"/>
      <c r="BL53" s="83"/>
      <c r="BM53" s="34"/>
      <c r="BN53" s="82"/>
      <c r="BO53" s="4"/>
      <c r="BP53" s="165"/>
      <c r="BQ53" s="188"/>
      <c r="BR53" s="164"/>
      <c r="BS53" s="4"/>
      <c r="BT53" s="165"/>
      <c r="BU53" s="188"/>
      <c r="BV53" s="164"/>
      <c r="BW53" s="4"/>
      <c r="BX53" s="165"/>
      <c r="BY53" s="188"/>
      <c r="BZ53" s="164"/>
      <c r="CA53" s="4"/>
      <c r="CB53" s="165"/>
      <c r="CC53" s="188"/>
      <c r="CD53" s="164"/>
      <c r="CE53" s="4"/>
      <c r="CF53" s="83"/>
      <c r="CG53" s="34"/>
      <c r="CH53" s="82"/>
      <c r="CJ53" s="165"/>
      <c r="CK53" s="188"/>
      <c r="CL53" s="164"/>
      <c r="CN53" s="165"/>
      <c r="CO53" s="188"/>
      <c r="CP53" s="164"/>
      <c r="CQ53" s="4"/>
      <c r="CR53" s="165"/>
      <c r="CS53" s="188"/>
      <c r="CT53" s="164"/>
      <c r="CU53" s="4"/>
      <c r="CV53" s="165"/>
      <c r="CW53" s="188"/>
      <c r="CX53" s="164"/>
      <c r="CY53" s="4"/>
      <c r="CZ53" s="83"/>
      <c r="DA53" s="34"/>
      <c r="DB53" s="82"/>
      <c r="DD53" s="1"/>
      <c r="DE53" s="199"/>
      <c r="DF53" s="223"/>
      <c r="DG53" s="201"/>
      <c r="DH53" s="4"/>
      <c r="DI53" s="199"/>
      <c r="DJ53" s="223"/>
      <c r="DK53" s="201"/>
      <c r="DL53" s="4"/>
      <c r="DM53" s="199"/>
      <c r="DN53" s="223"/>
      <c r="DO53" s="201"/>
      <c r="DP53" s="4"/>
      <c r="DQ53" s="199"/>
      <c r="DR53" s="223"/>
      <c r="DS53" s="201"/>
      <c r="DT53" s="4"/>
      <c r="DU53" s="83"/>
      <c r="DV53" s="34"/>
      <c r="DW53" s="82"/>
      <c r="DY53" s="199"/>
      <c r="DZ53" s="223"/>
      <c r="EA53" s="201"/>
      <c r="EB53" s="4"/>
      <c r="EC53" s="199"/>
      <c r="ED53" s="223"/>
      <c r="EE53" s="201"/>
      <c r="EF53" s="4"/>
      <c r="EG53" s="199"/>
      <c r="EH53" s="223"/>
      <c r="EI53" s="201"/>
      <c r="EJ53" s="4"/>
      <c r="EK53" s="199"/>
      <c r="EL53" s="223"/>
      <c r="EM53" s="201"/>
      <c r="EN53" s="4"/>
      <c r="EO53" s="83"/>
      <c r="EP53" s="34"/>
      <c r="EQ53" s="82"/>
      <c r="ES53" s="199"/>
      <c r="ET53" s="223"/>
      <c r="EU53" s="201"/>
      <c r="EV53" s="4"/>
      <c r="EW53" s="199"/>
      <c r="EX53" s="223"/>
      <c r="EY53" s="201"/>
      <c r="EZ53" s="4"/>
      <c r="FA53" s="199"/>
      <c r="FB53" s="223"/>
      <c r="FC53" s="201"/>
      <c r="FD53" s="4"/>
      <c r="FE53" s="199"/>
      <c r="FF53" s="223"/>
      <c r="FG53" s="201"/>
      <c r="FH53" s="4"/>
      <c r="FI53" s="83"/>
      <c r="FJ53" s="34"/>
      <c r="FK53" s="82"/>
      <c r="FM53" s="199"/>
      <c r="FN53" s="223"/>
      <c r="FO53" s="201"/>
      <c r="FP53" s="4"/>
      <c r="FQ53" s="199"/>
      <c r="FR53" s="223"/>
      <c r="FS53" s="201"/>
      <c r="FT53" s="4"/>
      <c r="FU53" s="199"/>
      <c r="FV53" s="223"/>
      <c r="FW53" s="201"/>
      <c r="FX53" s="4"/>
      <c r="FY53" s="199"/>
      <c r="FZ53" s="223"/>
      <c r="GA53" s="201"/>
      <c r="GB53" s="4"/>
      <c r="GC53" s="83"/>
      <c r="GD53" s="34"/>
      <c r="GE53" s="82"/>
      <c r="GG53" s="199"/>
      <c r="GH53" s="223"/>
      <c r="GI53" s="201"/>
      <c r="GJ53" s="4"/>
      <c r="GK53" s="199"/>
      <c r="GL53" s="223"/>
      <c r="GM53" s="201"/>
      <c r="GN53" s="4"/>
      <c r="GO53" s="199"/>
      <c r="GP53" s="223"/>
      <c r="GQ53" s="201"/>
      <c r="GR53" s="4"/>
      <c r="GS53" s="199"/>
      <c r="GT53" s="223"/>
      <c r="GU53" s="201"/>
      <c r="GV53" s="4"/>
      <c r="GW53" s="83"/>
      <c r="GX53" s="34"/>
      <c r="GY53" s="82"/>
      <c r="HA53" s="199"/>
      <c r="HB53" s="223"/>
      <c r="HC53" s="201"/>
      <c r="HD53" s="4"/>
      <c r="HE53" s="199"/>
      <c r="HF53" s="223"/>
      <c r="HG53" s="201"/>
      <c r="HH53" s="4"/>
      <c r="HI53" s="199"/>
      <c r="HJ53" s="223"/>
      <c r="HK53" s="201"/>
      <c r="HL53" s="4"/>
      <c r="HM53" s="199"/>
      <c r="HN53" s="223"/>
      <c r="HO53" s="201"/>
      <c r="HP53" s="4"/>
      <c r="HQ53" s="83"/>
      <c r="HR53" s="34"/>
      <c r="HS53" s="82"/>
      <c r="HU53" s="199"/>
      <c r="HV53" s="223"/>
      <c r="HW53" s="201"/>
      <c r="HX53" s="4"/>
      <c r="HY53" s="199"/>
      <c r="HZ53" s="223"/>
      <c r="IA53" s="201"/>
      <c r="IB53" s="4"/>
      <c r="IC53" s="199"/>
      <c r="ID53" s="223"/>
      <c r="IE53" s="201"/>
      <c r="IF53" s="4"/>
      <c r="IG53" s="199"/>
      <c r="IH53" s="223"/>
      <c r="II53" s="201"/>
      <c r="IJ53" s="4"/>
      <c r="IK53" s="83"/>
      <c r="IL53" s="34"/>
      <c r="IM53" s="82"/>
      <c r="IO53" s="199"/>
      <c r="IP53" s="223"/>
      <c r="IQ53" s="201"/>
      <c r="IR53" s="4"/>
      <c r="IS53" s="199"/>
      <c r="IT53" s="223"/>
      <c r="IU53" s="201"/>
      <c r="IV53" s="4"/>
      <c r="IW53" s="199"/>
      <c r="IX53" s="223"/>
      <c r="IY53" s="201"/>
      <c r="IZ53" s="4"/>
      <c r="JA53" s="199"/>
      <c r="JB53" s="223"/>
      <c r="JC53" s="201"/>
      <c r="JD53" s="4"/>
      <c r="JE53" s="83"/>
      <c r="JF53" s="34"/>
      <c r="JG53" s="82"/>
      <c r="JI53" s="199"/>
      <c r="JJ53" s="223"/>
      <c r="JK53" s="201"/>
      <c r="JL53" s="4"/>
      <c r="JM53" s="199"/>
      <c r="JN53" s="223"/>
      <c r="JO53" s="201"/>
      <c r="JP53" s="4"/>
      <c r="JQ53" s="199"/>
      <c r="JR53" s="223"/>
      <c r="JS53" s="201"/>
      <c r="JT53" s="4"/>
      <c r="JU53" s="199"/>
      <c r="JV53" s="223"/>
      <c r="JW53" s="201"/>
      <c r="JX53" s="4"/>
      <c r="JY53" s="83"/>
      <c r="JZ53" s="34"/>
      <c r="KA53" s="82"/>
      <c r="KC53" s="199"/>
      <c r="KD53" s="223"/>
      <c r="KE53" s="201"/>
      <c r="KF53" s="4"/>
      <c r="KG53" s="199"/>
      <c r="KH53" s="223"/>
      <c r="KI53" s="201"/>
      <c r="KJ53" s="4"/>
      <c r="KK53" s="199"/>
      <c r="KL53" s="223"/>
      <c r="KM53" s="201"/>
      <c r="KN53" s="4"/>
      <c r="KO53" s="199"/>
      <c r="KP53" s="223"/>
      <c r="KQ53" s="201"/>
      <c r="KR53" s="4"/>
      <c r="KS53" s="83"/>
      <c r="KT53" s="34"/>
      <c r="KU53" s="82"/>
    </row>
    <row r="54" spans="1:307">
      <c r="A54" s="6" t="s">
        <v>4</v>
      </c>
      <c r="G54" s="4"/>
      <c r="H54" s="165"/>
      <c r="I54" s="189"/>
      <c r="J54" s="164"/>
      <c r="K54" s="4"/>
      <c r="L54" s="165"/>
      <c r="M54" s="189"/>
      <c r="N54" s="164"/>
      <c r="O54" s="4"/>
      <c r="P54" s="165"/>
      <c r="Q54" s="189"/>
      <c r="R54" s="164"/>
      <c r="S54" s="4"/>
      <c r="T54" s="165"/>
      <c r="U54" s="189"/>
      <c r="V54" s="164"/>
      <c r="W54" s="4"/>
      <c r="X54" s="83"/>
      <c r="Y54" s="35"/>
      <c r="Z54" s="82"/>
      <c r="AA54" s="4"/>
      <c r="AB54" s="165"/>
      <c r="AC54" s="189"/>
      <c r="AD54" s="164"/>
      <c r="AE54" s="4"/>
      <c r="AF54" s="165"/>
      <c r="AG54" s="189"/>
      <c r="AH54" s="164"/>
      <c r="AI54" s="4"/>
      <c r="AJ54" s="165"/>
      <c r="AK54" s="189"/>
      <c r="AL54" s="164"/>
      <c r="AM54" s="4"/>
      <c r="AN54" s="165"/>
      <c r="AO54" s="189"/>
      <c r="AP54" s="164"/>
      <c r="AQ54" s="4"/>
      <c r="AR54" s="83"/>
      <c r="AS54" s="35"/>
      <c r="AT54" s="82"/>
      <c r="AU54" s="4"/>
      <c r="AV54" s="165"/>
      <c r="AW54" s="189"/>
      <c r="AX54" s="164"/>
      <c r="AY54" s="4"/>
      <c r="AZ54" s="165"/>
      <c r="BA54" s="189"/>
      <c r="BB54" s="164"/>
      <c r="BC54" s="4"/>
      <c r="BD54" s="165"/>
      <c r="BE54" s="189"/>
      <c r="BF54" s="164"/>
      <c r="BG54" s="4"/>
      <c r="BH54" s="165"/>
      <c r="BI54" s="189"/>
      <c r="BJ54" s="164"/>
      <c r="BK54" s="4"/>
      <c r="BL54" s="83"/>
      <c r="BM54" s="35"/>
      <c r="BN54" s="82"/>
      <c r="BO54" s="4"/>
      <c r="BP54" s="165"/>
      <c r="BQ54" s="189"/>
      <c r="BR54" s="164"/>
      <c r="BS54" s="4"/>
      <c r="BT54" s="165"/>
      <c r="BU54" s="189"/>
      <c r="BV54" s="164"/>
      <c r="BW54" s="4"/>
      <c r="BX54" s="165"/>
      <c r="BY54" s="189"/>
      <c r="BZ54" s="164"/>
      <c r="CA54" s="4"/>
      <c r="CB54" s="165"/>
      <c r="CC54" s="189"/>
      <c r="CD54" s="164"/>
      <c r="CE54" s="4"/>
      <c r="CF54" s="83"/>
      <c r="CG54" s="35"/>
      <c r="CH54" s="82"/>
      <c r="CJ54" s="165"/>
      <c r="CK54" s="189"/>
      <c r="CL54" s="164"/>
      <c r="CN54" s="165"/>
      <c r="CO54" s="189"/>
      <c r="CP54" s="164"/>
      <c r="CQ54" s="4"/>
      <c r="CR54" s="165"/>
      <c r="CS54" s="189"/>
      <c r="CT54" s="164"/>
      <c r="CU54" s="4"/>
      <c r="CV54" s="165"/>
      <c r="CW54" s="189"/>
      <c r="CX54" s="164"/>
      <c r="CY54" s="4"/>
      <c r="CZ54" s="83"/>
      <c r="DA54" s="35"/>
      <c r="DB54" s="82"/>
      <c r="DD54" s="1"/>
      <c r="DE54" s="199"/>
      <c r="DF54" s="224"/>
      <c r="DG54" s="201"/>
      <c r="DH54" s="4"/>
      <c r="DI54" s="199"/>
      <c r="DJ54" s="224"/>
      <c r="DK54" s="201"/>
      <c r="DL54" s="4"/>
      <c r="DM54" s="199"/>
      <c r="DN54" s="224"/>
      <c r="DO54" s="201"/>
      <c r="DP54" s="4"/>
      <c r="DQ54" s="199"/>
      <c r="DR54" s="224"/>
      <c r="DS54" s="201"/>
      <c r="DT54" s="4"/>
      <c r="DU54" s="83"/>
      <c r="DV54" s="35"/>
      <c r="DW54" s="82"/>
      <c r="DY54" s="199"/>
      <c r="DZ54" s="224"/>
      <c r="EA54" s="201"/>
      <c r="EB54" s="4"/>
      <c r="EC54" s="199"/>
      <c r="ED54" s="224"/>
      <c r="EE54" s="201"/>
      <c r="EF54" s="4"/>
      <c r="EG54" s="199"/>
      <c r="EH54" s="224"/>
      <c r="EI54" s="201"/>
      <c r="EJ54" s="4"/>
      <c r="EK54" s="199"/>
      <c r="EL54" s="224"/>
      <c r="EM54" s="201"/>
      <c r="EN54" s="4"/>
      <c r="EO54" s="83"/>
      <c r="EP54" s="35"/>
      <c r="EQ54" s="82"/>
      <c r="ES54" s="199"/>
      <c r="ET54" s="224"/>
      <c r="EU54" s="201"/>
      <c r="EV54" s="4"/>
      <c r="EW54" s="199"/>
      <c r="EX54" s="224"/>
      <c r="EY54" s="201"/>
      <c r="EZ54" s="4"/>
      <c r="FA54" s="199"/>
      <c r="FB54" s="224"/>
      <c r="FC54" s="201"/>
      <c r="FD54" s="4"/>
      <c r="FE54" s="199"/>
      <c r="FF54" s="224"/>
      <c r="FG54" s="201"/>
      <c r="FH54" s="4"/>
      <c r="FI54" s="83"/>
      <c r="FJ54" s="35"/>
      <c r="FK54" s="82"/>
      <c r="FM54" s="199"/>
      <c r="FN54" s="224"/>
      <c r="FO54" s="201"/>
      <c r="FP54" s="4"/>
      <c r="FQ54" s="199"/>
      <c r="FR54" s="224"/>
      <c r="FS54" s="201"/>
      <c r="FT54" s="4"/>
      <c r="FU54" s="199"/>
      <c r="FV54" s="224"/>
      <c r="FW54" s="201"/>
      <c r="FX54" s="4"/>
      <c r="FY54" s="199"/>
      <c r="FZ54" s="224"/>
      <c r="GA54" s="201"/>
      <c r="GB54" s="4"/>
      <c r="GC54" s="83"/>
      <c r="GD54" s="35"/>
      <c r="GE54" s="82"/>
      <c r="GG54" s="199"/>
      <c r="GH54" s="224"/>
      <c r="GI54" s="201"/>
      <c r="GJ54" s="4"/>
      <c r="GK54" s="199"/>
      <c r="GL54" s="224"/>
      <c r="GM54" s="201"/>
      <c r="GN54" s="4"/>
      <c r="GO54" s="199"/>
      <c r="GP54" s="224"/>
      <c r="GQ54" s="201"/>
      <c r="GR54" s="4"/>
      <c r="GS54" s="199"/>
      <c r="GT54" s="224"/>
      <c r="GU54" s="201"/>
      <c r="GV54" s="4"/>
      <c r="GW54" s="83"/>
      <c r="GX54" s="35"/>
      <c r="GY54" s="82"/>
      <c r="HA54" s="199"/>
      <c r="HB54" s="224"/>
      <c r="HC54" s="201"/>
      <c r="HD54" s="4"/>
      <c r="HE54" s="199"/>
      <c r="HF54" s="224"/>
      <c r="HG54" s="201"/>
      <c r="HH54" s="4"/>
      <c r="HI54" s="199"/>
      <c r="HJ54" s="224"/>
      <c r="HK54" s="201"/>
      <c r="HL54" s="4"/>
      <c r="HM54" s="199"/>
      <c r="HN54" s="224"/>
      <c r="HO54" s="201"/>
      <c r="HP54" s="4"/>
      <c r="HQ54" s="83"/>
      <c r="HR54" s="35"/>
      <c r="HS54" s="82"/>
      <c r="HU54" s="199"/>
      <c r="HV54" s="224"/>
      <c r="HW54" s="201"/>
      <c r="HX54" s="4"/>
      <c r="HY54" s="199"/>
      <c r="HZ54" s="224"/>
      <c r="IA54" s="201"/>
      <c r="IB54" s="4"/>
      <c r="IC54" s="199"/>
      <c r="ID54" s="224"/>
      <c r="IE54" s="201"/>
      <c r="IF54" s="4"/>
      <c r="IG54" s="199"/>
      <c r="IH54" s="224"/>
      <c r="II54" s="201"/>
      <c r="IJ54" s="4"/>
      <c r="IK54" s="83"/>
      <c r="IL54" s="35"/>
      <c r="IM54" s="82"/>
      <c r="IO54" s="199"/>
      <c r="IP54" s="224"/>
      <c r="IQ54" s="201"/>
      <c r="IR54" s="4"/>
      <c r="IS54" s="199"/>
      <c r="IT54" s="224"/>
      <c r="IU54" s="201"/>
      <c r="IV54" s="4"/>
      <c r="IW54" s="199"/>
      <c r="IX54" s="224"/>
      <c r="IY54" s="201"/>
      <c r="IZ54" s="4"/>
      <c r="JA54" s="199"/>
      <c r="JB54" s="224"/>
      <c r="JC54" s="201"/>
      <c r="JD54" s="4"/>
      <c r="JE54" s="83"/>
      <c r="JF54" s="35"/>
      <c r="JG54" s="82"/>
      <c r="JI54" s="199"/>
      <c r="JJ54" s="224"/>
      <c r="JK54" s="201"/>
      <c r="JL54" s="4"/>
      <c r="JM54" s="199"/>
      <c r="JN54" s="224"/>
      <c r="JO54" s="201"/>
      <c r="JP54" s="4"/>
      <c r="JQ54" s="199"/>
      <c r="JR54" s="224"/>
      <c r="JS54" s="201"/>
      <c r="JT54" s="4"/>
      <c r="JU54" s="199"/>
      <c r="JV54" s="224"/>
      <c r="JW54" s="201"/>
      <c r="JX54" s="4"/>
      <c r="JY54" s="83"/>
      <c r="JZ54" s="35"/>
      <c r="KA54" s="82"/>
      <c r="KC54" s="199"/>
      <c r="KD54" s="224"/>
      <c r="KE54" s="201"/>
      <c r="KF54" s="4"/>
      <c r="KG54" s="199"/>
      <c r="KH54" s="224"/>
      <c r="KI54" s="201"/>
      <c r="KJ54" s="4"/>
      <c r="KK54" s="199"/>
      <c r="KL54" s="224"/>
      <c r="KM54" s="201"/>
      <c r="KN54" s="4"/>
      <c r="KO54" s="199"/>
      <c r="KP54" s="224"/>
      <c r="KQ54" s="201"/>
      <c r="KR54" s="4"/>
      <c r="KS54" s="83"/>
      <c r="KT54" s="35"/>
      <c r="KU54" s="82"/>
    </row>
    <row r="55" spans="1:307">
      <c r="A55" s="8" t="s">
        <v>5</v>
      </c>
      <c r="B55" s="9"/>
      <c r="C55" s="9"/>
      <c r="D55" s="9"/>
      <c r="E55" s="9"/>
      <c r="F55" s="9"/>
      <c r="G55" s="4"/>
      <c r="H55" s="165"/>
      <c r="I55" s="190">
        <v>5112</v>
      </c>
      <c r="J55" s="164"/>
      <c r="K55" s="4"/>
      <c r="L55" s="165"/>
      <c r="M55" s="190">
        <v>5117</v>
      </c>
      <c r="N55" s="164"/>
      <c r="O55" s="4"/>
      <c r="P55" s="165"/>
      <c r="Q55" s="190">
        <v>5102</v>
      </c>
      <c r="R55" s="164"/>
      <c r="S55" s="4"/>
      <c r="T55" s="165"/>
      <c r="U55" s="190">
        <v>5086</v>
      </c>
      <c r="V55" s="164"/>
      <c r="W55" s="4"/>
      <c r="X55" s="83"/>
      <c r="Y55" s="36">
        <v>5104</v>
      </c>
      <c r="Z55" s="82"/>
      <c r="AA55" s="4"/>
      <c r="AB55" s="165"/>
      <c r="AC55" s="190">
        <v>5080</v>
      </c>
      <c r="AD55" s="164"/>
      <c r="AE55" s="4"/>
      <c r="AF55" s="165"/>
      <c r="AG55" s="190">
        <v>5070</v>
      </c>
      <c r="AH55" s="164"/>
      <c r="AI55" s="4"/>
      <c r="AJ55" s="165"/>
      <c r="AK55" s="190">
        <v>5032</v>
      </c>
      <c r="AL55" s="164"/>
      <c r="AM55" s="4"/>
      <c r="AN55" s="165"/>
      <c r="AO55" s="190">
        <v>5031</v>
      </c>
      <c r="AP55" s="164"/>
      <c r="AQ55" s="4"/>
      <c r="AR55" s="83"/>
      <c r="AS55" s="36">
        <v>5053</v>
      </c>
      <c r="AT55" s="82"/>
      <c r="AU55" s="4"/>
      <c r="AV55" s="165"/>
      <c r="AW55" s="190">
        <v>5027</v>
      </c>
      <c r="AX55" s="164"/>
      <c r="AY55" s="4"/>
      <c r="AZ55" s="165"/>
      <c r="BA55" s="190">
        <v>5015</v>
      </c>
      <c r="BB55" s="164"/>
      <c r="BC55" s="4"/>
      <c r="BD55" s="165"/>
      <c r="BE55" s="190">
        <v>5005</v>
      </c>
      <c r="BF55" s="164"/>
      <c r="BG55" s="4"/>
      <c r="BH55" s="165"/>
      <c r="BI55" s="190">
        <v>4993</v>
      </c>
      <c r="BJ55" s="164"/>
      <c r="BK55" s="4"/>
      <c r="BL55" s="83"/>
      <c r="BM55" s="36">
        <v>5010</v>
      </c>
      <c r="BN55" s="82"/>
      <c r="BO55" s="4"/>
      <c r="BP55" s="165"/>
      <c r="BQ55" s="190">
        <v>4959</v>
      </c>
      <c r="BR55" s="164"/>
      <c r="BS55" s="4"/>
      <c r="BT55" s="165"/>
      <c r="BU55" s="190">
        <v>4924</v>
      </c>
      <c r="BV55" s="164"/>
      <c r="BW55" s="4"/>
      <c r="BX55" s="165"/>
      <c r="BY55" s="190">
        <v>4791</v>
      </c>
      <c r="BZ55" s="164"/>
      <c r="CA55" s="4"/>
      <c r="CB55" s="165"/>
      <c r="CC55" s="190">
        <v>4672</v>
      </c>
      <c r="CD55" s="164"/>
      <c r="CE55" s="4"/>
      <c r="CF55" s="83"/>
      <c r="CG55" s="36">
        <v>4837</v>
      </c>
      <c r="CH55" s="82"/>
      <c r="CJ55" s="165"/>
      <c r="CK55" s="190">
        <v>4565</v>
      </c>
      <c r="CL55" s="164"/>
      <c r="CN55" s="165"/>
      <c r="CO55" s="190">
        <v>4470</v>
      </c>
      <c r="CP55" s="164"/>
      <c r="CQ55" s="4"/>
      <c r="CR55" s="165"/>
      <c r="CS55" s="190">
        <v>4370</v>
      </c>
      <c r="CT55" s="164"/>
      <c r="CU55" s="4"/>
      <c r="CV55" s="165"/>
      <c r="CW55" s="190">
        <v>4269</v>
      </c>
      <c r="CX55" s="164"/>
      <c r="CY55" s="4"/>
      <c r="CZ55" s="83"/>
      <c r="DA55" s="36">
        <v>4419</v>
      </c>
      <c r="DB55" s="82"/>
      <c r="DD55" s="1"/>
      <c r="DE55" s="199"/>
      <c r="DF55" s="225">
        <f>Ratios!DF55</f>
        <v>4218.0101900602003</v>
      </c>
      <c r="DG55" s="201"/>
      <c r="DH55" s="4"/>
      <c r="DI55" s="199"/>
      <c r="DJ55" s="225">
        <f>Ratios!DJ55</f>
        <v>4175.6528607425298</v>
      </c>
      <c r="DK55" s="201"/>
      <c r="DL55" s="4"/>
      <c r="DM55" s="199"/>
      <c r="DN55" s="225">
        <f>Ratios!DN55</f>
        <v>4140.4665490256621</v>
      </c>
      <c r="DO55" s="201"/>
      <c r="DP55" s="4"/>
      <c r="DQ55" s="199"/>
      <c r="DR55" s="225">
        <f>Ratios!DR55</f>
        <v>4111.2372148778149</v>
      </c>
      <c r="DS55" s="201"/>
      <c r="DT55" s="4"/>
      <c r="DU55" s="83"/>
      <c r="DV55" s="36">
        <f>AVERAGE(DF55:DR55)</f>
        <v>4161.3417036765522</v>
      </c>
      <c r="DW55" s="82"/>
      <c r="DY55" s="199"/>
      <c r="DZ55" s="225">
        <f>Ratios!DZ55</f>
        <v>4093.2513912658928</v>
      </c>
      <c r="EA55" s="201"/>
      <c r="EB55" s="4"/>
      <c r="EC55" s="199"/>
      <c r="ED55" s="225">
        <f>Ratios!ED55</f>
        <v>4078.3105343637162</v>
      </c>
      <c r="EE55" s="201"/>
      <c r="EF55" s="4"/>
      <c r="EG55" s="199"/>
      <c r="EH55" s="225">
        <f>Ratios!EH55</f>
        <v>4065.8991369327223</v>
      </c>
      <c r="EI55" s="201"/>
      <c r="EJ55" s="4"/>
      <c r="EK55" s="199"/>
      <c r="EL55" s="225">
        <f>Ratios!EL55</f>
        <v>4055.5889661574674</v>
      </c>
      <c r="EM55" s="201"/>
      <c r="EN55" s="4"/>
      <c r="EO55" s="83"/>
      <c r="EP55" s="36">
        <f>AVERAGE(DZ55:EL55)</f>
        <v>4073.2625071799498</v>
      </c>
      <c r="EQ55" s="82"/>
      <c r="ES55" s="199"/>
      <c r="ET55" s="225">
        <f>Ratios!ET55</f>
        <v>4053.4477966798577</v>
      </c>
      <c r="EU55" s="201"/>
      <c r="EV55" s="4"/>
      <c r="EW55" s="199"/>
      <c r="EX55" s="225">
        <f>Ratios!EX55</f>
        <v>4051.6691232391222</v>
      </c>
      <c r="EY55" s="201"/>
      <c r="EZ55" s="4"/>
      <c r="FA55" s="199"/>
      <c r="FB55" s="225">
        <f>Ratios!FB55</f>
        <v>4050.1915759259086</v>
      </c>
      <c r="FC55" s="201"/>
      <c r="FD55" s="4"/>
      <c r="FE55" s="199"/>
      <c r="FF55" s="225">
        <f>Ratios!FF55</f>
        <v>4048.9641746431403</v>
      </c>
      <c r="FG55" s="201"/>
      <c r="FH55" s="4"/>
      <c r="FI55" s="83"/>
      <c r="FJ55" s="36">
        <f>AVERAGE(ET55:FF55)</f>
        <v>4051.0681676220074</v>
      </c>
      <c r="FK55" s="82"/>
      <c r="FM55" s="199"/>
      <c r="FN55" s="225">
        <f>Ratios!FN55</f>
        <v>4047.9445701299928</v>
      </c>
      <c r="FO55" s="201"/>
      <c r="FP55" s="4"/>
      <c r="FQ55" s="199"/>
      <c r="FR55" s="225">
        <f>Ratios!FR55</f>
        <v>4047.0975827772618</v>
      </c>
      <c r="FS55" s="201"/>
      <c r="FT55" s="4"/>
      <c r="FU55" s="199"/>
      <c r="FV55" s="225">
        <f>Ratios!FV55</f>
        <v>4046.3939888185887</v>
      </c>
      <c r="FW55" s="201"/>
      <c r="FX55" s="4"/>
      <c r="FY55" s="199"/>
      <c r="FZ55" s="225">
        <f>Ratios!FZ55</f>
        <v>4045.8095120172702</v>
      </c>
      <c r="GA55" s="201"/>
      <c r="GB55" s="4"/>
      <c r="GC55" s="83"/>
      <c r="GD55" s="36">
        <f>AVERAGE(FN55:FZ55)</f>
        <v>4046.8114134357784</v>
      </c>
      <c r="GE55" s="82"/>
      <c r="GG55" s="199"/>
      <c r="GH55" s="225">
        <f>Ratios!GH55</f>
        <v>4045.3239860586286</v>
      </c>
      <c r="GI55" s="201"/>
      <c r="GJ55" s="4"/>
      <c r="GK55" s="199"/>
      <c r="GL55" s="225">
        <f>Ratios!GL55</f>
        <v>4044.9206587478043</v>
      </c>
      <c r="GM55" s="201"/>
      <c r="GN55" s="4"/>
      <c r="GO55" s="199"/>
      <c r="GP55" s="225">
        <f>Ratios!GP55</f>
        <v>4044.5856140055789</v>
      </c>
      <c r="GQ55" s="201"/>
      <c r="GR55" s="4"/>
      <c r="GS55" s="199"/>
      <c r="GT55" s="225">
        <f>Ratios!GT55</f>
        <v>4044.3072917192367</v>
      </c>
      <c r="GU55" s="201"/>
      <c r="GV55" s="4"/>
      <c r="GW55" s="83"/>
      <c r="GX55" s="36">
        <f>AVERAGE(GH55:GT55)</f>
        <v>4044.784387632812</v>
      </c>
      <c r="GY55" s="82"/>
      <c r="HA55" s="199"/>
      <c r="HB55" s="225">
        <f>Ratios!HB55</f>
        <v>4044.0760888817881</v>
      </c>
      <c r="HC55" s="201"/>
      <c r="HD55" s="4"/>
      <c r="HE55" s="199"/>
      <c r="HF55" s="225">
        <f>Ratios!HF55</f>
        <v>4043.8840282575861</v>
      </c>
      <c r="HG55" s="201"/>
      <c r="HH55" s="4"/>
      <c r="HI55" s="199"/>
      <c r="HJ55" s="225">
        <f>Ratios!HJ55</f>
        <v>4043.7244831422408</v>
      </c>
      <c r="HK55" s="201"/>
      <c r="HL55" s="4"/>
      <c r="HM55" s="199"/>
      <c r="HN55" s="225">
        <f>Ratios!HN55</f>
        <v>4043.5919487201731</v>
      </c>
      <c r="HO55" s="201"/>
      <c r="HP55" s="4"/>
      <c r="HQ55" s="83"/>
      <c r="HR55" s="36">
        <f>AVERAGE(HB55:HN55)</f>
        <v>4043.8191372504471</v>
      </c>
      <c r="HS55" s="82"/>
      <c r="HU55" s="199"/>
      <c r="HV55" s="225">
        <f>Ratios!HV55</f>
        <v>4043.4818521309121</v>
      </c>
      <c r="HW55" s="201"/>
      <c r="HX55" s="4"/>
      <c r="HY55" s="199"/>
      <c r="HZ55" s="225">
        <f>Ratios!HZ55</f>
        <v>4043.3903946908158</v>
      </c>
      <c r="IA55" s="201"/>
      <c r="IB55" s="4"/>
      <c r="IC55" s="199"/>
      <c r="ID55" s="225">
        <f>Ratios!ID55</f>
        <v>4043.3144208263657</v>
      </c>
      <c r="IE55" s="201"/>
      <c r="IF55" s="4"/>
      <c r="IG55" s="199"/>
      <c r="IH55" s="225">
        <f>Ratios!IH55</f>
        <v>4043.2513091968099</v>
      </c>
      <c r="II55" s="201"/>
      <c r="IJ55" s="4"/>
      <c r="IK55" s="83"/>
      <c r="IL55" s="36">
        <f>AVERAGE(HV55:IH55)</f>
        <v>4043.3594942112259</v>
      </c>
      <c r="IM55" s="82"/>
      <c r="IO55" s="199"/>
      <c r="IP55" s="225">
        <f>Ratios!IP55</f>
        <v>4043.1988822495427</v>
      </c>
      <c r="IQ55" s="201"/>
      <c r="IR55" s="4"/>
      <c r="IS55" s="199"/>
      <c r="IT55" s="225">
        <f>Ratios!IT55</f>
        <v>4043.155331087592</v>
      </c>
      <c r="IU55" s="201"/>
      <c r="IV55" s="4"/>
      <c r="IW55" s="199"/>
      <c r="IX55" s="225">
        <f>Ratios!IX55</f>
        <v>4043.1191530569013</v>
      </c>
      <c r="IY55" s="201"/>
      <c r="IZ55" s="4"/>
      <c r="JA55" s="199"/>
      <c r="JB55" s="225">
        <f>Ratios!JB55</f>
        <v>4043.0890998999698</v>
      </c>
      <c r="JC55" s="201"/>
      <c r="JD55" s="4"/>
      <c r="JE55" s="83"/>
      <c r="JF55" s="36">
        <f>AVERAGE(IP55:JB55)</f>
        <v>4043.1406165735011</v>
      </c>
      <c r="JG55" s="82"/>
      <c r="JI55" s="199"/>
      <c r="JJ55" s="225">
        <f>Ratios!JJ55</f>
        <v>4043.0641346869857</v>
      </c>
      <c r="JK55" s="201"/>
      <c r="JL55" s="4"/>
      <c r="JM55" s="199"/>
      <c r="JN55" s="225">
        <f>Ratios!JN55</f>
        <v>4043.0433960384375</v>
      </c>
      <c r="JO55" s="201"/>
      <c r="JP55" s="4"/>
      <c r="JQ55" s="199"/>
      <c r="JR55" s="225">
        <f>Ratios!JR55</f>
        <v>4043.0261684047755</v>
      </c>
      <c r="JS55" s="201"/>
      <c r="JT55" s="4"/>
      <c r="JU55" s="199"/>
      <c r="JV55" s="225">
        <f>Ratios!JV55</f>
        <v>4043.0118573776654</v>
      </c>
      <c r="JW55" s="201"/>
      <c r="JX55" s="4"/>
      <c r="JY55" s="83"/>
      <c r="JZ55" s="36">
        <f>AVERAGE(JJ55:JV55)</f>
        <v>4043.0363891269658</v>
      </c>
      <c r="KA55" s="82"/>
      <c r="KC55" s="199"/>
      <c r="KD55" s="225">
        <f>Ratios!KD55</f>
        <v>4042.9999691810062</v>
      </c>
      <c r="KE55" s="201"/>
      <c r="KF55" s="4"/>
      <c r="KG55" s="199"/>
      <c r="KH55" s="225">
        <f>Ratios!KH55</f>
        <v>4042.9900936340787</v>
      </c>
      <c r="KI55" s="201"/>
      <c r="KJ55" s="4"/>
      <c r="KK55" s="199"/>
      <c r="KL55" s="225">
        <f>Ratios!KL55</f>
        <v>4042.9818899990014</v>
      </c>
      <c r="KM55" s="201"/>
      <c r="KN55" s="4"/>
      <c r="KO55" s="199"/>
      <c r="KP55" s="225">
        <f>Ratios!KP55</f>
        <v>4042.9750752241871</v>
      </c>
      <c r="KQ55" s="201"/>
      <c r="KR55" s="4"/>
      <c r="KS55" s="83"/>
      <c r="KT55" s="36">
        <f>AVERAGE(KD55:KP55)</f>
        <v>4042.986757009568</v>
      </c>
      <c r="KU55" s="82"/>
    </row>
    <row r="56" spans="1:307" ht="5.25" customHeight="1">
      <c r="G56" s="4"/>
      <c r="H56" s="165"/>
      <c r="I56" s="188"/>
      <c r="J56" s="164"/>
      <c r="K56" s="4"/>
      <c r="L56" s="165"/>
      <c r="M56" s="188"/>
      <c r="N56" s="164"/>
      <c r="O56" s="4"/>
      <c r="P56" s="165"/>
      <c r="Q56" s="188"/>
      <c r="R56" s="164"/>
      <c r="S56" s="4"/>
      <c r="T56" s="165"/>
      <c r="U56" s="188"/>
      <c r="V56" s="164"/>
      <c r="W56" s="4"/>
      <c r="X56" s="83"/>
      <c r="Y56" s="34"/>
      <c r="Z56" s="82"/>
      <c r="AA56" s="4"/>
      <c r="AB56" s="165"/>
      <c r="AC56" s="188"/>
      <c r="AD56" s="164"/>
      <c r="AE56" s="4"/>
      <c r="AF56" s="165"/>
      <c r="AG56" s="188"/>
      <c r="AH56" s="164"/>
      <c r="AI56" s="4"/>
      <c r="AJ56" s="165"/>
      <c r="AK56" s="188"/>
      <c r="AL56" s="164"/>
      <c r="AM56" s="4"/>
      <c r="AN56" s="165"/>
      <c r="AO56" s="188"/>
      <c r="AP56" s="164"/>
      <c r="AQ56" s="4"/>
      <c r="AR56" s="83"/>
      <c r="AS56" s="34"/>
      <c r="AT56" s="82"/>
      <c r="AU56" s="4"/>
      <c r="AV56" s="165"/>
      <c r="AW56" s="188"/>
      <c r="AX56" s="164"/>
      <c r="AY56" s="4"/>
      <c r="AZ56" s="165"/>
      <c r="BA56" s="188"/>
      <c r="BB56" s="164"/>
      <c r="BC56" s="4"/>
      <c r="BD56" s="165"/>
      <c r="BE56" s="188"/>
      <c r="BF56" s="164"/>
      <c r="BG56" s="4"/>
      <c r="BH56" s="165"/>
      <c r="BI56" s="188"/>
      <c r="BJ56" s="164"/>
      <c r="BK56" s="4"/>
      <c r="BL56" s="83"/>
      <c r="BM56" s="34"/>
      <c r="BN56" s="82"/>
      <c r="BO56" s="4"/>
      <c r="BP56" s="165"/>
      <c r="BQ56" s="188"/>
      <c r="BR56" s="164"/>
      <c r="BS56" s="4"/>
      <c r="BT56" s="165"/>
      <c r="BU56" s="188"/>
      <c r="BV56" s="164"/>
      <c r="BW56" s="4"/>
      <c r="BX56" s="165"/>
      <c r="BY56" s="188"/>
      <c r="BZ56" s="164"/>
      <c r="CA56" s="4"/>
      <c r="CB56" s="165"/>
      <c r="CC56" s="188"/>
      <c r="CD56" s="164"/>
      <c r="CE56" s="4"/>
      <c r="CF56" s="83"/>
      <c r="CG56" s="34"/>
      <c r="CH56" s="82"/>
      <c r="CJ56" s="165"/>
      <c r="CK56" s="188"/>
      <c r="CL56" s="164"/>
      <c r="CN56" s="165"/>
      <c r="CO56" s="188"/>
      <c r="CP56" s="164"/>
      <c r="CQ56" s="4"/>
      <c r="CR56" s="165"/>
      <c r="CS56" s="188"/>
      <c r="CT56" s="164"/>
      <c r="CU56" s="4"/>
      <c r="CV56" s="165"/>
      <c r="CW56" s="188"/>
      <c r="CX56" s="164"/>
      <c r="CY56" s="4"/>
      <c r="CZ56" s="83"/>
      <c r="DA56" s="34"/>
      <c r="DB56" s="82"/>
      <c r="DD56" s="1"/>
      <c r="DE56" s="199"/>
      <c r="DF56" s="223"/>
      <c r="DG56" s="201"/>
      <c r="DH56" s="4"/>
      <c r="DI56" s="199"/>
      <c r="DJ56" s="223"/>
      <c r="DK56" s="201"/>
      <c r="DL56" s="4"/>
      <c r="DM56" s="199"/>
      <c r="DN56" s="223"/>
      <c r="DO56" s="201"/>
      <c r="DP56" s="4"/>
      <c r="DQ56" s="199"/>
      <c r="DR56" s="223"/>
      <c r="DS56" s="201"/>
      <c r="DT56" s="4"/>
      <c r="DU56" s="83"/>
      <c r="DV56" s="34"/>
      <c r="DW56" s="82"/>
      <c r="DY56" s="199"/>
      <c r="DZ56" s="223"/>
      <c r="EA56" s="201"/>
      <c r="EB56" s="4"/>
      <c r="EC56" s="199"/>
      <c r="ED56" s="223"/>
      <c r="EE56" s="201"/>
      <c r="EF56" s="4"/>
      <c r="EG56" s="199"/>
      <c r="EH56" s="223"/>
      <c r="EI56" s="201"/>
      <c r="EJ56" s="4"/>
      <c r="EK56" s="199"/>
      <c r="EL56" s="223"/>
      <c r="EM56" s="201"/>
      <c r="EN56" s="4"/>
      <c r="EO56" s="83"/>
      <c r="EP56" s="34"/>
      <c r="EQ56" s="82"/>
      <c r="ES56" s="199"/>
      <c r="ET56" s="223"/>
      <c r="EU56" s="201"/>
      <c r="EV56" s="4"/>
      <c r="EW56" s="199"/>
      <c r="EX56" s="223"/>
      <c r="EY56" s="201"/>
      <c r="EZ56" s="4"/>
      <c r="FA56" s="199"/>
      <c r="FB56" s="223"/>
      <c r="FC56" s="201"/>
      <c r="FD56" s="4"/>
      <c r="FE56" s="199"/>
      <c r="FF56" s="223"/>
      <c r="FG56" s="201"/>
      <c r="FH56" s="4"/>
      <c r="FI56" s="83"/>
      <c r="FJ56" s="34"/>
      <c r="FK56" s="82"/>
      <c r="FM56" s="199"/>
      <c r="FN56" s="223"/>
      <c r="FO56" s="201"/>
      <c r="FP56" s="4"/>
      <c r="FQ56" s="199"/>
      <c r="FR56" s="223"/>
      <c r="FS56" s="201"/>
      <c r="FT56" s="4"/>
      <c r="FU56" s="199"/>
      <c r="FV56" s="223"/>
      <c r="FW56" s="201"/>
      <c r="FX56" s="4"/>
      <c r="FY56" s="199"/>
      <c r="FZ56" s="223"/>
      <c r="GA56" s="201"/>
      <c r="GB56" s="4"/>
      <c r="GC56" s="83"/>
      <c r="GD56" s="34"/>
      <c r="GE56" s="82"/>
      <c r="GG56" s="199"/>
      <c r="GH56" s="223"/>
      <c r="GI56" s="201"/>
      <c r="GJ56" s="4"/>
      <c r="GK56" s="199"/>
      <c r="GL56" s="223"/>
      <c r="GM56" s="201"/>
      <c r="GN56" s="4"/>
      <c r="GO56" s="199"/>
      <c r="GP56" s="223"/>
      <c r="GQ56" s="201"/>
      <c r="GR56" s="4"/>
      <c r="GS56" s="199"/>
      <c r="GT56" s="223"/>
      <c r="GU56" s="201"/>
      <c r="GV56" s="4"/>
      <c r="GW56" s="83"/>
      <c r="GX56" s="34"/>
      <c r="GY56" s="82"/>
      <c r="HA56" s="199"/>
      <c r="HB56" s="223"/>
      <c r="HC56" s="201"/>
      <c r="HD56" s="4"/>
      <c r="HE56" s="199"/>
      <c r="HF56" s="223"/>
      <c r="HG56" s="201"/>
      <c r="HH56" s="4"/>
      <c r="HI56" s="199"/>
      <c r="HJ56" s="223"/>
      <c r="HK56" s="201"/>
      <c r="HL56" s="4"/>
      <c r="HM56" s="199"/>
      <c r="HN56" s="223"/>
      <c r="HO56" s="201"/>
      <c r="HP56" s="4"/>
      <c r="HQ56" s="83"/>
      <c r="HR56" s="34"/>
      <c r="HS56" s="82"/>
      <c r="HU56" s="199"/>
      <c r="HV56" s="223"/>
      <c r="HW56" s="201"/>
      <c r="HX56" s="4"/>
      <c r="HY56" s="199"/>
      <c r="HZ56" s="223"/>
      <c r="IA56" s="201"/>
      <c r="IB56" s="4"/>
      <c r="IC56" s="199"/>
      <c r="ID56" s="223"/>
      <c r="IE56" s="201"/>
      <c r="IF56" s="4"/>
      <c r="IG56" s="199"/>
      <c r="IH56" s="223"/>
      <c r="II56" s="201"/>
      <c r="IJ56" s="4"/>
      <c r="IK56" s="83"/>
      <c r="IL56" s="34"/>
      <c r="IM56" s="82"/>
      <c r="IO56" s="199"/>
      <c r="IP56" s="223"/>
      <c r="IQ56" s="201"/>
      <c r="IR56" s="4"/>
      <c r="IS56" s="199"/>
      <c r="IT56" s="223"/>
      <c r="IU56" s="201"/>
      <c r="IV56" s="4"/>
      <c r="IW56" s="199"/>
      <c r="IX56" s="223"/>
      <c r="IY56" s="201"/>
      <c r="IZ56" s="4"/>
      <c r="JA56" s="199"/>
      <c r="JB56" s="223"/>
      <c r="JC56" s="201"/>
      <c r="JD56" s="4"/>
      <c r="JE56" s="83"/>
      <c r="JF56" s="34"/>
      <c r="JG56" s="82"/>
      <c r="JI56" s="199"/>
      <c r="JJ56" s="223"/>
      <c r="JK56" s="201"/>
      <c r="JL56" s="4"/>
      <c r="JM56" s="199"/>
      <c r="JN56" s="223"/>
      <c r="JO56" s="201"/>
      <c r="JP56" s="4"/>
      <c r="JQ56" s="199"/>
      <c r="JR56" s="223"/>
      <c r="JS56" s="201"/>
      <c r="JT56" s="4"/>
      <c r="JU56" s="199"/>
      <c r="JV56" s="223"/>
      <c r="JW56" s="201"/>
      <c r="JX56" s="4"/>
      <c r="JY56" s="83"/>
      <c r="JZ56" s="34"/>
      <c r="KA56" s="82"/>
      <c r="KC56" s="199"/>
      <c r="KD56" s="223"/>
      <c r="KE56" s="201"/>
      <c r="KF56" s="4"/>
      <c r="KG56" s="199"/>
      <c r="KH56" s="223"/>
      <c r="KI56" s="201"/>
      <c r="KJ56" s="4"/>
      <c r="KK56" s="199"/>
      <c r="KL56" s="223"/>
      <c r="KM56" s="201"/>
      <c r="KN56" s="4"/>
      <c r="KO56" s="199"/>
      <c r="KP56" s="223"/>
      <c r="KQ56" s="201"/>
      <c r="KR56" s="4"/>
      <c r="KS56" s="83"/>
      <c r="KT56" s="34"/>
      <c r="KU56" s="82"/>
    </row>
    <row r="57" spans="1:307">
      <c r="A57" s="8" t="s">
        <v>9</v>
      </c>
      <c r="B57" s="9"/>
      <c r="C57" s="9"/>
      <c r="D57" s="9"/>
      <c r="E57" s="9"/>
      <c r="F57" s="9"/>
      <c r="G57" s="4"/>
      <c r="H57" s="165"/>
      <c r="I57" s="190">
        <v>5156</v>
      </c>
      <c r="J57" s="164"/>
      <c r="K57" s="4"/>
      <c r="L57" s="165"/>
      <c r="M57" s="190">
        <v>5160</v>
      </c>
      <c r="N57" s="164"/>
      <c r="O57" s="4"/>
      <c r="P57" s="165"/>
      <c r="Q57" s="190">
        <v>5148</v>
      </c>
      <c r="R57" s="164"/>
      <c r="S57" s="4"/>
      <c r="T57" s="165"/>
      <c r="U57" s="190">
        <v>5131</v>
      </c>
      <c r="V57" s="164"/>
      <c r="W57" s="4"/>
      <c r="X57" s="83"/>
      <c r="Y57" s="36">
        <v>5146</v>
      </c>
      <c r="Z57" s="82"/>
      <c r="AA57" s="4"/>
      <c r="AB57" s="165"/>
      <c r="AC57" s="190">
        <v>5113</v>
      </c>
      <c r="AD57" s="164"/>
      <c r="AE57" s="4"/>
      <c r="AF57" s="165"/>
      <c r="AG57" s="190">
        <v>5097</v>
      </c>
      <c r="AH57" s="164"/>
      <c r="AI57" s="4"/>
      <c r="AJ57" s="165"/>
      <c r="AK57" s="190">
        <v>5065</v>
      </c>
      <c r="AL57" s="164"/>
      <c r="AM57" s="4"/>
      <c r="AN57" s="165"/>
      <c r="AO57" s="190">
        <v>5067</v>
      </c>
      <c r="AP57" s="164"/>
      <c r="AQ57" s="4"/>
      <c r="AR57" s="83"/>
      <c r="AS57" s="36">
        <v>5088</v>
      </c>
      <c r="AT57" s="82"/>
      <c r="AU57" s="4"/>
      <c r="AV57" s="165"/>
      <c r="AW57" s="190">
        <v>5066</v>
      </c>
      <c r="AX57" s="164"/>
      <c r="AY57" s="4"/>
      <c r="AZ57" s="165"/>
      <c r="BA57" s="190">
        <v>5040</v>
      </c>
      <c r="BB57" s="164"/>
      <c r="BC57" s="4"/>
      <c r="BD57" s="165"/>
      <c r="BE57" s="190">
        <v>5045</v>
      </c>
      <c r="BF57" s="164"/>
      <c r="BG57" s="4"/>
      <c r="BH57" s="165"/>
      <c r="BI57" s="190">
        <v>5027</v>
      </c>
      <c r="BJ57" s="164"/>
      <c r="BK57" s="4"/>
      <c r="BL57" s="83"/>
      <c r="BM57" s="36">
        <v>5049</v>
      </c>
      <c r="BN57" s="82"/>
      <c r="BO57" s="4"/>
      <c r="BP57" s="165"/>
      <c r="BQ57" s="190">
        <v>4994</v>
      </c>
      <c r="BR57" s="164"/>
      <c r="BS57" s="4"/>
      <c r="BT57" s="165"/>
      <c r="BU57" s="190">
        <v>4924</v>
      </c>
      <c r="BV57" s="164"/>
      <c r="BW57" s="4"/>
      <c r="BX57" s="165"/>
      <c r="BY57" s="190">
        <v>4844</v>
      </c>
      <c r="BZ57" s="164"/>
      <c r="CA57" s="4"/>
      <c r="CB57" s="165"/>
      <c r="CC57" s="190">
        <v>4722</v>
      </c>
      <c r="CD57" s="164"/>
      <c r="CE57" s="4"/>
      <c r="CF57" s="83"/>
      <c r="CG57" s="36">
        <v>4881</v>
      </c>
      <c r="CH57" s="82"/>
      <c r="CJ57" s="165"/>
      <c r="CK57" s="190">
        <v>4614</v>
      </c>
      <c r="CL57" s="164"/>
      <c r="CN57" s="165"/>
      <c r="CO57" s="190">
        <v>4505</v>
      </c>
      <c r="CP57" s="164"/>
      <c r="CQ57" s="4"/>
      <c r="CR57" s="165"/>
      <c r="CS57" s="190">
        <v>4415</v>
      </c>
      <c r="CT57" s="164"/>
      <c r="CU57" s="4"/>
      <c r="CV57" s="165"/>
      <c r="CW57" s="190">
        <v>4307</v>
      </c>
      <c r="CX57" s="164"/>
      <c r="CY57" s="4"/>
      <c r="CZ57" s="83"/>
      <c r="DA57" s="36">
        <v>4453</v>
      </c>
      <c r="DB57" s="82"/>
      <c r="DD57" s="1"/>
      <c r="DE57" s="199"/>
      <c r="DF57" s="225">
        <f>Ratios!DF58</f>
        <v>4251.5268747770606</v>
      </c>
      <c r="DG57" s="201"/>
      <c r="DH57" s="4"/>
      <c r="DI57" s="199"/>
      <c r="DJ57" s="225">
        <f>Ratios!DJ58</f>
        <v>4208.8329703473783</v>
      </c>
      <c r="DK57" s="201"/>
      <c r="DL57" s="4"/>
      <c r="DM57" s="199"/>
      <c r="DN57" s="225">
        <f>Ratios!DN58</f>
        <v>4173.3670650631593</v>
      </c>
      <c r="DO57" s="201"/>
      <c r="DP57" s="4"/>
      <c r="DQ57" s="199"/>
      <c r="DR57" s="225">
        <f>Ratios!DR58</f>
        <v>4143.9054720223803</v>
      </c>
      <c r="DS57" s="201"/>
      <c r="DT57" s="4"/>
      <c r="DU57" s="83"/>
      <c r="DV57" s="36">
        <f>AVERAGE(DF57:DR57)</f>
        <v>4194.4080955524951</v>
      </c>
      <c r="DW57" s="82"/>
      <c r="DY57" s="199"/>
      <c r="DZ57" s="225">
        <f>Ratios!DZ58</f>
        <v>4125.7767314538341</v>
      </c>
      <c r="EA57" s="201"/>
      <c r="EB57" s="4"/>
      <c r="EC57" s="199"/>
      <c r="ED57" s="225">
        <f>Ratios!ED58</f>
        <v>4110.7171531717586</v>
      </c>
      <c r="EE57" s="201"/>
      <c r="EF57" s="4"/>
      <c r="EG57" s="199"/>
      <c r="EH57" s="225">
        <f>Ratios!EH58</f>
        <v>4098.2071336711524</v>
      </c>
      <c r="EI57" s="201"/>
      <c r="EJ57" s="4"/>
      <c r="EK57" s="199"/>
      <c r="EL57" s="225">
        <f>Ratios!EL58</f>
        <v>4087.8150373604717</v>
      </c>
      <c r="EM57" s="201"/>
      <c r="EN57" s="4"/>
      <c r="EO57" s="83"/>
      <c r="EP57" s="36">
        <f>AVERAGE(DZ57:EL57)</f>
        <v>4105.6290139143048</v>
      </c>
      <c r="EQ57" s="82"/>
      <c r="ES57" s="199"/>
      <c r="ET57" s="225">
        <f>Ratios!ET58</f>
        <v>4085.6568539594546</v>
      </c>
      <c r="EU57" s="201"/>
      <c r="EV57" s="4"/>
      <c r="EW57" s="199"/>
      <c r="EX57" s="225">
        <f>Ratios!EX58</f>
        <v>4083.8640470211121</v>
      </c>
      <c r="EY57" s="201"/>
      <c r="EZ57" s="4"/>
      <c r="FA57" s="199"/>
      <c r="FB57" s="225">
        <f>Ratios!FB58</f>
        <v>4082.3747589853256</v>
      </c>
      <c r="FC57" s="201"/>
      <c r="FD57" s="4"/>
      <c r="FE57" s="199"/>
      <c r="FF57" s="225">
        <f>Ratios!FF58</f>
        <v>4081.1376046626256</v>
      </c>
      <c r="FG57" s="201"/>
      <c r="FH57" s="4"/>
      <c r="FI57" s="83"/>
      <c r="FJ57" s="36">
        <f>AVERAGE(ET57:FF57)</f>
        <v>4083.2583161571292</v>
      </c>
      <c r="FK57" s="82"/>
      <c r="FM57" s="199"/>
      <c r="FN57" s="225">
        <f>Ratios!FN58</f>
        <v>4080.1098982811886</v>
      </c>
      <c r="FO57" s="201"/>
      <c r="FP57" s="4"/>
      <c r="FQ57" s="199"/>
      <c r="FR57" s="225">
        <f>Ratios!FR58</f>
        <v>4079.2561806915019</v>
      </c>
      <c r="FS57" s="201"/>
      <c r="FT57" s="4"/>
      <c r="FU57" s="199"/>
      <c r="FV57" s="225">
        <f>Ratios!FV58</f>
        <v>4078.5469959125562</v>
      </c>
      <c r="FW57" s="201"/>
      <c r="FX57" s="4"/>
      <c r="FY57" s="199"/>
      <c r="FZ57" s="225">
        <f>Ratios!FZ58</f>
        <v>4077.9578748065082</v>
      </c>
      <c r="GA57" s="201"/>
      <c r="GB57" s="4"/>
      <c r="GC57" s="83"/>
      <c r="GD57" s="36">
        <f>AVERAGE(FN57:FZ57)</f>
        <v>4078.9677374229391</v>
      </c>
      <c r="GE57" s="82"/>
      <c r="GG57" s="199"/>
      <c r="GH57" s="225">
        <f>Ratios!GH58</f>
        <v>4077.4684908153481</v>
      </c>
      <c r="GI57" s="201"/>
      <c r="GJ57" s="4"/>
      <c r="GK57" s="199"/>
      <c r="GL57" s="225">
        <f>Ratios!GL58</f>
        <v>4077.0619586297826</v>
      </c>
      <c r="GM57" s="201"/>
      <c r="GN57" s="4"/>
      <c r="GO57" s="199"/>
      <c r="GP57" s="225">
        <f>Ratios!GP58</f>
        <v>4076.7242515921894</v>
      </c>
      <c r="GQ57" s="201"/>
      <c r="GR57" s="4"/>
      <c r="GS57" s="199"/>
      <c r="GT57" s="225">
        <f>Ratios!GT58</f>
        <v>4076.4437177321665</v>
      </c>
      <c r="GU57" s="201"/>
      <c r="GV57" s="4"/>
      <c r="GW57" s="83"/>
      <c r="GX57" s="36">
        <f>AVERAGE(GH57:GT57)</f>
        <v>4076.9246046923718</v>
      </c>
      <c r="GY57" s="82"/>
      <c r="HA57" s="199"/>
      <c r="HB57" s="225">
        <f>Ratios!HB58</f>
        <v>4076.2106777363756</v>
      </c>
      <c r="HC57" s="201"/>
      <c r="HD57" s="4"/>
      <c r="HE57" s="199"/>
      <c r="HF57" s="225">
        <f>Ratios!HF58</f>
        <v>4076.0170909813446</v>
      </c>
      <c r="HG57" s="201"/>
      <c r="HH57" s="4"/>
      <c r="HI57" s="199"/>
      <c r="HJ57" s="225">
        <f>Ratios!HJ58</f>
        <v>4075.8562781063006</v>
      </c>
      <c r="HK57" s="201"/>
      <c r="HL57" s="4"/>
      <c r="HM57" s="199"/>
      <c r="HN57" s="225">
        <f>Ratios!HN58</f>
        <v>4075.7226905539087</v>
      </c>
      <c r="HO57" s="201"/>
      <c r="HP57" s="4"/>
      <c r="HQ57" s="83"/>
      <c r="HR57" s="36">
        <f>AVERAGE(HB57:HN57)</f>
        <v>4075.9516843444821</v>
      </c>
      <c r="HS57" s="82"/>
      <c r="HU57" s="199"/>
      <c r="HV57" s="225">
        <f>Ratios!HV58</f>
        <v>4075.6117191273415</v>
      </c>
      <c r="HW57" s="201"/>
      <c r="HX57" s="4"/>
      <c r="HY57" s="199"/>
      <c r="HZ57" s="225">
        <f>Ratios!HZ58</f>
        <v>4075.5195349582791</v>
      </c>
      <c r="IA57" s="201"/>
      <c r="IB57" s="4"/>
      <c r="IC57" s="199"/>
      <c r="ID57" s="225">
        <f>Ratios!ID58</f>
        <v>4075.4429573987345</v>
      </c>
      <c r="IE57" s="201"/>
      <c r="IF57" s="4"/>
      <c r="IG57" s="199"/>
      <c r="IH57" s="225">
        <f>Ratios!IH58</f>
        <v>4075.3793442785482</v>
      </c>
      <c r="II57" s="201"/>
      <c r="IJ57" s="4"/>
      <c r="IK57" s="83"/>
      <c r="IL57" s="36">
        <f>AVERAGE(HV57:IH57)</f>
        <v>4075.4883889407261</v>
      </c>
      <c r="IM57" s="82"/>
      <c r="IO57" s="199"/>
      <c r="IP57" s="225">
        <f>Ratios!IP58</f>
        <v>4075.3265007420878</v>
      </c>
      <c r="IQ57" s="201"/>
      <c r="IR57" s="4"/>
      <c r="IS57" s="199"/>
      <c r="IT57" s="225">
        <f>Ratios!IT58</f>
        <v>4075.2826035187245</v>
      </c>
      <c r="IU57" s="201"/>
      <c r="IV57" s="4"/>
      <c r="IW57" s="199"/>
      <c r="IX57" s="225">
        <f>Ratios!IX58</f>
        <v>4075.246138014179</v>
      </c>
      <c r="IY57" s="201"/>
      <c r="IZ57" s="4"/>
      <c r="JA57" s="199"/>
      <c r="JB57" s="225">
        <f>Ratios!JB58</f>
        <v>4075.2158460521855</v>
      </c>
      <c r="JC57" s="201"/>
      <c r="JD57" s="4"/>
      <c r="JE57" s="83"/>
      <c r="JF57" s="36">
        <f>AVERAGE(IP57:JB57)</f>
        <v>4075.2677720817942</v>
      </c>
      <c r="JG57" s="82"/>
      <c r="JI57" s="199"/>
      <c r="JJ57" s="225">
        <f>Ratios!JJ58</f>
        <v>4075.1906824633948</v>
      </c>
      <c r="JK57" s="201"/>
      <c r="JL57" s="4"/>
      <c r="JM57" s="199"/>
      <c r="JN57" s="225">
        <f>Ratios!JN58</f>
        <v>4075.1697790236981</v>
      </c>
      <c r="JO57" s="201"/>
      <c r="JP57" s="4"/>
      <c r="JQ57" s="199"/>
      <c r="JR57" s="225">
        <f>Ratios!JR58</f>
        <v>4075.1524144977243</v>
      </c>
      <c r="JS57" s="201"/>
      <c r="JT57" s="4"/>
      <c r="JU57" s="199"/>
      <c r="JV57" s="225">
        <f>Ratios!JV58</f>
        <v>4075.1379897539177</v>
      </c>
      <c r="JW57" s="201"/>
      <c r="JX57" s="4"/>
      <c r="JY57" s="83"/>
      <c r="JZ57" s="36">
        <f>AVERAGE(JJ57:JV57)</f>
        <v>4075.1627164346837</v>
      </c>
      <c r="KA57" s="82"/>
      <c r="KC57" s="199"/>
      <c r="KD57" s="225">
        <f>Ratios!KD58</f>
        <v>4075.1260070925891</v>
      </c>
      <c r="KE57" s="201"/>
      <c r="KF57" s="4"/>
      <c r="KG57" s="199"/>
      <c r="KH57" s="225">
        <f>Ratios!KH58</f>
        <v>4075.1160530736856</v>
      </c>
      <c r="KI57" s="201"/>
      <c r="KJ57" s="4"/>
      <c r="KK57" s="199"/>
      <c r="KL57" s="225">
        <f>Ratios!KL58</f>
        <v>4075.1077842517934</v>
      </c>
      <c r="KM57" s="201"/>
      <c r="KN57" s="4"/>
      <c r="KO57" s="199"/>
      <c r="KP57" s="225">
        <f>Ratios!KP58</f>
        <v>4075.1009153261716</v>
      </c>
      <c r="KQ57" s="201"/>
      <c r="KR57" s="4"/>
      <c r="KS57" s="83"/>
      <c r="KT57" s="36">
        <f>AVERAGE(KD57:KP57)</f>
        <v>4075.1126899360597</v>
      </c>
      <c r="KU57" s="82"/>
    </row>
    <row r="58" spans="1:307" ht="17.25" customHeight="1">
      <c r="A58" s="10" t="s">
        <v>10</v>
      </c>
      <c r="B58" s="11"/>
      <c r="C58" s="11"/>
      <c r="D58" s="11"/>
      <c r="E58" s="11"/>
      <c r="F58" s="11"/>
      <c r="G58" s="13"/>
      <c r="H58" s="191"/>
      <c r="I58" s="185">
        <v>0.19</v>
      </c>
      <c r="J58" s="192"/>
      <c r="K58" s="4"/>
      <c r="L58" s="191"/>
      <c r="M58" s="185">
        <v>0.19</v>
      </c>
      <c r="N58" s="192"/>
      <c r="O58" s="4"/>
      <c r="P58" s="191"/>
      <c r="Q58" s="185">
        <v>0.21</v>
      </c>
      <c r="R58" s="192"/>
      <c r="S58" s="13"/>
      <c r="T58" s="191"/>
      <c r="U58" s="185">
        <v>0.21</v>
      </c>
      <c r="V58" s="192"/>
      <c r="W58" s="13"/>
      <c r="X58" s="118"/>
      <c r="Y58" s="31">
        <f>Q58+M58+I58+U58</f>
        <v>0.8</v>
      </c>
      <c r="Z58" s="119"/>
      <c r="AA58" s="13"/>
      <c r="AB58" s="191"/>
      <c r="AC58" s="185">
        <v>0.21</v>
      </c>
      <c r="AD58" s="192"/>
      <c r="AE58" s="4"/>
      <c r="AF58" s="191"/>
      <c r="AG58" s="185">
        <v>0.21</v>
      </c>
      <c r="AH58" s="192"/>
      <c r="AI58" s="4"/>
      <c r="AJ58" s="191"/>
      <c r="AK58" s="185">
        <v>0.26</v>
      </c>
      <c r="AL58" s="192"/>
      <c r="AM58" s="13"/>
      <c r="AN58" s="191"/>
      <c r="AO58" s="185">
        <v>0.26</v>
      </c>
      <c r="AP58" s="192"/>
      <c r="AQ58" s="13"/>
      <c r="AR58" s="118"/>
      <c r="AS58" s="31">
        <f>AC58+AG58+AK58+AO58</f>
        <v>0.94</v>
      </c>
      <c r="AT58" s="119"/>
      <c r="AU58" s="13"/>
      <c r="AV58" s="191"/>
      <c r="AW58" s="185">
        <v>0.26</v>
      </c>
      <c r="AX58" s="192"/>
      <c r="AY58" s="4"/>
      <c r="AZ58" s="191"/>
      <c r="BA58" s="185">
        <v>0.26</v>
      </c>
      <c r="BB58" s="192"/>
      <c r="BC58" s="4"/>
      <c r="BD58" s="191"/>
      <c r="BE58" s="185">
        <v>0.28999999999999998</v>
      </c>
      <c r="BF58" s="192"/>
      <c r="BG58" s="13"/>
      <c r="BH58" s="191"/>
      <c r="BI58" s="185">
        <v>0.28999999999999998</v>
      </c>
      <c r="BJ58" s="192"/>
      <c r="BK58" s="13"/>
      <c r="BL58" s="118"/>
      <c r="BM58" s="31">
        <f>AW58+BA58+BE58+BI58</f>
        <v>1.1000000000000001</v>
      </c>
      <c r="BN58" s="119"/>
      <c r="BO58" s="13"/>
      <c r="BP58" s="191"/>
      <c r="BQ58" s="185">
        <v>0.28999999999999998</v>
      </c>
      <c r="BR58" s="192"/>
      <c r="BS58" s="4"/>
      <c r="BT58" s="191"/>
      <c r="BU58" s="185">
        <v>0.28999999999999998</v>
      </c>
      <c r="BV58" s="192"/>
      <c r="BW58" s="4"/>
      <c r="BX58" s="191"/>
      <c r="BY58" s="185">
        <v>0.33</v>
      </c>
      <c r="BZ58" s="192"/>
      <c r="CA58" s="13"/>
      <c r="CB58" s="191"/>
      <c r="CC58" s="185">
        <v>0.33</v>
      </c>
      <c r="CD58" s="192"/>
      <c r="CE58" s="13"/>
      <c r="CF58" s="118"/>
      <c r="CG58" s="31">
        <f>BQ58+BU58+BY58+CC58</f>
        <v>1.24</v>
      </c>
      <c r="CH58" s="119"/>
      <c r="CI58" s="13"/>
      <c r="CJ58" s="191"/>
      <c r="CK58" s="185">
        <v>0.33</v>
      </c>
      <c r="CL58" s="192"/>
      <c r="CN58" s="191"/>
      <c r="CO58" s="185">
        <v>0.33</v>
      </c>
      <c r="CP58" s="192"/>
      <c r="CQ58" s="4"/>
      <c r="CR58" s="191"/>
      <c r="CS58" s="185">
        <v>0.35</v>
      </c>
      <c r="CT58" s="192"/>
      <c r="CU58" s="13"/>
      <c r="CV58" s="191"/>
      <c r="CW58" s="185">
        <v>0.35</v>
      </c>
      <c r="CX58" s="192"/>
      <c r="CY58" s="13"/>
      <c r="CZ58" s="118"/>
      <c r="DA58" s="31">
        <f>CK58+CO58+CS58+CW58</f>
        <v>1.3599999999999999</v>
      </c>
      <c r="DB58" s="119"/>
      <c r="DD58" s="1"/>
      <c r="DE58" s="226"/>
      <c r="DF58" s="220">
        <f>CW58</f>
        <v>0.35</v>
      </c>
      <c r="DG58" s="227"/>
      <c r="DH58" s="4"/>
      <c r="DI58" s="226"/>
      <c r="DJ58" s="220">
        <f>DF58</f>
        <v>0.35</v>
      </c>
      <c r="DK58" s="227"/>
      <c r="DL58" s="4"/>
      <c r="DM58" s="226"/>
      <c r="DN58" s="220">
        <f>DJ58*(1+Ratios!EH46)</f>
        <v>0.40220897901251795</v>
      </c>
      <c r="DO58" s="227"/>
      <c r="DP58" s="13"/>
      <c r="DQ58" s="226"/>
      <c r="DR58" s="220">
        <f>DN58</f>
        <v>0.40220897901251795</v>
      </c>
      <c r="DS58" s="227"/>
      <c r="DT58" s="13"/>
      <c r="DU58" s="118"/>
      <c r="DV58" s="31">
        <f>DF58+DJ58+DN58+DR58</f>
        <v>1.5044179580250359</v>
      </c>
      <c r="DW58" s="119"/>
      <c r="DY58" s="226"/>
      <c r="DZ58" s="220">
        <f>DR58</f>
        <v>0.40220897901251795</v>
      </c>
      <c r="EA58" s="227"/>
      <c r="EB58" s="4"/>
      <c r="EC58" s="226"/>
      <c r="ED58" s="220">
        <f>DZ58</f>
        <v>0.40220897901251795</v>
      </c>
      <c r="EE58" s="227"/>
      <c r="EF58" s="4"/>
      <c r="EG58" s="226"/>
      <c r="EH58" s="220">
        <f>ED58*(1+Ratios!FB46)</f>
        <v>0.46220589370940607</v>
      </c>
      <c r="EI58" s="227"/>
      <c r="EJ58" s="13"/>
      <c r="EK58" s="226"/>
      <c r="EL58" s="220">
        <f>EH58</f>
        <v>0.46220589370940607</v>
      </c>
      <c r="EM58" s="227"/>
      <c r="EN58" s="13"/>
      <c r="EO58" s="118"/>
      <c r="EP58" s="31">
        <f>DZ58+ED58+EH58+EL58</f>
        <v>1.7288297454438479</v>
      </c>
      <c r="EQ58" s="119"/>
      <c r="ES58" s="226"/>
      <c r="ET58" s="220">
        <f>EL58</f>
        <v>0.46220589370940607</v>
      </c>
      <c r="EU58" s="227"/>
      <c r="EV58" s="4"/>
      <c r="EW58" s="226"/>
      <c r="EX58" s="220">
        <f>ET58</f>
        <v>0.46220589370940607</v>
      </c>
      <c r="EY58" s="227"/>
      <c r="EZ58" s="4"/>
      <c r="FA58" s="226"/>
      <c r="FB58" s="220">
        <f>EX58*(1+Ratios!FV46)</f>
        <v>0.5311524588640818</v>
      </c>
      <c r="FC58" s="227"/>
      <c r="FD58" s="13"/>
      <c r="FE58" s="226"/>
      <c r="FF58" s="220">
        <f>FB58</f>
        <v>0.5311524588640818</v>
      </c>
      <c r="FG58" s="227"/>
      <c r="FH58" s="13"/>
      <c r="FI58" s="118"/>
      <c r="FJ58" s="31">
        <f>ET58+EX58+FB58+FF58</f>
        <v>1.9867167051469758</v>
      </c>
      <c r="FK58" s="119"/>
      <c r="FM58" s="226"/>
      <c r="FN58" s="220">
        <f>FF58</f>
        <v>0.5311524588640818</v>
      </c>
      <c r="FO58" s="227"/>
      <c r="FP58" s="4"/>
      <c r="FQ58" s="226"/>
      <c r="FR58" s="220">
        <f>FN58</f>
        <v>0.5311524588640818</v>
      </c>
      <c r="FS58" s="227"/>
      <c r="FT58" s="4"/>
      <c r="FU58" s="226"/>
      <c r="FV58" s="220">
        <f>FR58*(1+Ratios!GP46)</f>
        <v>0.61038368051345937</v>
      </c>
      <c r="FW58" s="227"/>
      <c r="FX58" s="13"/>
      <c r="FY58" s="226"/>
      <c r="FZ58" s="220">
        <f>FV58</f>
        <v>0.61038368051345937</v>
      </c>
      <c r="GA58" s="227"/>
      <c r="GB58" s="13"/>
      <c r="GC58" s="118"/>
      <c r="GD58" s="31">
        <f>FN58+FR58+FV58+FZ58</f>
        <v>2.2830722787550823</v>
      </c>
      <c r="GE58" s="119"/>
      <c r="GG58" s="226"/>
      <c r="GH58" s="220">
        <f>FZ58</f>
        <v>0.61038368051345937</v>
      </c>
      <c r="GI58" s="227"/>
      <c r="GJ58" s="4"/>
      <c r="GK58" s="226"/>
      <c r="GL58" s="220">
        <f>GH58</f>
        <v>0.61038368051345937</v>
      </c>
      <c r="GM58" s="227"/>
      <c r="GN58" s="4"/>
      <c r="GO58" s="226"/>
      <c r="GP58" s="220">
        <f>GL58*(1+Ratios!HJ46)</f>
        <v>0.70143370555777562</v>
      </c>
      <c r="GQ58" s="227"/>
      <c r="GR58" s="13"/>
      <c r="GS58" s="226"/>
      <c r="GT58" s="220">
        <f>GP58</f>
        <v>0.70143370555777562</v>
      </c>
      <c r="GU58" s="227"/>
      <c r="GV58" s="13"/>
      <c r="GW58" s="118"/>
      <c r="GX58" s="31">
        <f>GH58+GL58+GP58+GT58</f>
        <v>2.62363477214247</v>
      </c>
      <c r="GY58" s="119"/>
      <c r="HA58" s="226"/>
      <c r="HB58" s="220">
        <f>GT58</f>
        <v>0.70143370555777562</v>
      </c>
      <c r="HC58" s="227"/>
      <c r="HD58" s="4"/>
      <c r="HE58" s="226"/>
      <c r="HF58" s="220">
        <f>HB58</f>
        <v>0.70143370555777562</v>
      </c>
      <c r="HG58" s="227"/>
      <c r="HH58" s="4"/>
      <c r="HI58" s="226"/>
      <c r="HJ58" s="220">
        <f>HF58*(1+Ratios!ID46)</f>
        <v>0.80606552730674308</v>
      </c>
      <c r="HK58" s="227"/>
      <c r="HL58" s="13"/>
      <c r="HM58" s="226"/>
      <c r="HN58" s="220">
        <f>HJ58</f>
        <v>0.80606552730674308</v>
      </c>
      <c r="HO58" s="227"/>
      <c r="HP58" s="13"/>
      <c r="HQ58" s="118"/>
      <c r="HR58" s="31">
        <f>HB58+HF58+HJ58+HN58</f>
        <v>3.0149984657290374</v>
      </c>
      <c r="HS58" s="119"/>
      <c r="HU58" s="226"/>
      <c r="HV58" s="220">
        <f>HN58</f>
        <v>0.80606552730674308</v>
      </c>
      <c r="HW58" s="227"/>
      <c r="HX58" s="4"/>
      <c r="HY58" s="226"/>
      <c r="HZ58" s="220">
        <f>HV58</f>
        <v>0.80606552730674308</v>
      </c>
      <c r="IA58" s="227"/>
      <c r="IB58" s="4"/>
      <c r="IC58" s="226"/>
      <c r="ID58" s="220">
        <f>HZ58*(1+Ratios!IX46)</f>
        <v>0.92630512215780592</v>
      </c>
      <c r="IE58" s="227"/>
      <c r="IF58" s="13"/>
      <c r="IG58" s="226"/>
      <c r="IH58" s="220">
        <f>ID58</f>
        <v>0.92630512215780592</v>
      </c>
      <c r="II58" s="227"/>
      <c r="IJ58" s="13"/>
      <c r="IK58" s="118"/>
      <c r="IL58" s="31">
        <f>HV58+HZ58+ID58+IH58</f>
        <v>3.464741298929098</v>
      </c>
      <c r="IM58" s="119"/>
      <c r="IO58" s="226"/>
      <c r="IP58" s="220">
        <f>IH58</f>
        <v>0.92630512215780592</v>
      </c>
      <c r="IQ58" s="227"/>
      <c r="IR58" s="4"/>
      <c r="IS58" s="226"/>
      <c r="IT58" s="220">
        <f>IP58</f>
        <v>0.92630512215780592</v>
      </c>
      <c r="IU58" s="227"/>
      <c r="IV58" s="4"/>
      <c r="IW58" s="226"/>
      <c r="IX58" s="220">
        <f>IT58*(1+Ratios!JR46)</f>
        <v>1.0644806783918768</v>
      </c>
      <c r="IY58" s="227"/>
      <c r="IZ58" s="13"/>
      <c r="JA58" s="226"/>
      <c r="JB58" s="220">
        <f>IX58</f>
        <v>1.0644806783918768</v>
      </c>
      <c r="JC58" s="227"/>
      <c r="JD58" s="13"/>
      <c r="JE58" s="118"/>
      <c r="JF58" s="31">
        <f>IP58+IT58+IX58+JB58</f>
        <v>3.9815716010993656</v>
      </c>
      <c r="JG58" s="119"/>
      <c r="JI58" s="226"/>
      <c r="JJ58" s="220">
        <f>JB58</f>
        <v>1.0644806783918768</v>
      </c>
      <c r="JK58" s="227"/>
      <c r="JL58" s="4"/>
      <c r="JM58" s="226"/>
      <c r="JN58" s="220">
        <f>JJ58</f>
        <v>1.0644806783918768</v>
      </c>
      <c r="JO58" s="227"/>
      <c r="JP58" s="4"/>
      <c r="JQ58" s="226"/>
      <c r="JR58" s="220">
        <f>JN58*(1+Ratios!KL46)</f>
        <v>1.2232676766701407</v>
      </c>
      <c r="JS58" s="227"/>
      <c r="JT58" s="13"/>
      <c r="JU58" s="226"/>
      <c r="JV58" s="220">
        <f>JR58</f>
        <v>1.2232676766701407</v>
      </c>
      <c r="JW58" s="227"/>
      <c r="JX58" s="13"/>
      <c r="JY58" s="118"/>
      <c r="JZ58" s="31">
        <f>JJ58+JN58+JR58+JV58</f>
        <v>4.5754967101240354</v>
      </c>
      <c r="KA58" s="119"/>
      <c r="KC58" s="226"/>
      <c r="KD58" s="220">
        <f>JV58</f>
        <v>1.2232676766701407</v>
      </c>
      <c r="KE58" s="227"/>
      <c r="KF58" s="4"/>
      <c r="KG58" s="226"/>
      <c r="KH58" s="220">
        <f>KD58</f>
        <v>1.2232676766701407</v>
      </c>
      <c r="KI58" s="227"/>
      <c r="KJ58" s="4"/>
      <c r="KK58" s="226"/>
      <c r="KL58" s="220">
        <f>KH58*(1+Ratios!LF46)</f>
        <v>1.2232676766701407</v>
      </c>
      <c r="KM58" s="227"/>
      <c r="KN58" s="13"/>
      <c r="KO58" s="226"/>
      <c r="KP58" s="220">
        <f>KL58</f>
        <v>1.2232676766701407</v>
      </c>
      <c r="KQ58" s="227"/>
      <c r="KR58" s="13"/>
      <c r="KS58" s="118"/>
      <c r="KT58" s="31">
        <f>KD58+KH58+KL58+KP58</f>
        <v>4.8930707066805628</v>
      </c>
      <c r="KU58" s="119"/>
    </row>
    <row r="59" spans="1:307">
      <c r="A59" s="12"/>
      <c r="B59" s="13"/>
      <c r="C59" s="13"/>
      <c r="D59" s="13"/>
      <c r="E59" s="13"/>
      <c r="F59" s="13"/>
      <c r="G59" s="42"/>
      <c r="H59" s="2"/>
      <c r="I59" s="23"/>
      <c r="J59" s="2"/>
      <c r="K59" s="2"/>
      <c r="L59" s="2"/>
      <c r="M59" s="3"/>
      <c r="N59" s="2"/>
      <c r="O59" s="2"/>
      <c r="P59" s="2"/>
      <c r="Q59" s="3"/>
      <c r="R59" s="2"/>
      <c r="S59" s="2"/>
      <c r="T59" s="2"/>
      <c r="U59" s="3"/>
      <c r="V59" s="2"/>
      <c r="W59" s="2"/>
      <c r="X59" s="2"/>
      <c r="Y59" s="3"/>
      <c r="Z59" s="2"/>
      <c r="AA59" s="42"/>
      <c r="AB59" s="2"/>
      <c r="AC59" s="23"/>
      <c r="AD59" s="2"/>
      <c r="AE59" s="2"/>
      <c r="AF59" s="2"/>
      <c r="AG59" s="3"/>
      <c r="AH59" s="2"/>
      <c r="AI59" s="2"/>
      <c r="AJ59" s="2"/>
      <c r="AK59" s="3"/>
      <c r="AL59" s="2"/>
      <c r="AM59" s="2"/>
      <c r="AN59" s="2"/>
      <c r="AO59" s="3"/>
      <c r="AP59" s="2"/>
      <c r="AQ59" s="2"/>
      <c r="AR59" s="2"/>
      <c r="AS59" s="3"/>
      <c r="AT59" s="2"/>
      <c r="AU59" s="42"/>
      <c r="AV59" s="2"/>
      <c r="AW59" s="23"/>
      <c r="AX59" s="2"/>
      <c r="AY59" s="2"/>
      <c r="AZ59" s="2"/>
      <c r="BA59" s="3"/>
      <c r="BB59" s="2"/>
      <c r="BC59" s="2"/>
      <c r="BD59" s="2"/>
      <c r="BE59" s="3"/>
      <c r="BF59" s="2"/>
      <c r="BG59" s="2"/>
      <c r="BH59" s="2"/>
      <c r="BI59" s="3"/>
      <c r="BJ59" s="2"/>
      <c r="BK59" s="2"/>
      <c r="BL59" s="2"/>
      <c r="BM59" s="3"/>
      <c r="BN59" s="2"/>
      <c r="BO59" s="42"/>
      <c r="BP59" s="2"/>
      <c r="BQ59" s="23"/>
      <c r="BR59" s="2"/>
      <c r="BS59" s="2"/>
      <c r="BT59" s="2"/>
      <c r="BU59" s="3"/>
      <c r="BV59" s="2"/>
      <c r="BW59" s="2"/>
      <c r="BX59" s="2"/>
      <c r="BY59" s="3"/>
      <c r="BZ59" s="2"/>
      <c r="CA59" s="2"/>
      <c r="CB59" s="2"/>
      <c r="CC59" s="3"/>
      <c r="CD59" s="2"/>
      <c r="CE59" s="2"/>
      <c r="CF59" s="2"/>
      <c r="CG59" s="3"/>
      <c r="CH59" s="2"/>
      <c r="CI59" s="2"/>
      <c r="CJ59" s="2"/>
      <c r="CK59" s="23"/>
      <c r="CL59" s="2"/>
      <c r="CM59" s="2"/>
      <c r="CN59" s="2"/>
      <c r="CO59" s="3"/>
      <c r="CP59" s="2"/>
      <c r="CQ59" s="2"/>
      <c r="CR59" s="2"/>
      <c r="CS59" s="3"/>
      <c r="CT59" s="2"/>
      <c r="CU59" s="2"/>
      <c r="CV59" s="2"/>
      <c r="CW59" s="3"/>
      <c r="CX59" s="2"/>
      <c r="CY59" s="2"/>
      <c r="CZ59" s="2"/>
      <c r="DA59" s="3"/>
      <c r="DB59" s="2"/>
      <c r="DC59" s="2"/>
      <c r="DD59" s="3"/>
      <c r="DE59" s="14"/>
      <c r="DF59" s="3"/>
      <c r="DG59" s="3"/>
      <c r="DY59" s="14"/>
      <c r="DZ59" s="3"/>
      <c r="EA59" s="3"/>
      <c r="EB59" s="1"/>
      <c r="EC59" s="1"/>
      <c r="ED59" s="1"/>
      <c r="EE59" s="1"/>
      <c r="EF59" s="1"/>
      <c r="EG59" s="1"/>
      <c r="EH59" s="1"/>
      <c r="EI59" s="1"/>
      <c r="EJ59" s="1"/>
      <c r="EK59" s="1"/>
      <c r="ES59" s="14"/>
      <c r="ET59" s="3"/>
      <c r="EU59" s="3"/>
      <c r="EV59" s="1"/>
      <c r="EW59" s="1"/>
      <c r="EX59" s="1"/>
      <c r="EY59" s="1"/>
      <c r="EZ59" s="1"/>
      <c r="FA59" s="1"/>
      <c r="FB59" s="1"/>
      <c r="FC59" s="1"/>
      <c r="FD59" s="1"/>
      <c r="FE59" s="1"/>
      <c r="FM59" s="14"/>
      <c r="FN59" s="3"/>
      <c r="FO59" s="3"/>
      <c r="FP59" s="1"/>
      <c r="FQ59" s="1"/>
      <c r="FR59" s="1"/>
      <c r="FS59" s="1"/>
      <c r="FT59" s="1"/>
      <c r="FU59" s="1"/>
      <c r="FV59" s="1"/>
      <c r="FW59" s="1"/>
      <c r="FX59" s="1"/>
      <c r="FY59" s="1"/>
      <c r="GG59" s="14"/>
      <c r="GH59" s="3"/>
      <c r="GI59" s="3"/>
      <c r="GJ59" s="1"/>
      <c r="GK59" s="1"/>
      <c r="GL59" s="1"/>
      <c r="GM59" s="1"/>
      <c r="GN59" s="1"/>
      <c r="GO59" s="1"/>
      <c r="GP59" s="1"/>
      <c r="GQ59" s="1"/>
      <c r="GR59" s="1"/>
      <c r="GS59" s="1"/>
      <c r="HA59" s="14"/>
      <c r="HB59" s="3"/>
      <c r="HC59" s="3"/>
      <c r="HD59" s="1"/>
      <c r="HE59" s="1"/>
      <c r="HF59" s="1"/>
      <c r="HG59" s="1"/>
      <c r="HH59" s="1"/>
      <c r="HI59" s="1"/>
      <c r="HJ59" s="1"/>
      <c r="HK59" s="1"/>
      <c r="HL59" s="1"/>
      <c r="HM59" s="1"/>
      <c r="HU59" s="14"/>
      <c r="HV59" s="3"/>
      <c r="HW59" s="3"/>
      <c r="HX59" s="1"/>
      <c r="HY59" s="1"/>
      <c r="HZ59" s="1"/>
      <c r="IA59" s="1"/>
      <c r="IB59" s="1"/>
      <c r="IC59" s="1"/>
      <c r="ID59" s="1"/>
      <c r="IE59" s="1"/>
      <c r="IF59" s="1"/>
      <c r="IG59" s="1"/>
      <c r="IO59" s="14"/>
      <c r="IP59" s="3"/>
      <c r="IQ59" s="3"/>
      <c r="IR59" s="1"/>
      <c r="IS59" s="1"/>
      <c r="IT59" s="1"/>
      <c r="IU59" s="1"/>
      <c r="IV59" s="1"/>
      <c r="IW59" s="1"/>
      <c r="IX59" s="1"/>
      <c r="IY59" s="1"/>
      <c r="IZ59" s="1"/>
      <c r="JA59" s="1"/>
      <c r="JI59" s="14"/>
      <c r="JJ59" s="3"/>
      <c r="JK59" s="3"/>
      <c r="JL59" s="1"/>
      <c r="JM59" s="1"/>
      <c r="JN59" s="1"/>
      <c r="JO59" s="1"/>
      <c r="JP59" s="1"/>
      <c r="JQ59" s="1"/>
      <c r="JR59" s="1"/>
      <c r="JS59" s="1"/>
      <c r="JT59" s="1"/>
      <c r="JU59" s="1"/>
      <c r="KC59" s="14"/>
      <c r="KD59" s="3"/>
      <c r="KE59" s="3"/>
      <c r="KF59" s="1"/>
      <c r="KG59" s="1"/>
      <c r="KH59" s="1"/>
      <c r="KI59" s="1"/>
      <c r="KJ59" s="1"/>
      <c r="KK59" s="1"/>
      <c r="KL59" s="1"/>
      <c r="KM59" s="1"/>
      <c r="KN59" s="1"/>
      <c r="KO59" s="1"/>
    </row>
    <row r="60" spans="1:307" ht="33.75" customHeight="1">
      <c r="A60" s="16"/>
      <c r="B60" s="27"/>
      <c r="C60" s="27"/>
      <c r="D60" s="27"/>
      <c r="E60" s="27"/>
      <c r="F60" s="27"/>
      <c r="G60" s="13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2"/>
      <c r="T60" s="22"/>
      <c r="U60" s="22"/>
      <c r="V60" s="22"/>
      <c r="W60" s="22"/>
      <c r="X60" s="22"/>
      <c r="Y60" s="22"/>
      <c r="Z60" s="22"/>
      <c r="AA60" s="13"/>
      <c r="AB60" s="27"/>
      <c r="AC60" s="27"/>
      <c r="AD60" s="27"/>
      <c r="AE60" s="27"/>
      <c r="AF60" s="27"/>
      <c r="AG60" s="27"/>
      <c r="AH60" s="27"/>
      <c r="AI60" s="27"/>
      <c r="AJ60" s="27"/>
      <c r="AK60" s="27"/>
      <c r="AL60" s="27"/>
      <c r="AM60" s="22"/>
      <c r="AN60" s="22"/>
      <c r="AO60" s="22"/>
      <c r="AP60" s="22"/>
      <c r="AQ60" s="22"/>
      <c r="AR60" s="22"/>
      <c r="AS60" s="22"/>
      <c r="AT60" s="22"/>
      <c r="AU60" s="13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2"/>
      <c r="BH60" s="22"/>
      <c r="BI60" s="22"/>
      <c r="BJ60" s="22"/>
      <c r="BK60" s="22"/>
      <c r="BL60" s="22"/>
      <c r="BM60" s="22"/>
      <c r="BN60" s="22"/>
      <c r="BO60" s="13"/>
      <c r="BP60" s="27"/>
      <c r="BQ60" s="27"/>
      <c r="BR60" s="27"/>
      <c r="BS60" s="27"/>
      <c r="BT60" s="27"/>
      <c r="BU60" s="27"/>
      <c r="BV60" s="27"/>
      <c r="BW60" s="27"/>
      <c r="BX60" s="27"/>
      <c r="BY60" s="27"/>
      <c r="BZ60" s="27"/>
      <c r="CA60" s="22"/>
      <c r="CB60" s="22"/>
      <c r="CC60" s="22"/>
      <c r="CD60" s="22"/>
      <c r="CE60" s="22"/>
      <c r="CF60" s="22"/>
      <c r="CG60" s="22"/>
      <c r="CH60" s="22"/>
      <c r="CI60" s="27"/>
      <c r="CJ60" s="27"/>
      <c r="CK60" s="27"/>
      <c r="CL60" s="27"/>
      <c r="CM60" s="27"/>
      <c r="CN60" s="27"/>
      <c r="CO60" s="27"/>
      <c r="CP60" s="27"/>
      <c r="CQ60" s="27"/>
      <c r="CR60" s="27"/>
      <c r="CS60" s="27"/>
      <c r="CT60" s="27"/>
      <c r="CU60" s="22"/>
      <c r="CV60" s="22"/>
      <c r="CW60" s="22"/>
      <c r="CX60" s="22"/>
      <c r="CY60" s="22"/>
      <c r="CZ60" s="22"/>
      <c r="DA60" s="22"/>
      <c r="DB60" s="22"/>
      <c r="DC60" s="22"/>
      <c r="DD60" s="16"/>
      <c r="DE60" s="16"/>
      <c r="DF60" s="16"/>
      <c r="DG60" s="16"/>
      <c r="DY60" s="16"/>
      <c r="DZ60" s="16"/>
      <c r="EA60" s="16"/>
      <c r="EB60" s="1"/>
      <c r="EC60" s="1"/>
      <c r="ED60" s="1"/>
      <c r="EE60" s="1"/>
      <c r="EF60" s="1"/>
      <c r="EG60" s="1"/>
      <c r="EH60" s="1"/>
      <c r="EI60" s="1"/>
      <c r="EJ60" s="1"/>
      <c r="EK60" s="1"/>
      <c r="ES60" s="16"/>
      <c r="ET60" s="16"/>
      <c r="EU60" s="16"/>
      <c r="EV60" s="1"/>
      <c r="EW60" s="1"/>
      <c r="EX60" s="1"/>
      <c r="EY60" s="1"/>
      <c r="EZ60" s="1"/>
      <c r="FA60" s="1"/>
      <c r="FB60" s="1"/>
      <c r="FC60" s="1"/>
      <c r="FD60" s="1"/>
      <c r="FE60" s="1"/>
      <c r="FM60" s="16"/>
      <c r="FN60" s="16"/>
      <c r="FO60" s="16"/>
      <c r="FP60" s="1"/>
      <c r="FQ60" s="1"/>
      <c r="FR60" s="1"/>
      <c r="FS60" s="1"/>
      <c r="FT60" s="1"/>
      <c r="FU60" s="1"/>
      <c r="FV60" s="1"/>
      <c r="FW60" s="1"/>
      <c r="FX60" s="1"/>
      <c r="FY60" s="1"/>
      <c r="GG60" s="16"/>
      <c r="GH60" s="16"/>
      <c r="GI60" s="16"/>
      <c r="GJ60" s="1"/>
      <c r="GK60" s="1"/>
      <c r="GL60" s="1"/>
      <c r="GM60" s="1"/>
      <c r="GN60" s="1"/>
      <c r="GO60" s="1"/>
      <c r="GP60" s="1"/>
      <c r="GQ60" s="1"/>
      <c r="GR60" s="1"/>
      <c r="GS60" s="1"/>
      <c r="HA60" s="16"/>
      <c r="HB60" s="16"/>
      <c r="HC60" s="16"/>
      <c r="HD60" s="1"/>
      <c r="HE60" s="1"/>
      <c r="HF60" s="1"/>
      <c r="HG60" s="1"/>
      <c r="HH60" s="1"/>
      <c r="HI60" s="1"/>
      <c r="HJ60" s="1"/>
      <c r="HK60" s="1"/>
      <c r="HL60" s="1"/>
      <c r="HM60" s="1"/>
      <c r="HU60" s="16"/>
      <c r="HV60" s="16"/>
      <c r="HW60" s="16"/>
      <c r="HX60" s="1"/>
      <c r="HY60" s="1"/>
      <c r="HZ60" s="1"/>
      <c r="IA60" s="1"/>
      <c r="IB60" s="1"/>
      <c r="IC60" s="1"/>
      <c r="ID60" s="1"/>
      <c r="IE60" s="1"/>
      <c r="IF60" s="1"/>
      <c r="IG60" s="1"/>
      <c r="IO60" s="16"/>
      <c r="IP60" s="16"/>
      <c r="IQ60" s="16"/>
      <c r="IR60" s="1"/>
      <c r="IS60" s="1"/>
      <c r="IT60" s="1"/>
      <c r="IU60" s="1"/>
      <c r="IV60" s="1"/>
      <c r="IW60" s="1"/>
      <c r="IX60" s="1"/>
      <c r="IY60" s="1"/>
      <c r="IZ60" s="1"/>
      <c r="JA60" s="1"/>
      <c r="JI60" s="16"/>
      <c r="JJ60" s="16"/>
      <c r="JK60" s="16"/>
      <c r="JL60" s="1"/>
      <c r="JM60" s="1"/>
      <c r="JN60" s="1"/>
      <c r="JO60" s="1"/>
      <c r="JP60" s="1"/>
      <c r="JQ60" s="1"/>
      <c r="JR60" s="1"/>
      <c r="JS60" s="1"/>
      <c r="JT60" s="1"/>
      <c r="JU60" s="1"/>
      <c r="KC60" s="16"/>
      <c r="KD60" s="16"/>
      <c r="KE60" s="16"/>
      <c r="KF60" s="1"/>
      <c r="KG60" s="1"/>
      <c r="KH60" s="1"/>
      <c r="KI60" s="1"/>
      <c r="KJ60" s="1"/>
      <c r="KK60" s="1"/>
      <c r="KL60" s="1"/>
      <c r="KM60" s="1"/>
      <c r="KN60" s="1"/>
      <c r="KO60" s="1"/>
    </row>
    <row r="61" spans="1:307" ht="24.75" customHeight="1">
      <c r="A61" s="67" t="s">
        <v>38</v>
      </c>
      <c r="B61" s="26"/>
      <c r="C61" s="26"/>
      <c r="D61" s="26"/>
      <c r="E61" s="26"/>
      <c r="F61" s="26"/>
      <c r="G61" s="27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2"/>
      <c r="T61" s="22"/>
      <c r="U61" s="22"/>
      <c r="V61" s="22"/>
      <c r="W61" s="22"/>
      <c r="X61" s="22"/>
      <c r="Y61" s="22"/>
      <c r="Z61" s="22"/>
      <c r="AA61" s="27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2"/>
      <c r="AN61" s="22"/>
      <c r="AO61" s="22"/>
      <c r="AP61" s="22"/>
      <c r="AQ61" s="22"/>
      <c r="AR61" s="22"/>
      <c r="AS61" s="22"/>
      <c r="AT61" s="22"/>
      <c r="AU61" s="27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2"/>
      <c r="BH61" s="22"/>
      <c r="BI61" s="22"/>
      <c r="BJ61" s="22"/>
      <c r="BK61" s="22"/>
      <c r="BL61" s="22"/>
      <c r="BM61" s="22"/>
      <c r="BN61" s="22"/>
      <c r="BO61" s="27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2"/>
      <c r="CB61" s="22"/>
      <c r="CC61" s="22"/>
      <c r="CD61" s="22"/>
      <c r="CE61" s="22"/>
      <c r="CF61" s="22"/>
      <c r="CG61" s="22"/>
      <c r="CH61" s="22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2"/>
      <c r="CV61" s="22"/>
      <c r="CW61" s="22"/>
      <c r="CX61" s="22"/>
      <c r="CY61" s="22"/>
      <c r="CZ61" s="22"/>
      <c r="DA61" s="723"/>
      <c r="DB61" s="22"/>
      <c r="DC61" s="22"/>
      <c r="DD61" s="16"/>
      <c r="DE61" s="16"/>
      <c r="DF61" s="16"/>
      <c r="DG61" s="16"/>
      <c r="DY61" s="16"/>
      <c r="DZ61" s="730"/>
      <c r="EA61" s="16"/>
      <c r="EB61" s="1"/>
      <c r="EC61" s="1"/>
      <c r="ED61" s="1"/>
      <c r="EE61" s="1"/>
      <c r="EF61" s="1"/>
      <c r="EG61" s="1"/>
      <c r="EH61" s="1"/>
      <c r="EI61" s="1"/>
      <c r="EJ61" s="1"/>
      <c r="EK61" s="1"/>
      <c r="ES61" s="16"/>
      <c r="ET61" s="16"/>
      <c r="EU61" s="16"/>
      <c r="EV61" s="1"/>
      <c r="EW61" s="1"/>
      <c r="EX61" s="1"/>
      <c r="EY61" s="1"/>
      <c r="EZ61" s="1"/>
      <c r="FA61" s="1"/>
      <c r="FB61" s="1"/>
      <c r="FC61" s="1"/>
      <c r="FD61" s="1"/>
      <c r="FE61" s="1"/>
      <c r="FM61" s="16"/>
      <c r="FN61" s="16"/>
      <c r="FO61" s="16"/>
      <c r="FP61" s="1"/>
      <c r="FQ61" s="1"/>
      <c r="FR61" s="1"/>
      <c r="FS61" s="1"/>
      <c r="FT61" s="1"/>
      <c r="FU61" s="1"/>
      <c r="FV61" s="1"/>
      <c r="FW61" s="1"/>
      <c r="FX61" s="1"/>
      <c r="FY61" s="1"/>
      <c r="GG61" s="16"/>
      <c r="GH61" s="16"/>
      <c r="GI61" s="16"/>
      <c r="GJ61" s="1"/>
      <c r="GK61" s="1"/>
      <c r="GL61" s="1"/>
      <c r="GM61" s="1"/>
      <c r="GN61" s="1"/>
      <c r="GO61" s="1"/>
      <c r="GP61" s="1"/>
      <c r="GQ61" s="1"/>
      <c r="GR61" s="1"/>
      <c r="GS61" s="1"/>
      <c r="HA61" s="16"/>
      <c r="HB61" s="16"/>
      <c r="HC61" s="16"/>
      <c r="HD61" s="1"/>
      <c r="HE61" s="1"/>
      <c r="HF61" s="1"/>
      <c r="HG61" s="1"/>
      <c r="HH61" s="1"/>
      <c r="HI61" s="1"/>
      <c r="HJ61" s="1"/>
      <c r="HK61" s="1"/>
      <c r="HL61" s="1"/>
      <c r="HM61" s="1"/>
      <c r="HU61" s="16"/>
      <c r="HV61" s="16"/>
      <c r="HW61" s="16"/>
      <c r="HX61" s="1"/>
      <c r="HY61" s="1"/>
      <c r="HZ61" s="1"/>
      <c r="IA61" s="1"/>
      <c r="IB61" s="1"/>
      <c r="IC61" s="1"/>
      <c r="ID61" s="1"/>
      <c r="IE61" s="1"/>
      <c r="IF61" s="1"/>
      <c r="IG61" s="1"/>
      <c r="IO61" s="16"/>
      <c r="IP61" s="16"/>
      <c r="IQ61" s="16"/>
      <c r="IR61" s="1"/>
      <c r="IS61" s="1"/>
      <c r="IT61" s="1"/>
      <c r="IU61" s="1"/>
      <c r="IV61" s="1"/>
      <c r="IW61" s="1"/>
      <c r="IX61" s="1"/>
      <c r="IY61" s="1"/>
      <c r="IZ61" s="1"/>
      <c r="JA61" s="1"/>
      <c r="JI61" s="16"/>
      <c r="JJ61" s="16"/>
      <c r="JK61" s="16"/>
      <c r="JL61" s="1"/>
      <c r="JM61" s="1"/>
      <c r="JN61" s="1"/>
      <c r="JO61" s="1"/>
      <c r="JP61" s="1"/>
      <c r="JQ61" s="1"/>
      <c r="JR61" s="1"/>
      <c r="JS61" s="1"/>
      <c r="JT61" s="1"/>
      <c r="JU61" s="1"/>
      <c r="KC61" s="16"/>
      <c r="KD61" s="16"/>
      <c r="KE61" s="16"/>
      <c r="KF61" s="1"/>
      <c r="KG61" s="1"/>
      <c r="KH61" s="1"/>
      <c r="KI61" s="1"/>
      <c r="KJ61" s="1"/>
      <c r="KK61" s="1"/>
      <c r="KL61" s="1"/>
      <c r="KM61" s="1"/>
      <c r="KN61" s="1"/>
      <c r="KO61" s="1"/>
    </row>
    <row r="62" spans="1:307">
      <c r="A62" s="22"/>
      <c r="B62" s="22"/>
      <c r="C62" s="22"/>
      <c r="D62" s="22"/>
      <c r="E62" s="22"/>
      <c r="F62" s="22"/>
      <c r="G62" s="26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6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6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2"/>
      <c r="BH62" s="22"/>
      <c r="BI62" s="22"/>
      <c r="BJ62" s="22"/>
      <c r="BK62" s="22"/>
      <c r="BL62" s="22"/>
      <c r="BM62" s="22"/>
      <c r="BN62" s="22"/>
      <c r="BO62" s="26"/>
      <c r="BP62" s="22"/>
      <c r="BQ62" s="22"/>
      <c r="BR62" s="22"/>
      <c r="BS62" s="22"/>
      <c r="BT62" s="22"/>
      <c r="BU62" s="22"/>
      <c r="BV62" s="22"/>
      <c r="BW62" s="22"/>
      <c r="BX62" s="22"/>
      <c r="BY62" s="22"/>
      <c r="BZ62" s="22"/>
      <c r="CA62" s="22"/>
      <c r="CB62" s="22"/>
      <c r="CC62" s="22"/>
      <c r="CD62" s="22"/>
      <c r="CE62" s="22"/>
      <c r="CF62" s="22"/>
      <c r="CG62" s="22"/>
      <c r="CH62" s="22"/>
      <c r="CI62" s="22"/>
      <c r="CJ62" s="22"/>
      <c r="CK62" s="22"/>
      <c r="CL62" s="22"/>
      <c r="CM62" s="22"/>
      <c r="CN62" s="22"/>
      <c r="CO62" s="22"/>
      <c r="CP62" s="22"/>
      <c r="CQ62" s="22"/>
      <c r="CR62" s="22"/>
      <c r="CS62" s="22"/>
      <c r="CT62" s="22"/>
      <c r="CU62" s="22"/>
      <c r="CV62" s="22"/>
      <c r="CW62" s="22"/>
      <c r="CX62" s="22"/>
      <c r="CY62" s="22"/>
      <c r="CZ62" s="22"/>
      <c r="DA62" s="22"/>
      <c r="DB62" s="22"/>
      <c r="DC62" s="22"/>
      <c r="DD62" s="15"/>
      <c r="DE62" s="17"/>
      <c r="DF62" s="15"/>
      <c r="DG62" s="15"/>
      <c r="DY62" s="17"/>
      <c r="DZ62" s="15"/>
      <c r="EA62" s="15"/>
      <c r="EB62" s="1"/>
      <c r="EC62" s="1"/>
      <c r="ED62" s="1"/>
      <c r="EE62" s="1"/>
      <c r="EF62" s="1"/>
      <c r="EG62" s="1"/>
      <c r="EH62" s="1"/>
      <c r="EI62" s="1"/>
      <c r="EJ62" s="1"/>
      <c r="EK62" s="1"/>
      <c r="ES62" s="17"/>
      <c r="ET62" s="15"/>
      <c r="EU62" s="15"/>
      <c r="EV62" s="1"/>
      <c r="EW62" s="1"/>
      <c r="EX62" s="1"/>
      <c r="EY62" s="1"/>
      <c r="EZ62" s="1"/>
      <c r="FA62" s="1"/>
      <c r="FB62" s="1"/>
      <c r="FC62" s="1"/>
      <c r="FD62" s="1"/>
      <c r="FE62" s="1"/>
      <c r="FM62" s="17"/>
      <c r="FN62" s="15"/>
      <c r="FO62" s="15"/>
      <c r="FP62" s="1"/>
      <c r="FQ62" s="1"/>
      <c r="FR62" s="1"/>
      <c r="FS62" s="1"/>
      <c r="FT62" s="1"/>
      <c r="FU62" s="1"/>
      <c r="FV62" s="1"/>
      <c r="FW62" s="1"/>
      <c r="FX62" s="1"/>
      <c r="FY62" s="1"/>
      <c r="GG62" s="17"/>
      <c r="GH62" s="15"/>
      <c r="GI62" s="15"/>
      <c r="GJ62" s="1"/>
      <c r="GK62" s="1"/>
      <c r="GL62" s="1"/>
      <c r="GM62" s="1"/>
      <c r="GN62" s="1"/>
      <c r="GO62" s="1"/>
      <c r="GP62" s="1"/>
      <c r="GQ62" s="1"/>
      <c r="GR62" s="1"/>
      <c r="GS62" s="1"/>
      <c r="HA62" s="17"/>
      <c r="HB62" s="15"/>
      <c r="HC62" s="15"/>
      <c r="HD62" s="1"/>
      <c r="HE62" s="1"/>
      <c r="HF62" s="1"/>
      <c r="HG62" s="1"/>
      <c r="HH62" s="1"/>
      <c r="HI62" s="1"/>
      <c r="HJ62" s="1"/>
      <c r="HK62" s="1"/>
      <c r="HL62" s="1"/>
      <c r="HM62" s="1"/>
      <c r="HU62" s="17"/>
      <c r="HV62" s="15"/>
      <c r="HW62" s="15"/>
      <c r="HX62" s="1"/>
      <c r="HY62" s="1"/>
      <c r="HZ62" s="1"/>
      <c r="IA62" s="1"/>
      <c r="IB62" s="1"/>
      <c r="IC62" s="1"/>
      <c r="ID62" s="1"/>
      <c r="IE62" s="1"/>
      <c r="IF62" s="1"/>
      <c r="IG62" s="1"/>
      <c r="IO62" s="17"/>
      <c r="IP62" s="15"/>
      <c r="IQ62" s="15"/>
      <c r="IR62" s="1"/>
      <c r="IS62" s="1"/>
      <c r="IT62" s="1"/>
      <c r="IU62" s="1"/>
      <c r="IV62" s="1"/>
      <c r="IW62" s="1"/>
      <c r="IX62" s="1"/>
      <c r="IY62" s="1"/>
      <c r="IZ62" s="1"/>
      <c r="JA62" s="1"/>
      <c r="JI62" s="17"/>
      <c r="JJ62" s="15"/>
      <c r="JK62" s="15"/>
      <c r="JL62" s="1"/>
      <c r="JM62" s="1"/>
      <c r="JN62" s="1"/>
      <c r="JO62" s="1"/>
      <c r="JP62" s="1"/>
      <c r="JQ62" s="1"/>
      <c r="JR62" s="1"/>
      <c r="JS62" s="1"/>
      <c r="JT62" s="1"/>
      <c r="JU62" s="1"/>
      <c r="KC62" s="17"/>
      <c r="KD62" s="15"/>
      <c r="KE62" s="15"/>
      <c r="KF62" s="1"/>
      <c r="KG62" s="1"/>
      <c r="KH62" s="1"/>
      <c r="KI62" s="1"/>
      <c r="KJ62" s="1"/>
      <c r="KK62" s="1"/>
      <c r="KL62" s="1"/>
      <c r="KM62" s="1"/>
      <c r="KN62" s="1"/>
      <c r="KO62" s="1"/>
    </row>
    <row r="63" spans="1:307">
      <c r="A63" s="18"/>
      <c r="B63" s="18"/>
      <c r="C63" s="18"/>
      <c r="D63" s="18"/>
      <c r="E63" s="18"/>
      <c r="F63" s="18"/>
      <c r="G63" s="22"/>
      <c r="H63" s="20"/>
      <c r="I63" s="19"/>
      <c r="J63" s="20"/>
      <c r="K63" s="17"/>
      <c r="L63" s="17"/>
      <c r="M63" s="19"/>
      <c r="N63" s="20"/>
      <c r="O63" s="20"/>
      <c r="P63" s="20"/>
      <c r="Q63" s="19"/>
      <c r="R63" s="20"/>
      <c r="S63" s="20"/>
      <c r="T63" s="20"/>
      <c r="U63" s="19"/>
      <c r="V63" s="20"/>
      <c r="W63" s="20"/>
      <c r="X63" s="20"/>
      <c r="Y63" s="19"/>
      <c r="Z63" s="20"/>
      <c r="AA63" s="22"/>
      <c r="AB63" s="20"/>
      <c r="AC63" s="19"/>
      <c r="AD63" s="20"/>
      <c r="AE63" s="17"/>
      <c r="AF63" s="17"/>
      <c r="AG63" s="19"/>
      <c r="AH63" s="20"/>
      <c r="AI63" s="20"/>
      <c r="AJ63" s="20"/>
      <c r="AK63" s="19"/>
      <c r="AL63" s="20"/>
      <c r="AM63" s="20"/>
      <c r="AN63" s="20"/>
      <c r="AO63" s="19"/>
      <c r="AP63" s="20"/>
      <c r="AQ63" s="20"/>
      <c r="AR63" s="20"/>
      <c r="AS63" s="19"/>
      <c r="AT63" s="20"/>
      <c r="AU63" s="22"/>
      <c r="AV63" s="20"/>
      <c r="AW63" s="19"/>
      <c r="AX63" s="20"/>
      <c r="AY63" s="17"/>
      <c r="AZ63" s="17"/>
      <c r="BA63" s="19"/>
      <c r="BB63" s="20"/>
      <c r="BC63" s="20"/>
      <c r="BD63" s="20"/>
      <c r="BE63" s="19"/>
      <c r="BF63" s="20"/>
      <c r="BG63" s="20"/>
      <c r="BH63" s="20"/>
      <c r="BI63" s="19"/>
      <c r="BJ63" s="20"/>
      <c r="BK63" s="20"/>
      <c r="BL63" s="20"/>
      <c r="BM63" s="19"/>
      <c r="BN63" s="20"/>
      <c r="BO63" s="22"/>
      <c r="BP63" s="20"/>
      <c r="BQ63" s="19"/>
      <c r="BR63" s="20"/>
      <c r="BS63" s="17"/>
      <c r="BT63" s="17"/>
      <c r="BU63" s="19"/>
      <c r="BV63" s="20"/>
      <c r="BW63" s="20"/>
      <c r="BX63" s="20"/>
      <c r="BY63" s="19"/>
      <c r="BZ63" s="20"/>
      <c r="CA63" s="20"/>
      <c r="CB63" s="20"/>
      <c r="CC63" s="19"/>
      <c r="CD63" s="20"/>
      <c r="CE63" s="20"/>
      <c r="CF63" s="20"/>
      <c r="CG63" s="19"/>
      <c r="CH63" s="20"/>
      <c r="CI63" s="17"/>
      <c r="CJ63" s="20"/>
      <c r="CK63" s="19"/>
      <c r="CL63" s="20"/>
      <c r="CM63" s="17"/>
      <c r="CN63" s="17"/>
      <c r="CO63" s="19"/>
      <c r="CP63" s="20"/>
      <c r="CQ63" s="20"/>
      <c r="CR63" s="20"/>
      <c r="CS63" s="19"/>
      <c r="CT63" s="20"/>
      <c r="CU63" s="20"/>
      <c r="CV63" s="20"/>
      <c r="CW63" s="19"/>
      <c r="CX63" s="20"/>
      <c r="CY63" s="20"/>
      <c r="CZ63" s="20"/>
      <c r="DA63" s="19"/>
      <c r="DB63" s="20"/>
      <c r="DC63" s="20"/>
      <c r="DD63" s="19"/>
      <c r="DE63" s="20"/>
      <c r="DF63" s="19"/>
      <c r="DG63" s="19"/>
      <c r="DY63" s="20"/>
      <c r="DZ63" s="19"/>
      <c r="EA63" s="19"/>
      <c r="EB63" s="1"/>
      <c r="EC63" s="1"/>
      <c r="ED63" s="1"/>
      <c r="EE63" s="1"/>
      <c r="EF63" s="1"/>
      <c r="EG63" s="1"/>
      <c r="EH63" s="1"/>
      <c r="EI63" s="1"/>
      <c r="EJ63" s="1"/>
      <c r="EK63" s="1"/>
      <c r="ES63" s="20"/>
      <c r="ET63" s="19"/>
      <c r="EU63" s="19"/>
      <c r="EV63" s="1"/>
      <c r="EW63" s="1"/>
      <c r="EX63" s="1"/>
      <c r="EY63" s="1"/>
      <c r="EZ63" s="1"/>
      <c r="FA63" s="1"/>
      <c r="FB63" s="1"/>
      <c r="FC63" s="1"/>
      <c r="FD63" s="1"/>
      <c r="FE63" s="1"/>
      <c r="FM63" s="20"/>
      <c r="FN63" s="19"/>
      <c r="FO63" s="19"/>
      <c r="FP63" s="1"/>
      <c r="FQ63" s="1"/>
      <c r="FR63" s="1"/>
      <c r="FS63" s="1"/>
      <c r="FT63" s="1"/>
      <c r="FU63" s="1"/>
      <c r="FV63" s="1"/>
      <c r="FW63" s="1"/>
      <c r="FX63" s="1"/>
      <c r="FY63" s="1"/>
      <c r="GG63" s="20"/>
      <c r="GH63" s="19"/>
      <c r="GI63" s="19"/>
      <c r="GJ63" s="1"/>
      <c r="GK63" s="1"/>
      <c r="GL63" s="1"/>
      <c r="GM63" s="1"/>
      <c r="GN63" s="1"/>
      <c r="GO63" s="1"/>
      <c r="GP63" s="1"/>
      <c r="GQ63" s="1"/>
      <c r="GR63" s="1"/>
      <c r="GS63" s="1"/>
      <c r="HA63" s="20"/>
      <c r="HB63" s="19"/>
      <c r="HC63" s="19"/>
      <c r="HD63" s="1"/>
      <c r="HE63" s="1"/>
      <c r="HF63" s="1"/>
      <c r="HG63" s="1"/>
      <c r="HH63" s="1"/>
      <c r="HI63" s="1"/>
      <c r="HJ63" s="1"/>
      <c r="HK63" s="1"/>
      <c r="HL63" s="1"/>
      <c r="HM63" s="1"/>
      <c r="HU63" s="20"/>
      <c r="HV63" s="19"/>
      <c r="HW63" s="19"/>
      <c r="HX63" s="1"/>
      <c r="HY63" s="1"/>
      <c r="HZ63" s="1"/>
      <c r="IA63" s="1"/>
      <c r="IB63" s="1"/>
      <c r="IC63" s="1"/>
      <c r="ID63" s="1"/>
      <c r="IE63" s="1"/>
      <c r="IF63" s="1"/>
      <c r="IG63" s="1"/>
      <c r="IO63" s="20"/>
      <c r="IP63" s="19"/>
      <c r="IQ63" s="19"/>
      <c r="IR63" s="1"/>
      <c r="IS63" s="1"/>
      <c r="IT63" s="1"/>
      <c r="IU63" s="1"/>
      <c r="IV63" s="1"/>
      <c r="IW63" s="1"/>
      <c r="IX63" s="1"/>
      <c r="IY63" s="1"/>
      <c r="IZ63" s="1"/>
      <c r="JA63" s="1"/>
      <c r="JI63" s="20"/>
      <c r="JJ63" s="19"/>
      <c r="JK63" s="19"/>
      <c r="JL63" s="1"/>
      <c r="JM63" s="1"/>
      <c r="JN63" s="1"/>
      <c r="JO63" s="1"/>
      <c r="JP63" s="1"/>
      <c r="JQ63" s="1"/>
      <c r="JR63" s="1"/>
      <c r="JS63" s="1"/>
      <c r="JT63" s="1"/>
      <c r="JU63" s="1"/>
      <c r="KC63" s="20"/>
      <c r="KD63" s="19"/>
      <c r="KE63" s="19"/>
      <c r="KF63" s="1"/>
      <c r="KG63" s="1"/>
      <c r="KH63" s="1"/>
      <c r="KI63" s="1"/>
      <c r="KJ63" s="1"/>
      <c r="KK63" s="1"/>
      <c r="KL63" s="1"/>
      <c r="KM63" s="1"/>
      <c r="KN63" s="1"/>
      <c r="KO63" s="1"/>
    </row>
    <row r="64" spans="1:307" ht="20" customHeight="1">
      <c r="A64" s="816" t="s">
        <v>116</v>
      </c>
      <c r="B64" s="815"/>
      <c r="C64" s="815"/>
      <c r="D64" s="815"/>
      <c r="E64" s="815"/>
      <c r="F64" s="815"/>
      <c r="G64" s="463" t="s">
        <v>243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146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147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147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J64" s="4"/>
      <c r="CK64" s="4"/>
      <c r="CL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1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</row>
    <row r="65" spans="1:307" ht="20" customHeight="1">
      <c r="A65" s="816"/>
      <c r="B65" s="815"/>
      <c r="C65" s="815"/>
      <c r="D65" s="815"/>
      <c r="E65" s="815"/>
      <c r="F65" s="815"/>
      <c r="H65" s="4"/>
      <c r="I65" s="148"/>
      <c r="J65" s="4"/>
      <c r="K65" s="4"/>
      <c r="L65" s="4"/>
      <c r="M65" s="148"/>
      <c r="N65" s="4"/>
      <c r="O65" s="4"/>
      <c r="P65" s="4"/>
      <c r="Q65" s="148"/>
      <c r="R65" s="4"/>
      <c r="S65" s="4"/>
      <c r="T65" s="4"/>
      <c r="U65" s="148"/>
      <c r="V65" s="4"/>
      <c r="W65" s="4"/>
      <c r="X65" s="4"/>
      <c r="Y65" s="148"/>
      <c r="Z65" s="4"/>
      <c r="AA65" s="3"/>
      <c r="AB65" s="4"/>
      <c r="AC65" s="148"/>
      <c r="AD65" s="4"/>
      <c r="AE65" s="4"/>
      <c r="AF65" s="4"/>
      <c r="AG65" s="148"/>
      <c r="AH65" s="4"/>
      <c r="AI65" s="4"/>
      <c r="AJ65" s="4"/>
      <c r="AK65" s="148"/>
      <c r="AL65" s="4"/>
      <c r="AM65" s="4"/>
      <c r="AN65" s="4"/>
      <c r="AO65" s="148"/>
      <c r="AP65" s="4"/>
      <c r="AQ65" s="4"/>
      <c r="AR65" s="4"/>
      <c r="AS65" s="148"/>
      <c r="AT65" s="4"/>
      <c r="AU65" s="4"/>
      <c r="AV65" s="4"/>
      <c r="AW65" s="148"/>
      <c r="AX65" s="4"/>
      <c r="AY65" s="4"/>
      <c r="AZ65" s="4"/>
      <c r="BA65" s="148"/>
      <c r="BB65" s="4"/>
      <c r="BC65" s="4"/>
      <c r="BD65" s="4"/>
      <c r="BE65" s="148"/>
      <c r="BF65" s="4"/>
      <c r="BG65" s="4"/>
      <c r="BH65" s="4"/>
      <c r="BI65" s="148"/>
      <c r="BJ65" s="4"/>
      <c r="BK65" s="4"/>
      <c r="BL65" s="4"/>
      <c r="BM65" s="148"/>
      <c r="BN65" s="4"/>
      <c r="BO65" s="4"/>
      <c r="BP65" s="4"/>
      <c r="BQ65" s="148"/>
      <c r="BR65" s="4"/>
      <c r="BS65" s="4"/>
      <c r="BT65" s="4"/>
      <c r="BU65" s="148"/>
      <c r="BV65" s="4"/>
      <c r="BW65" s="4"/>
      <c r="BX65" s="4"/>
      <c r="BY65" s="148"/>
      <c r="BZ65" s="4"/>
      <c r="CA65" s="4"/>
      <c r="CB65" s="4"/>
      <c r="CC65" s="148"/>
      <c r="CD65" s="4"/>
      <c r="CE65" s="4"/>
      <c r="CF65" s="4"/>
      <c r="CG65" s="148"/>
      <c r="CH65" s="4"/>
      <c r="CJ65" s="4"/>
      <c r="CK65" s="148"/>
      <c r="CL65" s="4"/>
      <c r="CO65" s="148"/>
      <c r="CP65" s="4"/>
      <c r="CQ65" s="4"/>
      <c r="CR65" s="4"/>
      <c r="CS65" s="148"/>
      <c r="CT65" s="4"/>
      <c r="CU65" s="4"/>
      <c r="CV65" s="4"/>
      <c r="CW65" s="148"/>
      <c r="CX65" s="4"/>
      <c r="CY65" s="4"/>
      <c r="CZ65" s="4"/>
      <c r="DA65" s="148"/>
      <c r="DB65" s="4"/>
      <c r="DC65" s="4"/>
      <c r="DD65" s="4"/>
      <c r="DE65" s="4"/>
      <c r="DF65" s="148"/>
      <c r="DG65" s="4"/>
      <c r="DH65" s="4"/>
      <c r="DI65" s="4"/>
      <c r="DJ65" s="148"/>
      <c r="DK65" s="4"/>
      <c r="DL65" s="4"/>
      <c r="DM65" s="4"/>
      <c r="DN65" s="148"/>
      <c r="DO65" s="4"/>
      <c r="DP65" s="4"/>
      <c r="DQ65" s="4"/>
      <c r="DR65" s="148"/>
      <c r="DS65" s="4"/>
      <c r="DT65" s="4"/>
      <c r="DU65" s="4"/>
      <c r="DV65" s="148"/>
      <c r="DW65" s="4"/>
      <c r="DX65" s="1"/>
      <c r="DY65" s="4"/>
      <c r="DZ65" s="148"/>
      <c r="EA65" s="4"/>
      <c r="EB65" s="4"/>
      <c r="EC65" s="4"/>
      <c r="ED65" s="148"/>
      <c r="EE65" s="4"/>
      <c r="EF65" s="4"/>
      <c r="EG65" s="4"/>
      <c r="EH65" s="148"/>
      <c r="EI65" s="4"/>
      <c r="EJ65" s="4"/>
      <c r="EK65" s="4"/>
      <c r="EL65" s="148"/>
      <c r="EM65" s="4"/>
      <c r="EN65" s="4"/>
      <c r="EO65" s="4"/>
      <c r="EP65" s="148"/>
      <c r="EQ65" s="4"/>
      <c r="ES65" s="4"/>
      <c r="ET65" s="148"/>
      <c r="EU65" s="4"/>
      <c r="EV65" s="4"/>
      <c r="EW65" s="4"/>
      <c r="EX65" s="148"/>
      <c r="EY65" s="4"/>
      <c r="EZ65" s="4"/>
      <c r="FA65" s="4"/>
      <c r="FB65" s="148"/>
      <c r="FC65" s="4"/>
      <c r="FD65" s="4"/>
      <c r="FE65" s="4"/>
      <c r="FF65" s="148"/>
      <c r="FG65" s="4"/>
      <c r="FH65" s="4"/>
      <c r="FI65" s="4"/>
      <c r="FJ65" s="148"/>
      <c r="FK65" s="4"/>
      <c r="FM65" s="4"/>
      <c r="FN65" s="148"/>
      <c r="FO65" s="4"/>
      <c r="FP65" s="4"/>
      <c r="FQ65" s="4"/>
      <c r="FR65" s="148"/>
      <c r="FS65" s="4"/>
      <c r="FT65" s="4"/>
      <c r="FU65" s="4"/>
      <c r="FV65" s="148"/>
      <c r="FW65" s="4"/>
      <c r="FX65" s="4"/>
      <c r="FY65" s="4"/>
      <c r="FZ65" s="148"/>
      <c r="GA65" s="4"/>
      <c r="GB65" s="4"/>
      <c r="GC65" s="4"/>
      <c r="GD65" s="148"/>
      <c r="GE65" s="4"/>
      <c r="GG65" s="4"/>
      <c r="GH65" s="148"/>
      <c r="GI65" s="4"/>
      <c r="GJ65" s="4"/>
      <c r="GK65" s="4"/>
      <c r="GL65" s="148"/>
      <c r="GM65" s="4"/>
      <c r="GN65" s="4"/>
      <c r="GO65" s="4"/>
      <c r="GP65" s="148"/>
      <c r="GQ65" s="4"/>
      <c r="GR65" s="4"/>
      <c r="GS65" s="4"/>
      <c r="GT65" s="148"/>
      <c r="GU65" s="4"/>
      <c r="GV65" s="4"/>
      <c r="GW65" s="4"/>
      <c r="GX65" s="148"/>
      <c r="GY65" s="4"/>
      <c r="HA65" s="4"/>
      <c r="HB65" s="148"/>
      <c r="HC65" s="4"/>
      <c r="HD65" s="4"/>
      <c r="HE65" s="4"/>
      <c r="HF65" s="148"/>
      <c r="HG65" s="4"/>
      <c r="HH65" s="4"/>
      <c r="HI65" s="4"/>
      <c r="HJ65" s="148"/>
      <c r="HK65" s="4"/>
      <c r="HL65" s="4"/>
      <c r="HM65" s="4"/>
      <c r="HN65" s="148"/>
      <c r="HO65" s="4"/>
      <c r="HP65" s="4"/>
      <c r="HQ65" s="4"/>
      <c r="HR65" s="148"/>
      <c r="HS65" s="4"/>
      <c r="HU65" s="4"/>
      <c r="HV65" s="148"/>
      <c r="HW65" s="4"/>
      <c r="HX65" s="4"/>
      <c r="HY65" s="4"/>
      <c r="HZ65" s="148"/>
      <c r="IA65" s="4"/>
      <c r="IB65" s="4"/>
      <c r="IC65" s="4"/>
      <c r="ID65" s="148"/>
      <c r="IE65" s="4"/>
      <c r="IF65" s="4"/>
      <c r="IG65" s="4"/>
      <c r="IH65" s="148"/>
      <c r="II65" s="4"/>
      <c r="IJ65" s="4"/>
      <c r="IK65" s="4"/>
      <c r="IL65" s="148"/>
      <c r="IM65" s="4"/>
      <c r="IO65" s="4"/>
      <c r="IP65" s="148"/>
      <c r="IQ65" s="4"/>
      <c r="IR65" s="4"/>
      <c r="IS65" s="4"/>
      <c r="IT65" s="148"/>
      <c r="IU65" s="4"/>
      <c r="IV65" s="4"/>
      <c r="IW65" s="4"/>
      <c r="IX65" s="148"/>
      <c r="IY65" s="4"/>
      <c r="IZ65" s="4"/>
      <c r="JA65" s="4"/>
      <c r="JB65" s="148"/>
      <c r="JC65" s="4"/>
      <c r="JD65" s="4"/>
      <c r="JE65" s="4"/>
      <c r="JF65" s="148"/>
      <c r="JG65" s="4"/>
      <c r="JI65" s="4"/>
      <c r="JJ65" s="148"/>
      <c r="JK65" s="4"/>
      <c r="JL65" s="4"/>
      <c r="JM65" s="4"/>
      <c r="JN65" s="148"/>
      <c r="JO65" s="4"/>
      <c r="JP65" s="4"/>
      <c r="JQ65" s="4"/>
      <c r="JR65" s="148"/>
      <c r="JS65" s="4"/>
      <c r="JT65" s="4"/>
      <c r="JU65" s="4"/>
      <c r="JV65" s="148"/>
      <c r="JW65" s="4"/>
      <c r="JX65" s="4"/>
      <c r="JY65" s="4"/>
      <c r="JZ65" s="148"/>
      <c r="KA65" s="4"/>
      <c r="KC65" s="4"/>
      <c r="KD65" s="148"/>
      <c r="KE65" s="4"/>
      <c r="KF65" s="4"/>
      <c r="KG65" s="4"/>
      <c r="KH65" s="148"/>
      <c r="KI65" s="4"/>
      <c r="KJ65" s="4"/>
      <c r="KK65" s="4"/>
      <c r="KL65" s="148"/>
      <c r="KM65" s="4"/>
      <c r="KN65" s="4"/>
      <c r="KO65" s="4"/>
      <c r="KP65" s="148"/>
      <c r="KQ65" s="4"/>
      <c r="KR65" s="4"/>
      <c r="KS65" s="4"/>
      <c r="KT65" s="148"/>
      <c r="KU65" s="4"/>
    </row>
    <row r="66" spans="1:307">
      <c r="A66" s="5" t="s">
        <v>90</v>
      </c>
      <c r="H66" s="233"/>
      <c r="I66" s="234"/>
      <c r="J66" s="235"/>
      <c r="L66" s="233"/>
      <c r="M66" s="234"/>
      <c r="N66" s="235"/>
      <c r="P66" s="233"/>
      <c r="Q66" s="234"/>
      <c r="R66" s="235"/>
      <c r="T66" s="233"/>
      <c r="U66" s="234"/>
      <c r="V66" s="235"/>
      <c r="X66" s="98"/>
      <c r="Y66" s="149"/>
      <c r="Z66" s="99"/>
      <c r="AB66" s="233"/>
      <c r="AC66" s="234"/>
      <c r="AD66" s="235"/>
      <c r="AF66" s="233"/>
      <c r="AG66" s="234"/>
      <c r="AH66" s="235"/>
      <c r="AJ66" s="233"/>
      <c r="AK66" s="234"/>
      <c r="AL66" s="235"/>
      <c r="AN66" s="233"/>
      <c r="AO66" s="234"/>
      <c r="AP66" s="235"/>
      <c r="AR66" s="98"/>
      <c r="AS66" s="149"/>
      <c r="AT66" s="99"/>
      <c r="AV66" s="233"/>
      <c r="AW66" s="234"/>
      <c r="AX66" s="235"/>
      <c r="AZ66" s="233"/>
      <c r="BA66" s="234"/>
      <c r="BB66" s="235"/>
      <c r="BD66" s="233"/>
      <c r="BE66" s="234"/>
      <c r="BF66" s="235"/>
      <c r="BH66" s="233"/>
      <c r="BI66" s="234"/>
      <c r="BJ66" s="235"/>
      <c r="BL66" s="98"/>
      <c r="BM66" s="149"/>
      <c r="BN66" s="99"/>
      <c r="BP66" s="233"/>
      <c r="BQ66" s="234"/>
      <c r="BR66" s="235"/>
      <c r="BT66" s="233"/>
      <c r="BU66" s="234"/>
      <c r="BV66" s="235"/>
      <c r="BX66" s="233"/>
      <c r="BY66" s="234"/>
      <c r="BZ66" s="235"/>
      <c r="CB66" s="233"/>
      <c r="CC66" s="234"/>
      <c r="CD66" s="235"/>
      <c r="CF66" s="98"/>
      <c r="CG66" s="149"/>
      <c r="CH66" s="99"/>
      <c r="CJ66" s="233"/>
      <c r="CK66" s="234"/>
      <c r="CL66" s="235"/>
      <c r="CM66"/>
      <c r="CN66" s="233"/>
      <c r="CO66" s="234"/>
      <c r="CP66" s="235"/>
      <c r="CQ66"/>
      <c r="CR66" s="233"/>
      <c r="CS66" s="234"/>
      <c r="CT66" s="235"/>
      <c r="CU66"/>
      <c r="CV66" s="233"/>
      <c r="CW66" s="234"/>
      <c r="CX66" s="235"/>
      <c r="CY66"/>
      <c r="CZ66" s="98"/>
      <c r="DA66" s="149"/>
      <c r="DB66" s="99"/>
      <c r="DE66" s="271"/>
      <c r="DF66" s="272"/>
      <c r="DG66" s="273"/>
      <c r="DH66"/>
      <c r="DI66" s="271"/>
      <c r="DJ66" s="272"/>
      <c r="DK66" s="273"/>
      <c r="DL66"/>
      <c r="DM66" s="271"/>
      <c r="DN66" s="272"/>
      <c r="DO66" s="273"/>
      <c r="DP66"/>
      <c r="DQ66" s="271"/>
      <c r="DR66" s="272"/>
      <c r="DS66" s="273"/>
      <c r="DU66" s="98"/>
      <c r="DV66" s="149"/>
      <c r="DW66" s="99"/>
      <c r="DY66" s="271"/>
      <c r="DZ66" s="272"/>
      <c r="EA66" s="273"/>
      <c r="EC66" s="271"/>
      <c r="ED66" s="272"/>
      <c r="EE66" s="273"/>
      <c r="EG66" s="271"/>
      <c r="EH66" s="272"/>
      <c r="EI66" s="273"/>
      <c r="EK66" s="271"/>
      <c r="EL66" s="272"/>
      <c r="EM66" s="273"/>
      <c r="EO66" s="98"/>
      <c r="EP66" s="149"/>
      <c r="EQ66" s="99"/>
      <c r="ES66" s="271"/>
      <c r="ET66" s="272"/>
      <c r="EU66" s="273"/>
      <c r="EW66" s="271"/>
      <c r="EX66" s="272"/>
      <c r="EY66" s="273"/>
      <c r="FA66" s="271"/>
      <c r="FB66" s="272"/>
      <c r="FC66" s="273"/>
      <c r="FE66" s="271"/>
      <c r="FF66" s="272"/>
      <c r="FG66" s="273"/>
      <c r="FI66" s="98"/>
      <c r="FJ66" s="149"/>
      <c r="FK66" s="99"/>
      <c r="FM66" s="271"/>
      <c r="FN66" s="272"/>
      <c r="FO66" s="273"/>
      <c r="FQ66" s="271"/>
      <c r="FR66" s="272"/>
      <c r="FS66" s="273"/>
      <c r="FU66" s="271"/>
      <c r="FV66" s="272"/>
      <c r="FW66" s="273"/>
      <c r="FY66" s="271"/>
      <c r="FZ66" s="272"/>
      <c r="GA66" s="273"/>
      <c r="GC66" s="98"/>
      <c r="GD66" s="149"/>
      <c r="GE66" s="99"/>
      <c r="GG66" s="271"/>
      <c r="GH66" s="272"/>
      <c r="GI66" s="273"/>
      <c r="GK66" s="271"/>
      <c r="GL66" s="272"/>
      <c r="GM66" s="273"/>
      <c r="GO66" s="271"/>
      <c r="GP66" s="272"/>
      <c r="GQ66" s="273"/>
      <c r="GS66" s="271"/>
      <c r="GT66" s="272"/>
      <c r="GU66" s="273"/>
      <c r="GW66" s="98"/>
      <c r="GX66" s="149"/>
      <c r="GY66" s="99"/>
      <c r="HA66" s="271"/>
      <c r="HB66" s="272"/>
      <c r="HC66" s="273"/>
      <c r="HE66" s="271"/>
      <c r="HF66" s="272"/>
      <c r="HG66" s="273"/>
      <c r="HI66" s="271"/>
      <c r="HJ66" s="272"/>
      <c r="HK66" s="273"/>
      <c r="HM66" s="271"/>
      <c r="HN66" s="272"/>
      <c r="HO66" s="273"/>
      <c r="HQ66" s="98"/>
      <c r="HR66" s="149"/>
      <c r="HS66" s="99"/>
      <c r="HU66" s="271"/>
      <c r="HV66" s="272"/>
      <c r="HW66" s="273"/>
      <c r="HY66" s="271"/>
      <c r="HZ66" s="272"/>
      <c r="IA66" s="273"/>
      <c r="IC66" s="271"/>
      <c r="ID66" s="272"/>
      <c r="IE66" s="273"/>
      <c r="IG66" s="271"/>
      <c r="IH66" s="272"/>
      <c r="II66" s="273"/>
      <c r="IK66" s="98"/>
      <c r="IL66" s="149"/>
      <c r="IM66" s="99"/>
      <c r="IO66" s="271"/>
      <c r="IP66" s="272"/>
      <c r="IQ66" s="273"/>
      <c r="IS66" s="271"/>
      <c r="IT66" s="272"/>
      <c r="IU66" s="273"/>
      <c r="IW66" s="271"/>
      <c r="IX66" s="272"/>
      <c r="IY66" s="273"/>
      <c r="JA66" s="271"/>
      <c r="JB66" s="272"/>
      <c r="JC66" s="273"/>
      <c r="JE66" s="98"/>
      <c r="JF66" s="149"/>
      <c r="JG66" s="99"/>
      <c r="JI66" s="271"/>
      <c r="JJ66" s="272"/>
      <c r="JK66" s="273"/>
      <c r="JM66" s="271"/>
      <c r="JN66" s="272"/>
      <c r="JO66" s="273"/>
      <c r="JQ66" s="271"/>
      <c r="JR66" s="272"/>
      <c r="JS66" s="273"/>
      <c r="JU66" s="271"/>
      <c r="JV66" s="272"/>
      <c r="JW66" s="273"/>
      <c r="JY66" s="98"/>
      <c r="JZ66" s="149"/>
      <c r="KA66" s="99"/>
      <c r="KC66" s="271"/>
      <c r="KD66" s="272"/>
      <c r="KE66" s="273"/>
      <c r="KG66" s="271"/>
      <c r="KH66" s="272"/>
      <c r="KI66" s="273"/>
      <c r="KK66" s="271"/>
      <c r="KL66" s="272"/>
      <c r="KM66" s="273"/>
      <c r="KO66" s="271"/>
      <c r="KP66" s="272"/>
      <c r="KQ66" s="273"/>
      <c r="KS66" s="98"/>
      <c r="KT66" s="149"/>
      <c r="KU66" s="99"/>
    </row>
    <row r="67" spans="1:307">
      <c r="A67" s="7" t="s">
        <v>91</v>
      </c>
      <c r="H67" s="236"/>
      <c r="I67" s="237"/>
      <c r="J67" s="238"/>
      <c r="L67" s="236"/>
      <c r="M67" s="237"/>
      <c r="N67" s="238"/>
      <c r="P67" s="236"/>
      <c r="Q67" s="237"/>
      <c r="R67" s="238"/>
      <c r="T67" s="236"/>
      <c r="U67" s="237"/>
      <c r="V67" s="238"/>
      <c r="X67" s="37"/>
      <c r="Y67" s="47"/>
      <c r="Z67" s="39"/>
      <c r="AB67" s="236"/>
      <c r="AC67" s="237"/>
      <c r="AD67" s="238"/>
      <c r="AF67" s="236"/>
      <c r="AG67" s="237"/>
      <c r="AH67" s="238"/>
      <c r="AJ67" s="236"/>
      <c r="AK67" s="237"/>
      <c r="AL67" s="238"/>
      <c r="AN67" s="236"/>
      <c r="AO67" s="237"/>
      <c r="AP67" s="238"/>
      <c r="AR67" s="37"/>
      <c r="AS67" s="47"/>
      <c r="AT67" s="39"/>
      <c r="AV67" s="236"/>
      <c r="AW67" s="237"/>
      <c r="AX67" s="238"/>
      <c r="AZ67" s="236"/>
      <c r="BA67" s="237"/>
      <c r="BB67" s="238"/>
      <c r="BD67" s="236"/>
      <c r="BE67" s="237"/>
      <c r="BF67" s="238"/>
      <c r="BH67" s="236"/>
      <c r="BI67" s="237"/>
      <c r="BJ67" s="238"/>
      <c r="BL67" s="37"/>
      <c r="BM67" s="47"/>
      <c r="BN67" s="39"/>
      <c r="BP67" s="236"/>
      <c r="BQ67" s="237"/>
      <c r="BR67" s="238"/>
      <c r="BT67" s="236"/>
      <c r="BU67" s="237"/>
      <c r="BV67" s="238"/>
      <c r="BX67" s="236"/>
      <c r="BY67" s="237"/>
      <c r="BZ67" s="238"/>
      <c r="CB67" s="236"/>
      <c r="CC67" s="237"/>
      <c r="CD67" s="238"/>
      <c r="CF67" s="37"/>
      <c r="CG67" s="47"/>
      <c r="CH67" s="39"/>
      <c r="CJ67" s="236"/>
      <c r="CK67" s="237"/>
      <c r="CL67" s="238"/>
      <c r="CM67"/>
      <c r="CN67" s="236"/>
      <c r="CO67" s="237"/>
      <c r="CP67" s="238"/>
      <c r="CQ67"/>
      <c r="CR67" s="236"/>
      <c r="CS67" s="237"/>
      <c r="CT67" s="238"/>
      <c r="CU67"/>
      <c r="CV67" s="236"/>
      <c r="CW67" s="237"/>
      <c r="CX67" s="238"/>
      <c r="CY67"/>
      <c r="CZ67" s="37"/>
      <c r="DA67" s="47"/>
      <c r="DB67" s="39"/>
      <c r="DE67" s="274"/>
      <c r="DF67" s="275"/>
      <c r="DG67" s="276"/>
      <c r="DH67"/>
      <c r="DI67" s="274"/>
      <c r="DJ67" s="275"/>
      <c r="DK67" s="276"/>
      <c r="DL67"/>
      <c r="DM67" s="274"/>
      <c r="DN67" s="275"/>
      <c r="DO67" s="276"/>
      <c r="DP67"/>
      <c r="DQ67" s="274"/>
      <c r="DR67" s="275"/>
      <c r="DS67" s="276"/>
      <c r="DU67" s="37"/>
      <c r="DV67" s="47"/>
      <c r="DW67" s="39"/>
      <c r="DY67" s="274"/>
      <c r="DZ67" s="275"/>
      <c r="EA67" s="276"/>
      <c r="EC67" s="274"/>
      <c r="ED67" s="275"/>
      <c r="EE67" s="276"/>
      <c r="EG67" s="274"/>
      <c r="EH67" s="275"/>
      <c r="EI67" s="276"/>
      <c r="EK67" s="274"/>
      <c r="EL67" s="275"/>
      <c r="EM67" s="276"/>
      <c r="EO67" s="37"/>
      <c r="EP67" s="47"/>
      <c r="EQ67" s="39"/>
      <c r="ES67" s="274"/>
      <c r="ET67" s="275"/>
      <c r="EU67" s="276"/>
      <c r="EW67" s="274"/>
      <c r="EX67" s="275"/>
      <c r="EY67" s="276"/>
      <c r="FA67" s="274"/>
      <c r="FB67" s="275"/>
      <c r="FC67" s="276"/>
      <c r="FE67" s="274"/>
      <c r="FF67" s="275"/>
      <c r="FG67" s="276"/>
      <c r="FI67" s="37"/>
      <c r="FJ67" s="47"/>
      <c r="FK67" s="39"/>
      <c r="FM67" s="274"/>
      <c r="FN67" s="275"/>
      <c r="FO67" s="276"/>
      <c r="FQ67" s="274"/>
      <c r="FR67" s="275"/>
      <c r="FS67" s="276"/>
      <c r="FU67" s="274"/>
      <c r="FV67" s="275"/>
      <c r="FW67" s="276"/>
      <c r="FY67" s="274"/>
      <c r="FZ67" s="275"/>
      <c r="GA67" s="276"/>
      <c r="GC67" s="37"/>
      <c r="GD67" s="47"/>
      <c r="GE67" s="39"/>
      <c r="GG67" s="274"/>
      <c r="GH67" s="275"/>
      <c r="GI67" s="276"/>
      <c r="GK67" s="274"/>
      <c r="GL67" s="275"/>
      <c r="GM67" s="276"/>
      <c r="GO67" s="274"/>
      <c r="GP67" s="275"/>
      <c r="GQ67" s="276"/>
      <c r="GS67" s="274"/>
      <c r="GT67" s="275"/>
      <c r="GU67" s="276"/>
      <c r="GW67" s="37"/>
      <c r="GX67" s="47"/>
      <c r="GY67" s="39"/>
      <c r="HA67" s="274"/>
      <c r="HB67" s="275"/>
      <c r="HC67" s="276"/>
      <c r="HE67" s="274"/>
      <c r="HF67" s="275"/>
      <c r="HG67" s="276"/>
      <c r="HI67" s="274"/>
      <c r="HJ67" s="275"/>
      <c r="HK67" s="276"/>
      <c r="HM67" s="274"/>
      <c r="HN67" s="275"/>
      <c r="HO67" s="276"/>
      <c r="HQ67" s="37"/>
      <c r="HR67" s="47"/>
      <c r="HS67" s="39"/>
      <c r="HU67" s="274"/>
      <c r="HV67" s="275"/>
      <c r="HW67" s="276"/>
      <c r="HY67" s="274"/>
      <c r="HZ67" s="275"/>
      <c r="IA67" s="276"/>
      <c r="IC67" s="274"/>
      <c r="ID67" s="275"/>
      <c r="IE67" s="276"/>
      <c r="IG67" s="274"/>
      <c r="IH67" s="275"/>
      <c r="II67" s="276"/>
      <c r="IK67" s="37"/>
      <c r="IL67" s="47"/>
      <c r="IM67" s="39"/>
      <c r="IO67" s="274"/>
      <c r="IP67" s="275"/>
      <c r="IQ67" s="276"/>
      <c r="IS67" s="274"/>
      <c r="IT67" s="275"/>
      <c r="IU67" s="276"/>
      <c r="IW67" s="274"/>
      <c r="IX67" s="275"/>
      <c r="IY67" s="276"/>
      <c r="JA67" s="274"/>
      <c r="JB67" s="275"/>
      <c r="JC67" s="276"/>
      <c r="JE67" s="37"/>
      <c r="JF67" s="47"/>
      <c r="JG67" s="39"/>
      <c r="JI67" s="274"/>
      <c r="JJ67" s="275"/>
      <c r="JK67" s="276"/>
      <c r="JM67" s="274"/>
      <c r="JN67" s="275"/>
      <c r="JO67" s="276"/>
      <c r="JQ67" s="274"/>
      <c r="JR67" s="275"/>
      <c r="JS67" s="276"/>
      <c r="JU67" s="274"/>
      <c r="JV67" s="275"/>
      <c r="JW67" s="276"/>
      <c r="JY67" s="37"/>
      <c r="JZ67" s="47"/>
      <c r="KA67" s="39"/>
      <c r="KC67" s="274"/>
      <c r="KD67" s="275"/>
      <c r="KE67" s="276"/>
      <c r="KG67" s="274"/>
      <c r="KH67" s="275"/>
      <c r="KI67" s="276"/>
      <c r="KK67" s="274"/>
      <c r="KL67" s="275"/>
      <c r="KM67" s="276"/>
      <c r="KO67" s="274"/>
      <c r="KP67" s="275"/>
      <c r="KQ67" s="276"/>
      <c r="KS67" s="37"/>
      <c r="KT67" s="47"/>
      <c r="KU67" s="39"/>
    </row>
    <row r="68" spans="1:307">
      <c r="A68" s="68" t="s">
        <v>92</v>
      </c>
      <c r="H68" s="236"/>
      <c r="I68" s="239">
        <v>4387</v>
      </c>
      <c r="J68" s="238"/>
      <c r="L68" s="236"/>
      <c r="M68" s="239">
        <v>4797</v>
      </c>
      <c r="N68" s="238"/>
      <c r="P68" s="236"/>
      <c r="Q68" s="239">
        <v>3870</v>
      </c>
      <c r="R68" s="238"/>
      <c r="T68" s="236"/>
      <c r="U68" s="239">
        <v>6877</v>
      </c>
      <c r="V68" s="238"/>
      <c r="X68" s="37"/>
      <c r="Y68" s="75">
        <v>6877</v>
      </c>
      <c r="Z68" s="39"/>
      <c r="AB68" s="236"/>
      <c r="AC68" s="239">
        <v>5758</v>
      </c>
      <c r="AD68" s="238"/>
      <c r="AF68" s="236"/>
      <c r="AG68" s="239">
        <v>6314</v>
      </c>
      <c r="AH68" s="238"/>
      <c r="AJ68" s="236"/>
      <c r="AK68" s="239">
        <v>8895</v>
      </c>
      <c r="AL68" s="238"/>
      <c r="AN68" s="236"/>
      <c r="AO68" s="239">
        <v>7631</v>
      </c>
      <c r="AP68" s="238"/>
      <c r="AR68" s="37"/>
      <c r="AS68" s="75">
        <v>7631</v>
      </c>
      <c r="AT68" s="39"/>
      <c r="AV68" s="236"/>
      <c r="AW68" s="239">
        <v>8583</v>
      </c>
      <c r="AX68" s="238"/>
      <c r="AZ68" s="236"/>
      <c r="BA68" s="239">
        <v>10898</v>
      </c>
      <c r="BB68" s="238"/>
      <c r="BD68" s="236"/>
      <c r="BE68" s="239">
        <v>8116</v>
      </c>
      <c r="BF68" s="238"/>
      <c r="BH68" s="236"/>
      <c r="BI68" s="239">
        <v>11708</v>
      </c>
      <c r="BJ68" s="238"/>
      <c r="BL68" s="37"/>
      <c r="BM68" s="75">
        <v>11708</v>
      </c>
      <c r="BN68" s="39"/>
      <c r="BP68" s="236"/>
      <c r="BQ68" s="239">
        <v>11043</v>
      </c>
      <c r="BR68" s="238"/>
      <c r="BT68" s="236"/>
      <c r="BU68" s="239">
        <v>17624</v>
      </c>
      <c r="BV68" s="238"/>
      <c r="BX68" s="236"/>
      <c r="BY68" s="239">
        <v>6719</v>
      </c>
      <c r="BZ68" s="238"/>
      <c r="CB68" s="236"/>
      <c r="CC68" s="239">
        <v>8934</v>
      </c>
      <c r="CD68" s="238"/>
      <c r="CF68" s="37"/>
      <c r="CG68" s="75">
        <v>8934</v>
      </c>
      <c r="CH68" s="39"/>
      <c r="CJ68" s="236"/>
      <c r="CK68" s="239">
        <v>8410</v>
      </c>
      <c r="CL68" s="238"/>
      <c r="CM68"/>
      <c r="CN68" s="236"/>
      <c r="CO68" s="239">
        <v>9835</v>
      </c>
      <c r="CP68" s="238"/>
      <c r="CQ68"/>
      <c r="CR68" s="236"/>
      <c r="CS68" s="239">
        <v>10251</v>
      </c>
      <c r="CT68" s="238"/>
      <c r="CU68"/>
      <c r="CV68" s="236"/>
      <c r="CW68" s="239">
        <v>11750</v>
      </c>
      <c r="CX68" s="238"/>
      <c r="CY68"/>
      <c r="CZ68" s="37"/>
      <c r="DA68" s="75">
        <v>11750</v>
      </c>
      <c r="DB68" s="39"/>
      <c r="DE68" s="274"/>
      <c r="DF68" s="288">
        <f ca="1">DF173</f>
        <v>5598.1923700860043</v>
      </c>
      <c r="DG68" s="276"/>
      <c r="DH68"/>
      <c r="DI68" s="274"/>
      <c r="DJ68" s="288">
        <f ca="1">DJ173</f>
        <v>7220.3124078845967</v>
      </c>
      <c r="DK68" s="276"/>
      <c r="DL68"/>
      <c r="DM68" s="274"/>
      <c r="DN68" s="288">
        <f ca="1">DN173</f>
        <v>5352.3126296254213</v>
      </c>
      <c r="DO68" s="276"/>
      <c r="DP68"/>
      <c r="DQ68" s="274"/>
      <c r="DR68" s="288">
        <f ca="1">DR173</f>
        <v>3902.9309954389182</v>
      </c>
      <c r="DS68" s="276"/>
      <c r="DU68" s="37"/>
      <c r="DV68" s="267">
        <f ca="1">DR68</f>
        <v>3902.9309954389182</v>
      </c>
      <c r="DW68" s="39"/>
      <c r="DY68" s="274"/>
      <c r="DZ68" s="288">
        <f ca="1">DZ173</f>
        <v>325.57175458471556</v>
      </c>
      <c r="EA68" s="276"/>
      <c r="EC68" s="274"/>
      <c r="ED68" s="288">
        <f ca="1">ED173</f>
        <v>2647.5858238693709</v>
      </c>
      <c r="EE68" s="276"/>
      <c r="EG68" s="274"/>
      <c r="EH68" s="288">
        <f ca="1">EH173</f>
        <v>1420.171103080886</v>
      </c>
      <c r="EI68" s="276"/>
      <c r="EK68" s="274"/>
      <c r="EL68" s="288">
        <f ca="1">EL173</f>
        <v>646.54140438749573</v>
      </c>
      <c r="EM68" s="276"/>
      <c r="EO68" s="37"/>
      <c r="EP68" s="267">
        <f ca="1">EL68</f>
        <v>646.54140438749573</v>
      </c>
      <c r="EQ68" s="39"/>
      <c r="ES68" s="274"/>
      <c r="ET68" s="288">
        <f ca="1">ET173</f>
        <v>-1540.6835700093693</v>
      </c>
      <c r="EU68" s="276"/>
      <c r="EW68" s="274"/>
      <c r="EX68" s="288">
        <f ca="1">EX173</f>
        <v>2374.1079203855629</v>
      </c>
      <c r="EY68" s="276"/>
      <c r="FA68" s="274"/>
      <c r="FB68" s="288">
        <f ca="1">FB173</f>
        <v>2687.9323850646761</v>
      </c>
      <c r="FC68" s="276"/>
      <c r="FE68" s="274"/>
      <c r="FF68" s="288">
        <f ca="1">FF173</f>
        <v>3506.5108018255814</v>
      </c>
      <c r="FG68" s="276"/>
      <c r="FI68" s="37"/>
      <c r="FJ68" s="267">
        <f ca="1">FF68</f>
        <v>3506.5108018255814</v>
      </c>
      <c r="FK68" s="39"/>
      <c r="FM68" s="274"/>
      <c r="FN68" s="288">
        <f ca="1">FN173</f>
        <v>1401.5429810433398</v>
      </c>
      <c r="FO68" s="276"/>
      <c r="FQ68" s="274"/>
      <c r="FR68" s="288">
        <f ca="1">FR173</f>
        <v>5430.6216464913305</v>
      </c>
      <c r="FS68" s="276"/>
      <c r="FU68" s="274"/>
      <c r="FV68" s="288">
        <f ca="1">FV173</f>
        <v>5542.9958869206985</v>
      </c>
      <c r="FW68" s="276"/>
      <c r="FY68" s="274"/>
      <c r="FZ68" s="288">
        <f ca="1">FZ173</f>
        <v>6216.1170014321033</v>
      </c>
      <c r="GA68" s="276"/>
      <c r="GC68" s="37"/>
      <c r="GD68" s="267">
        <f ca="1">FZ68</f>
        <v>6216.1170014321033</v>
      </c>
      <c r="GE68" s="39"/>
      <c r="GG68" s="274"/>
      <c r="GH68" s="288">
        <f ca="1">GH173</f>
        <v>3845.9572853257287</v>
      </c>
      <c r="GI68" s="276"/>
      <c r="GK68" s="274"/>
      <c r="GL68" s="288">
        <f ca="1">GL173</f>
        <v>7876.1273922121127</v>
      </c>
      <c r="GM68" s="276"/>
      <c r="GO68" s="274"/>
      <c r="GP68" s="288">
        <f ca="1">GP173</f>
        <v>7781.7662673080868</v>
      </c>
      <c r="GQ68" s="276"/>
      <c r="GS68" s="274"/>
      <c r="GT68" s="288">
        <f ca="1">GT173</f>
        <v>8256.4485200935414</v>
      </c>
      <c r="GU68" s="276"/>
      <c r="GW68" s="37"/>
      <c r="GX68" s="267">
        <f ca="1">GT68</f>
        <v>8256.4485200935414</v>
      </c>
      <c r="GY68" s="39"/>
      <c r="HA68" s="274"/>
      <c r="HB68" s="288">
        <f ca="1">HB173</f>
        <v>5793.48327291238</v>
      </c>
      <c r="HC68" s="276"/>
      <c r="HE68" s="274"/>
      <c r="HF68" s="288">
        <f ca="1">HF173</f>
        <v>9942.9588243196449</v>
      </c>
      <c r="HG68" s="276"/>
      <c r="HI68" s="274"/>
      <c r="HJ68" s="288">
        <f ca="1">HJ173</f>
        <v>9734.1122485107771</v>
      </c>
      <c r="HK68" s="276"/>
      <c r="HM68" s="274"/>
      <c r="HN68" s="288">
        <f ca="1">HN173</f>
        <v>10087.371814742643</v>
      </c>
      <c r="HO68" s="276"/>
      <c r="HQ68" s="37"/>
      <c r="HR68" s="267">
        <f ca="1">HN68</f>
        <v>10087.371814742643</v>
      </c>
      <c r="HS68" s="39"/>
      <c r="HU68" s="274"/>
      <c r="HV68" s="288">
        <f ca="1">HV173</f>
        <v>7109.3709036781247</v>
      </c>
      <c r="HW68" s="276"/>
      <c r="HY68" s="274"/>
      <c r="HZ68" s="288">
        <f ca="1">HZ173</f>
        <v>11016.425437506414</v>
      </c>
      <c r="IA68" s="276"/>
      <c r="IC68" s="274"/>
      <c r="ID68" s="288">
        <f ca="1">ID173</f>
        <v>10373.673817994802</v>
      </c>
      <c r="IE68" s="276"/>
      <c r="IG68" s="274"/>
      <c r="IH68" s="288">
        <f ca="1">IH173</f>
        <v>10313.499293565701</v>
      </c>
      <c r="II68" s="276"/>
      <c r="IK68" s="37"/>
      <c r="IL68" s="267">
        <f ca="1">IH68</f>
        <v>10313.499293565701</v>
      </c>
      <c r="IM68" s="39"/>
      <c r="IO68" s="274"/>
      <c r="IP68" s="288">
        <f ca="1">IP173</f>
        <v>6679.4855323808843</v>
      </c>
      <c r="IQ68" s="276"/>
      <c r="IS68" s="274"/>
      <c r="IT68" s="288">
        <f ca="1">IT173</f>
        <v>10161.334313013318</v>
      </c>
      <c r="IU68" s="276"/>
      <c r="IW68" s="274"/>
      <c r="IX68" s="288">
        <f ca="1">IX173</f>
        <v>8976.2646827253211</v>
      </c>
      <c r="IY68" s="276"/>
      <c r="JA68" s="274"/>
      <c r="JB68" s="288">
        <f ca="1">JB173</f>
        <v>8384.6602944528495</v>
      </c>
      <c r="JC68" s="276"/>
      <c r="JE68" s="37"/>
      <c r="JF68" s="267">
        <f ca="1">JB68</f>
        <v>8384.6602944528495</v>
      </c>
      <c r="JG68" s="39"/>
      <c r="JI68" s="274"/>
      <c r="JJ68" s="288">
        <f ca="1">JJ173</f>
        <v>4194.7283249518459</v>
      </c>
      <c r="JK68" s="276"/>
      <c r="JM68" s="274"/>
      <c r="JN68" s="288">
        <f ca="1">JN173</f>
        <v>7210.5282940980869</v>
      </c>
      <c r="JO68" s="276"/>
      <c r="JQ68" s="274"/>
      <c r="JR68" s="288">
        <f ca="1">JR173</f>
        <v>5422.5513293301583</v>
      </c>
      <c r="JS68" s="276"/>
      <c r="JU68" s="274"/>
      <c r="JV68" s="288">
        <f ca="1">JV173</f>
        <v>4239.043243095356</v>
      </c>
      <c r="JW68" s="276"/>
      <c r="JY68" s="37"/>
      <c r="JZ68" s="267">
        <f ca="1">JV68</f>
        <v>4239.043243095356</v>
      </c>
      <c r="KA68" s="39"/>
      <c r="KC68" s="274"/>
      <c r="KD68" s="288">
        <f ca="1">KD173</f>
        <v>-591.1518563798254</v>
      </c>
      <c r="KE68" s="276"/>
      <c r="KG68" s="274"/>
      <c r="KH68" s="288">
        <f ca="1">KH173</f>
        <v>1888.5828822633184</v>
      </c>
      <c r="KI68" s="276"/>
      <c r="KK68" s="274"/>
      <c r="KL68" s="288">
        <f ca="1">KL173</f>
        <v>149.3431330799749</v>
      </c>
      <c r="KM68" s="276"/>
      <c r="KO68" s="274"/>
      <c r="KP68" s="288">
        <f ca="1">KP173</f>
        <v>-975.52048251389169</v>
      </c>
      <c r="KQ68" s="276"/>
      <c r="KS68" s="37"/>
      <c r="KT68" s="267">
        <f ca="1">KP68</f>
        <v>-975.52048251389169</v>
      </c>
      <c r="KU68" s="39"/>
    </row>
    <row r="69" spans="1:307">
      <c r="A69" s="68" t="s">
        <v>93</v>
      </c>
      <c r="H69" s="236"/>
      <c r="I69" s="240">
        <v>47720</v>
      </c>
      <c r="J69" s="238"/>
      <c r="L69" s="236"/>
      <c r="M69" s="240">
        <v>48225</v>
      </c>
      <c r="N69" s="238"/>
      <c r="P69" s="236"/>
      <c r="Q69" s="240">
        <v>50549</v>
      </c>
      <c r="R69" s="238"/>
      <c r="T69" s="236"/>
      <c r="U69" s="240">
        <v>53539</v>
      </c>
      <c r="V69" s="238"/>
      <c r="X69" s="37"/>
      <c r="Y69" s="48">
        <v>53539</v>
      </c>
      <c r="Z69" s="39"/>
      <c r="AB69" s="236"/>
      <c r="AC69" s="240">
        <v>53349</v>
      </c>
      <c r="AD69" s="238"/>
      <c r="AF69" s="236"/>
      <c r="AG69" s="240">
        <v>54061</v>
      </c>
      <c r="AH69" s="238"/>
      <c r="AJ69" s="236"/>
      <c r="AK69" s="240">
        <v>54617</v>
      </c>
      <c r="AL69" s="238"/>
      <c r="AN69" s="236"/>
      <c r="AO69" s="240">
        <v>58125</v>
      </c>
      <c r="AP69" s="238"/>
      <c r="AR69" s="37"/>
      <c r="AS69" s="48">
        <v>58125</v>
      </c>
      <c r="AT69" s="39"/>
      <c r="AV69" s="236"/>
      <c r="AW69" s="240">
        <v>62385</v>
      </c>
      <c r="AX69" s="238"/>
      <c r="AZ69" s="236"/>
      <c r="BA69" s="240">
        <v>60947</v>
      </c>
      <c r="BB69" s="238"/>
      <c r="BD69" s="236"/>
      <c r="BE69" s="240">
        <v>59858</v>
      </c>
      <c r="BF69" s="238"/>
      <c r="BH69" s="236"/>
      <c r="BI69" s="240">
        <v>58784</v>
      </c>
      <c r="BJ69" s="238"/>
      <c r="BL69" s="37"/>
      <c r="BM69" s="48">
        <v>58784</v>
      </c>
      <c r="BN69" s="39"/>
      <c r="BP69" s="236"/>
      <c r="BQ69" s="240">
        <v>60545</v>
      </c>
      <c r="BR69" s="238"/>
      <c r="BT69" s="236"/>
      <c r="BU69" s="240">
        <v>56059</v>
      </c>
      <c r="BV69" s="238"/>
      <c r="BX69" s="236"/>
      <c r="BY69" s="240">
        <v>47712</v>
      </c>
      <c r="BZ69" s="238"/>
      <c r="CB69" s="236"/>
      <c r="CC69" s="240">
        <v>37614</v>
      </c>
      <c r="CD69" s="238"/>
      <c r="CF69" s="37"/>
      <c r="CG69" s="48">
        <v>37614</v>
      </c>
      <c r="CH69" s="39"/>
      <c r="CJ69" s="236"/>
      <c r="CK69" s="240">
        <v>34183</v>
      </c>
      <c r="CL69" s="238"/>
      <c r="CM69"/>
      <c r="CN69" s="236"/>
      <c r="CO69" s="240">
        <f>30486+62</f>
        <v>30548</v>
      </c>
      <c r="CP69" s="238"/>
      <c r="CQ69"/>
      <c r="CR69" s="236"/>
      <c r="CS69" s="240">
        <f>24387+5</f>
        <v>24392</v>
      </c>
      <c r="CT69" s="238"/>
      <c r="CU69"/>
      <c r="CV69" s="236"/>
      <c r="CW69" s="240">
        <v>21663</v>
      </c>
      <c r="CX69" s="238"/>
      <c r="CY69"/>
      <c r="CZ69" s="37"/>
      <c r="DA69" s="48">
        <v>21663</v>
      </c>
      <c r="DB69" s="39"/>
      <c r="DE69" s="274"/>
      <c r="DF69" s="277">
        <f>CW69</f>
        <v>21663</v>
      </c>
      <c r="DG69" s="276"/>
      <c r="DH69"/>
      <c r="DI69" s="274"/>
      <c r="DJ69" s="277">
        <f>DF69</f>
        <v>21663</v>
      </c>
      <c r="DK69" s="276"/>
      <c r="DL69"/>
      <c r="DM69" s="274"/>
      <c r="DN69" s="277">
        <f>DJ69</f>
        <v>21663</v>
      </c>
      <c r="DO69" s="276"/>
      <c r="DP69"/>
      <c r="DQ69" s="274"/>
      <c r="DR69" s="277">
        <f>DN69</f>
        <v>21663</v>
      </c>
      <c r="DS69" s="276"/>
      <c r="DU69" s="37"/>
      <c r="DV69" s="48">
        <f>DR69</f>
        <v>21663</v>
      </c>
      <c r="DW69" s="39"/>
      <c r="DY69" s="274"/>
      <c r="DZ69" s="277">
        <f>DR69</f>
        <v>21663</v>
      </c>
      <c r="EA69" s="276"/>
      <c r="EC69" s="274"/>
      <c r="ED69" s="277">
        <f>DZ69</f>
        <v>21663</v>
      </c>
      <c r="EE69" s="276"/>
      <c r="EG69" s="274"/>
      <c r="EH69" s="277">
        <f>ED69</f>
        <v>21663</v>
      </c>
      <c r="EI69" s="276"/>
      <c r="EK69" s="274"/>
      <c r="EL69" s="277">
        <f>EH69</f>
        <v>21663</v>
      </c>
      <c r="EM69" s="276"/>
      <c r="EO69" s="37"/>
      <c r="EP69" s="48">
        <f>EL69</f>
        <v>21663</v>
      </c>
      <c r="EQ69" s="39"/>
      <c r="ES69" s="274"/>
      <c r="ET69" s="277">
        <f>EL69</f>
        <v>21663</v>
      </c>
      <c r="EU69" s="276"/>
      <c r="EW69" s="274"/>
      <c r="EX69" s="277">
        <f>ET69</f>
        <v>21663</v>
      </c>
      <c r="EY69" s="276"/>
      <c r="FA69" s="274"/>
      <c r="FB69" s="277">
        <f>EX69</f>
        <v>21663</v>
      </c>
      <c r="FC69" s="276"/>
      <c r="FE69" s="274"/>
      <c r="FF69" s="277">
        <f>FB69</f>
        <v>21663</v>
      </c>
      <c r="FG69" s="276"/>
      <c r="FI69" s="37"/>
      <c r="FJ69" s="48">
        <f>FF69</f>
        <v>21663</v>
      </c>
      <c r="FK69" s="39"/>
      <c r="FM69" s="274"/>
      <c r="FN69" s="277">
        <f>FF69</f>
        <v>21663</v>
      </c>
      <c r="FO69" s="276"/>
      <c r="FQ69" s="274"/>
      <c r="FR69" s="277">
        <f>FN69</f>
        <v>21663</v>
      </c>
      <c r="FS69" s="276"/>
      <c r="FU69" s="274"/>
      <c r="FV69" s="277">
        <f>FR69</f>
        <v>21663</v>
      </c>
      <c r="FW69" s="276"/>
      <c r="FY69" s="274"/>
      <c r="FZ69" s="277">
        <f>FV69</f>
        <v>21663</v>
      </c>
      <c r="GA69" s="276"/>
      <c r="GC69" s="37"/>
      <c r="GD69" s="48">
        <f>FZ69</f>
        <v>21663</v>
      </c>
      <c r="GE69" s="39"/>
      <c r="GG69" s="274"/>
      <c r="GH69" s="277">
        <f>FZ69</f>
        <v>21663</v>
      </c>
      <c r="GI69" s="276"/>
      <c r="GK69" s="274"/>
      <c r="GL69" s="277">
        <f>GH69</f>
        <v>21663</v>
      </c>
      <c r="GM69" s="276"/>
      <c r="GO69" s="274"/>
      <c r="GP69" s="277">
        <f>GL69</f>
        <v>21663</v>
      </c>
      <c r="GQ69" s="276"/>
      <c r="GS69" s="274"/>
      <c r="GT69" s="277">
        <f>GP69</f>
        <v>21663</v>
      </c>
      <c r="GU69" s="276"/>
      <c r="GW69" s="37"/>
      <c r="GX69" s="48">
        <f>GT69</f>
        <v>21663</v>
      </c>
      <c r="GY69" s="39"/>
      <c r="HA69" s="274"/>
      <c r="HB69" s="277">
        <f>GT69</f>
        <v>21663</v>
      </c>
      <c r="HC69" s="276"/>
      <c r="HE69" s="274"/>
      <c r="HF69" s="277">
        <f>HB69</f>
        <v>21663</v>
      </c>
      <c r="HG69" s="276"/>
      <c r="HI69" s="274"/>
      <c r="HJ69" s="277">
        <f>HF69</f>
        <v>21663</v>
      </c>
      <c r="HK69" s="276"/>
      <c r="HM69" s="274"/>
      <c r="HN69" s="277">
        <f>HJ69</f>
        <v>21663</v>
      </c>
      <c r="HO69" s="276"/>
      <c r="HQ69" s="37"/>
      <c r="HR69" s="48">
        <f>HN69</f>
        <v>21663</v>
      </c>
      <c r="HS69" s="39"/>
      <c r="HU69" s="274"/>
      <c r="HV69" s="277">
        <f>HN69</f>
        <v>21663</v>
      </c>
      <c r="HW69" s="276"/>
      <c r="HY69" s="274"/>
      <c r="HZ69" s="277">
        <f>HV69</f>
        <v>21663</v>
      </c>
      <c r="IA69" s="276"/>
      <c r="IC69" s="274"/>
      <c r="ID69" s="277">
        <f>HZ69</f>
        <v>21663</v>
      </c>
      <c r="IE69" s="276"/>
      <c r="IG69" s="274"/>
      <c r="IH69" s="277">
        <f>ID69</f>
        <v>21663</v>
      </c>
      <c r="II69" s="276"/>
      <c r="IK69" s="37"/>
      <c r="IL69" s="48">
        <f>IH69</f>
        <v>21663</v>
      </c>
      <c r="IM69" s="39"/>
      <c r="IO69" s="274"/>
      <c r="IP69" s="277">
        <f>IH69</f>
        <v>21663</v>
      </c>
      <c r="IQ69" s="276"/>
      <c r="IS69" s="274"/>
      <c r="IT69" s="277">
        <f>IP69</f>
        <v>21663</v>
      </c>
      <c r="IU69" s="276"/>
      <c r="IW69" s="274"/>
      <c r="IX69" s="277">
        <f>IT69</f>
        <v>21663</v>
      </c>
      <c r="IY69" s="276"/>
      <c r="JA69" s="274"/>
      <c r="JB69" s="277">
        <f>IX69</f>
        <v>21663</v>
      </c>
      <c r="JC69" s="276"/>
      <c r="JE69" s="37"/>
      <c r="JF69" s="48">
        <f>JB69</f>
        <v>21663</v>
      </c>
      <c r="JG69" s="39"/>
      <c r="JI69" s="274"/>
      <c r="JJ69" s="277">
        <f>JB69</f>
        <v>21663</v>
      </c>
      <c r="JK69" s="276"/>
      <c r="JM69" s="274"/>
      <c r="JN69" s="277">
        <f>JJ69</f>
        <v>21663</v>
      </c>
      <c r="JO69" s="276"/>
      <c r="JQ69" s="274"/>
      <c r="JR69" s="277">
        <f>JN69</f>
        <v>21663</v>
      </c>
      <c r="JS69" s="276"/>
      <c r="JU69" s="274"/>
      <c r="JV69" s="277">
        <f>JR69</f>
        <v>21663</v>
      </c>
      <c r="JW69" s="276"/>
      <c r="JY69" s="37"/>
      <c r="JZ69" s="48">
        <f>JV69</f>
        <v>21663</v>
      </c>
      <c r="KA69" s="39"/>
      <c r="KC69" s="274"/>
      <c r="KD69" s="277">
        <f>JV69</f>
        <v>21663</v>
      </c>
      <c r="KE69" s="276"/>
      <c r="KG69" s="274"/>
      <c r="KH69" s="277">
        <f>KD69</f>
        <v>21663</v>
      </c>
      <c r="KI69" s="276"/>
      <c r="KK69" s="274"/>
      <c r="KL69" s="277">
        <f>KH69</f>
        <v>21663</v>
      </c>
      <c r="KM69" s="276"/>
      <c r="KO69" s="274"/>
      <c r="KP69" s="277">
        <f>KL69</f>
        <v>21663</v>
      </c>
      <c r="KQ69" s="276"/>
      <c r="KS69" s="37"/>
      <c r="KT69" s="48">
        <f>KP69</f>
        <v>21663</v>
      </c>
      <c r="KU69" s="39"/>
    </row>
    <row r="70" spans="1:307">
      <c r="A70" s="68" t="s">
        <v>94</v>
      </c>
      <c r="H70" s="236"/>
      <c r="I70" s="240">
        <v>4375</v>
      </c>
      <c r="J70" s="238"/>
      <c r="K70" s="3"/>
      <c r="L70" s="236"/>
      <c r="M70" s="240">
        <v>4541</v>
      </c>
      <c r="N70" s="238"/>
      <c r="O70" s="3"/>
      <c r="P70" s="236"/>
      <c r="Q70" s="240">
        <v>4889</v>
      </c>
      <c r="R70" s="238"/>
      <c r="S70" s="3"/>
      <c r="T70" s="236"/>
      <c r="U70" s="240">
        <v>5344</v>
      </c>
      <c r="V70" s="238"/>
      <c r="W70" s="3"/>
      <c r="X70" s="83"/>
      <c r="Y70" s="81">
        <v>5344</v>
      </c>
      <c r="Z70" s="82"/>
      <c r="AB70" s="236"/>
      <c r="AC70" s="240">
        <v>4712</v>
      </c>
      <c r="AD70" s="238"/>
      <c r="AE70" s="3"/>
      <c r="AF70" s="236"/>
      <c r="AG70" s="240">
        <v>4302</v>
      </c>
      <c r="AH70" s="238"/>
      <c r="AI70" s="3"/>
      <c r="AJ70" s="236"/>
      <c r="AK70" s="240">
        <v>4047</v>
      </c>
      <c r="AL70" s="238"/>
      <c r="AM70" s="3"/>
      <c r="AN70" s="236"/>
      <c r="AO70" s="240">
        <v>5847</v>
      </c>
      <c r="AP70" s="238"/>
      <c r="AQ70" s="3"/>
      <c r="AR70" s="83"/>
      <c r="AS70" s="81">
        <v>5847</v>
      </c>
      <c r="AT70" s="82"/>
      <c r="AV70" s="236"/>
      <c r="AW70" s="240">
        <v>4805</v>
      </c>
      <c r="AX70" s="238"/>
      <c r="AY70" s="3"/>
      <c r="AZ70" s="236"/>
      <c r="BA70" s="240">
        <v>4458</v>
      </c>
      <c r="BB70" s="238"/>
      <c r="BC70" s="3"/>
      <c r="BD70" s="236"/>
      <c r="BE70" s="240">
        <v>4635</v>
      </c>
      <c r="BF70" s="238"/>
      <c r="BG70" s="3"/>
      <c r="BH70" s="236"/>
      <c r="BI70" s="240">
        <v>5146</v>
      </c>
      <c r="BJ70" s="238"/>
      <c r="BK70" s="3"/>
      <c r="BL70" s="83"/>
      <c r="BM70" s="81">
        <v>5146</v>
      </c>
      <c r="BN70" s="82"/>
      <c r="BO70" s="3"/>
      <c r="BP70" s="236"/>
      <c r="BQ70" s="240">
        <v>4206</v>
      </c>
      <c r="BR70" s="238"/>
      <c r="BS70" s="3"/>
      <c r="BT70" s="236"/>
      <c r="BU70" s="240">
        <v>3963</v>
      </c>
      <c r="BV70" s="238"/>
      <c r="BW70" s="3"/>
      <c r="BX70" s="236"/>
      <c r="BY70" s="240">
        <v>4274</v>
      </c>
      <c r="BZ70" s="238"/>
      <c r="CA70" s="3"/>
      <c r="CB70" s="236"/>
      <c r="CC70" s="240">
        <v>5554</v>
      </c>
      <c r="CD70" s="238"/>
      <c r="CE70" s="3"/>
      <c r="CF70" s="83"/>
      <c r="CG70" s="81">
        <v>5554</v>
      </c>
      <c r="CH70" s="82"/>
      <c r="CJ70" s="236"/>
      <c r="CK70" s="240">
        <v>4536</v>
      </c>
      <c r="CL70" s="238"/>
      <c r="CM70" s="3"/>
      <c r="CN70" s="236"/>
      <c r="CO70" s="240">
        <v>3745</v>
      </c>
      <c r="CP70" s="238"/>
      <c r="CQ70" s="3"/>
      <c r="CR70" s="236"/>
      <c r="CS70" s="240">
        <v>3795</v>
      </c>
      <c r="CT70" s="238"/>
      <c r="CU70" s="3"/>
      <c r="CV70" s="236"/>
      <c r="CW70" s="240">
        <v>5491</v>
      </c>
      <c r="CX70" s="238"/>
      <c r="CY70" s="3"/>
      <c r="CZ70" s="83"/>
      <c r="DA70" s="81">
        <v>5491</v>
      </c>
      <c r="DB70" s="82"/>
      <c r="DE70" s="274"/>
      <c r="DF70" s="277">
        <f ca="1">(DF14*Ratios!DF15)/Ratios!DF11</f>
        <v>4675.2702525710647</v>
      </c>
      <c r="DG70" s="276"/>
      <c r="DH70" s="3"/>
      <c r="DI70" s="274"/>
      <c r="DJ70" s="277">
        <f ca="1">(DJ14*Ratios!DJ15)/Ratios!DJ11</f>
        <v>4465.6835422545564</v>
      </c>
      <c r="DK70" s="276"/>
      <c r="DL70" s="3"/>
      <c r="DM70" s="274"/>
      <c r="DN70" s="277">
        <f ca="1">(DN14*Ratios!DN15)/Ratios!DN11</f>
        <v>4633.287146523804</v>
      </c>
      <c r="DO70" s="276"/>
      <c r="DP70" s="3"/>
      <c r="DQ70" s="274"/>
      <c r="DR70" s="277">
        <f ca="1">(DR14*Ratios!DR15)/Ratios!DR11</f>
        <v>5897.2692860789539</v>
      </c>
      <c r="DS70" s="276"/>
      <c r="DT70" s="3"/>
      <c r="DU70" s="83"/>
      <c r="DV70" s="81">
        <f ca="1">DR70</f>
        <v>5897.2692860789539</v>
      </c>
      <c r="DW70" s="82"/>
      <c r="DY70" s="274"/>
      <c r="DZ70" s="277">
        <f ca="1">(DZ14*Ratios!DZ15)/Ratios!DZ11</f>
        <v>4804.8953355908188</v>
      </c>
      <c r="EA70" s="276"/>
      <c r="EB70" s="3"/>
      <c r="EC70" s="274"/>
      <c r="ED70" s="277">
        <f ca="1">(ED14*Ratios!ED15)/Ratios!ED11</f>
        <v>4575.8348809246882</v>
      </c>
      <c r="EE70" s="276"/>
      <c r="EF70" s="3"/>
      <c r="EG70" s="274"/>
      <c r="EH70" s="277">
        <f ca="1">(EH14*Ratios!EH15)/Ratios!EH11</f>
        <v>4740.4273097874438</v>
      </c>
      <c r="EI70" s="276"/>
      <c r="EJ70" s="3"/>
      <c r="EK70" s="274"/>
      <c r="EL70" s="277">
        <f ca="1">(EL14*Ratios!EL15)/Ratios!EL11</f>
        <v>6045.035380437268</v>
      </c>
      <c r="EM70" s="276"/>
      <c r="EN70" s="3"/>
      <c r="EO70" s="83"/>
      <c r="EP70" s="81">
        <f ca="1">EL70</f>
        <v>6045.035380437268</v>
      </c>
      <c r="EQ70" s="82"/>
      <c r="ES70" s="274"/>
      <c r="ET70" s="277">
        <f ca="1">(ET14*Ratios!ET15)/Ratios!ET11</f>
        <v>4918.818587168852</v>
      </c>
      <c r="EU70" s="276"/>
      <c r="EV70" s="3"/>
      <c r="EW70" s="274"/>
      <c r="EX70" s="277">
        <f ca="1">(EX14*Ratios!EX15)/Ratios!EX11</f>
        <v>4692.0567282002758</v>
      </c>
      <c r="EY70" s="276"/>
      <c r="EZ70" s="3"/>
      <c r="FA70" s="274"/>
      <c r="FB70" s="277">
        <f ca="1">(FB14*Ratios!FB15)/Ratios!FB11</f>
        <v>4888.2007983340354</v>
      </c>
      <c r="FC70" s="276"/>
      <c r="FD70" s="3"/>
      <c r="FE70" s="274"/>
      <c r="FF70" s="277">
        <f ca="1">(FF14*Ratios!FF15)/Ratios!FF11</f>
        <v>6275.3654459368863</v>
      </c>
      <c r="FG70" s="276"/>
      <c r="FH70" s="3"/>
      <c r="FI70" s="83"/>
      <c r="FJ70" s="81">
        <f ca="1">FF70</f>
        <v>6275.3654459368863</v>
      </c>
      <c r="FK70" s="82"/>
      <c r="FM70" s="274"/>
      <c r="FN70" s="277">
        <f ca="1">(FN14*Ratios!FN15)/Ratios!FN11</f>
        <v>5366.4718257040231</v>
      </c>
      <c r="FO70" s="276"/>
      <c r="FP70" s="3"/>
      <c r="FQ70" s="274"/>
      <c r="FR70" s="277">
        <f ca="1">(FR14*Ratios!FR15)/Ratios!FR11</f>
        <v>4989.3931561058844</v>
      </c>
      <c r="FS70" s="276"/>
      <c r="FT70" s="3"/>
      <c r="FU70" s="274"/>
      <c r="FV70" s="277">
        <f ca="1">(FV14*Ratios!FV15)/Ratios!FV11</f>
        <v>5122.6803354541416</v>
      </c>
      <c r="FW70" s="276"/>
      <c r="FX70" s="3"/>
      <c r="FY70" s="274"/>
      <c r="FZ70" s="277">
        <f ca="1">(FZ14*Ratios!FZ15)/Ratios!FZ11</f>
        <v>6551.1983374858255</v>
      </c>
      <c r="GA70" s="276"/>
      <c r="GB70" s="3"/>
      <c r="GC70" s="83"/>
      <c r="GD70" s="81">
        <f ca="1">FZ70</f>
        <v>6551.1983374858255</v>
      </c>
      <c r="GE70" s="82"/>
      <c r="GG70" s="274"/>
      <c r="GH70" s="277">
        <f ca="1">(GH14*Ratios!GH15)/Ratios!GH11</f>
        <v>5587.8692125904072</v>
      </c>
      <c r="GI70" s="276"/>
      <c r="GJ70" s="3"/>
      <c r="GK70" s="274"/>
      <c r="GL70" s="277">
        <f ca="1">(GL14*Ratios!GL15)/Ratios!GL11</f>
        <v>5199.8485962654504</v>
      </c>
      <c r="GM70" s="276"/>
      <c r="GN70" s="3"/>
      <c r="GO70" s="274"/>
      <c r="GP70" s="277">
        <f ca="1">(GP14*Ratios!GP15)/Ratios!GP11</f>
        <v>5337.0851798269296</v>
      </c>
      <c r="GQ70" s="276"/>
      <c r="GR70" s="3"/>
      <c r="GS70" s="274"/>
      <c r="GT70" s="277">
        <f ca="1">(GT14*Ratios!GT15)/Ratios!GT11</f>
        <v>6820.7018999804932</v>
      </c>
      <c r="GU70" s="276"/>
      <c r="GV70" s="3"/>
      <c r="GW70" s="83"/>
      <c r="GX70" s="81">
        <f ca="1">GT70</f>
        <v>6820.7018999804932</v>
      </c>
      <c r="GY70" s="82"/>
      <c r="HA70" s="274"/>
      <c r="HB70" s="277">
        <f ca="1">(HB14*Ratios!HB15)/Ratios!HB11</f>
        <v>5801.8665659497356</v>
      </c>
      <c r="HC70" s="276"/>
      <c r="HD70" s="3"/>
      <c r="HE70" s="274"/>
      <c r="HF70" s="277">
        <f ca="1">(HF14*Ratios!HF15)/Ratios!HF11</f>
        <v>5403.1405034897662</v>
      </c>
      <c r="HG70" s="276"/>
      <c r="HH70" s="3"/>
      <c r="HI70" s="274"/>
      <c r="HJ70" s="277">
        <f ca="1">(HJ14*Ratios!HJ15)/Ratios!HJ11</f>
        <v>5544.2258254549124</v>
      </c>
      <c r="HK70" s="276"/>
      <c r="HL70" s="3"/>
      <c r="HM70" s="274"/>
      <c r="HN70" s="277">
        <f ca="1">(HN14*Ratios!HN15)/Ratios!HN11</f>
        <v>7079.8289105290542</v>
      </c>
      <c r="HO70" s="276"/>
      <c r="HP70" s="3"/>
      <c r="HQ70" s="83"/>
      <c r="HR70" s="81">
        <f ca="1">HN70</f>
        <v>7079.8289105290542</v>
      </c>
      <c r="HS70" s="82"/>
      <c r="HU70" s="274"/>
      <c r="HV70" s="277">
        <f ca="1">(HV14*Ratios!HV15)/Ratios!HV11</f>
        <v>6005.1261453584439</v>
      </c>
      <c r="HW70" s="276"/>
      <c r="HX70" s="3"/>
      <c r="HY70" s="274"/>
      <c r="HZ70" s="277">
        <f ca="1">(HZ14*Ratios!HZ15)/Ratios!HZ11</f>
        <v>5596.1752762018314</v>
      </c>
      <c r="IA70" s="276"/>
      <c r="IB70" s="3"/>
      <c r="IC70" s="274"/>
      <c r="ID70" s="277">
        <f ca="1">(ID14*Ratios!ID15)/Ratios!ID11</f>
        <v>5740.9649676409545</v>
      </c>
      <c r="IE70" s="276"/>
      <c r="IF70" s="3"/>
      <c r="IG70" s="274"/>
      <c r="IH70" s="277">
        <f ca="1">(IH14*Ratios!IH15)/Ratios!IH11</f>
        <v>7324.3190688717086</v>
      </c>
      <c r="II70" s="276"/>
      <c r="IJ70" s="3"/>
      <c r="IK70" s="83"/>
      <c r="IL70" s="81">
        <f ca="1">IH70</f>
        <v>7324.3190688717086</v>
      </c>
      <c r="IM70" s="82"/>
      <c r="IO70" s="274"/>
      <c r="IP70" s="277">
        <f ca="1">(IP14*Ratios!IP15)/Ratios!IP11</f>
        <v>6074.3691674350621</v>
      </c>
      <c r="IQ70" s="276"/>
      <c r="IR70" s="3"/>
      <c r="IS70" s="274"/>
      <c r="IT70" s="277">
        <f ca="1">(IT14*Ratios!IT15)/Ratios!IT11</f>
        <v>5661.1038354360317</v>
      </c>
      <c r="IU70" s="276"/>
      <c r="IV70" s="3"/>
      <c r="IW70" s="274"/>
      <c r="IX70" s="277">
        <f ca="1">(IX14*Ratios!IX15)/Ratios!IX11</f>
        <v>5808.505618180382</v>
      </c>
      <c r="IY70" s="276"/>
      <c r="IZ70" s="3"/>
      <c r="JA70" s="274"/>
      <c r="JB70" s="277">
        <f ca="1">(JB14*Ratios!JB15)/Ratios!JB11</f>
        <v>7410.268859642857</v>
      </c>
      <c r="JC70" s="276"/>
      <c r="JD70" s="3"/>
      <c r="JE70" s="83"/>
      <c r="JF70" s="81">
        <f ca="1">JB70</f>
        <v>7410.268859642857</v>
      </c>
      <c r="JG70" s="82"/>
      <c r="JI70" s="274"/>
      <c r="JJ70" s="277">
        <f ca="1">(JJ14*Ratios!JJ15)/Ratios!JJ11</f>
        <v>6158.6585302290287</v>
      </c>
      <c r="JK70" s="276"/>
      <c r="JL70" s="3"/>
      <c r="JM70" s="274"/>
      <c r="JN70" s="277">
        <f ca="1">(JN14*Ratios!JN15)/Ratios!JN11</f>
        <v>5738.4667688766276</v>
      </c>
      <c r="JO70" s="276"/>
      <c r="JP70" s="3"/>
      <c r="JQ70" s="274"/>
      <c r="JR70" s="277">
        <f ca="1">(JR14*Ratios!JR15)/Ratios!JR11</f>
        <v>5888.8340106755677</v>
      </c>
      <c r="JS70" s="276"/>
      <c r="JT70" s="3"/>
      <c r="JU70" s="274"/>
      <c r="JV70" s="277">
        <f ca="1">(JV14*Ratios!JV15)/Ratios!JV11</f>
        <v>7514.3617122628466</v>
      </c>
      <c r="JW70" s="276"/>
      <c r="JX70" s="3"/>
      <c r="JY70" s="83"/>
      <c r="JZ70" s="81">
        <f ca="1">JV70</f>
        <v>7514.3617122628466</v>
      </c>
      <c r="KA70" s="82"/>
      <c r="KC70" s="274"/>
      <c r="KD70" s="277">
        <f ca="1">(KD14*Ratios!KD15)/Ratios!KD11</f>
        <v>6245.8534066047878</v>
      </c>
      <c r="KE70" s="276"/>
      <c r="KF70" s="3"/>
      <c r="KG70" s="274"/>
      <c r="KH70" s="277">
        <f ca="1">(KH14*Ratios!KH15)/Ratios!KH11</f>
        <v>5818.5683879350918</v>
      </c>
      <c r="KI70" s="276"/>
      <c r="KJ70" s="3"/>
      <c r="KK70" s="274"/>
      <c r="KL70" s="277">
        <f ca="1">(KL14*Ratios!KL15)/Ratios!KL11</f>
        <v>5971.96763243228</v>
      </c>
      <c r="KM70" s="276"/>
      <c r="KN70" s="3"/>
      <c r="KO70" s="274"/>
      <c r="KP70" s="277">
        <f ca="1">(KP14*Ratios!KP15)/Ratios!KP11</f>
        <v>7622.0008144375743</v>
      </c>
      <c r="KQ70" s="276"/>
      <c r="KR70" s="3"/>
      <c r="KS70" s="83"/>
      <c r="KT70" s="81">
        <f ca="1">KP70</f>
        <v>7622.0008144375743</v>
      </c>
      <c r="KU70" s="82"/>
    </row>
    <row r="71" spans="1:307">
      <c r="A71" s="68" t="s">
        <v>59</v>
      </c>
      <c r="H71" s="236"/>
      <c r="I71" s="240">
        <v>1676</v>
      </c>
      <c r="J71" s="238"/>
      <c r="K71" s="3"/>
      <c r="L71" s="236"/>
      <c r="M71" s="240">
        <v>1890</v>
      </c>
      <c r="N71" s="238"/>
      <c r="O71" s="3"/>
      <c r="P71" s="236"/>
      <c r="Q71" s="240">
        <v>1760</v>
      </c>
      <c r="R71" s="238"/>
      <c r="S71" s="3"/>
      <c r="T71" s="236"/>
      <c r="U71" s="240">
        <v>1627</v>
      </c>
      <c r="V71" s="238"/>
      <c r="W71" s="3"/>
      <c r="X71" s="83"/>
      <c r="Y71" s="81">
        <v>1627</v>
      </c>
      <c r="Z71" s="82"/>
      <c r="AB71" s="236"/>
      <c r="AC71" s="240">
        <v>1482</v>
      </c>
      <c r="AD71" s="238"/>
      <c r="AE71" s="3"/>
      <c r="AF71" s="236"/>
      <c r="AG71" s="240">
        <v>1362</v>
      </c>
      <c r="AH71" s="238"/>
      <c r="AI71" s="3"/>
      <c r="AJ71" s="236"/>
      <c r="AK71" s="240">
        <v>1343</v>
      </c>
      <c r="AL71" s="238"/>
      <c r="AM71" s="3"/>
      <c r="AN71" s="236"/>
      <c r="AO71" s="240">
        <v>1217</v>
      </c>
      <c r="AP71" s="238"/>
      <c r="AQ71" s="3"/>
      <c r="AR71" s="83"/>
      <c r="AS71" s="81">
        <v>1217</v>
      </c>
      <c r="AT71" s="82"/>
      <c r="AV71" s="236"/>
      <c r="AW71" s="240">
        <v>1176</v>
      </c>
      <c r="AX71" s="238"/>
      <c r="AY71" s="3"/>
      <c r="AZ71" s="236"/>
      <c r="BA71" s="240">
        <v>1264</v>
      </c>
      <c r="BB71" s="238"/>
      <c r="BC71" s="3"/>
      <c r="BD71" s="236"/>
      <c r="BE71" s="240">
        <v>1366</v>
      </c>
      <c r="BF71" s="238"/>
      <c r="BG71" s="3"/>
      <c r="BH71" s="236"/>
      <c r="BI71" s="240">
        <v>1616</v>
      </c>
      <c r="BJ71" s="238"/>
      <c r="BK71" s="3"/>
      <c r="BL71" s="83"/>
      <c r="BM71" s="81">
        <v>1616</v>
      </c>
      <c r="BN71" s="82"/>
      <c r="BO71" s="3"/>
      <c r="BP71" s="236"/>
      <c r="BQ71" s="240">
        <v>1693</v>
      </c>
      <c r="BR71" s="238"/>
      <c r="BS71" s="3"/>
      <c r="BT71" s="236"/>
      <c r="BU71" s="240">
        <v>1896</v>
      </c>
      <c r="BV71" s="238"/>
      <c r="BW71" s="3"/>
      <c r="BX71" s="236"/>
      <c r="BY71" s="240">
        <v>1900</v>
      </c>
      <c r="BZ71" s="238"/>
      <c r="CA71" s="3"/>
      <c r="CB71" s="236"/>
      <c r="CC71" s="240">
        <v>1846</v>
      </c>
      <c r="CD71" s="238"/>
      <c r="CE71" s="3"/>
      <c r="CF71" s="83"/>
      <c r="CG71" s="81">
        <v>1846</v>
      </c>
      <c r="CH71" s="82"/>
      <c r="CJ71" s="236"/>
      <c r="CK71" s="240">
        <v>1572</v>
      </c>
      <c r="CL71" s="238"/>
      <c r="CM71" s="3"/>
      <c r="CN71" s="236"/>
      <c r="CO71" s="240">
        <v>1701</v>
      </c>
      <c r="CP71" s="238"/>
      <c r="CQ71" s="3"/>
      <c r="CR71" s="236"/>
      <c r="CS71" s="240">
        <v>1513</v>
      </c>
      <c r="CT71" s="238"/>
      <c r="CU71" s="3"/>
      <c r="CV71" s="236"/>
      <c r="CW71" s="240">
        <v>1383</v>
      </c>
      <c r="CX71" s="238"/>
      <c r="CY71" s="3"/>
      <c r="CZ71" s="83"/>
      <c r="DA71" s="81">
        <v>1383</v>
      </c>
      <c r="DB71" s="82"/>
      <c r="DC71" s="4"/>
      <c r="DD71" s="3"/>
      <c r="DE71" s="274"/>
      <c r="DF71" s="277">
        <f ca="1">(DF14*Ratios!DF16)/Ratios!DF11</f>
        <v>1569.6015625236023</v>
      </c>
      <c r="DG71" s="276"/>
      <c r="DH71" s="3"/>
      <c r="DI71" s="274"/>
      <c r="DJ71" s="277">
        <f ca="1">(DJ14*Ratios!DJ16)/Ratios!DJ11</f>
        <v>1665.1423746484768</v>
      </c>
      <c r="DK71" s="276"/>
      <c r="DL71" s="3"/>
      <c r="DM71" s="274"/>
      <c r="DN71" s="277">
        <f ca="1">(DN14*Ratios!DN16)/Ratios!DN11</f>
        <v>1705.9441993303046</v>
      </c>
      <c r="DO71" s="276"/>
      <c r="DP71" s="3"/>
      <c r="DQ71" s="274"/>
      <c r="DR71" s="277">
        <f ca="1">(DR14*Ratios!DR16)/Ratios!DR11</f>
        <v>1676.8373940602908</v>
      </c>
      <c r="DS71" s="276"/>
      <c r="DT71" s="3"/>
      <c r="DU71" s="83"/>
      <c r="DV71" s="81">
        <f ca="1">DR71</f>
        <v>1676.8373940602908</v>
      </c>
      <c r="DW71" s="82"/>
      <c r="DY71" s="274"/>
      <c r="DZ71" s="277">
        <f ca="1">(DZ14*Ratios!DZ16)/Ratios!DZ11</f>
        <v>1613.1198452877204</v>
      </c>
      <c r="EA71" s="276"/>
      <c r="EB71" s="3"/>
      <c r="EC71" s="274"/>
      <c r="ED71" s="277">
        <f ca="1">(ED14*Ratios!ED16)/Ratios!ED11</f>
        <v>1706.2150704426106</v>
      </c>
      <c r="EE71" s="276"/>
      <c r="EF71" s="3"/>
      <c r="EG71" s="274"/>
      <c r="EH71" s="277">
        <f ca="1">(EH14*Ratios!EH16)/Ratios!EH11</f>
        <v>1745.3924645154307</v>
      </c>
      <c r="EI71" s="276"/>
      <c r="EJ71" s="3"/>
      <c r="EK71" s="274"/>
      <c r="EL71" s="277">
        <f ca="1">(EL14*Ratios!EL16)/Ratios!EL11</f>
        <v>1718.8534019063575</v>
      </c>
      <c r="EM71" s="276"/>
      <c r="EN71" s="3"/>
      <c r="EO71" s="83"/>
      <c r="EP71" s="81">
        <f ca="1">EL71</f>
        <v>1718.8534019063575</v>
      </c>
      <c r="EQ71" s="82"/>
      <c r="ES71" s="274"/>
      <c r="ET71" s="277">
        <f ca="1">(ET14*Ratios!ET16)/Ratios!ET11</f>
        <v>1651.3666425902541</v>
      </c>
      <c r="EU71" s="276"/>
      <c r="EV71" s="3"/>
      <c r="EW71" s="274"/>
      <c r="EX71" s="277">
        <f ca="1">(EX14*Ratios!EX16)/Ratios!EX11</f>
        <v>1749.5513079810191</v>
      </c>
      <c r="EY71" s="276"/>
      <c r="EZ71" s="3"/>
      <c r="FA71" s="274"/>
      <c r="FB71" s="277">
        <f ca="1">(FB14*Ratios!FB16)/Ratios!FB11</f>
        <v>1799.8016383111878</v>
      </c>
      <c r="FC71" s="276"/>
      <c r="FD71" s="3"/>
      <c r="FE71" s="274"/>
      <c r="FF71" s="277">
        <f ca="1">(FF14*Ratios!FF16)/Ratios!FF11</f>
        <v>1784.3457591432636</v>
      </c>
      <c r="FG71" s="276"/>
      <c r="FH71" s="3"/>
      <c r="FI71" s="83"/>
      <c r="FJ71" s="81">
        <f ca="1">FF71</f>
        <v>1784.3457591432636</v>
      </c>
      <c r="FK71" s="82"/>
      <c r="FM71" s="274"/>
      <c r="FN71" s="277">
        <f ca="1">(FN14*Ratios!FN16)/Ratios!FN11</f>
        <v>1801.654686856177</v>
      </c>
      <c r="FO71" s="276"/>
      <c r="FP71" s="3"/>
      <c r="FQ71" s="274"/>
      <c r="FR71" s="277">
        <f ca="1">(FR14*Ratios!FR16)/Ratios!FR11</f>
        <v>1860.4206700725119</v>
      </c>
      <c r="FS71" s="276"/>
      <c r="FT71" s="3"/>
      <c r="FU71" s="274"/>
      <c r="FV71" s="277">
        <f ca="1">(FV14*Ratios!FV16)/Ratios!FV11</f>
        <v>1886.135377956876</v>
      </c>
      <c r="FW71" s="276"/>
      <c r="FX71" s="3"/>
      <c r="FY71" s="274"/>
      <c r="FZ71" s="277">
        <f ca="1">(FZ14*Ratios!FZ16)/Ratios!FZ11</f>
        <v>1862.7764504723632</v>
      </c>
      <c r="GA71" s="276"/>
      <c r="GB71" s="3"/>
      <c r="GC71" s="83"/>
      <c r="GD71" s="81">
        <f ca="1">FZ71</f>
        <v>1862.7764504723632</v>
      </c>
      <c r="GE71" s="82"/>
      <c r="GG71" s="274"/>
      <c r="GH71" s="277">
        <f ca="1">(GH14*Ratios!GH16)/Ratios!GH11</f>
        <v>1875.983156788885</v>
      </c>
      <c r="GI71" s="276"/>
      <c r="GJ71" s="3"/>
      <c r="GK71" s="274"/>
      <c r="GL71" s="277">
        <f ca="1">(GL14*Ratios!GL16)/Ratios!GL11</f>
        <v>1938.8942717214254</v>
      </c>
      <c r="GM71" s="276"/>
      <c r="GN71" s="3"/>
      <c r="GO71" s="274"/>
      <c r="GP71" s="277">
        <f ca="1">(GP14*Ratios!GP16)/Ratios!GP11</f>
        <v>1965.0777549344161</v>
      </c>
      <c r="GQ71" s="276"/>
      <c r="GR71" s="3"/>
      <c r="GS71" s="274"/>
      <c r="GT71" s="277">
        <f ca="1">(GT14*Ratios!GT16)/Ratios!GT11</f>
        <v>1939.4074519581366</v>
      </c>
      <c r="GU71" s="276"/>
      <c r="GV71" s="3"/>
      <c r="GW71" s="83"/>
      <c r="GX71" s="81">
        <f ca="1">GT71</f>
        <v>1939.4074519581366</v>
      </c>
      <c r="GY71" s="82"/>
      <c r="HA71" s="274"/>
      <c r="HB71" s="277">
        <f ca="1">(HB14*Ratios!HB16)/Ratios!HB11</f>
        <v>1947.827256073627</v>
      </c>
      <c r="HC71" s="276"/>
      <c r="HD71" s="3"/>
      <c r="HE71" s="274"/>
      <c r="HF71" s="277">
        <f ca="1">(HF14*Ratios!HF16)/Ratios!HF11</f>
        <v>2014.6967700264022</v>
      </c>
      <c r="HG71" s="276"/>
      <c r="HH71" s="3"/>
      <c r="HI71" s="274"/>
      <c r="HJ71" s="277">
        <f ca="1">(HJ14*Ratios!HJ16)/Ratios!HJ11</f>
        <v>2041.3455043053382</v>
      </c>
      <c r="HK71" s="276"/>
      <c r="HL71" s="3"/>
      <c r="HM71" s="274"/>
      <c r="HN71" s="277">
        <f ca="1">(HN14*Ratios!HN16)/Ratios!HN11</f>
        <v>2013.0879708594175</v>
      </c>
      <c r="HO71" s="276"/>
      <c r="HP71" s="3"/>
      <c r="HQ71" s="83"/>
      <c r="HR71" s="81">
        <f ca="1">HN71</f>
        <v>2013.0879708594175</v>
      </c>
      <c r="HS71" s="82"/>
      <c r="HU71" s="274"/>
      <c r="HV71" s="277">
        <f ca="1">(HV14*Ratios!HV16)/Ratios!HV11</f>
        <v>2016.0664243361146</v>
      </c>
      <c r="HW71" s="276"/>
      <c r="HX71" s="3"/>
      <c r="HY71" s="274"/>
      <c r="HZ71" s="277">
        <f ca="1">(HZ14*Ratios!HZ16)/Ratios!HZ11</f>
        <v>2086.674637867261</v>
      </c>
      <c r="IA71" s="276"/>
      <c r="IB71" s="3"/>
      <c r="IC71" s="274"/>
      <c r="ID71" s="277">
        <f ca="1">(ID14*Ratios!ID16)/Ratios!ID11</f>
        <v>2113.7834922347733</v>
      </c>
      <c r="IE71" s="276"/>
      <c r="IF71" s="3"/>
      <c r="IG71" s="274"/>
      <c r="IH71" s="277">
        <f ca="1">(IH14*Ratios!IH16)/Ratios!IH11</f>
        <v>2082.60662773277</v>
      </c>
      <c r="II71" s="276"/>
      <c r="IJ71" s="3"/>
      <c r="IK71" s="83"/>
      <c r="IL71" s="81">
        <f ca="1">IH71</f>
        <v>2082.60662773277</v>
      </c>
      <c r="IM71" s="82"/>
      <c r="IO71" s="274"/>
      <c r="IP71" s="277">
        <f ca="1">(IP14*Ratios!IP16)/Ratios!IP11</f>
        <v>2039.3129854489289</v>
      </c>
      <c r="IQ71" s="276"/>
      <c r="IR71" s="3"/>
      <c r="IS71" s="274"/>
      <c r="IT71" s="277">
        <f ca="1">(IT14*Ratios!IT16)/Ratios!IT11</f>
        <v>2110.8848834618598</v>
      </c>
      <c r="IU71" s="276"/>
      <c r="IV71" s="3"/>
      <c r="IW71" s="274"/>
      <c r="IX71" s="277">
        <f ca="1">(IX14*Ratios!IX16)/Ratios!IX11</f>
        <v>2138.6514914247609</v>
      </c>
      <c r="IY71" s="276"/>
      <c r="IZ71" s="3"/>
      <c r="JA71" s="274"/>
      <c r="JB71" s="277">
        <f ca="1">(JB14*Ratios!JB16)/Ratios!JB11</f>
        <v>2107.0457055813836</v>
      </c>
      <c r="JC71" s="276"/>
      <c r="JD71" s="3"/>
      <c r="JE71" s="83"/>
      <c r="JF71" s="81">
        <f ca="1">JB71</f>
        <v>2107.0457055813836</v>
      </c>
      <c r="JG71" s="82"/>
      <c r="JI71" s="274"/>
      <c r="JJ71" s="277">
        <f ca="1">(JJ14*Ratios!JJ16)/Ratios!JJ11</f>
        <v>2067.6109678966327</v>
      </c>
      <c r="JK71" s="276"/>
      <c r="JL71" s="3"/>
      <c r="JM71" s="274"/>
      <c r="JN71" s="277">
        <f ca="1">(JN14*Ratios!JN16)/Ratios!JN11</f>
        <v>2139.7315980756794</v>
      </c>
      <c r="JO71" s="276"/>
      <c r="JP71" s="3"/>
      <c r="JQ71" s="274"/>
      <c r="JR71" s="277">
        <f ca="1">(JR14*Ratios!JR16)/Ratios!JR11</f>
        <v>2168.2278485304287</v>
      </c>
      <c r="JS71" s="276"/>
      <c r="JT71" s="3"/>
      <c r="JU71" s="274"/>
      <c r="JV71" s="277">
        <f ca="1">(JV14*Ratios!JV16)/Ratios!JV11</f>
        <v>2136.643605772178</v>
      </c>
      <c r="JW71" s="276"/>
      <c r="JX71" s="3"/>
      <c r="JY71" s="83"/>
      <c r="JZ71" s="81">
        <f ca="1">JV71</f>
        <v>2136.643605772178</v>
      </c>
      <c r="KA71" s="82"/>
      <c r="KC71" s="274"/>
      <c r="KD71" s="277">
        <f ca="1">(KD14*Ratios!KD16)/Ratios!KD11</f>
        <v>2096.8844016897233</v>
      </c>
      <c r="KE71" s="276"/>
      <c r="KF71" s="3"/>
      <c r="KG71" s="274"/>
      <c r="KH71" s="277">
        <f ca="1">(KH14*Ratios!KH16)/Ratios!KH11</f>
        <v>2169.5995004718393</v>
      </c>
      <c r="KI71" s="276"/>
      <c r="KJ71" s="3"/>
      <c r="KK71" s="274"/>
      <c r="KL71" s="277">
        <f ca="1">(KL14*Ratios!KL16)/Ratios!KL11</f>
        <v>2198.8370715982428</v>
      </c>
      <c r="KM71" s="276"/>
      <c r="KN71" s="3"/>
      <c r="KO71" s="274"/>
      <c r="KP71" s="277">
        <f ca="1">(KP14*Ratios!KP16)/Ratios!KP11</f>
        <v>2167.2498512790153</v>
      </c>
      <c r="KQ71" s="276"/>
      <c r="KR71" s="3"/>
      <c r="KS71" s="83"/>
      <c r="KT71" s="81">
        <f ca="1">KP71</f>
        <v>2167.2498512790153</v>
      </c>
      <c r="KU71" s="82"/>
    </row>
    <row r="72" spans="1:307">
      <c r="A72" s="68" t="s">
        <v>95</v>
      </c>
      <c r="H72" s="236"/>
      <c r="I72" s="240">
        <v>4265</v>
      </c>
      <c r="J72" s="238"/>
      <c r="K72" s="3"/>
      <c r="L72" s="236"/>
      <c r="M72" s="240">
        <v>4210</v>
      </c>
      <c r="N72" s="238"/>
      <c r="O72" s="3"/>
      <c r="P72" s="236"/>
      <c r="Q72" s="240">
        <v>4248</v>
      </c>
      <c r="R72" s="238"/>
      <c r="S72" s="3"/>
      <c r="T72" s="236"/>
      <c r="U72" s="240">
        <v>4491</v>
      </c>
      <c r="V72" s="238"/>
      <c r="W72" s="3"/>
      <c r="X72" s="83"/>
      <c r="Y72" s="81">
        <v>4491</v>
      </c>
      <c r="Z72" s="82"/>
      <c r="AB72" s="236"/>
      <c r="AC72" s="240">
        <v>4506</v>
      </c>
      <c r="AD72" s="238"/>
      <c r="AE72" s="3"/>
      <c r="AF72" s="236"/>
      <c r="AG72" s="240">
        <v>4514</v>
      </c>
      <c r="AH72" s="238"/>
      <c r="AI72" s="3"/>
      <c r="AJ72" s="236"/>
      <c r="AK72" s="240">
        <v>4716</v>
      </c>
      <c r="AL72" s="238"/>
      <c r="AM72" s="3"/>
      <c r="AN72" s="236"/>
      <c r="AO72" s="240">
        <v>4272</v>
      </c>
      <c r="AP72" s="238"/>
      <c r="AQ72" s="3"/>
      <c r="AR72" s="83"/>
      <c r="AS72" s="81">
        <v>4272</v>
      </c>
      <c r="AT72" s="82"/>
      <c r="AV72" s="236"/>
      <c r="AW72" s="240">
        <v>4541</v>
      </c>
      <c r="AX72" s="238"/>
      <c r="AY72" s="3"/>
      <c r="AZ72" s="236"/>
      <c r="BA72" s="240">
        <v>4496</v>
      </c>
      <c r="BB72" s="238"/>
      <c r="BC72" s="3"/>
      <c r="BD72" s="236"/>
      <c r="BE72" s="240">
        <v>4639</v>
      </c>
      <c r="BF72" s="238"/>
      <c r="BG72" s="3"/>
      <c r="BH72" s="236"/>
      <c r="BI72" s="240">
        <v>4856</v>
      </c>
      <c r="BJ72" s="238"/>
      <c r="BK72" s="3"/>
      <c r="BL72" s="83"/>
      <c r="BM72" s="81">
        <v>4856</v>
      </c>
      <c r="BN72" s="82"/>
      <c r="BO72" s="3"/>
      <c r="BP72" s="236"/>
      <c r="BQ72" s="240">
        <v>5038</v>
      </c>
      <c r="BR72" s="238"/>
      <c r="BS72" s="3"/>
      <c r="BT72" s="236"/>
      <c r="BU72" s="240">
        <v>4925</v>
      </c>
      <c r="BV72" s="238"/>
      <c r="BW72" s="3"/>
      <c r="BX72" s="236"/>
      <c r="BY72" s="240">
        <v>4868</v>
      </c>
      <c r="BZ72" s="238"/>
      <c r="CA72" s="3"/>
      <c r="CB72" s="236"/>
      <c r="CC72" s="240">
        <v>4949</v>
      </c>
      <c r="CD72" s="238"/>
      <c r="CE72" s="3"/>
      <c r="CF72" s="83"/>
      <c r="CG72" s="81">
        <v>4949</v>
      </c>
      <c r="CH72" s="82"/>
      <c r="CJ72" s="236"/>
      <c r="CK72" s="240">
        <v>4851</v>
      </c>
      <c r="CL72" s="238"/>
      <c r="CM72" s="3"/>
      <c r="CN72" s="236"/>
      <c r="CO72" s="240">
        <v>5057</v>
      </c>
      <c r="CP72" s="238"/>
      <c r="CQ72" s="3"/>
      <c r="CR72" s="236"/>
      <c r="CS72" s="240">
        <v>5029</v>
      </c>
      <c r="CT72" s="238"/>
      <c r="CU72" s="3"/>
      <c r="CV72" s="236"/>
      <c r="CW72" s="240">
        <v>5095</v>
      </c>
      <c r="CX72" s="238"/>
      <c r="CY72" s="3"/>
      <c r="CZ72" s="83"/>
      <c r="DA72" s="81">
        <v>5095</v>
      </c>
      <c r="DB72" s="82"/>
      <c r="DC72" s="4"/>
      <c r="DD72" s="3"/>
      <c r="DE72" s="274"/>
      <c r="DF72" s="277">
        <f ca="1">(DF14*Ratios!DF13)/Ratios!DF11</f>
        <v>4794.13526078205</v>
      </c>
      <c r="DG72" s="276"/>
      <c r="DH72" s="3"/>
      <c r="DI72" s="274"/>
      <c r="DJ72" s="277">
        <f ca="1">(DJ14*Ratios!DJ13)/Ratios!DJ11</f>
        <v>4921.4574436462071</v>
      </c>
      <c r="DK72" s="276"/>
      <c r="DL72" s="3"/>
      <c r="DM72" s="274"/>
      <c r="DN72" s="277">
        <f ca="1">(DN14*Ratios!DN13)/Ratios!DN11</f>
        <v>5017.1825362474847</v>
      </c>
      <c r="DO72" s="276"/>
      <c r="DP72" s="3"/>
      <c r="DQ72" s="274"/>
      <c r="DR72" s="277">
        <f ca="1">(DR14*Ratios!DR13)/Ratios!DR11</f>
        <v>5095.4533729040204</v>
      </c>
      <c r="DS72" s="276"/>
      <c r="DT72" s="3"/>
      <c r="DU72" s="83"/>
      <c r="DV72" s="81">
        <f ca="1">DR72</f>
        <v>5095.4533729040204</v>
      </c>
      <c r="DW72" s="82"/>
      <c r="DY72" s="274"/>
      <c r="DZ72" s="277">
        <f ca="1">(DZ14*Ratios!DZ13)/Ratios!DZ11</f>
        <v>4927.0559579000519</v>
      </c>
      <c r="EA72" s="276"/>
      <c r="EB72" s="3"/>
      <c r="EC72" s="274"/>
      <c r="ED72" s="277">
        <f ca="1">(ED14*Ratios!ED13)/Ratios!ED11</f>
        <v>5042.8509818349939</v>
      </c>
      <c r="EE72" s="276"/>
      <c r="EF72" s="3"/>
      <c r="EG72" s="274"/>
      <c r="EH72" s="277">
        <f ca="1">(EH14*Ratios!EH13)/Ratios!EH11</f>
        <v>5133.1998990954435</v>
      </c>
      <c r="EI72" s="276"/>
      <c r="EJ72" s="3"/>
      <c r="EK72" s="274"/>
      <c r="EL72" s="277">
        <f ca="1">(EL14*Ratios!EL13)/Ratios!EL11</f>
        <v>5223.1286082330735</v>
      </c>
      <c r="EM72" s="276"/>
      <c r="EN72" s="3"/>
      <c r="EO72" s="83"/>
      <c r="EP72" s="81">
        <f ca="1">EL72</f>
        <v>5223.1286082330735</v>
      </c>
      <c r="EQ72" s="82"/>
      <c r="ES72" s="274"/>
      <c r="ET72" s="277">
        <f ca="1">(ET14*Ratios!ET13)/Ratios!ET11</f>
        <v>5043.8756170658171</v>
      </c>
      <c r="EU72" s="276"/>
      <c r="EV72" s="3"/>
      <c r="EW72" s="274"/>
      <c r="EX72" s="277">
        <f ca="1">(EX14*Ratios!EX13)/Ratios!EX11</f>
        <v>5170.9345932187016</v>
      </c>
      <c r="EY72" s="276"/>
      <c r="EZ72" s="3"/>
      <c r="FA72" s="274"/>
      <c r="FB72" s="277">
        <f ca="1">(FB14*Ratios!FB13)/Ratios!FB11</f>
        <v>5293.2172998327533</v>
      </c>
      <c r="FC72" s="276"/>
      <c r="FD72" s="3"/>
      <c r="FE72" s="274"/>
      <c r="FF72" s="277">
        <f ca="1">(FF14*Ratios!FF13)/Ratios!FF11</f>
        <v>5422.1420926438514</v>
      </c>
      <c r="FG72" s="276"/>
      <c r="FH72" s="3"/>
      <c r="FI72" s="83"/>
      <c r="FJ72" s="81">
        <f ca="1">FF72</f>
        <v>5422.1420926438514</v>
      </c>
      <c r="FK72" s="82"/>
      <c r="FM72" s="274"/>
      <c r="FN72" s="277">
        <f ca="1">(FN14*Ratios!FN13)/Ratios!FN11</f>
        <v>5502.9100812841216</v>
      </c>
      <c r="FO72" s="276"/>
      <c r="FP72" s="3"/>
      <c r="FQ72" s="274"/>
      <c r="FR72" s="277">
        <f ca="1">(FR14*Ratios!FR13)/Ratios!FR11</f>
        <v>5498.6175923692535</v>
      </c>
      <c r="FS72" s="276"/>
      <c r="FT72" s="3"/>
      <c r="FU72" s="274"/>
      <c r="FV72" s="277">
        <f ca="1">(FV14*Ratios!FV13)/Ratios!FV11</f>
        <v>5547.1248608240949</v>
      </c>
      <c r="FW72" s="276"/>
      <c r="FX72" s="3"/>
      <c r="FY72" s="274"/>
      <c r="FZ72" s="277">
        <f ca="1">(FZ14*Ratios!FZ13)/Ratios!FZ11</f>
        <v>5660.4716600113625</v>
      </c>
      <c r="GA72" s="276"/>
      <c r="GB72" s="3"/>
      <c r="GC72" s="83"/>
      <c r="GD72" s="81">
        <f ca="1">FZ72</f>
        <v>5660.4716600113625</v>
      </c>
      <c r="GE72" s="82"/>
      <c r="GG72" s="274"/>
      <c r="GH72" s="277">
        <f ca="1">(GH14*Ratios!GH13)/Ratios!GH11</f>
        <v>5729.9363197209959</v>
      </c>
      <c r="GI72" s="276"/>
      <c r="GJ72" s="3"/>
      <c r="GK72" s="274"/>
      <c r="GL72" s="277">
        <f ca="1">(GL14*Ratios!GL13)/Ratios!GL11</f>
        <v>5730.5524087817548</v>
      </c>
      <c r="GM72" s="276"/>
      <c r="GN72" s="3"/>
      <c r="GO72" s="274"/>
      <c r="GP72" s="277">
        <f ca="1">(GP14*Ratios!GP13)/Ratios!GP11</f>
        <v>5779.2944214094077</v>
      </c>
      <c r="GQ72" s="276"/>
      <c r="GR72" s="3"/>
      <c r="GS72" s="274"/>
      <c r="GT72" s="277">
        <f ca="1">(GT14*Ratios!GT13)/Ratios!GT11</f>
        <v>5893.3324587822053</v>
      </c>
      <c r="GU72" s="276"/>
      <c r="GV72" s="3"/>
      <c r="GW72" s="83"/>
      <c r="GX72" s="81">
        <f ca="1">GT72</f>
        <v>5893.3324587822053</v>
      </c>
      <c r="GY72" s="82"/>
      <c r="HA72" s="274"/>
      <c r="HB72" s="277">
        <f ca="1">(HB14*Ratios!HB13)/Ratios!HB11</f>
        <v>5949.3743846948437</v>
      </c>
      <c r="HC72" s="276"/>
      <c r="HD72" s="3"/>
      <c r="HE72" s="274"/>
      <c r="HF72" s="277">
        <f ca="1">(HF14*Ratios!HF13)/Ratios!HF11</f>
        <v>5954.5925720793603</v>
      </c>
      <c r="HG72" s="276"/>
      <c r="HH72" s="3"/>
      <c r="HI72" s="274"/>
      <c r="HJ72" s="277">
        <f ca="1">(HJ14*Ratios!HJ13)/Ratios!HJ11</f>
        <v>6003.597901190813</v>
      </c>
      <c r="HK72" s="276"/>
      <c r="HL72" s="3"/>
      <c r="HM72" s="274"/>
      <c r="HN72" s="277">
        <f ca="1">(HN14*Ratios!HN13)/Ratios!HN11</f>
        <v>6117.2275423977799</v>
      </c>
      <c r="HO72" s="276"/>
      <c r="HP72" s="3"/>
      <c r="HQ72" s="83"/>
      <c r="HR72" s="81">
        <f ca="1">HN72</f>
        <v>6117.2275423977799</v>
      </c>
      <c r="HS72" s="82"/>
      <c r="HU72" s="274"/>
      <c r="HV72" s="277">
        <f ca="1">(HV14*Ratios!HV13)/Ratios!HV11</f>
        <v>6157.8016764004178</v>
      </c>
      <c r="HW72" s="276"/>
      <c r="HX72" s="3"/>
      <c r="HY72" s="274"/>
      <c r="HZ72" s="277">
        <f ca="1">(HZ14*Ratios!HZ13)/Ratios!HZ11</f>
        <v>6167.3287433860078</v>
      </c>
      <c r="IA72" s="276"/>
      <c r="IB72" s="3"/>
      <c r="IC72" s="274"/>
      <c r="ID72" s="277">
        <f ca="1">(ID14*Ratios!ID13)/Ratios!ID11</f>
        <v>6216.6380511225279</v>
      </c>
      <c r="IE72" s="276"/>
      <c r="IF72" s="3"/>
      <c r="IG72" s="274"/>
      <c r="IH72" s="277">
        <f ca="1">(IH14*Ratios!IH13)/Ratios!IH11</f>
        <v>6328.4758577680323</v>
      </c>
      <c r="II72" s="276"/>
      <c r="IJ72" s="3"/>
      <c r="IK72" s="83"/>
      <c r="IL72" s="81">
        <f ca="1">IH72</f>
        <v>6328.4758577680323</v>
      </c>
      <c r="IM72" s="82"/>
      <c r="IO72" s="274"/>
      <c r="IP72" s="277">
        <f ca="1">(IP14*Ratios!IP13)/Ratios!IP11</f>
        <v>6228.8051469523225</v>
      </c>
      <c r="IQ72" s="276"/>
      <c r="IR72" s="3"/>
      <c r="IS72" s="274"/>
      <c r="IT72" s="277">
        <f ca="1">(IT14*Ratios!IT13)/Ratios!IT11</f>
        <v>6238.8840020882535</v>
      </c>
      <c r="IU72" s="276"/>
      <c r="IV72" s="3"/>
      <c r="IW72" s="274"/>
      <c r="IX72" s="277">
        <f ca="1">(IX14*Ratios!IX13)/Ratios!IX11</f>
        <v>6289.7748461574429</v>
      </c>
      <c r="IY72" s="276"/>
      <c r="IZ72" s="3"/>
      <c r="JA72" s="274"/>
      <c r="JB72" s="277">
        <f ca="1">(JB14*Ratios!JB13)/Ratios!JB11</f>
        <v>6402.7395771337187</v>
      </c>
      <c r="JC72" s="276"/>
      <c r="JD72" s="3"/>
      <c r="JE72" s="83"/>
      <c r="JF72" s="81">
        <f ca="1">JB72</f>
        <v>6402.7395771337187</v>
      </c>
      <c r="JG72" s="82"/>
      <c r="JI72" s="274"/>
      <c r="JJ72" s="277">
        <f ca="1">(JJ14*Ratios!JJ13)/Ratios!JJ11</f>
        <v>6315.2374994045003</v>
      </c>
      <c r="JK72" s="276"/>
      <c r="JL72" s="3"/>
      <c r="JM72" s="274"/>
      <c r="JN72" s="277">
        <f ca="1">(JN14*Ratios!JN13)/Ratios!JN11</f>
        <v>6324.1427046006374</v>
      </c>
      <c r="JO72" s="276"/>
      <c r="JP72" s="3"/>
      <c r="JQ72" s="274"/>
      <c r="JR72" s="277">
        <f ca="1">(JR14*Ratios!JR13)/Ratios!JR11</f>
        <v>6376.7589236053609</v>
      </c>
      <c r="JS72" s="276"/>
      <c r="JT72" s="3"/>
      <c r="JU72" s="274"/>
      <c r="JV72" s="277">
        <f ca="1">(JV14*Ratios!JV13)/Ratios!JV11</f>
        <v>6492.6795563423639</v>
      </c>
      <c r="JW72" s="276"/>
      <c r="JX72" s="3"/>
      <c r="JY72" s="83"/>
      <c r="JZ72" s="81">
        <f ca="1">JV72</f>
        <v>6492.6795563423639</v>
      </c>
      <c r="KA72" s="82"/>
      <c r="KC72" s="274"/>
      <c r="KD72" s="277">
        <f ca="1">(KD14*Ratios!KD13)/Ratios!KD11</f>
        <v>6404.6492357982788</v>
      </c>
      <c r="KE72" s="276"/>
      <c r="KF72" s="3"/>
      <c r="KG72" s="274"/>
      <c r="KH72" s="277">
        <f ca="1">(KH14*Ratios!KH13)/Ratios!KH11</f>
        <v>6412.4196068113042</v>
      </c>
      <c r="KI72" s="276"/>
      <c r="KJ72" s="3"/>
      <c r="KK72" s="274"/>
      <c r="KL72" s="277">
        <f ca="1">(KL14*Ratios!KL13)/Ratios!KL11</f>
        <v>6466.7806602390856</v>
      </c>
      <c r="KM72" s="276"/>
      <c r="KN72" s="3"/>
      <c r="KO72" s="274"/>
      <c r="KP72" s="277">
        <f ca="1">(KP14*Ratios!KP13)/Ratios!KP11</f>
        <v>6585.6836230766567</v>
      </c>
      <c r="KQ72" s="276"/>
      <c r="KR72" s="3"/>
      <c r="KS72" s="83"/>
      <c r="KT72" s="81">
        <f ca="1">KP72</f>
        <v>6585.6836230766567</v>
      </c>
      <c r="KU72" s="82"/>
    </row>
    <row r="73" spans="1:307">
      <c r="A73" s="68"/>
      <c r="B73" s="7" t="s">
        <v>142</v>
      </c>
      <c r="H73" s="236"/>
      <c r="I73" s="240">
        <v>2689</v>
      </c>
      <c r="J73" s="238"/>
      <c r="K73" s="3"/>
      <c r="L73" s="236"/>
      <c r="M73" s="240">
        <v>2654</v>
      </c>
      <c r="N73" s="238"/>
      <c r="O73" s="3"/>
      <c r="P73" s="236"/>
      <c r="Q73" s="240">
        <v>2539</v>
      </c>
      <c r="R73" s="238"/>
      <c r="S73" s="3"/>
      <c r="T73" s="236"/>
      <c r="U73" s="240">
        <v>0</v>
      </c>
      <c r="V73" s="238"/>
      <c r="W73" s="3"/>
      <c r="X73" s="83"/>
      <c r="Y73" s="81">
        <v>0</v>
      </c>
      <c r="Z73" s="82"/>
      <c r="AB73" s="236"/>
      <c r="AC73" s="240"/>
      <c r="AD73" s="238"/>
      <c r="AE73" s="3"/>
      <c r="AF73" s="236"/>
      <c r="AG73" s="240"/>
      <c r="AH73" s="238"/>
      <c r="AI73" s="3"/>
      <c r="AJ73" s="236"/>
      <c r="AK73" s="240"/>
      <c r="AL73" s="238"/>
      <c r="AM73" s="3"/>
      <c r="AN73" s="236"/>
      <c r="AO73" s="240"/>
      <c r="AP73" s="238"/>
      <c r="AQ73" s="3"/>
      <c r="AR73" s="83"/>
      <c r="AS73" s="81"/>
      <c r="AT73" s="82"/>
      <c r="AV73" s="236"/>
      <c r="AW73" s="240"/>
      <c r="AX73" s="238"/>
      <c r="AY73" s="3"/>
      <c r="AZ73" s="236"/>
      <c r="BA73" s="240"/>
      <c r="BB73" s="238"/>
      <c r="BC73" s="3"/>
      <c r="BD73" s="236"/>
      <c r="BE73" s="240"/>
      <c r="BF73" s="238"/>
      <c r="BG73" s="3"/>
      <c r="BH73" s="236"/>
      <c r="BI73" s="240"/>
      <c r="BJ73" s="238"/>
      <c r="BK73" s="3"/>
      <c r="BL73" s="83"/>
      <c r="BM73" s="81"/>
      <c r="BN73" s="82"/>
      <c r="BO73" s="3"/>
      <c r="BP73" s="236"/>
      <c r="BQ73" s="240"/>
      <c r="BR73" s="238"/>
      <c r="BS73" s="3"/>
      <c r="BT73" s="236"/>
      <c r="BU73" s="240"/>
      <c r="BV73" s="238"/>
      <c r="BW73" s="3"/>
      <c r="BX73" s="236"/>
      <c r="BY73" s="240"/>
      <c r="BZ73" s="238"/>
      <c r="CA73" s="3"/>
      <c r="CB73" s="236"/>
      <c r="CC73" s="240"/>
      <c r="CD73" s="238"/>
      <c r="CE73" s="3"/>
      <c r="CF73" s="83"/>
      <c r="CG73" s="81"/>
      <c r="CH73" s="82"/>
      <c r="CJ73" s="236"/>
      <c r="CK73" s="240"/>
      <c r="CL73" s="238"/>
      <c r="CM73" s="3"/>
      <c r="CN73" s="236"/>
      <c r="CO73" s="240"/>
      <c r="CP73" s="238"/>
      <c r="CQ73" s="3"/>
      <c r="CR73" s="236"/>
      <c r="CS73" s="240"/>
      <c r="CT73" s="238"/>
      <c r="CU73" s="3"/>
      <c r="CV73" s="236"/>
      <c r="CW73" s="240"/>
      <c r="CX73" s="238"/>
      <c r="CY73" s="3"/>
      <c r="CZ73" s="83"/>
      <c r="DA73" s="81"/>
      <c r="DB73" s="82"/>
      <c r="DC73" s="4"/>
      <c r="DD73" s="3"/>
      <c r="DE73" s="274"/>
      <c r="DF73" s="277"/>
      <c r="DG73" s="276"/>
      <c r="DH73" s="3"/>
      <c r="DI73" s="274"/>
      <c r="DJ73" s="277"/>
      <c r="DK73" s="276"/>
      <c r="DL73" s="3"/>
      <c r="DM73" s="274"/>
      <c r="DN73" s="277"/>
      <c r="DO73" s="276"/>
      <c r="DP73" s="3"/>
      <c r="DQ73" s="274"/>
      <c r="DR73" s="277"/>
      <c r="DS73" s="276"/>
      <c r="DT73" s="3"/>
      <c r="DU73" s="83"/>
      <c r="DV73" s="81"/>
      <c r="DW73" s="82"/>
      <c r="DY73" s="274"/>
      <c r="DZ73" s="277"/>
      <c r="EA73" s="276"/>
      <c r="EB73" s="3"/>
      <c r="EC73" s="274"/>
      <c r="ED73" s="277"/>
      <c r="EE73" s="276"/>
      <c r="EF73" s="3"/>
      <c r="EG73" s="274"/>
      <c r="EH73" s="277"/>
      <c r="EI73" s="276"/>
      <c r="EJ73" s="3"/>
      <c r="EK73" s="274"/>
      <c r="EL73" s="277"/>
      <c r="EM73" s="276"/>
      <c r="EN73" s="3"/>
      <c r="EO73" s="83"/>
      <c r="EP73" s="81"/>
      <c r="EQ73" s="82"/>
      <c r="ES73" s="274"/>
      <c r="ET73" s="277"/>
      <c r="EU73" s="276"/>
      <c r="EV73" s="3"/>
      <c r="EW73" s="274"/>
      <c r="EX73" s="277"/>
      <c r="EY73" s="276"/>
      <c r="EZ73" s="3"/>
      <c r="FA73" s="274"/>
      <c r="FB73" s="277"/>
      <c r="FC73" s="276"/>
      <c r="FD73" s="3"/>
      <c r="FE73" s="274"/>
      <c r="FF73" s="277"/>
      <c r="FG73" s="276"/>
      <c r="FH73" s="3"/>
      <c r="FI73" s="83"/>
      <c r="FJ73" s="81"/>
      <c r="FK73" s="82"/>
      <c r="FM73" s="274"/>
      <c r="FN73" s="277"/>
      <c r="FO73" s="276"/>
      <c r="FP73" s="3"/>
      <c r="FQ73" s="274"/>
      <c r="FR73" s="277"/>
      <c r="FS73" s="276"/>
      <c r="FT73" s="3"/>
      <c r="FU73" s="274"/>
      <c r="FV73" s="277"/>
      <c r="FW73" s="276"/>
      <c r="FX73" s="3"/>
      <c r="FY73" s="274"/>
      <c r="FZ73" s="277"/>
      <c r="GA73" s="276"/>
      <c r="GB73" s="3"/>
      <c r="GC73" s="83"/>
      <c r="GD73" s="81"/>
      <c r="GE73" s="82"/>
      <c r="GG73" s="274"/>
      <c r="GH73" s="277"/>
      <c r="GI73" s="276"/>
      <c r="GJ73" s="3"/>
      <c r="GK73" s="274"/>
      <c r="GL73" s="277"/>
      <c r="GM73" s="276"/>
      <c r="GN73" s="3"/>
      <c r="GO73" s="274"/>
      <c r="GP73" s="277"/>
      <c r="GQ73" s="276"/>
      <c r="GR73" s="3"/>
      <c r="GS73" s="274"/>
      <c r="GT73" s="277"/>
      <c r="GU73" s="276"/>
      <c r="GV73" s="3"/>
      <c r="GW73" s="83"/>
      <c r="GX73" s="81"/>
      <c r="GY73" s="82"/>
      <c r="HA73" s="274"/>
      <c r="HB73" s="277"/>
      <c r="HC73" s="276"/>
      <c r="HD73" s="3"/>
      <c r="HE73" s="274"/>
      <c r="HF73" s="277"/>
      <c r="HG73" s="276"/>
      <c r="HH73" s="3"/>
      <c r="HI73" s="274"/>
      <c r="HJ73" s="277"/>
      <c r="HK73" s="276"/>
      <c r="HL73" s="3"/>
      <c r="HM73" s="274"/>
      <c r="HN73" s="277"/>
      <c r="HO73" s="276"/>
      <c r="HP73" s="3"/>
      <c r="HQ73" s="83"/>
      <c r="HR73" s="81"/>
      <c r="HS73" s="82"/>
      <c r="HU73" s="274"/>
      <c r="HV73" s="277"/>
      <c r="HW73" s="276"/>
      <c r="HX73" s="3"/>
      <c r="HY73" s="274"/>
      <c r="HZ73" s="277"/>
      <c r="IA73" s="276"/>
      <c r="IB73" s="3"/>
      <c r="IC73" s="274"/>
      <c r="ID73" s="277"/>
      <c r="IE73" s="276"/>
      <c r="IF73" s="3"/>
      <c r="IG73" s="274"/>
      <c r="IH73" s="277"/>
      <c r="II73" s="276"/>
      <c r="IJ73" s="3"/>
      <c r="IK73" s="83"/>
      <c r="IL73" s="81"/>
      <c r="IM73" s="82"/>
      <c r="IO73" s="274"/>
      <c r="IP73" s="277"/>
      <c r="IQ73" s="276"/>
      <c r="IR73" s="3"/>
      <c r="IS73" s="274"/>
      <c r="IT73" s="277"/>
      <c r="IU73" s="276"/>
      <c r="IV73" s="3"/>
      <c r="IW73" s="274"/>
      <c r="IX73" s="277"/>
      <c r="IY73" s="276"/>
      <c r="IZ73" s="3"/>
      <c r="JA73" s="274"/>
      <c r="JB73" s="277"/>
      <c r="JC73" s="276"/>
      <c r="JD73" s="3"/>
      <c r="JE73" s="83"/>
      <c r="JF73" s="81"/>
      <c r="JG73" s="82"/>
      <c r="JI73" s="274"/>
      <c r="JJ73" s="277"/>
      <c r="JK73" s="276"/>
      <c r="JL73" s="3"/>
      <c r="JM73" s="274"/>
      <c r="JN73" s="277"/>
      <c r="JO73" s="276"/>
      <c r="JP73" s="3"/>
      <c r="JQ73" s="274"/>
      <c r="JR73" s="277"/>
      <c r="JS73" s="276"/>
      <c r="JT73" s="3"/>
      <c r="JU73" s="274"/>
      <c r="JV73" s="277"/>
      <c r="JW73" s="276"/>
      <c r="JX73" s="3"/>
      <c r="JY73" s="83"/>
      <c r="JZ73" s="81"/>
      <c r="KA73" s="82"/>
      <c r="KC73" s="274"/>
      <c r="KD73" s="277"/>
      <c r="KE73" s="276"/>
      <c r="KF73" s="3"/>
      <c r="KG73" s="274"/>
      <c r="KH73" s="277"/>
      <c r="KI73" s="276"/>
      <c r="KJ73" s="3"/>
      <c r="KK73" s="274"/>
      <c r="KL73" s="277"/>
      <c r="KM73" s="276"/>
      <c r="KN73" s="3"/>
      <c r="KO73" s="274"/>
      <c r="KP73" s="277"/>
      <c r="KQ73" s="276"/>
      <c r="KR73" s="3"/>
      <c r="KS73" s="83"/>
      <c r="KT73" s="81"/>
      <c r="KU73" s="82"/>
    </row>
    <row r="74" spans="1:307">
      <c r="A74" s="68" t="s">
        <v>96</v>
      </c>
      <c r="H74" s="236"/>
      <c r="I74" s="241">
        <v>1283</v>
      </c>
      <c r="J74" s="238"/>
      <c r="K74" s="3"/>
      <c r="L74" s="236"/>
      <c r="M74" s="241">
        <v>1564</v>
      </c>
      <c r="N74" s="238"/>
      <c r="O74" s="3"/>
      <c r="P74" s="236"/>
      <c r="Q74" s="241">
        <v>1474</v>
      </c>
      <c r="R74" s="238"/>
      <c r="S74" s="3"/>
      <c r="T74" s="236"/>
      <c r="U74" s="241">
        <v>1490</v>
      </c>
      <c r="V74" s="238"/>
      <c r="W74" s="3"/>
      <c r="X74" s="83"/>
      <c r="Y74" s="84">
        <v>1490</v>
      </c>
      <c r="Z74" s="82"/>
      <c r="AB74" s="236"/>
      <c r="AC74" s="241">
        <v>1433</v>
      </c>
      <c r="AD74" s="238"/>
      <c r="AE74" s="3"/>
      <c r="AF74" s="236"/>
      <c r="AG74" s="241">
        <v>1618</v>
      </c>
      <c r="AH74" s="238"/>
      <c r="AI74" s="3"/>
      <c r="AJ74" s="236"/>
      <c r="AK74" s="241">
        <v>2230</v>
      </c>
      <c r="AL74" s="238"/>
      <c r="AM74" s="3"/>
      <c r="AN74" s="236"/>
      <c r="AO74" s="241">
        <v>1627</v>
      </c>
      <c r="AP74" s="238"/>
      <c r="AQ74" s="3"/>
      <c r="AR74" s="83"/>
      <c r="AS74" s="84">
        <v>1627</v>
      </c>
      <c r="AT74" s="82"/>
      <c r="AV74" s="236"/>
      <c r="AW74" s="241">
        <v>1651</v>
      </c>
      <c r="AX74" s="238"/>
      <c r="AY74" s="3"/>
      <c r="AZ74" s="236"/>
      <c r="BA74" s="241">
        <v>1329</v>
      </c>
      <c r="BB74" s="238"/>
      <c r="BC74" s="3"/>
      <c r="BD74" s="236"/>
      <c r="BE74" s="241">
        <v>1348</v>
      </c>
      <c r="BF74" s="238"/>
      <c r="BG74" s="3"/>
      <c r="BH74" s="236"/>
      <c r="BI74" s="241">
        <v>1593</v>
      </c>
      <c r="BJ74" s="238"/>
      <c r="BK74" s="3"/>
      <c r="BL74" s="83"/>
      <c r="BM74" s="84">
        <v>1593</v>
      </c>
      <c r="BN74" s="82"/>
      <c r="BO74" s="3"/>
      <c r="BP74" s="236"/>
      <c r="BQ74" s="241">
        <v>1555</v>
      </c>
      <c r="BR74" s="238"/>
      <c r="BS74" s="3"/>
      <c r="BT74" s="236"/>
      <c r="BU74" s="241">
        <v>1583</v>
      </c>
      <c r="BV74" s="238"/>
      <c r="BW74" s="3"/>
      <c r="BX74" s="236"/>
      <c r="BY74" s="241">
        <v>1668</v>
      </c>
      <c r="BZ74" s="238"/>
      <c r="CA74" s="3"/>
      <c r="CB74" s="236"/>
      <c r="CC74" s="241">
        <v>2940</v>
      </c>
      <c r="CD74" s="238"/>
      <c r="CE74" s="3"/>
      <c r="CF74" s="83"/>
      <c r="CG74" s="84">
        <v>2940</v>
      </c>
      <c r="CH74" s="82"/>
      <c r="CJ74" s="236"/>
      <c r="CK74" s="241">
        <v>2134</v>
      </c>
      <c r="CL74" s="238"/>
      <c r="CM74" s="3"/>
      <c r="CN74" s="236"/>
      <c r="CO74" s="241">
        <v>2231</v>
      </c>
      <c r="CP74" s="238"/>
      <c r="CQ74" s="3"/>
      <c r="CR74" s="236"/>
      <c r="CS74" s="241">
        <v>2331</v>
      </c>
      <c r="CT74" s="238"/>
      <c r="CU74" s="3"/>
      <c r="CV74" s="236"/>
      <c r="CW74" s="241">
        <v>2373</v>
      </c>
      <c r="CX74" s="238"/>
      <c r="CY74" s="3"/>
      <c r="CZ74" s="83"/>
      <c r="DA74" s="84">
        <v>2373</v>
      </c>
      <c r="DB74" s="82"/>
      <c r="DC74" s="4"/>
      <c r="DD74" s="3"/>
      <c r="DE74" s="274"/>
      <c r="DF74" s="278">
        <f>CW74</f>
        <v>2373</v>
      </c>
      <c r="DG74" s="276"/>
      <c r="DH74" s="3"/>
      <c r="DI74" s="274"/>
      <c r="DJ74" s="278">
        <f>DF74</f>
        <v>2373</v>
      </c>
      <c r="DK74" s="276"/>
      <c r="DL74" s="3"/>
      <c r="DM74" s="274"/>
      <c r="DN74" s="278">
        <f>DJ74</f>
        <v>2373</v>
      </c>
      <c r="DO74" s="276"/>
      <c r="DP74" s="3"/>
      <c r="DQ74" s="274"/>
      <c r="DR74" s="278">
        <f>DN74</f>
        <v>2373</v>
      </c>
      <c r="DS74" s="276"/>
      <c r="DT74" s="3"/>
      <c r="DU74" s="83"/>
      <c r="DV74" s="84">
        <f>DR74</f>
        <v>2373</v>
      </c>
      <c r="DW74" s="82"/>
      <c r="DY74" s="274"/>
      <c r="DZ74" s="278">
        <f>DR74</f>
        <v>2373</v>
      </c>
      <c r="EA74" s="276"/>
      <c r="EB74" s="3"/>
      <c r="EC74" s="274"/>
      <c r="ED74" s="278">
        <f>DZ74</f>
        <v>2373</v>
      </c>
      <c r="EE74" s="276"/>
      <c r="EF74" s="3"/>
      <c r="EG74" s="274"/>
      <c r="EH74" s="278">
        <f>ED74</f>
        <v>2373</v>
      </c>
      <c r="EI74" s="276"/>
      <c r="EJ74" s="3"/>
      <c r="EK74" s="274"/>
      <c r="EL74" s="278">
        <f>EH74</f>
        <v>2373</v>
      </c>
      <c r="EM74" s="276"/>
      <c r="EN74" s="3"/>
      <c r="EO74" s="83"/>
      <c r="EP74" s="84">
        <f>EL74</f>
        <v>2373</v>
      </c>
      <c r="EQ74" s="82"/>
      <c r="ES74" s="274"/>
      <c r="ET74" s="278">
        <f>EL74</f>
        <v>2373</v>
      </c>
      <c r="EU74" s="276"/>
      <c r="EV74" s="3"/>
      <c r="EW74" s="274"/>
      <c r="EX74" s="278">
        <f>ET74</f>
        <v>2373</v>
      </c>
      <c r="EY74" s="276"/>
      <c r="EZ74" s="3"/>
      <c r="FA74" s="274"/>
      <c r="FB74" s="278">
        <f>EX74</f>
        <v>2373</v>
      </c>
      <c r="FC74" s="276"/>
      <c r="FD74" s="3"/>
      <c r="FE74" s="274"/>
      <c r="FF74" s="278">
        <f>FB74</f>
        <v>2373</v>
      </c>
      <c r="FG74" s="276"/>
      <c r="FH74" s="3"/>
      <c r="FI74" s="83"/>
      <c r="FJ74" s="84">
        <f>FF74</f>
        <v>2373</v>
      </c>
      <c r="FK74" s="82"/>
      <c r="FM74" s="274"/>
      <c r="FN74" s="278">
        <f>FF74</f>
        <v>2373</v>
      </c>
      <c r="FO74" s="276"/>
      <c r="FP74" s="3"/>
      <c r="FQ74" s="274"/>
      <c r="FR74" s="278">
        <f>FN74</f>
        <v>2373</v>
      </c>
      <c r="FS74" s="276"/>
      <c r="FT74" s="3"/>
      <c r="FU74" s="274"/>
      <c r="FV74" s="278">
        <f>FR74</f>
        <v>2373</v>
      </c>
      <c r="FW74" s="276"/>
      <c r="FX74" s="3"/>
      <c r="FY74" s="274"/>
      <c r="FZ74" s="278">
        <f>FV74</f>
        <v>2373</v>
      </c>
      <c r="GA74" s="276"/>
      <c r="GB74" s="3"/>
      <c r="GC74" s="83"/>
      <c r="GD74" s="84">
        <f>FZ74</f>
        <v>2373</v>
      </c>
      <c r="GE74" s="82"/>
      <c r="GG74" s="274"/>
      <c r="GH74" s="278">
        <f>FZ74</f>
        <v>2373</v>
      </c>
      <c r="GI74" s="276"/>
      <c r="GJ74" s="3"/>
      <c r="GK74" s="274"/>
      <c r="GL74" s="278">
        <f>GH74</f>
        <v>2373</v>
      </c>
      <c r="GM74" s="276"/>
      <c r="GN74" s="3"/>
      <c r="GO74" s="274"/>
      <c r="GP74" s="278">
        <f>GL74</f>
        <v>2373</v>
      </c>
      <c r="GQ74" s="276"/>
      <c r="GR74" s="3"/>
      <c r="GS74" s="274"/>
      <c r="GT74" s="278">
        <f>GP74</f>
        <v>2373</v>
      </c>
      <c r="GU74" s="276"/>
      <c r="GV74" s="3"/>
      <c r="GW74" s="83"/>
      <c r="GX74" s="84">
        <f>GT74</f>
        <v>2373</v>
      </c>
      <c r="GY74" s="82"/>
      <c r="HA74" s="274"/>
      <c r="HB74" s="278">
        <f>GT74</f>
        <v>2373</v>
      </c>
      <c r="HC74" s="276"/>
      <c r="HD74" s="3"/>
      <c r="HE74" s="274"/>
      <c r="HF74" s="278">
        <f>HB74</f>
        <v>2373</v>
      </c>
      <c r="HG74" s="276"/>
      <c r="HH74" s="3"/>
      <c r="HI74" s="274"/>
      <c r="HJ74" s="278">
        <f>HF74</f>
        <v>2373</v>
      </c>
      <c r="HK74" s="276"/>
      <c r="HL74" s="3"/>
      <c r="HM74" s="274"/>
      <c r="HN74" s="278">
        <f>HJ74</f>
        <v>2373</v>
      </c>
      <c r="HO74" s="276"/>
      <c r="HP74" s="3"/>
      <c r="HQ74" s="83"/>
      <c r="HR74" s="84">
        <f>HN74</f>
        <v>2373</v>
      </c>
      <c r="HS74" s="82"/>
      <c r="HU74" s="274"/>
      <c r="HV74" s="278">
        <f>HN74</f>
        <v>2373</v>
      </c>
      <c r="HW74" s="276"/>
      <c r="HX74" s="3"/>
      <c r="HY74" s="274"/>
      <c r="HZ74" s="278">
        <f>HV74</f>
        <v>2373</v>
      </c>
      <c r="IA74" s="276"/>
      <c r="IB74" s="3"/>
      <c r="IC74" s="274"/>
      <c r="ID74" s="278">
        <f>HZ74</f>
        <v>2373</v>
      </c>
      <c r="IE74" s="276"/>
      <c r="IF74" s="3"/>
      <c r="IG74" s="274"/>
      <c r="IH74" s="278">
        <f>ID74</f>
        <v>2373</v>
      </c>
      <c r="II74" s="276"/>
      <c r="IJ74" s="3"/>
      <c r="IK74" s="83"/>
      <c r="IL74" s="84">
        <f>IH74</f>
        <v>2373</v>
      </c>
      <c r="IM74" s="82"/>
      <c r="IO74" s="274"/>
      <c r="IP74" s="278">
        <f>IH74</f>
        <v>2373</v>
      </c>
      <c r="IQ74" s="276"/>
      <c r="IR74" s="3"/>
      <c r="IS74" s="274"/>
      <c r="IT74" s="278">
        <f>IP74</f>
        <v>2373</v>
      </c>
      <c r="IU74" s="276"/>
      <c r="IV74" s="3"/>
      <c r="IW74" s="274"/>
      <c r="IX74" s="278">
        <f>IT74</f>
        <v>2373</v>
      </c>
      <c r="IY74" s="276"/>
      <c r="IZ74" s="3"/>
      <c r="JA74" s="274"/>
      <c r="JB74" s="278">
        <f>IX74</f>
        <v>2373</v>
      </c>
      <c r="JC74" s="276"/>
      <c r="JD74" s="3"/>
      <c r="JE74" s="83"/>
      <c r="JF74" s="84">
        <f>JB74</f>
        <v>2373</v>
      </c>
      <c r="JG74" s="82"/>
      <c r="JI74" s="274"/>
      <c r="JJ74" s="278">
        <f>JB74</f>
        <v>2373</v>
      </c>
      <c r="JK74" s="276"/>
      <c r="JL74" s="3"/>
      <c r="JM74" s="274"/>
      <c r="JN74" s="278">
        <f>JJ74</f>
        <v>2373</v>
      </c>
      <c r="JO74" s="276"/>
      <c r="JP74" s="3"/>
      <c r="JQ74" s="274"/>
      <c r="JR74" s="278">
        <f>JN74</f>
        <v>2373</v>
      </c>
      <c r="JS74" s="276"/>
      <c r="JT74" s="3"/>
      <c r="JU74" s="274"/>
      <c r="JV74" s="278">
        <f>JR74</f>
        <v>2373</v>
      </c>
      <c r="JW74" s="276"/>
      <c r="JX74" s="3"/>
      <c r="JY74" s="83"/>
      <c r="JZ74" s="84">
        <f>JV74</f>
        <v>2373</v>
      </c>
      <c r="KA74" s="82"/>
      <c r="KC74" s="274"/>
      <c r="KD74" s="278">
        <f>JV74</f>
        <v>2373</v>
      </c>
      <c r="KE74" s="276"/>
      <c r="KF74" s="3"/>
      <c r="KG74" s="274"/>
      <c r="KH74" s="278">
        <f>KD74</f>
        <v>2373</v>
      </c>
      <c r="KI74" s="276"/>
      <c r="KJ74" s="3"/>
      <c r="KK74" s="274"/>
      <c r="KL74" s="278">
        <f>KH74</f>
        <v>2373</v>
      </c>
      <c r="KM74" s="276"/>
      <c r="KN74" s="3"/>
      <c r="KO74" s="274"/>
      <c r="KP74" s="278">
        <f>KL74</f>
        <v>2373</v>
      </c>
      <c r="KQ74" s="276"/>
      <c r="KR74" s="3"/>
      <c r="KS74" s="83"/>
      <c r="KT74" s="84">
        <f>KP74</f>
        <v>2373</v>
      </c>
      <c r="KU74" s="82"/>
    </row>
    <row r="75" spans="1:307">
      <c r="A75" s="69" t="s">
        <v>97</v>
      </c>
      <c r="H75" s="236"/>
      <c r="I75" s="242">
        <f>SUM(I68:I74)</f>
        <v>66395</v>
      </c>
      <c r="J75" s="238"/>
      <c r="K75" s="3"/>
      <c r="L75" s="236"/>
      <c r="M75" s="242">
        <f>SUM(M68:M74)</f>
        <v>67881</v>
      </c>
      <c r="N75" s="238"/>
      <c r="O75" s="3"/>
      <c r="P75" s="236"/>
      <c r="Q75" s="242">
        <f>SUM(Q68:Q74)</f>
        <v>69329</v>
      </c>
      <c r="R75" s="238"/>
      <c r="S75" s="3"/>
      <c r="T75" s="236"/>
      <c r="U75" s="242">
        <f>SUM(U68:U74)</f>
        <v>73368</v>
      </c>
      <c r="V75" s="238"/>
      <c r="W75" s="3"/>
      <c r="X75" s="83"/>
      <c r="Y75" s="85">
        <f>SUM(Y68:Y74)</f>
        <v>73368</v>
      </c>
      <c r="Z75" s="82"/>
      <c r="AB75" s="236"/>
      <c r="AC75" s="242">
        <f>SUM(AC68:AC74)</f>
        <v>71240</v>
      </c>
      <c r="AD75" s="238"/>
      <c r="AE75" s="3"/>
      <c r="AF75" s="236"/>
      <c r="AG75" s="242">
        <f>SUM(AG68:AG74)</f>
        <v>72171</v>
      </c>
      <c r="AH75" s="238"/>
      <c r="AI75" s="3"/>
      <c r="AJ75" s="236"/>
      <c r="AK75" s="242">
        <f>SUM(AK68:AK74)</f>
        <v>75848</v>
      </c>
      <c r="AL75" s="238"/>
      <c r="AM75" s="3"/>
      <c r="AN75" s="236"/>
      <c r="AO75" s="242">
        <f>SUM(AO68:AO74)</f>
        <v>78719</v>
      </c>
      <c r="AP75" s="238"/>
      <c r="AQ75" s="3"/>
      <c r="AR75" s="83"/>
      <c r="AS75" s="85">
        <f>SUM(AS68:AS74)</f>
        <v>78719</v>
      </c>
      <c r="AT75" s="82"/>
      <c r="AV75" s="236"/>
      <c r="AW75" s="242">
        <f>SUM(AW68:AW74)</f>
        <v>83141</v>
      </c>
      <c r="AX75" s="238"/>
      <c r="AY75" s="3"/>
      <c r="AZ75" s="236"/>
      <c r="BA75" s="242">
        <f>SUM(BA68:BA74)</f>
        <v>83392</v>
      </c>
      <c r="BB75" s="238"/>
      <c r="BC75" s="3"/>
      <c r="BD75" s="236"/>
      <c r="BE75" s="242">
        <f>SUM(BE68:BE74)</f>
        <v>79962</v>
      </c>
      <c r="BF75" s="238"/>
      <c r="BG75" s="3"/>
      <c r="BH75" s="236"/>
      <c r="BI75" s="242">
        <f>SUM(BI68:BI74)</f>
        <v>83703</v>
      </c>
      <c r="BJ75" s="238"/>
      <c r="BK75" s="3"/>
      <c r="BL75" s="83"/>
      <c r="BM75" s="85">
        <f>SUM(BM68:BM74)</f>
        <v>83703</v>
      </c>
      <c r="BN75" s="82"/>
      <c r="BO75" s="3"/>
      <c r="BP75" s="236"/>
      <c r="BQ75" s="242">
        <f>SUM(BQ68:BQ74)</f>
        <v>84080</v>
      </c>
      <c r="BR75" s="238"/>
      <c r="BS75" s="3"/>
      <c r="BT75" s="236"/>
      <c r="BU75" s="242">
        <f>SUM(BU68:BU74)</f>
        <v>86050</v>
      </c>
      <c r="BV75" s="238"/>
      <c r="BW75" s="3"/>
      <c r="BX75" s="236"/>
      <c r="BY75" s="242">
        <f>SUM(BY68:BY74)</f>
        <v>67141</v>
      </c>
      <c r="BZ75" s="238"/>
      <c r="CA75" s="3"/>
      <c r="CB75" s="236"/>
      <c r="CC75" s="242">
        <f>SUM(CC68:CC74)</f>
        <v>61837</v>
      </c>
      <c r="CD75" s="238"/>
      <c r="CE75" s="3"/>
      <c r="CF75" s="83"/>
      <c r="CG75" s="85">
        <f>SUM(CG68:CG74)</f>
        <v>61837</v>
      </c>
      <c r="CH75" s="82"/>
      <c r="CJ75" s="236"/>
      <c r="CK75" s="242">
        <f>SUM(CK68:CK74)</f>
        <v>55686</v>
      </c>
      <c r="CL75" s="238"/>
      <c r="CM75" s="3"/>
      <c r="CN75" s="236"/>
      <c r="CO75" s="242">
        <f>SUM(CO68:CO74)</f>
        <v>53117</v>
      </c>
      <c r="CP75" s="238"/>
      <c r="CQ75" s="3"/>
      <c r="CR75" s="236"/>
      <c r="CS75" s="242">
        <f>SUM(CS68:CS74)</f>
        <v>47311</v>
      </c>
      <c r="CT75" s="238"/>
      <c r="CU75" s="3"/>
      <c r="CV75" s="236"/>
      <c r="CW75" s="242">
        <f>SUM(CW68:CW74)</f>
        <v>47755</v>
      </c>
      <c r="CX75" s="238"/>
      <c r="CY75" s="3"/>
      <c r="CZ75" s="83"/>
      <c r="DA75" s="85">
        <f>SUM(DA68:DA74)</f>
        <v>47755</v>
      </c>
      <c r="DB75" s="82"/>
      <c r="DC75" s="4"/>
      <c r="DD75" s="3"/>
      <c r="DE75" s="274"/>
      <c r="DF75" s="279">
        <f ca="1">SUM(DF68:DF74)</f>
        <v>40673.199445962724</v>
      </c>
      <c r="DG75" s="276"/>
      <c r="DH75" s="3"/>
      <c r="DI75" s="274"/>
      <c r="DJ75" s="279">
        <f ca="1">SUM(DJ68:DJ74)</f>
        <v>42308.595768433843</v>
      </c>
      <c r="DK75" s="276"/>
      <c r="DL75" s="3"/>
      <c r="DM75" s="274"/>
      <c r="DN75" s="279">
        <f ca="1">SUM(DN68:DN74)</f>
        <v>40744.726511727014</v>
      </c>
      <c r="DO75" s="276"/>
      <c r="DP75" s="3"/>
      <c r="DQ75" s="274"/>
      <c r="DR75" s="279">
        <f ca="1">SUM(DR68:DR74)</f>
        <v>40608.491048482181</v>
      </c>
      <c r="DS75" s="276"/>
      <c r="DT75" s="3"/>
      <c r="DU75" s="83"/>
      <c r="DV75" s="85">
        <f ca="1">SUM(DV68:DV74)</f>
        <v>40608.491048482181</v>
      </c>
      <c r="DW75" s="82"/>
      <c r="DY75" s="274"/>
      <c r="DZ75" s="279">
        <f ca="1">SUM(DZ68:DZ74)</f>
        <v>35706.642893363307</v>
      </c>
      <c r="EA75" s="276"/>
      <c r="EB75" s="3"/>
      <c r="EC75" s="274"/>
      <c r="ED75" s="279">
        <f ca="1">SUM(ED68:ED74)</f>
        <v>38008.48675707166</v>
      </c>
      <c r="EE75" s="276"/>
      <c r="EF75" s="3"/>
      <c r="EG75" s="274"/>
      <c r="EH75" s="279">
        <f ca="1">SUM(EH68:EH74)</f>
        <v>37075.190776479205</v>
      </c>
      <c r="EI75" s="276"/>
      <c r="EJ75" s="3"/>
      <c r="EK75" s="274"/>
      <c r="EL75" s="279">
        <f ca="1">SUM(EL68:EL74)</f>
        <v>37669.558794964192</v>
      </c>
      <c r="EM75" s="276"/>
      <c r="EN75" s="3"/>
      <c r="EO75" s="83"/>
      <c r="EP75" s="85">
        <f ca="1">SUM(EP68:EP74)</f>
        <v>37669.558794964192</v>
      </c>
      <c r="EQ75" s="82"/>
      <c r="ES75" s="274"/>
      <c r="ET75" s="279">
        <f ca="1">SUM(ET68:ET74)</f>
        <v>34109.377276815554</v>
      </c>
      <c r="EU75" s="276"/>
      <c r="EV75" s="3"/>
      <c r="EW75" s="274"/>
      <c r="EX75" s="279">
        <f ca="1">SUM(EX68:EX74)</f>
        <v>38022.650549785554</v>
      </c>
      <c r="EY75" s="276"/>
      <c r="EZ75" s="3"/>
      <c r="FA75" s="274"/>
      <c r="FB75" s="279">
        <f ca="1">SUM(FB68:FB74)</f>
        <v>38705.152121542655</v>
      </c>
      <c r="FC75" s="276"/>
      <c r="FD75" s="3"/>
      <c r="FE75" s="274"/>
      <c r="FF75" s="279">
        <f ca="1">SUM(FF68:FF74)</f>
        <v>41024.364099549588</v>
      </c>
      <c r="FG75" s="276"/>
      <c r="FH75" s="3"/>
      <c r="FI75" s="83"/>
      <c r="FJ75" s="85">
        <f ca="1">SUM(FJ68:FJ74)</f>
        <v>41024.364099549588</v>
      </c>
      <c r="FK75" s="82"/>
      <c r="FM75" s="274"/>
      <c r="FN75" s="279">
        <f ca="1">SUM(FN68:FN74)</f>
        <v>38108.579574887663</v>
      </c>
      <c r="FO75" s="276"/>
      <c r="FP75" s="3"/>
      <c r="FQ75" s="274"/>
      <c r="FR75" s="279">
        <f ca="1">SUM(FR68:FR74)</f>
        <v>41815.053065038985</v>
      </c>
      <c r="FS75" s="276"/>
      <c r="FT75" s="3"/>
      <c r="FU75" s="274"/>
      <c r="FV75" s="279">
        <f ca="1">SUM(FV68:FV74)</f>
        <v>42134.936461155805</v>
      </c>
      <c r="FW75" s="276"/>
      <c r="FX75" s="3"/>
      <c r="FY75" s="274"/>
      <c r="FZ75" s="279">
        <f ca="1">SUM(FZ68:FZ74)</f>
        <v>44326.563449401649</v>
      </c>
      <c r="GA75" s="276"/>
      <c r="GB75" s="3"/>
      <c r="GC75" s="83"/>
      <c r="GD75" s="85">
        <f ca="1">SUM(GD68:GD74)</f>
        <v>44326.563449401649</v>
      </c>
      <c r="GE75" s="82"/>
      <c r="GG75" s="274"/>
      <c r="GH75" s="279">
        <f ca="1">SUM(GH68:GH74)</f>
        <v>41075.745974426012</v>
      </c>
      <c r="GI75" s="276"/>
      <c r="GJ75" s="3"/>
      <c r="GK75" s="274"/>
      <c r="GL75" s="279">
        <f ca="1">SUM(GL68:GL74)</f>
        <v>44781.42266898074</v>
      </c>
      <c r="GM75" s="276"/>
      <c r="GN75" s="3"/>
      <c r="GO75" s="274"/>
      <c r="GP75" s="279">
        <f ca="1">SUM(GP68:GP74)</f>
        <v>44899.223623478836</v>
      </c>
      <c r="GQ75" s="276"/>
      <c r="GR75" s="3"/>
      <c r="GS75" s="274"/>
      <c r="GT75" s="279">
        <f ca="1">SUM(GT68:GT74)</f>
        <v>46945.890330814371</v>
      </c>
      <c r="GU75" s="276"/>
      <c r="GV75" s="3"/>
      <c r="GW75" s="83"/>
      <c r="GX75" s="85">
        <f ca="1">SUM(GX68:GX74)</f>
        <v>46945.890330814371</v>
      </c>
      <c r="GY75" s="82"/>
      <c r="HA75" s="274"/>
      <c r="HB75" s="279">
        <f ca="1">SUM(HB68:HB74)</f>
        <v>43528.551479630587</v>
      </c>
      <c r="HC75" s="276"/>
      <c r="HD75" s="3"/>
      <c r="HE75" s="274"/>
      <c r="HF75" s="279">
        <f ca="1">SUM(HF68:HF74)</f>
        <v>47351.38866991517</v>
      </c>
      <c r="HG75" s="276"/>
      <c r="HH75" s="3"/>
      <c r="HI75" s="274"/>
      <c r="HJ75" s="279">
        <f ca="1">SUM(HJ68:HJ74)</f>
        <v>47359.281479461839</v>
      </c>
      <c r="HK75" s="276"/>
      <c r="HL75" s="3"/>
      <c r="HM75" s="274"/>
      <c r="HN75" s="279">
        <f ca="1">SUM(HN68:HN74)</f>
        <v>49333.516238528886</v>
      </c>
      <c r="HO75" s="276"/>
      <c r="HP75" s="3"/>
      <c r="HQ75" s="83"/>
      <c r="HR75" s="85">
        <f ca="1">SUM(HR68:HR74)</f>
        <v>49333.516238528886</v>
      </c>
      <c r="HS75" s="82"/>
      <c r="HU75" s="274"/>
      <c r="HV75" s="279">
        <f ca="1">SUM(HV68:HV74)</f>
        <v>45324.365149773104</v>
      </c>
      <c r="HW75" s="276"/>
      <c r="HX75" s="3"/>
      <c r="HY75" s="274"/>
      <c r="HZ75" s="279">
        <f ca="1">SUM(HZ68:HZ74)</f>
        <v>48902.604094961513</v>
      </c>
      <c r="IA75" s="276"/>
      <c r="IB75" s="3"/>
      <c r="IC75" s="274"/>
      <c r="ID75" s="279">
        <f ca="1">SUM(ID68:ID74)</f>
        <v>48481.060328993059</v>
      </c>
      <c r="IE75" s="276"/>
      <c r="IF75" s="3"/>
      <c r="IG75" s="274"/>
      <c r="IH75" s="279">
        <f ca="1">SUM(IH68:IH74)</f>
        <v>50084.90084793821</v>
      </c>
      <c r="II75" s="276"/>
      <c r="IJ75" s="3"/>
      <c r="IK75" s="83"/>
      <c r="IL75" s="85">
        <f ca="1">SUM(IL68:IL74)</f>
        <v>50084.90084793821</v>
      </c>
      <c r="IM75" s="82"/>
      <c r="IO75" s="274"/>
      <c r="IP75" s="279">
        <f ca="1">SUM(IP68:IP74)</f>
        <v>45057.972832217194</v>
      </c>
      <c r="IQ75" s="276"/>
      <c r="IR75" s="3"/>
      <c r="IS75" s="274"/>
      <c r="IT75" s="279">
        <f ca="1">SUM(IT68:IT74)</f>
        <v>48208.207033999468</v>
      </c>
      <c r="IU75" s="276"/>
      <c r="IV75" s="3"/>
      <c r="IW75" s="274"/>
      <c r="IX75" s="279">
        <f ca="1">SUM(IX68:IX74)</f>
        <v>47249.196638487905</v>
      </c>
      <c r="IY75" s="276"/>
      <c r="IZ75" s="3"/>
      <c r="JA75" s="274"/>
      <c r="JB75" s="279">
        <f ca="1">SUM(JB68:JB74)</f>
        <v>48340.714436810806</v>
      </c>
      <c r="JC75" s="276"/>
      <c r="JD75" s="3"/>
      <c r="JE75" s="83"/>
      <c r="JF75" s="85">
        <f ca="1">SUM(JF68:JF74)</f>
        <v>48340.714436810806</v>
      </c>
      <c r="JG75" s="82"/>
      <c r="JI75" s="274"/>
      <c r="JJ75" s="279">
        <f ca="1">SUM(JJ68:JJ74)</f>
        <v>42772.235322482011</v>
      </c>
      <c r="JK75" s="276"/>
      <c r="JL75" s="3"/>
      <c r="JM75" s="274"/>
      <c r="JN75" s="279">
        <f ca="1">SUM(JN68:JN74)</f>
        <v>45448.869365651037</v>
      </c>
      <c r="JO75" s="276"/>
      <c r="JP75" s="3"/>
      <c r="JQ75" s="274"/>
      <c r="JR75" s="279">
        <f ca="1">SUM(JR68:JR74)</f>
        <v>43892.372112141515</v>
      </c>
      <c r="JS75" s="276"/>
      <c r="JT75" s="3"/>
      <c r="JU75" s="274"/>
      <c r="JV75" s="279">
        <f ca="1">SUM(JV68:JV74)</f>
        <v>44418.728117472747</v>
      </c>
      <c r="JW75" s="276"/>
      <c r="JX75" s="3"/>
      <c r="JY75" s="83"/>
      <c r="JZ75" s="85">
        <f ca="1">SUM(JZ68:JZ74)</f>
        <v>44418.728117472747</v>
      </c>
      <c r="KA75" s="82"/>
      <c r="KC75" s="274"/>
      <c r="KD75" s="279">
        <f ca="1">SUM(KD68:KD74)</f>
        <v>38192.235187712969</v>
      </c>
      <c r="KE75" s="276"/>
      <c r="KF75" s="3"/>
      <c r="KG75" s="274"/>
      <c r="KH75" s="279">
        <f ca="1">SUM(KH68:KH74)</f>
        <v>40325.170377481554</v>
      </c>
      <c r="KI75" s="276"/>
      <c r="KJ75" s="3"/>
      <c r="KK75" s="274"/>
      <c r="KL75" s="279">
        <f ca="1">SUM(KL68:KL74)</f>
        <v>38822.928497349581</v>
      </c>
      <c r="KM75" s="276"/>
      <c r="KN75" s="3"/>
      <c r="KO75" s="274"/>
      <c r="KP75" s="279">
        <f ca="1">SUM(KP68:KP74)</f>
        <v>39435.41380627935</v>
      </c>
      <c r="KQ75" s="276"/>
      <c r="KR75" s="3"/>
      <c r="KS75" s="83"/>
      <c r="KT75" s="85">
        <f ca="1">SUM(KT68:KT74)</f>
        <v>39435.41380627935</v>
      </c>
      <c r="KU75" s="82"/>
    </row>
    <row r="76" spans="1:307">
      <c r="A76" s="6" t="s">
        <v>98</v>
      </c>
      <c r="H76" s="236"/>
      <c r="I76" s="240">
        <v>3233</v>
      </c>
      <c r="J76" s="238"/>
      <c r="K76" s="3"/>
      <c r="L76" s="236"/>
      <c r="M76" s="240">
        <v>3212</v>
      </c>
      <c r="N76" s="238"/>
      <c r="O76" s="3"/>
      <c r="P76" s="236"/>
      <c r="Q76" s="240">
        <v>3276</v>
      </c>
      <c r="R76" s="238"/>
      <c r="S76" s="3"/>
      <c r="T76" s="236"/>
      <c r="U76" s="240">
        <v>3332</v>
      </c>
      <c r="V76" s="238"/>
      <c r="W76" s="3"/>
      <c r="X76" s="83"/>
      <c r="Y76" s="81">
        <v>3332</v>
      </c>
      <c r="Z76" s="82"/>
      <c r="AB76" s="236"/>
      <c r="AC76" s="240">
        <v>3346</v>
      </c>
      <c r="AD76" s="238"/>
      <c r="AE76" s="3"/>
      <c r="AF76" s="236"/>
      <c r="AG76" s="240">
        <v>3386</v>
      </c>
      <c r="AH76" s="238"/>
      <c r="AI76" s="3"/>
      <c r="AJ76" s="236"/>
      <c r="AK76" s="240">
        <v>3529</v>
      </c>
      <c r="AL76" s="238"/>
      <c r="AM76" s="3"/>
      <c r="AN76" s="236"/>
      <c r="AO76" s="240">
        <v>3506</v>
      </c>
      <c r="AP76" s="238"/>
      <c r="AQ76" s="3"/>
      <c r="AR76" s="83"/>
      <c r="AS76" s="81">
        <v>3506</v>
      </c>
      <c r="AT76" s="82"/>
      <c r="AV76" s="236"/>
      <c r="AW76" s="240">
        <v>3499</v>
      </c>
      <c r="AX76" s="238"/>
      <c r="AY76" s="3"/>
      <c r="AZ76" s="236"/>
      <c r="BA76" s="240">
        <v>3422</v>
      </c>
      <c r="BB76" s="238"/>
      <c r="BC76" s="3"/>
      <c r="BD76" s="236"/>
      <c r="BE76" s="240">
        <v>3395</v>
      </c>
      <c r="BF76" s="238"/>
      <c r="BG76" s="3"/>
      <c r="BH76" s="236"/>
      <c r="BI76" s="240">
        <v>3322</v>
      </c>
      <c r="BJ76" s="238"/>
      <c r="BK76" s="3"/>
      <c r="BL76" s="83"/>
      <c r="BM76" s="81">
        <v>3322</v>
      </c>
      <c r="BN76" s="82"/>
      <c r="BO76" s="3"/>
      <c r="BP76" s="236"/>
      <c r="BQ76" s="240">
        <v>3202</v>
      </c>
      <c r="BR76" s="238"/>
      <c r="BS76" s="3"/>
      <c r="BT76" s="236"/>
      <c r="BU76" s="240">
        <v>3113</v>
      </c>
      <c r="BV76" s="238"/>
      <c r="BW76" s="3"/>
      <c r="BX76" s="236"/>
      <c r="BY76" s="240">
        <v>3082</v>
      </c>
      <c r="BZ76" s="238"/>
      <c r="CA76" s="3"/>
      <c r="CB76" s="236"/>
      <c r="CC76" s="240">
        <v>3006</v>
      </c>
      <c r="CD76" s="238"/>
      <c r="CE76" s="3"/>
      <c r="CF76" s="83"/>
      <c r="CG76" s="81">
        <v>3006</v>
      </c>
      <c r="CH76" s="82"/>
      <c r="CJ76" s="236"/>
      <c r="CK76" s="240">
        <v>2956</v>
      </c>
      <c r="CL76" s="238"/>
      <c r="CM76" s="3"/>
      <c r="CN76" s="236"/>
      <c r="CO76" s="240">
        <v>2931</v>
      </c>
      <c r="CP76" s="238"/>
      <c r="CQ76" s="3"/>
      <c r="CR76" s="236"/>
      <c r="CS76" s="240">
        <v>2834</v>
      </c>
      <c r="CT76" s="238"/>
      <c r="CU76" s="3"/>
      <c r="CV76" s="236"/>
      <c r="CW76" s="240">
        <v>2789</v>
      </c>
      <c r="CX76" s="238"/>
      <c r="CY76" s="3"/>
      <c r="CZ76" s="83"/>
      <c r="DA76" s="81">
        <v>2789</v>
      </c>
      <c r="DB76" s="82"/>
      <c r="DC76" s="4"/>
      <c r="DD76" s="3"/>
      <c r="DE76" s="274"/>
      <c r="DF76" s="289">
        <f ca="1">DA76-DF120-DF121-DF118</f>
        <v>2555.4035222319876</v>
      </c>
      <c r="DG76" s="276"/>
      <c r="DH76" s="3"/>
      <c r="DI76" s="274"/>
      <c r="DJ76" s="289">
        <f ca="1">DF76-DJ120-DJ121-DJ118</f>
        <v>2356.7499007031774</v>
      </c>
      <c r="DK76" s="276"/>
      <c r="DL76" s="3"/>
      <c r="DM76" s="274"/>
      <c r="DN76" s="289">
        <f ca="1">DJ76-DN120-DN121-DN118</f>
        <v>2199.2069320232895</v>
      </c>
      <c r="DO76" s="276"/>
      <c r="DP76" s="3"/>
      <c r="DQ76" s="274"/>
      <c r="DR76" s="289">
        <f ca="1">DN76-DR120-DR121-DR118</f>
        <v>2078.9754285108947</v>
      </c>
      <c r="DS76" s="276"/>
      <c r="DT76" s="3"/>
      <c r="DU76" s="83"/>
      <c r="DV76" s="266">
        <f t="shared" ref="DV76:DV81" ca="1" si="0">DR76</f>
        <v>2078.9754285108947</v>
      </c>
      <c r="DW76" s="82"/>
      <c r="DY76" s="274"/>
      <c r="DZ76" s="289">
        <f ca="1">DV76-DZ120-DZ121-DZ118</f>
        <v>1970.0239619833133</v>
      </c>
      <c r="EA76" s="276"/>
      <c r="EB76" s="3"/>
      <c r="EC76" s="274"/>
      <c r="ED76" s="289">
        <f ca="1">DZ76-ED120-ED121-ED118</f>
        <v>1874.453581055179</v>
      </c>
      <c r="EE76" s="276"/>
      <c r="EF76" s="3"/>
      <c r="EG76" s="274"/>
      <c r="EH76" s="289">
        <f ca="1">ED76-EH120-EH121-EH118</f>
        <v>1802.662580488098</v>
      </c>
      <c r="EI76" s="276"/>
      <c r="EJ76" s="3"/>
      <c r="EK76" s="274"/>
      <c r="EL76" s="289">
        <f ca="1">EH76-EL120-EL121-EL118</f>
        <v>1754.6339030968111</v>
      </c>
      <c r="EM76" s="276"/>
      <c r="EN76" s="3"/>
      <c r="EO76" s="83"/>
      <c r="EP76" s="266">
        <f t="shared" ref="EP76:EP81" ca="1" si="1">EL76</f>
        <v>1754.6339030968111</v>
      </c>
      <c r="EQ76" s="82"/>
      <c r="ES76" s="274"/>
      <c r="ET76" s="289">
        <f ca="1">EP76-ET120-ET121-ET118</f>
        <v>1908.981205232692</v>
      </c>
      <c r="EU76" s="276"/>
      <c r="EV76" s="3"/>
      <c r="EW76" s="274"/>
      <c r="EX76" s="289">
        <f ca="1">ET76-EX120-EX121-EX118</f>
        <v>2029.3818464196406</v>
      </c>
      <c r="EY76" s="276"/>
      <c r="EZ76" s="3"/>
      <c r="FA76" s="274"/>
      <c r="FB76" s="289">
        <f ca="1">EX76-FB120-FB121-FB118</f>
        <v>2147.1071852449659</v>
      </c>
      <c r="FC76" s="276"/>
      <c r="FD76" s="3"/>
      <c r="FE76" s="274"/>
      <c r="FF76" s="289">
        <f ca="1">FB76-FF120-FF121-FF118</f>
        <v>2270.8222957603084</v>
      </c>
      <c r="FG76" s="276"/>
      <c r="FH76" s="3"/>
      <c r="FI76" s="83"/>
      <c r="FJ76" s="266">
        <f t="shared" ref="FJ76:FJ81" ca="1" si="2">FF76</f>
        <v>2270.8222957603084</v>
      </c>
      <c r="FK76" s="82"/>
      <c r="FM76" s="274"/>
      <c r="FN76" s="289">
        <f ca="1">FJ76-FN120-FN121-FN118</f>
        <v>2379.8463692068344</v>
      </c>
      <c r="FO76" s="276"/>
      <c r="FP76" s="3"/>
      <c r="FQ76" s="274"/>
      <c r="FR76" s="289">
        <f ca="1">FN76-FR120-FR121-FR118</f>
        <v>2449.6074160763383</v>
      </c>
      <c r="FS76" s="276"/>
      <c r="FT76" s="3"/>
      <c r="FU76" s="274"/>
      <c r="FV76" s="289">
        <f ca="1">FR76-FV120-FV121-FV118</f>
        <v>2519.2091489533832</v>
      </c>
      <c r="FW76" s="276"/>
      <c r="FX76" s="3"/>
      <c r="FY76" s="274"/>
      <c r="FZ76" s="289">
        <f ca="1">FV76-FZ120-FZ121-FZ118</f>
        <v>2602.1110011777209</v>
      </c>
      <c r="GA76" s="276"/>
      <c r="GB76" s="3"/>
      <c r="GC76" s="83"/>
      <c r="GD76" s="266">
        <f t="shared" ref="GD76:GD81" ca="1" si="3">FZ76</f>
        <v>2602.1110011777209</v>
      </c>
      <c r="GE76" s="82"/>
      <c r="GG76" s="274"/>
      <c r="GH76" s="289">
        <f ca="1">GD76-GH120-GH121-GH118</f>
        <v>2676.063470011517</v>
      </c>
      <c r="GI76" s="276"/>
      <c r="GJ76" s="3"/>
      <c r="GK76" s="274"/>
      <c r="GL76" s="289">
        <f ca="1">GH76-GL120-GL121-GL118</f>
        <v>2716.1538786067181</v>
      </c>
      <c r="GM76" s="276"/>
      <c r="GN76" s="3"/>
      <c r="GO76" s="274"/>
      <c r="GP76" s="289">
        <f ca="1">GL76-GP120-GP121-GP118</f>
        <v>2761.3535593973797</v>
      </c>
      <c r="GQ76" s="276"/>
      <c r="GR76" s="3"/>
      <c r="GS76" s="274"/>
      <c r="GT76" s="289">
        <f ca="1">GP76-GT120-GT121-GT118</f>
        <v>2824.5992202434386</v>
      </c>
      <c r="GU76" s="276"/>
      <c r="GV76" s="3"/>
      <c r="GW76" s="83"/>
      <c r="GX76" s="266">
        <f t="shared" ref="GX76:GX81" ca="1" si="4">GT76</f>
        <v>2824.5992202434386</v>
      </c>
      <c r="GY76" s="82"/>
      <c r="HA76" s="274"/>
      <c r="HB76" s="289">
        <f ca="1">GX76-HB120-HB121-HB118</f>
        <v>2640.7067472756571</v>
      </c>
      <c r="HC76" s="276"/>
      <c r="HD76" s="3"/>
      <c r="HE76" s="274"/>
      <c r="HF76" s="289">
        <f ca="1">HB76-HF120-HF121-HF118</f>
        <v>2475.4812850751987</v>
      </c>
      <c r="HG76" s="276"/>
      <c r="HH76" s="3"/>
      <c r="HI76" s="274"/>
      <c r="HJ76" s="289">
        <f ca="1">HF76-HJ120-HJ121-HJ118</f>
        <v>2344.3560374305639</v>
      </c>
      <c r="HK76" s="276"/>
      <c r="HL76" s="3"/>
      <c r="HM76" s="274"/>
      <c r="HN76" s="289">
        <f ca="1">HJ76-HN120-HN121-HN118</f>
        <v>2249.2843926627761</v>
      </c>
      <c r="HO76" s="276"/>
      <c r="HP76" s="3"/>
      <c r="HQ76" s="83"/>
      <c r="HR76" s="266">
        <f t="shared" ref="HR76:HR81" ca="1" si="5">HN76</f>
        <v>2249.2843926627761</v>
      </c>
      <c r="HS76" s="82"/>
      <c r="HU76" s="274"/>
      <c r="HV76" s="289">
        <f ca="1">HR76-HV120-HV121-HV118</f>
        <v>2171.2391849031164</v>
      </c>
      <c r="HW76" s="276"/>
      <c r="HX76" s="3"/>
      <c r="HY76" s="274"/>
      <c r="HZ76" s="289">
        <f ca="1">HV76-HZ120-HZ121-HZ118</f>
        <v>2094.0050310209131</v>
      </c>
      <c r="IA76" s="276"/>
      <c r="IB76" s="3"/>
      <c r="IC76" s="274"/>
      <c r="ID76" s="289">
        <f ca="1">HZ76-ID120-ID121-ID118</f>
        <v>2036.3849406273264</v>
      </c>
      <c r="IE76" s="276"/>
      <c r="IF76" s="3"/>
      <c r="IG76" s="274"/>
      <c r="IH76" s="289">
        <f ca="1">ID76-IH120-IH121-IH118</f>
        <v>2002.80056091609</v>
      </c>
      <c r="II76" s="276"/>
      <c r="IJ76" s="3"/>
      <c r="IK76" s="83"/>
      <c r="IL76" s="266">
        <f t="shared" ref="IL76:IL81" ca="1" si="6">IH76</f>
        <v>2002.80056091609</v>
      </c>
      <c r="IM76" s="82"/>
      <c r="IO76" s="274"/>
      <c r="IP76" s="289">
        <f ca="1">IL76-IP120-IP121-IP118</f>
        <v>1969.2228476695923</v>
      </c>
      <c r="IQ76" s="276"/>
      <c r="IR76" s="3"/>
      <c r="IS76" s="274"/>
      <c r="IT76" s="289">
        <f ca="1">IP76-IT120-IT121-IT118</f>
        <v>1928.9306523664677</v>
      </c>
      <c r="IU76" s="276"/>
      <c r="IV76" s="3"/>
      <c r="IW76" s="274"/>
      <c r="IX76" s="289">
        <f ca="1">IT76-IX120-IX121-IX118</f>
        <v>1902.2259949888435</v>
      </c>
      <c r="IY76" s="276"/>
      <c r="IZ76" s="3"/>
      <c r="JA76" s="274"/>
      <c r="JB76" s="289">
        <f ca="1">IX76-JB120-JB121-JB118</f>
        <v>1894.5693100769552</v>
      </c>
      <c r="JC76" s="276"/>
      <c r="JD76" s="3"/>
      <c r="JE76" s="83"/>
      <c r="JF76" s="266">
        <f t="shared" ref="JF76:JF81" ca="1" si="7">JB76</f>
        <v>1894.5693100769552</v>
      </c>
      <c r="JG76" s="82"/>
      <c r="JI76" s="274"/>
      <c r="JJ76" s="289">
        <f ca="1">JF76-JJ120-JJ121-JJ118</f>
        <v>1883.1781933388002</v>
      </c>
      <c r="JK76" s="276"/>
      <c r="JL76" s="3"/>
      <c r="JM76" s="274"/>
      <c r="JN76" s="289">
        <f ca="1">JJ76-JN120-JN121-JN118</f>
        <v>1861.1464214791279</v>
      </c>
      <c r="JO76" s="276"/>
      <c r="JP76" s="3"/>
      <c r="JQ76" s="274"/>
      <c r="JR76" s="289">
        <f ca="1">JN76-JR120-JR121-JR118</f>
        <v>1849.8033999184138</v>
      </c>
      <c r="JS76" s="276"/>
      <c r="JT76" s="3"/>
      <c r="JU76" s="274"/>
      <c r="JV76" s="289">
        <f ca="1">JR76-JV120-JV121-JV118</f>
        <v>1855.2193069307273</v>
      </c>
      <c r="JW76" s="276"/>
      <c r="JX76" s="3"/>
      <c r="JY76" s="83"/>
      <c r="JZ76" s="266">
        <f t="shared" ref="JZ76:JZ81" ca="1" si="8">JV76</f>
        <v>1855.2193069307273</v>
      </c>
      <c r="KA76" s="82"/>
      <c r="KC76" s="274"/>
      <c r="KD76" s="289">
        <f ca="1">JZ76-KD120-KD121-KD118</f>
        <v>1854.6871211113275</v>
      </c>
      <c r="KE76" s="276"/>
      <c r="KF76" s="3"/>
      <c r="KG76" s="274"/>
      <c r="KH76" s="289">
        <f ca="1">KD76-KH120-KH121-KH118</f>
        <v>1841.4702415723882</v>
      </c>
      <c r="KI76" s="276"/>
      <c r="KJ76" s="3"/>
      <c r="KK76" s="274"/>
      <c r="KL76" s="289">
        <f ca="1">KH76-KL120-KL121-KL118</f>
        <v>1837.619422329828</v>
      </c>
      <c r="KM76" s="276"/>
      <c r="KN76" s="3"/>
      <c r="KO76" s="274"/>
      <c r="KP76" s="289">
        <f ca="1">KL76-KP120-KP121-KP118</f>
        <v>1849.5547177572121</v>
      </c>
      <c r="KQ76" s="276"/>
      <c r="KR76" s="3"/>
      <c r="KS76" s="83"/>
      <c r="KT76" s="266">
        <f t="shared" ref="KT76:KT81" ca="1" si="9">KP76</f>
        <v>1849.5547177572121</v>
      </c>
      <c r="KU76" s="82"/>
    </row>
    <row r="77" spans="1:307">
      <c r="A77" s="6" t="s">
        <v>95</v>
      </c>
      <c r="H77" s="236"/>
      <c r="I77" s="240">
        <v>3691</v>
      </c>
      <c r="J77" s="238"/>
      <c r="K77" s="3"/>
      <c r="L77" s="236"/>
      <c r="M77" s="240">
        <v>3549</v>
      </c>
      <c r="N77" s="238"/>
      <c r="O77" s="3"/>
      <c r="P77" s="236"/>
      <c r="Q77" s="240">
        <v>3506</v>
      </c>
      <c r="R77" s="238"/>
      <c r="S77" s="3"/>
      <c r="T77" s="236"/>
      <c r="U77" s="240">
        <v>3858</v>
      </c>
      <c r="V77" s="238"/>
      <c r="W77" s="3"/>
      <c r="X77" s="83"/>
      <c r="Y77" s="81">
        <v>3858</v>
      </c>
      <c r="Z77" s="82"/>
      <c r="AB77" s="236"/>
      <c r="AC77" s="240">
        <v>4037</v>
      </c>
      <c r="AD77" s="238"/>
      <c r="AE77" s="3"/>
      <c r="AF77" s="236"/>
      <c r="AG77" s="240">
        <v>3903</v>
      </c>
      <c r="AH77" s="238"/>
      <c r="AI77" s="3"/>
      <c r="AJ77" s="236"/>
      <c r="AK77" s="240">
        <v>3900</v>
      </c>
      <c r="AL77" s="238"/>
      <c r="AM77" s="3"/>
      <c r="AN77" s="236"/>
      <c r="AO77" s="240">
        <v>4158</v>
      </c>
      <c r="AP77" s="238"/>
      <c r="AQ77" s="3"/>
      <c r="AR77" s="83"/>
      <c r="AS77" s="81">
        <v>4158</v>
      </c>
      <c r="AT77" s="82"/>
      <c r="AV77" s="236"/>
      <c r="AW77" s="240">
        <v>4784</v>
      </c>
      <c r="AX77" s="238"/>
      <c r="AY77" s="3"/>
      <c r="AZ77" s="236"/>
      <c r="BA77" s="240">
        <v>4664</v>
      </c>
      <c r="BB77" s="238"/>
      <c r="BC77" s="3"/>
      <c r="BD77" s="236"/>
      <c r="BE77" s="240">
        <v>4568</v>
      </c>
      <c r="BF77" s="238"/>
      <c r="BG77" s="3"/>
      <c r="BH77" s="236"/>
      <c r="BI77" s="240">
        <v>4738</v>
      </c>
      <c r="BJ77" s="238"/>
      <c r="BK77" s="3"/>
      <c r="BL77" s="83"/>
      <c r="BM77" s="81">
        <v>4738</v>
      </c>
      <c r="BN77" s="82"/>
      <c r="BO77" s="3"/>
      <c r="BP77" s="236"/>
      <c r="BQ77" s="240">
        <v>4876</v>
      </c>
      <c r="BR77" s="238"/>
      <c r="BS77" s="3"/>
      <c r="BT77" s="236"/>
      <c r="BU77" s="240">
        <v>4913</v>
      </c>
      <c r="BV77" s="238"/>
      <c r="BW77" s="3"/>
      <c r="BX77" s="236"/>
      <c r="BY77" s="240">
        <v>4915</v>
      </c>
      <c r="BZ77" s="238"/>
      <c r="CA77" s="3"/>
      <c r="CB77" s="236"/>
      <c r="CC77" s="240">
        <v>4882</v>
      </c>
      <c r="CD77" s="238"/>
      <c r="CE77" s="3"/>
      <c r="CF77" s="83"/>
      <c r="CG77" s="81">
        <v>4882</v>
      </c>
      <c r="CH77" s="82"/>
      <c r="CJ77" s="236"/>
      <c r="CK77" s="240">
        <v>4644</v>
      </c>
      <c r="CL77" s="238"/>
      <c r="CM77" s="3"/>
      <c r="CN77" s="236"/>
      <c r="CO77" s="240">
        <v>4565</v>
      </c>
      <c r="CP77" s="238"/>
      <c r="CQ77" s="3"/>
      <c r="CR77" s="236"/>
      <c r="CS77" s="240">
        <v>4862</v>
      </c>
      <c r="CT77" s="238"/>
      <c r="CU77" s="3"/>
      <c r="CV77" s="236"/>
      <c r="CW77" s="240">
        <v>4958</v>
      </c>
      <c r="CX77" s="238"/>
      <c r="CY77" s="3"/>
      <c r="CZ77" s="83"/>
      <c r="DA77" s="81">
        <v>4958</v>
      </c>
      <c r="DB77" s="82"/>
      <c r="DC77" s="4"/>
      <c r="DD77" s="3"/>
      <c r="DE77" s="274"/>
      <c r="DF77" s="277">
        <f ca="1">(DF14*Ratios!DF14)/Ratios!DF11</f>
        <v>4553.1499102214884</v>
      </c>
      <c r="DG77" s="276"/>
      <c r="DH77" s="3"/>
      <c r="DI77" s="274"/>
      <c r="DJ77" s="277">
        <f ca="1">(DJ14*Ratios!DJ14)/Ratios!DJ11</f>
        <v>4584.9856721183651</v>
      </c>
      <c r="DK77" s="276"/>
      <c r="DL77" s="3"/>
      <c r="DM77" s="274"/>
      <c r="DN77" s="277">
        <f ca="1">(DN14*Ratios!DN14)/Ratios!DN11</f>
        <v>4638.447461303329</v>
      </c>
      <c r="DO77" s="276"/>
      <c r="DP77" s="3"/>
      <c r="DQ77" s="274"/>
      <c r="DR77" s="277">
        <f ca="1">(DR14*Ratios!DR14)/Ratios!DR11</f>
        <v>4865.9340191279261</v>
      </c>
      <c r="DS77" s="276"/>
      <c r="DT77" s="3"/>
      <c r="DU77" s="83"/>
      <c r="DV77" s="81">
        <f ca="1">DR77</f>
        <v>4865.9340191279261</v>
      </c>
      <c r="DW77" s="82"/>
      <c r="DY77" s="274"/>
      <c r="DZ77" s="277">
        <f ca="1">(DZ14*Ratios!DZ14)/Ratios!DZ11</f>
        <v>4679.3891227652502</v>
      </c>
      <c r="EA77" s="276"/>
      <c r="EB77" s="3"/>
      <c r="EC77" s="274"/>
      <c r="ED77" s="277">
        <f ca="1">(ED14*Ratios!ED14)/Ratios!ED11</f>
        <v>4698.0797381865204</v>
      </c>
      <c r="EE77" s="276"/>
      <c r="EF77" s="3"/>
      <c r="EG77" s="274"/>
      <c r="EH77" s="277">
        <f ca="1">(EH14*Ratios!EH14)/Ratios!EH11</f>
        <v>4745.7069517207774</v>
      </c>
      <c r="EI77" s="276"/>
      <c r="EJ77" s="3"/>
      <c r="EK77" s="274"/>
      <c r="EL77" s="277">
        <f ca="1">(EL14*Ratios!EL14)/Ratios!EL11</f>
        <v>4987.8582573697013</v>
      </c>
      <c r="EM77" s="276"/>
      <c r="EN77" s="3"/>
      <c r="EO77" s="83"/>
      <c r="EP77" s="81">
        <f t="shared" ca="1" si="1"/>
        <v>4987.8582573697013</v>
      </c>
      <c r="EQ77" s="82"/>
      <c r="ES77" s="274"/>
      <c r="ET77" s="277">
        <f ca="1">(ET14*Ratios!ET14)/Ratios!ET11</f>
        <v>4790.3366433731571</v>
      </c>
      <c r="EU77" s="276"/>
      <c r="EV77" s="3"/>
      <c r="EW77" s="274"/>
      <c r="EX77" s="277">
        <f ca="1">(EX14*Ratios!EX14)/Ratios!EX11</f>
        <v>4817.4064883925312</v>
      </c>
      <c r="EY77" s="276"/>
      <c r="EZ77" s="3"/>
      <c r="FA77" s="274"/>
      <c r="FB77" s="277">
        <f ca="1">(FB14*Ratios!FB14)/Ratios!FB11</f>
        <v>4893.6450227102114</v>
      </c>
      <c r="FC77" s="276"/>
      <c r="FD77" s="3"/>
      <c r="FE77" s="274"/>
      <c r="FF77" s="277">
        <f ca="1">(FF14*Ratios!FF14)/Ratios!FF11</f>
        <v>5177.9073880729975</v>
      </c>
      <c r="FG77" s="276"/>
      <c r="FH77" s="3"/>
      <c r="FI77" s="83"/>
      <c r="FJ77" s="81">
        <f t="shared" ca="1" si="2"/>
        <v>5177.9073880729975</v>
      </c>
      <c r="FK77" s="82"/>
      <c r="FM77" s="274"/>
      <c r="FN77" s="277">
        <f ca="1">(FN14*Ratios!FN14)/Ratios!FN11</f>
        <v>5226.2969606886927</v>
      </c>
      <c r="FO77" s="276"/>
      <c r="FP77" s="3"/>
      <c r="FQ77" s="274"/>
      <c r="FR77" s="277">
        <f ca="1">(FR14*Ratios!FR14)/Ratios!FR11</f>
        <v>5122.6863517878219</v>
      </c>
      <c r="FS77" s="276"/>
      <c r="FT77" s="3"/>
      <c r="FU77" s="274"/>
      <c r="FV77" s="277">
        <f ca="1">(FV14*Ratios!FV14)/Ratios!FV11</f>
        <v>5128.3857109704541</v>
      </c>
      <c r="FW77" s="276"/>
      <c r="FX77" s="3"/>
      <c r="FY77" s="274"/>
      <c r="FZ77" s="277">
        <f ca="1">(FZ14*Ratios!FZ14)/Ratios!FZ11</f>
        <v>5405.501650005509</v>
      </c>
      <c r="GA77" s="276"/>
      <c r="GB77" s="3"/>
      <c r="GC77" s="83"/>
      <c r="GD77" s="81">
        <f t="shared" ca="1" si="3"/>
        <v>5405.501650005509</v>
      </c>
      <c r="GE77" s="82"/>
      <c r="GG77" s="274"/>
      <c r="GH77" s="277">
        <f ca="1">(GH14*Ratios!GH14)/Ratios!GH11</f>
        <v>5441.9113397014689</v>
      </c>
      <c r="GI77" s="276"/>
      <c r="GJ77" s="3"/>
      <c r="GK77" s="274"/>
      <c r="GL77" s="277">
        <f ca="1">(GL14*Ratios!GL14)/Ratios!GL11</f>
        <v>5338.7641747281859</v>
      </c>
      <c r="GM77" s="276"/>
      <c r="GN77" s="3"/>
      <c r="GO77" s="274"/>
      <c r="GP77" s="277">
        <f ca="1">(GP14*Ratios!GP14)/Ratios!GP11</f>
        <v>5343.029348332373</v>
      </c>
      <c r="GQ77" s="276"/>
      <c r="GR77" s="3"/>
      <c r="GS77" s="274"/>
      <c r="GT77" s="277">
        <f ca="1">(GT14*Ratios!GT14)/Ratios!GT11</f>
        <v>5627.8734782879001</v>
      </c>
      <c r="GU77" s="276"/>
      <c r="GV77" s="3"/>
      <c r="GW77" s="83"/>
      <c r="GX77" s="81">
        <f t="shared" ca="1" si="4"/>
        <v>5627.8734782879001</v>
      </c>
      <c r="GY77" s="82"/>
      <c r="HA77" s="274"/>
      <c r="HB77" s="277">
        <f ca="1">(HB14*Ratios!HB14)/Ratios!HB11</f>
        <v>5650.3189776770132</v>
      </c>
      <c r="HC77" s="276"/>
      <c r="HD77" s="3"/>
      <c r="HE77" s="274"/>
      <c r="HF77" s="277">
        <f ca="1">(HF14*Ratios!HF14)/Ratios!HF11</f>
        <v>5547.4870887147254</v>
      </c>
      <c r="HG77" s="276"/>
      <c r="HH77" s="3"/>
      <c r="HI77" s="274"/>
      <c r="HJ77" s="277">
        <f ca="1">(HJ14*Ratios!HJ14)/Ratios!HJ11</f>
        <v>5550.4006964619002</v>
      </c>
      <c r="HK77" s="276"/>
      <c r="HL77" s="3"/>
      <c r="HM77" s="274"/>
      <c r="HN77" s="277">
        <f ca="1">(HN14*Ratios!HN14)/Ratios!HN11</f>
        <v>5841.6834426521909</v>
      </c>
      <c r="HO77" s="276"/>
      <c r="HP77" s="3"/>
      <c r="HQ77" s="83"/>
      <c r="HR77" s="81">
        <f t="shared" ca="1" si="5"/>
        <v>5841.6834426521909</v>
      </c>
      <c r="HS77" s="82"/>
      <c r="HU77" s="274"/>
      <c r="HV77" s="277">
        <f ca="1">(HV14*Ratios!HV14)/Ratios!HV11</f>
        <v>5848.2693176017438</v>
      </c>
      <c r="HW77" s="276"/>
      <c r="HX77" s="3"/>
      <c r="HY77" s="274"/>
      <c r="HZ77" s="277">
        <f ca="1">(HZ14*Ratios!HZ14)/Ratios!HZ11</f>
        <v>5745.6788456385957</v>
      </c>
      <c r="IA77" s="276"/>
      <c r="IB77" s="3"/>
      <c r="IC77" s="274"/>
      <c r="ID77" s="277">
        <f ca="1">(ID14*Ratios!ID14)/Ratios!ID11</f>
        <v>5747.3589564947379</v>
      </c>
      <c r="IE77" s="276"/>
      <c r="IF77" s="3"/>
      <c r="IG77" s="274"/>
      <c r="IH77" s="277">
        <f ca="1">(IH14*Ratios!IH14)/Ratios!IH11</f>
        <v>6043.4162991845915</v>
      </c>
      <c r="II77" s="276"/>
      <c r="IJ77" s="3"/>
      <c r="IK77" s="83"/>
      <c r="IL77" s="81">
        <f t="shared" ca="1" si="6"/>
        <v>6043.4162991845915</v>
      </c>
      <c r="IM77" s="82"/>
      <c r="IO77" s="274"/>
      <c r="IP77" s="277">
        <f ca="1">(IP14*Ratios!IP14)/Ratios!IP11</f>
        <v>5915.7036781241623</v>
      </c>
      <c r="IQ77" s="276"/>
      <c r="IR77" s="3"/>
      <c r="IS77" s="274"/>
      <c r="IT77" s="277">
        <f ca="1">(IT14*Ratios!IT14)/Ratios!IT11</f>
        <v>5812.3419916011962</v>
      </c>
      <c r="IU77" s="276"/>
      <c r="IV77" s="3"/>
      <c r="IW77" s="274"/>
      <c r="IX77" s="277">
        <f ca="1">(IX14*Ratios!IX14)/Ratios!IX11</f>
        <v>5814.9748303057177</v>
      </c>
      <c r="IY77" s="276"/>
      <c r="IZ77" s="3"/>
      <c r="JA77" s="274"/>
      <c r="JB77" s="277">
        <f ca="1">(JB14*Ratios!JB14)/Ratios!JB11</f>
        <v>6114.3348871889621</v>
      </c>
      <c r="JC77" s="276"/>
      <c r="JD77" s="3"/>
      <c r="JE77" s="83"/>
      <c r="JF77" s="81">
        <f t="shared" ca="1" si="7"/>
        <v>6114.3348871889621</v>
      </c>
      <c r="JG77" s="82"/>
      <c r="JI77" s="274"/>
      <c r="JJ77" s="277">
        <f ca="1">(JJ14*Ratios!JJ14)/Ratios!JJ11</f>
        <v>5997.7913615959187</v>
      </c>
      <c r="JK77" s="276"/>
      <c r="JL77" s="3"/>
      <c r="JM77" s="274"/>
      <c r="JN77" s="277">
        <f ca="1">(JN14*Ratios!JN14)/Ratios!JN11</f>
        <v>5891.7716999587001</v>
      </c>
      <c r="JO77" s="276"/>
      <c r="JP77" s="3"/>
      <c r="JQ77" s="274"/>
      <c r="JR77" s="277">
        <f ca="1">(JR14*Ratios!JR14)/Ratios!JR11</f>
        <v>5895.3926883958238</v>
      </c>
      <c r="JS77" s="276"/>
      <c r="JT77" s="3"/>
      <c r="JU77" s="274"/>
      <c r="JV77" s="277">
        <f ca="1">(JV14*Ratios!JV14)/Ratios!JV11</f>
        <v>6200.2236143507571</v>
      </c>
      <c r="JW77" s="276"/>
      <c r="JX77" s="3"/>
      <c r="JY77" s="83"/>
      <c r="JZ77" s="81">
        <f t="shared" ca="1" si="8"/>
        <v>6200.2236143507571</v>
      </c>
      <c r="KA77" s="82"/>
      <c r="KC77" s="274"/>
      <c r="KD77" s="277">
        <f ca="1">(KD14*Ratios!KD14)/Ratios!KD11</f>
        <v>6082.7086652156904</v>
      </c>
      <c r="KE77" s="276"/>
      <c r="KF77" s="3"/>
      <c r="KG77" s="274"/>
      <c r="KH77" s="277">
        <f ca="1">(KH14*Ratios!KH14)/Ratios!KH11</f>
        <v>5974.0132587752742</v>
      </c>
      <c r="KI77" s="276"/>
      <c r="KJ77" s="3"/>
      <c r="KK77" s="274"/>
      <c r="KL77" s="277">
        <f ca="1">(KL14*Ratios!KL14)/Ratios!KL11</f>
        <v>5978.6189000662343</v>
      </c>
      <c r="KM77" s="276"/>
      <c r="KN77" s="3"/>
      <c r="KO77" s="274"/>
      <c r="KP77" s="277">
        <f ca="1">(KP14*Ratios!KP14)/Ratios!KP11</f>
        <v>6289.0384104287987</v>
      </c>
      <c r="KQ77" s="276"/>
      <c r="KR77" s="3"/>
      <c r="KS77" s="83"/>
      <c r="KT77" s="81">
        <f t="shared" ca="1" si="9"/>
        <v>6289.0384104287987</v>
      </c>
      <c r="KU77" s="82"/>
    </row>
    <row r="78" spans="1:307">
      <c r="A78" s="6" t="s">
        <v>99</v>
      </c>
      <c r="H78" s="236"/>
      <c r="I78" s="240">
        <v>24364</v>
      </c>
      <c r="J78" s="238"/>
      <c r="K78" s="3"/>
      <c r="L78" s="236"/>
      <c r="M78" s="240">
        <v>24382</v>
      </c>
      <c r="N78" s="238"/>
      <c r="O78" s="3"/>
      <c r="P78" s="236"/>
      <c r="Q78" s="240">
        <v>24398</v>
      </c>
      <c r="R78" s="238"/>
      <c r="S78" s="3"/>
      <c r="T78" s="236"/>
      <c r="U78" s="240">
        <v>24469</v>
      </c>
      <c r="V78" s="238"/>
      <c r="W78" s="3"/>
      <c r="X78" s="83"/>
      <c r="Y78" s="81">
        <v>24469</v>
      </c>
      <c r="Z78" s="82"/>
      <c r="AB78" s="236"/>
      <c r="AC78" s="240">
        <v>24882</v>
      </c>
      <c r="AD78" s="238"/>
      <c r="AE78" s="3"/>
      <c r="AF78" s="236"/>
      <c r="AG78" s="240">
        <v>24958</v>
      </c>
      <c r="AH78" s="238"/>
      <c r="AI78" s="3"/>
      <c r="AJ78" s="236"/>
      <c r="AK78" s="240">
        <v>26762</v>
      </c>
      <c r="AL78" s="238"/>
      <c r="AM78" s="3"/>
      <c r="AN78" s="236"/>
      <c r="AO78" s="240">
        <v>26625</v>
      </c>
      <c r="AP78" s="238"/>
      <c r="AQ78" s="3"/>
      <c r="AR78" s="83"/>
      <c r="AS78" s="81">
        <v>26625</v>
      </c>
      <c r="AT78" s="82"/>
      <c r="AV78" s="236"/>
      <c r="AW78" s="240">
        <v>26823</v>
      </c>
      <c r="AX78" s="238"/>
      <c r="AY78" s="3"/>
      <c r="AZ78" s="236"/>
      <c r="BA78" s="240">
        <v>26822</v>
      </c>
      <c r="BB78" s="238"/>
      <c r="BC78" s="3"/>
      <c r="BD78" s="236"/>
      <c r="BE78" s="240">
        <v>29516</v>
      </c>
      <c r="BF78" s="238"/>
      <c r="BG78" s="3"/>
      <c r="BH78" s="236"/>
      <c r="BI78" s="240">
        <v>29766</v>
      </c>
      <c r="BJ78" s="238"/>
      <c r="BK78" s="3"/>
      <c r="BL78" s="83"/>
      <c r="BM78" s="81">
        <v>29766</v>
      </c>
      <c r="BN78" s="82"/>
      <c r="BO78" s="3"/>
      <c r="BP78" s="236"/>
      <c r="BQ78" s="240">
        <v>30233</v>
      </c>
      <c r="BR78" s="238"/>
      <c r="BS78" s="3"/>
      <c r="BT78" s="236"/>
      <c r="BU78" s="240">
        <v>30391</v>
      </c>
      <c r="BV78" s="238"/>
      <c r="BW78" s="3"/>
      <c r="BX78" s="236"/>
      <c r="BY78" s="240">
        <v>31654</v>
      </c>
      <c r="BZ78" s="238"/>
      <c r="CA78" s="3"/>
      <c r="CB78" s="236"/>
      <c r="CC78" s="240">
        <v>31706</v>
      </c>
      <c r="CD78" s="238"/>
      <c r="CE78" s="3"/>
      <c r="CF78" s="83"/>
      <c r="CG78" s="81">
        <v>31706</v>
      </c>
      <c r="CH78" s="82"/>
      <c r="CJ78" s="236"/>
      <c r="CK78" s="240">
        <v>33386</v>
      </c>
      <c r="CL78" s="238"/>
      <c r="CM78" s="3"/>
      <c r="CN78" s="236"/>
      <c r="CO78" s="240">
        <v>33293</v>
      </c>
      <c r="CP78" s="238"/>
      <c r="CQ78" s="3"/>
      <c r="CR78" s="236"/>
      <c r="CS78" s="240">
        <v>33544</v>
      </c>
      <c r="CT78" s="238"/>
      <c r="CU78" s="3"/>
      <c r="CV78" s="236"/>
      <c r="CW78" s="240">
        <v>33529</v>
      </c>
      <c r="CX78" s="238"/>
      <c r="CY78" s="3"/>
      <c r="CZ78" s="83"/>
      <c r="DA78" s="81">
        <v>33529</v>
      </c>
      <c r="DB78" s="82"/>
      <c r="DC78" s="4"/>
      <c r="DD78" s="3"/>
      <c r="DE78" s="274"/>
      <c r="DF78" s="277">
        <f>DA78</f>
        <v>33529</v>
      </c>
      <c r="DG78" s="276"/>
      <c r="DH78" s="3"/>
      <c r="DI78" s="274"/>
      <c r="DJ78" s="277">
        <f>DF78</f>
        <v>33529</v>
      </c>
      <c r="DK78" s="276"/>
      <c r="DL78" s="3"/>
      <c r="DM78" s="274"/>
      <c r="DN78" s="277">
        <f>DJ78+2.6</f>
        <v>33531.599999999999</v>
      </c>
      <c r="DO78" s="276"/>
      <c r="DP78" s="3"/>
      <c r="DQ78" s="274"/>
      <c r="DR78" s="277">
        <f>DN78</f>
        <v>33531.599999999999</v>
      </c>
      <c r="DS78" s="276"/>
      <c r="DT78" s="3"/>
      <c r="DU78" s="83"/>
      <c r="DV78" s="81">
        <f t="shared" si="0"/>
        <v>33531.599999999999</v>
      </c>
      <c r="DW78" s="82"/>
      <c r="DY78" s="274"/>
      <c r="DZ78" s="277">
        <f>DV78</f>
        <v>33531.599999999999</v>
      </c>
      <c r="EA78" s="276"/>
      <c r="EB78" s="3"/>
      <c r="EC78" s="274"/>
      <c r="ED78" s="277">
        <f>DZ78</f>
        <v>33531.599999999999</v>
      </c>
      <c r="EE78" s="276"/>
      <c r="EF78" s="3"/>
      <c r="EG78" s="274"/>
      <c r="EH78" s="277">
        <f>ED78</f>
        <v>33531.599999999999</v>
      </c>
      <c r="EI78" s="276"/>
      <c r="EJ78" s="3"/>
      <c r="EK78" s="274"/>
      <c r="EL78" s="277">
        <f>EH78</f>
        <v>33531.599999999999</v>
      </c>
      <c r="EM78" s="276"/>
      <c r="EN78" s="3"/>
      <c r="EO78" s="83"/>
      <c r="EP78" s="81">
        <f t="shared" si="1"/>
        <v>33531.599999999999</v>
      </c>
      <c r="EQ78" s="82"/>
      <c r="ES78" s="274"/>
      <c r="ET78" s="277">
        <f>EP78</f>
        <v>33531.599999999999</v>
      </c>
      <c r="EU78" s="276"/>
      <c r="EV78" s="3"/>
      <c r="EW78" s="274"/>
      <c r="EX78" s="277">
        <f>ET78</f>
        <v>33531.599999999999</v>
      </c>
      <c r="EY78" s="276"/>
      <c r="EZ78" s="3"/>
      <c r="FA78" s="274"/>
      <c r="FB78" s="277">
        <f>EX78</f>
        <v>33531.599999999999</v>
      </c>
      <c r="FC78" s="276"/>
      <c r="FD78" s="3"/>
      <c r="FE78" s="274"/>
      <c r="FF78" s="277">
        <f>FB78</f>
        <v>33531.599999999999</v>
      </c>
      <c r="FG78" s="276"/>
      <c r="FH78" s="3"/>
      <c r="FI78" s="83"/>
      <c r="FJ78" s="81">
        <f t="shared" si="2"/>
        <v>33531.599999999999</v>
      </c>
      <c r="FK78" s="82"/>
      <c r="FM78" s="274"/>
      <c r="FN78" s="277">
        <f>FJ78</f>
        <v>33531.599999999999</v>
      </c>
      <c r="FO78" s="276"/>
      <c r="FP78" s="3"/>
      <c r="FQ78" s="274"/>
      <c r="FR78" s="277">
        <f>FN78</f>
        <v>33531.599999999999</v>
      </c>
      <c r="FS78" s="276"/>
      <c r="FT78" s="3"/>
      <c r="FU78" s="274"/>
      <c r="FV78" s="277">
        <f>FR78</f>
        <v>33531.599999999999</v>
      </c>
      <c r="FW78" s="276"/>
      <c r="FX78" s="3"/>
      <c r="FY78" s="274"/>
      <c r="FZ78" s="277">
        <f>FV78</f>
        <v>33531.599999999999</v>
      </c>
      <c r="GA78" s="276"/>
      <c r="GB78" s="3"/>
      <c r="GC78" s="83"/>
      <c r="GD78" s="81">
        <f t="shared" si="3"/>
        <v>33531.599999999999</v>
      </c>
      <c r="GE78" s="82"/>
      <c r="GG78" s="274"/>
      <c r="GH78" s="277">
        <f>GD78</f>
        <v>33531.599999999999</v>
      </c>
      <c r="GI78" s="276"/>
      <c r="GJ78" s="3"/>
      <c r="GK78" s="274"/>
      <c r="GL78" s="277">
        <f>GH78</f>
        <v>33531.599999999999</v>
      </c>
      <c r="GM78" s="276"/>
      <c r="GN78" s="3"/>
      <c r="GO78" s="274"/>
      <c r="GP78" s="277">
        <f>GL78</f>
        <v>33531.599999999999</v>
      </c>
      <c r="GQ78" s="276"/>
      <c r="GR78" s="3"/>
      <c r="GS78" s="274"/>
      <c r="GT78" s="277">
        <f>GP78</f>
        <v>33531.599999999999</v>
      </c>
      <c r="GU78" s="276"/>
      <c r="GV78" s="3"/>
      <c r="GW78" s="83"/>
      <c r="GX78" s="81">
        <f t="shared" si="4"/>
        <v>33531.599999999999</v>
      </c>
      <c r="GY78" s="82"/>
      <c r="HA78" s="274"/>
      <c r="HB78" s="277">
        <f>GX78</f>
        <v>33531.599999999999</v>
      </c>
      <c r="HC78" s="276"/>
      <c r="HD78" s="3"/>
      <c r="HE78" s="274"/>
      <c r="HF78" s="277">
        <f>HB78</f>
        <v>33531.599999999999</v>
      </c>
      <c r="HG78" s="276"/>
      <c r="HH78" s="3"/>
      <c r="HI78" s="274"/>
      <c r="HJ78" s="277">
        <f>HF78</f>
        <v>33531.599999999999</v>
      </c>
      <c r="HK78" s="276"/>
      <c r="HL78" s="3"/>
      <c r="HM78" s="274"/>
      <c r="HN78" s="277">
        <f>HJ78</f>
        <v>33531.599999999999</v>
      </c>
      <c r="HO78" s="276"/>
      <c r="HP78" s="3"/>
      <c r="HQ78" s="83"/>
      <c r="HR78" s="81">
        <f t="shared" si="5"/>
        <v>33531.599999999999</v>
      </c>
      <c r="HS78" s="82"/>
      <c r="HU78" s="274"/>
      <c r="HV78" s="277">
        <f>HR78</f>
        <v>33531.599999999999</v>
      </c>
      <c r="HW78" s="276"/>
      <c r="HX78" s="3"/>
      <c r="HY78" s="274"/>
      <c r="HZ78" s="277">
        <f>HV78</f>
        <v>33531.599999999999</v>
      </c>
      <c r="IA78" s="276"/>
      <c r="IB78" s="3"/>
      <c r="IC78" s="274"/>
      <c r="ID78" s="277">
        <f>HZ78</f>
        <v>33531.599999999999</v>
      </c>
      <c r="IE78" s="276"/>
      <c r="IF78" s="3"/>
      <c r="IG78" s="274"/>
      <c r="IH78" s="277">
        <f>ID78</f>
        <v>33531.599999999999</v>
      </c>
      <c r="II78" s="276"/>
      <c r="IJ78" s="3"/>
      <c r="IK78" s="83"/>
      <c r="IL78" s="81">
        <f t="shared" si="6"/>
        <v>33531.599999999999</v>
      </c>
      <c r="IM78" s="82"/>
      <c r="IO78" s="274"/>
      <c r="IP78" s="277">
        <f>IL78</f>
        <v>33531.599999999999</v>
      </c>
      <c r="IQ78" s="276"/>
      <c r="IR78" s="3"/>
      <c r="IS78" s="274"/>
      <c r="IT78" s="277">
        <f>IP78</f>
        <v>33531.599999999999</v>
      </c>
      <c r="IU78" s="276"/>
      <c r="IV78" s="3"/>
      <c r="IW78" s="274"/>
      <c r="IX78" s="277">
        <f>IT78</f>
        <v>33531.599999999999</v>
      </c>
      <c r="IY78" s="276"/>
      <c r="IZ78" s="3"/>
      <c r="JA78" s="274"/>
      <c r="JB78" s="277">
        <f>IX78</f>
        <v>33531.599999999999</v>
      </c>
      <c r="JC78" s="276"/>
      <c r="JD78" s="3"/>
      <c r="JE78" s="83"/>
      <c r="JF78" s="81">
        <f t="shared" si="7"/>
        <v>33531.599999999999</v>
      </c>
      <c r="JG78" s="82"/>
      <c r="JI78" s="274"/>
      <c r="JJ78" s="277">
        <f>JF78</f>
        <v>33531.599999999999</v>
      </c>
      <c r="JK78" s="276"/>
      <c r="JL78" s="3"/>
      <c r="JM78" s="274"/>
      <c r="JN78" s="277">
        <f>JJ78</f>
        <v>33531.599999999999</v>
      </c>
      <c r="JO78" s="276"/>
      <c r="JP78" s="3"/>
      <c r="JQ78" s="274"/>
      <c r="JR78" s="277">
        <f>JN78</f>
        <v>33531.599999999999</v>
      </c>
      <c r="JS78" s="276"/>
      <c r="JT78" s="3"/>
      <c r="JU78" s="274"/>
      <c r="JV78" s="277">
        <f>JR78</f>
        <v>33531.599999999999</v>
      </c>
      <c r="JW78" s="276"/>
      <c r="JX78" s="3"/>
      <c r="JY78" s="83"/>
      <c r="JZ78" s="81">
        <f t="shared" si="8"/>
        <v>33531.599999999999</v>
      </c>
      <c r="KA78" s="82"/>
      <c r="KC78" s="274"/>
      <c r="KD78" s="277">
        <f>JZ78</f>
        <v>33531.599999999999</v>
      </c>
      <c r="KE78" s="276"/>
      <c r="KF78" s="3"/>
      <c r="KG78" s="274"/>
      <c r="KH78" s="277">
        <f>KD78</f>
        <v>33531.599999999999</v>
      </c>
      <c r="KI78" s="276"/>
      <c r="KJ78" s="3"/>
      <c r="KK78" s="274"/>
      <c r="KL78" s="277">
        <f>KH78</f>
        <v>33531.599999999999</v>
      </c>
      <c r="KM78" s="276"/>
      <c r="KN78" s="3"/>
      <c r="KO78" s="274"/>
      <c r="KP78" s="277">
        <f>KL78</f>
        <v>33531.599999999999</v>
      </c>
      <c r="KQ78" s="276"/>
      <c r="KR78" s="3"/>
      <c r="KS78" s="83"/>
      <c r="KT78" s="81">
        <f t="shared" si="9"/>
        <v>33531.599999999999</v>
      </c>
      <c r="KU78" s="82"/>
    </row>
    <row r="79" spans="1:307">
      <c r="A79" s="6" t="s">
        <v>100</v>
      </c>
      <c r="H79" s="236"/>
      <c r="I79" s="240">
        <v>3066</v>
      </c>
      <c r="J79" s="238"/>
      <c r="K79" s="3"/>
      <c r="L79" s="236"/>
      <c r="M79" s="240">
        <v>2755</v>
      </c>
      <c r="N79" s="238"/>
      <c r="O79" s="3"/>
      <c r="P79" s="236"/>
      <c r="Q79" s="240">
        <v>2626</v>
      </c>
      <c r="R79" s="238"/>
      <c r="S79" s="3"/>
      <c r="T79" s="236"/>
      <c r="U79" s="240">
        <v>2376</v>
      </c>
      <c r="V79" s="238"/>
      <c r="W79" s="3"/>
      <c r="X79" s="83"/>
      <c r="Y79" s="81">
        <v>2376</v>
      </c>
      <c r="Z79" s="82"/>
      <c r="AB79" s="236"/>
      <c r="AC79" s="240">
        <v>2292</v>
      </c>
      <c r="AD79" s="238"/>
      <c r="AE79" s="3"/>
      <c r="AF79" s="236"/>
      <c r="AG79" s="240">
        <v>2322</v>
      </c>
      <c r="AH79" s="238"/>
      <c r="AI79" s="3"/>
      <c r="AJ79" s="236"/>
      <c r="AK79" s="240">
        <v>2744</v>
      </c>
      <c r="AL79" s="238"/>
      <c r="AM79" s="3"/>
      <c r="AN79" s="236"/>
      <c r="AO79" s="240">
        <v>2501</v>
      </c>
      <c r="AP79" s="238"/>
      <c r="AQ79" s="3"/>
      <c r="AR79" s="83"/>
      <c r="AS79" s="81">
        <v>2501</v>
      </c>
      <c r="AT79" s="82"/>
      <c r="AV79" s="236"/>
      <c r="AW79" s="240">
        <v>2297</v>
      </c>
      <c r="AX79" s="238"/>
      <c r="AY79" s="3"/>
      <c r="AZ79" s="236"/>
      <c r="BA79" s="240">
        <v>2117</v>
      </c>
      <c r="BB79" s="238"/>
      <c r="BC79" s="3"/>
      <c r="BD79" s="236"/>
      <c r="BE79" s="240">
        <v>2704</v>
      </c>
      <c r="BF79" s="238"/>
      <c r="BG79" s="3"/>
      <c r="BH79" s="236"/>
      <c r="BI79" s="240">
        <v>2539</v>
      </c>
      <c r="BJ79" s="238"/>
      <c r="BK79" s="3"/>
      <c r="BL79" s="83"/>
      <c r="BM79" s="81">
        <v>2539</v>
      </c>
      <c r="BN79" s="82"/>
      <c r="BO79" s="3"/>
      <c r="BP79" s="236"/>
      <c r="BQ79" s="240">
        <v>2677</v>
      </c>
      <c r="BR79" s="238"/>
      <c r="BS79" s="3"/>
      <c r="BT79" s="236"/>
      <c r="BU79" s="240">
        <v>2474</v>
      </c>
      <c r="BV79" s="238"/>
      <c r="BW79" s="3"/>
      <c r="BX79" s="236"/>
      <c r="BY79" s="240">
        <v>2681</v>
      </c>
      <c r="BZ79" s="238"/>
      <c r="CA79" s="3"/>
      <c r="CB79" s="236"/>
      <c r="CC79" s="240">
        <v>2552</v>
      </c>
      <c r="CD79" s="238"/>
      <c r="CE79" s="3"/>
      <c r="CF79" s="83"/>
      <c r="CG79" s="81">
        <v>2552</v>
      </c>
      <c r="CH79" s="82"/>
      <c r="CJ79" s="236"/>
      <c r="CK79" s="240">
        <v>2716</v>
      </c>
      <c r="CL79" s="238"/>
      <c r="CM79" s="3"/>
      <c r="CN79" s="236"/>
      <c r="CO79" s="240">
        <v>2270</v>
      </c>
      <c r="CP79" s="238"/>
      <c r="CQ79" s="3"/>
      <c r="CR79" s="236"/>
      <c r="CS79" s="240">
        <v>2398</v>
      </c>
      <c r="CT79" s="238"/>
      <c r="CU79" s="3"/>
      <c r="CV79" s="236"/>
      <c r="CW79" s="240">
        <v>2201</v>
      </c>
      <c r="CX79" s="238"/>
      <c r="CY79" s="3"/>
      <c r="CZ79" s="83"/>
      <c r="DA79" s="81">
        <v>2201</v>
      </c>
      <c r="DB79" s="82"/>
      <c r="DC79" s="4"/>
      <c r="DD79" s="3"/>
      <c r="DE79" s="274"/>
      <c r="DF79" s="277">
        <f ca="1">CW79-DF30</f>
        <v>2163.7051864981504</v>
      </c>
      <c r="DG79" s="276"/>
      <c r="DH79" s="3"/>
      <c r="DI79" s="274"/>
      <c r="DJ79" s="277">
        <f ca="1">DF79-DJ30</f>
        <v>2127.0499355366237</v>
      </c>
      <c r="DK79" s="276"/>
      <c r="DL79" s="3"/>
      <c r="DM79" s="274"/>
      <c r="DN79" s="277">
        <f ca="1">DJ79-DN30</f>
        <v>2089.0978605520368</v>
      </c>
      <c r="DO79" s="276"/>
      <c r="DP79" s="3"/>
      <c r="DQ79" s="274"/>
      <c r="DR79" s="277">
        <f ca="1">DN79-DR30</f>
        <v>2049.3567191224083</v>
      </c>
      <c r="DS79" s="276"/>
      <c r="DT79" s="3"/>
      <c r="DU79" s="83"/>
      <c r="DV79" s="81">
        <f t="shared" ca="1" si="0"/>
        <v>2049.3567191224083</v>
      </c>
      <c r="DW79" s="82"/>
      <c r="DY79" s="274"/>
      <c r="DZ79" s="277">
        <f ca="1">DR79-DZ30</f>
        <v>2011.0278812679078</v>
      </c>
      <c r="EA79" s="276"/>
      <c r="EB79" s="3"/>
      <c r="EC79" s="274"/>
      <c r="ED79" s="277">
        <f ca="1">DZ79-ED30</f>
        <v>1973.468485414676</v>
      </c>
      <c r="EE79" s="276"/>
      <c r="EF79" s="3"/>
      <c r="EG79" s="274"/>
      <c r="EH79" s="277">
        <f ca="1">ED79-EH30</f>
        <v>1934.6388063918646</v>
      </c>
      <c r="EI79" s="276"/>
      <c r="EJ79" s="3"/>
      <c r="EK79" s="274"/>
      <c r="EL79" s="277">
        <f ca="1">EH79-EL30</f>
        <v>1893.9018831911271</v>
      </c>
      <c r="EM79" s="276"/>
      <c r="EN79" s="3"/>
      <c r="EO79" s="83"/>
      <c r="EP79" s="81">
        <f t="shared" ca="1" si="1"/>
        <v>1893.9018831911271</v>
      </c>
      <c r="EQ79" s="82"/>
      <c r="ES79" s="274"/>
      <c r="ET79" s="277">
        <f ca="1">EL79-ET30</f>
        <v>1854.6642751069717</v>
      </c>
      <c r="EU79" s="276"/>
      <c r="EV79" s="3"/>
      <c r="EW79" s="274"/>
      <c r="EX79" s="277">
        <f ca="1">ET79-EX30</f>
        <v>1816.1509063761748</v>
      </c>
      <c r="EY79" s="276"/>
      <c r="EZ79" s="3"/>
      <c r="FA79" s="274"/>
      <c r="FB79" s="277">
        <f ca="1">EX79-FB30</f>
        <v>1776.110788556739</v>
      </c>
      <c r="FC79" s="276"/>
      <c r="FD79" s="3"/>
      <c r="FE79" s="274"/>
      <c r="FF79" s="277">
        <f ca="1">FB79-FF30</f>
        <v>1733.8216927716287</v>
      </c>
      <c r="FG79" s="276"/>
      <c r="FH79" s="3"/>
      <c r="FI79" s="83"/>
      <c r="FJ79" s="81">
        <f t="shared" ca="1" si="2"/>
        <v>1733.8216927716287</v>
      </c>
      <c r="FK79" s="82"/>
      <c r="FM79" s="274"/>
      <c r="FN79" s="277">
        <f ca="1">FF79-FN30</f>
        <v>1691.0131373105839</v>
      </c>
      <c r="FO79" s="276"/>
      <c r="FP79" s="3"/>
      <c r="FQ79" s="274"/>
      <c r="FR79" s="277">
        <f ca="1">FN79-FR30</f>
        <v>1650.0591698938845</v>
      </c>
      <c r="FS79" s="276"/>
      <c r="FT79" s="3"/>
      <c r="FU79" s="274"/>
      <c r="FV79" s="277">
        <f ca="1">FR79-FV30</f>
        <v>1608.0983886893162</v>
      </c>
      <c r="FW79" s="276"/>
      <c r="FX79" s="3"/>
      <c r="FY79" s="274"/>
      <c r="FZ79" s="277">
        <f ca="1">FV79-FZ30</f>
        <v>1563.950481067367</v>
      </c>
      <c r="GA79" s="276"/>
      <c r="GB79" s="3"/>
      <c r="GC79" s="83"/>
      <c r="GD79" s="81">
        <f t="shared" ca="1" si="3"/>
        <v>1563.950481067367</v>
      </c>
      <c r="GE79" s="82"/>
      <c r="GG79" s="274"/>
      <c r="GH79" s="277">
        <f ca="1">FZ79-GH30</f>
        <v>1519.3758299995102</v>
      </c>
      <c r="GI79" s="276"/>
      <c r="GJ79" s="3"/>
      <c r="GK79" s="274"/>
      <c r="GL79" s="277">
        <f ca="1">GH79-GL30</f>
        <v>1476.6944009518477</v>
      </c>
      <c r="GM79" s="276"/>
      <c r="GN79" s="3"/>
      <c r="GO79" s="274"/>
      <c r="GP79" s="277">
        <f ca="1">GL79-GP30</f>
        <v>1432.9773917231216</v>
      </c>
      <c r="GQ79" s="276"/>
      <c r="GR79" s="3"/>
      <c r="GS79" s="274"/>
      <c r="GT79" s="277">
        <f ca="1">GP79-GT30</f>
        <v>1387.0133250157849</v>
      </c>
      <c r="GU79" s="276"/>
      <c r="GV79" s="3"/>
      <c r="GW79" s="83"/>
      <c r="GX79" s="81">
        <f t="shared" ca="1" si="4"/>
        <v>1387.0133250157849</v>
      </c>
      <c r="GY79" s="82"/>
      <c r="HA79" s="274"/>
      <c r="HB79" s="277">
        <f ca="1">GT79-HB30</f>
        <v>1340.7316086977348</v>
      </c>
      <c r="HC79" s="276"/>
      <c r="HD79" s="3"/>
      <c r="HE79" s="274"/>
      <c r="HF79" s="277">
        <f ca="1">HB79-HF30</f>
        <v>1296.3815177739573</v>
      </c>
      <c r="HG79" s="276"/>
      <c r="HH79" s="3"/>
      <c r="HI79" s="274"/>
      <c r="HJ79" s="277">
        <f ca="1">HF79-HJ30</f>
        <v>1250.9677828585602</v>
      </c>
      <c r="HK79" s="276"/>
      <c r="HL79" s="3"/>
      <c r="HM79" s="274"/>
      <c r="HN79" s="277">
        <f ca="1">HJ79-HN30</f>
        <v>1203.2574836705808</v>
      </c>
      <c r="HO79" s="276"/>
      <c r="HP79" s="3"/>
      <c r="HQ79" s="83"/>
      <c r="HR79" s="81">
        <f t="shared" ca="1" si="5"/>
        <v>1203.2574836705808</v>
      </c>
      <c r="HS79" s="82"/>
      <c r="HU79" s="274"/>
      <c r="HV79" s="277">
        <f ca="1">HN79-HV30</f>
        <v>1155.3543577447454</v>
      </c>
      <c r="HW79" s="276"/>
      <c r="HX79" s="3"/>
      <c r="HY79" s="274"/>
      <c r="HZ79" s="277">
        <f ca="1">HV79-HZ30</f>
        <v>1109.419797619084</v>
      </c>
      <c r="IA79" s="276"/>
      <c r="IB79" s="3"/>
      <c r="IC79" s="274"/>
      <c r="ID79" s="277">
        <f ca="1">HZ79-ID30</f>
        <v>1062.3945375724959</v>
      </c>
      <c r="IE79" s="276"/>
      <c r="IF79" s="3"/>
      <c r="IG79" s="274"/>
      <c r="IH79" s="277">
        <f ca="1">ID79-IH30</f>
        <v>1013.0366422701956</v>
      </c>
      <c r="II79" s="276"/>
      <c r="IJ79" s="3"/>
      <c r="IK79" s="83"/>
      <c r="IL79" s="81">
        <f t="shared" ca="1" si="6"/>
        <v>1013.0366422701956</v>
      </c>
      <c r="IM79" s="82"/>
      <c r="IO79" s="274"/>
      <c r="IP79" s="277">
        <f ca="1">IH79-IP30</f>
        <v>964.58116205142244</v>
      </c>
      <c r="IQ79" s="276"/>
      <c r="IR79" s="3"/>
      <c r="IS79" s="274"/>
      <c r="IT79" s="277">
        <f ca="1">IP79-IT30</f>
        <v>918.11365492878281</v>
      </c>
      <c r="IU79" s="276"/>
      <c r="IV79" s="3"/>
      <c r="IW79" s="274"/>
      <c r="IX79" s="277">
        <f ca="1">IT79-IX30</f>
        <v>870.5351574607447</v>
      </c>
      <c r="IY79" s="276"/>
      <c r="IZ79" s="3"/>
      <c r="JA79" s="274"/>
      <c r="JB79" s="277">
        <f ca="1">IX79-JB30</f>
        <v>820.59805462607915</v>
      </c>
      <c r="JC79" s="276"/>
      <c r="JD79" s="3"/>
      <c r="JE79" s="83"/>
      <c r="JF79" s="81">
        <f t="shared" ca="1" si="7"/>
        <v>820.59805462607915</v>
      </c>
      <c r="JG79" s="82"/>
      <c r="JI79" s="274"/>
      <c r="JJ79" s="277">
        <f ca="1">JB79-JJ30</f>
        <v>771.47019486649504</v>
      </c>
      <c r="JK79" s="276"/>
      <c r="JL79" s="3"/>
      <c r="JM79" s="274"/>
      <c r="JN79" s="277">
        <f ca="1">JJ79-JN30</f>
        <v>724.36767684047345</v>
      </c>
      <c r="JO79" s="276"/>
      <c r="JP79" s="3"/>
      <c r="JQ79" s="274"/>
      <c r="JR79" s="277">
        <f ca="1">JN79-JR30</f>
        <v>676.13119529353878</v>
      </c>
      <c r="JS79" s="276"/>
      <c r="JT79" s="3"/>
      <c r="JU79" s="274"/>
      <c r="JV79" s="277">
        <f ca="1">JR79-JV30</f>
        <v>625.49262054414316</v>
      </c>
      <c r="JW79" s="276"/>
      <c r="JX79" s="3"/>
      <c r="JY79" s="83"/>
      <c r="JZ79" s="81">
        <f t="shared" ca="1" si="8"/>
        <v>625.49262054414316</v>
      </c>
      <c r="KA79" s="82"/>
      <c r="KC79" s="274"/>
      <c r="KD79" s="277">
        <f ca="1">JV79-KD30</f>
        <v>575.66920384836646</v>
      </c>
      <c r="KE79" s="276"/>
      <c r="KF79" s="3"/>
      <c r="KG79" s="274"/>
      <c r="KH79" s="277">
        <f ca="1">KD79-KH30</f>
        <v>527.90919522292586</v>
      </c>
      <c r="KI79" s="276"/>
      <c r="KJ79" s="3"/>
      <c r="KK79" s="274"/>
      <c r="KL79" s="277">
        <f ca="1">KH79-KL30</f>
        <v>478.99175146776327</v>
      </c>
      <c r="KM79" s="276"/>
      <c r="KN79" s="3"/>
      <c r="KO79" s="274"/>
      <c r="KP79" s="277">
        <f ca="1">KL79-KP30</f>
        <v>427.62780696240588</v>
      </c>
      <c r="KQ79" s="276"/>
      <c r="KR79" s="3"/>
      <c r="KS79" s="83"/>
      <c r="KT79" s="81">
        <f t="shared" ca="1" si="9"/>
        <v>427.62780696240588</v>
      </c>
      <c r="KU79" s="82"/>
    </row>
    <row r="80" spans="1:307">
      <c r="A80" s="6" t="s">
        <v>101</v>
      </c>
      <c r="H80" s="236"/>
      <c r="I80" s="240">
        <v>0</v>
      </c>
      <c r="J80" s="238"/>
      <c r="K80" s="3"/>
      <c r="L80" s="236"/>
      <c r="M80" s="240">
        <v>0</v>
      </c>
      <c r="N80" s="238"/>
      <c r="O80" s="3"/>
      <c r="P80" s="236"/>
      <c r="Q80" s="240">
        <v>0</v>
      </c>
      <c r="R80" s="238"/>
      <c r="S80" s="3"/>
      <c r="T80" s="236"/>
      <c r="U80" s="240">
        <v>4454</v>
      </c>
      <c r="V80" s="238"/>
      <c r="W80" s="3"/>
      <c r="X80" s="83"/>
      <c r="Y80" s="81">
        <v>4454</v>
      </c>
      <c r="Z80" s="82"/>
      <c r="AB80" s="236"/>
      <c r="AC80" s="240">
        <v>4158</v>
      </c>
      <c r="AD80" s="238"/>
      <c r="AE80" s="3"/>
      <c r="AF80" s="236"/>
      <c r="AG80" s="240">
        <v>4148</v>
      </c>
      <c r="AH80" s="238"/>
      <c r="AI80" s="3"/>
      <c r="AJ80" s="236"/>
      <c r="AK80" s="240">
        <f>4005+1</f>
        <v>4006</v>
      </c>
      <c r="AL80" s="238"/>
      <c r="AM80" s="3"/>
      <c r="AN80" s="236"/>
      <c r="AO80" s="240">
        <v>4299</v>
      </c>
      <c r="AP80" s="238"/>
      <c r="AQ80" s="3"/>
      <c r="AR80" s="83"/>
      <c r="AS80" s="81">
        <v>4299</v>
      </c>
      <c r="AT80" s="82"/>
      <c r="AV80" s="236"/>
      <c r="AW80" s="240">
        <v>4057</v>
      </c>
      <c r="AX80" s="238"/>
      <c r="AY80" s="3"/>
      <c r="AZ80" s="236"/>
      <c r="BA80" s="240">
        <v>4293</v>
      </c>
      <c r="BB80" s="238"/>
      <c r="BC80" s="3"/>
      <c r="BD80" s="236"/>
      <c r="BE80" s="240">
        <v>4351</v>
      </c>
      <c r="BF80" s="238"/>
      <c r="BG80" s="3"/>
      <c r="BH80" s="236"/>
      <c r="BI80" s="240">
        <v>4239</v>
      </c>
      <c r="BJ80" s="238"/>
      <c r="BK80" s="3"/>
      <c r="BL80" s="83"/>
      <c r="BM80" s="81">
        <v>4239</v>
      </c>
      <c r="BN80" s="82"/>
      <c r="BO80" s="3"/>
      <c r="BP80" s="236"/>
      <c r="BQ80" s="240">
        <v>4006</v>
      </c>
      <c r="BR80" s="238"/>
      <c r="BS80" s="3"/>
      <c r="BT80" s="236"/>
      <c r="BU80" s="240">
        <v>3097</v>
      </c>
      <c r="BV80" s="238"/>
      <c r="BW80" s="3"/>
      <c r="BX80" s="236"/>
      <c r="BY80" s="240">
        <v>3044</v>
      </c>
      <c r="BZ80" s="238"/>
      <c r="CA80" s="3"/>
      <c r="CB80" s="236"/>
      <c r="CC80" s="240">
        <v>3219</v>
      </c>
      <c r="CD80" s="238"/>
      <c r="CE80" s="3"/>
      <c r="CF80" s="83"/>
      <c r="CG80" s="81">
        <v>3219</v>
      </c>
      <c r="CH80" s="82"/>
      <c r="CJ80" s="236"/>
      <c r="CK80" s="240">
        <v>3960</v>
      </c>
      <c r="CL80" s="238"/>
      <c r="CM80" s="3"/>
      <c r="CN80" s="236"/>
      <c r="CO80" s="240">
        <v>4081</v>
      </c>
      <c r="CP80" s="238"/>
      <c r="CQ80" s="3"/>
      <c r="CR80" s="236"/>
      <c r="CS80" s="240">
        <v>4023</v>
      </c>
      <c r="CT80" s="238"/>
      <c r="CU80" s="3"/>
      <c r="CV80" s="236"/>
      <c r="CW80" s="240">
        <v>4065</v>
      </c>
      <c r="CX80" s="238"/>
      <c r="CY80" s="3"/>
      <c r="CZ80" s="83"/>
      <c r="DA80" s="81">
        <v>4065</v>
      </c>
      <c r="DB80" s="82"/>
      <c r="DC80" s="4"/>
      <c r="DD80" s="3"/>
      <c r="DE80" s="274"/>
      <c r="DF80" s="277">
        <f ca="1">DF43*Ratios!DF28</f>
        <v>4383.8036527578424</v>
      </c>
      <c r="DG80" s="276"/>
      <c r="DH80" s="3"/>
      <c r="DI80" s="274"/>
      <c r="DJ80" s="277">
        <f ca="1">DJ43*Ratios!DJ28</f>
        <v>4087.5469639372491</v>
      </c>
      <c r="DK80" s="276"/>
      <c r="DL80" s="3"/>
      <c r="DM80" s="274"/>
      <c r="DN80" s="277">
        <f ca="1">DN43*Ratios!DN28</f>
        <v>4226.3708579644135</v>
      </c>
      <c r="DO80" s="276"/>
      <c r="DP80" s="3"/>
      <c r="DQ80" s="274"/>
      <c r="DR80" s="277">
        <f ca="1">DR43*Ratios!DR28</f>
        <v>4683.191171618595</v>
      </c>
      <c r="DS80" s="276"/>
      <c r="DT80" s="3"/>
      <c r="DU80" s="83"/>
      <c r="DV80" s="81">
        <f ca="1">DR80</f>
        <v>4683.191171618595</v>
      </c>
      <c r="DW80" s="82"/>
      <c r="DY80" s="274"/>
      <c r="DZ80" s="277">
        <f ca="1">DZ43*Ratios!DZ28</f>
        <v>4389.2596472460291</v>
      </c>
      <c r="EA80" s="276"/>
      <c r="EB80" s="3"/>
      <c r="EC80" s="274"/>
      <c r="ED80" s="277">
        <f ca="1">ED43*Ratios!ED28</f>
        <v>4187.8519188106693</v>
      </c>
      <c r="EE80" s="276"/>
      <c r="EF80" s="3"/>
      <c r="EG80" s="274"/>
      <c r="EH80" s="277">
        <f ca="1">EH43*Ratios!EH28</f>
        <v>4325.2493364090933</v>
      </c>
      <c r="EI80" s="276"/>
      <c r="EJ80" s="3"/>
      <c r="EK80" s="274"/>
      <c r="EL80" s="277">
        <f ca="1">EL43*Ratios!EL28</f>
        <v>4797.6514693150102</v>
      </c>
      <c r="EM80" s="276"/>
      <c r="EN80" s="3"/>
      <c r="EO80" s="83"/>
      <c r="EP80" s="81">
        <f t="shared" ca="1" si="1"/>
        <v>4797.6514693150102</v>
      </c>
      <c r="EQ80" s="82"/>
      <c r="ES80" s="274"/>
      <c r="ET80" s="277">
        <f ca="1">ET43*Ratios!ET28</f>
        <v>4496.8849720364296</v>
      </c>
      <c r="EU80" s="276"/>
      <c r="EV80" s="3"/>
      <c r="EW80" s="274"/>
      <c r="EX80" s="277">
        <f ca="1">EX43*Ratios!EX28</f>
        <v>4293.5217124194842</v>
      </c>
      <c r="EY80" s="276"/>
      <c r="EZ80" s="3"/>
      <c r="FA80" s="274"/>
      <c r="FB80" s="277">
        <f ca="1">FB43*Ratios!FB28</f>
        <v>4460.1698767854887</v>
      </c>
      <c r="FC80" s="276"/>
      <c r="FD80" s="3"/>
      <c r="FE80" s="274"/>
      <c r="FF80" s="277">
        <f ca="1">FF43*Ratios!FF28</f>
        <v>4972.5269044384131</v>
      </c>
      <c r="FG80" s="276"/>
      <c r="FH80" s="3"/>
      <c r="FI80" s="83"/>
      <c r="FJ80" s="81">
        <f t="shared" ca="1" si="2"/>
        <v>4972.5269044384131</v>
      </c>
      <c r="FK80" s="82"/>
      <c r="FM80" s="274"/>
      <c r="FN80" s="277">
        <f ca="1">FN43*Ratios!FN28</f>
        <v>4906.9906723393651</v>
      </c>
      <c r="FO80" s="276"/>
      <c r="FP80" s="3"/>
      <c r="FQ80" s="274"/>
      <c r="FR80" s="277">
        <f ca="1">FR43*Ratios!FR28</f>
        <v>4555.0343650887507</v>
      </c>
      <c r="FS80" s="276"/>
      <c r="FT80" s="3"/>
      <c r="FU80" s="274"/>
      <c r="FV80" s="277">
        <f ca="1">FV43*Ratios!FV28</f>
        <v>4672.927894376764</v>
      </c>
      <c r="FW80" s="276"/>
      <c r="FX80" s="3"/>
      <c r="FY80" s="274"/>
      <c r="FZ80" s="277">
        <f ca="1">FZ43*Ratios!FZ28</f>
        <v>5176.0830024973948</v>
      </c>
      <c r="GA80" s="276"/>
      <c r="GB80" s="3"/>
      <c r="GC80" s="83"/>
      <c r="GD80" s="81">
        <f t="shared" ca="1" si="3"/>
        <v>5176.0830024973948</v>
      </c>
      <c r="GE80" s="82"/>
      <c r="GG80" s="274"/>
      <c r="GH80" s="277">
        <f ca="1">GH43*Ratios!GH28</f>
        <v>5113.6291632193943</v>
      </c>
      <c r="GI80" s="276"/>
      <c r="GJ80" s="3"/>
      <c r="GK80" s="274"/>
      <c r="GL80" s="277">
        <f ca="1">GL43*Ratios!GL28</f>
        <v>4743.7877860859044</v>
      </c>
      <c r="GM80" s="276"/>
      <c r="GN80" s="3"/>
      <c r="GO80" s="274"/>
      <c r="GP80" s="277">
        <f ca="1">GP43*Ratios!GP28</f>
        <v>4868.5706651917362</v>
      </c>
      <c r="GQ80" s="276"/>
      <c r="GR80" s="3"/>
      <c r="GS80" s="274"/>
      <c r="GT80" s="277">
        <f ca="1">GT43*Ratios!GT28</f>
        <v>5382.1974220874363</v>
      </c>
      <c r="GU80" s="276"/>
      <c r="GV80" s="3"/>
      <c r="GW80" s="83"/>
      <c r="GX80" s="81">
        <f t="shared" ca="1" si="4"/>
        <v>5382.1974220874363</v>
      </c>
      <c r="GY80" s="82"/>
      <c r="HA80" s="274"/>
      <c r="HB80" s="277">
        <f ca="1">HB43*Ratios!HB28</f>
        <v>5313.8697406799674</v>
      </c>
      <c r="HC80" s="276"/>
      <c r="HD80" s="3"/>
      <c r="HE80" s="274"/>
      <c r="HF80" s="277">
        <f ca="1">HF43*Ratios!HF28</f>
        <v>4926.8208471517801</v>
      </c>
      <c r="HG80" s="276"/>
      <c r="HH80" s="3"/>
      <c r="HI80" s="274"/>
      <c r="HJ80" s="277">
        <f ca="1">HJ43*Ratios!HJ28</f>
        <v>5058.0374229741401</v>
      </c>
      <c r="HK80" s="276"/>
      <c r="HL80" s="3"/>
      <c r="HM80" s="274"/>
      <c r="HN80" s="277">
        <f ca="1">HN43*Ratios!HN28</f>
        <v>5581.126733233993</v>
      </c>
      <c r="HO80" s="276"/>
      <c r="HP80" s="3"/>
      <c r="HQ80" s="83"/>
      <c r="HR80" s="81">
        <f t="shared" ca="1" si="5"/>
        <v>5581.126733233993</v>
      </c>
      <c r="HS80" s="82"/>
      <c r="HU80" s="274"/>
      <c r="HV80" s="277">
        <f ca="1">HV43*Ratios!HV28</f>
        <v>5504.7127263092716</v>
      </c>
      <c r="HW80" s="276"/>
      <c r="HX80" s="3"/>
      <c r="HY80" s="274"/>
      <c r="HZ80" s="277">
        <f ca="1">HZ43*Ratios!HZ28</f>
        <v>5101.5140471680434</v>
      </c>
      <c r="IA80" s="276"/>
      <c r="IB80" s="3"/>
      <c r="IC80" s="274"/>
      <c r="ID80" s="277">
        <f ca="1">ID43*Ratios!ID28</f>
        <v>5238.5648245413904</v>
      </c>
      <c r="IE80" s="276"/>
      <c r="IF80" s="3"/>
      <c r="IG80" s="274"/>
      <c r="IH80" s="277">
        <f ca="1">IH43*Ratios!IH28</f>
        <v>5769.7791797700493</v>
      </c>
      <c r="II80" s="276"/>
      <c r="IJ80" s="3"/>
      <c r="IK80" s="83"/>
      <c r="IL80" s="81">
        <f t="shared" ca="1" si="6"/>
        <v>5769.7791797700493</v>
      </c>
      <c r="IM80" s="82"/>
      <c r="IO80" s="274"/>
      <c r="IP80" s="277">
        <f ca="1">IP43*Ratios!IP28</f>
        <v>5574.9675998900711</v>
      </c>
      <c r="IQ80" s="276"/>
      <c r="IR80" s="3"/>
      <c r="IS80" s="274"/>
      <c r="IT80" s="277">
        <f ca="1">IT43*Ratios!IT28</f>
        <v>5167.5147901744995</v>
      </c>
      <c r="IU80" s="276"/>
      <c r="IV80" s="3"/>
      <c r="IW80" s="274"/>
      <c r="IX80" s="277">
        <f ca="1">IX43*Ratios!IX28</f>
        <v>5305.1553971301773</v>
      </c>
      <c r="IY80" s="276"/>
      <c r="IZ80" s="3"/>
      <c r="JA80" s="274"/>
      <c r="JB80" s="277">
        <f ca="1">JB43*Ratios!JB28</f>
        <v>5843.2211082211952</v>
      </c>
      <c r="JC80" s="276"/>
      <c r="JD80" s="3"/>
      <c r="JE80" s="83"/>
      <c r="JF80" s="81">
        <f t="shared" ca="1" si="7"/>
        <v>5843.2211082211952</v>
      </c>
      <c r="JG80" s="82"/>
      <c r="JI80" s="274"/>
      <c r="JJ80" s="277">
        <f ca="1">JJ43*Ratios!JJ28</f>
        <v>5657.0799130161267</v>
      </c>
      <c r="JK80" s="276"/>
      <c r="JL80" s="3"/>
      <c r="JM80" s="274"/>
      <c r="JN80" s="277">
        <f ca="1">JN43*Ratios!JN28</f>
        <v>5241.750826730482</v>
      </c>
      <c r="JO80" s="276"/>
      <c r="JP80" s="3"/>
      <c r="JQ80" s="274"/>
      <c r="JR80" s="277">
        <f ca="1">JR43*Ratios!JR28</f>
        <v>5381.5336484184827</v>
      </c>
      <c r="JS80" s="276"/>
      <c r="JT80" s="3"/>
      <c r="JU80" s="274"/>
      <c r="JV80" s="277">
        <f ca="1">JV43*Ratios!JV28</f>
        <v>5927.5280366348552</v>
      </c>
      <c r="JW80" s="276"/>
      <c r="JX80" s="3"/>
      <c r="JY80" s="83"/>
      <c r="JZ80" s="81">
        <f t="shared" ca="1" si="8"/>
        <v>5927.5280366348552</v>
      </c>
      <c r="KA80" s="82"/>
      <c r="KC80" s="274"/>
      <c r="KD80" s="277">
        <f ca="1">KD43*Ratios!KD28</f>
        <v>5741.9955126563736</v>
      </c>
      <c r="KE80" s="276"/>
      <c r="KF80" s="3"/>
      <c r="KG80" s="274"/>
      <c r="KH80" s="277">
        <f ca="1">KH43*Ratios!KH28</f>
        <v>5318.5697697367477</v>
      </c>
      <c r="KI80" s="276"/>
      <c r="KJ80" s="3"/>
      <c r="KK80" s="274"/>
      <c r="KL80" s="277">
        <f ca="1">KL43*Ratios!KL28</f>
        <v>5460.5527314128221</v>
      </c>
      <c r="KM80" s="276"/>
      <c r="KN80" s="3"/>
      <c r="KO80" s="274"/>
      <c r="KP80" s="277">
        <f ca="1">KP43*Ratios!KP28</f>
        <v>6014.6730073397657</v>
      </c>
      <c r="KQ80" s="276"/>
      <c r="KR80" s="3"/>
      <c r="KS80" s="83"/>
      <c r="KT80" s="81">
        <f t="shared" ca="1" si="9"/>
        <v>6014.6730073397657</v>
      </c>
      <c r="KU80" s="82"/>
    </row>
    <row r="81" spans="1:307">
      <c r="A81" s="6" t="s">
        <v>102</v>
      </c>
      <c r="H81" s="236"/>
      <c r="I81" s="241">
        <v>3167</v>
      </c>
      <c r="J81" s="238"/>
      <c r="K81" s="3"/>
      <c r="L81" s="236"/>
      <c r="M81" s="241">
        <v>3083</v>
      </c>
      <c r="N81" s="238"/>
      <c r="O81" s="3"/>
      <c r="P81" s="236"/>
      <c r="Q81" s="241">
        <v>3020</v>
      </c>
      <c r="R81" s="238"/>
      <c r="S81" s="3"/>
      <c r="T81" s="236"/>
      <c r="U81" s="241">
        <v>1516</v>
      </c>
      <c r="V81" s="238"/>
      <c r="W81" s="3"/>
      <c r="X81" s="83"/>
      <c r="Y81" s="84">
        <v>1516</v>
      </c>
      <c r="Z81" s="82"/>
      <c r="AB81" s="236"/>
      <c r="AC81" s="241">
        <f>1686+1</f>
        <v>1687</v>
      </c>
      <c r="AD81" s="238"/>
      <c r="AE81" s="3"/>
      <c r="AF81" s="236"/>
      <c r="AG81" s="241">
        <f>1698-1</f>
        <v>1697</v>
      </c>
      <c r="AH81" s="238"/>
      <c r="AI81" s="3"/>
      <c r="AJ81" s="236"/>
      <c r="AK81" s="241">
        <f>1804-1</f>
        <v>1803</v>
      </c>
      <c r="AL81" s="238"/>
      <c r="AM81" s="3"/>
      <c r="AN81" s="236"/>
      <c r="AO81" s="241">
        <v>1844</v>
      </c>
      <c r="AP81" s="238"/>
      <c r="AQ81" s="3"/>
      <c r="AR81" s="83"/>
      <c r="AS81" s="84">
        <v>1844</v>
      </c>
      <c r="AT81" s="82"/>
      <c r="AV81" s="236"/>
      <c r="AW81" s="241">
        <v>1686</v>
      </c>
      <c r="AX81" s="238"/>
      <c r="AY81" s="3"/>
      <c r="AZ81" s="236"/>
      <c r="BA81" s="241">
        <v>1538</v>
      </c>
      <c r="BB81" s="238"/>
      <c r="BC81" s="3"/>
      <c r="BD81" s="236"/>
      <c r="BE81" s="241">
        <v>1454</v>
      </c>
      <c r="BF81" s="238"/>
      <c r="BG81" s="3"/>
      <c r="BH81" s="236"/>
      <c r="BI81" s="241">
        <v>1511</v>
      </c>
      <c r="BJ81" s="238"/>
      <c r="BK81" s="3"/>
      <c r="BL81" s="83"/>
      <c r="BM81" s="84">
        <v>1511</v>
      </c>
      <c r="BN81" s="82"/>
      <c r="BO81" s="3"/>
      <c r="BP81" s="236"/>
      <c r="BQ81" s="241">
        <v>1448</v>
      </c>
      <c r="BR81" s="238"/>
      <c r="BS81" s="3"/>
      <c r="BT81" s="236"/>
      <c r="BU81" s="241">
        <v>1472</v>
      </c>
      <c r="BV81" s="238"/>
      <c r="BW81" s="3"/>
      <c r="BX81" s="236"/>
      <c r="BY81" s="241">
        <v>1491</v>
      </c>
      <c r="BZ81" s="238"/>
      <c r="CA81" s="3"/>
      <c r="CB81" s="236"/>
      <c r="CC81" s="241">
        <v>1582</v>
      </c>
      <c r="CD81" s="238"/>
      <c r="CE81" s="3"/>
      <c r="CF81" s="83"/>
      <c r="CG81" s="84">
        <v>1582</v>
      </c>
      <c r="CH81" s="82"/>
      <c r="CJ81" s="236"/>
      <c r="CK81" s="241">
        <f>778+1240+63</f>
        <v>2081</v>
      </c>
      <c r="CL81" s="238"/>
      <c r="CM81" s="3"/>
      <c r="CN81" s="236"/>
      <c r="CO81" s="241">
        <f>893+1253+59</f>
        <v>2205</v>
      </c>
      <c r="CP81" s="238"/>
      <c r="CQ81" s="3"/>
      <c r="CR81" s="236"/>
      <c r="CS81" s="241">
        <f>85+1256+974</f>
        <v>2315</v>
      </c>
      <c r="CT81" s="238"/>
      <c r="CU81" s="3"/>
      <c r="CV81" s="236"/>
      <c r="CW81" s="241">
        <f>1183+1207+106</f>
        <v>2496</v>
      </c>
      <c r="CX81" s="238"/>
      <c r="CY81" s="3"/>
      <c r="CZ81" s="83"/>
      <c r="DA81" s="84">
        <f>1183+1207+106</f>
        <v>2496</v>
      </c>
      <c r="DB81" s="82"/>
      <c r="DC81" s="4"/>
      <c r="DD81" s="3"/>
      <c r="DE81" s="274"/>
      <c r="DF81" s="278">
        <f>DA81</f>
        <v>2496</v>
      </c>
      <c r="DG81" s="276"/>
      <c r="DH81" s="3"/>
      <c r="DI81" s="274"/>
      <c r="DJ81" s="278">
        <f>DF81</f>
        <v>2496</v>
      </c>
      <c r="DK81" s="276"/>
      <c r="DL81" s="3"/>
      <c r="DM81" s="274"/>
      <c r="DN81" s="278">
        <f>DJ81</f>
        <v>2496</v>
      </c>
      <c r="DO81" s="276"/>
      <c r="DP81" s="3"/>
      <c r="DQ81" s="274"/>
      <c r="DR81" s="278">
        <f>DN81</f>
        <v>2496</v>
      </c>
      <c r="DS81" s="276"/>
      <c r="DT81" s="3"/>
      <c r="DU81" s="83"/>
      <c r="DV81" s="84">
        <f t="shared" si="0"/>
        <v>2496</v>
      </c>
      <c r="DW81" s="82"/>
      <c r="DY81" s="274"/>
      <c r="DZ81" s="278">
        <f>DV81</f>
        <v>2496</v>
      </c>
      <c r="EA81" s="276"/>
      <c r="EB81" s="3"/>
      <c r="EC81" s="274"/>
      <c r="ED81" s="278">
        <f>DZ81</f>
        <v>2496</v>
      </c>
      <c r="EE81" s="276"/>
      <c r="EF81" s="3"/>
      <c r="EG81" s="274"/>
      <c r="EH81" s="278">
        <f>ED81</f>
        <v>2496</v>
      </c>
      <c r="EI81" s="276"/>
      <c r="EJ81" s="3"/>
      <c r="EK81" s="274"/>
      <c r="EL81" s="278">
        <f>EH81</f>
        <v>2496</v>
      </c>
      <c r="EM81" s="276"/>
      <c r="EN81" s="3"/>
      <c r="EO81" s="83"/>
      <c r="EP81" s="84">
        <f t="shared" si="1"/>
        <v>2496</v>
      </c>
      <c r="EQ81" s="82"/>
      <c r="ES81" s="274"/>
      <c r="ET81" s="278">
        <f>EP81</f>
        <v>2496</v>
      </c>
      <c r="EU81" s="276"/>
      <c r="EV81" s="3"/>
      <c r="EW81" s="274"/>
      <c r="EX81" s="278">
        <f>ET81</f>
        <v>2496</v>
      </c>
      <c r="EY81" s="276"/>
      <c r="EZ81" s="3"/>
      <c r="FA81" s="274"/>
      <c r="FB81" s="278">
        <f>EX81</f>
        <v>2496</v>
      </c>
      <c r="FC81" s="276"/>
      <c r="FD81" s="3"/>
      <c r="FE81" s="274"/>
      <c r="FF81" s="278">
        <f>FB81</f>
        <v>2496</v>
      </c>
      <c r="FG81" s="276"/>
      <c r="FH81" s="3"/>
      <c r="FI81" s="83"/>
      <c r="FJ81" s="84">
        <f t="shared" si="2"/>
        <v>2496</v>
      </c>
      <c r="FK81" s="82"/>
      <c r="FM81" s="274"/>
      <c r="FN81" s="278">
        <f>FJ81</f>
        <v>2496</v>
      </c>
      <c r="FO81" s="276"/>
      <c r="FP81" s="3"/>
      <c r="FQ81" s="274"/>
      <c r="FR81" s="278">
        <f>FN81</f>
        <v>2496</v>
      </c>
      <c r="FS81" s="276"/>
      <c r="FT81" s="3"/>
      <c r="FU81" s="274"/>
      <c r="FV81" s="278">
        <f>FR81</f>
        <v>2496</v>
      </c>
      <c r="FW81" s="276"/>
      <c r="FX81" s="3"/>
      <c r="FY81" s="274"/>
      <c r="FZ81" s="278">
        <f>FV81</f>
        <v>2496</v>
      </c>
      <c r="GA81" s="276"/>
      <c r="GB81" s="3"/>
      <c r="GC81" s="83"/>
      <c r="GD81" s="84">
        <f t="shared" si="3"/>
        <v>2496</v>
      </c>
      <c r="GE81" s="82"/>
      <c r="GG81" s="274"/>
      <c r="GH81" s="278">
        <f>GD81</f>
        <v>2496</v>
      </c>
      <c r="GI81" s="276"/>
      <c r="GJ81" s="3"/>
      <c r="GK81" s="274"/>
      <c r="GL81" s="278">
        <f>GH81</f>
        <v>2496</v>
      </c>
      <c r="GM81" s="276"/>
      <c r="GN81" s="3"/>
      <c r="GO81" s="274"/>
      <c r="GP81" s="278">
        <f>GL81</f>
        <v>2496</v>
      </c>
      <c r="GQ81" s="276"/>
      <c r="GR81" s="3"/>
      <c r="GS81" s="274"/>
      <c r="GT81" s="278">
        <f>GP81</f>
        <v>2496</v>
      </c>
      <c r="GU81" s="276"/>
      <c r="GV81" s="3"/>
      <c r="GW81" s="83"/>
      <c r="GX81" s="84">
        <f t="shared" si="4"/>
        <v>2496</v>
      </c>
      <c r="GY81" s="82"/>
      <c r="HA81" s="274"/>
      <c r="HB81" s="278">
        <f>GX81</f>
        <v>2496</v>
      </c>
      <c r="HC81" s="276"/>
      <c r="HD81" s="3"/>
      <c r="HE81" s="274"/>
      <c r="HF81" s="278">
        <f>HB81</f>
        <v>2496</v>
      </c>
      <c r="HG81" s="276"/>
      <c r="HH81" s="3"/>
      <c r="HI81" s="274"/>
      <c r="HJ81" s="278">
        <f>HF81</f>
        <v>2496</v>
      </c>
      <c r="HK81" s="276"/>
      <c r="HL81" s="3"/>
      <c r="HM81" s="274"/>
      <c r="HN81" s="278">
        <f>HJ81</f>
        <v>2496</v>
      </c>
      <c r="HO81" s="276"/>
      <c r="HP81" s="3"/>
      <c r="HQ81" s="83"/>
      <c r="HR81" s="84">
        <f t="shared" si="5"/>
        <v>2496</v>
      </c>
      <c r="HS81" s="82"/>
      <c r="HU81" s="274"/>
      <c r="HV81" s="278">
        <f>HR81</f>
        <v>2496</v>
      </c>
      <c r="HW81" s="276"/>
      <c r="HX81" s="3"/>
      <c r="HY81" s="274"/>
      <c r="HZ81" s="278">
        <f>HV81</f>
        <v>2496</v>
      </c>
      <c r="IA81" s="276"/>
      <c r="IB81" s="3"/>
      <c r="IC81" s="274"/>
      <c r="ID81" s="278">
        <f>HZ81</f>
        <v>2496</v>
      </c>
      <c r="IE81" s="276"/>
      <c r="IF81" s="3"/>
      <c r="IG81" s="274"/>
      <c r="IH81" s="278">
        <f>ID81</f>
        <v>2496</v>
      </c>
      <c r="II81" s="276"/>
      <c r="IJ81" s="3"/>
      <c r="IK81" s="83"/>
      <c r="IL81" s="84">
        <f t="shared" si="6"/>
        <v>2496</v>
      </c>
      <c r="IM81" s="82"/>
      <c r="IO81" s="274"/>
      <c r="IP81" s="278">
        <f>IL81</f>
        <v>2496</v>
      </c>
      <c r="IQ81" s="276"/>
      <c r="IR81" s="3"/>
      <c r="IS81" s="274"/>
      <c r="IT81" s="278">
        <f>IP81</f>
        <v>2496</v>
      </c>
      <c r="IU81" s="276"/>
      <c r="IV81" s="3"/>
      <c r="IW81" s="274"/>
      <c r="IX81" s="278">
        <f>IT81</f>
        <v>2496</v>
      </c>
      <c r="IY81" s="276"/>
      <c r="IZ81" s="3"/>
      <c r="JA81" s="274"/>
      <c r="JB81" s="278">
        <f>IX81</f>
        <v>2496</v>
      </c>
      <c r="JC81" s="276"/>
      <c r="JD81" s="3"/>
      <c r="JE81" s="83"/>
      <c r="JF81" s="84">
        <f t="shared" si="7"/>
        <v>2496</v>
      </c>
      <c r="JG81" s="82"/>
      <c r="JI81" s="274"/>
      <c r="JJ81" s="278">
        <f>JF81</f>
        <v>2496</v>
      </c>
      <c r="JK81" s="276"/>
      <c r="JL81" s="3"/>
      <c r="JM81" s="274"/>
      <c r="JN81" s="278">
        <f>JJ81</f>
        <v>2496</v>
      </c>
      <c r="JO81" s="276"/>
      <c r="JP81" s="3"/>
      <c r="JQ81" s="274"/>
      <c r="JR81" s="278">
        <f>JN81</f>
        <v>2496</v>
      </c>
      <c r="JS81" s="276"/>
      <c r="JT81" s="3"/>
      <c r="JU81" s="274"/>
      <c r="JV81" s="278">
        <f>JR81</f>
        <v>2496</v>
      </c>
      <c r="JW81" s="276"/>
      <c r="JX81" s="3"/>
      <c r="JY81" s="83"/>
      <c r="JZ81" s="84">
        <f t="shared" si="8"/>
        <v>2496</v>
      </c>
      <c r="KA81" s="82"/>
      <c r="KC81" s="274"/>
      <c r="KD81" s="278">
        <f>JZ81</f>
        <v>2496</v>
      </c>
      <c r="KE81" s="276"/>
      <c r="KF81" s="3"/>
      <c r="KG81" s="274"/>
      <c r="KH81" s="278">
        <f>KD81</f>
        <v>2496</v>
      </c>
      <c r="KI81" s="276"/>
      <c r="KJ81" s="3"/>
      <c r="KK81" s="274"/>
      <c r="KL81" s="278">
        <f>KH81</f>
        <v>2496</v>
      </c>
      <c r="KM81" s="276"/>
      <c r="KN81" s="3"/>
      <c r="KO81" s="274"/>
      <c r="KP81" s="278">
        <f>KL81</f>
        <v>2496</v>
      </c>
      <c r="KQ81" s="276"/>
      <c r="KR81" s="3"/>
      <c r="KS81" s="83"/>
      <c r="KT81" s="84">
        <f t="shared" si="9"/>
        <v>2496</v>
      </c>
      <c r="KU81" s="82"/>
    </row>
    <row r="82" spans="1:307">
      <c r="H82" s="236"/>
      <c r="I82" s="243"/>
      <c r="J82" s="238"/>
      <c r="K82" s="3"/>
      <c r="L82" s="236"/>
      <c r="M82" s="243"/>
      <c r="N82" s="238"/>
      <c r="O82" s="3"/>
      <c r="P82" s="236"/>
      <c r="Q82" s="243"/>
      <c r="R82" s="238"/>
      <c r="S82" s="3"/>
      <c r="T82" s="236"/>
      <c r="U82" s="243"/>
      <c r="V82" s="238"/>
      <c r="W82" s="3"/>
      <c r="X82" s="83"/>
      <c r="Y82" s="86"/>
      <c r="Z82" s="82"/>
      <c r="AB82" s="236"/>
      <c r="AC82" s="243"/>
      <c r="AD82" s="238"/>
      <c r="AE82" s="3"/>
      <c r="AF82" s="236"/>
      <c r="AG82" s="243"/>
      <c r="AH82" s="238"/>
      <c r="AI82" s="3"/>
      <c r="AJ82" s="236"/>
      <c r="AK82" s="243"/>
      <c r="AL82" s="238"/>
      <c r="AM82" s="3"/>
      <c r="AN82" s="236"/>
      <c r="AO82" s="243"/>
      <c r="AP82" s="238"/>
      <c r="AQ82" s="3"/>
      <c r="AR82" s="83"/>
      <c r="AS82" s="86"/>
      <c r="AT82" s="82"/>
      <c r="AV82" s="236"/>
      <c r="AW82" s="243"/>
      <c r="AX82" s="238"/>
      <c r="AY82" s="3"/>
      <c r="AZ82" s="236"/>
      <c r="BA82" s="243"/>
      <c r="BB82" s="238"/>
      <c r="BC82" s="3"/>
      <c r="BD82" s="236"/>
      <c r="BE82" s="243"/>
      <c r="BF82" s="238"/>
      <c r="BG82" s="3"/>
      <c r="BH82" s="236"/>
      <c r="BI82" s="243"/>
      <c r="BJ82" s="238"/>
      <c r="BK82" s="3"/>
      <c r="BL82" s="83"/>
      <c r="BM82" s="86"/>
      <c r="BN82" s="82"/>
      <c r="BO82" s="3"/>
      <c r="BP82" s="236"/>
      <c r="BQ82" s="243"/>
      <c r="BR82" s="238"/>
      <c r="BS82" s="3"/>
      <c r="BT82" s="236"/>
      <c r="BU82" s="243"/>
      <c r="BV82" s="238"/>
      <c r="BW82" s="3"/>
      <c r="BX82" s="236"/>
      <c r="BY82" s="243"/>
      <c r="BZ82" s="238"/>
      <c r="CA82" s="3"/>
      <c r="CB82" s="236"/>
      <c r="CC82" s="243"/>
      <c r="CD82" s="238"/>
      <c r="CE82" s="3"/>
      <c r="CF82" s="83"/>
      <c r="CG82" s="86"/>
      <c r="CH82" s="82"/>
      <c r="CJ82" s="236"/>
      <c r="CK82" s="243"/>
      <c r="CL82" s="238"/>
      <c r="CM82" s="3"/>
      <c r="CN82" s="236"/>
      <c r="CO82" s="243"/>
      <c r="CP82" s="238"/>
      <c r="CQ82" s="3"/>
      <c r="CR82" s="236"/>
      <c r="CS82" s="243"/>
      <c r="CT82" s="238"/>
      <c r="CU82" s="3"/>
      <c r="CV82" s="236"/>
      <c r="CW82" s="243"/>
      <c r="CX82" s="238"/>
      <c r="CY82" s="3"/>
      <c r="CZ82" s="83"/>
      <c r="DA82" s="86"/>
      <c r="DB82" s="82"/>
      <c r="DC82" s="4"/>
      <c r="DD82" s="3"/>
      <c r="DE82" s="274"/>
      <c r="DF82" s="280"/>
      <c r="DG82" s="276"/>
      <c r="DH82" s="3"/>
      <c r="DI82" s="274"/>
      <c r="DJ82" s="280"/>
      <c r="DK82" s="276"/>
      <c r="DL82" s="3"/>
      <c r="DM82" s="274"/>
      <c r="DN82" s="280"/>
      <c r="DO82" s="276"/>
      <c r="DP82" s="3"/>
      <c r="DQ82" s="274"/>
      <c r="DR82" s="280"/>
      <c r="DS82" s="276"/>
      <c r="DT82" s="3"/>
      <c r="DU82" s="83"/>
      <c r="DV82" s="86"/>
      <c r="DW82" s="82"/>
      <c r="DY82" s="274"/>
      <c r="DZ82" s="280"/>
      <c r="EA82" s="276"/>
      <c r="EB82" s="3"/>
      <c r="EC82" s="274"/>
      <c r="ED82" s="280"/>
      <c r="EE82" s="276"/>
      <c r="EF82" s="3"/>
      <c r="EG82" s="274"/>
      <c r="EH82" s="280"/>
      <c r="EI82" s="276"/>
      <c r="EJ82" s="3"/>
      <c r="EK82" s="274"/>
      <c r="EL82" s="280"/>
      <c r="EM82" s="276"/>
      <c r="EN82" s="3"/>
      <c r="EO82" s="83"/>
      <c r="EP82" s="86"/>
      <c r="EQ82" s="82"/>
      <c r="ES82" s="274"/>
      <c r="ET82" s="280"/>
      <c r="EU82" s="276"/>
      <c r="EV82" s="3"/>
      <c r="EW82" s="274"/>
      <c r="EX82" s="280"/>
      <c r="EY82" s="276"/>
      <c r="EZ82" s="3"/>
      <c r="FA82" s="274"/>
      <c r="FB82" s="280"/>
      <c r="FC82" s="276"/>
      <c r="FD82" s="3"/>
      <c r="FE82" s="274"/>
      <c r="FF82" s="280"/>
      <c r="FG82" s="276"/>
      <c r="FH82" s="3"/>
      <c r="FI82" s="83"/>
      <c r="FJ82" s="86"/>
      <c r="FK82" s="82"/>
      <c r="FM82" s="274"/>
      <c r="FN82" s="280"/>
      <c r="FO82" s="276"/>
      <c r="FP82" s="3"/>
      <c r="FQ82" s="274"/>
      <c r="FR82" s="280"/>
      <c r="FS82" s="276"/>
      <c r="FT82" s="3"/>
      <c r="FU82" s="274"/>
      <c r="FV82" s="280"/>
      <c r="FW82" s="276"/>
      <c r="FX82" s="3"/>
      <c r="FY82" s="274"/>
      <c r="FZ82" s="280"/>
      <c r="GA82" s="276"/>
      <c r="GB82" s="3"/>
      <c r="GC82" s="83"/>
      <c r="GD82" s="86"/>
      <c r="GE82" s="82"/>
      <c r="GG82" s="274"/>
      <c r="GH82" s="280"/>
      <c r="GI82" s="276"/>
      <c r="GJ82" s="3"/>
      <c r="GK82" s="274"/>
      <c r="GL82" s="280"/>
      <c r="GM82" s="276"/>
      <c r="GN82" s="3"/>
      <c r="GO82" s="274"/>
      <c r="GP82" s="280"/>
      <c r="GQ82" s="276"/>
      <c r="GR82" s="3"/>
      <c r="GS82" s="274"/>
      <c r="GT82" s="280"/>
      <c r="GU82" s="276"/>
      <c r="GV82" s="3"/>
      <c r="GW82" s="83"/>
      <c r="GX82" s="86"/>
      <c r="GY82" s="82"/>
      <c r="HA82" s="274"/>
      <c r="HB82" s="280"/>
      <c r="HC82" s="276"/>
      <c r="HD82" s="3"/>
      <c r="HE82" s="274"/>
      <c r="HF82" s="280"/>
      <c r="HG82" s="276"/>
      <c r="HH82" s="3"/>
      <c r="HI82" s="274"/>
      <c r="HJ82" s="280"/>
      <c r="HK82" s="276"/>
      <c r="HL82" s="3"/>
      <c r="HM82" s="274"/>
      <c r="HN82" s="280"/>
      <c r="HO82" s="276"/>
      <c r="HP82" s="3"/>
      <c r="HQ82" s="83"/>
      <c r="HR82" s="86"/>
      <c r="HS82" s="82"/>
      <c r="HU82" s="274"/>
      <c r="HV82" s="280"/>
      <c r="HW82" s="276"/>
      <c r="HX82" s="3"/>
      <c r="HY82" s="274"/>
      <c r="HZ82" s="280"/>
      <c r="IA82" s="276"/>
      <c r="IB82" s="3"/>
      <c r="IC82" s="274"/>
      <c r="ID82" s="280"/>
      <c r="IE82" s="276"/>
      <c r="IF82" s="3"/>
      <c r="IG82" s="274"/>
      <c r="IH82" s="280"/>
      <c r="II82" s="276"/>
      <c r="IJ82" s="3"/>
      <c r="IK82" s="83"/>
      <c r="IL82" s="86"/>
      <c r="IM82" s="82"/>
      <c r="IO82" s="274"/>
      <c r="IP82" s="280"/>
      <c r="IQ82" s="276"/>
      <c r="IR82" s="3"/>
      <c r="IS82" s="274"/>
      <c r="IT82" s="280"/>
      <c r="IU82" s="276"/>
      <c r="IV82" s="3"/>
      <c r="IW82" s="274"/>
      <c r="IX82" s="280"/>
      <c r="IY82" s="276"/>
      <c r="IZ82" s="3"/>
      <c r="JA82" s="274"/>
      <c r="JB82" s="280"/>
      <c r="JC82" s="276"/>
      <c r="JD82" s="3"/>
      <c r="JE82" s="83"/>
      <c r="JF82" s="86"/>
      <c r="JG82" s="82"/>
      <c r="JI82" s="274"/>
      <c r="JJ82" s="280"/>
      <c r="JK82" s="276"/>
      <c r="JL82" s="3"/>
      <c r="JM82" s="274"/>
      <c r="JN82" s="280"/>
      <c r="JO82" s="276"/>
      <c r="JP82" s="3"/>
      <c r="JQ82" s="274"/>
      <c r="JR82" s="280"/>
      <c r="JS82" s="276"/>
      <c r="JT82" s="3"/>
      <c r="JU82" s="274"/>
      <c r="JV82" s="280"/>
      <c r="JW82" s="276"/>
      <c r="JX82" s="3"/>
      <c r="JY82" s="83"/>
      <c r="JZ82" s="86"/>
      <c r="KA82" s="82"/>
      <c r="KC82" s="274"/>
      <c r="KD82" s="280"/>
      <c r="KE82" s="276"/>
      <c r="KF82" s="3"/>
      <c r="KG82" s="274"/>
      <c r="KH82" s="280"/>
      <c r="KI82" s="276"/>
      <c r="KJ82" s="3"/>
      <c r="KK82" s="274"/>
      <c r="KL82" s="280"/>
      <c r="KM82" s="276"/>
      <c r="KN82" s="3"/>
      <c r="KO82" s="274"/>
      <c r="KP82" s="280"/>
      <c r="KQ82" s="276"/>
      <c r="KR82" s="3"/>
      <c r="KS82" s="83"/>
      <c r="KT82" s="86"/>
      <c r="KU82" s="82"/>
    </row>
    <row r="83" spans="1:307" ht="14" thickBot="1">
      <c r="A83" s="70" t="s">
        <v>103</v>
      </c>
      <c r="H83" s="236"/>
      <c r="I83" s="244">
        <f>SUM(I75:I81)</f>
        <v>103916</v>
      </c>
      <c r="J83" s="238"/>
      <c r="K83" s="3"/>
      <c r="L83" s="236"/>
      <c r="M83" s="244">
        <f>SUM(M75:M81)</f>
        <v>104862</v>
      </c>
      <c r="N83" s="238"/>
      <c r="O83" s="3"/>
      <c r="P83" s="236"/>
      <c r="Q83" s="244">
        <f>SUM(Q75:Q81)</f>
        <v>106155</v>
      </c>
      <c r="R83" s="238"/>
      <c r="S83" s="3"/>
      <c r="T83" s="236"/>
      <c r="U83" s="244">
        <f>SUM(U75:U81)</f>
        <v>113373</v>
      </c>
      <c r="V83" s="238"/>
      <c r="W83" s="3"/>
      <c r="X83" s="83"/>
      <c r="Y83" s="87">
        <f>SUM(Y75:Y81)</f>
        <v>113373</v>
      </c>
      <c r="Z83" s="82"/>
      <c r="AB83" s="236"/>
      <c r="AC83" s="244">
        <f>SUM(AC75:AC81)</f>
        <v>111642</v>
      </c>
      <c r="AD83" s="238"/>
      <c r="AE83" s="3"/>
      <c r="AF83" s="236"/>
      <c r="AG83" s="244">
        <f>SUM(AG75:AG81)</f>
        <v>112585</v>
      </c>
      <c r="AH83" s="238"/>
      <c r="AI83" s="3"/>
      <c r="AJ83" s="236"/>
      <c r="AK83" s="244">
        <f>SUM(AK75:AK81)</f>
        <v>118592</v>
      </c>
      <c r="AL83" s="238"/>
      <c r="AM83" s="3"/>
      <c r="AN83" s="236"/>
      <c r="AO83" s="244">
        <f>SUM(AO75:AO81)</f>
        <v>121652</v>
      </c>
      <c r="AP83" s="238"/>
      <c r="AQ83" s="3"/>
      <c r="AR83" s="83"/>
      <c r="AS83" s="87">
        <f>SUM(AS75:AS81)</f>
        <v>121652</v>
      </c>
      <c r="AT83" s="82"/>
      <c r="AV83" s="236"/>
      <c r="AW83" s="244">
        <f>SUM(AW75:AW81)</f>
        <v>126287</v>
      </c>
      <c r="AX83" s="238"/>
      <c r="AY83" s="3"/>
      <c r="AZ83" s="236"/>
      <c r="BA83" s="244">
        <f>SUM(BA75:BA81)</f>
        <v>126248</v>
      </c>
      <c r="BB83" s="238"/>
      <c r="BC83" s="3"/>
      <c r="BD83" s="236"/>
      <c r="BE83" s="244">
        <f>SUM(BE75:BE81)</f>
        <v>125950</v>
      </c>
      <c r="BF83" s="238"/>
      <c r="BG83" s="3"/>
      <c r="BH83" s="236"/>
      <c r="BI83" s="244">
        <f>SUM(BI75:BI81)</f>
        <v>129818</v>
      </c>
      <c r="BJ83" s="238"/>
      <c r="BK83" s="3"/>
      <c r="BL83" s="83"/>
      <c r="BM83" s="87">
        <f>SUM(BM75:BM81)</f>
        <v>129818</v>
      </c>
      <c r="BN83" s="82"/>
      <c r="BO83" s="3"/>
      <c r="BP83" s="236"/>
      <c r="BQ83" s="244">
        <f>SUM(BQ75:BQ81)</f>
        <v>130522</v>
      </c>
      <c r="BR83" s="238"/>
      <c r="BS83" s="3"/>
      <c r="BT83" s="236"/>
      <c r="BU83" s="244">
        <f>SUM(BU75:BU81)</f>
        <v>131510</v>
      </c>
      <c r="BV83" s="238"/>
      <c r="BW83" s="3"/>
      <c r="BX83" s="236"/>
      <c r="BY83" s="244">
        <f>SUM(BY75:BY81)</f>
        <v>114008</v>
      </c>
      <c r="BZ83" s="238"/>
      <c r="CA83" s="3"/>
      <c r="CB83" s="236"/>
      <c r="CC83" s="244">
        <f>SUM(CC75:CC81)</f>
        <v>108784</v>
      </c>
      <c r="CD83" s="238"/>
      <c r="CE83" s="3"/>
      <c r="CF83" s="83"/>
      <c r="CG83" s="87">
        <f>SUM(CG75:CG81)</f>
        <v>108784</v>
      </c>
      <c r="CH83" s="82"/>
      <c r="CJ83" s="236"/>
      <c r="CK83" s="244">
        <f>SUM(CK75:CK81)</f>
        <v>105429</v>
      </c>
      <c r="CL83" s="238"/>
      <c r="CM83" s="3"/>
      <c r="CN83" s="236"/>
      <c r="CO83" s="244">
        <f>SUM(CO75:CO81)</f>
        <v>102462</v>
      </c>
      <c r="CP83" s="238"/>
      <c r="CQ83" s="3"/>
      <c r="CR83" s="236"/>
      <c r="CS83" s="244">
        <f>SUM(CS75:CS81)</f>
        <v>97287</v>
      </c>
      <c r="CT83" s="238"/>
      <c r="CU83" s="3"/>
      <c r="CV83" s="236"/>
      <c r="CW83" s="244">
        <f>SUM(CW75:CW81)</f>
        <v>97793</v>
      </c>
      <c r="CX83" s="238"/>
      <c r="CY83" s="3"/>
      <c r="CZ83" s="83"/>
      <c r="DA83" s="87">
        <f>SUM(DA75:DA81)</f>
        <v>97793</v>
      </c>
      <c r="DB83" s="82"/>
      <c r="DC83" s="4"/>
      <c r="DD83" s="3"/>
      <c r="DE83" s="274"/>
      <c r="DF83" s="281">
        <f ca="1">SUM(DF75:DF81)</f>
        <v>90354.261717672183</v>
      </c>
      <c r="DG83" s="276"/>
      <c r="DH83" s="3"/>
      <c r="DI83" s="274"/>
      <c r="DJ83" s="281">
        <f ca="1">SUM(DJ75:DJ81)</f>
        <v>91489.928240729263</v>
      </c>
      <c r="DK83" s="276"/>
      <c r="DL83" s="3"/>
      <c r="DM83" s="274"/>
      <c r="DN83" s="281">
        <f ca="1">SUM(DN75:DN81)</f>
        <v>89925.449623570094</v>
      </c>
      <c r="DO83" s="276"/>
      <c r="DP83" s="3"/>
      <c r="DQ83" s="274"/>
      <c r="DR83" s="281">
        <f ca="1">SUM(DR75:DR81)</f>
        <v>90313.548386862021</v>
      </c>
      <c r="DS83" s="276"/>
      <c r="DT83" s="3"/>
      <c r="DU83" s="83"/>
      <c r="DV83" s="87">
        <f ca="1">SUM(DV75:DV81)</f>
        <v>90313.548386862021</v>
      </c>
      <c r="DW83" s="82"/>
      <c r="DY83" s="274"/>
      <c r="DZ83" s="281">
        <f ca="1">SUM(DZ75:DZ81)</f>
        <v>84783.943506625801</v>
      </c>
      <c r="EA83" s="276"/>
      <c r="EB83" s="3"/>
      <c r="EC83" s="274"/>
      <c r="ED83" s="281">
        <f ca="1">SUM(ED75:ED81)</f>
        <v>86769.940480538702</v>
      </c>
      <c r="EE83" s="276"/>
      <c r="EF83" s="3"/>
      <c r="EG83" s="274"/>
      <c r="EH83" s="281">
        <f ca="1">SUM(EH75:EH81)</f>
        <v>85911.048451489041</v>
      </c>
      <c r="EI83" s="276"/>
      <c r="EJ83" s="3"/>
      <c r="EK83" s="274"/>
      <c r="EL83" s="281">
        <f ca="1">SUM(EL75:EL81)</f>
        <v>87131.20430793683</v>
      </c>
      <c r="EM83" s="276"/>
      <c r="EN83" s="3"/>
      <c r="EO83" s="83"/>
      <c r="EP83" s="87">
        <f ca="1">SUM(EP75:EP81)</f>
        <v>87131.20430793683</v>
      </c>
      <c r="EQ83" s="82"/>
      <c r="ES83" s="274"/>
      <c r="ET83" s="281">
        <f ca="1">SUM(ET75:ET81)</f>
        <v>83187.844372564796</v>
      </c>
      <c r="EU83" s="276"/>
      <c r="EV83" s="3"/>
      <c r="EW83" s="274"/>
      <c r="EX83" s="281">
        <f ca="1">SUM(EX75:EX81)</f>
        <v>87006.711503393381</v>
      </c>
      <c r="EY83" s="276"/>
      <c r="EZ83" s="3"/>
      <c r="FA83" s="274"/>
      <c r="FB83" s="281">
        <f ca="1">SUM(FB75:FB81)</f>
        <v>88009.784994840054</v>
      </c>
      <c r="FC83" s="276"/>
      <c r="FD83" s="3"/>
      <c r="FE83" s="274"/>
      <c r="FF83" s="281">
        <f ca="1">SUM(FF75:FF81)</f>
        <v>91207.042380592931</v>
      </c>
      <c r="FG83" s="276"/>
      <c r="FH83" s="3"/>
      <c r="FI83" s="83"/>
      <c r="FJ83" s="87">
        <f ca="1">SUM(FJ75:FJ81)</f>
        <v>91207.042380592931</v>
      </c>
      <c r="FK83" s="82"/>
      <c r="FM83" s="274"/>
      <c r="FN83" s="281">
        <f ca="1">SUM(FN75:FN81)</f>
        <v>88340.326714433133</v>
      </c>
      <c r="FO83" s="276"/>
      <c r="FP83" s="3"/>
      <c r="FQ83" s="274"/>
      <c r="FR83" s="281">
        <f ca="1">SUM(FR75:FR81)</f>
        <v>91620.040367885769</v>
      </c>
      <c r="FS83" s="276"/>
      <c r="FT83" s="3"/>
      <c r="FU83" s="274"/>
      <c r="FV83" s="281">
        <f ca="1">SUM(FV75:FV81)</f>
        <v>92091.15760414573</v>
      </c>
      <c r="FW83" s="276"/>
      <c r="FX83" s="3"/>
      <c r="FY83" s="274"/>
      <c r="FZ83" s="281">
        <f ca="1">SUM(FZ75:FZ81)</f>
        <v>95101.80958414964</v>
      </c>
      <c r="GA83" s="276"/>
      <c r="GB83" s="3"/>
      <c r="GC83" s="83"/>
      <c r="GD83" s="87">
        <f ca="1">SUM(GD75:GD81)</f>
        <v>95101.80958414964</v>
      </c>
      <c r="GE83" s="82"/>
      <c r="GG83" s="274"/>
      <c r="GH83" s="281">
        <f ca="1">SUM(GH75:GH81)</f>
        <v>91854.325777357895</v>
      </c>
      <c r="GI83" s="276"/>
      <c r="GJ83" s="3"/>
      <c r="GK83" s="274"/>
      <c r="GL83" s="281">
        <f ca="1">SUM(GL75:GL81)</f>
        <v>95084.422909353394</v>
      </c>
      <c r="GM83" s="276"/>
      <c r="GN83" s="3"/>
      <c r="GO83" s="274"/>
      <c r="GP83" s="281">
        <f ca="1">SUM(GP75:GP81)</f>
        <v>95332.754588123455</v>
      </c>
      <c r="GQ83" s="276"/>
      <c r="GR83" s="3"/>
      <c r="GS83" s="274"/>
      <c r="GT83" s="281">
        <f ca="1">SUM(GT75:GT81)</f>
        <v>98195.173776448923</v>
      </c>
      <c r="GU83" s="276"/>
      <c r="GV83" s="3"/>
      <c r="GW83" s="83"/>
      <c r="GX83" s="87">
        <f ca="1">SUM(GX75:GX81)</f>
        <v>98195.173776448923</v>
      </c>
      <c r="GY83" s="82"/>
      <c r="HA83" s="274"/>
      <c r="HB83" s="281">
        <f ca="1">SUM(HB75:HB81)</f>
        <v>94501.778553960947</v>
      </c>
      <c r="HC83" s="276"/>
      <c r="HD83" s="3"/>
      <c r="HE83" s="274"/>
      <c r="HF83" s="281">
        <f ca="1">SUM(HF75:HF81)</f>
        <v>97625.159408630847</v>
      </c>
      <c r="HG83" s="276"/>
      <c r="HH83" s="3"/>
      <c r="HI83" s="274"/>
      <c r="HJ83" s="281">
        <f ca="1">SUM(HJ75:HJ81)</f>
        <v>97590.643419187007</v>
      </c>
      <c r="HK83" s="276"/>
      <c r="HL83" s="3"/>
      <c r="HM83" s="274"/>
      <c r="HN83" s="281">
        <f ca="1">SUM(HN75:HN81)</f>
        <v>100236.46829074841</v>
      </c>
      <c r="HO83" s="276"/>
      <c r="HP83" s="3"/>
      <c r="HQ83" s="83"/>
      <c r="HR83" s="87">
        <f ca="1">SUM(HR75:HR81)</f>
        <v>100236.46829074841</v>
      </c>
      <c r="HS83" s="82"/>
      <c r="HU83" s="274"/>
      <c r="HV83" s="281">
        <f ca="1">SUM(HV75:HV81)</f>
        <v>96031.540736331968</v>
      </c>
      <c r="HW83" s="276"/>
      <c r="HX83" s="3"/>
      <c r="HY83" s="274"/>
      <c r="HZ83" s="281">
        <f ca="1">SUM(HZ75:HZ81)</f>
        <v>98980.821816408148</v>
      </c>
      <c r="IA83" s="276"/>
      <c r="IB83" s="3"/>
      <c r="IC83" s="274"/>
      <c r="ID83" s="281">
        <f ca="1">SUM(ID75:ID81)</f>
        <v>98593.363588229011</v>
      </c>
      <c r="IE83" s="276"/>
      <c r="IF83" s="3"/>
      <c r="IG83" s="274"/>
      <c r="IH83" s="281">
        <f ca="1">SUM(IH75:IH81)</f>
        <v>100941.53353007913</v>
      </c>
      <c r="II83" s="276"/>
      <c r="IJ83" s="3"/>
      <c r="IK83" s="83"/>
      <c r="IL83" s="87">
        <f ca="1">SUM(IL75:IL81)</f>
        <v>100941.53353007913</v>
      </c>
      <c r="IM83" s="82"/>
      <c r="IO83" s="274"/>
      <c r="IP83" s="281">
        <f ca="1">SUM(IP75:IP81)</f>
        <v>95510.048119952437</v>
      </c>
      <c r="IQ83" s="276"/>
      <c r="IR83" s="3"/>
      <c r="IS83" s="274"/>
      <c r="IT83" s="281">
        <f ca="1">SUM(IT75:IT81)</f>
        <v>98062.708123070406</v>
      </c>
      <c r="IU83" s="276"/>
      <c r="IV83" s="3"/>
      <c r="IW83" s="274"/>
      <c r="IX83" s="281">
        <f ca="1">SUM(IX75:IX81)</f>
        <v>97169.688018373388</v>
      </c>
      <c r="IY83" s="276"/>
      <c r="IZ83" s="3"/>
      <c r="JA83" s="274"/>
      <c r="JB83" s="281">
        <f ca="1">SUM(JB75:JB81)</f>
        <v>99041.037796924007</v>
      </c>
      <c r="JC83" s="276"/>
      <c r="JD83" s="3"/>
      <c r="JE83" s="83"/>
      <c r="JF83" s="87">
        <f ca="1">SUM(JF75:JF81)</f>
        <v>99041.037796924007</v>
      </c>
      <c r="JG83" s="82"/>
      <c r="JI83" s="274"/>
      <c r="JJ83" s="281">
        <f ca="1">SUM(JJ75:JJ81)</f>
        <v>93109.354985299346</v>
      </c>
      <c r="JK83" s="276"/>
      <c r="JL83" s="3"/>
      <c r="JM83" s="274"/>
      <c r="JN83" s="281">
        <f ca="1">SUM(JN75:JN81)</f>
        <v>95195.505990659804</v>
      </c>
      <c r="JO83" s="276"/>
      <c r="JP83" s="3"/>
      <c r="JQ83" s="274"/>
      <c r="JR83" s="281">
        <f ca="1">SUM(JR75:JR81)</f>
        <v>93722.833044167768</v>
      </c>
      <c r="JS83" s="276"/>
      <c r="JT83" s="3"/>
      <c r="JU83" s="274"/>
      <c r="JV83" s="281">
        <f ca="1">SUM(JV75:JV81)</f>
        <v>95054.791695933236</v>
      </c>
      <c r="JW83" s="276"/>
      <c r="JX83" s="3"/>
      <c r="JY83" s="83"/>
      <c r="JZ83" s="87">
        <f ca="1">SUM(JZ75:JZ81)</f>
        <v>95054.791695933236</v>
      </c>
      <c r="KA83" s="82"/>
      <c r="KC83" s="274"/>
      <c r="KD83" s="281">
        <f ca="1">SUM(KD75:KD81)</f>
        <v>88474.895690544727</v>
      </c>
      <c r="KE83" s="276"/>
      <c r="KF83" s="3"/>
      <c r="KG83" s="274"/>
      <c r="KH83" s="281">
        <f ca="1">SUM(KH75:KH81)</f>
        <v>90014.732842788871</v>
      </c>
      <c r="KI83" s="276"/>
      <c r="KJ83" s="3"/>
      <c r="KK83" s="274"/>
      <c r="KL83" s="281">
        <f ca="1">SUM(KL75:KL81)</f>
        <v>88606.311302626244</v>
      </c>
      <c r="KM83" s="276"/>
      <c r="KN83" s="3"/>
      <c r="KO83" s="274"/>
      <c r="KP83" s="281">
        <f ca="1">SUM(KP75:KP81)</f>
        <v>90043.907748767524</v>
      </c>
      <c r="KQ83" s="276"/>
      <c r="KR83" s="3"/>
      <c r="KS83" s="83"/>
      <c r="KT83" s="87">
        <f ca="1">SUM(KT75:KT81)</f>
        <v>90043.907748767524</v>
      </c>
      <c r="KU83" s="82"/>
    </row>
    <row r="84" spans="1:307" ht="14" thickTop="1">
      <c r="H84" s="236"/>
      <c r="I84" s="243"/>
      <c r="J84" s="238"/>
      <c r="K84" s="3"/>
      <c r="L84" s="236"/>
      <c r="M84" s="243"/>
      <c r="N84" s="238"/>
      <c r="O84" s="3"/>
      <c r="P84" s="236"/>
      <c r="Q84" s="243"/>
      <c r="R84" s="238"/>
      <c r="S84" s="3"/>
      <c r="T84" s="236"/>
      <c r="U84" s="243"/>
      <c r="V84" s="238"/>
      <c r="W84" s="3"/>
      <c r="X84" s="83"/>
      <c r="Y84" s="86"/>
      <c r="Z84" s="82"/>
      <c r="AB84" s="236"/>
      <c r="AC84" s="243"/>
      <c r="AD84" s="238"/>
      <c r="AE84" s="3"/>
      <c r="AF84" s="236"/>
      <c r="AG84" s="243"/>
      <c r="AH84" s="238"/>
      <c r="AI84" s="3"/>
      <c r="AJ84" s="236"/>
      <c r="AK84" s="243"/>
      <c r="AL84" s="238"/>
      <c r="AM84" s="3"/>
      <c r="AN84" s="236"/>
      <c r="AO84" s="243"/>
      <c r="AP84" s="238"/>
      <c r="AQ84" s="3"/>
      <c r="AR84" s="83"/>
      <c r="AS84" s="86"/>
      <c r="AT84" s="82"/>
      <c r="AV84" s="236"/>
      <c r="AW84" s="243"/>
      <c r="AX84" s="238"/>
      <c r="AY84" s="3"/>
      <c r="AZ84" s="236"/>
      <c r="BA84" s="243"/>
      <c r="BB84" s="238"/>
      <c r="BC84" s="3"/>
      <c r="BD84" s="236"/>
      <c r="BE84" s="243"/>
      <c r="BF84" s="238"/>
      <c r="BG84" s="3"/>
      <c r="BH84" s="236"/>
      <c r="BI84" s="243"/>
      <c r="BJ84" s="238"/>
      <c r="BK84" s="3"/>
      <c r="BL84" s="83"/>
      <c r="BM84" s="86"/>
      <c r="BN84" s="82"/>
      <c r="BO84" s="3"/>
      <c r="BP84" s="236"/>
      <c r="BQ84" s="243"/>
      <c r="BR84" s="238"/>
      <c r="BS84" s="3"/>
      <c r="BT84" s="236"/>
      <c r="BU84" s="243"/>
      <c r="BV84" s="238"/>
      <c r="BW84" s="3"/>
      <c r="BX84" s="236"/>
      <c r="BY84" s="243"/>
      <c r="BZ84" s="238"/>
      <c r="CA84" s="3"/>
      <c r="CB84" s="236"/>
      <c r="CC84" s="243"/>
      <c r="CD84" s="238"/>
      <c r="CE84" s="3"/>
      <c r="CF84" s="83"/>
      <c r="CG84" s="86"/>
      <c r="CH84" s="82"/>
      <c r="CJ84" s="236"/>
      <c r="CK84" s="243"/>
      <c r="CL84" s="238"/>
      <c r="CM84" s="3"/>
      <c r="CN84" s="236"/>
      <c r="CO84" s="243"/>
      <c r="CP84" s="238"/>
      <c r="CQ84" s="3"/>
      <c r="CR84" s="236"/>
      <c r="CS84" s="243"/>
      <c r="CT84" s="238"/>
      <c r="CU84" s="3"/>
      <c r="CV84" s="236"/>
      <c r="CW84" s="243"/>
      <c r="CX84" s="238"/>
      <c r="CY84" s="3"/>
      <c r="CZ84" s="83"/>
      <c r="DA84" s="86"/>
      <c r="DB84" s="82"/>
      <c r="DC84" s="4"/>
      <c r="DD84" s="3"/>
      <c r="DE84" s="274"/>
      <c r="DF84" s="280"/>
      <c r="DG84" s="276"/>
      <c r="DH84" s="3"/>
      <c r="DI84" s="274"/>
      <c r="DJ84" s="280"/>
      <c r="DK84" s="276"/>
      <c r="DL84" s="3"/>
      <c r="DM84" s="274"/>
      <c r="DN84" s="280"/>
      <c r="DO84" s="276"/>
      <c r="DP84" s="3"/>
      <c r="DQ84" s="274"/>
      <c r="DR84" s="280"/>
      <c r="DS84" s="276"/>
      <c r="DT84" s="3"/>
      <c r="DU84" s="83"/>
      <c r="DV84" s="86"/>
      <c r="DW84" s="82"/>
      <c r="DY84" s="274"/>
      <c r="DZ84" s="280"/>
      <c r="EA84" s="276"/>
      <c r="EB84" s="3"/>
      <c r="EC84" s="274"/>
      <c r="ED84" s="280"/>
      <c r="EE84" s="276"/>
      <c r="EF84" s="3"/>
      <c r="EG84" s="274"/>
      <c r="EH84" s="280"/>
      <c r="EI84" s="276"/>
      <c r="EJ84" s="3"/>
      <c r="EK84" s="274"/>
      <c r="EL84" s="280"/>
      <c r="EM84" s="276"/>
      <c r="EN84" s="3"/>
      <c r="EO84" s="83"/>
      <c r="EP84" s="86"/>
      <c r="EQ84" s="82"/>
      <c r="ES84" s="274"/>
      <c r="ET84" s="280"/>
      <c r="EU84" s="276"/>
      <c r="EV84" s="3"/>
      <c r="EW84" s="274"/>
      <c r="EX84" s="280"/>
      <c r="EY84" s="276"/>
      <c r="EZ84" s="3"/>
      <c r="FA84" s="274"/>
      <c r="FB84" s="280"/>
      <c r="FC84" s="276"/>
      <c r="FD84" s="3"/>
      <c r="FE84" s="274"/>
      <c r="FF84" s="280"/>
      <c r="FG84" s="276"/>
      <c r="FH84" s="3"/>
      <c r="FI84" s="83"/>
      <c r="FJ84" s="86"/>
      <c r="FK84" s="82"/>
      <c r="FM84" s="274"/>
      <c r="FN84" s="280"/>
      <c r="FO84" s="276"/>
      <c r="FP84" s="3"/>
      <c r="FQ84" s="274"/>
      <c r="FR84" s="280"/>
      <c r="FS84" s="276"/>
      <c r="FT84" s="3"/>
      <c r="FU84" s="274"/>
      <c r="FV84" s="280"/>
      <c r="FW84" s="276"/>
      <c r="FX84" s="3"/>
      <c r="FY84" s="274"/>
      <c r="FZ84" s="280"/>
      <c r="GA84" s="276"/>
      <c r="GB84" s="3"/>
      <c r="GC84" s="83"/>
      <c r="GD84" s="86"/>
      <c r="GE84" s="82"/>
      <c r="GG84" s="274"/>
      <c r="GH84" s="280"/>
      <c r="GI84" s="276"/>
      <c r="GJ84" s="3"/>
      <c r="GK84" s="274"/>
      <c r="GL84" s="280"/>
      <c r="GM84" s="276"/>
      <c r="GN84" s="3"/>
      <c r="GO84" s="274"/>
      <c r="GP84" s="280"/>
      <c r="GQ84" s="276"/>
      <c r="GR84" s="3"/>
      <c r="GS84" s="274"/>
      <c r="GT84" s="280"/>
      <c r="GU84" s="276"/>
      <c r="GV84" s="3"/>
      <c r="GW84" s="83"/>
      <c r="GX84" s="86"/>
      <c r="GY84" s="82"/>
      <c r="HA84" s="274"/>
      <c r="HB84" s="280"/>
      <c r="HC84" s="276"/>
      <c r="HD84" s="3"/>
      <c r="HE84" s="274"/>
      <c r="HF84" s="280"/>
      <c r="HG84" s="276"/>
      <c r="HH84" s="3"/>
      <c r="HI84" s="274"/>
      <c r="HJ84" s="280"/>
      <c r="HK84" s="276"/>
      <c r="HL84" s="3"/>
      <c r="HM84" s="274"/>
      <c r="HN84" s="280"/>
      <c r="HO84" s="276"/>
      <c r="HP84" s="3"/>
      <c r="HQ84" s="83"/>
      <c r="HR84" s="86"/>
      <c r="HS84" s="82"/>
      <c r="HU84" s="274"/>
      <c r="HV84" s="280"/>
      <c r="HW84" s="276"/>
      <c r="HX84" s="3"/>
      <c r="HY84" s="274"/>
      <c r="HZ84" s="280"/>
      <c r="IA84" s="276"/>
      <c r="IB84" s="3"/>
      <c r="IC84" s="274"/>
      <c r="ID84" s="280"/>
      <c r="IE84" s="276"/>
      <c r="IF84" s="3"/>
      <c r="IG84" s="274"/>
      <c r="IH84" s="280"/>
      <c r="II84" s="276"/>
      <c r="IJ84" s="3"/>
      <c r="IK84" s="83"/>
      <c r="IL84" s="86"/>
      <c r="IM84" s="82"/>
      <c r="IO84" s="274"/>
      <c r="IP84" s="280"/>
      <c r="IQ84" s="276"/>
      <c r="IR84" s="3"/>
      <c r="IS84" s="274"/>
      <c r="IT84" s="280"/>
      <c r="IU84" s="276"/>
      <c r="IV84" s="3"/>
      <c r="IW84" s="274"/>
      <c r="IX84" s="280"/>
      <c r="IY84" s="276"/>
      <c r="IZ84" s="3"/>
      <c r="JA84" s="274"/>
      <c r="JB84" s="280"/>
      <c r="JC84" s="276"/>
      <c r="JD84" s="3"/>
      <c r="JE84" s="83"/>
      <c r="JF84" s="86"/>
      <c r="JG84" s="82"/>
      <c r="JI84" s="274"/>
      <c r="JJ84" s="280"/>
      <c r="JK84" s="276"/>
      <c r="JL84" s="3"/>
      <c r="JM84" s="274"/>
      <c r="JN84" s="280"/>
      <c r="JO84" s="276"/>
      <c r="JP84" s="3"/>
      <c r="JQ84" s="274"/>
      <c r="JR84" s="280"/>
      <c r="JS84" s="276"/>
      <c r="JT84" s="3"/>
      <c r="JU84" s="274"/>
      <c r="JV84" s="280"/>
      <c r="JW84" s="276"/>
      <c r="JX84" s="3"/>
      <c r="JY84" s="83"/>
      <c r="JZ84" s="86"/>
      <c r="KA84" s="82"/>
      <c r="KC84" s="274"/>
      <c r="KD84" s="280"/>
      <c r="KE84" s="276"/>
      <c r="KF84" s="3"/>
      <c r="KG84" s="274"/>
      <c r="KH84" s="280"/>
      <c r="KI84" s="276"/>
      <c r="KJ84" s="3"/>
      <c r="KK84" s="274"/>
      <c r="KL84" s="280"/>
      <c r="KM84" s="276"/>
      <c r="KN84" s="3"/>
      <c r="KO84" s="274"/>
      <c r="KP84" s="280"/>
      <c r="KQ84" s="276"/>
      <c r="KR84" s="3"/>
      <c r="KS84" s="83"/>
      <c r="KT84" s="86"/>
      <c r="KU84" s="82"/>
    </row>
    <row r="85" spans="1:307">
      <c r="A85" s="5" t="s">
        <v>104</v>
      </c>
      <c r="H85" s="236"/>
      <c r="I85" s="243"/>
      <c r="J85" s="238"/>
      <c r="K85" s="3"/>
      <c r="L85" s="236"/>
      <c r="M85" s="243"/>
      <c r="N85" s="238"/>
      <c r="O85" s="3"/>
      <c r="P85" s="236"/>
      <c r="Q85" s="243"/>
      <c r="R85" s="238"/>
      <c r="S85" s="3"/>
      <c r="T85" s="236"/>
      <c r="U85" s="243"/>
      <c r="V85" s="238"/>
      <c r="W85" s="3"/>
      <c r="X85" s="83"/>
      <c r="Y85" s="86"/>
      <c r="Z85" s="82"/>
      <c r="AB85" s="236"/>
      <c r="AC85" s="243"/>
      <c r="AD85" s="238"/>
      <c r="AE85" s="3"/>
      <c r="AF85" s="236"/>
      <c r="AG85" s="243"/>
      <c r="AH85" s="238"/>
      <c r="AI85" s="3"/>
      <c r="AJ85" s="236"/>
      <c r="AK85" s="243"/>
      <c r="AL85" s="238"/>
      <c r="AM85" s="3"/>
      <c r="AN85" s="236"/>
      <c r="AO85" s="243"/>
      <c r="AP85" s="238"/>
      <c r="AQ85" s="3"/>
      <c r="AR85" s="83"/>
      <c r="AS85" s="86"/>
      <c r="AT85" s="82"/>
      <c r="AV85" s="236"/>
      <c r="AW85" s="243"/>
      <c r="AX85" s="238"/>
      <c r="AY85" s="3"/>
      <c r="AZ85" s="236"/>
      <c r="BA85" s="243"/>
      <c r="BB85" s="238"/>
      <c r="BC85" s="3"/>
      <c r="BD85" s="236"/>
      <c r="BE85" s="243"/>
      <c r="BF85" s="238"/>
      <c r="BG85" s="3"/>
      <c r="BH85" s="236"/>
      <c r="BI85" s="243"/>
      <c r="BJ85" s="238"/>
      <c r="BK85" s="3"/>
      <c r="BL85" s="83"/>
      <c r="BM85" s="86"/>
      <c r="BN85" s="82"/>
      <c r="BO85" s="3"/>
      <c r="BP85" s="236"/>
      <c r="BQ85" s="243"/>
      <c r="BR85" s="238"/>
      <c r="BS85" s="3"/>
      <c r="BT85" s="236"/>
      <c r="BU85" s="243"/>
      <c r="BV85" s="238"/>
      <c r="BW85" s="3"/>
      <c r="BX85" s="236"/>
      <c r="BY85" s="243"/>
      <c r="BZ85" s="238"/>
      <c r="CA85" s="3"/>
      <c r="CB85" s="236"/>
      <c r="CC85" s="243"/>
      <c r="CD85" s="238"/>
      <c r="CE85" s="3"/>
      <c r="CF85" s="83"/>
      <c r="CG85" s="86"/>
      <c r="CH85" s="82"/>
      <c r="CJ85" s="236"/>
      <c r="CK85" s="243"/>
      <c r="CL85" s="238"/>
      <c r="CM85" s="3"/>
      <c r="CN85" s="236"/>
      <c r="CO85" s="243"/>
      <c r="CP85" s="238"/>
      <c r="CQ85" s="3"/>
      <c r="CR85" s="236"/>
      <c r="CS85" s="243"/>
      <c r="CT85" s="238"/>
      <c r="CU85" s="3"/>
      <c r="CV85" s="236"/>
      <c r="CW85" s="243"/>
      <c r="CX85" s="238"/>
      <c r="CY85" s="3"/>
      <c r="CZ85" s="83"/>
      <c r="DA85" s="86"/>
      <c r="DB85" s="82"/>
      <c r="DC85" s="4"/>
      <c r="DD85" s="3"/>
      <c r="DE85" s="274"/>
      <c r="DF85" s="280"/>
      <c r="DG85" s="276"/>
      <c r="DH85" s="3"/>
      <c r="DI85" s="274"/>
      <c r="DJ85" s="280"/>
      <c r="DK85" s="276"/>
      <c r="DL85" s="3"/>
      <c r="DM85" s="274"/>
      <c r="DN85" s="280"/>
      <c r="DO85" s="276"/>
      <c r="DP85" s="3"/>
      <c r="DQ85" s="274"/>
      <c r="DR85" s="280"/>
      <c r="DS85" s="276"/>
      <c r="DT85" s="3"/>
      <c r="DU85" s="83"/>
      <c r="DV85" s="86"/>
      <c r="DW85" s="82"/>
      <c r="DY85" s="274"/>
      <c r="DZ85" s="280"/>
      <c r="EA85" s="276"/>
      <c r="EB85" s="3"/>
      <c r="EC85" s="274"/>
      <c r="ED85" s="280"/>
      <c r="EE85" s="276"/>
      <c r="EF85" s="3"/>
      <c r="EG85" s="274"/>
      <c r="EH85" s="280"/>
      <c r="EI85" s="276"/>
      <c r="EJ85" s="3"/>
      <c r="EK85" s="274"/>
      <c r="EL85" s="280"/>
      <c r="EM85" s="276"/>
      <c r="EN85" s="3"/>
      <c r="EO85" s="83"/>
      <c r="EP85" s="86"/>
      <c r="EQ85" s="82"/>
      <c r="ES85" s="274"/>
      <c r="ET85" s="280"/>
      <c r="EU85" s="276"/>
      <c r="EV85" s="3"/>
      <c r="EW85" s="274"/>
      <c r="EX85" s="280"/>
      <c r="EY85" s="276"/>
      <c r="EZ85" s="3"/>
      <c r="FA85" s="274"/>
      <c r="FB85" s="280"/>
      <c r="FC85" s="276"/>
      <c r="FD85" s="3"/>
      <c r="FE85" s="274"/>
      <c r="FF85" s="280"/>
      <c r="FG85" s="276"/>
      <c r="FH85" s="3"/>
      <c r="FI85" s="83"/>
      <c r="FJ85" s="86"/>
      <c r="FK85" s="82"/>
      <c r="FM85" s="274"/>
      <c r="FN85" s="280"/>
      <c r="FO85" s="276"/>
      <c r="FP85" s="3"/>
      <c r="FQ85" s="274"/>
      <c r="FR85" s="280"/>
      <c r="FS85" s="276"/>
      <c r="FT85" s="3"/>
      <c r="FU85" s="274"/>
      <c r="FV85" s="280"/>
      <c r="FW85" s="276"/>
      <c r="FX85" s="3"/>
      <c r="FY85" s="274"/>
      <c r="FZ85" s="280"/>
      <c r="GA85" s="276"/>
      <c r="GB85" s="3"/>
      <c r="GC85" s="83"/>
      <c r="GD85" s="86"/>
      <c r="GE85" s="82"/>
      <c r="GG85" s="274"/>
      <c r="GH85" s="280"/>
      <c r="GI85" s="276"/>
      <c r="GJ85" s="3"/>
      <c r="GK85" s="274"/>
      <c r="GL85" s="280"/>
      <c r="GM85" s="276"/>
      <c r="GN85" s="3"/>
      <c r="GO85" s="274"/>
      <c r="GP85" s="280"/>
      <c r="GQ85" s="276"/>
      <c r="GR85" s="3"/>
      <c r="GS85" s="274"/>
      <c r="GT85" s="280"/>
      <c r="GU85" s="276"/>
      <c r="GV85" s="3"/>
      <c r="GW85" s="83"/>
      <c r="GX85" s="86"/>
      <c r="GY85" s="82"/>
      <c r="HA85" s="274"/>
      <c r="HB85" s="280"/>
      <c r="HC85" s="276"/>
      <c r="HD85" s="3"/>
      <c r="HE85" s="274"/>
      <c r="HF85" s="280"/>
      <c r="HG85" s="276"/>
      <c r="HH85" s="3"/>
      <c r="HI85" s="274"/>
      <c r="HJ85" s="280"/>
      <c r="HK85" s="276"/>
      <c r="HL85" s="3"/>
      <c r="HM85" s="274"/>
      <c r="HN85" s="280"/>
      <c r="HO85" s="276"/>
      <c r="HP85" s="3"/>
      <c r="HQ85" s="83"/>
      <c r="HR85" s="86"/>
      <c r="HS85" s="82"/>
      <c r="HU85" s="274"/>
      <c r="HV85" s="280"/>
      <c r="HW85" s="276"/>
      <c r="HX85" s="3"/>
      <c r="HY85" s="274"/>
      <c r="HZ85" s="280"/>
      <c r="IA85" s="276"/>
      <c r="IB85" s="3"/>
      <c r="IC85" s="274"/>
      <c r="ID85" s="280"/>
      <c r="IE85" s="276"/>
      <c r="IF85" s="3"/>
      <c r="IG85" s="274"/>
      <c r="IH85" s="280"/>
      <c r="II85" s="276"/>
      <c r="IJ85" s="3"/>
      <c r="IK85" s="83"/>
      <c r="IL85" s="86"/>
      <c r="IM85" s="82"/>
      <c r="IO85" s="274"/>
      <c r="IP85" s="280"/>
      <c r="IQ85" s="276"/>
      <c r="IR85" s="3"/>
      <c r="IS85" s="274"/>
      <c r="IT85" s="280"/>
      <c r="IU85" s="276"/>
      <c r="IV85" s="3"/>
      <c r="IW85" s="274"/>
      <c r="IX85" s="280"/>
      <c r="IY85" s="276"/>
      <c r="IZ85" s="3"/>
      <c r="JA85" s="274"/>
      <c r="JB85" s="280"/>
      <c r="JC85" s="276"/>
      <c r="JD85" s="3"/>
      <c r="JE85" s="83"/>
      <c r="JF85" s="86"/>
      <c r="JG85" s="82"/>
      <c r="JI85" s="274"/>
      <c r="JJ85" s="280"/>
      <c r="JK85" s="276"/>
      <c r="JL85" s="3"/>
      <c r="JM85" s="274"/>
      <c r="JN85" s="280"/>
      <c r="JO85" s="276"/>
      <c r="JP85" s="3"/>
      <c r="JQ85" s="274"/>
      <c r="JR85" s="280"/>
      <c r="JS85" s="276"/>
      <c r="JT85" s="3"/>
      <c r="JU85" s="274"/>
      <c r="JV85" s="280"/>
      <c r="JW85" s="276"/>
      <c r="JX85" s="3"/>
      <c r="JY85" s="83"/>
      <c r="JZ85" s="86"/>
      <c r="KA85" s="82"/>
      <c r="KC85" s="274"/>
      <c r="KD85" s="280"/>
      <c r="KE85" s="276"/>
      <c r="KF85" s="3"/>
      <c r="KG85" s="274"/>
      <c r="KH85" s="280"/>
      <c r="KI85" s="276"/>
      <c r="KJ85" s="3"/>
      <c r="KK85" s="274"/>
      <c r="KL85" s="280"/>
      <c r="KM85" s="276"/>
      <c r="KN85" s="3"/>
      <c r="KO85" s="274"/>
      <c r="KP85" s="280"/>
      <c r="KQ85" s="276"/>
      <c r="KR85" s="3"/>
      <c r="KS85" s="83"/>
      <c r="KT85" s="86"/>
      <c r="KU85" s="82"/>
    </row>
    <row r="86" spans="1:307">
      <c r="A86" s="7" t="s">
        <v>105</v>
      </c>
      <c r="H86" s="236"/>
      <c r="I86" s="245"/>
      <c r="J86" s="238"/>
      <c r="K86" s="3"/>
      <c r="L86" s="236"/>
      <c r="M86" s="245"/>
      <c r="N86" s="238"/>
      <c r="O86" s="3"/>
      <c r="P86" s="236"/>
      <c r="Q86" s="245"/>
      <c r="R86" s="238"/>
      <c r="S86" s="3"/>
      <c r="T86" s="236"/>
      <c r="U86" s="245"/>
      <c r="V86" s="238"/>
      <c r="W86" s="3"/>
      <c r="X86" s="83"/>
      <c r="Y86" s="88"/>
      <c r="Z86" s="82"/>
      <c r="AB86" s="236"/>
      <c r="AC86" s="245"/>
      <c r="AD86" s="238"/>
      <c r="AE86" s="3"/>
      <c r="AF86" s="236"/>
      <c r="AG86" s="245"/>
      <c r="AH86" s="238"/>
      <c r="AI86" s="3"/>
      <c r="AJ86" s="236"/>
      <c r="AK86" s="245"/>
      <c r="AL86" s="238"/>
      <c r="AM86" s="3"/>
      <c r="AN86" s="236"/>
      <c r="AO86" s="245"/>
      <c r="AP86" s="238"/>
      <c r="AQ86" s="3"/>
      <c r="AR86" s="83"/>
      <c r="AS86" s="88"/>
      <c r="AT86" s="82"/>
      <c r="AV86" s="236"/>
      <c r="AW86" s="245"/>
      <c r="AX86" s="238"/>
      <c r="AY86" s="3"/>
      <c r="AZ86" s="236"/>
      <c r="BA86" s="245"/>
      <c r="BB86" s="238"/>
      <c r="BC86" s="3"/>
      <c r="BD86" s="236"/>
      <c r="BE86" s="245"/>
      <c r="BF86" s="238"/>
      <c r="BG86" s="3"/>
      <c r="BH86" s="236"/>
      <c r="BI86" s="245"/>
      <c r="BJ86" s="238"/>
      <c r="BK86" s="3"/>
      <c r="BL86" s="83"/>
      <c r="BM86" s="88"/>
      <c r="BN86" s="82"/>
      <c r="BO86" s="3"/>
      <c r="BP86" s="236"/>
      <c r="BQ86" s="245"/>
      <c r="BR86" s="238"/>
      <c r="BS86" s="3"/>
      <c r="BT86" s="236"/>
      <c r="BU86" s="245"/>
      <c r="BV86" s="238"/>
      <c r="BW86" s="3"/>
      <c r="BX86" s="236"/>
      <c r="BY86" s="245"/>
      <c r="BZ86" s="238"/>
      <c r="CA86" s="3"/>
      <c r="CB86" s="236"/>
      <c r="CC86" s="245"/>
      <c r="CD86" s="238"/>
      <c r="CE86" s="3"/>
      <c r="CF86" s="83"/>
      <c r="CG86" s="88"/>
      <c r="CH86" s="82"/>
      <c r="CJ86" s="236"/>
      <c r="CK86" s="245"/>
      <c r="CL86" s="238"/>
      <c r="CM86" s="3"/>
      <c r="CN86" s="236"/>
      <c r="CO86" s="245"/>
      <c r="CP86" s="238"/>
      <c r="CQ86" s="3"/>
      <c r="CR86" s="236"/>
      <c r="CS86" s="245"/>
      <c r="CT86" s="238"/>
      <c r="CU86" s="3"/>
      <c r="CV86" s="236"/>
      <c r="CW86" s="245"/>
      <c r="CX86" s="238"/>
      <c r="CY86" s="3"/>
      <c r="CZ86" s="83"/>
      <c r="DA86" s="88"/>
      <c r="DB86" s="82"/>
      <c r="DC86" s="4"/>
      <c r="DD86" s="3"/>
      <c r="DE86" s="274"/>
      <c r="DF86" s="282"/>
      <c r="DG86" s="276"/>
      <c r="DH86" s="3"/>
      <c r="DI86" s="274"/>
      <c r="DJ86" s="282"/>
      <c r="DK86" s="276"/>
      <c r="DL86" s="3"/>
      <c r="DM86" s="274"/>
      <c r="DN86" s="282"/>
      <c r="DO86" s="276"/>
      <c r="DP86" s="3"/>
      <c r="DQ86" s="274"/>
      <c r="DR86" s="282"/>
      <c r="DS86" s="276"/>
      <c r="DT86" s="3"/>
      <c r="DU86" s="83"/>
      <c r="DV86" s="88"/>
      <c r="DW86" s="82"/>
      <c r="DY86" s="274"/>
      <c r="DZ86" s="282"/>
      <c r="EA86" s="276"/>
      <c r="EB86" s="3"/>
      <c r="EC86" s="274"/>
      <c r="ED86" s="282"/>
      <c r="EE86" s="276"/>
      <c r="EF86" s="3"/>
      <c r="EG86" s="274"/>
      <c r="EH86" s="282"/>
      <c r="EI86" s="276"/>
      <c r="EJ86" s="3"/>
      <c r="EK86" s="274"/>
      <c r="EL86" s="282"/>
      <c r="EM86" s="276"/>
      <c r="EN86" s="3"/>
      <c r="EO86" s="83"/>
      <c r="EP86" s="88"/>
      <c r="EQ86" s="82"/>
      <c r="ES86" s="274"/>
      <c r="ET86" s="282"/>
      <c r="EU86" s="276"/>
      <c r="EV86" s="3"/>
      <c r="EW86" s="274"/>
      <c r="EX86" s="282"/>
      <c r="EY86" s="276"/>
      <c r="EZ86" s="3"/>
      <c r="FA86" s="274"/>
      <c r="FB86" s="282"/>
      <c r="FC86" s="276"/>
      <c r="FD86" s="3"/>
      <c r="FE86" s="274"/>
      <c r="FF86" s="282"/>
      <c r="FG86" s="276"/>
      <c r="FH86" s="3"/>
      <c r="FI86" s="83"/>
      <c r="FJ86" s="88"/>
      <c r="FK86" s="82"/>
      <c r="FM86" s="274"/>
      <c r="FN86" s="282"/>
      <c r="FO86" s="276"/>
      <c r="FP86" s="3"/>
      <c r="FQ86" s="274"/>
      <c r="FR86" s="282"/>
      <c r="FS86" s="276"/>
      <c r="FT86" s="3"/>
      <c r="FU86" s="274"/>
      <c r="FV86" s="282"/>
      <c r="FW86" s="276"/>
      <c r="FX86" s="3"/>
      <c r="FY86" s="274"/>
      <c r="FZ86" s="282"/>
      <c r="GA86" s="276"/>
      <c r="GB86" s="3"/>
      <c r="GC86" s="83"/>
      <c r="GD86" s="88"/>
      <c r="GE86" s="82"/>
      <c r="GG86" s="274"/>
      <c r="GH86" s="282"/>
      <c r="GI86" s="276"/>
      <c r="GJ86" s="3"/>
      <c r="GK86" s="274"/>
      <c r="GL86" s="282"/>
      <c r="GM86" s="276"/>
      <c r="GN86" s="3"/>
      <c r="GO86" s="274"/>
      <c r="GP86" s="282"/>
      <c r="GQ86" s="276"/>
      <c r="GR86" s="3"/>
      <c r="GS86" s="274"/>
      <c r="GT86" s="282"/>
      <c r="GU86" s="276"/>
      <c r="GV86" s="3"/>
      <c r="GW86" s="83"/>
      <c r="GX86" s="88"/>
      <c r="GY86" s="82"/>
      <c r="HA86" s="274"/>
      <c r="HB86" s="282"/>
      <c r="HC86" s="276"/>
      <c r="HD86" s="3"/>
      <c r="HE86" s="274"/>
      <c r="HF86" s="282"/>
      <c r="HG86" s="276"/>
      <c r="HH86" s="3"/>
      <c r="HI86" s="274"/>
      <c r="HJ86" s="282"/>
      <c r="HK86" s="276"/>
      <c r="HL86" s="3"/>
      <c r="HM86" s="274"/>
      <c r="HN86" s="282"/>
      <c r="HO86" s="276"/>
      <c r="HP86" s="3"/>
      <c r="HQ86" s="83"/>
      <c r="HR86" s="88"/>
      <c r="HS86" s="82"/>
      <c r="HU86" s="274"/>
      <c r="HV86" s="282"/>
      <c r="HW86" s="276"/>
      <c r="HX86" s="3"/>
      <c r="HY86" s="274"/>
      <c r="HZ86" s="282"/>
      <c r="IA86" s="276"/>
      <c r="IB86" s="3"/>
      <c r="IC86" s="274"/>
      <c r="ID86" s="282"/>
      <c r="IE86" s="276"/>
      <c r="IF86" s="3"/>
      <c r="IG86" s="274"/>
      <c r="IH86" s="282"/>
      <c r="II86" s="276"/>
      <c r="IJ86" s="3"/>
      <c r="IK86" s="83"/>
      <c r="IL86" s="88"/>
      <c r="IM86" s="82"/>
      <c r="IO86" s="274"/>
      <c r="IP86" s="282"/>
      <c r="IQ86" s="276"/>
      <c r="IR86" s="3"/>
      <c r="IS86" s="274"/>
      <c r="IT86" s="282"/>
      <c r="IU86" s="276"/>
      <c r="IV86" s="3"/>
      <c r="IW86" s="274"/>
      <c r="IX86" s="282"/>
      <c r="IY86" s="276"/>
      <c r="IZ86" s="3"/>
      <c r="JA86" s="274"/>
      <c r="JB86" s="282"/>
      <c r="JC86" s="276"/>
      <c r="JD86" s="3"/>
      <c r="JE86" s="83"/>
      <c r="JF86" s="88"/>
      <c r="JG86" s="82"/>
      <c r="JI86" s="274"/>
      <c r="JJ86" s="282"/>
      <c r="JK86" s="276"/>
      <c r="JL86" s="3"/>
      <c r="JM86" s="274"/>
      <c r="JN86" s="282"/>
      <c r="JO86" s="276"/>
      <c r="JP86" s="3"/>
      <c r="JQ86" s="274"/>
      <c r="JR86" s="282"/>
      <c r="JS86" s="276"/>
      <c r="JT86" s="3"/>
      <c r="JU86" s="274"/>
      <c r="JV86" s="282"/>
      <c r="JW86" s="276"/>
      <c r="JX86" s="3"/>
      <c r="JY86" s="83"/>
      <c r="JZ86" s="88"/>
      <c r="KA86" s="82"/>
      <c r="KC86" s="274"/>
      <c r="KD86" s="282"/>
      <c r="KE86" s="276"/>
      <c r="KF86" s="3"/>
      <c r="KG86" s="274"/>
      <c r="KH86" s="282"/>
      <c r="KI86" s="276"/>
      <c r="KJ86" s="3"/>
      <c r="KK86" s="274"/>
      <c r="KL86" s="282"/>
      <c r="KM86" s="276"/>
      <c r="KN86" s="3"/>
      <c r="KO86" s="274"/>
      <c r="KP86" s="282"/>
      <c r="KQ86" s="276"/>
      <c r="KR86" s="3"/>
      <c r="KS86" s="83"/>
      <c r="KT86" s="88"/>
      <c r="KU86" s="82"/>
    </row>
    <row r="87" spans="1:307">
      <c r="A87" s="68" t="s">
        <v>106</v>
      </c>
      <c r="H87" s="236"/>
      <c r="I87" s="239">
        <v>1356</v>
      </c>
      <c r="J87" s="238"/>
      <c r="K87" s="3"/>
      <c r="L87" s="236"/>
      <c r="M87" s="239">
        <v>854</v>
      </c>
      <c r="N87" s="238"/>
      <c r="O87" s="3"/>
      <c r="P87" s="236"/>
      <c r="Q87" s="239">
        <v>4416</v>
      </c>
      <c r="R87" s="238"/>
      <c r="S87" s="3"/>
      <c r="T87" s="236"/>
      <c r="U87" s="239">
        <v>3897</v>
      </c>
      <c r="V87" s="238"/>
      <c r="W87" s="3"/>
      <c r="X87" s="83"/>
      <c r="Y87" s="89">
        <v>3897</v>
      </c>
      <c r="Z87" s="82"/>
      <c r="AB87" s="236"/>
      <c r="AC87" s="239">
        <v>3027</v>
      </c>
      <c r="AD87" s="238"/>
      <c r="AE87" s="3"/>
      <c r="AF87" s="236"/>
      <c r="AG87" s="239">
        <v>3008</v>
      </c>
      <c r="AH87" s="238"/>
      <c r="AI87" s="3"/>
      <c r="AJ87" s="236"/>
      <c r="AK87" s="239">
        <v>4164</v>
      </c>
      <c r="AL87" s="238"/>
      <c r="AM87" s="3"/>
      <c r="AN87" s="236"/>
      <c r="AO87" s="239">
        <v>4160</v>
      </c>
      <c r="AP87" s="238"/>
      <c r="AQ87" s="3"/>
      <c r="AR87" s="83"/>
      <c r="AS87" s="89">
        <v>4160</v>
      </c>
      <c r="AT87" s="82"/>
      <c r="AV87" s="236"/>
      <c r="AW87" s="239">
        <v>4155</v>
      </c>
      <c r="AX87" s="238"/>
      <c r="AY87" s="3"/>
      <c r="AZ87" s="236"/>
      <c r="BA87" s="239">
        <v>4451</v>
      </c>
      <c r="BB87" s="238"/>
      <c r="BC87" s="3"/>
      <c r="BD87" s="236"/>
      <c r="BE87" s="239">
        <v>4248</v>
      </c>
      <c r="BF87" s="238"/>
      <c r="BG87" s="3"/>
      <c r="BH87" s="236"/>
      <c r="BI87" s="239">
        <v>7992</v>
      </c>
      <c r="BJ87" s="238"/>
      <c r="BK87" s="3"/>
      <c r="BL87" s="83"/>
      <c r="BM87" s="89">
        <v>7992</v>
      </c>
      <c r="BN87" s="82"/>
      <c r="BO87" s="3"/>
      <c r="BP87" s="236"/>
      <c r="BQ87" s="239">
        <v>10239</v>
      </c>
      <c r="BR87" s="238"/>
      <c r="BS87" s="3"/>
      <c r="BT87" s="236"/>
      <c r="BU87" s="239">
        <v>13741</v>
      </c>
      <c r="BV87" s="238"/>
      <c r="BW87" s="3"/>
      <c r="BX87" s="236"/>
      <c r="BY87" s="239">
        <v>7736</v>
      </c>
      <c r="BZ87" s="238"/>
      <c r="CA87" s="3"/>
      <c r="CB87" s="236"/>
      <c r="CC87" s="239">
        <v>5238</v>
      </c>
      <c r="CD87" s="238"/>
      <c r="CE87" s="3"/>
      <c r="CF87" s="83"/>
      <c r="CG87" s="89">
        <v>5238</v>
      </c>
      <c r="CH87" s="82"/>
      <c r="CJ87" s="236"/>
      <c r="CK87" s="239">
        <v>7241</v>
      </c>
      <c r="CL87" s="238"/>
      <c r="CM87" s="3"/>
      <c r="CN87" s="236"/>
      <c r="CO87" s="239">
        <v>9737</v>
      </c>
      <c r="CP87" s="238"/>
      <c r="CQ87" s="3"/>
      <c r="CR87" s="236"/>
      <c r="CS87" s="239">
        <v>7777</v>
      </c>
      <c r="CT87" s="238"/>
      <c r="CU87" s="3"/>
      <c r="CV87" s="236"/>
      <c r="CW87" s="239">
        <v>10191</v>
      </c>
      <c r="CX87" s="238"/>
      <c r="CY87" s="3"/>
      <c r="CZ87" s="83"/>
      <c r="DA87" s="89">
        <v>10191</v>
      </c>
      <c r="DB87" s="82"/>
      <c r="DC87" s="4"/>
      <c r="DD87" s="3"/>
      <c r="DE87" s="274"/>
      <c r="DF87" s="277">
        <f>'Debt Schedule'!DG55</f>
        <v>8193</v>
      </c>
      <c r="DG87" s="276"/>
      <c r="DH87" s="3"/>
      <c r="DI87" s="274"/>
      <c r="DJ87" s="277">
        <f>'Debt Schedule'!DK55</f>
        <v>5693</v>
      </c>
      <c r="DK87" s="276"/>
      <c r="DL87" s="3"/>
      <c r="DM87" s="274"/>
      <c r="DN87" s="277">
        <f>'Debt Schedule'!DO55</f>
        <v>8693</v>
      </c>
      <c r="DO87" s="276"/>
      <c r="DP87" s="3"/>
      <c r="DQ87" s="274"/>
      <c r="DR87" s="277">
        <f>'Debt Schedule'!DS55</f>
        <v>7193</v>
      </c>
      <c r="DS87" s="276"/>
      <c r="DT87" s="3"/>
      <c r="DU87" s="83"/>
      <c r="DV87" s="81">
        <f t="shared" ref="DV87:DV92" si="10">DR87</f>
        <v>7193</v>
      </c>
      <c r="DW87" s="82"/>
      <c r="DY87" s="274"/>
      <c r="DZ87" s="277">
        <f>'Debt Schedule'!EA55</f>
        <v>9193</v>
      </c>
      <c r="EA87" s="276"/>
      <c r="EB87" s="3"/>
      <c r="EC87" s="274"/>
      <c r="ED87" s="277">
        <f>'Debt Schedule'!EE55</f>
        <v>9193</v>
      </c>
      <c r="EE87" s="276"/>
      <c r="EF87" s="3"/>
      <c r="EG87" s="274"/>
      <c r="EH87" s="277">
        <f>'Debt Schedule'!EI55</f>
        <v>6193</v>
      </c>
      <c r="EI87" s="276"/>
      <c r="EJ87" s="3"/>
      <c r="EK87" s="274"/>
      <c r="EL87" s="277">
        <f>'Debt Schedule'!EM55</f>
        <v>6693</v>
      </c>
      <c r="EM87" s="276"/>
      <c r="EN87" s="3"/>
      <c r="EO87" s="83"/>
      <c r="EP87" s="81">
        <f t="shared" ref="EP87:EP92" si="11">EL87</f>
        <v>6693</v>
      </c>
      <c r="EQ87" s="82"/>
      <c r="ES87" s="274"/>
      <c r="ET87" s="277">
        <f>'Debt Schedule'!EU55</f>
        <v>4693</v>
      </c>
      <c r="EU87" s="276"/>
      <c r="EV87" s="3"/>
      <c r="EW87" s="274"/>
      <c r="EX87" s="277">
        <f>'Debt Schedule'!EY55</f>
        <v>4693</v>
      </c>
      <c r="EY87" s="276"/>
      <c r="EZ87" s="3"/>
      <c r="FA87" s="274"/>
      <c r="FB87" s="277">
        <f>'Debt Schedule'!FC55</f>
        <v>5193</v>
      </c>
      <c r="FC87" s="276"/>
      <c r="FD87" s="3"/>
      <c r="FE87" s="274"/>
      <c r="FF87" s="277">
        <f>'Debt Schedule'!FG55</f>
        <v>4693</v>
      </c>
      <c r="FG87" s="276"/>
      <c r="FH87" s="3"/>
      <c r="FI87" s="83"/>
      <c r="FJ87" s="81">
        <f t="shared" ref="FJ87:FJ92" si="12">FF87</f>
        <v>4693</v>
      </c>
      <c r="FK87" s="82"/>
      <c r="FM87" s="274"/>
      <c r="FN87" s="277">
        <f>'Debt Schedule'!FO55</f>
        <v>5443</v>
      </c>
      <c r="FO87" s="276"/>
      <c r="FP87" s="3"/>
      <c r="FQ87" s="274"/>
      <c r="FR87" s="277">
        <f>'Debt Schedule'!FS55</f>
        <v>5443</v>
      </c>
      <c r="FS87" s="276"/>
      <c r="FT87" s="3"/>
      <c r="FU87" s="274"/>
      <c r="FV87" s="277">
        <f>'Debt Schedule'!FW55</f>
        <v>5943</v>
      </c>
      <c r="FW87" s="276"/>
      <c r="FX87" s="3"/>
      <c r="FY87" s="274"/>
      <c r="FZ87" s="277">
        <f>'Debt Schedule'!GA55</f>
        <v>5943</v>
      </c>
      <c r="GA87" s="276"/>
      <c r="GB87" s="3"/>
      <c r="GC87" s="83"/>
      <c r="GD87" s="81">
        <f t="shared" ref="GD87:GD92" si="13">FZ87</f>
        <v>5943</v>
      </c>
      <c r="GE87" s="82"/>
      <c r="GG87" s="274"/>
      <c r="GH87" s="277">
        <f>'Debt Schedule'!GI55</f>
        <v>5193</v>
      </c>
      <c r="GI87" s="276"/>
      <c r="GJ87" s="3"/>
      <c r="GK87" s="274"/>
      <c r="GL87" s="277">
        <f>'Debt Schedule'!GM55</f>
        <v>5193</v>
      </c>
      <c r="GM87" s="276"/>
      <c r="GN87" s="3"/>
      <c r="GO87" s="274"/>
      <c r="GP87" s="277">
        <f>'Debt Schedule'!GQ55</f>
        <v>4193</v>
      </c>
      <c r="GQ87" s="276"/>
      <c r="GR87" s="3"/>
      <c r="GS87" s="274"/>
      <c r="GT87" s="277">
        <f>'Debt Schedule'!GU55</f>
        <v>4693</v>
      </c>
      <c r="GU87" s="276"/>
      <c r="GV87" s="3"/>
      <c r="GW87" s="83"/>
      <c r="GX87" s="81">
        <f t="shared" ref="GX87:GX92" si="14">GT87</f>
        <v>4693</v>
      </c>
      <c r="GY87" s="82"/>
      <c r="HA87" s="274"/>
      <c r="HB87" s="277">
        <f>'Debt Schedule'!HC55</f>
        <v>4693</v>
      </c>
      <c r="HC87" s="276"/>
      <c r="HD87" s="3"/>
      <c r="HE87" s="274"/>
      <c r="HF87" s="277">
        <f>'Debt Schedule'!HG55</f>
        <v>4693</v>
      </c>
      <c r="HG87" s="276"/>
      <c r="HH87" s="3"/>
      <c r="HI87" s="274"/>
      <c r="HJ87" s="277">
        <f>'Debt Schedule'!HK55</f>
        <v>5443</v>
      </c>
      <c r="HK87" s="276"/>
      <c r="HL87" s="3"/>
      <c r="HM87" s="274"/>
      <c r="HN87" s="277">
        <f>'Debt Schedule'!HO55</f>
        <v>4943</v>
      </c>
      <c r="HO87" s="276"/>
      <c r="HP87" s="3"/>
      <c r="HQ87" s="83"/>
      <c r="HR87" s="81">
        <f t="shared" ref="HR87:HR92" si="15">HN87</f>
        <v>4943</v>
      </c>
      <c r="HS87" s="82"/>
      <c r="HU87" s="274"/>
      <c r="HV87" s="277">
        <f>'Debt Schedule'!HW55</f>
        <v>6443</v>
      </c>
      <c r="HW87" s="276"/>
      <c r="HX87" s="3"/>
      <c r="HY87" s="274"/>
      <c r="HZ87" s="277">
        <f>'Debt Schedule'!IA55</f>
        <v>6443</v>
      </c>
      <c r="IA87" s="276"/>
      <c r="IB87" s="3"/>
      <c r="IC87" s="274"/>
      <c r="ID87" s="277">
        <f>'Debt Schedule'!IE55</f>
        <v>5693</v>
      </c>
      <c r="IE87" s="276"/>
      <c r="IF87" s="3"/>
      <c r="IG87" s="274"/>
      <c r="IH87" s="277">
        <f>'Debt Schedule'!II55</f>
        <v>5693</v>
      </c>
      <c r="II87" s="276"/>
      <c r="IJ87" s="3"/>
      <c r="IK87" s="83"/>
      <c r="IL87" s="81">
        <f t="shared" ref="IL87:IL92" si="16">IH87</f>
        <v>5693</v>
      </c>
      <c r="IM87" s="82"/>
      <c r="IO87" s="274"/>
      <c r="IP87" s="277">
        <f>'Debt Schedule'!IQ55</f>
        <v>4193</v>
      </c>
      <c r="IQ87" s="276"/>
      <c r="IR87" s="3"/>
      <c r="IS87" s="274"/>
      <c r="IT87" s="277">
        <f>'Debt Schedule'!IU55</f>
        <v>4193</v>
      </c>
      <c r="IU87" s="276"/>
      <c r="IV87" s="3"/>
      <c r="IW87" s="274"/>
      <c r="IX87" s="277">
        <f>'Debt Schedule'!IY55</f>
        <v>4193</v>
      </c>
      <c r="IY87" s="276"/>
      <c r="IZ87" s="3"/>
      <c r="JA87" s="274"/>
      <c r="JB87" s="277">
        <f>'Debt Schedule'!JC55</f>
        <v>4193</v>
      </c>
      <c r="JC87" s="276"/>
      <c r="JD87" s="3"/>
      <c r="JE87" s="83"/>
      <c r="JF87" s="81">
        <f t="shared" ref="JF87:JF92" si="17">JB87</f>
        <v>4193</v>
      </c>
      <c r="JG87" s="82"/>
      <c r="JI87" s="274"/>
      <c r="JJ87" s="277">
        <f>'Debt Schedule'!JK55</f>
        <v>4193</v>
      </c>
      <c r="JK87" s="276"/>
      <c r="JL87" s="3"/>
      <c r="JM87" s="274"/>
      <c r="JN87" s="277">
        <f>'Debt Schedule'!JO55</f>
        <v>4193</v>
      </c>
      <c r="JO87" s="276"/>
      <c r="JP87" s="3"/>
      <c r="JQ87" s="274"/>
      <c r="JR87" s="277">
        <f>'Debt Schedule'!JS55</f>
        <v>4193</v>
      </c>
      <c r="JS87" s="276"/>
      <c r="JT87" s="3"/>
      <c r="JU87" s="274"/>
      <c r="JV87" s="277">
        <f>'Debt Schedule'!JW55</f>
        <v>4193</v>
      </c>
      <c r="JW87" s="276"/>
      <c r="JX87" s="3"/>
      <c r="JY87" s="83"/>
      <c r="JZ87" s="81">
        <f t="shared" ref="JZ87:JZ92" si="18">JV87</f>
        <v>4193</v>
      </c>
      <c r="KA87" s="82"/>
      <c r="KC87" s="274"/>
      <c r="KD87" s="277">
        <f>'Debt Schedule'!KE55</f>
        <v>4193</v>
      </c>
      <c r="KE87" s="276"/>
      <c r="KF87" s="3"/>
      <c r="KG87" s="274"/>
      <c r="KH87" s="277">
        <f>'Debt Schedule'!KI55</f>
        <v>4193</v>
      </c>
      <c r="KI87" s="276"/>
      <c r="KJ87" s="3"/>
      <c r="KK87" s="274"/>
      <c r="KL87" s="277">
        <f>'Debt Schedule'!KM55</f>
        <v>4193</v>
      </c>
      <c r="KM87" s="276"/>
      <c r="KN87" s="3"/>
      <c r="KO87" s="274"/>
      <c r="KP87" s="277">
        <f>'Debt Schedule'!KQ55</f>
        <v>4193</v>
      </c>
      <c r="KQ87" s="276"/>
      <c r="KR87" s="3"/>
      <c r="KS87" s="83"/>
      <c r="KT87" s="81">
        <f t="shared" ref="KT87:KT92" si="19">KP87</f>
        <v>4193</v>
      </c>
      <c r="KU87" s="82"/>
    </row>
    <row r="88" spans="1:307">
      <c r="A88" s="68" t="s">
        <v>107</v>
      </c>
      <c r="H88" s="236"/>
      <c r="I88" s="240">
        <v>1022</v>
      </c>
      <c r="J88" s="238"/>
      <c r="K88" s="3"/>
      <c r="L88" s="236"/>
      <c r="M88" s="240">
        <v>988</v>
      </c>
      <c r="N88" s="238"/>
      <c r="O88" s="3"/>
      <c r="P88" s="236"/>
      <c r="Q88" s="240">
        <v>1118</v>
      </c>
      <c r="R88" s="238"/>
      <c r="S88" s="3"/>
      <c r="T88" s="236"/>
      <c r="U88" s="240">
        <v>1104</v>
      </c>
      <c r="V88" s="238"/>
      <c r="W88" s="3"/>
      <c r="X88" s="83"/>
      <c r="Y88" s="81">
        <v>1104</v>
      </c>
      <c r="Z88" s="82"/>
      <c r="AB88" s="236"/>
      <c r="AC88" s="240">
        <v>1119</v>
      </c>
      <c r="AD88" s="238"/>
      <c r="AE88" s="3"/>
      <c r="AF88" s="236"/>
      <c r="AG88" s="240">
        <v>962</v>
      </c>
      <c r="AH88" s="238"/>
      <c r="AI88" s="3"/>
      <c r="AJ88" s="236"/>
      <c r="AK88" s="240">
        <v>1007</v>
      </c>
      <c r="AL88" s="238"/>
      <c r="AM88" s="3"/>
      <c r="AN88" s="236"/>
      <c r="AO88" s="240">
        <v>1056</v>
      </c>
      <c r="AP88" s="238"/>
      <c r="AQ88" s="3"/>
      <c r="AR88" s="83"/>
      <c r="AS88" s="81">
        <v>1056</v>
      </c>
      <c r="AT88" s="82"/>
      <c r="AV88" s="236"/>
      <c r="AW88" s="240">
        <v>996</v>
      </c>
      <c r="AX88" s="238"/>
      <c r="AY88" s="3"/>
      <c r="AZ88" s="236"/>
      <c r="BA88" s="240">
        <v>957</v>
      </c>
      <c r="BB88" s="238"/>
      <c r="BC88" s="3"/>
      <c r="BD88" s="236"/>
      <c r="BE88" s="240">
        <v>1219</v>
      </c>
      <c r="BF88" s="238"/>
      <c r="BG88" s="3"/>
      <c r="BH88" s="236"/>
      <c r="BI88" s="240">
        <v>1385</v>
      </c>
      <c r="BJ88" s="238"/>
      <c r="BK88" s="3"/>
      <c r="BL88" s="83"/>
      <c r="BM88" s="81">
        <v>1385</v>
      </c>
      <c r="BN88" s="82"/>
      <c r="BO88" s="3"/>
      <c r="BP88" s="236"/>
      <c r="BQ88" s="240">
        <v>1155</v>
      </c>
      <c r="BR88" s="238"/>
      <c r="BS88" s="3"/>
      <c r="BT88" s="236"/>
      <c r="BU88" s="240">
        <v>1060</v>
      </c>
      <c r="BV88" s="238"/>
      <c r="BW88" s="3"/>
      <c r="BX88" s="236"/>
      <c r="BY88" s="240">
        <v>1552</v>
      </c>
      <c r="BZ88" s="238"/>
      <c r="CA88" s="3"/>
      <c r="CB88" s="236"/>
      <c r="CC88" s="240">
        <v>1904</v>
      </c>
      <c r="CD88" s="238"/>
      <c r="CE88" s="3"/>
      <c r="CF88" s="83"/>
      <c r="CG88" s="81">
        <v>1904</v>
      </c>
      <c r="CH88" s="82"/>
      <c r="CJ88" s="236"/>
      <c r="CK88" s="240">
        <v>1805</v>
      </c>
      <c r="CL88" s="238"/>
      <c r="CM88" s="3"/>
      <c r="CN88" s="236"/>
      <c r="CO88" s="240">
        <v>1655</v>
      </c>
      <c r="CP88" s="238"/>
      <c r="CQ88" s="3"/>
      <c r="CR88" s="236"/>
      <c r="CS88" s="240">
        <v>2022</v>
      </c>
      <c r="CT88" s="238"/>
      <c r="CU88" s="3"/>
      <c r="CV88" s="236"/>
      <c r="CW88" s="240">
        <v>2059</v>
      </c>
      <c r="CX88" s="238"/>
      <c r="CY88" s="3"/>
      <c r="CZ88" s="83"/>
      <c r="DA88" s="81">
        <v>2059</v>
      </c>
      <c r="DB88" s="82"/>
      <c r="DC88" s="4"/>
      <c r="DD88" s="3"/>
      <c r="DE88" s="274"/>
      <c r="DF88" s="277">
        <f ca="1">(Ratios!DF17*'Integrated Financial Statements'!DF19)/Ratios!DF11</f>
        <v>1254.665533778536</v>
      </c>
      <c r="DG88" s="276"/>
      <c r="DH88" s="3"/>
      <c r="DI88" s="274"/>
      <c r="DJ88" s="277">
        <f ca="1">(Ratios!DJ17*'Integrated Financial Statements'!DJ19)/Ratios!DJ11</f>
        <v>1191.0583956833275</v>
      </c>
      <c r="DK88" s="276"/>
      <c r="DL88" s="3"/>
      <c r="DM88" s="274"/>
      <c r="DN88" s="277">
        <f ca="1">(Ratios!DN17*'Integrated Financial Statements'!DN19)/Ratios!DN11</f>
        <v>1466.7483898929449</v>
      </c>
      <c r="DO88" s="276"/>
      <c r="DP88" s="3"/>
      <c r="DQ88" s="274"/>
      <c r="DR88" s="277">
        <f ca="1">(Ratios!DR17*'Integrated Financial Statements'!DR19)/Ratios!DR11</f>
        <v>1616.2703019330779</v>
      </c>
      <c r="DS88" s="276"/>
      <c r="DT88" s="3"/>
      <c r="DU88" s="83"/>
      <c r="DV88" s="81">
        <f t="shared" ca="1" si="10"/>
        <v>1616.2703019330779</v>
      </c>
      <c r="DW88" s="82"/>
      <c r="DX88" s="3"/>
      <c r="DY88" s="274"/>
      <c r="DZ88" s="277">
        <f ca="1">(Ratios!DZ17*'Integrated Financial Statements'!DZ19)/Ratios!DZ11</f>
        <v>1289.3813261085879</v>
      </c>
      <c r="EA88" s="276"/>
      <c r="EB88" s="3"/>
      <c r="EC88" s="274"/>
      <c r="ED88" s="277">
        <f ca="1">(Ratios!ED17*'Integrated Financial Statements'!ED19)/Ratios!ED11</f>
        <v>1220.1989396282322</v>
      </c>
      <c r="EE88" s="276"/>
      <c r="EF88" s="3"/>
      <c r="EG88" s="274"/>
      <c r="EH88" s="277">
        <f ca="1">(Ratios!EH17*'Integrated Financial Statements'!EH19)/Ratios!EH11</f>
        <v>1500.4208333517756</v>
      </c>
      <c r="EI88" s="276"/>
      <c r="EJ88" s="3"/>
      <c r="EK88" s="274"/>
      <c r="EL88" s="277">
        <f ca="1">(Ratios!EL17*'Integrated Financial Statements'!EL19)/Ratios!EL11</f>
        <v>1656.4904440237826</v>
      </c>
      <c r="EM88" s="276"/>
      <c r="EN88" s="3"/>
      <c r="EO88" s="83"/>
      <c r="EP88" s="81">
        <f t="shared" ca="1" si="11"/>
        <v>1656.4904440237826</v>
      </c>
      <c r="EQ88" s="82"/>
      <c r="ER88" s="3"/>
      <c r="ES88" s="274"/>
      <c r="ET88" s="277">
        <f ca="1">(Ratios!ET17*'Integrated Financial Statements'!ET19)/Ratios!ET11</f>
        <v>1319.7510122526885</v>
      </c>
      <c r="EU88" s="276"/>
      <c r="EV88" s="3"/>
      <c r="EW88" s="274"/>
      <c r="EX88" s="277">
        <f ca="1">(Ratios!EX17*'Integrated Financial Statements'!EX19)/Ratios!EX11</f>
        <v>1250.9790949483986</v>
      </c>
      <c r="EY88" s="276"/>
      <c r="EZ88" s="3"/>
      <c r="FA88" s="274"/>
      <c r="FB88" s="277">
        <f ca="1">(Ratios!FB17*'Integrated Financial Statements'!FB19)/Ratios!FB11</f>
        <v>1547.2364888560269</v>
      </c>
      <c r="FC88" s="276"/>
      <c r="FD88" s="3"/>
      <c r="FE88" s="274"/>
      <c r="FF88" s="277">
        <f ca="1">(Ratios!FF17*'Integrated Financial Statements'!FF19)/Ratios!FF11</f>
        <v>1720.0763828873414</v>
      </c>
      <c r="FG88" s="276"/>
      <c r="FH88" s="3"/>
      <c r="FI88" s="83"/>
      <c r="FJ88" s="81">
        <f t="shared" ca="1" si="12"/>
        <v>1720.0763828873414</v>
      </c>
      <c r="FK88" s="82"/>
      <c r="FL88" s="3"/>
      <c r="FM88" s="274"/>
      <c r="FN88" s="277">
        <f ca="1">(Ratios!FN17*'Integrated Financial Statements'!FN19)/Ratios!FN11</f>
        <v>1441.614271628727</v>
      </c>
      <c r="FO88" s="276"/>
      <c r="FP88" s="3"/>
      <c r="FQ88" s="274"/>
      <c r="FR88" s="277">
        <f ca="1">(Ratios!FR17*'Integrated Financial Statements'!FR19)/Ratios!FR11</f>
        <v>1331.5481218804382</v>
      </c>
      <c r="FS88" s="276"/>
      <c r="FT88" s="3"/>
      <c r="FU88" s="274"/>
      <c r="FV88" s="277">
        <f ca="1">(Ratios!FV17*'Integrated Financial Statements'!FV19)/Ratios!FV11</f>
        <v>1621.8605563790957</v>
      </c>
      <c r="FW88" s="276"/>
      <c r="FX88" s="3"/>
      <c r="FY88" s="274"/>
      <c r="FZ88" s="277">
        <f ca="1">(Ratios!FZ17*'Integrated Financial Statements'!FZ19)/Ratios!FZ11</f>
        <v>1797.7041010145645</v>
      </c>
      <c r="GA88" s="276"/>
      <c r="GB88" s="3"/>
      <c r="GC88" s="83"/>
      <c r="GD88" s="81">
        <f t="shared" ca="1" si="13"/>
        <v>1797.7041010145645</v>
      </c>
      <c r="GE88" s="82"/>
      <c r="GF88" s="3"/>
      <c r="GG88" s="274"/>
      <c r="GH88" s="277">
        <f ca="1">(Ratios!GH17*'Integrated Financial Statements'!GH19)/Ratios!GH11</f>
        <v>1501.1319920641104</v>
      </c>
      <c r="GI88" s="276"/>
      <c r="GJ88" s="3"/>
      <c r="GK88" s="274"/>
      <c r="GL88" s="277">
        <f ca="1">(Ratios!GL17*'Integrated Financial Statements'!GL19)/Ratios!GL11</f>
        <v>1387.8206665136042</v>
      </c>
      <c r="GM88" s="276"/>
      <c r="GN88" s="3"/>
      <c r="GO88" s="274"/>
      <c r="GP88" s="277">
        <f ca="1">(Ratios!GP17*'Integrated Financial Statements'!GP19)/Ratios!GP11</f>
        <v>1689.8145572865801</v>
      </c>
      <c r="GQ88" s="276"/>
      <c r="GR88" s="3"/>
      <c r="GS88" s="274"/>
      <c r="GT88" s="277">
        <f ca="1">(Ratios!GT17*'Integrated Financial Statements'!GT19)/Ratios!GT11</f>
        <v>1871.7268001680632</v>
      </c>
      <c r="GU88" s="276"/>
      <c r="GV88" s="3"/>
      <c r="GW88" s="83"/>
      <c r="GX88" s="81">
        <f t="shared" ca="1" si="14"/>
        <v>1871.7268001680632</v>
      </c>
      <c r="GY88" s="82"/>
      <c r="GZ88" s="3"/>
      <c r="HA88" s="274"/>
      <c r="HB88" s="277">
        <f ca="1">(Ratios!HB17*'Integrated Financial Statements'!HB19)/Ratios!HB11</f>
        <v>1558.5599002972035</v>
      </c>
      <c r="HC88" s="276"/>
      <c r="HD88" s="3"/>
      <c r="HE88" s="274"/>
      <c r="HF88" s="277">
        <f ca="1">(Ratios!HF17*'Integrated Financial Statements'!HF19)/Ratios!HF11</f>
        <v>1442.0323519419512</v>
      </c>
      <c r="HG88" s="276"/>
      <c r="HH88" s="3"/>
      <c r="HI88" s="274"/>
      <c r="HJ88" s="277">
        <f ca="1">(Ratios!HJ17*'Integrated Financial Statements'!HJ19)/Ratios!HJ11</f>
        <v>1755.3505179630374</v>
      </c>
      <c r="HK88" s="276"/>
      <c r="HL88" s="3"/>
      <c r="HM88" s="274"/>
      <c r="HN88" s="277">
        <f ca="1">(Ratios!HN17*'Integrated Financial Statements'!HN19)/Ratios!HN11</f>
        <v>1942.7100318253933</v>
      </c>
      <c r="HO88" s="276"/>
      <c r="HP88" s="3"/>
      <c r="HQ88" s="83"/>
      <c r="HR88" s="81">
        <f t="shared" ca="1" si="15"/>
        <v>1942.7100318253933</v>
      </c>
      <c r="HS88" s="82"/>
      <c r="HT88" s="3"/>
      <c r="HU88" s="274"/>
      <c r="HV88" s="277">
        <f ca="1">(Ratios!HV17*'Integrated Financial Statements'!HV19)/Ratios!HV11</f>
        <v>1612.9778992942458</v>
      </c>
      <c r="HW88" s="276"/>
      <c r="HX88" s="3"/>
      <c r="HY88" s="274"/>
      <c r="HZ88" s="277">
        <f ca="1">(Ratios!HZ17*'Integrated Financial Statements'!HZ19)/Ratios!HZ11</f>
        <v>1493.3239778689692</v>
      </c>
      <c r="IA88" s="276"/>
      <c r="IB88" s="3"/>
      <c r="IC88" s="274"/>
      <c r="ID88" s="277">
        <f ca="1">(Ratios!ID17*'Integrated Financial Statements'!ID19)/Ratios!ID11</f>
        <v>1817.4486708567404</v>
      </c>
      <c r="IE88" s="276"/>
      <c r="IF88" s="3"/>
      <c r="IG88" s="274"/>
      <c r="IH88" s="277">
        <f ca="1">(Ratios!IH17*'Integrated Financial Statements'!IH19)/Ratios!IH11</f>
        <v>2009.4416465034146</v>
      </c>
      <c r="II88" s="276"/>
      <c r="IJ88" s="3"/>
      <c r="IK88" s="83"/>
      <c r="IL88" s="81">
        <f t="shared" ca="1" si="16"/>
        <v>2009.4416465034146</v>
      </c>
      <c r="IM88" s="82"/>
      <c r="IN88" s="3"/>
      <c r="IO88" s="274"/>
      <c r="IP88" s="277">
        <f ca="1">(Ratios!IP17*'Integrated Financial Statements'!IP19)/Ratios!IP11</f>
        <v>1630.4809806504149</v>
      </c>
      <c r="IQ88" s="276"/>
      <c r="IR88" s="3"/>
      <c r="IS88" s="274"/>
      <c r="IT88" s="277">
        <f ca="1">(Ratios!IT17*'Integrated Financial Statements'!IT19)/Ratios!IT11</f>
        <v>1509.0812373783122</v>
      </c>
      <c r="IU88" s="276"/>
      <c r="IV88" s="3"/>
      <c r="IW88" s="274"/>
      <c r="IX88" s="277">
        <f ca="1">(Ratios!IX17*'Integrated Financial Statements'!IX19)/Ratios!IX11</f>
        <v>1837.5868390322416</v>
      </c>
      <c r="IY88" s="276"/>
      <c r="IZ88" s="3"/>
      <c r="JA88" s="274"/>
      <c r="JB88" s="277">
        <f ca="1">(Ratios!JB17*'Integrated Financial Statements'!JB19)/Ratios!JB11</f>
        <v>2031.1043006965704</v>
      </c>
      <c r="JC88" s="276"/>
      <c r="JD88" s="3"/>
      <c r="JE88" s="83"/>
      <c r="JF88" s="81">
        <f t="shared" ca="1" si="17"/>
        <v>2031.1043006965704</v>
      </c>
      <c r="JG88" s="82"/>
      <c r="JH88" s="3"/>
      <c r="JI88" s="274"/>
      <c r="JJ88" s="277">
        <f ca="1">(Ratios!JJ17*'Integrated Financial Statements'!JJ19)/Ratios!JJ11</f>
        <v>1652.460592431489</v>
      </c>
      <c r="JK88" s="276"/>
      <c r="JL88" s="3"/>
      <c r="JM88" s="274"/>
      <c r="JN88" s="277">
        <f ca="1">(Ratios!JN17*'Integrated Financial Statements'!JN19)/Ratios!JN11</f>
        <v>1528.7654505830878</v>
      </c>
      <c r="JO88" s="276"/>
      <c r="JP88" s="3"/>
      <c r="JQ88" s="274"/>
      <c r="JR88" s="277">
        <f ca="1">(Ratios!JR17*'Integrated Financial Statements'!JR19)/Ratios!JR11</f>
        <v>1862.2589658015347</v>
      </c>
      <c r="JS88" s="276"/>
      <c r="JT88" s="3"/>
      <c r="JU88" s="274"/>
      <c r="JV88" s="277">
        <f ca="1">(Ratios!JV17*'Integrated Financial Statements'!JV19)/Ratios!JV11</f>
        <v>2058.5097127016202</v>
      </c>
      <c r="JW88" s="276"/>
      <c r="JX88" s="3"/>
      <c r="JY88" s="83"/>
      <c r="JZ88" s="81">
        <f t="shared" ca="1" si="18"/>
        <v>2058.5097127016202</v>
      </c>
      <c r="KA88" s="82"/>
      <c r="KB88" s="3"/>
      <c r="KC88" s="274"/>
      <c r="KD88" s="277">
        <f ca="1">(Ratios!KD17*'Integrated Financial Statements'!KD19)/Ratios!KD11</f>
        <v>1675.2032248159237</v>
      </c>
      <c r="KE88" s="276"/>
      <c r="KF88" s="3"/>
      <c r="KG88" s="274"/>
      <c r="KH88" s="277">
        <f ca="1">(Ratios!KH17*'Integrated Financial Statements'!KH19)/Ratios!KH11</f>
        <v>1549.155802576325</v>
      </c>
      <c r="KI88" s="276"/>
      <c r="KJ88" s="3"/>
      <c r="KK88" s="274"/>
      <c r="KL88" s="277">
        <f ca="1">(Ratios!KL17*'Integrated Financial Statements'!KL19)/Ratios!KL11</f>
        <v>1887.7994563506572</v>
      </c>
      <c r="KM88" s="276"/>
      <c r="KN88" s="3"/>
      <c r="KO88" s="274"/>
      <c r="KP88" s="277">
        <f ca="1">(Ratios!KP17*'Integrated Financial Statements'!KP19)/Ratios!KP11</f>
        <v>2086.8573881940601</v>
      </c>
      <c r="KQ88" s="276"/>
      <c r="KR88" s="3"/>
      <c r="KS88" s="83"/>
      <c r="KT88" s="81">
        <f t="shared" ca="1" si="19"/>
        <v>2086.8573881940601</v>
      </c>
      <c r="KU88" s="82"/>
    </row>
    <row r="89" spans="1:307">
      <c r="A89" s="68" t="s">
        <v>108</v>
      </c>
      <c r="H89" s="236"/>
      <c r="I89" s="240">
        <v>94</v>
      </c>
      <c r="J89" s="238"/>
      <c r="K89" s="3"/>
      <c r="L89" s="236"/>
      <c r="M89" s="240">
        <v>0</v>
      </c>
      <c r="N89" s="238"/>
      <c r="O89" s="3"/>
      <c r="P89" s="236"/>
      <c r="Q89" s="240">
        <v>80</v>
      </c>
      <c r="R89" s="238"/>
      <c r="S89" s="3"/>
      <c r="T89" s="236"/>
      <c r="U89" s="240">
        <v>62</v>
      </c>
      <c r="V89" s="238"/>
      <c r="W89" s="3"/>
      <c r="X89" s="83"/>
      <c r="Y89" s="81">
        <v>62</v>
      </c>
      <c r="Z89" s="82"/>
      <c r="AB89" s="236"/>
      <c r="AC89" s="240">
        <v>122</v>
      </c>
      <c r="AD89" s="238"/>
      <c r="AE89" s="3"/>
      <c r="AF89" s="236"/>
      <c r="AG89" s="240">
        <v>370</v>
      </c>
      <c r="AH89" s="238"/>
      <c r="AI89" s="3"/>
      <c r="AJ89" s="236"/>
      <c r="AK89" s="240">
        <v>152</v>
      </c>
      <c r="AL89" s="238"/>
      <c r="AM89" s="3"/>
      <c r="AN89" s="236"/>
      <c r="AO89" s="240">
        <v>517</v>
      </c>
      <c r="AP89" s="238"/>
      <c r="AQ89" s="3"/>
      <c r="AR89" s="83"/>
      <c r="AS89" s="81">
        <v>517</v>
      </c>
      <c r="AT89" s="82"/>
      <c r="AV89" s="236"/>
      <c r="AW89" s="240">
        <v>32</v>
      </c>
      <c r="AX89" s="238"/>
      <c r="AY89" s="3"/>
      <c r="AZ89" s="236"/>
      <c r="BA89" s="240">
        <v>57</v>
      </c>
      <c r="BB89" s="238"/>
      <c r="BC89" s="3"/>
      <c r="BD89" s="236"/>
      <c r="BE89" s="240">
        <v>20</v>
      </c>
      <c r="BF89" s="238"/>
      <c r="BG89" s="3"/>
      <c r="BH89" s="236"/>
      <c r="BI89" s="240">
        <v>98</v>
      </c>
      <c r="BJ89" s="238"/>
      <c r="BK89" s="3"/>
      <c r="BL89" s="83"/>
      <c r="BM89" s="81">
        <v>98</v>
      </c>
      <c r="BN89" s="82"/>
      <c r="BO89" s="3"/>
      <c r="BP89" s="236"/>
      <c r="BQ89" s="240">
        <v>86</v>
      </c>
      <c r="BR89" s="238"/>
      <c r="BS89" s="3"/>
      <c r="BT89" s="236"/>
      <c r="BU89" s="240">
        <v>2204</v>
      </c>
      <c r="BV89" s="238"/>
      <c r="BW89" s="3"/>
      <c r="BX89" s="236"/>
      <c r="BY89" s="240">
        <v>962</v>
      </c>
      <c r="BZ89" s="238"/>
      <c r="CA89" s="3"/>
      <c r="CB89" s="236"/>
      <c r="CC89" s="240">
        <v>1004</v>
      </c>
      <c r="CD89" s="238"/>
      <c r="CE89" s="3"/>
      <c r="CF89" s="83"/>
      <c r="CG89" s="81">
        <v>1004</v>
      </c>
      <c r="CH89" s="82"/>
      <c r="CJ89" s="236"/>
      <c r="CK89" s="240">
        <v>1084</v>
      </c>
      <c r="CL89" s="238"/>
      <c r="CM89" s="3"/>
      <c r="CN89" s="236"/>
      <c r="CO89" s="240">
        <v>1110</v>
      </c>
      <c r="CP89" s="238"/>
      <c r="CQ89" s="3"/>
      <c r="CR89" s="236"/>
      <c r="CS89" s="240">
        <v>953</v>
      </c>
      <c r="CT89" s="238"/>
      <c r="CU89" s="3"/>
      <c r="CV89" s="236"/>
      <c r="CW89" s="240">
        <v>1149</v>
      </c>
      <c r="CX89" s="238"/>
      <c r="CY89" s="3"/>
      <c r="CZ89" s="83"/>
      <c r="DA89" s="81">
        <v>1149</v>
      </c>
      <c r="DB89" s="82"/>
      <c r="DC89" s="4"/>
      <c r="DD89" s="3"/>
      <c r="DE89" s="274"/>
      <c r="DF89" s="277">
        <f ca="1">DF43*Ratios!DF29</f>
        <v>269.14627203577044</v>
      </c>
      <c r="DG89" s="276"/>
      <c r="DH89" s="3"/>
      <c r="DI89" s="274"/>
      <c r="DJ89" s="277">
        <f ca="1">DJ43*Ratios!DJ29</f>
        <v>781.88863077256644</v>
      </c>
      <c r="DK89" s="276"/>
      <c r="DL89" s="3"/>
      <c r="DM89" s="274"/>
      <c r="DN89" s="277">
        <f ca="1">DN43*Ratios!DN29</f>
        <v>460.19756230560779</v>
      </c>
      <c r="DO89" s="276"/>
      <c r="DP89" s="3"/>
      <c r="DQ89" s="274"/>
      <c r="DR89" s="277">
        <f ca="1">DR43*Ratios!DR29</f>
        <v>603.08394056853922</v>
      </c>
      <c r="DS89" s="276"/>
      <c r="DT89" s="3"/>
      <c r="DU89" s="83"/>
      <c r="DV89" s="81">
        <f t="shared" ca="1" si="10"/>
        <v>603.08394056853922</v>
      </c>
      <c r="DW89" s="82"/>
      <c r="DY89" s="274"/>
      <c r="DZ89" s="277">
        <f ca="1">DZ43*Ratios!DZ29</f>
        <v>269.48124611149564</v>
      </c>
      <c r="EA89" s="276"/>
      <c r="EB89" s="3"/>
      <c r="EC89" s="274"/>
      <c r="ED89" s="277">
        <f ca="1">ED43*Ratios!ED29</f>
        <v>801.07551829156364</v>
      </c>
      <c r="EE89" s="276"/>
      <c r="EF89" s="3"/>
      <c r="EG89" s="274"/>
      <c r="EH89" s="277">
        <f ca="1">EH43*Ratios!EH29</f>
        <v>470.96416000230062</v>
      </c>
      <c r="EI89" s="276"/>
      <c r="EJ89" s="3"/>
      <c r="EK89" s="274"/>
      <c r="EL89" s="277">
        <f ca="1">EL43*Ratios!EL29</f>
        <v>617.8237119858876</v>
      </c>
      <c r="EM89" s="276"/>
      <c r="EN89" s="3"/>
      <c r="EO89" s="83"/>
      <c r="EP89" s="81">
        <f t="shared" ca="1" si="11"/>
        <v>617.8237119858876</v>
      </c>
      <c r="EQ89" s="82"/>
      <c r="ES89" s="274"/>
      <c r="ET89" s="277">
        <f ca="1">ET43*Ratios!ET29</f>
        <v>276.08896790709935</v>
      </c>
      <c r="EU89" s="276"/>
      <c r="EV89" s="3"/>
      <c r="EW89" s="274"/>
      <c r="EX89" s="277">
        <f ca="1">EX43*Ratios!EX29</f>
        <v>821.28862188835569</v>
      </c>
      <c r="EY89" s="276"/>
      <c r="EZ89" s="3"/>
      <c r="FA89" s="274"/>
      <c r="FB89" s="277">
        <f ca="1">FB43*Ratios!FB29</f>
        <v>485.65527582550533</v>
      </c>
      <c r="FC89" s="276"/>
      <c r="FD89" s="3"/>
      <c r="FE89" s="274"/>
      <c r="FF89" s="277">
        <f ca="1">FF43*Ratios!FF29</f>
        <v>640.34352009494012</v>
      </c>
      <c r="FG89" s="276"/>
      <c r="FH89" s="3"/>
      <c r="FI89" s="83"/>
      <c r="FJ89" s="81">
        <f t="shared" ca="1" si="12"/>
        <v>640.34352009494012</v>
      </c>
      <c r="FK89" s="82"/>
      <c r="FM89" s="274"/>
      <c r="FN89" s="277">
        <f ca="1">FN43*Ratios!FN29</f>
        <v>301.26765498349596</v>
      </c>
      <c r="FO89" s="276"/>
      <c r="FP89" s="3"/>
      <c r="FQ89" s="274"/>
      <c r="FR89" s="277">
        <f ca="1">FR43*Ratios!FR29</f>
        <v>871.31221103100336</v>
      </c>
      <c r="FS89" s="276"/>
      <c r="FT89" s="3"/>
      <c r="FU89" s="274"/>
      <c r="FV89" s="277">
        <f ca="1">FV43*Ratios!FV29</f>
        <v>508.82189426647102</v>
      </c>
      <c r="FW89" s="276"/>
      <c r="FX89" s="3"/>
      <c r="FY89" s="274"/>
      <c r="FZ89" s="277">
        <f ca="1">FZ43*Ratios!FZ29</f>
        <v>666.55671730288975</v>
      </c>
      <c r="GA89" s="276"/>
      <c r="GB89" s="3"/>
      <c r="GC89" s="83"/>
      <c r="GD89" s="81">
        <f t="shared" ca="1" si="13"/>
        <v>666.55671730288975</v>
      </c>
      <c r="GE89" s="82"/>
      <c r="GG89" s="274"/>
      <c r="GH89" s="277">
        <f ca="1">GH43*Ratios!GH29</f>
        <v>313.95434989157405</v>
      </c>
      <c r="GI89" s="276"/>
      <c r="GJ89" s="3"/>
      <c r="GK89" s="274"/>
      <c r="GL89" s="277">
        <f ca="1">GL43*Ratios!GL29</f>
        <v>907.41801120875721</v>
      </c>
      <c r="GM89" s="276"/>
      <c r="GN89" s="3"/>
      <c r="GO89" s="274"/>
      <c r="GP89" s="277">
        <f ca="1">GP43*Ratios!GP29</f>
        <v>530.12488192125738</v>
      </c>
      <c r="GQ89" s="276"/>
      <c r="GR89" s="3"/>
      <c r="GS89" s="274"/>
      <c r="GT89" s="277">
        <f ca="1">GT43*Ratios!GT29</f>
        <v>693.09936564226939</v>
      </c>
      <c r="GU89" s="276"/>
      <c r="GV89" s="3"/>
      <c r="GW89" s="83"/>
      <c r="GX89" s="81">
        <f t="shared" ca="1" si="14"/>
        <v>693.09936564226939</v>
      </c>
      <c r="GY89" s="82"/>
      <c r="HA89" s="274"/>
      <c r="HB89" s="277">
        <f ca="1">HB43*Ratios!HB29</f>
        <v>326.24824104244686</v>
      </c>
      <c r="HC89" s="276"/>
      <c r="HD89" s="3"/>
      <c r="HE89" s="274"/>
      <c r="HF89" s="277">
        <f ca="1">HF43*Ratios!HF29</f>
        <v>942.42958924456286</v>
      </c>
      <c r="HG89" s="276"/>
      <c r="HH89" s="3"/>
      <c r="HI89" s="274"/>
      <c r="HJ89" s="277">
        <f ca="1">HJ43*Ratios!HJ29</f>
        <v>550.75538099473545</v>
      </c>
      <c r="HK89" s="276"/>
      <c r="HL89" s="3"/>
      <c r="HM89" s="274"/>
      <c r="HN89" s="277">
        <f ca="1">HN43*Ratios!HN29</f>
        <v>718.71674244036114</v>
      </c>
      <c r="HO89" s="276"/>
      <c r="HP89" s="3"/>
      <c r="HQ89" s="83"/>
      <c r="HR89" s="81">
        <f t="shared" ca="1" si="15"/>
        <v>718.71674244036114</v>
      </c>
      <c r="HS89" s="82"/>
      <c r="HU89" s="274"/>
      <c r="HV89" s="277">
        <f ca="1">HV43*Ratios!HV29</f>
        <v>337.96516136892859</v>
      </c>
      <c r="HW89" s="276"/>
      <c r="HX89" s="3"/>
      <c r="HY89" s="274"/>
      <c r="HZ89" s="277">
        <f ca="1">HZ43*Ratios!HZ29</f>
        <v>975.84587245086652</v>
      </c>
      <c r="IA89" s="276"/>
      <c r="IB89" s="3"/>
      <c r="IC89" s="274"/>
      <c r="ID89" s="277">
        <f ca="1">ID43*Ratios!ID29</f>
        <v>570.41249886787637</v>
      </c>
      <c r="IE89" s="276"/>
      <c r="IF89" s="3"/>
      <c r="IG89" s="274"/>
      <c r="IH89" s="277">
        <f ca="1">IH43*Ratios!IH29</f>
        <v>743.01070283735658</v>
      </c>
      <c r="II89" s="276"/>
      <c r="IJ89" s="3"/>
      <c r="IK89" s="83"/>
      <c r="IL89" s="81">
        <f t="shared" ca="1" si="16"/>
        <v>743.01070283735658</v>
      </c>
      <c r="IM89" s="82"/>
      <c r="IO89" s="274"/>
      <c r="IP89" s="277">
        <f ca="1">IP43*Ratios!IP29</f>
        <v>342.27850174965505</v>
      </c>
      <c r="IQ89" s="276"/>
      <c r="IR89" s="3"/>
      <c r="IS89" s="274"/>
      <c r="IT89" s="277">
        <f ca="1">IT43*Ratios!IT29</f>
        <v>988.47086025763224</v>
      </c>
      <c r="IU89" s="276"/>
      <c r="IV89" s="3"/>
      <c r="IW89" s="274"/>
      <c r="IX89" s="277">
        <f ca="1">IX43*Ratios!IX29</f>
        <v>577.66335786907962</v>
      </c>
      <c r="IY89" s="276"/>
      <c r="IZ89" s="3"/>
      <c r="JA89" s="274"/>
      <c r="JB89" s="277">
        <f ca="1">JB43*Ratios!JB29</f>
        <v>752.4682812257189</v>
      </c>
      <c r="JC89" s="276"/>
      <c r="JD89" s="3"/>
      <c r="JE89" s="83"/>
      <c r="JF89" s="81">
        <f t="shared" ca="1" si="17"/>
        <v>752.4682812257189</v>
      </c>
      <c r="JG89" s="82"/>
      <c r="JI89" s="274"/>
      <c r="JJ89" s="277">
        <f ca="1">JJ43*Ratios!JJ29</f>
        <v>347.31983679033567</v>
      </c>
      <c r="JK89" s="276"/>
      <c r="JL89" s="3"/>
      <c r="JM89" s="274"/>
      <c r="JN89" s="277">
        <f ca="1">JN43*Ratios!JN29</f>
        <v>1002.6711406431155</v>
      </c>
      <c r="JO89" s="276"/>
      <c r="JP89" s="3"/>
      <c r="JQ89" s="274"/>
      <c r="JR89" s="277">
        <f ca="1">JR43*Ratios!JR29</f>
        <v>585.97996950523225</v>
      </c>
      <c r="JS89" s="276"/>
      <c r="JT89" s="3"/>
      <c r="JU89" s="274"/>
      <c r="JV89" s="277">
        <f ca="1">JV43*Ratios!JV29</f>
        <v>763.32501389831816</v>
      </c>
      <c r="JW89" s="276"/>
      <c r="JX89" s="3"/>
      <c r="JY89" s="83"/>
      <c r="JZ89" s="81">
        <f t="shared" ca="1" si="18"/>
        <v>763.32501389831816</v>
      </c>
      <c r="KA89" s="82"/>
      <c r="KC89" s="274"/>
      <c r="KD89" s="277">
        <f ca="1">KD43*Ratios!KD29</f>
        <v>352.53328129907334</v>
      </c>
      <c r="KE89" s="276"/>
      <c r="KF89" s="3"/>
      <c r="KG89" s="274"/>
      <c r="KH89" s="277">
        <f ca="1">KH43*Ratios!KH29</f>
        <v>1017.3654936852905</v>
      </c>
      <c r="KI89" s="276"/>
      <c r="KJ89" s="3"/>
      <c r="KK89" s="274"/>
      <c r="KL89" s="277">
        <f ca="1">KL43*Ratios!KL29</f>
        <v>594.58413383243328</v>
      </c>
      <c r="KM89" s="276"/>
      <c r="KN89" s="3"/>
      <c r="KO89" s="274"/>
      <c r="KP89" s="277">
        <f ca="1">KP43*Ratios!KP29</f>
        <v>774.54721910146031</v>
      </c>
      <c r="KQ89" s="276"/>
      <c r="KR89" s="3"/>
      <c r="KS89" s="83"/>
      <c r="KT89" s="81">
        <f t="shared" ca="1" si="19"/>
        <v>774.54721910146031</v>
      </c>
      <c r="KU89" s="82"/>
    </row>
    <row r="90" spans="1:307">
      <c r="A90" s="68" t="s">
        <v>64</v>
      </c>
      <c r="H90" s="236"/>
      <c r="I90" s="240">
        <v>2638</v>
      </c>
      <c r="J90" s="238"/>
      <c r="K90" s="3"/>
      <c r="L90" s="236"/>
      <c r="M90" s="240">
        <v>2694</v>
      </c>
      <c r="N90" s="238"/>
      <c r="O90" s="3"/>
      <c r="P90" s="236"/>
      <c r="Q90" s="240">
        <v>2726</v>
      </c>
      <c r="R90" s="238"/>
      <c r="S90" s="3"/>
      <c r="T90" s="236"/>
      <c r="U90" s="240">
        <v>3049</v>
      </c>
      <c r="V90" s="238"/>
      <c r="W90" s="3"/>
      <c r="X90" s="83"/>
      <c r="Y90" s="81">
        <v>3049</v>
      </c>
      <c r="Z90" s="82"/>
      <c r="AB90" s="236"/>
      <c r="AC90" s="240">
        <v>2611</v>
      </c>
      <c r="AD90" s="238"/>
      <c r="AE90" s="3"/>
      <c r="AF90" s="236"/>
      <c r="AG90" s="240">
        <v>2667</v>
      </c>
      <c r="AH90" s="238"/>
      <c r="AI90" s="3"/>
      <c r="AJ90" s="236"/>
      <c r="AK90" s="240">
        <v>2745</v>
      </c>
      <c r="AL90" s="238"/>
      <c r="AM90" s="3"/>
      <c r="AN90" s="236"/>
      <c r="AO90" s="240">
        <v>2951</v>
      </c>
      <c r="AP90" s="238"/>
      <c r="AQ90" s="3"/>
      <c r="AR90" s="83"/>
      <c r="AS90" s="81">
        <v>2951</v>
      </c>
      <c r="AT90" s="82"/>
      <c r="AV90" s="236"/>
      <c r="AW90" s="240">
        <v>2619</v>
      </c>
      <c r="AX90" s="238"/>
      <c r="AY90" s="3"/>
      <c r="AZ90" s="236"/>
      <c r="BA90" s="240">
        <v>2522</v>
      </c>
      <c r="BB90" s="238"/>
      <c r="BC90" s="3"/>
      <c r="BD90" s="236"/>
      <c r="BE90" s="240">
        <v>2825</v>
      </c>
      <c r="BF90" s="238"/>
      <c r="BG90" s="3"/>
      <c r="BH90" s="236"/>
      <c r="BI90" s="240">
        <v>2895</v>
      </c>
      <c r="BJ90" s="238"/>
      <c r="BK90" s="3"/>
      <c r="BL90" s="83"/>
      <c r="BM90" s="81">
        <v>2895</v>
      </c>
      <c r="BN90" s="82"/>
      <c r="BO90" s="3"/>
      <c r="BP90" s="236"/>
      <c r="BQ90" s="240">
        <v>2684</v>
      </c>
      <c r="BR90" s="238"/>
      <c r="BS90" s="3"/>
      <c r="BT90" s="236"/>
      <c r="BU90" s="240">
        <v>2736</v>
      </c>
      <c r="BV90" s="238"/>
      <c r="BW90" s="3"/>
      <c r="BX90" s="236"/>
      <c r="BY90" s="240">
        <v>2966</v>
      </c>
      <c r="BZ90" s="238"/>
      <c r="CA90" s="3"/>
      <c r="CB90" s="236"/>
      <c r="CC90" s="240">
        <v>2986</v>
      </c>
      <c r="CD90" s="238"/>
      <c r="CE90" s="3"/>
      <c r="CF90" s="83"/>
      <c r="CG90" s="81">
        <v>2986</v>
      </c>
      <c r="CH90" s="82"/>
      <c r="CJ90" s="236"/>
      <c r="CK90" s="240">
        <v>2622</v>
      </c>
      <c r="CL90" s="238"/>
      <c r="CM90" s="3"/>
      <c r="CN90" s="236"/>
      <c r="CO90" s="240">
        <v>2599</v>
      </c>
      <c r="CP90" s="238"/>
      <c r="CQ90" s="3"/>
      <c r="CR90" s="236"/>
      <c r="CS90" s="240">
        <v>2872</v>
      </c>
      <c r="CT90" s="238"/>
      <c r="CU90" s="3"/>
      <c r="CV90" s="236"/>
      <c r="CW90" s="240">
        <v>3221</v>
      </c>
      <c r="CX90" s="238"/>
      <c r="CY90" s="3"/>
      <c r="CZ90" s="83"/>
      <c r="DA90" s="81">
        <v>3221</v>
      </c>
      <c r="DB90" s="82"/>
      <c r="DC90" s="4"/>
      <c r="DD90" s="3"/>
      <c r="DE90" s="274"/>
      <c r="DF90" s="277">
        <f>DA90</f>
        <v>3221</v>
      </c>
      <c r="DG90" s="276"/>
      <c r="DH90" s="3"/>
      <c r="DI90" s="274"/>
      <c r="DJ90" s="277">
        <f>DF90</f>
        <v>3221</v>
      </c>
      <c r="DK90" s="276"/>
      <c r="DL90" s="3"/>
      <c r="DM90" s="274"/>
      <c r="DN90" s="277">
        <f>DJ90</f>
        <v>3221</v>
      </c>
      <c r="DO90" s="276"/>
      <c r="DP90" s="3"/>
      <c r="DQ90" s="274"/>
      <c r="DR90" s="277">
        <f>DN90</f>
        <v>3221</v>
      </c>
      <c r="DS90" s="276"/>
      <c r="DT90" s="3"/>
      <c r="DU90" s="83"/>
      <c r="DV90" s="81">
        <f t="shared" si="10"/>
        <v>3221</v>
      </c>
      <c r="DW90" s="82"/>
      <c r="DY90" s="274"/>
      <c r="DZ90" s="277">
        <f>DV90</f>
        <v>3221</v>
      </c>
      <c r="EA90" s="276"/>
      <c r="EB90" s="3"/>
      <c r="EC90" s="274"/>
      <c r="ED90" s="277">
        <f>DZ90</f>
        <v>3221</v>
      </c>
      <c r="EE90" s="276"/>
      <c r="EF90" s="3"/>
      <c r="EG90" s="274"/>
      <c r="EH90" s="277">
        <f>ED90</f>
        <v>3221</v>
      </c>
      <c r="EI90" s="276"/>
      <c r="EJ90" s="3"/>
      <c r="EK90" s="274"/>
      <c r="EL90" s="277">
        <f>EH90</f>
        <v>3221</v>
      </c>
      <c r="EM90" s="276"/>
      <c r="EN90" s="3"/>
      <c r="EO90" s="83"/>
      <c r="EP90" s="81">
        <f t="shared" si="11"/>
        <v>3221</v>
      </c>
      <c r="EQ90" s="82"/>
      <c r="ES90" s="274"/>
      <c r="ET90" s="277">
        <f>EP90</f>
        <v>3221</v>
      </c>
      <c r="EU90" s="276"/>
      <c r="EV90" s="3"/>
      <c r="EW90" s="274"/>
      <c r="EX90" s="277">
        <f>ET90</f>
        <v>3221</v>
      </c>
      <c r="EY90" s="276"/>
      <c r="EZ90" s="3"/>
      <c r="FA90" s="274"/>
      <c r="FB90" s="277">
        <f>EX90</f>
        <v>3221</v>
      </c>
      <c r="FC90" s="276"/>
      <c r="FD90" s="3"/>
      <c r="FE90" s="274"/>
      <c r="FF90" s="277">
        <f>FB90</f>
        <v>3221</v>
      </c>
      <c r="FG90" s="276"/>
      <c r="FH90" s="3"/>
      <c r="FI90" s="83"/>
      <c r="FJ90" s="81">
        <f t="shared" si="12"/>
        <v>3221</v>
      </c>
      <c r="FK90" s="82"/>
      <c r="FM90" s="274"/>
      <c r="FN90" s="277">
        <f>FJ90</f>
        <v>3221</v>
      </c>
      <c r="FO90" s="276"/>
      <c r="FP90" s="3"/>
      <c r="FQ90" s="274"/>
      <c r="FR90" s="277">
        <f>FN90</f>
        <v>3221</v>
      </c>
      <c r="FS90" s="276"/>
      <c r="FT90" s="3"/>
      <c r="FU90" s="274"/>
      <c r="FV90" s="277">
        <f>FR90</f>
        <v>3221</v>
      </c>
      <c r="FW90" s="276"/>
      <c r="FX90" s="3"/>
      <c r="FY90" s="274"/>
      <c r="FZ90" s="277">
        <f>FV90</f>
        <v>3221</v>
      </c>
      <c r="GA90" s="276"/>
      <c r="GB90" s="3"/>
      <c r="GC90" s="83"/>
      <c r="GD90" s="81">
        <f t="shared" si="13"/>
        <v>3221</v>
      </c>
      <c r="GE90" s="82"/>
      <c r="GG90" s="274"/>
      <c r="GH90" s="277">
        <f>GD90</f>
        <v>3221</v>
      </c>
      <c r="GI90" s="276"/>
      <c r="GJ90" s="3"/>
      <c r="GK90" s="274"/>
      <c r="GL90" s="277">
        <f>GH90</f>
        <v>3221</v>
      </c>
      <c r="GM90" s="276"/>
      <c r="GN90" s="3"/>
      <c r="GO90" s="274"/>
      <c r="GP90" s="277">
        <f>GL90</f>
        <v>3221</v>
      </c>
      <c r="GQ90" s="276"/>
      <c r="GR90" s="3"/>
      <c r="GS90" s="274"/>
      <c r="GT90" s="277">
        <f>GP90</f>
        <v>3221</v>
      </c>
      <c r="GU90" s="276"/>
      <c r="GV90" s="3"/>
      <c r="GW90" s="83"/>
      <c r="GX90" s="81">
        <f t="shared" si="14"/>
        <v>3221</v>
      </c>
      <c r="GY90" s="82"/>
      <c r="HA90" s="274"/>
      <c r="HB90" s="277">
        <f>GX90</f>
        <v>3221</v>
      </c>
      <c r="HC90" s="276"/>
      <c r="HD90" s="3"/>
      <c r="HE90" s="274"/>
      <c r="HF90" s="277">
        <f>HB90</f>
        <v>3221</v>
      </c>
      <c r="HG90" s="276"/>
      <c r="HH90" s="3"/>
      <c r="HI90" s="274"/>
      <c r="HJ90" s="277">
        <f>HF90</f>
        <v>3221</v>
      </c>
      <c r="HK90" s="276"/>
      <c r="HL90" s="3"/>
      <c r="HM90" s="274"/>
      <c r="HN90" s="277">
        <f>HJ90</f>
        <v>3221</v>
      </c>
      <c r="HO90" s="276"/>
      <c r="HP90" s="3"/>
      <c r="HQ90" s="83"/>
      <c r="HR90" s="81">
        <f t="shared" si="15"/>
        <v>3221</v>
      </c>
      <c r="HS90" s="82"/>
      <c r="HU90" s="274"/>
      <c r="HV90" s="277">
        <f>HR90</f>
        <v>3221</v>
      </c>
      <c r="HW90" s="276"/>
      <c r="HX90" s="3"/>
      <c r="HY90" s="274"/>
      <c r="HZ90" s="277">
        <f>HV90</f>
        <v>3221</v>
      </c>
      <c r="IA90" s="276"/>
      <c r="IB90" s="3"/>
      <c r="IC90" s="274"/>
      <c r="ID90" s="277">
        <f>HZ90</f>
        <v>3221</v>
      </c>
      <c r="IE90" s="276"/>
      <c r="IF90" s="3"/>
      <c r="IG90" s="274"/>
      <c r="IH90" s="277">
        <f>ID90</f>
        <v>3221</v>
      </c>
      <c r="II90" s="276"/>
      <c r="IJ90" s="3"/>
      <c r="IK90" s="83"/>
      <c r="IL90" s="81">
        <f t="shared" si="16"/>
        <v>3221</v>
      </c>
      <c r="IM90" s="82"/>
      <c r="IO90" s="274"/>
      <c r="IP90" s="277">
        <f>IL90</f>
        <v>3221</v>
      </c>
      <c r="IQ90" s="276"/>
      <c r="IR90" s="3"/>
      <c r="IS90" s="274"/>
      <c r="IT90" s="277">
        <f>IP90</f>
        <v>3221</v>
      </c>
      <c r="IU90" s="276"/>
      <c r="IV90" s="3"/>
      <c r="IW90" s="274"/>
      <c r="IX90" s="277">
        <f>IT90</f>
        <v>3221</v>
      </c>
      <c r="IY90" s="276"/>
      <c r="IZ90" s="3"/>
      <c r="JA90" s="274"/>
      <c r="JB90" s="277">
        <f>IX90</f>
        <v>3221</v>
      </c>
      <c r="JC90" s="276"/>
      <c r="JD90" s="3"/>
      <c r="JE90" s="83"/>
      <c r="JF90" s="81">
        <f t="shared" si="17"/>
        <v>3221</v>
      </c>
      <c r="JG90" s="82"/>
      <c r="JI90" s="274"/>
      <c r="JJ90" s="277">
        <f>JF90</f>
        <v>3221</v>
      </c>
      <c r="JK90" s="276"/>
      <c r="JL90" s="3"/>
      <c r="JM90" s="274"/>
      <c r="JN90" s="277">
        <f>JJ90</f>
        <v>3221</v>
      </c>
      <c r="JO90" s="276"/>
      <c r="JP90" s="3"/>
      <c r="JQ90" s="274"/>
      <c r="JR90" s="277">
        <f>JN90</f>
        <v>3221</v>
      </c>
      <c r="JS90" s="276"/>
      <c r="JT90" s="3"/>
      <c r="JU90" s="274"/>
      <c r="JV90" s="277">
        <f>JR90</f>
        <v>3221</v>
      </c>
      <c r="JW90" s="276"/>
      <c r="JX90" s="3"/>
      <c r="JY90" s="83"/>
      <c r="JZ90" s="81">
        <f t="shared" si="18"/>
        <v>3221</v>
      </c>
      <c r="KA90" s="82"/>
      <c r="KC90" s="274"/>
      <c r="KD90" s="277">
        <f>JZ90</f>
        <v>3221</v>
      </c>
      <c r="KE90" s="276"/>
      <c r="KF90" s="3"/>
      <c r="KG90" s="274"/>
      <c r="KH90" s="277">
        <f>KD90</f>
        <v>3221</v>
      </c>
      <c r="KI90" s="276"/>
      <c r="KJ90" s="3"/>
      <c r="KK90" s="274"/>
      <c r="KL90" s="277">
        <f>KH90</f>
        <v>3221</v>
      </c>
      <c r="KM90" s="276"/>
      <c r="KN90" s="3"/>
      <c r="KO90" s="274"/>
      <c r="KP90" s="277">
        <f>KL90</f>
        <v>3221</v>
      </c>
      <c r="KQ90" s="276"/>
      <c r="KR90" s="3"/>
      <c r="KS90" s="83"/>
      <c r="KT90" s="81">
        <f t="shared" si="19"/>
        <v>3221</v>
      </c>
      <c r="KU90" s="82"/>
    </row>
    <row r="91" spans="1:307">
      <c r="A91" s="68" t="s">
        <v>65</v>
      </c>
      <c r="H91" s="236"/>
      <c r="I91" s="240">
        <v>9449</v>
      </c>
      <c r="J91" s="238"/>
      <c r="K91" s="3"/>
      <c r="L91" s="236"/>
      <c r="M91" s="240">
        <v>9369</v>
      </c>
      <c r="N91" s="238"/>
      <c r="O91" s="3"/>
      <c r="P91" s="236"/>
      <c r="Q91" s="240">
        <v>9371</v>
      </c>
      <c r="R91" s="238"/>
      <c r="S91" s="3"/>
      <c r="T91" s="236"/>
      <c r="U91" s="240">
        <v>9824</v>
      </c>
      <c r="V91" s="238"/>
      <c r="W91" s="3"/>
      <c r="X91" s="83"/>
      <c r="Y91" s="81">
        <v>9824</v>
      </c>
      <c r="Z91" s="82"/>
      <c r="AB91" s="236"/>
      <c r="AC91" s="240">
        <v>9821</v>
      </c>
      <c r="AD91" s="238"/>
      <c r="AE91" s="3"/>
      <c r="AF91" s="236"/>
      <c r="AG91" s="240">
        <v>9796</v>
      </c>
      <c r="AH91" s="238"/>
      <c r="AI91" s="3"/>
      <c r="AJ91" s="236"/>
      <c r="AK91" s="240">
        <v>9662</v>
      </c>
      <c r="AL91" s="238"/>
      <c r="AM91" s="3"/>
      <c r="AN91" s="236"/>
      <c r="AO91" s="240">
        <v>10155</v>
      </c>
      <c r="AP91" s="238"/>
      <c r="AQ91" s="3"/>
      <c r="AR91" s="83"/>
      <c r="AS91" s="81">
        <v>10155</v>
      </c>
      <c r="AT91" s="82"/>
      <c r="AV91" s="236"/>
      <c r="AW91" s="240">
        <v>10215</v>
      </c>
      <c r="AX91" s="238"/>
      <c r="AY91" s="3"/>
      <c r="AZ91" s="236"/>
      <c r="BA91" s="240">
        <v>10243</v>
      </c>
      <c r="BB91" s="238"/>
      <c r="BC91" s="3"/>
      <c r="BD91" s="236"/>
      <c r="BE91" s="240">
        <v>10344</v>
      </c>
      <c r="BF91" s="238"/>
      <c r="BG91" s="3"/>
      <c r="BH91" s="236"/>
      <c r="BI91" s="240">
        <v>10821</v>
      </c>
      <c r="BJ91" s="238"/>
      <c r="BK91" s="3"/>
      <c r="BL91" s="83"/>
      <c r="BM91" s="81">
        <v>10821</v>
      </c>
      <c r="BN91" s="82"/>
      <c r="BO91" s="3"/>
      <c r="BP91" s="236"/>
      <c r="BQ91" s="240">
        <v>10920</v>
      </c>
      <c r="BR91" s="238"/>
      <c r="BS91" s="3"/>
      <c r="BT91" s="236"/>
      <c r="BU91" s="240">
        <v>11102</v>
      </c>
      <c r="BV91" s="238"/>
      <c r="BW91" s="3"/>
      <c r="BX91" s="236"/>
      <c r="BY91" s="240">
        <v>11301</v>
      </c>
      <c r="BZ91" s="238"/>
      <c r="CA91" s="3"/>
      <c r="CB91" s="236"/>
      <c r="CC91" s="240">
        <v>11490</v>
      </c>
      <c r="CD91" s="238"/>
      <c r="CE91" s="3"/>
      <c r="CF91" s="83"/>
      <c r="CG91" s="81">
        <v>11490</v>
      </c>
      <c r="CH91" s="82"/>
      <c r="CJ91" s="236"/>
      <c r="CK91" s="240">
        <v>9637</v>
      </c>
      <c r="CL91" s="238"/>
      <c r="CM91" s="3"/>
      <c r="CN91" s="236"/>
      <c r="CO91" s="240">
        <v>9976</v>
      </c>
      <c r="CP91" s="238"/>
      <c r="CQ91" s="3"/>
      <c r="CR91" s="236"/>
      <c r="CS91" s="240">
        <v>10117</v>
      </c>
      <c r="CT91" s="238"/>
      <c r="CU91" s="3"/>
      <c r="CV91" s="236"/>
      <c r="CW91" s="240">
        <v>10668</v>
      </c>
      <c r="CX91" s="238"/>
      <c r="CY91" s="3"/>
      <c r="CZ91" s="83"/>
      <c r="DA91" s="81">
        <v>10668</v>
      </c>
      <c r="DB91" s="82"/>
      <c r="DC91" s="4"/>
      <c r="DD91" s="3"/>
      <c r="DE91" s="274"/>
      <c r="DF91" s="277">
        <f ca="1">Ratios!DF26*'Integrated Financial Statements'!DF14</f>
        <v>10599.385919625758</v>
      </c>
      <c r="DG91" s="276"/>
      <c r="DH91" s="3"/>
      <c r="DI91" s="274"/>
      <c r="DJ91" s="277">
        <f ca="1">Ratios!DJ26*'Integrated Financial Statements'!DJ14</f>
        <v>11077.289409591887</v>
      </c>
      <c r="DK91" s="276"/>
      <c r="DL91" s="3"/>
      <c r="DM91" s="274"/>
      <c r="DN91" s="277">
        <f ca="1">Ratios!DN26*'Integrated Financial Statements'!DN14</f>
        <v>11179.413893116913</v>
      </c>
      <c r="DO91" s="276"/>
      <c r="DP91" s="3"/>
      <c r="DQ91" s="274"/>
      <c r="DR91" s="277">
        <f ca="1">Ratios!DR26*'Integrated Financial Statements'!DR14</f>
        <v>11830.436683193524</v>
      </c>
      <c r="DS91" s="276"/>
      <c r="DT91" s="3"/>
      <c r="DU91" s="83"/>
      <c r="DV91" s="81">
        <f t="shared" ca="1" si="10"/>
        <v>11830.436683193524</v>
      </c>
      <c r="DW91" s="82"/>
      <c r="DY91" s="274"/>
      <c r="DZ91" s="277">
        <f ca="1">Ratios!DZ26*'Integrated Financial Statements'!DZ14</f>
        <v>10893.261183635219</v>
      </c>
      <c r="EA91" s="276"/>
      <c r="EB91" s="3"/>
      <c r="EC91" s="274"/>
      <c r="ED91" s="277">
        <f ca="1">Ratios!ED26*'Integrated Financial Statements'!ED14</f>
        <v>11350.523785865445</v>
      </c>
      <c r="EE91" s="276"/>
      <c r="EF91" s="3"/>
      <c r="EG91" s="274"/>
      <c r="EH91" s="277">
        <f ca="1">Ratios!EH26*'Integrated Financial Statements'!EH14</f>
        <v>11437.926735473118</v>
      </c>
      <c r="EI91" s="276"/>
      <c r="EJ91" s="3"/>
      <c r="EK91" s="274"/>
      <c r="EL91" s="277">
        <f ca="1">Ratios!EL26*'Integrated Financial Statements'!EL14</f>
        <v>12126.868360030034</v>
      </c>
      <c r="EM91" s="276"/>
      <c r="EN91" s="3"/>
      <c r="EO91" s="83"/>
      <c r="EP91" s="81">
        <f t="shared" ca="1" si="11"/>
        <v>12126.868360030034</v>
      </c>
      <c r="EQ91" s="82"/>
      <c r="ES91" s="274"/>
      <c r="ET91" s="277">
        <f ca="1">Ratios!ET26*'Integrated Financial Statements'!ET14</f>
        <v>11151.538554452476</v>
      </c>
      <c r="EU91" s="276"/>
      <c r="EV91" s="3"/>
      <c r="EW91" s="274"/>
      <c r="EX91" s="277">
        <f ca="1">Ratios!EX26*'Integrated Financial Statements'!EX14</f>
        <v>11638.816278113811</v>
      </c>
      <c r="EY91" s="276"/>
      <c r="EZ91" s="3"/>
      <c r="FA91" s="274"/>
      <c r="FB91" s="277">
        <f ca="1">Ratios!FB26*'Integrated Financial Statements'!FB14</f>
        <v>11794.481582744254</v>
      </c>
      <c r="FC91" s="276"/>
      <c r="FD91" s="3"/>
      <c r="FE91" s="274"/>
      <c r="FF91" s="277">
        <f ca="1">Ratios!FF26*'Integrated Financial Statements'!FF14</f>
        <v>12588.930566102503</v>
      </c>
      <c r="FG91" s="276"/>
      <c r="FH91" s="3"/>
      <c r="FI91" s="83"/>
      <c r="FJ91" s="81">
        <f t="shared" ca="1" si="12"/>
        <v>12588.930566102503</v>
      </c>
      <c r="FK91" s="82"/>
      <c r="FM91" s="274"/>
      <c r="FN91" s="277">
        <f ca="1">Ratios!FN26*'Integrated Financial Statements'!FN14</f>
        <v>12166.42094136802</v>
      </c>
      <c r="FO91" s="276"/>
      <c r="FP91" s="3"/>
      <c r="FQ91" s="274"/>
      <c r="FR91" s="277">
        <f ca="1">Ratios!FR26*'Integrated Financial Statements'!FR14</f>
        <v>12376.370032821163</v>
      </c>
      <c r="FS91" s="276"/>
      <c r="FT91" s="3"/>
      <c r="FU91" s="274"/>
      <c r="FV91" s="277">
        <f ca="1">Ratios!FV26*'Integrated Financial Statements'!FV14</f>
        <v>12360.244876068055</v>
      </c>
      <c r="FW91" s="276"/>
      <c r="FX91" s="3"/>
      <c r="FY91" s="274"/>
      <c r="FZ91" s="277">
        <f ca="1">Ratios!FZ26*'Integrated Financial Statements'!FZ14</f>
        <v>13142.275411031842</v>
      </c>
      <c r="GA91" s="276"/>
      <c r="GB91" s="3"/>
      <c r="GC91" s="83"/>
      <c r="GD91" s="81">
        <f t="shared" ca="1" si="13"/>
        <v>13142.275411031842</v>
      </c>
      <c r="GE91" s="82"/>
      <c r="GG91" s="274"/>
      <c r="GH91" s="277">
        <f ca="1">Ratios!GH26*'Integrated Financial Statements'!GH14</f>
        <v>12668.354780147709</v>
      </c>
      <c r="GI91" s="276"/>
      <c r="GJ91" s="3"/>
      <c r="GK91" s="274"/>
      <c r="GL91" s="277">
        <f ca="1">Ratios!GL26*'Integrated Financial Statements'!GL14</f>
        <v>12898.412357677349</v>
      </c>
      <c r="GM91" s="276"/>
      <c r="GN91" s="3"/>
      <c r="GO91" s="274"/>
      <c r="GP91" s="277">
        <f ca="1">Ratios!GP26*'Integrated Financial Statements'!GP14</f>
        <v>12877.571003314677</v>
      </c>
      <c r="GQ91" s="276"/>
      <c r="GR91" s="3"/>
      <c r="GS91" s="274"/>
      <c r="GT91" s="277">
        <f ca="1">Ratios!GT26*'Integrated Financial Statements'!GT14</f>
        <v>13682.923069688812</v>
      </c>
      <c r="GU91" s="276"/>
      <c r="GV91" s="3"/>
      <c r="GW91" s="83"/>
      <c r="GX91" s="81">
        <f t="shared" ca="1" si="14"/>
        <v>13682.923069688812</v>
      </c>
      <c r="GY91" s="82"/>
      <c r="HA91" s="274"/>
      <c r="HB91" s="277">
        <f ca="1">Ratios!HB26*'Integrated Financial Statements'!HB14</f>
        <v>13153.511875138458</v>
      </c>
      <c r="HC91" s="276"/>
      <c r="HD91" s="3"/>
      <c r="HE91" s="274"/>
      <c r="HF91" s="277">
        <f ca="1">Ratios!HF26*'Integrated Financial Statements'!HF14</f>
        <v>13402.685280208427</v>
      </c>
      <c r="HG91" s="276"/>
      <c r="HH91" s="3"/>
      <c r="HI91" s="274"/>
      <c r="HJ91" s="277">
        <f ca="1">Ratios!HJ26*'Integrated Financial Statements'!HJ14</f>
        <v>13377.369728999116</v>
      </c>
      <c r="HK91" s="276"/>
      <c r="HL91" s="3"/>
      <c r="HM91" s="274"/>
      <c r="HN91" s="277">
        <f ca="1">Ratios!HN26*'Integrated Financial Statements'!HN14</f>
        <v>14202.754459860627</v>
      </c>
      <c r="HO91" s="276"/>
      <c r="HP91" s="3"/>
      <c r="HQ91" s="83"/>
      <c r="HR91" s="81">
        <f t="shared" ca="1" si="15"/>
        <v>14202.754459860627</v>
      </c>
      <c r="HS91" s="82"/>
      <c r="HU91" s="274"/>
      <c r="HV91" s="277">
        <f ca="1">Ratios!HV26*'Integrated Financial Statements'!HV14</f>
        <v>13614.32517739172</v>
      </c>
      <c r="HW91" s="276"/>
      <c r="HX91" s="3"/>
      <c r="HY91" s="274"/>
      <c r="HZ91" s="277">
        <f ca="1">Ratios!HZ26*'Integrated Financial Statements'!HZ14</f>
        <v>13881.515009904586</v>
      </c>
      <c r="IA91" s="276"/>
      <c r="IB91" s="3"/>
      <c r="IC91" s="274"/>
      <c r="ID91" s="277">
        <f ca="1">Ratios!ID26*'Integrated Financial Statements'!ID14</f>
        <v>13852.071216284377</v>
      </c>
      <c r="IE91" s="276"/>
      <c r="IF91" s="3"/>
      <c r="IG91" s="274"/>
      <c r="IH91" s="277">
        <f ca="1">Ratios!IH26*'Integrated Financial Statements'!IH14</f>
        <v>14693.223047544856</v>
      </c>
      <c r="II91" s="276"/>
      <c r="IJ91" s="3"/>
      <c r="IK91" s="83"/>
      <c r="IL91" s="81">
        <f t="shared" ca="1" si="16"/>
        <v>14693.223047544856</v>
      </c>
      <c r="IM91" s="82"/>
      <c r="IO91" s="274"/>
      <c r="IP91" s="277">
        <f ca="1">Ratios!IP26*'Integrated Financial Statements'!IP14</f>
        <v>13771.307228392436</v>
      </c>
      <c r="IQ91" s="276"/>
      <c r="IR91" s="3"/>
      <c r="IS91" s="274"/>
      <c r="IT91" s="277">
        <f ca="1">Ratios!IT26*'Integrated Financial Statements'!IT14</f>
        <v>14042.572647504663</v>
      </c>
      <c r="IU91" s="276"/>
      <c r="IV91" s="3"/>
      <c r="IW91" s="274"/>
      <c r="IX91" s="277">
        <f ca="1">Ratios!IX26*'Integrated Financial Statements'!IX14</f>
        <v>14015.036485457722</v>
      </c>
      <c r="IY91" s="276"/>
      <c r="IZ91" s="3"/>
      <c r="JA91" s="274"/>
      <c r="JB91" s="277">
        <f ca="1">Ratios!JB26*'Integrated Financial Statements'!JB14</f>
        <v>14865.645826347261</v>
      </c>
      <c r="JC91" s="276"/>
      <c r="JD91" s="3"/>
      <c r="JE91" s="83"/>
      <c r="JF91" s="81">
        <f t="shared" ca="1" si="17"/>
        <v>14865.645826347261</v>
      </c>
      <c r="JG91" s="82"/>
      <c r="JI91" s="274"/>
      <c r="JJ91" s="277">
        <f ca="1">Ratios!JJ26*'Integrated Financial Statements'!JJ14</f>
        <v>13962.401098245473</v>
      </c>
      <c r="JK91" s="276"/>
      <c r="JL91" s="3"/>
      <c r="JM91" s="274"/>
      <c r="JN91" s="277">
        <f ca="1">Ratios!JN26*'Integrated Financial Statements'!JN14</f>
        <v>14234.474199683131</v>
      </c>
      <c r="JO91" s="276"/>
      <c r="JP91" s="3"/>
      <c r="JQ91" s="274"/>
      <c r="JR91" s="277">
        <f ca="1">Ratios!JR26*'Integrated Financial Statements'!JR14</f>
        <v>14208.856621933866</v>
      </c>
      <c r="JS91" s="276"/>
      <c r="JT91" s="3"/>
      <c r="JU91" s="274"/>
      <c r="JV91" s="277">
        <f ca="1">Ratios!JV26*'Integrated Financial Statements'!JV14</f>
        <v>15074.465170073139</v>
      </c>
      <c r="JW91" s="276"/>
      <c r="JX91" s="3"/>
      <c r="JY91" s="83"/>
      <c r="JZ91" s="81">
        <f t="shared" ca="1" si="18"/>
        <v>15074.465170073139</v>
      </c>
      <c r="KA91" s="82"/>
      <c r="KC91" s="274"/>
      <c r="KD91" s="277">
        <f ca="1">Ratios!KD26*'Integrated Financial Statements'!KD14</f>
        <v>14160.082108110622</v>
      </c>
      <c r="KE91" s="276"/>
      <c r="KF91" s="3"/>
      <c r="KG91" s="274"/>
      <c r="KH91" s="277">
        <f ca="1">Ratios!KH26*'Integrated Financial Statements'!KH14</f>
        <v>14433.169160508662</v>
      </c>
      <c r="KI91" s="276"/>
      <c r="KJ91" s="3"/>
      <c r="KK91" s="274"/>
      <c r="KL91" s="277">
        <f ca="1">Ratios!KL26*'Integrated Financial Statements'!KL14</f>
        <v>14409.44534796381</v>
      </c>
      <c r="KM91" s="276"/>
      <c r="KN91" s="3"/>
      <c r="KO91" s="274"/>
      <c r="KP91" s="277">
        <f ca="1">Ratios!KP26*'Integrated Financial Statements'!KP14</f>
        <v>15290.398599791186</v>
      </c>
      <c r="KQ91" s="276"/>
      <c r="KR91" s="3"/>
      <c r="KS91" s="83"/>
      <c r="KT91" s="81">
        <f t="shared" ca="1" si="19"/>
        <v>15290.398599791186</v>
      </c>
      <c r="KU91" s="82"/>
    </row>
    <row r="92" spans="1:307">
      <c r="A92" s="68" t="s">
        <v>109</v>
      </c>
      <c r="H92" s="236"/>
      <c r="I92" s="241">
        <v>5496</v>
      </c>
      <c r="J92" s="238"/>
      <c r="K92" s="3"/>
      <c r="L92" s="236"/>
      <c r="M92" s="241">
        <v>6128</v>
      </c>
      <c r="N92" s="238"/>
      <c r="O92" s="3"/>
      <c r="P92" s="236"/>
      <c r="Q92" s="241">
        <v>5532</v>
      </c>
      <c r="R92" s="238"/>
      <c r="S92" s="3"/>
      <c r="T92" s="236"/>
      <c r="U92" s="241">
        <v>5476</v>
      </c>
      <c r="V92" s="238"/>
      <c r="W92" s="3"/>
      <c r="X92" s="83"/>
      <c r="Y92" s="84">
        <v>5476</v>
      </c>
      <c r="Z92" s="82"/>
      <c r="AB92" s="236"/>
      <c r="AC92" s="241">
        <v>5223</v>
      </c>
      <c r="AD92" s="238"/>
      <c r="AE92" s="3"/>
      <c r="AF92" s="236"/>
      <c r="AG92" s="241">
        <v>5898</v>
      </c>
      <c r="AH92" s="238"/>
      <c r="AI92" s="3"/>
      <c r="AJ92" s="236"/>
      <c r="AK92" s="241">
        <v>6155</v>
      </c>
      <c r="AL92" s="238"/>
      <c r="AM92" s="3"/>
      <c r="AN92" s="236"/>
      <c r="AO92" s="241">
        <v>6072</v>
      </c>
      <c r="AP92" s="238"/>
      <c r="AQ92" s="3"/>
      <c r="AR92" s="83"/>
      <c r="AS92" s="84">
        <v>6072</v>
      </c>
      <c r="AT92" s="82"/>
      <c r="AV92" s="236"/>
      <c r="AW92" s="241">
        <v>5200</v>
      </c>
      <c r="AX92" s="238"/>
      <c r="AY92" s="3"/>
      <c r="AZ92" s="236"/>
      <c r="BA92" s="241">
        <v>4478</v>
      </c>
      <c r="BB92" s="238"/>
      <c r="BC92" s="3"/>
      <c r="BD92" s="236"/>
      <c r="BE92" s="241">
        <v>4062</v>
      </c>
      <c r="BF92" s="238"/>
      <c r="BG92" s="3"/>
      <c r="BH92" s="236"/>
      <c r="BI92" s="241">
        <v>4392</v>
      </c>
      <c r="BJ92" s="238"/>
      <c r="BK92" s="3"/>
      <c r="BL92" s="83"/>
      <c r="BM92" s="84">
        <v>4392</v>
      </c>
      <c r="BN92" s="82"/>
      <c r="BO92" s="3"/>
      <c r="BP92" s="236"/>
      <c r="BQ92" s="241">
        <v>4200</v>
      </c>
      <c r="BR92" s="238"/>
      <c r="BS92" s="3"/>
      <c r="BT92" s="236"/>
      <c r="BU92" s="241">
        <v>4521</v>
      </c>
      <c r="BV92" s="238"/>
      <c r="BW92" s="3"/>
      <c r="BX92" s="236"/>
      <c r="BY92" s="241">
        <v>4125</v>
      </c>
      <c r="BZ92" s="238"/>
      <c r="CA92" s="3"/>
      <c r="CB92" s="236"/>
      <c r="CC92" s="241">
        <v>4413</v>
      </c>
      <c r="CD92" s="238"/>
      <c r="CE92" s="3"/>
      <c r="CF92" s="83"/>
      <c r="CG92" s="84">
        <v>4413</v>
      </c>
      <c r="CH92" s="82"/>
      <c r="CJ92" s="236"/>
      <c r="CK92" s="241">
        <f>3961+64</f>
        <v>4025</v>
      </c>
      <c r="CL92" s="238"/>
      <c r="CM92" s="3"/>
      <c r="CN92" s="236"/>
      <c r="CO92" s="241">
        <f>4344+58</f>
        <v>4402</v>
      </c>
      <c r="CP92" s="238"/>
      <c r="CQ92" s="3"/>
      <c r="CR92" s="236"/>
      <c r="CS92" s="241">
        <f>4138+34</f>
        <v>4172</v>
      </c>
      <c r="CT92" s="238"/>
      <c r="CU92" s="3"/>
      <c r="CV92" s="236"/>
      <c r="CW92" s="241">
        <f>4391+33</f>
        <v>4424</v>
      </c>
      <c r="CX92" s="238"/>
      <c r="CY92" s="3"/>
      <c r="CZ92" s="83"/>
      <c r="DA92" s="84">
        <f>4391+33</f>
        <v>4424</v>
      </c>
      <c r="DB92" s="82"/>
      <c r="DC92" s="4"/>
      <c r="DD92" s="3"/>
      <c r="DE92" s="274"/>
      <c r="DF92" s="277">
        <f>DA92</f>
        <v>4424</v>
      </c>
      <c r="DG92" s="276"/>
      <c r="DH92" s="3"/>
      <c r="DI92" s="274"/>
      <c r="DJ92" s="277">
        <f>DF92</f>
        <v>4424</v>
      </c>
      <c r="DK92" s="276"/>
      <c r="DL92" s="3"/>
      <c r="DM92" s="274"/>
      <c r="DN92" s="277">
        <f>DJ92</f>
        <v>4424</v>
      </c>
      <c r="DO92" s="276"/>
      <c r="DP92" s="3"/>
      <c r="DQ92" s="274"/>
      <c r="DR92" s="277">
        <f>DN92</f>
        <v>4424</v>
      </c>
      <c r="DS92" s="276"/>
      <c r="DT92" s="3"/>
      <c r="DU92" s="83"/>
      <c r="DV92" s="81">
        <f t="shared" si="10"/>
        <v>4424</v>
      </c>
      <c r="DW92" s="82"/>
      <c r="DY92" s="274"/>
      <c r="DZ92" s="277">
        <f>DV92</f>
        <v>4424</v>
      </c>
      <c r="EA92" s="276"/>
      <c r="EB92" s="3"/>
      <c r="EC92" s="274"/>
      <c r="ED92" s="277">
        <f>DZ92</f>
        <v>4424</v>
      </c>
      <c r="EE92" s="276"/>
      <c r="EF92" s="3"/>
      <c r="EG92" s="274"/>
      <c r="EH92" s="277">
        <f>ED92</f>
        <v>4424</v>
      </c>
      <c r="EI92" s="276"/>
      <c r="EJ92" s="3"/>
      <c r="EK92" s="274"/>
      <c r="EL92" s="277">
        <f>EH92</f>
        <v>4424</v>
      </c>
      <c r="EM92" s="276"/>
      <c r="EN92" s="3"/>
      <c r="EO92" s="83"/>
      <c r="EP92" s="81">
        <f t="shared" si="11"/>
        <v>4424</v>
      </c>
      <c r="EQ92" s="82"/>
      <c r="ES92" s="274"/>
      <c r="ET92" s="277">
        <f>EP92</f>
        <v>4424</v>
      </c>
      <c r="EU92" s="276"/>
      <c r="EV92" s="3"/>
      <c r="EW92" s="274"/>
      <c r="EX92" s="277">
        <f>ET92</f>
        <v>4424</v>
      </c>
      <c r="EY92" s="276"/>
      <c r="EZ92" s="3"/>
      <c r="FA92" s="274"/>
      <c r="FB92" s="277">
        <f>EX92</f>
        <v>4424</v>
      </c>
      <c r="FC92" s="276"/>
      <c r="FD92" s="3"/>
      <c r="FE92" s="274"/>
      <c r="FF92" s="277">
        <f>FB92</f>
        <v>4424</v>
      </c>
      <c r="FG92" s="276"/>
      <c r="FH92" s="3"/>
      <c r="FI92" s="83"/>
      <c r="FJ92" s="81">
        <f t="shared" si="12"/>
        <v>4424</v>
      </c>
      <c r="FK92" s="82"/>
      <c r="FM92" s="274"/>
      <c r="FN92" s="277">
        <f>FJ92</f>
        <v>4424</v>
      </c>
      <c r="FO92" s="276"/>
      <c r="FP92" s="3"/>
      <c r="FQ92" s="274"/>
      <c r="FR92" s="277">
        <f>FN92</f>
        <v>4424</v>
      </c>
      <c r="FS92" s="276"/>
      <c r="FT92" s="3"/>
      <c r="FU92" s="274"/>
      <c r="FV92" s="277">
        <f>FR92</f>
        <v>4424</v>
      </c>
      <c r="FW92" s="276"/>
      <c r="FX92" s="3"/>
      <c r="FY92" s="274"/>
      <c r="FZ92" s="277">
        <f>FV92</f>
        <v>4424</v>
      </c>
      <c r="GA92" s="276"/>
      <c r="GB92" s="3"/>
      <c r="GC92" s="83"/>
      <c r="GD92" s="81">
        <f t="shared" si="13"/>
        <v>4424</v>
      </c>
      <c r="GE92" s="82"/>
      <c r="GG92" s="274"/>
      <c r="GH92" s="277">
        <f>GD92</f>
        <v>4424</v>
      </c>
      <c r="GI92" s="276"/>
      <c r="GJ92" s="3"/>
      <c r="GK92" s="274"/>
      <c r="GL92" s="277">
        <f>GH92</f>
        <v>4424</v>
      </c>
      <c r="GM92" s="276"/>
      <c r="GN92" s="3"/>
      <c r="GO92" s="274"/>
      <c r="GP92" s="277">
        <f>GL92</f>
        <v>4424</v>
      </c>
      <c r="GQ92" s="276"/>
      <c r="GR92" s="3"/>
      <c r="GS92" s="274"/>
      <c r="GT92" s="277">
        <f>GP92</f>
        <v>4424</v>
      </c>
      <c r="GU92" s="276"/>
      <c r="GV92" s="3"/>
      <c r="GW92" s="83"/>
      <c r="GX92" s="81">
        <f t="shared" si="14"/>
        <v>4424</v>
      </c>
      <c r="GY92" s="82"/>
      <c r="HA92" s="274"/>
      <c r="HB92" s="277">
        <f>GX92</f>
        <v>4424</v>
      </c>
      <c r="HC92" s="276"/>
      <c r="HD92" s="3"/>
      <c r="HE92" s="274"/>
      <c r="HF92" s="277">
        <f>HB92</f>
        <v>4424</v>
      </c>
      <c r="HG92" s="276"/>
      <c r="HH92" s="3"/>
      <c r="HI92" s="274"/>
      <c r="HJ92" s="277">
        <f>HF92</f>
        <v>4424</v>
      </c>
      <c r="HK92" s="276"/>
      <c r="HL92" s="3"/>
      <c r="HM92" s="274"/>
      <c r="HN92" s="277">
        <f>HJ92</f>
        <v>4424</v>
      </c>
      <c r="HO92" s="276"/>
      <c r="HP92" s="3"/>
      <c r="HQ92" s="83"/>
      <c r="HR92" s="81">
        <f t="shared" si="15"/>
        <v>4424</v>
      </c>
      <c r="HS92" s="82"/>
      <c r="HU92" s="274"/>
      <c r="HV92" s="277">
        <f>HR92</f>
        <v>4424</v>
      </c>
      <c r="HW92" s="276"/>
      <c r="HX92" s="3"/>
      <c r="HY92" s="274"/>
      <c r="HZ92" s="277">
        <f>HV92</f>
        <v>4424</v>
      </c>
      <c r="IA92" s="276"/>
      <c r="IB92" s="3"/>
      <c r="IC92" s="274"/>
      <c r="ID92" s="277">
        <f>HZ92</f>
        <v>4424</v>
      </c>
      <c r="IE92" s="276"/>
      <c r="IF92" s="3"/>
      <c r="IG92" s="274"/>
      <c r="IH92" s="277">
        <f>ID92</f>
        <v>4424</v>
      </c>
      <c r="II92" s="276"/>
      <c r="IJ92" s="3"/>
      <c r="IK92" s="83"/>
      <c r="IL92" s="81">
        <f t="shared" si="16"/>
        <v>4424</v>
      </c>
      <c r="IM92" s="82"/>
      <c r="IO92" s="274"/>
      <c r="IP92" s="277">
        <f>IL92</f>
        <v>4424</v>
      </c>
      <c r="IQ92" s="276"/>
      <c r="IR92" s="3"/>
      <c r="IS92" s="274"/>
      <c r="IT92" s="277">
        <f>IP92</f>
        <v>4424</v>
      </c>
      <c r="IU92" s="276"/>
      <c r="IV92" s="3"/>
      <c r="IW92" s="274"/>
      <c r="IX92" s="277">
        <f>IT92</f>
        <v>4424</v>
      </c>
      <c r="IY92" s="276"/>
      <c r="IZ92" s="3"/>
      <c r="JA92" s="274"/>
      <c r="JB92" s="277">
        <f>IX92</f>
        <v>4424</v>
      </c>
      <c r="JC92" s="276"/>
      <c r="JD92" s="3"/>
      <c r="JE92" s="83"/>
      <c r="JF92" s="81">
        <f t="shared" si="17"/>
        <v>4424</v>
      </c>
      <c r="JG92" s="82"/>
      <c r="JI92" s="274"/>
      <c r="JJ92" s="277">
        <f>JF92</f>
        <v>4424</v>
      </c>
      <c r="JK92" s="276"/>
      <c r="JL92" s="3"/>
      <c r="JM92" s="274"/>
      <c r="JN92" s="277">
        <f>JJ92</f>
        <v>4424</v>
      </c>
      <c r="JO92" s="276"/>
      <c r="JP92" s="3"/>
      <c r="JQ92" s="274"/>
      <c r="JR92" s="277">
        <f>JN92</f>
        <v>4424</v>
      </c>
      <c r="JS92" s="276"/>
      <c r="JT92" s="3"/>
      <c r="JU92" s="274"/>
      <c r="JV92" s="277">
        <f>JR92</f>
        <v>4424</v>
      </c>
      <c r="JW92" s="276"/>
      <c r="JX92" s="3"/>
      <c r="JY92" s="83"/>
      <c r="JZ92" s="81">
        <f t="shared" si="18"/>
        <v>4424</v>
      </c>
      <c r="KA92" s="82"/>
      <c r="KC92" s="274"/>
      <c r="KD92" s="277">
        <f>JZ92</f>
        <v>4424</v>
      </c>
      <c r="KE92" s="276"/>
      <c r="KF92" s="3"/>
      <c r="KG92" s="274"/>
      <c r="KH92" s="277">
        <f>KD92</f>
        <v>4424</v>
      </c>
      <c r="KI92" s="276"/>
      <c r="KJ92" s="3"/>
      <c r="KK92" s="274"/>
      <c r="KL92" s="277">
        <f>KH92</f>
        <v>4424</v>
      </c>
      <c r="KM92" s="276"/>
      <c r="KN92" s="3"/>
      <c r="KO92" s="274"/>
      <c r="KP92" s="277">
        <f>KL92</f>
        <v>4424</v>
      </c>
      <c r="KQ92" s="276"/>
      <c r="KR92" s="3"/>
      <c r="KS92" s="83"/>
      <c r="KT92" s="81">
        <f t="shared" si="19"/>
        <v>4424</v>
      </c>
      <c r="KU92" s="82"/>
    </row>
    <row r="93" spans="1:307">
      <c r="A93" s="69" t="s">
        <v>110</v>
      </c>
      <c r="H93" s="236"/>
      <c r="I93" s="242">
        <f>SUM(I87:I92)</f>
        <v>20055</v>
      </c>
      <c r="J93" s="238"/>
      <c r="L93" s="236"/>
      <c r="M93" s="242">
        <f>SUM(M87:M92)</f>
        <v>20033</v>
      </c>
      <c r="N93" s="238"/>
      <c r="P93" s="236"/>
      <c r="Q93" s="242">
        <f>SUM(Q87:Q92)</f>
        <v>23243</v>
      </c>
      <c r="R93" s="238"/>
      <c r="T93" s="236"/>
      <c r="U93" s="242">
        <f>SUM(U87:U92)</f>
        <v>23412</v>
      </c>
      <c r="V93" s="238"/>
      <c r="X93" s="37"/>
      <c r="Y93" s="44">
        <f>SUM(Y87:Y92)</f>
        <v>23412</v>
      </c>
      <c r="Z93" s="39"/>
      <c r="AB93" s="236"/>
      <c r="AC93" s="242">
        <f>SUM(AC87:AC92)</f>
        <v>21923</v>
      </c>
      <c r="AD93" s="238"/>
      <c r="AF93" s="236"/>
      <c r="AG93" s="242">
        <f>SUM(AG87:AG92)</f>
        <v>22701</v>
      </c>
      <c r="AH93" s="238"/>
      <c r="AJ93" s="236"/>
      <c r="AK93" s="242">
        <f>SUM(AK87:AK92)</f>
        <v>23885</v>
      </c>
      <c r="AL93" s="238"/>
      <c r="AN93" s="236"/>
      <c r="AO93" s="242">
        <f>SUM(AO87:AO92)</f>
        <v>24911</v>
      </c>
      <c r="AP93" s="238"/>
      <c r="AR93" s="37"/>
      <c r="AS93" s="44">
        <f>SUM(AS87:AS92)</f>
        <v>24911</v>
      </c>
      <c r="AT93" s="39"/>
      <c r="AV93" s="236"/>
      <c r="AW93" s="242">
        <f>SUM(AW87:AW92)</f>
        <v>23217</v>
      </c>
      <c r="AX93" s="238"/>
      <c r="AZ93" s="236"/>
      <c r="BA93" s="242">
        <f>SUM(BA87:BA92)</f>
        <v>22708</v>
      </c>
      <c r="BB93" s="238"/>
      <c r="BD93" s="236"/>
      <c r="BE93" s="242">
        <f>SUM(BE87:BE92)</f>
        <v>22718</v>
      </c>
      <c r="BF93" s="238"/>
      <c r="BH93" s="236"/>
      <c r="BI93" s="242">
        <f>SUM(BI87:BI92)</f>
        <v>27583</v>
      </c>
      <c r="BJ93" s="238"/>
      <c r="BL93" s="37"/>
      <c r="BM93" s="44">
        <f>SUM(BM87:BM92)</f>
        <v>27583</v>
      </c>
      <c r="BN93" s="39"/>
      <c r="BP93" s="236"/>
      <c r="BQ93" s="242">
        <f>SUM(BQ87:BQ92)</f>
        <v>29284</v>
      </c>
      <c r="BR93" s="238"/>
      <c r="BT93" s="236"/>
      <c r="BU93" s="242">
        <f>SUM(BU87:BU92)</f>
        <v>35364</v>
      </c>
      <c r="BV93" s="238"/>
      <c r="BX93" s="236"/>
      <c r="BY93" s="242">
        <f>SUM(BY87:BY92)</f>
        <v>28642</v>
      </c>
      <c r="BZ93" s="238"/>
      <c r="CB93" s="236"/>
      <c r="CC93" s="242">
        <f>SUM(CC87:CC92)</f>
        <v>27035</v>
      </c>
      <c r="CD93" s="238"/>
      <c r="CF93" s="37"/>
      <c r="CG93" s="44">
        <f>SUM(CG87:CG92)</f>
        <v>27035</v>
      </c>
      <c r="CH93" s="39"/>
      <c r="CJ93" s="236"/>
      <c r="CK93" s="242">
        <f>SUM(CK87:CK92)</f>
        <v>26414</v>
      </c>
      <c r="CL93" s="238"/>
      <c r="CM93"/>
      <c r="CN93" s="236"/>
      <c r="CO93" s="242">
        <f>SUM(CO87:CO92)</f>
        <v>29479</v>
      </c>
      <c r="CP93" s="238"/>
      <c r="CQ93"/>
      <c r="CR93" s="236"/>
      <c r="CS93" s="242">
        <f>SUM(CS87:CS92)</f>
        <v>27913</v>
      </c>
      <c r="CT93" s="238"/>
      <c r="CU93"/>
      <c r="CV93" s="236"/>
      <c r="CW93" s="242">
        <f>SUM(CW87:CW92)</f>
        <v>31712</v>
      </c>
      <c r="CX93" s="238"/>
      <c r="CY93"/>
      <c r="CZ93" s="37"/>
      <c r="DA93" s="44">
        <f>SUM(DA87:DA92)</f>
        <v>31712</v>
      </c>
      <c r="DB93" s="39"/>
      <c r="DE93" s="274"/>
      <c r="DF93" s="279">
        <f ca="1">SUM(DF87:DF92)</f>
        <v>27961.197725440063</v>
      </c>
      <c r="DG93" s="276"/>
      <c r="DH93"/>
      <c r="DI93" s="274"/>
      <c r="DJ93" s="279">
        <f ca="1">SUM(DJ87:DJ92)</f>
        <v>26388.23643604778</v>
      </c>
      <c r="DK93" s="276"/>
      <c r="DL93"/>
      <c r="DM93" s="274"/>
      <c r="DN93" s="279">
        <f ca="1">SUM(DN87:DN92)</f>
        <v>29444.359845315466</v>
      </c>
      <c r="DO93" s="276"/>
      <c r="DP93"/>
      <c r="DQ93" s="274"/>
      <c r="DR93" s="279">
        <f ca="1">SUM(DR87:DR92)</f>
        <v>28887.790925695139</v>
      </c>
      <c r="DS93" s="276"/>
      <c r="DU93" s="37"/>
      <c r="DV93" s="44">
        <f ca="1">SUM(DV87:DV92)</f>
        <v>28887.790925695139</v>
      </c>
      <c r="DW93" s="39"/>
      <c r="DY93" s="274"/>
      <c r="DZ93" s="279">
        <f ca="1">SUM(DZ87:DZ92)</f>
        <v>29290.123755855304</v>
      </c>
      <c r="EA93" s="276"/>
      <c r="EC93" s="274"/>
      <c r="ED93" s="279">
        <f ca="1">SUM(ED87:ED92)</f>
        <v>30209.798243785241</v>
      </c>
      <c r="EE93" s="276"/>
      <c r="EG93" s="274"/>
      <c r="EH93" s="279">
        <f ca="1">SUM(EH87:EH92)</f>
        <v>27247.311728827197</v>
      </c>
      <c r="EI93" s="276"/>
      <c r="EK93" s="274"/>
      <c r="EL93" s="279">
        <f ca="1">SUM(EL87:EL92)</f>
        <v>28739.182516039706</v>
      </c>
      <c r="EM93" s="276"/>
      <c r="EO93" s="37"/>
      <c r="EP93" s="44">
        <f ca="1">SUM(EP87:EP92)</f>
        <v>28739.182516039706</v>
      </c>
      <c r="EQ93" s="39"/>
      <c r="ES93" s="274"/>
      <c r="ET93" s="279">
        <f ca="1">SUM(ET87:ET92)</f>
        <v>25085.378534612264</v>
      </c>
      <c r="EU93" s="276"/>
      <c r="EW93" s="274"/>
      <c r="EX93" s="279">
        <f ca="1">SUM(EX87:EX92)</f>
        <v>26049.083994950568</v>
      </c>
      <c r="EY93" s="276"/>
      <c r="FA93" s="274"/>
      <c r="FB93" s="279">
        <f ca="1">SUM(FB87:FB92)</f>
        <v>26665.373347425786</v>
      </c>
      <c r="FC93" s="276"/>
      <c r="FE93" s="274"/>
      <c r="FF93" s="279">
        <f ca="1">SUM(FF87:FF92)</f>
        <v>27287.350469084784</v>
      </c>
      <c r="FG93" s="276"/>
      <c r="FI93" s="37"/>
      <c r="FJ93" s="44">
        <f ca="1">SUM(FJ87:FJ92)</f>
        <v>27287.350469084784</v>
      </c>
      <c r="FK93" s="39"/>
      <c r="FM93" s="274"/>
      <c r="FN93" s="279">
        <f ca="1">SUM(FN87:FN92)</f>
        <v>26997.302867980245</v>
      </c>
      <c r="FO93" s="276"/>
      <c r="FQ93" s="274"/>
      <c r="FR93" s="279">
        <f ca="1">SUM(FR87:FR92)</f>
        <v>27667.230365732605</v>
      </c>
      <c r="FS93" s="276"/>
      <c r="FU93" s="274"/>
      <c r="FV93" s="279">
        <f ca="1">SUM(FV87:FV92)</f>
        <v>28078.927326713623</v>
      </c>
      <c r="FW93" s="276"/>
      <c r="FY93" s="274"/>
      <c r="FZ93" s="279">
        <f ca="1">SUM(FZ87:FZ92)</f>
        <v>29194.536229349294</v>
      </c>
      <c r="GA93" s="276"/>
      <c r="GC93" s="37"/>
      <c r="GD93" s="44">
        <f ca="1">SUM(GD87:GD92)</f>
        <v>29194.536229349294</v>
      </c>
      <c r="GE93" s="39"/>
      <c r="GG93" s="274"/>
      <c r="GH93" s="279">
        <f ca="1">SUM(GH87:GH92)</f>
        <v>27321.441122103395</v>
      </c>
      <c r="GI93" s="276"/>
      <c r="GK93" s="274"/>
      <c r="GL93" s="279">
        <f ca="1">SUM(GL87:GL92)</f>
        <v>28031.651035399711</v>
      </c>
      <c r="GM93" s="276"/>
      <c r="GO93" s="274"/>
      <c r="GP93" s="279">
        <f ca="1">SUM(GP87:GP92)</f>
        <v>26935.510442522514</v>
      </c>
      <c r="GQ93" s="276"/>
      <c r="GS93" s="274"/>
      <c r="GT93" s="279">
        <f ca="1">SUM(GT87:GT92)</f>
        <v>28585.749235499145</v>
      </c>
      <c r="GU93" s="276"/>
      <c r="GW93" s="37"/>
      <c r="GX93" s="44">
        <f ca="1">SUM(GX87:GX92)</f>
        <v>28585.749235499145</v>
      </c>
      <c r="GY93" s="39"/>
      <c r="HA93" s="274"/>
      <c r="HB93" s="279">
        <f ca="1">SUM(HB87:HB92)</f>
        <v>27376.320016478108</v>
      </c>
      <c r="HC93" s="276"/>
      <c r="HE93" s="274"/>
      <c r="HF93" s="279">
        <f ca="1">SUM(HF87:HF92)</f>
        <v>28125.147221394938</v>
      </c>
      <c r="HG93" s="276"/>
      <c r="HI93" s="274"/>
      <c r="HJ93" s="279">
        <f ca="1">SUM(HJ87:HJ92)</f>
        <v>28771.47562795689</v>
      </c>
      <c r="HK93" s="276"/>
      <c r="HM93" s="274"/>
      <c r="HN93" s="279">
        <f ca="1">SUM(HN87:HN92)</f>
        <v>29452.181234126379</v>
      </c>
      <c r="HO93" s="276"/>
      <c r="HQ93" s="37"/>
      <c r="HR93" s="44">
        <f ca="1">SUM(HR87:HR92)</f>
        <v>29452.181234126379</v>
      </c>
      <c r="HS93" s="39"/>
      <c r="HU93" s="274"/>
      <c r="HV93" s="279">
        <f ca="1">SUM(HV87:HV92)</f>
        <v>29653.268238054894</v>
      </c>
      <c r="HW93" s="276"/>
      <c r="HY93" s="274"/>
      <c r="HZ93" s="279">
        <f ca="1">SUM(HZ87:HZ92)</f>
        <v>30438.684860224421</v>
      </c>
      <c r="IA93" s="276"/>
      <c r="IC93" s="274"/>
      <c r="ID93" s="279">
        <f ca="1">SUM(ID87:ID92)</f>
        <v>29577.932386008993</v>
      </c>
      <c r="IE93" s="276"/>
      <c r="IG93" s="274"/>
      <c r="IH93" s="279">
        <f ca="1">SUM(IH87:IH92)</f>
        <v>30783.675396885628</v>
      </c>
      <c r="II93" s="276"/>
      <c r="IK93" s="37"/>
      <c r="IL93" s="44">
        <f ca="1">SUM(IL87:IL92)</f>
        <v>30783.675396885628</v>
      </c>
      <c r="IM93" s="39"/>
      <c r="IO93" s="274"/>
      <c r="IP93" s="279">
        <f ca="1">SUM(IP87:IP92)</f>
        <v>27582.066710792504</v>
      </c>
      <c r="IQ93" s="276"/>
      <c r="IS93" s="274"/>
      <c r="IT93" s="279">
        <f ca="1">SUM(IT87:IT92)</f>
        <v>28378.124745140609</v>
      </c>
      <c r="IU93" s="276"/>
      <c r="IW93" s="274"/>
      <c r="IX93" s="279">
        <f ca="1">SUM(IX87:IX92)</f>
        <v>28268.286682359045</v>
      </c>
      <c r="IY93" s="276"/>
      <c r="JA93" s="274"/>
      <c r="JB93" s="279">
        <f ca="1">SUM(JB87:JB92)</f>
        <v>29487.218408269553</v>
      </c>
      <c r="JC93" s="276"/>
      <c r="JE93" s="37"/>
      <c r="JF93" s="44">
        <f ca="1">SUM(JF87:JF92)</f>
        <v>29487.218408269553</v>
      </c>
      <c r="JG93" s="39"/>
      <c r="JI93" s="274"/>
      <c r="JJ93" s="279">
        <f ca="1">SUM(JJ87:JJ92)</f>
        <v>27800.181527467299</v>
      </c>
      <c r="JK93" s="276"/>
      <c r="JM93" s="274"/>
      <c r="JN93" s="279">
        <f ca="1">SUM(JN87:JN92)</f>
        <v>28603.910790909336</v>
      </c>
      <c r="JO93" s="276"/>
      <c r="JQ93" s="274"/>
      <c r="JR93" s="279">
        <f ca="1">SUM(JR87:JR92)</f>
        <v>28495.095557240631</v>
      </c>
      <c r="JS93" s="276"/>
      <c r="JU93" s="274"/>
      <c r="JV93" s="279">
        <f ca="1">SUM(JV87:JV92)</f>
        <v>29734.299896673077</v>
      </c>
      <c r="JW93" s="276"/>
      <c r="JY93" s="37"/>
      <c r="JZ93" s="44">
        <f ca="1">SUM(JZ87:JZ92)</f>
        <v>29734.299896673077</v>
      </c>
      <c r="KA93" s="39"/>
      <c r="KC93" s="274"/>
      <c r="KD93" s="279">
        <f ca="1">SUM(KD87:KD92)</f>
        <v>28025.81861422562</v>
      </c>
      <c r="KE93" s="276"/>
      <c r="KG93" s="274"/>
      <c r="KH93" s="279">
        <f ca="1">SUM(KH87:KH92)</f>
        <v>28837.69045677028</v>
      </c>
      <c r="KI93" s="276"/>
      <c r="KK93" s="274"/>
      <c r="KL93" s="279">
        <f ca="1">SUM(KL87:KL92)</f>
        <v>28729.8289381469</v>
      </c>
      <c r="KM93" s="276"/>
      <c r="KO93" s="274"/>
      <c r="KP93" s="279">
        <f ca="1">SUM(KP87:KP92)</f>
        <v>29989.803207086705</v>
      </c>
      <c r="KQ93" s="276"/>
      <c r="KS93" s="37"/>
      <c r="KT93" s="44">
        <f ca="1">SUM(KT87:KT92)</f>
        <v>29989.803207086705</v>
      </c>
      <c r="KU93" s="39"/>
    </row>
    <row r="94" spans="1:307">
      <c r="H94" s="236"/>
      <c r="I94" s="240"/>
      <c r="J94" s="238"/>
      <c r="L94" s="236"/>
      <c r="M94" s="240"/>
      <c r="N94" s="238"/>
      <c r="P94" s="236"/>
      <c r="Q94" s="240"/>
      <c r="R94" s="238"/>
      <c r="T94" s="236"/>
      <c r="U94" s="240"/>
      <c r="V94" s="238"/>
      <c r="X94" s="37"/>
      <c r="Y94" s="48"/>
      <c r="Z94" s="39"/>
      <c r="AB94" s="236"/>
      <c r="AC94" s="240"/>
      <c r="AD94" s="238"/>
      <c r="AF94" s="236"/>
      <c r="AG94" s="240"/>
      <c r="AH94" s="238"/>
      <c r="AJ94" s="236"/>
      <c r="AK94" s="240"/>
      <c r="AL94" s="238"/>
      <c r="AN94" s="236"/>
      <c r="AO94" s="240"/>
      <c r="AP94" s="238"/>
      <c r="AR94" s="37"/>
      <c r="AS94" s="48"/>
      <c r="AT94" s="39"/>
      <c r="AV94" s="236"/>
      <c r="AW94" s="240"/>
      <c r="AX94" s="238"/>
      <c r="AZ94" s="236"/>
      <c r="BA94" s="240"/>
      <c r="BB94" s="238"/>
      <c r="BD94" s="236"/>
      <c r="BE94" s="240"/>
      <c r="BF94" s="238"/>
      <c r="BH94" s="236"/>
      <c r="BI94" s="240"/>
      <c r="BJ94" s="238"/>
      <c r="BL94" s="37"/>
      <c r="BM94" s="48"/>
      <c r="BN94" s="39"/>
      <c r="BP94" s="236"/>
      <c r="BQ94" s="240"/>
      <c r="BR94" s="238"/>
      <c r="BT94" s="236"/>
      <c r="BU94" s="240"/>
      <c r="BV94" s="238"/>
      <c r="BX94" s="236"/>
      <c r="BY94" s="240"/>
      <c r="BZ94" s="238"/>
      <c r="CB94" s="236"/>
      <c r="CC94" s="240"/>
      <c r="CD94" s="238"/>
      <c r="CF94" s="37"/>
      <c r="CG94" s="48"/>
      <c r="CH94" s="39"/>
      <c r="CJ94" s="236"/>
      <c r="CK94" s="240"/>
      <c r="CL94" s="238"/>
      <c r="CM94"/>
      <c r="CN94" s="236"/>
      <c r="CO94" s="240"/>
      <c r="CP94" s="238"/>
      <c r="CQ94"/>
      <c r="CR94" s="236"/>
      <c r="CS94" s="240"/>
      <c r="CT94" s="238"/>
      <c r="CU94"/>
      <c r="CV94" s="236"/>
      <c r="CW94" s="240"/>
      <c r="CX94" s="238"/>
      <c r="CY94"/>
      <c r="CZ94" s="37"/>
      <c r="DA94" s="48"/>
      <c r="DB94" s="39"/>
      <c r="DE94" s="274"/>
      <c r="DF94" s="277"/>
      <c r="DG94" s="276"/>
      <c r="DH94"/>
      <c r="DI94" s="274"/>
      <c r="DJ94" s="277"/>
      <c r="DK94" s="276"/>
      <c r="DL94"/>
      <c r="DM94" s="274"/>
      <c r="DN94" s="277"/>
      <c r="DO94" s="276"/>
      <c r="DP94"/>
      <c r="DQ94" s="274"/>
      <c r="DR94" s="277"/>
      <c r="DS94" s="276"/>
      <c r="DU94" s="37"/>
      <c r="DV94" s="48"/>
      <c r="DW94" s="39"/>
      <c r="DY94" s="274"/>
      <c r="DZ94" s="277"/>
      <c r="EA94" s="276"/>
      <c r="EC94" s="274"/>
      <c r="ED94" s="277"/>
      <c r="EE94" s="276"/>
      <c r="EG94" s="274"/>
      <c r="EH94" s="277"/>
      <c r="EI94" s="276"/>
      <c r="EK94" s="274"/>
      <c r="EL94" s="277"/>
      <c r="EM94" s="276"/>
      <c r="EO94" s="37"/>
      <c r="EP94" s="48"/>
      <c r="EQ94" s="39"/>
      <c r="ES94" s="274"/>
      <c r="ET94" s="277"/>
      <c r="EU94" s="276"/>
      <c r="EW94" s="274"/>
      <c r="EX94" s="277"/>
      <c r="EY94" s="276"/>
      <c r="FA94" s="274"/>
      <c r="FB94" s="277"/>
      <c r="FC94" s="276"/>
      <c r="FE94" s="274"/>
      <c r="FF94" s="277"/>
      <c r="FG94" s="276"/>
      <c r="FI94" s="37"/>
      <c r="FJ94" s="48"/>
      <c r="FK94" s="39"/>
      <c r="FM94" s="274"/>
      <c r="FN94" s="277"/>
      <c r="FO94" s="276"/>
      <c r="FQ94" s="274"/>
      <c r="FR94" s="277"/>
      <c r="FS94" s="276"/>
      <c r="FU94" s="274"/>
      <c r="FV94" s="277"/>
      <c r="FW94" s="276"/>
      <c r="FY94" s="274"/>
      <c r="FZ94" s="277"/>
      <c r="GA94" s="276"/>
      <c r="GC94" s="37"/>
      <c r="GD94" s="48"/>
      <c r="GE94" s="39"/>
      <c r="GG94" s="274"/>
      <c r="GH94" s="277"/>
      <c r="GI94" s="276"/>
      <c r="GK94" s="274"/>
      <c r="GL94" s="277"/>
      <c r="GM94" s="276"/>
      <c r="GO94" s="274"/>
      <c r="GP94" s="277"/>
      <c r="GQ94" s="276"/>
      <c r="GS94" s="274"/>
      <c r="GT94" s="277"/>
      <c r="GU94" s="276"/>
      <c r="GW94" s="37"/>
      <c r="GX94" s="48"/>
      <c r="GY94" s="39"/>
      <c r="HA94" s="274"/>
      <c r="HB94" s="277"/>
      <c r="HC94" s="276"/>
      <c r="HE94" s="274"/>
      <c r="HF94" s="277"/>
      <c r="HG94" s="276"/>
      <c r="HI94" s="274"/>
      <c r="HJ94" s="277"/>
      <c r="HK94" s="276"/>
      <c r="HM94" s="274"/>
      <c r="HN94" s="277"/>
      <c r="HO94" s="276"/>
      <c r="HQ94" s="37"/>
      <c r="HR94" s="48"/>
      <c r="HS94" s="39"/>
      <c r="HU94" s="274"/>
      <c r="HV94" s="277"/>
      <c r="HW94" s="276"/>
      <c r="HY94" s="274"/>
      <c r="HZ94" s="277"/>
      <c r="IA94" s="276"/>
      <c r="IC94" s="274"/>
      <c r="ID94" s="277"/>
      <c r="IE94" s="276"/>
      <c r="IG94" s="274"/>
      <c r="IH94" s="277"/>
      <c r="II94" s="276"/>
      <c r="IK94" s="37"/>
      <c r="IL94" s="48"/>
      <c r="IM94" s="39"/>
      <c r="IO94" s="274"/>
      <c r="IP94" s="277"/>
      <c r="IQ94" s="276"/>
      <c r="IS94" s="274"/>
      <c r="IT94" s="277"/>
      <c r="IU94" s="276"/>
      <c r="IW94" s="274"/>
      <c r="IX94" s="277"/>
      <c r="IY94" s="276"/>
      <c r="JA94" s="274"/>
      <c r="JB94" s="277"/>
      <c r="JC94" s="276"/>
      <c r="JE94" s="37"/>
      <c r="JF94" s="48"/>
      <c r="JG94" s="39"/>
      <c r="JI94" s="274"/>
      <c r="JJ94" s="277"/>
      <c r="JK94" s="276"/>
      <c r="JM94" s="274"/>
      <c r="JN94" s="277"/>
      <c r="JO94" s="276"/>
      <c r="JQ94" s="274"/>
      <c r="JR94" s="277"/>
      <c r="JS94" s="276"/>
      <c r="JU94" s="274"/>
      <c r="JV94" s="277"/>
      <c r="JW94" s="276"/>
      <c r="JY94" s="37"/>
      <c r="JZ94" s="48"/>
      <c r="KA94" s="39"/>
      <c r="KC94" s="274"/>
      <c r="KD94" s="277"/>
      <c r="KE94" s="276"/>
      <c r="KG94" s="274"/>
      <c r="KH94" s="277"/>
      <c r="KI94" s="276"/>
      <c r="KK94" s="274"/>
      <c r="KL94" s="277"/>
      <c r="KM94" s="276"/>
      <c r="KO94" s="274"/>
      <c r="KP94" s="277"/>
      <c r="KQ94" s="276"/>
      <c r="KS94" s="37"/>
      <c r="KT94" s="48"/>
      <c r="KU94" s="39"/>
    </row>
    <row r="95" spans="1:307">
      <c r="A95" s="7" t="s">
        <v>111</v>
      </c>
      <c r="H95" s="236"/>
      <c r="I95" s="240">
        <v>19554</v>
      </c>
      <c r="J95" s="238"/>
      <c r="L95" s="236"/>
      <c r="M95" s="240">
        <v>19608</v>
      </c>
      <c r="N95" s="238"/>
      <c r="P95" s="236"/>
      <c r="Q95" s="240">
        <v>16531</v>
      </c>
      <c r="R95" s="238"/>
      <c r="T95" s="236"/>
      <c r="U95" s="240">
        <v>21457</v>
      </c>
      <c r="V95" s="238"/>
      <c r="X95" s="37"/>
      <c r="Y95" s="48">
        <v>21457</v>
      </c>
      <c r="Z95" s="39"/>
      <c r="AB95" s="236"/>
      <c r="AC95" s="240">
        <v>21594</v>
      </c>
      <c r="AD95" s="238"/>
      <c r="AF95" s="236"/>
      <c r="AG95" s="240">
        <v>21591</v>
      </c>
      <c r="AH95" s="238"/>
      <c r="AJ95" s="236"/>
      <c r="AK95" s="240">
        <v>24431</v>
      </c>
      <c r="AL95" s="238"/>
      <c r="AN95" s="236"/>
      <c r="AO95" s="240">
        <v>24483</v>
      </c>
      <c r="AP95" s="238"/>
      <c r="AR95" s="37"/>
      <c r="AS95" s="48">
        <v>24483</v>
      </c>
      <c r="AT95" s="39"/>
      <c r="AV95" s="236"/>
      <c r="AW95" s="240">
        <v>30634</v>
      </c>
      <c r="AX95" s="238"/>
      <c r="AZ95" s="236"/>
      <c r="BA95" s="240">
        <v>30471</v>
      </c>
      <c r="BB95" s="238"/>
      <c r="BD95" s="236"/>
      <c r="BE95" s="240">
        <v>28222</v>
      </c>
      <c r="BF95" s="238"/>
      <c r="BH95" s="236"/>
      <c r="BI95" s="240">
        <v>25725</v>
      </c>
      <c r="BJ95" s="238"/>
      <c r="BL95" s="37"/>
      <c r="BM95" s="48">
        <v>25725</v>
      </c>
      <c r="BN95" s="39"/>
      <c r="BP95" s="236"/>
      <c r="BQ95" s="240">
        <v>25684</v>
      </c>
      <c r="BR95" s="238"/>
      <c r="BT95" s="236"/>
      <c r="BU95" s="240">
        <v>25625</v>
      </c>
      <c r="BV95" s="238"/>
      <c r="BX95" s="236"/>
      <c r="BY95" s="240">
        <v>20336</v>
      </c>
      <c r="BZ95" s="238"/>
      <c r="CB95" s="236"/>
      <c r="CC95" s="240">
        <v>20331</v>
      </c>
      <c r="CD95" s="238"/>
      <c r="CF95" s="37"/>
      <c r="CG95" s="48">
        <v>20331</v>
      </c>
      <c r="CH95" s="39"/>
      <c r="CJ95" s="236"/>
      <c r="CK95" s="240">
        <v>18323</v>
      </c>
      <c r="CL95" s="238"/>
      <c r="CM95"/>
      <c r="CN95" s="236"/>
      <c r="CO95" s="240">
        <v>15893</v>
      </c>
      <c r="CP95" s="238"/>
      <c r="CQ95"/>
      <c r="CR95" s="236"/>
      <c r="CS95" s="240">
        <v>15921</v>
      </c>
      <c r="CT95" s="238"/>
      <c r="CU95"/>
      <c r="CV95" s="236"/>
      <c r="CW95" s="240">
        <v>14475</v>
      </c>
      <c r="CX95" s="238"/>
      <c r="CY95"/>
      <c r="CZ95" s="37"/>
      <c r="DA95" s="48">
        <v>14475</v>
      </c>
      <c r="DB95" s="39"/>
      <c r="DE95" s="274"/>
      <c r="DF95" s="277">
        <f>'Debt Schedule'!DG56</f>
        <v>19250</v>
      </c>
      <c r="DG95" s="276"/>
      <c r="DH95" s="3"/>
      <c r="DI95" s="274"/>
      <c r="DJ95" s="277">
        <f>'Debt Schedule'!DK56</f>
        <v>21750</v>
      </c>
      <c r="DK95" s="276"/>
      <c r="DL95" s="3"/>
      <c r="DM95" s="274"/>
      <c r="DN95" s="277">
        <f>'Debt Schedule'!DO56</f>
        <v>18750</v>
      </c>
      <c r="DO95" s="276"/>
      <c r="DP95" s="3"/>
      <c r="DQ95" s="274"/>
      <c r="DR95" s="277">
        <f>'Debt Schedule'!DS56</f>
        <v>20250</v>
      </c>
      <c r="DS95" s="276"/>
      <c r="DT95" s="3"/>
      <c r="DU95" s="83"/>
      <c r="DV95" s="81">
        <f>DR95</f>
        <v>20250</v>
      </c>
      <c r="DW95" s="82"/>
      <c r="DY95" s="274"/>
      <c r="DZ95" s="277">
        <f>'Debt Schedule'!EA56</f>
        <v>18250</v>
      </c>
      <c r="EA95" s="276"/>
      <c r="EB95" s="3"/>
      <c r="EC95" s="274"/>
      <c r="ED95" s="277">
        <f>'Debt Schedule'!EE56</f>
        <v>18250</v>
      </c>
      <c r="EE95" s="276"/>
      <c r="EF95" s="3"/>
      <c r="EG95" s="274"/>
      <c r="EH95" s="277">
        <f>'Debt Schedule'!EI56</f>
        <v>21250</v>
      </c>
      <c r="EI95" s="276"/>
      <c r="EJ95" s="3"/>
      <c r="EK95" s="274"/>
      <c r="EL95" s="277">
        <f>'Debt Schedule'!EM56</f>
        <v>20750</v>
      </c>
      <c r="EM95" s="276"/>
      <c r="EN95" s="3"/>
      <c r="EO95" s="83"/>
      <c r="EP95" s="81">
        <f>EL95</f>
        <v>20750</v>
      </c>
      <c r="EQ95" s="82"/>
      <c r="ES95" s="274"/>
      <c r="ET95" s="277">
        <f>'Debt Schedule'!EU56</f>
        <v>22750</v>
      </c>
      <c r="EU95" s="276"/>
      <c r="EV95" s="3"/>
      <c r="EW95" s="274"/>
      <c r="EX95" s="277">
        <f>'Debt Schedule'!EY56</f>
        <v>22750</v>
      </c>
      <c r="EY95" s="276"/>
      <c r="EZ95" s="3"/>
      <c r="FA95" s="274"/>
      <c r="FB95" s="277">
        <f>'Debt Schedule'!FC56</f>
        <v>22250</v>
      </c>
      <c r="FC95" s="276"/>
      <c r="FD95" s="3"/>
      <c r="FE95" s="274"/>
      <c r="FF95" s="277">
        <f>'Debt Schedule'!FG56</f>
        <v>22750</v>
      </c>
      <c r="FG95" s="276"/>
      <c r="FH95" s="3"/>
      <c r="FI95" s="83"/>
      <c r="FJ95" s="81">
        <f>FF95</f>
        <v>22750</v>
      </c>
      <c r="FK95" s="82"/>
      <c r="FM95" s="274"/>
      <c r="FN95" s="277">
        <f>'Debt Schedule'!FO56</f>
        <v>22000</v>
      </c>
      <c r="FO95" s="276"/>
      <c r="FP95" s="3"/>
      <c r="FQ95" s="274"/>
      <c r="FR95" s="277">
        <f>'Debt Schedule'!FS56</f>
        <v>22000</v>
      </c>
      <c r="FS95" s="276"/>
      <c r="FT95" s="3"/>
      <c r="FU95" s="274"/>
      <c r="FV95" s="277">
        <f>'Debt Schedule'!FW56</f>
        <v>21500</v>
      </c>
      <c r="FW95" s="276"/>
      <c r="FX95" s="3"/>
      <c r="FY95" s="274"/>
      <c r="FZ95" s="277">
        <f>'Debt Schedule'!GA56</f>
        <v>21500</v>
      </c>
      <c r="GA95" s="276"/>
      <c r="GB95" s="3"/>
      <c r="GC95" s="83"/>
      <c r="GD95" s="81">
        <f>FZ95</f>
        <v>21500</v>
      </c>
      <c r="GE95" s="82"/>
      <c r="GG95" s="274"/>
      <c r="GH95" s="277">
        <f>'Debt Schedule'!GI56</f>
        <v>22250</v>
      </c>
      <c r="GI95" s="276"/>
      <c r="GJ95" s="3"/>
      <c r="GK95" s="274"/>
      <c r="GL95" s="277">
        <f>'Debt Schedule'!GM56</f>
        <v>22250</v>
      </c>
      <c r="GM95" s="276"/>
      <c r="GN95" s="3"/>
      <c r="GO95" s="274"/>
      <c r="GP95" s="277">
        <f>'Debt Schedule'!GQ56</f>
        <v>23250</v>
      </c>
      <c r="GQ95" s="276"/>
      <c r="GR95" s="3"/>
      <c r="GS95" s="274"/>
      <c r="GT95" s="277">
        <f>'Debt Schedule'!GU56</f>
        <v>22750</v>
      </c>
      <c r="GU95" s="276"/>
      <c r="GV95" s="3"/>
      <c r="GW95" s="83"/>
      <c r="GX95" s="81">
        <f>GT95</f>
        <v>22750</v>
      </c>
      <c r="GY95" s="82"/>
      <c r="HA95" s="274"/>
      <c r="HB95" s="277">
        <f>'Debt Schedule'!HC56</f>
        <v>22750</v>
      </c>
      <c r="HC95" s="276"/>
      <c r="HD95" s="3"/>
      <c r="HE95" s="274"/>
      <c r="HF95" s="277">
        <f>'Debt Schedule'!HG56</f>
        <v>22750</v>
      </c>
      <c r="HG95" s="276"/>
      <c r="HH95" s="3"/>
      <c r="HI95" s="274"/>
      <c r="HJ95" s="277">
        <f>'Debt Schedule'!HK56</f>
        <v>22000</v>
      </c>
      <c r="HK95" s="276"/>
      <c r="HL95" s="3"/>
      <c r="HM95" s="274"/>
      <c r="HN95" s="277">
        <f>'Debt Schedule'!HO56</f>
        <v>22500</v>
      </c>
      <c r="HO95" s="276"/>
      <c r="HP95" s="3"/>
      <c r="HQ95" s="83"/>
      <c r="HR95" s="81">
        <f>HN95</f>
        <v>22500</v>
      </c>
      <c r="HS95" s="82"/>
      <c r="HU95" s="274"/>
      <c r="HV95" s="277">
        <f>'Debt Schedule'!HW56</f>
        <v>21000</v>
      </c>
      <c r="HW95" s="276"/>
      <c r="HX95" s="3"/>
      <c r="HY95" s="274"/>
      <c r="HZ95" s="277">
        <f>'Debt Schedule'!IA56</f>
        <v>21000</v>
      </c>
      <c r="IA95" s="276"/>
      <c r="IB95" s="3"/>
      <c r="IC95" s="274"/>
      <c r="ID95" s="277">
        <f>'Debt Schedule'!IE56</f>
        <v>21750</v>
      </c>
      <c r="IE95" s="276"/>
      <c r="IF95" s="3"/>
      <c r="IG95" s="274"/>
      <c r="IH95" s="277">
        <f>'Debt Schedule'!II56</f>
        <v>21750</v>
      </c>
      <c r="II95" s="276"/>
      <c r="IJ95" s="3"/>
      <c r="IK95" s="83"/>
      <c r="IL95" s="81">
        <f>IH95</f>
        <v>21750</v>
      </c>
      <c r="IM95" s="82"/>
      <c r="IO95" s="274"/>
      <c r="IP95" s="277">
        <f>'Debt Schedule'!IQ56</f>
        <v>23250</v>
      </c>
      <c r="IQ95" s="276"/>
      <c r="IR95" s="3"/>
      <c r="IS95" s="274"/>
      <c r="IT95" s="277">
        <f>'Debt Schedule'!IU56</f>
        <v>23250</v>
      </c>
      <c r="IU95" s="276"/>
      <c r="IV95" s="3"/>
      <c r="IW95" s="274"/>
      <c r="IX95" s="277">
        <f>'Debt Schedule'!IY56</f>
        <v>23250</v>
      </c>
      <c r="IY95" s="276"/>
      <c r="IZ95" s="3"/>
      <c r="JA95" s="274"/>
      <c r="JB95" s="277">
        <f>'Debt Schedule'!JC56</f>
        <v>23250</v>
      </c>
      <c r="JC95" s="276"/>
      <c r="JD95" s="3"/>
      <c r="JE95" s="83"/>
      <c r="JF95" s="81">
        <f>JB95</f>
        <v>23250</v>
      </c>
      <c r="JG95" s="82"/>
      <c r="JI95" s="274"/>
      <c r="JJ95" s="277">
        <f>'Debt Schedule'!JK56</f>
        <v>23250</v>
      </c>
      <c r="JK95" s="276"/>
      <c r="JL95" s="3"/>
      <c r="JM95" s="274"/>
      <c r="JN95" s="277">
        <f>'Debt Schedule'!JO56</f>
        <v>23250</v>
      </c>
      <c r="JO95" s="276"/>
      <c r="JP95" s="3"/>
      <c r="JQ95" s="274"/>
      <c r="JR95" s="277">
        <f>'Debt Schedule'!JS56</f>
        <v>23250</v>
      </c>
      <c r="JS95" s="276"/>
      <c r="JT95" s="3"/>
      <c r="JU95" s="274"/>
      <c r="JV95" s="277">
        <f>'Debt Schedule'!JW56</f>
        <v>23250</v>
      </c>
      <c r="JW95" s="276"/>
      <c r="JX95" s="3"/>
      <c r="JY95" s="83"/>
      <c r="JZ95" s="81">
        <f>JV95</f>
        <v>23250</v>
      </c>
      <c r="KA95" s="82"/>
      <c r="KC95" s="274"/>
      <c r="KD95" s="277">
        <f>'Debt Schedule'!KE56</f>
        <v>23250</v>
      </c>
      <c r="KE95" s="276"/>
      <c r="KF95" s="3"/>
      <c r="KG95" s="274"/>
      <c r="KH95" s="277">
        <f>'Debt Schedule'!KI56</f>
        <v>23250</v>
      </c>
      <c r="KI95" s="276"/>
      <c r="KJ95" s="3"/>
      <c r="KK95" s="274"/>
      <c r="KL95" s="277">
        <f>'Debt Schedule'!KM56</f>
        <v>23250</v>
      </c>
      <c r="KM95" s="276"/>
      <c r="KN95" s="3"/>
      <c r="KO95" s="274"/>
      <c r="KP95" s="277">
        <f>'Debt Schedule'!KQ56</f>
        <v>23250</v>
      </c>
      <c r="KQ95" s="276"/>
      <c r="KR95" s="3"/>
      <c r="KS95" s="83"/>
      <c r="KT95" s="81">
        <f>KP95</f>
        <v>23250</v>
      </c>
      <c r="KU95" s="39"/>
    </row>
    <row r="96" spans="1:307">
      <c r="A96" s="7" t="s">
        <v>108</v>
      </c>
      <c r="H96" s="236"/>
      <c r="I96" s="240">
        <v>1504</v>
      </c>
      <c r="J96" s="238"/>
      <c r="L96" s="236"/>
      <c r="M96" s="240">
        <v>1433</v>
      </c>
      <c r="N96" s="238"/>
      <c r="P96" s="236"/>
      <c r="Q96" s="240">
        <v>1294</v>
      </c>
      <c r="R96" s="238"/>
      <c r="T96" s="236"/>
      <c r="U96" s="240">
        <v>1876</v>
      </c>
      <c r="V96" s="238"/>
      <c r="X96" s="37"/>
      <c r="Y96" s="48">
        <v>1876</v>
      </c>
      <c r="Z96" s="39"/>
      <c r="AB96" s="236"/>
      <c r="AC96" s="240">
        <v>1490</v>
      </c>
      <c r="AD96" s="238"/>
      <c r="AF96" s="236"/>
      <c r="AG96" s="240">
        <v>706</v>
      </c>
      <c r="AH96" s="238"/>
      <c r="AJ96" s="236"/>
      <c r="AK96" s="240">
        <v>891</v>
      </c>
      <c r="AL96" s="238"/>
      <c r="AN96" s="236"/>
      <c r="AO96" s="240">
        <v>925</v>
      </c>
      <c r="AP96" s="238"/>
      <c r="AR96" s="37"/>
      <c r="AS96" s="48">
        <v>925</v>
      </c>
      <c r="AT96" s="39"/>
      <c r="AV96" s="236"/>
      <c r="AW96" s="240">
        <v>883</v>
      </c>
      <c r="AX96" s="238"/>
      <c r="AZ96" s="236"/>
      <c r="BA96" s="240">
        <v>1025</v>
      </c>
      <c r="BB96" s="238"/>
      <c r="BD96" s="236"/>
      <c r="BE96" s="240">
        <v>1168</v>
      </c>
      <c r="BF96" s="238"/>
      <c r="BH96" s="236"/>
      <c r="BI96" s="240">
        <v>1250</v>
      </c>
      <c r="BJ96" s="238"/>
      <c r="BL96" s="37"/>
      <c r="BM96" s="48">
        <v>1250</v>
      </c>
      <c r="BN96" s="39"/>
      <c r="BP96" s="236"/>
      <c r="BQ96" s="240">
        <v>883</v>
      </c>
      <c r="BR96" s="238"/>
      <c r="BT96" s="236"/>
      <c r="BU96" s="240">
        <v>9185</v>
      </c>
      <c r="BV96" s="238"/>
      <c r="BX96" s="236"/>
      <c r="BY96" s="240">
        <v>9076</v>
      </c>
      <c r="BZ96" s="238"/>
      <c r="CB96" s="236"/>
      <c r="CC96" s="240">
        <v>8585</v>
      </c>
      <c r="CD96" s="238"/>
      <c r="CF96" s="37"/>
      <c r="CG96" s="48">
        <v>8585</v>
      </c>
      <c r="CH96" s="39"/>
      <c r="CJ96" s="236"/>
      <c r="CK96" s="240">
        <v>8216</v>
      </c>
      <c r="CL96" s="238"/>
      <c r="CM96"/>
      <c r="CN96" s="236"/>
      <c r="CO96" s="240">
        <v>7760</v>
      </c>
      <c r="CP96" s="238"/>
      <c r="CQ96"/>
      <c r="CR96" s="236"/>
      <c r="CS96" s="240">
        <v>8038</v>
      </c>
      <c r="CT96" s="238"/>
      <c r="CU96"/>
      <c r="CV96" s="236"/>
      <c r="CW96" s="240">
        <v>8927</v>
      </c>
      <c r="CX96" s="238"/>
      <c r="CY96"/>
      <c r="CZ96" s="37"/>
      <c r="DA96" s="48">
        <v>8927</v>
      </c>
      <c r="DB96" s="39"/>
      <c r="DE96" s="274"/>
      <c r="DF96" s="277">
        <f ca="1">DF43*Ratios!DF30</f>
        <v>2590.9832721110793</v>
      </c>
      <c r="DG96" s="276"/>
      <c r="DH96" s="3"/>
      <c r="DI96" s="274"/>
      <c r="DJ96" s="277">
        <f ca="1">DJ43*Ratios!DJ30</f>
        <v>4247.9844966774399</v>
      </c>
      <c r="DK96" s="276"/>
      <c r="DL96" s="3"/>
      <c r="DM96" s="274"/>
      <c r="DN96" s="277">
        <f ca="1">DN43*Ratios!DN30</f>
        <v>4373.8746562197803</v>
      </c>
      <c r="DO96" s="276"/>
      <c r="DP96" s="3"/>
      <c r="DQ96" s="274"/>
      <c r="DR96" s="277">
        <f ca="1">DR43*Ratios!DR30</f>
        <v>4637.3480950153971</v>
      </c>
      <c r="DS96" s="276"/>
      <c r="DT96" s="3"/>
      <c r="DU96" s="83"/>
      <c r="DV96" s="81">
        <f ca="1">DR96</f>
        <v>4637.3480950153971</v>
      </c>
      <c r="DW96" s="82"/>
      <c r="DY96" s="274"/>
      <c r="DZ96" s="277">
        <f ca="1">DZ43*Ratios!DZ30</f>
        <v>2594.2079581534686</v>
      </c>
      <c r="EA96" s="276"/>
      <c r="EB96" s="3"/>
      <c r="EC96" s="274"/>
      <c r="ED96" s="277">
        <f ca="1">ED43*Ratios!ED30</f>
        <v>4352.2264532840472</v>
      </c>
      <c r="EE96" s="276"/>
      <c r="EF96" s="3"/>
      <c r="EG96" s="274"/>
      <c r="EH96" s="277">
        <f ca="1">EH43*Ratios!EH30</f>
        <v>4476.2040744012838</v>
      </c>
      <c r="EI96" s="276"/>
      <c r="EJ96" s="3"/>
      <c r="EK96" s="274"/>
      <c r="EL96" s="277">
        <f ca="1">EL43*Ratios!EL30</f>
        <v>4750.687957520714</v>
      </c>
      <c r="EM96" s="276"/>
      <c r="EN96" s="3"/>
      <c r="EO96" s="83"/>
      <c r="EP96" s="81">
        <f ca="1">EL96</f>
        <v>4750.687957520714</v>
      </c>
      <c r="EQ96" s="82"/>
      <c r="ES96" s="274"/>
      <c r="ET96" s="277">
        <f ca="1">ET43*Ratios!ET30</f>
        <v>2657.8183381512181</v>
      </c>
      <c r="EU96" s="276"/>
      <c r="EV96" s="3"/>
      <c r="EW96" s="274"/>
      <c r="EX96" s="277">
        <f ca="1">EX43*Ratios!EX30</f>
        <v>4462.0438202715504</v>
      </c>
      <c r="EY96" s="276"/>
      <c r="EZ96" s="3"/>
      <c r="FA96" s="274"/>
      <c r="FB96" s="277">
        <f ca="1">FB43*Ratios!FB30</f>
        <v>4615.8334519424725</v>
      </c>
      <c r="FC96" s="276"/>
      <c r="FD96" s="3"/>
      <c r="FE96" s="274"/>
      <c r="FF96" s="277">
        <f ca="1">FF43*Ratios!FF30</f>
        <v>4923.8515624679412</v>
      </c>
      <c r="FG96" s="276"/>
      <c r="FH96" s="3"/>
      <c r="FI96" s="83"/>
      <c r="FJ96" s="81">
        <f ca="1">FF96</f>
        <v>4923.8515624679412</v>
      </c>
      <c r="FK96" s="82"/>
      <c r="FM96" s="274"/>
      <c r="FN96" s="277">
        <f ca="1">FN43*Ratios!FN30</f>
        <v>2900.2053366231594</v>
      </c>
      <c r="FO96" s="276"/>
      <c r="FP96" s="3"/>
      <c r="FQ96" s="274"/>
      <c r="FR96" s="277">
        <f ca="1">FR43*Ratios!FR30</f>
        <v>4733.8209286509928</v>
      </c>
      <c r="FS96" s="276"/>
      <c r="FT96" s="3"/>
      <c r="FU96" s="274"/>
      <c r="FV96" s="277">
        <f ca="1">FV43*Ratios!FV30</f>
        <v>4836.0168982901605</v>
      </c>
      <c r="FW96" s="276"/>
      <c r="FX96" s="3"/>
      <c r="FY96" s="274"/>
      <c r="FZ96" s="277">
        <f ca="1">FZ43*Ratios!FZ30</f>
        <v>5125.4150795165815</v>
      </c>
      <c r="GA96" s="276"/>
      <c r="GB96" s="3"/>
      <c r="GC96" s="83"/>
      <c r="GD96" s="81">
        <f ca="1">FZ96</f>
        <v>5125.4150795165815</v>
      </c>
      <c r="GE96" s="82"/>
      <c r="GG96" s="274"/>
      <c r="GH96" s="277">
        <f ca="1">GH43*Ratios!GH30</f>
        <v>3022.3360057072127</v>
      </c>
      <c r="GI96" s="276"/>
      <c r="GJ96" s="3"/>
      <c r="GK96" s="274"/>
      <c r="GL96" s="277">
        <f ca="1">GL43*Ratios!GL30</f>
        <v>4929.982982118484</v>
      </c>
      <c r="GM96" s="276"/>
      <c r="GN96" s="3"/>
      <c r="GO96" s="274"/>
      <c r="GP96" s="277">
        <f ca="1">GP43*Ratios!GP30</f>
        <v>5038.4877617563088</v>
      </c>
      <c r="GQ96" s="276"/>
      <c r="GR96" s="3"/>
      <c r="GS96" s="274"/>
      <c r="GT96" s="277">
        <f ca="1">GT43*Ratios!GT30</f>
        <v>5329.5118750592519</v>
      </c>
      <c r="GU96" s="276"/>
      <c r="GV96" s="3"/>
      <c r="GW96" s="83"/>
      <c r="GX96" s="81">
        <f ca="1">GT96</f>
        <v>5329.5118750592519</v>
      </c>
      <c r="GY96" s="82"/>
      <c r="HA96" s="274"/>
      <c r="HB96" s="277">
        <f ca="1">HB43*Ratios!HB30</f>
        <v>3140.685281289348</v>
      </c>
      <c r="HC96" s="276"/>
      <c r="HD96" s="3"/>
      <c r="HE96" s="274"/>
      <c r="HF96" s="277">
        <f ca="1">HF43*Ratios!HF30</f>
        <v>5120.2001496879366</v>
      </c>
      <c r="HG96" s="276"/>
      <c r="HH96" s="3"/>
      <c r="HI96" s="274"/>
      <c r="HJ96" s="277">
        <f ca="1">HJ43*Ratios!HJ30</f>
        <v>5234.5670642857904</v>
      </c>
      <c r="HK96" s="276"/>
      <c r="HL96" s="3"/>
      <c r="HM96" s="274"/>
      <c r="HN96" s="277">
        <f ca="1">HN43*Ratios!HN30</f>
        <v>5526.4938961389889</v>
      </c>
      <c r="HO96" s="276"/>
      <c r="HP96" s="3"/>
      <c r="HQ96" s="83"/>
      <c r="HR96" s="81">
        <f ca="1">HN96</f>
        <v>5526.4938961389889</v>
      </c>
      <c r="HS96" s="82"/>
      <c r="HU96" s="274"/>
      <c r="HV96" s="277">
        <f ca="1">HV43*Ratios!HV30</f>
        <v>3253.4802471528833</v>
      </c>
      <c r="HW96" s="276"/>
      <c r="HX96" s="3"/>
      <c r="HY96" s="274"/>
      <c r="HZ96" s="277">
        <f ca="1">HZ43*Ratios!HZ30</f>
        <v>5301.7501139797832</v>
      </c>
      <c r="IA96" s="276"/>
      <c r="IB96" s="3"/>
      <c r="IC96" s="274"/>
      <c r="ID96" s="277">
        <f ca="1">ID43*Ratios!ID30</f>
        <v>5421.3950197597487</v>
      </c>
      <c r="IE96" s="276"/>
      <c r="IF96" s="3"/>
      <c r="IG96" s="274"/>
      <c r="IH96" s="277">
        <f ca="1">IH43*Ratios!IH30</f>
        <v>5713.2996513397984</v>
      </c>
      <c r="II96" s="276"/>
      <c r="IJ96" s="3"/>
      <c r="IK96" s="83"/>
      <c r="IL96" s="81">
        <f ca="1">IH96</f>
        <v>5713.2996513397984</v>
      </c>
      <c r="IM96" s="82"/>
      <c r="IO96" s="274"/>
      <c r="IP96" s="277">
        <f ca="1">IP43*Ratios!IP30</f>
        <v>3295.0033664918656</v>
      </c>
      <c r="IQ96" s="276"/>
      <c r="IR96" s="3"/>
      <c r="IS96" s="274"/>
      <c r="IT96" s="277">
        <f ca="1">IT43*Ratios!IT30</f>
        <v>5370.3414073726681</v>
      </c>
      <c r="IU96" s="276"/>
      <c r="IV96" s="3"/>
      <c r="IW96" s="274"/>
      <c r="IX96" s="277">
        <f ca="1">IX43*Ratios!IX30</f>
        <v>5490.3096577736824</v>
      </c>
      <c r="IY96" s="276"/>
      <c r="IZ96" s="3"/>
      <c r="JA96" s="274"/>
      <c r="JB96" s="277">
        <f ca="1">JB43*Ratios!JB30</f>
        <v>5786.0226674449614</v>
      </c>
      <c r="JC96" s="276"/>
      <c r="JD96" s="3"/>
      <c r="JE96" s="83"/>
      <c r="JF96" s="81">
        <f ca="1">JB96</f>
        <v>5786.0226674449614</v>
      </c>
      <c r="JG96" s="82"/>
      <c r="JI96" s="274"/>
      <c r="JJ96" s="277">
        <f ca="1">JJ43*Ratios!JJ30</f>
        <v>3343.534652698107</v>
      </c>
      <c r="JK96" s="276"/>
      <c r="JL96" s="3"/>
      <c r="JM96" s="274"/>
      <c r="JN96" s="277">
        <f ca="1">JN43*Ratios!JN30</f>
        <v>5447.4912322350692</v>
      </c>
      <c r="JO96" s="276"/>
      <c r="JP96" s="3"/>
      <c r="JQ96" s="274"/>
      <c r="JR96" s="277">
        <f ca="1">JR43*Ratios!JR30</f>
        <v>5569.3535724757648</v>
      </c>
      <c r="JS96" s="276"/>
      <c r="JT96" s="3"/>
      <c r="JU96" s="274"/>
      <c r="JV96" s="277">
        <f ca="1">JV43*Ratios!JV30</f>
        <v>5869.5043276097258</v>
      </c>
      <c r="JW96" s="276"/>
      <c r="JX96" s="3"/>
      <c r="JY96" s="83"/>
      <c r="JZ96" s="81">
        <f ca="1">JV96</f>
        <v>5869.5043276097258</v>
      </c>
      <c r="KA96" s="82"/>
      <c r="KC96" s="274"/>
      <c r="KD96" s="277">
        <f ca="1">KD43*Ratios!KD30</f>
        <v>3393.7227805515868</v>
      </c>
      <c r="KE96" s="276"/>
      <c r="KF96" s="3"/>
      <c r="KG96" s="274"/>
      <c r="KH96" s="277">
        <f ca="1">KH43*Ratios!KH30</f>
        <v>5527.325343456494</v>
      </c>
      <c r="KI96" s="276"/>
      <c r="KJ96" s="3"/>
      <c r="KK96" s="274"/>
      <c r="KL96" s="277">
        <f ca="1">KL43*Ratios!KL30</f>
        <v>5651.1304860694599</v>
      </c>
      <c r="KM96" s="276"/>
      <c r="KN96" s="3"/>
      <c r="KO96" s="274"/>
      <c r="KP96" s="277">
        <f ca="1">KP43*Ratios!KP30</f>
        <v>5955.7962488829107</v>
      </c>
      <c r="KQ96" s="276"/>
      <c r="KR96" s="3"/>
      <c r="KS96" s="83"/>
      <c r="KT96" s="81">
        <f ca="1">KP96</f>
        <v>5955.7962488829107</v>
      </c>
      <c r="KU96" s="39"/>
    </row>
    <row r="97" spans="1:307">
      <c r="A97" s="7" t="s">
        <v>65</v>
      </c>
      <c r="H97" s="236"/>
      <c r="I97" s="240">
        <v>4295</v>
      </c>
      <c r="J97" s="238"/>
      <c r="L97" s="236"/>
      <c r="M97" s="240">
        <v>4652</v>
      </c>
      <c r="N97" s="238"/>
      <c r="P97" s="236"/>
      <c r="Q97" s="240">
        <v>4810</v>
      </c>
      <c r="R97" s="238"/>
      <c r="T97" s="236"/>
      <c r="U97" s="240">
        <v>5359</v>
      </c>
      <c r="V97" s="238"/>
      <c r="X97" s="37"/>
      <c r="Y97" s="48">
        <v>5359</v>
      </c>
      <c r="Z97" s="39"/>
      <c r="AB97" s="236"/>
      <c r="AC97" s="240">
        <v>5341</v>
      </c>
      <c r="AD97" s="238"/>
      <c r="AF97" s="236"/>
      <c r="AG97" s="240">
        <v>5389</v>
      </c>
      <c r="AH97" s="238"/>
      <c r="AJ97" s="236"/>
      <c r="AK97" s="240">
        <v>5610</v>
      </c>
      <c r="AL97" s="238"/>
      <c r="AN97" s="236"/>
      <c r="AO97" s="240">
        <v>6317</v>
      </c>
      <c r="AP97" s="238"/>
      <c r="AR97" s="37"/>
      <c r="AS97" s="48">
        <v>6317</v>
      </c>
      <c r="AT97" s="39"/>
      <c r="AV97" s="236"/>
      <c r="AW97" s="240">
        <v>6736</v>
      </c>
      <c r="AX97" s="238"/>
      <c r="AZ97" s="236"/>
      <c r="BA97" s="240">
        <v>6843</v>
      </c>
      <c r="BB97" s="238"/>
      <c r="BD97" s="236"/>
      <c r="BE97" s="240">
        <v>6978</v>
      </c>
      <c r="BF97" s="238"/>
      <c r="BH97" s="236"/>
      <c r="BI97" s="240">
        <v>7673</v>
      </c>
      <c r="BJ97" s="238"/>
      <c r="BL97" s="37"/>
      <c r="BM97" s="48">
        <v>7673</v>
      </c>
      <c r="BN97" s="39"/>
      <c r="BP97" s="236"/>
      <c r="BQ97" s="240">
        <v>7645</v>
      </c>
      <c r="BR97" s="238"/>
      <c r="BT97" s="236"/>
      <c r="BU97" s="240">
        <v>7686</v>
      </c>
      <c r="BV97" s="238"/>
      <c r="BX97" s="236"/>
      <c r="BY97" s="240">
        <v>7652</v>
      </c>
      <c r="BZ97" s="238"/>
      <c r="CB97" s="236"/>
      <c r="CC97" s="240">
        <v>8195</v>
      </c>
      <c r="CD97" s="238"/>
      <c r="CF97" s="37"/>
      <c r="CG97" s="48">
        <v>8195</v>
      </c>
      <c r="CH97" s="39"/>
      <c r="CJ97" s="236"/>
      <c r="CK97" s="240">
        <v>7177</v>
      </c>
      <c r="CL97" s="238"/>
      <c r="CM97"/>
      <c r="CN97" s="236"/>
      <c r="CO97" s="240">
        <v>7285</v>
      </c>
      <c r="CP97" s="238"/>
      <c r="CQ97"/>
      <c r="CR97" s="236"/>
      <c r="CS97" s="240">
        <v>7339</v>
      </c>
      <c r="CT97" s="238"/>
      <c r="CU97"/>
      <c r="CV97" s="236"/>
      <c r="CW97" s="240">
        <v>7799</v>
      </c>
      <c r="CX97" s="238"/>
      <c r="CY97"/>
      <c r="CZ97" s="37"/>
      <c r="DA97" s="48">
        <v>7799</v>
      </c>
      <c r="DB97" s="39"/>
      <c r="DE97" s="274"/>
      <c r="DF97" s="277">
        <f ca="1">DF14*Ratios!DF27</f>
        <v>7417.436375067774</v>
      </c>
      <c r="DG97" s="276"/>
      <c r="DH97" s="3"/>
      <c r="DI97" s="274"/>
      <c r="DJ97" s="277">
        <f ca="1">DJ14*Ratios!DJ27</f>
        <v>7706.8239389064584</v>
      </c>
      <c r="DK97" s="276"/>
      <c r="DL97" s="3"/>
      <c r="DM97" s="274"/>
      <c r="DN97" s="277">
        <f ca="1">DN14*Ratios!DN27</f>
        <v>7725.2296489572782</v>
      </c>
      <c r="DO97" s="276"/>
      <c r="DP97" s="3"/>
      <c r="DQ97" s="274"/>
      <c r="DR97" s="277">
        <f ca="1">DR14*Ratios!DR27</f>
        <v>8485.8177426682942</v>
      </c>
      <c r="DS97" s="276"/>
      <c r="DT97" s="3"/>
      <c r="DU97" s="83"/>
      <c r="DV97" s="81">
        <f ca="1">DR97</f>
        <v>8485.8177426682942</v>
      </c>
      <c r="DW97" s="82"/>
      <c r="DY97" s="274"/>
      <c r="DZ97" s="277">
        <f ca="1">DZ14*Ratios!DZ27</f>
        <v>7623.0898996705828</v>
      </c>
      <c r="EA97" s="276"/>
      <c r="EB97" s="3"/>
      <c r="EC97" s="274"/>
      <c r="ED97" s="277">
        <f ca="1">ED14*Ratios!ED27</f>
        <v>7896.9218188240702</v>
      </c>
      <c r="EE97" s="276"/>
      <c r="EF97" s="3"/>
      <c r="EG97" s="274"/>
      <c r="EH97" s="277">
        <f ca="1">EH14*Ratios!EH27</f>
        <v>7903.8679115263003</v>
      </c>
      <c r="EI97" s="276"/>
      <c r="EJ97" s="3"/>
      <c r="EK97" s="274"/>
      <c r="EL97" s="277">
        <f ca="1">EL14*Ratios!EL27</f>
        <v>8698.4443134492085</v>
      </c>
      <c r="EM97" s="276"/>
      <c r="EN97" s="3"/>
      <c r="EO97" s="83"/>
      <c r="EP97" s="81">
        <f ca="1">EL97</f>
        <v>8698.4443134492085</v>
      </c>
      <c r="EQ97" s="82"/>
      <c r="ES97" s="274"/>
      <c r="ET97" s="277">
        <f ca="1">ET14*Ratios!ET27</f>
        <v>7803.8320652718548</v>
      </c>
      <c r="EU97" s="276"/>
      <c r="EV97" s="3"/>
      <c r="EW97" s="274"/>
      <c r="EX97" s="277">
        <f ca="1">EX14*Ratios!EX27</f>
        <v>8097.496110829371</v>
      </c>
      <c r="EY97" s="276"/>
      <c r="EZ97" s="3"/>
      <c r="FA97" s="274"/>
      <c r="FB97" s="277">
        <f ca="1">FB14*Ratios!FB27</f>
        <v>8150.2554327284915</v>
      </c>
      <c r="FC97" s="276"/>
      <c r="FD97" s="3"/>
      <c r="FE97" s="274"/>
      <c r="FF97" s="277">
        <f ca="1">FF14*Ratios!FF27</f>
        <v>9029.8754999308021</v>
      </c>
      <c r="FG97" s="276"/>
      <c r="FH97" s="3"/>
      <c r="FI97" s="83"/>
      <c r="FJ97" s="81">
        <f ca="1">FF97</f>
        <v>9029.8754999308021</v>
      </c>
      <c r="FK97" s="82"/>
      <c r="FM97" s="274"/>
      <c r="FN97" s="277">
        <f ca="1">FN14*Ratios!FN27</f>
        <v>8514.0454295370873</v>
      </c>
      <c r="FO97" s="276"/>
      <c r="FP97" s="3"/>
      <c r="FQ97" s="274"/>
      <c r="FR97" s="277">
        <f ca="1">FR14*Ratios!FR27</f>
        <v>8610.6358079909332</v>
      </c>
      <c r="FS97" s="276"/>
      <c r="FT97" s="3"/>
      <c r="FU97" s="274"/>
      <c r="FV97" s="277">
        <f ca="1">FV14*Ratios!FV27</f>
        <v>8541.2107555802304</v>
      </c>
      <c r="FW97" s="276"/>
      <c r="FX97" s="3"/>
      <c r="FY97" s="274"/>
      <c r="FZ97" s="277">
        <f ca="1">FZ14*Ratios!FZ27</f>
        <v>9426.7825312313489</v>
      </c>
      <c r="GA97" s="276"/>
      <c r="GB97" s="3"/>
      <c r="GC97" s="83"/>
      <c r="GD97" s="81">
        <f ca="1">FZ97</f>
        <v>9426.7825312313489</v>
      </c>
      <c r="GE97" s="82"/>
      <c r="GG97" s="274"/>
      <c r="GH97" s="277">
        <f ca="1">GH14*Ratios!GH27</f>
        <v>8865.2980720838859</v>
      </c>
      <c r="GI97" s="276"/>
      <c r="GJ97" s="3"/>
      <c r="GK97" s="274"/>
      <c r="GL97" s="277">
        <f ca="1">GL14*Ratios!GL27</f>
        <v>8973.8373221483798</v>
      </c>
      <c r="GM97" s="276"/>
      <c r="GN97" s="3"/>
      <c r="GO97" s="274"/>
      <c r="GP97" s="277">
        <f ca="1">GP14*Ratios!GP27</f>
        <v>8898.694893353002</v>
      </c>
      <c r="GQ97" s="276"/>
      <c r="GR97" s="3"/>
      <c r="GS97" s="274"/>
      <c r="GT97" s="277">
        <f ca="1">GT14*Ratios!GT27</f>
        <v>9814.5820366275384</v>
      </c>
      <c r="GU97" s="276"/>
      <c r="GV97" s="3"/>
      <c r="GW97" s="83"/>
      <c r="GX97" s="81">
        <f ca="1">GT97</f>
        <v>9814.5820366275384</v>
      </c>
      <c r="GY97" s="82"/>
      <c r="HA97" s="274"/>
      <c r="HB97" s="277">
        <f ca="1">HB14*Ratios!HB27</f>
        <v>9204.8103713146756</v>
      </c>
      <c r="HC97" s="276"/>
      <c r="HD97" s="3"/>
      <c r="HE97" s="274"/>
      <c r="HF97" s="277">
        <f ca="1">HF14*Ratios!HF27</f>
        <v>9324.6760957331553</v>
      </c>
      <c r="HG97" s="276"/>
      <c r="HH97" s="3"/>
      <c r="HI97" s="274"/>
      <c r="HJ97" s="277">
        <f ca="1">HJ14*Ratios!HJ27</f>
        <v>9244.0671974006873</v>
      </c>
      <c r="HK97" s="276"/>
      <c r="HL97" s="3"/>
      <c r="HM97" s="274"/>
      <c r="HN97" s="277">
        <f ca="1">HN14*Ratios!HN27</f>
        <v>10187.450304472843</v>
      </c>
      <c r="HO97" s="276"/>
      <c r="HP97" s="3"/>
      <c r="HQ97" s="83"/>
      <c r="HR97" s="81">
        <f ca="1">HN97</f>
        <v>10187.450304472843</v>
      </c>
      <c r="HS97" s="82"/>
      <c r="HU97" s="274"/>
      <c r="HV97" s="277">
        <f ca="1">HV14*Ratios!HV27</f>
        <v>9527.286916292589</v>
      </c>
      <c r="HW97" s="276"/>
      <c r="HX97" s="3"/>
      <c r="HY97" s="274"/>
      <c r="HZ97" s="277">
        <f ca="1">HZ14*Ratios!HZ27</f>
        <v>9657.8132276642809</v>
      </c>
      <c r="IA97" s="276"/>
      <c r="IB97" s="3"/>
      <c r="IC97" s="274"/>
      <c r="ID97" s="277">
        <f ca="1">ID14*Ratios!ID27</f>
        <v>9572.0967380403872</v>
      </c>
      <c r="IE97" s="276"/>
      <c r="IF97" s="3"/>
      <c r="IG97" s="274"/>
      <c r="IH97" s="277">
        <f ca="1">IH14*Ratios!IH27</f>
        <v>10539.257017533986</v>
      </c>
      <c r="II97" s="276"/>
      <c r="IJ97" s="3"/>
      <c r="IK97" s="83"/>
      <c r="IL97" s="81">
        <f ca="1">IH97</f>
        <v>10539.257017533986</v>
      </c>
      <c r="IM97" s="82"/>
      <c r="IO97" s="274"/>
      <c r="IP97" s="277">
        <f ca="1">IP14*Ratios!IP27</f>
        <v>9637.1427498432331</v>
      </c>
      <c r="IQ97" s="276"/>
      <c r="IR97" s="3"/>
      <c r="IS97" s="274"/>
      <c r="IT97" s="277">
        <f ca="1">IT14*Ratios!IT27</f>
        <v>9769.8661686956129</v>
      </c>
      <c r="IU97" s="276"/>
      <c r="IV97" s="3"/>
      <c r="IW97" s="274"/>
      <c r="IX97" s="277">
        <f ca="1">IX14*Ratios!IX27</f>
        <v>9684.709451122184</v>
      </c>
      <c r="IY97" s="276"/>
      <c r="IZ97" s="3"/>
      <c r="JA97" s="274"/>
      <c r="JB97" s="277">
        <f ca="1">JB14*Ratios!JB27</f>
        <v>10662.933625150694</v>
      </c>
      <c r="JC97" s="276"/>
      <c r="JD97" s="3"/>
      <c r="JE97" s="83"/>
      <c r="JF97" s="81">
        <f ca="1">JB97</f>
        <v>10662.933625150694</v>
      </c>
      <c r="JG97" s="82"/>
      <c r="JI97" s="274"/>
      <c r="JJ97" s="277">
        <f ca="1">JJ14*Ratios!JJ27</f>
        <v>9770.8699895200043</v>
      </c>
      <c r="JK97" s="276"/>
      <c r="JL97" s="3"/>
      <c r="JM97" s="274"/>
      <c r="JN97" s="277">
        <f ca="1">JN14*Ratios!JN27</f>
        <v>9903.3782059419882</v>
      </c>
      <c r="JO97" s="276"/>
      <c r="JP97" s="3"/>
      <c r="JQ97" s="274"/>
      <c r="JR97" s="277">
        <f ca="1">JR14*Ratios!JR27</f>
        <v>9818.6435803337645</v>
      </c>
      <c r="JS97" s="276"/>
      <c r="JT97" s="3"/>
      <c r="JU97" s="274"/>
      <c r="JV97" s="277">
        <f ca="1">JV14*Ratios!JV27</f>
        <v>10812.71701349499</v>
      </c>
      <c r="JW97" s="276"/>
      <c r="JX97" s="3"/>
      <c r="JY97" s="83"/>
      <c r="JZ97" s="81">
        <f ca="1">JV97</f>
        <v>10812.71701349499</v>
      </c>
      <c r="KA97" s="82"/>
      <c r="KC97" s="274"/>
      <c r="KD97" s="277">
        <f ca="1">KD14*Ratios!KD27</f>
        <v>9909.2069011441872</v>
      </c>
      <c r="KE97" s="276"/>
      <c r="KF97" s="3"/>
      <c r="KG97" s="274"/>
      <c r="KH97" s="277">
        <f ca="1">KH14*Ratios!KH27</f>
        <v>10041.616634496932</v>
      </c>
      <c r="KI97" s="276"/>
      <c r="KJ97" s="3"/>
      <c r="KK97" s="274"/>
      <c r="KL97" s="277">
        <f ca="1">KL14*Ratios!KL27</f>
        <v>9957.2549591044499</v>
      </c>
      <c r="KM97" s="276"/>
      <c r="KN97" s="3"/>
      <c r="KO97" s="274"/>
      <c r="KP97" s="277">
        <f ca="1">KP14*Ratios!KP27</f>
        <v>10967.603242820718</v>
      </c>
      <c r="KQ97" s="276"/>
      <c r="KR97" s="3"/>
      <c r="KS97" s="83"/>
      <c r="KT97" s="81">
        <f ca="1">KP97</f>
        <v>10967.603242820718</v>
      </c>
      <c r="KU97" s="39"/>
    </row>
    <row r="98" spans="1:307">
      <c r="A98" s="7" t="s">
        <v>112</v>
      </c>
      <c r="H98" s="236"/>
      <c r="I98" s="241">
        <v>1793</v>
      </c>
      <c r="J98" s="238"/>
      <c r="L98" s="236"/>
      <c r="M98" s="241">
        <v>1403</v>
      </c>
      <c r="N98" s="238"/>
      <c r="P98" s="236"/>
      <c r="Q98" s="241">
        <v>1444</v>
      </c>
      <c r="R98" s="238"/>
      <c r="T98" s="236"/>
      <c r="U98" s="241">
        <v>1562</v>
      </c>
      <c r="V98" s="238"/>
      <c r="X98" s="37"/>
      <c r="Y98" s="45">
        <v>1562</v>
      </c>
      <c r="Z98" s="39"/>
      <c r="AB98" s="236"/>
      <c r="AC98" s="241">
        <f>267+1042</f>
        <v>1309</v>
      </c>
      <c r="AD98" s="238"/>
      <c r="AF98" s="236"/>
      <c r="AG98" s="241">
        <f>250+1070</f>
        <v>1320</v>
      </c>
      <c r="AH98" s="238"/>
      <c r="AJ98" s="236"/>
      <c r="AK98" s="241">
        <f>307+1109+1</f>
        <v>1417</v>
      </c>
      <c r="AL98" s="238"/>
      <c r="AN98" s="236"/>
      <c r="AO98" s="241">
        <v>1431</v>
      </c>
      <c r="AP98" s="238"/>
      <c r="AR98" s="37"/>
      <c r="AS98" s="45">
        <v>1431</v>
      </c>
      <c r="AT98" s="39"/>
      <c r="AV98" s="236"/>
      <c r="AW98" s="241">
        <v>1404</v>
      </c>
      <c r="AX98" s="238"/>
      <c r="AZ98" s="236"/>
      <c r="BA98" s="241">
        <v>1383</v>
      </c>
      <c r="BB98" s="238"/>
      <c r="BD98" s="236"/>
      <c r="BE98" s="241">
        <v>1482</v>
      </c>
      <c r="BF98" s="238"/>
      <c r="BH98" s="236"/>
      <c r="BI98" s="241">
        <v>1450</v>
      </c>
      <c r="BJ98" s="238"/>
      <c r="BL98" s="37"/>
      <c r="BM98" s="45">
        <v>1450</v>
      </c>
      <c r="BN98" s="39"/>
      <c r="BP98" s="236"/>
      <c r="BQ98" s="241">
        <f>258+1218</f>
        <v>1476</v>
      </c>
      <c r="BR98" s="238"/>
      <c r="BT98" s="236"/>
      <c r="BU98" s="241">
        <v>1668</v>
      </c>
      <c r="BV98" s="238"/>
      <c r="BX98" s="236"/>
      <c r="BY98" s="241">
        <f>1497+144</f>
        <v>1641</v>
      </c>
      <c r="BZ98" s="238"/>
      <c r="CB98" s="236"/>
      <c r="CC98" s="241">
        <v>1434</v>
      </c>
      <c r="CD98" s="238"/>
      <c r="CF98" s="37"/>
      <c r="CG98" s="45">
        <v>1434</v>
      </c>
      <c r="CH98" s="39"/>
      <c r="CJ98" s="236"/>
      <c r="CK98" s="241">
        <f>150+1301</f>
        <v>1451</v>
      </c>
      <c r="CL98" s="238"/>
      <c r="CM98"/>
      <c r="CN98" s="236"/>
      <c r="CO98" s="241">
        <f>1153+103</f>
        <v>1256</v>
      </c>
      <c r="CP98" s="238"/>
      <c r="CQ98"/>
      <c r="CR98" s="236"/>
      <c r="CS98" s="241">
        <f>1174+98</f>
        <v>1272</v>
      </c>
      <c r="CT98" s="238"/>
      <c r="CU98"/>
      <c r="CV98" s="236"/>
      <c r="CW98" s="241">
        <f>1214+95</f>
        <v>1309</v>
      </c>
      <c r="CX98" s="238"/>
      <c r="CY98"/>
      <c r="CZ98" s="37"/>
      <c r="DA98" s="45">
        <f>1214+95</f>
        <v>1309</v>
      </c>
      <c r="DB98" s="39"/>
      <c r="DE98" s="274"/>
      <c r="DF98" s="277">
        <f>DA98</f>
        <v>1309</v>
      </c>
      <c r="DG98" s="276"/>
      <c r="DH98" s="3"/>
      <c r="DI98" s="274"/>
      <c r="DJ98" s="277">
        <f>DF98</f>
        <v>1309</v>
      </c>
      <c r="DK98" s="276"/>
      <c r="DL98" s="3"/>
      <c r="DM98" s="274"/>
      <c r="DN98" s="277">
        <f>DJ98</f>
        <v>1309</v>
      </c>
      <c r="DO98" s="276"/>
      <c r="DP98" s="3"/>
      <c r="DQ98" s="274"/>
      <c r="DR98" s="277">
        <f>DN98</f>
        <v>1309</v>
      </c>
      <c r="DS98" s="276"/>
      <c r="DT98" s="3"/>
      <c r="DU98" s="83"/>
      <c r="DV98" s="81">
        <f>DR98</f>
        <v>1309</v>
      </c>
      <c r="DW98" s="82"/>
      <c r="DY98" s="274"/>
      <c r="DZ98" s="277">
        <f>DV98</f>
        <v>1309</v>
      </c>
      <c r="EA98" s="276"/>
      <c r="EB98" s="3"/>
      <c r="EC98" s="274"/>
      <c r="ED98" s="277">
        <f>DZ98</f>
        <v>1309</v>
      </c>
      <c r="EE98" s="276"/>
      <c r="EF98" s="3"/>
      <c r="EG98" s="274"/>
      <c r="EH98" s="277">
        <f>ED98</f>
        <v>1309</v>
      </c>
      <c r="EI98" s="276"/>
      <c r="EJ98" s="3"/>
      <c r="EK98" s="274"/>
      <c r="EL98" s="277">
        <f>EH98</f>
        <v>1309</v>
      </c>
      <c r="EM98" s="276"/>
      <c r="EN98" s="3"/>
      <c r="EO98" s="83"/>
      <c r="EP98" s="81">
        <f>EL98</f>
        <v>1309</v>
      </c>
      <c r="EQ98" s="82"/>
      <c r="ES98" s="274"/>
      <c r="ET98" s="277">
        <f>EP98</f>
        <v>1309</v>
      </c>
      <c r="EU98" s="276"/>
      <c r="EV98" s="3"/>
      <c r="EW98" s="274"/>
      <c r="EX98" s="277">
        <f>ET98</f>
        <v>1309</v>
      </c>
      <c r="EY98" s="276"/>
      <c r="EZ98" s="3"/>
      <c r="FA98" s="274"/>
      <c r="FB98" s="277">
        <f>EX98</f>
        <v>1309</v>
      </c>
      <c r="FC98" s="276"/>
      <c r="FD98" s="3"/>
      <c r="FE98" s="274"/>
      <c r="FF98" s="277">
        <f>FB98</f>
        <v>1309</v>
      </c>
      <c r="FG98" s="276"/>
      <c r="FH98" s="3"/>
      <c r="FI98" s="83"/>
      <c r="FJ98" s="81">
        <f>FF98</f>
        <v>1309</v>
      </c>
      <c r="FK98" s="82"/>
      <c r="FM98" s="274"/>
      <c r="FN98" s="277">
        <f>FJ98</f>
        <v>1309</v>
      </c>
      <c r="FO98" s="276"/>
      <c r="FP98" s="3"/>
      <c r="FQ98" s="274"/>
      <c r="FR98" s="277">
        <f>FN98</f>
        <v>1309</v>
      </c>
      <c r="FS98" s="276"/>
      <c r="FT98" s="3"/>
      <c r="FU98" s="274"/>
      <c r="FV98" s="277">
        <f>FR98</f>
        <v>1309</v>
      </c>
      <c r="FW98" s="276"/>
      <c r="FX98" s="3"/>
      <c r="FY98" s="274"/>
      <c r="FZ98" s="277">
        <f>FV98</f>
        <v>1309</v>
      </c>
      <c r="GA98" s="276"/>
      <c r="GB98" s="3"/>
      <c r="GC98" s="83"/>
      <c r="GD98" s="81">
        <f>FZ98</f>
        <v>1309</v>
      </c>
      <c r="GE98" s="82"/>
      <c r="GG98" s="274"/>
      <c r="GH98" s="277">
        <f>GD98</f>
        <v>1309</v>
      </c>
      <c r="GI98" s="276"/>
      <c r="GJ98" s="3"/>
      <c r="GK98" s="274"/>
      <c r="GL98" s="277">
        <f>GH98</f>
        <v>1309</v>
      </c>
      <c r="GM98" s="276"/>
      <c r="GN98" s="3"/>
      <c r="GO98" s="274"/>
      <c r="GP98" s="277">
        <f>GL98</f>
        <v>1309</v>
      </c>
      <c r="GQ98" s="276"/>
      <c r="GR98" s="3"/>
      <c r="GS98" s="274"/>
      <c r="GT98" s="277">
        <f>GP98</f>
        <v>1309</v>
      </c>
      <c r="GU98" s="276"/>
      <c r="GV98" s="3"/>
      <c r="GW98" s="83"/>
      <c r="GX98" s="81">
        <f>GT98</f>
        <v>1309</v>
      </c>
      <c r="GY98" s="82"/>
      <c r="HA98" s="274"/>
      <c r="HB98" s="277">
        <f>GX98</f>
        <v>1309</v>
      </c>
      <c r="HC98" s="276"/>
      <c r="HD98" s="3"/>
      <c r="HE98" s="274"/>
      <c r="HF98" s="277">
        <f>HB98</f>
        <v>1309</v>
      </c>
      <c r="HG98" s="276"/>
      <c r="HH98" s="3"/>
      <c r="HI98" s="274"/>
      <c r="HJ98" s="277">
        <f>HF98</f>
        <v>1309</v>
      </c>
      <c r="HK98" s="276"/>
      <c r="HL98" s="3"/>
      <c r="HM98" s="274"/>
      <c r="HN98" s="277">
        <f>HJ98</f>
        <v>1309</v>
      </c>
      <c r="HO98" s="276"/>
      <c r="HP98" s="3"/>
      <c r="HQ98" s="83"/>
      <c r="HR98" s="81">
        <f>HN98</f>
        <v>1309</v>
      </c>
      <c r="HS98" s="82"/>
      <c r="HU98" s="274"/>
      <c r="HV98" s="277">
        <f>HR98</f>
        <v>1309</v>
      </c>
      <c r="HW98" s="276"/>
      <c r="HX98" s="3"/>
      <c r="HY98" s="274"/>
      <c r="HZ98" s="277">
        <f>HV98</f>
        <v>1309</v>
      </c>
      <c r="IA98" s="276"/>
      <c r="IB98" s="3"/>
      <c r="IC98" s="274"/>
      <c r="ID98" s="277">
        <f>HZ98</f>
        <v>1309</v>
      </c>
      <c r="IE98" s="276"/>
      <c r="IF98" s="3"/>
      <c r="IG98" s="274"/>
      <c r="IH98" s="277">
        <f>ID98</f>
        <v>1309</v>
      </c>
      <c r="II98" s="276"/>
      <c r="IJ98" s="3"/>
      <c r="IK98" s="83"/>
      <c r="IL98" s="81">
        <f>IH98</f>
        <v>1309</v>
      </c>
      <c r="IM98" s="82"/>
      <c r="IO98" s="274"/>
      <c r="IP98" s="277">
        <f>IL98</f>
        <v>1309</v>
      </c>
      <c r="IQ98" s="276"/>
      <c r="IR98" s="3"/>
      <c r="IS98" s="274"/>
      <c r="IT98" s="277">
        <f>IP98</f>
        <v>1309</v>
      </c>
      <c r="IU98" s="276"/>
      <c r="IV98" s="3"/>
      <c r="IW98" s="274"/>
      <c r="IX98" s="277">
        <f>IT98</f>
        <v>1309</v>
      </c>
      <c r="IY98" s="276"/>
      <c r="IZ98" s="3"/>
      <c r="JA98" s="274"/>
      <c r="JB98" s="277">
        <f>IX98</f>
        <v>1309</v>
      </c>
      <c r="JC98" s="276"/>
      <c r="JD98" s="3"/>
      <c r="JE98" s="83"/>
      <c r="JF98" s="81">
        <f>JB98</f>
        <v>1309</v>
      </c>
      <c r="JG98" s="82"/>
      <c r="JI98" s="274"/>
      <c r="JJ98" s="277">
        <f>JF98</f>
        <v>1309</v>
      </c>
      <c r="JK98" s="276"/>
      <c r="JL98" s="3"/>
      <c r="JM98" s="274"/>
      <c r="JN98" s="277">
        <f>JJ98</f>
        <v>1309</v>
      </c>
      <c r="JO98" s="276"/>
      <c r="JP98" s="3"/>
      <c r="JQ98" s="274"/>
      <c r="JR98" s="277">
        <f>JN98</f>
        <v>1309</v>
      </c>
      <c r="JS98" s="276"/>
      <c r="JT98" s="3"/>
      <c r="JU98" s="274"/>
      <c r="JV98" s="277">
        <f>JR98</f>
        <v>1309</v>
      </c>
      <c r="JW98" s="276"/>
      <c r="JX98" s="3"/>
      <c r="JY98" s="83"/>
      <c r="JZ98" s="81">
        <f>JV98</f>
        <v>1309</v>
      </c>
      <c r="KA98" s="82"/>
      <c r="KC98" s="274"/>
      <c r="KD98" s="277">
        <f>JZ98</f>
        <v>1309</v>
      </c>
      <c r="KE98" s="276"/>
      <c r="KF98" s="3"/>
      <c r="KG98" s="274"/>
      <c r="KH98" s="277">
        <f>KD98</f>
        <v>1309</v>
      </c>
      <c r="KI98" s="276"/>
      <c r="KJ98" s="3"/>
      <c r="KK98" s="274"/>
      <c r="KL98" s="277">
        <f>KH98</f>
        <v>1309</v>
      </c>
      <c r="KM98" s="276"/>
      <c r="KN98" s="3"/>
      <c r="KO98" s="274"/>
      <c r="KP98" s="277">
        <f>KL98</f>
        <v>1309</v>
      </c>
      <c r="KQ98" s="276"/>
      <c r="KR98" s="3"/>
      <c r="KS98" s="83"/>
      <c r="KT98" s="81">
        <f>KP98</f>
        <v>1309</v>
      </c>
      <c r="KU98" s="39"/>
    </row>
    <row r="99" spans="1:307">
      <c r="A99" s="69" t="s">
        <v>113</v>
      </c>
      <c r="H99" s="236"/>
      <c r="I99" s="242">
        <f>SUM(I93:I98)</f>
        <v>47201</v>
      </c>
      <c r="J99" s="238"/>
      <c r="L99" s="236"/>
      <c r="M99" s="242">
        <f>SUM(M93:M98)</f>
        <v>47129</v>
      </c>
      <c r="N99" s="238"/>
      <c r="P99" s="236"/>
      <c r="Q99" s="242">
        <f>SUM(Q93:Q98)</f>
        <v>47322</v>
      </c>
      <c r="R99" s="238"/>
      <c r="T99" s="236"/>
      <c r="U99" s="242">
        <f>SUM(U93:U98)</f>
        <v>53666</v>
      </c>
      <c r="V99" s="238"/>
      <c r="X99" s="37"/>
      <c r="Y99" s="44">
        <f>SUM(Y93:Y98)</f>
        <v>53666</v>
      </c>
      <c r="Z99" s="39"/>
      <c r="AB99" s="236"/>
      <c r="AC99" s="242">
        <f>SUM(AC93:AC98)</f>
        <v>51657</v>
      </c>
      <c r="AD99" s="238"/>
      <c r="AF99" s="236"/>
      <c r="AG99" s="242">
        <f>SUM(AG93:AG98)</f>
        <v>51707</v>
      </c>
      <c r="AH99" s="238"/>
      <c r="AJ99" s="236"/>
      <c r="AK99" s="242">
        <f>SUM(AK93:AK98)</f>
        <v>56234</v>
      </c>
      <c r="AL99" s="238"/>
      <c r="AN99" s="236"/>
      <c r="AO99" s="242">
        <f>SUM(AO93:AO98)</f>
        <v>58067</v>
      </c>
      <c r="AP99" s="238"/>
      <c r="AR99" s="37"/>
      <c r="AS99" s="44">
        <f>SUM(AS93:AS98)</f>
        <v>58067</v>
      </c>
      <c r="AT99" s="39"/>
      <c r="AV99" s="236"/>
      <c r="AW99" s="242">
        <f>SUM(AW93:AW98)</f>
        <v>62874</v>
      </c>
      <c r="AX99" s="238"/>
      <c r="AZ99" s="236"/>
      <c r="BA99" s="242">
        <f>SUM(BA93:BA98)</f>
        <v>62430</v>
      </c>
      <c r="BB99" s="238"/>
      <c r="BD99" s="236"/>
      <c r="BE99" s="242">
        <f>SUM(BE93:BE98)</f>
        <v>60568</v>
      </c>
      <c r="BF99" s="238"/>
      <c r="BH99" s="236"/>
      <c r="BI99" s="242">
        <f>SUM(BI93:BI98)</f>
        <v>63681</v>
      </c>
      <c r="BJ99" s="238"/>
      <c r="BL99" s="37"/>
      <c r="BM99" s="44">
        <f>SUM(BM93:BM98)</f>
        <v>63681</v>
      </c>
      <c r="BN99" s="39"/>
      <c r="BP99" s="236"/>
      <c r="BQ99" s="242">
        <f>SUM(BQ93:BQ98)</f>
        <v>64972</v>
      </c>
      <c r="BR99" s="238"/>
      <c r="BT99" s="236"/>
      <c r="BU99" s="242">
        <f>SUM(BU93:BU98)</f>
        <v>79528</v>
      </c>
      <c r="BV99" s="238"/>
      <c r="BX99" s="236"/>
      <c r="BY99" s="242">
        <f>SUM(BY93:BY98)</f>
        <v>67347</v>
      </c>
      <c r="BZ99" s="238"/>
      <c r="CB99" s="236"/>
      <c r="CC99" s="242">
        <f>SUM(CC93:CC98)</f>
        <v>65580</v>
      </c>
      <c r="CD99" s="238"/>
      <c r="CF99" s="37"/>
      <c r="CG99" s="44">
        <f>SUM(CG93:CG98)</f>
        <v>65580</v>
      </c>
      <c r="CH99" s="39"/>
      <c r="CJ99" s="236"/>
      <c r="CK99" s="242">
        <f>SUM(CK93:CK98)</f>
        <v>61581</v>
      </c>
      <c r="CL99" s="238"/>
      <c r="CM99"/>
      <c r="CN99" s="236"/>
      <c r="CO99" s="242">
        <f>SUM(CO93:CO98)</f>
        <v>61673</v>
      </c>
      <c r="CP99" s="238"/>
      <c r="CQ99"/>
      <c r="CR99" s="236"/>
      <c r="CS99" s="242">
        <f>SUM(CS93:CS98)</f>
        <v>60483</v>
      </c>
      <c r="CT99" s="238"/>
      <c r="CU99"/>
      <c r="CV99" s="236"/>
      <c r="CW99" s="242">
        <f>SUM(CW93:CW98)</f>
        <v>64222</v>
      </c>
      <c r="CX99" s="238"/>
      <c r="CY99"/>
      <c r="CZ99" s="37"/>
      <c r="DA99" s="44">
        <f>SUM(DA93:DA98)</f>
        <v>64222</v>
      </c>
      <c r="DB99" s="39"/>
      <c r="DE99" s="274"/>
      <c r="DF99" s="279">
        <f ca="1">SUM(DF93:DF98)</f>
        <v>58528.617372618915</v>
      </c>
      <c r="DG99" s="276"/>
      <c r="DH99"/>
      <c r="DI99" s="274"/>
      <c r="DJ99" s="279">
        <f ca="1">SUM(DJ93:DJ98)</f>
        <v>61402.044871631675</v>
      </c>
      <c r="DK99" s="276"/>
      <c r="DL99"/>
      <c r="DM99" s="274"/>
      <c r="DN99" s="279">
        <f ca="1">SUM(DN93:DN98)</f>
        <v>61602.464150492524</v>
      </c>
      <c r="DO99" s="276"/>
      <c r="DP99"/>
      <c r="DQ99" s="274"/>
      <c r="DR99" s="279">
        <f ca="1">SUM(DR93:DR98)</f>
        <v>63569.956763378832</v>
      </c>
      <c r="DS99" s="276"/>
      <c r="DU99" s="37"/>
      <c r="DV99" s="44">
        <f ca="1">SUM(DV93:DV98)</f>
        <v>63569.956763378832</v>
      </c>
      <c r="DW99" s="39"/>
      <c r="DY99" s="274"/>
      <c r="DZ99" s="279">
        <f ca="1">SUM(DZ93:DZ98)</f>
        <v>59066.421613679355</v>
      </c>
      <c r="EA99" s="276"/>
      <c r="EC99" s="274"/>
      <c r="ED99" s="279">
        <f ca="1">SUM(ED93:ED98)</f>
        <v>62017.94651589336</v>
      </c>
      <c r="EE99" s="276"/>
      <c r="EG99" s="274"/>
      <c r="EH99" s="279">
        <f ca="1">SUM(EH93:EH98)</f>
        <v>62186.383714754782</v>
      </c>
      <c r="EI99" s="276"/>
      <c r="EK99" s="274"/>
      <c r="EL99" s="279">
        <f ca="1">SUM(EL93:EL98)</f>
        <v>64247.314787009629</v>
      </c>
      <c r="EM99" s="276"/>
      <c r="EO99" s="37"/>
      <c r="EP99" s="44">
        <f ca="1">SUM(EP93:EP98)</f>
        <v>64247.314787009629</v>
      </c>
      <c r="EQ99" s="39"/>
      <c r="ES99" s="274"/>
      <c r="ET99" s="279">
        <f ca="1">SUM(ET93:ET98)</f>
        <v>59606.028938035335</v>
      </c>
      <c r="EU99" s="276"/>
      <c r="EW99" s="274"/>
      <c r="EX99" s="279">
        <f ca="1">SUM(EX93:EX98)</f>
        <v>62667.623926051492</v>
      </c>
      <c r="EY99" s="276"/>
      <c r="FA99" s="274"/>
      <c r="FB99" s="279">
        <f ca="1">SUM(FB93:FB98)</f>
        <v>62990.462232096754</v>
      </c>
      <c r="FC99" s="276"/>
      <c r="FE99" s="274"/>
      <c r="FF99" s="279">
        <f ca="1">SUM(FF93:FF98)</f>
        <v>65300.077531483526</v>
      </c>
      <c r="FG99" s="276"/>
      <c r="FI99" s="37"/>
      <c r="FJ99" s="44">
        <f ca="1">SUM(FJ93:FJ98)</f>
        <v>65300.077531483526</v>
      </c>
      <c r="FK99" s="39"/>
      <c r="FM99" s="274"/>
      <c r="FN99" s="279">
        <f ca="1">SUM(FN93:FN98)</f>
        <v>61720.553634140495</v>
      </c>
      <c r="FO99" s="276"/>
      <c r="FQ99" s="274"/>
      <c r="FR99" s="279">
        <f ca="1">SUM(FR93:FR98)</f>
        <v>64320.687102374533</v>
      </c>
      <c r="FS99" s="276"/>
      <c r="FU99" s="274"/>
      <c r="FV99" s="279">
        <f ca="1">SUM(FV93:FV98)</f>
        <v>64265.154980584011</v>
      </c>
      <c r="FW99" s="276"/>
      <c r="FY99" s="274"/>
      <c r="FZ99" s="279">
        <f ca="1">SUM(FZ93:FZ98)</f>
        <v>66555.733840097237</v>
      </c>
      <c r="GA99" s="276"/>
      <c r="GC99" s="37"/>
      <c r="GD99" s="44">
        <f ca="1">SUM(GD93:GD98)</f>
        <v>66555.733840097237</v>
      </c>
      <c r="GE99" s="39"/>
      <c r="GG99" s="274"/>
      <c r="GH99" s="279">
        <f ca="1">SUM(GH93:GH98)</f>
        <v>62768.075199894491</v>
      </c>
      <c r="GI99" s="276"/>
      <c r="GK99" s="274"/>
      <c r="GL99" s="279">
        <f ca="1">SUM(GL93:GL98)</f>
        <v>65494.471339666576</v>
      </c>
      <c r="GM99" s="276"/>
      <c r="GO99" s="274"/>
      <c r="GP99" s="279">
        <f ca="1">SUM(GP93:GP98)</f>
        <v>65431.693097631825</v>
      </c>
      <c r="GQ99" s="276"/>
      <c r="GS99" s="274"/>
      <c r="GT99" s="279">
        <f ca="1">SUM(GT93:GT98)</f>
        <v>67788.843147185937</v>
      </c>
      <c r="GU99" s="276"/>
      <c r="GW99" s="37"/>
      <c r="GX99" s="44">
        <f ca="1">SUM(GX93:GX98)</f>
        <v>67788.843147185937</v>
      </c>
      <c r="GY99" s="39"/>
      <c r="HA99" s="274"/>
      <c r="HB99" s="279">
        <f ca="1">SUM(HB93:HB98)</f>
        <v>63780.815669082134</v>
      </c>
      <c r="HC99" s="276"/>
      <c r="HE99" s="274"/>
      <c r="HF99" s="279">
        <f ca="1">SUM(HF93:HF98)</f>
        <v>66629.023466816026</v>
      </c>
      <c r="HG99" s="276"/>
      <c r="HI99" s="274"/>
      <c r="HJ99" s="279">
        <f ca="1">SUM(HJ93:HJ98)</f>
        <v>66559.109889643369</v>
      </c>
      <c r="HK99" s="276"/>
      <c r="HM99" s="274"/>
      <c r="HN99" s="279">
        <f ca="1">SUM(HN93:HN98)</f>
        <v>68975.12543473822</v>
      </c>
      <c r="HO99" s="276"/>
      <c r="HQ99" s="37"/>
      <c r="HR99" s="44">
        <f ca="1">SUM(HR93:HR98)</f>
        <v>68975.12543473822</v>
      </c>
      <c r="HS99" s="39"/>
      <c r="HU99" s="274"/>
      <c r="HV99" s="279">
        <f ca="1">SUM(HV93:HV98)</f>
        <v>64743.035401500369</v>
      </c>
      <c r="HW99" s="276"/>
      <c r="HY99" s="274"/>
      <c r="HZ99" s="279">
        <f ca="1">SUM(HZ93:HZ98)</f>
        <v>67707.248201868482</v>
      </c>
      <c r="IA99" s="276"/>
      <c r="IC99" s="274"/>
      <c r="ID99" s="279">
        <f ca="1">SUM(ID93:ID98)</f>
        <v>67630.424143809127</v>
      </c>
      <c r="IE99" s="276"/>
      <c r="IG99" s="274"/>
      <c r="IH99" s="279">
        <f ca="1">SUM(IH93:IH98)</f>
        <v>70095.23206575941</v>
      </c>
      <c r="II99" s="276"/>
      <c r="IK99" s="37"/>
      <c r="IL99" s="44">
        <f ca="1">SUM(IL93:IL98)</f>
        <v>70095.23206575941</v>
      </c>
      <c r="IM99" s="39"/>
      <c r="IO99" s="274"/>
      <c r="IP99" s="279">
        <f ca="1">SUM(IP93:IP98)</f>
        <v>65073.212827127601</v>
      </c>
      <c r="IQ99" s="276"/>
      <c r="IS99" s="274"/>
      <c r="IT99" s="279">
        <f ca="1">SUM(IT93:IT98)</f>
        <v>68077.332321208887</v>
      </c>
      <c r="IU99" s="276"/>
      <c r="IW99" s="274"/>
      <c r="IX99" s="279">
        <f ca="1">SUM(IX93:IX98)</f>
        <v>68002.305791254912</v>
      </c>
      <c r="IY99" s="276"/>
      <c r="JA99" s="274"/>
      <c r="JB99" s="279">
        <f ca="1">SUM(JB93:JB98)</f>
        <v>70495.174700865202</v>
      </c>
      <c r="JC99" s="276"/>
      <c r="JE99" s="37"/>
      <c r="JF99" s="44">
        <f ca="1">SUM(JF93:JF98)</f>
        <v>70495.174700865202</v>
      </c>
      <c r="JG99" s="39"/>
      <c r="JI99" s="274"/>
      <c r="JJ99" s="279">
        <f ca="1">SUM(JJ93:JJ98)</f>
        <v>65473.586169685412</v>
      </c>
      <c r="JK99" s="276"/>
      <c r="JM99" s="274"/>
      <c r="JN99" s="279">
        <f ca="1">SUM(JN93:JN98)</f>
        <v>68513.780229086391</v>
      </c>
      <c r="JO99" s="276"/>
      <c r="JQ99" s="274"/>
      <c r="JR99" s="279">
        <f ca="1">SUM(JR93:JR98)</f>
        <v>68442.092710050158</v>
      </c>
      <c r="JS99" s="276"/>
      <c r="JU99" s="274"/>
      <c r="JV99" s="279">
        <f ca="1">SUM(JV93:JV98)</f>
        <v>70975.521237777793</v>
      </c>
      <c r="JW99" s="276"/>
      <c r="JY99" s="37"/>
      <c r="JZ99" s="44">
        <f ca="1">SUM(JZ93:JZ98)</f>
        <v>70975.521237777793</v>
      </c>
      <c r="KA99" s="39"/>
      <c r="KC99" s="274"/>
      <c r="KD99" s="279">
        <f ca="1">SUM(KD93:KD98)</f>
        <v>65887.748295921396</v>
      </c>
      <c r="KE99" s="276"/>
      <c r="KG99" s="274"/>
      <c r="KH99" s="279">
        <f ca="1">SUM(KH93:KH98)</f>
        <v>68965.632434723695</v>
      </c>
      <c r="KI99" s="276"/>
      <c r="KK99" s="274"/>
      <c r="KL99" s="279">
        <f ca="1">SUM(KL93:KL98)</f>
        <v>68897.21438332081</v>
      </c>
      <c r="KM99" s="276"/>
      <c r="KO99" s="274"/>
      <c r="KP99" s="279">
        <f ca="1">SUM(KP93:KP98)</f>
        <v>71472.202698790323</v>
      </c>
      <c r="KQ99" s="276"/>
      <c r="KS99" s="37"/>
      <c r="KT99" s="44">
        <f ca="1">SUM(KT93:KT98)</f>
        <v>71472.202698790323</v>
      </c>
      <c r="KU99" s="39"/>
    </row>
    <row r="100" spans="1:307">
      <c r="A100" s="69"/>
      <c r="H100" s="236"/>
      <c r="I100" s="240"/>
      <c r="J100" s="238"/>
      <c r="L100" s="236"/>
      <c r="M100" s="240"/>
      <c r="N100" s="238"/>
      <c r="P100" s="236"/>
      <c r="Q100" s="240"/>
      <c r="R100" s="238"/>
      <c r="T100" s="236"/>
      <c r="U100" s="240"/>
      <c r="V100" s="238"/>
      <c r="X100" s="37"/>
      <c r="Y100" s="48"/>
      <c r="Z100" s="39"/>
      <c r="AB100" s="236"/>
      <c r="AC100" s="240"/>
      <c r="AD100" s="238"/>
      <c r="AF100" s="236"/>
      <c r="AG100" s="240"/>
      <c r="AH100" s="238"/>
      <c r="AJ100" s="236"/>
      <c r="AK100" s="240"/>
      <c r="AL100" s="238"/>
      <c r="AN100" s="236"/>
      <c r="AO100" s="240"/>
      <c r="AP100" s="238"/>
      <c r="AR100" s="37"/>
      <c r="AS100" s="48"/>
      <c r="AT100" s="39"/>
      <c r="AV100" s="236"/>
      <c r="AW100" s="240"/>
      <c r="AX100" s="238"/>
      <c r="AZ100" s="236"/>
      <c r="BA100" s="240"/>
      <c r="BB100" s="238"/>
      <c r="BD100" s="236"/>
      <c r="BE100" s="240"/>
      <c r="BF100" s="238"/>
      <c r="BH100" s="236"/>
      <c r="BI100" s="240"/>
      <c r="BJ100" s="238"/>
      <c r="BL100" s="37"/>
      <c r="BM100" s="48"/>
      <c r="BN100" s="39"/>
      <c r="BP100" s="236"/>
      <c r="BQ100" s="240"/>
      <c r="BR100" s="238"/>
      <c r="BT100" s="236"/>
      <c r="BU100" s="240"/>
      <c r="BV100" s="238"/>
      <c r="BX100" s="236"/>
      <c r="BY100" s="240"/>
      <c r="BZ100" s="238"/>
      <c r="CB100" s="236"/>
      <c r="CC100" s="240"/>
      <c r="CD100" s="238"/>
      <c r="CF100" s="37"/>
      <c r="CG100" s="48"/>
      <c r="CH100" s="39"/>
      <c r="CJ100" s="236"/>
      <c r="CK100" s="240"/>
      <c r="CL100" s="238"/>
      <c r="CM100"/>
      <c r="CN100" s="236"/>
      <c r="CO100" s="240"/>
      <c r="CP100" s="238"/>
      <c r="CQ100"/>
      <c r="CR100" s="236"/>
      <c r="CS100" s="240"/>
      <c r="CT100" s="238"/>
      <c r="CU100"/>
      <c r="CV100" s="236"/>
      <c r="CW100" s="240"/>
      <c r="CX100" s="238"/>
      <c r="CY100"/>
      <c r="CZ100" s="37"/>
      <c r="DA100" s="48"/>
      <c r="DB100" s="39"/>
      <c r="DE100" s="274"/>
      <c r="DF100" s="277"/>
      <c r="DG100" s="276"/>
      <c r="DH100"/>
      <c r="DI100" s="274"/>
      <c r="DJ100" s="277"/>
      <c r="DK100" s="276"/>
      <c r="DL100"/>
      <c r="DM100" s="274"/>
      <c r="DN100" s="277"/>
      <c r="DO100" s="276"/>
      <c r="DP100"/>
      <c r="DQ100" s="274"/>
      <c r="DR100" s="277"/>
      <c r="DS100" s="276"/>
      <c r="DU100" s="37"/>
      <c r="DV100" s="48"/>
      <c r="DW100" s="39"/>
      <c r="DY100" s="274"/>
      <c r="DZ100" s="277"/>
      <c r="EA100" s="276"/>
      <c r="EC100" s="274"/>
      <c r="ED100" s="277"/>
      <c r="EE100" s="276"/>
      <c r="EG100" s="274"/>
      <c r="EH100" s="277"/>
      <c r="EI100" s="276"/>
      <c r="EK100" s="274"/>
      <c r="EL100" s="277"/>
      <c r="EM100" s="276"/>
      <c r="EO100" s="37"/>
      <c r="EP100" s="48"/>
      <c r="EQ100" s="39"/>
      <c r="ES100" s="274"/>
      <c r="ET100" s="277"/>
      <c r="EU100" s="276"/>
      <c r="EW100" s="274"/>
      <c r="EX100" s="277"/>
      <c r="EY100" s="276"/>
      <c r="FA100" s="274"/>
      <c r="FB100" s="277"/>
      <c r="FC100" s="276"/>
      <c r="FE100" s="274"/>
      <c r="FF100" s="277"/>
      <c r="FG100" s="276"/>
      <c r="FI100" s="37"/>
      <c r="FJ100" s="48"/>
      <c r="FK100" s="39"/>
      <c r="FM100" s="274"/>
      <c r="FN100" s="277"/>
      <c r="FO100" s="276"/>
      <c r="FQ100" s="274"/>
      <c r="FR100" s="277"/>
      <c r="FS100" s="276"/>
      <c r="FU100" s="274"/>
      <c r="FV100" s="277"/>
      <c r="FW100" s="276"/>
      <c r="FY100" s="274"/>
      <c r="FZ100" s="277"/>
      <c r="GA100" s="276"/>
      <c r="GC100" s="37"/>
      <c r="GD100" s="48"/>
      <c r="GE100" s="39"/>
      <c r="GG100" s="274"/>
      <c r="GH100" s="277"/>
      <c r="GI100" s="276"/>
      <c r="GK100" s="274"/>
      <c r="GL100" s="277"/>
      <c r="GM100" s="276"/>
      <c r="GO100" s="274"/>
      <c r="GP100" s="277"/>
      <c r="GQ100" s="276"/>
      <c r="GS100" s="274"/>
      <c r="GT100" s="277"/>
      <c r="GU100" s="276"/>
      <c r="GW100" s="37"/>
      <c r="GX100" s="48"/>
      <c r="GY100" s="39"/>
      <c r="HA100" s="274"/>
      <c r="HB100" s="277"/>
      <c r="HC100" s="276"/>
      <c r="HE100" s="274"/>
      <c r="HF100" s="277"/>
      <c r="HG100" s="276"/>
      <c r="HI100" s="274"/>
      <c r="HJ100" s="277"/>
      <c r="HK100" s="276"/>
      <c r="HM100" s="274"/>
      <c r="HN100" s="277"/>
      <c r="HO100" s="276"/>
      <c r="HQ100" s="37"/>
      <c r="HR100" s="48"/>
      <c r="HS100" s="39"/>
      <c r="HU100" s="274"/>
      <c r="HV100" s="277"/>
      <c r="HW100" s="276"/>
      <c r="HY100" s="274"/>
      <c r="HZ100" s="277"/>
      <c r="IA100" s="276"/>
      <c r="IC100" s="274"/>
      <c r="ID100" s="277"/>
      <c r="IE100" s="276"/>
      <c r="IG100" s="274"/>
      <c r="IH100" s="277"/>
      <c r="II100" s="276"/>
      <c r="IK100" s="37"/>
      <c r="IL100" s="48"/>
      <c r="IM100" s="39"/>
      <c r="IO100" s="274"/>
      <c r="IP100" s="277"/>
      <c r="IQ100" s="276"/>
      <c r="IS100" s="274"/>
      <c r="IT100" s="277"/>
      <c r="IU100" s="276"/>
      <c r="IW100" s="274"/>
      <c r="IX100" s="277"/>
      <c r="IY100" s="276"/>
      <c r="JA100" s="274"/>
      <c r="JB100" s="277"/>
      <c r="JC100" s="276"/>
      <c r="JE100" s="37"/>
      <c r="JF100" s="48"/>
      <c r="JG100" s="39"/>
      <c r="JI100" s="274"/>
      <c r="JJ100" s="277"/>
      <c r="JK100" s="276"/>
      <c r="JM100" s="274"/>
      <c r="JN100" s="277"/>
      <c r="JO100" s="276"/>
      <c r="JQ100" s="274"/>
      <c r="JR100" s="277"/>
      <c r="JS100" s="276"/>
      <c r="JU100" s="274"/>
      <c r="JV100" s="277"/>
      <c r="JW100" s="276"/>
      <c r="JY100" s="37"/>
      <c r="JZ100" s="48"/>
      <c r="KA100" s="39"/>
      <c r="KC100" s="274"/>
      <c r="KD100" s="277"/>
      <c r="KE100" s="276"/>
      <c r="KG100" s="274"/>
      <c r="KH100" s="277"/>
      <c r="KI100" s="276"/>
      <c r="KK100" s="274"/>
      <c r="KL100" s="277"/>
      <c r="KM100" s="276"/>
      <c r="KO100" s="274"/>
      <c r="KP100" s="277"/>
      <c r="KQ100" s="276"/>
      <c r="KS100" s="37"/>
      <c r="KT100" s="48"/>
      <c r="KU100" s="39"/>
    </row>
    <row r="101" spans="1:307">
      <c r="A101" s="71" t="s">
        <v>118</v>
      </c>
      <c r="H101" s="236"/>
      <c r="I101" s="240"/>
      <c r="J101" s="238"/>
      <c r="L101" s="236"/>
      <c r="M101" s="240"/>
      <c r="N101" s="238"/>
      <c r="P101" s="236"/>
      <c r="Q101" s="240"/>
      <c r="R101" s="238"/>
      <c r="T101" s="236"/>
      <c r="U101" s="240"/>
      <c r="V101" s="238"/>
      <c r="X101" s="37"/>
      <c r="Y101" s="48"/>
      <c r="Z101" s="39"/>
      <c r="AB101" s="236"/>
      <c r="AC101" s="240"/>
      <c r="AD101" s="238"/>
      <c r="AF101" s="236"/>
      <c r="AG101" s="240"/>
      <c r="AH101" s="238"/>
      <c r="AJ101" s="236"/>
      <c r="AK101" s="240"/>
      <c r="AL101" s="238"/>
      <c r="AN101" s="236"/>
      <c r="AO101" s="240"/>
      <c r="AP101" s="238"/>
      <c r="AR101" s="37"/>
      <c r="AS101" s="48"/>
      <c r="AT101" s="39"/>
      <c r="AV101" s="236"/>
      <c r="AW101" s="240"/>
      <c r="AX101" s="238"/>
      <c r="AZ101" s="236"/>
      <c r="BA101" s="240"/>
      <c r="BB101" s="238"/>
      <c r="BD101" s="236"/>
      <c r="BE101" s="240"/>
      <c r="BF101" s="238"/>
      <c r="BH101" s="236"/>
      <c r="BI101" s="240"/>
      <c r="BJ101" s="238"/>
      <c r="BL101" s="37"/>
      <c r="BM101" s="48"/>
      <c r="BN101" s="39"/>
      <c r="BP101" s="236"/>
      <c r="BQ101" s="240"/>
      <c r="BR101" s="238"/>
      <c r="BT101" s="236"/>
      <c r="BU101" s="240"/>
      <c r="BV101" s="238"/>
      <c r="BX101" s="236"/>
      <c r="BY101" s="240"/>
      <c r="BZ101" s="238"/>
      <c r="CB101" s="236"/>
      <c r="CC101" s="240"/>
      <c r="CD101" s="238"/>
      <c r="CF101" s="37"/>
      <c r="CG101" s="48"/>
      <c r="CH101" s="39"/>
      <c r="CJ101" s="236"/>
      <c r="CK101" s="240"/>
      <c r="CL101" s="238"/>
      <c r="CM101"/>
      <c r="CN101" s="236"/>
      <c r="CO101" s="240"/>
      <c r="CP101" s="238"/>
      <c r="CQ101"/>
      <c r="CR101" s="236"/>
      <c r="CS101" s="240"/>
      <c r="CT101" s="238"/>
      <c r="CU101"/>
      <c r="CV101" s="236"/>
      <c r="CW101" s="240"/>
      <c r="CX101" s="238"/>
      <c r="CY101"/>
      <c r="CZ101" s="37"/>
      <c r="DA101" s="48"/>
      <c r="DB101" s="39"/>
      <c r="DE101" s="274"/>
      <c r="DF101" s="277"/>
      <c r="DG101" s="276"/>
      <c r="DH101"/>
      <c r="DI101" s="274"/>
      <c r="DJ101" s="277"/>
      <c r="DK101" s="276"/>
      <c r="DL101"/>
      <c r="DM101" s="274"/>
      <c r="DN101" s="277"/>
      <c r="DO101" s="276"/>
      <c r="DP101"/>
      <c r="DQ101" s="274"/>
      <c r="DR101" s="277"/>
      <c r="DS101" s="276"/>
      <c r="DU101" s="37"/>
      <c r="DV101" s="48"/>
      <c r="DW101" s="39"/>
      <c r="DY101" s="274"/>
      <c r="DZ101" s="277"/>
      <c r="EA101" s="276"/>
      <c r="EC101" s="274"/>
      <c r="ED101" s="277"/>
      <c r="EE101" s="276"/>
      <c r="EG101" s="274"/>
      <c r="EH101" s="277"/>
      <c r="EI101" s="276"/>
      <c r="EK101" s="274"/>
      <c r="EL101" s="277"/>
      <c r="EM101" s="276"/>
      <c r="EO101" s="37"/>
      <c r="EP101" s="48"/>
      <c r="EQ101" s="39"/>
      <c r="ES101" s="274"/>
      <c r="ET101" s="277"/>
      <c r="EU101" s="276"/>
      <c r="EW101" s="274"/>
      <c r="EX101" s="277"/>
      <c r="EY101" s="276"/>
      <c r="FA101" s="274"/>
      <c r="FB101" s="277"/>
      <c r="FC101" s="276"/>
      <c r="FE101" s="274"/>
      <c r="FF101" s="277"/>
      <c r="FG101" s="276"/>
      <c r="FI101" s="37"/>
      <c r="FJ101" s="48"/>
      <c r="FK101" s="39"/>
      <c r="FM101" s="274"/>
      <c r="FN101" s="277"/>
      <c r="FO101" s="276"/>
      <c r="FQ101" s="274"/>
      <c r="FR101" s="277"/>
      <c r="FS101" s="276"/>
      <c r="FU101" s="274"/>
      <c r="FV101" s="277"/>
      <c r="FW101" s="276"/>
      <c r="FY101" s="274"/>
      <c r="FZ101" s="277"/>
      <c r="GA101" s="276"/>
      <c r="GC101" s="37"/>
      <c r="GD101" s="48"/>
      <c r="GE101" s="39"/>
      <c r="GG101" s="274"/>
      <c r="GH101" s="277"/>
      <c r="GI101" s="276"/>
      <c r="GK101" s="274"/>
      <c r="GL101" s="277"/>
      <c r="GM101" s="276"/>
      <c r="GO101" s="274"/>
      <c r="GP101" s="277"/>
      <c r="GQ101" s="276"/>
      <c r="GS101" s="274"/>
      <c r="GT101" s="277"/>
      <c r="GU101" s="276"/>
      <c r="GW101" s="37"/>
      <c r="GX101" s="48"/>
      <c r="GY101" s="39"/>
      <c r="HA101" s="274"/>
      <c r="HB101" s="277"/>
      <c r="HC101" s="276"/>
      <c r="HE101" s="274"/>
      <c r="HF101" s="277"/>
      <c r="HG101" s="276"/>
      <c r="HI101" s="274"/>
      <c r="HJ101" s="277"/>
      <c r="HK101" s="276"/>
      <c r="HM101" s="274"/>
      <c r="HN101" s="277"/>
      <c r="HO101" s="276"/>
      <c r="HQ101" s="37"/>
      <c r="HR101" s="48"/>
      <c r="HS101" s="39"/>
      <c r="HU101" s="274"/>
      <c r="HV101" s="277"/>
      <c r="HW101" s="276"/>
      <c r="HY101" s="274"/>
      <c r="HZ101" s="277"/>
      <c r="IA101" s="276"/>
      <c r="IC101" s="274"/>
      <c r="ID101" s="277"/>
      <c r="IE101" s="276"/>
      <c r="IG101" s="274"/>
      <c r="IH101" s="277"/>
      <c r="II101" s="276"/>
      <c r="IK101" s="37"/>
      <c r="IL101" s="48"/>
      <c r="IM101" s="39"/>
      <c r="IO101" s="274"/>
      <c r="IP101" s="277"/>
      <c r="IQ101" s="276"/>
      <c r="IS101" s="274"/>
      <c r="IT101" s="277"/>
      <c r="IU101" s="276"/>
      <c r="IW101" s="274"/>
      <c r="IX101" s="277"/>
      <c r="IY101" s="276"/>
      <c r="JA101" s="274"/>
      <c r="JB101" s="277"/>
      <c r="JC101" s="276"/>
      <c r="JE101" s="37"/>
      <c r="JF101" s="48"/>
      <c r="JG101" s="39"/>
      <c r="JI101" s="274"/>
      <c r="JJ101" s="277"/>
      <c r="JK101" s="276"/>
      <c r="JM101" s="274"/>
      <c r="JN101" s="277"/>
      <c r="JO101" s="276"/>
      <c r="JQ101" s="274"/>
      <c r="JR101" s="277"/>
      <c r="JS101" s="276"/>
      <c r="JU101" s="274"/>
      <c r="JV101" s="277"/>
      <c r="JW101" s="276"/>
      <c r="JY101" s="37"/>
      <c r="JZ101" s="48"/>
      <c r="KA101" s="39"/>
      <c r="KC101" s="274"/>
      <c r="KD101" s="277"/>
      <c r="KE101" s="276"/>
      <c r="KG101" s="274"/>
      <c r="KH101" s="277"/>
      <c r="KI101" s="276"/>
      <c r="KK101" s="274"/>
      <c r="KL101" s="277"/>
      <c r="KM101" s="276"/>
      <c r="KO101" s="274"/>
      <c r="KP101" s="277"/>
      <c r="KQ101" s="276"/>
      <c r="KS101" s="37"/>
      <c r="KT101" s="48"/>
      <c r="KU101" s="39"/>
    </row>
    <row r="102" spans="1:307">
      <c r="B102" s="71" t="s">
        <v>119</v>
      </c>
      <c r="H102" s="236"/>
      <c r="I102" s="240"/>
      <c r="J102" s="238"/>
      <c r="L102" s="236"/>
      <c r="M102" s="240"/>
      <c r="N102" s="238"/>
      <c r="P102" s="236"/>
      <c r="Q102" s="240"/>
      <c r="R102" s="238"/>
      <c r="T102" s="236"/>
      <c r="U102" s="240"/>
      <c r="V102" s="238"/>
      <c r="X102" s="37"/>
      <c r="Y102" s="48"/>
      <c r="Z102" s="39"/>
      <c r="AB102" s="236"/>
      <c r="AC102" s="240"/>
      <c r="AD102" s="238"/>
      <c r="AF102" s="236"/>
      <c r="AG102" s="240"/>
      <c r="AH102" s="238"/>
      <c r="AJ102" s="236"/>
      <c r="AK102" s="240"/>
      <c r="AL102" s="238"/>
      <c r="AN102" s="236"/>
      <c r="AO102" s="240"/>
      <c r="AP102" s="238"/>
      <c r="AR102" s="37"/>
      <c r="AS102" s="48"/>
      <c r="AT102" s="39"/>
      <c r="AV102" s="236"/>
      <c r="AW102" s="240"/>
      <c r="AX102" s="238"/>
      <c r="AZ102" s="236"/>
      <c r="BA102" s="240"/>
      <c r="BB102" s="238"/>
      <c r="BD102" s="236"/>
      <c r="BE102" s="240"/>
      <c r="BF102" s="238"/>
      <c r="BH102" s="236"/>
      <c r="BI102" s="240"/>
      <c r="BJ102" s="238"/>
      <c r="BL102" s="37"/>
      <c r="BM102" s="48"/>
      <c r="BN102" s="39"/>
      <c r="BP102" s="236"/>
      <c r="BQ102" s="240"/>
      <c r="BR102" s="238"/>
      <c r="BT102" s="236"/>
      <c r="BU102" s="240"/>
      <c r="BV102" s="238"/>
      <c r="BX102" s="236"/>
      <c r="BY102" s="240"/>
      <c r="BZ102" s="238"/>
      <c r="CB102" s="236"/>
      <c r="CC102" s="240"/>
      <c r="CD102" s="238"/>
      <c r="CF102" s="37"/>
      <c r="CG102" s="48"/>
      <c r="CH102" s="39"/>
      <c r="CJ102" s="236"/>
      <c r="CK102" s="240"/>
      <c r="CL102" s="238"/>
      <c r="CM102"/>
      <c r="CN102" s="236"/>
      <c r="CO102" s="240"/>
      <c r="CP102" s="238"/>
      <c r="CQ102"/>
      <c r="CR102" s="236"/>
      <c r="CS102" s="240"/>
      <c r="CT102" s="238"/>
      <c r="CU102"/>
      <c r="CV102" s="236"/>
      <c r="CW102" s="240"/>
      <c r="CX102" s="238"/>
      <c r="CY102"/>
      <c r="CZ102" s="37"/>
      <c r="DA102" s="48"/>
      <c r="DB102" s="39"/>
      <c r="DE102" s="274"/>
      <c r="DF102" s="277"/>
      <c r="DG102" s="276"/>
      <c r="DH102"/>
      <c r="DI102" s="274"/>
      <c r="DJ102" s="277"/>
      <c r="DK102" s="276"/>
      <c r="DL102"/>
      <c r="DM102" s="274"/>
      <c r="DN102" s="277"/>
      <c r="DO102" s="276"/>
      <c r="DP102"/>
      <c r="DQ102" s="274"/>
      <c r="DR102" s="277"/>
      <c r="DS102" s="276"/>
      <c r="DU102" s="37"/>
      <c r="DV102" s="48"/>
      <c r="DW102" s="39"/>
      <c r="DY102" s="274"/>
      <c r="DZ102" s="277"/>
      <c r="EA102" s="276"/>
      <c r="EC102" s="274"/>
      <c r="ED102" s="277"/>
      <c r="EE102" s="276"/>
      <c r="EG102" s="274"/>
      <c r="EH102" s="277"/>
      <c r="EI102" s="276"/>
      <c r="EK102" s="274"/>
      <c r="EL102" s="277"/>
      <c r="EM102" s="276"/>
      <c r="EO102" s="37"/>
      <c r="EP102" s="48"/>
      <c r="EQ102" s="39"/>
      <c r="ES102" s="274"/>
      <c r="ET102" s="277"/>
      <c r="EU102" s="276"/>
      <c r="EW102" s="274"/>
      <c r="EX102" s="277"/>
      <c r="EY102" s="276"/>
      <c r="FA102" s="274"/>
      <c r="FB102" s="277"/>
      <c r="FC102" s="276"/>
      <c r="FE102" s="274"/>
      <c r="FF102" s="277"/>
      <c r="FG102" s="276"/>
      <c r="FI102" s="37"/>
      <c r="FJ102" s="48"/>
      <c r="FK102" s="39"/>
      <c r="FM102" s="274"/>
      <c r="FN102" s="277"/>
      <c r="FO102" s="276"/>
      <c r="FQ102" s="274"/>
      <c r="FR102" s="277"/>
      <c r="FS102" s="276"/>
      <c r="FU102" s="274"/>
      <c r="FV102" s="277"/>
      <c r="FW102" s="276"/>
      <c r="FY102" s="274"/>
      <c r="FZ102" s="277"/>
      <c r="GA102" s="276"/>
      <c r="GC102" s="37"/>
      <c r="GD102" s="48"/>
      <c r="GE102" s="39"/>
      <c r="GG102" s="274"/>
      <c r="GH102" s="277"/>
      <c r="GI102" s="276"/>
      <c r="GK102" s="274"/>
      <c r="GL102" s="277"/>
      <c r="GM102" s="276"/>
      <c r="GO102" s="274"/>
      <c r="GP102" s="277"/>
      <c r="GQ102" s="276"/>
      <c r="GS102" s="274"/>
      <c r="GT102" s="277"/>
      <c r="GU102" s="276"/>
      <c r="GW102" s="37"/>
      <c r="GX102" s="48"/>
      <c r="GY102" s="39"/>
      <c r="HA102" s="274"/>
      <c r="HB102" s="277"/>
      <c r="HC102" s="276"/>
      <c r="HE102" s="274"/>
      <c r="HF102" s="277"/>
      <c r="HG102" s="276"/>
      <c r="HI102" s="274"/>
      <c r="HJ102" s="277"/>
      <c r="HK102" s="276"/>
      <c r="HM102" s="274"/>
      <c r="HN102" s="277"/>
      <c r="HO102" s="276"/>
      <c r="HQ102" s="37"/>
      <c r="HR102" s="48"/>
      <c r="HS102" s="39"/>
      <c r="HU102" s="274"/>
      <c r="HV102" s="277"/>
      <c r="HW102" s="276"/>
      <c r="HY102" s="274"/>
      <c r="HZ102" s="277"/>
      <c r="IA102" s="276"/>
      <c r="IC102" s="274"/>
      <c r="ID102" s="277"/>
      <c r="IE102" s="276"/>
      <c r="IG102" s="274"/>
      <c r="IH102" s="277"/>
      <c r="II102" s="276"/>
      <c r="IK102" s="37"/>
      <c r="IL102" s="48"/>
      <c r="IM102" s="39"/>
      <c r="IO102" s="274"/>
      <c r="IP102" s="277"/>
      <c r="IQ102" s="276"/>
      <c r="IS102" s="274"/>
      <c r="IT102" s="277"/>
      <c r="IU102" s="276"/>
      <c r="IW102" s="274"/>
      <c r="IX102" s="277"/>
      <c r="IY102" s="276"/>
      <c r="JA102" s="274"/>
      <c r="JB102" s="277"/>
      <c r="JC102" s="276"/>
      <c r="JE102" s="37"/>
      <c r="JF102" s="48"/>
      <c r="JG102" s="39"/>
      <c r="JI102" s="274"/>
      <c r="JJ102" s="277"/>
      <c r="JK102" s="276"/>
      <c r="JM102" s="274"/>
      <c r="JN102" s="277"/>
      <c r="JO102" s="276"/>
      <c r="JQ102" s="274"/>
      <c r="JR102" s="277"/>
      <c r="JS102" s="276"/>
      <c r="JU102" s="274"/>
      <c r="JV102" s="277"/>
      <c r="JW102" s="276"/>
      <c r="JY102" s="37"/>
      <c r="JZ102" s="48"/>
      <c r="KA102" s="39"/>
      <c r="KC102" s="274"/>
      <c r="KD102" s="277"/>
      <c r="KE102" s="276"/>
      <c r="KG102" s="274"/>
      <c r="KH102" s="277"/>
      <c r="KI102" s="276"/>
      <c r="KK102" s="274"/>
      <c r="KL102" s="277"/>
      <c r="KM102" s="276"/>
      <c r="KO102" s="274"/>
      <c r="KP102" s="277"/>
      <c r="KQ102" s="276"/>
      <c r="KS102" s="37"/>
      <c r="KT102" s="48"/>
      <c r="KU102" s="39"/>
    </row>
    <row r="103" spans="1:307">
      <c r="B103" s="71" t="s">
        <v>120</v>
      </c>
      <c r="H103" s="236"/>
      <c r="I103" s="240"/>
      <c r="J103" s="238"/>
      <c r="L103" s="236"/>
      <c r="M103" s="240"/>
      <c r="N103" s="238"/>
      <c r="P103" s="236"/>
      <c r="Q103" s="240"/>
      <c r="R103" s="238"/>
      <c r="T103" s="236"/>
      <c r="U103" s="240"/>
      <c r="V103" s="238"/>
      <c r="X103" s="37"/>
      <c r="Y103" s="48"/>
      <c r="Z103" s="39"/>
      <c r="AB103" s="236"/>
      <c r="AC103" s="240"/>
      <c r="AD103" s="238"/>
      <c r="AF103" s="236"/>
      <c r="AG103" s="240"/>
      <c r="AH103" s="238"/>
      <c r="AJ103" s="236"/>
      <c r="AK103" s="240"/>
      <c r="AL103" s="238"/>
      <c r="AN103" s="236"/>
      <c r="AO103" s="240"/>
      <c r="AP103" s="238"/>
      <c r="AR103" s="37"/>
      <c r="AS103" s="48"/>
      <c r="AT103" s="39"/>
      <c r="AV103" s="236"/>
      <c r="AW103" s="240"/>
      <c r="AX103" s="238"/>
      <c r="AZ103" s="236"/>
      <c r="BA103" s="240"/>
      <c r="BB103" s="238"/>
      <c r="BD103" s="236"/>
      <c r="BE103" s="240"/>
      <c r="BF103" s="238"/>
      <c r="BH103" s="236"/>
      <c r="BI103" s="240"/>
      <c r="BJ103" s="238"/>
      <c r="BL103" s="37"/>
      <c r="BM103" s="48"/>
      <c r="BN103" s="39"/>
      <c r="BP103" s="236"/>
      <c r="BQ103" s="240"/>
      <c r="BR103" s="238"/>
      <c r="BT103" s="236"/>
      <c r="BU103" s="240"/>
      <c r="BV103" s="238"/>
      <c r="BX103" s="236"/>
      <c r="BY103" s="240"/>
      <c r="BZ103" s="238"/>
      <c r="CB103" s="236"/>
      <c r="CC103" s="240"/>
      <c r="CD103" s="238"/>
      <c r="CF103" s="37"/>
      <c r="CG103" s="48"/>
      <c r="CH103" s="39"/>
      <c r="CJ103" s="236"/>
      <c r="CK103" s="240"/>
      <c r="CL103" s="238"/>
      <c r="CM103"/>
      <c r="CN103" s="236"/>
      <c r="CO103" s="240"/>
      <c r="CP103" s="238"/>
      <c r="CQ103"/>
      <c r="CR103" s="236"/>
      <c r="CS103" s="240"/>
      <c r="CT103" s="238"/>
      <c r="CU103"/>
      <c r="CV103" s="236"/>
      <c r="CW103" s="240"/>
      <c r="CX103" s="238"/>
      <c r="CY103"/>
      <c r="CZ103" s="37"/>
      <c r="DA103" s="48"/>
      <c r="DB103" s="39"/>
      <c r="DE103" s="274"/>
      <c r="DF103" s="277"/>
      <c r="DG103" s="276"/>
      <c r="DH103"/>
      <c r="DI103" s="274"/>
      <c r="DJ103" s="277"/>
      <c r="DK103" s="276"/>
      <c r="DL103"/>
      <c r="DM103" s="274"/>
      <c r="DN103" s="277"/>
      <c r="DO103" s="276"/>
      <c r="DP103"/>
      <c r="DQ103" s="274"/>
      <c r="DR103" s="277"/>
      <c r="DS103" s="276"/>
      <c r="DU103" s="37"/>
      <c r="DV103" s="48"/>
      <c r="DW103" s="39"/>
      <c r="DY103" s="274"/>
      <c r="DZ103" s="277"/>
      <c r="EA103" s="276"/>
      <c r="EC103" s="274"/>
      <c r="ED103" s="277"/>
      <c r="EE103" s="276"/>
      <c r="EG103" s="274"/>
      <c r="EH103" s="277"/>
      <c r="EI103" s="276"/>
      <c r="EK103" s="274"/>
      <c r="EL103" s="277"/>
      <c r="EM103" s="276"/>
      <c r="EO103" s="37"/>
      <c r="EP103" s="48"/>
      <c r="EQ103" s="39"/>
      <c r="ES103" s="274"/>
      <c r="ET103" s="277"/>
      <c r="EU103" s="276"/>
      <c r="EW103" s="274"/>
      <c r="EX103" s="277"/>
      <c r="EY103" s="276"/>
      <c r="FA103" s="274"/>
      <c r="FB103" s="277"/>
      <c r="FC103" s="276"/>
      <c r="FE103" s="274"/>
      <c r="FF103" s="277"/>
      <c r="FG103" s="276"/>
      <c r="FI103" s="37"/>
      <c r="FJ103" s="48"/>
      <c r="FK103" s="39"/>
      <c r="FM103" s="274"/>
      <c r="FN103" s="277"/>
      <c r="FO103" s="276"/>
      <c r="FQ103" s="274"/>
      <c r="FR103" s="277"/>
      <c r="FS103" s="276"/>
      <c r="FU103" s="274"/>
      <c r="FV103" s="277"/>
      <c r="FW103" s="276"/>
      <c r="FY103" s="274"/>
      <c r="FZ103" s="277"/>
      <c r="GA103" s="276"/>
      <c r="GC103" s="37"/>
      <c r="GD103" s="48"/>
      <c r="GE103" s="39"/>
      <c r="GG103" s="274"/>
      <c r="GH103" s="277"/>
      <c r="GI103" s="276"/>
      <c r="GK103" s="274"/>
      <c r="GL103" s="277"/>
      <c r="GM103" s="276"/>
      <c r="GO103" s="274"/>
      <c r="GP103" s="277"/>
      <c r="GQ103" s="276"/>
      <c r="GS103" s="274"/>
      <c r="GT103" s="277"/>
      <c r="GU103" s="276"/>
      <c r="GW103" s="37"/>
      <c r="GX103" s="48"/>
      <c r="GY103" s="39"/>
      <c r="HA103" s="274"/>
      <c r="HB103" s="277"/>
      <c r="HC103" s="276"/>
      <c r="HE103" s="274"/>
      <c r="HF103" s="277"/>
      <c r="HG103" s="276"/>
      <c r="HI103" s="274"/>
      <c r="HJ103" s="277"/>
      <c r="HK103" s="276"/>
      <c r="HM103" s="274"/>
      <c r="HN103" s="277"/>
      <c r="HO103" s="276"/>
      <c r="HQ103" s="37"/>
      <c r="HR103" s="48"/>
      <c r="HS103" s="39"/>
      <c r="HU103" s="274"/>
      <c r="HV103" s="277"/>
      <c r="HW103" s="276"/>
      <c r="HY103" s="274"/>
      <c r="HZ103" s="277"/>
      <c r="IA103" s="276"/>
      <c r="IC103" s="274"/>
      <c r="ID103" s="277"/>
      <c r="IE103" s="276"/>
      <c r="IG103" s="274"/>
      <c r="IH103" s="277"/>
      <c r="II103" s="276"/>
      <c r="IK103" s="37"/>
      <c r="IL103" s="48"/>
      <c r="IM103" s="39"/>
      <c r="IO103" s="274"/>
      <c r="IP103" s="277"/>
      <c r="IQ103" s="276"/>
      <c r="IS103" s="274"/>
      <c r="IT103" s="277"/>
      <c r="IU103" s="276"/>
      <c r="IW103" s="274"/>
      <c r="IX103" s="277"/>
      <c r="IY103" s="276"/>
      <c r="JA103" s="274"/>
      <c r="JB103" s="277"/>
      <c r="JC103" s="276"/>
      <c r="JE103" s="37"/>
      <c r="JF103" s="48"/>
      <c r="JG103" s="39"/>
      <c r="JI103" s="274"/>
      <c r="JJ103" s="277"/>
      <c r="JK103" s="276"/>
      <c r="JM103" s="274"/>
      <c r="JN103" s="277"/>
      <c r="JO103" s="276"/>
      <c r="JQ103" s="274"/>
      <c r="JR103" s="277"/>
      <c r="JS103" s="276"/>
      <c r="JU103" s="274"/>
      <c r="JV103" s="277"/>
      <c r="JW103" s="276"/>
      <c r="JY103" s="37"/>
      <c r="JZ103" s="48"/>
      <c r="KA103" s="39"/>
      <c r="KC103" s="274"/>
      <c r="KD103" s="277"/>
      <c r="KE103" s="276"/>
      <c r="KG103" s="274"/>
      <c r="KH103" s="277"/>
      <c r="KI103" s="276"/>
      <c r="KK103" s="274"/>
      <c r="KL103" s="277"/>
      <c r="KM103" s="276"/>
      <c r="KO103" s="274"/>
      <c r="KP103" s="277"/>
      <c r="KQ103" s="276"/>
      <c r="KS103" s="37"/>
      <c r="KT103" s="48"/>
      <c r="KU103" s="39"/>
    </row>
    <row r="104" spans="1:307">
      <c r="B104" s="71" t="s">
        <v>121</v>
      </c>
      <c r="H104" s="236"/>
      <c r="I104" s="240"/>
      <c r="J104" s="238"/>
      <c r="L104" s="236"/>
      <c r="M104" s="240"/>
      <c r="N104" s="238"/>
      <c r="P104" s="236"/>
      <c r="Q104" s="240"/>
      <c r="R104" s="238"/>
      <c r="T104" s="236"/>
      <c r="U104" s="240"/>
      <c r="V104" s="238"/>
      <c r="X104" s="37"/>
      <c r="Y104" s="48"/>
      <c r="Z104" s="39"/>
      <c r="AB104" s="236"/>
      <c r="AC104" s="240"/>
      <c r="AD104" s="238"/>
      <c r="AF104" s="236"/>
      <c r="AG104" s="240"/>
      <c r="AH104" s="238"/>
      <c r="AJ104" s="236"/>
      <c r="AK104" s="240"/>
      <c r="AL104" s="238"/>
      <c r="AN104" s="236"/>
      <c r="AO104" s="240"/>
      <c r="AP104" s="238"/>
      <c r="AR104" s="37"/>
      <c r="AS104" s="48"/>
      <c r="AT104" s="39"/>
      <c r="AV104" s="236"/>
      <c r="AW104" s="240"/>
      <c r="AX104" s="238"/>
      <c r="AZ104" s="236"/>
      <c r="BA104" s="240"/>
      <c r="BB104" s="238"/>
      <c r="BD104" s="236"/>
      <c r="BE104" s="240"/>
      <c r="BF104" s="238"/>
      <c r="BH104" s="236"/>
      <c r="BI104" s="240"/>
      <c r="BJ104" s="238"/>
      <c r="BL104" s="37"/>
      <c r="BM104" s="48"/>
      <c r="BN104" s="39"/>
      <c r="BP104" s="236"/>
      <c r="BQ104" s="240"/>
      <c r="BR104" s="238"/>
      <c r="BT104" s="236"/>
      <c r="BU104" s="240"/>
      <c r="BV104" s="238"/>
      <c r="BX104" s="236"/>
      <c r="BY104" s="240"/>
      <c r="BZ104" s="238"/>
      <c r="CB104" s="236"/>
      <c r="CC104" s="240"/>
      <c r="CD104" s="238"/>
      <c r="CF104" s="37"/>
      <c r="CG104" s="48">
        <v>0</v>
      </c>
      <c r="CH104" s="39"/>
      <c r="CJ104" s="236"/>
      <c r="CK104" s="240"/>
      <c r="CL104" s="238"/>
      <c r="CM104"/>
      <c r="CN104" s="236"/>
      <c r="CO104" s="240"/>
      <c r="CP104" s="238"/>
      <c r="CQ104"/>
      <c r="CR104" s="236"/>
      <c r="CS104" s="240"/>
      <c r="CT104" s="238"/>
      <c r="CU104"/>
      <c r="CV104" s="236"/>
      <c r="CW104" s="240"/>
      <c r="CX104" s="238"/>
      <c r="CY104"/>
      <c r="CZ104" s="37"/>
      <c r="DA104" s="48"/>
      <c r="DB104" s="39"/>
      <c r="DE104" s="274"/>
      <c r="DF104" s="277"/>
      <c r="DG104" s="276"/>
      <c r="DH104"/>
      <c r="DI104" s="274"/>
      <c r="DJ104" s="277"/>
      <c r="DK104" s="276"/>
      <c r="DL104"/>
      <c r="DM104" s="274"/>
      <c r="DN104" s="277"/>
      <c r="DO104" s="276"/>
      <c r="DP104"/>
      <c r="DQ104" s="274"/>
      <c r="DR104" s="277"/>
      <c r="DS104" s="276"/>
      <c r="DU104" s="37"/>
      <c r="DV104" s="48"/>
      <c r="DW104" s="39"/>
      <c r="DY104" s="274"/>
      <c r="DZ104" s="277"/>
      <c r="EA104" s="276"/>
      <c r="EC104" s="274"/>
      <c r="ED104" s="277"/>
      <c r="EE104" s="276"/>
      <c r="EG104" s="274"/>
      <c r="EH104" s="277"/>
      <c r="EI104" s="276"/>
      <c r="EK104" s="274"/>
      <c r="EL104" s="277"/>
      <c r="EM104" s="276"/>
      <c r="EO104" s="37"/>
      <c r="EP104" s="48"/>
      <c r="EQ104" s="39"/>
      <c r="ES104" s="274"/>
      <c r="ET104" s="277"/>
      <c r="EU104" s="276"/>
      <c r="EW104" s="274"/>
      <c r="EX104" s="277"/>
      <c r="EY104" s="276"/>
      <c r="FA104" s="274"/>
      <c r="FB104" s="277"/>
      <c r="FC104" s="276"/>
      <c r="FE104" s="274"/>
      <c r="FF104" s="277"/>
      <c r="FG104" s="276"/>
      <c r="FI104" s="37"/>
      <c r="FJ104" s="48"/>
      <c r="FK104" s="39"/>
      <c r="FM104" s="274"/>
      <c r="FN104" s="277"/>
      <c r="FO104" s="276"/>
      <c r="FQ104" s="274"/>
      <c r="FR104" s="277"/>
      <c r="FS104" s="276"/>
      <c r="FU104" s="274"/>
      <c r="FV104" s="277"/>
      <c r="FW104" s="276"/>
      <c r="FY104" s="274"/>
      <c r="FZ104" s="277"/>
      <c r="GA104" s="276"/>
      <c r="GC104" s="37"/>
      <c r="GD104" s="48"/>
      <c r="GE104" s="39"/>
      <c r="GG104" s="274"/>
      <c r="GH104" s="277"/>
      <c r="GI104" s="276"/>
      <c r="GK104" s="274"/>
      <c r="GL104" s="277"/>
      <c r="GM104" s="276"/>
      <c r="GO104" s="274"/>
      <c r="GP104" s="277"/>
      <c r="GQ104" s="276"/>
      <c r="GS104" s="274"/>
      <c r="GT104" s="277"/>
      <c r="GU104" s="276"/>
      <c r="GW104" s="37"/>
      <c r="GX104" s="48"/>
      <c r="GY104" s="39"/>
      <c r="HA104" s="274"/>
      <c r="HB104" s="277"/>
      <c r="HC104" s="276"/>
      <c r="HE104" s="274"/>
      <c r="HF104" s="277"/>
      <c r="HG104" s="276"/>
      <c r="HI104" s="274"/>
      <c r="HJ104" s="277"/>
      <c r="HK104" s="276"/>
      <c r="HM104" s="274"/>
      <c r="HN104" s="277"/>
      <c r="HO104" s="276"/>
      <c r="HQ104" s="37"/>
      <c r="HR104" s="48"/>
      <c r="HS104" s="39"/>
      <c r="HU104" s="274"/>
      <c r="HV104" s="277"/>
      <c r="HW104" s="276"/>
      <c r="HY104" s="274"/>
      <c r="HZ104" s="277"/>
      <c r="IA104" s="276"/>
      <c r="IC104" s="274"/>
      <c r="ID104" s="277"/>
      <c r="IE104" s="276"/>
      <c r="IG104" s="274"/>
      <c r="IH104" s="277"/>
      <c r="II104" s="276"/>
      <c r="IK104" s="37"/>
      <c r="IL104" s="48"/>
      <c r="IM104" s="39"/>
      <c r="IO104" s="274"/>
      <c r="IP104" s="277"/>
      <c r="IQ104" s="276"/>
      <c r="IS104" s="274"/>
      <c r="IT104" s="277"/>
      <c r="IU104" s="276"/>
      <c r="IW104" s="274"/>
      <c r="IX104" s="277"/>
      <c r="IY104" s="276"/>
      <c r="JA104" s="274"/>
      <c r="JB104" s="277"/>
      <c r="JC104" s="276"/>
      <c r="JE104" s="37"/>
      <c r="JF104" s="48"/>
      <c r="JG104" s="39"/>
      <c r="JI104" s="274"/>
      <c r="JJ104" s="277"/>
      <c r="JK104" s="276"/>
      <c r="JM104" s="274"/>
      <c r="JN104" s="277"/>
      <c r="JO104" s="276"/>
      <c r="JQ104" s="274"/>
      <c r="JR104" s="277"/>
      <c r="JS104" s="276"/>
      <c r="JU104" s="274"/>
      <c r="JV104" s="277"/>
      <c r="JW104" s="276"/>
      <c r="JY104" s="37"/>
      <c r="JZ104" s="48"/>
      <c r="KA104" s="39"/>
      <c r="KC104" s="274"/>
      <c r="KD104" s="277"/>
      <c r="KE104" s="276"/>
      <c r="KG104" s="274"/>
      <c r="KH104" s="277"/>
      <c r="KI104" s="276"/>
      <c r="KK104" s="274"/>
      <c r="KL104" s="277"/>
      <c r="KM104" s="276"/>
      <c r="KO104" s="274"/>
      <c r="KP104" s="277"/>
      <c r="KQ104" s="276"/>
      <c r="KS104" s="37"/>
      <c r="KT104" s="48"/>
      <c r="KU104" s="39"/>
    </row>
    <row r="105" spans="1:307">
      <c r="B105" s="71" t="s">
        <v>122</v>
      </c>
      <c r="H105" s="236"/>
      <c r="I105" s="240"/>
      <c r="J105" s="238"/>
      <c r="L105" s="236"/>
      <c r="M105" s="240"/>
      <c r="N105" s="238"/>
      <c r="P105" s="236"/>
      <c r="Q105" s="240"/>
      <c r="R105" s="238"/>
      <c r="T105" s="236"/>
      <c r="U105" s="240"/>
      <c r="V105" s="238"/>
      <c r="X105" s="37"/>
      <c r="Y105" s="48"/>
      <c r="Z105" s="39"/>
      <c r="AB105" s="236"/>
      <c r="AC105" s="240"/>
      <c r="AD105" s="238"/>
      <c r="AF105" s="236"/>
      <c r="AG105" s="240"/>
      <c r="AH105" s="238"/>
      <c r="AJ105" s="236"/>
      <c r="AK105" s="240"/>
      <c r="AL105" s="238"/>
      <c r="AN105" s="236"/>
      <c r="AO105" s="240"/>
      <c r="AP105" s="238"/>
      <c r="AR105" s="37"/>
      <c r="AS105" s="48"/>
      <c r="AT105" s="39"/>
      <c r="AV105" s="236"/>
      <c r="AW105" s="240"/>
      <c r="AX105" s="238"/>
      <c r="AZ105" s="236"/>
      <c r="BA105" s="240"/>
      <c r="BB105" s="238"/>
      <c r="BD105" s="236"/>
      <c r="BE105" s="240"/>
      <c r="BF105" s="238"/>
      <c r="BH105" s="236"/>
      <c r="BI105" s="240"/>
      <c r="BJ105" s="238"/>
      <c r="BL105" s="37"/>
      <c r="BM105" s="48"/>
      <c r="BN105" s="39"/>
      <c r="BP105" s="236"/>
      <c r="BQ105" s="240"/>
      <c r="BR105" s="238"/>
      <c r="BT105" s="236"/>
      <c r="BU105" s="240"/>
      <c r="BV105" s="238"/>
      <c r="BX105" s="236"/>
      <c r="BY105" s="240"/>
      <c r="BZ105" s="238"/>
      <c r="CB105" s="236"/>
      <c r="CC105" s="240"/>
      <c r="CD105" s="238"/>
      <c r="CF105" s="37"/>
      <c r="CG105" s="48"/>
      <c r="CH105" s="39"/>
      <c r="CJ105" s="236"/>
      <c r="CK105" s="240"/>
      <c r="CL105" s="238"/>
      <c r="CM105"/>
      <c r="CN105" s="236"/>
      <c r="CO105" s="240"/>
      <c r="CP105" s="238"/>
      <c r="CQ105"/>
      <c r="CR105" s="236"/>
      <c r="CS105" s="240"/>
      <c r="CT105" s="238"/>
      <c r="CU105"/>
      <c r="CV105" s="236"/>
      <c r="CW105" s="240"/>
      <c r="CX105" s="238"/>
      <c r="CY105"/>
      <c r="CZ105" s="37"/>
      <c r="DA105" s="48"/>
      <c r="DB105" s="39"/>
      <c r="DE105" s="274"/>
      <c r="DF105" s="277"/>
      <c r="DG105" s="276"/>
      <c r="DH105"/>
      <c r="DI105" s="274"/>
      <c r="DJ105" s="277"/>
      <c r="DK105" s="276"/>
      <c r="DL105"/>
      <c r="DM105" s="274"/>
      <c r="DN105" s="277"/>
      <c r="DO105" s="276"/>
      <c r="DP105"/>
      <c r="DQ105" s="274"/>
      <c r="DR105" s="277"/>
      <c r="DS105" s="276"/>
      <c r="DU105" s="37"/>
      <c r="DV105" s="48"/>
      <c r="DW105" s="39"/>
      <c r="DY105" s="274"/>
      <c r="DZ105" s="277"/>
      <c r="EA105" s="276"/>
      <c r="EC105" s="274"/>
      <c r="ED105" s="277"/>
      <c r="EE105" s="276"/>
      <c r="EG105" s="274"/>
      <c r="EH105" s="277"/>
      <c r="EI105" s="276"/>
      <c r="EK105" s="274"/>
      <c r="EL105" s="277"/>
      <c r="EM105" s="276"/>
      <c r="EO105" s="37"/>
      <c r="EP105" s="48"/>
      <c r="EQ105" s="39"/>
      <c r="ES105" s="274"/>
      <c r="ET105" s="277"/>
      <c r="EU105" s="276"/>
      <c r="EW105" s="274"/>
      <c r="EX105" s="277"/>
      <c r="EY105" s="276"/>
      <c r="FA105" s="274"/>
      <c r="FB105" s="277"/>
      <c r="FC105" s="276"/>
      <c r="FE105" s="274"/>
      <c r="FF105" s="277"/>
      <c r="FG105" s="276"/>
      <c r="FI105" s="37"/>
      <c r="FJ105" s="48"/>
      <c r="FK105" s="39"/>
      <c r="FM105" s="274"/>
      <c r="FN105" s="277"/>
      <c r="FO105" s="276"/>
      <c r="FQ105" s="274"/>
      <c r="FR105" s="277"/>
      <c r="FS105" s="276"/>
      <c r="FU105" s="274"/>
      <c r="FV105" s="277"/>
      <c r="FW105" s="276"/>
      <c r="FY105" s="274"/>
      <c r="FZ105" s="277"/>
      <c r="GA105" s="276"/>
      <c r="GC105" s="37"/>
      <c r="GD105" s="48"/>
      <c r="GE105" s="39"/>
      <c r="GG105" s="274"/>
      <c r="GH105" s="277"/>
      <c r="GI105" s="276"/>
      <c r="GK105" s="274"/>
      <c r="GL105" s="277"/>
      <c r="GM105" s="276"/>
      <c r="GO105" s="274"/>
      <c r="GP105" s="277"/>
      <c r="GQ105" s="276"/>
      <c r="GS105" s="274"/>
      <c r="GT105" s="277"/>
      <c r="GU105" s="276"/>
      <c r="GW105" s="37"/>
      <c r="GX105" s="48"/>
      <c r="GY105" s="39"/>
      <c r="HA105" s="274"/>
      <c r="HB105" s="277"/>
      <c r="HC105" s="276"/>
      <c r="HE105" s="274"/>
      <c r="HF105" s="277"/>
      <c r="HG105" s="276"/>
      <c r="HI105" s="274"/>
      <c r="HJ105" s="277"/>
      <c r="HK105" s="276"/>
      <c r="HM105" s="274"/>
      <c r="HN105" s="277"/>
      <c r="HO105" s="276"/>
      <c r="HQ105" s="37"/>
      <c r="HR105" s="48"/>
      <c r="HS105" s="39"/>
      <c r="HU105" s="274"/>
      <c r="HV105" s="277"/>
      <c r="HW105" s="276"/>
      <c r="HY105" s="274"/>
      <c r="HZ105" s="277"/>
      <c r="IA105" s="276"/>
      <c r="IC105" s="274"/>
      <c r="ID105" s="277"/>
      <c r="IE105" s="276"/>
      <c r="IG105" s="274"/>
      <c r="IH105" s="277"/>
      <c r="II105" s="276"/>
      <c r="IK105" s="37"/>
      <c r="IL105" s="48"/>
      <c r="IM105" s="39"/>
      <c r="IO105" s="274"/>
      <c r="IP105" s="277"/>
      <c r="IQ105" s="276"/>
      <c r="IS105" s="274"/>
      <c r="IT105" s="277"/>
      <c r="IU105" s="276"/>
      <c r="IW105" s="274"/>
      <c r="IX105" s="277"/>
      <c r="IY105" s="276"/>
      <c r="JA105" s="274"/>
      <c r="JB105" s="277"/>
      <c r="JC105" s="276"/>
      <c r="JE105" s="37"/>
      <c r="JF105" s="48"/>
      <c r="JG105" s="39"/>
      <c r="JI105" s="274"/>
      <c r="JJ105" s="277"/>
      <c r="JK105" s="276"/>
      <c r="JM105" s="274"/>
      <c r="JN105" s="277"/>
      <c r="JO105" s="276"/>
      <c r="JQ105" s="274"/>
      <c r="JR105" s="277"/>
      <c r="JS105" s="276"/>
      <c r="JU105" s="274"/>
      <c r="JV105" s="277"/>
      <c r="JW105" s="276"/>
      <c r="JY105" s="37"/>
      <c r="JZ105" s="48"/>
      <c r="KA105" s="39"/>
      <c r="KC105" s="274"/>
      <c r="KD105" s="277"/>
      <c r="KE105" s="276"/>
      <c r="KG105" s="274"/>
      <c r="KH105" s="277"/>
      <c r="KI105" s="276"/>
      <c r="KK105" s="274"/>
      <c r="KL105" s="277"/>
      <c r="KM105" s="276"/>
      <c r="KO105" s="274"/>
      <c r="KP105" s="277"/>
      <c r="KQ105" s="276"/>
      <c r="KS105" s="37"/>
      <c r="KT105" s="48"/>
      <c r="KU105" s="39"/>
    </row>
    <row r="106" spans="1:307">
      <c r="B106" s="71" t="s">
        <v>123</v>
      </c>
      <c r="H106" s="236"/>
      <c r="I106" s="240"/>
      <c r="J106" s="238"/>
      <c r="L106" s="236"/>
      <c r="M106" s="240"/>
      <c r="N106" s="238"/>
      <c r="P106" s="236"/>
      <c r="Q106" s="240"/>
      <c r="R106" s="238"/>
      <c r="T106" s="236"/>
      <c r="U106" s="240"/>
      <c r="V106" s="238"/>
      <c r="X106" s="37"/>
      <c r="Y106" s="48"/>
      <c r="Z106" s="39"/>
      <c r="AB106" s="236"/>
      <c r="AC106" s="240"/>
      <c r="AD106" s="238"/>
      <c r="AF106" s="236"/>
      <c r="AG106" s="240"/>
      <c r="AH106" s="238"/>
      <c r="AJ106" s="236"/>
      <c r="AK106" s="240"/>
      <c r="AL106" s="238"/>
      <c r="AN106" s="236"/>
      <c r="AO106" s="240"/>
      <c r="AP106" s="238"/>
      <c r="AR106" s="37"/>
      <c r="AS106" s="48"/>
      <c r="AT106" s="39"/>
      <c r="AV106" s="236"/>
      <c r="AW106" s="240"/>
      <c r="AX106" s="238"/>
      <c r="AZ106" s="236"/>
      <c r="BA106" s="240"/>
      <c r="BB106" s="238"/>
      <c r="BD106" s="236"/>
      <c r="BE106" s="240"/>
      <c r="BF106" s="238"/>
      <c r="BH106" s="236"/>
      <c r="BI106" s="240"/>
      <c r="BJ106" s="238"/>
      <c r="BL106" s="37"/>
      <c r="BM106" s="48"/>
      <c r="BN106" s="39"/>
      <c r="BP106" s="236"/>
      <c r="BQ106" s="240"/>
      <c r="BR106" s="238"/>
      <c r="BT106" s="236"/>
      <c r="BU106" s="240"/>
      <c r="BV106" s="238"/>
      <c r="BX106" s="236"/>
      <c r="BY106" s="240"/>
      <c r="BZ106" s="238"/>
      <c r="CB106" s="236"/>
      <c r="CC106" s="240"/>
      <c r="CD106" s="238"/>
      <c r="CF106" s="37"/>
      <c r="CG106" s="48"/>
      <c r="CH106" s="39"/>
      <c r="CJ106" s="236"/>
      <c r="CK106" s="240"/>
      <c r="CL106" s="238"/>
      <c r="CM106"/>
      <c r="CN106" s="236"/>
      <c r="CO106" s="240"/>
      <c r="CP106" s="238"/>
      <c r="CQ106"/>
      <c r="CR106" s="236"/>
      <c r="CS106" s="240"/>
      <c r="CT106" s="238"/>
      <c r="CU106"/>
      <c r="CV106" s="236"/>
      <c r="CW106" s="240"/>
      <c r="CX106" s="238"/>
      <c r="CY106"/>
      <c r="CZ106" s="37"/>
      <c r="DA106" s="48"/>
      <c r="DB106" s="39"/>
      <c r="DE106" s="274"/>
      <c r="DF106" s="277"/>
      <c r="DG106" s="276"/>
      <c r="DH106"/>
      <c r="DI106" s="274"/>
      <c r="DJ106" s="277"/>
      <c r="DK106" s="276"/>
      <c r="DL106"/>
      <c r="DM106" s="274"/>
      <c r="DN106" s="277"/>
      <c r="DO106" s="276"/>
      <c r="DP106"/>
      <c r="DQ106" s="274"/>
      <c r="DR106" s="277"/>
      <c r="DS106" s="276"/>
      <c r="DU106" s="37"/>
      <c r="DV106" s="48"/>
      <c r="DW106" s="39"/>
      <c r="DY106" s="274"/>
      <c r="DZ106" s="277"/>
      <c r="EA106" s="276"/>
      <c r="EC106" s="274"/>
      <c r="ED106" s="277"/>
      <c r="EE106" s="276"/>
      <c r="EG106" s="274"/>
      <c r="EH106" s="277"/>
      <c r="EI106" s="276"/>
      <c r="EK106" s="274"/>
      <c r="EL106" s="277"/>
      <c r="EM106" s="276"/>
      <c r="EO106" s="37"/>
      <c r="EP106" s="48"/>
      <c r="EQ106" s="39"/>
      <c r="ES106" s="274"/>
      <c r="ET106" s="277"/>
      <c r="EU106" s="276"/>
      <c r="EW106" s="274"/>
      <c r="EX106" s="277"/>
      <c r="EY106" s="276"/>
      <c r="FA106" s="274"/>
      <c r="FB106" s="277"/>
      <c r="FC106" s="276"/>
      <c r="FE106" s="274"/>
      <c r="FF106" s="277"/>
      <c r="FG106" s="276"/>
      <c r="FI106" s="37"/>
      <c r="FJ106" s="48"/>
      <c r="FK106" s="39"/>
      <c r="FM106" s="274"/>
      <c r="FN106" s="277"/>
      <c r="FO106" s="276"/>
      <c r="FQ106" s="274"/>
      <c r="FR106" s="277"/>
      <c r="FS106" s="276"/>
      <c r="FU106" s="274"/>
      <c r="FV106" s="277"/>
      <c r="FW106" s="276"/>
      <c r="FY106" s="274"/>
      <c r="FZ106" s="277"/>
      <c r="GA106" s="276"/>
      <c r="GC106" s="37"/>
      <c r="GD106" s="48"/>
      <c r="GE106" s="39"/>
      <c r="GG106" s="274"/>
      <c r="GH106" s="277"/>
      <c r="GI106" s="276"/>
      <c r="GK106" s="274"/>
      <c r="GL106" s="277"/>
      <c r="GM106" s="276"/>
      <c r="GO106" s="274"/>
      <c r="GP106" s="277"/>
      <c r="GQ106" s="276"/>
      <c r="GS106" s="274"/>
      <c r="GT106" s="277"/>
      <c r="GU106" s="276"/>
      <c r="GW106" s="37"/>
      <c r="GX106" s="48"/>
      <c r="GY106" s="39"/>
      <c r="HA106" s="274"/>
      <c r="HB106" s="277"/>
      <c r="HC106" s="276"/>
      <c r="HE106" s="274"/>
      <c r="HF106" s="277"/>
      <c r="HG106" s="276"/>
      <c r="HI106" s="274"/>
      <c r="HJ106" s="277"/>
      <c r="HK106" s="276"/>
      <c r="HM106" s="274"/>
      <c r="HN106" s="277"/>
      <c r="HO106" s="276"/>
      <c r="HQ106" s="37"/>
      <c r="HR106" s="48"/>
      <c r="HS106" s="39"/>
      <c r="HU106" s="274"/>
      <c r="HV106" s="277"/>
      <c r="HW106" s="276"/>
      <c r="HY106" s="274"/>
      <c r="HZ106" s="277"/>
      <c r="IA106" s="276"/>
      <c r="IC106" s="274"/>
      <c r="ID106" s="277"/>
      <c r="IE106" s="276"/>
      <c r="IG106" s="274"/>
      <c r="IH106" s="277"/>
      <c r="II106" s="276"/>
      <c r="IK106" s="37"/>
      <c r="IL106" s="48"/>
      <c r="IM106" s="39"/>
      <c r="IO106" s="274"/>
      <c r="IP106" s="277"/>
      <c r="IQ106" s="276"/>
      <c r="IS106" s="274"/>
      <c r="IT106" s="277"/>
      <c r="IU106" s="276"/>
      <c r="IW106" s="274"/>
      <c r="IX106" s="277"/>
      <c r="IY106" s="276"/>
      <c r="JA106" s="274"/>
      <c r="JB106" s="277"/>
      <c r="JC106" s="276"/>
      <c r="JE106" s="37"/>
      <c r="JF106" s="48"/>
      <c r="JG106" s="39"/>
      <c r="JI106" s="274"/>
      <c r="JJ106" s="277"/>
      <c r="JK106" s="276"/>
      <c r="JM106" s="274"/>
      <c r="JN106" s="277"/>
      <c r="JO106" s="276"/>
      <c r="JQ106" s="274"/>
      <c r="JR106" s="277"/>
      <c r="JS106" s="276"/>
      <c r="JU106" s="274"/>
      <c r="JV106" s="277"/>
      <c r="JW106" s="276"/>
      <c r="JY106" s="37"/>
      <c r="JZ106" s="48"/>
      <c r="KA106" s="39"/>
      <c r="KC106" s="274"/>
      <c r="KD106" s="277"/>
      <c r="KE106" s="276"/>
      <c r="KG106" s="274"/>
      <c r="KH106" s="277"/>
      <c r="KI106" s="276"/>
      <c r="KK106" s="274"/>
      <c r="KL106" s="277"/>
      <c r="KM106" s="276"/>
      <c r="KO106" s="274"/>
      <c r="KP106" s="277"/>
      <c r="KQ106" s="276"/>
      <c r="KS106" s="37"/>
      <c r="KT106" s="48"/>
      <c r="KU106" s="39"/>
    </row>
    <row r="107" spans="1:307">
      <c r="B107" s="71" t="s">
        <v>124</v>
      </c>
      <c r="H107" s="236"/>
      <c r="I107" s="240"/>
      <c r="J107" s="238"/>
      <c r="L107" s="236"/>
      <c r="M107" s="240"/>
      <c r="N107" s="238"/>
      <c r="P107" s="236"/>
      <c r="Q107" s="240"/>
      <c r="R107" s="238"/>
      <c r="T107" s="236"/>
      <c r="U107" s="240"/>
      <c r="V107" s="238"/>
      <c r="X107" s="37"/>
      <c r="Y107" s="73"/>
      <c r="Z107" s="39"/>
      <c r="AB107" s="236"/>
      <c r="AC107" s="240"/>
      <c r="AD107" s="238"/>
      <c r="AF107" s="236"/>
      <c r="AG107" s="240"/>
      <c r="AH107" s="238"/>
      <c r="AJ107" s="236"/>
      <c r="AK107" s="240"/>
      <c r="AL107" s="238"/>
      <c r="AN107" s="236"/>
      <c r="AO107" s="240"/>
      <c r="AP107" s="238"/>
      <c r="AR107" s="37"/>
      <c r="AS107" s="48"/>
      <c r="AT107" s="39"/>
      <c r="AV107" s="236"/>
      <c r="AW107" s="240"/>
      <c r="AX107" s="238"/>
      <c r="AZ107" s="236"/>
      <c r="BA107" s="240"/>
      <c r="BB107" s="238"/>
      <c r="BD107" s="236"/>
      <c r="BE107" s="240"/>
      <c r="BF107" s="238"/>
      <c r="BH107" s="236"/>
      <c r="BI107" s="240"/>
      <c r="BJ107" s="238"/>
      <c r="BL107" s="37"/>
      <c r="BM107" s="48"/>
      <c r="BN107" s="39"/>
      <c r="BP107" s="236"/>
      <c r="BQ107" s="240"/>
      <c r="BR107" s="238"/>
      <c r="BT107" s="236"/>
      <c r="BU107" s="240"/>
      <c r="BV107" s="238"/>
      <c r="BX107" s="236"/>
      <c r="BY107" s="240"/>
      <c r="BZ107" s="238"/>
      <c r="CB107" s="236"/>
      <c r="CC107" s="240"/>
      <c r="CD107" s="238"/>
      <c r="CF107" s="37"/>
      <c r="CG107" s="48"/>
      <c r="CH107" s="39"/>
      <c r="CJ107" s="236"/>
      <c r="CK107" s="240"/>
      <c r="CL107" s="238"/>
      <c r="CM107"/>
      <c r="CN107" s="236"/>
      <c r="CO107" s="240"/>
      <c r="CP107" s="238"/>
      <c r="CQ107"/>
      <c r="CR107" s="236"/>
      <c r="CS107" s="240"/>
      <c r="CT107" s="238"/>
      <c r="CU107"/>
      <c r="CV107" s="236"/>
      <c r="CW107" s="240"/>
      <c r="CX107" s="238"/>
      <c r="CY107"/>
      <c r="CZ107" s="37"/>
      <c r="DA107" s="73"/>
      <c r="DB107" s="39"/>
      <c r="DE107" s="274"/>
      <c r="DF107" s="277"/>
      <c r="DG107" s="276"/>
      <c r="DH107"/>
      <c r="DI107" s="274"/>
      <c r="DJ107" s="277"/>
      <c r="DK107" s="276"/>
      <c r="DL107"/>
      <c r="DM107" s="274"/>
      <c r="DN107" s="277"/>
      <c r="DO107" s="276"/>
      <c r="DP107"/>
      <c r="DQ107" s="274"/>
      <c r="DR107" s="277"/>
      <c r="DS107" s="276"/>
      <c r="DU107" s="37"/>
      <c r="DV107" s="48"/>
      <c r="DW107" s="39"/>
      <c r="DY107" s="274"/>
      <c r="DZ107" s="277"/>
      <c r="EA107" s="276"/>
      <c r="EC107" s="274"/>
      <c r="ED107" s="277"/>
      <c r="EE107" s="276"/>
      <c r="EG107" s="274"/>
      <c r="EH107" s="277"/>
      <c r="EI107" s="276"/>
      <c r="EK107" s="274"/>
      <c r="EL107" s="277"/>
      <c r="EM107" s="276"/>
      <c r="EO107" s="37"/>
      <c r="EP107" s="48"/>
      <c r="EQ107" s="39"/>
      <c r="ES107" s="274"/>
      <c r="ET107" s="277"/>
      <c r="EU107" s="276"/>
      <c r="EW107" s="274"/>
      <c r="EX107" s="277"/>
      <c r="EY107" s="276"/>
      <c r="FA107" s="274"/>
      <c r="FB107" s="277"/>
      <c r="FC107" s="276"/>
      <c r="FE107" s="274"/>
      <c r="FF107" s="277"/>
      <c r="FG107" s="276"/>
      <c r="FI107" s="37"/>
      <c r="FJ107" s="48"/>
      <c r="FK107" s="39"/>
      <c r="FM107" s="274"/>
      <c r="FN107" s="277"/>
      <c r="FO107" s="276"/>
      <c r="FQ107" s="274"/>
      <c r="FR107" s="277"/>
      <c r="FS107" s="276"/>
      <c r="FU107" s="274"/>
      <c r="FV107" s="277"/>
      <c r="FW107" s="276"/>
      <c r="FY107" s="274"/>
      <c r="FZ107" s="277"/>
      <c r="GA107" s="276"/>
      <c r="GC107" s="37"/>
      <c r="GD107" s="48"/>
      <c r="GE107" s="39"/>
      <c r="GG107" s="274"/>
      <c r="GH107" s="277"/>
      <c r="GI107" s="276"/>
      <c r="GK107" s="274"/>
      <c r="GL107" s="277"/>
      <c r="GM107" s="276"/>
      <c r="GO107" s="274"/>
      <c r="GP107" s="277"/>
      <c r="GQ107" s="276"/>
      <c r="GS107" s="274"/>
      <c r="GT107" s="277"/>
      <c r="GU107" s="276"/>
      <c r="GW107" s="37"/>
      <c r="GX107" s="48"/>
      <c r="GY107" s="39"/>
      <c r="HA107" s="274"/>
      <c r="HB107" s="277"/>
      <c r="HC107" s="276"/>
      <c r="HE107" s="274"/>
      <c r="HF107" s="277"/>
      <c r="HG107" s="276"/>
      <c r="HI107" s="274"/>
      <c r="HJ107" s="277"/>
      <c r="HK107" s="276"/>
      <c r="HM107" s="274"/>
      <c r="HN107" s="277"/>
      <c r="HO107" s="276"/>
      <c r="HQ107" s="37"/>
      <c r="HR107" s="48"/>
      <c r="HS107" s="39"/>
      <c r="HU107" s="274"/>
      <c r="HV107" s="277"/>
      <c r="HW107" s="276"/>
      <c r="HY107" s="274"/>
      <c r="HZ107" s="277"/>
      <c r="IA107" s="276"/>
      <c r="IC107" s="274"/>
      <c r="ID107" s="277"/>
      <c r="IE107" s="276"/>
      <c r="IG107" s="274"/>
      <c r="IH107" s="277"/>
      <c r="II107" s="276"/>
      <c r="IK107" s="37"/>
      <c r="IL107" s="48"/>
      <c r="IM107" s="39"/>
      <c r="IO107" s="274"/>
      <c r="IP107" s="277"/>
      <c r="IQ107" s="276"/>
      <c r="IS107" s="274"/>
      <c r="IT107" s="277"/>
      <c r="IU107" s="276"/>
      <c r="IW107" s="274"/>
      <c r="IX107" s="277"/>
      <c r="IY107" s="276"/>
      <c r="JA107" s="274"/>
      <c r="JB107" s="277"/>
      <c r="JC107" s="276"/>
      <c r="JE107" s="37"/>
      <c r="JF107" s="48"/>
      <c r="JG107" s="39"/>
      <c r="JI107" s="274"/>
      <c r="JJ107" s="277"/>
      <c r="JK107" s="276"/>
      <c r="JM107" s="274"/>
      <c r="JN107" s="277"/>
      <c r="JO107" s="276"/>
      <c r="JQ107" s="274"/>
      <c r="JR107" s="277"/>
      <c r="JS107" s="276"/>
      <c r="JU107" s="274"/>
      <c r="JV107" s="277"/>
      <c r="JW107" s="276"/>
      <c r="JY107" s="37"/>
      <c r="JZ107" s="48"/>
      <c r="KA107" s="39"/>
      <c r="KC107" s="274"/>
      <c r="KD107" s="277"/>
      <c r="KE107" s="276"/>
      <c r="KG107" s="274"/>
      <c r="KH107" s="277"/>
      <c r="KI107" s="276"/>
      <c r="KK107" s="274"/>
      <c r="KL107" s="277"/>
      <c r="KM107" s="276"/>
      <c r="KO107" s="274"/>
      <c r="KP107" s="277"/>
      <c r="KQ107" s="276"/>
      <c r="KS107" s="37"/>
      <c r="KT107" s="48"/>
      <c r="KU107" s="39"/>
    </row>
    <row r="108" spans="1:307">
      <c r="B108" s="71" t="s">
        <v>125</v>
      </c>
      <c r="H108" s="236"/>
      <c r="I108" s="240"/>
      <c r="J108" s="238"/>
      <c r="L108" s="236"/>
      <c r="M108" s="240"/>
      <c r="N108" s="238"/>
      <c r="P108" s="236"/>
      <c r="Q108" s="240"/>
      <c r="R108" s="238"/>
      <c r="T108" s="236"/>
      <c r="U108" s="240"/>
      <c r="V108" s="238"/>
      <c r="X108" s="37"/>
      <c r="Y108" s="48"/>
      <c r="Z108" s="39"/>
      <c r="AB108" s="236"/>
      <c r="AC108" s="240"/>
      <c r="AD108" s="238"/>
      <c r="AF108" s="236"/>
      <c r="AG108" s="240"/>
      <c r="AH108" s="238"/>
      <c r="AJ108" s="236"/>
      <c r="AK108" s="240"/>
      <c r="AL108" s="238"/>
      <c r="AN108" s="236"/>
      <c r="AO108" s="240"/>
      <c r="AP108" s="238"/>
      <c r="AR108" s="37"/>
      <c r="AS108" s="48"/>
      <c r="AT108" s="39"/>
      <c r="AV108" s="236"/>
      <c r="AW108" s="240"/>
      <c r="AX108" s="238"/>
      <c r="AZ108" s="236"/>
      <c r="BA108" s="240"/>
      <c r="BB108" s="238"/>
      <c r="BD108" s="236"/>
      <c r="BE108" s="240"/>
      <c r="BF108" s="238"/>
      <c r="BH108" s="236"/>
      <c r="BI108" s="240"/>
      <c r="BJ108" s="238"/>
      <c r="BL108" s="37"/>
      <c r="BM108" s="48">
        <v>45253</v>
      </c>
      <c r="BN108" s="39"/>
      <c r="BP108" s="236"/>
      <c r="BQ108" s="240"/>
      <c r="BR108" s="238"/>
      <c r="BT108" s="236"/>
      <c r="BU108" s="240"/>
      <c r="BV108" s="238"/>
      <c r="BX108" s="236"/>
      <c r="BY108" s="240"/>
      <c r="BZ108" s="238"/>
      <c r="CB108" s="236"/>
      <c r="CC108" s="240"/>
      <c r="CD108" s="238"/>
      <c r="CF108" s="37"/>
      <c r="CG108" s="48">
        <v>42820</v>
      </c>
      <c r="CH108" s="39"/>
      <c r="CJ108" s="236"/>
      <c r="CK108" s="240"/>
      <c r="CL108" s="238"/>
      <c r="CM108"/>
      <c r="CN108" s="236"/>
      <c r="CO108" s="240"/>
      <c r="CP108" s="238"/>
      <c r="CQ108"/>
      <c r="CR108" s="236"/>
      <c r="CS108" s="240"/>
      <c r="CT108" s="238"/>
      <c r="CU108"/>
      <c r="CV108" s="236"/>
      <c r="CW108" s="240"/>
      <c r="CX108" s="238"/>
      <c r="CY108"/>
      <c r="CZ108" s="37"/>
      <c r="DA108" s="72">
        <v>40266</v>
      </c>
      <c r="DB108" s="39"/>
      <c r="DE108" s="274"/>
      <c r="DF108" s="691">
        <f ca="1">DA108+DF130</f>
        <v>40660.96912990987</v>
      </c>
      <c r="DG108" s="276"/>
      <c r="DH108"/>
      <c r="DI108" s="274"/>
      <c r="DJ108" s="691">
        <f ca="1">DF108+DJ130</f>
        <v>41036.878799161772</v>
      </c>
      <c r="DK108" s="276"/>
      <c r="DL108"/>
      <c r="DM108" s="274"/>
      <c r="DN108" s="691">
        <f ca="1">DJ108+DN130</f>
        <v>41450.636654487003</v>
      </c>
      <c r="DO108" s="276"/>
      <c r="DP108"/>
      <c r="DQ108" s="274"/>
      <c r="DR108" s="691">
        <f ca="1">DN108+DR130</f>
        <v>41870.940941521738</v>
      </c>
      <c r="DS108" s="276"/>
      <c r="DU108" s="37"/>
      <c r="DV108" s="81">
        <f ca="1">DR108</f>
        <v>41870.940941521738</v>
      </c>
      <c r="DW108" s="39"/>
      <c r="DY108" s="274"/>
      <c r="DZ108" s="691">
        <f ca="1">DV108+DZ130</f>
        <v>42276.86086218572</v>
      </c>
      <c r="EA108" s="276"/>
      <c r="EC108" s="274"/>
      <c r="ED108" s="691">
        <f ca="1">DZ108+ED130</f>
        <v>42662.042785706275</v>
      </c>
      <c r="EE108" s="276"/>
      <c r="EG108" s="274"/>
      <c r="EH108" s="691">
        <f ca="1">ED108+EH130</f>
        <v>43085.368380472057</v>
      </c>
      <c r="EI108" s="276"/>
      <c r="EK108" s="274"/>
      <c r="EL108" s="691">
        <f ca="1">EH108+EL130</f>
        <v>43516.204105011908</v>
      </c>
      <c r="EM108" s="276"/>
      <c r="EO108" s="37"/>
      <c r="EP108" s="81">
        <f ca="1">EL108</f>
        <v>43516.204105011908</v>
      </c>
      <c r="EQ108" s="39"/>
      <c r="ES108" s="274"/>
      <c r="ET108" s="691">
        <f ca="1">EP108+ET130</f>
        <v>43931.748317988728</v>
      </c>
      <c r="EU108" s="276"/>
      <c r="EW108" s="274"/>
      <c r="EX108" s="691">
        <f ca="1">ET108+EX130</f>
        <v>44326.713495462645</v>
      </c>
      <c r="EY108" s="276"/>
      <c r="FA108" s="274"/>
      <c r="FB108" s="691">
        <f ca="1">EX108+FB130</f>
        <v>44763.235432212285</v>
      </c>
      <c r="FC108" s="276"/>
      <c r="FE108" s="274"/>
      <c r="FF108" s="691">
        <f ca="1">FB108+FF130</f>
        <v>45210.487011152916</v>
      </c>
      <c r="FG108" s="276"/>
      <c r="FI108" s="37"/>
      <c r="FJ108" s="81">
        <f ca="1">FF108</f>
        <v>45210.487011152916</v>
      </c>
      <c r="FK108" s="39"/>
      <c r="FM108" s="274"/>
      <c r="FN108" s="691">
        <f ca="1">FJ108+FN130</f>
        <v>45663.849189845911</v>
      </c>
      <c r="FO108" s="276"/>
      <c r="FQ108" s="274"/>
      <c r="FR108" s="691">
        <f ca="1">FN108+FR130</f>
        <v>46083.843377372366</v>
      </c>
      <c r="FS108" s="276"/>
      <c r="FU108" s="274"/>
      <c r="FV108" s="691">
        <f ca="1">FR108+FV130</f>
        <v>46541.304605672121</v>
      </c>
      <c r="FW108" s="276"/>
      <c r="FY108" s="274"/>
      <c r="FZ108" s="691">
        <f ca="1">FV108+FZ130</f>
        <v>47008.21507098867</v>
      </c>
      <c r="GA108" s="276"/>
      <c r="GC108" s="37"/>
      <c r="GD108" s="81">
        <f ca="1">FZ108</f>
        <v>47008.21507098867</v>
      </c>
      <c r="GE108" s="39"/>
      <c r="GG108" s="274"/>
      <c r="GH108" s="691">
        <f ca="1">GD108+GH130</f>
        <v>47480.28100979366</v>
      </c>
      <c r="GI108" s="276"/>
      <c r="GK108" s="274"/>
      <c r="GL108" s="691">
        <f ca="1">GH108+GL130</f>
        <v>47917.990790947399</v>
      </c>
      <c r="GM108" s="276"/>
      <c r="GO108" s="274"/>
      <c r="GP108" s="691">
        <f ca="1">GL108+GP130</f>
        <v>48394.598617714633</v>
      </c>
      <c r="GQ108" s="276"/>
      <c r="GS108" s="274"/>
      <c r="GT108" s="691">
        <f ca="1">GP108+GT130</f>
        <v>48880.716871787758</v>
      </c>
      <c r="GU108" s="276"/>
      <c r="GW108" s="37"/>
      <c r="GX108" s="81">
        <f ca="1">GT108</f>
        <v>48880.716871787758</v>
      </c>
      <c r="GY108" s="39"/>
      <c r="HA108" s="274"/>
      <c r="HB108" s="691">
        <f ca="1">GX108+HB130</f>
        <v>49370.861412233557</v>
      </c>
      <c r="HC108" s="276"/>
      <c r="HE108" s="274"/>
      <c r="HF108" s="691">
        <f ca="1">HB108+HF130</f>
        <v>49825.683779374012</v>
      </c>
      <c r="HG108" s="276"/>
      <c r="HI108" s="274"/>
      <c r="HJ108" s="691">
        <f ca="1">HF108+HJ130</f>
        <v>50320.789503330729</v>
      </c>
      <c r="HK108" s="276"/>
      <c r="HM108" s="274"/>
      <c r="HN108" s="691">
        <f ca="1">HJ108+HN130</f>
        <v>50825.375998913041</v>
      </c>
      <c r="HO108" s="276"/>
      <c r="HQ108" s="37"/>
      <c r="HR108" s="81">
        <f ca="1">HN108</f>
        <v>50825.375998913041</v>
      </c>
      <c r="HS108" s="39"/>
      <c r="HU108" s="274"/>
      <c r="HV108" s="691">
        <f ca="1">HR108+HV130</f>
        <v>51332.69200857621</v>
      </c>
      <c r="HW108" s="276"/>
      <c r="HY108" s="274"/>
      <c r="HZ108" s="691">
        <f ca="1">HV108+HZ130</f>
        <v>51803.763542698092</v>
      </c>
      <c r="IA108" s="276"/>
      <c r="IC108" s="274"/>
      <c r="ID108" s="691">
        <f ca="1">HZ108+ID130</f>
        <v>52316.438297659173</v>
      </c>
      <c r="IE108" s="276"/>
      <c r="IG108" s="274"/>
      <c r="IH108" s="691">
        <f ca="1">ID108+IH130</f>
        <v>52838.449851637888</v>
      </c>
      <c r="II108" s="276"/>
      <c r="IK108" s="37"/>
      <c r="IL108" s="81">
        <f ca="1">IH108</f>
        <v>52838.449851637888</v>
      </c>
      <c r="IM108" s="39"/>
      <c r="IO108" s="274"/>
      <c r="IP108" s="691">
        <f ca="1">IL108+IP130</f>
        <v>53351.615545854991</v>
      </c>
      <c r="IQ108" s="276"/>
      <c r="IS108" s="274"/>
      <c r="IT108" s="691">
        <f ca="1">IP108+IT130</f>
        <v>53828.152597852422</v>
      </c>
      <c r="IU108" s="276"/>
      <c r="IW108" s="274"/>
      <c r="IX108" s="691">
        <f ca="1">IT108+IX130</f>
        <v>54346.858810357728</v>
      </c>
      <c r="IY108" s="276"/>
      <c r="JA108" s="274"/>
      <c r="JB108" s="691">
        <f ca="1">IX108+JB130</f>
        <v>54874.996091987392</v>
      </c>
      <c r="JC108" s="276"/>
      <c r="JE108" s="37"/>
      <c r="JF108" s="81">
        <f ca="1">JB108</f>
        <v>54874.996091987392</v>
      </c>
      <c r="JG108" s="39"/>
      <c r="JI108" s="274"/>
      <c r="JJ108" s="691">
        <f ca="1">JF108+JJ130</f>
        <v>55395.282593020973</v>
      </c>
      <c r="JK108" s="276"/>
      <c r="JM108" s="274"/>
      <c r="JN108" s="691">
        <f ca="1">JJ108+JN130</f>
        <v>55878.331856295095</v>
      </c>
      <c r="JO108" s="276"/>
      <c r="JQ108" s="274"/>
      <c r="JR108" s="691">
        <f ca="1">JN108+JR130</f>
        <v>56404.211486365399</v>
      </c>
      <c r="JS108" s="276"/>
      <c r="JU108" s="274"/>
      <c r="JV108" s="691">
        <f ca="1">JR108+JV130</f>
        <v>56939.767569830881</v>
      </c>
      <c r="JW108" s="276"/>
      <c r="JY108" s="37"/>
      <c r="JZ108" s="81">
        <f ca="1">JV108</f>
        <v>56939.767569830881</v>
      </c>
      <c r="KA108" s="39"/>
      <c r="KC108" s="274"/>
      <c r="KD108" s="691">
        <f ca="1">JZ108+KD130</f>
        <v>57467.420336897056</v>
      </c>
      <c r="KE108" s="276"/>
      <c r="KG108" s="274"/>
      <c r="KH108" s="691">
        <f ca="1">KD108+KH130</f>
        <v>57957.212346906788</v>
      </c>
      <c r="KI108" s="276"/>
      <c r="KK108" s="274"/>
      <c r="KL108" s="691">
        <f ca="1">KH108+KL130</f>
        <v>58490.515904731983</v>
      </c>
      <c r="KM108" s="276"/>
      <c r="KO108" s="274"/>
      <c r="KP108" s="691">
        <f ca="1">KL108+KP130</f>
        <v>59033.743534789952</v>
      </c>
      <c r="KQ108" s="276"/>
      <c r="KS108" s="37"/>
      <c r="KT108" s="81">
        <f ca="1">KP108</f>
        <v>59033.743534789952</v>
      </c>
      <c r="KU108" s="39"/>
    </row>
    <row r="109" spans="1:307">
      <c r="B109" s="71" t="s">
        <v>126</v>
      </c>
      <c r="H109" s="236"/>
      <c r="I109" s="240"/>
      <c r="J109" s="238"/>
      <c r="L109" s="236"/>
      <c r="M109" s="240"/>
      <c r="N109" s="238"/>
      <c r="P109" s="236"/>
      <c r="Q109" s="240"/>
      <c r="R109" s="238"/>
      <c r="T109" s="236"/>
      <c r="U109" s="240"/>
      <c r="V109" s="238"/>
      <c r="X109" s="37"/>
      <c r="Y109" s="48"/>
      <c r="Z109" s="39"/>
      <c r="AB109" s="236"/>
      <c r="AC109" s="240"/>
      <c r="AD109" s="238"/>
      <c r="AF109" s="236"/>
      <c r="AG109" s="240"/>
      <c r="AH109" s="238"/>
      <c r="AJ109" s="236"/>
      <c r="AK109" s="240"/>
      <c r="AL109" s="238"/>
      <c r="AN109" s="236"/>
      <c r="AO109" s="240"/>
      <c r="AP109" s="238"/>
      <c r="AR109" s="37"/>
      <c r="AS109" s="48"/>
      <c r="AT109" s="39"/>
      <c r="AV109" s="236"/>
      <c r="AW109" s="240"/>
      <c r="AX109" s="238"/>
      <c r="AZ109" s="236"/>
      <c r="BA109" s="240"/>
      <c r="BB109" s="238"/>
      <c r="BD109" s="236"/>
      <c r="BE109" s="240"/>
      <c r="BF109" s="238"/>
      <c r="BH109" s="236"/>
      <c r="BI109" s="240"/>
      <c r="BJ109" s="238"/>
      <c r="BL109" s="37"/>
      <c r="BM109" s="48">
        <v>20838</v>
      </c>
      <c r="BN109" s="39"/>
      <c r="BP109" s="236"/>
      <c r="BQ109" s="240"/>
      <c r="BR109" s="238"/>
      <c r="BT109" s="236"/>
      <c r="BU109" s="240"/>
      <c r="BV109" s="238"/>
      <c r="BX109" s="236"/>
      <c r="BY109" s="240"/>
      <c r="BZ109" s="238"/>
      <c r="CB109" s="236"/>
      <c r="CC109" s="240"/>
      <c r="CD109" s="238"/>
      <c r="CF109" s="37"/>
      <c r="CG109" s="48">
        <v>1233</v>
      </c>
      <c r="CH109" s="39"/>
      <c r="CJ109" s="236"/>
      <c r="CK109" s="240"/>
      <c r="CL109" s="238"/>
      <c r="CM109"/>
      <c r="CN109" s="236"/>
      <c r="CO109" s="240"/>
      <c r="CP109" s="238"/>
      <c r="CQ109"/>
      <c r="CR109" s="236"/>
      <c r="CS109" s="240"/>
      <c r="CT109" s="238"/>
      <c r="CU109"/>
      <c r="CV109" s="236"/>
      <c r="CW109" s="240"/>
      <c r="CX109" s="238"/>
      <c r="CY109"/>
      <c r="CZ109" s="37"/>
      <c r="DA109" s="690">
        <v>-5903</v>
      </c>
      <c r="DB109" s="39"/>
      <c r="DE109" s="274"/>
      <c r="DF109" s="691">
        <f ca="1">DA109+DF127+DF167+DF161</f>
        <v>-8043.3247848565989</v>
      </c>
      <c r="DG109" s="276"/>
      <c r="DH109"/>
      <c r="DI109" s="274"/>
      <c r="DJ109" s="691">
        <f ca="1">DF109+DJ127+DJ167+DJ161</f>
        <v>-10156.9954300642</v>
      </c>
      <c r="DK109" s="276"/>
      <c r="DL109"/>
      <c r="DM109" s="274"/>
      <c r="DN109" s="691">
        <f ca="1">DJ109+DN127+DN167+DN161</f>
        <v>-12335.651181409445</v>
      </c>
      <c r="DO109" s="276"/>
      <c r="DP109"/>
      <c r="DQ109" s="274"/>
      <c r="DR109" s="691">
        <f ca="1">DN109+DR127+DR167+DR161</f>
        <v>-14335.349318038563</v>
      </c>
      <c r="DS109" s="276"/>
      <c r="DU109" s="37"/>
      <c r="DV109" s="81">
        <f ca="1">DR109</f>
        <v>-14335.349318038563</v>
      </c>
      <c r="DW109" s="39"/>
      <c r="DY109" s="274"/>
      <c r="DZ109" s="691">
        <f ca="1">DV109+DZ127+DZ167+DZ161</f>
        <v>-15767.338969239267</v>
      </c>
      <c r="EA109" s="276"/>
      <c r="EC109" s="274"/>
      <c r="ED109" s="691">
        <f ca="1">DZ109+ED127+ED167+ED161</f>
        <v>-17118.048821060926</v>
      </c>
      <c r="EE109" s="276"/>
      <c r="EG109" s="274"/>
      <c r="EH109" s="691">
        <f ca="1">ED109+EH127+EH167+EH161</f>
        <v>-18568.703643737797</v>
      </c>
      <c r="EI109" s="276"/>
      <c r="EK109" s="274"/>
      <c r="EL109" s="691">
        <f ca="1">EH109+EL127+EL167+EL161</f>
        <v>-19840.314584084688</v>
      </c>
      <c r="EM109" s="276"/>
      <c r="EO109" s="37"/>
      <c r="EP109" s="81">
        <f ca="1">EL109</f>
        <v>-19840.314584084688</v>
      </c>
      <c r="EQ109" s="39"/>
      <c r="ES109" s="274"/>
      <c r="ET109" s="691">
        <f ca="1">EP109+ET127+ET167+ET161</f>
        <v>-19557.932883459256</v>
      </c>
      <c r="EU109" s="276"/>
      <c r="EW109" s="274"/>
      <c r="EX109" s="691">
        <f ca="1">ET109+EX127+EX167+EX161</f>
        <v>-19195.625918120739</v>
      </c>
      <c r="EY109" s="276"/>
      <c r="FA109" s="274"/>
      <c r="FB109" s="691">
        <f ca="1">EX109+FB127+FB167+FB161</f>
        <v>-18951.912669468973</v>
      </c>
      <c r="FC109" s="276"/>
      <c r="FE109" s="274"/>
      <c r="FF109" s="691">
        <f ca="1">FB109+FF127+FF167+FF161</f>
        <v>-18511.522162043508</v>
      </c>
      <c r="FG109" s="276"/>
      <c r="FI109" s="37"/>
      <c r="FJ109" s="81">
        <f ca="1">FF109</f>
        <v>-18511.522162043508</v>
      </c>
      <c r="FK109" s="39"/>
      <c r="FM109" s="274"/>
      <c r="FN109" s="691">
        <f ca="1">FJ109+FN127+FN167+FN161</f>
        <v>-18252.076109553258</v>
      </c>
      <c r="FO109" s="276"/>
      <c r="FQ109" s="274"/>
      <c r="FR109" s="691">
        <f ca="1">FN109+FR127+FR167+FR161</f>
        <v>-17992.490111861116</v>
      </c>
      <c r="FS109" s="276"/>
      <c r="FU109" s="274"/>
      <c r="FV109" s="691">
        <f ca="1">FR109+FV127+FV167+FV161</f>
        <v>-17923.301982110399</v>
      </c>
      <c r="FW109" s="276"/>
      <c r="FY109" s="274"/>
      <c r="FZ109" s="691">
        <f ca="1">FV109+FZ127+FZ167+FZ161</f>
        <v>-17670.139326936245</v>
      </c>
      <c r="GA109" s="276"/>
      <c r="GC109" s="37"/>
      <c r="GD109" s="81">
        <f ca="1">FZ109</f>
        <v>-17670.139326936245</v>
      </c>
      <c r="GE109" s="39"/>
      <c r="GG109" s="274"/>
      <c r="GH109" s="691">
        <f ca="1">GD109+GH127+GH167+GH161</f>
        <v>-17602.030432330241</v>
      </c>
      <c r="GI109" s="276"/>
      <c r="GK109" s="274"/>
      <c r="GL109" s="691">
        <f ca="1">GH109+GL127+GL167+GL161</f>
        <v>-17536.039221260569</v>
      </c>
      <c r="GM109" s="276"/>
      <c r="GO109" s="274"/>
      <c r="GP109" s="691">
        <f ca="1">GL109+GP127+GP167+GP161</f>
        <v>-17701.537127223004</v>
      </c>
      <c r="GQ109" s="276"/>
      <c r="GS109" s="274"/>
      <c r="GT109" s="691">
        <f ca="1">GP109+GT127+GT167+GT161</f>
        <v>-17682.38624252475</v>
      </c>
      <c r="GU109" s="276"/>
      <c r="GW109" s="37"/>
      <c r="GX109" s="81">
        <f ca="1">GT109</f>
        <v>-17682.38624252475</v>
      </c>
      <c r="GY109" s="39"/>
      <c r="HA109" s="274"/>
      <c r="HB109" s="691">
        <f ca="1">GX109+HB127+HB167+HB161</f>
        <v>-17857.898527354722</v>
      </c>
      <c r="HC109" s="276"/>
      <c r="HE109" s="274"/>
      <c r="HF109" s="691">
        <f ca="1">HB109+HF127+HF167+HF161</f>
        <v>-18037.547837559199</v>
      </c>
      <c r="HG109" s="276"/>
      <c r="HI109" s="274"/>
      <c r="HJ109" s="691">
        <f ca="1">HF109+HJ127+HJ167+HJ161</f>
        <v>-18497.25597378708</v>
      </c>
      <c r="HK109" s="276"/>
      <c r="HM109" s="274"/>
      <c r="HN109" s="691">
        <f ca="1">HJ109+HN127+HN167+HN161</f>
        <v>-18772.033142902808</v>
      </c>
      <c r="HO109" s="276"/>
      <c r="HQ109" s="37"/>
      <c r="HR109" s="81">
        <f ca="1">HN109</f>
        <v>-18772.033142902808</v>
      </c>
      <c r="HS109" s="39"/>
      <c r="HU109" s="274"/>
      <c r="HV109" s="691">
        <f ca="1">HR109+HV127+HV167+HV161</f>
        <v>-19252.186673744589</v>
      </c>
      <c r="HW109" s="276"/>
      <c r="HY109" s="274"/>
      <c r="HZ109" s="691">
        <f ca="1">HV109+HZ127+HZ167+HZ161</f>
        <v>-19738.189928158419</v>
      </c>
      <c r="IA109" s="276"/>
      <c r="IC109" s="274"/>
      <c r="ID109" s="691">
        <f ca="1">HZ109+ID127+ID167+ID161</f>
        <v>-20561.498853239285</v>
      </c>
      <c r="IE109" s="276"/>
      <c r="IG109" s="274"/>
      <c r="IH109" s="691">
        <f ca="1">ID109+IH127+IH167+IH161</f>
        <v>-21200.14838731815</v>
      </c>
      <c r="II109" s="276"/>
      <c r="IK109" s="37"/>
      <c r="IL109" s="81">
        <f ca="1">IH109</f>
        <v>-21200.14838731815</v>
      </c>
      <c r="IM109" s="39"/>
      <c r="IO109" s="274"/>
      <c r="IP109" s="691">
        <f ca="1">IL109+IP127+IP167+IP161</f>
        <v>-22122.780253030138</v>
      </c>
      <c r="IQ109" s="276"/>
      <c r="IS109" s="274"/>
      <c r="IT109" s="691">
        <f ca="1">IP109+IT127+IT167+IT161</f>
        <v>-23050.776795990889</v>
      </c>
      <c r="IU109" s="276"/>
      <c r="IW109" s="274"/>
      <c r="IX109" s="691">
        <f ca="1">IT109+IX127+IX167+IX161</f>
        <v>-24387.476583239233</v>
      </c>
      <c r="IY109" s="276"/>
      <c r="JA109" s="274"/>
      <c r="JB109" s="691">
        <f ca="1">IX109+JB127+JB167+JB161</f>
        <v>-25537.132995928583</v>
      </c>
      <c r="JC109" s="276"/>
      <c r="JE109" s="37"/>
      <c r="JF109" s="81">
        <f ca="1">JB109</f>
        <v>-25537.132995928583</v>
      </c>
      <c r="JG109" s="39"/>
      <c r="JI109" s="274"/>
      <c r="JJ109" s="691">
        <f ca="1">JF109+JJ127+JJ167+JJ161</f>
        <v>-26967.513777407021</v>
      </c>
      <c r="JK109" s="276"/>
      <c r="JM109" s="274"/>
      <c r="JN109" s="691">
        <f ca="1">JJ109+JN127+JN167+JN161</f>
        <v>-28404.606094721661</v>
      </c>
      <c r="JO109" s="276"/>
      <c r="JQ109" s="274"/>
      <c r="JR109" s="691">
        <f ca="1">JN109+JR127+JR167+JR161</f>
        <v>-30331.471152247774</v>
      </c>
      <c r="JS109" s="276"/>
      <c r="JU109" s="274"/>
      <c r="JV109" s="691">
        <f ca="1">JR109+JV127+JV167+JV161</f>
        <v>-32068.497111675431</v>
      </c>
      <c r="JW109" s="276"/>
      <c r="JY109" s="37"/>
      <c r="JZ109" s="81">
        <f ca="1">JV109</f>
        <v>-32068.497111675431</v>
      </c>
      <c r="KA109" s="39"/>
      <c r="KC109" s="274"/>
      <c r="KD109" s="691">
        <f ca="1">JZ109+KD127+KD167+KD161</f>
        <v>-34088.27294227371</v>
      </c>
      <c r="KE109" s="276"/>
      <c r="KG109" s="274"/>
      <c r="KH109" s="691">
        <f ca="1">KD109+KH127+KH167+KH161</f>
        <v>-36116.111938841583</v>
      </c>
      <c r="KI109" s="276"/>
      <c r="KK109" s="274"/>
      <c r="KL109" s="691">
        <f ca="1">KH109+KL127+KL167+KL161</f>
        <v>-37989.418985426542</v>
      </c>
      <c r="KM109" s="276"/>
      <c r="KO109" s="274"/>
      <c r="KP109" s="691">
        <f ca="1">KL109+KP127+KP167+KP161</f>
        <v>-39670.038484812729</v>
      </c>
      <c r="KQ109" s="276"/>
      <c r="KS109" s="37"/>
      <c r="KT109" s="81">
        <f ca="1">KP109</f>
        <v>-39670.038484812729</v>
      </c>
      <c r="KU109" s="39"/>
    </row>
    <row r="110" spans="1:307">
      <c r="B110" s="71" t="s">
        <v>127</v>
      </c>
      <c r="H110" s="236"/>
      <c r="I110" s="240"/>
      <c r="J110" s="238"/>
      <c r="L110" s="236"/>
      <c r="M110" s="240"/>
      <c r="N110" s="238"/>
      <c r="P110" s="236"/>
      <c r="Q110" s="240"/>
      <c r="R110" s="238"/>
      <c r="T110" s="236"/>
      <c r="U110" s="240"/>
      <c r="V110" s="238"/>
      <c r="X110" s="37"/>
      <c r="Y110" s="48"/>
      <c r="Z110" s="39"/>
      <c r="AB110" s="236"/>
      <c r="AC110" s="240"/>
      <c r="AD110" s="238"/>
      <c r="AF110" s="236"/>
      <c r="AG110" s="240"/>
      <c r="AH110" s="238"/>
      <c r="AJ110" s="236"/>
      <c r="AK110" s="240"/>
      <c r="AL110" s="238"/>
      <c r="AN110" s="236"/>
      <c r="AO110" s="240"/>
      <c r="AP110" s="238"/>
      <c r="AR110" s="37"/>
      <c r="AS110" s="72"/>
      <c r="AT110" s="39"/>
      <c r="AV110" s="236"/>
      <c r="AW110" s="240"/>
      <c r="AX110" s="238"/>
      <c r="AZ110" s="236"/>
      <c r="BA110" s="240"/>
      <c r="BB110" s="238"/>
      <c r="BD110" s="236"/>
      <c r="BE110" s="240"/>
      <c r="BF110" s="238"/>
      <c r="BH110" s="236"/>
      <c r="BI110" s="240"/>
      <c r="BJ110" s="238"/>
      <c r="BL110" s="37"/>
      <c r="BM110" s="72">
        <v>46</v>
      </c>
      <c r="BN110" s="39"/>
      <c r="BP110" s="236"/>
      <c r="BQ110" s="240"/>
      <c r="BR110" s="238"/>
      <c r="BT110" s="236"/>
      <c r="BU110" s="240"/>
      <c r="BV110" s="238"/>
      <c r="BX110" s="236"/>
      <c r="BY110" s="240"/>
      <c r="BZ110" s="238"/>
      <c r="CB110" s="236"/>
      <c r="CC110" s="240"/>
      <c r="CD110" s="238"/>
      <c r="CF110" s="37"/>
      <c r="CG110" s="72">
        <v>-849</v>
      </c>
      <c r="CH110" s="39"/>
      <c r="CJ110" s="236"/>
      <c r="CK110" s="240"/>
      <c r="CL110" s="238"/>
      <c r="CM110"/>
      <c r="CN110" s="236"/>
      <c r="CO110" s="240"/>
      <c r="CP110" s="238"/>
      <c r="CQ110"/>
      <c r="CR110" s="236"/>
      <c r="CS110" s="240"/>
      <c r="CT110" s="238"/>
      <c r="CU110"/>
      <c r="CV110" s="236"/>
      <c r="CW110" s="240"/>
      <c r="CX110" s="238"/>
      <c r="CY110"/>
      <c r="CZ110" s="37"/>
      <c r="DA110" s="72">
        <v>-792</v>
      </c>
      <c r="DB110" s="39"/>
      <c r="DE110" s="274"/>
      <c r="DF110" s="278">
        <f>DA110</f>
        <v>-792</v>
      </c>
      <c r="DG110" s="276"/>
      <c r="DH110" s="3"/>
      <c r="DI110" s="274"/>
      <c r="DJ110" s="278">
        <f>DF110</f>
        <v>-792</v>
      </c>
      <c r="DK110" s="276"/>
      <c r="DL110" s="3"/>
      <c r="DM110" s="274"/>
      <c r="DN110" s="278">
        <f>DJ110</f>
        <v>-792</v>
      </c>
      <c r="DO110" s="276"/>
      <c r="DP110" s="3"/>
      <c r="DQ110" s="274"/>
      <c r="DR110" s="278">
        <f>DN110</f>
        <v>-792</v>
      </c>
      <c r="DS110" s="276"/>
      <c r="DT110" s="3"/>
      <c r="DU110" s="83"/>
      <c r="DV110" s="84">
        <f>DR110</f>
        <v>-792</v>
      </c>
      <c r="DW110" s="82"/>
      <c r="DY110" s="274"/>
      <c r="DZ110" s="278">
        <f>DV110</f>
        <v>-792</v>
      </c>
      <c r="EA110" s="276"/>
      <c r="EB110" s="3"/>
      <c r="EC110" s="274"/>
      <c r="ED110" s="278">
        <f>DZ110</f>
        <v>-792</v>
      </c>
      <c r="EE110" s="276"/>
      <c r="EF110" s="3"/>
      <c r="EG110" s="274"/>
      <c r="EH110" s="278">
        <f>ED110</f>
        <v>-792</v>
      </c>
      <c r="EI110" s="276"/>
      <c r="EJ110" s="3"/>
      <c r="EK110" s="274"/>
      <c r="EL110" s="278">
        <f>EH110</f>
        <v>-792</v>
      </c>
      <c r="EM110" s="276"/>
      <c r="EN110" s="3"/>
      <c r="EO110" s="83"/>
      <c r="EP110" s="84">
        <f>EL110</f>
        <v>-792</v>
      </c>
      <c r="EQ110" s="82"/>
      <c r="ES110" s="274"/>
      <c r="ET110" s="278">
        <f>EP110</f>
        <v>-792</v>
      </c>
      <c r="EU110" s="276"/>
      <c r="EV110" s="3"/>
      <c r="EW110" s="274"/>
      <c r="EX110" s="278">
        <f>ET110</f>
        <v>-792</v>
      </c>
      <c r="EY110" s="276"/>
      <c r="EZ110" s="3"/>
      <c r="FA110" s="274"/>
      <c r="FB110" s="278">
        <f>EX110</f>
        <v>-792</v>
      </c>
      <c r="FC110" s="276"/>
      <c r="FD110" s="3"/>
      <c r="FE110" s="274"/>
      <c r="FF110" s="278">
        <f>FB110</f>
        <v>-792</v>
      </c>
      <c r="FG110" s="276"/>
      <c r="FH110" s="3"/>
      <c r="FI110" s="83"/>
      <c r="FJ110" s="84">
        <f>FF110</f>
        <v>-792</v>
      </c>
      <c r="FK110" s="82"/>
      <c r="FM110" s="274"/>
      <c r="FN110" s="278">
        <f>FJ110</f>
        <v>-792</v>
      </c>
      <c r="FO110" s="276"/>
      <c r="FP110" s="3"/>
      <c r="FQ110" s="274"/>
      <c r="FR110" s="278">
        <f>FN110</f>
        <v>-792</v>
      </c>
      <c r="FS110" s="276"/>
      <c r="FT110" s="3"/>
      <c r="FU110" s="274"/>
      <c r="FV110" s="278">
        <f>FR110</f>
        <v>-792</v>
      </c>
      <c r="FW110" s="276"/>
      <c r="FX110" s="3"/>
      <c r="FY110" s="274"/>
      <c r="FZ110" s="278">
        <f>FV110</f>
        <v>-792</v>
      </c>
      <c r="GA110" s="276"/>
      <c r="GB110" s="3"/>
      <c r="GC110" s="83"/>
      <c r="GD110" s="84">
        <f>FZ110</f>
        <v>-792</v>
      </c>
      <c r="GE110" s="82"/>
      <c r="GG110" s="274"/>
      <c r="GH110" s="278">
        <f>GD110</f>
        <v>-792</v>
      </c>
      <c r="GI110" s="276"/>
      <c r="GJ110" s="3"/>
      <c r="GK110" s="274"/>
      <c r="GL110" s="278">
        <f>GH110</f>
        <v>-792</v>
      </c>
      <c r="GM110" s="276"/>
      <c r="GN110" s="3"/>
      <c r="GO110" s="274"/>
      <c r="GP110" s="278">
        <f>GL110</f>
        <v>-792</v>
      </c>
      <c r="GQ110" s="276"/>
      <c r="GR110" s="3"/>
      <c r="GS110" s="274"/>
      <c r="GT110" s="278">
        <f>GP110</f>
        <v>-792</v>
      </c>
      <c r="GU110" s="276"/>
      <c r="GV110" s="3"/>
      <c r="GW110" s="83"/>
      <c r="GX110" s="84">
        <f>GT110</f>
        <v>-792</v>
      </c>
      <c r="GY110" s="82"/>
      <c r="HA110" s="274"/>
      <c r="HB110" s="278">
        <f>GX110</f>
        <v>-792</v>
      </c>
      <c r="HC110" s="276"/>
      <c r="HD110" s="3"/>
      <c r="HE110" s="274"/>
      <c r="HF110" s="278">
        <f>HB110</f>
        <v>-792</v>
      </c>
      <c r="HG110" s="276"/>
      <c r="HH110" s="3"/>
      <c r="HI110" s="274"/>
      <c r="HJ110" s="278">
        <f>HF110</f>
        <v>-792</v>
      </c>
      <c r="HK110" s="276"/>
      <c r="HL110" s="3"/>
      <c r="HM110" s="274"/>
      <c r="HN110" s="278">
        <f>HJ110</f>
        <v>-792</v>
      </c>
      <c r="HO110" s="276"/>
      <c r="HP110" s="3"/>
      <c r="HQ110" s="83"/>
      <c r="HR110" s="84">
        <f>HN110</f>
        <v>-792</v>
      </c>
      <c r="HS110" s="82"/>
      <c r="HU110" s="274"/>
      <c r="HV110" s="278">
        <f>HR110</f>
        <v>-792</v>
      </c>
      <c r="HW110" s="276"/>
      <c r="HX110" s="3"/>
      <c r="HY110" s="274"/>
      <c r="HZ110" s="278">
        <f>HV110</f>
        <v>-792</v>
      </c>
      <c r="IA110" s="276"/>
      <c r="IB110" s="3"/>
      <c r="IC110" s="274"/>
      <c r="ID110" s="278">
        <f>HZ110</f>
        <v>-792</v>
      </c>
      <c r="IE110" s="276"/>
      <c r="IF110" s="3"/>
      <c r="IG110" s="274"/>
      <c r="IH110" s="278">
        <f>ID110</f>
        <v>-792</v>
      </c>
      <c r="II110" s="276"/>
      <c r="IJ110" s="3"/>
      <c r="IK110" s="83"/>
      <c r="IL110" s="84">
        <f>IH110</f>
        <v>-792</v>
      </c>
      <c r="IM110" s="82"/>
      <c r="IO110" s="274"/>
      <c r="IP110" s="278">
        <f>IL110</f>
        <v>-792</v>
      </c>
      <c r="IQ110" s="276"/>
      <c r="IR110" s="3"/>
      <c r="IS110" s="274"/>
      <c r="IT110" s="278">
        <f>IP110</f>
        <v>-792</v>
      </c>
      <c r="IU110" s="276"/>
      <c r="IV110" s="3"/>
      <c r="IW110" s="274"/>
      <c r="IX110" s="278">
        <f>IT110</f>
        <v>-792</v>
      </c>
      <c r="IY110" s="276"/>
      <c r="IZ110" s="3"/>
      <c r="JA110" s="274"/>
      <c r="JB110" s="278">
        <f>IX110</f>
        <v>-792</v>
      </c>
      <c r="JC110" s="276"/>
      <c r="JD110" s="3"/>
      <c r="JE110" s="83"/>
      <c r="JF110" s="84">
        <f>JB110</f>
        <v>-792</v>
      </c>
      <c r="JG110" s="82"/>
      <c r="JI110" s="274"/>
      <c r="JJ110" s="278">
        <f>JF110</f>
        <v>-792</v>
      </c>
      <c r="JK110" s="276"/>
      <c r="JL110" s="3"/>
      <c r="JM110" s="274"/>
      <c r="JN110" s="278">
        <f>JJ110</f>
        <v>-792</v>
      </c>
      <c r="JO110" s="276"/>
      <c r="JP110" s="3"/>
      <c r="JQ110" s="274"/>
      <c r="JR110" s="278">
        <f>JN110</f>
        <v>-792</v>
      </c>
      <c r="JS110" s="276"/>
      <c r="JT110" s="3"/>
      <c r="JU110" s="274"/>
      <c r="JV110" s="278">
        <f>JR110</f>
        <v>-792</v>
      </c>
      <c r="JW110" s="276"/>
      <c r="JX110" s="3"/>
      <c r="JY110" s="83"/>
      <c r="JZ110" s="84">
        <f>JV110</f>
        <v>-792</v>
      </c>
      <c r="KA110" s="82"/>
      <c r="KC110" s="274"/>
      <c r="KD110" s="278">
        <f>JZ110</f>
        <v>-792</v>
      </c>
      <c r="KE110" s="276"/>
      <c r="KF110" s="3"/>
      <c r="KG110" s="274"/>
      <c r="KH110" s="278">
        <f>KD110</f>
        <v>-792</v>
      </c>
      <c r="KI110" s="276"/>
      <c r="KJ110" s="3"/>
      <c r="KK110" s="274"/>
      <c r="KL110" s="278">
        <f>KH110</f>
        <v>-792</v>
      </c>
      <c r="KM110" s="276"/>
      <c r="KN110" s="3"/>
      <c r="KO110" s="274"/>
      <c r="KP110" s="278">
        <f>KL110</f>
        <v>-792</v>
      </c>
      <c r="KQ110" s="276"/>
      <c r="KR110" s="3"/>
      <c r="KS110" s="83"/>
      <c r="KT110" s="84">
        <f>KP110</f>
        <v>-792</v>
      </c>
      <c r="KU110" s="39"/>
    </row>
    <row r="111" spans="1:307">
      <c r="H111" s="236"/>
      <c r="I111" s="240"/>
      <c r="J111" s="238"/>
      <c r="L111" s="236"/>
      <c r="M111" s="240"/>
      <c r="N111" s="238"/>
      <c r="P111" s="236"/>
      <c r="Q111" s="240"/>
      <c r="R111" s="238"/>
      <c r="T111" s="236"/>
      <c r="U111" s="240"/>
      <c r="V111" s="238"/>
      <c r="X111" s="37"/>
      <c r="Y111" s="48"/>
      <c r="Z111" s="39"/>
      <c r="AB111" s="236"/>
      <c r="AC111" s="240"/>
      <c r="AD111" s="238"/>
      <c r="AF111" s="236"/>
      <c r="AG111" s="240"/>
      <c r="AH111" s="238"/>
      <c r="AJ111" s="236"/>
      <c r="AK111" s="240"/>
      <c r="AL111" s="238"/>
      <c r="AN111" s="236"/>
      <c r="AO111" s="240"/>
      <c r="AP111" s="238"/>
      <c r="AR111" s="37"/>
      <c r="AS111" s="48"/>
      <c r="AT111" s="39"/>
      <c r="AV111" s="236"/>
      <c r="AW111" s="240"/>
      <c r="AX111" s="238"/>
      <c r="AZ111" s="236"/>
      <c r="BA111" s="240"/>
      <c r="BB111" s="238"/>
      <c r="BD111" s="236"/>
      <c r="BE111" s="240"/>
      <c r="BF111" s="238"/>
      <c r="BH111" s="236"/>
      <c r="BI111" s="240"/>
      <c r="BJ111" s="238"/>
      <c r="BL111" s="37"/>
      <c r="BM111" s="48"/>
      <c r="BN111" s="39"/>
      <c r="BP111" s="236"/>
      <c r="BQ111" s="240"/>
      <c r="BR111" s="238"/>
      <c r="BT111" s="236"/>
      <c r="BU111" s="240"/>
      <c r="BV111" s="238"/>
      <c r="BX111" s="236"/>
      <c r="BY111" s="240"/>
      <c r="BZ111" s="238"/>
      <c r="CB111" s="236"/>
      <c r="CC111" s="240"/>
      <c r="CD111" s="238"/>
      <c r="CF111" s="37"/>
      <c r="CG111" s="48"/>
      <c r="CH111" s="39"/>
      <c r="CJ111" s="236"/>
      <c r="CK111" s="240"/>
      <c r="CL111" s="238"/>
      <c r="CM111"/>
      <c r="CN111" s="236"/>
      <c r="CO111" s="240"/>
      <c r="CP111" s="238"/>
      <c r="CQ111"/>
      <c r="CR111" s="236"/>
      <c r="CS111" s="240"/>
      <c r="CT111" s="238"/>
      <c r="CU111"/>
      <c r="CV111" s="236"/>
      <c r="CW111" s="240"/>
      <c r="CX111" s="238"/>
      <c r="CY111"/>
      <c r="CZ111" s="37"/>
      <c r="DA111" s="48"/>
      <c r="DB111" s="39"/>
      <c r="DE111" s="274"/>
      <c r="DF111" s="277"/>
      <c r="DG111" s="276"/>
      <c r="DH111"/>
      <c r="DI111" s="274"/>
      <c r="DJ111" s="277"/>
      <c r="DK111" s="276"/>
      <c r="DL111"/>
      <c r="DM111" s="274"/>
      <c r="DN111" s="277"/>
      <c r="DO111" s="276"/>
      <c r="DP111"/>
      <c r="DQ111" s="274"/>
      <c r="DR111" s="277"/>
      <c r="DS111" s="276"/>
      <c r="DU111" s="37"/>
      <c r="DV111" s="48"/>
      <c r="DW111" s="39"/>
      <c r="DY111" s="274"/>
      <c r="DZ111" s="277"/>
      <c r="EA111" s="276"/>
      <c r="EC111" s="274"/>
      <c r="ED111" s="277"/>
      <c r="EE111" s="276"/>
      <c r="EG111" s="274"/>
      <c r="EH111" s="277"/>
      <c r="EI111" s="276"/>
      <c r="EK111" s="274"/>
      <c r="EL111" s="277"/>
      <c r="EM111" s="276"/>
      <c r="EO111" s="37"/>
      <c r="EP111" s="48"/>
      <c r="EQ111" s="39"/>
      <c r="ES111" s="274"/>
      <c r="ET111" s="277"/>
      <c r="EU111" s="276"/>
      <c r="EW111" s="274"/>
      <c r="EX111" s="277"/>
      <c r="EY111" s="276"/>
      <c r="FA111" s="274"/>
      <c r="FB111" s="277"/>
      <c r="FC111" s="276"/>
      <c r="FE111" s="274"/>
      <c r="FF111" s="277"/>
      <c r="FG111" s="276"/>
      <c r="FI111" s="37"/>
      <c r="FJ111" s="48"/>
      <c r="FK111" s="39"/>
      <c r="FM111" s="274"/>
      <c r="FN111" s="277"/>
      <c r="FO111" s="276"/>
      <c r="FQ111" s="274"/>
      <c r="FR111" s="277"/>
      <c r="FS111" s="276"/>
      <c r="FU111" s="274"/>
      <c r="FV111" s="277"/>
      <c r="FW111" s="276"/>
      <c r="FY111" s="274"/>
      <c r="FZ111" s="277"/>
      <c r="GA111" s="276"/>
      <c r="GC111" s="37"/>
      <c r="GD111" s="48"/>
      <c r="GE111" s="39"/>
      <c r="GG111" s="274"/>
      <c r="GH111" s="277"/>
      <c r="GI111" s="276"/>
      <c r="GK111" s="274"/>
      <c r="GL111" s="277"/>
      <c r="GM111" s="276"/>
      <c r="GO111" s="274"/>
      <c r="GP111" s="277"/>
      <c r="GQ111" s="276"/>
      <c r="GS111" s="274"/>
      <c r="GT111" s="277"/>
      <c r="GU111" s="276"/>
      <c r="GW111" s="37"/>
      <c r="GX111" s="48"/>
      <c r="GY111" s="39"/>
      <c r="HA111" s="274"/>
      <c r="HB111" s="277"/>
      <c r="HC111" s="276"/>
      <c r="HE111" s="274"/>
      <c r="HF111" s="277"/>
      <c r="HG111" s="276"/>
      <c r="HI111" s="274"/>
      <c r="HJ111" s="277"/>
      <c r="HK111" s="276"/>
      <c r="HM111" s="274"/>
      <c r="HN111" s="277"/>
      <c r="HO111" s="276"/>
      <c r="HQ111" s="37"/>
      <c r="HR111" s="48"/>
      <c r="HS111" s="39"/>
      <c r="HU111" s="274"/>
      <c r="HV111" s="277"/>
      <c r="HW111" s="276"/>
      <c r="HY111" s="274"/>
      <c r="HZ111" s="277"/>
      <c r="IA111" s="276"/>
      <c r="IC111" s="274"/>
      <c r="ID111" s="277"/>
      <c r="IE111" s="276"/>
      <c r="IG111" s="274"/>
      <c r="IH111" s="277"/>
      <c r="II111" s="276"/>
      <c r="IK111" s="37"/>
      <c r="IL111" s="48"/>
      <c r="IM111" s="39"/>
      <c r="IO111" s="274"/>
      <c r="IP111" s="277"/>
      <c r="IQ111" s="276"/>
      <c r="IS111" s="274"/>
      <c r="IT111" s="277"/>
      <c r="IU111" s="276"/>
      <c r="IW111" s="274"/>
      <c r="IX111" s="277"/>
      <c r="IY111" s="276"/>
      <c r="JA111" s="274"/>
      <c r="JB111" s="277"/>
      <c r="JC111" s="276"/>
      <c r="JE111" s="37"/>
      <c r="JF111" s="48"/>
      <c r="JG111" s="39"/>
      <c r="JI111" s="274"/>
      <c r="JJ111" s="277"/>
      <c r="JK111" s="276"/>
      <c r="JM111" s="274"/>
      <c r="JN111" s="277"/>
      <c r="JO111" s="276"/>
      <c r="JQ111" s="274"/>
      <c r="JR111" s="277"/>
      <c r="JS111" s="276"/>
      <c r="JU111" s="274"/>
      <c r="JV111" s="277"/>
      <c r="JW111" s="276"/>
      <c r="JY111" s="37"/>
      <c r="JZ111" s="48"/>
      <c r="KA111" s="39"/>
      <c r="KC111" s="274"/>
      <c r="KD111" s="277"/>
      <c r="KE111" s="276"/>
      <c r="KG111" s="274"/>
      <c r="KH111" s="277"/>
      <c r="KI111" s="276"/>
      <c r="KK111" s="274"/>
      <c r="KL111" s="277"/>
      <c r="KM111" s="276"/>
      <c r="KO111" s="274"/>
      <c r="KP111" s="277"/>
      <c r="KQ111" s="276"/>
      <c r="KS111" s="37"/>
      <c r="KT111" s="48"/>
      <c r="KU111" s="39"/>
    </row>
    <row r="112" spans="1:307">
      <c r="A112" s="69" t="s">
        <v>114</v>
      </c>
      <c r="H112" s="236"/>
      <c r="I112" s="241">
        <v>56715</v>
      </c>
      <c r="J112" s="238"/>
      <c r="L112" s="236"/>
      <c r="M112" s="241">
        <v>57733</v>
      </c>
      <c r="N112" s="238"/>
      <c r="P112" s="236"/>
      <c r="Q112" s="241">
        <v>58833</v>
      </c>
      <c r="R112" s="238"/>
      <c r="T112" s="236"/>
      <c r="U112" s="241">
        <v>59707</v>
      </c>
      <c r="V112" s="238"/>
      <c r="X112" s="37"/>
      <c r="Y112" s="45">
        <v>59707</v>
      </c>
      <c r="Z112" s="39"/>
      <c r="AB112" s="236"/>
      <c r="AC112" s="241">
        <v>59985</v>
      </c>
      <c r="AD112" s="238"/>
      <c r="AF112" s="236"/>
      <c r="AG112" s="241">
        <v>60878</v>
      </c>
      <c r="AH112" s="238"/>
      <c r="AJ112" s="236"/>
      <c r="AK112" s="241">
        <v>62358</v>
      </c>
      <c r="AL112" s="238"/>
      <c r="AN112" s="236"/>
      <c r="AO112" s="241">
        <v>63585</v>
      </c>
      <c r="AP112" s="238"/>
      <c r="AR112" s="37"/>
      <c r="AS112" s="45">
        <v>63585</v>
      </c>
      <c r="AT112" s="39"/>
      <c r="AV112" s="236"/>
      <c r="AW112" s="241">
        <v>63413</v>
      </c>
      <c r="AX112" s="238"/>
      <c r="AZ112" s="236"/>
      <c r="BA112" s="241">
        <v>63818</v>
      </c>
      <c r="BB112" s="238"/>
      <c r="BD112" s="236"/>
      <c r="BE112" s="241">
        <v>65382</v>
      </c>
      <c r="BF112" s="238"/>
      <c r="BH112" s="236"/>
      <c r="BI112" s="241">
        <v>66137</v>
      </c>
      <c r="BJ112" s="238"/>
      <c r="BL112" s="37"/>
      <c r="BM112" s="45">
        <f>SUM(BM104:BM110)</f>
        <v>66137</v>
      </c>
      <c r="BN112" s="39"/>
      <c r="BP112" s="236"/>
      <c r="BQ112" s="241">
        <v>65550</v>
      </c>
      <c r="BR112" s="238"/>
      <c r="BT112" s="236"/>
      <c r="BU112" s="241">
        <v>51982</v>
      </c>
      <c r="BV112" s="238"/>
      <c r="BX112" s="236"/>
      <c r="BY112" s="241">
        <v>46661</v>
      </c>
      <c r="BZ112" s="238"/>
      <c r="CB112" s="236"/>
      <c r="CC112" s="241">
        <v>43204</v>
      </c>
      <c r="CD112" s="238"/>
      <c r="CF112" s="37"/>
      <c r="CG112" s="45">
        <f>SUM(CG104:CG110)</f>
        <v>43204</v>
      </c>
      <c r="CH112" s="39"/>
      <c r="CJ112" s="236"/>
      <c r="CK112" s="241">
        <v>43848</v>
      </c>
      <c r="CL112" s="238"/>
      <c r="CM112"/>
      <c r="CN112" s="236"/>
      <c r="CO112" s="241">
        <v>40789</v>
      </c>
      <c r="CP112" s="238"/>
      <c r="CQ112"/>
      <c r="CR112" s="236"/>
      <c r="CS112" s="241">
        <v>36804</v>
      </c>
      <c r="CT112" s="238"/>
      <c r="CU112"/>
      <c r="CV112" s="236"/>
      <c r="CW112" s="241">
        <v>33571</v>
      </c>
      <c r="CX112" s="238"/>
      <c r="CY112"/>
      <c r="CZ112" s="37"/>
      <c r="DA112" s="45">
        <v>33571</v>
      </c>
      <c r="DB112" s="39"/>
      <c r="DE112" s="274"/>
      <c r="DF112" s="278">
        <f ca="1">SUM(DF108:DF110)</f>
        <v>31825.644345053272</v>
      </c>
      <c r="DG112" s="276"/>
      <c r="DH112"/>
      <c r="DI112" s="274"/>
      <c r="DJ112" s="278">
        <f ca="1">SUM(DJ108:DJ110)</f>
        <v>30087.883369097573</v>
      </c>
      <c r="DK112" s="276"/>
      <c r="DL112"/>
      <c r="DM112" s="274"/>
      <c r="DN112" s="278">
        <f ca="1">SUM(DN108:DN110)</f>
        <v>28322.985473077559</v>
      </c>
      <c r="DO112" s="276"/>
      <c r="DP112"/>
      <c r="DQ112" s="274"/>
      <c r="DR112" s="278">
        <f ca="1">SUM(DR108:DR110)</f>
        <v>26743.591623483175</v>
      </c>
      <c r="DS112" s="276"/>
      <c r="DU112" s="37"/>
      <c r="DV112" s="45">
        <f ca="1">SUM(DV108:DV110)</f>
        <v>26743.591623483175</v>
      </c>
      <c r="DW112" s="39"/>
      <c r="DY112" s="274"/>
      <c r="DZ112" s="278">
        <f ca="1">SUM(DZ108:DZ110)</f>
        <v>25717.521892946454</v>
      </c>
      <c r="EA112" s="276"/>
      <c r="EC112" s="274"/>
      <c r="ED112" s="278">
        <f ca="1">SUM(ED108:ED110)</f>
        <v>24751.993964645349</v>
      </c>
      <c r="EE112" s="276"/>
      <c r="EG112" s="274"/>
      <c r="EH112" s="278">
        <f ca="1">SUM(EH108:EH110)</f>
        <v>23724.664736734259</v>
      </c>
      <c r="EI112" s="276"/>
      <c r="EK112" s="274"/>
      <c r="EL112" s="278">
        <f ca="1">SUM(EL108:EL110)</f>
        <v>22883.88952092722</v>
      </c>
      <c r="EM112" s="276"/>
      <c r="EO112" s="37"/>
      <c r="EP112" s="45">
        <f ca="1">SUM(EP108:EP110)</f>
        <v>22883.88952092722</v>
      </c>
      <c r="EQ112" s="39"/>
      <c r="ES112" s="274"/>
      <c r="ET112" s="278">
        <f ca="1">SUM(ET108:ET110)</f>
        <v>23581.815434529472</v>
      </c>
      <c r="EU112" s="276"/>
      <c r="EW112" s="274"/>
      <c r="EX112" s="278">
        <f ca="1">SUM(EX108:EX110)</f>
        <v>24339.087577341907</v>
      </c>
      <c r="EY112" s="276"/>
      <c r="FA112" s="274"/>
      <c r="FB112" s="278">
        <f ca="1">SUM(FB108:FB110)</f>
        <v>25019.322762743312</v>
      </c>
      <c r="FC112" s="276"/>
      <c r="FE112" s="274"/>
      <c r="FF112" s="278">
        <f ca="1">SUM(FF108:FF110)</f>
        <v>25906.964849109409</v>
      </c>
      <c r="FG112" s="276"/>
      <c r="FI112" s="37"/>
      <c r="FJ112" s="45">
        <f ca="1">SUM(FJ108:FJ110)</f>
        <v>25906.964849109409</v>
      </c>
      <c r="FK112" s="39"/>
      <c r="FM112" s="274"/>
      <c r="FN112" s="278">
        <f ca="1">SUM(FN108:FN110)</f>
        <v>26619.773080292653</v>
      </c>
      <c r="FO112" s="276"/>
      <c r="FQ112" s="274"/>
      <c r="FR112" s="278">
        <f ca="1">SUM(FR108:FR110)</f>
        <v>27299.35326551125</v>
      </c>
      <c r="FS112" s="276"/>
      <c r="FU112" s="274"/>
      <c r="FV112" s="278">
        <f ca="1">SUM(FV108:FV110)</f>
        <v>27826.002623561722</v>
      </c>
      <c r="FW112" s="276"/>
      <c r="FY112" s="274"/>
      <c r="FZ112" s="278">
        <f ca="1">SUM(FZ108:FZ110)</f>
        <v>28546.075744052425</v>
      </c>
      <c r="GA112" s="276"/>
      <c r="GC112" s="37"/>
      <c r="GD112" s="45">
        <f ca="1">SUM(GD108:GD110)</f>
        <v>28546.075744052425</v>
      </c>
      <c r="GE112" s="39"/>
      <c r="GG112" s="274"/>
      <c r="GH112" s="278">
        <f ca="1">SUM(GH108:GH110)</f>
        <v>29086.250577463419</v>
      </c>
      <c r="GI112" s="276"/>
      <c r="GK112" s="274"/>
      <c r="GL112" s="278">
        <f ca="1">SUM(GL108:GL110)</f>
        <v>29589.951569686829</v>
      </c>
      <c r="GM112" s="276"/>
      <c r="GO112" s="274"/>
      <c r="GP112" s="278">
        <f ca="1">SUM(GP108:GP110)</f>
        <v>29901.061490491629</v>
      </c>
      <c r="GQ112" s="276"/>
      <c r="GS112" s="274"/>
      <c r="GT112" s="278">
        <f ca="1">SUM(GT108:GT110)</f>
        <v>30406.330629263008</v>
      </c>
      <c r="GU112" s="276"/>
      <c r="GW112" s="37"/>
      <c r="GX112" s="45">
        <f ca="1">SUM(GX108:GX110)</f>
        <v>30406.330629263008</v>
      </c>
      <c r="GY112" s="39"/>
      <c r="HA112" s="274"/>
      <c r="HB112" s="278">
        <f ca="1">SUM(HB108:HB110)</f>
        <v>30720.962884878834</v>
      </c>
      <c r="HC112" s="276"/>
      <c r="HE112" s="274"/>
      <c r="HF112" s="278">
        <f ca="1">SUM(HF108:HF110)</f>
        <v>30996.135941814813</v>
      </c>
      <c r="HG112" s="276"/>
      <c r="HI112" s="274"/>
      <c r="HJ112" s="278">
        <f ca="1">SUM(HJ108:HJ110)</f>
        <v>31031.533529543649</v>
      </c>
      <c r="HK112" s="276"/>
      <c r="HM112" s="274"/>
      <c r="HN112" s="278">
        <f ca="1">SUM(HN108:HN110)</f>
        <v>31261.342856010233</v>
      </c>
      <c r="HO112" s="276"/>
      <c r="HQ112" s="37"/>
      <c r="HR112" s="45">
        <f ca="1">SUM(HR108:HR110)</f>
        <v>31261.342856010233</v>
      </c>
      <c r="HS112" s="39"/>
      <c r="HU112" s="274"/>
      <c r="HV112" s="278">
        <f ca="1">SUM(HV108:HV110)</f>
        <v>31288.505334831621</v>
      </c>
      <c r="HW112" s="276"/>
      <c r="HY112" s="274"/>
      <c r="HZ112" s="278">
        <f ca="1">SUM(HZ108:HZ110)</f>
        <v>31273.573614539673</v>
      </c>
      <c r="IA112" s="276"/>
      <c r="IC112" s="274"/>
      <c r="ID112" s="278">
        <f ca="1">SUM(ID108:ID110)</f>
        <v>30962.939444419888</v>
      </c>
      <c r="IE112" s="276"/>
      <c r="IG112" s="274"/>
      <c r="IH112" s="278">
        <f ca="1">SUM(IH108:IH110)</f>
        <v>30846.301464319738</v>
      </c>
      <c r="II112" s="276"/>
      <c r="IK112" s="37"/>
      <c r="IL112" s="45">
        <f ca="1">SUM(IL108:IL110)</f>
        <v>30846.301464319738</v>
      </c>
      <c r="IM112" s="39"/>
      <c r="IO112" s="274"/>
      <c r="IP112" s="278">
        <f ca="1">SUM(IP108:IP110)</f>
        <v>30436.835292824853</v>
      </c>
      <c r="IQ112" s="276"/>
      <c r="IS112" s="274"/>
      <c r="IT112" s="278">
        <f ca="1">SUM(IT108:IT110)</f>
        <v>29985.375801861534</v>
      </c>
      <c r="IU112" s="276"/>
      <c r="IW112" s="274"/>
      <c r="IX112" s="278">
        <f ca="1">SUM(IX108:IX110)</f>
        <v>29167.382227118494</v>
      </c>
      <c r="IY112" s="276"/>
      <c r="JA112" s="274"/>
      <c r="JB112" s="278">
        <f ca="1">SUM(JB108:JB110)</f>
        <v>28545.863096058809</v>
      </c>
      <c r="JC112" s="276"/>
      <c r="JE112" s="37"/>
      <c r="JF112" s="45">
        <f ca="1">SUM(JF108:JF110)</f>
        <v>28545.863096058809</v>
      </c>
      <c r="JG112" s="39"/>
      <c r="JI112" s="274"/>
      <c r="JJ112" s="278">
        <f ca="1">SUM(JJ108:JJ110)</f>
        <v>27635.768815613952</v>
      </c>
      <c r="JK112" s="276"/>
      <c r="JM112" s="274"/>
      <c r="JN112" s="278">
        <f ca="1">SUM(JN108:JN110)</f>
        <v>26681.725761573434</v>
      </c>
      <c r="JO112" s="276"/>
      <c r="JQ112" s="274"/>
      <c r="JR112" s="278">
        <f ca="1">SUM(JR108:JR110)</f>
        <v>25280.740334117625</v>
      </c>
      <c r="JS112" s="276"/>
      <c r="JU112" s="274"/>
      <c r="JV112" s="278">
        <f ca="1">SUM(JV108:JV110)</f>
        <v>24079.27045815545</v>
      </c>
      <c r="JW112" s="276"/>
      <c r="JY112" s="37"/>
      <c r="JZ112" s="45">
        <f ca="1">SUM(JZ108:JZ110)</f>
        <v>24079.27045815545</v>
      </c>
      <c r="KA112" s="39"/>
      <c r="KC112" s="274"/>
      <c r="KD112" s="278">
        <f ca="1">SUM(KD108:KD110)</f>
        <v>22587.147394623345</v>
      </c>
      <c r="KE112" s="276"/>
      <c r="KG112" s="274"/>
      <c r="KH112" s="278">
        <f ca="1">SUM(KH108:KH110)</f>
        <v>21049.100408065206</v>
      </c>
      <c r="KI112" s="276"/>
      <c r="KK112" s="274"/>
      <c r="KL112" s="278">
        <f ca="1">SUM(KL108:KL110)</f>
        <v>19709.096919305441</v>
      </c>
      <c r="KM112" s="276"/>
      <c r="KO112" s="274"/>
      <c r="KP112" s="278">
        <f ca="1">SUM(KP108:KP110)</f>
        <v>18571.705049977223</v>
      </c>
      <c r="KQ112" s="276"/>
      <c r="KS112" s="37"/>
      <c r="KT112" s="45">
        <f ca="1">SUM(KT108:KT110)</f>
        <v>18571.705049977223</v>
      </c>
      <c r="KU112" s="39"/>
    </row>
    <row r="113" spans="1:307">
      <c r="H113" s="236"/>
      <c r="I113" s="246"/>
      <c r="J113" s="238"/>
      <c r="L113" s="236"/>
      <c r="M113" s="246"/>
      <c r="N113" s="238"/>
      <c r="P113" s="236"/>
      <c r="Q113" s="246"/>
      <c r="R113" s="238"/>
      <c r="T113" s="236"/>
      <c r="U113" s="246"/>
      <c r="V113" s="238"/>
      <c r="X113" s="37"/>
      <c r="Y113" s="49"/>
      <c r="Z113" s="39"/>
      <c r="AB113" s="236"/>
      <c r="AC113" s="246"/>
      <c r="AD113" s="238"/>
      <c r="AF113" s="236"/>
      <c r="AG113" s="246"/>
      <c r="AH113" s="238"/>
      <c r="AJ113" s="236"/>
      <c r="AK113" s="246"/>
      <c r="AL113" s="238"/>
      <c r="AN113" s="236"/>
      <c r="AO113" s="246"/>
      <c r="AP113" s="238"/>
      <c r="AR113" s="37"/>
      <c r="AS113" s="49"/>
      <c r="AT113" s="39"/>
      <c r="AV113" s="236"/>
      <c r="AW113" s="246"/>
      <c r="AX113" s="238"/>
      <c r="AZ113" s="236"/>
      <c r="BA113" s="246"/>
      <c r="BB113" s="238"/>
      <c r="BD113" s="236"/>
      <c r="BE113" s="246"/>
      <c r="BF113" s="238"/>
      <c r="BH113" s="236"/>
      <c r="BI113" s="246"/>
      <c r="BJ113" s="238"/>
      <c r="BL113" s="37"/>
      <c r="BM113" s="49"/>
      <c r="BN113" s="39"/>
      <c r="BP113" s="236"/>
      <c r="BQ113" s="246"/>
      <c r="BR113" s="238"/>
      <c r="BT113" s="236"/>
      <c r="BU113" s="246"/>
      <c r="BV113" s="238"/>
      <c r="BX113" s="236"/>
      <c r="BY113" s="246"/>
      <c r="BZ113" s="238"/>
      <c r="CB113" s="236"/>
      <c r="CC113" s="246"/>
      <c r="CD113" s="238"/>
      <c r="CF113" s="37"/>
      <c r="CG113" s="49"/>
      <c r="CH113" s="39"/>
      <c r="CJ113" s="236"/>
      <c r="CK113" s="246"/>
      <c r="CL113" s="238"/>
      <c r="CM113"/>
      <c r="CN113" s="236"/>
      <c r="CO113" s="246"/>
      <c r="CP113" s="238"/>
      <c r="CQ113"/>
      <c r="CR113" s="236"/>
      <c r="CS113" s="246"/>
      <c r="CT113" s="238"/>
      <c r="CU113"/>
      <c r="CV113" s="236"/>
      <c r="CW113" s="246"/>
      <c r="CX113" s="238"/>
      <c r="CY113"/>
      <c r="CZ113" s="37"/>
      <c r="DA113" s="49"/>
      <c r="DB113" s="39"/>
      <c r="DE113" s="274"/>
      <c r="DF113" s="283"/>
      <c r="DG113" s="276"/>
      <c r="DH113"/>
      <c r="DI113" s="274"/>
      <c r="DJ113" s="283"/>
      <c r="DK113" s="276"/>
      <c r="DL113"/>
      <c r="DM113" s="274"/>
      <c r="DN113" s="283"/>
      <c r="DO113" s="276"/>
      <c r="DP113"/>
      <c r="DQ113" s="274"/>
      <c r="DR113" s="283"/>
      <c r="DS113" s="276"/>
      <c r="DU113" s="37"/>
      <c r="DV113" s="49"/>
      <c r="DW113" s="39"/>
      <c r="DY113" s="274"/>
      <c r="DZ113" s="283"/>
      <c r="EA113" s="276"/>
      <c r="EC113" s="274"/>
      <c r="ED113" s="283"/>
      <c r="EE113" s="276"/>
      <c r="EG113" s="274"/>
      <c r="EH113" s="283"/>
      <c r="EI113" s="276"/>
      <c r="EK113" s="274"/>
      <c r="EL113" s="283"/>
      <c r="EM113" s="276"/>
      <c r="EO113" s="37"/>
      <c r="EP113" s="49"/>
      <c r="EQ113" s="39"/>
      <c r="ES113" s="274"/>
      <c r="ET113" s="283"/>
      <c r="EU113" s="276"/>
      <c r="EW113" s="274"/>
      <c r="EX113" s="283"/>
      <c r="EY113" s="276"/>
      <c r="FA113" s="274"/>
      <c r="FB113" s="283"/>
      <c r="FC113" s="276"/>
      <c r="FE113" s="274"/>
      <c r="FF113" s="283"/>
      <c r="FG113" s="276"/>
      <c r="FI113" s="37"/>
      <c r="FJ113" s="49"/>
      <c r="FK113" s="39"/>
      <c r="FM113" s="274"/>
      <c r="FN113" s="283"/>
      <c r="FO113" s="276"/>
      <c r="FQ113" s="274"/>
      <c r="FR113" s="283"/>
      <c r="FS113" s="276"/>
      <c r="FU113" s="274"/>
      <c r="FV113" s="283"/>
      <c r="FW113" s="276"/>
      <c r="FY113" s="274"/>
      <c r="FZ113" s="283"/>
      <c r="GA113" s="276"/>
      <c r="GC113" s="37"/>
      <c r="GD113" s="49"/>
      <c r="GE113" s="39"/>
      <c r="GG113" s="274"/>
      <c r="GH113" s="283"/>
      <c r="GI113" s="276"/>
      <c r="GK113" s="274"/>
      <c r="GL113" s="283"/>
      <c r="GM113" s="276"/>
      <c r="GO113" s="274"/>
      <c r="GP113" s="283"/>
      <c r="GQ113" s="276"/>
      <c r="GS113" s="274"/>
      <c r="GT113" s="283"/>
      <c r="GU113" s="276"/>
      <c r="GW113" s="37"/>
      <c r="GX113" s="49"/>
      <c r="GY113" s="39"/>
      <c r="HA113" s="274"/>
      <c r="HB113" s="283"/>
      <c r="HC113" s="276"/>
      <c r="HE113" s="274"/>
      <c r="HF113" s="283"/>
      <c r="HG113" s="276"/>
      <c r="HI113" s="274"/>
      <c r="HJ113" s="283"/>
      <c r="HK113" s="276"/>
      <c r="HM113" s="274"/>
      <c r="HN113" s="283"/>
      <c r="HO113" s="276"/>
      <c r="HQ113" s="37"/>
      <c r="HR113" s="49"/>
      <c r="HS113" s="39"/>
      <c r="HU113" s="274"/>
      <c r="HV113" s="283"/>
      <c r="HW113" s="276"/>
      <c r="HY113" s="274"/>
      <c r="HZ113" s="283"/>
      <c r="IA113" s="276"/>
      <c r="IC113" s="274"/>
      <c r="ID113" s="283"/>
      <c r="IE113" s="276"/>
      <c r="IG113" s="274"/>
      <c r="IH113" s="283"/>
      <c r="II113" s="276"/>
      <c r="IK113" s="37"/>
      <c r="IL113" s="49"/>
      <c r="IM113" s="39"/>
      <c r="IO113" s="274"/>
      <c r="IP113" s="283"/>
      <c r="IQ113" s="276"/>
      <c r="IS113" s="274"/>
      <c r="IT113" s="283"/>
      <c r="IU113" s="276"/>
      <c r="IW113" s="274"/>
      <c r="IX113" s="283"/>
      <c r="IY113" s="276"/>
      <c r="JA113" s="274"/>
      <c r="JB113" s="283"/>
      <c r="JC113" s="276"/>
      <c r="JE113" s="37"/>
      <c r="JF113" s="49"/>
      <c r="JG113" s="39"/>
      <c r="JI113" s="274"/>
      <c r="JJ113" s="283"/>
      <c r="JK113" s="276"/>
      <c r="JM113" s="274"/>
      <c r="JN113" s="283"/>
      <c r="JO113" s="276"/>
      <c r="JQ113" s="274"/>
      <c r="JR113" s="283"/>
      <c r="JS113" s="276"/>
      <c r="JU113" s="274"/>
      <c r="JV113" s="283"/>
      <c r="JW113" s="276"/>
      <c r="JY113" s="37"/>
      <c r="JZ113" s="49"/>
      <c r="KA113" s="39"/>
      <c r="KC113" s="274"/>
      <c r="KD113" s="283"/>
      <c r="KE113" s="276"/>
      <c r="KG113" s="274"/>
      <c r="KH113" s="283"/>
      <c r="KI113" s="276"/>
      <c r="KK113" s="274"/>
      <c r="KL113" s="283"/>
      <c r="KM113" s="276"/>
      <c r="KO113" s="274"/>
      <c r="KP113" s="283"/>
      <c r="KQ113" s="276"/>
      <c r="KS113" s="37"/>
      <c r="KT113" s="49"/>
      <c r="KU113" s="39"/>
    </row>
    <row r="114" spans="1:307" ht="14" thickBot="1">
      <c r="A114" s="70" t="s">
        <v>115</v>
      </c>
      <c r="H114" s="236"/>
      <c r="I114" s="247">
        <f>I99+I112</f>
        <v>103916</v>
      </c>
      <c r="J114" s="238"/>
      <c r="L114" s="236"/>
      <c r="M114" s="247">
        <f>M99+M112</f>
        <v>104862</v>
      </c>
      <c r="N114" s="238"/>
      <c r="P114" s="236"/>
      <c r="Q114" s="247">
        <f>Q99+Q112</f>
        <v>106155</v>
      </c>
      <c r="R114" s="238"/>
      <c r="T114" s="236"/>
      <c r="U114" s="247">
        <f>U99+U112</f>
        <v>113373</v>
      </c>
      <c r="V114" s="238"/>
      <c r="X114" s="37"/>
      <c r="Y114" s="46">
        <f>Y99+Y112</f>
        <v>113373</v>
      </c>
      <c r="Z114" s="39"/>
      <c r="AB114" s="236"/>
      <c r="AC114" s="247">
        <f>AC99+AC112</f>
        <v>111642</v>
      </c>
      <c r="AD114" s="238"/>
      <c r="AF114" s="236"/>
      <c r="AG114" s="247">
        <f>AG99+AG112</f>
        <v>112585</v>
      </c>
      <c r="AH114" s="238"/>
      <c r="AJ114" s="236"/>
      <c r="AK114" s="247">
        <f>AK99+AK112</f>
        <v>118592</v>
      </c>
      <c r="AL114" s="238"/>
      <c r="AN114" s="236"/>
      <c r="AO114" s="247">
        <f>AO99+AO112</f>
        <v>121652</v>
      </c>
      <c r="AP114" s="238"/>
      <c r="AR114" s="37"/>
      <c r="AS114" s="46">
        <f>AS99+AS112</f>
        <v>121652</v>
      </c>
      <c r="AT114" s="39"/>
      <c r="AV114" s="236"/>
      <c r="AW114" s="247">
        <f>AW99+AW112</f>
        <v>126287</v>
      </c>
      <c r="AX114" s="238"/>
      <c r="AZ114" s="236"/>
      <c r="BA114" s="247">
        <f>BA99+BA112</f>
        <v>126248</v>
      </c>
      <c r="BB114" s="238"/>
      <c r="BD114" s="236"/>
      <c r="BE114" s="247">
        <f>BE99+BE112</f>
        <v>125950</v>
      </c>
      <c r="BF114" s="238"/>
      <c r="BH114" s="236"/>
      <c r="BI114" s="247">
        <f>BI99+BI112</f>
        <v>129818</v>
      </c>
      <c r="BJ114" s="238"/>
      <c r="BL114" s="37"/>
      <c r="BM114" s="46">
        <f>BM99+BM112</f>
        <v>129818</v>
      </c>
      <c r="BN114" s="39"/>
      <c r="BP114" s="236"/>
      <c r="BQ114" s="247">
        <f>BQ99+BQ112</f>
        <v>130522</v>
      </c>
      <c r="BR114" s="238"/>
      <c r="BT114" s="236"/>
      <c r="BU114" s="247">
        <f>BU99+BU112</f>
        <v>131510</v>
      </c>
      <c r="BV114" s="238"/>
      <c r="BX114" s="236"/>
      <c r="BY114" s="247">
        <f>BY99+BY112</f>
        <v>114008</v>
      </c>
      <c r="BZ114" s="238"/>
      <c r="CB114" s="236"/>
      <c r="CC114" s="247">
        <f>CC99+CC112</f>
        <v>108784</v>
      </c>
      <c r="CD114" s="238"/>
      <c r="CF114" s="37"/>
      <c r="CG114" s="46">
        <f>CG99+CG112</f>
        <v>108784</v>
      </c>
      <c r="CH114" s="39"/>
      <c r="CJ114" s="236"/>
      <c r="CK114" s="247">
        <f>CK99+CK112</f>
        <v>105429</v>
      </c>
      <c r="CL114" s="238"/>
      <c r="CM114"/>
      <c r="CN114" s="236"/>
      <c r="CO114" s="247">
        <f>CO99+CO112</f>
        <v>102462</v>
      </c>
      <c r="CP114" s="238"/>
      <c r="CQ114"/>
      <c r="CR114" s="236"/>
      <c r="CS114" s="247">
        <f>CS99+CS112</f>
        <v>97287</v>
      </c>
      <c r="CT114" s="238"/>
      <c r="CU114"/>
      <c r="CV114" s="236"/>
      <c r="CW114" s="247">
        <f>CW99+CW112</f>
        <v>97793</v>
      </c>
      <c r="CX114" s="238"/>
      <c r="CY114"/>
      <c r="CZ114" s="37"/>
      <c r="DA114" s="46">
        <f>DA99+DA112</f>
        <v>97793</v>
      </c>
      <c r="DB114" s="39"/>
      <c r="DE114" s="274"/>
      <c r="DF114" s="284">
        <f ca="1">DF99+DF112</f>
        <v>90354.261717672183</v>
      </c>
      <c r="DG114" s="276"/>
      <c r="DH114"/>
      <c r="DI114" s="274"/>
      <c r="DJ114" s="284">
        <f ca="1">DJ99+DJ112</f>
        <v>91489.928240729249</v>
      </c>
      <c r="DK114" s="276"/>
      <c r="DL114"/>
      <c r="DM114" s="274"/>
      <c r="DN114" s="284">
        <f ca="1">DN99+DN112</f>
        <v>89925.449623570079</v>
      </c>
      <c r="DO114" s="276"/>
      <c r="DP114"/>
      <c r="DQ114" s="274"/>
      <c r="DR114" s="284">
        <f ca="1">DR99+DR112</f>
        <v>90313.548386862007</v>
      </c>
      <c r="DS114" s="276"/>
      <c r="DU114" s="37"/>
      <c r="DV114" s="46">
        <f ca="1">DV99+DV112</f>
        <v>90313.548386862007</v>
      </c>
      <c r="DW114" s="39"/>
      <c r="DY114" s="274"/>
      <c r="DZ114" s="284">
        <f ca="1">DZ99+DZ112</f>
        <v>84783.943506625801</v>
      </c>
      <c r="EA114" s="276"/>
      <c r="EC114" s="274"/>
      <c r="ED114" s="284">
        <f ca="1">ED99+ED112</f>
        <v>86769.940480538702</v>
      </c>
      <c r="EE114" s="276"/>
      <c r="EG114" s="274"/>
      <c r="EH114" s="284">
        <f ca="1">EH99+EH112</f>
        <v>85911.048451489041</v>
      </c>
      <c r="EI114" s="276"/>
      <c r="EK114" s="274"/>
      <c r="EL114" s="284">
        <f ca="1">EL99+EL112</f>
        <v>87131.204307936845</v>
      </c>
      <c r="EM114" s="276"/>
      <c r="EO114" s="37"/>
      <c r="EP114" s="46">
        <f ca="1">EP99+EP112</f>
        <v>87131.204307936845</v>
      </c>
      <c r="EQ114" s="39"/>
      <c r="ES114" s="274"/>
      <c r="ET114" s="284">
        <f ca="1">ET99+ET112</f>
        <v>83187.84437256481</v>
      </c>
      <c r="EU114" s="276"/>
      <c r="EW114" s="274"/>
      <c r="EX114" s="284">
        <f ca="1">EX99+EX112</f>
        <v>87006.711503393395</v>
      </c>
      <c r="EY114" s="276"/>
      <c r="FA114" s="274"/>
      <c r="FB114" s="284">
        <f ca="1">FB99+FB112</f>
        <v>88009.784994840069</v>
      </c>
      <c r="FC114" s="276"/>
      <c r="FE114" s="274"/>
      <c r="FF114" s="284">
        <f ca="1">FF99+FF112</f>
        <v>91207.042380592931</v>
      </c>
      <c r="FG114" s="276"/>
      <c r="FI114" s="37"/>
      <c r="FJ114" s="46">
        <f ca="1">FJ99+FJ112</f>
        <v>91207.042380592931</v>
      </c>
      <c r="FK114" s="39"/>
      <c r="FM114" s="274"/>
      <c r="FN114" s="284">
        <f ca="1">FN99+FN112</f>
        <v>88340.326714433148</v>
      </c>
      <c r="FO114" s="276"/>
      <c r="FQ114" s="274"/>
      <c r="FR114" s="284">
        <f ca="1">FR99+FR112</f>
        <v>91620.040367885784</v>
      </c>
      <c r="FS114" s="276"/>
      <c r="FU114" s="274"/>
      <c r="FV114" s="284">
        <f ca="1">FV99+FV112</f>
        <v>92091.15760414573</v>
      </c>
      <c r="FW114" s="276"/>
      <c r="FY114" s="274"/>
      <c r="FZ114" s="284">
        <f ca="1">FZ99+FZ112</f>
        <v>95101.809584149654</v>
      </c>
      <c r="GA114" s="276"/>
      <c r="GC114" s="37"/>
      <c r="GD114" s="46">
        <f ca="1">GD99+GD112</f>
        <v>95101.809584149654</v>
      </c>
      <c r="GE114" s="39"/>
      <c r="GG114" s="274"/>
      <c r="GH114" s="284">
        <f ca="1">GH99+GH112</f>
        <v>91854.32577735791</v>
      </c>
      <c r="GI114" s="276"/>
      <c r="GK114" s="274"/>
      <c r="GL114" s="284">
        <f ca="1">GL99+GL112</f>
        <v>95084.422909353409</v>
      </c>
      <c r="GM114" s="276"/>
      <c r="GO114" s="274"/>
      <c r="GP114" s="284">
        <f ca="1">GP99+GP112</f>
        <v>95332.754588123455</v>
      </c>
      <c r="GQ114" s="276"/>
      <c r="GS114" s="274"/>
      <c r="GT114" s="284">
        <f ca="1">GT99+GT112</f>
        <v>98195.173776448937</v>
      </c>
      <c r="GU114" s="276"/>
      <c r="GW114" s="37"/>
      <c r="GX114" s="46">
        <f ca="1">GX99+GX112</f>
        <v>98195.173776448937</v>
      </c>
      <c r="GY114" s="39"/>
      <c r="HA114" s="274"/>
      <c r="HB114" s="284">
        <f ca="1">HB99+HB112</f>
        <v>94501.778553960961</v>
      </c>
      <c r="HC114" s="276"/>
      <c r="HE114" s="274"/>
      <c r="HF114" s="284">
        <f ca="1">HF99+HF112</f>
        <v>97625.159408630832</v>
      </c>
      <c r="HG114" s="276"/>
      <c r="HI114" s="274"/>
      <c r="HJ114" s="284">
        <f ca="1">HJ99+HJ112</f>
        <v>97590.643419187021</v>
      </c>
      <c r="HK114" s="276"/>
      <c r="HM114" s="274"/>
      <c r="HN114" s="284">
        <f ca="1">HN99+HN112</f>
        <v>100236.46829074845</v>
      </c>
      <c r="HO114" s="276"/>
      <c r="HQ114" s="37"/>
      <c r="HR114" s="46">
        <f ca="1">HR99+HR112</f>
        <v>100236.46829074845</v>
      </c>
      <c r="HS114" s="39"/>
      <c r="HU114" s="274"/>
      <c r="HV114" s="284">
        <f ca="1">HV99+HV112</f>
        <v>96031.540736331983</v>
      </c>
      <c r="HW114" s="276"/>
      <c r="HY114" s="274"/>
      <c r="HZ114" s="284">
        <f ca="1">HZ99+HZ112</f>
        <v>98980.821816408163</v>
      </c>
      <c r="IA114" s="276"/>
      <c r="IC114" s="274"/>
      <c r="ID114" s="284">
        <f ca="1">ID99+ID112</f>
        <v>98593.363588229011</v>
      </c>
      <c r="IE114" s="276"/>
      <c r="IG114" s="274"/>
      <c r="IH114" s="284">
        <f ca="1">IH99+IH112</f>
        <v>100941.53353007915</v>
      </c>
      <c r="II114" s="276"/>
      <c r="IK114" s="37"/>
      <c r="IL114" s="46">
        <f ca="1">IL99+IL112</f>
        <v>100941.53353007915</v>
      </c>
      <c r="IM114" s="39"/>
      <c r="IO114" s="274"/>
      <c r="IP114" s="284">
        <f ca="1">IP99+IP112</f>
        <v>95510.048119952451</v>
      </c>
      <c r="IQ114" s="276"/>
      <c r="IS114" s="274"/>
      <c r="IT114" s="284">
        <f ca="1">IT99+IT112</f>
        <v>98062.708123070421</v>
      </c>
      <c r="IU114" s="276"/>
      <c r="IW114" s="274"/>
      <c r="IX114" s="284">
        <f ca="1">IX99+IX112</f>
        <v>97169.688018373403</v>
      </c>
      <c r="IY114" s="276"/>
      <c r="JA114" s="274"/>
      <c r="JB114" s="284">
        <f ca="1">JB99+JB112</f>
        <v>99041.037796924007</v>
      </c>
      <c r="JC114" s="276"/>
      <c r="JE114" s="37"/>
      <c r="JF114" s="46">
        <f ca="1">JF99+JF112</f>
        <v>99041.037796924007</v>
      </c>
      <c r="JG114" s="39"/>
      <c r="JI114" s="274"/>
      <c r="JJ114" s="284">
        <f ca="1">JJ99+JJ112</f>
        <v>93109.35498529936</v>
      </c>
      <c r="JK114" s="276"/>
      <c r="JM114" s="274"/>
      <c r="JN114" s="284">
        <f ca="1">JN99+JN112</f>
        <v>95195.505990659818</v>
      </c>
      <c r="JO114" s="276"/>
      <c r="JQ114" s="274"/>
      <c r="JR114" s="284">
        <f ca="1">JR99+JR112</f>
        <v>93722.833044167783</v>
      </c>
      <c r="JS114" s="276"/>
      <c r="JU114" s="274"/>
      <c r="JV114" s="284">
        <f ca="1">JV99+JV112</f>
        <v>95054.791695933236</v>
      </c>
      <c r="JW114" s="276"/>
      <c r="JY114" s="37"/>
      <c r="JZ114" s="46">
        <f ca="1">JZ99+JZ112</f>
        <v>95054.791695933236</v>
      </c>
      <c r="KA114" s="39"/>
      <c r="KC114" s="274"/>
      <c r="KD114" s="284">
        <f ca="1">KD99+KD112</f>
        <v>88474.895690544741</v>
      </c>
      <c r="KE114" s="276"/>
      <c r="KG114" s="274"/>
      <c r="KH114" s="284">
        <f ca="1">KH99+KH112</f>
        <v>90014.732842788901</v>
      </c>
      <c r="KI114" s="276"/>
      <c r="KK114" s="274"/>
      <c r="KL114" s="284">
        <f ca="1">KL99+KL112</f>
        <v>88606.311302626244</v>
      </c>
      <c r="KM114" s="276"/>
      <c r="KO114" s="274"/>
      <c r="KP114" s="284">
        <f ca="1">KP99+KP112</f>
        <v>90043.907748767553</v>
      </c>
      <c r="KQ114" s="276"/>
      <c r="KS114" s="37"/>
      <c r="KT114" s="46">
        <f ca="1">KT99+KT112</f>
        <v>90043.907748767553</v>
      </c>
      <c r="KU114" s="39"/>
    </row>
    <row r="115" spans="1:307" ht="14" thickTop="1">
      <c r="H115" s="248"/>
      <c r="I115" s="249"/>
      <c r="J115" s="250"/>
      <c r="K115" s="4"/>
      <c r="L115" s="248"/>
      <c r="M115" s="249"/>
      <c r="N115" s="250"/>
      <c r="O115" s="1"/>
      <c r="P115" s="248"/>
      <c r="Q115" s="249"/>
      <c r="R115" s="250"/>
      <c r="S115" s="1"/>
      <c r="T115" s="248"/>
      <c r="U115" s="249"/>
      <c r="V115" s="250"/>
      <c r="W115" s="1"/>
      <c r="X115" s="38"/>
      <c r="Y115" s="25"/>
      <c r="Z115" s="41"/>
      <c r="AB115" s="248"/>
      <c r="AC115" s="249"/>
      <c r="AD115" s="250"/>
      <c r="AE115" s="4"/>
      <c r="AF115" s="248"/>
      <c r="AG115" s="249"/>
      <c r="AH115" s="250"/>
      <c r="AI115" s="1"/>
      <c r="AJ115" s="248"/>
      <c r="AK115" s="249"/>
      <c r="AL115" s="250"/>
      <c r="AM115" s="1"/>
      <c r="AN115" s="248"/>
      <c r="AO115" s="249"/>
      <c r="AP115" s="250"/>
      <c r="AQ115" s="1"/>
      <c r="AR115" s="38"/>
      <c r="AS115" s="25"/>
      <c r="AT115" s="41"/>
      <c r="AV115" s="248"/>
      <c r="AW115" s="249"/>
      <c r="AX115" s="250"/>
      <c r="AY115" s="4"/>
      <c r="AZ115" s="248"/>
      <c r="BA115" s="249"/>
      <c r="BB115" s="250"/>
      <c r="BC115" s="1"/>
      <c r="BD115" s="248"/>
      <c r="BE115" s="249"/>
      <c r="BF115" s="250"/>
      <c r="BG115" s="1"/>
      <c r="BH115" s="248"/>
      <c r="BI115" s="249"/>
      <c r="BJ115" s="250"/>
      <c r="BK115" s="1"/>
      <c r="BL115" s="38"/>
      <c r="BM115" s="25"/>
      <c r="BN115" s="41"/>
      <c r="BP115" s="248"/>
      <c r="BQ115" s="249"/>
      <c r="BR115" s="250"/>
      <c r="BS115" s="4"/>
      <c r="BT115" s="248"/>
      <c r="BU115" s="249"/>
      <c r="BV115" s="250"/>
      <c r="BW115" s="1"/>
      <c r="BX115" s="248"/>
      <c r="BY115" s="249"/>
      <c r="BZ115" s="250"/>
      <c r="CA115" s="1"/>
      <c r="CB115" s="248"/>
      <c r="CC115" s="249"/>
      <c r="CD115" s="250"/>
      <c r="CE115" s="1"/>
      <c r="CF115" s="38"/>
      <c r="CG115" s="25"/>
      <c r="CH115" s="41"/>
      <c r="CJ115" s="248"/>
      <c r="CK115" s="249"/>
      <c r="CL115" s="250"/>
      <c r="CN115" s="248"/>
      <c r="CO115" s="249"/>
      <c r="CP115" s="250"/>
      <c r="CR115" s="248"/>
      <c r="CS115" s="249"/>
      <c r="CT115" s="250"/>
      <c r="CV115" s="248"/>
      <c r="CW115" s="249"/>
      <c r="CX115" s="250"/>
      <c r="CZ115" s="38"/>
      <c r="DA115" s="25"/>
      <c r="DB115" s="41"/>
      <c r="DE115" s="285"/>
      <c r="DF115" s="286"/>
      <c r="DG115" s="287"/>
      <c r="DH115" s="4"/>
      <c r="DI115" s="285"/>
      <c r="DJ115" s="286"/>
      <c r="DK115" s="287"/>
      <c r="DM115" s="285"/>
      <c r="DN115" s="286"/>
      <c r="DO115" s="287"/>
      <c r="DQ115" s="285"/>
      <c r="DR115" s="286"/>
      <c r="DS115" s="287"/>
      <c r="DT115" s="1"/>
      <c r="DU115" s="38"/>
      <c r="DV115" s="25"/>
      <c r="DW115" s="41"/>
      <c r="DY115" s="285"/>
      <c r="DZ115" s="286"/>
      <c r="EA115" s="287"/>
      <c r="EB115" s="4"/>
      <c r="EC115" s="285"/>
      <c r="ED115" s="286"/>
      <c r="EE115" s="287"/>
      <c r="EF115" s="1"/>
      <c r="EG115" s="285"/>
      <c r="EH115" s="286"/>
      <c r="EI115" s="287"/>
      <c r="EJ115" s="1"/>
      <c r="EK115" s="285"/>
      <c r="EL115" s="286"/>
      <c r="EM115" s="287"/>
      <c r="EN115" s="1"/>
      <c r="EO115" s="38"/>
      <c r="EP115" s="25"/>
      <c r="EQ115" s="41"/>
      <c r="ES115" s="285"/>
      <c r="ET115" s="286"/>
      <c r="EU115" s="287"/>
      <c r="EV115" s="4"/>
      <c r="EW115" s="285"/>
      <c r="EX115" s="286"/>
      <c r="EY115" s="287"/>
      <c r="EZ115" s="1"/>
      <c r="FA115" s="285"/>
      <c r="FB115" s="286"/>
      <c r="FC115" s="287"/>
      <c r="FD115" s="1"/>
      <c r="FE115" s="285"/>
      <c r="FF115" s="286"/>
      <c r="FG115" s="287"/>
      <c r="FH115" s="1"/>
      <c r="FI115" s="38"/>
      <c r="FJ115" s="25"/>
      <c r="FK115" s="41"/>
      <c r="FM115" s="285"/>
      <c r="FN115" s="286"/>
      <c r="FO115" s="287"/>
      <c r="FP115" s="4"/>
      <c r="FQ115" s="285"/>
      <c r="FR115" s="286"/>
      <c r="FS115" s="287"/>
      <c r="FT115" s="1"/>
      <c r="FU115" s="285"/>
      <c r="FV115" s="286"/>
      <c r="FW115" s="287"/>
      <c r="FX115" s="1"/>
      <c r="FY115" s="285"/>
      <c r="FZ115" s="286"/>
      <c r="GA115" s="287"/>
      <c r="GB115" s="1"/>
      <c r="GC115" s="38"/>
      <c r="GD115" s="25"/>
      <c r="GE115" s="41"/>
      <c r="GG115" s="285"/>
      <c r="GH115" s="286"/>
      <c r="GI115" s="287"/>
      <c r="GJ115" s="4"/>
      <c r="GK115" s="285"/>
      <c r="GL115" s="286"/>
      <c r="GM115" s="287"/>
      <c r="GN115" s="1"/>
      <c r="GO115" s="285"/>
      <c r="GP115" s="286"/>
      <c r="GQ115" s="287"/>
      <c r="GR115" s="1"/>
      <c r="GS115" s="285"/>
      <c r="GT115" s="286"/>
      <c r="GU115" s="287"/>
      <c r="GV115" s="1"/>
      <c r="GW115" s="38"/>
      <c r="GX115" s="25"/>
      <c r="GY115" s="41"/>
      <c r="HA115" s="285"/>
      <c r="HB115" s="286"/>
      <c r="HC115" s="287"/>
      <c r="HD115" s="4"/>
      <c r="HE115" s="285"/>
      <c r="HF115" s="286"/>
      <c r="HG115" s="287"/>
      <c r="HH115" s="1"/>
      <c r="HI115" s="285"/>
      <c r="HJ115" s="286"/>
      <c r="HK115" s="287"/>
      <c r="HL115" s="1"/>
      <c r="HM115" s="285"/>
      <c r="HN115" s="286"/>
      <c r="HO115" s="287"/>
      <c r="HP115" s="1"/>
      <c r="HQ115" s="38"/>
      <c r="HR115" s="25"/>
      <c r="HS115" s="41"/>
      <c r="HU115" s="285"/>
      <c r="HV115" s="286"/>
      <c r="HW115" s="287"/>
      <c r="HX115" s="4"/>
      <c r="HY115" s="285"/>
      <c r="HZ115" s="286"/>
      <c r="IA115" s="287"/>
      <c r="IB115" s="1"/>
      <c r="IC115" s="285"/>
      <c r="ID115" s="286"/>
      <c r="IE115" s="287"/>
      <c r="IF115" s="1"/>
      <c r="IG115" s="285"/>
      <c r="IH115" s="286"/>
      <c r="II115" s="287"/>
      <c r="IJ115" s="1"/>
      <c r="IK115" s="38"/>
      <c r="IL115" s="25"/>
      <c r="IM115" s="41"/>
      <c r="IO115" s="285"/>
      <c r="IP115" s="286"/>
      <c r="IQ115" s="287"/>
      <c r="IR115" s="4"/>
      <c r="IS115" s="285"/>
      <c r="IT115" s="286"/>
      <c r="IU115" s="287"/>
      <c r="IV115" s="1"/>
      <c r="IW115" s="285"/>
      <c r="IX115" s="286"/>
      <c r="IY115" s="287"/>
      <c r="IZ115" s="1"/>
      <c r="JA115" s="285"/>
      <c r="JB115" s="286"/>
      <c r="JC115" s="287"/>
      <c r="JD115" s="1"/>
      <c r="JE115" s="38"/>
      <c r="JF115" s="25"/>
      <c r="JG115" s="41"/>
      <c r="JI115" s="285"/>
      <c r="JJ115" s="286"/>
      <c r="JK115" s="287"/>
      <c r="JL115" s="4"/>
      <c r="JM115" s="285"/>
      <c r="JN115" s="286"/>
      <c r="JO115" s="287"/>
      <c r="JP115" s="1"/>
      <c r="JQ115" s="285"/>
      <c r="JR115" s="286"/>
      <c r="JS115" s="287"/>
      <c r="JT115" s="1"/>
      <c r="JU115" s="285"/>
      <c r="JV115" s="286"/>
      <c r="JW115" s="287"/>
      <c r="JX115" s="1"/>
      <c r="JY115" s="38"/>
      <c r="JZ115" s="25"/>
      <c r="KA115" s="41"/>
      <c r="KC115" s="285"/>
      <c r="KD115" s="286"/>
      <c r="KE115" s="287"/>
      <c r="KF115" s="4"/>
      <c r="KG115" s="285"/>
      <c r="KH115" s="286"/>
      <c r="KI115" s="287"/>
      <c r="KJ115" s="1"/>
      <c r="KK115" s="285"/>
      <c r="KL115" s="286"/>
      <c r="KM115" s="287"/>
      <c r="KN115" s="1"/>
      <c r="KO115" s="285"/>
      <c r="KP115" s="286"/>
      <c r="KQ115" s="287"/>
      <c r="KR115" s="1"/>
      <c r="KS115" s="38"/>
      <c r="KT115" s="25"/>
      <c r="KU115" s="41"/>
    </row>
    <row r="116" spans="1:307">
      <c r="H116" s="1"/>
      <c r="J116" s="1"/>
      <c r="K116" s="4"/>
      <c r="L116" s="4"/>
      <c r="N116" s="1"/>
      <c r="O116" s="1"/>
      <c r="P116" s="1"/>
      <c r="R116" s="1"/>
      <c r="S116" s="1"/>
      <c r="T116" s="1"/>
      <c r="V116" s="1"/>
      <c r="W116" s="1"/>
      <c r="X116" s="1"/>
      <c r="Z116" s="1"/>
      <c r="AB116" s="1"/>
      <c r="AD116" s="1"/>
      <c r="AE116" s="4"/>
      <c r="AF116" s="4"/>
      <c r="AH116" s="1"/>
      <c r="AI116" s="1"/>
      <c r="AJ116" s="1"/>
      <c r="AL116" s="1"/>
      <c r="AM116" s="1"/>
      <c r="AN116" s="1"/>
      <c r="AP116" s="1"/>
      <c r="AQ116" s="1"/>
      <c r="AR116" s="1"/>
      <c r="AT116" s="1"/>
      <c r="AV116" s="1"/>
      <c r="AX116" s="1"/>
      <c r="AY116" s="4"/>
      <c r="AZ116" s="4"/>
      <c r="BB116" s="1"/>
      <c r="BC116" s="1"/>
      <c r="BD116" s="1"/>
      <c r="BF116" s="1"/>
      <c r="BG116" s="1"/>
      <c r="BH116" s="1"/>
      <c r="BJ116" s="1"/>
      <c r="BK116" s="1"/>
      <c r="BL116" s="1"/>
      <c r="BN116" s="1"/>
      <c r="BP116" s="1"/>
      <c r="BR116" s="1"/>
      <c r="BS116" s="4"/>
      <c r="BT116" s="4"/>
      <c r="BV116" s="1"/>
      <c r="BW116" s="1"/>
      <c r="BX116" s="1"/>
      <c r="BZ116" s="1"/>
      <c r="CA116" s="1"/>
      <c r="CB116" s="1"/>
      <c r="CD116" s="1"/>
      <c r="CE116" s="1"/>
      <c r="CF116" s="1"/>
      <c r="CH116" s="1"/>
      <c r="DY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S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M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GG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HA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U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O116" s="1"/>
      <c r="IR116" s="1"/>
      <c r="IS116" s="1"/>
      <c r="IT116" s="1"/>
      <c r="IU116" s="1"/>
      <c r="IV116" s="1"/>
      <c r="IW116" s="1"/>
      <c r="IX116" s="1"/>
      <c r="IY116" s="1"/>
      <c r="IZ116" s="1"/>
      <c r="JA116" s="1"/>
      <c r="JI116" s="1"/>
      <c r="JL116" s="1"/>
      <c r="JM116" s="1"/>
      <c r="JN116" s="1"/>
      <c r="JO116" s="1"/>
      <c r="JP116" s="1"/>
      <c r="JQ116" s="1"/>
      <c r="JR116" s="1"/>
      <c r="JS116" s="1"/>
      <c r="JT116" s="1"/>
      <c r="JU116" s="1"/>
      <c r="KC116" s="1"/>
      <c r="KF116" s="1"/>
      <c r="KG116" s="1"/>
      <c r="KH116" s="1"/>
      <c r="KI116" s="1"/>
      <c r="KJ116" s="1"/>
      <c r="KK116" s="1"/>
      <c r="KL116" s="1"/>
      <c r="KM116" s="1"/>
      <c r="KN116" s="1"/>
      <c r="KO116" s="1"/>
    </row>
    <row r="117" spans="1:307">
      <c r="F117" s="7" t="s">
        <v>135</v>
      </c>
      <c r="H117" s="1"/>
      <c r="J117" s="1"/>
      <c r="K117" s="4"/>
      <c r="L117" s="4"/>
      <c r="N117" s="1"/>
      <c r="O117" s="1"/>
      <c r="P117" s="1"/>
      <c r="R117" s="1"/>
      <c r="S117" s="1"/>
      <c r="T117" s="1"/>
      <c r="V117" s="1"/>
      <c r="W117" s="1"/>
      <c r="X117" s="1"/>
      <c r="Z117" s="1"/>
      <c r="AB117" s="1"/>
      <c r="AD117" s="1"/>
      <c r="AE117" s="4"/>
      <c r="AF117" s="4"/>
      <c r="AH117" s="1"/>
      <c r="AI117" s="1"/>
      <c r="AJ117" s="1"/>
      <c r="AL117" s="1"/>
      <c r="AM117" s="1"/>
      <c r="AN117" s="1"/>
      <c r="AP117" s="1"/>
      <c r="AQ117" s="1"/>
      <c r="AR117" s="1"/>
      <c r="AT117" s="1"/>
      <c r="AV117" s="1"/>
      <c r="AX117" s="1"/>
      <c r="AY117" s="4"/>
      <c r="AZ117" s="4"/>
      <c r="BB117" s="1"/>
      <c r="BC117" s="1"/>
      <c r="BD117" s="1"/>
      <c r="BF117" s="1"/>
      <c r="BG117" s="1"/>
      <c r="BH117" s="1"/>
      <c r="BJ117" s="1"/>
      <c r="BK117" s="1"/>
      <c r="BL117" s="1"/>
      <c r="BN117" s="1"/>
      <c r="BP117" s="1"/>
      <c r="BR117" s="1"/>
      <c r="BS117" s="4"/>
      <c r="BT117" s="4"/>
      <c r="BV117" s="1"/>
      <c r="BW117" s="1"/>
      <c r="BX117" s="1"/>
      <c r="BZ117" s="1"/>
      <c r="CA117" s="1"/>
      <c r="CB117" s="1"/>
      <c r="CD117" s="1"/>
      <c r="CE117" s="1"/>
      <c r="CF117" s="1"/>
      <c r="CH117" s="1"/>
      <c r="DF117" s="74">
        <f>DF129</f>
        <v>464.46629126986164</v>
      </c>
      <c r="DJ117" s="74">
        <f ca="1">DJ129</f>
        <v>425.56428708104437</v>
      </c>
      <c r="DM117" s="269"/>
      <c r="DN117" s="74">
        <f ca="1">DN129</f>
        <v>392.48149366447456</v>
      </c>
      <c r="DR117" s="74">
        <f ca="1">DR129</f>
        <v>366.24506541836786</v>
      </c>
      <c r="DV117" s="74">
        <f ca="1">DV129</f>
        <v>1648.7571374337483</v>
      </c>
      <c r="DY117" s="1"/>
      <c r="DZ117" s="74">
        <f ca="1">DZ129</f>
        <v>346.22230438208197</v>
      </c>
      <c r="EB117" s="1"/>
      <c r="EC117" s="1"/>
      <c r="ED117" s="74">
        <f ca="1">ED129</f>
        <v>328.07806501798075</v>
      </c>
      <c r="EE117" s="1"/>
      <c r="EF117" s="1"/>
      <c r="EG117" s="269"/>
      <c r="EH117" s="74">
        <f ca="1">EH129</f>
        <v>312.16224558989239</v>
      </c>
      <c r="EI117" s="1"/>
      <c r="EJ117" s="1"/>
      <c r="EK117" s="1"/>
      <c r="EL117" s="74">
        <f ca="1">EL129</f>
        <v>300.20652677313205</v>
      </c>
      <c r="EP117" s="74">
        <f ca="1">EP129</f>
        <v>1286.6691417630871</v>
      </c>
      <c r="ES117" s="1"/>
      <c r="ET117" s="74">
        <f ca="1">ET129</f>
        <v>292.2080679482745</v>
      </c>
      <c r="EV117" s="1"/>
      <c r="EW117" s="1"/>
      <c r="EX117" s="74">
        <f ca="1">EX129</f>
        <v>317.91230566450304</v>
      </c>
      <c r="EY117" s="1"/>
      <c r="EZ117" s="1"/>
      <c r="FA117" s="269"/>
      <c r="FB117" s="74">
        <f ca="1">FB129</f>
        <v>337.96323405411056</v>
      </c>
      <c r="FC117" s="1"/>
      <c r="FD117" s="1"/>
      <c r="FE117" s="1"/>
      <c r="FF117" s="74">
        <f ca="1">FF129</f>
        <v>357.56863079584116</v>
      </c>
      <c r="FJ117" s="74">
        <f ca="1">FJ129</f>
        <v>1305.6522384627292</v>
      </c>
      <c r="FM117" s="1"/>
      <c r="FN117" s="74">
        <f ca="1">FN129</f>
        <v>378.17153454453324</v>
      </c>
      <c r="FP117" s="1"/>
      <c r="FQ117" s="1"/>
      <c r="FR117" s="74">
        <f ca="1">FR129</f>
        <v>396.32786550646978</v>
      </c>
      <c r="FS117" s="1"/>
      <c r="FT117" s="1"/>
      <c r="FU117" s="269"/>
      <c r="FV117" s="74">
        <f ca="1">FV129</f>
        <v>407.94552585590736</v>
      </c>
      <c r="FW117" s="1"/>
      <c r="FX117" s="1"/>
      <c r="FY117" s="1"/>
      <c r="FZ117" s="74">
        <f ca="1">FZ129</f>
        <v>419.53665483954188</v>
      </c>
      <c r="GD117" s="74">
        <f ca="1">GD129</f>
        <v>1601.9815807464522</v>
      </c>
      <c r="GG117" s="1"/>
      <c r="GH117" s="74">
        <f ca="1">GH129</f>
        <v>433.34272003926947</v>
      </c>
      <c r="GJ117" s="1"/>
      <c r="GK117" s="1"/>
      <c r="GL117" s="74">
        <f ca="1">GL129</f>
        <v>445.65839911043594</v>
      </c>
      <c r="GM117" s="1"/>
      <c r="GN117" s="1"/>
      <c r="GO117" s="269"/>
      <c r="GP117" s="74">
        <f ca="1">GP129</f>
        <v>452.33485783962436</v>
      </c>
      <c r="GQ117" s="1"/>
      <c r="GR117" s="1"/>
      <c r="GS117" s="1"/>
      <c r="GT117" s="74">
        <f ca="1">GT129</f>
        <v>459.86218953679906</v>
      </c>
      <c r="GX117" s="74">
        <f ca="1">GX129</f>
        <v>1791.1981665261287</v>
      </c>
      <c r="HA117" s="1"/>
      <c r="HB117" s="74">
        <f ca="1">HB129</f>
        <v>470.39480966303802</v>
      </c>
      <c r="HD117" s="1"/>
      <c r="HE117" s="1"/>
      <c r="HF117" s="74">
        <f ca="1">HF129</f>
        <v>439.7702650550105</v>
      </c>
      <c r="HG117" s="1"/>
      <c r="HH117" s="1"/>
      <c r="HI117" s="269"/>
      <c r="HJ117" s="74">
        <f ca="1">HJ129</f>
        <v>412.25443226490808</v>
      </c>
      <c r="HK117" s="1"/>
      <c r="HL117" s="1"/>
      <c r="HM117" s="1"/>
      <c r="HN117" s="74">
        <f ca="1">HN129</f>
        <v>390.4174808610552</v>
      </c>
      <c r="HR117" s="74">
        <f ca="1">HR129</f>
        <v>1712.8369878440117</v>
      </c>
      <c r="HU117" s="1"/>
      <c r="HV117" s="74">
        <f ca="1">HV129</f>
        <v>374.58471849095116</v>
      </c>
      <c r="HX117" s="1"/>
      <c r="HY117" s="1"/>
      <c r="HZ117" s="74">
        <f ca="1">HZ129</f>
        <v>361.58745488409744</v>
      </c>
      <c r="IA117" s="1"/>
      <c r="IB117" s="1"/>
      <c r="IC117" s="269"/>
      <c r="ID117" s="74">
        <f ca="1">ID129</f>
        <v>348.72526018598603</v>
      </c>
      <c r="IE117" s="1"/>
      <c r="IF117" s="1"/>
      <c r="IG117" s="1"/>
      <c r="IH117" s="74">
        <f ca="1">IH129</f>
        <v>339.1294947905958</v>
      </c>
      <c r="IL117" s="74">
        <f ca="1">IL129</f>
        <v>1424.0269283516304</v>
      </c>
      <c r="IO117" s="1"/>
      <c r="IP117" s="74">
        <f ca="1">IP129</f>
        <v>333.53651799279129</v>
      </c>
      <c r="IR117" s="1"/>
      <c r="IS117" s="1"/>
      <c r="IT117" s="74">
        <f ca="1">IT129</f>
        <v>327.9446513951134</v>
      </c>
      <c r="IU117" s="1"/>
      <c r="IV117" s="1"/>
      <c r="IW117" s="269"/>
      <c r="IX117" s="74">
        <f ca="1">IX129</f>
        <v>321.23458810376763</v>
      </c>
      <c r="IY117" s="1"/>
      <c r="IZ117" s="1"/>
      <c r="JA117" s="1"/>
      <c r="JB117" s="74">
        <f ca="1">JB129</f>
        <v>316.78732629960217</v>
      </c>
      <c r="JF117" s="74">
        <f ca="1">JF129</f>
        <v>1299.5030837912745</v>
      </c>
      <c r="JI117" s="1"/>
      <c r="JJ117" s="74">
        <f ca="1">JJ129</f>
        <v>315.51221979388447</v>
      </c>
      <c r="JL117" s="1"/>
      <c r="JM117" s="1"/>
      <c r="JN117" s="74">
        <f ca="1">JN129</f>
        <v>313.61519944795657</v>
      </c>
      <c r="JO117" s="1"/>
      <c r="JP117" s="1"/>
      <c r="JQ117" s="269"/>
      <c r="JR117" s="74">
        <f ca="1">JR129</f>
        <v>309.9461369288581</v>
      </c>
      <c r="JS117" s="1"/>
      <c r="JT117" s="1"/>
      <c r="JU117" s="1"/>
      <c r="JV117" s="74">
        <f ca="1">JV129</f>
        <v>308.05712611634505</v>
      </c>
      <c r="JZ117" s="74">
        <f ca="1">JZ129</f>
        <v>1247.1306822870442</v>
      </c>
      <c r="KC117" s="1"/>
      <c r="KD117" s="74">
        <f ca="1">KD129</f>
        <v>308.95906453293583</v>
      </c>
      <c r="KF117" s="1"/>
      <c r="KG117" s="1"/>
      <c r="KH117" s="74">
        <f ca="1">KH129</f>
        <v>308.87043693386698</v>
      </c>
      <c r="KI117" s="1"/>
      <c r="KJ117" s="1"/>
      <c r="KK117" s="269"/>
      <c r="KL117" s="74">
        <f ca="1">KL129</f>
        <v>306.66936306451896</v>
      </c>
      <c r="KM117" s="1"/>
      <c r="KN117" s="1"/>
      <c r="KO117" s="1"/>
      <c r="KP117" s="74">
        <f ca="1">KP129</f>
        <v>306.02806663858041</v>
      </c>
      <c r="KT117" s="74">
        <f ca="1">KT129</f>
        <v>1230.5269311699021</v>
      </c>
    </row>
    <row r="118" spans="1:307">
      <c r="F118" s="7" t="s">
        <v>298</v>
      </c>
      <c r="H118" s="1"/>
      <c r="J118" s="1"/>
      <c r="K118" s="4"/>
      <c r="L118" s="4"/>
      <c r="N118" s="1"/>
      <c r="O118" s="1"/>
      <c r="P118" s="1"/>
      <c r="R118" s="1"/>
      <c r="S118" s="1"/>
      <c r="T118" s="1"/>
      <c r="V118" s="1"/>
      <c r="W118" s="1"/>
      <c r="X118" s="1"/>
      <c r="Z118" s="1"/>
      <c r="AB118" s="1"/>
      <c r="AD118" s="1"/>
      <c r="AE118" s="4"/>
      <c r="AF118" s="4"/>
      <c r="AH118" s="1"/>
      <c r="AI118" s="1"/>
      <c r="AJ118" s="1"/>
      <c r="AL118" s="1"/>
      <c r="AM118" s="1"/>
      <c r="AN118" s="1"/>
      <c r="AP118" s="1"/>
      <c r="AQ118" s="1"/>
      <c r="AR118" s="1"/>
      <c r="AT118" s="1"/>
      <c r="AV118" s="1"/>
      <c r="AX118" s="1"/>
      <c r="AY118" s="4"/>
      <c r="AZ118" s="4"/>
      <c r="BB118" s="1"/>
      <c r="BC118" s="1"/>
      <c r="BD118" s="1"/>
      <c r="BF118" s="1"/>
      <c r="BG118" s="1"/>
      <c r="BH118" s="1"/>
      <c r="BJ118" s="1"/>
      <c r="BK118" s="1"/>
      <c r="BL118" s="1"/>
      <c r="BN118" s="1"/>
      <c r="BP118" s="1"/>
      <c r="BR118" s="1"/>
      <c r="BS118" s="4"/>
      <c r="BT118" s="4"/>
      <c r="BV118" s="1"/>
      <c r="BW118" s="1"/>
      <c r="BX118" s="1"/>
      <c r="BZ118" s="1"/>
      <c r="CA118" s="1"/>
      <c r="CB118" s="1"/>
      <c r="CD118" s="1"/>
      <c r="CE118" s="1"/>
      <c r="CF118" s="1"/>
      <c r="CH118" s="1"/>
      <c r="DF118" s="74">
        <f ca="1">DF117-DF30</f>
        <v>427.1714777680121</v>
      </c>
      <c r="DJ118" s="74">
        <f ca="1">DJ117-DJ30</f>
        <v>388.90903611951779</v>
      </c>
      <c r="DM118" s="269"/>
      <c r="DN118" s="74">
        <f ca="1">DN117-DN30</f>
        <v>354.52941867988761</v>
      </c>
      <c r="DR118" s="74">
        <f ca="1">DR117-DR30</f>
        <v>326.50392398873925</v>
      </c>
      <c r="DV118" s="74">
        <f ca="1">DV117-DV30</f>
        <v>1497.1138565561566</v>
      </c>
      <c r="DY118" s="1"/>
      <c r="DZ118" s="74">
        <f ca="1">DZ117-DZ30</f>
        <v>307.89346652758138</v>
      </c>
      <c r="EB118" s="1"/>
      <c r="EC118" s="1"/>
      <c r="ED118" s="74">
        <f ca="1">ED117-ED30</f>
        <v>290.51866916474887</v>
      </c>
      <c r="EE118" s="1"/>
      <c r="EF118" s="1"/>
      <c r="EG118" s="269"/>
      <c r="EH118" s="74">
        <f ca="1">EH117-EH30</f>
        <v>273.33256656708107</v>
      </c>
      <c r="EI118" s="1"/>
      <c r="EJ118" s="1"/>
      <c r="EK118" s="1"/>
      <c r="EL118" s="74">
        <f ca="1">EL117-EL30</f>
        <v>259.46960357239459</v>
      </c>
      <c r="EP118" s="74">
        <f ca="1">EP117-EP30</f>
        <v>1131.2143058318059</v>
      </c>
      <c r="ES118" s="1"/>
      <c r="ET118" s="74">
        <f ca="1">ET117-ET30</f>
        <v>252.97045986411914</v>
      </c>
      <c r="EV118" s="1"/>
      <c r="EW118" s="1"/>
      <c r="EX118" s="74">
        <f ca="1">EX117-EX30</f>
        <v>279.3989369337063</v>
      </c>
      <c r="EY118" s="1"/>
      <c r="EZ118" s="1"/>
      <c r="FA118" s="269"/>
      <c r="FB118" s="74">
        <f ca="1">FB117-FB30</f>
        <v>297.92311623467469</v>
      </c>
      <c r="FC118" s="1"/>
      <c r="FD118" s="1"/>
      <c r="FE118" s="1"/>
      <c r="FF118" s="74">
        <f ca="1">FF117-FF30</f>
        <v>315.2795350107308</v>
      </c>
      <c r="FJ118" s="74">
        <f ca="1">FJ117-FJ30</f>
        <v>1145.5720480432308</v>
      </c>
      <c r="FM118" s="1"/>
      <c r="FN118" s="74">
        <f ca="1">FN117-FN30</f>
        <v>335.36297908348837</v>
      </c>
      <c r="FP118" s="1"/>
      <c r="FQ118" s="1"/>
      <c r="FR118" s="74">
        <f ca="1">FR117-FR30</f>
        <v>355.37389808977025</v>
      </c>
      <c r="FS118" s="1"/>
      <c r="FT118" s="1"/>
      <c r="FU118" s="269"/>
      <c r="FV118" s="74">
        <f ca="1">FV117-FV30</f>
        <v>365.98474465133893</v>
      </c>
      <c r="FW118" s="1"/>
      <c r="FX118" s="1"/>
      <c r="FY118" s="1"/>
      <c r="FZ118" s="74">
        <f ca="1">FZ117-FZ30</f>
        <v>375.38874721759271</v>
      </c>
      <c r="GD118" s="74">
        <f ca="1">GD117-GD30</f>
        <v>1432.1103690421903</v>
      </c>
      <c r="GG118" s="1"/>
      <c r="GH118" s="74">
        <f ca="1">GH117-GH30</f>
        <v>388.76806897141262</v>
      </c>
      <c r="GJ118" s="1"/>
      <c r="GK118" s="1"/>
      <c r="GL118" s="74">
        <f ca="1">GL117-GL30</f>
        <v>402.97697006277349</v>
      </c>
      <c r="GM118" s="1"/>
      <c r="GN118" s="1"/>
      <c r="GO118" s="269"/>
      <c r="GP118" s="74">
        <f ca="1">GP117-GP30</f>
        <v>408.61784861089825</v>
      </c>
      <c r="GQ118" s="1"/>
      <c r="GR118" s="1"/>
      <c r="GS118" s="1"/>
      <c r="GT118" s="74">
        <f ca="1">GT117-GT30</f>
        <v>413.8981228294623</v>
      </c>
      <c r="GX118" s="74">
        <f ca="1">GX117-GX30</f>
        <v>1614.2610104745465</v>
      </c>
      <c r="HA118" s="1"/>
      <c r="HB118" s="74">
        <f ca="1">HB117-HB30</f>
        <v>424.11309334498804</v>
      </c>
      <c r="HD118" s="1"/>
      <c r="HE118" s="1"/>
      <c r="HF118" s="74">
        <f ca="1">HF117-HF30</f>
        <v>395.42017413123301</v>
      </c>
      <c r="HG118" s="1"/>
      <c r="HH118" s="1"/>
      <c r="HI118" s="269"/>
      <c r="HJ118" s="74">
        <f ca="1">HJ117-HJ30</f>
        <v>366.84069734951106</v>
      </c>
      <c r="HK118" s="1"/>
      <c r="HL118" s="1"/>
      <c r="HM118" s="1"/>
      <c r="HN118" s="74">
        <f ca="1">HN117-HN30</f>
        <v>342.70718167307581</v>
      </c>
      <c r="HR118" s="74">
        <f ca="1">HR117-HR30</f>
        <v>1529.0811464988078</v>
      </c>
      <c r="HU118" s="1"/>
      <c r="HV118" s="74">
        <f ca="1">HV117-HV30</f>
        <v>326.68159256511575</v>
      </c>
      <c r="HX118" s="1"/>
      <c r="HY118" s="1"/>
      <c r="HZ118" s="74">
        <f ca="1">HZ117-HZ30</f>
        <v>315.65289475843605</v>
      </c>
      <c r="IA118" s="1"/>
      <c r="IB118" s="1"/>
      <c r="IC118" s="269"/>
      <c r="ID118" s="74">
        <f ca="1">ID117-ID30</f>
        <v>301.7000001393979</v>
      </c>
      <c r="IE118" s="1"/>
      <c r="IF118" s="1"/>
      <c r="IG118" s="1"/>
      <c r="IH118" s="74">
        <f ca="1">IH117-IH30</f>
        <v>289.77159948829552</v>
      </c>
      <c r="IL118" s="74">
        <f ca="1">IL117-IL30</f>
        <v>1233.8060869512453</v>
      </c>
      <c r="IO118" s="1"/>
      <c r="IP118" s="74">
        <f ca="1">IP117-IP30</f>
        <v>285.08103777401811</v>
      </c>
      <c r="IR118" s="1"/>
      <c r="IS118" s="1"/>
      <c r="IT118" s="74">
        <f ca="1">IT117-IT30</f>
        <v>281.47714427247371</v>
      </c>
      <c r="IU118" s="1"/>
      <c r="IV118" s="1"/>
      <c r="IW118" s="269"/>
      <c r="IX118" s="74">
        <f ca="1">IX117-IX30</f>
        <v>273.65609063572953</v>
      </c>
      <c r="IY118" s="1"/>
      <c r="IZ118" s="1"/>
      <c r="JA118" s="1"/>
      <c r="JB118" s="74">
        <f ca="1">JB117-JB30</f>
        <v>266.85022346493662</v>
      </c>
      <c r="JF118" s="74">
        <f ca="1">JF117-JF30</f>
        <v>1107.064496147158</v>
      </c>
      <c r="JI118" s="1"/>
      <c r="JJ118" s="74">
        <f ca="1">JJ117-JJ30</f>
        <v>266.38436003430036</v>
      </c>
      <c r="JL118" s="1"/>
      <c r="JM118" s="1"/>
      <c r="JN118" s="74">
        <f ca="1">JN117-JN30</f>
        <v>266.51268142193493</v>
      </c>
      <c r="JO118" s="1"/>
      <c r="JP118" s="1"/>
      <c r="JQ118" s="269"/>
      <c r="JR118" s="74">
        <f ca="1">JR117-JR30</f>
        <v>261.70965538192348</v>
      </c>
      <c r="JS118" s="1"/>
      <c r="JT118" s="1"/>
      <c r="JU118" s="1"/>
      <c r="JV118" s="74">
        <f ca="1">JV117-JV30</f>
        <v>257.41855136694949</v>
      </c>
      <c r="JZ118" s="74">
        <f ca="1">JZ117-JZ30</f>
        <v>1052.0252482051083</v>
      </c>
      <c r="KC118" s="1"/>
      <c r="KD118" s="74">
        <f ca="1">KD117-KD30</f>
        <v>259.13564783715913</v>
      </c>
      <c r="KF118" s="1"/>
      <c r="KG118" s="1"/>
      <c r="KH118" s="74">
        <f ca="1">KH117-KH30</f>
        <v>261.11042830842632</v>
      </c>
      <c r="KI118" s="1"/>
      <c r="KJ118" s="1"/>
      <c r="KK118" s="269"/>
      <c r="KL118" s="74">
        <f ca="1">KL117-KL30</f>
        <v>257.75191930935637</v>
      </c>
      <c r="KM118" s="1"/>
      <c r="KN118" s="1"/>
      <c r="KO118" s="1"/>
      <c r="KP118" s="74">
        <f ca="1">KP117-KP30</f>
        <v>254.66412213322303</v>
      </c>
      <c r="KT118" s="74">
        <f ca="1">KT117-KT30</f>
        <v>1032.6621175881648</v>
      </c>
    </row>
    <row r="119" spans="1:307">
      <c r="F119" s="7" t="str">
        <f>C130</f>
        <v xml:space="preserve">Share-based compensation expense </v>
      </c>
      <c r="H119" s="1"/>
      <c r="J119" s="1"/>
      <c r="K119" s="4"/>
      <c r="L119" s="4"/>
      <c r="N119" s="1"/>
      <c r="O119" s="1"/>
      <c r="P119" s="1"/>
      <c r="R119" s="1"/>
      <c r="S119" s="1"/>
      <c r="T119" s="1"/>
      <c r="V119" s="1"/>
      <c r="W119" s="1"/>
      <c r="X119" s="1"/>
      <c r="Z119" s="1"/>
      <c r="AB119" s="1"/>
      <c r="AD119" s="1"/>
      <c r="AE119" s="4"/>
      <c r="AF119" s="4"/>
      <c r="AH119" s="1"/>
      <c r="AI119" s="1"/>
      <c r="AJ119" s="1"/>
      <c r="AL119" s="1"/>
      <c r="AM119" s="1"/>
      <c r="AN119" s="1"/>
      <c r="AP119" s="1"/>
      <c r="AQ119" s="1"/>
      <c r="AR119" s="1"/>
      <c r="AT119" s="1"/>
      <c r="AV119" s="1"/>
      <c r="AX119" s="1"/>
      <c r="AY119" s="4"/>
      <c r="AZ119" s="4"/>
      <c r="BB119" s="1"/>
      <c r="BC119" s="1"/>
      <c r="BD119" s="1"/>
      <c r="BF119" s="1"/>
      <c r="BG119" s="1"/>
      <c r="BH119" s="1"/>
      <c r="BJ119" s="1"/>
      <c r="BK119" s="1"/>
      <c r="BL119" s="1"/>
      <c r="BN119" s="1"/>
      <c r="BP119" s="1"/>
      <c r="BR119" s="1"/>
      <c r="BS119" s="4"/>
      <c r="BT119" s="4"/>
      <c r="BV119" s="1"/>
      <c r="BW119" s="1"/>
      <c r="BX119" s="1"/>
      <c r="BZ119" s="1"/>
      <c r="CA119" s="1"/>
      <c r="CB119" s="1"/>
      <c r="CD119" s="1"/>
      <c r="CE119" s="1"/>
      <c r="CF119" s="1"/>
      <c r="CH119" s="1"/>
      <c r="DF119" s="74">
        <f ca="1">DF130</f>
        <v>394.96912990987289</v>
      </c>
      <c r="DJ119" s="74">
        <f ca="1">DJ130</f>
        <v>375.90966925189974</v>
      </c>
      <c r="DM119" s="269"/>
      <c r="DN119" s="74">
        <f ca="1">DN130</f>
        <v>413.7578553252348</v>
      </c>
      <c r="DR119" s="74">
        <f ca="1">DR130</f>
        <v>420.304287034732</v>
      </c>
      <c r="DV119" s="74">
        <f ca="1">DV130</f>
        <v>1604.9409415217394</v>
      </c>
      <c r="DY119" s="1"/>
      <c r="DZ119" s="74">
        <f ca="1">DZ130</f>
        <v>405.91992066398001</v>
      </c>
      <c r="EB119" s="1"/>
      <c r="EC119" s="1"/>
      <c r="ED119" s="74">
        <f ca="1">ED130</f>
        <v>385.18192352055723</v>
      </c>
      <c r="EE119" s="1"/>
      <c r="EF119" s="1"/>
      <c r="EG119" s="269"/>
      <c r="EH119" s="74">
        <f ca="1">EH130</f>
        <v>423.32559476577831</v>
      </c>
      <c r="EI119" s="1"/>
      <c r="EJ119" s="1"/>
      <c r="EK119" s="1"/>
      <c r="EL119" s="74">
        <f ca="1">EL130</f>
        <v>430.8357245398476</v>
      </c>
      <c r="EP119" s="74">
        <f ca="1">EP130</f>
        <v>1645.2631634901632</v>
      </c>
      <c r="ES119" s="1"/>
      <c r="ET119" s="74">
        <f ca="1">ET130</f>
        <v>415.54421297682217</v>
      </c>
      <c r="EV119" s="1"/>
      <c r="EW119" s="1"/>
      <c r="EX119" s="74">
        <f ca="1">EX130</f>
        <v>394.96517747391596</v>
      </c>
      <c r="EY119" s="1"/>
      <c r="EZ119" s="1"/>
      <c r="FA119" s="269"/>
      <c r="FB119" s="74">
        <f ca="1">FB130</f>
        <v>436.5219367496415</v>
      </c>
      <c r="FC119" s="1"/>
      <c r="FD119" s="1"/>
      <c r="FE119" s="1"/>
      <c r="FF119" s="74">
        <f ca="1">FF130</f>
        <v>447.25157894063034</v>
      </c>
      <c r="FJ119" s="74">
        <f ca="1">FJ130</f>
        <v>1694.2829061410098</v>
      </c>
      <c r="FM119" s="1"/>
      <c r="FN119" s="74">
        <f ca="1">FN130</f>
        <v>453.36217869299452</v>
      </c>
      <c r="FP119" s="1"/>
      <c r="FQ119" s="1"/>
      <c r="FR119" s="74">
        <f ca="1">FR130</f>
        <v>419.99418752645306</v>
      </c>
      <c r="FS119" s="1"/>
      <c r="FT119" s="1"/>
      <c r="FU119" s="269"/>
      <c r="FV119" s="74">
        <f ca="1">FV130</f>
        <v>457.46122829975792</v>
      </c>
      <c r="FW119" s="1"/>
      <c r="FX119" s="1"/>
      <c r="FY119" s="1"/>
      <c r="FZ119" s="74">
        <f ca="1">FZ130</f>
        <v>466.91046531654638</v>
      </c>
      <c r="GD119" s="74">
        <f ca="1">GD130</f>
        <v>1797.728059835752</v>
      </c>
      <c r="GG119" s="1"/>
      <c r="GH119" s="74">
        <f ca="1">GH130</f>
        <v>472.0659388049894</v>
      </c>
      <c r="GJ119" s="1"/>
      <c r="GK119" s="1"/>
      <c r="GL119" s="74">
        <f ca="1">GL130</f>
        <v>437.70978115374015</v>
      </c>
      <c r="GM119" s="1"/>
      <c r="GN119" s="1"/>
      <c r="GO119" s="269"/>
      <c r="GP119" s="74">
        <f ca="1">GP130</f>
        <v>476.6078267672375</v>
      </c>
      <c r="GQ119" s="1"/>
      <c r="GR119" s="1"/>
      <c r="GS119" s="1"/>
      <c r="GT119" s="74">
        <f ca="1">GT130</f>
        <v>486.11825407312119</v>
      </c>
      <c r="GX119" s="74">
        <f ca="1">GX130</f>
        <v>1872.5018007990882</v>
      </c>
      <c r="HA119" s="1"/>
      <c r="HB119" s="74">
        <f ca="1">HB130</f>
        <v>490.14454044579685</v>
      </c>
      <c r="HD119" s="1"/>
      <c r="HE119" s="1"/>
      <c r="HF119" s="74">
        <f ca="1">HF130</f>
        <v>454.8223671404532</v>
      </c>
      <c r="HG119" s="1"/>
      <c r="HH119" s="1"/>
      <c r="HI119" s="269"/>
      <c r="HJ119" s="74">
        <f ca="1">HJ130</f>
        <v>495.10572395671363</v>
      </c>
      <c r="HK119" s="1"/>
      <c r="HL119" s="1"/>
      <c r="HM119" s="1"/>
      <c r="HN119" s="74">
        <f ca="1">HN130</f>
        <v>504.58649558231457</v>
      </c>
      <c r="HR119" s="74">
        <f ca="1">HR130</f>
        <v>1944.6591271252782</v>
      </c>
      <c r="HU119" s="1"/>
      <c r="HV119" s="74">
        <f ca="1">HV130</f>
        <v>507.31600966316574</v>
      </c>
      <c r="HX119" s="1"/>
      <c r="HY119" s="1"/>
      <c r="HZ119" s="74">
        <f ca="1">HZ130</f>
        <v>471.07153412188092</v>
      </c>
      <c r="IA119" s="1"/>
      <c r="IB119" s="1"/>
      <c r="IC119" s="269"/>
      <c r="ID119" s="74">
        <f ca="1">ID130</f>
        <v>512.67475496108307</v>
      </c>
      <c r="IE119" s="1"/>
      <c r="IF119" s="1"/>
      <c r="IG119" s="1"/>
      <c r="IH119" s="74">
        <f ca="1">IH130</f>
        <v>522.01155397871389</v>
      </c>
      <c r="IL119" s="74">
        <f ca="1">IL130</f>
        <v>2013.0738527248436</v>
      </c>
      <c r="IO119" s="1"/>
      <c r="IP119" s="74">
        <f ca="1">IP130</f>
        <v>513.16569421709971</v>
      </c>
      <c r="IR119" s="1"/>
      <c r="IS119" s="1"/>
      <c r="IT119" s="74">
        <f ca="1">IT130</f>
        <v>476.53705199742842</v>
      </c>
      <c r="IU119" s="1"/>
      <c r="IV119" s="1"/>
      <c r="IW119" s="269"/>
      <c r="IX119" s="74">
        <f ca="1">IX130</f>
        <v>518.70621250530883</v>
      </c>
      <c r="IY119" s="1"/>
      <c r="IZ119" s="1"/>
      <c r="JA119" s="1"/>
      <c r="JB119" s="74">
        <f ca="1">JB130</f>
        <v>528.13728162966731</v>
      </c>
      <c r="JF119" s="74">
        <f ca="1">JF130</f>
        <v>2036.5462403495044</v>
      </c>
      <c r="JI119" s="1"/>
      <c r="JJ119" s="74">
        <f ca="1">JJ130</f>
        <v>520.28650103357893</v>
      </c>
      <c r="JL119" s="1"/>
      <c r="JM119" s="1"/>
      <c r="JN119" s="74">
        <f ca="1">JN130</f>
        <v>483.04926327412119</v>
      </c>
      <c r="JO119" s="1"/>
      <c r="JP119" s="1"/>
      <c r="JQ119" s="269"/>
      <c r="JR119" s="74">
        <f ca="1">JR130</f>
        <v>525.87963007030203</v>
      </c>
      <c r="JS119" s="1"/>
      <c r="JT119" s="1"/>
      <c r="JU119" s="1"/>
      <c r="JV119" s="74">
        <f ca="1">JV130</f>
        <v>535.55608346548206</v>
      </c>
      <c r="JZ119" s="74">
        <f ca="1">JZ130</f>
        <v>2064.7714778434843</v>
      </c>
      <c r="KC119" s="1"/>
      <c r="KD119" s="74">
        <f ca="1">KD130</f>
        <v>527.65276706617749</v>
      </c>
      <c r="KF119" s="1"/>
      <c r="KG119" s="1"/>
      <c r="KH119" s="74">
        <f ca="1">KH130</f>
        <v>489.79201000973222</v>
      </c>
      <c r="KI119" s="1"/>
      <c r="KJ119" s="1"/>
      <c r="KK119" s="269"/>
      <c r="KL119" s="74">
        <f ca="1">KL130</f>
        <v>533.30355782519723</v>
      </c>
      <c r="KM119" s="1"/>
      <c r="KN119" s="1"/>
      <c r="KO119" s="1"/>
      <c r="KP119" s="74">
        <f ca="1">KP130</f>
        <v>543.22763005797083</v>
      </c>
      <c r="KT119" s="74">
        <f ca="1">KT130</f>
        <v>2093.9759649590778</v>
      </c>
    </row>
    <row r="120" spans="1:307">
      <c r="F120" s="7" t="s">
        <v>136</v>
      </c>
      <c r="H120" s="1"/>
      <c r="J120" s="1"/>
      <c r="K120" s="4"/>
      <c r="L120" s="4"/>
      <c r="N120" s="1"/>
      <c r="O120" s="1"/>
      <c r="P120" s="1"/>
      <c r="R120" s="1"/>
      <c r="S120" s="1"/>
      <c r="T120" s="1"/>
      <c r="V120" s="1"/>
      <c r="W120" s="1"/>
      <c r="X120" s="1"/>
      <c r="Z120" s="1"/>
      <c r="AB120" s="1"/>
      <c r="AD120" s="1"/>
      <c r="AE120" s="4"/>
      <c r="AF120" s="4"/>
      <c r="AH120" s="1"/>
      <c r="AI120" s="1"/>
      <c r="AJ120" s="1"/>
      <c r="AL120" s="1"/>
      <c r="AM120" s="1"/>
      <c r="AN120" s="1"/>
      <c r="AP120" s="1"/>
      <c r="AQ120" s="1"/>
      <c r="AR120" s="1"/>
      <c r="AT120" s="1"/>
      <c r="AV120" s="1"/>
      <c r="AX120" s="1"/>
      <c r="AY120" s="4"/>
      <c r="AZ120" s="4"/>
      <c r="BB120" s="1"/>
      <c r="BC120" s="1"/>
      <c r="BD120" s="1"/>
      <c r="BF120" s="1"/>
      <c r="BG120" s="1"/>
      <c r="BH120" s="1"/>
      <c r="BJ120" s="1"/>
      <c r="BK120" s="1"/>
      <c r="BL120" s="1"/>
      <c r="BN120" s="1"/>
      <c r="BP120" s="1"/>
      <c r="BR120" s="1"/>
      <c r="BS120" s="4"/>
      <c r="BT120" s="4"/>
      <c r="BV120" s="1"/>
      <c r="BW120" s="1"/>
      <c r="BX120" s="1"/>
      <c r="BZ120" s="1"/>
      <c r="CA120" s="1"/>
      <c r="CB120" s="1"/>
      <c r="CD120" s="1"/>
      <c r="CE120" s="1"/>
      <c r="CF120" s="1"/>
      <c r="CH120" s="1"/>
      <c r="DF120" s="264">
        <f ca="1">DF154</f>
        <v>-193.57499999999999</v>
      </c>
      <c r="DJ120" s="264">
        <f ca="1">DJ154</f>
        <v>-190.25541459070752</v>
      </c>
      <c r="DN120" s="264">
        <f ca="1">DN154</f>
        <v>-196.98644999999999</v>
      </c>
      <c r="DR120" s="264">
        <f ca="1">DR154</f>
        <v>-206.27242047634425</v>
      </c>
      <c r="DV120" s="264">
        <f ca="1">DV154</f>
        <v>-787.08928506705183</v>
      </c>
      <c r="DY120" s="1"/>
      <c r="DZ120" s="264">
        <f ca="1">DZ154</f>
        <v>-198.94199999999998</v>
      </c>
      <c r="EB120" s="1"/>
      <c r="EC120" s="1"/>
      <c r="ED120" s="264">
        <f ca="1">ED154</f>
        <v>-194.94828823661459</v>
      </c>
      <c r="EE120" s="1"/>
      <c r="EF120" s="1"/>
      <c r="EG120" s="1"/>
      <c r="EH120" s="264">
        <f ca="1">EH154</f>
        <v>-201.54156599999996</v>
      </c>
      <c r="EI120" s="1"/>
      <c r="EJ120" s="1"/>
      <c r="EK120" s="1"/>
      <c r="EL120" s="264">
        <f ca="1">EL154</f>
        <v>-211.4409261811077</v>
      </c>
      <c r="EP120" s="264">
        <f ca="1">EP154</f>
        <v>-806.8727804177222</v>
      </c>
      <c r="ES120" s="1"/>
      <c r="ET120" s="264">
        <f ca="1">ET154</f>
        <v>-407.31776200000002</v>
      </c>
      <c r="EV120" s="1"/>
      <c r="EW120" s="1"/>
      <c r="EX120" s="264">
        <f ca="1">EX154</f>
        <v>-399.79957812065504</v>
      </c>
      <c r="EY120" s="1"/>
      <c r="EZ120" s="1"/>
      <c r="FA120" s="1"/>
      <c r="FB120" s="264">
        <f ca="1">FB154</f>
        <v>-415.64845505999995</v>
      </c>
      <c r="FC120" s="1"/>
      <c r="FD120" s="1"/>
      <c r="FE120" s="1"/>
      <c r="FF120" s="264">
        <f ca="1">FF154</f>
        <v>-438.99464552607327</v>
      </c>
      <c r="FJ120" s="264">
        <f ca="1">FJ154</f>
        <v>-1661.7604407067283</v>
      </c>
      <c r="FM120" s="1"/>
      <c r="FN120" s="264">
        <f ca="1">FN154</f>
        <v>-444.38705253001456</v>
      </c>
      <c r="FP120" s="1"/>
      <c r="FQ120" s="1"/>
      <c r="FR120" s="264">
        <f ca="1">FR154</f>
        <v>-425.13494495927415</v>
      </c>
      <c r="FS120" s="1"/>
      <c r="FT120" s="1"/>
      <c r="FU120" s="1"/>
      <c r="FV120" s="264">
        <f ca="1">FV154</f>
        <v>-435.58647752838385</v>
      </c>
      <c r="FW120" s="1"/>
      <c r="FX120" s="1"/>
      <c r="FY120" s="1"/>
      <c r="FZ120" s="264">
        <f ca="1">FZ154</f>
        <v>-458.29059944193011</v>
      </c>
      <c r="GD120" s="264">
        <f ca="1">GD154</f>
        <v>-1763.3990744596026</v>
      </c>
      <c r="GG120" s="1"/>
      <c r="GH120" s="264">
        <f ca="1">GH154</f>
        <v>-462.72053780520844</v>
      </c>
      <c r="GJ120" s="1"/>
      <c r="GK120" s="1"/>
      <c r="GL120" s="264">
        <f ca="1">GL154</f>
        <v>-443.06737865797436</v>
      </c>
      <c r="GM120" s="1"/>
      <c r="GN120" s="1"/>
      <c r="GO120" s="1"/>
      <c r="GP120" s="264">
        <f ca="1">GP154</f>
        <v>-453.81752940156002</v>
      </c>
      <c r="GQ120" s="1"/>
      <c r="GR120" s="1"/>
      <c r="GS120" s="1"/>
      <c r="GT120" s="264">
        <f ca="1">GT154</f>
        <v>-477.14378367552132</v>
      </c>
      <c r="GX120" s="264">
        <f ca="1">GX154</f>
        <v>-1836.749229540264</v>
      </c>
      <c r="HA120" s="1"/>
      <c r="HB120" s="264">
        <f ca="1">HB154</f>
        <v>-240.22062037720647</v>
      </c>
      <c r="HD120" s="1"/>
      <c r="HE120" s="1"/>
      <c r="HF120" s="264">
        <f ca="1">HF154</f>
        <v>-230.19471193077482</v>
      </c>
      <c r="HG120" s="1"/>
      <c r="HH120" s="1"/>
      <c r="HI120" s="1"/>
      <c r="HJ120" s="264">
        <f ca="1">HJ154</f>
        <v>-235.71544970487656</v>
      </c>
      <c r="HK120" s="1"/>
      <c r="HL120" s="1"/>
      <c r="HM120" s="1"/>
      <c r="HN120" s="264">
        <f ca="1">HN154</f>
        <v>-247.63553690528818</v>
      </c>
      <c r="HR120" s="264">
        <f ca="1">HR154</f>
        <v>-953.76631891814611</v>
      </c>
      <c r="HU120" s="1"/>
      <c r="HV120" s="264">
        <f ca="1">HV154</f>
        <v>-248.636384805456</v>
      </c>
      <c r="HX120" s="1"/>
      <c r="HY120" s="1"/>
      <c r="HZ120" s="264">
        <f ca="1">HZ154</f>
        <v>-238.41874087623282</v>
      </c>
      <c r="IA120" s="1"/>
      <c r="IB120" s="1"/>
      <c r="IC120" s="1"/>
      <c r="ID120" s="264">
        <f ca="1">ID154</f>
        <v>-244.07990974581102</v>
      </c>
      <c r="IE120" s="1"/>
      <c r="IF120" s="1"/>
      <c r="IG120" s="1"/>
      <c r="IH120" s="264">
        <f ca="1">IH154</f>
        <v>-256.1872197770594</v>
      </c>
      <c r="IL120" s="264">
        <f ca="1">IL154</f>
        <v>-987.32225520455927</v>
      </c>
      <c r="IO120" s="1"/>
      <c r="IP120" s="264">
        <f ca="1">IP154</f>
        <v>-251.50332452752022</v>
      </c>
      <c r="IR120" s="1"/>
      <c r="IS120" s="1"/>
      <c r="IT120" s="264">
        <f ca="1">IT154</f>
        <v>-241.18494896934894</v>
      </c>
      <c r="IU120" s="1"/>
      <c r="IV120" s="1"/>
      <c r="IW120" s="1"/>
      <c r="IX120" s="264">
        <f ca="1">IX154</f>
        <v>-246.95143325810503</v>
      </c>
      <c r="IY120" s="1"/>
      <c r="IZ120" s="1"/>
      <c r="JA120" s="1"/>
      <c r="JB120" s="264">
        <f ca="1">JB154</f>
        <v>-259.19353855304803</v>
      </c>
      <c r="JF120" s="264">
        <f ca="1">JF154</f>
        <v>-998.83324530802224</v>
      </c>
      <c r="JI120" s="1"/>
      <c r="JJ120" s="264">
        <f ca="1">JJ154</f>
        <v>-254.99324329614527</v>
      </c>
      <c r="JL120" s="1"/>
      <c r="JM120" s="1"/>
      <c r="JN120" s="264">
        <f ca="1">JN154</f>
        <v>-244.48090956226258</v>
      </c>
      <c r="JO120" s="1"/>
      <c r="JP120" s="1"/>
      <c r="JQ120" s="1"/>
      <c r="JR120" s="264">
        <f ca="1">JR154</f>
        <v>-250.36663382120952</v>
      </c>
      <c r="JS120" s="1"/>
      <c r="JT120" s="1"/>
      <c r="JU120" s="1"/>
      <c r="JV120" s="264">
        <f ca="1">JV154</f>
        <v>-262.83445837926286</v>
      </c>
      <c r="JZ120" s="264">
        <f ca="1">JZ154</f>
        <v>-1012.6752450588803</v>
      </c>
      <c r="KC120" s="1"/>
      <c r="KD120" s="264">
        <f ca="1">KD154</f>
        <v>-258.6034620177594</v>
      </c>
      <c r="KF120" s="1"/>
      <c r="KG120" s="1"/>
      <c r="KH120" s="264">
        <f ca="1">KH154</f>
        <v>-247.89354876948707</v>
      </c>
      <c r="KI120" s="1"/>
      <c r="KJ120" s="1"/>
      <c r="KK120" s="1"/>
      <c r="KL120" s="264">
        <f ca="1">KL154</f>
        <v>-253.90110006679592</v>
      </c>
      <c r="KM120" s="1"/>
      <c r="KN120" s="1"/>
      <c r="KO120" s="1"/>
      <c r="KP120" s="264">
        <f ca="1">KP154</f>
        <v>-266.59941756060698</v>
      </c>
      <c r="KT120" s="264">
        <f ca="1">KT154</f>
        <v>-1026.9975284146494</v>
      </c>
    </row>
    <row r="121" spans="1:307">
      <c r="F121" s="7" t="s">
        <v>137</v>
      </c>
      <c r="H121" s="1"/>
      <c r="J121" s="1"/>
      <c r="K121" s="4"/>
      <c r="L121" s="4"/>
      <c r="N121" s="1"/>
      <c r="O121" s="1"/>
      <c r="P121" s="1"/>
      <c r="R121" s="1"/>
      <c r="S121" s="1"/>
      <c r="T121" s="1"/>
      <c r="V121" s="1"/>
      <c r="W121" s="1"/>
      <c r="X121" s="1"/>
      <c r="Z121" s="1"/>
      <c r="AB121" s="1"/>
      <c r="AD121" s="1"/>
      <c r="AE121" s="4"/>
      <c r="AF121" s="4"/>
      <c r="AH121" s="1"/>
      <c r="AI121" s="1"/>
      <c r="AJ121" s="1"/>
      <c r="AL121" s="1"/>
      <c r="AM121" s="1"/>
      <c r="AN121" s="1"/>
      <c r="AP121" s="1"/>
      <c r="AQ121" s="1"/>
      <c r="AR121" s="1"/>
      <c r="AT121" s="1"/>
      <c r="AV121" s="1"/>
      <c r="AX121" s="1"/>
      <c r="AY121" s="4"/>
      <c r="AZ121" s="4"/>
      <c r="BB121" s="1"/>
      <c r="BC121" s="1"/>
      <c r="BD121" s="1"/>
      <c r="BF121" s="1"/>
      <c r="BG121" s="1"/>
      <c r="BH121" s="1"/>
      <c r="BJ121" s="1"/>
      <c r="BK121" s="1"/>
      <c r="BL121" s="1"/>
      <c r="BN121" s="1"/>
      <c r="BP121" s="1"/>
      <c r="BR121" s="1"/>
      <c r="BS121" s="4"/>
      <c r="BT121" s="4"/>
      <c r="BV121" s="1"/>
      <c r="BW121" s="1"/>
      <c r="BX121" s="1"/>
      <c r="BZ121" s="1"/>
      <c r="CA121" s="1"/>
      <c r="CB121" s="1"/>
      <c r="CD121" s="1"/>
      <c r="CE121" s="1"/>
      <c r="CF121" s="1"/>
      <c r="CH121" s="1"/>
      <c r="DF121" s="264">
        <f>DF155</f>
        <v>0</v>
      </c>
      <c r="DJ121" s="264">
        <f>DJ155</f>
        <v>0</v>
      </c>
      <c r="DN121" s="264">
        <f>DN155</f>
        <v>0</v>
      </c>
      <c r="DR121" s="264">
        <f>DR155</f>
        <v>0</v>
      </c>
      <c r="DV121" s="264">
        <f>DV155</f>
        <v>0</v>
      </c>
      <c r="DY121" s="1"/>
      <c r="DZ121" s="264">
        <f>DZ155</f>
        <v>0</v>
      </c>
      <c r="EB121" s="1"/>
      <c r="EC121" s="1"/>
      <c r="ED121" s="264">
        <f>ED155</f>
        <v>0</v>
      </c>
      <c r="EE121" s="1"/>
      <c r="EF121" s="1"/>
      <c r="EG121" s="1"/>
      <c r="EH121" s="264">
        <f>EH155</f>
        <v>0</v>
      </c>
      <c r="EI121" s="1"/>
      <c r="EJ121" s="1"/>
      <c r="EK121" s="1"/>
      <c r="EL121" s="264">
        <f>EL155</f>
        <v>0</v>
      </c>
      <c r="EP121" s="264">
        <f>EP155</f>
        <v>0</v>
      </c>
      <c r="ES121" s="1"/>
      <c r="ET121" s="264">
        <f>ET155</f>
        <v>0</v>
      </c>
      <c r="EV121" s="1"/>
      <c r="EW121" s="1"/>
      <c r="EX121" s="264">
        <f>EX155</f>
        <v>0</v>
      </c>
      <c r="EY121" s="1"/>
      <c r="EZ121" s="1"/>
      <c r="FA121" s="1"/>
      <c r="FB121" s="264">
        <f>FB155</f>
        <v>0</v>
      </c>
      <c r="FC121" s="1"/>
      <c r="FD121" s="1"/>
      <c r="FE121" s="1"/>
      <c r="FF121" s="264">
        <f>FF155</f>
        <v>0</v>
      </c>
      <c r="FJ121" s="264">
        <f>FJ155</f>
        <v>0</v>
      </c>
      <c r="FM121" s="1"/>
      <c r="FN121" s="264">
        <f>FN155</f>
        <v>0</v>
      </c>
      <c r="FP121" s="1"/>
      <c r="FQ121" s="1"/>
      <c r="FR121" s="264">
        <f>FR155</f>
        <v>0</v>
      </c>
      <c r="FS121" s="1"/>
      <c r="FT121" s="1"/>
      <c r="FU121" s="1"/>
      <c r="FV121" s="264">
        <f>FV155</f>
        <v>0</v>
      </c>
      <c r="FW121" s="1"/>
      <c r="FX121" s="1"/>
      <c r="FY121" s="1"/>
      <c r="FZ121" s="264">
        <f>FZ155</f>
        <v>0</v>
      </c>
      <c r="GD121" s="264">
        <f>GD155</f>
        <v>0</v>
      </c>
      <c r="GG121" s="1"/>
      <c r="GH121" s="264">
        <f>GH155</f>
        <v>0</v>
      </c>
      <c r="GJ121" s="1"/>
      <c r="GK121" s="1"/>
      <c r="GL121" s="264">
        <f>GL155</f>
        <v>0</v>
      </c>
      <c r="GM121" s="1"/>
      <c r="GN121" s="1"/>
      <c r="GO121" s="1"/>
      <c r="GP121" s="264">
        <f>GP155</f>
        <v>0</v>
      </c>
      <c r="GQ121" s="1"/>
      <c r="GR121" s="1"/>
      <c r="GS121" s="1"/>
      <c r="GT121" s="264">
        <f>GT155</f>
        <v>0</v>
      </c>
      <c r="GX121" s="264">
        <f>GX155</f>
        <v>0</v>
      </c>
      <c r="HA121" s="1"/>
      <c r="HB121" s="264">
        <f>HB155</f>
        <v>0</v>
      </c>
      <c r="HD121" s="1"/>
      <c r="HE121" s="1"/>
      <c r="HF121" s="264">
        <f>HF155</f>
        <v>0</v>
      </c>
      <c r="HG121" s="1"/>
      <c r="HH121" s="1"/>
      <c r="HI121" s="1"/>
      <c r="HJ121" s="264">
        <f>HJ155</f>
        <v>0</v>
      </c>
      <c r="HK121" s="1"/>
      <c r="HL121" s="1"/>
      <c r="HM121" s="1"/>
      <c r="HN121" s="264">
        <f>HN155</f>
        <v>0</v>
      </c>
      <c r="HR121" s="264">
        <f>HR155</f>
        <v>0</v>
      </c>
      <c r="HU121" s="1"/>
      <c r="HV121" s="264">
        <f>HV155</f>
        <v>0</v>
      </c>
      <c r="HX121" s="1"/>
      <c r="HY121" s="1"/>
      <c r="HZ121" s="264">
        <f>HZ155</f>
        <v>0</v>
      </c>
      <c r="IA121" s="1"/>
      <c r="IB121" s="1"/>
      <c r="IC121" s="1"/>
      <c r="ID121" s="264">
        <f>ID155</f>
        <v>0</v>
      </c>
      <c r="IE121" s="1"/>
      <c r="IF121" s="1"/>
      <c r="IG121" s="1"/>
      <c r="IH121" s="264">
        <f>IH155</f>
        <v>0</v>
      </c>
      <c r="IL121" s="264">
        <f>IL155</f>
        <v>0</v>
      </c>
      <c r="IO121" s="1"/>
      <c r="IP121" s="264">
        <f>IP155</f>
        <v>0</v>
      </c>
      <c r="IR121" s="1"/>
      <c r="IS121" s="1"/>
      <c r="IT121" s="264">
        <f>IT155</f>
        <v>0</v>
      </c>
      <c r="IU121" s="1"/>
      <c r="IV121" s="1"/>
      <c r="IW121" s="1"/>
      <c r="IX121" s="264">
        <f>IX155</f>
        <v>0</v>
      </c>
      <c r="IY121" s="1"/>
      <c r="IZ121" s="1"/>
      <c r="JA121" s="1"/>
      <c r="JB121" s="264">
        <f>JB155</f>
        <v>0</v>
      </c>
      <c r="JF121" s="264">
        <f>JF155</f>
        <v>0</v>
      </c>
      <c r="JI121" s="1"/>
      <c r="JJ121" s="264">
        <f>JJ155</f>
        <v>0</v>
      </c>
      <c r="JL121" s="1"/>
      <c r="JM121" s="1"/>
      <c r="JN121" s="264">
        <f>JN155</f>
        <v>0</v>
      </c>
      <c r="JO121" s="1"/>
      <c r="JP121" s="1"/>
      <c r="JQ121" s="1"/>
      <c r="JR121" s="264">
        <f>JR155</f>
        <v>0</v>
      </c>
      <c r="JS121" s="1"/>
      <c r="JT121" s="1"/>
      <c r="JU121" s="1"/>
      <c r="JV121" s="264">
        <f>JV155</f>
        <v>0</v>
      </c>
      <c r="JZ121" s="264">
        <f>JZ155</f>
        <v>0</v>
      </c>
      <c r="KC121" s="1"/>
      <c r="KD121" s="264">
        <f>KD155</f>
        <v>0</v>
      </c>
      <c r="KF121" s="1"/>
      <c r="KG121" s="1"/>
      <c r="KH121" s="264">
        <f>KH155</f>
        <v>0</v>
      </c>
      <c r="KI121" s="1"/>
      <c r="KJ121" s="1"/>
      <c r="KK121" s="1"/>
      <c r="KL121" s="264">
        <f>KL155</f>
        <v>0</v>
      </c>
      <c r="KM121" s="1"/>
      <c r="KN121" s="1"/>
      <c r="KO121" s="1"/>
      <c r="KP121" s="264">
        <f>KP155</f>
        <v>0</v>
      </c>
      <c r="KT121" s="264">
        <f>KT155</f>
        <v>0</v>
      </c>
    </row>
    <row r="122" spans="1:307" ht="14" thickBot="1">
      <c r="H122" s="1"/>
      <c r="J122" s="1"/>
      <c r="K122" s="4"/>
      <c r="L122" s="4"/>
      <c r="N122" s="1"/>
      <c r="O122" s="1"/>
      <c r="P122" s="1"/>
      <c r="R122" s="1"/>
      <c r="S122" s="1"/>
      <c r="T122" s="1"/>
      <c r="V122" s="1"/>
      <c r="W122" s="1"/>
      <c r="X122" s="1"/>
      <c r="Z122" s="1"/>
      <c r="AB122" s="1"/>
      <c r="AD122" s="1"/>
      <c r="AE122" s="4"/>
      <c r="AF122" s="4"/>
      <c r="AH122" s="1"/>
      <c r="AI122" s="1"/>
      <c r="AJ122" s="1"/>
      <c r="AL122" s="1"/>
      <c r="AM122" s="1"/>
      <c r="AN122" s="1"/>
      <c r="AP122" s="1"/>
      <c r="AQ122" s="1"/>
      <c r="AR122" s="1"/>
      <c r="AT122" s="1"/>
      <c r="AV122" s="1"/>
      <c r="AX122" s="1"/>
      <c r="AY122" s="4"/>
      <c r="AZ122" s="4"/>
      <c r="BB122" s="1"/>
      <c r="BC122" s="1"/>
      <c r="BD122" s="1"/>
      <c r="BF122" s="1"/>
      <c r="BG122" s="1"/>
      <c r="BH122" s="1"/>
      <c r="BJ122" s="1"/>
      <c r="BK122" s="1"/>
      <c r="BL122" s="1"/>
      <c r="BN122" s="1"/>
      <c r="BP122" s="1"/>
      <c r="BR122" s="1"/>
      <c r="BS122" s="4"/>
      <c r="BT122" s="4"/>
      <c r="BV122" s="1"/>
      <c r="BW122" s="1"/>
      <c r="BX122" s="1"/>
      <c r="BZ122" s="1"/>
      <c r="CA122" s="1"/>
      <c r="CB122" s="1"/>
      <c r="CD122" s="1"/>
      <c r="CE122" s="1"/>
      <c r="CF122" s="1"/>
      <c r="CH122" s="1"/>
      <c r="DF122" s="264"/>
      <c r="DG122" s="264"/>
      <c r="DH122" s="264"/>
      <c r="DI122" s="264"/>
      <c r="DJ122" s="264"/>
      <c r="DR122" s="1"/>
      <c r="DV122" s="1"/>
      <c r="DY122" s="1"/>
      <c r="DZ122" s="264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P122" s="1"/>
      <c r="ES122" s="1"/>
      <c r="ET122" s="264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J122" s="1"/>
      <c r="FM122" s="1"/>
      <c r="FN122" s="264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D122" s="1"/>
      <c r="GG122" s="1"/>
      <c r="GH122" s="264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X122" s="1"/>
      <c r="HA122" s="1"/>
      <c r="HB122" s="264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R122" s="1"/>
      <c r="HU122" s="1"/>
      <c r="HV122" s="264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L122" s="1"/>
      <c r="IO122" s="1"/>
      <c r="IP122" s="264"/>
      <c r="IR122" s="1"/>
      <c r="IS122" s="1"/>
      <c r="IT122" s="1"/>
      <c r="IU122" s="1"/>
      <c r="IV122" s="1"/>
      <c r="IW122" s="1"/>
      <c r="IX122" s="1"/>
      <c r="IY122" s="1"/>
      <c r="IZ122" s="1"/>
      <c r="JA122" s="1"/>
      <c r="JB122" s="1"/>
      <c r="JF122" s="1"/>
      <c r="JI122" s="1"/>
      <c r="JJ122" s="264"/>
      <c r="JL122" s="1"/>
      <c r="JM122" s="1"/>
      <c r="JN122" s="1"/>
      <c r="JO122" s="1"/>
      <c r="JP122" s="1"/>
      <c r="JQ122" s="1"/>
      <c r="JR122" s="1"/>
      <c r="JS122" s="1"/>
      <c r="JT122" s="1"/>
      <c r="JU122" s="1"/>
      <c r="JV122" s="1"/>
      <c r="JZ122" s="1"/>
      <c r="KC122" s="1"/>
      <c r="KD122" s="264"/>
      <c r="KF122" s="1"/>
      <c r="KG122" s="1"/>
      <c r="KH122" s="1"/>
      <c r="KI122" s="1"/>
      <c r="KJ122" s="1"/>
      <c r="KK122" s="1"/>
      <c r="KL122" s="1"/>
      <c r="KM122" s="1"/>
      <c r="KN122" s="1"/>
      <c r="KO122" s="1"/>
      <c r="KP122" s="1"/>
      <c r="KT122" s="1"/>
    </row>
    <row r="123" spans="1:307" ht="14" thickBot="1">
      <c r="F123" s="684" t="s">
        <v>285</v>
      </c>
      <c r="H123" s="1"/>
      <c r="J123" s="1"/>
      <c r="K123" s="4"/>
      <c r="L123" s="4"/>
      <c r="N123" s="1"/>
      <c r="O123" s="1"/>
      <c r="P123" s="1"/>
      <c r="R123" s="1"/>
      <c r="S123" s="1"/>
      <c r="T123" s="1"/>
      <c r="V123" s="1"/>
      <c r="W123" s="1"/>
      <c r="X123" s="1"/>
      <c r="Z123" s="1"/>
      <c r="AB123" s="1"/>
      <c r="AD123" s="1"/>
      <c r="AE123" s="4"/>
      <c r="AF123" s="4"/>
      <c r="AH123" s="1"/>
      <c r="AI123" s="1"/>
      <c r="AJ123" s="1"/>
      <c r="AL123" s="1"/>
      <c r="AM123" s="1"/>
      <c r="AN123" s="1"/>
      <c r="AP123" s="1"/>
      <c r="AQ123" s="1"/>
      <c r="AR123" s="1"/>
      <c r="AT123" s="1"/>
      <c r="AV123" s="1"/>
      <c r="AX123" s="1"/>
      <c r="AY123" s="4"/>
      <c r="AZ123" s="4"/>
      <c r="BB123" s="1"/>
      <c r="BC123" s="1"/>
      <c r="BD123" s="1"/>
      <c r="BF123" s="1"/>
      <c r="BG123" s="1"/>
      <c r="BH123" s="1"/>
      <c r="BJ123" s="1"/>
      <c r="BK123" s="1"/>
      <c r="BL123" s="1"/>
      <c r="BN123" s="1"/>
      <c r="BP123" s="1"/>
      <c r="BR123" s="1"/>
      <c r="BS123" s="4"/>
      <c r="BT123" s="4"/>
      <c r="BV123" s="1"/>
      <c r="BW123" s="1"/>
      <c r="BX123" s="1"/>
      <c r="BZ123" s="1"/>
      <c r="CA123" s="1"/>
      <c r="CB123" s="1"/>
      <c r="CD123" s="1"/>
      <c r="CE123" s="1"/>
      <c r="CF123" s="1"/>
      <c r="CH123" s="1"/>
      <c r="DF123" s="265">
        <f ca="1">DF83-DF114</f>
        <v>0</v>
      </c>
      <c r="DJ123" s="265">
        <f ca="1">DJ83-DJ114</f>
        <v>0</v>
      </c>
      <c r="DN123" s="265">
        <f ca="1">DN83-DN114</f>
        <v>0</v>
      </c>
      <c r="DR123" s="265">
        <f ca="1">DR83-DR114</f>
        <v>0</v>
      </c>
      <c r="DV123" s="265">
        <f ca="1">DV83-DV114</f>
        <v>0</v>
      </c>
      <c r="DY123" s="1"/>
      <c r="DZ123" s="265">
        <f ca="1">DZ83-DZ114</f>
        <v>0</v>
      </c>
      <c r="EB123" s="1"/>
      <c r="EC123" s="1"/>
      <c r="ED123" s="265">
        <f ca="1">ED83-ED114</f>
        <v>0</v>
      </c>
      <c r="EE123" s="1"/>
      <c r="EF123" s="1"/>
      <c r="EG123" s="1"/>
      <c r="EH123" s="265">
        <f ca="1">EH83-EH114</f>
        <v>0</v>
      </c>
      <c r="EI123" s="1"/>
      <c r="EJ123" s="1"/>
      <c r="EK123" s="1"/>
      <c r="EL123" s="265">
        <f ca="1">EL83-EL114</f>
        <v>0</v>
      </c>
      <c r="EP123" s="265">
        <f ca="1">EP83-EP114</f>
        <v>0</v>
      </c>
      <c r="ES123" s="1"/>
      <c r="ET123" s="265">
        <f ca="1">ET83-ET114</f>
        <v>0</v>
      </c>
      <c r="EV123" s="1"/>
      <c r="EW123" s="1"/>
      <c r="EX123" s="265">
        <f ca="1">EX83-EX114</f>
        <v>0</v>
      </c>
      <c r="EY123" s="1"/>
      <c r="EZ123" s="1"/>
      <c r="FA123" s="1"/>
      <c r="FB123" s="265">
        <f ca="1">FB83-FB114</f>
        <v>0</v>
      </c>
      <c r="FC123" s="1"/>
      <c r="FD123" s="1"/>
      <c r="FE123" s="1"/>
      <c r="FF123" s="265">
        <f ca="1">FF83-FF114</f>
        <v>0</v>
      </c>
      <c r="FJ123" s="265">
        <f ca="1">FJ83-FJ114</f>
        <v>0</v>
      </c>
      <c r="FM123" s="1"/>
      <c r="FN123" s="265">
        <f ca="1">FN83-FN114</f>
        <v>0</v>
      </c>
      <c r="FP123" s="1"/>
      <c r="FQ123" s="1"/>
      <c r="FR123" s="265">
        <f ca="1">FR83-FR114</f>
        <v>0</v>
      </c>
      <c r="FS123" s="1"/>
      <c r="FT123" s="1"/>
      <c r="FU123" s="1"/>
      <c r="FV123" s="265">
        <f ca="1">FV83-FV114</f>
        <v>0</v>
      </c>
      <c r="FW123" s="1"/>
      <c r="FX123" s="1"/>
      <c r="FY123" s="1"/>
      <c r="FZ123" s="265">
        <f ca="1">FZ83-FZ114</f>
        <v>0</v>
      </c>
      <c r="GD123" s="265">
        <f ca="1">GD83-GD114</f>
        <v>0</v>
      </c>
      <c r="GG123" s="1"/>
      <c r="GH123" s="265">
        <f ca="1">GH83-GH114</f>
        <v>0</v>
      </c>
      <c r="GJ123" s="1"/>
      <c r="GK123" s="1"/>
      <c r="GL123" s="265">
        <f ca="1">GL83-GL114</f>
        <v>0</v>
      </c>
      <c r="GM123" s="1"/>
      <c r="GN123" s="1"/>
      <c r="GO123" s="1"/>
      <c r="GP123" s="265">
        <f ca="1">GP83-GP114</f>
        <v>0</v>
      </c>
      <c r="GQ123" s="1"/>
      <c r="GR123" s="1"/>
      <c r="GS123" s="1"/>
      <c r="GT123" s="265">
        <f ca="1">GT83-GT114</f>
        <v>0</v>
      </c>
      <c r="GX123" s="265">
        <f ca="1">GX83-GX114</f>
        <v>0</v>
      </c>
      <c r="HA123" s="1"/>
      <c r="HB123" s="265">
        <f ca="1">HB83-HB114</f>
        <v>0</v>
      </c>
      <c r="HD123" s="1"/>
      <c r="HE123" s="1"/>
      <c r="HF123" s="265">
        <f ca="1">HF83-HF114</f>
        <v>0</v>
      </c>
      <c r="HG123" s="1"/>
      <c r="HH123" s="1"/>
      <c r="HI123" s="1"/>
      <c r="HJ123" s="265">
        <f ca="1">HJ83-HJ114</f>
        <v>0</v>
      </c>
      <c r="HK123" s="1"/>
      <c r="HL123" s="1"/>
      <c r="HM123" s="1"/>
      <c r="HN123" s="265">
        <f ca="1">HN83-HN114</f>
        <v>0</v>
      </c>
      <c r="HR123" s="265">
        <f ca="1">HR83-HR114</f>
        <v>0</v>
      </c>
      <c r="HU123" s="1"/>
      <c r="HV123" s="265">
        <f ca="1">HV83-HV114</f>
        <v>0</v>
      </c>
      <c r="HX123" s="1"/>
      <c r="HY123" s="1"/>
      <c r="HZ123" s="265">
        <f ca="1">HZ83-HZ114</f>
        <v>0</v>
      </c>
      <c r="IA123" s="1"/>
      <c r="IB123" s="1"/>
      <c r="IC123" s="1"/>
      <c r="ID123" s="265">
        <f ca="1">ID83-ID114</f>
        <v>0</v>
      </c>
      <c r="IE123" s="1"/>
      <c r="IF123" s="1"/>
      <c r="IG123" s="1"/>
      <c r="IH123" s="265">
        <f ca="1">IH83-IH114</f>
        <v>0</v>
      </c>
      <c r="IL123" s="265">
        <f ca="1">IL83-IL114</f>
        <v>0</v>
      </c>
      <c r="IO123" s="1"/>
      <c r="IP123" s="265">
        <f ca="1">IP83-IP114</f>
        <v>0</v>
      </c>
      <c r="IR123" s="1"/>
      <c r="IS123" s="1"/>
      <c r="IT123" s="265">
        <f ca="1">IT83-IT114</f>
        <v>0</v>
      </c>
      <c r="IU123" s="1"/>
      <c r="IV123" s="1"/>
      <c r="IW123" s="1"/>
      <c r="IX123" s="265">
        <f ca="1">IX83-IX114</f>
        <v>0</v>
      </c>
      <c r="IY123" s="1"/>
      <c r="IZ123" s="1"/>
      <c r="JA123" s="1"/>
      <c r="JB123" s="265">
        <f ca="1">JB83-JB114</f>
        <v>0</v>
      </c>
      <c r="JF123" s="265">
        <f ca="1">JF83-JF114</f>
        <v>0</v>
      </c>
      <c r="JI123" s="1"/>
      <c r="JJ123" s="265">
        <f ca="1">JJ83-JJ114</f>
        <v>0</v>
      </c>
      <c r="JL123" s="1"/>
      <c r="JM123" s="1"/>
      <c r="JN123" s="265">
        <f ca="1">JN83-JN114</f>
        <v>0</v>
      </c>
      <c r="JO123" s="1"/>
      <c r="JP123" s="1"/>
      <c r="JQ123" s="1"/>
      <c r="JR123" s="265">
        <f ca="1">JR83-JR114</f>
        <v>0</v>
      </c>
      <c r="JS123" s="1"/>
      <c r="JT123" s="1"/>
      <c r="JU123" s="1"/>
      <c r="JV123" s="265">
        <f ca="1">JV83-JV114</f>
        <v>0</v>
      </c>
      <c r="JZ123" s="265">
        <f ca="1">JZ83-JZ114</f>
        <v>0</v>
      </c>
      <c r="KC123" s="1"/>
      <c r="KD123" s="265">
        <f ca="1">KD83-KD114</f>
        <v>0</v>
      </c>
      <c r="KF123" s="1"/>
      <c r="KG123" s="1"/>
      <c r="KH123" s="265">
        <f ca="1">KH83-KH114</f>
        <v>0</v>
      </c>
      <c r="KI123" s="1"/>
      <c r="KJ123" s="1"/>
      <c r="KK123" s="1"/>
      <c r="KL123" s="265">
        <f ca="1">KL83-KL114</f>
        <v>0</v>
      </c>
      <c r="KM123" s="1"/>
      <c r="KN123" s="1"/>
      <c r="KO123" s="1"/>
      <c r="KP123" s="265">
        <f ca="1">KP83-KP114</f>
        <v>0</v>
      </c>
      <c r="KT123" s="265">
        <f ca="1">KT83-KT114</f>
        <v>0</v>
      </c>
    </row>
    <row r="124" spans="1:307" ht="20" customHeight="1">
      <c r="A124" s="813" t="s">
        <v>117</v>
      </c>
      <c r="B124" s="814"/>
      <c r="C124" s="814"/>
      <c r="D124" s="814"/>
      <c r="E124" s="814"/>
      <c r="F124" s="814"/>
      <c r="G124" s="463" t="s">
        <v>243</v>
      </c>
      <c r="H124" s="1"/>
      <c r="J124" s="1"/>
      <c r="K124" s="4"/>
      <c r="L124" s="4"/>
      <c r="N124" s="1"/>
      <c r="O124" s="1"/>
      <c r="P124" s="1"/>
      <c r="R124" s="1"/>
      <c r="S124" s="1"/>
      <c r="T124" s="1"/>
      <c r="V124" s="1"/>
      <c r="W124" s="1"/>
      <c r="X124" s="1"/>
      <c r="Z124" s="1"/>
      <c r="AB124" s="1"/>
      <c r="AD124" s="1"/>
      <c r="AE124" s="4"/>
      <c r="AF124" s="4"/>
      <c r="AH124" s="1"/>
      <c r="AI124" s="1"/>
      <c r="AJ124" s="1"/>
      <c r="AL124" s="1"/>
      <c r="AM124" s="1"/>
      <c r="AN124" s="1"/>
      <c r="AP124" s="1"/>
      <c r="AQ124" s="1"/>
      <c r="AR124" s="1"/>
      <c r="AT124" s="1"/>
      <c r="AV124" s="1"/>
      <c r="AX124" s="1"/>
      <c r="AY124" s="4"/>
      <c r="AZ124" s="4"/>
      <c r="BB124" s="1"/>
      <c r="BC124" s="1"/>
      <c r="BD124" s="1"/>
      <c r="BF124" s="1"/>
      <c r="BG124" s="1"/>
      <c r="BH124" s="1"/>
      <c r="BJ124" s="1"/>
      <c r="BK124" s="1"/>
      <c r="BL124" s="1"/>
      <c r="BN124" s="1"/>
      <c r="BP124" s="1"/>
      <c r="BR124" s="1"/>
      <c r="BS124" s="4"/>
      <c r="BT124" s="4"/>
      <c r="BV124" s="1"/>
      <c r="BW124" s="1"/>
      <c r="BX124" s="1"/>
      <c r="BZ124" s="1"/>
      <c r="CA124" s="1"/>
      <c r="CB124" s="1"/>
      <c r="CD124" s="1"/>
      <c r="CE124" s="1"/>
      <c r="CF124" s="1"/>
      <c r="CH124" s="1"/>
      <c r="DY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S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M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GG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HA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U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O124" s="1"/>
      <c r="IR124" s="1"/>
      <c r="IS124" s="1"/>
      <c r="IT124" s="1"/>
      <c r="IU124" s="1"/>
      <c r="IV124" s="1"/>
      <c r="IW124" s="1"/>
      <c r="IX124" s="1"/>
      <c r="IY124" s="1"/>
      <c r="IZ124" s="1"/>
      <c r="JA124" s="1"/>
      <c r="JI124" s="1"/>
      <c r="JL124" s="1"/>
      <c r="JM124" s="1"/>
      <c r="JN124" s="1"/>
      <c r="JO124" s="1"/>
      <c r="JP124" s="1"/>
      <c r="JQ124" s="1"/>
      <c r="JR124" s="1"/>
      <c r="JS124" s="1"/>
      <c r="JT124" s="1"/>
      <c r="JU124" s="1"/>
      <c r="KC124" s="1"/>
      <c r="KF124" s="1"/>
      <c r="KG124" s="1"/>
      <c r="KH124" s="1"/>
      <c r="KI124" s="1"/>
      <c r="KJ124" s="1"/>
      <c r="KK124" s="1"/>
      <c r="KL124" s="1"/>
      <c r="KM124" s="1"/>
      <c r="KN124" s="1"/>
      <c r="KO124" s="1"/>
    </row>
    <row r="125" spans="1:307" ht="20" customHeight="1">
      <c r="A125" s="813"/>
      <c r="B125" s="814"/>
      <c r="C125" s="814"/>
      <c r="D125" s="814"/>
      <c r="E125" s="814"/>
      <c r="F125" s="814"/>
      <c r="G125" s="7"/>
      <c r="H125" s="233"/>
      <c r="I125" s="251"/>
      <c r="J125" s="252"/>
      <c r="K125" s="7"/>
      <c r="L125" s="233"/>
      <c r="M125" s="251"/>
      <c r="N125" s="252"/>
      <c r="O125" s="7"/>
      <c r="P125" s="233"/>
      <c r="Q125" s="251"/>
      <c r="R125" s="252"/>
      <c r="S125" s="7"/>
      <c r="T125" s="233"/>
      <c r="U125" s="251"/>
      <c r="V125" s="252"/>
      <c r="W125" s="7"/>
      <c r="X125" s="98"/>
      <c r="Y125" s="50"/>
      <c r="Z125" s="229"/>
      <c r="AB125" s="233"/>
      <c r="AC125" s="251"/>
      <c r="AD125" s="252"/>
      <c r="AE125" s="7"/>
      <c r="AF125" s="233"/>
      <c r="AG125" s="251"/>
      <c r="AH125" s="252"/>
      <c r="AI125" s="7"/>
      <c r="AJ125" s="233"/>
      <c r="AK125" s="251"/>
      <c r="AL125" s="252"/>
      <c r="AM125" s="7"/>
      <c r="AN125" s="233"/>
      <c r="AO125" s="251"/>
      <c r="AP125" s="252"/>
      <c r="AQ125" s="7"/>
      <c r="AR125" s="98"/>
      <c r="AS125" s="50"/>
      <c r="AT125" s="229"/>
      <c r="AV125" s="233"/>
      <c r="AW125" s="251"/>
      <c r="AX125" s="252"/>
      <c r="AY125" s="7"/>
      <c r="AZ125" s="233"/>
      <c r="BA125" s="251"/>
      <c r="BB125" s="252"/>
      <c r="BC125" s="7"/>
      <c r="BD125" s="233"/>
      <c r="BE125" s="251"/>
      <c r="BF125" s="252"/>
      <c r="BG125" s="7"/>
      <c r="BH125" s="233"/>
      <c r="BI125" s="251"/>
      <c r="BJ125" s="252"/>
      <c r="BK125" s="7"/>
      <c r="BL125" s="98"/>
      <c r="BM125" s="50"/>
      <c r="BN125" s="229"/>
      <c r="BP125" s="233"/>
      <c r="BQ125" s="251"/>
      <c r="BR125" s="252"/>
      <c r="BS125" s="7"/>
      <c r="BT125" s="233"/>
      <c r="BU125" s="251"/>
      <c r="BV125" s="252"/>
      <c r="BW125" s="7"/>
      <c r="BX125" s="233"/>
      <c r="BY125" s="251"/>
      <c r="BZ125" s="252"/>
      <c r="CA125" s="7"/>
      <c r="CB125" s="233"/>
      <c r="CC125" s="251"/>
      <c r="CD125" s="252"/>
      <c r="CE125" s="7"/>
      <c r="CF125" s="98"/>
      <c r="CG125" s="50"/>
      <c r="CH125" s="229"/>
      <c r="CJ125" s="233"/>
      <c r="CK125" s="251"/>
      <c r="CL125" s="252"/>
      <c r="CM125" s="7"/>
      <c r="CN125" s="233"/>
      <c r="CO125" s="251"/>
      <c r="CP125" s="252"/>
      <c r="CQ125" s="7"/>
      <c r="CR125" s="233"/>
      <c r="CS125" s="251"/>
      <c r="CT125" s="252"/>
      <c r="CU125" s="7"/>
      <c r="CV125" s="233"/>
      <c r="CW125" s="251"/>
      <c r="CX125" s="252"/>
      <c r="CY125" s="7"/>
      <c r="CZ125" s="98"/>
      <c r="DA125" s="50"/>
      <c r="DB125" s="229"/>
      <c r="DC125" s="9"/>
      <c r="DE125" s="271"/>
      <c r="DF125" s="292"/>
      <c r="DG125" s="290"/>
      <c r="DI125" s="271"/>
      <c r="DJ125" s="292"/>
      <c r="DK125" s="290"/>
      <c r="DM125" s="271"/>
      <c r="DN125" s="292"/>
      <c r="DO125" s="290"/>
      <c r="DQ125" s="271"/>
      <c r="DR125" s="292"/>
      <c r="DS125" s="290"/>
      <c r="DU125" s="98"/>
      <c r="DV125" s="50"/>
      <c r="DW125" s="229"/>
      <c r="DY125" s="271"/>
      <c r="DZ125" s="292"/>
      <c r="EA125" s="290"/>
      <c r="EB125" s="1"/>
      <c r="EC125" s="271"/>
      <c r="ED125" s="292"/>
      <c r="EE125" s="290"/>
      <c r="EF125" s="1"/>
      <c r="EG125" s="271"/>
      <c r="EH125" s="292"/>
      <c r="EI125" s="290"/>
      <c r="EJ125" s="1"/>
      <c r="EK125" s="271"/>
      <c r="EL125" s="292"/>
      <c r="EM125" s="290"/>
      <c r="EO125" s="98"/>
      <c r="EP125" s="50"/>
      <c r="EQ125" s="229"/>
      <c r="ES125" s="271"/>
      <c r="ET125" s="292"/>
      <c r="EU125" s="290"/>
      <c r="EV125" s="1"/>
      <c r="EW125" s="271"/>
      <c r="EX125" s="292"/>
      <c r="EY125" s="290"/>
      <c r="EZ125" s="1"/>
      <c r="FA125" s="271"/>
      <c r="FB125" s="292"/>
      <c r="FC125" s="290"/>
      <c r="FD125" s="1"/>
      <c r="FE125" s="271"/>
      <c r="FF125" s="292"/>
      <c r="FG125" s="290"/>
      <c r="FI125" s="98"/>
      <c r="FJ125" s="50"/>
      <c r="FK125" s="229"/>
      <c r="FM125" s="271"/>
      <c r="FN125" s="292"/>
      <c r="FO125" s="290"/>
      <c r="FP125" s="1"/>
      <c r="FQ125" s="271"/>
      <c r="FR125" s="292"/>
      <c r="FS125" s="290"/>
      <c r="FT125" s="1"/>
      <c r="FU125" s="271"/>
      <c r="FV125" s="292"/>
      <c r="FW125" s="290"/>
      <c r="FX125" s="1"/>
      <c r="FY125" s="271"/>
      <c r="FZ125" s="292"/>
      <c r="GA125" s="290"/>
      <c r="GC125" s="98"/>
      <c r="GD125" s="50"/>
      <c r="GE125" s="229"/>
      <c r="GG125" s="271"/>
      <c r="GH125" s="292"/>
      <c r="GI125" s="290"/>
      <c r="GJ125" s="1"/>
      <c r="GK125" s="271"/>
      <c r="GL125" s="292"/>
      <c r="GM125" s="290"/>
      <c r="GN125" s="1"/>
      <c r="GO125" s="271"/>
      <c r="GP125" s="292"/>
      <c r="GQ125" s="290"/>
      <c r="GR125" s="1"/>
      <c r="GS125" s="271"/>
      <c r="GT125" s="292"/>
      <c r="GU125" s="290"/>
      <c r="GW125" s="98"/>
      <c r="GX125" s="50"/>
      <c r="GY125" s="229"/>
      <c r="HA125" s="271"/>
      <c r="HB125" s="292"/>
      <c r="HC125" s="290"/>
      <c r="HD125" s="1"/>
      <c r="HE125" s="271"/>
      <c r="HF125" s="292"/>
      <c r="HG125" s="290"/>
      <c r="HH125" s="1"/>
      <c r="HI125" s="271"/>
      <c r="HJ125" s="292"/>
      <c r="HK125" s="290"/>
      <c r="HL125" s="1"/>
      <c r="HM125" s="271"/>
      <c r="HN125" s="292"/>
      <c r="HO125" s="290"/>
      <c r="HQ125" s="98"/>
      <c r="HR125" s="50"/>
      <c r="HS125" s="229"/>
      <c r="HU125" s="271"/>
      <c r="HV125" s="292"/>
      <c r="HW125" s="290"/>
      <c r="HX125" s="1"/>
      <c r="HY125" s="271"/>
      <c r="HZ125" s="292"/>
      <c r="IA125" s="290"/>
      <c r="IB125" s="1"/>
      <c r="IC125" s="271"/>
      <c r="ID125" s="292"/>
      <c r="IE125" s="290"/>
      <c r="IF125" s="1"/>
      <c r="IG125" s="271"/>
      <c r="IH125" s="292"/>
      <c r="II125" s="290"/>
      <c r="IK125" s="98"/>
      <c r="IL125" s="50"/>
      <c r="IM125" s="229"/>
      <c r="IO125" s="271"/>
      <c r="IP125" s="292"/>
      <c r="IQ125" s="290"/>
      <c r="IR125" s="1"/>
      <c r="IS125" s="271"/>
      <c r="IT125" s="292"/>
      <c r="IU125" s="290"/>
      <c r="IV125" s="1"/>
      <c r="IW125" s="271"/>
      <c r="IX125" s="292"/>
      <c r="IY125" s="290"/>
      <c r="IZ125" s="1"/>
      <c r="JA125" s="271"/>
      <c r="JB125" s="292"/>
      <c r="JC125" s="290"/>
      <c r="JE125" s="98"/>
      <c r="JF125" s="50"/>
      <c r="JG125" s="229"/>
      <c r="JI125" s="271"/>
      <c r="JJ125" s="292"/>
      <c r="JK125" s="290"/>
      <c r="JL125" s="1"/>
      <c r="JM125" s="271"/>
      <c r="JN125" s="292"/>
      <c r="JO125" s="290"/>
      <c r="JP125" s="1"/>
      <c r="JQ125" s="271"/>
      <c r="JR125" s="292"/>
      <c r="JS125" s="290"/>
      <c r="JT125" s="1"/>
      <c r="JU125" s="271"/>
      <c r="JV125" s="292"/>
      <c r="JW125" s="290"/>
      <c r="JY125" s="98"/>
      <c r="JZ125" s="50"/>
      <c r="KA125" s="229"/>
      <c r="KC125" s="271"/>
      <c r="KD125" s="292"/>
      <c r="KE125" s="290"/>
      <c r="KF125" s="1"/>
      <c r="KG125" s="271"/>
      <c r="KH125" s="292"/>
      <c r="KI125" s="290"/>
      <c r="KJ125" s="1"/>
      <c r="KK125" s="271"/>
      <c r="KL125" s="292"/>
      <c r="KM125" s="290"/>
      <c r="KN125" s="1"/>
      <c r="KO125" s="271"/>
      <c r="KP125" s="292"/>
      <c r="KQ125" s="290"/>
      <c r="KS125" s="98"/>
      <c r="KT125" s="50"/>
      <c r="KU125" s="229"/>
    </row>
    <row r="126" spans="1:307">
      <c r="A126" s="60" t="s">
        <v>49</v>
      </c>
      <c r="G126" s="7"/>
      <c r="H126" s="236"/>
      <c r="I126" s="253"/>
      <c r="J126" s="254"/>
      <c r="K126" s="7"/>
      <c r="L126" s="236"/>
      <c r="M126" s="253"/>
      <c r="N126" s="254"/>
      <c r="O126" s="7"/>
      <c r="P126" s="236"/>
      <c r="Q126" s="253"/>
      <c r="R126" s="254"/>
      <c r="S126" s="7"/>
      <c r="T126" s="236"/>
      <c r="U126" s="253"/>
      <c r="V126" s="254"/>
      <c r="W126" s="7"/>
      <c r="X126" s="37"/>
      <c r="Y126" s="51"/>
      <c r="Z126" s="40"/>
      <c r="AB126" s="236"/>
      <c r="AC126" s="253"/>
      <c r="AD126" s="254"/>
      <c r="AE126" s="7"/>
      <c r="AF126" s="236"/>
      <c r="AG126" s="253"/>
      <c r="AH126" s="254"/>
      <c r="AI126" s="7"/>
      <c r="AJ126" s="236"/>
      <c r="AK126" s="253"/>
      <c r="AL126" s="254"/>
      <c r="AM126" s="7"/>
      <c r="AN126" s="236"/>
      <c r="AO126" s="253"/>
      <c r="AP126" s="254"/>
      <c r="AQ126" s="7"/>
      <c r="AR126" s="37"/>
      <c r="AS126" s="51"/>
      <c r="AT126" s="40"/>
      <c r="AV126" s="236"/>
      <c r="AW126" s="253"/>
      <c r="AX126" s="254"/>
      <c r="AY126" s="7"/>
      <c r="AZ126" s="236"/>
      <c r="BA126" s="253"/>
      <c r="BB126" s="254"/>
      <c r="BC126" s="7"/>
      <c r="BD126" s="236"/>
      <c r="BE126" s="253"/>
      <c r="BF126" s="254"/>
      <c r="BG126" s="7"/>
      <c r="BH126" s="236"/>
      <c r="BI126" s="253"/>
      <c r="BJ126" s="254"/>
      <c r="BK126" s="7"/>
      <c r="BL126" s="37"/>
      <c r="BM126" s="51"/>
      <c r="BN126" s="40"/>
      <c r="BP126" s="236"/>
      <c r="BQ126" s="253"/>
      <c r="BR126" s="254"/>
      <c r="BS126" s="7"/>
      <c r="BT126" s="236"/>
      <c r="BU126" s="253"/>
      <c r="BV126" s="254"/>
      <c r="BW126" s="7"/>
      <c r="BX126" s="236"/>
      <c r="BY126" s="253"/>
      <c r="BZ126" s="254"/>
      <c r="CA126" s="7"/>
      <c r="CB126" s="236"/>
      <c r="CC126" s="253"/>
      <c r="CD126" s="254"/>
      <c r="CE126" s="7"/>
      <c r="CF126" s="37"/>
      <c r="CG126" s="51"/>
      <c r="CH126" s="40"/>
      <c r="CJ126" s="236"/>
      <c r="CK126" s="253"/>
      <c r="CL126" s="254"/>
      <c r="CM126" s="7"/>
      <c r="CN126" s="236"/>
      <c r="CO126" s="253"/>
      <c r="CP126" s="254"/>
      <c r="CQ126" s="7"/>
      <c r="CR126" s="236"/>
      <c r="CS126" s="253"/>
      <c r="CT126" s="254"/>
      <c r="CU126" s="7"/>
      <c r="CV126" s="236"/>
      <c r="CW126" s="253"/>
      <c r="CX126" s="254"/>
      <c r="CY126" s="7"/>
      <c r="CZ126" s="37"/>
      <c r="DA126" s="51"/>
      <c r="DB126" s="40"/>
      <c r="DC126" s="9"/>
      <c r="DE126" s="274"/>
      <c r="DF126" s="293"/>
      <c r="DG126" s="291"/>
      <c r="DI126" s="274"/>
      <c r="DJ126" s="293"/>
      <c r="DK126" s="291"/>
      <c r="DM126" s="274"/>
      <c r="DN126" s="293"/>
      <c r="DO126" s="291"/>
      <c r="DQ126" s="274"/>
      <c r="DR126" s="293"/>
      <c r="DS126" s="291"/>
      <c r="DU126" s="37"/>
      <c r="DV126" s="51"/>
      <c r="DW126" s="40"/>
      <c r="DY126" s="274"/>
      <c r="DZ126" s="293"/>
      <c r="EA126" s="291"/>
      <c r="EB126" s="1"/>
      <c r="EC126" s="274"/>
      <c r="ED126" s="293"/>
      <c r="EE126" s="291"/>
      <c r="EF126" s="1"/>
      <c r="EG126" s="274"/>
      <c r="EH126" s="293"/>
      <c r="EI126" s="291"/>
      <c r="EJ126" s="1"/>
      <c r="EK126" s="274"/>
      <c r="EL126" s="293"/>
      <c r="EM126" s="291"/>
      <c r="EO126" s="37"/>
      <c r="EP126" s="51"/>
      <c r="EQ126" s="40"/>
      <c r="ES126" s="274"/>
      <c r="ET126" s="293"/>
      <c r="EU126" s="291"/>
      <c r="EV126" s="1"/>
      <c r="EW126" s="274"/>
      <c r="EX126" s="293"/>
      <c r="EY126" s="291"/>
      <c r="EZ126" s="1"/>
      <c r="FA126" s="274"/>
      <c r="FB126" s="293"/>
      <c r="FC126" s="291"/>
      <c r="FD126" s="1"/>
      <c r="FE126" s="274"/>
      <c r="FF126" s="293"/>
      <c r="FG126" s="291"/>
      <c r="FI126" s="37"/>
      <c r="FJ126" s="51"/>
      <c r="FK126" s="40"/>
      <c r="FM126" s="274"/>
      <c r="FN126" s="293"/>
      <c r="FO126" s="291"/>
      <c r="FP126" s="1"/>
      <c r="FQ126" s="274"/>
      <c r="FR126" s="293"/>
      <c r="FS126" s="291"/>
      <c r="FT126" s="1"/>
      <c r="FU126" s="274"/>
      <c r="FV126" s="293"/>
      <c r="FW126" s="291"/>
      <c r="FX126" s="1"/>
      <c r="FY126" s="274"/>
      <c r="FZ126" s="293"/>
      <c r="GA126" s="291"/>
      <c r="GC126" s="37"/>
      <c r="GD126" s="51"/>
      <c r="GE126" s="40"/>
      <c r="GG126" s="274"/>
      <c r="GH126" s="293"/>
      <c r="GI126" s="291"/>
      <c r="GJ126" s="1"/>
      <c r="GK126" s="274"/>
      <c r="GL126" s="293"/>
      <c r="GM126" s="291"/>
      <c r="GN126" s="1"/>
      <c r="GO126" s="274"/>
      <c r="GP126" s="293"/>
      <c r="GQ126" s="291"/>
      <c r="GR126" s="1"/>
      <c r="GS126" s="274"/>
      <c r="GT126" s="293"/>
      <c r="GU126" s="291"/>
      <c r="GW126" s="37"/>
      <c r="GX126" s="51"/>
      <c r="GY126" s="40"/>
      <c r="HA126" s="274"/>
      <c r="HB126" s="293"/>
      <c r="HC126" s="291"/>
      <c r="HD126" s="1"/>
      <c r="HE126" s="274"/>
      <c r="HF126" s="293"/>
      <c r="HG126" s="291"/>
      <c r="HH126" s="1"/>
      <c r="HI126" s="274"/>
      <c r="HJ126" s="293"/>
      <c r="HK126" s="291"/>
      <c r="HL126" s="1"/>
      <c r="HM126" s="274"/>
      <c r="HN126" s="293"/>
      <c r="HO126" s="291"/>
      <c r="HQ126" s="37"/>
      <c r="HR126" s="51"/>
      <c r="HS126" s="40"/>
      <c r="HU126" s="274"/>
      <c r="HV126" s="293"/>
      <c r="HW126" s="291"/>
      <c r="HX126" s="1"/>
      <c r="HY126" s="274"/>
      <c r="HZ126" s="293"/>
      <c r="IA126" s="291"/>
      <c r="IB126" s="1"/>
      <c r="IC126" s="274"/>
      <c r="ID126" s="293"/>
      <c r="IE126" s="291"/>
      <c r="IF126" s="1"/>
      <c r="IG126" s="274"/>
      <c r="IH126" s="293"/>
      <c r="II126" s="291"/>
      <c r="IK126" s="37"/>
      <c r="IL126" s="51"/>
      <c r="IM126" s="40"/>
      <c r="IO126" s="274"/>
      <c r="IP126" s="293"/>
      <c r="IQ126" s="291"/>
      <c r="IR126" s="1"/>
      <c r="IS126" s="274"/>
      <c r="IT126" s="293"/>
      <c r="IU126" s="291"/>
      <c r="IV126" s="1"/>
      <c r="IW126" s="274"/>
      <c r="IX126" s="293"/>
      <c r="IY126" s="291"/>
      <c r="IZ126" s="1"/>
      <c r="JA126" s="274"/>
      <c r="JB126" s="293"/>
      <c r="JC126" s="291"/>
      <c r="JE126" s="37"/>
      <c r="JF126" s="51"/>
      <c r="JG126" s="40"/>
      <c r="JI126" s="274"/>
      <c r="JJ126" s="293"/>
      <c r="JK126" s="291"/>
      <c r="JL126" s="1"/>
      <c r="JM126" s="274"/>
      <c r="JN126" s="293"/>
      <c r="JO126" s="291"/>
      <c r="JP126" s="1"/>
      <c r="JQ126" s="274"/>
      <c r="JR126" s="293"/>
      <c r="JS126" s="291"/>
      <c r="JT126" s="1"/>
      <c r="JU126" s="274"/>
      <c r="JV126" s="293"/>
      <c r="JW126" s="291"/>
      <c r="JY126" s="37"/>
      <c r="JZ126" s="51"/>
      <c r="KA126" s="40"/>
      <c r="KC126" s="274"/>
      <c r="KD126" s="293"/>
      <c r="KE126" s="291"/>
      <c r="KF126" s="1"/>
      <c r="KG126" s="274"/>
      <c r="KH126" s="293"/>
      <c r="KI126" s="291"/>
      <c r="KJ126" s="1"/>
      <c r="KK126" s="274"/>
      <c r="KL126" s="293"/>
      <c r="KM126" s="291"/>
      <c r="KN126" s="1"/>
      <c r="KO126" s="274"/>
      <c r="KP126" s="293"/>
      <c r="KQ126" s="291"/>
      <c r="KS126" s="37"/>
      <c r="KT126" s="51"/>
      <c r="KU126" s="40"/>
    </row>
    <row r="127" spans="1:307">
      <c r="A127" s="61"/>
      <c r="B127" s="62" t="s">
        <v>50</v>
      </c>
      <c r="C127" s="62"/>
      <c r="D127" s="62"/>
      <c r="E127" s="62"/>
      <c r="F127" s="62"/>
      <c r="G127" s="61"/>
      <c r="H127" s="236"/>
      <c r="I127" s="255">
        <v>1828</v>
      </c>
      <c r="J127" s="254"/>
      <c r="K127" s="7"/>
      <c r="L127" s="236"/>
      <c r="M127" s="255">
        <v>2397</v>
      </c>
      <c r="N127" s="254"/>
      <c r="O127" s="43"/>
      <c r="P127" s="236"/>
      <c r="Q127" s="255">
        <v>2437</v>
      </c>
      <c r="R127" s="254"/>
      <c r="S127" s="43"/>
      <c r="T127" s="236"/>
      <c r="U127" s="255">
        <v>2319</v>
      </c>
      <c r="V127" s="254"/>
      <c r="W127" s="43"/>
      <c r="X127" s="37"/>
      <c r="Y127" s="52">
        <f>+M127+I127+Q127+U127</f>
        <v>8981</v>
      </c>
      <c r="Z127" s="40"/>
      <c r="AB127" s="236"/>
      <c r="AC127" s="255">
        <v>2430</v>
      </c>
      <c r="AD127" s="254"/>
      <c r="AE127" s="7"/>
      <c r="AF127" s="236"/>
      <c r="AG127" s="255">
        <v>3147</v>
      </c>
      <c r="AH127" s="254"/>
      <c r="AI127" s="43"/>
      <c r="AJ127" s="236"/>
      <c r="AK127" s="255">
        <v>2349</v>
      </c>
      <c r="AL127" s="254"/>
      <c r="AM127" s="43"/>
      <c r="AN127" s="236"/>
      <c r="AO127" s="255">
        <v>2813</v>
      </c>
      <c r="AP127" s="254"/>
      <c r="AQ127" s="43"/>
      <c r="AR127" s="37"/>
      <c r="AS127" s="52">
        <f>AC127+AG127+AK127+AO127</f>
        <v>10739</v>
      </c>
      <c r="AT127" s="40"/>
      <c r="AV127" s="236"/>
      <c r="AW127" s="255">
        <v>2322</v>
      </c>
      <c r="AX127" s="254"/>
      <c r="AY127" s="7"/>
      <c r="AZ127" s="236"/>
      <c r="BA127" s="255">
        <v>2348</v>
      </c>
      <c r="BB127" s="254"/>
      <c r="BC127" s="43"/>
      <c r="BD127" s="236"/>
      <c r="BE127" s="255">
        <v>2515</v>
      </c>
      <c r="BF127" s="254"/>
      <c r="BG127" s="43"/>
      <c r="BH127" s="236"/>
      <c r="BI127" s="255">
        <v>2424</v>
      </c>
      <c r="BJ127" s="254"/>
      <c r="BK127" s="43"/>
      <c r="BL127" s="37"/>
      <c r="BM127" s="52">
        <f>SUM(AW127+BA127+BE127+BI127)</f>
        <v>9609</v>
      </c>
      <c r="BN127" s="40"/>
      <c r="BP127" s="236"/>
      <c r="BQ127" s="255">
        <v>2394</v>
      </c>
      <c r="BR127" s="254"/>
      <c r="BS127" s="7"/>
      <c r="BT127" s="236"/>
      <c r="BU127" s="255">
        <v>-8778</v>
      </c>
      <c r="BV127" s="254"/>
      <c r="BW127" s="43"/>
      <c r="BX127" s="236"/>
      <c r="BY127" s="255">
        <v>2691</v>
      </c>
      <c r="BZ127" s="254"/>
      <c r="CA127" s="43"/>
      <c r="CB127" s="236"/>
      <c r="CC127" s="255">
        <v>3803</v>
      </c>
      <c r="CD127" s="254"/>
      <c r="CE127" s="43"/>
      <c r="CF127" s="37"/>
      <c r="CG127" s="52">
        <f>CG47</f>
        <v>110</v>
      </c>
      <c r="CH127" s="40"/>
      <c r="CJ127" s="236"/>
      <c r="CK127" s="255">
        <v>3549</v>
      </c>
      <c r="CL127" s="254"/>
      <c r="CM127" s="7"/>
      <c r="CN127" s="236"/>
      <c r="CO127" s="255">
        <v>2822</v>
      </c>
      <c r="CP127" s="254"/>
      <c r="CQ127" s="43"/>
      <c r="CR127" s="236"/>
      <c r="CS127" s="255">
        <v>3044</v>
      </c>
      <c r="CT127" s="254"/>
      <c r="CU127" s="43"/>
      <c r="CV127" s="236"/>
      <c r="CW127" s="255">
        <v>2206</v>
      </c>
      <c r="CX127" s="254"/>
      <c r="CY127" s="43"/>
      <c r="CZ127" s="37"/>
      <c r="DA127" s="52">
        <f>CS127+CW127+CO127+CK127</f>
        <v>11621</v>
      </c>
      <c r="DB127" s="40"/>
      <c r="DC127" s="9"/>
      <c r="DE127" s="274"/>
      <c r="DF127" s="294">
        <f ca="1">DF47</f>
        <v>2710.9787816644716</v>
      </c>
      <c r="DG127" s="291"/>
      <c r="DI127" s="274"/>
      <c r="DJ127" s="294">
        <f ca="1">DJ47</f>
        <v>2722.8078560522836</v>
      </c>
      <c r="DK127" s="291"/>
      <c r="DM127" s="274"/>
      <c r="DN127" s="294">
        <f ca="1">DN47</f>
        <v>2861.6770719738497</v>
      </c>
      <c r="DO127" s="291"/>
      <c r="DQ127" s="274"/>
      <c r="DR127" s="294">
        <f ca="1">DR47</f>
        <v>3028.8783860451549</v>
      </c>
      <c r="DS127" s="291"/>
      <c r="DU127" s="37"/>
      <c r="DV127" s="52">
        <f ca="1">DN127+DR127+DJ127+DF127</f>
        <v>11324.342095735759</v>
      </c>
      <c r="DW127" s="40"/>
      <c r="DY127" s="274"/>
      <c r="DZ127" s="294">
        <f ca="1">DZ47</f>
        <v>2714.3528117219194</v>
      </c>
      <c r="EA127" s="291"/>
      <c r="EB127" s="1"/>
      <c r="EC127" s="274"/>
      <c r="ED127" s="294">
        <f ca="1">ED47</f>
        <v>2789.6232643007675</v>
      </c>
      <c r="EE127" s="291"/>
      <c r="EF127" s="1"/>
      <c r="EG127" s="274"/>
      <c r="EH127" s="294">
        <f ca="1">EH47</f>
        <v>2928.6277216414192</v>
      </c>
      <c r="EI127" s="291"/>
      <c r="EJ127" s="1"/>
      <c r="EK127" s="274"/>
      <c r="EL127" s="294">
        <f ca="1">EL47</f>
        <v>3102.9061822739268</v>
      </c>
      <c r="EM127" s="291"/>
      <c r="EO127" s="37"/>
      <c r="EP127" s="52">
        <f ca="1">EH127+EL127+ED127+DZ127</f>
        <v>11535.509979938033</v>
      </c>
      <c r="EQ127" s="40"/>
      <c r="ES127" s="274"/>
      <c r="ET127" s="294">
        <f ca="1">ET47</f>
        <v>2780.9091620942654</v>
      </c>
      <c r="EU127" s="291"/>
      <c r="EV127" s="1"/>
      <c r="EW127" s="274"/>
      <c r="EX127" s="294">
        <f ca="1">EX47</f>
        <v>2860.0123134600626</v>
      </c>
      <c r="EY127" s="291"/>
      <c r="EZ127" s="1"/>
      <c r="FA127" s="274"/>
      <c r="FB127" s="294">
        <f ca="1">FB47</f>
        <v>3019.9824630754001</v>
      </c>
      <c r="FC127" s="291"/>
      <c r="FD127" s="1"/>
      <c r="FE127" s="274"/>
      <c r="FF127" s="294">
        <f ca="1">FF47</f>
        <v>3216.0077846397453</v>
      </c>
      <c r="FG127" s="291"/>
      <c r="FI127" s="37"/>
      <c r="FJ127" s="52">
        <f ca="1">FB127+FF127+EX127+ET127</f>
        <v>11876.911723269473</v>
      </c>
      <c r="FK127" s="40"/>
      <c r="FM127" s="274"/>
      <c r="FN127" s="294">
        <f ca="1">FN47</f>
        <v>3034.5217642603056</v>
      </c>
      <c r="FO127" s="291"/>
      <c r="FP127" s="1"/>
      <c r="FQ127" s="274"/>
      <c r="FR127" s="294">
        <f ca="1">FR47</f>
        <v>3034.2118300471657</v>
      </c>
      <c r="FS127" s="291"/>
      <c r="FT127" s="1"/>
      <c r="FU127" s="274"/>
      <c r="FV127" s="294">
        <f ca="1">FV47</f>
        <v>3164.040985453345</v>
      </c>
      <c r="FW127" s="291"/>
      <c r="FX127" s="1"/>
      <c r="FY127" s="274"/>
      <c r="FZ127" s="294">
        <f ca="1">FZ47</f>
        <v>3347.6587557756193</v>
      </c>
      <c r="GA127" s="291"/>
      <c r="GC127" s="37"/>
      <c r="GD127" s="52">
        <f ca="1">FV127+FZ127+FR127+FN127</f>
        <v>12580.433335536436</v>
      </c>
      <c r="GE127" s="40"/>
      <c r="GG127" s="274"/>
      <c r="GH127" s="294">
        <f ca="1">GH47</f>
        <v>3162.3086380858495</v>
      </c>
      <c r="GI127" s="291"/>
      <c r="GJ127" s="1"/>
      <c r="GK127" s="274"/>
      <c r="GL127" s="294">
        <f ca="1">GL47</f>
        <v>3159.9447701410827</v>
      </c>
      <c r="GM127" s="291"/>
      <c r="GN127" s="1"/>
      <c r="GO127" s="274"/>
      <c r="GP127" s="294">
        <f ca="1">GP47</f>
        <v>3296.5107687151703</v>
      </c>
      <c r="GQ127" s="291"/>
      <c r="GR127" s="1"/>
      <c r="GS127" s="274"/>
      <c r="GT127" s="294">
        <f ca="1">GT47</f>
        <v>3480.9643347432084</v>
      </c>
      <c r="GU127" s="291"/>
      <c r="GW127" s="37"/>
      <c r="GX127" s="52">
        <f ca="1">GP127+GT127+GL127+GH127</f>
        <v>13099.728511685311</v>
      </c>
      <c r="GY127" s="40"/>
      <c r="HA127" s="274"/>
      <c r="HB127" s="294">
        <f ca="1">HB47</f>
        <v>3286.138991751975</v>
      </c>
      <c r="HC127" s="291"/>
      <c r="HD127" s="1"/>
      <c r="HE127" s="274"/>
      <c r="HF127" s="294">
        <f ca="1">HF47</f>
        <v>3281.8672485821439</v>
      </c>
      <c r="HG127" s="291"/>
      <c r="HH127" s="1"/>
      <c r="HI127" s="274"/>
      <c r="HJ127" s="294">
        <f ca="1">HJ47</f>
        <v>3424.7987715593576</v>
      </c>
      <c r="HK127" s="291"/>
      <c r="HL127" s="1"/>
      <c r="HM127" s="274"/>
      <c r="HN127" s="294">
        <f ca="1">HN47</f>
        <v>3609.6229072426972</v>
      </c>
      <c r="HO127" s="291"/>
      <c r="HQ127" s="37"/>
      <c r="HR127" s="52">
        <f ca="1">HJ127+HN127+HF127+HB127</f>
        <v>13602.427919136175</v>
      </c>
      <c r="HS127" s="40"/>
      <c r="HU127" s="274"/>
      <c r="HV127" s="294">
        <f ca="1">HV47</f>
        <v>3404.1578004513708</v>
      </c>
      <c r="HW127" s="291"/>
      <c r="HX127" s="1"/>
      <c r="HY127" s="274"/>
      <c r="HZ127" s="294">
        <f ca="1">HZ47</f>
        <v>3398.2343561896432</v>
      </c>
      <c r="IA127" s="291"/>
      <c r="IB127" s="1"/>
      <c r="IC127" s="274"/>
      <c r="ID127" s="294">
        <f ca="1">ID47</f>
        <v>3547.0339334251189</v>
      </c>
      <c r="IE127" s="291"/>
      <c r="IF127" s="1"/>
      <c r="IG127" s="274"/>
      <c r="IH127" s="294">
        <f ca="1">IH47</f>
        <v>3731.6348638013942</v>
      </c>
      <c r="II127" s="291"/>
      <c r="IK127" s="37"/>
      <c r="IL127" s="52">
        <f ca="1">ID127+IH127+HZ127+HV127</f>
        <v>14081.060953867527</v>
      </c>
      <c r="IM127" s="40"/>
      <c r="IO127" s="274"/>
      <c r="IP127" s="294">
        <f ca="1">IP47</f>
        <v>3447.6039688184801</v>
      </c>
      <c r="IQ127" s="291"/>
      <c r="IR127" s="1"/>
      <c r="IS127" s="274"/>
      <c r="IT127" s="294">
        <f ca="1">IT47</f>
        <v>3442.1989499053243</v>
      </c>
      <c r="IU127" s="291"/>
      <c r="IV127" s="1"/>
      <c r="IW127" s="274"/>
      <c r="IX127" s="294">
        <f ca="1">IX47</f>
        <v>3592.1224316168564</v>
      </c>
      <c r="IY127" s="291"/>
      <c r="IZ127" s="1"/>
      <c r="JA127" s="274"/>
      <c r="JB127" s="294">
        <f ca="1">JB47</f>
        <v>3779.1338151709724</v>
      </c>
      <c r="JC127" s="291"/>
      <c r="JE127" s="37"/>
      <c r="JF127" s="52">
        <f ca="1">IX127+JB127+IT127+IP127</f>
        <v>14261.059165511633</v>
      </c>
      <c r="JG127" s="40"/>
      <c r="JI127" s="274"/>
      <c r="JJ127" s="294">
        <f ca="1">JJ47</f>
        <v>3498.3828713950329</v>
      </c>
      <c r="JK127" s="291"/>
      <c r="JL127" s="1"/>
      <c r="JM127" s="274"/>
      <c r="JN127" s="294">
        <f ca="1">JN47</f>
        <v>3491.6492596681546</v>
      </c>
      <c r="JO127" s="291"/>
      <c r="JP127" s="1"/>
      <c r="JQ127" s="274"/>
      <c r="JR127" s="294">
        <f ca="1">JR47</f>
        <v>3643.8381702149768</v>
      </c>
      <c r="JS127" s="291"/>
      <c r="JT127" s="1"/>
      <c r="JU127" s="274"/>
      <c r="JV127" s="294">
        <f ca="1">JV47</f>
        <v>3833.6597620965463</v>
      </c>
      <c r="JW127" s="291"/>
      <c r="JY127" s="37"/>
      <c r="JZ127" s="52">
        <f ca="1">JR127+JV127+JN127+JJ127</f>
        <v>14467.530063374712</v>
      </c>
      <c r="KA127" s="40"/>
      <c r="KC127" s="274"/>
      <c r="KD127" s="294">
        <f ca="1">KD47</f>
        <v>3550.895348479221</v>
      </c>
      <c r="KE127" s="291"/>
      <c r="KF127" s="1"/>
      <c r="KG127" s="274"/>
      <c r="KH127" s="294">
        <f ca="1">KH47</f>
        <v>3542.82010207228</v>
      </c>
      <c r="KI127" s="291"/>
      <c r="KJ127" s="1"/>
      <c r="KK127" s="274"/>
      <c r="KL127" s="294">
        <f ca="1">KL47</f>
        <v>3697.3420168135713</v>
      </c>
      <c r="KM127" s="291"/>
      <c r="KN127" s="1"/>
      <c r="KO127" s="274"/>
      <c r="KP127" s="294">
        <f ca="1">KP47</f>
        <v>3890.0212277185901</v>
      </c>
      <c r="KQ127" s="291"/>
      <c r="KS127" s="37"/>
      <c r="KT127" s="52">
        <f ca="1">KL127+KP127+KH127+KD127</f>
        <v>14681.078695083663</v>
      </c>
      <c r="KU127" s="40"/>
    </row>
    <row r="128" spans="1:307">
      <c r="A128" s="61"/>
      <c r="B128" s="62" t="s">
        <v>51</v>
      </c>
      <c r="C128" s="62"/>
      <c r="D128" s="62"/>
      <c r="E128" s="62"/>
      <c r="F128" s="62"/>
      <c r="G128" s="61"/>
      <c r="H128" s="236"/>
      <c r="I128" s="256"/>
      <c r="J128" s="254"/>
      <c r="K128" s="7"/>
      <c r="L128" s="236"/>
      <c r="M128" s="256"/>
      <c r="N128" s="254"/>
      <c r="O128" s="43"/>
      <c r="P128" s="236"/>
      <c r="Q128" s="256"/>
      <c r="R128" s="254"/>
      <c r="S128" s="43"/>
      <c r="T128" s="236"/>
      <c r="U128" s="256"/>
      <c r="V128" s="254"/>
      <c r="W128" s="43"/>
      <c r="X128" s="37"/>
      <c r="Y128" s="76"/>
      <c r="Z128" s="40"/>
      <c r="AB128" s="236"/>
      <c r="AC128" s="256"/>
      <c r="AD128" s="254"/>
      <c r="AE128" s="7"/>
      <c r="AF128" s="236"/>
      <c r="AG128" s="256"/>
      <c r="AH128" s="254"/>
      <c r="AI128" s="43"/>
      <c r="AJ128" s="236"/>
      <c r="AK128" s="256"/>
      <c r="AL128" s="254"/>
      <c r="AM128" s="43"/>
      <c r="AN128" s="236"/>
      <c r="AO128" s="256"/>
      <c r="AP128" s="254"/>
      <c r="AQ128" s="43"/>
      <c r="AR128" s="37"/>
      <c r="AS128" s="76"/>
      <c r="AT128" s="40"/>
      <c r="AV128" s="236"/>
      <c r="AW128" s="256"/>
      <c r="AX128" s="254"/>
      <c r="AY128" s="7"/>
      <c r="AZ128" s="236"/>
      <c r="BA128" s="256"/>
      <c r="BB128" s="254"/>
      <c r="BC128" s="43"/>
      <c r="BD128" s="236"/>
      <c r="BE128" s="256"/>
      <c r="BF128" s="254"/>
      <c r="BG128" s="43"/>
      <c r="BH128" s="236"/>
      <c r="BI128" s="256"/>
      <c r="BJ128" s="254"/>
      <c r="BK128" s="43"/>
      <c r="BL128" s="37"/>
      <c r="BM128" s="76"/>
      <c r="BN128" s="40"/>
      <c r="BP128" s="236"/>
      <c r="BQ128" s="256"/>
      <c r="BR128" s="254"/>
      <c r="BS128" s="7"/>
      <c r="BT128" s="236"/>
      <c r="BU128" s="256"/>
      <c r="BV128" s="254"/>
      <c r="BW128" s="43"/>
      <c r="BX128" s="236"/>
      <c r="BY128" s="256"/>
      <c r="BZ128" s="254"/>
      <c r="CA128" s="43"/>
      <c r="CB128" s="236"/>
      <c r="CC128" s="256"/>
      <c r="CD128" s="254"/>
      <c r="CE128" s="43"/>
      <c r="CF128" s="37"/>
      <c r="CG128" s="76"/>
      <c r="CH128" s="40"/>
      <c r="CJ128" s="236"/>
      <c r="CK128" s="256"/>
      <c r="CL128" s="254"/>
      <c r="CM128" s="7"/>
      <c r="CN128" s="236"/>
      <c r="CO128" s="256"/>
      <c r="CP128" s="254"/>
      <c r="CQ128" s="43"/>
      <c r="CR128" s="236"/>
      <c r="CS128" s="256"/>
      <c r="CT128" s="254"/>
      <c r="CU128" s="43"/>
      <c r="CV128" s="236"/>
      <c r="CW128" s="256"/>
      <c r="CX128" s="254"/>
      <c r="CY128" s="43"/>
      <c r="CZ128" s="37"/>
      <c r="DA128" s="76"/>
      <c r="DB128" s="40"/>
      <c r="DC128" s="9"/>
      <c r="DE128" s="274"/>
      <c r="DF128" s="295"/>
      <c r="DG128" s="291"/>
      <c r="DI128" s="274"/>
      <c r="DJ128" s="295"/>
      <c r="DK128" s="291"/>
      <c r="DM128" s="274"/>
      <c r="DN128" s="295"/>
      <c r="DO128" s="291"/>
      <c r="DQ128" s="274"/>
      <c r="DR128" s="295"/>
      <c r="DS128" s="291"/>
      <c r="DU128" s="37"/>
      <c r="DV128" s="76"/>
      <c r="DW128" s="40"/>
      <c r="DY128" s="274"/>
      <c r="DZ128" s="295"/>
      <c r="EA128" s="291"/>
      <c r="EB128" s="1"/>
      <c r="EC128" s="274"/>
      <c r="ED128" s="295"/>
      <c r="EE128" s="291"/>
      <c r="EF128" s="1"/>
      <c r="EG128" s="274"/>
      <c r="EH128" s="295"/>
      <c r="EI128" s="291"/>
      <c r="EJ128" s="1"/>
      <c r="EK128" s="274"/>
      <c r="EL128" s="295"/>
      <c r="EM128" s="291"/>
      <c r="EO128" s="37"/>
      <c r="EP128" s="76"/>
      <c r="EQ128" s="40"/>
      <c r="ES128" s="274"/>
      <c r="ET128" s="295"/>
      <c r="EU128" s="291"/>
      <c r="EV128" s="1"/>
      <c r="EW128" s="274"/>
      <c r="EX128" s="295"/>
      <c r="EY128" s="291"/>
      <c r="EZ128" s="1"/>
      <c r="FA128" s="274"/>
      <c r="FB128" s="295"/>
      <c r="FC128" s="291"/>
      <c r="FD128" s="1"/>
      <c r="FE128" s="274"/>
      <c r="FF128" s="295"/>
      <c r="FG128" s="291"/>
      <c r="FI128" s="37"/>
      <c r="FJ128" s="76"/>
      <c r="FK128" s="40"/>
      <c r="FM128" s="274"/>
      <c r="FN128" s="295"/>
      <c r="FO128" s="291"/>
      <c r="FP128" s="1"/>
      <c r="FQ128" s="274"/>
      <c r="FR128" s="295"/>
      <c r="FS128" s="291"/>
      <c r="FT128" s="1"/>
      <c r="FU128" s="274"/>
      <c r="FV128" s="295"/>
      <c r="FW128" s="291"/>
      <c r="FX128" s="1"/>
      <c r="FY128" s="274"/>
      <c r="FZ128" s="295"/>
      <c r="GA128" s="291"/>
      <c r="GC128" s="37"/>
      <c r="GD128" s="76"/>
      <c r="GE128" s="40"/>
      <c r="GG128" s="274"/>
      <c r="GH128" s="295"/>
      <c r="GI128" s="291"/>
      <c r="GJ128" s="1"/>
      <c r="GK128" s="274"/>
      <c r="GL128" s="295"/>
      <c r="GM128" s="291"/>
      <c r="GN128" s="1"/>
      <c r="GO128" s="274"/>
      <c r="GP128" s="295"/>
      <c r="GQ128" s="291"/>
      <c r="GR128" s="1"/>
      <c r="GS128" s="274"/>
      <c r="GT128" s="295"/>
      <c r="GU128" s="291"/>
      <c r="GW128" s="37"/>
      <c r="GX128" s="76"/>
      <c r="GY128" s="40"/>
      <c r="HA128" s="274"/>
      <c r="HB128" s="295"/>
      <c r="HC128" s="291"/>
      <c r="HD128" s="1"/>
      <c r="HE128" s="274"/>
      <c r="HF128" s="295"/>
      <c r="HG128" s="291"/>
      <c r="HH128" s="1"/>
      <c r="HI128" s="274"/>
      <c r="HJ128" s="295"/>
      <c r="HK128" s="291"/>
      <c r="HL128" s="1"/>
      <c r="HM128" s="274"/>
      <c r="HN128" s="295"/>
      <c r="HO128" s="291"/>
      <c r="HQ128" s="37"/>
      <c r="HR128" s="76"/>
      <c r="HS128" s="40"/>
      <c r="HU128" s="274"/>
      <c r="HV128" s="295"/>
      <c r="HW128" s="291"/>
      <c r="HX128" s="1"/>
      <c r="HY128" s="274"/>
      <c r="HZ128" s="295"/>
      <c r="IA128" s="291"/>
      <c r="IB128" s="1"/>
      <c r="IC128" s="274"/>
      <c r="ID128" s="295"/>
      <c r="IE128" s="291"/>
      <c r="IF128" s="1"/>
      <c r="IG128" s="274"/>
      <c r="IH128" s="295"/>
      <c r="II128" s="291"/>
      <c r="IK128" s="37"/>
      <c r="IL128" s="76"/>
      <c r="IM128" s="40"/>
      <c r="IO128" s="274"/>
      <c r="IP128" s="295"/>
      <c r="IQ128" s="291"/>
      <c r="IR128" s="1"/>
      <c r="IS128" s="274"/>
      <c r="IT128" s="295"/>
      <c r="IU128" s="291"/>
      <c r="IV128" s="1"/>
      <c r="IW128" s="274"/>
      <c r="IX128" s="295"/>
      <c r="IY128" s="291"/>
      <c r="IZ128" s="1"/>
      <c r="JA128" s="274"/>
      <c r="JB128" s="295"/>
      <c r="JC128" s="291"/>
      <c r="JE128" s="37"/>
      <c r="JF128" s="76"/>
      <c r="JG128" s="40"/>
      <c r="JI128" s="274"/>
      <c r="JJ128" s="295"/>
      <c r="JK128" s="291"/>
      <c r="JL128" s="1"/>
      <c r="JM128" s="274"/>
      <c r="JN128" s="295"/>
      <c r="JO128" s="291"/>
      <c r="JP128" s="1"/>
      <c r="JQ128" s="274"/>
      <c r="JR128" s="295"/>
      <c r="JS128" s="291"/>
      <c r="JT128" s="1"/>
      <c r="JU128" s="274"/>
      <c r="JV128" s="295"/>
      <c r="JW128" s="291"/>
      <c r="JY128" s="37"/>
      <c r="JZ128" s="76"/>
      <c r="KA128" s="40"/>
      <c r="KC128" s="274"/>
      <c r="KD128" s="295"/>
      <c r="KE128" s="291"/>
      <c r="KF128" s="1"/>
      <c r="KG128" s="274"/>
      <c r="KH128" s="295"/>
      <c r="KI128" s="291"/>
      <c r="KJ128" s="1"/>
      <c r="KK128" s="274"/>
      <c r="KL128" s="295"/>
      <c r="KM128" s="291"/>
      <c r="KN128" s="1"/>
      <c r="KO128" s="274"/>
      <c r="KP128" s="295"/>
      <c r="KQ128" s="291"/>
      <c r="KS128" s="37"/>
      <c r="KT128" s="76"/>
      <c r="KU128" s="40"/>
    </row>
    <row r="129" spans="1:307">
      <c r="A129" s="61"/>
      <c r="B129" s="61"/>
      <c r="C129" s="62" t="s">
        <v>52</v>
      </c>
      <c r="D129" s="62"/>
      <c r="E129" s="62"/>
      <c r="F129" s="62"/>
      <c r="G129" s="61"/>
      <c r="H129" s="236"/>
      <c r="I129" s="257">
        <v>599</v>
      </c>
      <c r="J129" s="254"/>
      <c r="K129" s="7"/>
      <c r="L129" s="236"/>
      <c r="M129" s="257">
        <v>630</v>
      </c>
      <c r="N129" s="254"/>
      <c r="O129" s="43"/>
      <c r="P129" s="236"/>
      <c r="Q129" s="257">
        <v>570</v>
      </c>
      <c r="R129" s="254"/>
      <c r="S129" s="43"/>
      <c r="T129" s="236"/>
      <c r="U129" s="257">
        <v>643</v>
      </c>
      <c r="V129" s="254"/>
      <c r="W129" s="43"/>
      <c r="X129" s="37"/>
      <c r="Y129" s="77">
        <f t="shared" ref="Y129:Y134" si="20">+M129+I129+Q129+U129</f>
        <v>2442</v>
      </c>
      <c r="Z129" s="40"/>
      <c r="AB129" s="236"/>
      <c r="AC129" s="257">
        <v>507</v>
      </c>
      <c r="AD129" s="254"/>
      <c r="AE129" s="7"/>
      <c r="AF129" s="236"/>
      <c r="AG129" s="257">
        <v>498</v>
      </c>
      <c r="AH129" s="254"/>
      <c r="AI129" s="43"/>
      <c r="AJ129" s="236"/>
      <c r="AK129" s="257">
        <v>541</v>
      </c>
      <c r="AL129" s="254"/>
      <c r="AM129" s="43"/>
      <c r="AN129" s="236"/>
      <c r="AO129" s="257">
        <v>604</v>
      </c>
      <c r="AP129" s="254"/>
      <c r="AQ129" s="43"/>
      <c r="AR129" s="37"/>
      <c r="AS129" s="77">
        <f>AC129+AG129+AK129+AO129</f>
        <v>2150</v>
      </c>
      <c r="AT129" s="40"/>
      <c r="AV129" s="236"/>
      <c r="AW129" s="257">
        <v>599</v>
      </c>
      <c r="AX129" s="254"/>
      <c r="AY129" s="7"/>
      <c r="AZ129" s="236"/>
      <c r="BA129" s="257">
        <v>549</v>
      </c>
      <c r="BB129" s="254"/>
      <c r="BC129" s="43"/>
      <c r="BD129" s="236"/>
      <c r="BE129" s="257">
        <v>560</v>
      </c>
      <c r="BF129" s="254"/>
      <c r="BG129" s="43"/>
      <c r="BH129" s="236"/>
      <c r="BI129" s="257">
        <v>578</v>
      </c>
      <c r="BJ129" s="254"/>
      <c r="BK129" s="43"/>
      <c r="BL129" s="37"/>
      <c r="BM129" s="77">
        <f t="shared" ref="BM129:BM134" si="21">AW129+BA129+BE129+BI129</f>
        <v>2286</v>
      </c>
      <c r="BN129" s="40"/>
      <c r="BP129" s="236"/>
      <c r="BQ129" s="257">
        <v>566</v>
      </c>
      <c r="BR129" s="254"/>
      <c r="BS129" s="7"/>
      <c r="BT129" s="236"/>
      <c r="BU129" s="257">
        <v>546</v>
      </c>
      <c r="BV129" s="254"/>
      <c r="BW129" s="43"/>
      <c r="BX129" s="236"/>
      <c r="BY129" s="257">
        <v>564</v>
      </c>
      <c r="BZ129" s="254"/>
      <c r="CA129" s="43"/>
      <c r="CB129" s="236"/>
      <c r="CC129" s="257">
        <v>516</v>
      </c>
      <c r="CD129" s="254"/>
      <c r="CE129" s="43"/>
      <c r="CF129" s="37"/>
      <c r="CG129" s="77">
        <f>BQ129+BU129+BY129+CC129</f>
        <v>2192</v>
      </c>
      <c r="CH129" s="40"/>
      <c r="CJ129" s="236"/>
      <c r="CK129" s="257">
        <v>465</v>
      </c>
      <c r="CL129" s="254"/>
      <c r="CM129" s="7"/>
      <c r="CN129" s="236"/>
      <c r="CO129" s="257">
        <v>487</v>
      </c>
      <c r="CP129" s="254"/>
      <c r="CQ129" s="43"/>
      <c r="CR129" s="236"/>
      <c r="CS129" s="257">
        <v>481</v>
      </c>
      <c r="CT129" s="254"/>
      <c r="CU129" s="43"/>
      <c r="CV129" s="236"/>
      <c r="CW129" s="257">
        <v>464</v>
      </c>
      <c r="CX129" s="254"/>
      <c r="CY129" s="43"/>
      <c r="CZ129" s="37"/>
      <c r="DA129" s="77">
        <f>CS129+CW129+CO129+CK129</f>
        <v>1897</v>
      </c>
      <c r="DB129" s="40"/>
      <c r="DC129" s="9"/>
      <c r="DE129" s="274"/>
      <c r="DF129" s="692">
        <f>DF180*DA$76</f>
        <v>464.46629126986164</v>
      </c>
      <c r="DG129" s="291"/>
      <c r="DI129" s="274"/>
      <c r="DJ129" s="692">
        <f ca="1">DJ180*DF$76</f>
        <v>425.56428708104437</v>
      </c>
      <c r="DK129" s="291"/>
      <c r="DM129" s="274"/>
      <c r="DN129" s="692">
        <f ca="1">DN180*DJ$76</f>
        <v>392.48149366447456</v>
      </c>
      <c r="DO129" s="291"/>
      <c r="DQ129" s="274"/>
      <c r="DR129" s="692">
        <f ca="1">DR180*DN$76</f>
        <v>366.24506541836786</v>
      </c>
      <c r="DS129" s="291"/>
      <c r="DU129" s="37"/>
      <c r="DV129" s="77">
        <f ca="1">DN129+DR129+DJ129+DF129</f>
        <v>1648.7571374337483</v>
      </c>
      <c r="DW129" s="40"/>
      <c r="DY129" s="274"/>
      <c r="DZ129" s="692">
        <f ca="1">DZ180*DV$76</f>
        <v>346.22230438208197</v>
      </c>
      <c r="EA129" s="291"/>
      <c r="EB129" s="1"/>
      <c r="EC129" s="274"/>
      <c r="ED129" s="692">
        <f ca="1">ED180*DZ$76</f>
        <v>328.07806501798075</v>
      </c>
      <c r="EE129" s="291"/>
      <c r="EF129" s="1"/>
      <c r="EG129" s="274"/>
      <c r="EH129" s="692">
        <f ca="1">EH180*ED$76</f>
        <v>312.16224558989239</v>
      </c>
      <c r="EI129" s="291"/>
      <c r="EJ129" s="1"/>
      <c r="EK129" s="274"/>
      <c r="EL129" s="692">
        <f ca="1">EL180*EH$76</f>
        <v>300.20652677313205</v>
      </c>
      <c r="EM129" s="291"/>
      <c r="EO129" s="37"/>
      <c r="EP129" s="77">
        <f ca="1">EH129+EL129+ED129+DZ129</f>
        <v>1286.6691417630871</v>
      </c>
      <c r="EQ129" s="40"/>
      <c r="ES129" s="274"/>
      <c r="ET129" s="692">
        <f ca="1">ET180*EP$76</f>
        <v>292.2080679482745</v>
      </c>
      <c r="EU129" s="291"/>
      <c r="EV129" s="1"/>
      <c r="EW129" s="274"/>
      <c r="EX129" s="692">
        <f ca="1">EX180*ET$76</f>
        <v>317.91230566450304</v>
      </c>
      <c r="EY129" s="291"/>
      <c r="EZ129" s="1"/>
      <c r="FA129" s="274"/>
      <c r="FB129" s="692">
        <f ca="1">FB180*EX$76</f>
        <v>337.96323405411056</v>
      </c>
      <c r="FC129" s="291"/>
      <c r="FD129" s="1"/>
      <c r="FE129" s="274"/>
      <c r="FF129" s="692">
        <f ca="1">FF180*FB$76</f>
        <v>357.56863079584116</v>
      </c>
      <c r="FG129" s="291"/>
      <c r="FI129" s="37"/>
      <c r="FJ129" s="77">
        <f ca="1">FB129+FF129+EX129+ET129</f>
        <v>1305.6522384627292</v>
      </c>
      <c r="FK129" s="40"/>
      <c r="FM129" s="274"/>
      <c r="FN129" s="692">
        <f ca="1">FN180*FJ$76</f>
        <v>378.17153454453324</v>
      </c>
      <c r="FO129" s="291"/>
      <c r="FP129" s="1"/>
      <c r="FQ129" s="274"/>
      <c r="FR129" s="692">
        <f ca="1">FR180*FN$76</f>
        <v>396.32786550646978</v>
      </c>
      <c r="FS129" s="291"/>
      <c r="FT129" s="1"/>
      <c r="FU129" s="274"/>
      <c r="FV129" s="692">
        <f ca="1">FV180*FR$76</f>
        <v>407.94552585590736</v>
      </c>
      <c r="FW129" s="291"/>
      <c r="FX129" s="1"/>
      <c r="FY129" s="274"/>
      <c r="FZ129" s="692">
        <f ca="1">FZ180*FV$76</f>
        <v>419.53665483954188</v>
      </c>
      <c r="GA129" s="291"/>
      <c r="GC129" s="37"/>
      <c r="GD129" s="77">
        <f ca="1">FV129+FZ129+FR129+FN129</f>
        <v>1601.9815807464522</v>
      </c>
      <c r="GE129" s="40"/>
      <c r="GG129" s="274"/>
      <c r="GH129" s="692">
        <f ca="1">GH180*GD$76</f>
        <v>433.34272003926947</v>
      </c>
      <c r="GI129" s="291"/>
      <c r="GJ129" s="1"/>
      <c r="GK129" s="274"/>
      <c r="GL129" s="692">
        <f ca="1">GL180*GH$76</f>
        <v>445.65839911043594</v>
      </c>
      <c r="GM129" s="291"/>
      <c r="GN129" s="1"/>
      <c r="GO129" s="274"/>
      <c r="GP129" s="692">
        <f ca="1">GP180*GL$76</f>
        <v>452.33485783962436</v>
      </c>
      <c r="GQ129" s="291"/>
      <c r="GR129" s="1"/>
      <c r="GS129" s="274"/>
      <c r="GT129" s="692">
        <f ca="1">GT180*GP$76</f>
        <v>459.86218953679906</v>
      </c>
      <c r="GU129" s="291"/>
      <c r="GW129" s="37"/>
      <c r="GX129" s="77">
        <f ca="1">GP129+GT129+GL129+GH129</f>
        <v>1791.1981665261287</v>
      </c>
      <c r="GY129" s="40"/>
      <c r="HA129" s="274"/>
      <c r="HB129" s="692">
        <f ca="1">HB180*GX$76</f>
        <v>470.39480966303802</v>
      </c>
      <c r="HC129" s="291"/>
      <c r="HD129" s="1"/>
      <c r="HE129" s="274"/>
      <c r="HF129" s="692">
        <f ca="1">HF180*HB$76</f>
        <v>439.7702650550105</v>
      </c>
      <c r="HG129" s="291"/>
      <c r="HH129" s="1"/>
      <c r="HI129" s="274"/>
      <c r="HJ129" s="692">
        <f ca="1">HJ180*HF$76</f>
        <v>412.25443226490808</v>
      </c>
      <c r="HK129" s="291"/>
      <c r="HL129" s="1"/>
      <c r="HM129" s="274"/>
      <c r="HN129" s="692">
        <f ca="1">HN180*HJ$76</f>
        <v>390.4174808610552</v>
      </c>
      <c r="HO129" s="291"/>
      <c r="HQ129" s="37"/>
      <c r="HR129" s="77">
        <f ca="1">HJ129+HN129+HF129+HB129</f>
        <v>1712.8369878440117</v>
      </c>
      <c r="HS129" s="40"/>
      <c r="HU129" s="274"/>
      <c r="HV129" s="692">
        <f ca="1">HV180*HR$76</f>
        <v>374.58471849095116</v>
      </c>
      <c r="HW129" s="291"/>
      <c r="HX129" s="1"/>
      <c r="HY129" s="274"/>
      <c r="HZ129" s="692">
        <f ca="1">HZ180*HV$76</f>
        <v>361.58745488409744</v>
      </c>
      <c r="IA129" s="291"/>
      <c r="IB129" s="1"/>
      <c r="IC129" s="274"/>
      <c r="ID129" s="692">
        <f ca="1">ID180*HZ$76</f>
        <v>348.72526018598603</v>
      </c>
      <c r="IE129" s="291"/>
      <c r="IF129" s="1"/>
      <c r="IG129" s="274"/>
      <c r="IH129" s="692">
        <f ca="1">IH180*ID$76</f>
        <v>339.1294947905958</v>
      </c>
      <c r="II129" s="291"/>
      <c r="IK129" s="37"/>
      <c r="IL129" s="77">
        <f ca="1">ID129+IH129+HZ129+HV129</f>
        <v>1424.0269283516304</v>
      </c>
      <c r="IM129" s="40"/>
      <c r="IO129" s="274"/>
      <c r="IP129" s="692">
        <f ca="1">IP180*IL$76</f>
        <v>333.53651799279129</v>
      </c>
      <c r="IQ129" s="291"/>
      <c r="IR129" s="1"/>
      <c r="IS129" s="274"/>
      <c r="IT129" s="692">
        <f ca="1">IT180*IP$76</f>
        <v>327.9446513951134</v>
      </c>
      <c r="IU129" s="291"/>
      <c r="IV129" s="1"/>
      <c r="IW129" s="274"/>
      <c r="IX129" s="692">
        <f ca="1">IX180*IT$76</f>
        <v>321.23458810376763</v>
      </c>
      <c r="IY129" s="291"/>
      <c r="IZ129" s="1"/>
      <c r="JA129" s="274"/>
      <c r="JB129" s="692">
        <f ca="1">JB180*IX$76</f>
        <v>316.78732629960217</v>
      </c>
      <c r="JC129" s="291"/>
      <c r="JE129" s="37"/>
      <c r="JF129" s="77">
        <f ca="1">IX129+JB129+IT129+IP129</f>
        <v>1299.5030837912745</v>
      </c>
      <c r="JG129" s="40"/>
      <c r="JI129" s="274"/>
      <c r="JJ129" s="692">
        <f ca="1">JJ180*JF$76</f>
        <v>315.51221979388447</v>
      </c>
      <c r="JK129" s="291"/>
      <c r="JL129" s="1"/>
      <c r="JM129" s="274"/>
      <c r="JN129" s="692">
        <f ca="1">JN180*JJ$76</f>
        <v>313.61519944795657</v>
      </c>
      <c r="JO129" s="291"/>
      <c r="JP129" s="1"/>
      <c r="JQ129" s="274"/>
      <c r="JR129" s="692">
        <f ca="1">JR180*JN$76</f>
        <v>309.9461369288581</v>
      </c>
      <c r="JS129" s="291"/>
      <c r="JT129" s="1"/>
      <c r="JU129" s="274"/>
      <c r="JV129" s="692">
        <f ca="1">JV180*JR$76</f>
        <v>308.05712611634505</v>
      </c>
      <c r="JW129" s="291"/>
      <c r="JY129" s="37"/>
      <c r="JZ129" s="77">
        <f ca="1">JR129+JV129+JN129+JJ129</f>
        <v>1247.1306822870442</v>
      </c>
      <c r="KA129" s="40"/>
      <c r="KC129" s="274"/>
      <c r="KD129" s="692">
        <f ca="1">KD180*JZ$76</f>
        <v>308.95906453293583</v>
      </c>
      <c r="KE129" s="291"/>
      <c r="KF129" s="1"/>
      <c r="KG129" s="274"/>
      <c r="KH129" s="692">
        <f ca="1">KH180*KD$76</f>
        <v>308.87043693386698</v>
      </c>
      <c r="KI129" s="291"/>
      <c r="KJ129" s="1"/>
      <c r="KK129" s="274"/>
      <c r="KL129" s="692">
        <f ca="1">KL180*KH$76</f>
        <v>306.66936306451896</v>
      </c>
      <c r="KM129" s="291"/>
      <c r="KN129" s="1"/>
      <c r="KO129" s="274"/>
      <c r="KP129" s="692">
        <f ca="1">KP180*KL$76</f>
        <v>306.02806663858041</v>
      </c>
      <c r="KQ129" s="291"/>
      <c r="KS129" s="37"/>
      <c r="KT129" s="77">
        <f ca="1">KL129+KP129+KH129+KD129</f>
        <v>1230.5269311699021</v>
      </c>
      <c r="KU129" s="40"/>
    </row>
    <row r="130" spans="1:307">
      <c r="A130" s="61"/>
      <c r="B130" s="61"/>
      <c r="C130" s="63" t="s">
        <v>53</v>
      </c>
      <c r="D130" s="63"/>
      <c r="E130" s="63"/>
      <c r="F130" s="63"/>
      <c r="G130" s="61"/>
      <c r="H130" s="236"/>
      <c r="I130" s="258">
        <v>369</v>
      </c>
      <c r="J130" s="254"/>
      <c r="K130" s="7"/>
      <c r="L130" s="236"/>
      <c r="M130" s="258">
        <v>308</v>
      </c>
      <c r="N130" s="254"/>
      <c r="O130" s="43"/>
      <c r="P130" s="236"/>
      <c r="Q130" s="258">
        <v>367</v>
      </c>
      <c r="R130" s="254"/>
      <c r="S130" s="43"/>
      <c r="T130" s="236"/>
      <c r="U130" s="258">
        <v>396</v>
      </c>
      <c r="V130" s="254"/>
      <c r="W130" s="43"/>
      <c r="X130" s="37"/>
      <c r="Y130" s="78">
        <f>+M130+I130+Q130+U130</f>
        <v>1440</v>
      </c>
      <c r="Z130" s="40"/>
      <c r="AB130" s="236"/>
      <c r="AC130" s="258">
        <v>376</v>
      </c>
      <c r="AD130" s="254"/>
      <c r="AE130" s="7"/>
      <c r="AF130" s="236"/>
      <c r="AG130" s="258">
        <v>330</v>
      </c>
      <c r="AH130" s="254"/>
      <c r="AI130" s="43"/>
      <c r="AJ130" s="236"/>
      <c r="AK130" s="258">
        <v>395</v>
      </c>
      <c r="AL130" s="254"/>
      <c r="AM130" s="43"/>
      <c r="AN130" s="236"/>
      <c r="AO130" s="258">
        <v>357</v>
      </c>
      <c r="AP130" s="254"/>
      <c r="AQ130" s="43"/>
      <c r="AR130" s="37"/>
      <c r="AS130" s="78">
        <f t="shared" ref="AS130:AS144" si="22">AC130+AG130+AK130+AO130</f>
        <v>1458</v>
      </c>
      <c r="AT130" s="40"/>
      <c r="AV130" s="236"/>
      <c r="AW130" s="258">
        <v>372</v>
      </c>
      <c r="AX130" s="254"/>
      <c r="AY130" s="7"/>
      <c r="AZ130" s="236"/>
      <c r="BA130" s="258">
        <v>352</v>
      </c>
      <c r="BB130" s="254"/>
      <c r="BC130" s="43"/>
      <c r="BD130" s="236"/>
      <c r="BE130" s="258">
        <v>400</v>
      </c>
      <c r="BF130" s="254"/>
      <c r="BG130" s="43"/>
      <c r="BH130" s="236"/>
      <c r="BI130" s="258">
        <v>402</v>
      </c>
      <c r="BJ130" s="254"/>
      <c r="BK130" s="43"/>
      <c r="BL130" s="37"/>
      <c r="BM130" s="78">
        <f t="shared" si="21"/>
        <v>1526</v>
      </c>
      <c r="BN130" s="40"/>
      <c r="BP130" s="236"/>
      <c r="BQ130" s="258">
        <v>392</v>
      </c>
      <c r="BR130" s="254"/>
      <c r="BS130" s="7"/>
      <c r="BT130" s="236"/>
      <c r="BU130" s="258">
        <v>393</v>
      </c>
      <c r="BV130" s="254"/>
      <c r="BW130" s="43"/>
      <c r="BX130" s="236"/>
      <c r="BY130" s="258">
        <v>399</v>
      </c>
      <c r="BZ130" s="254"/>
      <c r="CA130" s="43"/>
      <c r="CB130" s="236"/>
      <c r="CC130" s="258">
        <v>392</v>
      </c>
      <c r="CD130" s="254"/>
      <c r="CE130" s="43"/>
      <c r="CF130" s="37"/>
      <c r="CG130" s="78">
        <f>BQ130+BU130+BY130+CC130</f>
        <v>1576</v>
      </c>
      <c r="CH130" s="40"/>
      <c r="CJ130" s="236"/>
      <c r="CK130" s="258">
        <v>403</v>
      </c>
      <c r="CL130" s="254"/>
      <c r="CM130" s="7"/>
      <c r="CN130" s="236"/>
      <c r="CO130" s="258">
        <v>389</v>
      </c>
      <c r="CP130" s="254"/>
      <c r="CQ130" s="43"/>
      <c r="CR130" s="236"/>
      <c r="CS130" s="258">
        <v>374</v>
      </c>
      <c r="CT130" s="254"/>
      <c r="CU130" s="43"/>
      <c r="CV130" s="236"/>
      <c r="CW130" s="258">
        <v>404</v>
      </c>
      <c r="CX130" s="254"/>
      <c r="CY130" s="43"/>
      <c r="CZ130" s="37"/>
      <c r="DA130" s="78">
        <f>CS130+CW130+CO130+CK130</f>
        <v>1570</v>
      </c>
      <c r="DB130" s="40"/>
      <c r="DC130" s="9"/>
      <c r="DE130" s="274"/>
      <c r="DF130" s="692">
        <f ca="1">DF181*DF$14</f>
        <v>394.96912990987289</v>
      </c>
      <c r="DG130" s="291"/>
      <c r="DI130" s="274"/>
      <c r="DJ130" s="692">
        <f ca="1">DJ181*DJ$14</f>
        <v>375.90966925189974</v>
      </c>
      <c r="DK130" s="291"/>
      <c r="DM130" s="274"/>
      <c r="DN130" s="692">
        <f ca="1">DN181*DN$14</f>
        <v>413.7578553252348</v>
      </c>
      <c r="DO130" s="291"/>
      <c r="DQ130" s="274"/>
      <c r="DR130" s="692">
        <f ca="1">DR181*DR$14</f>
        <v>420.304287034732</v>
      </c>
      <c r="DS130" s="291"/>
      <c r="DU130" s="37"/>
      <c r="DV130" s="78">
        <f ca="1">DN130+DR130+DJ130+DF130</f>
        <v>1604.9409415217394</v>
      </c>
      <c r="DW130" s="40"/>
      <c r="DY130" s="274"/>
      <c r="DZ130" s="692">
        <f ca="1">DZ181*DZ$14</f>
        <v>405.91992066398001</v>
      </c>
      <c r="EA130" s="291"/>
      <c r="EB130" s="1"/>
      <c r="EC130" s="274"/>
      <c r="ED130" s="692">
        <f ca="1">ED181*ED$14</f>
        <v>385.18192352055723</v>
      </c>
      <c r="EE130" s="291"/>
      <c r="EF130" s="1"/>
      <c r="EG130" s="274"/>
      <c r="EH130" s="692">
        <f ca="1">EH181*EH$14</f>
        <v>423.32559476577831</v>
      </c>
      <c r="EI130" s="291"/>
      <c r="EJ130" s="1"/>
      <c r="EK130" s="274"/>
      <c r="EL130" s="692">
        <f ca="1">EL181*EL$14</f>
        <v>430.8357245398476</v>
      </c>
      <c r="EM130" s="291"/>
      <c r="EO130" s="37"/>
      <c r="EP130" s="78">
        <f ca="1">EH130+EL130+ED130+DZ130</f>
        <v>1645.2631634901632</v>
      </c>
      <c r="EQ130" s="40"/>
      <c r="ES130" s="274"/>
      <c r="ET130" s="692">
        <f ca="1">ET181*ET$14</f>
        <v>415.54421297682217</v>
      </c>
      <c r="EU130" s="291"/>
      <c r="EV130" s="1"/>
      <c r="EW130" s="274"/>
      <c r="EX130" s="692">
        <f ca="1">EX181*EX$14</f>
        <v>394.96517747391596</v>
      </c>
      <c r="EY130" s="291"/>
      <c r="EZ130" s="1"/>
      <c r="FA130" s="274"/>
      <c r="FB130" s="692">
        <f ca="1">FB181*FB$14</f>
        <v>436.5219367496415</v>
      </c>
      <c r="FC130" s="291"/>
      <c r="FD130" s="1"/>
      <c r="FE130" s="274"/>
      <c r="FF130" s="692">
        <f ca="1">FF181*FF$14</f>
        <v>447.25157894063034</v>
      </c>
      <c r="FG130" s="291"/>
      <c r="FI130" s="37"/>
      <c r="FJ130" s="78">
        <f ca="1">FB130+FF130+EX130+ET130</f>
        <v>1694.2829061410098</v>
      </c>
      <c r="FK130" s="40"/>
      <c r="FM130" s="274"/>
      <c r="FN130" s="692">
        <f ca="1">FN181*FN$14</f>
        <v>453.36217869299452</v>
      </c>
      <c r="FO130" s="291"/>
      <c r="FP130" s="1"/>
      <c r="FQ130" s="274"/>
      <c r="FR130" s="692">
        <f ca="1">FR181*FR$14</f>
        <v>419.99418752645306</v>
      </c>
      <c r="FS130" s="291"/>
      <c r="FT130" s="1"/>
      <c r="FU130" s="274"/>
      <c r="FV130" s="692">
        <f ca="1">FV181*FV$14</f>
        <v>457.46122829975792</v>
      </c>
      <c r="FW130" s="291"/>
      <c r="FX130" s="1"/>
      <c r="FY130" s="274"/>
      <c r="FZ130" s="692">
        <f ca="1">FZ181*FZ$14</f>
        <v>466.91046531654638</v>
      </c>
      <c r="GA130" s="291"/>
      <c r="GC130" s="37"/>
      <c r="GD130" s="78">
        <f ca="1">FV130+FZ130+FR130+FN130</f>
        <v>1797.728059835752</v>
      </c>
      <c r="GE130" s="40"/>
      <c r="GG130" s="274"/>
      <c r="GH130" s="692">
        <f ca="1">GH181*GH$14</f>
        <v>472.0659388049894</v>
      </c>
      <c r="GI130" s="291"/>
      <c r="GJ130" s="1"/>
      <c r="GK130" s="274"/>
      <c r="GL130" s="692">
        <f ca="1">GL181*GL$14</f>
        <v>437.70978115374015</v>
      </c>
      <c r="GM130" s="291"/>
      <c r="GN130" s="1"/>
      <c r="GO130" s="274"/>
      <c r="GP130" s="692">
        <f ca="1">GP181*GP$14</f>
        <v>476.6078267672375</v>
      </c>
      <c r="GQ130" s="291"/>
      <c r="GR130" s="1"/>
      <c r="GS130" s="274"/>
      <c r="GT130" s="692">
        <f ca="1">GT181*GT$14</f>
        <v>486.11825407312119</v>
      </c>
      <c r="GU130" s="291"/>
      <c r="GW130" s="37"/>
      <c r="GX130" s="78">
        <f ca="1">GP130+GT130+GL130+GH130</f>
        <v>1872.5018007990882</v>
      </c>
      <c r="GY130" s="40"/>
      <c r="HA130" s="274"/>
      <c r="HB130" s="692">
        <f ca="1">HB181*HB$14</f>
        <v>490.14454044579685</v>
      </c>
      <c r="HC130" s="291"/>
      <c r="HD130" s="1"/>
      <c r="HE130" s="274"/>
      <c r="HF130" s="692">
        <f ca="1">HF181*HF$14</f>
        <v>454.8223671404532</v>
      </c>
      <c r="HG130" s="291"/>
      <c r="HH130" s="1"/>
      <c r="HI130" s="274"/>
      <c r="HJ130" s="692">
        <f ca="1">HJ181*HJ$14</f>
        <v>495.10572395671363</v>
      </c>
      <c r="HK130" s="291"/>
      <c r="HL130" s="1"/>
      <c r="HM130" s="274"/>
      <c r="HN130" s="692">
        <f ca="1">HN181*HN$14</f>
        <v>504.58649558231457</v>
      </c>
      <c r="HO130" s="291"/>
      <c r="HQ130" s="37"/>
      <c r="HR130" s="78">
        <f ca="1">HJ130+HN130+HF130+HB130</f>
        <v>1944.6591271252782</v>
      </c>
      <c r="HS130" s="40"/>
      <c r="HU130" s="274"/>
      <c r="HV130" s="692">
        <f ca="1">HV181*HV$14</f>
        <v>507.31600966316574</v>
      </c>
      <c r="HW130" s="291"/>
      <c r="HX130" s="1"/>
      <c r="HY130" s="274"/>
      <c r="HZ130" s="692">
        <f ca="1">HZ181*HZ$14</f>
        <v>471.07153412188092</v>
      </c>
      <c r="IA130" s="291"/>
      <c r="IB130" s="1"/>
      <c r="IC130" s="274"/>
      <c r="ID130" s="692">
        <f ca="1">ID181*ID$14</f>
        <v>512.67475496108307</v>
      </c>
      <c r="IE130" s="291"/>
      <c r="IF130" s="1"/>
      <c r="IG130" s="274"/>
      <c r="IH130" s="692">
        <f ca="1">IH181*IH$14</f>
        <v>522.01155397871389</v>
      </c>
      <c r="II130" s="291"/>
      <c r="IK130" s="37"/>
      <c r="IL130" s="78">
        <f ca="1">ID130+IH130+HZ130+HV130</f>
        <v>2013.0738527248436</v>
      </c>
      <c r="IM130" s="40"/>
      <c r="IO130" s="274"/>
      <c r="IP130" s="692">
        <f ca="1">IP181*IP$14</f>
        <v>513.16569421709971</v>
      </c>
      <c r="IQ130" s="291"/>
      <c r="IR130" s="1"/>
      <c r="IS130" s="274"/>
      <c r="IT130" s="692">
        <f ca="1">IT181*IT$14</f>
        <v>476.53705199742842</v>
      </c>
      <c r="IU130" s="291"/>
      <c r="IV130" s="1"/>
      <c r="IW130" s="274"/>
      <c r="IX130" s="692">
        <f ca="1">IX181*IX$14</f>
        <v>518.70621250530883</v>
      </c>
      <c r="IY130" s="291"/>
      <c r="IZ130" s="1"/>
      <c r="JA130" s="274"/>
      <c r="JB130" s="692">
        <f ca="1">JB181*JB$14</f>
        <v>528.13728162966731</v>
      </c>
      <c r="JC130" s="291"/>
      <c r="JE130" s="37"/>
      <c r="JF130" s="78">
        <f ca="1">IX130+JB130+IT130+IP130</f>
        <v>2036.5462403495044</v>
      </c>
      <c r="JG130" s="40"/>
      <c r="JI130" s="274"/>
      <c r="JJ130" s="692">
        <f ca="1">JJ181*JJ$14</f>
        <v>520.28650103357893</v>
      </c>
      <c r="JK130" s="291"/>
      <c r="JL130" s="1"/>
      <c r="JM130" s="274"/>
      <c r="JN130" s="692">
        <f ca="1">JN181*JN$14</f>
        <v>483.04926327412119</v>
      </c>
      <c r="JO130" s="291"/>
      <c r="JP130" s="1"/>
      <c r="JQ130" s="274"/>
      <c r="JR130" s="692">
        <f ca="1">JR181*JR$14</f>
        <v>525.87963007030203</v>
      </c>
      <c r="JS130" s="291"/>
      <c r="JT130" s="1"/>
      <c r="JU130" s="274"/>
      <c r="JV130" s="692">
        <f ca="1">JV181*JV$14</f>
        <v>535.55608346548206</v>
      </c>
      <c r="JW130" s="291"/>
      <c r="JY130" s="37"/>
      <c r="JZ130" s="78">
        <f ca="1">JR130+JV130+JN130+JJ130</f>
        <v>2064.7714778434843</v>
      </c>
      <c r="KA130" s="40"/>
      <c r="KC130" s="274"/>
      <c r="KD130" s="692">
        <f ca="1">KD181*KD$14</f>
        <v>527.65276706617749</v>
      </c>
      <c r="KE130" s="291"/>
      <c r="KF130" s="1"/>
      <c r="KG130" s="274"/>
      <c r="KH130" s="692">
        <f ca="1">KH181*KH$14</f>
        <v>489.79201000973222</v>
      </c>
      <c r="KI130" s="291"/>
      <c r="KJ130" s="1"/>
      <c r="KK130" s="274"/>
      <c r="KL130" s="692">
        <f ca="1">KL181*KL$14</f>
        <v>533.30355782519723</v>
      </c>
      <c r="KM130" s="291"/>
      <c r="KN130" s="1"/>
      <c r="KO130" s="274"/>
      <c r="KP130" s="692">
        <f ca="1">KP181*KP$14</f>
        <v>543.22763005797083</v>
      </c>
      <c r="KQ130" s="291"/>
      <c r="KS130" s="37"/>
      <c r="KT130" s="78">
        <f ca="1">KL130+KP130+KH130+KD130</f>
        <v>2093.9759649590778</v>
      </c>
      <c r="KU130" s="40"/>
    </row>
    <row r="131" spans="1:307">
      <c r="A131" s="61"/>
      <c r="B131" s="61"/>
      <c r="C131" s="62" t="s">
        <v>54</v>
      </c>
      <c r="D131" s="62"/>
      <c r="E131" s="62"/>
      <c r="F131" s="62"/>
      <c r="G131" s="61"/>
      <c r="H131" s="236"/>
      <c r="I131" s="258">
        <v>43</v>
      </c>
      <c r="J131" s="254"/>
      <c r="K131" s="7"/>
      <c r="L131" s="236"/>
      <c r="M131" s="258">
        <v>19</v>
      </c>
      <c r="N131" s="254"/>
      <c r="O131" s="43"/>
      <c r="P131" s="236"/>
      <c r="Q131" s="258">
        <v>20</v>
      </c>
      <c r="R131" s="254"/>
      <c r="S131" s="43"/>
      <c r="T131" s="236"/>
      <c r="U131" s="258">
        <v>52</v>
      </c>
      <c r="V131" s="254"/>
      <c r="W131" s="43"/>
      <c r="X131" s="37"/>
      <c r="Y131" s="78">
        <f>+M131+I131+Q131+U131</f>
        <v>134</v>
      </c>
      <c r="Z131" s="40"/>
      <c r="AB131" s="236"/>
      <c r="AC131" s="258">
        <v>7</v>
      </c>
      <c r="AD131" s="254"/>
      <c r="AE131" s="7"/>
      <c r="AF131" s="236"/>
      <c r="AG131" s="258">
        <v>24</v>
      </c>
      <c r="AH131" s="254"/>
      <c r="AI131" s="43"/>
      <c r="AJ131" s="236"/>
      <c r="AK131" s="258">
        <v>-58</v>
      </c>
      <c r="AL131" s="254"/>
      <c r="AM131" s="43"/>
      <c r="AN131" s="236"/>
      <c r="AO131" s="258">
        <v>18</v>
      </c>
      <c r="AP131" s="254"/>
      <c r="AQ131" s="43"/>
      <c r="AR131" s="37"/>
      <c r="AS131" s="78">
        <f t="shared" si="22"/>
        <v>-9</v>
      </c>
      <c r="AT131" s="40"/>
      <c r="AV131" s="236"/>
      <c r="AW131" s="258">
        <v>15</v>
      </c>
      <c r="AX131" s="254"/>
      <c r="AY131" s="7"/>
      <c r="AZ131" s="236"/>
      <c r="BA131" s="258">
        <v>-11</v>
      </c>
      <c r="BB131" s="254"/>
      <c r="BC131" s="43"/>
      <c r="BD131" s="236"/>
      <c r="BE131" s="258">
        <v>16</v>
      </c>
      <c r="BF131" s="254"/>
      <c r="BG131" s="43"/>
      <c r="BH131" s="236"/>
      <c r="BI131" s="258">
        <v>-28</v>
      </c>
      <c r="BJ131" s="254"/>
      <c r="BK131" s="43"/>
      <c r="BL131" s="37"/>
      <c r="BM131" s="78">
        <f t="shared" si="21"/>
        <v>-8</v>
      </c>
      <c r="BN131" s="40"/>
      <c r="BP131" s="236"/>
      <c r="BQ131" s="258">
        <v>-17</v>
      </c>
      <c r="BR131" s="254"/>
      <c r="BS131" s="7"/>
      <c r="BT131" s="236"/>
      <c r="BU131" s="258">
        <v>-26</v>
      </c>
      <c r="BV131" s="254"/>
      <c r="BW131" s="43"/>
      <c r="BX131" s="236"/>
      <c r="BY131" s="258">
        <v>-61</v>
      </c>
      <c r="BZ131" s="254"/>
      <c r="CA131" s="43"/>
      <c r="CB131" s="236"/>
      <c r="CC131" s="258">
        <v>-30</v>
      </c>
      <c r="CD131" s="254"/>
      <c r="CE131" s="43"/>
      <c r="CF131" s="37"/>
      <c r="CG131" s="78">
        <f>BQ131+BU131+BY131+CC131</f>
        <v>-134</v>
      </c>
      <c r="CH131" s="40"/>
      <c r="CJ131" s="236"/>
      <c r="CK131" s="258">
        <v>8</v>
      </c>
      <c r="CL131" s="254"/>
      <c r="CM131" s="7"/>
      <c r="CN131" s="236"/>
      <c r="CO131" s="258">
        <v>22</v>
      </c>
      <c r="CP131" s="254"/>
      <c r="CQ131" s="43"/>
      <c r="CR131" s="236"/>
      <c r="CS131" s="258">
        <v>2</v>
      </c>
      <c r="CT131" s="254"/>
      <c r="CU131" s="43"/>
      <c r="CV131" s="236"/>
      <c r="CW131" s="258">
        <v>8</v>
      </c>
      <c r="CX131" s="254"/>
      <c r="CY131" s="43"/>
      <c r="CZ131" s="37"/>
      <c r="DA131" s="78">
        <f>CS131+CW131+CO131+CK131</f>
        <v>40</v>
      </c>
      <c r="DB131" s="40"/>
      <c r="DC131" s="9"/>
      <c r="DE131" s="274"/>
      <c r="DF131" s="296">
        <v>0</v>
      </c>
      <c r="DG131" s="291"/>
      <c r="DI131" s="274"/>
      <c r="DJ131" s="296">
        <v>0</v>
      </c>
      <c r="DK131" s="291"/>
      <c r="DM131" s="274"/>
      <c r="DN131" s="296">
        <v>0</v>
      </c>
      <c r="DO131" s="291"/>
      <c r="DQ131" s="274"/>
      <c r="DR131" s="296">
        <v>0</v>
      </c>
      <c r="DS131" s="291"/>
      <c r="DU131" s="37"/>
      <c r="DV131" s="78">
        <f>DN131+DR131+DJ131+DF131</f>
        <v>0</v>
      </c>
      <c r="DW131" s="40"/>
      <c r="DY131" s="274"/>
      <c r="DZ131" s="296">
        <v>0</v>
      </c>
      <c r="EA131" s="291"/>
      <c r="EB131" s="1"/>
      <c r="EC131" s="274"/>
      <c r="ED131" s="296">
        <v>0</v>
      </c>
      <c r="EE131" s="291"/>
      <c r="EF131" s="1"/>
      <c r="EG131" s="274"/>
      <c r="EH131" s="296">
        <v>0</v>
      </c>
      <c r="EI131" s="291"/>
      <c r="EJ131" s="1"/>
      <c r="EK131" s="274"/>
      <c r="EL131" s="296">
        <v>0</v>
      </c>
      <c r="EM131" s="291"/>
      <c r="EO131" s="37"/>
      <c r="EP131" s="78">
        <f>EH131+EL131+ED131+DZ131</f>
        <v>0</v>
      </c>
      <c r="EQ131" s="40"/>
      <c r="ES131" s="274"/>
      <c r="ET131" s="296">
        <v>0</v>
      </c>
      <c r="EU131" s="291"/>
      <c r="EV131" s="1"/>
      <c r="EW131" s="274"/>
      <c r="EX131" s="296">
        <v>0</v>
      </c>
      <c r="EY131" s="291"/>
      <c r="EZ131" s="1"/>
      <c r="FA131" s="274"/>
      <c r="FB131" s="296">
        <v>0</v>
      </c>
      <c r="FC131" s="291"/>
      <c r="FD131" s="1"/>
      <c r="FE131" s="274"/>
      <c r="FF131" s="296">
        <v>0</v>
      </c>
      <c r="FG131" s="291"/>
      <c r="FI131" s="37"/>
      <c r="FJ131" s="78">
        <f>FB131+FF131+EX131+ET131</f>
        <v>0</v>
      </c>
      <c r="FK131" s="40"/>
      <c r="FM131" s="274"/>
      <c r="FN131" s="296">
        <v>0</v>
      </c>
      <c r="FO131" s="291"/>
      <c r="FP131" s="1"/>
      <c r="FQ131" s="274"/>
      <c r="FR131" s="296">
        <v>0</v>
      </c>
      <c r="FS131" s="291"/>
      <c r="FT131" s="1"/>
      <c r="FU131" s="274"/>
      <c r="FV131" s="296">
        <v>0</v>
      </c>
      <c r="FW131" s="291"/>
      <c r="FX131" s="1"/>
      <c r="FY131" s="274"/>
      <c r="FZ131" s="296">
        <v>0</v>
      </c>
      <c r="GA131" s="291"/>
      <c r="GC131" s="37"/>
      <c r="GD131" s="78">
        <f>FV131+FZ131+FR131+FN131</f>
        <v>0</v>
      </c>
      <c r="GE131" s="40"/>
      <c r="GG131" s="274"/>
      <c r="GH131" s="296">
        <v>0</v>
      </c>
      <c r="GI131" s="291"/>
      <c r="GJ131" s="1"/>
      <c r="GK131" s="274"/>
      <c r="GL131" s="296">
        <v>0</v>
      </c>
      <c r="GM131" s="291"/>
      <c r="GN131" s="1"/>
      <c r="GO131" s="274"/>
      <c r="GP131" s="296">
        <v>0</v>
      </c>
      <c r="GQ131" s="291"/>
      <c r="GR131" s="1"/>
      <c r="GS131" s="274"/>
      <c r="GT131" s="296">
        <v>0</v>
      </c>
      <c r="GU131" s="291"/>
      <c r="GW131" s="37"/>
      <c r="GX131" s="78">
        <f>GP131+GT131+GL131+GH131</f>
        <v>0</v>
      </c>
      <c r="GY131" s="40"/>
      <c r="HA131" s="274"/>
      <c r="HB131" s="296">
        <v>0</v>
      </c>
      <c r="HC131" s="291"/>
      <c r="HD131" s="1"/>
      <c r="HE131" s="274"/>
      <c r="HF131" s="296">
        <v>0</v>
      </c>
      <c r="HG131" s="291"/>
      <c r="HH131" s="1"/>
      <c r="HI131" s="274"/>
      <c r="HJ131" s="296">
        <v>0</v>
      </c>
      <c r="HK131" s="291"/>
      <c r="HL131" s="1"/>
      <c r="HM131" s="274"/>
      <c r="HN131" s="296">
        <v>0</v>
      </c>
      <c r="HO131" s="291"/>
      <c r="HQ131" s="37"/>
      <c r="HR131" s="78">
        <f>HJ131+HN131+HF131+HB131</f>
        <v>0</v>
      </c>
      <c r="HS131" s="40"/>
      <c r="HU131" s="274"/>
      <c r="HV131" s="296">
        <v>0</v>
      </c>
      <c r="HW131" s="291"/>
      <c r="HX131" s="1"/>
      <c r="HY131" s="274"/>
      <c r="HZ131" s="296">
        <v>0</v>
      </c>
      <c r="IA131" s="291"/>
      <c r="IB131" s="1"/>
      <c r="IC131" s="274"/>
      <c r="ID131" s="296">
        <v>0</v>
      </c>
      <c r="IE131" s="291"/>
      <c r="IF131" s="1"/>
      <c r="IG131" s="274"/>
      <c r="IH131" s="296">
        <v>0</v>
      </c>
      <c r="II131" s="291"/>
      <c r="IK131" s="37"/>
      <c r="IL131" s="78">
        <f>ID131+IH131+HZ131+HV131</f>
        <v>0</v>
      </c>
      <c r="IM131" s="40"/>
      <c r="IO131" s="274"/>
      <c r="IP131" s="296">
        <v>0</v>
      </c>
      <c r="IQ131" s="291"/>
      <c r="IR131" s="1"/>
      <c r="IS131" s="274"/>
      <c r="IT131" s="296">
        <v>0</v>
      </c>
      <c r="IU131" s="291"/>
      <c r="IV131" s="1"/>
      <c r="IW131" s="274"/>
      <c r="IX131" s="296">
        <v>0</v>
      </c>
      <c r="IY131" s="291"/>
      <c r="IZ131" s="1"/>
      <c r="JA131" s="274"/>
      <c r="JB131" s="296">
        <v>0</v>
      </c>
      <c r="JC131" s="291"/>
      <c r="JE131" s="37"/>
      <c r="JF131" s="78">
        <f>IX131+JB131+IT131+IP131</f>
        <v>0</v>
      </c>
      <c r="JG131" s="40"/>
      <c r="JI131" s="274"/>
      <c r="JJ131" s="296">
        <v>0</v>
      </c>
      <c r="JK131" s="291"/>
      <c r="JL131" s="1"/>
      <c r="JM131" s="274"/>
      <c r="JN131" s="296">
        <v>0</v>
      </c>
      <c r="JO131" s="291"/>
      <c r="JP131" s="1"/>
      <c r="JQ131" s="274"/>
      <c r="JR131" s="296">
        <v>0</v>
      </c>
      <c r="JS131" s="291"/>
      <c r="JT131" s="1"/>
      <c r="JU131" s="274"/>
      <c r="JV131" s="296">
        <v>0</v>
      </c>
      <c r="JW131" s="291"/>
      <c r="JY131" s="37"/>
      <c r="JZ131" s="78">
        <f>JR131+JV131+JN131+JJ131</f>
        <v>0</v>
      </c>
      <c r="KA131" s="40"/>
      <c r="KC131" s="274"/>
      <c r="KD131" s="296">
        <v>0</v>
      </c>
      <c r="KE131" s="291"/>
      <c r="KF131" s="1"/>
      <c r="KG131" s="274"/>
      <c r="KH131" s="296">
        <v>0</v>
      </c>
      <c r="KI131" s="291"/>
      <c r="KJ131" s="1"/>
      <c r="KK131" s="274"/>
      <c r="KL131" s="296">
        <v>0</v>
      </c>
      <c r="KM131" s="291"/>
      <c r="KN131" s="1"/>
      <c r="KO131" s="274"/>
      <c r="KP131" s="296">
        <v>0</v>
      </c>
      <c r="KQ131" s="291"/>
      <c r="KS131" s="37"/>
      <c r="KT131" s="78">
        <f>KL131+KP131+KH131+KD131</f>
        <v>0</v>
      </c>
      <c r="KU131" s="40"/>
    </row>
    <row r="132" spans="1:307">
      <c r="A132" s="61"/>
      <c r="B132" s="61"/>
      <c r="C132" s="62" t="s">
        <v>55</v>
      </c>
      <c r="D132" s="62"/>
      <c r="E132" s="62"/>
      <c r="F132" s="62"/>
      <c r="G132" s="61"/>
      <c r="H132" s="236"/>
      <c r="I132" s="258">
        <v>236</v>
      </c>
      <c r="J132" s="254"/>
      <c r="K132" s="7"/>
      <c r="L132" s="236"/>
      <c r="M132" s="258">
        <v>149</v>
      </c>
      <c r="N132" s="254"/>
      <c r="O132" s="43"/>
      <c r="P132" s="236"/>
      <c r="Q132" s="258">
        <v>53</v>
      </c>
      <c r="R132" s="254"/>
      <c r="S132" s="43"/>
      <c r="T132" s="236"/>
      <c r="U132" s="258">
        <v>-461</v>
      </c>
      <c r="V132" s="254"/>
      <c r="W132" s="43"/>
      <c r="X132" s="37"/>
      <c r="Y132" s="78">
        <f t="shared" si="20"/>
        <v>-23</v>
      </c>
      <c r="Z132" s="40"/>
      <c r="AB132" s="236"/>
      <c r="AC132" s="258">
        <v>193</v>
      </c>
      <c r="AD132" s="254"/>
      <c r="AE132" s="7"/>
      <c r="AF132" s="236"/>
      <c r="AG132" s="258">
        <v>81</v>
      </c>
      <c r="AH132" s="254"/>
      <c r="AI132" s="43"/>
      <c r="AJ132" s="236"/>
      <c r="AK132" s="258">
        <v>-45</v>
      </c>
      <c r="AL132" s="254"/>
      <c r="AM132" s="43"/>
      <c r="AN132" s="236"/>
      <c r="AO132" s="258">
        <v>-423</v>
      </c>
      <c r="AP132" s="254"/>
      <c r="AQ132" s="43"/>
      <c r="AR132" s="37"/>
      <c r="AS132" s="78">
        <f t="shared" si="22"/>
        <v>-194</v>
      </c>
      <c r="AT132" s="40"/>
      <c r="AV132" s="236"/>
      <c r="AW132" s="258">
        <v>158</v>
      </c>
      <c r="AX132" s="254"/>
      <c r="AY132" s="7"/>
      <c r="AZ132" s="236"/>
      <c r="BA132" s="258">
        <v>-184</v>
      </c>
      <c r="BB132" s="254"/>
      <c r="BC132" s="43"/>
      <c r="BD132" s="236"/>
      <c r="BE132" s="258">
        <v>-99</v>
      </c>
      <c r="BF132" s="254"/>
      <c r="BG132" s="43"/>
      <c r="BH132" s="236"/>
      <c r="BI132" s="258">
        <v>1</v>
      </c>
      <c r="BJ132" s="254"/>
      <c r="BK132" s="43"/>
      <c r="BL132" s="37"/>
      <c r="BM132" s="78">
        <f t="shared" si="21"/>
        <v>-124</v>
      </c>
      <c r="BN132" s="40"/>
      <c r="BP132" s="236"/>
      <c r="BQ132" s="258">
        <v>178</v>
      </c>
      <c r="BR132" s="254"/>
      <c r="BS132" s="7"/>
      <c r="BT132" s="236"/>
      <c r="BU132" s="258">
        <v>843</v>
      </c>
      <c r="BV132" s="254"/>
      <c r="BW132" s="43"/>
      <c r="BX132" s="236"/>
      <c r="BY132" s="258">
        <v>-8</v>
      </c>
      <c r="BZ132" s="254"/>
      <c r="CA132" s="43"/>
      <c r="CB132" s="236"/>
      <c r="CC132" s="258">
        <v>-113</v>
      </c>
      <c r="CD132" s="254"/>
      <c r="CE132" s="43"/>
      <c r="CF132" s="37"/>
      <c r="CG132" s="78">
        <f>BQ132+BU132+BY132+CC132</f>
        <v>900</v>
      </c>
      <c r="CH132" s="40"/>
      <c r="CJ132" s="236"/>
      <c r="CK132" s="258">
        <v>-72</v>
      </c>
      <c r="CL132" s="254"/>
      <c r="CM132" s="7"/>
      <c r="CN132" s="236"/>
      <c r="CO132" s="258">
        <v>-185</v>
      </c>
      <c r="CP132" s="254"/>
      <c r="CQ132" s="43"/>
      <c r="CR132" s="236"/>
      <c r="CS132" s="258">
        <v>-24</v>
      </c>
      <c r="CT132" s="254"/>
      <c r="CU132" s="43"/>
      <c r="CV132" s="236"/>
      <c r="CW132" s="258">
        <v>-69</v>
      </c>
      <c r="CX132" s="254"/>
      <c r="CY132" s="43"/>
      <c r="CZ132" s="37"/>
      <c r="DA132" s="78">
        <f>CS132+CW132+CO132+CK132</f>
        <v>-350</v>
      </c>
      <c r="DB132" s="40"/>
      <c r="DC132" s="9"/>
      <c r="DE132" s="274"/>
      <c r="DF132" s="296">
        <f ca="1">DA80-DF80</f>
        <v>-318.80365275784243</v>
      </c>
      <c r="DG132" s="291"/>
      <c r="DI132" s="274"/>
      <c r="DJ132" s="296">
        <f ca="1">DF80-DJ80</f>
        <v>296.25668882059335</v>
      </c>
      <c r="DK132" s="291"/>
      <c r="DM132" s="274"/>
      <c r="DN132" s="296">
        <f ca="1">DJ80-DN80</f>
        <v>-138.82389402716444</v>
      </c>
      <c r="DO132" s="291"/>
      <c r="DQ132" s="274"/>
      <c r="DR132" s="296">
        <f ca="1">DN80-DR80</f>
        <v>-456.82031365418152</v>
      </c>
      <c r="DS132" s="291"/>
      <c r="DU132" s="37"/>
      <c r="DV132" s="78">
        <f ca="1">DN132+DR132+DJ132+DF132</f>
        <v>-618.19117161859504</v>
      </c>
      <c r="DW132" s="40"/>
      <c r="DY132" s="274"/>
      <c r="DZ132" s="296">
        <f ca="1">DV80-DZ80</f>
        <v>293.93152437256595</v>
      </c>
      <c r="EA132" s="291"/>
      <c r="EB132" s="1"/>
      <c r="EC132" s="274"/>
      <c r="ED132" s="296">
        <f ca="1">DZ80-ED80</f>
        <v>201.40772843535979</v>
      </c>
      <c r="EE132" s="291"/>
      <c r="EF132" s="1"/>
      <c r="EG132" s="274"/>
      <c r="EH132" s="296">
        <f ca="1">ED80-EH80</f>
        <v>-137.397417598424</v>
      </c>
      <c r="EI132" s="291"/>
      <c r="EJ132" s="1"/>
      <c r="EK132" s="274"/>
      <c r="EL132" s="296">
        <f ca="1">EH80-EL80</f>
        <v>-472.40213290591691</v>
      </c>
      <c r="EM132" s="291"/>
      <c r="EO132" s="37"/>
      <c r="EP132" s="78">
        <f ca="1">EH132+EL132+ED132+DZ132</f>
        <v>-114.46029769641518</v>
      </c>
      <c r="EQ132" s="40"/>
      <c r="ES132" s="274"/>
      <c r="ET132" s="296">
        <f ca="1">EP80-ET80</f>
        <v>300.76649727858057</v>
      </c>
      <c r="EU132" s="291"/>
      <c r="EV132" s="1"/>
      <c r="EW132" s="274"/>
      <c r="EX132" s="296">
        <f ca="1">ET80-EX80</f>
        <v>203.36325961694547</v>
      </c>
      <c r="EY132" s="291"/>
      <c r="EZ132" s="1"/>
      <c r="FA132" s="274"/>
      <c r="FB132" s="296">
        <f ca="1">EX80-FB80</f>
        <v>-166.64816436600449</v>
      </c>
      <c r="FC132" s="291"/>
      <c r="FD132" s="1"/>
      <c r="FE132" s="274"/>
      <c r="FF132" s="296">
        <f ca="1">FB80-FF80</f>
        <v>-512.35702765292444</v>
      </c>
      <c r="FG132" s="291"/>
      <c r="FI132" s="37"/>
      <c r="FJ132" s="78">
        <f ca="1">FB132+FF132+EX132+ET132</f>
        <v>-174.87543512340289</v>
      </c>
      <c r="FK132" s="40"/>
      <c r="FM132" s="274"/>
      <c r="FN132" s="296">
        <f ca="1">FJ80-FN80</f>
        <v>65.536232099047993</v>
      </c>
      <c r="FO132" s="291"/>
      <c r="FP132" s="1"/>
      <c r="FQ132" s="274"/>
      <c r="FR132" s="296">
        <f ca="1">FN80-FR80</f>
        <v>351.95630725061437</v>
      </c>
      <c r="FS132" s="291"/>
      <c r="FT132" s="1"/>
      <c r="FU132" s="274"/>
      <c r="FV132" s="296">
        <f ca="1">FR80-FV80</f>
        <v>-117.89352928801327</v>
      </c>
      <c r="FW132" s="291"/>
      <c r="FX132" s="1"/>
      <c r="FY132" s="274"/>
      <c r="FZ132" s="296">
        <f ca="1">FV80-FZ80</f>
        <v>-503.15510812063076</v>
      </c>
      <c r="GA132" s="291"/>
      <c r="GC132" s="37"/>
      <c r="GD132" s="78">
        <f ca="1">FV132+FZ132+FR132+FN132</f>
        <v>-203.55609805898166</v>
      </c>
      <c r="GE132" s="40"/>
      <c r="GG132" s="274"/>
      <c r="GH132" s="296">
        <f ca="1">GD80-GH80</f>
        <v>62.453839278000487</v>
      </c>
      <c r="GI132" s="291"/>
      <c r="GJ132" s="1"/>
      <c r="GK132" s="274"/>
      <c r="GL132" s="296">
        <f ca="1">GH80-GL80</f>
        <v>369.84137713348991</v>
      </c>
      <c r="GM132" s="291"/>
      <c r="GN132" s="1"/>
      <c r="GO132" s="274"/>
      <c r="GP132" s="296">
        <f ca="1">GL80-GP80</f>
        <v>-124.78287910583185</v>
      </c>
      <c r="GQ132" s="291"/>
      <c r="GR132" s="1"/>
      <c r="GS132" s="274"/>
      <c r="GT132" s="296">
        <f ca="1">GP80-GT80</f>
        <v>-513.62675689570005</v>
      </c>
      <c r="GU132" s="291"/>
      <c r="GW132" s="37"/>
      <c r="GX132" s="78">
        <f ca="1">GP132+GT132+GL132+GH132</f>
        <v>-206.11441959004151</v>
      </c>
      <c r="GY132" s="40"/>
      <c r="HA132" s="274"/>
      <c r="HB132" s="296">
        <f ca="1">GX80-HB80</f>
        <v>68.327681407468845</v>
      </c>
      <c r="HC132" s="291"/>
      <c r="HD132" s="1"/>
      <c r="HE132" s="274"/>
      <c r="HF132" s="296">
        <f ca="1">HB80-HF80</f>
        <v>387.04889352818736</v>
      </c>
      <c r="HG132" s="291"/>
      <c r="HH132" s="1"/>
      <c r="HI132" s="274"/>
      <c r="HJ132" s="296">
        <f ca="1">HF80-HJ80</f>
        <v>-131.21657582236003</v>
      </c>
      <c r="HK132" s="291"/>
      <c r="HL132" s="1"/>
      <c r="HM132" s="274"/>
      <c r="HN132" s="296">
        <f ca="1">HJ80-HN80</f>
        <v>-523.08931025985294</v>
      </c>
      <c r="HO132" s="291"/>
      <c r="HQ132" s="37"/>
      <c r="HR132" s="78">
        <f ca="1">HJ132+HN132+HF132+HB132</f>
        <v>-198.92931114655676</v>
      </c>
      <c r="HS132" s="40"/>
      <c r="HU132" s="274"/>
      <c r="HV132" s="296">
        <f ca="1">HR80-HV80</f>
        <v>76.414006924721434</v>
      </c>
      <c r="HW132" s="291"/>
      <c r="HX132" s="1"/>
      <c r="HY132" s="274"/>
      <c r="HZ132" s="296">
        <f ca="1">HV80-HZ80</f>
        <v>403.19867914122824</v>
      </c>
      <c r="IA132" s="291"/>
      <c r="IB132" s="1"/>
      <c r="IC132" s="274"/>
      <c r="ID132" s="296">
        <f ca="1">HZ80-ID80</f>
        <v>-137.05077737334705</v>
      </c>
      <c r="IE132" s="291"/>
      <c r="IF132" s="1"/>
      <c r="IG132" s="274"/>
      <c r="IH132" s="296">
        <f ca="1">ID80-IH80</f>
        <v>-531.21435522865886</v>
      </c>
      <c r="II132" s="291"/>
      <c r="IK132" s="37"/>
      <c r="IL132" s="78">
        <f ca="1">ID132+IH132+HZ132+HV132</f>
        <v>-188.65244653605623</v>
      </c>
      <c r="IM132" s="40"/>
      <c r="IO132" s="274"/>
      <c r="IP132" s="296">
        <f ca="1">IL80-IP80</f>
        <v>194.81157987997813</v>
      </c>
      <c r="IQ132" s="291"/>
      <c r="IR132" s="1"/>
      <c r="IS132" s="274"/>
      <c r="IT132" s="296">
        <f ca="1">IP80-IT80</f>
        <v>407.45280971557168</v>
      </c>
      <c r="IU132" s="291"/>
      <c r="IV132" s="1"/>
      <c r="IW132" s="274"/>
      <c r="IX132" s="296">
        <f ca="1">IT80-IX80</f>
        <v>-137.64060695567787</v>
      </c>
      <c r="IY132" s="291"/>
      <c r="IZ132" s="1"/>
      <c r="JA132" s="274"/>
      <c r="JB132" s="296">
        <f ca="1">IX80-JB80</f>
        <v>-538.06571109101787</v>
      </c>
      <c r="JC132" s="291"/>
      <c r="JE132" s="37"/>
      <c r="JF132" s="78">
        <f ca="1">IX132+JB132+IT132+IP132</f>
        <v>-73.441928451145941</v>
      </c>
      <c r="JG132" s="40"/>
      <c r="JI132" s="274"/>
      <c r="JJ132" s="296">
        <f ca="1">JF80-JJ80</f>
        <v>186.14119520506847</v>
      </c>
      <c r="JK132" s="291"/>
      <c r="JL132" s="1"/>
      <c r="JM132" s="274"/>
      <c r="JN132" s="296">
        <f ca="1">JJ80-JN80</f>
        <v>415.32908628564473</v>
      </c>
      <c r="JO132" s="291"/>
      <c r="JP132" s="1"/>
      <c r="JQ132" s="274"/>
      <c r="JR132" s="296">
        <f ca="1">JN80-JR80</f>
        <v>-139.78282168800069</v>
      </c>
      <c r="JS132" s="291"/>
      <c r="JT132" s="1"/>
      <c r="JU132" s="274"/>
      <c r="JV132" s="296">
        <f ca="1">JR80-JV80</f>
        <v>-545.9943882163725</v>
      </c>
      <c r="JW132" s="291"/>
      <c r="JY132" s="37"/>
      <c r="JZ132" s="78">
        <f ca="1">JR132+JV132+JN132+JJ132</f>
        <v>-84.306928413659989</v>
      </c>
      <c r="KA132" s="40"/>
      <c r="KC132" s="274"/>
      <c r="KD132" s="296">
        <f ca="1">JZ80-KD80</f>
        <v>185.53252397848155</v>
      </c>
      <c r="KE132" s="291"/>
      <c r="KF132" s="1"/>
      <c r="KG132" s="274"/>
      <c r="KH132" s="296">
        <f ca="1">KD80-KH80</f>
        <v>423.42574291962592</v>
      </c>
      <c r="KI132" s="291"/>
      <c r="KJ132" s="1"/>
      <c r="KK132" s="274"/>
      <c r="KL132" s="296">
        <f ca="1">KH80-KL80</f>
        <v>-141.98296167607441</v>
      </c>
      <c r="KM132" s="291"/>
      <c r="KN132" s="1"/>
      <c r="KO132" s="274"/>
      <c r="KP132" s="296">
        <f ca="1">KL80-KP80</f>
        <v>-554.12027592694358</v>
      </c>
      <c r="KQ132" s="291"/>
      <c r="KS132" s="37"/>
      <c r="KT132" s="78">
        <f ca="1">KL132+KP132+KH132+KD132</f>
        <v>-87.14497070491052</v>
      </c>
      <c r="KU132" s="40"/>
    </row>
    <row r="133" spans="1:307">
      <c r="A133" s="61"/>
      <c r="B133" s="61"/>
      <c r="C133" s="62" t="s">
        <v>143</v>
      </c>
      <c r="D133" s="62"/>
      <c r="E133" s="62"/>
      <c r="F133" s="62"/>
      <c r="G133" s="61"/>
      <c r="H133" s="236"/>
      <c r="I133" s="258">
        <v>-71</v>
      </c>
      <c r="J133" s="254"/>
      <c r="K133" s="7"/>
      <c r="L133" s="236"/>
      <c r="M133" s="258">
        <v>-12</v>
      </c>
      <c r="N133" s="254"/>
      <c r="O133" s="43"/>
      <c r="P133" s="236"/>
      <c r="Q133" s="258">
        <v>-19</v>
      </c>
      <c r="R133" s="254"/>
      <c r="S133" s="43"/>
      <c r="T133" s="236"/>
      <c r="U133" s="258">
        <v>-26</v>
      </c>
      <c r="V133" s="254"/>
      <c r="W133" s="43"/>
      <c r="X133" s="37"/>
      <c r="Y133" s="78">
        <f t="shared" si="20"/>
        <v>-128</v>
      </c>
      <c r="Z133" s="40"/>
      <c r="AB133" s="236"/>
      <c r="AC133" s="258">
        <v>-73</v>
      </c>
      <c r="AD133" s="254"/>
      <c r="AE133" s="7"/>
      <c r="AF133" s="236"/>
      <c r="AG133" s="258">
        <v>-9</v>
      </c>
      <c r="AH133" s="254"/>
      <c r="AI133" s="43"/>
      <c r="AJ133" s="236"/>
      <c r="AK133" s="258">
        <v>-21</v>
      </c>
      <c r="AL133" s="254"/>
      <c r="AM133" s="43"/>
      <c r="AN133" s="236"/>
      <c r="AO133" s="258">
        <v>-26</v>
      </c>
      <c r="AP133" s="254"/>
      <c r="AQ133" s="43"/>
      <c r="AR133" s="37"/>
      <c r="AS133" s="78">
        <f t="shared" si="22"/>
        <v>-129</v>
      </c>
      <c r="AT133" s="40"/>
      <c r="AV133" s="236"/>
      <c r="AW133" s="258">
        <v>-91</v>
      </c>
      <c r="AX133" s="254"/>
      <c r="AY133" s="7"/>
      <c r="AZ133" s="236"/>
      <c r="BA133" s="258">
        <v>-10</v>
      </c>
      <c r="BB133" s="254"/>
      <c r="BC133" s="43"/>
      <c r="BD133" s="236"/>
      <c r="BE133" s="258">
        <v>-24</v>
      </c>
      <c r="BF133" s="254"/>
      <c r="BG133" s="43"/>
      <c r="BH133" s="236"/>
      <c r="BI133" s="258">
        <v>-28</v>
      </c>
      <c r="BJ133" s="254"/>
      <c r="BK133" s="43"/>
      <c r="BL133" s="37"/>
      <c r="BM133" s="78">
        <f t="shared" si="21"/>
        <v>-153</v>
      </c>
      <c r="BN133" s="40"/>
      <c r="BP133" s="236"/>
      <c r="BQ133" s="258"/>
      <c r="BR133" s="254"/>
      <c r="BS133" s="7"/>
      <c r="BT133" s="236"/>
      <c r="BU133" s="258"/>
      <c r="BV133" s="254"/>
      <c r="BW133" s="43"/>
      <c r="BX133" s="236"/>
      <c r="BY133" s="258"/>
      <c r="BZ133" s="254"/>
      <c r="CA133" s="43"/>
      <c r="CB133" s="236"/>
      <c r="CC133" s="258"/>
      <c r="CD133" s="254"/>
      <c r="CE133" s="43"/>
      <c r="CF133" s="37"/>
      <c r="CG133" s="78"/>
      <c r="CH133" s="40"/>
      <c r="CJ133" s="236"/>
      <c r="CK133" s="258"/>
      <c r="CL133" s="254"/>
      <c r="CM133" s="7"/>
      <c r="CN133" s="236"/>
      <c r="CO133" s="258"/>
      <c r="CP133" s="254"/>
      <c r="CQ133" s="43"/>
      <c r="CR133" s="236"/>
      <c r="CS133" s="258"/>
      <c r="CT133" s="254"/>
      <c r="CU133" s="43"/>
      <c r="CV133" s="236"/>
      <c r="CW133" s="258"/>
      <c r="CX133" s="254"/>
      <c r="CY133" s="43"/>
      <c r="CZ133" s="37"/>
      <c r="DA133" s="78"/>
      <c r="DB133" s="40"/>
      <c r="DC133" s="9"/>
      <c r="DE133" s="274"/>
      <c r="DF133" s="296"/>
      <c r="DG133" s="291"/>
      <c r="DI133" s="274"/>
      <c r="DJ133" s="296"/>
      <c r="DK133" s="291"/>
      <c r="DM133" s="274"/>
      <c r="DN133" s="296"/>
      <c r="DO133" s="291"/>
      <c r="DQ133" s="274"/>
      <c r="DR133" s="296"/>
      <c r="DS133" s="291"/>
      <c r="DU133" s="37"/>
      <c r="DV133" s="78"/>
      <c r="DW133" s="40"/>
      <c r="DY133" s="274"/>
      <c r="DZ133" s="296"/>
      <c r="EA133" s="291"/>
      <c r="EB133" s="1"/>
      <c r="EC133" s="274"/>
      <c r="ED133" s="296"/>
      <c r="EE133" s="291"/>
      <c r="EF133" s="1"/>
      <c r="EG133" s="274"/>
      <c r="EH133" s="296"/>
      <c r="EI133" s="291"/>
      <c r="EJ133" s="1"/>
      <c r="EK133" s="274"/>
      <c r="EL133" s="296"/>
      <c r="EM133" s="291"/>
      <c r="EO133" s="37"/>
      <c r="EP133" s="78"/>
      <c r="EQ133" s="40"/>
      <c r="ES133" s="274"/>
      <c r="ET133" s="296"/>
      <c r="EU133" s="291"/>
      <c r="EV133" s="1"/>
      <c r="EW133" s="274"/>
      <c r="EX133" s="296"/>
      <c r="EY133" s="291"/>
      <c r="EZ133" s="1"/>
      <c r="FA133" s="274"/>
      <c r="FB133" s="296"/>
      <c r="FC133" s="291"/>
      <c r="FD133" s="1"/>
      <c r="FE133" s="274"/>
      <c r="FF133" s="296"/>
      <c r="FG133" s="291"/>
      <c r="FI133" s="37"/>
      <c r="FJ133" s="78"/>
      <c r="FK133" s="40"/>
      <c r="FM133" s="274"/>
      <c r="FN133" s="296"/>
      <c r="FO133" s="291"/>
      <c r="FP133" s="1"/>
      <c r="FQ133" s="274"/>
      <c r="FR133" s="296"/>
      <c r="FS133" s="291"/>
      <c r="FT133" s="1"/>
      <c r="FU133" s="274"/>
      <c r="FV133" s="296"/>
      <c r="FW133" s="291"/>
      <c r="FX133" s="1"/>
      <c r="FY133" s="274"/>
      <c r="FZ133" s="296"/>
      <c r="GA133" s="291"/>
      <c r="GC133" s="37"/>
      <c r="GD133" s="78"/>
      <c r="GE133" s="40"/>
      <c r="GG133" s="274"/>
      <c r="GH133" s="296"/>
      <c r="GI133" s="291"/>
      <c r="GJ133" s="1"/>
      <c r="GK133" s="274"/>
      <c r="GL133" s="296"/>
      <c r="GM133" s="291"/>
      <c r="GN133" s="1"/>
      <c r="GO133" s="274"/>
      <c r="GP133" s="296"/>
      <c r="GQ133" s="291"/>
      <c r="GR133" s="1"/>
      <c r="GS133" s="274"/>
      <c r="GT133" s="296"/>
      <c r="GU133" s="291"/>
      <c r="GW133" s="37"/>
      <c r="GX133" s="78"/>
      <c r="GY133" s="40"/>
      <c r="HA133" s="274"/>
      <c r="HB133" s="296"/>
      <c r="HC133" s="291"/>
      <c r="HD133" s="1"/>
      <c r="HE133" s="274"/>
      <c r="HF133" s="296"/>
      <c r="HG133" s="291"/>
      <c r="HH133" s="1"/>
      <c r="HI133" s="274"/>
      <c r="HJ133" s="296"/>
      <c r="HK133" s="291"/>
      <c r="HL133" s="1"/>
      <c r="HM133" s="274"/>
      <c r="HN133" s="296"/>
      <c r="HO133" s="291"/>
      <c r="HQ133" s="37"/>
      <c r="HR133" s="78"/>
      <c r="HS133" s="40"/>
      <c r="HU133" s="274"/>
      <c r="HV133" s="296"/>
      <c r="HW133" s="291"/>
      <c r="HX133" s="1"/>
      <c r="HY133" s="274"/>
      <c r="HZ133" s="296"/>
      <c r="IA133" s="291"/>
      <c r="IB133" s="1"/>
      <c r="IC133" s="274"/>
      <c r="ID133" s="296"/>
      <c r="IE133" s="291"/>
      <c r="IF133" s="1"/>
      <c r="IG133" s="274"/>
      <c r="IH133" s="296"/>
      <c r="II133" s="291"/>
      <c r="IK133" s="37"/>
      <c r="IL133" s="78"/>
      <c r="IM133" s="40"/>
      <c r="IO133" s="274"/>
      <c r="IP133" s="296"/>
      <c r="IQ133" s="291"/>
      <c r="IR133" s="1"/>
      <c r="IS133" s="274"/>
      <c r="IT133" s="296"/>
      <c r="IU133" s="291"/>
      <c r="IV133" s="1"/>
      <c r="IW133" s="274"/>
      <c r="IX133" s="296"/>
      <c r="IY133" s="291"/>
      <c r="IZ133" s="1"/>
      <c r="JA133" s="274"/>
      <c r="JB133" s="296"/>
      <c r="JC133" s="291"/>
      <c r="JE133" s="37"/>
      <c r="JF133" s="78"/>
      <c r="JG133" s="40"/>
      <c r="JI133" s="274"/>
      <c r="JJ133" s="296"/>
      <c r="JK133" s="291"/>
      <c r="JL133" s="1"/>
      <c r="JM133" s="274"/>
      <c r="JN133" s="296"/>
      <c r="JO133" s="291"/>
      <c r="JP133" s="1"/>
      <c r="JQ133" s="274"/>
      <c r="JR133" s="296"/>
      <c r="JS133" s="291"/>
      <c r="JT133" s="1"/>
      <c r="JU133" s="274"/>
      <c r="JV133" s="296"/>
      <c r="JW133" s="291"/>
      <c r="JY133" s="37"/>
      <c r="JZ133" s="78"/>
      <c r="KA133" s="40"/>
      <c r="KC133" s="274"/>
      <c r="KD133" s="296"/>
      <c r="KE133" s="291"/>
      <c r="KF133" s="1"/>
      <c r="KG133" s="274"/>
      <c r="KH133" s="296"/>
      <c r="KI133" s="291"/>
      <c r="KJ133" s="1"/>
      <c r="KK133" s="274"/>
      <c r="KL133" s="296"/>
      <c r="KM133" s="291"/>
      <c r="KN133" s="1"/>
      <c r="KO133" s="274"/>
      <c r="KP133" s="296"/>
      <c r="KQ133" s="291"/>
      <c r="KS133" s="37"/>
      <c r="KT133" s="78"/>
      <c r="KU133" s="40"/>
    </row>
    <row r="134" spans="1:307">
      <c r="A134" s="61"/>
      <c r="B134" s="61"/>
      <c r="C134" s="62" t="s">
        <v>56</v>
      </c>
      <c r="D134" s="62"/>
      <c r="E134" s="62"/>
      <c r="F134" s="62"/>
      <c r="G134" s="61"/>
      <c r="H134" s="236"/>
      <c r="I134" s="258">
        <v>29</v>
      </c>
      <c r="J134" s="254"/>
      <c r="K134" s="7"/>
      <c r="L134" s="236"/>
      <c r="M134" s="258">
        <v>-211</v>
      </c>
      <c r="N134" s="254"/>
      <c r="O134" s="43"/>
      <c r="P134" s="236"/>
      <c r="Q134" s="258">
        <v>-49</v>
      </c>
      <c r="R134" s="254"/>
      <c r="S134" s="43"/>
      <c r="T134" s="236"/>
      <c r="U134" s="258">
        <v>-27</v>
      </c>
      <c r="V134" s="254"/>
      <c r="W134" s="43"/>
      <c r="X134" s="37"/>
      <c r="Y134" s="78">
        <f t="shared" si="20"/>
        <v>-258</v>
      </c>
      <c r="Z134" s="40"/>
      <c r="AB134" s="236"/>
      <c r="AC134" s="258">
        <v>-4</v>
      </c>
      <c r="AD134" s="254"/>
      <c r="AE134" s="7"/>
      <c r="AF134" s="236"/>
      <c r="AG134" s="258">
        <v>-256</v>
      </c>
      <c r="AH134" s="254"/>
      <c r="AI134" s="43"/>
      <c r="AJ134" s="236"/>
      <c r="AK134" s="258">
        <v>-19</v>
      </c>
      <c r="AL134" s="254"/>
      <c r="AM134" s="43"/>
      <c r="AN134" s="236"/>
      <c r="AO134" s="258">
        <v>-38</v>
      </c>
      <c r="AP134" s="254"/>
      <c r="AQ134" s="43"/>
      <c r="AR134" s="37"/>
      <c r="AS134" s="78">
        <f t="shared" si="22"/>
        <v>-317</v>
      </c>
      <c r="AT134" s="40"/>
      <c r="AV134" s="236"/>
      <c r="AW134" s="258">
        <v>32</v>
      </c>
      <c r="AX134" s="254"/>
      <c r="AY134" s="7"/>
      <c r="AZ134" s="236"/>
      <c r="BA134" s="258">
        <v>47</v>
      </c>
      <c r="BB134" s="254"/>
      <c r="BC134" s="43"/>
      <c r="BD134" s="236"/>
      <c r="BE134" s="258">
        <v>77</v>
      </c>
      <c r="BF134" s="254"/>
      <c r="BG134" s="43"/>
      <c r="BH134" s="236"/>
      <c r="BI134" s="258">
        <v>-2</v>
      </c>
      <c r="BJ134" s="254"/>
      <c r="BK134" s="43"/>
      <c r="BL134" s="37"/>
      <c r="BM134" s="78">
        <f t="shared" si="21"/>
        <v>154</v>
      </c>
      <c r="BN134" s="40"/>
      <c r="BP134" s="236"/>
      <c r="BQ134" s="258">
        <v>-56</v>
      </c>
      <c r="BR134" s="254"/>
      <c r="BS134" s="7"/>
      <c r="BT134" s="236"/>
      <c r="BU134" s="258">
        <v>-118</v>
      </c>
      <c r="BV134" s="254"/>
      <c r="BW134" s="43"/>
      <c r="BX134" s="236"/>
      <c r="BY134" s="258">
        <v>15</v>
      </c>
      <c r="BZ134" s="254"/>
      <c r="CA134" s="43"/>
      <c r="CB134" s="236"/>
      <c r="CC134" s="258">
        <v>-163</v>
      </c>
      <c r="CD134" s="254"/>
      <c r="CE134" s="43"/>
      <c r="CF134" s="37"/>
      <c r="CG134" s="78">
        <f>BQ134+BU134+BY134+CC134</f>
        <v>-322</v>
      </c>
      <c r="CH134" s="40"/>
      <c r="CJ134" s="236"/>
      <c r="CK134" s="258">
        <v>7</v>
      </c>
      <c r="CL134" s="254"/>
      <c r="CM134" s="7"/>
      <c r="CN134" s="236"/>
      <c r="CO134" s="258">
        <v>-84</v>
      </c>
      <c r="CP134" s="254"/>
      <c r="CQ134" s="43"/>
      <c r="CR134" s="236"/>
      <c r="CS134" s="258">
        <v>-2</v>
      </c>
      <c r="CT134" s="254"/>
      <c r="CU134" s="43"/>
      <c r="CV134" s="236"/>
      <c r="CW134" s="258">
        <v>55</v>
      </c>
      <c r="CX134" s="254"/>
      <c r="CY134" s="43"/>
      <c r="CZ134" s="37"/>
      <c r="DA134" s="78">
        <f>CS134+CW134+CO134+CK134</f>
        <v>-24</v>
      </c>
      <c r="DB134" s="40"/>
      <c r="DC134" s="9"/>
      <c r="DE134" s="274"/>
      <c r="DF134" s="296">
        <f>-(DA110-DF110)</f>
        <v>0</v>
      </c>
      <c r="DG134" s="291"/>
      <c r="DI134" s="274"/>
      <c r="DJ134" s="296">
        <f>-(DF110-DJ110)</f>
        <v>0</v>
      </c>
      <c r="DK134" s="291"/>
      <c r="DM134" s="274"/>
      <c r="DN134" s="296">
        <f>-(DJ110-DN110)</f>
        <v>0</v>
      </c>
      <c r="DO134" s="291"/>
      <c r="DQ134" s="274"/>
      <c r="DR134" s="296">
        <f>-(DN110-DR110)</f>
        <v>0</v>
      </c>
      <c r="DS134" s="291"/>
      <c r="DU134" s="37"/>
      <c r="DV134" s="78">
        <f>DN134+DR134+DJ134+DF134</f>
        <v>0</v>
      </c>
      <c r="DW134" s="40"/>
      <c r="DY134" s="274"/>
      <c r="DZ134" s="296">
        <f>-(DV110-DZ110)</f>
        <v>0</v>
      </c>
      <c r="EA134" s="291"/>
      <c r="EB134" s="1"/>
      <c r="EC134" s="274"/>
      <c r="ED134" s="296">
        <f>-(DZ110-ED110)</f>
        <v>0</v>
      </c>
      <c r="EE134" s="291"/>
      <c r="EF134" s="1"/>
      <c r="EG134" s="274"/>
      <c r="EH134" s="296">
        <f>-(ED110-EH110)</f>
        <v>0</v>
      </c>
      <c r="EI134" s="291"/>
      <c r="EJ134" s="1"/>
      <c r="EK134" s="274"/>
      <c r="EL134" s="296">
        <f>-(EH110-EL110)</f>
        <v>0</v>
      </c>
      <c r="EM134" s="291"/>
      <c r="EO134" s="37"/>
      <c r="EP134" s="78">
        <f>EH134+EL134+ED134+DZ134</f>
        <v>0</v>
      </c>
      <c r="EQ134" s="40"/>
      <c r="ES134" s="274"/>
      <c r="ET134" s="296">
        <f>-(EP110-ET110)</f>
        <v>0</v>
      </c>
      <c r="EU134" s="291"/>
      <c r="EV134" s="1"/>
      <c r="EW134" s="274"/>
      <c r="EX134" s="296">
        <f>-(ET110-EX110)</f>
        <v>0</v>
      </c>
      <c r="EY134" s="291"/>
      <c r="EZ134" s="1"/>
      <c r="FA134" s="274"/>
      <c r="FB134" s="296">
        <f>-(EX110-FB110)</f>
        <v>0</v>
      </c>
      <c r="FC134" s="291"/>
      <c r="FD134" s="1"/>
      <c r="FE134" s="274"/>
      <c r="FF134" s="296">
        <f>-(FB110-FF110)</f>
        <v>0</v>
      </c>
      <c r="FG134" s="291"/>
      <c r="FI134" s="37"/>
      <c r="FJ134" s="78">
        <f>FB134+FF134+EX134+ET134</f>
        <v>0</v>
      </c>
      <c r="FK134" s="40"/>
      <c r="FM134" s="274"/>
      <c r="FN134" s="296">
        <f>-(FJ110-FN110)</f>
        <v>0</v>
      </c>
      <c r="FO134" s="291"/>
      <c r="FP134" s="1"/>
      <c r="FQ134" s="274"/>
      <c r="FR134" s="296">
        <f>-(FN110-FR110)</f>
        <v>0</v>
      </c>
      <c r="FS134" s="291"/>
      <c r="FT134" s="1"/>
      <c r="FU134" s="274"/>
      <c r="FV134" s="296">
        <f>-(FR110-FV110)</f>
        <v>0</v>
      </c>
      <c r="FW134" s="291"/>
      <c r="FX134" s="1"/>
      <c r="FY134" s="274"/>
      <c r="FZ134" s="296">
        <f>-(FV110-FZ110)</f>
        <v>0</v>
      </c>
      <c r="GA134" s="291"/>
      <c r="GC134" s="37"/>
      <c r="GD134" s="78">
        <f>FV134+FZ134+FR134+FN134</f>
        <v>0</v>
      </c>
      <c r="GE134" s="40"/>
      <c r="GG134" s="274"/>
      <c r="GH134" s="296">
        <f>-(GD110-GH110)</f>
        <v>0</v>
      </c>
      <c r="GI134" s="291"/>
      <c r="GJ134" s="1"/>
      <c r="GK134" s="274"/>
      <c r="GL134" s="296">
        <f>-(GH110-GL110)</f>
        <v>0</v>
      </c>
      <c r="GM134" s="291"/>
      <c r="GN134" s="1"/>
      <c r="GO134" s="274"/>
      <c r="GP134" s="296">
        <f>-(GL110-GP110)</f>
        <v>0</v>
      </c>
      <c r="GQ134" s="291"/>
      <c r="GR134" s="1"/>
      <c r="GS134" s="274"/>
      <c r="GT134" s="296">
        <f>-(GP110-GT110)</f>
        <v>0</v>
      </c>
      <c r="GU134" s="291"/>
      <c r="GW134" s="37"/>
      <c r="GX134" s="78">
        <f>GP134+GT134+GL134+GH134</f>
        <v>0</v>
      </c>
      <c r="GY134" s="40"/>
      <c r="HA134" s="274"/>
      <c r="HB134" s="296">
        <f>-(GX110-HB110)</f>
        <v>0</v>
      </c>
      <c r="HC134" s="291"/>
      <c r="HD134" s="1"/>
      <c r="HE134" s="274"/>
      <c r="HF134" s="296">
        <f>-(HB110-HF110)</f>
        <v>0</v>
      </c>
      <c r="HG134" s="291"/>
      <c r="HH134" s="1"/>
      <c r="HI134" s="274"/>
      <c r="HJ134" s="296">
        <f>-(HF110-HJ110)</f>
        <v>0</v>
      </c>
      <c r="HK134" s="291"/>
      <c r="HL134" s="1"/>
      <c r="HM134" s="274"/>
      <c r="HN134" s="296">
        <f>-(HJ110-HN110)</f>
        <v>0</v>
      </c>
      <c r="HO134" s="291"/>
      <c r="HQ134" s="37"/>
      <c r="HR134" s="78">
        <f>HJ134+HN134+HF134+HB134</f>
        <v>0</v>
      </c>
      <c r="HS134" s="40"/>
      <c r="HU134" s="274"/>
      <c r="HV134" s="296">
        <f>-(HR110-HV110)</f>
        <v>0</v>
      </c>
      <c r="HW134" s="291"/>
      <c r="HX134" s="1"/>
      <c r="HY134" s="274"/>
      <c r="HZ134" s="296">
        <f>-(HV110-HZ110)</f>
        <v>0</v>
      </c>
      <c r="IA134" s="291"/>
      <c r="IB134" s="1"/>
      <c r="IC134" s="274"/>
      <c r="ID134" s="296">
        <f>-(HZ110-ID110)</f>
        <v>0</v>
      </c>
      <c r="IE134" s="291"/>
      <c r="IF134" s="1"/>
      <c r="IG134" s="274"/>
      <c r="IH134" s="296">
        <f>-(ID110-IH110)</f>
        <v>0</v>
      </c>
      <c r="II134" s="291"/>
      <c r="IK134" s="37"/>
      <c r="IL134" s="78">
        <f>ID134+IH134+HZ134+HV134</f>
        <v>0</v>
      </c>
      <c r="IM134" s="40"/>
      <c r="IO134" s="274"/>
      <c r="IP134" s="296">
        <f>-(IL110-IP110)</f>
        <v>0</v>
      </c>
      <c r="IQ134" s="291"/>
      <c r="IR134" s="1"/>
      <c r="IS134" s="274"/>
      <c r="IT134" s="296">
        <f>-(IP110-IT110)</f>
        <v>0</v>
      </c>
      <c r="IU134" s="291"/>
      <c r="IV134" s="1"/>
      <c r="IW134" s="274"/>
      <c r="IX134" s="296">
        <f>-(IT110-IX110)</f>
        <v>0</v>
      </c>
      <c r="IY134" s="291"/>
      <c r="IZ134" s="1"/>
      <c r="JA134" s="274"/>
      <c r="JB134" s="296">
        <f>-(IX110-JB110)</f>
        <v>0</v>
      </c>
      <c r="JC134" s="291"/>
      <c r="JE134" s="37"/>
      <c r="JF134" s="78">
        <f>IX134+JB134+IT134+IP134</f>
        <v>0</v>
      </c>
      <c r="JG134" s="40"/>
      <c r="JI134" s="274"/>
      <c r="JJ134" s="296">
        <f>-(JF110-JJ110)</f>
        <v>0</v>
      </c>
      <c r="JK134" s="291"/>
      <c r="JL134" s="1"/>
      <c r="JM134" s="274"/>
      <c r="JN134" s="296">
        <f>-(JJ110-JN110)</f>
        <v>0</v>
      </c>
      <c r="JO134" s="291"/>
      <c r="JP134" s="1"/>
      <c r="JQ134" s="274"/>
      <c r="JR134" s="296">
        <f>-(JN110-JR110)</f>
        <v>0</v>
      </c>
      <c r="JS134" s="291"/>
      <c r="JT134" s="1"/>
      <c r="JU134" s="274"/>
      <c r="JV134" s="296">
        <f>-(JR110-JV110)</f>
        <v>0</v>
      </c>
      <c r="JW134" s="291"/>
      <c r="JY134" s="37"/>
      <c r="JZ134" s="78">
        <f>JR134+JV134+JN134+JJ134</f>
        <v>0</v>
      </c>
      <c r="KA134" s="40"/>
      <c r="KC134" s="274"/>
      <c r="KD134" s="296">
        <f>-(JZ110-KD110)</f>
        <v>0</v>
      </c>
      <c r="KE134" s="291"/>
      <c r="KF134" s="1"/>
      <c r="KG134" s="274"/>
      <c r="KH134" s="296">
        <f>-(KD110-KH110)</f>
        <v>0</v>
      </c>
      <c r="KI134" s="291"/>
      <c r="KJ134" s="1"/>
      <c r="KK134" s="274"/>
      <c r="KL134" s="296">
        <f>-(KH110-KL110)</f>
        <v>0</v>
      </c>
      <c r="KM134" s="291"/>
      <c r="KN134" s="1"/>
      <c r="KO134" s="274"/>
      <c r="KP134" s="296">
        <f>-(KL110-KP110)</f>
        <v>0</v>
      </c>
      <c r="KQ134" s="291"/>
      <c r="KS134" s="37"/>
      <c r="KT134" s="78">
        <f>KL134+KP134+KH134+KD134</f>
        <v>0</v>
      </c>
      <c r="KU134" s="40"/>
    </row>
    <row r="135" spans="1:307">
      <c r="A135" s="61"/>
      <c r="B135" s="62"/>
      <c r="C135" s="62" t="s">
        <v>57</v>
      </c>
      <c r="D135" s="62"/>
      <c r="E135" s="62"/>
      <c r="F135" s="62"/>
      <c r="G135" s="61"/>
      <c r="H135" s="236"/>
      <c r="I135" s="258"/>
      <c r="J135" s="254"/>
      <c r="K135" s="7"/>
      <c r="L135" s="236"/>
      <c r="M135" s="258"/>
      <c r="N135" s="254"/>
      <c r="O135" s="43"/>
      <c r="P135" s="236"/>
      <c r="Q135" s="258"/>
      <c r="R135" s="254"/>
      <c r="S135" s="43"/>
      <c r="T135" s="236"/>
      <c r="U135" s="258"/>
      <c r="V135" s="254"/>
      <c r="W135" s="43"/>
      <c r="X135" s="37"/>
      <c r="Y135" s="78"/>
      <c r="Z135" s="40"/>
      <c r="AB135" s="236"/>
      <c r="AC135" s="258"/>
      <c r="AD135" s="254"/>
      <c r="AE135" s="7"/>
      <c r="AF135" s="236"/>
      <c r="AG135" s="258"/>
      <c r="AH135" s="254"/>
      <c r="AI135" s="43"/>
      <c r="AJ135" s="236"/>
      <c r="AK135" s="258"/>
      <c r="AL135" s="254"/>
      <c r="AM135" s="43"/>
      <c r="AN135" s="236"/>
      <c r="AO135" s="258"/>
      <c r="AP135" s="254"/>
      <c r="AQ135" s="43"/>
      <c r="AR135" s="37"/>
      <c r="AS135" s="78"/>
      <c r="AT135" s="40"/>
      <c r="AV135" s="236"/>
      <c r="AW135" s="258"/>
      <c r="AX135" s="254"/>
      <c r="AY135" s="7"/>
      <c r="AZ135" s="236"/>
      <c r="BA135" s="258"/>
      <c r="BB135" s="254"/>
      <c r="BC135" s="43"/>
      <c r="BD135" s="236"/>
      <c r="BE135" s="258"/>
      <c r="BF135" s="254"/>
      <c r="BG135" s="43"/>
      <c r="BH135" s="236"/>
      <c r="BI135" s="258"/>
      <c r="BJ135" s="254"/>
      <c r="BK135" s="43"/>
      <c r="BL135" s="37"/>
      <c r="BM135" s="78"/>
      <c r="BN135" s="40"/>
      <c r="BP135" s="236"/>
      <c r="BQ135" s="258"/>
      <c r="BR135" s="254"/>
      <c r="BS135" s="7"/>
      <c r="BT135" s="236"/>
      <c r="BU135" s="258"/>
      <c r="BV135" s="254"/>
      <c r="BW135" s="43"/>
      <c r="BX135" s="236"/>
      <c r="BY135" s="258"/>
      <c r="BZ135" s="254"/>
      <c r="CA135" s="43"/>
      <c r="CB135" s="236"/>
      <c r="CC135" s="258"/>
      <c r="CD135" s="254"/>
      <c r="CE135" s="43"/>
      <c r="CF135" s="37"/>
      <c r="CG135" s="78"/>
      <c r="CH135" s="40"/>
      <c r="CJ135" s="236"/>
      <c r="CK135" s="258"/>
      <c r="CL135" s="254"/>
      <c r="CM135" s="7"/>
      <c r="CN135" s="236"/>
      <c r="CO135" s="258"/>
      <c r="CP135" s="254"/>
      <c r="CQ135" s="43"/>
      <c r="CR135" s="236"/>
      <c r="CS135" s="258"/>
      <c r="CT135" s="254"/>
      <c r="CU135" s="43"/>
      <c r="CV135" s="236"/>
      <c r="CW135" s="258"/>
      <c r="CX135" s="254"/>
      <c r="CY135" s="43"/>
      <c r="CZ135" s="37"/>
      <c r="DA135" s="78"/>
      <c r="DB135" s="40"/>
      <c r="DC135" s="9"/>
      <c r="DE135" s="274"/>
      <c r="DF135" s="296"/>
      <c r="DG135" s="291"/>
      <c r="DI135" s="274"/>
      <c r="DJ135" s="296"/>
      <c r="DK135" s="291"/>
      <c r="DM135" s="274"/>
      <c r="DN135" s="296"/>
      <c r="DO135" s="291"/>
      <c r="DQ135" s="274"/>
      <c r="DR135" s="296"/>
      <c r="DS135" s="291"/>
      <c r="DU135" s="37"/>
      <c r="DV135" s="78"/>
      <c r="DW135" s="40"/>
      <c r="DY135" s="274"/>
      <c r="DZ135" s="296"/>
      <c r="EA135" s="291"/>
      <c r="EB135" s="1"/>
      <c r="EC135" s="274"/>
      <c r="ED135" s="296"/>
      <c r="EE135" s="291"/>
      <c r="EF135" s="1"/>
      <c r="EG135" s="274"/>
      <c r="EH135" s="296"/>
      <c r="EI135" s="291"/>
      <c r="EJ135" s="1"/>
      <c r="EK135" s="274"/>
      <c r="EL135" s="296"/>
      <c r="EM135" s="291"/>
      <c r="EO135" s="37"/>
      <c r="EP135" s="78"/>
      <c r="EQ135" s="40"/>
      <c r="ES135" s="274"/>
      <c r="ET135" s="296"/>
      <c r="EU135" s="291"/>
      <c r="EV135" s="1"/>
      <c r="EW135" s="274"/>
      <c r="EX135" s="296"/>
      <c r="EY135" s="291"/>
      <c r="EZ135" s="1"/>
      <c r="FA135" s="274"/>
      <c r="FB135" s="296"/>
      <c r="FC135" s="291"/>
      <c r="FD135" s="1"/>
      <c r="FE135" s="274"/>
      <c r="FF135" s="296"/>
      <c r="FG135" s="291"/>
      <c r="FI135" s="37"/>
      <c r="FJ135" s="78"/>
      <c r="FK135" s="40"/>
      <c r="FM135" s="274"/>
      <c r="FN135" s="296"/>
      <c r="FO135" s="291"/>
      <c r="FP135" s="1"/>
      <c r="FQ135" s="274"/>
      <c r="FR135" s="296"/>
      <c r="FS135" s="291"/>
      <c r="FT135" s="1"/>
      <c r="FU135" s="274"/>
      <c r="FV135" s="296"/>
      <c r="FW135" s="291"/>
      <c r="FX135" s="1"/>
      <c r="FY135" s="274"/>
      <c r="FZ135" s="296"/>
      <c r="GA135" s="291"/>
      <c r="GC135" s="37"/>
      <c r="GD135" s="78"/>
      <c r="GE135" s="40"/>
      <c r="GG135" s="274"/>
      <c r="GH135" s="296"/>
      <c r="GI135" s="291"/>
      <c r="GJ135" s="1"/>
      <c r="GK135" s="274"/>
      <c r="GL135" s="296"/>
      <c r="GM135" s="291"/>
      <c r="GN135" s="1"/>
      <c r="GO135" s="274"/>
      <c r="GP135" s="296"/>
      <c r="GQ135" s="291"/>
      <c r="GR135" s="1"/>
      <c r="GS135" s="274"/>
      <c r="GT135" s="296"/>
      <c r="GU135" s="291"/>
      <c r="GW135" s="37"/>
      <c r="GX135" s="78"/>
      <c r="GY135" s="40"/>
      <c r="HA135" s="274"/>
      <c r="HB135" s="296"/>
      <c r="HC135" s="291"/>
      <c r="HD135" s="1"/>
      <c r="HE135" s="274"/>
      <c r="HF135" s="296"/>
      <c r="HG135" s="291"/>
      <c r="HH135" s="1"/>
      <c r="HI135" s="274"/>
      <c r="HJ135" s="296"/>
      <c r="HK135" s="291"/>
      <c r="HL135" s="1"/>
      <c r="HM135" s="274"/>
      <c r="HN135" s="296"/>
      <c r="HO135" s="291"/>
      <c r="HQ135" s="37"/>
      <c r="HR135" s="78"/>
      <c r="HS135" s="40"/>
      <c r="HU135" s="274"/>
      <c r="HV135" s="296"/>
      <c r="HW135" s="291"/>
      <c r="HX135" s="1"/>
      <c r="HY135" s="274"/>
      <c r="HZ135" s="296"/>
      <c r="IA135" s="291"/>
      <c r="IB135" s="1"/>
      <c r="IC135" s="274"/>
      <c r="ID135" s="296"/>
      <c r="IE135" s="291"/>
      <c r="IF135" s="1"/>
      <c r="IG135" s="274"/>
      <c r="IH135" s="296"/>
      <c r="II135" s="291"/>
      <c r="IK135" s="37"/>
      <c r="IL135" s="78"/>
      <c r="IM135" s="40"/>
      <c r="IO135" s="274"/>
      <c r="IP135" s="296"/>
      <c r="IQ135" s="291"/>
      <c r="IR135" s="1"/>
      <c r="IS135" s="274"/>
      <c r="IT135" s="296"/>
      <c r="IU135" s="291"/>
      <c r="IV135" s="1"/>
      <c r="IW135" s="274"/>
      <c r="IX135" s="296"/>
      <c r="IY135" s="291"/>
      <c r="IZ135" s="1"/>
      <c r="JA135" s="274"/>
      <c r="JB135" s="296"/>
      <c r="JC135" s="291"/>
      <c r="JE135" s="37"/>
      <c r="JF135" s="78"/>
      <c r="JG135" s="40"/>
      <c r="JI135" s="274"/>
      <c r="JJ135" s="296"/>
      <c r="JK135" s="291"/>
      <c r="JL135" s="1"/>
      <c r="JM135" s="274"/>
      <c r="JN135" s="296"/>
      <c r="JO135" s="291"/>
      <c r="JP135" s="1"/>
      <c r="JQ135" s="274"/>
      <c r="JR135" s="296"/>
      <c r="JS135" s="291"/>
      <c r="JT135" s="1"/>
      <c r="JU135" s="274"/>
      <c r="JV135" s="296"/>
      <c r="JW135" s="291"/>
      <c r="JY135" s="37"/>
      <c r="JZ135" s="78"/>
      <c r="KA135" s="40"/>
      <c r="KC135" s="274"/>
      <c r="KD135" s="296"/>
      <c r="KE135" s="291"/>
      <c r="KF135" s="1"/>
      <c r="KG135" s="274"/>
      <c r="KH135" s="296"/>
      <c r="KI135" s="291"/>
      <c r="KJ135" s="1"/>
      <c r="KK135" s="274"/>
      <c r="KL135" s="296"/>
      <c r="KM135" s="291"/>
      <c r="KN135" s="1"/>
      <c r="KO135" s="274"/>
      <c r="KP135" s="296"/>
      <c r="KQ135" s="291"/>
      <c r="KS135" s="37"/>
      <c r="KT135" s="78"/>
      <c r="KU135" s="40"/>
    </row>
    <row r="136" spans="1:307">
      <c r="A136" s="61"/>
      <c r="B136" s="61"/>
      <c r="C136" s="64"/>
      <c r="D136" s="62" t="s">
        <v>58</v>
      </c>
      <c r="E136" s="62"/>
      <c r="F136" s="62"/>
      <c r="G136" s="62"/>
      <c r="H136" s="236"/>
      <c r="I136" s="258">
        <v>723</v>
      </c>
      <c r="J136" s="254"/>
      <c r="K136" s="7"/>
      <c r="L136" s="236"/>
      <c r="M136" s="258">
        <v>-222</v>
      </c>
      <c r="N136" s="254"/>
      <c r="O136" s="43"/>
      <c r="P136" s="236"/>
      <c r="Q136" s="258">
        <v>-404</v>
      </c>
      <c r="R136" s="254"/>
      <c r="S136" s="43"/>
      <c r="T136" s="236"/>
      <c r="U136" s="258">
        <v>-510</v>
      </c>
      <c r="V136" s="254"/>
      <c r="W136" s="43"/>
      <c r="X136" s="37"/>
      <c r="Y136" s="78">
        <f t="shared" ref="Y136:Y144" si="23">+M136+I136+Q136+U136</f>
        <v>-413</v>
      </c>
      <c r="Z136" s="40"/>
      <c r="AB136" s="236"/>
      <c r="AC136" s="258">
        <v>631</v>
      </c>
      <c r="AD136" s="254"/>
      <c r="AE136" s="7"/>
      <c r="AF136" s="236"/>
      <c r="AG136" s="258">
        <v>357</v>
      </c>
      <c r="AH136" s="254"/>
      <c r="AI136" s="43"/>
      <c r="AJ136" s="236"/>
      <c r="AK136" s="258">
        <v>424</v>
      </c>
      <c r="AL136" s="254"/>
      <c r="AM136" s="43"/>
      <c r="AN136" s="236"/>
      <c r="AO136" s="258">
        <v>-1816</v>
      </c>
      <c r="AP136" s="254"/>
      <c r="AQ136" s="43"/>
      <c r="AR136" s="37"/>
      <c r="AS136" s="78">
        <f t="shared" si="22"/>
        <v>-404</v>
      </c>
      <c r="AT136" s="40"/>
      <c r="AV136" s="236"/>
      <c r="AW136" s="258">
        <v>1049</v>
      </c>
      <c r="AX136" s="254"/>
      <c r="AY136" s="7"/>
      <c r="AZ136" s="236"/>
      <c r="BA136" s="258">
        <v>347</v>
      </c>
      <c r="BB136" s="254"/>
      <c r="BC136" s="43"/>
      <c r="BD136" s="236"/>
      <c r="BE136" s="258">
        <v>-143</v>
      </c>
      <c r="BF136" s="254"/>
      <c r="BG136" s="43"/>
      <c r="BH136" s="236"/>
      <c r="BI136" s="258">
        <v>-497</v>
      </c>
      <c r="BJ136" s="254"/>
      <c r="BK136" s="43"/>
      <c r="BL136" s="37"/>
      <c r="BM136" s="78">
        <f t="shared" ref="BM136:BM144" si="24">AW136+BA136+BE136+BI136</f>
        <v>756</v>
      </c>
      <c r="BN136" s="40"/>
      <c r="BP136" s="236"/>
      <c r="BQ136" s="258">
        <v>957</v>
      </c>
      <c r="BR136" s="254"/>
      <c r="BS136" s="7"/>
      <c r="BT136" s="236"/>
      <c r="BU136" s="258">
        <v>279</v>
      </c>
      <c r="BV136" s="254"/>
      <c r="BW136" s="43"/>
      <c r="BX136" s="236"/>
      <c r="BY136" s="258">
        <v>-172</v>
      </c>
      <c r="BZ136" s="254"/>
      <c r="CA136" s="43"/>
      <c r="CB136" s="236"/>
      <c r="CC136" s="258">
        <v>-1333</v>
      </c>
      <c r="CD136" s="254"/>
      <c r="CE136" s="43"/>
      <c r="CF136" s="37"/>
      <c r="CG136" s="78">
        <f t="shared" ref="CG136:CG144" si="25">BQ136+BU136+BY136+CC136</f>
        <v>-269</v>
      </c>
      <c r="CH136" s="40"/>
      <c r="CJ136" s="236"/>
      <c r="CK136" s="258">
        <v>892</v>
      </c>
      <c r="CL136" s="254"/>
      <c r="CM136" s="7"/>
      <c r="CN136" s="236"/>
      <c r="CO136" s="258">
        <v>721</v>
      </c>
      <c r="CP136" s="254"/>
      <c r="CQ136" s="43"/>
      <c r="CR136" s="236"/>
      <c r="CS136" s="258">
        <v>-53</v>
      </c>
      <c r="CT136" s="254"/>
      <c r="CU136" s="43"/>
      <c r="CV136" s="236"/>
      <c r="CW136" s="258">
        <v>-1644</v>
      </c>
      <c r="CX136" s="254"/>
      <c r="CY136" s="43"/>
      <c r="CZ136" s="37"/>
      <c r="DA136" s="78">
        <f t="shared" ref="DA136:DA144" si="26">CS136+CW136+CO136+CK136</f>
        <v>-84</v>
      </c>
      <c r="DB136" s="40"/>
      <c r="DC136" s="9"/>
      <c r="DE136" s="274"/>
      <c r="DF136" s="296">
        <f ca="1">DA70-DF70</f>
        <v>815.7297474289353</v>
      </c>
      <c r="DG136" s="291"/>
      <c r="DI136" s="274"/>
      <c r="DJ136" s="296">
        <f ca="1">DF70-DJ70</f>
        <v>209.58671031650829</v>
      </c>
      <c r="DK136" s="291"/>
      <c r="DM136" s="274"/>
      <c r="DN136" s="296">
        <f ca="1">DJ70-DN70</f>
        <v>-167.60360426924763</v>
      </c>
      <c r="DO136" s="291"/>
      <c r="DQ136" s="274"/>
      <c r="DR136" s="296">
        <f ca="1">DN70-DR70</f>
        <v>-1263.9821395551498</v>
      </c>
      <c r="DS136" s="291"/>
      <c r="DU136" s="37"/>
      <c r="DV136" s="78">
        <f t="shared" ref="DV136:DV144" ca="1" si="27">DN136+DR136+DJ136+DF136</f>
        <v>-406.26928607895388</v>
      </c>
      <c r="DW136" s="40"/>
      <c r="DY136" s="274"/>
      <c r="DZ136" s="296">
        <f ca="1">DV70-DZ70</f>
        <v>1092.3739504881351</v>
      </c>
      <c r="EA136" s="291"/>
      <c r="EB136" s="1"/>
      <c r="EC136" s="274"/>
      <c r="ED136" s="296">
        <f ca="1">DZ70-ED70</f>
        <v>229.06045466613068</v>
      </c>
      <c r="EE136" s="291"/>
      <c r="EF136" s="1"/>
      <c r="EG136" s="274"/>
      <c r="EH136" s="296">
        <f ca="1">ED70-EH70</f>
        <v>-164.5924288627557</v>
      </c>
      <c r="EI136" s="291"/>
      <c r="EJ136" s="1"/>
      <c r="EK136" s="274"/>
      <c r="EL136" s="296">
        <f ca="1">EH70-EL70</f>
        <v>-1304.6080706498242</v>
      </c>
      <c r="EM136" s="291"/>
      <c r="EO136" s="37"/>
      <c r="EP136" s="78">
        <f t="shared" ref="EP136:EP144" ca="1" si="28">EH136+EL136+ED136+DZ136</f>
        <v>-147.76609435831415</v>
      </c>
      <c r="EQ136" s="40"/>
      <c r="ES136" s="274"/>
      <c r="ET136" s="296">
        <f ca="1">EP70-ET70</f>
        <v>1126.216793268416</v>
      </c>
      <c r="EU136" s="291"/>
      <c r="EV136" s="1"/>
      <c r="EW136" s="274"/>
      <c r="EX136" s="296">
        <f ca="1">ET70-EX70</f>
        <v>226.76185896857623</v>
      </c>
      <c r="EY136" s="291"/>
      <c r="EZ136" s="1"/>
      <c r="FA136" s="274"/>
      <c r="FB136" s="296">
        <f ca="1">EX70-FB70</f>
        <v>-196.14407013375967</v>
      </c>
      <c r="FC136" s="291"/>
      <c r="FD136" s="1"/>
      <c r="FE136" s="274"/>
      <c r="FF136" s="296">
        <f ca="1">FB70-FF70</f>
        <v>-1387.1646476028509</v>
      </c>
      <c r="FG136" s="291"/>
      <c r="FI136" s="37"/>
      <c r="FJ136" s="78">
        <f t="shared" ref="FJ136:FJ144" ca="1" si="29">FB136+FF136+EX136+ET136</f>
        <v>-230.33006549961829</v>
      </c>
      <c r="FK136" s="40"/>
      <c r="FM136" s="274"/>
      <c r="FN136" s="296">
        <f ca="1">FJ70-FN70</f>
        <v>908.89362023286321</v>
      </c>
      <c r="FO136" s="291"/>
      <c r="FP136" s="1"/>
      <c r="FQ136" s="274"/>
      <c r="FR136" s="296">
        <f ca="1">FN70-FR70</f>
        <v>377.07866959813873</v>
      </c>
      <c r="FS136" s="291"/>
      <c r="FT136" s="1"/>
      <c r="FU136" s="274"/>
      <c r="FV136" s="296">
        <f ca="1">FR70-FV70</f>
        <v>-133.28717934825727</v>
      </c>
      <c r="FW136" s="291"/>
      <c r="FX136" s="1"/>
      <c r="FY136" s="274"/>
      <c r="FZ136" s="296">
        <f ca="1">FV70-FZ70</f>
        <v>-1428.5180020316839</v>
      </c>
      <c r="GA136" s="291"/>
      <c r="GC136" s="37"/>
      <c r="GD136" s="78">
        <f t="shared" ref="GD136:GD144" ca="1" si="30">FV136+FZ136+FR136+FN136</f>
        <v>-275.83289154893919</v>
      </c>
      <c r="GE136" s="40"/>
      <c r="GG136" s="274"/>
      <c r="GH136" s="296">
        <f ca="1">GD70-GH70</f>
        <v>963.32912489541832</v>
      </c>
      <c r="GI136" s="291"/>
      <c r="GJ136" s="1"/>
      <c r="GK136" s="274"/>
      <c r="GL136" s="296">
        <f ca="1">GH70-GL70</f>
        <v>388.02061632495679</v>
      </c>
      <c r="GM136" s="291"/>
      <c r="GN136" s="1"/>
      <c r="GO136" s="274"/>
      <c r="GP136" s="296">
        <f ca="1">GL70-GP70</f>
        <v>-137.23658356147916</v>
      </c>
      <c r="GQ136" s="291"/>
      <c r="GR136" s="1"/>
      <c r="GS136" s="274"/>
      <c r="GT136" s="296">
        <f ca="1">GP70-GT70</f>
        <v>-1483.6167201535636</v>
      </c>
      <c r="GU136" s="291"/>
      <c r="GW136" s="37"/>
      <c r="GX136" s="78">
        <f t="shared" ref="GX136:GX144" ca="1" si="31">GP136+GT136+GL136+GH136</f>
        <v>-269.50356249466768</v>
      </c>
      <c r="GY136" s="40"/>
      <c r="HA136" s="274"/>
      <c r="HB136" s="296">
        <f ca="1">GX70-HB70</f>
        <v>1018.8353340307576</v>
      </c>
      <c r="HC136" s="291"/>
      <c r="HD136" s="1"/>
      <c r="HE136" s="274"/>
      <c r="HF136" s="296">
        <f ca="1">HB70-HF70</f>
        <v>398.7260624599694</v>
      </c>
      <c r="HG136" s="291"/>
      <c r="HH136" s="1"/>
      <c r="HI136" s="274"/>
      <c r="HJ136" s="296">
        <f ca="1">HF70-HJ70</f>
        <v>-141.08532196514625</v>
      </c>
      <c r="HK136" s="291"/>
      <c r="HL136" s="1"/>
      <c r="HM136" s="274"/>
      <c r="HN136" s="296">
        <f ca="1">HJ70-HN70</f>
        <v>-1535.6030850741417</v>
      </c>
      <c r="HO136" s="291"/>
      <c r="HQ136" s="37"/>
      <c r="HR136" s="78">
        <f t="shared" ref="HR136:HR144" ca="1" si="32">HJ136+HN136+HF136+HB136</f>
        <v>-259.12701054856097</v>
      </c>
      <c r="HS136" s="40"/>
      <c r="HU136" s="274"/>
      <c r="HV136" s="296">
        <f ca="1">HR70-HV70</f>
        <v>1074.7027651706103</v>
      </c>
      <c r="HW136" s="291"/>
      <c r="HX136" s="1"/>
      <c r="HY136" s="274"/>
      <c r="HZ136" s="296">
        <f ca="1">HV70-HZ70</f>
        <v>408.9508691566125</v>
      </c>
      <c r="IA136" s="291"/>
      <c r="IB136" s="1"/>
      <c r="IC136" s="274"/>
      <c r="ID136" s="296">
        <f ca="1">HZ70-ID70</f>
        <v>-144.78969143912309</v>
      </c>
      <c r="IE136" s="291"/>
      <c r="IF136" s="1"/>
      <c r="IG136" s="274"/>
      <c r="IH136" s="296">
        <f ca="1">ID70-IH70</f>
        <v>-1583.3541012307542</v>
      </c>
      <c r="II136" s="291"/>
      <c r="IK136" s="37"/>
      <c r="IL136" s="78">
        <f t="shared" ref="IL136:IL144" ca="1" si="33">ID136+IH136+HZ136+HV136</f>
        <v>-244.49015834265447</v>
      </c>
      <c r="IM136" s="40"/>
      <c r="IO136" s="274"/>
      <c r="IP136" s="296">
        <f ca="1">IL70-IP70</f>
        <v>1249.9499014366465</v>
      </c>
      <c r="IQ136" s="291"/>
      <c r="IR136" s="1"/>
      <c r="IS136" s="274"/>
      <c r="IT136" s="296">
        <f ca="1">IP70-IT70</f>
        <v>413.26533199903042</v>
      </c>
      <c r="IU136" s="291"/>
      <c r="IV136" s="1"/>
      <c r="IW136" s="274"/>
      <c r="IX136" s="296">
        <f ca="1">IT70-IX70</f>
        <v>-147.40178274435038</v>
      </c>
      <c r="IY136" s="291"/>
      <c r="IZ136" s="1"/>
      <c r="JA136" s="274"/>
      <c r="JB136" s="296">
        <f ca="1">IX70-JB70</f>
        <v>-1601.763241462475</v>
      </c>
      <c r="JC136" s="291"/>
      <c r="JE136" s="37"/>
      <c r="JF136" s="78">
        <f t="shared" ref="JF136:JF144" ca="1" si="34">IX136+JB136+IT136+IP136</f>
        <v>-85.9497907711484</v>
      </c>
      <c r="JG136" s="40"/>
      <c r="JI136" s="274"/>
      <c r="JJ136" s="296">
        <f ca="1">JF70-JJ70</f>
        <v>1251.6103294138284</v>
      </c>
      <c r="JK136" s="291"/>
      <c r="JL136" s="1"/>
      <c r="JM136" s="274"/>
      <c r="JN136" s="296">
        <f ca="1">JJ70-JN70</f>
        <v>420.19176135240104</v>
      </c>
      <c r="JO136" s="291"/>
      <c r="JP136" s="1"/>
      <c r="JQ136" s="274"/>
      <c r="JR136" s="296">
        <f ca="1">JN70-JR70</f>
        <v>-150.36724179894009</v>
      </c>
      <c r="JS136" s="291"/>
      <c r="JT136" s="1"/>
      <c r="JU136" s="274"/>
      <c r="JV136" s="296">
        <f ca="1">JR70-JV70</f>
        <v>-1625.5277015872789</v>
      </c>
      <c r="JW136" s="291"/>
      <c r="JY136" s="37"/>
      <c r="JZ136" s="78">
        <f t="shared" ref="JZ136:JZ144" ca="1" si="35">JR136+JV136+JN136+JJ136</f>
        <v>-104.09285261998957</v>
      </c>
      <c r="KA136" s="40"/>
      <c r="KC136" s="274"/>
      <c r="KD136" s="296">
        <f ca="1">JZ70-KD70</f>
        <v>1268.5083056580588</v>
      </c>
      <c r="KE136" s="291"/>
      <c r="KF136" s="1"/>
      <c r="KG136" s="274"/>
      <c r="KH136" s="296">
        <f ca="1">KD70-KH70</f>
        <v>427.285018669696</v>
      </c>
      <c r="KI136" s="291"/>
      <c r="KJ136" s="1"/>
      <c r="KK136" s="274"/>
      <c r="KL136" s="296">
        <f ca="1">KH70-KL70</f>
        <v>-153.39924449718819</v>
      </c>
      <c r="KM136" s="291"/>
      <c r="KN136" s="1"/>
      <c r="KO136" s="274"/>
      <c r="KP136" s="296">
        <f ca="1">KL70-KP70</f>
        <v>-1650.0331820052943</v>
      </c>
      <c r="KQ136" s="291"/>
      <c r="KS136" s="37"/>
      <c r="KT136" s="78">
        <f t="shared" ref="KT136:KT144" ca="1" si="36">KL136+KP136+KH136+KD136</f>
        <v>-107.63910217472767</v>
      </c>
      <c r="KU136" s="40"/>
    </row>
    <row r="137" spans="1:307">
      <c r="A137" s="61"/>
      <c r="B137" s="61"/>
      <c r="C137" s="64"/>
      <c r="D137" s="62" t="s">
        <v>59</v>
      </c>
      <c r="E137" s="62"/>
      <c r="F137" s="62"/>
      <c r="G137" s="62"/>
      <c r="H137" s="236"/>
      <c r="I137" s="258">
        <v>-107</v>
      </c>
      <c r="J137" s="254"/>
      <c r="K137" s="7"/>
      <c r="L137" s="236"/>
      <c r="M137" s="258">
        <v>-233</v>
      </c>
      <c r="N137" s="254"/>
      <c r="O137" s="43"/>
      <c r="P137" s="236"/>
      <c r="Q137" s="258">
        <v>105</v>
      </c>
      <c r="R137" s="254"/>
      <c r="S137" s="43"/>
      <c r="T137" s="236"/>
      <c r="U137" s="258">
        <v>119</v>
      </c>
      <c r="V137" s="254"/>
      <c r="W137" s="43"/>
      <c r="X137" s="37"/>
      <c r="Y137" s="78">
        <f>+M137+I137+Q137+U137</f>
        <v>-116</v>
      </c>
      <c r="Z137" s="40"/>
      <c r="AB137" s="236"/>
      <c r="AC137" s="258">
        <v>130</v>
      </c>
      <c r="AD137" s="254"/>
      <c r="AE137" s="7"/>
      <c r="AF137" s="236"/>
      <c r="AG137" s="258">
        <v>23</v>
      </c>
      <c r="AH137" s="254"/>
      <c r="AI137" s="43"/>
      <c r="AJ137" s="236"/>
      <c r="AK137" s="258">
        <v>36</v>
      </c>
      <c r="AL137" s="254"/>
      <c r="AM137" s="43"/>
      <c r="AN137" s="236"/>
      <c r="AO137" s="258">
        <v>126</v>
      </c>
      <c r="AP137" s="254"/>
      <c r="AQ137" s="43"/>
      <c r="AR137" s="37"/>
      <c r="AS137" s="78">
        <f t="shared" si="22"/>
        <v>315</v>
      </c>
      <c r="AT137" s="40"/>
      <c r="AV137" s="236"/>
      <c r="AW137" s="258">
        <v>44</v>
      </c>
      <c r="AX137" s="254"/>
      <c r="AY137" s="7"/>
      <c r="AZ137" s="236"/>
      <c r="BA137" s="258">
        <v>-95</v>
      </c>
      <c r="BB137" s="254"/>
      <c r="BC137" s="43"/>
      <c r="BD137" s="236"/>
      <c r="BE137" s="258">
        <v>-98</v>
      </c>
      <c r="BF137" s="254"/>
      <c r="BG137" s="43"/>
      <c r="BH137" s="236"/>
      <c r="BI137" s="258">
        <v>-245</v>
      </c>
      <c r="BJ137" s="254"/>
      <c r="BK137" s="43"/>
      <c r="BL137" s="37"/>
      <c r="BM137" s="78">
        <f t="shared" si="24"/>
        <v>-394</v>
      </c>
      <c r="BN137" s="40"/>
      <c r="BP137" s="236"/>
      <c r="BQ137" s="258">
        <v>-80</v>
      </c>
      <c r="BR137" s="254"/>
      <c r="BS137" s="7"/>
      <c r="BT137" s="236"/>
      <c r="BU137" s="258">
        <v>-196</v>
      </c>
      <c r="BV137" s="254"/>
      <c r="BW137" s="43"/>
      <c r="BX137" s="236"/>
      <c r="BY137" s="258">
        <v>-13</v>
      </c>
      <c r="BZ137" s="254"/>
      <c r="CA137" s="43"/>
      <c r="CB137" s="236"/>
      <c r="CC137" s="258">
        <v>45</v>
      </c>
      <c r="CD137" s="254"/>
      <c r="CE137" s="43"/>
      <c r="CF137" s="37"/>
      <c r="CG137" s="78">
        <f t="shared" si="25"/>
        <v>-244</v>
      </c>
      <c r="CH137" s="40"/>
      <c r="CJ137" s="236"/>
      <c r="CK137" s="258">
        <v>-34</v>
      </c>
      <c r="CL137" s="254"/>
      <c r="CM137" s="7"/>
      <c r="CN137" s="236"/>
      <c r="CO137" s="258">
        <v>-169</v>
      </c>
      <c r="CP137" s="254"/>
      <c r="CQ137" s="43"/>
      <c r="CR137" s="236"/>
      <c r="CS137" s="258">
        <v>202</v>
      </c>
      <c r="CT137" s="254"/>
      <c r="CU137" s="43"/>
      <c r="CV137" s="236"/>
      <c r="CW137" s="258">
        <v>132</v>
      </c>
      <c r="CX137" s="254"/>
      <c r="CY137" s="43"/>
      <c r="CZ137" s="37"/>
      <c r="DA137" s="78">
        <f t="shared" si="26"/>
        <v>131</v>
      </c>
      <c r="DB137" s="40"/>
      <c r="DC137" s="9"/>
      <c r="DE137" s="274"/>
      <c r="DF137" s="296">
        <f ca="1">DA71-DF71</f>
        <v>-186.6015625236023</v>
      </c>
      <c r="DG137" s="291"/>
      <c r="DI137" s="274"/>
      <c r="DJ137" s="296">
        <f ca="1">DF71-DJ71</f>
        <v>-95.540812124874492</v>
      </c>
      <c r="DK137" s="291"/>
      <c r="DM137" s="274"/>
      <c r="DN137" s="296">
        <f ca="1">DJ71-DN71</f>
        <v>-40.801824681827839</v>
      </c>
      <c r="DO137" s="291"/>
      <c r="DQ137" s="274"/>
      <c r="DR137" s="296">
        <f ca="1">DN71-DR71</f>
        <v>29.106805270013865</v>
      </c>
      <c r="DS137" s="291"/>
      <c r="DU137" s="37"/>
      <c r="DV137" s="78">
        <f t="shared" ca="1" si="27"/>
        <v>-293.83739406029076</v>
      </c>
      <c r="DW137" s="40"/>
      <c r="DY137" s="274"/>
      <c r="DZ137" s="296">
        <f ca="1">DV71-DZ71</f>
        <v>63.717548772570353</v>
      </c>
      <c r="EA137" s="291"/>
      <c r="EB137" s="1"/>
      <c r="EC137" s="274"/>
      <c r="ED137" s="296">
        <f ca="1">DZ71-ED71</f>
        <v>-93.095225154890159</v>
      </c>
      <c r="EE137" s="291"/>
      <c r="EF137" s="1"/>
      <c r="EG137" s="274"/>
      <c r="EH137" s="296">
        <f ca="1">ED71-EH71</f>
        <v>-39.177394072820107</v>
      </c>
      <c r="EI137" s="291"/>
      <c r="EJ137" s="1"/>
      <c r="EK137" s="274"/>
      <c r="EL137" s="296">
        <f ca="1">EH71-EL71</f>
        <v>26.539062609073198</v>
      </c>
      <c r="EM137" s="291"/>
      <c r="EO137" s="37"/>
      <c r="EP137" s="78">
        <f t="shared" ca="1" si="28"/>
        <v>-42.016007846066714</v>
      </c>
      <c r="EQ137" s="40"/>
      <c r="ES137" s="274"/>
      <c r="ET137" s="296">
        <f ca="1">EP71-ET71</f>
        <v>67.486759316103416</v>
      </c>
      <c r="EU137" s="291"/>
      <c r="EV137" s="1"/>
      <c r="EW137" s="274"/>
      <c r="EX137" s="296">
        <f ca="1">ET71-EX71</f>
        <v>-98.184665390765076</v>
      </c>
      <c r="EY137" s="291"/>
      <c r="EZ137" s="1"/>
      <c r="FA137" s="274"/>
      <c r="FB137" s="296">
        <f ca="1">EX71-FB71</f>
        <v>-50.250330330168708</v>
      </c>
      <c r="FC137" s="291"/>
      <c r="FD137" s="1"/>
      <c r="FE137" s="274"/>
      <c r="FF137" s="296">
        <f ca="1">FB71-FF71</f>
        <v>15.455879167924195</v>
      </c>
      <c r="FG137" s="291"/>
      <c r="FI137" s="37"/>
      <c r="FJ137" s="78">
        <f t="shared" ca="1" si="29"/>
        <v>-65.492357236906173</v>
      </c>
      <c r="FK137" s="40"/>
      <c r="FM137" s="274"/>
      <c r="FN137" s="296">
        <f ca="1">FJ71-FN71</f>
        <v>-17.308927712913373</v>
      </c>
      <c r="FO137" s="291"/>
      <c r="FP137" s="1"/>
      <c r="FQ137" s="274"/>
      <c r="FR137" s="296">
        <f ca="1">FN71-FR71</f>
        <v>-58.765983216334917</v>
      </c>
      <c r="FS137" s="291"/>
      <c r="FT137" s="1"/>
      <c r="FU137" s="274"/>
      <c r="FV137" s="296">
        <f ca="1">FR71-FV71</f>
        <v>-25.714707884364088</v>
      </c>
      <c r="FW137" s="291"/>
      <c r="FX137" s="1"/>
      <c r="FY137" s="274"/>
      <c r="FZ137" s="296">
        <f ca="1">FV71-FZ71</f>
        <v>23.358927484512833</v>
      </c>
      <c r="GA137" s="291"/>
      <c r="GC137" s="37"/>
      <c r="GD137" s="78">
        <f t="shared" ca="1" si="30"/>
        <v>-78.430691329099545</v>
      </c>
      <c r="GE137" s="40"/>
      <c r="GG137" s="274"/>
      <c r="GH137" s="296">
        <f ca="1">GD71-GH71</f>
        <v>-13.206706316521831</v>
      </c>
      <c r="GI137" s="291"/>
      <c r="GJ137" s="1"/>
      <c r="GK137" s="274"/>
      <c r="GL137" s="296">
        <f ca="1">GH71-GL71</f>
        <v>-62.911114932540386</v>
      </c>
      <c r="GM137" s="291"/>
      <c r="GN137" s="1"/>
      <c r="GO137" s="274"/>
      <c r="GP137" s="296">
        <f ca="1">GL71-GP71</f>
        <v>-26.183483212990723</v>
      </c>
      <c r="GQ137" s="291"/>
      <c r="GR137" s="1"/>
      <c r="GS137" s="274"/>
      <c r="GT137" s="296">
        <f ca="1">GP71-GT71</f>
        <v>25.670302976279572</v>
      </c>
      <c r="GU137" s="291"/>
      <c r="GW137" s="37"/>
      <c r="GX137" s="78">
        <f t="shared" ca="1" si="31"/>
        <v>-76.631001485773368</v>
      </c>
      <c r="GY137" s="40"/>
      <c r="HA137" s="274"/>
      <c r="HB137" s="296">
        <f ca="1">GX71-HB71</f>
        <v>-8.4198041154904786</v>
      </c>
      <c r="HC137" s="291"/>
      <c r="HD137" s="1"/>
      <c r="HE137" s="274"/>
      <c r="HF137" s="296">
        <f ca="1">HB71-HF71</f>
        <v>-66.869513952775151</v>
      </c>
      <c r="HG137" s="291"/>
      <c r="HH137" s="1"/>
      <c r="HI137" s="274"/>
      <c r="HJ137" s="296">
        <f ca="1">HF71-HJ71</f>
        <v>-26.64873427893599</v>
      </c>
      <c r="HK137" s="291"/>
      <c r="HL137" s="1"/>
      <c r="HM137" s="274"/>
      <c r="HN137" s="296">
        <f ca="1">HJ71-HN71</f>
        <v>28.257533445920672</v>
      </c>
      <c r="HO137" s="291"/>
      <c r="HQ137" s="37"/>
      <c r="HR137" s="78">
        <f t="shared" ca="1" si="32"/>
        <v>-73.680518901280948</v>
      </c>
      <c r="HS137" s="40"/>
      <c r="HU137" s="274"/>
      <c r="HV137" s="296">
        <f ca="1">HR71-HV71</f>
        <v>-2.978453476697041</v>
      </c>
      <c r="HW137" s="291"/>
      <c r="HX137" s="1"/>
      <c r="HY137" s="274"/>
      <c r="HZ137" s="296">
        <f ca="1">HV71-HZ71</f>
        <v>-70.608213531146475</v>
      </c>
      <c r="IA137" s="291"/>
      <c r="IB137" s="1"/>
      <c r="IC137" s="274"/>
      <c r="ID137" s="296">
        <f ca="1">HZ71-ID71</f>
        <v>-27.108854367512322</v>
      </c>
      <c r="IE137" s="291"/>
      <c r="IF137" s="1"/>
      <c r="IG137" s="274"/>
      <c r="IH137" s="296">
        <f ca="1">ID71-IH71</f>
        <v>31.176864502003355</v>
      </c>
      <c r="II137" s="291"/>
      <c r="IK137" s="37"/>
      <c r="IL137" s="78">
        <f t="shared" ca="1" si="33"/>
        <v>-69.518656873352484</v>
      </c>
      <c r="IM137" s="40"/>
      <c r="IO137" s="274"/>
      <c r="IP137" s="296">
        <f ca="1">IL71-IP71</f>
        <v>43.293642283841109</v>
      </c>
      <c r="IQ137" s="291"/>
      <c r="IR137" s="1"/>
      <c r="IS137" s="274"/>
      <c r="IT137" s="296">
        <f ca="1">IP71-IT71</f>
        <v>-71.571898012930887</v>
      </c>
      <c r="IU137" s="291"/>
      <c r="IV137" s="1"/>
      <c r="IW137" s="274"/>
      <c r="IX137" s="296">
        <f ca="1">IT71-IX71</f>
        <v>-27.766607962901162</v>
      </c>
      <c r="IY137" s="291"/>
      <c r="IZ137" s="1"/>
      <c r="JA137" s="274"/>
      <c r="JB137" s="296">
        <f ca="1">IX71-JB71</f>
        <v>31.605785843377362</v>
      </c>
      <c r="JC137" s="291"/>
      <c r="JE137" s="37"/>
      <c r="JF137" s="78">
        <f t="shared" ca="1" si="34"/>
        <v>-24.439077848613579</v>
      </c>
      <c r="JG137" s="40"/>
      <c r="JI137" s="274"/>
      <c r="JJ137" s="296">
        <f ca="1">JF71-JJ71</f>
        <v>39.434737684750871</v>
      </c>
      <c r="JK137" s="291"/>
      <c r="JL137" s="1"/>
      <c r="JM137" s="274"/>
      <c r="JN137" s="296">
        <f ca="1">JJ71-JN71</f>
        <v>-72.120630179046657</v>
      </c>
      <c r="JO137" s="291"/>
      <c r="JP137" s="1"/>
      <c r="JQ137" s="274"/>
      <c r="JR137" s="296">
        <f ca="1">JN71-JR71</f>
        <v>-28.496250454749315</v>
      </c>
      <c r="JS137" s="291"/>
      <c r="JT137" s="1"/>
      <c r="JU137" s="274"/>
      <c r="JV137" s="296">
        <f ca="1">JR71-JV71</f>
        <v>31.584242758250639</v>
      </c>
      <c r="JW137" s="291"/>
      <c r="JY137" s="37"/>
      <c r="JZ137" s="78">
        <f t="shared" ca="1" si="35"/>
        <v>-29.597900190794462</v>
      </c>
      <c r="KA137" s="40"/>
      <c r="KC137" s="274"/>
      <c r="KD137" s="296">
        <f ca="1">JZ71-KD71</f>
        <v>39.759204082454744</v>
      </c>
      <c r="KE137" s="291"/>
      <c r="KF137" s="1"/>
      <c r="KG137" s="274"/>
      <c r="KH137" s="296">
        <f ca="1">KD71-KH71</f>
        <v>-72.715098782116002</v>
      </c>
      <c r="KI137" s="291"/>
      <c r="KJ137" s="1"/>
      <c r="KK137" s="274"/>
      <c r="KL137" s="296">
        <f ca="1">KH71-KL71</f>
        <v>-29.237571126403509</v>
      </c>
      <c r="KM137" s="291"/>
      <c r="KN137" s="1"/>
      <c r="KO137" s="274"/>
      <c r="KP137" s="296">
        <f ca="1">KL71-KP71</f>
        <v>31.587220319227526</v>
      </c>
      <c r="KQ137" s="291"/>
      <c r="KS137" s="37"/>
      <c r="KT137" s="78">
        <f t="shared" ca="1" si="36"/>
        <v>-30.60624550683724</v>
      </c>
      <c r="KU137" s="40"/>
    </row>
    <row r="138" spans="1:307">
      <c r="A138" s="61"/>
      <c r="B138" s="61"/>
      <c r="C138" s="64"/>
      <c r="D138" s="62" t="s">
        <v>60</v>
      </c>
      <c r="E138" s="62"/>
      <c r="F138" s="62"/>
      <c r="G138" s="62"/>
      <c r="H138" s="236"/>
      <c r="I138" s="258">
        <v>-2</v>
      </c>
      <c r="J138" s="254"/>
      <c r="K138" s="7"/>
      <c r="L138" s="236"/>
      <c r="M138" s="258">
        <v>76</v>
      </c>
      <c r="N138" s="254"/>
      <c r="O138" s="43"/>
      <c r="P138" s="236"/>
      <c r="Q138" s="258">
        <v>-38</v>
      </c>
      <c r="R138" s="254"/>
      <c r="S138" s="43"/>
      <c r="T138" s="236"/>
      <c r="U138" s="258">
        <v>-670</v>
      </c>
      <c r="V138" s="254"/>
      <c r="W138" s="43"/>
      <c r="X138" s="37"/>
      <c r="Y138" s="78">
        <f t="shared" si="23"/>
        <v>-634</v>
      </c>
      <c r="Z138" s="40"/>
      <c r="AB138" s="236"/>
      <c r="AC138" s="258">
        <v>-206</v>
      </c>
      <c r="AD138" s="254"/>
      <c r="AE138" s="7"/>
      <c r="AF138" s="236"/>
      <c r="AG138" s="258">
        <v>35</v>
      </c>
      <c r="AH138" s="254"/>
      <c r="AI138" s="43"/>
      <c r="AJ138" s="236"/>
      <c r="AK138" s="258">
        <v>-125</v>
      </c>
      <c r="AL138" s="254"/>
      <c r="AM138" s="43"/>
      <c r="AN138" s="236"/>
      <c r="AO138" s="258">
        <v>146</v>
      </c>
      <c r="AP138" s="254"/>
      <c r="AQ138" s="43"/>
      <c r="AR138" s="37"/>
      <c r="AS138" s="78">
        <f t="shared" si="22"/>
        <v>-150</v>
      </c>
      <c r="AT138" s="40"/>
      <c r="AV138" s="236"/>
      <c r="AW138" s="258">
        <v>-900</v>
      </c>
      <c r="AX138" s="254"/>
      <c r="AY138" s="7"/>
      <c r="AZ138" s="236"/>
      <c r="BA138" s="258">
        <v>136</v>
      </c>
      <c r="BB138" s="254"/>
      <c r="BC138" s="43"/>
      <c r="BD138" s="236"/>
      <c r="BE138" s="258">
        <v>-9</v>
      </c>
      <c r="BF138" s="254"/>
      <c r="BG138" s="43"/>
      <c r="BH138" s="236"/>
      <c r="BI138" s="258">
        <v>-265</v>
      </c>
      <c r="BJ138" s="254"/>
      <c r="BK138" s="43"/>
      <c r="BL138" s="37"/>
      <c r="BM138" s="78">
        <f t="shared" si="24"/>
        <v>-1038</v>
      </c>
      <c r="BN138" s="40"/>
      <c r="BP138" s="236"/>
      <c r="BQ138" s="258">
        <v>-333</v>
      </c>
      <c r="BR138" s="254"/>
      <c r="BS138" s="7"/>
      <c r="BT138" s="236"/>
      <c r="BU138" s="258">
        <v>177</v>
      </c>
      <c r="BV138" s="254"/>
      <c r="BW138" s="43"/>
      <c r="BX138" s="236"/>
      <c r="BY138" s="258">
        <v>-9</v>
      </c>
      <c r="BZ138" s="254"/>
      <c r="CA138" s="43"/>
      <c r="CB138" s="236"/>
      <c r="CC138" s="258">
        <v>-54</v>
      </c>
      <c r="CD138" s="254"/>
      <c r="CE138" s="43"/>
      <c r="CF138" s="37"/>
      <c r="CG138" s="78">
        <f t="shared" si="25"/>
        <v>-219</v>
      </c>
      <c r="CH138" s="40"/>
      <c r="CJ138" s="236"/>
      <c r="CK138" s="258">
        <v>273</v>
      </c>
      <c r="CL138" s="254"/>
      <c r="CM138" s="7"/>
      <c r="CN138" s="236"/>
      <c r="CO138" s="258">
        <v>-112</v>
      </c>
      <c r="CP138" s="254"/>
      <c r="CQ138" s="43"/>
      <c r="CR138" s="236"/>
      <c r="CS138" s="258">
        <v>-273</v>
      </c>
      <c r="CT138" s="254"/>
      <c r="CU138" s="43"/>
      <c r="CV138" s="236"/>
      <c r="CW138" s="258">
        <v>-137</v>
      </c>
      <c r="CX138" s="254"/>
      <c r="CY138" s="43"/>
      <c r="CZ138" s="37"/>
      <c r="DA138" s="78">
        <f t="shared" si="26"/>
        <v>-249</v>
      </c>
      <c r="DB138" s="40"/>
      <c r="DC138" s="9"/>
      <c r="DE138" s="274"/>
      <c r="DF138" s="296">
        <f ca="1">(DA72-DF72)+(DA77-DF77)</f>
        <v>705.71482899646162</v>
      </c>
      <c r="DG138" s="291"/>
      <c r="DI138" s="274"/>
      <c r="DJ138" s="296">
        <f ca="1">(DF72-DJ72)+(DF77-DJ77)</f>
        <v>-159.15794476103383</v>
      </c>
      <c r="DK138" s="291"/>
      <c r="DM138" s="274"/>
      <c r="DN138" s="296">
        <f ca="1">(DJ72-DN72)+(DJ77-DN77)</f>
        <v>-149.18688178624143</v>
      </c>
      <c r="DO138" s="291"/>
      <c r="DQ138" s="274"/>
      <c r="DR138" s="296">
        <f ca="1">(DN72-DR72)+(DN77-DR77)</f>
        <v>-305.75739448113291</v>
      </c>
      <c r="DS138" s="291"/>
      <c r="DU138" s="37"/>
      <c r="DV138" s="78">
        <f t="shared" ca="1" si="27"/>
        <v>91.612607968053453</v>
      </c>
      <c r="DW138" s="40"/>
      <c r="DY138" s="274"/>
      <c r="DZ138" s="296">
        <f ca="1">(DV72-DZ72)+(DV77-DZ77)</f>
        <v>354.94231136664439</v>
      </c>
      <c r="EA138" s="291"/>
      <c r="EB138" s="1"/>
      <c r="EC138" s="274"/>
      <c r="ED138" s="296">
        <f ca="1">(DZ72-ED72)+(DZ77-ED77)</f>
        <v>-134.48563935621223</v>
      </c>
      <c r="EE138" s="291"/>
      <c r="EF138" s="1"/>
      <c r="EG138" s="274"/>
      <c r="EH138" s="296">
        <f ca="1">(ED72-EH72)+(ED77-EH77)</f>
        <v>-137.97613079470648</v>
      </c>
      <c r="EI138" s="291"/>
      <c r="EJ138" s="1"/>
      <c r="EK138" s="274"/>
      <c r="EL138" s="296">
        <f ca="1">(EH72-EL72)+(EH77-EL77)</f>
        <v>-332.08001478655387</v>
      </c>
      <c r="EM138" s="291"/>
      <c r="EO138" s="37"/>
      <c r="EP138" s="78">
        <f t="shared" ca="1" si="28"/>
        <v>-249.5994735708282</v>
      </c>
      <c r="EQ138" s="40"/>
      <c r="ES138" s="274"/>
      <c r="ET138" s="296">
        <f ca="1">(EP72-ET72)+(EP77-ET77)</f>
        <v>376.77460516380052</v>
      </c>
      <c r="EU138" s="291"/>
      <c r="EV138" s="1"/>
      <c r="EW138" s="274"/>
      <c r="EX138" s="296">
        <f ca="1">(ET72-EX72)+(ET77-EX77)</f>
        <v>-154.12882117225854</v>
      </c>
      <c r="EY138" s="291"/>
      <c r="EZ138" s="1"/>
      <c r="FA138" s="274"/>
      <c r="FB138" s="296">
        <f ca="1">(EX72-FB72)+(EX77-FB77)</f>
        <v>-198.52124093173188</v>
      </c>
      <c r="FC138" s="291"/>
      <c r="FD138" s="1"/>
      <c r="FE138" s="274"/>
      <c r="FF138" s="296">
        <f ca="1">(FB72-FF72)+(FB77-FF77)</f>
        <v>-413.1871581738842</v>
      </c>
      <c r="FG138" s="291"/>
      <c r="FI138" s="37"/>
      <c r="FJ138" s="78">
        <f t="shared" ca="1" si="29"/>
        <v>-389.06261511407411</v>
      </c>
      <c r="FK138" s="40"/>
      <c r="FM138" s="274"/>
      <c r="FN138" s="296">
        <f ca="1">(FJ72-FN72)+(FJ77-FN77)</f>
        <v>-129.15756125596545</v>
      </c>
      <c r="FO138" s="291"/>
      <c r="FP138" s="1"/>
      <c r="FQ138" s="274"/>
      <c r="FR138" s="296">
        <f ca="1">(FN72-FR72)+(FN77-FR77)</f>
        <v>107.90309781573887</v>
      </c>
      <c r="FS138" s="291"/>
      <c r="FT138" s="1"/>
      <c r="FU138" s="274"/>
      <c r="FV138" s="296">
        <f ca="1">(FR72-FV72)+(FR77-FV77)</f>
        <v>-54.206627637473503</v>
      </c>
      <c r="FW138" s="291"/>
      <c r="FX138" s="1"/>
      <c r="FY138" s="274"/>
      <c r="FZ138" s="296">
        <f ca="1">(FV72-FZ72)+(FV77-FZ77)</f>
        <v>-390.46273822232251</v>
      </c>
      <c r="GA138" s="291"/>
      <c r="GC138" s="37"/>
      <c r="GD138" s="78">
        <f t="shared" ca="1" si="30"/>
        <v>-465.92382930002259</v>
      </c>
      <c r="GE138" s="40"/>
      <c r="GG138" s="274"/>
      <c r="GH138" s="296">
        <f ca="1">(GD72-GH72)+(GD77-GH77)</f>
        <v>-105.87434940559342</v>
      </c>
      <c r="GI138" s="291"/>
      <c r="GJ138" s="1"/>
      <c r="GK138" s="274"/>
      <c r="GL138" s="296">
        <f ca="1">(GH72-GL72)+(GH77-GL77)</f>
        <v>102.5310759125241</v>
      </c>
      <c r="GM138" s="291"/>
      <c r="GN138" s="1"/>
      <c r="GO138" s="274"/>
      <c r="GP138" s="296">
        <f ca="1">(GL72-GP72)+(GL77-GP77)</f>
        <v>-53.007186231840024</v>
      </c>
      <c r="GQ138" s="291"/>
      <c r="GR138" s="1"/>
      <c r="GS138" s="274"/>
      <c r="GT138" s="296">
        <f ca="1">(GP72-GT72)+(GP77-GT77)</f>
        <v>-398.88216732832461</v>
      </c>
      <c r="GU138" s="291"/>
      <c r="GW138" s="37"/>
      <c r="GX138" s="78">
        <f t="shared" ca="1" si="31"/>
        <v>-455.23262705323395</v>
      </c>
      <c r="GY138" s="40"/>
      <c r="HA138" s="274"/>
      <c r="HB138" s="296">
        <f ca="1">(GX72-HB72)+(GX77-HB77)</f>
        <v>-78.4874253017515</v>
      </c>
      <c r="HC138" s="291"/>
      <c r="HD138" s="1"/>
      <c r="HE138" s="274"/>
      <c r="HF138" s="296">
        <f ca="1">(HB72-HF72)+(HB77-HF77)</f>
        <v>97.61370157777128</v>
      </c>
      <c r="HG138" s="291"/>
      <c r="HH138" s="1"/>
      <c r="HI138" s="274"/>
      <c r="HJ138" s="296">
        <f ca="1">(HF72-HJ72)+(HF77-HJ77)</f>
        <v>-51.918936858627603</v>
      </c>
      <c r="HK138" s="291"/>
      <c r="HL138" s="1"/>
      <c r="HM138" s="274"/>
      <c r="HN138" s="296">
        <f ca="1">(HJ72-HN72)+(HJ77-HN77)</f>
        <v>-404.91238739725759</v>
      </c>
      <c r="HO138" s="291"/>
      <c r="HQ138" s="37"/>
      <c r="HR138" s="78">
        <f t="shared" ca="1" si="32"/>
        <v>-437.70504797986541</v>
      </c>
      <c r="HS138" s="40"/>
      <c r="HU138" s="274"/>
      <c r="HV138" s="296">
        <f ca="1">(HR72-HV72)+(HR77-HV77)</f>
        <v>-47.160008952190765</v>
      </c>
      <c r="HW138" s="291"/>
      <c r="HX138" s="1"/>
      <c r="HY138" s="274"/>
      <c r="HZ138" s="296">
        <f ca="1">(HV72-HZ72)+(HV77-HZ77)</f>
        <v>93.063404977558093</v>
      </c>
      <c r="IA138" s="291"/>
      <c r="IB138" s="1"/>
      <c r="IC138" s="274"/>
      <c r="ID138" s="296">
        <f ca="1">(HZ72-ID72)+(HZ77-ID77)</f>
        <v>-50.989418592662332</v>
      </c>
      <c r="IE138" s="291"/>
      <c r="IF138" s="1"/>
      <c r="IG138" s="274"/>
      <c r="IH138" s="296">
        <f ca="1">(ID72-IH72)+(ID77-IH77)</f>
        <v>-407.89514933535793</v>
      </c>
      <c r="II138" s="291"/>
      <c r="IK138" s="37"/>
      <c r="IL138" s="78">
        <f t="shared" ca="1" si="33"/>
        <v>-412.98117190265293</v>
      </c>
      <c r="IM138" s="40"/>
      <c r="IO138" s="274"/>
      <c r="IP138" s="296">
        <f ca="1">(IL72-IP72)+(IL77-IP77)</f>
        <v>227.38333187613898</v>
      </c>
      <c r="IQ138" s="291"/>
      <c r="IR138" s="1"/>
      <c r="IS138" s="274"/>
      <c r="IT138" s="296">
        <f ca="1">(IP72-IT72)+(IP77-IT77)</f>
        <v>93.282831387035003</v>
      </c>
      <c r="IU138" s="291"/>
      <c r="IV138" s="1"/>
      <c r="IW138" s="274"/>
      <c r="IX138" s="296">
        <f ca="1">(IT72-IX72)+(IT77-IX77)</f>
        <v>-53.523682773710789</v>
      </c>
      <c r="IY138" s="291"/>
      <c r="IZ138" s="1"/>
      <c r="JA138" s="274"/>
      <c r="JB138" s="296">
        <f ca="1">(IX72-JB72)+(IX77-JB77)</f>
        <v>-412.32478785952026</v>
      </c>
      <c r="JC138" s="291"/>
      <c r="JE138" s="37"/>
      <c r="JF138" s="78">
        <f t="shared" ca="1" si="34"/>
        <v>-145.18230737005706</v>
      </c>
      <c r="JG138" s="40"/>
      <c r="JI138" s="274"/>
      <c r="JJ138" s="296">
        <f ca="1">(JF72-JJ72)+(JF77-JJ77)</f>
        <v>204.04560332226174</v>
      </c>
      <c r="JK138" s="291"/>
      <c r="JL138" s="1"/>
      <c r="JM138" s="274"/>
      <c r="JN138" s="296">
        <f ca="1">(JJ72-JN72)+(JJ77-JN77)</f>
        <v>97.114456441081529</v>
      </c>
      <c r="JO138" s="291"/>
      <c r="JP138" s="1"/>
      <c r="JQ138" s="274"/>
      <c r="JR138" s="296">
        <f ca="1">(JN72-JR72)+(JN77-JR77)</f>
        <v>-56.237207441847204</v>
      </c>
      <c r="JS138" s="291"/>
      <c r="JT138" s="1"/>
      <c r="JU138" s="274"/>
      <c r="JV138" s="296">
        <f ca="1">(JR72-JV72)+(JR77-JV77)</f>
        <v>-420.75155869193622</v>
      </c>
      <c r="JW138" s="291"/>
      <c r="JY138" s="37"/>
      <c r="JZ138" s="78">
        <f t="shared" ca="1" si="35"/>
        <v>-175.82870637044016</v>
      </c>
      <c r="KA138" s="40"/>
      <c r="KC138" s="274"/>
      <c r="KD138" s="296">
        <f ca="1">(JZ72-KD72)+(JZ77-KD77)</f>
        <v>205.54526967915172</v>
      </c>
      <c r="KE138" s="291"/>
      <c r="KF138" s="1"/>
      <c r="KG138" s="274"/>
      <c r="KH138" s="296">
        <f ca="1">(KD72-KH72)+(KD77-KH77)</f>
        <v>100.92503542739087</v>
      </c>
      <c r="KI138" s="291"/>
      <c r="KJ138" s="1"/>
      <c r="KK138" s="274"/>
      <c r="KL138" s="296">
        <f ca="1">(KH72-KL72)+(KH77-KL77)</f>
        <v>-58.966694718741564</v>
      </c>
      <c r="KM138" s="291"/>
      <c r="KN138" s="1"/>
      <c r="KO138" s="274"/>
      <c r="KP138" s="296">
        <f ca="1">(KL72-KP72)+(KL77-KP77)</f>
        <v>-429.32247320013539</v>
      </c>
      <c r="KQ138" s="291"/>
      <c r="KS138" s="37"/>
      <c r="KT138" s="78">
        <f t="shared" ca="1" si="36"/>
        <v>-181.81886281233437</v>
      </c>
      <c r="KU138" s="40"/>
    </row>
    <row r="139" spans="1:307">
      <c r="A139" s="61"/>
      <c r="B139" s="61"/>
      <c r="C139" s="61"/>
      <c r="D139" s="62" t="s">
        <v>61</v>
      </c>
      <c r="E139" s="62"/>
      <c r="F139" s="62"/>
      <c r="G139" s="62"/>
      <c r="H139" s="236"/>
      <c r="I139" s="257">
        <v>2</v>
      </c>
      <c r="J139" s="254"/>
      <c r="K139" s="7"/>
      <c r="L139" s="236"/>
      <c r="M139" s="257">
        <v>-225</v>
      </c>
      <c r="N139" s="254"/>
      <c r="O139" s="43"/>
      <c r="P139" s="236"/>
      <c r="Q139" s="257">
        <v>-126</v>
      </c>
      <c r="R139" s="254"/>
      <c r="S139" s="43"/>
      <c r="T139" s="236"/>
      <c r="U139" s="257">
        <v>-21</v>
      </c>
      <c r="V139" s="254"/>
      <c r="W139" s="43"/>
      <c r="X139" s="37"/>
      <c r="Y139" s="77">
        <f t="shared" si="23"/>
        <v>-370</v>
      </c>
      <c r="Z139" s="40"/>
      <c r="AB139" s="236"/>
      <c r="AC139" s="257">
        <v>129</v>
      </c>
      <c r="AD139" s="254"/>
      <c r="AE139" s="7"/>
      <c r="AF139" s="236"/>
      <c r="AG139" s="257">
        <v>-310</v>
      </c>
      <c r="AH139" s="254"/>
      <c r="AI139" s="43"/>
      <c r="AJ139" s="236"/>
      <c r="AK139" s="257">
        <v>87</v>
      </c>
      <c r="AL139" s="254"/>
      <c r="AM139" s="43"/>
      <c r="AN139" s="236"/>
      <c r="AO139" s="257">
        <v>57</v>
      </c>
      <c r="AP139" s="254"/>
      <c r="AQ139" s="43"/>
      <c r="AR139" s="37"/>
      <c r="AS139" s="77">
        <f t="shared" si="22"/>
        <v>-37</v>
      </c>
      <c r="AT139" s="40"/>
      <c r="AV139" s="236"/>
      <c r="AW139" s="257">
        <v>191</v>
      </c>
      <c r="AX139" s="254"/>
      <c r="AY139" s="7"/>
      <c r="AZ139" s="236"/>
      <c r="BA139" s="257">
        <v>-36</v>
      </c>
      <c r="BB139" s="254"/>
      <c r="BC139" s="43"/>
      <c r="BD139" s="236"/>
      <c r="BE139" s="257">
        <v>-15</v>
      </c>
      <c r="BF139" s="254"/>
      <c r="BG139" s="43"/>
      <c r="BH139" s="236"/>
      <c r="BI139" s="257">
        <v>-125</v>
      </c>
      <c r="BJ139" s="254"/>
      <c r="BK139" s="43"/>
      <c r="BL139" s="37"/>
      <c r="BM139" s="77">
        <f t="shared" si="24"/>
        <v>15</v>
      </c>
      <c r="BN139" s="40"/>
      <c r="BP139" s="236"/>
      <c r="BQ139" s="257">
        <v>8</v>
      </c>
      <c r="BR139" s="254"/>
      <c r="BS139" s="7"/>
      <c r="BT139" s="236"/>
      <c r="BU139" s="257">
        <v>-23</v>
      </c>
      <c r="BV139" s="254"/>
      <c r="BW139" s="43"/>
      <c r="BX139" s="236"/>
      <c r="BY139" s="257">
        <v>-120</v>
      </c>
      <c r="BZ139" s="254"/>
      <c r="CA139" s="43"/>
      <c r="CB139" s="236"/>
      <c r="CC139" s="257">
        <v>201</v>
      </c>
      <c r="CD139" s="254"/>
      <c r="CE139" s="43"/>
      <c r="CF139" s="37"/>
      <c r="CG139" s="77">
        <f t="shared" si="25"/>
        <v>66</v>
      </c>
      <c r="CH139" s="40"/>
      <c r="CJ139" s="236"/>
      <c r="CK139" s="257">
        <v>-295</v>
      </c>
      <c r="CL139" s="254"/>
      <c r="CM139" s="7"/>
      <c r="CN139" s="236"/>
      <c r="CO139" s="257">
        <v>-357</v>
      </c>
      <c r="CP139" s="254"/>
      <c r="CQ139" s="43"/>
      <c r="CR139" s="236"/>
      <c r="CS139" s="257">
        <v>-84</v>
      </c>
      <c r="CT139" s="254"/>
      <c r="CU139" s="43"/>
      <c r="CV139" s="236"/>
      <c r="CW139" s="257">
        <v>-219</v>
      </c>
      <c r="CX139" s="254"/>
      <c r="CY139" s="43"/>
      <c r="CZ139" s="37"/>
      <c r="DA139" s="77">
        <f t="shared" si="26"/>
        <v>-955</v>
      </c>
      <c r="DB139" s="40"/>
      <c r="DC139" s="9"/>
      <c r="DE139" s="274"/>
      <c r="DF139" s="297">
        <f>(DA74-DF74)+(DA81-DF81)</f>
        <v>0</v>
      </c>
      <c r="DG139" s="291"/>
      <c r="DI139" s="274"/>
      <c r="DJ139" s="297">
        <f>(DF74-DJ74)+(DF81-DJ81)</f>
        <v>0</v>
      </c>
      <c r="DK139" s="291"/>
      <c r="DM139" s="274"/>
      <c r="DN139" s="297">
        <f>(DJ74-DN74)+(DJ81-DN81)</f>
        <v>0</v>
      </c>
      <c r="DO139" s="291"/>
      <c r="DQ139" s="274"/>
      <c r="DR139" s="297">
        <f>(DN74-DR74)+(DN81-DR81)</f>
        <v>0</v>
      </c>
      <c r="DS139" s="291"/>
      <c r="DU139" s="37"/>
      <c r="DV139" s="77">
        <f t="shared" si="27"/>
        <v>0</v>
      </c>
      <c r="DW139" s="40"/>
      <c r="DY139" s="274"/>
      <c r="DZ139" s="297">
        <f>(DV74-DZ74)+(DV81-DZ81)</f>
        <v>0</v>
      </c>
      <c r="EA139" s="291"/>
      <c r="EB139" s="1"/>
      <c r="EC139" s="274"/>
      <c r="ED139" s="297">
        <f>(DZ74-ED74)+(DZ81-ED81)</f>
        <v>0</v>
      </c>
      <c r="EE139" s="291"/>
      <c r="EF139" s="1"/>
      <c r="EG139" s="274"/>
      <c r="EH139" s="297">
        <f>(ED74-EH74)+(ED81-EH81)</f>
        <v>0</v>
      </c>
      <c r="EI139" s="291"/>
      <c r="EJ139" s="1"/>
      <c r="EK139" s="274"/>
      <c r="EL139" s="297">
        <f>(EH74-EL74)+(EH81-EL81)</f>
        <v>0</v>
      </c>
      <c r="EM139" s="291"/>
      <c r="EO139" s="37"/>
      <c r="EP139" s="77">
        <f t="shared" si="28"/>
        <v>0</v>
      </c>
      <c r="EQ139" s="40"/>
      <c r="ES139" s="274"/>
      <c r="ET139" s="297">
        <f>(EP74-ET74)+(EP81-ET81)</f>
        <v>0</v>
      </c>
      <c r="EU139" s="291"/>
      <c r="EV139" s="1"/>
      <c r="EW139" s="274"/>
      <c r="EX139" s="297">
        <f>(ET74-EX74)+(ET81-EX81)</f>
        <v>0</v>
      </c>
      <c r="EY139" s="291"/>
      <c r="EZ139" s="1"/>
      <c r="FA139" s="274"/>
      <c r="FB139" s="297">
        <f>(EX74-FB74)+(EX81-FB81)</f>
        <v>0</v>
      </c>
      <c r="FC139" s="291"/>
      <c r="FD139" s="1"/>
      <c r="FE139" s="274"/>
      <c r="FF139" s="297">
        <f>(FB74-FF74)+(FB81-FF81)</f>
        <v>0</v>
      </c>
      <c r="FG139" s="291"/>
      <c r="FI139" s="37"/>
      <c r="FJ139" s="77">
        <f t="shared" si="29"/>
        <v>0</v>
      </c>
      <c r="FK139" s="40"/>
      <c r="FM139" s="274"/>
      <c r="FN139" s="297">
        <f>(FJ74-FN74)+(FJ81-FN81)</f>
        <v>0</v>
      </c>
      <c r="FO139" s="291"/>
      <c r="FP139" s="1"/>
      <c r="FQ139" s="274"/>
      <c r="FR139" s="297">
        <f>(FN74-FR74)+(FN81-FR81)</f>
        <v>0</v>
      </c>
      <c r="FS139" s="291"/>
      <c r="FT139" s="1"/>
      <c r="FU139" s="274"/>
      <c r="FV139" s="297">
        <f>(FR74-FV74)+(FR81-FV81)</f>
        <v>0</v>
      </c>
      <c r="FW139" s="291"/>
      <c r="FX139" s="1"/>
      <c r="FY139" s="274"/>
      <c r="FZ139" s="297">
        <f>(FV74-FZ74)+(FV81-FZ81)</f>
        <v>0</v>
      </c>
      <c r="GA139" s="291"/>
      <c r="GC139" s="37"/>
      <c r="GD139" s="77">
        <f t="shared" si="30"/>
        <v>0</v>
      </c>
      <c r="GE139" s="40"/>
      <c r="GG139" s="274"/>
      <c r="GH139" s="297">
        <f>(GD74-GH74)+(GD81-GH81)</f>
        <v>0</v>
      </c>
      <c r="GI139" s="291"/>
      <c r="GJ139" s="1"/>
      <c r="GK139" s="274"/>
      <c r="GL139" s="297">
        <f>(GH74-GL74)+(GH81-GL81)</f>
        <v>0</v>
      </c>
      <c r="GM139" s="291"/>
      <c r="GN139" s="1"/>
      <c r="GO139" s="274"/>
      <c r="GP139" s="297">
        <f>(GL74-GP74)+(GL81-GP81)</f>
        <v>0</v>
      </c>
      <c r="GQ139" s="291"/>
      <c r="GR139" s="1"/>
      <c r="GS139" s="274"/>
      <c r="GT139" s="297">
        <f>(GP74-GT74)+(GP81-GT81)</f>
        <v>0</v>
      </c>
      <c r="GU139" s="291"/>
      <c r="GW139" s="37"/>
      <c r="GX139" s="77">
        <f t="shared" si="31"/>
        <v>0</v>
      </c>
      <c r="GY139" s="40"/>
      <c r="HA139" s="274"/>
      <c r="HB139" s="297">
        <f>(GX74-HB74)+(GX81-HB81)</f>
        <v>0</v>
      </c>
      <c r="HC139" s="291"/>
      <c r="HD139" s="1"/>
      <c r="HE139" s="274"/>
      <c r="HF139" s="297">
        <f>(HB74-HF74)+(HB81-HF81)</f>
        <v>0</v>
      </c>
      <c r="HG139" s="291"/>
      <c r="HH139" s="1"/>
      <c r="HI139" s="274"/>
      <c r="HJ139" s="297">
        <f>(HF74-HJ74)+(HF81-HJ81)</f>
        <v>0</v>
      </c>
      <c r="HK139" s="291"/>
      <c r="HL139" s="1"/>
      <c r="HM139" s="274"/>
      <c r="HN139" s="297">
        <f>(HJ74-HN74)+(HJ81-HN81)</f>
        <v>0</v>
      </c>
      <c r="HO139" s="291"/>
      <c r="HQ139" s="37"/>
      <c r="HR139" s="77">
        <f t="shared" si="32"/>
        <v>0</v>
      </c>
      <c r="HS139" s="40"/>
      <c r="HU139" s="274"/>
      <c r="HV139" s="297">
        <f>(HR74-HV74)+(HR81-HV81)</f>
        <v>0</v>
      </c>
      <c r="HW139" s="291"/>
      <c r="HX139" s="1"/>
      <c r="HY139" s="274"/>
      <c r="HZ139" s="297">
        <f>(HV74-HZ74)+(HV81-HZ81)</f>
        <v>0</v>
      </c>
      <c r="IA139" s="291"/>
      <c r="IB139" s="1"/>
      <c r="IC139" s="274"/>
      <c r="ID139" s="297">
        <f>(HZ74-ID74)+(HZ81-ID81)</f>
        <v>0</v>
      </c>
      <c r="IE139" s="291"/>
      <c r="IF139" s="1"/>
      <c r="IG139" s="274"/>
      <c r="IH139" s="297">
        <f>(ID74-IH74)+(ID81-IH81)</f>
        <v>0</v>
      </c>
      <c r="II139" s="291"/>
      <c r="IK139" s="37"/>
      <c r="IL139" s="77">
        <f t="shared" si="33"/>
        <v>0</v>
      </c>
      <c r="IM139" s="40"/>
      <c r="IO139" s="274"/>
      <c r="IP139" s="297">
        <f>(IL74-IP74)+(IL81-IP81)</f>
        <v>0</v>
      </c>
      <c r="IQ139" s="291"/>
      <c r="IR139" s="1"/>
      <c r="IS139" s="274"/>
      <c r="IT139" s="297">
        <f>(IP74-IT74)+(IP81-IT81)</f>
        <v>0</v>
      </c>
      <c r="IU139" s="291"/>
      <c r="IV139" s="1"/>
      <c r="IW139" s="274"/>
      <c r="IX139" s="297">
        <f>(IT74-IX74)+(IT81-IX81)</f>
        <v>0</v>
      </c>
      <c r="IY139" s="291"/>
      <c r="IZ139" s="1"/>
      <c r="JA139" s="274"/>
      <c r="JB139" s="297">
        <f>(IX74-JB74)+(IX81-JB81)</f>
        <v>0</v>
      </c>
      <c r="JC139" s="291"/>
      <c r="JE139" s="37"/>
      <c r="JF139" s="77">
        <f t="shared" si="34"/>
        <v>0</v>
      </c>
      <c r="JG139" s="40"/>
      <c r="JI139" s="274"/>
      <c r="JJ139" s="297">
        <f>(JF74-JJ74)+(JF81-JJ81)</f>
        <v>0</v>
      </c>
      <c r="JK139" s="291"/>
      <c r="JL139" s="1"/>
      <c r="JM139" s="274"/>
      <c r="JN139" s="297">
        <f>(JJ74-JN74)+(JJ81-JN81)</f>
        <v>0</v>
      </c>
      <c r="JO139" s="291"/>
      <c r="JP139" s="1"/>
      <c r="JQ139" s="274"/>
      <c r="JR139" s="297">
        <f>(JN74-JR74)+(JN81-JR81)</f>
        <v>0</v>
      </c>
      <c r="JS139" s="291"/>
      <c r="JT139" s="1"/>
      <c r="JU139" s="274"/>
      <c r="JV139" s="297">
        <f>(JR74-JV74)+(JR81-JV81)</f>
        <v>0</v>
      </c>
      <c r="JW139" s="291"/>
      <c r="JY139" s="37"/>
      <c r="JZ139" s="77">
        <f t="shared" si="35"/>
        <v>0</v>
      </c>
      <c r="KA139" s="40"/>
      <c r="KC139" s="274"/>
      <c r="KD139" s="297">
        <f>(JZ74-KD74)+(JZ81-KD81)</f>
        <v>0</v>
      </c>
      <c r="KE139" s="291"/>
      <c r="KF139" s="1"/>
      <c r="KG139" s="274"/>
      <c r="KH139" s="297">
        <f>(KD74-KH74)+(KD81-KH81)</f>
        <v>0</v>
      </c>
      <c r="KI139" s="291"/>
      <c r="KJ139" s="1"/>
      <c r="KK139" s="274"/>
      <c r="KL139" s="297">
        <f>(KH74-KL74)+(KH81-KL81)</f>
        <v>0</v>
      </c>
      <c r="KM139" s="291"/>
      <c r="KN139" s="1"/>
      <c r="KO139" s="274"/>
      <c r="KP139" s="297">
        <f>(KL74-KP74)+(KL81-KP81)</f>
        <v>0</v>
      </c>
      <c r="KQ139" s="291"/>
      <c r="KS139" s="37"/>
      <c r="KT139" s="77">
        <f t="shared" si="36"/>
        <v>0</v>
      </c>
      <c r="KU139" s="40"/>
    </row>
    <row r="140" spans="1:307">
      <c r="A140" s="61"/>
      <c r="B140" s="61"/>
      <c r="C140" s="61"/>
      <c r="D140" s="62" t="s">
        <v>62</v>
      </c>
      <c r="E140" s="62"/>
      <c r="F140" s="62"/>
      <c r="G140" s="62"/>
      <c r="H140" s="236"/>
      <c r="I140" s="258">
        <v>-5</v>
      </c>
      <c r="J140" s="254"/>
      <c r="K140" s="7"/>
      <c r="L140" s="236"/>
      <c r="M140" s="258">
        <v>-27</v>
      </c>
      <c r="N140" s="254"/>
      <c r="O140" s="43"/>
      <c r="P140" s="236"/>
      <c r="Q140" s="258">
        <v>133</v>
      </c>
      <c r="R140" s="254"/>
      <c r="S140" s="43"/>
      <c r="T140" s="236"/>
      <c r="U140" s="258">
        <v>-14</v>
      </c>
      <c r="V140" s="254"/>
      <c r="W140" s="43"/>
      <c r="X140" s="37"/>
      <c r="Y140" s="78">
        <f t="shared" si="23"/>
        <v>87</v>
      </c>
      <c r="Z140" s="40"/>
      <c r="AB140" s="236"/>
      <c r="AC140" s="258">
        <v>4</v>
      </c>
      <c r="AD140" s="254"/>
      <c r="AE140" s="7"/>
      <c r="AF140" s="236"/>
      <c r="AG140" s="258">
        <v>-151</v>
      </c>
      <c r="AH140" s="254"/>
      <c r="AI140" s="43"/>
      <c r="AJ140" s="236"/>
      <c r="AK140" s="258">
        <v>33</v>
      </c>
      <c r="AL140" s="254"/>
      <c r="AM140" s="43"/>
      <c r="AN140" s="236"/>
      <c r="AO140" s="258">
        <v>49</v>
      </c>
      <c r="AP140" s="254"/>
      <c r="AQ140" s="43"/>
      <c r="AR140" s="37"/>
      <c r="AS140" s="78">
        <f t="shared" si="22"/>
        <v>-65</v>
      </c>
      <c r="AT140" s="40"/>
      <c r="AV140" s="236"/>
      <c r="AW140" s="258">
        <v>-63</v>
      </c>
      <c r="AX140" s="254"/>
      <c r="AY140" s="7"/>
      <c r="AZ140" s="236"/>
      <c r="BA140" s="258">
        <v>-35</v>
      </c>
      <c r="BB140" s="254"/>
      <c r="BC140" s="43"/>
      <c r="BD140" s="236"/>
      <c r="BE140" s="258">
        <v>247</v>
      </c>
      <c r="BF140" s="254"/>
      <c r="BG140" s="43"/>
      <c r="BH140" s="236"/>
      <c r="BI140" s="258">
        <v>162</v>
      </c>
      <c r="BJ140" s="254"/>
      <c r="BK140" s="43"/>
      <c r="BL140" s="37"/>
      <c r="BM140" s="78">
        <f t="shared" si="24"/>
        <v>311</v>
      </c>
      <c r="BN140" s="40"/>
      <c r="BP140" s="236"/>
      <c r="BQ140" s="258">
        <v>-235</v>
      </c>
      <c r="BR140" s="254"/>
      <c r="BS140" s="7"/>
      <c r="BT140" s="236"/>
      <c r="BU140" s="258">
        <v>-103</v>
      </c>
      <c r="BV140" s="254"/>
      <c r="BW140" s="43"/>
      <c r="BX140" s="236"/>
      <c r="BY140" s="258">
        <v>486</v>
      </c>
      <c r="BZ140" s="254"/>
      <c r="CA140" s="43"/>
      <c r="CB140" s="236"/>
      <c r="CC140" s="258">
        <v>356</v>
      </c>
      <c r="CD140" s="254"/>
      <c r="CE140" s="43"/>
      <c r="CF140" s="37"/>
      <c r="CG140" s="78">
        <f t="shared" si="25"/>
        <v>504</v>
      </c>
      <c r="CH140" s="40"/>
      <c r="CJ140" s="236"/>
      <c r="CK140" s="258">
        <v>-153</v>
      </c>
      <c r="CL140" s="254"/>
      <c r="CM140" s="7"/>
      <c r="CN140" s="236"/>
      <c r="CO140" s="258">
        <v>-143</v>
      </c>
      <c r="CP140" s="254"/>
      <c r="CQ140" s="43"/>
      <c r="CR140" s="236"/>
      <c r="CS140" s="258">
        <v>348</v>
      </c>
      <c r="CT140" s="254"/>
      <c r="CU140" s="43"/>
      <c r="CV140" s="236"/>
      <c r="CW140" s="258">
        <v>35</v>
      </c>
      <c r="CX140" s="254"/>
      <c r="CY140" s="43"/>
      <c r="CZ140" s="37"/>
      <c r="DA140" s="78">
        <f t="shared" si="26"/>
        <v>87</v>
      </c>
      <c r="DB140" s="40"/>
      <c r="DC140" s="9"/>
      <c r="DE140" s="274"/>
      <c r="DF140" s="296">
        <f ca="1">-(DA88-DF88)</f>
        <v>-804.33446622146403</v>
      </c>
      <c r="DG140" s="291"/>
      <c r="DI140" s="274"/>
      <c r="DJ140" s="296">
        <f ca="1">-(DF88-DJ88)</f>
        <v>-63.607138095208484</v>
      </c>
      <c r="DK140" s="291"/>
      <c r="DM140" s="274"/>
      <c r="DN140" s="296">
        <f ca="1">-(DJ88-DN88)</f>
        <v>275.68999420961745</v>
      </c>
      <c r="DO140" s="291"/>
      <c r="DQ140" s="274"/>
      <c r="DR140" s="296">
        <f ca="1">-(DN88-DR88)</f>
        <v>149.52191204013297</v>
      </c>
      <c r="DS140" s="291"/>
      <c r="DU140" s="37"/>
      <c r="DV140" s="78">
        <f t="shared" ca="1" si="27"/>
        <v>-442.72969806692208</v>
      </c>
      <c r="DW140" s="40"/>
      <c r="DY140" s="274"/>
      <c r="DZ140" s="296">
        <f ca="1">-(DV88-DZ88)</f>
        <v>-326.88897582448999</v>
      </c>
      <c r="EA140" s="291"/>
      <c r="EB140" s="1"/>
      <c r="EC140" s="274"/>
      <c r="ED140" s="296">
        <f ca="1">-(DZ88-ED88)</f>
        <v>-69.182386480355717</v>
      </c>
      <c r="EE140" s="291"/>
      <c r="EF140" s="1"/>
      <c r="EG140" s="274"/>
      <c r="EH140" s="296">
        <f ca="1">-(ED88-EH88)</f>
        <v>280.22189372354342</v>
      </c>
      <c r="EI140" s="291"/>
      <c r="EJ140" s="1"/>
      <c r="EK140" s="274"/>
      <c r="EL140" s="296">
        <f ca="1">-(EH88-EL88)</f>
        <v>156.069610672007</v>
      </c>
      <c r="EM140" s="291"/>
      <c r="EO140" s="37"/>
      <c r="EP140" s="78">
        <f t="shared" ca="1" si="28"/>
        <v>40.220142090704712</v>
      </c>
      <c r="EQ140" s="40"/>
      <c r="ES140" s="274"/>
      <c r="ET140" s="296">
        <f ca="1">-(EP88-ET88)</f>
        <v>-336.73943177109413</v>
      </c>
      <c r="EU140" s="291"/>
      <c r="EV140" s="1"/>
      <c r="EW140" s="274"/>
      <c r="EX140" s="296">
        <f ca="1">-(ET88-EX88)</f>
        <v>-68.7719173042899</v>
      </c>
      <c r="EY140" s="291"/>
      <c r="EZ140" s="1"/>
      <c r="FA140" s="274"/>
      <c r="FB140" s="296">
        <f ca="1">-(EX88-FB88)</f>
        <v>296.25739390762828</v>
      </c>
      <c r="FC140" s="291"/>
      <c r="FD140" s="1"/>
      <c r="FE140" s="274"/>
      <c r="FF140" s="296">
        <f ca="1">-(FB88-FF88)</f>
        <v>172.83989403131454</v>
      </c>
      <c r="FG140" s="291"/>
      <c r="FI140" s="37"/>
      <c r="FJ140" s="78">
        <f t="shared" ca="1" si="29"/>
        <v>63.585938863558795</v>
      </c>
      <c r="FK140" s="40"/>
      <c r="FM140" s="274"/>
      <c r="FN140" s="296">
        <f ca="1">-(FJ88-FN88)</f>
        <v>-278.46211125861441</v>
      </c>
      <c r="FO140" s="291"/>
      <c r="FP140" s="1"/>
      <c r="FQ140" s="274"/>
      <c r="FR140" s="296">
        <f ca="1">-(FN88-FR88)</f>
        <v>-110.06614974828881</v>
      </c>
      <c r="FS140" s="291"/>
      <c r="FT140" s="1"/>
      <c r="FU140" s="274"/>
      <c r="FV140" s="296">
        <f ca="1">-(FR88-FV88)</f>
        <v>290.31243449865747</v>
      </c>
      <c r="FW140" s="291"/>
      <c r="FX140" s="1"/>
      <c r="FY140" s="274"/>
      <c r="FZ140" s="296">
        <f ca="1">-(FV88-FZ88)</f>
        <v>175.84354463546879</v>
      </c>
      <c r="GA140" s="291"/>
      <c r="GC140" s="37"/>
      <c r="GD140" s="78">
        <f t="shared" ca="1" si="30"/>
        <v>77.627718127223034</v>
      </c>
      <c r="GE140" s="40"/>
      <c r="GG140" s="274"/>
      <c r="GH140" s="296">
        <f ca="1">-(GD88-GH88)</f>
        <v>-296.57210895045409</v>
      </c>
      <c r="GI140" s="291"/>
      <c r="GJ140" s="1"/>
      <c r="GK140" s="274"/>
      <c r="GL140" s="296">
        <f ca="1">-(GH88-GL88)</f>
        <v>-113.31132555050613</v>
      </c>
      <c r="GM140" s="291"/>
      <c r="GN140" s="1"/>
      <c r="GO140" s="274"/>
      <c r="GP140" s="296">
        <f ca="1">-(GL88-GP88)</f>
        <v>301.99389077297587</v>
      </c>
      <c r="GQ140" s="291"/>
      <c r="GR140" s="1"/>
      <c r="GS140" s="274"/>
      <c r="GT140" s="296">
        <f ca="1">-(GP88-GT88)</f>
        <v>181.91224288148305</v>
      </c>
      <c r="GU140" s="291"/>
      <c r="GW140" s="37"/>
      <c r="GX140" s="78">
        <f t="shared" ca="1" si="31"/>
        <v>74.022699153498706</v>
      </c>
      <c r="GY140" s="40"/>
      <c r="HA140" s="274"/>
      <c r="HB140" s="296">
        <f ca="1">-(GX88-HB88)</f>
        <v>-313.16689987085965</v>
      </c>
      <c r="HC140" s="291"/>
      <c r="HD140" s="1"/>
      <c r="HE140" s="274"/>
      <c r="HF140" s="296">
        <f ca="1">-(HB88-HF88)</f>
        <v>-116.52754835525229</v>
      </c>
      <c r="HG140" s="291"/>
      <c r="HH140" s="1"/>
      <c r="HI140" s="274"/>
      <c r="HJ140" s="296">
        <f ca="1">-(HF88-HJ88)</f>
        <v>313.3181660210862</v>
      </c>
      <c r="HK140" s="291"/>
      <c r="HL140" s="1"/>
      <c r="HM140" s="274"/>
      <c r="HN140" s="296">
        <f ca="1">-(HJ88-HN88)</f>
        <v>187.35951386235593</v>
      </c>
      <c r="HO140" s="291"/>
      <c r="HQ140" s="37"/>
      <c r="HR140" s="78">
        <f t="shared" ca="1" si="32"/>
        <v>70.98323165733018</v>
      </c>
      <c r="HS140" s="40"/>
      <c r="HU140" s="274"/>
      <c r="HV140" s="296">
        <f ca="1">-(HR88-HV88)</f>
        <v>-329.7321325311475</v>
      </c>
      <c r="HW140" s="291"/>
      <c r="HX140" s="1"/>
      <c r="HY140" s="274"/>
      <c r="HZ140" s="296">
        <f ca="1">-(HV88-HZ88)</f>
        <v>-119.65392142527662</v>
      </c>
      <c r="IA140" s="291"/>
      <c r="IB140" s="1"/>
      <c r="IC140" s="274"/>
      <c r="ID140" s="296">
        <f ca="1">-(HZ88-ID88)</f>
        <v>324.12469298777114</v>
      </c>
      <c r="IE140" s="291"/>
      <c r="IF140" s="1"/>
      <c r="IG140" s="274"/>
      <c r="IH140" s="296">
        <f ca="1">-(ID88-IH88)</f>
        <v>191.99297564667427</v>
      </c>
      <c r="II140" s="291"/>
      <c r="IK140" s="37"/>
      <c r="IL140" s="78">
        <f t="shared" ca="1" si="33"/>
        <v>66.731614678021288</v>
      </c>
      <c r="IM140" s="40"/>
      <c r="IO140" s="274"/>
      <c r="IP140" s="296">
        <f ca="1">-(IL88-IP88)</f>
        <v>-378.96066585299968</v>
      </c>
      <c r="IQ140" s="291"/>
      <c r="IR140" s="1"/>
      <c r="IS140" s="274"/>
      <c r="IT140" s="296">
        <f ca="1">-(IP88-IT88)</f>
        <v>-121.3997432721028</v>
      </c>
      <c r="IU140" s="291"/>
      <c r="IV140" s="1"/>
      <c r="IW140" s="274"/>
      <c r="IX140" s="296">
        <f ca="1">-(IT88-IX88)</f>
        <v>328.50560165392949</v>
      </c>
      <c r="IY140" s="291"/>
      <c r="IZ140" s="1"/>
      <c r="JA140" s="274"/>
      <c r="JB140" s="296">
        <f ca="1">-(IX88-JB88)</f>
        <v>193.51746166432872</v>
      </c>
      <c r="JC140" s="291"/>
      <c r="JE140" s="37"/>
      <c r="JF140" s="78">
        <f t="shared" ca="1" si="34"/>
        <v>21.662654193155731</v>
      </c>
      <c r="JG140" s="40"/>
      <c r="JI140" s="274"/>
      <c r="JJ140" s="296">
        <f ca="1">-(JF88-JJ88)</f>
        <v>-378.64370826508139</v>
      </c>
      <c r="JK140" s="291"/>
      <c r="JL140" s="1"/>
      <c r="JM140" s="274"/>
      <c r="JN140" s="296">
        <f ca="1">-(JJ88-JN88)</f>
        <v>-123.69514184840114</v>
      </c>
      <c r="JO140" s="291"/>
      <c r="JP140" s="1"/>
      <c r="JQ140" s="274"/>
      <c r="JR140" s="296">
        <f ca="1">-(JN88-JR88)</f>
        <v>333.49351521844687</v>
      </c>
      <c r="JS140" s="291"/>
      <c r="JT140" s="1"/>
      <c r="JU140" s="274"/>
      <c r="JV140" s="296">
        <f ca="1">-(JR88-JV88)</f>
        <v>196.25074690008546</v>
      </c>
      <c r="JW140" s="291"/>
      <c r="JY140" s="37"/>
      <c r="JZ140" s="78">
        <f t="shared" ca="1" si="35"/>
        <v>27.405412005049811</v>
      </c>
      <c r="KA140" s="40"/>
      <c r="KC140" s="274"/>
      <c r="KD140" s="296">
        <f ca="1">-(JZ88-KD88)</f>
        <v>-383.30648788569647</v>
      </c>
      <c r="KE140" s="291"/>
      <c r="KF140" s="1"/>
      <c r="KG140" s="274"/>
      <c r="KH140" s="296">
        <f ca="1">-(KD88-KH88)</f>
        <v>-126.04742223959875</v>
      </c>
      <c r="KI140" s="291"/>
      <c r="KJ140" s="1"/>
      <c r="KK140" s="274"/>
      <c r="KL140" s="296">
        <f ca="1">-(KH88-KL88)</f>
        <v>338.64365377433228</v>
      </c>
      <c r="KM140" s="291"/>
      <c r="KN140" s="1"/>
      <c r="KO140" s="274"/>
      <c r="KP140" s="296">
        <f ca="1">-(KL88-KP88)</f>
        <v>199.05793184340291</v>
      </c>
      <c r="KQ140" s="291"/>
      <c r="KS140" s="37"/>
      <c r="KT140" s="78">
        <f t="shared" ca="1" si="36"/>
        <v>28.347675492439976</v>
      </c>
      <c r="KU140" s="40"/>
    </row>
    <row r="141" spans="1:307">
      <c r="A141" s="61"/>
      <c r="B141" s="61"/>
      <c r="C141" s="61"/>
      <c r="D141" s="62" t="s">
        <v>63</v>
      </c>
      <c r="E141" s="62"/>
      <c r="F141" s="62"/>
      <c r="G141" s="61"/>
      <c r="H141" s="236"/>
      <c r="I141" s="258">
        <v>-398</v>
      </c>
      <c r="J141" s="254"/>
      <c r="K141" s="7"/>
      <c r="L141" s="236"/>
      <c r="M141" s="258">
        <v>-130</v>
      </c>
      <c r="N141" s="254"/>
      <c r="O141" s="43"/>
      <c r="P141" s="236"/>
      <c r="Q141" s="258">
        <v>17</v>
      </c>
      <c r="R141" s="254"/>
      <c r="S141" s="43"/>
      <c r="T141" s="236"/>
      <c r="U141" s="258">
        <v>564</v>
      </c>
      <c r="V141" s="254"/>
      <c r="W141" s="43"/>
      <c r="X141" s="37"/>
      <c r="Y141" s="78">
        <f t="shared" si="23"/>
        <v>53</v>
      </c>
      <c r="Z141" s="40"/>
      <c r="AB141" s="236"/>
      <c r="AC141" s="258">
        <v>-315</v>
      </c>
      <c r="AD141" s="254"/>
      <c r="AE141" s="7"/>
      <c r="AF141" s="236"/>
      <c r="AG141" s="258">
        <v>-449</v>
      </c>
      <c r="AH141" s="254"/>
      <c r="AI141" s="43"/>
      <c r="AJ141" s="236"/>
      <c r="AK141" s="258">
        <v>41</v>
      </c>
      <c r="AL141" s="254"/>
      <c r="AM141" s="43"/>
      <c r="AN141" s="236"/>
      <c r="AO141" s="258">
        <v>423</v>
      </c>
      <c r="AP141" s="254"/>
      <c r="AQ141" s="43"/>
      <c r="AR141" s="37"/>
      <c r="AS141" s="78">
        <f t="shared" si="22"/>
        <v>-300</v>
      </c>
      <c r="AT141" s="40"/>
      <c r="AV141" s="236"/>
      <c r="AW141" s="258">
        <v>-440</v>
      </c>
      <c r="AX141" s="254"/>
      <c r="AY141" s="7"/>
      <c r="AZ141" s="236"/>
      <c r="BA141" s="258">
        <v>183</v>
      </c>
      <c r="BB141" s="254"/>
      <c r="BC141" s="43"/>
      <c r="BD141" s="236"/>
      <c r="BE141" s="258">
        <v>145</v>
      </c>
      <c r="BF141" s="254"/>
      <c r="BG141" s="43"/>
      <c r="BH141" s="236"/>
      <c r="BI141" s="258">
        <v>172</v>
      </c>
      <c r="BJ141" s="254"/>
      <c r="BK141" s="43"/>
      <c r="BL141" s="37"/>
      <c r="BM141" s="78">
        <f t="shared" si="24"/>
        <v>60</v>
      </c>
      <c r="BN141" s="40"/>
      <c r="BP141" s="236"/>
      <c r="BQ141" s="258">
        <v>-419</v>
      </c>
      <c r="BR141" s="254"/>
      <c r="BS141" s="7"/>
      <c r="BT141" s="236"/>
      <c r="BU141" s="258">
        <v>10665</v>
      </c>
      <c r="BV141" s="254"/>
      <c r="BW141" s="43"/>
      <c r="BX141" s="236"/>
      <c r="BY141" s="258">
        <v>-1451</v>
      </c>
      <c r="BZ141" s="254"/>
      <c r="CA141" s="43"/>
      <c r="CB141" s="236"/>
      <c r="CC141" s="258">
        <v>-677</v>
      </c>
      <c r="CD141" s="254"/>
      <c r="CE141" s="43"/>
      <c r="CF141" s="37"/>
      <c r="CG141" s="78">
        <f t="shared" si="25"/>
        <v>8118</v>
      </c>
      <c r="CH141" s="40"/>
      <c r="CJ141" s="236"/>
      <c r="CK141" s="258">
        <v>-437</v>
      </c>
      <c r="CL141" s="254"/>
      <c r="CM141" s="7"/>
      <c r="CN141" s="236"/>
      <c r="CO141" s="258">
        <v>-393</v>
      </c>
      <c r="CP141" s="254"/>
      <c r="CQ141" s="43"/>
      <c r="CR141" s="236"/>
      <c r="CS141" s="258">
        <v>71</v>
      </c>
      <c r="CT141" s="254"/>
      <c r="CU141" s="43"/>
      <c r="CV141" s="236"/>
      <c r="CW141" s="258">
        <v>1071</v>
      </c>
      <c r="CX141" s="254"/>
      <c r="CY141" s="43"/>
      <c r="CZ141" s="37"/>
      <c r="DA141" s="78">
        <f t="shared" si="26"/>
        <v>312</v>
      </c>
      <c r="DB141" s="40"/>
      <c r="DC141" s="9"/>
      <c r="DE141" s="274"/>
      <c r="DF141" s="296">
        <f ca="1">-(DA89-DF89)-(DA96-DF96)</f>
        <v>-7215.8704558531499</v>
      </c>
      <c r="DG141" s="291"/>
      <c r="DI141" s="274"/>
      <c r="DJ141" s="296">
        <f ca="1">-(DF89-DJ89)-(DF96-DJ96)</f>
        <v>2169.7435833031568</v>
      </c>
      <c r="DK141" s="291"/>
      <c r="DM141" s="274"/>
      <c r="DN141" s="296">
        <f ca="1">-(DJ89-DN89)-(DJ96-DN96)</f>
        <v>-195.80090892461828</v>
      </c>
      <c r="DO141" s="291"/>
      <c r="DQ141" s="274"/>
      <c r="DR141" s="296">
        <f ca="1">-(DN89-DR89)-(DN96-DR96)</f>
        <v>406.35981705854829</v>
      </c>
      <c r="DS141" s="291"/>
      <c r="DU141" s="37"/>
      <c r="DV141" s="78">
        <f t="shared" ca="1" si="27"/>
        <v>-4835.5679644160628</v>
      </c>
      <c r="DW141" s="40"/>
      <c r="DY141" s="274"/>
      <c r="DZ141" s="296">
        <f ca="1">-(DV89-DZ89)-(DV96-DZ96)</f>
        <v>-2376.7428313189721</v>
      </c>
      <c r="EA141" s="291"/>
      <c r="EB141" s="1"/>
      <c r="EC141" s="274"/>
      <c r="ED141" s="296">
        <f ca="1">-(DZ89-ED89)-(DZ96-ED96)</f>
        <v>2289.6127673106466</v>
      </c>
      <c r="EE141" s="291"/>
      <c r="EF141" s="1"/>
      <c r="EG141" s="274"/>
      <c r="EH141" s="296">
        <f ca="1">-(ED89-EH89)-(ED96-EH96)</f>
        <v>-206.13373717202643</v>
      </c>
      <c r="EI141" s="291"/>
      <c r="EJ141" s="1"/>
      <c r="EK141" s="274"/>
      <c r="EL141" s="296">
        <f ca="1">-(EH89-EL89)-(EH96-EL96)</f>
        <v>421.34343510301716</v>
      </c>
      <c r="EM141" s="291"/>
      <c r="EO141" s="37"/>
      <c r="EP141" s="78">
        <f t="shared" ca="1" si="28"/>
        <v>128.07963392266538</v>
      </c>
      <c r="EQ141" s="40"/>
      <c r="ES141" s="274"/>
      <c r="ET141" s="296">
        <f ca="1">-(EP89-ET89)-(EP96-ET96)</f>
        <v>-2434.6043634482839</v>
      </c>
      <c r="EU141" s="291"/>
      <c r="EV141" s="1"/>
      <c r="EW141" s="274"/>
      <c r="EX141" s="296">
        <f ca="1">-(ET89-EX89)-(ET96-EX96)</f>
        <v>2349.4251361015886</v>
      </c>
      <c r="EY141" s="291"/>
      <c r="EZ141" s="1"/>
      <c r="FA141" s="274"/>
      <c r="FB141" s="296">
        <f ca="1">-(EX89-FB89)-(EX96-FB96)</f>
        <v>-181.8437143919283</v>
      </c>
      <c r="FC141" s="291"/>
      <c r="FD141" s="1"/>
      <c r="FE141" s="274"/>
      <c r="FF141" s="296">
        <f ca="1">-(FB89-FF89)-(FB96-FF96)</f>
        <v>462.70635479490352</v>
      </c>
      <c r="FG141" s="291"/>
      <c r="FI141" s="37"/>
      <c r="FJ141" s="78">
        <f t="shared" ca="1" si="29"/>
        <v>195.68341305627973</v>
      </c>
      <c r="FK141" s="40"/>
      <c r="FM141" s="274"/>
      <c r="FN141" s="296">
        <f ca="1">-(FJ89-FN89)-(FJ96-FN96)</f>
        <v>-2362.7220909562261</v>
      </c>
      <c r="FO141" s="291"/>
      <c r="FP141" s="1"/>
      <c r="FQ141" s="274"/>
      <c r="FR141" s="296">
        <f ca="1">-(FN89-FR89)-(FN96-FR96)</f>
        <v>2403.6601480753407</v>
      </c>
      <c r="FS141" s="291"/>
      <c r="FT141" s="1"/>
      <c r="FU141" s="274"/>
      <c r="FV141" s="296">
        <f ca="1">-(FR89-FV89)-(FR96-FV96)</f>
        <v>-260.2943471253646</v>
      </c>
      <c r="FW141" s="291"/>
      <c r="FX141" s="1"/>
      <c r="FY141" s="274"/>
      <c r="FZ141" s="296">
        <f ca="1">-(FV89-FZ89)-(FV96-FZ96)</f>
        <v>447.13300426283973</v>
      </c>
      <c r="GA141" s="291"/>
      <c r="GC141" s="37"/>
      <c r="GD141" s="78">
        <f t="shared" ca="1" si="30"/>
        <v>227.77671425658946</v>
      </c>
      <c r="GE141" s="40"/>
      <c r="GG141" s="274"/>
      <c r="GH141" s="296">
        <f ca="1">-(GD89-GH89)-(GD96-GH96)</f>
        <v>-2455.6814412206845</v>
      </c>
      <c r="GI141" s="291"/>
      <c r="GJ141" s="1"/>
      <c r="GK141" s="274"/>
      <c r="GL141" s="296">
        <f ca="1">-(GH89-GL89)-(GH96-GL96)</f>
        <v>2501.1106377284541</v>
      </c>
      <c r="GM141" s="291"/>
      <c r="GN141" s="1"/>
      <c r="GO141" s="274"/>
      <c r="GP141" s="296">
        <f ca="1">-(GL89-GP89)-(GL96-GP96)</f>
        <v>-268.78834964967496</v>
      </c>
      <c r="GQ141" s="291"/>
      <c r="GR141" s="1"/>
      <c r="GS141" s="274"/>
      <c r="GT141" s="296">
        <f ca="1">-(GP89-GT89)-(GP96-GT96)</f>
        <v>453.99859702395509</v>
      </c>
      <c r="GU141" s="291"/>
      <c r="GW141" s="37"/>
      <c r="GX141" s="78">
        <f t="shared" ca="1" si="31"/>
        <v>230.63944388204982</v>
      </c>
      <c r="GY141" s="40"/>
      <c r="HA141" s="274"/>
      <c r="HB141" s="296">
        <f ca="1">-(GX89-HB89)-(GX96-HB96)</f>
        <v>-2555.6777183697263</v>
      </c>
      <c r="HC141" s="291"/>
      <c r="HD141" s="1"/>
      <c r="HE141" s="274"/>
      <c r="HF141" s="296">
        <f ca="1">-(HB89-HF89)-(HB96-HF96)</f>
        <v>2595.6962166007042</v>
      </c>
      <c r="HG141" s="291"/>
      <c r="HH141" s="1"/>
      <c r="HI141" s="274"/>
      <c r="HJ141" s="296">
        <f ca="1">-(HF89-HJ89)-(HF96-HJ96)</f>
        <v>-277.30729365197362</v>
      </c>
      <c r="HK141" s="291"/>
      <c r="HL141" s="1"/>
      <c r="HM141" s="274"/>
      <c r="HN141" s="296">
        <f ca="1">-(HJ89-HN89)-(HJ96-HN96)</f>
        <v>459.88819329882426</v>
      </c>
      <c r="HO141" s="291"/>
      <c r="HQ141" s="37"/>
      <c r="HR141" s="78">
        <f t="shared" ca="1" si="32"/>
        <v>222.59939787782832</v>
      </c>
      <c r="HS141" s="40"/>
      <c r="HU141" s="274"/>
      <c r="HV141" s="296">
        <f ca="1">-(HR89-HV89)-(HR96-HV96)</f>
        <v>-2653.7652300575382</v>
      </c>
      <c r="HW141" s="291"/>
      <c r="HX141" s="1"/>
      <c r="HY141" s="274"/>
      <c r="HZ141" s="296">
        <f ca="1">-(HV89-HZ89)-(HV96-HZ96)</f>
        <v>2686.1505779088379</v>
      </c>
      <c r="IA141" s="291"/>
      <c r="IB141" s="1"/>
      <c r="IC141" s="274"/>
      <c r="ID141" s="296">
        <f ca="1">-(HZ89-ID89)-(HZ96-ID96)</f>
        <v>-285.78846780302467</v>
      </c>
      <c r="IE141" s="291"/>
      <c r="IF141" s="1"/>
      <c r="IG141" s="274"/>
      <c r="IH141" s="296">
        <f ca="1">-(ID89-IH89)-(ID96-IH96)</f>
        <v>464.50283554952989</v>
      </c>
      <c r="II141" s="291"/>
      <c r="IK141" s="37"/>
      <c r="IL141" s="78">
        <f t="shared" ca="1" si="33"/>
        <v>211.09971559780479</v>
      </c>
      <c r="IM141" s="40"/>
      <c r="IO141" s="274"/>
      <c r="IP141" s="296">
        <f ca="1">-(IL89-IP89)-(IL96-IP96)</f>
        <v>-2819.0284859356343</v>
      </c>
      <c r="IQ141" s="291"/>
      <c r="IR141" s="1"/>
      <c r="IS141" s="274"/>
      <c r="IT141" s="296">
        <f ca="1">-(IP89-IT89)-(IP96-IT96)</f>
        <v>2721.5303993887796</v>
      </c>
      <c r="IU141" s="291"/>
      <c r="IV141" s="1"/>
      <c r="IW141" s="274"/>
      <c r="IX141" s="296">
        <f ca="1">-(IT89-IX89)-(IT96-IX96)</f>
        <v>-290.83925198753832</v>
      </c>
      <c r="IY141" s="291"/>
      <c r="IZ141" s="1"/>
      <c r="JA141" s="274"/>
      <c r="JB141" s="296">
        <f ca="1">-(IX89-JB89)-(IX96-JB96)</f>
        <v>470.51793302791828</v>
      </c>
      <c r="JC141" s="291"/>
      <c r="JE141" s="37"/>
      <c r="JF141" s="78">
        <f t="shared" ca="1" si="34"/>
        <v>82.180594493525405</v>
      </c>
      <c r="JG141" s="40"/>
      <c r="JI141" s="274"/>
      <c r="JJ141" s="296">
        <f ca="1">-(JF89-JJ89)-(JF96-JJ96)</f>
        <v>-2847.6364591822376</v>
      </c>
      <c r="JK141" s="291"/>
      <c r="JL141" s="1"/>
      <c r="JM141" s="274"/>
      <c r="JN141" s="296">
        <f ca="1">-(JJ89-JN89)-(JJ96-JN96)</f>
        <v>2759.3078833897421</v>
      </c>
      <c r="JO141" s="291"/>
      <c r="JP141" s="1"/>
      <c r="JQ141" s="274"/>
      <c r="JR141" s="296">
        <f ca="1">-(JN89-JR89)-(JN96-JR96)</f>
        <v>-294.82883089718757</v>
      </c>
      <c r="JS141" s="291"/>
      <c r="JT141" s="1"/>
      <c r="JU141" s="274"/>
      <c r="JV141" s="296">
        <f ca="1">-(JR89-JV89)-(JR96-JV96)</f>
        <v>477.49579952704687</v>
      </c>
      <c r="JW141" s="291"/>
      <c r="JY141" s="37"/>
      <c r="JZ141" s="78">
        <f t="shared" ca="1" si="35"/>
        <v>94.338392837363699</v>
      </c>
      <c r="KA141" s="40"/>
      <c r="KC141" s="274"/>
      <c r="KD141" s="296">
        <f ca="1">-(JZ89-KD89)-(JZ96-KD96)</f>
        <v>-2886.5732796573839</v>
      </c>
      <c r="KE141" s="291"/>
      <c r="KF141" s="1"/>
      <c r="KG141" s="274"/>
      <c r="KH141" s="296">
        <f ca="1">-(KD89-KH89)-(KD96-KH96)</f>
        <v>2798.4347752911244</v>
      </c>
      <c r="KI141" s="291"/>
      <c r="KJ141" s="1"/>
      <c r="KK141" s="274"/>
      <c r="KL141" s="296">
        <f ca="1">-(KH89-KL89)-(KH96-KL96)</f>
        <v>-298.9762172398913</v>
      </c>
      <c r="KM141" s="291"/>
      <c r="KN141" s="1"/>
      <c r="KO141" s="274"/>
      <c r="KP141" s="296">
        <f ca="1">-(KL89-KP89)-(KL96-KP96)</f>
        <v>484.62884808247782</v>
      </c>
      <c r="KQ141" s="291"/>
      <c r="KS141" s="37"/>
      <c r="KT141" s="78">
        <f t="shared" ca="1" si="36"/>
        <v>97.514126476326965</v>
      </c>
      <c r="KU141" s="40"/>
    </row>
    <row r="142" spans="1:307">
      <c r="A142" s="61"/>
      <c r="B142" s="61"/>
      <c r="C142" s="61"/>
      <c r="D142" s="62" t="s">
        <v>64</v>
      </c>
      <c r="E142" s="62"/>
      <c r="F142" s="62"/>
      <c r="G142" s="61"/>
      <c r="H142" s="236"/>
      <c r="I142" s="258">
        <v>-495</v>
      </c>
      <c r="J142" s="254"/>
      <c r="K142" s="7"/>
      <c r="L142" s="236"/>
      <c r="M142" s="258">
        <v>105</v>
      </c>
      <c r="N142" s="254"/>
      <c r="O142" s="43"/>
      <c r="P142" s="236"/>
      <c r="Q142" s="258">
        <v>66</v>
      </c>
      <c r="R142" s="254"/>
      <c r="S142" s="43"/>
      <c r="T142" s="236"/>
      <c r="U142" s="258">
        <v>331</v>
      </c>
      <c r="V142" s="254"/>
      <c r="W142" s="43"/>
      <c r="X142" s="37"/>
      <c r="Y142" s="78">
        <f>+M142+I142+Q142+U142</f>
        <v>7</v>
      </c>
      <c r="Z142" s="40"/>
      <c r="AB142" s="236"/>
      <c r="AC142" s="258">
        <v>-434</v>
      </c>
      <c r="AD142" s="254"/>
      <c r="AE142" s="7"/>
      <c r="AF142" s="236"/>
      <c r="AG142" s="258">
        <v>86</v>
      </c>
      <c r="AH142" s="254"/>
      <c r="AI142" s="43"/>
      <c r="AJ142" s="236"/>
      <c r="AK142" s="258">
        <v>30</v>
      </c>
      <c r="AL142" s="254"/>
      <c r="AM142" s="43"/>
      <c r="AN142" s="236"/>
      <c r="AO142" s="258">
        <v>217</v>
      </c>
      <c r="AP142" s="254"/>
      <c r="AQ142" s="43"/>
      <c r="AR142" s="37"/>
      <c r="AS142" s="78">
        <f t="shared" si="22"/>
        <v>-101</v>
      </c>
      <c r="AT142" s="40"/>
      <c r="AV142" s="236"/>
      <c r="AW142" s="258">
        <v>-333</v>
      </c>
      <c r="AX142" s="254"/>
      <c r="AY142" s="7"/>
      <c r="AZ142" s="236"/>
      <c r="BA142" s="258">
        <v>-84</v>
      </c>
      <c r="BB142" s="254"/>
      <c r="BC142" s="43"/>
      <c r="BD142" s="236"/>
      <c r="BE142" s="258">
        <v>263</v>
      </c>
      <c r="BF142" s="254"/>
      <c r="BG142" s="43"/>
      <c r="BH142" s="236"/>
      <c r="BI142" s="258">
        <v>44</v>
      </c>
      <c r="BJ142" s="254"/>
      <c r="BK142" s="43"/>
      <c r="BL142" s="37"/>
      <c r="BM142" s="78">
        <f t="shared" si="24"/>
        <v>-110</v>
      </c>
      <c r="BN142" s="40"/>
      <c r="BP142" s="236"/>
      <c r="BQ142" s="258">
        <v>-215</v>
      </c>
      <c r="BR142" s="254"/>
      <c r="BS142" s="7"/>
      <c r="BT142" s="236"/>
      <c r="BU142" s="258">
        <v>26</v>
      </c>
      <c r="BV142" s="254"/>
      <c r="BW142" s="43"/>
      <c r="BX142" s="236"/>
      <c r="BY142" s="258">
        <v>242</v>
      </c>
      <c r="BZ142" s="254"/>
      <c r="CA142" s="43"/>
      <c r="CB142" s="236"/>
      <c r="CC142" s="258">
        <v>47</v>
      </c>
      <c r="CD142" s="254"/>
      <c r="CE142" s="43"/>
      <c r="CF142" s="37"/>
      <c r="CG142" s="78">
        <f t="shared" si="25"/>
        <v>100</v>
      </c>
      <c r="CH142" s="40"/>
      <c r="CJ142" s="236"/>
      <c r="CK142" s="258">
        <v>-348</v>
      </c>
      <c r="CL142" s="254"/>
      <c r="CM142" s="7"/>
      <c r="CN142" s="236"/>
      <c r="CO142" s="258">
        <v>9</v>
      </c>
      <c r="CP142" s="254"/>
      <c r="CQ142" s="43"/>
      <c r="CR142" s="236"/>
      <c r="CS142" s="258">
        <v>271</v>
      </c>
      <c r="CT142" s="254"/>
      <c r="CU142" s="43"/>
      <c r="CV142" s="236"/>
      <c r="CW142" s="258">
        <v>345</v>
      </c>
      <c r="CX142" s="254"/>
      <c r="CY142" s="43"/>
      <c r="CZ142" s="37"/>
      <c r="DA142" s="78">
        <f t="shared" si="26"/>
        <v>277</v>
      </c>
      <c r="DB142" s="40"/>
      <c r="DC142" s="9"/>
      <c r="DE142" s="274"/>
      <c r="DF142" s="296">
        <f>-(DA90-DF90)</f>
        <v>0</v>
      </c>
      <c r="DG142" s="291"/>
      <c r="DI142" s="274"/>
      <c r="DJ142" s="296">
        <f>-(DF90-DJ90)</f>
        <v>0</v>
      </c>
      <c r="DK142" s="291"/>
      <c r="DM142" s="274"/>
      <c r="DN142" s="296">
        <f>-(DJ90-DN90)</f>
        <v>0</v>
      </c>
      <c r="DO142" s="291"/>
      <c r="DQ142" s="274"/>
      <c r="DR142" s="296">
        <f>-(DN90-DR90)</f>
        <v>0</v>
      </c>
      <c r="DS142" s="291"/>
      <c r="DU142" s="37"/>
      <c r="DV142" s="78">
        <f t="shared" si="27"/>
        <v>0</v>
      </c>
      <c r="DW142" s="40"/>
      <c r="DY142" s="274"/>
      <c r="DZ142" s="296">
        <f>-(DV90-DZ90)</f>
        <v>0</v>
      </c>
      <c r="EA142" s="291"/>
      <c r="EB142" s="1"/>
      <c r="EC142" s="274"/>
      <c r="ED142" s="296">
        <f>-(DZ90-ED90)</f>
        <v>0</v>
      </c>
      <c r="EE142" s="291"/>
      <c r="EF142" s="1"/>
      <c r="EG142" s="274"/>
      <c r="EH142" s="296">
        <f>-(ED90-EH90)</f>
        <v>0</v>
      </c>
      <c r="EI142" s="291"/>
      <c r="EJ142" s="1"/>
      <c r="EK142" s="274"/>
      <c r="EL142" s="296">
        <f>-(EH90-EL90)</f>
        <v>0</v>
      </c>
      <c r="EM142" s="291"/>
      <c r="EO142" s="37"/>
      <c r="EP142" s="78">
        <f t="shared" si="28"/>
        <v>0</v>
      </c>
      <c r="EQ142" s="40"/>
      <c r="ES142" s="274"/>
      <c r="ET142" s="296">
        <f>-(EP90-ET90)</f>
        <v>0</v>
      </c>
      <c r="EU142" s="291"/>
      <c r="EV142" s="1"/>
      <c r="EW142" s="274"/>
      <c r="EX142" s="296">
        <f>-(ET90-EX90)</f>
        <v>0</v>
      </c>
      <c r="EY142" s="291"/>
      <c r="EZ142" s="1"/>
      <c r="FA142" s="274"/>
      <c r="FB142" s="296">
        <f>-(EX90-FB90)</f>
        <v>0</v>
      </c>
      <c r="FC142" s="291"/>
      <c r="FD142" s="1"/>
      <c r="FE142" s="274"/>
      <c r="FF142" s="296">
        <f>-(FB90-FF90)</f>
        <v>0</v>
      </c>
      <c r="FG142" s="291"/>
      <c r="FI142" s="37"/>
      <c r="FJ142" s="78">
        <f t="shared" si="29"/>
        <v>0</v>
      </c>
      <c r="FK142" s="40"/>
      <c r="FM142" s="274"/>
      <c r="FN142" s="296">
        <f>-(FJ90-FN90)</f>
        <v>0</v>
      </c>
      <c r="FO142" s="291"/>
      <c r="FP142" s="1"/>
      <c r="FQ142" s="274"/>
      <c r="FR142" s="296">
        <f>-(FN90-FR90)</f>
        <v>0</v>
      </c>
      <c r="FS142" s="291"/>
      <c r="FT142" s="1"/>
      <c r="FU142" s="274"/>
      <c r="FV142" s="296">
        <f>-(FR90-FV90)</f>
        <v>0</v>
      </c>
      <c r="FW142" s="291"/>
      <c r="FX142" s="1"/>
      <c r="FY142" s="274"/>
      <c r="FZ142" s="296">
        <f>-(FV90-FZ90)</f>
        <v>0</v>
      </c>
      <c r="GA142" s="291"/>
      <c r="GC142" s="37"/>
      <c r="GD142" s="78">
        <f t="shared" si="30"/>
        <v>0</v>
      </c>
      <c r="GE142" s="40"/>
      <c r="GG142" s="274"/>
      <c r="GH142" s="296">
        <f>-(GD90-GH90)</f>
        <v>0</v>
      </c>
      <c r="GI142" s="291"/>
      <c r="GJ142" s="1"/>
      <c r="GK142" s="274"/>
      <c r="GL142" s="296">
        <f>-(GH90-GL90)</f>
        <v>0</v>
      </c>
      <c r="GM142" s="291"/>
      <c r="GN142" s="1"/>
      <c r="GO142" s="274"/>
      <c r="GP142" s="296">
        <f>-(GL90-GP90)</f>
        <v>0</v>
      </c>
      <c r="GQ142" s="291"/>
      <c r="GR142" s="1"/>
      <c r="GS142" s="274"/>
      <c r="GT142" s="296">
        <f>-(GP90-GT90)</f>
        <v>0</v>
      </c>
      <c r="GU142" s="291"/>
      <c r="GW142" s="37"/>
      <c r="GX142" s="78">
        <f t="shared" si="31"/>
        <v>0</v>
      </c>
      <c r="GY142" s="40"/>
      <c r="HA142" s="274"/>
      <c r="HB142" s="296">
        <f>-(GX90-HB90)</f>
        <v>0</v>
      </c>
      <c r="HC142" s="291"/>
      <c r="HD142" s="1"/>
      <c r="HE142" s="274"/>
      <c r="HF142" s="296">
        <f>-(HB90-HF90)</f>
        <v>0</v>
      </c>
      <c r="HG142" s="291"/>
      <c r="HH142" s="1"/>
      <c r="HI142" s="274"/>
      <c r="HJ142" s="296">
        <f>-(HF90-HJ90)</f>
        <v>0</v>
      </c>
      <c r="HK142" s="291"/>
      <c r="HL142" s="1"/>
      <c r="HM142" s="274"/>
      <c r="HN142" s="296">
        <f>-(HJ90-HN90)</f>
        <v>0</v>
      </c>
      <c r="HO142" s="291"/>
      <c r="HQ142" s="37"/>
      <c r="HR142" s="78">
        <f t="shared" si="32"/>
        <v>0</v>
      </c>
      <c r="HS142" s="40"/>
      <c r="HU142" s="274"/>
      <c r="HV142" s="296">
        <f>-(HR90-HV90)</f>
        <v>0</v>
      </c>
      <c r="HW142" s="291"/>
      <c r="HX142" s="1"/>
      <c r="HY142" s="274"/>
      <c r="HZ142" s="296">
        <f>-(HV90-HZ90)</f>
        <v>0</v>
      </c>
      <c r="IA142" s="291"/>
      <c r="IB142" s="1"/>
      <c r="IC142" s="274"/>
      <c r="ID142" s="296">
        <f>-(HZ90-ID90)</f>
        <v>0</v>
      </c>
      <c r="IE142" s="291"/>
      <c r="IF142" s="1"/>
      <c r="IG142" s="274"/>
      <c r="IH142" s="296">
        <f>-(ID90-IH90)</f>
        <v>0</v>
      </c>
      <c r="II142" s="291"/>
      <c r="IK142" s="37"/>
      <c r="IL142" s="78">
        <f t="shared" si="33"/>
        <v>0</v>
      </c>
      <c r="IM142" s="40"/>
      <c r="IO142" s="274"/>
      <c r="IP142" s="296">
        <f>-(IL90-IP90)</f>
        <v>0</v>
      </c>
      <c r="IQ142" s="291"/>
      <c r="IR142" s="1"/>
      <c r="IS142" s="274"/>
      <c r="IT142" s="296">
        <f>-(IP90-IT90)</f>
        <v>0</v>
      </c>
      <c r="IU142" s="291"/>
      <c r="IV142" s="1"/>
      <c r="IW142" s="274"/>
      <c r="IX142" s="296">
        <f>-(IT90-IX90)</f>
        <v>0</v>
      </c>
      <c r="IY142" s="291"/>
      <c r="IZ142" s="1"/>
      <c r="JA142" s="274"/>
      <c r="JB142" s="296">
        <f>-(IX90-JB90)</f>
        <v>0</v>
      </c>
      <c r="JC142" s="291"/>
      <c r="JE142" s="37"/>
      <c r="JF142" s="78">
        <f t="shared" si="34"/>
        <v>0</v>
      </c>
      <c r="JG142" s="40"/>
      <c r="JI142" s="274"/>
      <c r="JJ142" s="296">
        <f>-(JF90-JJ90)</f>
        <v>0</v>
      </c>
      <c r="JK142" s="291"/>
      <c r="JL142" s="1"/>
      <c r="JM142" s="274"/>
      <c r="JN142" s="296">
        <f>-(JJ90-JN90)</f>
        <v>0</v>
      </c>
      <c r="JO142" s="291"/>
      <c r="JP142" s="1"/>
      <c r="JQ142" s="274"/>
      <c r="JR142" s="296">
        <f>-(JN90-JR90)</f>
        <v>0</v>
      </c>
      <c r="JS142" s="291"/>
      <c r="JT142" s="1"/>
      <c r="JU142" s="274"/>
      <c r="JV142" s="296">
        <f>-(JR90-JV90)</f>
        <v>0</v>
      </c>
      <c r="JW142" s="291"/>
      <c r="JY142" s="37"/>
      <c r="JZ142" s="78">
        <f t="shared" si="35"/>
        <v>0</v>
      </c>
      <c r="KA142" s="40"/>
      <c r="KC142" s="274"/>
      <c r="KD142" s="296">
        <f>-(JZ90-KD90)</f>
        <v>0</v>
      </c>
      <c r="KE142" s="291"/>
      <c r="KF142" s="1"/>
      <c r="KG142" s="274"/>
      <c r="KH142" s="296">
        <f>-(KD90-KH90)</f>
        <v>0</v>
      </c>
      <c r="KI142" s="291"/>
      <c r="KJ142" s="1"/>
      <c r="KK142" s="274"/>
      <c r="KL142" s="296">
        <f>-(KH90-KL90)</f>
        <v>0</v>
      </c>
      <c r="KM142" s="291"/>
      <c r="KN142" s="1"/>
      <c r="KO142" s="274"/>
      <c r="KP142" s="296">
        <f>-(KL90-KP90)</f>
        <v>0</v>
      </c>
      <c r="KQ142" s="291"/>
      <c r="KS142" s="37"/>
      <c r="KT142" s="78">
        <f t="shared" si="36"/>
        <v>0</v>
      </c>
      <c r="KU142" s="40"/>
    </row>
    <row r="143" spans="1:307">
      <c r="A143" s="61"/>
      <c r="B143" s="61"/>
      <c r="C143" s="61"/>
      <c r="D143" s="62" t="s">
        <v>65</v>
      </c>
      <c r="E143" s="62"/>
      <c r="F143" s="62"/>
      <c r="G143" s="61"/>
      <c r="H143" s="236"/>
      <c r="I143" s="258">
        <v>-328</v>
      </c>
      <c r="J143" s="254"/>
      <c r="K143" s="7"/>
      <c r="L143" s="236"/>
      <c r="M143" s="258">
        <v>354</v>
      </c>
      <c r="N143" s="254"/>
      <c r="O143" s="43"/>
      <c r="P143" s="236"/>
      <c r="Q143" s="258">
        <v>191</v>
      </c>
      <c r="R143" s="254"/>
      <c r="S143" s="43"/>
      <c r="T143" s="236"/>
      <c r="U143" s="258">
        <v>1058</v>
      </c>
      <c r="V143" s="254"/>
      <c r="W143" s="43"/>
      <c r="X143" s="37"/>
      <c r="Y143" s="78">
        <f t="shared" si="23"/>
        <v>1275</v>
      </c>
      <c r="Z143" s="40"/>
      <c r="AB143" s="236"/>
      <c r="AC143" s="258">
        <v>-19</v>
      </c>
      <c r="AD143" s="254"/>
      <c r="AE143" s="7"/>
      <c r="AF143" s="236"/>
      <c r="AG143" s="258">
        <v>88</v>
      </c>
      <c r="AH143" s="254"/>
      <c r="AI143" s="43"/>
      <c r="AJ143" s="236"/>
      <c r="AK143" s="258">
        <v>-62</v>
      </c>
      <c r="AL143" s="254"/>
      <c r="AM143" s="43"/>
      <c r="AN143" s="236"/>
      <c r="AO143" s="258">
        <v>1212</v>
      </c>
      <c r="AP143" s="254"/>
      <c r="AQ143" s="43"/>
      <c r="AR143" s="37"/>
      <c r="AS143" s="78">
        <f t="shared" si="22"/>
        <v>1219</v>
      </c>
      <c r="AT143" s="40"/>
      <c r="AV143" s="236"/>
      <c r="AW143" s="258">
        <v>462</v>
      </c>
      <c r="AX143" s="254"/>
      <c r="AY143" s="7"/>
      <c r="AZ143" s="236"/>
      <c r="BA143" s="258">
        <v>149</v>
      </c>
      <c r="BB143" s="254"/>
      <c r="BC143" s="43"/>
      <c r="BD143" s="236"/>
      <c r="BE143" s="258">
        <v>-19</v>
      </c>
      <c r="BF143" s="254"/>
      <c r="BG143" s="43"/>
      <c r="BH143" s="236"/>
      <c r="BI143" s="258">
        <v>1091</v>
      </c>
      <c r="BJ143" s="254"/>
      <c r="BK143" s="43"/>
      <c r="BL143" s="37"/>
      <c r="BM143" s="78">
        <f t="shared" si="24"/>
        <v>1683</v>
      </c>
      <c r="BN143" s="40"/>
      <c r="BP143" s="236"/>
      <c r="BQ143" s="258">
        <v>77</v>
      </c>
      <c r="BR143" s="254"/>
      <c r="BS143" s="7"/>
      <c r="BT143" s="236"/>
      <c r="BU143" s="258">
        <v>160</v>
      </c>
      <c r="BV143" s="254"/>
      <c r="BW143" s="43"/>
      <c r="BX143" s="236"/>
      <c r="BY143" s="258">
        <v>178</v>
      </c>
      <c r="BZ143" s="254"/>
      <c r="CA143" s="43"/>
      <c r="CB143" s="236"/>
      <c r="CC143" s="258">
        <v>790</v>
      </c>
      <c r="CD143" s="254"/>
      <c r="CE143" s="43"/>
      <c r="CF143" s="37"/>
      <c r="CG143" s="78">
        <f t="shared" si="25"/>
        <v>1205</v>
      </c>
      <c r="CH143" s="40"/>
      <c r="CJ143" s="236"/>
      <c r="CK143" s="258">
        <v>-309</v>
      </c>
      <c r="CL143" s="254"/>
      <c r="CM143" s="7"/>
      <c r="CN143" s="236"/>
      <c r="CO143" s="258">
        <v>516</v>
      </c>
      <c r="CP143" s="254"/>
      <c r="CQ143" s="43"/>
      <c r="CR143" s="236"/>
      <c r="CS143" s="258">
        <v>214</v>
      </c>
      <c r="CT143" s="254"/>
      <c r="CU143" s="43"/>
      <c r="CV143" s="236"/>
      <c r="CW143" s="258">
        <v>986</v>
      </c>
      <c r="CX143" s="254"/>
      <c r="CY143" s="43"/>
      <c r="CZ143" s="37"/>
      <c r="DA143" s="78">
        <f t="shared" si="26"/>
        <v>1407</v>
      </c>
      <c r="DB143" s="40"/>
      <c r="DC143" s="9"/>
      <c r="DE143" s="274"/>
      <c r="DF143" s="296">
        <f ca="1">-(DA91-DF91)-(DA97-DF97)</f>
        <v>-450.17770530646794</v>
      </c>
      <c r="DG143" s="291"/>
      <c r="DI143" s="274"/>
      <c r="DJ143" s="296">
        <f ca="1">-(DF91-DJ91)-(DF97-DJ97)</f>
        <v>767.2910538048136</v>
      </c>
      <c r="DK143" s="291"/>
      <c r="DM143" s="274"/>
      <c r="DN143" s="296">
        <f ca="1">-(DJ91-DN91)-(DJ97-DN97)</f>
        <v>120.53019357584526</v>
      </c>
      <c r="DO143" s="291"/>
      <c r="DQ143" s="274"/>
      <c r="DR143" s="296">
        <f ca="1">-(DN91-DR91)-(DN97-DR97)</f>
        <v>1411.6108837876272</v>
      </c>
      <c r="DS143" s="291"/>
      <c r="DU143" s="37"/>
      <c r="DV143" s="78">
        <f t="shared" ca="1" si="27"/>
        <v>1849.2544258618182</v>
      </c>
      <c r="DW143" s="40"/>
      <c r="DY143" s="274"/>
      <c r="DZ143" s="296">
        <f ca="1">-(DV91-DZ91)-(DV97-DZ97)</f>
        <v>-1799.9033425560165</v>
      </c>
      <c r="EA143" s="291"/>
      <c r="EB143" s="1"/>
      <c r="EC143" s="274"/>
      <c r="ED143" s="296">
        <f ca="1">-(DZ91-ED91)-(DZ97-ED97)</f>
        <v>731.09452138371398</v>
      </c>
      <c r="EE143" s="291"/>
      <c r="EF143" s="1"/>
      <c r="EG143" s="274"/>
      <c r="EH143" s="296">
        <f ca="1">-(ED91-EH91)-(ED97-EH97)</f>
        <v>94.34904230990287</v>
      </c>
      <c r="EI143" s="291"/>
      <c r="EJ143" s="1"/>
      <c r="EK143" s="274"/>
      <c r="EL143" s="296">
        <f ca="1">-(EH91-EL91)-(EH97-EL97)</f>
        <v>1483.5180264798237</v>
      </c>
      <c r="EM143" s="291"/>
      <c r="EO143" s="37"/>
      <c r="EP143" s="78">
        <f t="shared" ca="1" si="28"/>
        <v>509.05824761742406</v>
      </c>
      <c r="EQ143" s="40"/>
      <c r="ES143" s="274"/>
      <c r="ET143" s="296">
        <f ca="1">-(EP91-ET91)-(EP97-ET97)</f>
        <v>-1869.9420537549113</v>
      </c>
      <c r="EU143" s="291"/>
      <c r="EV143" s="1"/>
      <c r="EW143" s="274"/>
      <c r="EX143" s="296">
        <f ca="1">-(ET91-EX91)-(ET97-EX97)</f>
        <v>780.94176921885082</v>
      </c>
      <c r="EY143" s="291"/>
      <c r="EZ143" s="1"/>
      <c r="FA143" s="274"/>
      <c r="FB143" s="296">
        <f ca="1">-(EX91-FB91)-(EX97-FB97)</f>
        <v>208.42462652956419</v>
      </c>
      <c r="FC143" s="291"/>
      <c r="FD143" s="1"/>
      <c r="FE143" s="274"/>
      <c r="FF143" s="296">
        <f ca="1">-(FB91-FF91)-(FB97-FF97)</f>
        <v>1674.0690505605589</v>
      </c>
      <c r="FG143" s="291"/>
      <c r="FI143" s="37"/>
      <c r="FJ143" s="78">
        <f t="shared" ca="1" si="29"/>
        <v>793.49339255406267</v>
      </c>
      <c r="FK143" s="40"/>
      <c r="FM143" s="274"/>
      <c r="FN143" s="296">
        <f ca="1">-(FJ91-FN91)-(FJ97-FN97)</f>
        <v>-938.33969512819749</v>
      </c>
      <c r="FO143" s="291"/>
      <c r="FP143" s="1"/>
      <c r="FQ143" s="274"/>
      <c r="FR143" s="296">
        <f ca="1">-(FN91-FR91)-(FN97-FR97)</f>
        <v>306.53946990698932</v>
      </c>
      <c r="FS143" s="291"/>
      <c r="FT143" s="1"/>
      <c r="FU143" s="274"/>
      <c r="FV143" s="296">
        <f ca="1">-(FR91-FV91)-(FR97-FV97)</f>
        <v>-85.550209163811815</v>
      </c>
      <c r="FW143" s="291"/>
      <c r="FX143" s="1"/>
      <c r="FY143" s="274"/>
      <c r="FZ143" s="296">
        <f ca="1">-(FV91-FZ91)-(FV97-FZ97)</f>
        <v>1667.6023106149059</v>
      </c>
      <c r="GA143" s="291"/>
      <c r="GC143" s="37"/>
      <c r="GD143" s="78">
        <f t="shared" ca="1" si="30"/>
        <v>950.25187622988597</v>
      </c>
      <c r="GE143" s="40"/>
      <c r="GG143" s="274"/>
      <c r="GH143" s="296">
        <f ca="1">-(GD91-GH91)-(GD97-GH97)</f>
        <v>-1035.405090031596</v>
      </c>
      <c r="GI143" s="291"/>
      <c r="GJ143" s="1"/>
      <c r="GK143" s="274"/>
      <c r="GL143" s="296">
        <f ca="1">-(GH91-GL91)-(GH97-GL97)</f>
        <v>338.59682759413408</v>
      </c>
      <c r="GM143" s="291"/>
      <c r="GN143" s="1"/>
      <c r="GO143" s="274"/>
      <c r="GP143" s="296">
        <f ca="1">-(GL91-GP91)-(GL97-GP97)</f>
        <v>-95.983783158049846</v>
      </c>
      <c r="GQ143" s="291"/>
      <c r="GR143" s="1"/>
      <c r="GS143" s="274"/>
      <c r="GT143" s="296">
        <f ca="1">-(GP91-GT91)-(GP97-GT97)</f>
        <v>1721.239209648671</v>
      </c>
      <c r="GU143" s="291"/>
      <c r="GW143" s="37"/>
      <c r="GX143" s="78">
        <f t="shared" ca="1" si="31"/>
        <v>928.44716405315921</v>
      </c>
      <c r="GY143" s="40"/>
      <c r="HA143" s="274"/>
      <c r="HB143" s="296">
        <f ca="1">-(GX91-HB91)-(GX97-HB97)</f>
        <v>-1139.1828598632164</v>
      </c>
      <c r="HC143" s="291"/>
      <c r="HD143" s="1"/>
      <c r="HE143" s="274"/>
      <c r="HF143" s="296">
        <f ca="1">-(HB91-HF91)-(HB97-HF97)</f>
        <v>369.03912948844845</v>
      </c>
      <c r="HG143" s="291"/>
      <c r="HH143" s="1"/>
      <c r="HI143" s="274"/>
      <c r="HJ143" s="296">
        <f ca="1">-(HF91-HJ91)-(HF97-HJ97)</f>
        <v>-105.92444954177881</v>
      </c>
      <c r="HK143" s="291"/>
      <c r="HL143" s="1"/>
      <c r="HM143" s="274"/>
      <c r="HN143" s="296">
        <f ca="1">-(HJ91-HN91)-(HJ97-HN97)</f>
        <v>1768.7678379336667</v>
      </c>
      <c r="HO143" s="291"/>
      <c r="HQ143" s="37"/>
      <c r="HR143" s="78">
        <f t="shared" ca="1" si="32"/>
        <v>892.69965801711987</v>
      </c>
      <c r="HS143" s="40"/>
      <c r="HU143" s="274"/>
      <c r="HV143" s="296">
        <f ca="1">-(HR91-HV91)-(HR97-HV97)</f>
        <v>-1248.5926706491609</v>
      </c>
      <c r="HW143" s="291"/>
      <c r="HX143" s="1"/>
      <c r="HY143" s="274"/>
      <c r="HZ143" s="296">
        <f ca="1">-(HV91-HZ91)-(HV97-HZ97)</f>
        <v>397.71614388455782</v>
      </c>
      <c r="IA143" s="291"/>
      <c r="IB143" s="1"/>
      <c r="IC143" s="274"/>
      <c r="ID143" s="296">
        <f ca="1">-(HZ91-ID91)-(HZ97-ID97)</f>
        <v>-115.16028324410217</v>
      </c>
      <c r="IE143" s="291"/>
      <c r="IF143" s="1"/>
      <c r="IG143" s="274"/>
      <c r="IH143" s="296">
        <f ca="1">-(ID91-IH91)-(ID97-IH97)</f>
        <v>1808.3121107540774</v>
      </c>
      <c r="II143" s="291"/>
      <c r="IK143" s="37"/>
      <c r="IL143" s="78">
        <f t="shared" ca="1" si="33"/>
        <v>842.27530074537208</v>
      </c>
      <c r="IM143" s="40"/>
      <c r="IO143" s="274"/>
      <c r="IP143" s="296">
        <f ca="1">-(IL91-IP91)-(IL97-IP97)</f>
        <v>-1824.0300868431732</v>
      </c>
      <c r="IQ143" s="291"/>
      <c r="IR143" s="1"/>
      <c r="IS143" s="274"/>
      <c r="IT143" s="296">
        <f ca="1">-(IP91-IT91)-(IP97-IT97)</f>
        <v>403.98883796460723</v>
      </c>
      <c r="IU143" s="291"/>
      <c r="IV143" s="1"/>
      <c r="IW143" s="274"/>
      <c r="IX143" s="296">
        <f ca="1">-(IT91-IX91)-(IT97-IX97)</f>
        <v>-112.69287962037015</v>
      </c>
      <c r="IY143" s="291"/>
      <c r="IZ143" s="1"/>
      <c r="JA143" s="274"/>
      <c r="JB143" s="296">
        <f ca="1">-(IX91-JB91)-(IX97-JB97)</f>
        <v>1828.8335149180493</v>
      </c>
      <c r="JC143" s="291"/>
      <c r="JE143" s="37"/>
      <c r="JF143" s="78">
        <f t="shared" ca="1" si="34"/>
        <v>296.09938641911322</v>
      </c>
      <c r="JG143" s="40"/>
      <c r="JI143" s="274"/>
      <c r="JJ143" s="296">
        <f ca="1">-(JF91-JJ91)-(JF97-JJ97)</f>
        <v>-1795.308363732478</v>
      </c>
      <c r="JK143" s="291"/>
      <c r="JL143" s="1"/>
      <c r="JM143" s="274"/>
      <c r="JN143" s="296">
        <f ca="1">-(JJ91-JN91)-(JJ97-JN97)</f>
        <v>404.58131785964179</v>
      </c>
      <c r="JO143" s="291"/>
      <c r="JP143" s="1"/>
      <c r="JQ143" s="274"/>
      <c r="JR143" s="296">
        <f ca="1">-(JN91-JR91)-(JN97-JR97)</f>
        <v>-110.35220335748818</v>
      </c>
      <c r="JS143" s="291"/>
      <c r="JT143" s="1"/>
      <c r="JU143" s="274"/>
      <c r="JV143" s="296">
        <f ca="1">-(JR91-JV91)-(JR97-JV97)</f>
        <v>1859.6819813004986</v>
      </c>
      <c r="JW143" s="291"/>
      <c r="JY143" s="37"/>
      <c r="JZ143" s="78">
        <f t="shared" ca="1" si="35"/>
        <v>358.60273207017417</v>
      </c>
      <c r="KA143" s="40"/>
      <c r="KC143" s="274"/>
      <c r="KD143" s="296">
        <f ca="1">-(JZ91-KD91)-(JZ97-KD97)</f>
        <v>-1817.8931743133198</v>
      </c>
      <c r="KE143" s="291"/>
      <c r="KF143" s="1"/>
      <c r="KG143" s="274"/>
      <c r="KH143" s="296">
        <f ca="1">-(KD91-KH91)-(KD97-KH97)</f>
        <v>405.4967857507836</v>
      </c>
      <c r="KI143" s="291"/>
      <c r="KJ143" s="1"/>
      <c r="KK143" s="274"/>
      <c r="KL143" s="296">
        <f ca="1">-(KH91-KL91)-(KH97-KL97)</f>
        <v>-108.0854879373328</v>
      </c>
      <c r="KM143" s="291"/>
      <c r="KN143" s="1"/>
      <c r="KO143" s="274"/>
      <c r="KP143" s="296">
        <f ca="1">-(KL91-KP91)-(KL97-KP97)</f>
        <v>1891.3015355436437</v>
      </c>
      <c r="KQ143" s="291"/>
      <c r="KS143" s="37"/>
      <c r="KT143" s="78">
        <f t="shared" ca="1" si="36"/>
        <v>370.81965904377466</v>
      </c>
      <c r="KU143" s="40"/>
    </row>
    <row r="144" spans="1:307">
      <c r="A144" s="61"/>
      <c r="B144" s="61"/>
      <c r="C144" s="61"/>
      <c r="D144" s="62" t="s">
        <v>66</v>
      </c>
      <c r="E144" s="62"/>
      <c r="F144" s="62"/>
      <c r="G144" s="61"/>
      <c r="H144" s="236"/>
      <c r="I144" s="259">
        <v>68</v>
      </c>
      <c r="J144" s="254"/>
      <c r="K144" s="7"/>
      <c r="L144" s="236"/>
      <c r="M144" s="259">
        <v>-95</v>
      </c>
      <c r="N144" s="254"/>
      <c r="O144" s="43"/>
      <c r="P144" s="236"/>
      <c r="Q144" s="259">
        <v>-283</v>
      </c>
      <c r="R144" s="254"/>
      <c r="S144" s="43"/>
      <c r="T144" s="236"/>
      <c r="U144" s="259">
        <v>385</v>
      </c>
      <c r="V144" s="254"/>
      <c r="W144" s="43"/>
      <c r="X144" s="37"/>
      <c r="Y144" s="79">
        <f t="shared" si="23"/>
        <v>75</v>
      </c>
      <c r="Z144" s="40"/>
      <c r="AB144" s="236"/>
      <c r="AC144" s="259">
        <v>-590</v>
      </c>
      <c r="AD144" s="254"/>
      <c r="AE144" s="7"/>
      <c r="AF144" s="236"/>
      <c r="AG144" s="259">
        <v>428</v>
      </c>
      <c r="AH144" s="254"/>
      <c r="AI144" s="43"/>
      <c r="AJ144" s="236"/>
      <c r="AK144" s="259">
        <v>-542</v>
      </c>
      <c r="AL144" s="254"/>
      <c r="AM144" s="43"/>
      <c r="AN144" s="236"/>
      <c r="AO144" s="259">
        <v>99</v>
      </c>
      <c r="AP144" s="254"/>
      <c r="AQ144" s="43"/>
      <c r="AR144" s="37"/>
      <c r="AS144" s="79">
        <f t="shared" si="22"/>
        <v>-605</v>
      </c>
      <c r="AT144" s="40"/>
      <c r="AV144" s="236"/>
      <c r="AW144" s="259">
        <v>-687</v>
      </c>
      <c r="AX144" s="254"/>
      <c r="AY144" s="7"/>
      <c r="AZ144" s="236"/>
      <c r="BA144" s="259">
        <v>116</v>
      </c>
      <c r="BB144" s="254"/>
      <c r="BC144" s="43"/>
      <c r="BD144" s="236"/>
      <c r="BE144" s="259">
        <v>-443</v>
      </c>
      <c r="BF144" s="254"/>
      <c r="BG144" s="43"/>
      <c r="BH144" s="236"/>
      <c r="BI144" s="259">
        <v>317</v>
      </c>
      <c r="BJ144" s="254"/>
      <c r="BK144" s="43"/>
      <c r="BL144" s="37"/>
      <c r="BM144" s="79">
        <f t="shared" si="24"/>
        <v>-697</v>
      </c>
      <c r="BN144" s="40"/>
      <c r="BP144" s="236"/>
      <c r="BQ144" s="259">
        <v>-137</v>
      </c>
      <c r="BR144" s="254"/>
      <c r="BS144" s="7"/>
      <c r="BT144" s="236"/>
      <c r="BU144" s="259">
        <v>225</v>
      </c>
      <c r="BV144" s="254"/>
      <c r="BW144" s="43"/>
      <c r="BX144" s="236"/>
      <c r="BY144" s="259">
        <v>-325</v>
      </c>
      <c r="BZ144" s="254"/>
      <c r="CA144" s="43"/>
      <c r="CB144" s="236"/>
      <c r="CC144" s="259">
        <v>320</v>
      </c>
      <c r="CD144" s="254"/>
      <c r="CE144" s="43"/>
      <c r="CF144" s="37"/>
      <c r="CG144" s="79">
        <f t="shared" si="25"/>
        <v>83</v>
      </c>
      <c r="CH144" s="40"/>
      <c r="CJ144" s="236"/>
      <c r="CK144" s="259">
        <v>-186</v>
      </c>
      <c r="CL144" s="254"/>
      <c r="CM144" s="7"/>
      <c r="CN144" s="236"/>
      <c r="CO144" s="259">
        <v>274</v>
      </c>
      <c r="CP144" s="254"/>
      <c r="CQ144" s="43"/>
      <c r="CR144" s="236"/>
      <c r="CS144" s="259">
        <v>-242</v>
      </c>
      <c r="CT144" s="254"/>
      <c r="CU144" s="43"/>
      <c r="CV144" s="236"/>
      <c r="CW144" s="259">
        <v>305</v>
      </c>
      <c r="CX144" s="254"/>
      <c r="CY144" s="43"/>
      <c r="CZ144" s="37"/>
      <c r="DA144" s="79">
        <f t="shared" si="26"/>
        <v>151</v>
      </c>
      <c r="DB144" s="40"/>
      <c r="DC144" s="9"/>
      <c r="DE144" s="274"/>
      <c r="DF144" s="298">
        <f>-(DA92-DF92)-(DA98-DF98)</f>
        <v>0</v>
      </c>
      <c r="DG144" s="291"/>
      <c r="DI144" s="274"/>
      <c r="DJ144" s="298">
        <f>-(DF92-DJ92)-(DF98-DJ98)</f>
        <v>0</v>
      </c>
      <c r="DK144" s="291"/>
      <c r="DM144" s="274"/>
      <c r="DN144" s="298">
        <f>-(DJ92-DN92)-(DJ98-DN98)</f>
        <v>0</v>
      </c>
      <c r="DO144" s="291"/>
      <c r="DQ144" s="274"/>
      <c r="DR144" s="298">
        <f>-(DN92-DR92)-(DN98-DR98)</f>
        <v>0</v>
      </c>
      <c r="DS144" s="291"/>
      <c r="DU144" s="37"/>
      <c r="DV144" s="79">
        <f t="shared" si="27"/>
        <v>0</v>
      </c>
      <c r="DW144" s="40"/>
      <c r="DY144" s="274"/>
      <c r="DZ144" s="298">
        <f>-(DV92-DZ92)-(DV98-DZ98)</f>
        <v>0</v>
      </c>
      <c r="EA144" s="291"/>
      <c r="EB144" s="1"/>
      <c r="EC144" s="274"/>
      <c r="ED144" s="298">
        <f>-(DZ92-ED92)-(DZ98-ED98)</f>
        <v>0</v>
      </c>
      <c r="EE144" s="291"/>
      <c r="EF144" s="1"/>
      <c r="EG144" s="274"/>
      <c r="EH144" s="298">
        <f>-(ED92-EH92)-(ED98-EH98)</f>
        <v>0</v>
      </c>
      <c r="EI144" s="291"/>
      <c r="EJ144" s="1"/>
      <c r="EK144" s="274"/>
      <c r="EL144" s="298">
        <f>-(EH92-EL92)-(EH98-EL98)</f>
        <v>0</v>
      </c>
      <c r="EM144" s="291"/>
      <c r="EO144" s="37"/>
      <c r="EP144" s="79">
        <f t="shared" si="28"/>
        <v>0</v>
      </c>
      <c r="EQ144" s="40"/>
      <c r="ES144" s="274"/>
      <c r="ET144" s="298">
        <f>-(EP92-ET92)-(EP98-ET98)</f>
        <v>0</v>
      </c>
      <c r="EU144" s="291"/>
      <c r="EV144" s="1"/>
      <c r="EW144" s="274"/>
      <c r="EX144" s="298">
        <f>-(ET92-EX92)-(ET98-EX98)</f>
        <v>0</v>
      </c>
      <c r="EY144" s="291"/>
      <c r="EZ144" s="1"/>
      <c r="FA144" s="274"/>
      <c r="FB144" s="298">
        <f>-(EX92-FB92)-(EX98-FB98)</f>
        <v>0</v>
      </c>
      <c r="FC144" s="291"/>
      <c r="FD144" s="1"/>
      <c r="FE144" s="274"/>
      <c r="FF144" s="298">
        <f>-(FB92-FF92)-(FB98-FF98)</f>
        <v>0</v>
      </c>
      <c r="FG144" s="291"/>
      <c r="FI144" s="37"/>
      <c r="FJ144" s="79">
        <f t="shared" si="29"/>
        <v>0</v>
      </c>
      <c r="FK144" s="40"/>
      <c r="FM144" s="274"/>
      <c r="FN144" s="298">
        <f>-(FJ92-FN92)-(FJ98-FN98)</f>
        <v>0</v>
      </c>
      <c r="FO144" s="291"/>
      <c r="FP144" s="1"/>
      <c r="FQ144" s="274"/>
      <c r="FR144" s="298">
        <f>-(FN92-FR92)-(FN98-FR98)</f>
        <v>0</v>
      </c>
      <c r="FS144" s="291"/>
      <c r="FT144" s="1"/>
      <c r="FU144" s="274"/>
      <c r="FV144" s="298">
        <f>-(FR92-FV92)-(FR98-FV98)</f>
        <v>0</v>
      </c>
      <c r="FW144" s="291"/>
      <c r="FX144" s="1"/>
      <c r="FY144" s="274"/>
      <c r="FZ144" s="298">
        <f>-(FV92-FZ92)-(FV98-FZ98)</f>
        <v>0</v>
      </c>
      <c r="GA144" s="291"/>
      <c r="GC144" s="37"/>
      <c r="GD144" s="79">
        <f t="shared" si="30"/>
        <v>0</v>
      </c>
      <c r="GE144" s="40"/>
      <c r="GG144" s="274"/>
      <c r="GH144" s="298">
        <f>-(GD92-GH92)-(GD98-GH98)</f>
        <v>0</v>
      </c>
      <c r="GI144" s="291"/>
      <c r="GJ144" s="1"/>
      <c r="GK144" s="274"/>
      <c r="GL144" s="298">
        <f>-(GH92-GL92)-(GH98-GL98)</f>
        <v>0</v>
      </c>
      <c r="GM144" s="291"/>
      <c r="GN144" s="1"/>
      <c r="GO144" s="274"/>
      <c r="GP144" s="298">
        <f>-(GL92-GP92)-(GL98-GP98)</f>
        <v>0</v>
      </c>
      <c r="GQ144" s="291"/>
      <c r="GR144" s="1"/>
      <c r="GS144" s="274"/>
      <c r="GT144" s="298">
        <f>-(GP92-GT92)-(GP98-GT98)</f>
        <v>0</v>
      </c>
      <c r="GU144" s="291"/>
      <c r="GW144" s="37"/>
      <c r="GX144" s="79">
        <f t="shared" si="31"/>
        <v>0</v>
      </c>
      <c r="GY144" s="40"/>
      <c r="HA144" s="274"/>
      <c r="HB144" s="298">
        <f>-(GX92-HB92)-(GX98-HB98)</f>
        <v>0</v>
      </c>
      <c r="HC144" s="291"/>
      <c r="HD144" s="1"/>
      <c r="HE144" s="274"/>
      <c r="HF144" s="298">
        <f>-(HB92-HF92)-(HB98-HF98)</f>
        <v>0</v>
      </c>
      <c r="HG144" s="291"/>
      <c r="HH144" s="1"/>
      <c r="HI144" s="274"/>
      <c r="HJ144" s="298">
        <f>-(HF92-HJ92)-(HF98-HJ98)</f>
        <v>0</v>
      </c>
      <c r="HK144" s="291"/>
      <c r="HL144" s="1"/>
      <c r="HM144" s="274"/>
      <c r="HN144" s="298">
        <f>-(HJ92-HN92)-(HJ98-HN98)</f>
        <v>0</v>
      </c>
      <c r="HO144" s="291"/>
      <c r="HQ144" s="37"/>
      <c r="HR144" s="79">
        <f t="shared" si="32"/>
        <v>0</v>
      </c>
      <c r="HS144" s="40"/>
      <c r="HU144" s="274"/>
      <c r="HV144" s="298">
        <f>-(HR92-HV92)-(HR98-HV98)</f>
        <v>0</v>
      </c>
      <c r="HW144" s="291"/>
      <c r="HX144" s="1"/>
      <c r="HY144" s="274"/>
      <c r="HZ144" s="298">
        <f>-(HV92-HZ92)-(HV98-HZ98)</f>
        <v>0</v>
      </c>
      <c r="IA144" s="291"/>
      <c r="IB144" s="1"/>
      <c r="IC144" s="274"/>
      <c r="ID144" s="298">
        <f>-(HZ92-ID92)-(HZ98-ID98)</f>
        <v>0</v>
      </c>
      <c r="IE144" s="291"/>
      <c r="IF144" s="1"/>
      <c r="IG144" s="274"/>
      <c r="IH144" s="298">
        <f>-(ID92-IH92)-(ID98-IH98)</f>
        <v>0</v>
      </c>
      <c r="II144" s="291"/>
      <c r="IK144" s="37"/>
      <c r="IL144" s="79">
        <f t="shared" si="33"/>
        <v>0</v>
      </c>
      <c r="IM144" s="40"/>
      <c r="IO144" s="274"/>
      <c r="IP144" s="298">
        <f>-(IL92-IP92)-(IL98-IP98)</f>
        <v>0</v>
      </c>
      <c r="IQ144" s="291"/>
      <c r="IR144" s="1"/>
      <c r="IS144" s="274"/>
      <c r="IT144" s="298">
        <f>-(IP92-IT92)-(IP98-IT98)</f>
        <v>0</v>
      </c>
      <c r="IU144" s="291"/>
      <c r="IV144" s="1"/>
      <c r="IW144" s="274"/>
      <c r="IX144" s="298">
        <f>-(IT92-IX92)-(IT98-IX98)</f>
        <v>0</v>
      </c>
      <c r="IY144" s="291"/>
      <c r="IZ144" s="1"/>
      <c r="JA144" s="274"/>
      <c r="JB144" s="298">
        <f>-(IX92-JB92)-(IX98-JB98)</f>
        <v>0</v>
      </c>
      <c r="JC144" s="291"/>
      <c r="JE144" s="37"/>
      <c r="JF144" s="79">
        <f t="shared" si="34"/>
        <v>0</v>
      </c>
      <c r="JG144" s="40"/>
      <c r="JI144" s="274"/>
      <c r="JJ144" s="298">
        <f>-(JF92-JJ92)-(JF98-JJ98)</f>
        <v>0</v>
      </c>
      <c r="JK144" s="291"/>
      <c r="JL144" s="1"/>
      <c r="JM144" s="274"/>
      <c r="JN144" s="298">
        <f>-(JJ92-JN92)-(JJ98-JN98)</f>
        <v>0</v>
      </c>
      <c r="JO144" s="291"/>
      <c r="JP144" s="1"/>
      <c r="JQ144" s="274"/>
      <c r="JR144" s="298">
        <f>-(JN92-JR92)-(JN98-JR98)</f>
        <v>0</v>
      </c>
      <c r="JS144" s="291"/>
      <c r="JT144" s="1"/>
      <c r="JU144" s="274"/>
      <c r="JV144" s="298">
        <f>-(JR92-JV92)-(JR98-JV98)</f>
        <v>0</v>
      </c>
      <c r="JW144" s="291"/>
      <c r="JY144" s="37"/>
      <c r="JZ144" s="79">
        <f t="shared" si="35"/>
        <v>0</v>
      </c>
      <c r="KA144" s="40"/>
      <c r="KC144" s="274"/>
      <c r="KD144" s="298">
        <f>-(JZ92-KD92)-(JZ98-KD98)</f>
        <v>0</v>
      </c>
      <c r="KE144" s="291"/>
      <c r="KF144" s="1"/>
      <c r="KG144" s="274"/>
      <c r="KH144" s="298">
        <f>-(KD92-KH92)-(KD98-KH98)</f>
        <v>0</v>
      </c>
      <c r="KI144" s="291"/>
      <c r="KJ144" s="1"/>
      <c r="KK144" s="274"/>
      <c r="KL144" s="298">
        <f>-(KH92-KL92)-(KH98-KL98)</f>
        <v>0</v>
      </c>
      <c r="KM144" s="291"/>
      <c r="KN144" s="1"/>
      <c r="KO144" s="274"/>
      <c r="KP144" s="298">
        <f>-(KL92-KP92)-(KL98-KP98)</f>
        <v>0</v>
      </c>
      <c r="KQ144" s="291"/>
      <c r="KS144" s="37"/>
      <c r="KT144" s="79">
        <f t="shared" si="36"/>
        <v>0</v>
      </c>
      <c r="KU144" s="40"/>
    </row>
    <row r="145" spans="1:307">
      <c r="A145" s="61"/>
      <c r="B145" s="61"/>
      <c r="C145" s="61"/>
      <c r="D145" s="61"/>
      <c r="E145" s="61" t="s">
        <v>67</v>
      </c>
      <c r="F145" s="61"/>
      <c r="G145" s="61"/>
      <c r="H145" s="236"/>
      <c r="I145" s="260">
        <f>SUM(I126:I144)</f>
        <v>2491</v>
      </c>
      <c r="J145" s="254"/>
      <c r="K145" s="7"/>
      <c r="L145" s="236"/>
      <c r="M145" s="260">
        <f>SUM(M126:M144)</f>
        <v>2883</v>
      </c>
      <c r="N145" s="254"/>
      <c r="O145" s="43"/>
      <c r="P145" s="236"/>
      <c r="Q145" s="260">
        <f>SUM(Q126:Q144)</f>
        <v>3040</v>
      </c>
      <c r="R145" s="254"/>
      <c r="S145" s="43"/>
      <c r="T145" s="236"/>
      <c r="U145" s="260">
        <f>SUM(U126:U144)</f>
        <v>4138</v>
      </c>
      <c r="V145" s="254"/>
      <c r="W145" s="43"/>
      <c r="X145" s="37"/>
      <c r="Y145" s="80">
        <f>SUM(Y126:Y144)</f>
        <v>12552</v>
      </c>
      <c r="Z145" s="40"/>
      <c r="AB145" s="236"/>
      <c r="AC145" s="260">
        <f>SUM(AC126:AC144)</f>
        <v>2766</v>
      </c>
      <c r="AD145" s="254"/>
      <c r="AE145" s="7"/>
      <c r="AF145" s="236"/>
      <c r="AG145" s="260">
        <f>SUM(AG126:AG144)</f>
        <v>3922</v>
      </c>
      <c r="AH145" s="254"/>
      <c r="AI145" s="43"/>
      <c r="AJ145" s="236"/>
      <c r="AK145" s="260">
        <f>SUM(AK126:AK144)</f>
        <v>3064</v>
      </c>
      <c r="AL145" s="254"/>
      <c r="AM145" s="43"/>
      <c r="AN145" s="236"/>
      <c r="AO145" s="260">
        <f>SUM(AO126:AO144)</f>
        <v>3818</v>
      </c>
      <c r="AP145" s="254"/>
      <c r="AQ145" s="43"/>
      <c r="AR145" s="37"/>
      <c r="AS145" s="80">
        <f>SUM(AS126:AS144)</f>
        <v>13570</v>
      </c>
      <c r="AT145" s="40"/>
      <c r="AV145" s="236"/>
      <c r="AW145" s="260">
        <f>SUM(AW126:AW144)</f>
        <v>2730</v>
      </c>
      <c r="AX145" s="254"/>
      <c r="AY145" s="7"/>
      <c r="AZ145" s="236"/>
      <c r="BA145" s="260">
        <f>SUM(BA126:BA144)</f>
        <v>3772</v>
      </c>
      <c r="BB145" s="254"/>
      <c r="BC145" s="43"/>
      <c r="BD145" s="236"/>
      <c r="BE145" s="260">
        <f>SUM(BE126:BE144)</f>
        <v>3373</v>
      </c>
      <c r="BF145" s="254"/>
      <c r="BG145" s="43"/>
      <c r="BH145" s="236"/>
      <c r="BI145" s="260">
        <f>SUM(BI126:BI144)</f>
        <v>4001</v>
      </c>
      <c r="BJ145" s="254"/>
      <c r="BK145" s="43"/>
      <c r="BL145" s="37"/>
      <c r="BM145" s="80">
        <f>SUM(BM126:BM144)</f>
        <v>13876</v>
      </c>
      <c r="BN145" s="40"/>
      <c r="BP145" s="236"/>
      <c r="BQ145" s="260">
        <f>SUM(BQ126:BQ144)</f>
        <v>3080</v>
      </c>
      <c r="BR145" s="254"/>
      <c r="BS145" s="7"/>
      <c r="BT145" s="236"/>
      <c r="BU145" s="260">
        <f>SUM(BU126:BU144)</f>
        <v>4070</v>
      </c>
      <c r="BV145" s="254"/>
      <c r="BW145" s="43"/>
      <c r="BX145" s="236"/>
      <c r="BY145" s="260">
        <f>SUM(BY126:BY144)</f>
        <v>2416</v>
      </c>
      <c r="BZ145" s="254"/>
      <c r="CA145" s="43"/>
      <c r="CB145" s="236"/>
      <c r="CC145" s="260">
        <f>SUM(CC126:CC144)</f>
        <v>4100</v>
      </c>
      <c r="CD145" s="254"/>
      <c r="CE145" s="43"/>
      <c r="CF145" s="37"/>
      <c r="CG145" s="80">
        <f>SUM(CG126:CG144)</f>
        <v>13666</v>
      </c>
      <c r="CH145" s="40"/>
      <c r="CJ145" s="236"/>
      <c r="CK145" s="260">
        <f>SUM(CK126:CK144)</f>
        <v>3763</v>
      </c>
      <c r="CL145" s="254"/>
      <c r="CM145" s="7"/>
      <c r="CN145" s="236"/>
      <c r="CO145" s="260">
        <f>SUM(CO126:CO144)</f>
        <v>3797</v>
      </c>
      <c r="CP145" s="254"/>
      <c r="CQ145" s="43"/>
      <c r="CR145" s="236"/>
      <c r="CS145" s="260">
        <f>SUM(CS126:CS144)</f>
        <v>4329</v>
      </c>
      <c r="CT145" s="254"/>
      <c r="CU145" s="43"/>
      <c r="CV145" s="236"/>
      <c r="CW145" s="260">
        <f>SUM(CW126:CW144)</f>
        <v>3942</v>
      </c>
      <c r="CX145" s="254"/>
      <c r="CY145" s="43"/>
      <c r="CZ145" s="37"/>
      <c r="DA145" s="80">
        <f>SUM(DA126:DA144)</f>
        <v>15831</v>
      </c>
      <c r="DB145" s="40"/>
      <c r="DC145" s="9"/>
      <c r="DE145" s="274"/>
      <c r="DF145" s="299">
        <f ca="1">SUM(DF126:DF144)</f>
        <v>-3883.9290633929231</v>
      </c>
      <c r="DG145" s="291"/>
      <c r="DI145" s="274"/>
      <c r="DJ145" s="299">
        <f ca="1">SUM(DJ126:DJ144)</f>
        <v>6648.8539536491835</v>
      </c>
      <c r="DK145" s="291"/>
      <c r="DM145" s="274"/>
      <c r="DN145" s="299">
        <f ca="1">SUM(DN126:DN144)</f>
        <v>3371.9194950599217</v>
      </c>
      <c r="DO145" s="291"/>
      <c r="DQ145" s="274"/>
      <c r="DR145" s="299">
        <f ca="1">SUM(DR126:DR144)</f>
        <v>3785.4673089641128</v>
      </c>
      <c r="DS145" s="291"/>
      <c r="DU145" s="37"/>
      <c r="DV145" s="80">
        <f ca="1">SUM(DV126:DV144)</f>
        <v>9922.3116942802935</v>
      </c>
      <c r="DW145" s="40"/>
      <c r="DY145" s="274"/>
      <c r="DZ145" s="299">
        <f ca="1">SUM(DZ126:DZ144)</f>
        <v>767.92522206841841</v>
      </c>
      <c r="EA145" s="291"/>
      <c r="EB145" s="1"/>
      <c r="EC145" s="274"/>
      <c r="ED145" s="299">
        <f ca="1">SUM(ED126:ED144)</f>
        <v>6657.2954736436986</v>
      </c>
      <c r="EE145" s="291"/>
      <c r="EF145" s="1"/>
      <c r="EG145" s="274"/>
      <c r="EH145" s="299">
        <f ca="1">SUM(EH126:EH144)</f>
        <v>3353.4093895298033</v>
      </c>
      <c r="EI145" s="291"/>
      <c r="EJ145" s="1"/>
      <c r="EK145" s="274"/>
      <c r="EL145" s="299">
        <f ca="1">SUM(EL126:EL144)</f>
        <v>3812.3283501085325</v>
      </c>
      <c r="EM145" s="291"/>
      <c r="EO145" s="37"/>
      <c r="EP145" s="80">
        <f ca="1">SUM(EP126:EP144)</f>
        <v>14590.958435350451</v>
      </c>
      <c r="EQ145" s="40"/>
      <c r="ES145" s="274"/>
      <c r="ET145" s="299">
        <f ca="1">SUM(ET126:ET144)</f>
        <v>718.62024907197338</v>
      </c>
      <c r="EU145" s="291"/>
      <c r="EV145" s="1"/>
      <c r="EW145" s="274"/>
      <c r="EX145" s="299">
        <f ca="1">SUM(EX126:EX144)</f>
        <v>6812.2964166371294</v>
      </c>
      <c r="EY145" s="291"/>
      <c r="EZ145" s="1"/>
      <c r="FA145" s="274"/>
      <c r="FB145" s="299">
        <f ca="1">SUM(FB126:FB144)</f>
        <v>3505.7421341627519</v>
      </c>
      <c r="FC145" s="291"/>
      <c r="FD145" s="1"/>
      <c r="FE145" s="274"/>
      <c r="FF145" s="299">
        <f ca="1">SUM(FF126:FF144)</f>
        <v>4033.1903395012587</v>
      </c>
      <c r="FG145" s="291"/>
      <c r="FI145" s="37"/>
      <c r="FJ145" s="80">
        <f ca="1">SUM(FJ126:FJ144)</f>
        <v>15069.849139373113</v>
      </c>
      <c r="FK145" s="40"/>
      <c r="FM145" s="274"/>
      <c r="FN145" s="299">
        <f ca="1">SUM(FN126:FN144)</f>
        <v>1114.4949435178273</v>
      </c>
      <c r="FO145" s="291"/>
      <c r="FP145" s="1"/>
      <c r="FQ145" s="274"/>
      <c r="FR145" s="299">
        <f ca="1">SUM(FR126:FR144)</f>
        <v>7228.839442762287</v>
      </c>
      <c r="FS145" s="291"/>
      <c r="FT145" s="1"/>
      <c r="FU145" s="274"/>
      <c r="FV145" s="299">
        <f ca="1">SUM(FV126:FV144)</f>
        <v>3642.8135736603826</v>
      </c>
      <c r="FW145" s="291"/>
      <c r="FX145" s="1"/>
      <c r="FY145" s="274"/>
      <c r="FZ145" s="299">
        <f ca="1">SUM(FZ126:FZ144)</f>
        <v>4225.9078145547974</v>
      </c>
      <c r="GA145" s="291"/>
      <c r="GC145" s="37"/>
      <c r="GD145" s="80">
        <f ca="1">SUM(GD126:GD144)</f>
        <v>16212.055774495297</v>
      </c>
      <c r="GE145" s="40"/>
      <c r="GG145" s="274"/>
      <c r="GH145" s="299">
        <f ca="1">SUM(GH126:GH144)</f>
        <v>1186.7605651786776</v>
      </c>
      <c r="GI145" s="291"/>
      <c r="GJ145" s="1"/>
      <c r="GK145" s="274"/>
      <c r="GL145" s="299">
        <f ca="1">SUM(GL126:GL144)</f>
        <v>7567.1910446157717</v>
      </c>
      <c r="GM145" s="291"/>
      <c r="GN145" s="1"/>
      <c r="GO145" s="274"/>
      <c r="GP145" s="299">
        <f ca="1">SUM(GP126:GP144)</f>
        <v>3821.465079175141</v>
      </c>
      <c r="GQ145" s="291"/>
      <c r="GR145" s="1"/>
      <c r="GS145" s="274"/>
      <c r="GT145" s="299">
        <f ca="1">SUM(GT126:GT144)</f>
        <v>4413.6394865059283</v>
      </c>
      <c r="GU145" s="291"/>
      <c r="GW145" s="37"/>
      <c r="GX145" s="80">
        <f ca="1">SUM(GX126:GX144)</f>
        <v>16989.056175475518</v>
      </c>
      <c r="GY145" s="40"/>
      <c r="HA145" s="274"/>
      <c r="HB145" s="299">
        <f ca="1">SUM(HB126:HB144)</f>
        <v>1238.9066497779918</v>
      </c>
      <c r="HC145" s="291"/>
      <c r="HD145" s="1"/>
      <c r="HE145" s="274"/>
      <c r="HF145" s="299">
        <f ca="1">SUM(HF126:HF144)</f>
        <v>7841.1868221246605</v>
      </c>
      <c r="HG145" s="291"/>
      <c r="HH145" s="1"/>
      <c r="HI145" s="274"/>
      <c r="HJ145" s="299">
        <f ca="1">SUM(HJ126:HJ144)</f>
        <v>3911.3757816832431</v>
      </c>
      <c r="HK145" s="291"/>
      <c r="HL145" s="1"/>
      <c r="HM145" s="274"/>
      <c r="HN145" s="299">
        <f ca="1">SUM(HN126:HN144)</f>
        <v>4485.2951794955825</v>
      </c>
      <c r="HO145" s="291"/>
      <c r="HQ145" s="37"/>
      <c r="HR145" s="80">
        <f ca="1">SUM(HR126:HR144)</f>
        <v>17476.76443308148</v>
      </c>
      <c r="HS145" s="40"/>
      <c r="HU145" s="274"/>
      <c r="HV145" s="299">
        <f ca="1">SUM(HV126:HV144)</f>
        <v>1154.9468050340847</v>
      </c>
      <c r="HW145" s="291"/>
      <c r="HX145" s="1"/>
      <c r="HY145" s="274"/>
      <c r="HZ145" s="299">
        <f ca="1">SUM(HZ126:HZ144)</f>
        <v>8029.7108853079935</v>
      </c>
      <c r="IA145" s="291"/>
      <c r="IB145" s="1"/>
      <c r="IC145" s="274"/>
      <c r="ID145" s="299">
        <f ca="1">SUM(ID126:ID144)</f>
        <v>3971.6711487401876</v>
      </c>
      <c r="IE145" s="291"/>
      <c r="IF145" s="1"/>
      <c r="IG145" s="274"/>
      <c r="IH145" s="299">
        <f ca="1">SUM(IH126:IH144)</f>
        <v>4566.2970932282169</v>
      </c>
      <c r="II145" s="291"/>
      <c r="IK145" s="37"/>
      <c r="IL145" s="80">
        <f ca="1">SUM(IL126:IL144)</f>
        <v>17722.625932310482</v>
      </c>
      <c r="IM145" s="40"/>
      <c r="IO145" s="274"/>
      <c r="IP145" s="299">
        <f ca="1">SUM(IP126:IP144)</f>
        <v>987.72539787316782</v>
      </c>
      <c r="IQ145" s="291"/>
      <c r="IR145" s="1"/>
      <c r="IS145" s="274"/>
      <c r="IT145" s="299">
        <f ca="1">SUM(IT126:IT144)</f>
        <v>8093.2292224678567</v>
      </c>
      <c r="IU145" s="291"/>
      <c r="IV145" s="1"/>
      <c r="IW145" s="274"/>
      <c r="IX145" s="299">
        <f ca="1">SUM(IX126:IX144)</f>
        <v>3990.7040218353122</v>
      </c>
      <c r="IY145" s="291"/>
      <c r="IZ145" s="1"/>
      <c r="JA145" s="274"/>
      <c r="JB145" s="299">
        <f ca="1">SUM(JB126:JB144)</f>
        <v>4596.3793781409022</v>
      </c>
      <c r="JC145" s="291"/>
      <c r="JE145" s="37"/>
      <c r="JF145" s="80">
        <f ca="1">SUM(JF126:JF144)</f>
        <v>17668.038020317239</v>
      </c>
      <c r="JG145" s="40"/>
      <c r="JI145" s="274"/>
      <c r="JJ145" s="299">
        <f ca="1">SUM(JJ126:JJ144)</f>
        <v>993.82492666860799</v>
      </c>
      <c r="JK145" s="291"/>
      <c r="JL145" s="1"/>
      <c r="JM145" s="274"/>
      <c r="JN145" s="299">
        <f ca="1">SUM(JN126:JN144)</f>
        <v>8189.0224556912945</v>
      </c>
      <c r="JO145" s="291"/>
      <c r="JP145" s="1"/>
      <c r="JQ145" s="274"/>
      <c r="JR145" s="299">
        <f ca="1">SUM(JR126:JR144)</f>
        <v>4033.0928967943701</v>
      </c>
      <c r="JS145" s="291"/>
      <c r="JT145" s="1"/>
      <c r="JU145" s="274"/>
      <c r="JV145" s="299">
        <f ca="1">SUM(JV126:JV144)</f>
        <v>4650.0120936686681</v>
      </c>
      <c r="JW145" s="291"/>
      <c r="JY145" s="37"/>
      <c r="JZ145" s="80">
        <f ca="1">SUM(JZ126:JZ144)</f>
        <v>17865.95237282294</v>
      </c>
      <c r="KA145" s="40"/>
      <c r="KC145" s="274"/>
      <c r="KD145" s="299">
        <f ca="1">SUM(KD126:KD144)</f>
        <v>999.07954162008082</v>
      </c>
      <c r="KE145" s="291"/>
      <c r="KF145" s="1"/>
      <c r="KG145" s="274"/>
      <c r="KH145" s="299">
        <f ca="1">SUM(KH126:KH144)</f>
        <v>8298.2873860527852</v>
      </c>
      <c r="KI145" s="291"/>
      <c r="KJ145" s="1"/>
      <c r="KK145" s="274"/>
      <c r="KL145" s="299">
        <f ca="1">SUM(KL126:KL144)</f>
        <v>4085.3104142819884</v>
      </c>
      <c r="KM145" s="291"/>
      <c r="KN145" s="1"/>
      <c r="KO145" s="274"/>
      <c r="KP145" s="299">
        <f ca="1">SUM(KP126:KP144)</f>
        <v>4712.3765290715201</v>
      </c>
      <c r="KQ145" s="291"/>
      <c r="KS145" s="37"/>
      <c r="KT145" s="80">
        <f ca="1">SUM(KT126:KT144)</f>
        <v>18095.053871026372</v>
      </c>
      <c r="KU145" s="40"/>
    </row>
    <row r="146" spans="1:307">
      <c r="A146" s="61"/>
      <c r="B146" s="61"/>
      <c r="C146" s="61"/>
      <c r="D146" s="61"/>
      <c r="E146" s="61"/>
      <c r="F146" s="61"/>
      <c r="G146" s="61"/>
      <c r="H146" s="236"/>
      <c r="I146" s="256"/>
      <c r="J146" s="254"/>
      <c r="K146" s="7"/>
      <c r="L146" s="236"/>
      <c r="M146" s="256"/>
      <c r="N146" s="254"/>
      <c r="O146" s="43"/>
      <c r="P146" s="236"/>
      <c r="Q146" s="256"/>
      <c r="R146" s="254"/>
      <c r="S146" s="43"/>
      <c r="T146" s="236"/>
      <c r="U146" s="256"/>
      <c r="V146" s="254"/>
      <c r="W146" s="43"/>
      <c r="X146" s="37"/>
      <c r="Y146" s="76"/>
      <c r="Z146" s="40"/>
      <c r="AB146" s="236"/>
      <c r="AC146" s="256"/>
      <c r="AD146" s="254"/>
      <c r="AE146" s="7"/>
      <c r="AF146" s="236"/>
      <c r="AG146" s="256"/>
      <c r="AH146" s="254"/>
      <c r="AI146" s="43"/>
      <c r="AJ146" s="236"/>
      <c r="AK146" s="256"/>
      <c r="AL146" s="254"/>
      <c r="AM146" s="43"/>
      <c r="AN146" s="236"/>
      <c r="AO146" s="256"/>
      <c r="AP146" s="254"/>
      <c r="AQ146" s="43"/>
      <c r="AR146" s="37"/>
      <c r="AS146" s="76"/>
      <c r="AT146" s="40"/>
      <c r="AV146" s="236"/>
      <c r="AW146" s="256"/>
      <c r="AX146" s="254"/>
      <c r="AY146" s="7"/>
      <c r="AZ146" s="236"/>
      <c r="BA146" s="256"/>
      <c r="BB146" s="254"/>
      <c r="BC146" s="43"/>
      <c r="BD146" s="236"/>
      <c r="BE146" s="256"/>
      <c r="BF146" s="254"/>
      <c r="BG146" s="43"/>
      <c r="BH146" s="236"/>
      <c r="BI146" s="256"/>
      <c r="BJ146" s="254"/>
      <c r="BK146" s="43"/>
      <c r="BL146" s="37"/>
      <c r="BM146" s="76"/>
      <c r="BN146" s="40"/>
      <c r="BP146" s="236"/>
      <c r="BQ146" s="256"/>
      <c r="BR146" s="254"/>
      <c r="BS146" s="7"/>
      <c r="BT146" s="236"/>
      <c r="BU146" s="256"/>
      <c r="BV146" s="254"/>
      <c r="BW146" s="43"/>
      <c r="BX146" s="236"/>
      <c r="BY146" s="256"/>
      <c r="BZ146" s="254"/>
      <c r="CA146" s="43"/>
      <c r="CB146" s="236"/>
      <c r="CC146" s="256"/>
      <c r="CD146" s="254"/>
      <c r="CE146" s="43"/>
      <c r="CF146" s="37"/>
      <c r="CG146" s="76"/>
      <c r="CH146" s="40"/>
      <c r="CJ146" s="236"/>
      <c r="CK146" s="256"/>
      <c r="CL146" s="254"/>
      <c r="CM146" s="7"/>
      <c r="CN146" s="236"/>
      <c r="CO146" s="256"/>
      <c r="CP146" s="254"/>
      <c r="CQ146" s="43"/>
      <c r="CR146" s="236"/>
      <c r="CS146" s="256"/>
      <c r="CT146" s="254"/>
      <c r="CU146" s="43"/>
      <c r="CV146" s="236"/>
      <c r="CW146" s="256"/>
      <c r="CX146" s="254"/>
      <c r="CY146" s="43"/>
      <c r="CZ146" s="37"/>
      <c r="DA146" s="76"/>
      <c r="DB146" s="40"/>
      <c r="DC146" s="9"/>
      <c r="DE146" s="274"/>
      <c r="DF146" s="688"/>
      <c r="DG146" s="291"/>
      <c r="DI146" s="274"/>
      <c r="DJ146" s="688"/>
      <c r="DK146" s="291"/>
      <c r="DM146" s="274"/>
      <c r="DN146" s="688"/>
      <c r="DO146" s="291"/>
      <c r="DQ146" s="274"/>
      <c r="DR146" s="688"/>
      <c r="DS146" s="291"/>
      <c r="DU146" s="37"/>
      <c r="DV146" s="76"/>
      <c r="DW146" s="40"/>
      <c r="DY146" s="274"/>
      <c r="DZ146" s="688"/>
      <c r="EA146" s="291"/>
      <c r="EB146" s="1"/>
      <c r="EC146" s="274"/>
      <c r="ED146" s="688"/>
      <c r="EE146" s="291"/>
      <c r="EF146" s="1"/>
      <c r="EG146" s="274"/>
      <c r="EH146" s="688"/>
      <c r="EI146" s="291"/>
      <c r="EJ146" s="1"/>
      <c r="EK146" s="274"/>
      <c r="EL146" s="688"/>
      <c r="EM146" s="291"/>
      <c r="EO146" s="37"/>
      <c r="EP146" s="76"/>
      <c r="EQ146" s="40"/>
      <c r="ES146" s="274"/>
      <c r="ET146" s="688"/>
      <c r="EU146" s="291"/>
      <c r="EV146" s="1"/>
      <c r="EW146" s="274"/>
      <c r="EX146" s="688"/>
      <c r="EY146" s="291"/>
      <c r="EZ146" s="1"/>
      <c r="FA146" s="274"/>
      <c r="FB146" s="688"/>
      <c r="FC146" s="291"/>
      <c r="FD146" s="1"/>
      <c r="FE146" s="274"/>
      <c r="FF146" s="688"/>
      <c r="FG146" s="291"/>
      <c r="FI146" s="37"/>
      <c r="FJ146" s="76"/>
      <c r="FK146" s="40"/>
      <c r="FM146" s="274"/>
      <c r="FN146" s="688"/>
      <c r="FO146" s="291"/>
      <c r="FP146" s="1"/>
      <c r="FQ146" s="274"/>
      <c r="FR146" s="688"/>
      <c r="FS146" s="291"/>
      <c r="FT146" s="1"/>
      <c r="FU146" s="274"/>
      <c r="FV146" s="688"/>
      <c r="FW146" s="291"/>
      <c r="FX146" s="1"/>
      <c r="FY146" s="274"/>
      <c r="FZ146" s="688"/>
      <c r="GA146" s="291"/>
      <c r="GC146" s="37"/>
      <c r="GD146" s="76"/>
      <c r="GE146" s="40"/>
      <c r="GG146" s="274"/>
      <c r="GH146" s="688"/>
      <c r="GI146" s="291"/>
      <c r="GJ146" s="1"/>
      <c r="GK146" s="274"/>
      <c r="GL146" s="688"/>
      <c r="GM146" s="291"/>
      <c r="GN146" s="1"/>
      <c r="GO146" s="274"/>
      <c r="GP146" s="688"/>
      <c r="GQ146" s="291"/>
      <c r="GR146" s="1"/>
      <c r="GS146" s="274"/>
      <c r="GT146" s="688"/>
      <c r="GU146" s="291"/>
      <c r="GW146" s="37"/>
      <c r="GX146" s="76"/>
      <c r="GY146" s="40"/>
      <c r="HA146" s="274"/>
      <c r="HB146" s="688"/>
      <c r="HC146" s="291"/>
      <c r="HD146" s="1"/>
      <c r="HE146" s="274"/>
      <c r="HF146" s="688"/>
      <c r="HG146" s="291"/>
      <c r="HH146" s="1"/>
      <c r="HI146" s="274"/>
      <c r="HJ146" s="688"/>
      <c r="HK146" s="291"/>
      <c r="HL146" s="1"/>
      <c r="HM146" s="274"/>
      <c r="HN146" s="688"/>
      <c r="HO146" s="291"/>
      <c r="HQ146" s="37"/>
      <c r="HR146" s="76"/>
      <c r="HS146" s="40"/>
      <c r="HU146" s="274"/>
      <c r="HV146" s="688"/>
      <c r="HW146" s="291"/>
      <c r="HX146" s="1"/>
      <c r="HY146" s="274"/>
      <c r="HZ146" s="688"/>
      <c r="IA146" s="291"/>
      <c r="IB146" s="1"/>
      <c r="IC146" s="274"/>
      <c r="ID146" s="688"/>
      <c r="IE146" s="291"/>
      <c r="IF146" s="1"/>
      <c r="IG146" s="274"/>
      <c r="IH146" s="688"/>
      <c r="II146" s="291"/>
      <c r="IK146" s="37"/>
      <c r="IL146" s="76"/>
      <c r="IM146" s="40"/>
      <c r="IO146" s="274"/>
      <c r="IP146" s="688"/>
      <c r="IQ146" s="291"/>
      <c r="IR146" s="1"/>
      <c r="IS146" s="274"/>
      <c r="IT146" s="688"/>
      <c r="IU146" s="291"/>
      <c r="IV146" s="1"/>
      <c r="IW146" s="274"/>
      <c r="IX146" s="688"/>
      <c r="IY146" s="291"/>
      <c r="IZ146" s="1"/>
      <c r="JA146" s="274"/>
      <c r="JB146" s="688"/>
      <c r="JC146" s="291"/>
      <c r="JE146" s="37"/>
      <c r="JF146" s="76"/>
      <c r="JG146" s="40"/>
      <c r="JI146" s="274"/>
      <c r="JJ146" s="688"/>
      <c r="JK146" s="291"/>
      <c r="JL146" s="1"/>
      <c r="JM146" s="274"/>
      <c r="JN146" s="688"/>
      <c r="JO146" s="291"/>
      <c r="JP146" s="1"/>
      <c r="JQ146" s="274"/>
      <c r="JR146" s="688"/>
      <c r="JS146" s="291"/>
      <c r="JT146" s="1"/>
      <c r="JU146" s="274"/>
      <c r="JV146" s="688"/>
      <c r="JW146" s="291"/>
      <c r="JY146" s="37"/>
      <c r="JZ146" s="76"/>
      <c r="KA146" s="40"/>
      <c r="KC146" s="274"/>
      <c r="KD146" s="688"/>
      <c r="KE146" s="291"/>
      <c r="KF146" s="1"/>
      <c r="KG146" s="274"/>
      <c r="KH146" s="688"/>
      <c r="KI146" s="291"/>
      <c r="KJ146" s="1"/>
      <c r="KK146" s="274"/>
      <c r="KL146" s="688"/>
      <c r="KM146" s="291"/>
      <c r="KN146" s="1"/>
      <c r="KO146" s="274"/>
      <c r="KP146" s="688"/>
      <c r="KQ146" s="291"/>
      <c r="KS146" s="37"/>
      <c r="KT146" s="76"/>
      <c r="KU146" s="40"/>
    </row>
    <row r="147" spans="1:307">
      <c r="A147" s="65" t="s">
        <v>68</v>
      </c>
      <c r="B147" s="61"/>
      <c r="C147" s="61"/>
      <c r="D147" s="61"/>
      <c r="E147" s="62"/>
      <c r="F147" s="62"/>
      <c r="G147" s="61"/>
      <c r="H147" s="236"/>
      <c r="I147" s="256"/>
      <c r="J147" s="254"/>
      <c r="K147" s="7"/>
      <c r="L147" s="236"/>
      <c r="M147" s="256"/>
      <c r="N147" s="254"/>
      <c r="O147" s="43"/>
      <c r="P147" s="236"/>
      <c r="Q147" s="256"/>
      <c r="R147" s="254"/>
      <c r="S147" s="43"/>
      <c r="T147" s="236"/>
      <c r="U147" s="256"/>
      <c r="V147" s="254"/>
      <c r="W147" s="43"/>
      <c r="X147" s="37"/>
      <c r="Y147" s="53"/>
      <c r="Z147" s="40"/>
      <c r="AB147" s="236"/>
      <c r="AC147" s="256"/>
      <c r="AD147" s="254"/>
      <c r="AE147" s="7"/>
      <c r="AF147" s="236"/>
      <c r="AG147" s="256"/>
      <c r="AH147" s="254"/>
      <c r="AI147" s="43"/>
      <c r="AJ147" s="236"/>
      <c r="AK147" s="256"/>
      <c r="AL147" s="254"/>
      <c r="AM147" s="43"/>
      <c r="AN147" s="236"/>
      <c r="AO147" s="256"/>
      <c r="AP147" s="254"/>
      <c r="AQ147" s="43"/>
      <c r="AR147" s="37"/>
      <c r="AS147" s="53"/>
      <c r="AT147" s="40"/>
      <c r="AV147" s="236"/>
      <c r="AW147" s="256"/>
      <c r="AX147" s="254"/>
      <c r="AY147" s="7"/>
      <c r="AZ147" s="236"/>
      <c r="BA147" s="256"/>
      <c r="BB147" s="254"/>
      <c r="BC147" s="43"/>
      <c r="BD147" s="236"/>
      <c r="BE147" s="256"/>
      <c r="BF147" s="254"/>
      <c r="BG147" s="43"/>
      <c r="BH147" s="236"/>
      <c r="BI147" s="256"/>
      <c r="BJ147" s="254"/>
      <c r="BK147" s="43"/>
      <c r="BL147" s="37"/>
      <c r="BM147" s="53"/>
      <c r="BN147" s="40"/>
      <c r="BP147" s="236"/>
      <c r="BQ147" s="256"/>
      <c r="BR147" s="254"/>
      <c r="BS147" s="7"/>
      <c r="BT147" s="236"/>
      <c r="BU147" s="256"/>
      <c r="BV147" s="254"/>
      <c r="BW147" s="43"/>
      <c r="BX147" s="236"/>
      <c r="BY147" s="256"/>
      <c r="BZ147" s="254"/>
      <c r="CA147" s="43"/>
      <c r="CB147" s="236"/>
      <c r="CC147" s="256"/>
      <c r="CD147" s="254"/>
      <c r="CE147" s="43"/>
      <c r="CF147" s="37"/>
      <c r="CG147" s="53"/>
      <c r="CH147" s="40"/>
      <c r="CJ147" s="236"/>
      <c r="CK147" s="256"/>
      <c r="CL147" s="254"/>
      <c r="CM147" s="7"/>
      <c r="CN147" s="236"/>
      <c r="CO147" s="256"/>
      <c r="CP147" s="254"/>
      <c r="CQ147" s="43"/>
      <c r="CR147" s="236"/>
      <c r="CS147" s="256"/>
      <c r="CT147" s="254"/>
      <c r="CU147" s="43"/>
      <c r="CV147" s="236"/>
      <c r="CW147" s="256"/>
      <c r="CX147" s="254"/>
      <c r="CY147" s="43"/>
      <c r="CZ147" s="37"/>
      <c r="DA147" s="53"/>
      <c r="DB147" s="40"/>
      <c r="DC147" s="9"/>
      <c r="DE147" s="274"/>
      <c r="DF147" s="688"/>
      <c r="DG147" s="291"/>
      <c r="DI147" s="274"/>
      <c r="DJ147" s="688"/>
      <c r="DK147" s="291"/>
      <c r="DM147" s="274"/>
      <c r="DN147" s="688"/>
      <c r="DO147" s="291"/>
      <c r="DQ147" s="274"/>
      <c r="DR147" s="688"/>
      <c r="DS147" s="291"/>
      <c r="DU147" s="37"/>
      <c r="DV147" s="53"/>
      <c r="DW147" s="40"/>
      <c r="DY147" s="274"/>
      <c r="DZ147" s="688"/>
      <c r="EA147" s="291"/>
      <c r="EB147" s="1"/>
      <c r="EC147" s="274"/>
      <c r="ED147" s="688"/>
      <c r="EE147" s="291"/>
      <c r="EF147" s="1"/>
      <c r="EG147" s="274"/>
      <c r="EH147" s="688"/>
      <c r="EI147" s="291"/>
      <c r="EJ147" s="1"/>
      <c r="EK147" s="274"/>
      <c r="EL147" s="688"/>
      <c r="EM147" s="291"/>
      <c r="EO147" s="37"/>
      <c r="EP147" s="53"/>
      <c r="EQ147" s="40"/>
      <c r="ES147" s="274"/>
      <c r="ET147" s="688"/>
      <c r="EU147" s="291"/>
      <c r="EV147" s="1"/>
      <c r="EW147" s="274"/>
      <c r="EX147" s="688"/>
      <c r="EY147" s="291"/>
      <c r="EZ147" s="1"/>
      <c r="FA147" s="274"/>
      <c r="FB147" s="688"/>
      <c r="FC147" s="291"/>
      <c r="FD147" s="1"/>
      <c r="FE147" s="274"/>
      <c r="FF147" s="688"/>
      <c r="FG147" s="291"/>
      <c r="FI147" s="37"/>
      <c r="FJ147" s="53"/>
      <c r="FK147" s="40"/>
      <c r="FM147" s="274"/>
      <c r="FN147" s="688"/>
      <c r="FO147" s="291"/>
      <c r="FP147" s="1"/>
      <c r="FQ147" s="274"/>
      <c r="FR147" s="688"/>
      <c r="FS147" s="291"/>
      <c r="FT147" s="1"/>
      <c r="FU147" s="274"/>
      <c r="FV147" s="688"/>
      <c r="FW147" s="291"/>
      <c r="FX147" s="1"/>
      <c r="FY147" s="274"/>
      <c r="FZ147" s="688"/>
      <c r="GA147" s="291"/>
      <c r="GC147" s="37"/>
      <c r="GD147" s="53"/>
      <c r="GE147" s="40"/>
      <c r="GG147" s="274"/>
      <c r="GH147" s="688"/>
      <c r="GI147" s="291"/>
      <c r="GJ147" s="1"/>
      <c r="GK147" s="274"/>
      <c r="GL147" s="688"/>
      <c r="GM147" s="291"/>
      <c r="GN147" s="1"/>
      <c r="GO147" s="274"/>
      <c r="GP147" s="688"/>
      <c r="GQ147" s="291"/>
      <c r="GR147" s="1"/>
      <c r="GS147" s="274"/>
      <c r="GT147" s="688"/>
      <c r="GU147" s="291"/>
      <c r="GW147" s="37"/>
      <c r="GX147" s="53"/>
      <c r="GY147" s="40"/>
      <c r="HA147" s="274"/>
      <c r="HB147" s="688"/>
      <c r="HC147" s="291"/>
      <c r="HD147" s="1"/>
      <c r="HE147" s="274"/>
      <c r="HF147" s="688"/>
      <c r="HG147" s="291"/>
      <c r="HH147" s="1"/>
      <c r="HI147" s="274"/>
      <c r="HJ147" s="688"/>
      <c r="HK147" s="291"/>
      <c r="HL147" s="1"/>
      <c r="HM147" s="274"/>
      <c r="HN147" s="688"/>
      <c r="HO147" s="291"/>
      <c r="HQ147" s="37"/>
      <c r="HR147" s="53"/>
      <c r="HS147" s="40"/>
      <c r="HU147" s="274"/>
      <c r="HV147" s="688"/>
      <c r="HW147" s="291"/>
      <c r="HX147" s="1"/>
      <c r="HY147" s="274"/>
      <c r="HZ147" s="688"/>
      <c r="IA147" s="291"/>
      <c r="IB147" s="1"/>
      <c r="IC147" s="274"/>
      <c r="ID147" s="688"/>
      <c r="IE147" s="291"/>
      <c r="IF147" s="1"/>
      <c r="IG147" s="274"/>
      <c r="IH147" s="688"/>
      <c r="II147" s="291"/>
      <c r="IK147" s="37"/>
      <c r="IL147" s="53"/>
      <c r="IM147" s="40"/>
      <c r="IO147" s="274"/>
      <c r="IP147" s="688"/>
      <c r="IQ147" s="291"/>
      <c r="IR147" s="1"/>
      <c r="IS147" s="274"/>
      <c r="IT147" s="688"/>
      <c r="IU147" s="291"/>
      <c r="IV147" s="1"/>
      <c r="IW147" s="274"/>
      <c r="IX147" s="688"/>
      <c r="IY147" s="291"/>
      <c r="IZ147" s="1"/>
      <c r="JA147" s="274"/>
      <c r="JB147" s="688"/>
      <c r="JC147" s="291"/>
      <c r="JE147" s="37"/>
      <c r="JF147" s="53"/>
      <c r="JG147" s="40"/>
      <c r="JI147" s="274"/>
      <c r="JJ147" s="688"/>
      <c r="JK147" s="291"/>
      <c r="JL147" s="1"/>
      <c r="JM147" s="274"/>
      <c r="JN147" s="688"/>
      <c r="JO147" s="291"/>
      <c r="JP147" s="1"/>
      <c r="JQ147" s="274"/>
      <c r="JR147" s="688"/>
      <c r="JS147" s="291"/>
      <c r="JT147" s="1"/>
      <c r="JU147" s="274"/>
      <c r="JV147" s="688"/>
      <c r="JW147" s="291"/>
      <c r="JY147" s="37"/>
      <c r="JZ147" s="53"/>
      <c r="KA147" s="40"/>
      <c r="KC147" s="274"/>
      <c r="KD147" s="688"/>
      <c r="KE147" s="291"/>
      <c r="KF147" s="1"/>
      <c r="KG147" s="274"/>
      <c r="KH147" s="688"/>
      <c r="KI147" s="291"/>
      <c r="KJ147" s="1"/>
      <c r="KK147" s="274"/>
      <c r="KL147" s="688"/>
      <c r="KM147" s="291"/>
      <c r="KN147" s="1"/>
      <c r="KO147" s="274"/>
      <c r="KP147" s="688"/>
      <c r="KQ147" s="291"/>
      <c r="KS147" s="37"/>
      <c r="KT147" s="53"/>
      <c r="KU147" s="40"/>
    </row>
    <row r="148" spans="1:307">
      <c r="A148" s="61"/>
      <c r="B148" s="61" t="s">
        <v>69</v>
      </c>
      <c r="D148" s="61"/>
      <c r="E148" s="62"/>
      <c r="F148" s="62"/>
      <c r="G148" s="61"/>
      <c r="H148" s="236"/>
      <c r="I148" s="258">
        <v>-9761</v>
      </c>
      <c r="J148" s="254"/>
      <c r="K148" s="7"/>
      <c r="L148" s="236"/>
      <c r="M148" s="258">
        <v>-10300</v>
      </c>
      <c r="N148" s="254"/>
      <c r="O148" s="43"/>
      <c r="P148" s="236"/>
      <c r="Q148" s="258">
        <v>-10556</v>
      </c>
      <c r="R148" s="254"/>
      <c r="S148" s="43"/>
      <c r="T148" s="236"/>
      <c r="U148" s="258">
        <v>-13358</v>
      </c>
      <c r="V148" s="254"/>
      <c r="W148" s="43"/>
      <c r="X148" s="37"/>
      <c r="Y148" s="55">
        <f t="shared" ref="Y148:Y156" si="37">+M148+I148+Q148+U148</f>
        <v>-43975</v>
      </c>
      <c r="Z148" s="40"/>
      <c r="AB148" s="236"/>
      <c r="AC148" s="258">
        <v>-10823</v>
      </c>
      <c r="AD148" s="254"/>
      <c r="AE148" s="7"/>
      <c r="AF148" s="236"/>
      <c r="AG148" s="258">
        <v>-8266</v>
      </c>
      <c r="AH148" s="254"/>
      <c r="AI148" s="43"/>
      <c r="AJ148" s="236"/>
      <c r="AK148" s="258">
        <v>-17277</v>
      </c>
      <c r="AL148" s="254"/>
      <c r="AM148" s="43"/>
      <c r="AN148" s="236"/>
      <c r="AO148" s="258">
        <v>-10394</v>
      </c>
      <c r="AP148" s="254"/>
      <c r="AQ148" s="43"/>
      <c r="AR148" s="37"/>
      <c r="AS148" s="55">
        <f>AC148+AG148+AK148+AO148</f>
        <v>-46760</v>
      </c>
      <c r="AT148" s="40"/>
      <c r="AV148" s="236"/>
      <c r="AW148" s="258">
        <v>-18667</v>
      </c>
      <c r="AX148" s="254"/>
      <c r="AY148" s="7"/>
      <c r="AZ148" s="236"/>
      <c r="BA148" s="258">
        <v>-9180</v>
      </c>
      <c r="BB148" s="254"/>
      <c r="BC148" s="43"/>
      <c r="BD148" s="236"/>
      <c r="BE148" s="258">
        <v>-7715</v>
      </c>
      <c r="BF148" s="254"/>
      <c r="BG148" s="43"/>
      <c r="BH148" s="236"/>
      <c r="BI148" s="258">
        <v>-7140</v>
      </c>
      <c r="BJ148" s="254"/>
      <c r="BK148" s="43"/>
      <c r="BL148" s="37"/>
      <c r="BM148" s="55">
        <f t="shared" ref="BM148:BM156" si="38">AW148+BA148+BE148+BI148</f>
        <v>-42702</v>
      </c>
      <c r="BN148" s="40"/>
      <c r="BP148" s="236"/>
      <c r="BQ148" s="258">
        <v>-8275</v>
      </c>
      <c r="BR148" s="254"/>
      <c r="BS148" s="7"/>
      <c r="BT148" s="236"/>
      <c r="BU148" s="258">
        <v>-5679</v>
      </c>
      <c r="BV148" s="254"/>
      <c r="BW148" s="43"/>
      <c r="BX148" s="236"/>
      <c r="BY148" s="258">
        <v>-178</v>
      </c>
      <c r="BZ148" s="254"/>
      <c r="CA148" s="43"/>
      <c r="CB148" s="236"/>
      <c r="CC148" s="258">
        <v>-153</v>
      </c>
      <c r="CD148" s="254"/>
      <c r="CE148" s="43"/>
      <c r="CF148" s="37"/>
      <c r="CG148" s="55">
        <f>BQ148+BU148+BY148+CC148</f>
        <v>-14285</v>
      </c>
      <c r="CH148" s="40"/>
      <c r="CJ148" s="236"/>
      <c r="CK148" s="258">
        <v>-484</v>
      </c>
      <c r="CL148" s="254"/>
      <c r="CM148" s="7"/>
      <c r="CN148" s="236"/>
      <c r="CO148" s="258">
        <v>-193</v>
      </c>
      <c r="CP148" s="254"/>
      <c r="CQ148" s="43"/>
      <c r="CR148" s="236"/>
      <c r="CS148" s="258">
        <v>-499</v>
      </c>
      <c r="CT148" s="254"/>
      <c r="CU148" s="43"/>
      <c r="CV148" s="236"/>
      <c r="CW148" s="258">
        <v>-1240</v>
      </c>
      <c r="CX148" s="254"/>
      <c r="CY148" s="43"/>
      <c r="CZ148" s="37"/>
      <c r="DA148" s="55">
        <f t="shared" ref="DA148:DA156" si="39">CS148+CW148+CO148+CK148</f>
        <v>-2416</v>
      </c>
      <c r="DB148" s="40"/>
      <c r="DC148" s="9"/>
      <c r="DE148" s="274"/>
      <c r="DF148" s="689">
        <v>0</v>
      </c>
      <c r="DG148" s="291"/>
      <c r="DI148" s="274"/>
      <c r="DJ148" s="689">
        <v>0</v>
      </c>
      <c r="DK148" s="291"/>
      <c r="DM148" s="274"/>
      <c r="DN148" s="689">
        <v>0</v>
      </c>
      <c r="DO148" s="291"/>
      <c r="DQ148" s="274"/>
      <c r="DR148" s="689">
        <v>0</v>
      </c>
      <c r="DS148" s="291"/>
      <c r="DU148" s="37"/>
      <c r="DV148" s="55">
        <f t="shared" ref="DV148:DV156" si="40">DN148+DR148+DJ148+DF148</f>
        <v>0</v>
      </c>
      <c r="DW148" s="40"/>
      <c r="DY148" s="274"/>
      <c r="DZ148" s="689">
        <v>0</v>
      </c>
      <c r="EA148" s="291"/>
      <c r="EB148" s="1"/>
      <c r="EC148" s="274"/>
      <c r="ED148" s="689">
        <v>0</v>
      </c>
      <c r="EE148" s="291"/>
      <c r="EF148" s="1"/>
      <c r="EG148" s="274"/>
      <c r="EH148" s="689">
        <v>0</v>
      </c>
      <c r="EI148" s="291"/>
      <c r="EJ148" s="1"/>
      <c r="EK148" s="274"/>
      <c r="EL148" s="689">
        <v>0</v>
      </c>
      <c r="EM148" s="291"/>
      <c r="EO148" s="37"/>
      <c r="EP148" s="55">
        <f t="shared" ref="EP148:EP156" si="41">EH148+EL148+ED148+DZ148</f>
        <v>0</v>
      </c>
      <c r="EQ148" s="40"/>
      <c r="ES148" s="274"/>
      <c r="ET148" s="689">
        <v>0</v>
      </c>
      <c r="EU148" s="291"/>
      <c r="EV148" s="1"/>
      <c r="EW148" s="274"/>
      <c r="EX148" s="689">
        <v>0</v>
      </c>
      <c r="EY148" s="291"/>
      <c r="EZ148" s="1"/>
      <c r="FA148" s="274"/>
      <c r="FB148" s="689">
        <v>0</v>
      </c>
      <c r="FC148" s="291"/>
      <c r="FD148" s="1"/>
      <c r="FE148" s="274"/>
      <c r="FF148" s="689">
        <v>0</v>
      </c>
      <c r="FG148" s="291"/>
      <c r="FI148" s="37"/>
      <c r="FJ148" s="55">
        <f t="shared" ref="FJ148:FJ156" si="42">FB148+FF148+EX148+ET148</f>
        <v>0</v>
      </c>
      <c r="FK148" s="40"/>
      <c r="FM148" s="274"/>
      <c r="FN148" s="689">
        <v>0</v>
      </c>
      <c r="FO148" s="291"/>
      <c r="FP148" s="1"/>
      <c r="FQ148" s="274"/>
      <c r="FR148" s="689">
        <v>0</v>
      </c>
      <c r="FS148" s="291"/>
      <c r="FT148" s="1"/>
      <c r="FU148" s="274"/>
      <c r="FV148" s="689">
        <v>0</v>
      </c>
      <c r="FW148" s="291"/>
      <c r="FX148" s="1"/>
      <c r="FY148" s="274"/>
      <c r="FZ148" s="689">
        <v>0</v>
      </c>
      <c r="GA148" s="291"/>
      <c r="GC148" s="37"/>
      <c r="GD148" s="55">
        <f t="shared" ref="GD148:GD156" si="43">FV148+FZ148+FR148+FN148</f>
        <v>0</v>
      </c>
      <c r="GE148" s="40"/>
      <c r="GG148" s="274"/>
      <c r="GH148" s="689">
        <v>0</v>
      </c>
      <c r="GI148" s="291"/>
      <c r="GJ148" s="1"/>
      <c r="GK148" s="274"/>
      <c r="GL148" s="689">
        <v>0</v>
      </c>
      <c r="GM148" s="291"/>
      <c r="GN148" s="1"/>
      <c r="GO148" s="274"/>
      <c r="GP148" s="689">
        <v>0</v>
      </c>
      <c r="GQ148" s="291"/>
      <c r="GR148" s="1"/>
      <c r="GS148" s="274"/>
      <c r="GT148" s="689">
        <v>0</v>
      </c>
      <c r="GU148" s="291"/>
      <c r="GW148" s="37"/>
      <c r="GX148" s="55">
        <f t="shared" ref="GX148:GX156" si="44">GP148+GT148+GL148+GH148</f>
        <v>0</v>
      </c>
      <c r="GY148" s="40"/>
      <c r="HA148" s="274"/>
      <c r="HB148" s="689">
        <v>0</v>
      </c>
      <c r="HC148" s="291"/>
      <c r="HD148" s="1"/>
      <c r="HE148" s="274"/>
      <c r="HF148" s="689">
        <v>0</v>
      </c>
      <c r="HG148" s="291"/>
      <c r="HH148" s="1"/>
      <c r="HI148" s="274"/>
      <c r="HJ148" s="689">
        <v>0</v>
      </c>
      <c r="HK148" s="291"/>
      <c r="HL148" s="1"/>
      <c r="HM148" s="274"/>
      <c r="HN148" s="689">
        <v>0</v>
      </c>
      <c r="HO148" s="291"/>
      <c r="HQ148" s="37"/>
      <c r="HR148" s="55">
        <f t="shared" ref="HR148:HR156" si="45">HJ148+HN148+HF148+HB148</f>
        <v>0</v>
      </c>
      <c r="HS148" s="40"/>
      <c r="HU148" s="274"/>
      <c r="HV148" s="689">
        <v>0</v>
      </c>
      <c r="HW148" s="291"/>
      <c r="HX148" s="1"/>
      <c r="HY148" s="274"/>
      <c r="HZ148" s="689">
        <v>0</v>
      </c>
      <c r="IA148" s="291"/>
      <c r="IB148" s="1"/>
      <c r="IC148" s="274"/>
      <c r="ID148" s="689">
        <v>0</v>
      </c>
      <c r="IE148" s="291"/>
      <c r="IF148" s="1"/>
      <c r="IG148" s="274"/>
      <c r="IH148" s="689">
        <v>0</v>
      </c>
      <c r="II148" s="291"/>
      <c r="IK148" s="37"/>
      <c r="IL148" s="55">
        <f t="shared" ref="IL148:IL156" si="46">ID148+IH148+HZ148+HV148</f>
        <v>0</v>
      </c>
      <c r="IM148" s="40"/>
      <c r="IO148" s="274"/>
      <c r="IP148" s="689">
        <v>0</v>
      </c>
      <c r="IQ148" s="291"/>
      <c r="IR148" s="1"/>
      <c r="IS148" s="274"/>
      <c r="IT148" s="689">
        <v>0</v>
      </c>
      <c r="IU148" s="291"/>
      <c r="IV148" s="1"/>
      <c r="IW148" s="274"/>
      <c r="IX148" s="689">
        <v>0</v>
      </c>
      <c r="IY148" s="291"/>
      <c r="IZ148" s="1"/>
      <c r="JA148" s="274"/>
      <c r="JB148" s="689">
        <v>0</v>
      </c>
      <c r="JC148" s="291"/>
      <c r="JE148" s="37"/>
      <c r="JF148" s="55">
        <f t="shared" ref="JF148:JF156" si="47">IX148+JB148+IT148+IP148</f>
        <v>0</v>
      </c>
      <c r="JG148" s="40"/>
      <c r="JI148" s="274"/>
      <c r="JJ148" s="689">
        <v>0</v>
      </c>
      <c r="JK148" s="291"/>
      <c r="JL148" s="1"/>
      <c r="JM148" s="274"/>
      <c r="JN148" s="689">
        <v>0</v>
      </c>
      <c r="JO148" s="291"/>
      <c r="JP148" s="1"/>
      <c r="JQ148" s="274"/>
      <c r="JR148" s="689">
        <v>0</v>
      </c>
      <c r="JS148" s="291"/>
      <c r="JT148" s="1"/>
      <c r="JU148" s="274"/>
      <c r="JV148" s="689">
        <v>0</v>
      </c>
      <c r="JW148" s="291"/>
      <c r="JY148" s="37"/>
      <c r="JZ148" s="55">
        <f t="shared" ref="JZ148:JZ156" si="48">JR148+JV148+JN148+JJ148</f>
        <v>0</v>
      </c>
      <c r="KA148" s="40"/>
      <c r="KC148" s="274"/>
      <c r="KD148" s="689">
        <v>0</v>
      </c>
      <c r="KE148" s="291"/>
      <c r="KF148" s="1"/>
      <c r="KG148" s="274"/>
      <c r="KH148" s="689">
        <v>0</v>
      </c>
      <c r="KI148" s="291"/>
      <c r="KJ148" s="1"/>
      <c r="KK148" s="274"/>
      <c r="KL148" s="689">
        <v>0</v>
      </c>
      <c r="KM148" s="291"/>
      <c r="KN148" s="1"/>
      <c r="KO148" s="274"/>
      <c r="KP148" s="689">
        <v>0</v>
      </c>
      <c r="KQ148" s="291"/>
      <c r="KS148" s="37"/>
      <c r="KT148" s="55">
        <f t="shared" ref="KT148:KT156" si="49">KL148+KP148+KH148+KD148</f>
        <v>0</v>
      </c>
      <c r="KU148" s="40"/>
    </row>
    <row r="149" spans="1:307">
      <c r="A149" s="61"/>
      <c r="B149" s="61" t="s">
        <v>70</v>
      </c>
      <c r="D149" s="61"/>
      <c r="E149" s="62"/>
      <c r="F149" s="62"/>
      <c r="G149" s="61"/>
      <c r="H149" s="236"/>
      <c r="I149" s="258">
        <v>3450</v>
      </c>
      <c r="J149" s="254"/>
      <c r="K149" s="7"/>
      <c r="L149" s="236"/>
      <c r="M149" s="258">
        <v>6498</v>
      </c>
      <c r="N149" s="254"/>
      <c r="O149" s="43"/>
      <c r="P149" s="236"/>
      <c r="Q149" s="258">
        <v>3942</v>
      </c>
      <c r="R149" s="254"/>
      <c r="S149" s="43"/>
      <c r="T149" s="236"/>
      <c r="U149" s="258">
        <v>6347</v>
      </c>
      <c r="V149" s="254"/>
      <c r="W149" s="43"/>
      <c r="X149" s="37"/>
      <c r="Y149" s="55">
        <f t="shared" si="37"/>
        <v>20237</v>
      </c>
      <c r="Z149" s="40"/>
      <c r="AB149" s="236"/>
      <c r="AC149" s="258">
        <v>6675</v>
      </c>
      <c r="AD149" s="254"/>
      <c r="AE149" s="7"/>
      <c r="AF149" s="236"/>
      <c r="AG149" s="258">
        <v>3572</v>
      </c>
      <c r="AH149" s="254"/>
      <c r="AI149" s="43"/>
      <c r="AJ149" s="236"/>
      <c r="AK149" s="258">
        <v>13559</v>
      </c>
      <c r="AL149" s="254"/>
      <c r="AM149" s="43"/>
      <c r="AN149" s="236"/>
      <c r="AO149" s="258">
        <v>4972</v>
      </c>
      <c r="AP149" s="254"/>
      <c r="AQ149" s="43"/>
      <c r="AR149" s="37"/>
      <c r="AS149" s="55">
        <f t="shared" ref="AS149:AS156" si="50">AC149+AG149+AK149+AO149</f>
        <v>28778</v>
      </c>
      <c r="AT149" s="40"/>
      <c r="AV149" s="236"/>
      <c r="AW149" s="258">
        <v>11337</v>
      </c>
      <c r="AX149" s="254"/>
      <c r="AY149" s="7"/>
      <c r="AZ149" s="236"/>
      <c r="BA149" s="258">
        <v>7083</v>
      </c>
      <c r="BB149" s="254"/>
      <c r="BC149" s="43"/>
      <c r="BD149" s="236"/>
      <c r="BE149" s="258">
        <v>5994</v>
      </c>
      <c r="BF149" s="254"/>
      <c r="BG149" s="43"/>
      <c r="BH149" s="236"/>
      <c r="BI149" s="258">
        <v>4413</v>
      </c>
      <c r="BJ149" s="254"/>
      <c r="BK149" s="43"/>
      <c r="BL149" s="37"/>
      <c r="BM149" s="55">
        <f t="shared" si="38"/>
        <v>28827</v>
      </c>
      <c r="BN149" s="40"/>
      <c r="BP149" s="236"/>
      <c r="BQ149" s="258">
        <v>2682</v>
      </c>
      <c r="BR149" s="254"/>
      <c r="BS149" s="7"/>
      <c r="BT149" s="236"/>
      <c r="BU149" s="258">
        <v>6429</v>
      </c>
      <c r="BV149" s="254"/>
      <c r="BW149" s="43"/>
      <c r="BX149" s="236"/>
      <c r="BY149" s="258">
        <v>3311</v>
      </c>
      <c r="BZ149" s="254"/>
      <c r="CA149" s="43"/>
      <c r="CB149" s="236"/>
      <c r="CC149" s="258">
        <v>5284</v>
      </c>
      <c r="CD149" s="254"/>
      <c r="CE149" s="43"/>
      <c r="CF149" s="37"/>
      <c r="CG149" s="55">
        <f>BQ149+BU149+BY149+CC149</f>
        <v>17706</v>
      </c>
      <c r="CH149" s="40"/>
      <c r="CJ149" s="236"/>
      <c r="CK149" s="258">
        <v>2805</v>
      </c>
      <c r="CL149" s="254"/>
      <c r="CM149" s="7"/>
      <c r="CN149" s="236"/>
      <c r="CO149" s="258">
        <v>250</v>
      </c>
      <c r="CP149" s="254"/>
      <c r="CQ149" s="43"/>
      <c r="CR149" s="236"/>
      <c r="CS149" s="258">
        <v>2336</v>
      </c>
      <c r="CT149" s="254"/>
      <c r="CU149" s="43"/>
      <c r="CV149" s="236"/>
      <c r="CW149" s="258">
        <v>1997</v>
      </c>
      <c r="CX149" s="254"/>
      <c r="CY149" s="43"/>
      <c r="CZ149" s="37"/>
      <c r="DA149" s="55">
        <f t="shared" si="39"/>
        <v>7388</v>
      </c>
      <c r="DB149" s="40"/>
      <c r="DC149" s="9"/>
      <c r="DE149" s="274"/>
      <c r="DF149" s="689">
        <f ca="1">(DA79-DF79)+(DA69-DF69)-DF30</f>
        <v>0</v>
      </c>
      <c r="DG149" s="291"/>
      <c r="DI149" s="274"/>
      <c r="DJ149" s="689">
        <f ca="1">(DF79-DJ79)+(DF69-DJ69)-DJ30</f>
        <v>1.2079226507921703E-13</v>
      </c>
      <c r="DK149" s="291"/>
      <c r="DM149" s="274"/>
      <c r="DN149" s="689">
        <f ca="1">(DJ79-DN79)+(DJ69-DN69)-DN30</f>
        <v>0</v>
      </c>
      <c r="DO149" s="291"/>
      <c r="DQ149" s="274"/>
      <c r="DR149" s="689">
        <f ca="1">(DN79-DR79)+(DN69-DR69)-DR30</f>
        <v>-1.4921397450962104E-13</v>
      </c>
      <c r="DS149" s="291"/>
      <c r="DU149" s="37"/>
      <c r="DV149" s="55">
        <f t="shared" ca="1" si="40"/>
        <v>-2.8421709430404007E-14</v>
      </c>
      <c r="DW149" s="40"/>
      <c r="DY149" s="274"/>
      <c r="DZ149" s="689">
        <f ca="1">(DV79-DZ79)+(DV69-DZ69)-DZ30</f>
        <v>-7.815970093361102E-14</v>
      </c>
      <c r="EA149" s="291"/>
      <c r="EB149" s="1"/>
      <c r="EC149" s="274"/>
      <c r="ED149" s="689">
        <f ca="1">(DZ79-ED79)+(DZ69-ED69)-ED30</f>
        <v>-8.5265128291212022E-14</v>
      </c>
      <c r="EE149" s="728"/>
      <c r="EF149" s="269"/>
      <c r="EG149" s="729"/>
      <c r="EH149" s="689">
        <f ca="1">(ED79-EH79)+(ED69-EH69)-EH30</f>
        <v>9.2370555648813024E-14</v>
      </c>
      <c r="EI149" s="728"/>
      <c r="EJ149" s="269"/>
      <c r="EK149" s="729"/>
      <c r="EL149" s="689">
        <f ca="1">(EH79-EL79)+(EH69-EL69)-EL30</f>
        <v>0</v>
      </c>
      <c r="EM149" s="291"/>
      <c r="EO149" s="37"/>
      <c r="EP149" s="55">
        <f t="shared" ca="1" si="41"/>
        <v>-7.1054273576010019E-14</v>
      </c>
      <c r="EQ149" s="40"/>
      <c r="ES149" s="274"/>
      <c r="ET149" s="689">
        <f ca="1">(EP79-ET79)+(EP69-ET69)-ET30</f>
        <v>8.5265128291212022E-14</v>
      </c>
      <c r="EU149" s="291"/>
      <c r="EV149" s="1"/>
      <c r="EW149" s="274"/>
      <c r="EX149" s="689">
        <f ca="1">(ET79-EX79)+(ET69-EX69)-EX30</f>
        <v>8.5265128291212022E-14</v>
      </c>
      <c r="EY149" s="728"/>
      <c r="EZ149" s="269"/>
      <c r="FA149" s="729"/>
      <c r="FB149" s="689">
        <f ca="1">(EX79-FB79)+(EX69-FB69)-FB30</f>
        <v>0</v>
      </c>
      <c r="FC149" s="728"/>
      <c r="FD149" s="269"/>
      <c r="FE149" s="729"/>
      <c r="FF149" s="689">
        <f ca="1">(FB79-FF79)+(FB69-FF69)-FF30</f>
        <v>-8.5265128291212022E-14</v>
      </c>
      <c r="FG149" s="291"/>
      <c r="FI149" s="37"/>
      <c r="FJ149" s="55">
        <f t="shared" ca="1" si="42"/>
        <v>8.5265128291212022E-14</v>
      </c>
      <c r="FK149" s="40"/>
      <c r="FM149" s="274"/>
      <c r="FN149" s="689">
        <f ca="1">(FJ79-FN79)+(FJ69-FN69)-FN30</f>
        <v>-1.0658141036401503E-13</v>
      </c>
      <c r="FO149" s="291"/>
      <c r="FP149" s="1"/>
      <c r="FQ149" s="274"/>
      <c r="FR149" s="689">
        <f ca="1">(FN79-FR79)+(FN69-FR69)-FR30</f>
        <v>0</v>
      </c>
      <c r="FS149" s="728"/>
      <c r="FT149" s="269"/>
      <c r="FU149" s="729"/>
      <c r="FV149" s="689">
        <f ca="1">(FR79-FV79)+(FR69-FV69)-FV30</f>
        <v>-9.9475983006414026E-14</v>
      </c>
      <c r="FW149" s="728"/>
      <c r="FX149" s="269"/>
      <c r="FY149" s="729"/>
      <c r="FZ149" s="689">
        <f ca="1">(FV79-FZ79)+(FV69-FZ69)-FZ30</f>
        <v>-7.1054273576010019E-14</v>
      </c>
      <c r="GA149" s="291"/>
      <c r="GC149" s="37"/>
      <c r="GD149" s="55">
        <f t="shared" ca="1" si="43"/>
        <v>-2.7711166694643907E-13</v>
      </c>
      <c r="GE149" s="40"/>
      <c r="GG149" s="274"/>
      <c r="GH149" s="689">
        <f ca="1">(GD79-GH79)+(GD69-GH69)-GH30</f>
        <v>0</v>
      </c>
      <c r="GI149" s="291"/>
      <c r="GJ149" s="1"/>
      <c r="GK149" s="274"/>
      <c r="GL149" s="689">
        <f ca="1">(GH79-GL79)+(GH69-GL69)-GL30</f>
        <v>0</v>
      </c>
      <c r="GM149" s="728"/>
      <c r="GN149" s="269"/>
      <c r="GO149" s="729"/>
      <c r="GP149" s="689">
        <f ca="1">(GL79-GP79)+(GL69-GP69)-GP30</f>
        <v>-6.3948846218409017E-14</v>
      </c>
      <c r="GQ149" s="728"/>
      <c r="GR149" s="269"/>
      <c r="GS149" s="729"/>
      <c r="GT149" s="689">
        <f ca="1">(GP79-GT79)+(GP69-GT69)-GT30</f>
        <v>0</v>
      </c>
      <c r="GU149" s="291"/>
      <c r="GW149" s="37"/>
      <c r="GX149" s="55">
        <f t="shared" ca="1" si="44"/>
        <v>-6.3948846218409017E-14</v>
      </c>
      <c r="GY149" s="40"/>
      <c r="HA149" s="274"/>
      <c r="HB149" s="689">
        <f ca="1">(GX79-HB79)+(GX69-HB69)-HB30</f>
        <v>7.815970093361102E-14</v>
      </c>
      <c r="HC149" s="291"/>
      <c r="HD149" s="1"/>
      <c r="HE149" s="274"/>
      <c r="HF149" s="689">
        <f ca="1">(HB79-HF79)+(HB69-HF69)-HF30</f>
        <v>0</v>
      </c>
      <c r="HG149" s="728"/>
      <c r="HH149" s="269"/>
      <c r="HI149" s="729"/>
      <c r="HJ149" s="689">
        <f ca="1">(HF79-HJ79)+(HF69-HJ69)-HJ30</f>
        <v>7.815970093361102E-14</v>
      </c>
      <c r="HK149" s="728"/>
      <c r="HL149" s="269"/>
      <c r="HM149" s="729"/>
      <c r="HN149" s="689">
        <f ca="1">(HJ79-HN79)+(HJ69-HN69)-HN30</f>
        <v>6.3948846218409017E-14</v>
      </c>
      <c r="HO149" s="291"/>
      <c r="HQ149" s="37"/>
      <c r="HR149" s="55">
        <f t="shared" ca="1" si="45"/>
        <v>2.2026824808563106E-13</v>
      </c>
      <c r="HS149" s="40"/>
      <c r="HU149" s="274"/>
      <c r="HV149" s="689">
        <f ca="1">(HR79-HV79)+(HR69-HV69)-HV30</f>
        <v>0</v>
      </c>
      <c r="HW149" s="291"/>
      <c r="HX149" s="1"/>
      <c r="HY149" s="274"/>
      <c r="HZ149" s="689">
        <f ca="1">(HV79-HZ79)+(HV69-HZ69)-HZ30</f>
        <v>0</v>
      </c>
      <c r="IA149" s="728"/>
      <c r="IB149" s="269"/>
      <c r="IC149" s="729"/>
      <c r="ID149" s="689">
        <f ca="1">(HZ79-ID79)+(HZ69-ID69)-ID30</f>
        <v>-5.6843418860808015E-14</v>
      </c>
      <c r="IE149" s="728"/>
      <c r="IF149" s="269"/>
      <c r="IG149" s="729"/>
      <c r="IH149" s="689">
        <f ca="1">(ID79-IH79)+(ID69-IH69)-IH30</f>
        <v>0</v>
      </c>
      <c r="II149" s="291"/>
      <c r="IK149" s="37"/>
      <c r="IL149" s="55">
        <f t="shared" ca="1" si="46"/>
        <v>-5.6843418860808015E-14</v>
      </c>
      <c r="IM149" s="40"/>
      <c r="IO149" s="274"/>
      <c r="IP149" s="689">
        <f ca="1">(IL79-IP79)+(IL69-IP69)-IP30</f>
        <v>0</v>
      </c>
      <c r="IQ149" s="291"/>
      <c r="IR149" s="1"/>
      <c r="IS149" s="274"/>
      <c r="IT149" s="689">
        <f ca="1">(IP79-IT79)+(IP69-IT69)-IT30</f>
        <v>0</v>
      </c>
      <c r="IU149" s="728"/>
      <c r="IV149" s="269"/>
      <c r="IW149" s="729"/>
      <c r="IX149" s="689">
        <f ca="1">(IT79-IX79)+(IT69-IX69)-IX30</f>
        <v>0</v>
      </c>
      <c r="IY149" s="728"/>
      <c r="IZ149" s="269"/>
      <c r="JA149" s="729"/>
      <c r="JB149" s="689">
        <f ca="1">(IX79-JB79)+(IX69-JB69)-JB30</f>
        <v>0</v>
      </c>
      <c r="JC149" s="291"/>
      <c r="JE149" s="37"/>
      <c r="JF149" s="55">
        <f t="shared" ca="1" si="47"/>
        <v>0</v>
      </c>
      <c r="JG149" s="40"/>
      <c r="JI149" s="274"/>
      <c r="JJ149" s="689">
        <f ca="1">(JF79-JJ79)+(JF69-JJ69)-JJ30</f>
        <v>0</v>
      </c>
      <c r="JK149" s="291"/>
      <c r="JL149" s="1"/>
      <c r="JM149" s="274"/>
      <c r="JN149" s="689">
        <f ca="1">(JJ79-JN79)+(JJ69-JN69)-JN30</f>
        <v>0</v>
      </c>
      <c r="JO149" s="728"/>
      <c r="JP149" s="269"/>
      <c r="JQ149" s="729"/>
      <c r="JR149" s="689">
        <f ca="1">(JN79-JR79)+(JN69-JR69)-JR30</f>
        <v>0</v>
      </c>
      <c r="JS149" s="728"/>
      <c r="JT149" s="269"/>
      <c r="JU149" s="729"/>
      <c r="JV149" s="689">
        <f ca="1">(JR79-JV79)+(JR69-JV69)-JV30</f>
        <v>0</v>
      </c>
      <c r="JW149" s="291"/>
      <c r="JY149" s="37"/>
      <c r="JZ149" s="55">
        <f t="shared" ca="1" si="48"/>
        <v>0</v>
      </c>
      <c r="KA149" s="40"/>
      <c r="KC149" s="274"/>
      <c r="KD149" s="689">
        <f ca="1">(JZ79-KD79)+(JZ69-KD69)-KD30</f>
        <v>0</v>
      </c>
      <c r="KE149" s="291"/>
      <c r="KF149" s="1"/>
      <c r="KG149" s="274"/>
      <c r="KH149" s="689">
        <f ca="1">(KD79-KH79)+(KD69-KH69)-KH30</f>
        <v>0</v>
      </c>
      <c r="KI149" s="728"/>
      <c r="KJ149" s="269"/>
      <c r="KK149" s="729"/>
      <c r="KL149" s="689">
        <f ca="1">(KH79-KL79)+(KH69-KL69)-KL30</f>
        <v>0</v>
      </c>
      <c r="KM149" s="728"/>
      <c r="KN149" s="269"/>
      <c r="KO149" s="729"/>
      <c r="KP149" s="689">
        <f ca="1">(KL79-KP79)+(KL69-KP69)-KP30</f>
        <v>0</v>
      </c>
      <c r="KQ149" s="291"/>
      <c r="KS149" s="37"/>
      <c r="KT149" s="55">
        <f t="shared" ca="1" si="49"/>
        <v>0</v>
      </c>
      <c r="KU149" s="40"/>
    </row>
    <row r="150" spans="1:307">
      <c r="A150" s="61"/>
      <c r="B150" s="61" t="s">
        <v>71</v>
      </c>
      <c r="D150" s="61"/>
      <c r="E150" s="62"/>
      <c r="F150" s="62"/>
      <c r="G150" s="61"/>
      <c r="H150" s="236"/>
      <c r="I150" s="258">
        <v>3906</v>
      </c>
      <c r="J150" s="254"/>
      <c r="K150" s="7"/>
      <c r="L150" s="236"/>
      <c r="M150" s="258">
        <v>3306</v>
      </c>
      <c r="N150" s="254"/>
      <c r="O150" s="43"/>
      <c r="P150" s="236"/>
      <c r="Q150" s="258">
        <v>4420</v>
      </c>
      <c r="R150" s="254"/>
      <c r="S150" s="43"/>
      <c r="T150" s="236"/>
      <c r="U150" s="258">
        <v>3661</v>
      </c>
      <c r="V150" s="254"/>
      <c r="W150" s="43"/>
      <c r="X150" s="37"/>
      <c r="Y150" s="55">
        <f t="shared" si="37"/>
        <v>15293</v>
      </c>
      <c r="Z150" s="40"/>
      <c r="AB150" s="236"/>
      <c r="AC150" s="258">
        <v>4133</v>
      </c>
      <c r="AD150" s="254"/>
      <c r="AE150" s="7"/>
      <c r="AF150" s="236"/>
      <c r="AG150" s="258">
        <v>3822</v>
      </c>
      <c r="AH150" s="254"/>
      <c r="AI150" s="43"/>
      <c r="AJ150" s="236"/>
      <c r="AK150" s="258">
        <v>3835</v>
      </c>
      <c r="AL150" s="254"/>
      <c r="AM150" s="43"/>
      <c r="AN150" s="236"/>
      <c r="AO150" s="258">
        <v>2325</v>
      </c>
      <c r="AP150" s="254"/>
      <c r="AQ150" s="43"/>
      <c r="AR150" s="37"/>
      <c r="AS150" s="55">
        <f t="shared" si="50"/>
        <v>14115</v>
      </c>
      <c r="AT150" s="40"/>
      <c r="AV150" s="236"/>
      <c r="AW150" s="258">
        <v>2449</v>
      </c>
      <c r="AX150" s="254"/>
      <c r="AY150" s="7"/>
      <c r="AZ150" s="236"/>
      <c r="BA150" s="258">
        <v>2796</v>
      </c>
      <c r="BB150" s="254"/>
      <c r="BC150" s="43"/>
      <c r="BD150" s="236"/>
      <c r="BE150" s="258">
        <v>3145</v>
      </c>
      <c r="BF150" s="254"/>
      <c r="BG150" s="43"/>
      <c r="BH150" s="236"/>
      <c r="BI150" s="258">
        <v>3753</v>
      </c>
      <c r="BJ150" s="254"/>
      <c r="BK150" s="43"/>
      <c r="BL150" s="37"/>
      <c r="BM150" s="55">
        <f t="shared" si="38"/>
        <v>12143</v>
      </c>
      <c r="BN150" s="40"/>
      <c r="BP150" s="236"/>
      <c r="BQ150" s="258">
        <v>3929</v>
      </c>
      <c r="BR150" s="254"/>
      <c r="BS150" s="7"/>
      <c r="BT150" s="236"/>
      <c r="BU150" s="258">
        <v>3436</v>
      </c>
      <c r="BV150" s="254"/>
      <c r="BW150" s="43"/>
      <c r="BX150" s="236"/>
      <c r="BY150" s="258">
        <v>4894</v>
      </c>
      <c r="BZ150" s="254"/>
      <c r="CA150" s="43"/>
      <c r="CB150" s="236"/>
      <c r="CC150" s="258">
        <v>3510</v>
      </c>
      <c r="CD150" s="254"/>
      <c r="CE150" s="43"/>
      <c r="CF150" s="37"/>
      <c r="CG150" s="55">
        <f>BQ150+BU150+BY150+CC150</f>
        <v>15769</v>
      </c>
      <c r="CH150" s="40"/>
      <c r="CJ150" s="236"/>
      <c r="CK150" s="258">
        <v>2541</v>
      </c>
      <c r="CL150" s="254"/>
      <c r="CM150" s="7"/>
      <c r="CN150" s="236"/>
      <c r="CO150" s="258">
        <v>3722</v>
      </c>
      <c r="CP150" s="254"/>
      <c r="CQ150" s="43"/>
      <c r="CR150" s="236"/>
      <c r="CS150" s="258">
        <v>4534</v>
      </c>
      <c r="CT150" s="254"/>
      <c r="CU150" s="43"/>
      <c r="CV150" s="236"/>
      <c r="CW150" s="258">
        <v>2131</v>
      </c>
      <c r="CX150" s="254"/>
      <c r="CY150" s="43"/>
      <c r="CZ150" s="37"/>
      <c r="DA150" s="55">
        <f t="shared" si="39"/>
        <v>12928</v>
      </c>
      <c r="DB150" s="40"/>
      <c r="DC150" s="9"/>
      <c r="DE150" s="274"/>
      <c r="DF150" s="689">
        <v>0</v>
      </c>
      <c r="DG150" s="291"/>
      <c r="DH150" s="74"/>
      <c r="DI150" s="274"/>
      <c r="DJ150" s="689">
        <v>0</v>
      </c>
      <c r="DK150" s="291"/>
      <c r="DL150" s="74"/>
      <c r="DM150" s="274"/>
      <c r="DN150" s="689">
        <v>0</v>
      </c>
      <c r="DO150" s="291"/>
      <c r="DP150" s="74"/>
      <c r="DQ150" s="274"/>
      <c r="DR150" s="689">
        <v>0</v>
      </c>
      <c r="DS150" s="291"/>
      <c r="DT150" s="74"/>
      <c r="DU150" s="37"/>
      <c r="DV150" s="55">
        <f t="shared" si="40"/>
        <v>0</v>
      </c>
      <c r="DW150" s="40"/>
      <c r="DX150" s="74"/>
      <c r="DY150" s="274"/>
      <c r="DZ150" s="689">
        <v>0</v>
      </c>
      <c r="EA150" s="291"/>
      <c r="EB150" s="74"/>
      <c r="EC150" s="274"/>
      <c r="ED150" s="689">
        <v>0</v>
      </c>
      <c r="EE150" s="291"/>
      <c r="EF150" s="74"/>
      <c r="EG150" s="274"/>
      <c r="EH150" s="689">
        <v>0</v>
      </c>
      <c r="EI150" s="291"/>
      <c r="EJ150" s="74"/>
      <c r="EK150" s="274"/>
      <c r="EL150" s="689">
        <v>0</v>
      </c>
      <c r="EM150" s="291"/>
      <c r="EN150" s="74"/>
      <c r="EO150" s="37"/>
      <c r="EP150" s="55">
        <f t="shared" si="41"/>
        <v>0</v>
      </c>
      <c r="EQ150" s="40"/>
      <c r="ER150" s="74"/>
      <c r="ES150" s="274"/>
      <c r="ET150" s="689">
        <v>0</v>
      </c>
      <c r="EU150" s="291"/>
      <c r="EV150" s="74"/>
      <c r="EW150" s="274"/>
      <c r="EX150" s="689">
        <v>0</v>
      </c>
      <c r="EY150" s="291"/>
      <c r="EZ150" s="74"/>
      <c r="FA150" s="274"/>
      <c r="FB150" s="689">
        <v>0</v>
      </c>
      <c r="FC150" s="291"/>
      <c r="FD150" s="74"/>
      <c r="FE150" s="274"/>
      <c r="FF150" s="689">
        <v>0</v>
      </c>
      <c r="FG150" s="291"/>
      <c r="FH150" s="74"/>
      <c r="FI150" s="37"/>
      <c r="FJ150" s="55">
        <f t="shared" si="42"/>
        <v>0</v>
      </c>
      <c r="FK150" s="40"/>
      <c r="FL150" s="74"/>
      <c r="FM150" s="274"/>
      <c r="FN150" s="689">
        <v>0</v>
      </c>
      <c r="FO150" s="291"/>
      <c r="FP150" s="74"/>
      <c r="FQ150" s="274"/>
      <c r="FR150" s="689">
        <v>0</v>
      </c>
      <c r="FS150" s="291"/>
      <c r="FT150" s="74"/>
      <c r="FU150" s="274"/>
      <c r="FV150" s="689">
        <v>0</v>
      </c>
      <c r="FW150" s="291"/>
      <c r="FX150" s="74"/>
      <c r="FY150" s="274"/>
      <c r="FZ150" s="689">
        <v>0</v>
      </c>
      <c r="GA150" s="291"/>
      <c r="GB150" s="74"/>
      <c r="GC150" s="37"/>
      <c r="GD150" s="55">
        <f t="shared" si="43"/>
        <v>0</v>
      </c>
      <c r="GE150" s="40"/>
      <c r="GF150" s="74"/>
      <c r="GG150" s="274"/>
      <c r="GH150" s="689">
        <v>0</v>
      </c>
      <c r="GI150" s="291"/>
      <c r="GJ150" s="74"/>
      <c r="GK150" s="274"/>
      <c r="GL150" s="689">
        <v>0</v>
      </c>
      <c r="GM150" s="291"/>
      <c r="GN150" s="74"/>
      <c r="GO150" s="274"/>
      <c r="GP150" s="689">
        <v>0</v>
      </c>
      <c r="GQ150" s="291"/>
      <c r="GR150" s="74"/>
      <c r="GS150" s="274"/>
      <c r="GT150" s="689">
        <v>0</v>
      </c>
      <c r="GU150" s="291"/>
      <c r="GV150" s="74"/>
      <c r="GW150" s="37"/>
      <c r="GX150" s="55">
        <f t="shared" si="44"/>
        <v>0</v>
      </c>
      <c r="GY150" s="40"/>
      <c r="GZ150" s="74"/>
      <c r="HA150" s="274"/>
      <c r="HB150" s="689">
        <v>0</v>
      </c>
      <c r="HC150" s="291"/>
      <c r="HD150" s="74"/>
      <c r="HE150" s="274"/>
      <c r="HF150" s="689">
        <v>0</v>
      </c>
      <c r="HG150" s="291"/>
      <c r="HH150" s="74"/>
      <c r="HI150" s="274"/>
      <c r="HJ150" s="689">
        <v>0</v>
      </c>
      <c r="HK150" s="291"/>
      <c r="HL150" s="74"/>
      <c r="HM150" s="274"/>
      <c r="HN150" s="689">
        <v>0</v>
      </c>
      <c r="HO150" s="291"/>
      <c r="HP150" s="74"/>
      <c r="HQ150" s="37"/>
      <c r="HR150" s="55">
        <f t="shared" si="45"/>
        <v>0</v>
      </c>
      <c r="HS150" s="40"/>
      <c r="HT150" s="74"/>
      <c r="HU150" s="274"/>
      <c r="HV150" s="689">
        <v>0</v>
      </c>
      <c r="HW150" s="291"/>
      <c r="HX150" s="74"/>
      <c r="HY150" s="274"/>
      <c r="HZ150" s="689">
        <v>0</v>
      </c>
      <c r="IA150" s="291"/>
      <c r="IB150" s="74"/>
      <c r="IC150" s="274"/>
      <c r="ID150" s="689">
        <v>0</v>
      </c>
      <c r="IE150" s="291"/>
      <c r="IF150" s="74"/>
      <c r="IG150" s="274"/>
      <c r="IH150" s="689">
        <v>0</v>
      </c>
      <c r="II150" s="291"/>
      <c r="IJ150" s="74"/>
      <c r="IK150" s="37"/>
      <c r="IL150" s="55">
        <f t="shared" si="46"/>
        <v>0</v>
      </c>
      <c r="IM150" s="40"/>
      <c r="IN150" s="74"/>
      <c r="IO150" s="274"/>
      <c r="IP150" s="689">
        <v>0</v>
      </c>
      <c r="IQ150" s="291"/>
      <c r="IR150" s="74"/>
      <c r="IS150" s="274"/>
      <c r="IT150" s="689">
        <v>0</v>
      </c>
      <c r="IU150" s="291"/>
      <c r="IV150" s="74"/>
      <c r="IW150" s="274"/>
      <c r="IX150" s="689">
        <v>0</v>
      </c>
      <c r="IY150" s="291"/>
      <c r="IZ150" s="74"/>
      <c r="JA150" s="274"/>
      <c r="JB150" s="689">
        <v>0</v>
      </c>
      <c r="JC150" s="291"/>
      <c r="JD150" s="74"/>
      <c r="JE150" s="37"/>
      <c r="JF150" s="55">
        <f t="shared" si="47"/>
        <v>0</v>
      </c>
      <c r="JG150" s="40"/>
      <c r="JH150" s="74"/>
      <c r="JI150" s="274"/>
      <c r="JJ150" s="689">
        <v>0</v>
      </c>
      <c r="JK150" s="291"/>
      <c r="JL150" s="74"/>
      <c r="JM150" s="274"/>
      <c r="JN150" s="689">
        <v>0</v>
      </c>
      <c r="JO150" s="291"/>
      <c r="JP150" s="74"/>
      <c r="JQ150" s="274"/>
      <c r="JR150" s="689">
        <v>0</v>
      </c>
      <c r="JS150" s="291"/>
      <c r="JT150" s="74"/>
      <c r="JU150" s="274"/>
      <c r="JV150" s="689">
        <v>0</v>
      </c>
      <c r="JW150" s="291"/>
      <c r="JX150" s="74"/>
      <c r="JY150" s="37"/>
      <c r="JZ150" s="55">
        <f t="shared" si="48"/>
        <v>0</v>
      </c>
      <c r="KA150" s="40"/>
      <c r="KB150" s="74"/>
      <c r="KC150" s="274"/>
      <c r="KD150" s="689">
        <v>0</v>
      </c>
      <c r="KE150" s="291"/>
      <c r="KF150" s="74"/>
      <c r="KG150" s="274"/>
      <c r="KH150" s="689">
        <v>0</v>
      </c>
      <c r="KI150" s="291"/>
      <c r="KJ150" s="74"/>
      <c r="KK150" s="274"/>
      <c r="KL150" s="689">
        <v>0</v>
      </c>
      <c r="KM150" s="291"/>
      <c r="KN150" s="74"/>
      <c r="KO150" s="274"/>
      <c r="KP150" s="689">
        <v>0</v>
      </c>
      <c r="KQ150" s="291"/>
      <c r="KR150" s="74"/>
      <c r="KS150" s="37"/>
      <c r="KT150" s="55">
        <f t="shared" si="49"/>
        <v>0</v>
      </c>
      <c r="KU150" s="40"/>
    </row>
    <row r="151" spans="1:307">
      <c r="A151" s="61"/>
      <c r="B151" s="61" t="s">
        <v>72</v>
      </c>
      <c r="D151" s="61"/>
      <c r="E151" s="62"/>
      <c r="F151" s="62"/>
      <c r="G151" s="61"/>
      <c r="H151" s="236"/>
      <c r="I151" s="258">
        <v>-184</v>
      </c>
      <c r="J151" s="254"/>
      <c r="K151" s="7"/>
      <c r="L151" s="236"/>
      <c r="M151" s="258">
        <v>-33</v>
      </c>
      <c r="N151" s="254"/>
      <c r="O151" s="43"/>
      <c r="P151" s="236"/>
      <c r="Q151" s="258">
        <v>-21</v>
      </c>
      <c r="R151" s="254"/>
      <c r="S151" s="43"/>
      <c r="T151" s="236"/>
      <c r="U151" s="258">
        <v>-88</v>
      </c>
      <c r="V151" s="254"/>
      <c r="W151" s="43"/>
      <c r="X151" s="37"/>
      <c r="Y151" s="55">
        <f>+M151+I151+Q151+U151</f>
        <v>-326</v>
      </c>
      <c r="Z151" s="40"/>
      <c r="AB151" s="236"/>
      <c r="AC151" s="258">
        <v>-614</v>
      </c>
      <c r="AD151" s="254"/>
      <c r="AE151" s="7"/>
      <c r="AF151" s="236"/>
      <c r="AG151" s="258">
        <v>-103</v>
      </c>
      <c r="AH151" s="254"/>
      <c r="AI151" s="43"/>
      <c r="AJ151" s="236"/>
      <c r="AK151" s="258">
        <v>-2072</v>
      </c>
      <c r="AL151" s="254"/>
      <c r="AM151" s="43"/>
      <c r="AN151" s="236"/>
      <c r="AO151" s="258">
        <v>0</v>
      </c>
      <c r="AP151" s="254"/>
      <c r="AQ151" s="43"/>
      <c r="AR151" s="37"/>
      <c r="AS151" s="55">
        <f t="shared" si="50"/>
        <v>-2789</v>
      </c>
      <c r="AT151" s="40"/>
      <c r="AV151" s="236"/>
      <c r="AW151" s="258">
        <v>-251</v>
      </c>
      <c r="AX151" s="254"/>
      <c r="AY151" s="7"/>
      <c r="AZ151" s="236"/>
      <c r="BA151" s="258">
        <v>0</v>
      </c>
      <c r="BB151" s="254"/>
      <c r="BC151" s="43"/>
      <c r="BD151" s="236"/>
      <c r="BE151" s="258">
        <v>-2960</v>
      </c>
      <c r="BF151" s="254"/>
      <c r="BG151" s="43"/>
      <c r="BH151" s="236"/>
      <c r="BI151" s="258">
        <v>-113</v>
      </c>
      <c r="BJ151" s="254"/>
      <c r="BK151" s="43"/>
      <c r="BL151" s="37"/>
      <c r="BM151" s="55">
        <f t="shared" si="38"/>
        <v>-3324</v>
      </c>
      <c r="BN151" s="40"/>
      <c r="BP151" s="236"/>
      <c r="BQ151" s="258">
        <v>-725</v>
      </c>
      <c r="BR151" s="254"/>
      <c r="BS151" s="7"/>
      <c r="BT151" s="236"/>
      <c r="BU151" s="258">
        <v>-2</v>
      </c>
      <c r="BV151" s="254"/>
      <c r="BW151" s="43"/>
      <c r="BX151" s="236"/>
      <c r="BY151" s="258">
        <v>-2035</v>
      </c>
      <c r="BZ151" s="254"/>
      <c r="CA151" s="43"/>
      <c r="CB151" s="236"/>
      <c r="CC151" s="258">
        <v>-217</v>
      </c>
      <c r="CD151" s="254"/>
      <c r="CE151" s="43"/>
      <c r="CF151" s="37"/>
      <c r="CG151" s="55">
        <v>-1642</v>
      </c>
      <c r="CH151" s="40"/>
      <c r="CJ151" s="236"/>
      <c r="CK151" s="258">
        <v>-1964</v>
      </c>
      <c r="CL151" s="254"/>
      <c r="CM151" s="7"/>
      <c r="CN151" s="236"/>
      <c r="CO151" s="258">
        <v>365</v>
      </c>
      <c r="CP151" s="254"/>
      <c r="CQ151" s="43"/>
      <c r="CR151" s="236"/>
      <c r="CS151" s="258">
        <v>-576</v>
      </c>
      <c r="CT151" s="254"/>
      <c r="CU151" s="43"/>
      <c r="CV151" s="236"/>
      <c r="CW151" s="258">
        <v>0</v>
      </c>
      <c r="CX151" s="254"/>
      <c r="CY151" s="43"/>
      <c r="CZ151" s="37"/>
      <c r="DA151" s="55">
        <f t="shared" si="39"/>
        <v>-2175</v>
      </c>
      <c r="DB151" s="40"/>
      <c r="DC151" s="9"/>
      <c r="DE151" s="274"/>
      <c r="DF151" s="689">
        <f>DA78-DF78</f>
        <v>0</v>
      </c>
      <c r="DG151" s="291"/>
      <c r="DI151" s="274"/>
      <c r="DJ151" s="689">
        <f>DF78-DJ78</f>
        <v>0</v>
      </c>
      <c r="DK151" s="291"/>
      <c r="DM151" s="274"/>
      <c r="DN151" s="689">
        <f>DJ78-DN78</f>
        <v>-2.5999999999985448</v>
      </c>
      <c r="DO151" s="291"/>
      <c r="DQ151" s="274"/>
      <c r="DR151" s="689">
        <f>DN78-DR78</f>
        <v>0</v>
      </c>
      <c r="DS151" s="291"/>
      <c r="DU151" s="37"/>
      <c r="DV151" s="55">
        <f t="shared" si="40"/>
        <v>-2.5999999999985448</v>
      </c>
      <c r="DW151" s="40"/>
      <c r="DY151" s="274"/>
      <c r="DZ151" s="689">
        <f>DV78-DZ78</f>
        <v>0</v>
      </c>
      <c r="EA151" s="291"/>
      <c r="EB151" s="1"/>
      <c r="EC151" s="274"/>
      <c r="ED151" s="689">
        <f>DZ78-ED78</f>
        <v>0</v>
      </c>
      <c r="EE151" s="291"/>
      <c r="EF151" s="1"/>
      <c r="EG151" s="274"/>
      <c r="EH151" s="689">
        <f>ED78-EH78</f>
        <v>0</v>
      </c>
      <c r="EI151" s="291"/>
      <c r="EJ151" s="1"/>
      <c r="EK151" s="274"/>
      <c r="EL151" s="689">
        <f>EH78-EL78</f>
        <v>0</v>
      </c>
      <c r="EM151" s="291"/>
      <c r="EO151" s="37"/>
      <c r="EP151" s="55">
        <f t="shared" si="41"/>
        <v>0</v>
      </c>
      <c r="EQ151" s="40"/>
      <c r="ES151" s="274"/>
      <c r="ET151" s="689">
        <f>EP78-ET78</f>
        <v>0</v>
      </c>
      <c r="EU151" s="291"/>
      <c r="EV151" s="1"/>
      <c r="EW151" s="274"/>
      <c r="EX151" s="689">
        <f>ET78-EX78</f>
        <v>0</v>
      </c>
      <c r="EY151" s="291"/>
      <c r="EZ151" s="1"/>
      <c r="FA151" s="274"/>
      <c r="FB151" s="689">
        <f>EX78-FB78</f>
        <v>0</v>
      </c>
      <c r="FC151" s="291"/>
      <c r="FD151" s="1"/>
      <c r="FE151" s="274"/>
      <c r="FF151" s="689">
        <f>FB78-FF78</f>
        <v>0</v>
      </c>
      <c r="FG151" s="291"/>
      <c r="FI151" s="37"/>
      <c r="FJ151" s="55">
        <f t="shared" si="42"/>
        <v>0</v>
      </c>
      <c r="FK151" s="40"/>
      <c r="FM151" s="274"/>
      <c r="FN151" s="689">
        <f>FJ78-FN78</f>
        <v>0</v>
      </c>
      <c r="FO151" s="291"/>
      <c r="FP151" s="1"/>
      <c r="FQ151" s="274"/>
      <c r="FR151" s="689">
        <f>FN78-FR78</f>
        <v>0</v>
      </c>
      <c r="FS151" s="291"/>
      <c r="FT151" s="1"/>
      <c r="FU151" s="274"/>
      <c r="FV151" s="689">
        <f>FR78-FV78</f>
        <v>0</v>
      </c>
      <c r="FW151" s="291"/>
      <c r="FX151" s="1"/>
      <c r="FY151" s="274"/>
      <c r="FZ151" s="689">
        <f>FV78-FZ78</f>
        <v>0</v>
      </c>
      <c r="GA151" s="291"/>
      <c r="GC151" s="37"/>
      <c r="GD151" s="55">
        <f t="shared" si="43"/>
        <v>0</v>
      </c>
      <c r="GE151" s="40"/>
      <c r="GG151" s="274"/>
      <c r="GH151" s="689">
        <f>GD78-GH78</f>
        <v>0</v>
      </c>
      <c r="GI151" s="291"/>
      <c r="GJ151" s="1"/>
      <c r="GK151" s="274"/>
      <c r="GL151" s="689">
        <f>GH78-GL78</f>
        <v>0</v>
      </c>
      <c r="GM151" s="291"/>
      <c r="GN151" s="1"/>
      <c r="GO151" s="274"/>
      <c r="GP151" s="689">
        <f>GL78-GP78</f>
        <v>0</v>
      </c>
      <c r="GQ151" s="291"/>
      <c r="GR151" s="1"/>
      <c r="GS151" s="274"/>
      <c r="GT151" s="689">
        <f>GP78-GT78</f>
        <v>0</v>
      </c>
      <c r="GU151" s="291"/>
      <c r="GW151" s="37"/>
      <c r="GX151" s="55">
        <f t="shared" si="44"/>
        <v>0</v>
      </c>
      <c r="GY151" s="40"/>
      <c r="HA151" s="274"/>
      <c r="HB151" s="689">
        <f>GX78-HB78</f>
        <v>0</v>
      </c>
      <c r="HC151" s="291"/>
      <c r="HD151" s="1"/>
      <c r="HE151" s="274"/>
      <c r="HF151" s="689">
        <f>HB78-HF78</f>
        <v>0</v>
      </c>
      <c r="HG151" s="291"/>
      <c r="HH151" s="1"/>
      <c r="HI151" s="274"/>
      <c r="HJ151" s="689">
        <f>HF78-HJ78</f>
        <v>0</v>
      </c>
      <c r="HK151" s="291"/>
      <c r="HL151" s="1"/>
      <c r="HM151" s="274"/>
      <c r="HN151" s="689">
        <f>HJ78-HN78</f>
        <v>0</v>
      </c>
      <c r="HO151" s="291"/>
      <c r="HQ151" s="37"/>
      <c r="HR151" s="55">
        <f t="shared" si="45"/>
        <v>0</v>
      </c>
      <c r="HS151" s="40"/>
      <c r="HU151" s="274"/>
      <c r="HV151" s="689">
        <f>HR78-HV78</f>
        <v>0</v>
      </c>
      <c r="HW151" s="291"/>
      <c r="HX151" s="1"/>
      <c r="HY151" s="274"/>
      <c r="HZ151" s="689">
        <f>HV78-HZ78</f>
        <v>0</v>
      </c>
      <c r="IA151" s="291"/>
      <c r="IB151" s="1"/>
      <c r="IC151" s="274"/>
      <c r="ID151" s="689">
        <f>HZ78-ID78</f>
        <v>0</v>
      </c>
      <c r="IE151" s="291"/>
      <c r="IF151" s="1"/>
      <c r="IG151" s="274"/>
      <c r="IH151" s="689">
        <f>ID78-IH78</f>
        <v>0</v>
      </c>
      <c r="II151" s="291"/>
      <c r="IK151" s="37"/>
      <c r="IL151" s="55">
        <f t="shared" si="46"/>
        <v>0</v>
      </c>
      <c r="IM151" s="40"/>
      <c r="IO151" s="274"/>
      <c r="IP151" s="689">
        <f>IL78-IP78</f>
        <v>0</v>
      </c>
      <c r="IQ151" s="291"/>
      <c r="IR151" s="1"/>
      <c r="IS151" s="274"/>
      <c r="IT151" s="689">
        <f>IP78-IT78</f>
        <v>0</v>
      </c>
      <c r="IU151" s="291"/>
      <c r="IV151" s="1"/>
      <c r="IW151" s="274"/>
      <c r="IX151" s="689">
        <f>IT78-IX78</f>
        <v>0</v>
      </c>
      <c r="IY151" s="291"/>
      <c r="IZ151" s="1"/>
      <c r="JA151" s="274"/>
      <c r="JB151" s="689">
        <f>IX78-JB78</f>
        <v>0</v>
      </c>
      <c r="JC151" s="291"/>
      <c r="JE151" s="37"/>
      <c r="JF151" s="55">
        <f t="shared" si="47"/>
        <v>0</v>
      </c>
      <c r="JG151" s="40"/>
      <c r="JI151" s="274"/>
      <c r="JJ151" s="689">
        <f>JF78-JJ78</f>
        <v>0</v>
      </c>
      <c r="JK151" s="291"/>
      <c r="JL151" s="1"/>
      <c r="JM151" s="274"/>
      <c r="JN151" s="689">
        <f>JJ78-JN78</f>
        <v>0</v>
      </c>
      <c r="JO151" s="291"/>
      <c r="JP151" s="1"/>
      <c r="JQ151" s="274"/>
      <c r="JR151" s="689">
        <f>JN78-JR78</f>
        <v>0</v>
      </c>
      <c r="JS151" s="291"/>
      <c r="JT151" s="1"/>
      <c r="JU151" s="274"/>
      <c r="JV151" s="689">
        <f>JR78-JV78</f>
        <v>0</v>
      </c>
      <c r="JW151" s="291"/>
      <c r="JY151" s="37"/>
      <c r="JZ151" s="55">
        <f t="shared" si="48"/>
        <v>0</v>
      </c>
      <c r="KA151" s="40"/>
      <c r="KC151" s="274"/>
      <c r="KD151" s="689">
        <f>JZ78-KD78</f>
        <v>0</v>
      </c>
      <c r="KE151" s="291"/>
      <c r="KF151" s="1"/>
      <c r="KG151" s="274"/>
      <c r="KH151" s="689">
        <f>KD78-KH78</f>
        <v>0</v>
      </c>
      <c r="KI151" s="291"/>
      <c r="KJ151" s="1"/>
      <c r="KK151" s="274"/>
      <c r="KL151" s="689">
        <f>KH78-KL78</f>
        <v>0</v>
      </c>
      <c r="KM151" s="291"/>
      <c r="KN151" s="1"/>
      <c r="KO151" s="274"/>
      <c r="KP151" s="689">
        <f>KL78-KP78</f>
        <v>0</v>
      </c>
      <c r="KQ151" s="291"/>
      <c r="KS151" s="37"/>
      <c r="KT151" s="55">
        <f t="shared" si="49"/>
        <v>0</v>
      </c>
      <c r="KU151" s="40"/>
    </row>
    <row r="152" spans="1:307">
      <c r="A152" s="61"/>
      <c r="B152" s="61" t="s">
        <v>73</v>
      </c>
      <c r="E152" s="62"/>
      <c r="F152" s="62"/>
      <c r="G152" s="66"/>
      <c r="H152" s="236"/>
      <c r="I152" s="258">
        <v>-50</v>
      </c>
      <c r="J152" s="254"/>
      <c r="K152" s="7"/>
      <c r="L152" s="236"/>
      <c r="M152" s="258">
        <v>-41</v>
      </c>
      <c r="N152" s="254"/>
      <c r="O152" s="43"/>
      <c r="P152" s="236"/>
      <c r="Q152" s="258">
        <v>-64</v>
      </c>
      <c r="R152" s="254"/>
      <c r="S152" s="43"/>
      <c r="T152" s="236"/>
      <c r="U152" s="258">
        <v>-67</v>
      </c>
      <c r="V152" s="254"/>
      <c r="W152" s="43"/>
      <c r="X152" s="37"/>
      <c r="Y152" s="55">
        <f t="shared" si="37"/>
        <v>-222</v>
      </c>
      <c r="Z152" s="40"/>
      <c r="AB152" s="236"/>
      <c r="AC152" s="258">
        <v>-78</v>
      </c>
      <c r="AD152" s="254"/>
      <c r="AE152" s="7"/>
      <c r="AF152" s="236"/>
      <c r="AG152" s="258">
        <v>-88</v>
      </c>
      <c r="AH152" s="254"/>
      <c r="AI152" s="43"/>
      <c r="AJ152" s="236"/>
      <c r="AK152" s="258">
        <v>-36</v>
      </c>
      <c r="AL152" s="254"/>
      <c r="AM152" s="43"/>
      <c r="AN152" s="236"/>
      <c r="AO152" s="258">
        <v>-54</v>
      </c>
      <c r="AP152" s="254"/>
      <c r="AQ152" s="43"/>
      <c r="AR152" s="37"/>
      <c r="AS152" s="55">
        <f t="shared" si="50"/>
        <v>-256</v>
      </c>
      <c r="AT152" s="40"/>
      <c r="AV152" s="236"/>
      <c r="AW152" s="258">
        <v>-38</v>
      </c>
      <c r="AX152" s="254"/>
      <c r="AY152" s="7"/>
      <c r="AZ152" s="236"/>
      <c r="BA152" s="258">
        <v>-104</v>
      </c>
      <c r="BB152" s="254"/>
      <c r="BC152" s="43"/>
      <c r="BD152" s="236"/>
      <c r="BE152" s="258">
        <v>-30</v>
      </c>
      <c r="BF152" s="254"/>
      <c r="BG152" s="43"/>
      <c r="BH152" s="236"/>
      <c r="BI152" s="258">
        <v>-50</v>
      </c>
      <c r="BJ152" s="254"/>
      <c r="BK152" s="43"/>
      <c r="BL152" s="37"/>
      <c r="BM152" s="55">
        <f t="shared" si="38"/>
        <v>-222</v>
      </c>
      <c r="BN152" s="40"/>
      <c r="BP152" s="236"/>
      <c r="BQ152" s="258">
        <v>-20</v>
      </c>
      <c r="BR152" s="254"/>
      <c r="BS152" s="7"/>
      <c r="BT152" s="236"/>
      <c r="BU152" s="258">
        <v>-69</v>
      </c>
      <c r="BV152" s="254"/>
      <c r="BW152" s="43"/>
      <c r="BX152" s="236"/>
      <c r="BY152" s="258">
        <v>0</v>
      </c>
      <c r="BZ152" s="254"/>
      <c r="CA152" s="43"/>
      <c r="CB152" s="236"/>
      <c r="CC152" s="258">
        <v>-141</v>
      </c>
      <c r="CD152" s="254"/>
      <c r="CE152" s="43"/>
      <c r="CF152" s="37"/>
      <c r="CG152" s="55">
        <f>BQ152+BU152+BY152+CC152</f>
        <v>-230</v>
      </c>
      <c r="CH152" s="40"/>
      <c r="CJ152" s="236"/>
      <c r="CK152" s="258">
        <v>-29</v>
      </c>
      <c r="CL152" s="254"/>
      <c r="CM152" s="7"/>
      <c r="CN152" s="236"/>
      <c r="CO152" s="258">
        <v>-39</v>
      </c>
      <c r="CP152" s="254"/>
      <c r="CQ152" s="43"/>
      <c r="CR152" s="236"/>
      <c r="CS152" s="258">
        <v>-50</v>
      </c>
      <c r="CT152" s="254"/>
      <c r="CU152" s="43"/>
      <c r="CV152" s="236"/>
      <c r="CW152" s="258">
        <v>-30</v>
      </c>
      <c r="CX152" s="254"/>
      <c r="CY152" s="43"/>
      <c r="CZ152" s="37"/>
      <c r="DA152" s="55">
        <f t="shared" si="39"/>
        <v>-148</v>
      </c>
      <c r="DB152" s="40"/>
      <c r="DC152" s="9"/>
      <c r="DE152" s="274"/>
      <c r="DF152" s="689">
        <v>0</v>
      </c>
      <c r="DG152" s="291"/>
      <c r="DI152" s="274"/>
      <c r="DJ152" s="689">
        <v>0</v>
      </c>
      <c r="DK152" s="291"/>
      <c r="DM152" s="274"/>
      <c r="DN152" s="689">
        <v>0</v>
      </c>
      <c r="DO152" s="291"/>
      <c r="DQ152" s="274"/>
      <c r="DR152" s="689">
        <v>0</v>
      </c>
      <c r="DS152" s="291"/>
      <c r="DU152" s="37"/>
      <c r="DV152" s="55">
        <f t="shared" si="40"/>
        <v>0</v>
      </c>
      <c r="DW152" s="40"/>
      <c r="DY152" s="274"/>
      <c r="DZ152" s="689">
        <v>0</v>
      </c>
      <c r="EA152" s="291"/>
      <c r="EB152" s="1"/>
      <c r="EC152" s="274"/>
      <c r="ED152" s="689">
        <v>0</v>
      </c>
      <c r="EE152" s="291"/>
      <c r="EF152" s="1"/>
      <c r="EG152" s="274"/>
      <c r="EH152" s="689">
        <v>0</v>
      </c>
      <c r="EI152" s="291"/>
      <c r="EJ152" s="1"/>
      <c r="EK152" s="274"/>
      <c r="EL152" s="689">
        <v>0</v>
      </c>
      <c r="EM152" s="291"/>
      <c r="EO152" s="37"/>
      <c r="EP152" s="55">
        <f t="shared" si="41"/>
        <v>0</v>
      </c>
      <c r="EQ152" s="40"/>
      <c r="ES152" s="274"/>
      <c r="ET152" s="689">
        <v>0</v>
      </c>
      <c r="EU152" s="291"/>
      <c r="EV152" s="1"/>
      <c r="EW152" s="274"/>
      <c r="EX152" s="689">
        <v>0</v>
      </c>
      <c r="EY152" s="291"/>
      <c r="EZ152" s="1"/>
      <c r="FA152" s="274"/>
      <c r="FB152" s="689">
        <v>0</v>
      </c>
      <c r="FC152" s="291"/>
      <c r="FD152" s="1"/>
      <c r="FE152" s="274"/>
      <c r="FF152" s="689">
        <v>0</v>
      </c>
      <c r="FG152" s="291"/>
      <c r="FI152" s="37"/>
      <c r="FJ152" s="55">
        <f t="shared" si="42"/>
        <v>0</v>
      </c>
      <c r="FK152" s="40"/>
      <c r="FM152" s="274"/>
      <c r="FN152" s="689">
        <v>0</v>
      </c>
      <c r="FO152" s="291"/>
      <c r="FP152" s="1"/>
      <c r="FQ152" s="274"/>
      <c r="FR152" s="689">
        <v>0</v>
      </c>
      <c r="FS152" s="291"/>
      <c r="FT152" s="1"/>
      <c r="FU152" s="274"/>
      <c r="FV152" s="689">
        <v>0</v>
      </c>
      <c r="FW152" s="291"/>
      <c r="FX152" s="1"/>
      <c r="FY152" s="274"/>
      <c r="FZ152" s="689">
        <v>0</v>
      </c>
      <c r="GA152" s="291"/>
      <c r="GC152" s="37"/>
      <c r="GD152" s="55">
        <f t="shared" si="43"/>
        <v>0</v>
      </c>
      <c r="GE152" s="40"/>
      <c r="GG152" s="274"/>
      <c r="GH152" s="689">
        <v>0</v>
      </c>
      <c r="GI152" s="291"/>
      <c r="GJ152" s="1"/>
      <c r="GK152" s="274"/>
      <c r="GL152" s="689">
        <v>0</v>
      </c>
      <c r="GM152" s="291"/>
      <c r="GN152" s="1"/>
      <c r="GO152" s="274"/>
      <c r="GP152" s="689">
        <v>0</v>
      </c>
      <c r="GQ152" s="291"/>
      <c r="GR152" s="1"/>
      <c r="GS152" s="274"/>
      <c r="GT152" s="689">
        <v>0</v>
      </c>
      <c r="GU152" s="291"/>
      <c r="GW152" s="37"/>
      <c r="GX152" s="55">
        <f t="shared" si="44"/>
        <v>0</v>
      </c>
      <c r="GY152" s="40"/>
      <c r="HA152" s="274"/>
      <c r="HB152" s="689">
        <v>0</v>
      </c>
      <c r="HC152" s="291"/>
      <c r="HD152" s="1"/>
      <c r="HE152" s="274"/>
      <c r="HF152" s="689">
        <v>0</v>
      </c>
      <c r="HG152" s="291"/>
      <c r="HH152" s="1"/>
      <c r="HI152" s="274"/>
      <c r="HJ152" s="689">
        <v>0</v>
      </c>
      <c r="HK152" s="291"/>
      <c r="HL152" s="1"/>
      <c r="HM152" s="274"/>
      <c r="HN152" s="689">
        <v>0</v>
      </c>
      <c r="HO152" s="291"/>
      <c r="HQ152" s="37"/>
      <c r="HR152" s="55">
        <f t="shared" si="45"/>
        <v>0</v>
      </c>
      <c r="HS152" s="40"/>
      <c r="HU152" s="274"/>
      <c r="HV152" s="689">
        <v>0</v>
      </c>
      <c r="HW152" s="291"/>
      <c r="HX152" s="1"/>
      <c r="HY152" s="274"/>
      <c r="HZ152" s="689">
        <v>0</v>
      </c>
      <c r="IA152" s="291"/>
      <c r="IB152" s="1"/>
      <c r="IC152" s="274"/>
      <c r="ID152" s="689">
        <v>0</v>
      </c>
      <c r="IE152" s="291"/>
      <c r="IF152" s="1"/>
      <c r="IG152" s="274"/>
      <c r="IH152" s="689">
        <v>0</v>
      </c>
      <c r="II152" s="291"/>
      <c r="IK152" s="37"/>
      <c r="IL152" s="55">
        <f t="shared" si="46"/>
        <v>0</v>
      </c>
      <c r="IM152" s="40"/>
      <c r="IO152" s="274"/>
      <c r="IP152" s="689">
        <v>0</v>
      </c>
      <c r="IQ152" s="291"/>
      <c r="IR152" s="1"/>
      <c r="IS152" s="274"/>
      <c r="IT152" s="689">
        <v>0</v>
      </c>
      <c r="IU152" s="291"/>
      <c r="IV152" s="1"/>
      <c r="IW152" s="274"/>
      <c r="IX152" s="689">
        <v>0</v>
      </c>
      <c r="IY152" s="291"/>
      <c r="IZ152" s="1"/>
      <c r="JA152" s="274"/>
      <c r="JB152" s="689">
        <v>0</v>
      </c>
      <c r="JC152" s="291"/>
      <c r="JE152" s="37"/>
      <c r="JF152" s="55">
        <f t="shared" si="47"/>
        <v>0</v>
      </c>
      <c r="JG152" s="40"/>
      <c r="JI152" s="274"/>
      <c r="JJ152" s="689">
        <v>0</v>
      </c>
      <c r="JK152" s="291"/>
      <c r="JL152" s="1"/>
      <c r="JM152" s="274"/>
      <c r="JN152" s="689">
        <v>0</v>
      </c>
      <c r="JO152" s="291"/>
      <c r="JP152" s="1"/>
      <c r="JQ152" s="274"/>
      <c r="JR152" s="689">
        <v>0</v>
      </c>
      <c r="JS152" s="291"/>
      <c r="JT152" s="1"/>
      <c r="JU152" s="274"/>
      <c r="JV152" s="689">
        <v>0</v>
      </c>
      <c r="JW152" s="291"/>
      <c r="JY152" s="37"/>
      <c r="JZ152" s="55">
        <f t="shared" si="48"/>
        <v>0</v>
      </c>
      <c r="KA152" s="40"/>
      <c r="KC152" s="274"/>
      <c r="KD152" s="689">
        <v>0</v>
      </c>
      <c r="KE152" s="291"/>
      <c r="KF152" s="1"/>
      <c r="KG152" s="274"/>
      <c r="KH152" s="689">
        <v>0</v>
      </c>
      <c r="KI152" s="291"/>
      <c r="KJ152" s="1"/>
      <c r="KK152" s="274"/>
      <c r="KL152" s="689">
        <v>0</v>
      </c>
      <c r="KM152" s="291"/>
      <c r="KN152" s="1"/>
      <c r="KO152" s="274"/>
      <c r="KP152" s="689">
        <v>0</v>
      </c>
      <c r="KQ152" s="291"/>
      <c r="KS152" s="37"/>
      <c r="KT152" s="55">
        <f t="shared" si="49"/>
        <v>0</v>
      </c>
      <c r="KU152" s="40"/>
    </row>
    <row r="153" spans="1:307">
      <c r="A153" s="61"/>
      <c r="B153" s="61" t="s">
        <v>74</v>
      </c>
      <c r="D153" s="61"/>
      <c r="E153" s="62"/>
      <c r="F153" s="62"/>
      <c r="G153" s="61"/>
      <c r="H153" s="236"/>
      <c r="I153" s="258">
        <v>42</v>
      </c>
      <c r="J153" s="254"/>
      <c r="K153" s="7"/>
      <c r="L153" s="236"/>
      <c r="M153" s="258">
        <v>185</v>
      </c>
      <c r="N153" s="254"/>
      <c r="O153" s="43"/>
      <c r="P153" s="236"/>
      <c r="Q153" s="258">
        <v>47</v>
      </c>
      <c r="R153" s="254"/>
      <c r="S153" s="43"/>
      <c r="T153" s="236"/>
      <c r="U153" s="258">
        <v>14</v>
      </c>
      <c r="V153" s="254"/>
      <c r="W153" s="43"/>
      <c r="X153" s="37"/>
      <c r="Y153" s="55">
        <f t="shared" si="37"/>
        <v>288</v>
      </c>
      <c r="Z153" s="40"/>
      <c r="AB153" s="236"/>
      <c r="AC153" s="258">
        <v>24</v>
      </c>
      <c r="AD153" s="254"/>
      <c r="AE153" s="7"/>
      <c r="AF153" s="236"/>
      <c r="AG153" s="258">
        <v>11</v>
      </c>
      <c r="AH153" s="254"/>
      <c r="AI153" s="43"/>
      <c r="AJ153" s="236"/>
      <c r="AK153" s="258">
        <v>39</v>
      </c>
      <c r="AL153" s="254"/>
      <c r="AM153" s="43"/>
      <c r="AN153" s="236"/>
      <c r="AO153" s="258">
        <v>17</v>
      </c>
      <c r="AP153" s="254"/>
      <c r="AQ153" s="43"/>
      <c r="AR153" s="37"/>
      <c r="AS153" s="55">
        <f t="shared" si="50"/>
        <v>91</v>
      </c>
      <c r="AT153" s="40"/>
      <c r="AV153" s="236"/>
      <c r="AW153" s="258">
        <v>24</v>
      </c>
      <c r="AX153" s="254"/>
      <c r="AY153" s="7"/>
      <c r="AZ153" s="236"/>
      <c r="BA153" s="258">
        <v>84</v>
      </c>
      <c r="BB153" s="254"/>
      <c r="BC153" s="43"/>
      <c r="BD153" s="236"/>
      <c r="BE153" s="258">
        <v>60</v>
      </c>
      <c r="BF153" s="254"/>
      <c r="BG153" s="43"/>
      <c r="BH153" s="236"/>
      <c r="BI153" s="258">
        <v>35</v>
      </c>
      <c r="BJ153" s="254"/>
      <c r="BK153" s="43"/>
      <c r="BL153" s="37"/>
      <c r="BM153" s="55">
        <f t="shared" si="38"/>
        <v>203</v>
      </c>
      <c r="BN153" s="40"/>
      <c r="BP153" s="236"/>
      <c r="BQ153" s="258">
        <v>81</v>
      </c>
      <c r="BR153" s="254"/>
      <c r="BS153" s="7"/>
      <c r="BT153" s="236"/>
      <c r="BU153" s="258">
        <v>43</v>
      </c>
      <c r="BV153" s="254"/>
      <c r="BW153" s="43"/>
      <c r="BX153" s="236"/>
      <c r="BY153" s="258">
        <v>-37</v>
      </c>
      <c r="BZ153" s="254"/>
      <c r="CA153" s="43"/>
      <c r="CB153" s="236"/>
      <c r="CC153" s="258">
        <v>5</v>
      </c>
      <c r="CD153" s="254"/>
      <c r="CE153" s="43"/>
      <c r="CF153" s="37"/>
      <c r="CG153" s="55">
        <f>BQ153+BU153+BY153+CC153</f>
        <v>92</v>
      </c>
      <c r="CH153" s="40"/>
      <c r="CJ153" s="236"/>
      <c r="CK153" s="258">
        <v>16</v>
      </c>
      <c r="CL153" s="254"/>
      <c r="CM153" s="7"/>
      <c r="CN153" s="236"/>
      <c r="CO153" s="258">
        <v>27</v>
      </c>
      <c r="CP153" s="254"/>
      <c r="CQ153" s="43"/>
      <c r="CR153" s="236"/>
      <c r="CS153" s="258">
        <v>84</v>
      </c>
      <c r="CT153" s="254"/>
      <c r="CU153" s="43"/>
      <c r="CV153" s="236"/>
      <c r="CW153" s="258">
        <v>32</v>
      </c>
      <c r="CX153" s="254"/>
      <c r="CY153" s="43"/>
      <c r="CZ153" s="37"/>
      <c r="DA153" s="55">
        <f t="shared" si="39"/>
        <v>159</v>
      </c>
      <c r="DB153" s="40"/>
      <c r="DC153" s="9"/>
      <c r="DE153" s="274"/>
      <c r="DF153" s="689">
        <v>0</v>
      </c>
      <c r="DG153" s="291"/>
      <c r="DI153" s="274"/>
      <c r="DJ153" s="689">
        <v>0</v>
      </c>
      <c r="DK153" s="291"/>
      <c r="DM153" s="274"/>
      <c r="DN153" s="689">
        <v>0</v>
      </c>
      <c r="DO153" s="291"/>
      <c r="DQ153" s="274"/>
      <c r="DR153" s="689">
        <v>0</v>
      </c>
      <c r="DS153" s="291"/>
      <c r="DU153" s="37"/>
      <c r="DV153" s="55">
        <f t="shared" si="40"/>
        <v>0</v>
      </c>
      <c r="DW153" s="40"/>
      <c r="DY153" s="274"/>
      <c r="DZ153" s="689">
        <v>0</v>
      </c>
      <c r="EA153" s="291"/>
      <c r="EB153" s="1"/>
      <c r="EC153" s="274"/>
      <c r="ED153" s="689">
        <v>0</v>
      </c>
      <c r="EE153" s="291"/>
      <c r="EF153" s="1"/>
      <c r="EG153" s="274"/>
      <c r="EH153" s="689">
        <v>0</v>
      </c>
      <c r="EI153" s="291"/>
      <c r="EJ153" s="1"/>
      <c r="EK153" s="274"/>
      <c r="EL153" s="689">
        <v>0</v>
      </c>
      <c r="EM153" s="291"/>
      <c r="EO153" s="37"/>
      <c r="EP153" s="55">
        <f t="shared" si="41"/>
        <v>0</v>
      </c>
      <c r="EQ153" s="40"/>
      <c r="ES153" s="274"/>
      <c r="ET153" s="689">
        <v>0</v>
      </c>
      <c r="EU153" s="291"/>
      <c r="EV153" s="1"/>
      <c r="EW153" s="274"/>
      <c r="EX153" s="689">
        <v>0</v>
      </c>
      <c r="EY153" s="291"/>
      <c r="EZ153" s="1"/>
      <c r="FA153" s="274"/>
      <c r="FB153" s="689">
        <v>0</v>
      </c>
      <c r="FC153" s="291"/>
      <c r="FD153" s="1"/>
      <c r="FE153" s="274"/>
      <c r="FF153" s="689">
        <v>0</v>
      </c>
      <c r="FG153" s="291"/>
      <c r="FI153" s="37"/>
      <c r="FJ153" s="55">
        <f t="shared" si="42"/>
        <v>0</v>
      </c>
      <c r="FK153" s="40"/>
      <c r="FM153" s="274"/>
      <c r="FN153" s="689">
        <v>0</v>
      </c>
      <c r="FO153" s="291"/>
      <c r="FP153" s="1"/>
      <c r="FQ153" s="274"/>
      <c r="FR153" s="689">
        <v>0</v>
      </c>
      <c r="FS153" s="291"/>
      <c r="FT153" s="1"/>
      <c r="FU153" s="274"/>
      <c r="FV153" s="689">
        <v>0</v>
      </c>
      <c r="FW153" s="291"/>
      <c r="FX153" s="1"/>
      <c r="FY153" s="274"/>
      <c r="FZ153" s="689">
        <v>0</v>
      </c>
      <c r="GA153" s="291"/>
      <c r="GC153" s="37"/>
      <c r="GD153" s="55">
        <f t="shared" si="43"/>
        <v>0</v>
      </c>
      <c r="GE153" s="40"/>
      <c r="GG153" s="274"/>
      <c r="GH153" s="689">
        <v>0</v>
      </c>
      <c r="GI153" s="291"/>
      <c r="GJ153" s="1"/>
      <c r="GK153" s="274"/>
      <c r="GL153" s="689">
        <v>0</v>
      </c>
      <c r="GM153" s="291"/>
      <c r="GN153" s="1"/>
      <c r="GO153" s="274"/>
      <c r="GP153" s="689">
        <v>0</v>
      </c>
      <c r="GQ153" s="291"/>
      <c r="GR153" s="1"/>
      <c r="GS153" s="274"/>
      <c r="GT153" s="689">
        <v>0</v>
      </c>
      <c r="GU153" s="291"/>
      <c r="GW153" s="37"/>
      <c r="GX153" s="55">
        <f t="shared" si="44"/>
        <v>0</v>
      </c>
      <c r="GY153" s="40"/>
      <c r="HA153" s="274"/>
      <c r="HB153" s="689">
        <v>0</v>
      </c>
      <c r="HC153" s="291"/>
      <c r="HD153" s="1"/>
      <c r="HE153" s="274"/>
      <c r="HF153" s="689">
        <v>0</v>
      </c>
      <c r="HG153" s="291"/>
      <c r="HH153" s="1"/>
      <c r="HI153" s="274"/>
      <c r="HJ153" s="689">
        <v>0</v>
      </c>
      <c r="HK153" s="291"/>
      <c r="HL153" s="1"/>
      <c r="HM153" s="274"/>
      <c r="HN153" s="689">
        <v>0</v>
      </c>
      <c r="HO153" s="291"/>
      <c r="HQ153" s="37"/>
      <c r="HR153" s="55">
        <f t="shared" si="45"/>
        <v>0</v>
      </c>
      <c r="HS153" s="40"/>
      <c r="HU153" s="274"/>
      <c r="HV153" s="689">
        <v>0</v>
      </c>
      <c r="HW153" s="291"/>
      <c r="HX153" s="1"/>
      <c r="HY153" s="274"/>
      <c r="HZ153" s="689">
        <v>0</v>
      </c>
      <c r="IA153" s="291"/>
      <c r="IB153" s="1"/>
      <c r="IC153" s="274"/>
      <c r="ID153" s="689">
        <v>0</v>
      </c>
      <c r="IE153" s="291"/>
      <c r="IF153" s="1"/>
      <c r="IG153" s="274"/>
      <c r="IH153" s="689">
        <v>0</v>
      </c>
      <c r="II153" s="291"/>
      <c r="IK153" s="37"/>
      <c r="IL153" s="55">
        <f t="shared" si="46"/>
        <v>0</v>
      </c>
      <c r="IM153" s="40"/>
      <c r="IO153" s="274"/>
      <c r="IP153" s="689">
        <v>0</v>
      </c>
      <c r="IQ153" s="291"/>
      <c r="IR153" s="1"/>
      <c r="IS153" s="274"/>
      <c r="IT153" s="689">
        <v>0</v>
      </c>
      <c r="IU153" s="291"/>
      <c r="IV153" s="1"/>
      <c r="IW153" s="274"/>
      <c r="IX153" s="689">
        <v>0</v>
      </c>
      <c r="IY153" s="291"/>
      <c r="IZ153" s="1"/>
      <c r="JA153" s="274"/>
      <c r="JB153" s="689">
        <v>0</v>
      </c>
      <c r="JC153" s="291"/>
      <c r="JE153" s="37"/>
      <c r="JF153" s="55">
        <f t="shared" si="47"/>
        <v>0</v>
      </c>
      <c r="JG153" s="40"/>
      <c r="JI153" s="274"/>
      <c r="JJ153" s="689">
        <v>0</v>
      </c>
      <c r="JK153" s="291"/>
      <c r="JL153" s="1"/>
      <c r="JM153" s="274"/>
      <c r="JN153" s="689">
        <v>0</v>
      </c>
      <c r="JO153" s="291"/>
      <c r="JP153" s="1"/>
      <c r="JQ153" s="274"/>
      <c r="JR153" s="689">
        <v>0</v>
      </c>
      <c r="JS153" s="291"/>
      <c r="JT153" s="1"/>
      <c r="JU153" s="274"/>
      <c r="JV153" s="689">
        <v>0</v>
      </c>
      <c r="JW153" s="291"/>
      <c r="JY153" s="37"/>
      <c r="JZ153" s="55">
        <f t="shared" si="48"/>
        <v>0</v>
      </c>
      <c r="KA153" s="40"/>
      <c r="KC153" s="274"/>
      <c r="KD153" s="689">
        <v>0</v>
      </c>
      <c r="KE153" s="291"/>
      <c r="KF153" s="1"/>
      <c r="KG153" s="274"/>
      <c r="KH153" s="689">
        <v>0</v>
      </c>
      <c r="KI153" s="291"/>
      <c r="KJ153" s="1"/>
      <c r="KK153" s="274"/>
      <c r="KL153" s="689">
        <v>0</v>
      </c>
      <c r="KM153" s="291"/>
      <c r="KN153" s="1"/>
      <c r="KO153" s="274"/>
      <c r="KP153" s="689">
        <v>0</v>
      </c>
      <c r="KQ153" s="291"/>
      <c r="KS153" s="37"/>
      <c r="KT153" s="55">
        <f t="shared" si="49"/>
        <v>0</v>
      </c>
      <c r="KU153" s="40"/>
    </row>
    <row r="154" spans="1:307">
      <c r="A154" s="61"/>
      <c r="B154" s="61" t="s">
        <v>134</v>
      </c>
      <c r="D154" s="61"/>
      <c r="E154" s="62"/>
      <c r="F154" s="62"/>
      <c r="G154" s="61"/>
      <c r="H154" s="236"/>
      <c r="I154" s="258">
        <v>-285</v>
      </c>
      <c r="J154" s="254"/>
      <c r="K154" s="7"/>
      <c r="L154" s="236"/>
      <c r="M154" s="258">
        <v>-265</v>
      </c>
      <c r="N154" s="254"/>
      <c r="O154" s="43"/>
      <c r="P154" s="236"/>
      <c r="Q154" s="258">
        <v>-357</v>
      </c>
      <c r="R154" s="254"/>
      <c r="S154" s="43"/>
      <c r="T154" s="236"/>
      <c r="U154" s="258">
        <v>-320</v>
      </c>
      <c r="V154" s="254"/>
      <c r="W154" s="43"/>
      <c r="X154" s="37"/>
      <c r="Y154" s="55">
        <f>+M154+I154+Q154+U154</f>
        <v>-1227</v>
      </c>
      <c r="Z154" s="40"/>
      <c r="AB154" s="236"/>
      <c r="AC154" s="258">
        <v>-262</v>
      </c>
      <c r="AD154" s="254"/>
      <c r="AE154" s="7"/>
      <c r="AF154" s="236"/>
      <c r="AG154" s="258">
        <v>-314</v>
      </c>
      <c r="AH154" s="254"/>
      <c r="AI154" s="43"/>
      <c r="AJ154" s="236"/>
      <c r="AK154" s="258">
        <v>-304</v>
      </c>
      <c r="AL154" s="254"/>
      <c r="AM154" s="43"/>
      <c r="AN154" s="236"/>
      <c r="AO154" s="258">
        <v>-266</v>
      </c>
      <c r="AP154" s="254"/>
      <c r="AQ154" s="43"/>
      <c r="AR154" s="37"/>
      <c r="AS154" s="55">
        <f t="shared" si="50"/>
        <v>-1146</v>
      </c>
      <c r="AT154" s="40"/>
      <c r="AV154" s="236"/>
      <c r="AW154" s="258">
        <v>-275</v>
      </c>
      <c r="AX154" s="254"/>
      <c r="AY154" s="7"/>
      <c r="AZ154" s="236"/>
      <c r="BA154" s="258">
        <v>-251</v>
      </c>
      <c r="BB154" s="254"/>
      <c r="BC154" s="43"/>
      <c r="BD154" s="236"/>
      <c r="BE154" s="258">
        <v>-230</v>
      </c>
      <c r="BF154" s="254"/>
      <c r="BG154" s="43"/>
      <c r="BH154" s="236"/>
      <c r="BI154" s="258">
        <v>-208</v>
      </c>
      <c r="BJ154" s="254"/>
      <c r="BK154" s="43"/>
      <c r="BL154" s="37"/>
      <c r="BM154" s="55">
        <f t="shared" si="38"/>
        <v>-964</v>
      </c>
      <c r="BN154" s="40"/>
      <c r="BP154" s="236"/>
      <c r="BQ154" s="258">
        <v>-168</v>
      </c>
      <c r="BR154" s="254"/>
      <c r="BS154" s="7"/>
      <c r="BT154" s="236"/>
      <c r="BU154" s="258">
        <v>-211</v>
      </c>
      <c r="BV154" s="254"/>
      <c r="BW154" s="43"/>
      <c r="BX154" s="236"/>
      <c r="BY154" s="258">
        <v>39</v>
      </c>
      <c r="BZ154" s="254"/>
      <c r="CA154" s="43"/>
      <c r="CB154" s="236"/>
      <c r="CC154" s="258">
        <v>-214</v>
      </c>
      <c r="CD154" s="254"/>
      <c r="CE154" s="43"/>
      <c r="CF154" s="37"/>
      <c r="CG154" s="55">
        <f>BQ154+BU154+BY154+CC154</f>
        <v>-554</v>
      </c>
      <c r="CH154" s="40"/>
      <c r="CJ154" s="236"/>
      <c r="CK154" s="258">
        <v>-212</v>
      </c>
      <c r="CL154" s="254"/>
      <c r="CM154" s="7"/>
      <c r="CN154" s="236"/>
      <c r="CO154" s="258">
        <v>-261</v>
      </c>
      <c r="CP154" s="254"/>
      <c r="CQ154" s="43"/>
      <c r="CR154" s="236"/>
      <c r="CS154" s="258">
        <v>-228</v>
      </c>
      <c r="CT154" s="254"/>
      <c r="CU154" s="43"/>
      <c r="CV154" s="236"/>
      <c r="CW154" s="258">
        <v>-208</v>
      </c>
      <c r="CX154" s="254"/>
      <c r="CY154" s="43"/>
      <c r="CZ154" s="37"/>
      <c r="DA154" s="55">
        <f t="shared" si="39"/>
        <v>-909</v>
      </c>
      <c r="DB154" s="40"/>
      <c r="DC154" s="9"/>
      <c r="DE154" s="274"/>
      <c r="DF154" s="689">
        <f ca="1">DF$14*Ratios!DF25</f>
        <v>-193.57499999999999</v>
      </c>
      <c r="DG154" s="291"/>
      <c r="DI154" s="274"/>
      <c r="DJ154" s="689">
        <f ca="1">DJ$14*Ratios!DJ25</f>
        <v>-190.25541459070752</v>
      </c>
      <c r="DK154" s="291"/>
      <c r="DM154" s="274"/>
      <c r="DN154" s="689">
        <f ca="1">DN$14*Ratios!DN25</f>
        <v>-196.98644999999999</v>
      </c>
      <c r="DO154" s="291"/>
      <c r="DQ154" s="274"/>
      <c r="DR154" s="689">
        <f ca="1">DR$14*Ratios!DR25</f>
        <v>-206.27242047634425</v>
      </c>
      <c r="DS154" s="291"/>
      <c r="DU154" s="37"/>
      <c r="DV154" s="55">
        <f t="shared" ca="1" si="40"/>
        <v>-787.08928506705183</v>
      </c>
      <c r="DW154" s="40"/>
      <c r="DY154" s="274"/>
      <c r="DZ154" s="689">
        <f ca="1">DZ$14*Ratios!DZ25</f>
        <v>-198.94199999999998</v>
      </c>
      <c r="EA154" s="291"/>
      <c r="EB154" s="1"/>
      <c r="EC154" s="274"/>
      <c r="ED154" s="689">
        <f ca="1">ED$14*Ratios!ED25</f>
        <v>-194.94828823661459</v>
      </c>
      <c r="EE154" s="291"/>
      <c r="EF154" s="1"/>
      <c r="EG154" s="274"/>
      <c r="EH154" s="689">
        <f ca="1">EH$14*Ratios!EH25</f>
        <v>-201.54156599999996</v>
      </c>
      <c r="EI154" s="291"/>
      <c r="EJ154" s="1"/>
      <c r="EK154" s="274"/>
      <c r="EL154" s="689">
        <f ca="1">EL$14*Ratios!EL25</f>
        <v>-211.4409261811077</v>
      </c>
      <c r="EM154" s="291"/>
      <c r="EO154" s="37"/>
      <c r="EP154" s="55">
        <f t="shared" ca="1" si="41"/>
        <v>-806.8727804177222</v>
      </c>
      <c r="EQ154" s="40"/>
      <c r="ES154" s="274"/>
      <c r="ET154" s="689">
        <f ca="1">ET$14*Ratios!ET25</f>
        <v>-407.31776200000002</v>
      </c>
      <c r="EU154" s="291"/>
      <c r="EV154" s="1"/>
      <c r="EW154" s="274"/>
      <c r="EX154" s="689">
        <f ca="1">EX$14*Ratios!EX25</f>
        <v>-399.79957812065504</v>
      </c>
      <c r="EY154" s="291"/>
      <c r="EZ154" s="1"/>
      <c r="FA154" s="274"/>
      <c r="FB154" s="689">
        <f ca="1">FB$14*Ratios!FB25</f>
        <v>-415.64845505999995</v>
      </c>
      <c r="FC154" s="291"/>
      <c r="FD154" s="1"/>
      <c r="FE154" s="274"/>
      <c r="FF154" s="689">
        <f ca="1">FF$14*Ratios!FF25</f>
        <v>-438.99464552607327</v>
      </c>
      <c r="FG154" s="291"/>
      <c r="FI154" s="37"/>
      <c r="FJ154" s="55">
        <f t="shared" ca="1" si="42"/>
        <v>-1661.7604407067283</v>
      </c>
      <c r="FK154" s="40"/>
      <c r="FM154" s="274"/>
      <c r="FN154" s="689">
        <f ca="1">FN$14*Ratios!FN25</f>
        <v>-444.38705253001456</v>
      </c>
      <c r="FO154" s="291"/>
      <c r="FP154" s="1"/>
      <c r="FQ154" s="274"/>
      <c r="FR154" s="689">
        <f ca="1">FR$14*Ratios!FR25</f>
        <v>-425.13494495927415</v>
      </c>
      <c r="FS154" s="291"/>
      <c r="FT154" s="1"/>
      <c r="FU154" s="274"/>
      <c r="FV154" s="689">
        <f ca="1">FV$14*Ratios!FV25</f>
        <v>-435.58647752838385</v>
      </c>
      <c r="FW154" s="291"/>
      <c r="FX154" s="1"/>
      <c r="FY154" s="274"/>
      <c r="FZ154" s="689">
        <f ca="1">FZ$14*Ratios!FZ25</f>
        <v>-458.29059944193011</v>
      </c>
      <c r="GA154" s="291"/>
      <c r="GC154" s="37"/>
      <c r="GD154" s="55">
        <f t="shared" ca="1" si="43"/>
        <v>-1763.3990744596026</v>
      </c>
      <c r="GE154" s="40"/>
      <c r="GG154" s="274"/>
      <c r="GH154" s="689">
        <f ca="1">GH$14*Ratios!GH25</f>
        <v>-462.72053780520844</v>
      </c>
      <c r="GI154" s="291"/>
      <c r="GJ154" s="1"/>
      <c r="GK154" s="274"/>
      <c r="GL154" s="689">
        <f ca="1">GL$14*Ratios!GL25</f>
        <v>-443.06737865797436</v>
      </c>
      <c r="GM154" s="291"/>
      <c r="GN154" s="1"/>
      <c r="GO154" s="274"/>
      <c r="GP154" s="689">
        <f ca="1">GP$14*Ratios!GP25</f>
        <v>-453.81752940156002</v>
      </c>
      <c r="GQ154" s="291"/>
      <c r="GR154" s="1"/>
      <c r="GS154" s="274"/>
      <c r="GT154" s="689">
        <f ca="1">GT$14*Ratios!GT25</f>
        <v>-477.14378367552132</v>
      </c>
      <c r="GU154" s="291"/>
      <c r="GW154" s="37"/>
      <c r="GX154" s="55">
        <f t="shared" ca="1" si="44"/>
        <v>-1836.749229540264</v>
      </c>
      <c r="GY154" s="40"/>
      <c r="HA154" s="274"/>
      <c r="HB154" s="689">
        <f ca="1">HB$14*Ratios!HB25</f>
        <v>-240.22062037720647</v>
      </c>
      <c r="HC154" s="291"/>
      <c r="HD154" s="1"/>
      <c r="HE154" s="274"/>
      <c r="HF154" s="689">
        <f ca="1">HF$14*Ratios!HF25</f>
        <v>-230.19471193077482</v>
      </c>
      <c r="HG154" s="291"/>
      <c r="HH154" s="1"/>
      <c r="HI154" s="274"/>
      <c r="HJ154" s="689">
        <f ca="1">HJ$14*Ratios!HJ25</f>
        <v>-235.71544970487656</v>
      </c>
      <c r="HK154" s="291"/>
      <c r="HL154" s="1"/>
      <c r="HM154" s="274"/>
      <c r="HN154" s="689">
        <f ca="1">HN$14*Ratios!HN25</f>
        <v>-247.63553690528818</v>
      </c>
      <c r="HO154" s="291"/>
      <c r="HQ154" s="37"/>
      <c r="HR154" s="55">
        <f t="shared" ca="1" si="45"/>
        <v>-953.76631891814611</v>
      </c>
      <c r="HS154" s="40"/>
      <c r="HU154" s="274"/>
      <c r="HV154" s="689">
        <f ca="1">HV$14*Ratios!HV25</f>
        <v>-248.636384805456</v>
      </c>
      <c r="HW154" s="291"/>
      <c r="HX154" s="1"/>
      <c r="HY154" s="274"/>
      <c r="HZ154" s="689">
        <f ca="1">HZ$14*Ratios!HZ25</f>
        <v>-238.41874087623282</v>
      </c>
      <c r="IA154" s="291"/>
      <c r="IB154" s="1"/>
      <c r="IC154" s="274"/>
      <c r="ID154" s="689">
        <f ca="1">ID$14*Ratios!ID25</f>
        <v>-244.07990974581102</v>
      </c>
      <c r="IE154" s="291"/>
      <c r="IF154" s="1"/>
      <c r="IG154" s="274"/>
      <c r="IH154" s="689">
        <f ca="1">IH$14*Ratios!IH25</f>
        <v>-256.1872197770594</v>
      </c>
      <c r="II154" s="291"/>
      <c r="IK154" s="37"/>
      <c r="IL154" s="55">
        <f t="shared" ca="1" si="46"/>
        <v>-987.32225520455927</v>
      </c>
      <c r="IM154" s="40"/>
      <c r="IO154" s="274"/>
      <c r="IP154" s="689">
        <f ca="1">IP$14*Ratios!IP25</f>
        <v>-251.50332452752022</v>
      </c>
      <c r="IQ154" s="291"/>
      <c r="IR154" s="1"/>
      <c r="IS154" s="274"/>
      <c r="IT154" s="689">
        <f ca="1">IT$14*Ratios!IT25</f>
        <v>-241.18494896934894</v>
      </c>
      <c r="IU154" s="291"/>
      <c r="IV154" s="1"/>
      <c r="IW154" s="274"/>
      <c r="IX154" s="689">
        <f ca="1">IX$14*Ratios!IX25</f>
        <v>-246.95143325810503</v>
      </c>
      <c r="IY154" s="291"/>
      <c r="IZ154" s="1"/>
      <c r="JA154" s="274"/>
      <c r="JB154" s="689">
        <f ca="1">JB$14*Ratios!JB25</f>
        <v>-259.19353855304803</v>
      </c>
      <c r="JC154" s="291"/>
      <c r="JE154" s="37"/>
      <c r="JF154" s="55">
        <f t="shared" ca="1" si="47"/>
        <v>-998.83324530802224</v>
      </c>
      <c r="JG154" s="40"/>
      <c r="JI154" s="274"/>
      <c r="JJ154" s="689">
        <f ca="1">JJ$14*Ratios!JJ25</f>
        <v>-254.99324329614527</v>
      </c>
      <c r="JK154" s="291"/>
      <c r="JL154" s="1"/>
      <c r="JM154" s="274"/>
      <c r="JN154" s="689">
        <f ca="1">JN$14*Ratios!JN25</f>
        <v>-244.48090956226258</v>
      </c>
      <c r="JO154" s="291"/>
      <c r="JP154" s="1"/>
      <c r="JQ154" s="274"/>
      <c r="JR154" s="689">
        <f ca="1">JR$14*Ratios!JR25</f>
        <v>-250.36663382120952</v>
      </c>
      <c r="JS154" s="291"/>
      <c r="JT154" s="1"/>
      <c r="JU154" s="274"/>
      <c r="JV154" s="689">
        <f ca="1">JV$14*Ratios!JV25</f>
        <v>-262.83445837926286</v>
      </c>
      <c r="JW154" s="291"/>
      <c r="JY154" s="37"/>
      <c r="JZ154" s="55">
        <f t="shared" ca="1" si="48"/>
        <v>-1012.6752450588803</v>
      </c>
      <c r="KA154" s="40"/>
      <c r="KC154" s="274"/>
      <c r="KD154" s="689">
        <f ca="1">KD$14*Ratios!KD25</f>
        <v>-258.6034620177594</v>
      </c>
      <c r="KE154" s="291"/>
      <c r="KF154" s="1"/>
      <c r="KG154" s="274"/>
      <c r="KH154" s="689">
        <f ca="1">KH$14*Ratios!KH25</f>
        <v>-247.89354876948707</v>
      </c>
      <c r="KI154" s="291"/>
      <c r="KJ154" s="1"/>
      <c r="KK154" s="274"/>
      <c r="KL154" s="689">
        <f ca="1">KL$14*Ratios!KL25</f>
        <v>-253.90110006679592</v>
      </c>
      <c r="KM154" s="291"/>
      <c r="KN154" s="1"/>
      <c r="KO154" s="274"/>
      <c r="KP154" s="689">
        <f ca="1">KP$14*Ratios!KP25</f>
        <v>-266.59941756060698</v>
      </c>
      <c r="KQ154" s="291"/>
      <c r="KS154" s="37"/>
      <c r="KT154" s="55">
        <f t="shared" ca="1" si="49"/>
        <v>-1026.9975284146494</v>
      </c>
      <c r="KU154" s="40"/>
    </row>
    <row r="155" spans="1:307">
      <c r="A155" s="61"/>
      <c r="B155" s="61" t="s">
        <v>75</v>
      </c>
      <c r="D155" s="61"/>
      <c r="E155" s="62"/>
      <c r="F155" s="62"/>
      <c r="G155" s="61"/>
      <c r="H155" s="236"/>
      <c r="I155" s="258">
        <v>3</v>
      </c>
      <c r="J155" s="254"/>
      <c r="K155" s="7"/>
      <c r="L155" s="236"/>
      <c r="M155" s="258">
        <v>2</v>
      </c>
      <c r="N155" s="254"/>
      <c r="O155" s="43"/>
      <c r="P155" s="236"/>
      <c r="Q155" s="258">
        <v>3</v>
      </c>
      <c r="R155" s="254"/>
      <c r="S155" s="43"/>
      <c r="T155" s="236"/>
      <c r="U155" s="258">
        <v>14</v>
      </c>
      <c r="V155" s="254"/>
      <c r="W155" s="43"/>
      <c r="X155" s="37"/>
      <c r="Y155" s="55">
        <f t="shared" si="37"/>
        <v>22</v>
      </c>
      <c r="Z155" s="40"/>
      <c r="AB155" s="236"/>
      <c r="AC155" s="258">
        <v>6</v>
      </c>
      <c r="AD155" s="254"/>
      <c r="AE155" s="7"/>
      <c r="AF155" s="236"/>
      <c r="AG155" s="258">
        <v>5</v>
      </c>
      <c r="AH155" s="254"/>
      <c r="AI155" s="43"/>
      <c r="AJ155" s="236"/>
      <c r="AK155" s="258">
        <v>0</v>
      </c>
      <c r="AL155" s="254"/>
      <c r="AM155" s="43"/>
      <c r="AN155" s="236"/>
      <c r="AO155" s="258">
        <v>30</v>
      </c>
      <c r="AP155" s="254"/>
      <c r="AQ155" s="43"/>
      <c r="AR155" s="37"/>
      <c r="AS155" s="55">
        <f t="shared" si="50"/>
        <v>41</v>
      </c>
      <c r="AT155" s="40"/>
      <c r="AV155" s="236"/>
      <c r="AW155" s="258">
        <v>2</v>
      </c>
      <c r="AX155" s="254"/>
      <c r="AY155" s="7"/>
      <c r="AZ155" s="236"/>
      <c r="BA155" s="258">
        <v>3</v>
      </c>
      <c r="BB155" s="254"/>
      <c r="BC155" s="43"/>
      <c r="BD155" s="236"/>
      <c r="BE155" s="258">
        <v>1</v>
      </c>
      <c r="BF155" s="254"/>
      <c r="BG155" s="43"/>
      <c r="BH155" s="236"/>
      <c r="BI155" s="258">
        <v>1</v>
      </c>
      <c r="BJ155" s="254"/>
      <c r="BK155" s="43"/>
      <c r="BL155" s="37"/>
      <c r="BM155" s="55">
        <f t="shared" si="38"/>
        <v>7</v>
      </c>
      <c r="BN155" s="40"/>
      <c r="BP155" s="236"/>
      <c r="BQ155" s="258">
        <v>1</v>
      </c>
      <c r="BR155" s="254"/>
      <c r="BS155" s="7"/>
      <c r="BT155" s="236"/>
      <c r="BU155" s="258">
        <v>50</v>
      </c>
      <c r="BV155" s="254"/>
      <c r="BW155" s="43"/>
      <c r="BX155" s="236"/>
      <c r="BY155" s="258">
        <v>-241</v>
      </c>
      <c r="BZ155" s="254"/>
      <c r="CA155" s="43"/>
      <c r="CB155" s="236"/>
      <c r="CC155" s="258">
        <v>5</v>
      </c>
      <c r="CD155" s="254"/>
      <c r="CE155" s="43"/>
      <c r="CF155" s="37"/>
      <c r="CG155" s="55">
        <f>BQ155+BU155+BY155+CC155</f>
        <v>-185</v>
      </c>
      <c r="CH155" s="40"/>
      <c r="CJ155" s="236"/>
      <c r="CK155" s="258">
        <v>2</v>
      </c>
      <c r="CL155" s="254"/>
      <c r="CM155" s="7"/>
      <c r="CN155" s="236"/>
      <c r="CO155" s="258">
        <v>8</v>
      </c>
      <c r="CP155" s="254"/>
      <c r="CQ155" s="43"/>
      <c r="CR155" s="236"/>
      <c r="CS155" s="258">
        <v>5</v>
      </c>
      <c r="CT155" s="254"/>
      <c r="CU155" s="43"/>
      <c r="CV155" s="236"/>
      <c r="CW155" s="258">
        <v>7</v>
      </c>
      <c r="CX155" s="254"/>
      <c r="CY155" s="43"/>
      <c r="CZ155" s="37"/>
      <c r="DA155" s="55">
        <f t="shared" si="39"/>
        <v>22</v>
      </c>
      <c r="DB155" s="40"/>
      <c r="DC155" s="9"/>
      <c r="DE155" s="274"/>
      <c r="DF155" s="689">
        <v>0</v>
      </c>
      <c r="DG155" s="291"/>
      <c r="DI155" s="274"/>
      <c r="DJ155" s="689">
        <v>0</v>
      </c>
      <c r="DK155" s="291"/>
      <c r="DM155" s="274"/>
      <c r="DN155" s="689">
        <v>0</v>
      </c>
      <c r="DO155" s="291"/>
      <c r="DQ155" s="274"/>
      <c r="DR155" s="689">
        <v>0</v>
      </c>
      <c r="DS155" s="291"/>
      <c r="DU155" s="37"/>
      <c r="DV155" s="55">
        <f>DN155+DR155+DJ155+DF155</f>
        <v>0</v>
      </c>
      <c r="DW155" s="40"/>
      <c r="DY155" s="274"/>
      <c r="DZ155" s="689">
        <v>0</v>
      </c>
      <c r="EA155" s="291"/>
      <c r="EB155" s="1"/>
      <c r="EC155" s="274"/>
      <c r="ED155" s="689">
        <v>0</v>
      </c>
      <c r="EE155" s="291"/>
      <c r="EF155" s="1"/>
      <c r="EG155" s="274"/>
      <c r="EH155" s="689">
        <v>0</v>
      </c>
      <c r="EI155" s="291"/>
      <c r="EJ155" s="1"/>
      <c r="EK155" s="274"/>
      <c r="EL155" s="689">
        <v>0</v>
      </c>
      <c r="EM155" s="291"/>
      <c r="EO155" s="37"/>
      <c r="EP155" s="55">
        <f>EH155+EL155+ED155+DZ155</f>
        <v>0</v>
      </c>
      <c r="EQ155" s="40"/>
      <c r="ES155" s="274"/>
      <c r="ET155" s="689">
        <v>0</v>
      </c>
      <c r="EU155" s="291"/>
      <c r="EV155" s="1"/>
      <c r="EW155" s="274"/>
      <c r="EX155" s="689">
        <v>0</v>
      </c>
      <c r="EY155" s="291"/>
      <c r="EZ155" s="1"/>
      <c r="FA155" s="274"/>
      <c r="FB155" s="689">
        <v>0</v>
      </c>
      <c r="FC155" s="291"/>
      <c r="FD155" s="1"/>
      <c r="FE155" s="274"/>
      <c r="FF155" s="689">
        <v>0</v>
      </c>
      <c r="FG155" s="291"/>
      <c r="FI155" s="37"/>
      <c r="FJ155" s="55">
        <f>FB155+FF155+EX155+ET155</f>
        <v>0</v>
      </c>
      <c r="FK155" s="40"/>
      <c r="FM155" s="274"/>
      <c r="FN155" s="689">
        <v>0</v>
      </c>
      <c r="FO155" s="291"/>
      <c r="FP155" s="1"/>
      <c r="FQ155" s="274"/>
      <c r="FR155" s="689">
        <v>0</v>
      </c>
      <c r="FS155" s="291"/>
      <c r="FT155" s="1"/>
      <c r="FU155" s="274"/>
      <c r="FV155" s="689">
        <v>0</v>
      </c>
      <c r="FW155" s="291"/>
      <c r="FX155" s="1"/>
      <c r="FY155" s="274"/>
      <c r="FZ155" s="689">
        <v>0</v>
      </c>
      <c r="GA155" s="291"/>
      <c r="GC155" s="37"/>
      <c r="GD155" s="55">
        <f>FV155+FZ155+FR155+FN155</f>
        <v>0</v>
      </c>
      <c r="GE155" s="40"/>
      <c r="GG155" s="274"/>
      <c r="GH155" s="689">
        <v>0</v>
      </c>
      <c r="GI155" s="291"/>
      <c r="GJ155" s="1"/>
      <c r="GK155" s="274"/>
      <c r="GL155" s="689">
        <v>0</v>
      </c>
      <c r="GM155" s="291"/>
      <c r="GN155" s="1"/>
      <c r="GO155" s="274"/>
      <c r="GP155" s="689">
        <v>0</v>
      </c>
      <c r="GQ155" s="291"/>
      <c r="GR155" s="1"/>
      <c r="GS155" s="274"/>
      <c r="GT155" s="689">
        <v>0</v>
      </c>
      <c r="GU155" s="291"/>
      <c r="GW155" s="37"/>
      <c r="GX155" s="55">
        <f>GP155+GT155+GL155+GH155</f>
        <v>0</v>
      </c>
      <c r="GY155" s="40"/>
      <c r="HA155" s="274"/>
      <c r="HB155" s="689">
        <v>0</v>
      </c>
      <c r="HC155" s="291"/>
      <c r="HD155" s="1"/>
      <c r="HE155" s="274"/>
      <c r="HF155" s="689">
        <v>0</v>
      </c>
      <c r="HG155" s="291"/>
      <c r="HH155" s="1"/>
      <c r="HI155" s="274"/>
      <c r="HJ155" s="689">
        <v>0</v>
      </c>
      <c r="HK155" s="291"/>
      <c r="HL155" s="1"/>
      <c r="HM155" s="274"/>
      <c r="HN155" s="689">
        <v>0</v>
      </c>
      <c r="HO155" s="291"/>
      <c r="HQ155" s="37"/>
      <c r="HR155" s="55">
        <f>HJ155+HN155+HF155+HB155</f>
        <v>0</v>
      </c>
      <c r="HS155" s="40"/>
      <c r="HU155" s="274"/>
      <c r="HV155" s="689">
        <v>0</v>
      </c>
      <c r="HW155" s="291"/>
      <c r="HX155" s="1"/>
      <c r="HY155" s="274"/>
      <c r="HZ155" s="689">
        <v>0</v>
      </c>
      <c r="IA155" s="291"/>
      <c r="IB155" s="1"/>
      <c r="IC155" s="274"/>
      <c r="ID155" s="689">
        <v>0</v>
      </c>
      <c r="IE155" s="291"/>
      <c r="IF155" s="1"/>
      <c r="IG155" s="274"/>
      <c r="IH155" s="689">
        <v>0</v>
      </c>
      <c r="II155" s="291"/>
      <c r="IK155" s="37"/>
      <c r="IL155" s="55">
        <f>ID155+IH155+HZ155+HV155</f>
        <v>0</v>
      </c>
      <c r="IM155" s="40"/>
      <c r="IO155" s="274"/>
      <c r="IP155" s="689">
        <v>0</v>
      </c>
      <c r="IQ155" s="291"/>
      <c r="IR155" s="1"/>
      <c r="IS155" s="274"/>
      <c r="IT155" s="689">
        <v>0</v>
      </c>
      <c r="IU155" s="291"/>
      <c r="IV155" s="1"/>
      <c r="IW155" s="274"/>
      <c r="IX155" s="689">
        <v>0</v>
      </c>
      <c r="IY155" s="291"/>
      <c r="IZ155" s="1"/>
      <c r="JA155" s="274"/>
      <c r="JB155" s="689">
        <v>0</v>
      </c>
      <c r="JC155" s="291"/>
      <c r="JE155" s="37"/>
      <c r="JF155" s="55">
        <f>IX155+JB155+IT155+IP155</f>
        <v>0</v>
      </c>
      <c r="JG155" s="40"/>
      <c r="JI155" s="274"/>
      <c r="JJ155" s="689">
        <v>0</v>
      </c>
      <c r="JK155" s="291"/>
      <c r="JL155" s="1"/>
      <c r="JM155" s="274"/>
      <c r="JN155" s="689">
        <v>0</v>
      </c>
      <c r="JO155" s="291"/>
      <c r="JP155" s="1"/>
      <c r="JQ155" s="274"/>
      <c r="JR155" s="689">
        <v>0</v>
      </c>
      <c r="JS155" s="291"/>
      <c r="JT155" s="1"/>
      <c r="JU155" s="274"/>
      <c r="JV155" s="689">
        <v>0</v>
      </c>
      <c r="JW155" s="291"/>
      <c r="JY155" s="37"/>
      <c r="JZ155" s="55">
        <f>JR155+JV155+JN155+JJ155</f>
        <v>0</v>
      </c>
      <c r="KA155" s="40"/>
      <c r="KC155" s="274"/>
      <c r="KD155" s="689">
        <v>0</v>
      </c>
      <c r="KE155" s="291"/>
      <c r="KF155" s="1"/>
      <c r="KG155" s="274"/>
      <c r="KH155" s="689">
        <v>0</v>
      </c>
      <c r="KI155" s="291"/>
      <c r="KJ155" s="1"/>
      <c r="KK155" s="274"/>
      <c r="KL155" s="689">
        <v>0</v>
      </c>
      <c r="KM155" s="291"/>
      <c r="KN155" s="1"/>
      <c r="KO155" s="274"/>
      <c r="KP155" s="689">
        <v>0</v>
      </c>
      <c r="KQ155" s="291"/>
      <c r="KS155" s="37"/>
      <c r="KT155" s="55">
        <f>KL155+KP155+KH155+KD155</f>
        <v>0</v>
      </c>
      <c r="KU155" s="40"/>
    </row>
    <row r="156" spans="1:307">
      <c r="A156" s="61"/>
      <c r="B156" s="61" t="s">
        <v>76</v>
      </c>
      <c r="D156" s="61"/>
      <c r="E156" s="62"/>
      <c r="F156" s="62"/>
      <c r="G156" s="61"/>
      <c r="H156" s="236"/>
      <c r="I156" s="259">
        <v>2</v>
      </c>
      <c r="J156" s="254"/>
      <c r="K156" s="7"/>
      <c r="L156" s="236"/>
      <c r="M156" s="259">
        <v>-111</v>
      </c>
      <c r="N156" s="254"/>
      <c r="O156" s="43"/>
      <c r="P156" s="236"/>
      <c r="Q156" s="259">
        <v>-6</v>
      </c>
      <c r="R156" s="254"/>
      <c r="S156" s="43"/>
      <c r="T156" s="236"/>
      <c r="U156" s="259">
        <v>-63</v>
      </c>
      <c r="V156" s="254"/>
      <c r="W156" s="43"/>
      <c r="X156" s="37"/>
      <c r="Y156" s="56">
        <f t="shared" si="37"/>
        <v>-178</v>
      </c>
      <c r="Z156" s="40"/>
      <c r="AB156" s="236"/>
      <c r="AC156" s="259">
        <v>-11</v>
      </c>
      <c r="AD156" s="254"/>
      <c r="AE156" s="7"/>
      <c r="AF156" s="236"/>
      <c r="AG156" s="259">
        <v>-76</v>
      </c>
      <c r="AH156" s="254"/>
      <c r="AI156" s="43"/>
      <c r="AJ156" s="236"/>
      <c r="AK156" s="259">
        <v>-108</v>
      </c>
      <c r="AL156" s="254"/>
      <c r="AM156" s="43"/>
      <c r="AN156" s="236"/>
      <c r="AO156" s="259">
        <v>4</v>
      </c>
      <c r="AP156" s="254"/>
      <c r="AQ156" s="43"/>
      <c r="AR156" s="37"/>
      <c r="AS156" s="56">
        <f t="shared" si="50"/>
        <v>-191</v>
      </c>
      <c r="AT156" s="40"/>
      <c r="AV156" s="236"/>
      <c r="AW156" s="259">
        <v>23</v>
      </c>
      <c r="AX156" s="254"/>
      <c r="AY156" s="7"/>
      <c r="AZ156" s="236"/>
      <c r="BA156" s="259">
        <v>-13</v>
      </c>
      <c r="BB156" s="254"/>
      <c r="BC156" s="43"/>
      <c r="BD156" s="236"/>
      <c r="BE156" s="259">
        <v>25</v>
      </c>
      <c r="BF156" s="254"/>
      <c r="BG156" s="43"/>
      <c r="BH156" s="236"/>
      <c r="BI156" s="259">
        <v>4</v>
      </c>
      <c r="BJ156" s="254"/>
      <c r="BK156" s="43"/>
      <c r="BL156" s="37"/>
      <c r="BM156" s="56">
        <f t="shared" si="38"/>
        <v>39</v>
      </c>
      <c r="BN156" s="40"/>
      <c r="BP156" s="236"/>
      <c r="BQ156" s="259">
        <v>-10</v>
      </c>
      <c r="BR156" s="254"/>
      <c r="BS156" s="7"/>
      <c r="BT156" s="236"/>
      <c r="BU156" s="259">
        <v>-7</v>
      </c>
      <c r="BV156" s="254"/>
      <c r="BW156" s="43"/>
      <c r="BX156" s="236"/>
      <c r="BY156" s="259">
        <v>4</v>
      </c>
      <c r="BZ156" s="254"/>
      <c r="CA156" s="43"/>
      <c r="CB156" s="236"/>
      <c r="CC156" s="259">
        <v>-3</v>
      </c>
      <c r="CD156" s="254"/>
      <c r="CE156" s="43"/>
      <c r="CF156" s="37"/>
      <c r="CG156" s="56">
        <f>BQ156+BU156+BY156+CC156</f>
        <v>-16</v>
      </c>
      <c r="CH156" s="40"/>
      <c r="CJ156" s="236"/>
      <c r="CK156" s="259">
        <v>0</v>
      </c>
      <c r="CL156" s="254"/>
      <c r="CM156" s="7"/>
      <c r="CN156" s="236"/>
      <c r="CO156" s="259">
        <v>-12</v>
      </c>
      <c r="CP156" s="254"/>
      <c r="CQ156" s="43"/>
      <c r="CR156" s="236"/>
      <c r="CS156" s="259">
        <v>0</v>
      </c>
      <c r="CT156" s="254"/>
      <c r="CU156" s="43"/>
      <c r="CV156" s="236"/>
      <c r="CW156" s="259">
        <v>0</v>
      </c>
      <c r="CX156" s="254"/>
      <c r="CY156" s="43"/>
      <c r="CZ156" s="37"/>
      <c r="DA156" s="56">
        <f t="shared" si="39"/>
        <v>-12</v>
      </c>
      <c r="DB156" s="40"/>
      <c r="DC156" s="9"/>
      <c r="DE156" s="274"/>
      <c r="DF156" s="298"/>
      <c r="DG156" s="291"/>
      <c r="DI156" s="274"/>
      <c r="DJ156" s="298"/>
      <c r="DK156" s="291"/>
      <c r="DM156" s="274"/>
      <c r="DN156" s="298"/>
      <c r="DO156" s="291"/>
      <c r="DQ156" s="274"/>
      <c r="DR156" s="298"/>
      <c r="DS156" s="291"/>
      <c r="DU156" s="37"/>
      <c r="DV156" s="56">
        <f t="shared" si="40"/>
        <v>0</v>
      </c>
      <c r="DW156" s="40"/>
      <c r="DY156" s="274"/>
      <c r="DZ156" s="298"/>
      <c r="EA156" s="291"/>
      <c r="EB156" s="1"/>
      <c r="EC156" s="274"/>
      <c r="ED156" s="298"/>
      <c r="EE156" s="291"/>
      <c r="EF156" s="1"/>
      <c r="EG156" s="274"/>
      <c r="EH156" s="298"/>
      <c r="EI156" s="291"/>
      <c r="EJ156" s="1"/>
      <c r="EK156" s="274"/>
      <c r="EL156" s="298"/>
      <c r="EM156" s="291"/>
      <c r="EO156" s="37"/>
      <c r="EP156" s="56">
        <f t="shared" si="41"/>
        <v>0</v>
      </c>
      <c r="EQ156" s="40"/>
      <c r="ES156" s="274"/>
      <c r="ET156" s="298"/>
      <c r="EU156" s="291"/>
      <c r="EV156" s="1"/>
      <c r="EW156" s="274"/>
      <c r="EX156" s="298"/>
      <c r="EY156" s="291"/>
      <c r="EZ156" s="1"/>
      <c r="FA156" s="274"/>
      <c r="FB156" s="298"/>
      <c r="FC156" s="291"/>
      <c r="FD156" s="1"/>
      <c r="FE156" s="274"/>
      <c r="FF156" s="298"/>
      <c r="FG156" s="291"/>
      <c r="FI156" s="37"/>
      <c r="FJ156" s="56">
        <f t="shared" si="42"/>
        <v>0</v>
      </c>
      <c r="FK156" s="40"/>
      <c r="FM156" s="274"/>
      <c r="FN156" s="298"/>
      <c r="FO156" s="291"/>
      <c r="FP156" s="1"/>
      <c r="FQ156" s="274"/>
      <c r="FR156" s="298"/>
      <c r="FS156" s="291"/>
      <c r="FT156" s="1"/>
      <c r="FU156" s="274"/>
      <c r="FV156" s="298"/>
      <c r="FW156" s="291"/>
      <c r="FX156" s="1"/>
      <c r="FY156" s="274"/>
      <c r="FZ156" s="298"/>
      <c r="GA156" s="291"/>
      <c r="GC156" s="37"/>
      <c r="GD156" s="56">
        <f t="shared" si="43"/>
        <v>0</v>
      </c>
      <c r="GE156" s="40"/>
      <c r="GG156" s="274"/>
      <c r="GH156" s="298"/>
      <c r="GI156" s="291"/>
      <c r="GJ156" s="1"/>
      <c r="GK156" s="274"/>
      <c r="GL156" s="298"/>
      <c r="GM156" s="291"/>
      <c r="GN156" s="1"/>
      <c r="GO156" s="274"/>
      <c r="GP156" s="298"/>
      <c r="GQ156" s="291"/>
      <c r="GR156" s="1"/>
      <c r="GS156" s="274"/>
      <c r="GT156" s="298"/>
      <c r="GU156" s="291"/>
      <c r="GW156" s="37"/>
      <c r="GX156" s="56">
        <f t="shared" si="44"/>
        <v>0</v>
      </c>
      <c r="GY156" s="40"/>
      <c r="HA156" s="274"/>
      <c r="HB156" s="298"/>
      <c r="HC156" s="291"/>
      <c r="HD156" s="1"/>
      <c r="HE156" s="274"/>
      <c r="HF156" s="298"/>
      <c r="HG156" s="291"/>
      <c r="HH156" s="1"/>
      <c r="HI156" s="274"/>
      <c r="HJ156" s="298"/>
      <c r="HK156" s="291"/>
      <c r="HL156" s="1"/>
      <c r="HM156" s="274"/>
      <c r="HN156" s="298"/>
      <c r="HO156" s="291"/>
      <c r="HQ156" s="37"/>
      <c r="HR156" s="56">
        <f t="shared" si="45"/>
        <v>0</v>
      </c>
      <c r="HS156" s="40"/>
      <c r="HU156" s="274"/>
      <c r="HV156" s="298"/>
      <c r="HW156" s="291"/>
      <c r="HX156" s="1"/>
      <c r="HY156" s="274"/>
      <c r="HZ156" s="298"/>
      <c r="IA156" s="291"/>
      <c r="IB156" s="1"/>
      <c r="IC156" s="274"/>
      <c r="ID156" s="298"/>
      <c r="IE156" s="291"/>
      <c r="IF156" s="1"/>
      <c r="IG156" s="274"/>
      <c r="IH156" s="298"/>
      <c r="II156" s="291"/>
      <c r="IK156" s="37"/>
      <c r="IL156" s="56">
        <f t="shared" si="46"/>
        <v>0</v>
      </c>
      <c r="IM156" s="40"/>
      <c r="IO156" s="274"/>
      <c r="IP156" s="298"/>
      <c r="IQ156" s="291"/>
      <c r="IR156" s="1"/>
      <c r="IS156" s="274"/>
      <c r="IT156" s="298"/>
      <c r="IU156" s="291"/>
      <c r="IV156" s="1"/>
      <c r="IW156" s="274"/>
      <c r="IX156" s="298"/>
      <c r="IY156" s="291"/>
      <c r="IZ156" s="1"/>
      <c r="JA156" s="274"/>
      <c r="JB156" s="298"/>
      <c r="JC156" s="291"/>
      <c r="JE156" s="37"/>
      <c r="JF156" s="56">
        <f t="shared" si="47"/>
        <v>0</v>
      </c>
      <c r="JG156" s="40"/>
      <c r="JI156" s="274"/>
      <c r="JJ156" s="298"/>
      <c r="JK156" s="291"/>
      <c r="JL156" s="1"/>
      <c r="JM156" s="274"/>
      <c r="JN156" s="298"/>
      <c r="JO156" s="291"/>
      <c r="JP156" s="1"/>
      <c r="JQ156" s="274"/>
      <c r="JR156" s="298"/>
      <c r="JS156" s="291"/>
      <c r="JT156" s="1"/>
      <c r="JU156" s="274"/>
      <c r="JV156" s="298"/>
      <c r="JW156" s="291"/>
      <c r="JY156" s="37"/>
      <c r="JZ156" s="56">
        <f t="shared" si="48"/>
        <v>0</v>
      </c>
      <c r="KA156" s="40"/>
      <c r="KC156" s="274"/>
      <c r="KD156" s="298"/>
      <c r="KE156" s="291"/>
      <c r="KF156" s="1"/>
      <c r="KG156" s="274"/>
      <c r="KH156" s="298"/>
      <c r="KI156" s="291"/>
      <c r="KJ156" s="1"/>
      <c r="KK156" s="274"/>
      <c r="KL156" s="298"/>
      <c r="KM156" s="291"/>
      <c r="KN156" s="1"/>
      <c r="KO156" s="274"/>
      <c r="KP156" s="298"/>
      <c r="KQ156" s="291"/>
      <c r="KS156" s="37"/>
      <c r="KT156" s="56">
        <f t="shared" si="49"/>
        <v>0</v>
      </c>
      <c r="KU156" s="40"/>
    </row>
    <row r="157" spans="1:307">
      <c r="A157" s="61"/>
      <c r="B157" s="61"/>
      <c r="C157" s="61"/>
      <c r="D157" s="61"/>
      <c r="E157" s="61" t="s">
        <v>77</v>
      </c>
      <c r="F157" s="61"/>
      <c r="G157" s="61"/>
      <c r="H157" s="236"/>
      <c r="I157" s="260">
        <f>SUM(I148:I156)</f>
        <v>-2877</v>
      </c>
      <c r="J157" s="254"/>
      <c r="K157" s="7"/>
      <c r="L157" s="236"/>
      <c r="M157" s="260">
        <f>SUM(M148:M156)</f>
        <v>-759</v>
      </c>
      <c r="N157" s="254"/>
      <c r="O157" s="43"/>
      <c r="P157" s="236"/>
      <c r="Q157" s="260">
        <f>SUM(Q148:Q156)</f>
        <v>-2592</v>
      </c>
      <c r="R157" s="254"/>
      <c r="S157" s="43"/>
      <c r="T157" s="236"/>
      <c r="U157" s="260">
        <f>SUM(U148:U156)</f>
        <v>-3860</v>
      </c>
      <c r="V157" s="254"/>
      <c r="W157" s="43"/>
      <c r="X157" s="37"/>
      <c r="Y157" s="54">
        <f>SUM(Y148:Y156)</f>
        <v>-10088</v>
      </c>
      <c r="Z157" s="40"/>
      <c r="AB157" s="236"/>
      <c r="AC157" s="260">
        <f>SUM(AC148:AC156)</f>
        <v>-950</v>
      </c>
      <c r="AD157" s="254"/>
      <c r="AE157" s="7"/>
      <c r="AF157" s="236"/>
      <c r="AG157" s="260">
        <f>SUM(AG148:AG156)</f>
        <v>-1437</v>
      </c>
      <c r="AH157" s="254"/>
      <c r="AI157" s="43"/>
      <c r="AJ157" s="236"/>
      <c r="AK157" s="260">
        <f>SUM(AK148:AK156)</f>
        <v>-2364</v>
      </c>
      <c r="AL157" s="254"/>
      <c r="AM157" s="43"/>
      <c r="AN157" s="236"/>
      <c r="AO157" s="260">
        <f>SUM(AO148:AO156)</f>
        <v>-3366</v>
      </c>
      <c r="AP157" s="254"/>
      <c r="AQ157" s="43"/>
      <c r="AR157" s="37"/>
      <c r="AS157" s="54">
        <f>SUM(AS148:AS156)</f>
        <v>-8117</v>
      </c>
      <c r="AT157" s="40"/>
      <c r="AV157" s="236"/>
      <c r="AW157" s="260">
        <f>SUM(AW148:AW156)</f>
        <v>-5396</v>
      </c>
      <c r="AX157" s="254"/>
      <c r="AY157" s="7"/>
      <c r="AZ157" s="236"/>
      <c r="BA157" s="260">
        <f>SUM(BA148:BA156)</f>
        <v>418</v>
      </c>
      <c r="BB157" s="254"/>
      <c r="BC157" s="43"/>
      <c r="BD157" s="236"/>
      <c r="BE157" s="260">
        <f>SUM(BE148:BE156)</f>
        <v>-1710</v>
      </c>
      <c r="BF157" s="254"/>
      <c r="BG157" s="43"/>
      <c r="BH157" s="236"/>
      <c r="BI157" s="260">
        <f>SUM(BI148:BI156)</f>
        <v>695</v>
      </c>
      <c r="BJ157" s="254"/>
      <c r="BK157" s="43"/>
      <c r="BL157" s="37"/>
      <c r="BM157" s="54">
        <f>SUM(BM148:BM156)</f>
        <v>-5993</v>
      </c>
      <c r="BN157" s="40"/>
      <c r="BP157" s="236"/>
      <c r="BQ157" s="260">
        <f>SUM(BQ148:BQ156)</f>
        <v>-2505</v>
      </c>
      <c r="BR157" s="254"/>
      <c r="BS157" s="7"/>
      <c r="BT157" s="236"/>
      <c r="BU157" s="260">
        <f>SUM(BU148:BU156)</f>
        <v>3990</v>
      </c>
      <c r="BV157" s="254"/>
      <c r="BW157" s="43"/>
      <c r="BX157" s="236"/>
      <c r="BY157" s="260">
        <f>SUM(BY148:BY156)</f>
        <v>5757</v>
      </c>
      <c r="BZ157" s="254"/>
      <c r="CA157" s="43"/>
      <c r="CB157" s="236"/>
      <c r="CC157" s="260">
        <f>SUM(CC148:CC156)</f>
        <v>8076</v>
      </c>
      <c r="CD157" s="254"/>
      <c r="CE157" s="43"/>
      <c r="CF157" s="37"/>
      <c r="CG157" s="54">
        <f>SUM(CG148:CG156)</f>
        <v>16655</v>
      </c>
      <c r="CH157" s="40"/>
      <c r="CJ157" s="236"/>
      <c r="CK157" s="260">
        <f>SUM(CK148:CK156)</f>
        <v>2675</v>
      </c>
      <c r="CL157" s="254"/>
      <c r="CM157" s="7"/>
      <c r="CN157" s="236"/>
      <c r="CO157" s="260">
        <f>SUM(CO148:CO156)</f>
        <v>3867</v>
      </c>
      <c r="CP157" s="254"/>
      <c r="CQ157" s="43"/>
      <c r="CR157" s="236"/>
      <c r="CS157" s="260">
        <f>SUM(CS148:CS156)</f>
        <v>5606</v>
      </c>
      <c r="CT157" s="254"/>
      <c r="CU157" s="43"/>
      <c r="CV157" s="236"/>
      <c r="CW157" s="260">
        <f>SUM(CW148:CW156)</f>
        <v>2689</v>
      </c>
      <c r="CX157" s="254"/>
      <c r="CY157" s="43"/>
      <c r="CZ157" s="37"/>
      <c r="DA157" s="54">
        <f>SUM(DA148:DA156)</f>
        <v>14837</v>
      </c>
      <c r="DB157" s="40"/>
      <c r="DC157" s="9"/>
      <c r="DE157" s="274"/>
      <c r="DF157" s="299">
        <f ca="1">SUM(DF148:DF156)</f>
        <v>-193.57499999999999</v>
      </c>
      <c r="DG157" s="291"/>
      <c r="DI157" s="274"/>
      <c r="DJ157" s="299">
        <f ca="1">SUM(DJ148:DJ156)</f>
        <v>-190.2554145907074</v>
      </c>
      <c r="DK157" s="291"/>
      <c r="DM157" s="274"/>
      <c r="DN157" s="299">
        <f ca="1">SUM(DN148:DN156)</f>
        <v>-199.58644999999854</v>
      </c>
      <c r="DO157" s="291"/>
      <c r="DQ157" s="274"/>
      <c r="DR157" s="299">
        <f ca="1">SUM(DR148:DR156)</f>
        <v>-206.27242047634439</v>
      </c>
      <c r="DS157" s="291"/>
      <c r="DU157" s="37"/>
      <c r="DV157" s="54">
        <f ca="1">SUM(DV148:DV156)</f>
        <v>-789.68928506705038</v>
      </c>
      <c r="DW157" s="40"/>
      <c r="DY157" s="274"/>
      <c r="DZ157" s="299">
        <f ca="1">SUM(DZ148:DZ156)</f>
        <v>-198.94200000000006</v>
      </c>
      <c r="EA157" s="291"/>
      <c r="EB157" s="1"/>
      <c r="EC157" s="274"/>
      <c r="ED157" s="299">
        <f ca="1">SUM(ED148:ED156)</f>
        <v>-194.94828823661467</v>
      </c>
      <c r="EE157" s="291"/>
      <c r="EF157" s="1"/>
      <c r="EG157" s="274"/>
      <c r="EH157" s="299">
        <f ca="1">SUM(EH148:EH156)</f>
        <v>-201.54156599999988</v>
      </c>
      <c r="EI157" s="291"/>
      <c r="EJ157" s="1"/>
      <c r="EK157" s="274"/>
      <c r="EL157" s="299">
        <f ca="1">SUM(EL148:EL156)</f>
        <v>-211.4409261811077</v>
      </c>
      <c r="EM157" s="291"/>
      <c r="EO157" s="37"/>
      <c r="EP157" s="54">
        <f ca="1">SUM(EP148:EP156)</f>
        <v>-806.87278041772231</v>
      </c>
      <c r="EQ157" s="40"/>
      <c r="ES157" s="274"/>
      <c r="ET157" s="299">
        <f ca="1">SUM(ET148:ET156)</f>
        <v>-407.3177619999999</v>
      </c>
      <c r="EU157" s="291"/>
      <c r="EV157" s="1"/>
      <c r="EW157" s="274"/>
      <c r="EX157" s="299">
        <f ca="1">SUM(EX148:EX156)</f>
        <v>-399.79957812065493</v>
      </c>
      <c r="EY157" s="291"/>
      <c r="EZ157" s="1"/>
      <c r="FA157" s="274"/>
      <c r="FB157" s="299">
        <f ca="1">SUM(FB148:FB156)</f>
        <v>-415.64845505999995</v>
      </c>
      <c r="FC157" s="291"/>
      <c r="FD157" s="1"/>
      <c r="FE157" s="274"/>
      <c r="FF157" s="299">
        <f ca="1">SUM(FF148:FF156)</f>
        <v>-438.99464552607333</v>
      </c>
      <c r="FG157" s="291"/>
      <c r="FI157" s="37"/>
      <c r="FJ157" s="54">
        <f ca="1">SUM(FJ148:FJ156)</f>
        <v>-1661.7604407067283</v>
      </c>
      <c r="FK157" s="40"/>
      <c r="FM157" s="274"/>
      <c r="FN157" s="299">
        <f ca="1">SUM(FN148:FN156)</f>
        <v>-444.38705253001467</v>
      </c>
      <c r="FO157" s="291"/>
      <c r="FP157" s="1"/>
      <c r="FQ157" s="274"/>
      <c r="FR157" s="299">
        <f ca="1">SUM(FR148:FR156)</f>
        <v>-425.13494495927415</v>
      </c>
      <c r="FS157" s="291"/>
      <c r="FT157" s="1"/>
      <c r="FU157" s="274"/>
      <c r="FV157" s="299">
        <f ca="1">SUM(FV148:FV156)</f>
        <v>-435.58647752838397</v>
      </c>
      <c r="FW157" s="291"/>
      <c r="FX157" s="1"/>
      <c r="FY157" s="274"/>
      <c r="FZ157" s="299">
        <f ca="1">SUM(FZ148:FZ156)</f>
        <v>-458.29059944193017</v>
      </c>
      <c r="GA157" s="291"/>
      <c r="GC157" s="37"/>
      <c r="GD157" s="54">
        <f ca="1">SUM(GD148:GD156)</f>
        <v>-1763.3990744596028</v>
      </c>
      <c r="GE157" s="40"/>
      <c r="GG157" s="274"/>
      <c r="GH157" s="299">
        <f ca="1">SUM(GH148:GH156)</f>
        <v>-462.72053780520844</v>
      </c>
      <c r="GI157" s="291"/>
      <c r="GJ157" s="1"/>
      <c r="GK157" s="274"/>
      <c r="GL157" s="299">
        <f ca="1">SUM(GL148:GL156)</f>
        <v>-443.06737865797436</v>
      </c>
      <c r="GM157" s="291"/>
      <c r="GN157" s="1"/>
      <c r="GO157" s="274"/>
      <c r="GP157" s="299">
        <f ca="1">SUM(GP148:GP156)</f>
        <v>-453.81752940156008</v>
      </c>
      <c r="GQ157" s="291"/>
      <c r="GR157" s="1"/>
      <c r="GS157" s="274"/>
      <c r="GT157" s="299">
        <f ca="1">SUM(GT148:GT156)</f>
        <v>-477.14378367552132</v>
      </c>
      <c r="GU157" s="291"/>
      <c r="GW157" s="37"/>
      <c r="GX157" s="54">
        <f ca="1">SUM(GX148:GX156)</f>
        <v>-1836.749229540264</v>
      </c>
      <c r="GY157" s="40"/>
      <c r="HA157" s="274"/>
      <c r="HB157" s="299">
        <f ca="1">SUM(HB148:HB156)</f>
        <v>-240.22062037720639</v>
      </c>
      <c r="HC157" s="291"/>
      <c r="HD157" s="1"/>
      <c r="HE157" s="274"/>
      <c r="HF157" s="299">
        <f ca="1">SUM(HF148:HF156)</f>
        <v>-230.19471193077482</v>
      </c>
      <c r="HG157" s="291"/>
      <c r="HH157" s="1"/>
      <c r="HI157" s="274"/>
      <c r="HJ157" s="299">
        <f ca="1">SUM(HJ148:HJ156)</f>
        <v>-235.71544970487648</v>
      </c>
      <c r="HK157" s="291"/>
      <c r="HL157" s="1"/>
      <c r="HM157" s="274"/>
      <c r="HN157" s="299">
        <f ca="1">SUM(HN148:HN156)</f>
        <v>-247.63553690528812</v>
      </c>
      <c r="HO157" s="291"/>
      <c r="HQ157" s="37"/>
      <c r="HR157" s="54">
        <f ca="1">SUM(HR148:HR156)</f>
        <v>-953.76631891814588</v>
      </c>
      <c r="HS157" s="40"/>
      <c r="HU157" s="274"/>
      <c r="HV157" s="299">
        <f ca="1">SUM(HV148:HV156)</f>
        <v>-248.636384805456</v>
      </c>
      <c r="HW157" s="291"/>
      <c r="HX157" s="1"/>
      <c r="HY157" s="274"/>
      <c r="HZ157" s="299">
        <f ca="1">SUM(HZ148:HZ156)</f>
        <v>-238.41874087623282</v>
      </c>
      <c r="IA157" s="291"/>
      <c r="IB157" s="1"/>
      <c r="IC157" s="274"/>
      <c r="ID157" s="299">
        <f ca="1">SUM(ID148:ID156)</f>
        <v>-244.07990974581108</v>
      </c>
      <c r="IE157" s="291"/>
      <c r="IF157" s="1"/>
      <c r="IG157" s="274"/>
      <c r="IH157" s="299">
        <f ca="1">SUM(IH148:IH156)</f>
        <v>-256.1872197770594</v>
      </c>
      <c r="II157" s="291"/>
      <c r="IK157" s="37"/>
      <c r="IL157" s="54">
        <f ca="1">SUM(IL148:IL156)</f>
        <v>-987.32225520455927</v>
      </c>
      <c r="IM157" s="40"/>
      <c r="IO157" s="274"/>
      <c r="IP157" s="299">
        <f ca="1">SUM(IP148:IP156)</f>
        <v>-251.50332452752022</v>
      </c>
      <c r="IQ157" s="291"/>
      <c r="IR157" s="1"/>
      <c r="IS157" s="274"/>
      <c r="IT157" s="299">
        <f ca="1">SUM(IT148:IT156)</f>
        <v>-241.18494896934894</v>
      </c>
      <c r="IU157" s="291"/>
      <c r="IV157" s="1"/>
      <c r="IW157" s="274"/>
      <c r="IX157" s="299">
        <f ca="1">SUM(IX148:IX156)</f>
        <v>-246.95143325810503</v>
      </c>
      <c r="IY157" s="291"/>
      <c r="IZ157" s="1"/>
      <c r="JA157" s="274"/>
      <c r="JB157" s="299">
        <f ca="1">SUM(JB148:JB156)</f>
        <v>-259.19353855304803</v>
      </c>
      <c r="JC157" s="291"/>
      <c r="JE157" s="37"/>
      <c r="JF157" s="54">
        <f ca="1">SUM(JF148:JF156)</f>
        <v>-998.83324530802224</v>
      </c>
      <c r="JG157" s="40"/>
      <c r="JI157" s="274"/>
      <c r="JJ157" s="299">
        <f ca="1">SUM(JJ148:JJ156)</f>
        <v>-254.99324329614527</v>
      </c>
      <c r="JK157" s="291"/>
      <c r="JL157" s="1"/>
      <c r="JM157" s="274"/>
      <c r="JN157" s="299">
        <f ca="1">SUM(JN148:JN156)</f>
        <v>-244.48090956226258</v>
      </c>
      <c r="JO157" s="291"/>
      <c r="JP157" s="1"/>
      <c r="JQ157" s="274"/>
      <c r="JR157" s="299">
        <f ca="1">SUM(JR148:JR156)</f>
        <v>-250.36663382120952</v>
      </c>
      <c r="JS157" s="291"/>
      <c r="JT157" s="1"/>
      <c r="JU157" s="274"/>
      <c r="JV157" s="299">
        <f ca="1">SUM(JV148:JV156)</f>
        <v>-262.83445837926286</v>
      </c>
      <c r="JW157" s="291"/>
      <c r="JY157" s="37"/>
      <c r="JZ157" s="54">
        <f ca="1">SUM(JZ148:JZ156)</f>
        <v>-1012.6752450588803</v>
      </c>
      <c r="KA157" s="40"/>
      <c r="KC157" s="274"/>
      <c r="KD157" s="299">
        <f ca="1">SUM(KD148:KD156)</f>
        <v>-258.6034620177594</v>
      </c>
      <c r="KE157" s="291"/>
      <c r="KF157" s="1"/>
      <c r="KG157" s="274"/>
      <c r="KH157" s="299">
        <f ca="1">SUM(KH148:KH156)</f>
        <v>-247.89354876948707</v>
      </c>
      <c r="KI157" s="291"/>
      <c r="KJ157" s="1"/>
      <c r="KK157" s="274"/>
      <c r="KL157" s="299">
        <f ca="1">SUM(KL148:KL156)</f>
        <v>-253.90110006679592</v>
      </c>
      <c r="KM157" s="291"/>
      <c r="KN157" s="1"/>
      <c r="KO157" s="274"/>
      <c r="KP157" s="299">
        <f ca="1">SUM(KP148:KP156)</f>
        <v>-266.59941756060698</v>
      </c>
      <c r="KQ157" s="291"/>
      <c r="KS157" s="37"/>
      <c r="KT157" s="54">
        <f ca="1">SUM(KT148:KT156)</f>
        <v>-1026.9975284146494</v>
      </c>
      <c r="KU157" s="40"/>
    </row>
    <row r="158" spans="1:307">
      <c r="A158" s="61"/>
      <c r="B158" s="61"/>
      <c r="C158" s="61"/>
      <c r="D158" s="61"/>
      <c r="E158" s="61"/>
      <c r="F158" s="61"/>
      <c r="G158" s="61"/>
      <c r="H158" s="236"/>
      <c r="I158" s="261"/>
      <c r="J158" s="254"/>
      <c r="K158" s="7"/>
      <c r="L158" s="236"/>
      <c r="M158" s="261"/>
      <c r="N158" s="254"/>
      <c r="O158" s="43"/>
      <c r="P158" s="236"/>
      <c r="Q158" s="261"/>
      <c r="R158" s="254"/>
      <c r="S158" s="43"/>
      <c r="T158" s="236"/>
      <c r="U158" s="261"/>
      <c r="V158" s="254"/>
      <c r="W158" s="43"/>
      <c r="X158" s="37"/>
      <c r="Y158" s="57"/>
      <c r="Z158" s="40"/>
      <c r="AB158" s="236"/>
      <c r="AC158" s="261"/>
      <c r="AD158" s="254"/>
      <c r="AE158" s="7"/>
      <c r="AF158" s="236"/>
      <c r="AG158" s="261"/>
      <c r="AH158" s="254"/>
      <c r="AI158" s="43"/>
      <c r="AJ158" s="236"/>
      <c r="AK158" s="261"/>
      <c r="AL158" s="254"/>
      <c r="AM158" s="43"/>
      <c r="AN158" s="236"/>
      <c r="AO158" s="261"/>
      <c r="AP158" s="254"/>
      <c r="AQ158" s="43"/>
      <c r="AR158" s="37"/>
      <c r="AS158" s="57"/>
      <c r="AT158" s="40"/>
      <c r="AV158" s="236"/>
      <c r="AW158" s="261"/>
      <c r="AX158" s="254"/>
      <c r="AY158" s="7"/>
      <c r="AZ158" s="236"/>
      <c r="BA158" s="261"/>
      <c r="BB158" s="254"/>
      <c r="BC158" s="43"/>
      <c r="BD158" s="236"/>
      <c r="BE158" s="261"/>
      <c r="BF158" s="254"/>
      <c r="BG158" s="43"/>
      <c r="BH158" s="236"/>
      <c r="BI158" s="261"/>
      <c r="BJ158" s="254"/>
      <c r="BK158" s="43"/>
      <c r="BL158" s="37"/>
      <c r="BM158" s="57"/>
      <c r="BN158" s="40"/>
      <c r="BP158" s="236"/>
      <c r="BQ158" s="261"/>
      <c r="BR158" s="254"/>
      <c r="BS158" s="7"/>
      <c r="BT158" s="236"/>
      <c r="BU158" s="261"/>
      <c r="BV158" s="254"/>
      <c r="BW158" s="43"/>
      <c r="BX158" s="236"/>
      <c r="BY158" s="261"/>
      <c r="BZ158" s="254"/>
      <c r="CA158" s="43"/>
      <c r="CB158" s="236"/>
      <c r="CC158" s="261"/>
      <c r="CD158" s="254"/>
      <c r="CE158" s="43"/>
      <c r="CF158" s="37"/>
      <c r="CG158" s="57"/>
      <c r="CH158" s="40"/>
      <c r="CJ158" s="236"/>
      <c r="CK158" s="261"/>
      <c r="CL158" s="254"/>
      <c r="CM158" s="7"/>
      <c r="CN158" s="236"/>
      <c r="CO158" s="261"/>
      <c r="CP158" s="254"/>
      <c r="CQ158" s="43"/>
      <c r="CR158" s="236"/>
      <c r="CS158" s="261"/>
      <c r="CT158" s="254"/>
      <c r="CU158" s="43"/>
      <c r="CV158" s="236"/>
      <c r="CW158" s="261"/>
      <c r="CX158" s="254"/>
      <c r="CY158" s="43"/>
      <c r="CZ158" s="37"/>
      <c r="DA158" s="57"/>
      <c r="DB158" s="40"/>
      <c r="DC158" s="9"/>
      <c r="DE158" s="274"/>
      <c r="DF158" s="300"/>
      <c r="DG158" s="291"/>
      <c r="DI158" s="274"/>
      <c r="DJ158" s="300"/>
      <c r="DK158" s="291"/>
      <c r="DM158" s="274"/>
      <c r="DN158" s="300"/>
      <c r="DO158" s="291"/>
      <c r="DQ158" s="274"/>
      <c r="DR158" s="300"/>
      <c r="DS158" s="291"/>
      <c r="DU158" s="37"/>
      <c r="DV158" s="57"/>
      <c r="DW158" s="40"/>
      <c r="DY158" s="274"/>
      <c r="DZ158" s="300"/>
      <c r="EA158" s="291"/>
      <c r="EB158" s="1"/>
      <c r="EC158" s="274"/>
      <c r="ED158" s="300"/>
      <c r="EE158" s="291"/>
      <c r="EF158" s="1"/>
      <c r="EG158" s="274"/>
      <c r="EH158" s="300"/>
      <c r="EI158" s="291"/>
      <c r="EJ158" s="1"/>
      <c r="EK158" s="274"/>
      <c r="EL158" s="300"/>
      <c r="EM158" s="291"/>
      <c r="EO158" s="37"/>
      <c r="EP158" s="57"/>
      <c r="EQ158" s="40"/>
      <c r="ES158" s="274"/>
      <c r="ET158" s="300"/>
      <c r="EU158" s="291"/>
      <c r="EV158" s="1"/>
      <c r="EW158" s="274"/>
      <c r="EX158" s="300"/>
      <c r="EY158" s="291"/>
      <c r="EZ158" s="1"/>
      <c r="FA158" s="274"/>
      <c r="FB158" s="300"/>
      <c r="FC158" s="291"/>
      <c r="FD158" s="1"/>
      <c r="FE158" s="274"/>
      <c r="FF158" s="300"/>
      <c r="FG158" s="291"/>
      <c r="FI158" s="37"/>
      <c r="FJ158" s="57"/>
      <c r="FK158" s="40"/>
      <c r="FM158" s="274"/>
      <c r="FN158" s="300"/>
      <c r="FO158" s="291"/>
      <c r="FP158" s="1"/>
      <c r="FQ158" s="274"/>
      <c r="FR158" s="300"/>
      <c r="FS158" s="291"/>
      <c r="FT158" s="1"/>
      <c r="FU158" s="274"/>
      <c r="FV158" s="300"/>
      <c r="FW158" s="291"/>
      <c r="FX158" s="1"/>
      <c r="FY158" s="274"/>
      <c r="FZ158" s="300"/>
      <c r="GA158" s="291"/>
      <c r="GC158" s="37"/>
      <c r="GD158" s="57"/>
      <c r="GE158" s="40"/>
      <c r="GG158" s="274"/>
      <c r="GH158" s="300"/>
      <c r="GI158" s="291"/>
      <c r="GJ158" s="1"/>
      <c r="GK158" s="274"/>
      <c r="GL158" s="300"/>
      <c r="GM158" s="291"/>
      <c r="GN158" s="1"/>
      <c r="GO158" s="274"/>
      <c r="GP158" s="300"/>
      <c r="GQ158" s="291"/>
      <c r="GR158" s="1"/>
      <c r="GS158" s="274"/>
      <c r="GT158" s="300"/>
      <c r="GU158" s="291"/>
      <c r="GW158" s="37"/>
      <c r="GX158" s="57"/>
      <c r="GY158" s="40"/>
      <c r="HA158" s="274"/>
      <c r="HB158" s="300"/>
      <c r="HC158" s="291"/>
      <c r="HD158" s="1"/>
      <c r="HE158" s="274"/>
      <c r="HF158" s="300"/>
      <c r="HG158" s="291"/>
      <c r="HH158" s="1"/>
      <c r="HI158" s="274"/>
      <c r="HJ158" s="300"/>
      <c r="HK158" s="291"/>
      <c r="HL158" s="1"/>
      <c r="HM158" s="274"/>
      <c r="HN158" s="300"/>
      <c r="HO158" s="291"/>
      <c r="HQ158" s="37"/>
      <c r="HR158" s="57"/>
      <c r="HS158" s="40"/>
      <c r="HU158" s="274"/>
      <c r="HV158" s="300"/>
      <c r="HW158" s="291"/>
      <c r="HX158" s="1"/>
      <c r="HY158" s="274"/>
      <c r="HZ158" s="300"/>
      <c r="IA158" s="291"/>
      <c r="IB158" s="1"/>
      <c r="IC158" s="274"/>
      <c r="ID158" s="300"/>
      <c r="IE158" s="291"/>
      <c r="IF158" s="1"/>
      <c r="IG158" s="274"/>
      <c r="IH158" s="300"/>
      <c r="II158" s="291"/>
      <c r="IK158" s="37"/>
      <c r="IL158" s="57"/>
      <c r="IM158" s="40"/>
      <c r="IO158" s="274"/>
      <c r="IP158" s="300"/>
      <c r="IQ158" s="291"/>
      <c r="IR158" s="1"/>
      <c r="IS158" s="274"/>
      <c r="IT158" s="300"/>
      <c r="IU158" s="291"/>
      <c r="IV158" s="1"/>
      <c r="IW158" s="274"/>
      <c r="IX158" s="300"/>
      <c r="IY158" s="291"/>
      <c r="IZ158" s="1"/>
      <c r="JA158" s="274"/>
      <c r="JB158" s="300"/>
      <c r="JC158" s="291"/>
      <c r="JE158" s="37"/>
      <c r="JF158" s="57"/>
      <c r="JG158" s="40"/>
      <c r="JI158" s="274"/>
      <c r="JJ158" s="300"/>
      <c r="JK158" s="291"/>
      <c r="JL158" s="1"/>
      <c r="JM158" s="274"/>
      <c r="JN158" s="300"/>
      <c r="JO158" s="291"/>
      <c r="JP158" s="1"/>
      <c r="JQ158" s="274"/>
      <c r="JR158" s="300"/>
      <c r="JS158" s="291"/>
      <c r="JT158" s="1"/>
      <c r="JU158" s="274"/>
      <c r="JV158" s="300"/>
      <c r="JW158" s="291"/>
      <c r="JY158" s="37"/>
      <c r="JZ158" s="57"/>
      <c r="KA158" s="40"/>
      <c r="KC158" s="274"/>
      <c r="KD158" s="300"/>
      <c r="KE158" s="291"/>
      <c r="KF158" s="1"/>
      <c r="KG158" s="274"/>
      <c r="KH158" s="300"/>
      <c r="KI158" s="291"/>
      <c r="KJ158" s="1"/>
      <c r="KK158" s="274"/>
      <c r="KL158" s="300"/>
      <c r="KM158" s="291"/>
      <c r="KN158" s="1"/>
      <c r="KO158" s="274"/>
      <c r="KP158" s="300"/>
      <c r="KQ158" s="291"/>
      <c r="KS158" s="37"/>
      <c r="KT158" s="57"/>
      <c r="KU158" s="40"/>
    </row>
    <row r="159" spans="1:307">
      <c r="A159" s="65" t="s">
        <v>78</v>
      </c>
      <c r="B159" s="61"/>
      <c r="C159" s="61"/>
      <c r="D159" s="61"/>
      <c r="E159" s="62"/>
      <c r="F159" s="62"/>
      <c r="G159" s="61"/>
      <c r="H159" s="236"/>
      <c r="I159" s="258"/>
      <c r="J159" s="254"/>
      <c r="K159" s="7"/>
      <c r="L159" s="236"/>
      <c r="M159" s="258"/>
      <c r="N159" s="254"/>
      <c r="O159" s="43"/>
      <c r="P159" s="236"/>
      <c r="Q159" s="258"/>
      <c r="R159" s="254"/>
      <c r="S159" s="43"/>
      <c r="T159" s="236"/>
      <c r="U159" s="258"/>
      <c r="V159" s="254"/>
      <c r="W159" s="43"/>
      <c r="X159" s="37"/>
      <c r="Y159" s="55"/>
      <c r="Z159" s="40"/>
      <c r="AB159" s="236"/>
      <c r="AC159" s="258"/>
      <c r="AD159" s="254"/>
      <c r="AE159" s="7"/>
      <c r="AF159" s="236"/>
      <c r="AG159" s="258"/>
      <c r="AH159" s="254"/>
      <c r="AI159" s="43"/>
      <c r="AJ159" s="236"/>
      <c r="AK159" s="258"/>
      <c r="AL159" s="254"/>
      <c r="AM159" s="43"/>
      <c r="AN159" s="236"/>
      <c r="AO159" s="258"/>
      <c r="AP159" s="254"/>
      <c r="AQ159" s="43"/>
      <c r="AR159" s="37"/>
      <c r="AS159" s="55"/>
      <c r="AT159" s="40"/>
      <c r="AV159" s="236"/>
      <c r="AW159" s="258"/>
      <c r="AX159" s="254"/>
      <c r="AY159" s="7"/>
      <c r="AZ159" s="236"/>
      <c r="BA159" s="258"/>
      <c r="BB159" s="254"/>
      <c r="BC159" s="43"/>
      <c r="BD159" s="236"/>
      <c r="BE159" s="258"/>
      <c r="BF159" s="254"/>
      <c r="BG159" s="43"/>
      <c r="BH159" s="236"/>
      <c r="BI159" s="258"/>
      <c r="BJ159" s="254"/>
      <c r="BK159" s="43"/>
      <c r="BL159" s="37"/>
      <c r="BM159" s="55"/>
      <c r="BN159" s="40"/>
      <c r="BP159" s="236"/>
      <c r="BQ159" s="258"/>
      <c r="BR159" s="254"/>
      <c r="BS159" s="7"/>
      <c r="BT159" s="236"/>
      <c r="BU159" s="258"/>
      <c r="BV159" s="254"/>
      <c r="BW159" s="43"/>
      <c r="BX159" s="236"/>
      <c r="BY159" s="258"/>
      <c r="BZ159" s="254"/>
      <c r="CA159" s="43"/>
      <c r="CB159" s="236"/>
      <c r="CC159" s="258"/>
      <c r="CD159" s="254"/>
      <c r="CE159" s="43"/>
      <c r="CF159" s="37"/>
      <c r="CG159" s="55"/>
      <c r="CH159" s="40"/>
      <c r="CJ159" s="236"/>
      <c r="CK159" s="258"/>
      <c r="CL159" s="254"/>
      <c r="CM159" s="7"/>
      <c r="CN159" s="236"/>
      <c r="CO159" s="258"/>
      <c r="CP159" s="254"/>
      <c r="CQ159" s="43"/>
      <c r="CR159" s="236"/>
      <c r="CS159" s="258"/>
      <c r="CT159" s="254"/>
      <c r="CU159" s="43"/>
      <c r="CV159" s="236"/>
      <c r="CW159" s="258"/>
      <c r="CX159" s="254"/>
      <c r="CY159" s="43"/>
      <c r="CZ159" s="37"/>
      <c r="DA159" s="55"/>
      <c r="DB159" s="40"/>
      <c r="DC159" s="9"/>
      <c r="DE159" s="274"/>
      <c r="DF159" s="296"/>
      <c r="DG159" s="291"/>
      <c r="DI159" s="274"/>
      <c r="DJ159" s="296"/>
      <c r="DK159" s="291"/>
      <c r="DM159" s="274"/>
      <c r="DN159" s="296"/>
      <c r="DO159" s="291"/>
      <c r="DQ159" s="274"/>
      <c r="DR159" s="296"/>
      <c r="DS159" s="291"/>
      <c r="DU159" s="37"/>
      <c r="DV159" s="55"/>
      <c r="DW159" s="40"/>
      <c r="DY159" s="274"/>
      <c r="DZ159" s="296"/>
      <c r="EA159" s="291"/>
      <c r="EB159" s="1"/>
      <c r="EC159" s="274"/>
      <c r="ED159" s="296"/>
      <c r="EE159" s="291"/>
      <c r="EF159" s="1"/>
      <c r="EG159" s="274"/>
      <c r="EH159" s="296"/>
      <c r="EI159" s="291"/>
      <c r="EJ159" s="1"/>
      <c r="EK159" s="274"/>
      <c r="EL159" s="296"/>
      <c r="EM159" s="291"/>
      <c r="EO159" s="37"/>
      <c r="EP159" s="55"/>
      <c r="EQ159" s="40"/>
      <c r="ES159" s="274"/>
      <c r="ET159" s="296"/>
      <c r="EU159" s="291"/>
      <c r="EV159" s="1"/>
      <c r="EW159" s="274"/>
      <c r="EX159" s="296"/>
      <c r="EY159" s="291"/>
      <c r="EZ159" s="1"/>
      <c r="FA159" s="274"/>
      <c r="FB159" s="296"/>
      <c r="FC159" s="291"/>
      <c r="FD159" s="1"/>
      <c r="FE159" s="274"/>
      <c r="FF159" s="296"/>
      <c r="FG159" s="291"/>
      <c r="FI159" s="37"/>
      <c r="FJ159" s="55"/>
      <c r="FK159" s="40"/>
      <c r="FM159" s="274"/>
      <c r="FN159" s="296"/>
      <c r="FO159" s="291"/>
      <c r="FP159" s="1"/>
      <c r="FQ159" s="274"/>
      <c r="FR159" s="296"/>
      <c r="FS159" s="291"/>
      <c r="FT159" s="1"/>
      <c r="FU159" s="274"/>
      <c r="FV159" s="296"/>
      <c r="FW159" s="291"/>
      <c r="FX159" s="1"/>
      <c r="FY159" s="274"/>
      <c r="FZ159" s="296"/>
      <c r="GA159" s="291"/>
      <c r="GC159" s="37"/>
      <c r="GD159" s="55"/>
      <c r="GE159" s="40"/>
      <c r="GG159" s="274"/>
      <c r="GH159" s="296"/>
      <c r="GI159" s="291"/>
      <c r="GJ159" s="1"/>
      <c r="GK159" s="274"/>
      <c r="GL159" s="296"/>
      <c r="GM159" s="291"/>
      <c r="GN159" s="1"/>
      <c r="GO159" s="274"/>
      <c r="GP159" s="296"/>
      <c r="GQ159" s="291"/>
      <c r="GR159" s="1"/>
      <c r="GS159" s="274"/>
      <c r="GT159" s="296"/>
      <c r="GU159" s="291"/>
      <c r="GW159" s="37"/>
      <c r="GX159" s="55"/>
      <c r="GY159" s="40"/>
      <c r="HA159" s="274"/>
      <c r="HB159" s="296"/>
      <c r="HC159" s="291"/>
      <c r="HD159" s="1"/>
      <c r="HE159" s="274"/>
      <c r="HF159" s="296"/>
      <c r="HG159" s="291"/>
      <c r="HH159" s="1"/>
      <c r="HI159" s="274"/>
      <c r="HJ159" s="296"/>
      <c r="HK159" s="291"/>
      <c r="HL159" s="1"/>
      <c r="HM159" s="274"/>
      <c r="HN159" s="296"/>
      <c r="HO159" s="291"/>
      <c r="HQ159" s="37"/>
      <c r="HR159" s="55"/>
      <c r="HS159" s="40"/>
      <c r="HU159" s="274"/>
      <c r="HV159" s="296"/>
      <c r="HW159" s="291"/>
      <c r="HX159" s="1"/>
      <c r="HY159" s="274"/>
      <c r="HZ159" s="296"/>
      <c r="IA159" s="291"/>
      <c r="IB159" s="1"/>
      <c r="IC159" s="274"/>
      <c r="ID159" s="296"/>
      <c r="IE159" s="291"/>
      <c r="IF159" s="1"/>
      <c r="IG159" s="274"/>
      <c r="IH159" s="296"/>
      <c r="II159" s="291"/>
      <c r="IK159" s="37"/>
      <c r="IL159" s="55"/>
      <c r="IM159" s="40"/>
      <c r="IO159" s="274"/>
      <c r="IP159" s="296"/>
      <c r="IQ159" s="291"/>
      <c r="IR159" s="1"/>
      <c r="IS159" s="274"/>
      <c r="IT159" s="296"/>
      <c r="IU159" s="291"/>
      <c r="IV159" s="1"/>
      <c r="IW159" s="274"/>
      <c r="IX159" s="296"/>
      <c r="IY159" s="291"/>
      <c r="IZ159" s="1"/>
      <c r="JA159" s="274"/>
      <c r="JB159" s="296"/>
      <c r="JC159" s="291"/>
      <c r="JE159" s="37"/>
      <c r="JF159" s="55"/>
      <c r="JG159" s="40"/>
      <c r="JI159" s="274"/>
      <c r="JJ159" s="296"/>
      <c r="JK159" s="291"/>
      <c r="JL159" s="1"/>
      <c r="JM159" s="274"/>
      <c r="JN159" s="296"/>
      <c r="JO159" s="291"/>
      <c r="JP159" s="1"/>
      <c r="JQ159" s="274"/>
      <c r="JR159" s="296"/>
      <c r="JS159" s="291"/>
      <c r="JT159" s="1"/>
      <c r="JU159" s="274"/>
      <c r="JV159" s="296"/>
      <c r="JW159" s="291"/>
      <c r="JY159" s="37"/>
      <c r="JZ159" s="55"/>
      <c r="KA159" s="40"/>
      <c r="KC159" s="274"/>
      <c r="KD159" s="296"/>
      <c r="KE159" s="291"/>
      <c r="KF159" s="1"/>
      <c r="KG159" s="274"/>
      <c r="KH159" s="296"/>
      <c r="KI159" s="291"/>
      <c r="KJ159" s="1"/>
      <c r="KK159" s="274"/>
      <c r="KL159" s="296"/>
      <c r="KM159" s="291"/>
      <c r="KN159" s="1"/>
      <c r="KO159" s="274"/>
      <c r="KP159" s="296"/>
      <c r="KQ159" s="291"/>
      <c r="KS159" s="37"/>
      <c r="KT159" s="55"/>
      <c r="KU159" s="40"/>
    </row>
    <row r="160" spans="1:307">
      <c r="A160" s="61"/>
      <c r="B160" s="61" t="s">
        <v>79</v>
      </c>
      <c r="D160" s="61"/>
      <c r="E160" s="62"/>
      <c r="F160" s="62"/>
      <c r="G160" s="61"/>
      <c r="H160" s="236"/>
      <c r="I160" s="258">
        <v>353</v>
      </c>
      <c r="J160" s="254"/>
      <c r="K160" s="7"/>
      <c r="L160" s="236"/>
      <c r="M160" s="258">
        <v>809</v>
      </c>
      <c r="N160" s="254"/>
      <c r="O160" s="43"/>
      <c r="P160" s="236"/>
      <c r="Q160" s="258">
        <v>422</v>
      </c>
      <c r="R160" s="254"/>
      <c r="S160" s="43"/>
      <c r="T160" s="236"/>
      <c r="U160" s="258">
        <v>432</v>
      </c>
      <c r="V160" s="254"/>
      <c r="W160" s="43"/>
      <c r="X160" s="37"/>
      <c r="Y160" s="55">
        <f>+M160+I160+Q160+U160</f>
        <v>2016</v>
      </c>
      <c r="Z160" s="40"/>
      <c r="AB160" s="236"/>
      <c r="AC160" s="258">
        <v>385</v>
      </c>
      <c r="AD160" s="254"/>
      <c r="AE160" s="7"/>
      <c r="AF160" s="236"/>
      <c r="AG160" s="258">
        <v>316</v>
      </c>
      <c r="AH160" s="254"/>
      <c r="AI160" s="43"/>
      <c r="AJ160" s="236"/>
      <c r="AK160" s="258">
        <v>70</v>
      </c>
      <c r="AL160" s="254"/>
      <c r="AM160" s="43"/>
      <c r="AN160" s="236"/>
      <c r="AO160" s="258">
        <v>356</v>
      </c>
      <c r="AP160" s="254"/>
      <c r="AQ160" s="43"/>
      <c r="AR160" s="37"/>
      <c r="AS160" s="55">
        <f>AC160+AG160+AK160+AO160</f>
        <v>1127</v>
      </c>
      <c r="AT160" s="40"/>
      <c r="AV160" s="236"/>
      <c r="AW160" s="258">
        <v>88</v>
      </c>
      <c r="AX160" s="254"/>
      <c r="AY160" s="7"/>
      <c r="AZ160" s="236"/>
      <c r="BA160" s="258">
        <v>298</v>
      </c>
      <c r="BB160" s="254"/>
      <c r="BC160" s="43"/>
      <c r="BD160" s="236"/>
      <c r="BE160" s="258">
        <v>32</v>
      </c>
      <c r="BF160" s="254"/>
      <c r="BG160" s="43"/>
      <c r="BH160" s="236"/>
      <c r="BI160" s="258">
        <v>290</v>
      </c>
      <c r="BJ160" s="254"/>
      <c r="BK160" s="43"/>
      <c r="BL160" s="37"/>
      <c r="BM160" s="55">
        <f t="shared" ref="BM160:BM168" si="51">AW160+BA160+BE160+BI160</f>
        <v>708</v>
      </c>
      <c r="BN160" s="40"/>
      <c r="BP160" s="236"/>
      <c r="BQ160" s="258">
        <v>9</v>
      </c>
      <c r="BR160" s="254"/>
      <c r="BS160" s="7"/>
      <c r="BT160" s="236"/>
      <c r="BU160" s="258">
        <v>293</v>
      </c>
      <c r="BV160" s="254"/>
      <c r="BW160" s="43"/>
      <c r="BX160" s="236"/>
      <c r="BY160" s="258">
        <v>16</v>
      </c>
      <c r="BZ160" s="254"/>
      <c r="CA160" s="43"/>
      <c r="CB160" s="236"/>
      <c r="CC160" s="258">
        <v>305</v>
      </c>
      <c r="CD160" s="254"/>
      <c r="CE160" s="43"/>
      <c r="CF160" s="37"/>
      <c r="CG160" s="55">
        <f t="shared" ref="CG160:CG168" si="52">BQ160+BU160+BY160+CC160</f>
        <v>623</v>
      </c>
      <c r="CH160" s="40"/>
      <c r="CJ160" s="236"/>
      <c r="CK160" s="258">
        <v>8</v>
      </c>
      <c r="CL160" s="254"/>
      <c r="CM160" s="7"/>
      <c r="CN160" s="236"/>
      <c r="CO160" s="258">
        <v>304</v>
      </c>
      <c r="CP160" s="254"/>
      <c r="CQ160" s="43"/>
      <c r="CR160" s="236"/>
      <c r="CS160" s="258">
        <v>9</v>
      </c>
      <c r="CT160" s="254"/>
      <c r="CU160" s="43"/>
      <c r="CV160" s="236"/>
      <c r="CW160" s="258">
        <v>319</v>
      </c>
      <c r="CX160" s="254"/>
      <c r="CY160" s="43"/>
      <c r="CZ160" s="37"/>
      <c r="DA160" s="55">
        <f t="shared" ref="DA160:DA168" si="53">CS160+CW160+CO160+CK160</f>
        <v>640</v>
      </c>
      <c r="DB160" s="40"/>
      <c r="DC160" s="9"/>
      <c r="DE160" s="274"/>
      <c r="DF160" s="296">
        <f ca="1">-(DA108-DF108)-DF130</f>
        <v>-2.5011104298755527E-12</v>
      </c>
      <c r="DG160" s="291"/>
      <c r="DI160" s="274"/>
      <c r="DJ160" s="296">
        <f ca="1">-(DF108-DJ108)-DJ130</f>
        <v>1.7621459846850485E-12</v>
      </c>
      <c r="DK160" s="291"/>
      <c r="DM160" s="274"/>
      <c r="DN160" s="296">
        <f ca="1">-(DJ108-DN108)-DN130</f>
        <v>-3.2969182939268649E-12</v>
      </c>
      <c r="DO160" s="291"/>
      <c r="DQ160" s="274"/>
      <c r="DR160" s="296">
        <f ca="1">-(DN108-DR108)-DR130</f>
        <v>2.4442670110147446E-12</v>
      </c>
      <c r="DS160" s="291"/>
      <c r="DU160" s="37"/>
      <c r="DV160" s="55">
        <f ca="1">DN160+DR160+DJ160+DF160</f>
        <v>-1.5916157281026244E-12</v>
      </c>
      <c r="DW160" s="40"/>
      <c r="DY160" s="274"/>
      <c r="DZ160" s="296">
        <f ca="1">-(DV108-DZ108)-DZ130</f>
        <v>2.3305801732931286E-12</v>
      </c>
      <c r="EA160" s="291"/>
      <c r="EB160" s="1"/>
      <c r="EC160" s="274"/>
      <c r="ED160" s="296">
        <f ca="1">-(DZ108-ED108)-ED130</f>
        <v>-2.3874235921539366E-12</v>
      </c>
      <c r="EE160" s="291"/>
      <c r="EF160" s="1"/>
      <c r="EG160" s="274"/>
      <c r="EH160" s="296">
        <f ca="1">-(ED108-EH108)-EH130</f>
        <v>3.4106051316484809E-12</v>
      </c>
      <c r="EI160" s="291"/>
      <c r="EJ160" s="1"/>
      <c r="EK160" s="274"/>
      <c r="EL160" s="296">
        <f ca="1">-(EH108-EL108)-EL130</f>
        <v>3.4674485505092889E-12</v>
      </c>
      <c r="EM160" s="291"/>
      <c r="EO160" s="37"/>
      <c r="EP160" s="55">
        <f ca="1">EH160+EL160+ED160+DZ160</f>
        <v>6.8212102632969618E-12</v>
      </c>
      <c r="EQ160" s="40"/>
      <c r="ES160" s="274"/>
      <c r="ET160" s="296">
        <f ca="1">-(EP108-ET108)-ET130</f>
        <v>-2.3305801732931286E-12</v>
      </c>
      <c r="EU160" s="291"/>
      <c r="EV160" s="1"/>
      <c r="EW160" s="274"/>
      <c r="EX160" s="296">
        <f ca="1">-(ET108-EX108)-EX130</f>
        <v>1.7621459846850485E-12</v>
      </c>
      <c r="EY160" s="291"/>
      <c r="EZ160" s="1"/>
      <c r="FA160" s="274"/>
      <c r="FB160" s="296">
        <f ca="1">-(EX108-FB108)-FB130</f>
        <v>-2.2168933355715126E-12</v>
      </c>
      <c r="FC160" s="291"/>
      <c r="FD160" s="1"/>
      <c r="FE160" s="274"/>
      <c r="FF160" s="296">
        <f ca="1">-(FB108-FF108)-FF130</f>
        <v>1.2505552149377763E-12</v>
      </c>
      <c r="FG160" s="291"/>
      <c r="FI160" s="37"/>
      <c r="FJ160" s="55">
        <f ca="1">FB160+FF160+EX160+ET160</f>
        <v>-1.5347723092418164E-12</v>
      </c>
      <c r="FK160" s="40"/>
      <c r="FM160" s="274"/>
      <c r="FN160" s="296">
        <f ca="1">-(FJ108-FN108)-FN130</f>
        <v>0</v>
      </c>
      <c r="FO160" s="291"/>
      <c r="FP160" s="1"/>
      <c r="FQ160" s="274"/>
      <c r="FR160" s="296">
        <f ca="1">-(FN108-FR108)-FR130</f>
        <v>2.7284841053187847E-12</v>
      </c>
      <c r="FS160" s="291"/>
      <c r="FT160" s="1"/>
      <c r="FU160" s="274"/>
      <c r="FV160" s="296">
        <f ca="1">-(FR108-FV108)-FV130</f>
        <v>-2.8990143619012088E-12</v>
      </c>
      <c r="FW160" s="291"/>
      <c r="FX160" s="1"/>
      <c r="FY160" s="274"/>
      <c r="FZ160" s="296">
        <f ca="1">-(FV108-FZ108)-FZ130</f>
        <v>2.2737367544323206E-12</v>
      </c>
      <c r="GA160" s="291"/>
      <c r="GC160" s="37"/>
      <c r="GD160" s="55">
        <f ca="1">FV160+FZ160+FR160+FN160</f>
        <v>2.1032064978498966E-12</v>
      </c>
      <c r="GE160" s="40"/>
      <c r="GG160" s="274"/>
      <c r="GH160" s="296">
        <f ca="1">-(GD108-GH108)-GH130</f>
        <v>4.5474735088646412E-13</v>
      </c>
      <c r="GI160" s="291"/>
      <c r="GJ160" s="1"/>
      <c r="GK160" s="274"/>
      <c r="GL160" s="296">
        <f ca="1">-(GH108-GL108)-GL130</f>
        <v>-1.4210854715202004E-12</v>
      </c>
      <c r="GM160" s="291"/>
      <c r="GN160" s="1"/>
      <c r="GO160" s="274"/>
      <c r="GP160" s="296">
        <f ca="1">-(GL108-GP108)-GP130</f>
        <v>-2.8421709430404007E-12</v>
      </c>
      <c r="GQ160" s="291"/>
      <c r="GR160" s="1"/>
      <c r="GS160" s="274"/>
      <c r="GT160" s="296">
        <f ca="1">-(GP108-GT108)-GT130</f>
        <v>3.0695446184836328E-12</v>
      </c>
      <c r="GU160" s="291"/>
      <c r="GW160" s="37"/>
      <c r="GX160" s="55">
        <f ca="1">GP160+GT160+GL160+GH160</f>
        <v>-7.3896444519050419E-13</v>
      </c>
      <c r="GY160" s="40"/>
      <c r="HA160" s="274"/>
      <c r="HB160" s="296">
        <f ca="1">-(GX108-HB108)-HB130</f>
        <v>2.2168933355715126E-12</v>
      </c>
      <c r="HC160" s="291"/>
      <c r="HD160" s="1"/>
      <c r="HE160" s="274"/>
      <c r="HF160" s="296">
        <f ca="1">-(HB108-HF108)-HF130</f>
        <v>2.5579538487363607E-12</v>
      </c>
      <c r="HG160" s="291"/>
      <c r="HH160" s="1"/>
      <c r="HI160" s="274"/>
      <c r="HJ160" s="296">
        <f ca="1">-(HF108-HJ108)-HJ130</f>
        <v>2.6147972675971687E-12</v>
      </c>
      <c r="HK160" s="291"/>
      <c r="HL160" s="1"/>
      <c r="HM160" s="274"/>
      <c r="HN160" s="296">
        <f ca="1">-(HJ108-HN108)-HN130</f>
        <v>-1.9326762412674725E-12</v>
      </c>
      <c r="HO160" s="291"/>
      <c r="HQ160" s="37"/>
      <c r="HR160" s="55">
        <f ca="1">HJ160+HN160+HF160+HB160</f>
        <v>5.4569682106375694E-12</v>
      </c>
      <c r="HS160" s="40"/>
      <c r="HU160" s="274"/>
      <c r="HV160" s="296">
        <f ca="1">-(HR108-HV108)-HV130</f>
        <v>3.3537617127876729E-12</v>
      </c>
      <c r="HW160" s="291"/>
      <c r="HX160" s="1"/>
      <c r="HY160" s="274"/>
      <c r="HZ160" s="296">
        <f ca="1">-(HV108-HZ108)-HZ130</f>
        <v>1.0800249583553523E-12</v>
      </c>
      <c r="IA160" s="291"/>
      <c r="IB160" s="1"/>
      <c r="IC160" s="274"/>
      <c r="ID160" s="296">
        <f ca="1">-(HZ108-ID108)-ID130</f>
        <v>-2.1600499167107046E-12</v>
      </c>
      <c r="IE160" s="291"/>
      <c r="IF160" s="1"/>
      <c r="IG160" s="274"/>
      <c r="IH160" s="296">
        <f ca="1">-(ID108-IH108)-IH130</f>
        <v>9.0949470177292824E-13</v>
      </c>
      <c r="II160" s="291"/>
      <c r="IK160" s="37"/>
      <c r="IL160" s="55">
        <f ca="1">ID160+IH160+HZ160+HV160</f>
        <v>3.1832314562052488E-12</v>
      </c>
      <c r="IM160" s="40"/>
      <c r="IO160" s="274"/>
      <c r="IP160" s="296">
        <f ca="1">-(IL108-IP108)-IP130</f>
        <v>3.2969182939268649E-12</v>
      </c>
      <c r="IQ160" s="291"/>
      <c r="IR160" s="1"/>
      <c r="IS160" s="274"/>
      <c r="IT160" s="296">
        <f ca="1">-(IP108-IT108)-IT130</f>
        <v>2.8421709430404007E-12</v>
      </c>
      <c r="IU160" s="291"/>
      <c r="IV160" s="1"/>
      <c r="IW160" s="274"/>
      <c r="IX160" s="296">
        <f ca="1">-(IT108-IX108)-IX130</f>
        <v>-3.5242919693700969E-12</v>
      </c>
      <c r="IY160" s="291"/>
      <c r="IZ160" s="1"/>
      <c r="JA160" s="274"/>
      <c r="JB160" s="296">
        <f ca="1">-(IX108-JB108)-JB130</f>
        <v>-2.9558577807620168E-12</v>
      </c>
      <c r="JC160" s="291"/>
      <c r="JE160" s="37"/>
      <c r="JF160" s="55">
        <f ca="1">IX160+JB160+IT160+IP160</f>
        <v>-3.4106051316484809E-13</v>
      </c>
      <c r="JG160" s="40"/>
      <c r="JI160" s="274"/>
      <c r="JJ160" s="296">
        <f ca="1">-(JF108-JJ108)-JJ130</f>
        <v>1.9326762412674725E-12</v>
      </c>
      <c r="JK160" s="291"/>
      <c r="JL160" s="1"/>
      <c r="JM160" s="274"/>
      <c r="JN160" s="296">
        <f ca="1">-(JJ108-JN108)-JN130</f>
        <v>1.3073986337985843E-12</v>
      </c>
      <c r="JO160" s="291"/>
      <c r="JP160" s="1"/>
      <c r="JQ160" s="274"/>
      <c r="JR160" s="296">
        <f ca="1">-(JN108-JR108)-JR130</f>
        <v>1.3642420526593924E-12</v>
      </c>
      <c r="JS160" s="291"/>
      <c r="JT160" s="1"/>
      <c r="JU160" s="274"/>
      <c r="JV160" s="296">
        <f ca="1">-(JR108-JV108)-JV130</f>
        <v>0</v>
      </c>
      <c r="JW160" s="291"/>
      <c r="JY160" s="37"/>
      <c r="JZ160" s="55">
        <f ca="1">JR160+JV160+JN160+JJ160</f>
        <v>4.6043169277254492E-12</v>
      </c>
      <c r="KA160" s="40"/>
      <c r="KC160" s="274"/>
      <c r="KD160" s="296">
        <f ca="1">-(JZ108-KD108)-KD130</f>
        <v>-3.0695446184836328E-12</v>
      </c>
      <c r="KE160" s="291"/>
      <c r="KF160" s="1"/>
      <c r="KG160" s="274"/>
      <c r="KH160" s="296">
        <f ca="1">-(KD108-KH108)-KH130</f>
        <v>0</v>
      </c>
      <c r="KI160" s="291"/>
      <c r="KJ160" s="1"/>
      <c r="KK160" s="274"/>
      <c r="KL160" s="296">
        <f ca="1">-(KH108-KL108)-KL130</f>
        <v>-2.5011104298755527E-12</v>
      </c>
      <c r="KM160" s="291"/>
      <c r="KN160" s="1"/>
      <c r="KO160" s="274"/>
      <c r="KP160" s="296">
        <f ca="1">-(KL108-KP108)-KP130</f>
        <v>-2.0463630789890885E-12</v>
      </c>
      <c r="KQ160" s="291"/>
      <c r="KS160" s="37"/>
      <c r="KT160" s="55">
        <f ca="1">KL160+KP160+KH160+KD160</f>
        <v>-7.617018127348274E-12</v>
      </c>
      <c r="KU160" s="40"/>
    </row>
    <row r="161" spans="1:307">
      <c r="A161" s="61"/>
      <c r="B161" s="61" t="s">
        <v>80</v>
      </c>
      <c r="D161" s="61"/>
      <c r="E161" s="62"/>
      <c r="F161" s="62"/>
      <c r="G161" s="61"/>
      <c r="H161" s="236"/>
      <c r="I161" s="258">
        <v>-1088</v>
      </c>
      <c r="J161" s="254"/>
      <c r="K161" s="7"/>
      <c r="L161" s="236"/>
      <c r="M161" s="258">
        <v>-1108</v>
      </c>
      <c r="N161" s="254"/>
      <c r="O161" s="43"/>
      <c r="P161" s="236"/>
      <c r="Q161" s="258">
        <v>-1129</v>
      </c>
      <c r="R161" s="254"/>
      <c r="S161" s="43"/>
      <c r="T161" s="236"/>
      <c r="U161" s="258">
        <v>-999</v>
      </c>
      <c r="V161" s="254"/>
      <c r="W161" s="43"/>
      <c r="X161" s="37"/>
      <c r="Y161" s="55">
        <f t="shared" ref="Y161:Y168" si="54">+M161+I161+Q161+U161</f>
        <v>-4324</v>
      </c>
      <c r="Z161" s="40"/>
      <c r="AB161" s="236"/>
      <c r="AC161" s="258">
        <v>-1210</v>
      </c>
      <c r="AD161" s="254"/>
      <c r="AE161" s="7"/>
      <c r="AF161" s="236"/>
      <c r="AG161" s="258">
        <v>-1134</v>
      </c>
      <c r="AH161" s="254"/>
      <c r="AI161" s="43"/>
      <c r="AJ161" s="236"/>
      <c r="AK161" s="258">
        <v>-810</v>
      </c>
      <c r="AL161" s="254"/>
      <c r="AM161" s="43"/>
      <c r="AN161" s="236"/>
      <c r="AO161" s="258">
        <v>-755</v>
      </c>
      <c r="AP161" s="254"/>
      <c r="AQ161" s="43"/>
      <c r="AR161" s="37"/>
      <c r="AS161" s="55">
        <f t="shared" ref="AS161:AS168" si="55">AC161+AG161+AK161+AO161</f>
        <v>-3909</v>
      </c>
      <c r="AT161" s="40"/>
      <c r="AV161" s="236"/>
      <c r="AW161" s="258">
        <v>-1023</v>
      </c>
      <c r="AX161" s="254"/>
      <c r="AY161" s="7"/>
      <c r="AZ161" s="236"/>
      <c r="BA161" s="258">
        <v>-968</v>
      </c>
      <c r="BB161" s="254"/>
      <c r="BC161" s="43"/>
      <c r="BD161" s="236"/>
      <c r="BE161" s="258">
        <v>-525</v>
      </c>
      <c r="BF161" s="254"/>
      <c r="BG161" s="43"/>
      <c r="BH161" s="236"/>
      <c r="BI161" s="258">
        <v>-1169</v>
      </c>
      <c r="BJ161" s="254"/>
      <c r="BK161" s="43"/>
      <c r="BL161" s="37"/>
      <c r="BM161" s="55">
        <f t="shared" si="51"/>
        <v>-3685</v>
      </c>
      <c r="BN161" s="40"/>
      <c r="BP161" s="236"/>
      <c r="BQ161" s="258">
        <v>-1686</v>
      </c>
      <c r="BR161" s="254"/>
      <c r="BS161" s="7"/>
      <c r="BT161" s="236"/>
      <c r="BU161" s="258">
        <v>-3771</v>
      </c>
      <c r="BV161" s="254"/>
      <c r="BW161" s="43"/>
      <c r="BX161" s="236"/>
      <c r="BY161" s="258">
        <v>-6105</v>
      </c>
      <c r="BZ161" s="254"/>
      <c r="CA161" s="43"/>
      <c r="CB161" s="236"/>
      <c r="CC161" s="258">
        <v>-5985</v>
      </c>
      <c r="CD161" s="254"/>
      <c r="CE161" s="43"/>
      <c r="CF161" s="37"/>
      <c r="CG161" s="55">
        <f t="shared" si="52"/>
        <v>-17547</v>
      </c>
      <c r="CH161" s="40"/>
      <c r="CJ161" s="236"/>
      <c r="CK161" s="258">
        <v>-5076</v>
      </c>
      <c r="CL161" s="254"/>
      <c r="CM161" s="7"/>
      <c r="CN161" s="236"/>
      <c r="CO161" s="258">
        <v>-4986</v>
      </c>
      <c r="CP161" s="254"/>
      <c r="CQ161" s="43"/>
      <c r="CR161" s="236"/>
      <c r="CS161" s="258">
        <v>-5980</v>
      </c>
      <c r="CT161" s="254"/>
      <c r="CU161" s="43"/>
      <c r="CV161" s="236"/>
      <c r="CW161" s="258">
        <v>-4675</v>
      </c>
      <c r="CX161" s="254"/>
      <c r="CY161" s="43"/>
      <c r="CZ161" s="37"/>
      <c r="DA161" s="55">
        <f t="shared" si="53"/>
        <v>-20717</v>
      </c>
      <c r="DB161" s="40"/>
      <c r="DC161" s="9"/>
      <c r="DE161" s="274"/>
      <c r="DF161" s="689">
        <f>-Ratios!DF53</f>
        <v>-3375</v>
      </c>
      <c r="DG161" s="291"/>
      <c r="DI161" s="274"/>
      <c r="DJ161" s="689">
        <f>-Ratios!DJ53</f>
        <v>-3375</v>
      </c>
      <c r="DK161" s="291"/>
      <c r="DM161" s="274"/>
      <c r="DN161" s="689">
        <f>-Ratios!DN53</f>
        <v>-3375</v>
      </c>
      <c r="DO161" s="291"/>
      <c r="DQ161" s="274"/>
      <c r="DR161" s="689">
        <f>-Ratios!DR53</f>
        <v>-3375</v>
      </c>
      <c r="DS161" s="291"/>
      <c r="DU161" s="37"/>
      <c r="DV161" s="55">
        <f>SUM(DF161:DR161)</f>
        <v>-13500</v>
      </c>
      <c r="DW161" s="40"/>
      <c r="DY161" s="274"/>
      <c r="DZ161" s="689">
        <f>-Ratios!DZ53</f>
        <v>-2500</v>
      </c>
      <c r="EA161" s="291"/>
      <c r="EB161" s="1"/>
      <c r="EC161" s="274"/>
      <c r="ED161" s="689">
        <f>-Ratios!ED53</f>
        <v>-2500</v>
      </c>
      <c r="EE161" s="291"/>
      <c r="EF161" s="1"/>
      <c r="EG161" s="274"/>
      <c r="EH161" s="689">
        <f>-Ratios!EH53</f>
        <v>-2500</v>
      </c>
      <c r="EI161" s="291"/>
      <c r="EJ161" s="1"/>
      <c r="EK161" s="274"/>
      <c r="EL161" s="689">
        <f>-Ratios!EL53</f>
        <v>-2500</v>
      </c>
      <c r="EM161" s="291"/>
      <c r="EO161" s="37"/>
      <c r="EP161" s="55">
        <f>SUM(DZ161:EL161)</f>
        <v>-10000</v>
      </c>
      <c r="EQ161" s="40"/>
      <c r="ES161" s="274"/>
      <c r="ET161" s="689">
        <f>-Ratios!ET53</f>
        <v>-625</v>
      </c>
      <c r="EU161" s="291"/>
      <c r="EV161" s="1"/>
      <c r="EW161" s="274"/>
      <c r="EX161" s="689">
        <f>-Ratios!EX53</f>
        <v>-625</v>
      </c>
      <c r="EY161" s="291"/>
      <c r="EZ161" s="1"/>
      <c r="FA161" s="274"/>
      <c r="FB161" s="689">
        <f>-Ratios!FB53</f>
        <v>-625</v>
      </c>
      <c r="FC161" s="291"/>
      <c r="FD161" s="1"/>
      <c r="FE161" s="274"/>
      <c r="FF161" s="689">
        <f>-Ratios!FF53</f>
        <v>-625</v>
      </c>
      <c r="FG161" s="291"/>
      <c r="FI161" s="37"/>
      <c r="FJ161" s="55">
        <f>SUM(ET161:FF161)</f>
        <v>-2500</v>
      </c>
      <c r="FK161" s="40"/>
      <c r="FM161" s="274"/>
      <c r="FN161" s="689">
        <f>-Ratios!FN53</f>
        <v>-625</v>
      </c>
      <c r="FO161" s="291"/>
      <c r="FP161" s="1"/>
      <c r="FQ161" s="274"/>
      <c r="FR161" s="689">
        <f>-Ratios!FR53</f>
        <v>-625</v>
      </c>
      <c r="FS161" s="291"/>
      <c r="FT161" s="1"/>
      <c r="FU161" s="274"/>
      <c r="FV161" s="689">
        <f>-Ratios!FV53</f>
        <v>-625</v>
      </c>
      <c r="FW161" s="291"/>
      <c r="FX161" s="1"/>
      <c r="FY161" s="274"/>
      <c r="FZ161" s="689">
        <f>-Ratios!FZ53</f>
        <v>-625</v>
      </c>
      <c r="GA161" s="291"/>
      <c r="GC161" s="37"/>
      <c r="GD161" s="55">
        <f>SUM(FN161:FZ161)</f>
        <v>-2500</v>
      </c>
      <c r="GE161" s="40"/>
      <c r="GG161" s="274"/>
      <c r="GH161" s="689">
        <f>-Ratios!GH53</f>
        <v>-625</v>
      </c>
      <c r="GI161" s="291"/>
      <c r="GJ161" s="1"/>
      <c r="GK161" s="274"/>
      <c r="GL161" s="689">
        <f>-Ratios!GL53</f>
        <v>-625</v>
      </c>
      <c r="GM161" s="291"/>
      <c r="GN161" s="1"/>
      <c r="GO161" s="274"/>
      <c r="GP161" s="689">
        <f>-Ratios!GP53</f>
        <v>-625</v>
      </c>
      <c r="GQ161" s="291"/>
      <c r="GR161" s="1"/>
      <c r="GS161" s="274"/>
      <c r="GT161" s="689">
        <f>-Ratios!GT53</f>
        <v>-625</v>
      </c>
      <c r="GU161" s="291"/>
      <c r="GW161" s="37"/>
      <c r="GX161" s="55">
        <f>SUM(GH161:GT161)</f>
        <v>-2500</v>
      </c>
      <c r="GY161" s="40"/>
      <c r="HA161" s="274"/>
      <c r="HB161" s="689">
        <f>-Ratios!HB53</f>
        <v>-625</v>
      </c>
      <c r="HC161" s="291"/>
      <c r="HD161" s="1"/>
      <c r="HE161" s="274"/>
      <c r="HF161" s="689">
        <f>-Ratios!HF53</f>
        <v>-625</v>
      </c>
      <c r="HG161" s="291"/>
      <c r="HH161" s="1"/>
      <c r="HI161" s="274"/>
      <c r="HJ161" s="689">
        <f>-Ratios!HJ53</f>
        <v>-625</v>
      </c>
      <c r="HK161" s="291"/>
      <c r="HL161" s="1"/>
      <c r="HM161" s="274"/>
      <c r="HN161" s="689">
        <f>-Ratios!HN53</f>
        <v>-625</v>
      </c>
      <c r="HO161" s="291"/>
      <c r="HQ161" s="37"/>
      <c r="HR161" s="55">
        <f>SUM(HB161:HN161)</f>
        <v>-2500</v>
      </c>
      <c r="HS161" s="40"/>
      <c r="HU161" s="274"/>
      <c r="HV161" s="689">
        <f>-Ratios!HV53</f>
        <v>-625</v>
      </c>
      <c r="HW161" s="291"/>
      <c r="HX161" s="1"/>
      <c r="HY161" s="274"/>
      <c r="HZ161" s="689">
        <f>-Ratios!HZ53</f>
        <v>-625</v>
      </c>
      <c r="IA161" s="291"/>
      <c r="IB161" s="1"/>
      <c r="IC161" s="274"/>
      <c r="ID161" s="689">
        <f>-Ratios!ID53</f>
        <v>-625</v>
      </c>
      <c r="IE161" s="291"/>
      <c r="IF161" s="1"/>
      <c r="IG161" s="274"/>
      <c r="IH161" s="689">
        <f>-Ratios!IH53</f>
        <v>-625</v>
      </c>
      <c r="II161" s="291"/>
      <c r="IK161" s="37"/>
      <c r="IL161" s="55">
        <f>SUM(HV161:IH161)</f>
        <v>-2500</v>
      </c>
      <c r="IM161" s="40"/>
      <c r="IO161" s="274"/>
      <c r="IP161" s="689">
        <f>-Ratios!IP53</f>
        <v>-625</v>
      </c>
      <c r="IQ161" s="291"/>
      <c r="IR161" s="1"/>
      <c r="IS161" s="274"/>
      <c r="IT161" s="689">
        <f>-Ratios!IT53</f>
        <v>-625</v>
      </c>
      <c r="IU161" s="291"/>
      <c r="IV161" s="1"/>
      <c r="IW161" s="274"/>
      <c r="IX161" s="689">
        <f>-Ratios!IX53</f>
        <v>-625</v>
      </c>
      <c r="IY161" s="291"/>
      <c r="IZ161" s="1"/>
      <c r="JA161" s="274"/>
      <c r="JB161" s="689">
        <f>-Ratios!JB53</f>
        <v>-625</v>
      </c>
      <c r="JC161" s="291"/>
      <c r="JE161" s="37"/>
      <c r="JF161" s="55">
        <f>SUM(IP161:JB161)</f>
        <v>-2500</v>
      </c>
      <c r="JG161" s="40"/>
      <c r="JI161" s="274"/>
      <c r="JJ161" s="689">
        <f>-Ratios!JJ53</f>
        <v>-625</v>
      </c>
      <c r="JK161" s="291"/>
      <c r="JL161" s="1"/>
      <c r="JM161" s="274"/>
      <c r="JN161" s="689">
        <f>-Ratios!JN53</f>
        <v>-625</v>
      </c>
      <c r="JO161" s="291"/>
      <c r="JP161" s="1"/>
      <c r="JQ161" s="274"/>
      <c r="JR161" s="689">
        <f>-Ratios!JR53</f>
        <v>-625</v>
      </c>
      <c r="JS161" s="291"/>
      <c r="JT161" s="1"/>
      <c r="JU161" s="274"/>
      <c r="JV161" s="689">
        <f>-Ratios!JV53</f>
        <v>-625</v>
      </c>
      <c r="JW161" s="291"/>
      <c r="JY161" s="37"/>
      <c r="JZ161" s="55">
        <f>SUM(JJ161:JV161)</f>
        <v>-2500</v>
      </c>
      <c r="KA161" s="40"/>
      <c r="KC161" s="274"/>
      <c r="KD161" s="689">
        <f>-Ratios!KD53</f>
        <v>-625</v>
      </c>
      <c r="KE161" s="291"/>
      <c r="KF161" s="1"/>
      <c r="KG161" s="274"/>
      <c r="KH161" s="689">
        <f>-Ratios!KH53</f>
        <v>-625</v>
      </c>
      <c r="KI161" s="291"/>
      <c r="KJ161" s="1"/>
      <c r="KK161" s="274"/>
      <c r="KL161" s="689">
        <f>-Ratios!KL53</f>
        <v>-625</v>
      </c>
      <c r="KM161" s="291"/>
      <c r="KN161" s="1"/>
      <c r="KO161" s="274"/>
      <c r="KP161" s="689">
        <f>-Ratios!KP53</f>
        <v>-625</v>
      </c>
      <c r="KQ161" s="291"/>
      <c r="KS161" s="37"/>
      <c r="KT161" s="55">
        <f>SUM(KD161:KP161)</f>
        <v>-2500</v>
      </c>
      <c r="KU161" s="40"/>
    </row>
    <row r="162" spans="1:307">
      <c r="A162" s="61"/>
      <c r="B162" s="61" t="s">
        <v>81</v>
      </c>
      <c r="D162" s="61"/>
      <c r="E162" s="62"/>
      <c r="F162" s="62"/>
      <c r="G162" s="61"/>
      <c r="H162" s="236"/>
      <c r="I162" s="258">
        <v>-342</v>
      </c>
      <c r="J162" s="254"/>
      <c r="K162" s="7"/>
      <c r="L162" s="236"/>
      <c r="M162" s="258">
        <v>-27</v>
      </c>
      <c r="N162" s="254"/>
      <c r="O162" s="43"/>
      <c r="P162" s="236"/>
      <c r="Q162" s="258">
        <v>-46</v>
      </c>
      <c r="R162" s="254"/>
      <c r="S162" s="43"/>
      <c r="T162" s="236"/>
      <c r="U162" s="258">
        <v>-87</v>
      </c>
      <c r="V162" s="254"/>
      <c r="W162" s="43"/>
      <c r="X162" s="37"/>
      <c r="Y162" s="55">
        <f t="shared" si="54"/>
        <v>-502</v>
      </c>
      <c r="Z162" s="40"/>
      <c r="AB162" s="236"/>
      <c r="AC162" s="258">
        <v>-382</v>
      </c>
      <c r="AD162" s="254"/>
      <c r="AE162" s="7"/>
      <c r="AF162" s="236"/>
      <c r="AG162" s="258">
        <v>-30</v>
      </c>
      <c r="AH162" s="254"/>
      <c r="AI162" s="43"/>
      <c r="AJ162" s="236"/>
      <c r="AK162" s="258">
        <v>-57</v>
      </c>
      <c r="AL162" s="254"/>
      <c r="AM162" s="43"/>
      <c r="AN162" s="236"/>
      <c r="AO162" s="258">
        <v>-88</v>
      </c>
      <c r="AP162" s="254"/>
      <c r="AQ162" s="43"/>
      <c r="AR162" s="37"/>
      <c r="AS162" s="55">
        <f t="shared" si="55"/>
        <v>-557</v>
      </c>
      <c r="AT162" s="40"/>
      <c r="AV162" s="236"/>
      <c r="AW162" s="258">
        <v>-401</v>
      </c>
      <c r="AX162" s="254"/>
      <c r="AY162" s="7"/>
      <c r="AZ162" s="236"/>
      <c r="BA162" s="258">
        <v>-31</v>
      </c>
      <c r="BB162" s="254"/>
      <c r="BC162" s="43"/>
      <c r="BD162" s="236"/>
      <c r="BE162" s="258">
        <v>-65</v>
      </c>
      <c r="BF162" s="254"/>
      <c r="BG162" s="43"/>
      <c r="BH162" s="236"/>
      <c r="BI162" s="258">
        <v>-122</v>
      </c>
      <c r="BJ162" s="254"/>
      <c r="BK162" s="43"/>
      <c r="BL162" s="37"/>
      <c r="BM162" s="55">
        <f t="shared" si="51"/>
        <v>-619</v>
      </c>
      <c r="BN162" s="40"/>
      <c r="BP162" s="236"/>
      <c r="BQ162" s="258">
        <v>-342</v>
      </c>
      <c r="BR162" s="254"/>
      <c r="BS162" s="7"/>
      <c r="BT162" s="236"/>
      <c r="BU162" s="258">
        <v>-91</v>
      </c>
      <c r="BV162" s="254"/>
      <c r="BW162" s="43"/>
      <c r="BX162" s="236"/>
      <c r="BY162" s="258">
        <v>-108</v>
      </c>
      <c r="BZ162" s="254"/>
      <c r="CA162" s="43"/>
      <c r="CB162" s="236"/>
      <c r="CC162" s="258">
        <v>-162</v>
      </c>
      <c r="CD162" s="254"/>
      <c r="CE162" s="43"/>
      <c r="CF162" s="37"/>
      <c r="CG162" s="55">
        <f t="shared" si="52"/>
        <v>-703</v>
      </c>
      <c r="CH162" s="40"/>
      <c r="CJ162" s="236"/>
      <c r="CK162" s="258">
        <v>-318</v>
      </c>
      <c r="CL162" s="254"/>
      <c r="CM162" s="7"/>
      <c r="CN162" s="236"/>
      <c r="CO162" s="258">
        <v>-196</v>
      </c>
      <c r="CP162" s="254"/>
      <c r="CQ162" s="43"/>
      <c r="CR162" s="236"/>
      <c r="CS162" s="258">
        <v>-87</v>
      </c>
      <c r="CT162" s="254"/>
      <c r="CU162" s="43"/>
      <c r="CV162" s="236"/>
      <c r="CW162" s="258">
        <v>-261</v>
      </c>
      <c r="CX162" s="254"/>
      <c r="CY162" s="43"/>
      <c r="CZ162" s="37"/>
      <c r="DA162" s="55">
        <f t="shared" si="53"/>
        <v>-862</v>
      </c>
      <c r="DB162" s="40"/>
      <c r="DC162" s="9"/>
      <c r="DE162" s="274"/>
      <c r="DF162" s="689">
        <v>0</v>
      </c>
      <c r="DG162" s="291"/>
      <c r="DI162" s="274"/>
      <c r="DJ162" s="689">
        <v>0</v>
      </c>
      <c r="DK162" s="291"/>
      <c r="DM162" s="274"/>
      <c r="DN162" s="689">
        <v>0</v>
      </c>
      <c r="DO162" s="291"/>
      <c r="DQ162" s="274"/>
      <c r="DR162" s="689">
        <v>0</v>
      </c>
      <c r="DS162" s="291"/>
      <c r="DU162" s="37"/>
      <c r="DV162" s="55">
        <f t="shared" ref="DV162:DV168" si="56">DN162+DR162+DJ162+DF162</f>
        <v>0</v>
      </c>
      <c r="DW162" s="40"/>
      <c r="DY162" s="274"/>
      <c r="DZ162" s="689">
        <v>0</v>
      </c>
      <c r="EA162" s="291"/>
      <c r="EB162" s="1"/>
      <c r="EC162" s="274"/>
      <c r="ED162" s="689">
        <v>0</v>
      </c>
      <c r="EE162" s="291"/>
      <c r="EF162" s="1"/>
      <c r="EG162" s="274"/>
      <c r="EH162" s="689">
        <v>0</v>
      </c>
      <c r="EI162" s="291"/>
      <c r="EJ162" s="1"/>
      <c r="EK162" s="274"/>
      <c r="EL162" s="689">
        <v>0</v>
      </c>
      <c r="EM162" s="291"/>
      <c r="EO162" s="37"/>
      <c r="EP162" s="55">
        <f t="shared" ref="EP162:EP168" si="57">EH162+EL162+ED162+DZ162</f>
        <v>0</v>
      </c>
      <c r="EQ162" s="40"/>
      <c r="ES162" s="274"/>
      <c r="ET162" s="689">
        <v>0</v>
      </c>
      <c r="EU162" s="291"/>
      <c r="EV162" s="1"/>
      <c r="EW162" s="274"/>
      <c r="EX162" s="689">
        <v>0</v>
      </c>
      <c r="EY162" s="291"/>
      <c r="EZ162" s="1"/>
      <c r="FA162" s="274"/>
      <c r="FB162" s="689">
        <v>0</v>
      </c>
      <c r="FC162" s="291"/>
      <c r="FD162" s="1"/>
      <c r="FE162" s="274"/>
      <c r="FF162" s="689">
        <v>0</v>
      </c>
      <c r="FG162" s="291"/>
      <c r="FI162" s="37"/>
      <c r="FJ162" s="55">
        <f t="shared" ref="FJ162:FJ168" si="58">FB162+FF162+EX162+ET162</f>
        <v>0</v>
      </c>
      <c r="FK162" s="40"/>
      <c r="FM162" s="274"/>
      <c r="FN162" s="689">
        <v>0</v>
      </c>
      <c r="FO162" s="291"/>
      <c r="FP162" s="1"/>
      <c r="FQ162" s="274"/>
      <c r="FR162" s="689">
        <v>0</v>
      </c>
      <c r="FS162" s="291"/>
      <c r="FT162" s="1"/>
      <c r="FU162" s="274"/>
      <c r="FV162" s="689">
        <v>0</v>
      </c>
      <c r="FW162" s="291"/>
      <c r="FX162" s="1"/>
      <c r="FY162" s="274"/>
      <c r="FZ162" s="689">
        <v>0</v>
      </c>
      <c r="GA162" s="291"/>
      <c r="GC162" s="37"/>
      <c r="GD162" s="55">
        <f t="shared" ref="GD162:GD168" si="59">FV162+FZ162+FR162+FN162</f>
        <v>0</v>
      </c>
      <c r="GE162" s="40"/>
      <c r="GG162" s="274"/>
      <c r="GH162" s="689">
        <v>0</v>
      </c>
      <c r="GI162" s="291"/>
      <c r="GJ162" s="1"/>
      <c r="GK162" s="274"/>
      <c r="GL162" s="689">
        <v>0</v>
      </c>
      <c r="GM162" s="291"/>
      <c r="GN162" s="1"/>
      <c r="GO162" s="274"/>
      <c r="GP162" s="689">
        <v>0</v>
      </c>
      <c r="GQ162" s="291"/>
      <c r="GR162" s="1"/>
      <c r="GS162" s="274"/>
      <c r="GT162" s="689">
        <v>0</v>
      </c>
      <c r="GU162" s="291"/>
      <c r="GW162" s="37"/>
      <c r="GX162" s="55">
        <f t="shared" ref="GX162:GX168" si="60">GP162+GT162+GL162+GH162</f>
        <v>0</v>
      </c>
      <c r="GY162" s="40"/>
      <c r="HA162" s="274"/>
      <c r="HB162" s="689">
        <v>0</v>
      </c>
      <c r="HC162" s="291"/>
      <c r="HD162" s="1"/>
      <c r="HE162" s="274"/>
      <c r="HF162" s="689">
        <v>0</v>
      </c>
      <c r="HG162" s="291"/>
      <c r="HH162" s="1"/>
      <c r="HI162" s="274"/>
      <c r="HJ162" s="689">
        <v>0</v>
      </c>
      <c r="HK162" s="291"/>
      <c r="HL162" s="1"/>
      <c r="HM162" s="274"/>
      <c r="HN162" s="689">
        <v>0</v>
      </c>
      <c r="HO162" s="291"/>
      <c r="HQ162" s="37"/>
      <c r="HR162" s="55">
        <f t="shared" ref="HR162:HR168" si="61">HJ162+HN162+HF162+HB162</f>
        <v>0</v>
      </c>
      <c r="HS162" s="40"/>
      <c r="HU162" s="274"/>
      <c r="HV162" s="689">
        <v>0</v>
      </c>
      <c r="HW162" s="291"/>
      <c r="HX162" s="1"/>
      <c r="HY162" s="274"/>
      <c r="HZ162" s="689">
        <v>0</v>
      </c>
      <c r="IA162" s="291"/>
      <c r="IB162" s="1"/>
      <c r="IC162" s="274"/>
      <c r="ID162" s="689">
        <v>0</v>
      </c>
      <c r="IE162" s="291"/>
      <c r="IF162" s="1"/>
      <c r="IG162" s="274"/>
      <c r="IH162" s="689">
        <v>0</v>
      </c>
      <c r="II162" s="291"/>
      <c r="IK162" s="37"/>
      <c r="IL162" s="55">
        <f t="shared" ref="IL162:IL168" si="62">ID162+IH162+HZ162+HV162</f>
        <v>0</v>
      </c>
      <c r="IM162" s="40"/>
      <c r="IO162" s="274"/>
      <c r="IP162" s="689">
        <v>0</v>
      </c>
      <c r="IQ162" s="291"/>
      <c r="IR162" s="1"/>
      <c r="IS162" s="274"/>
      <c r="IT162" s="689">
        <v>0</v>
      </c>
      <c r="IU162" s="291"/>
      <c r="IV162" s="1"/>
      <c r="IW162" s="274"/>
      <c r="IX162" s="689">
        <v>0</v>
      </c>
      <c r="IY162" s="291"/>
      <c r="IZ162" s="1"/>
      <c r="JA162" s="274"/>
      <c r="JB162" s="689">
        <v>0</v>
      </c>
      <c r="JC162" s="291"/>
      <c r="JE162" s="37"/>
      <c r="JF162" s="55">
        <f t="shared" ref="JF162:JF168" si="63">IX162+JB162+IT162+IP162</f>
        <v>0</v>
      </c>
      <c r="JG162" s="40"/>
      <c r="JI162" s="274"/>
      <c r="JJ162" s="689">
        <v>0</v>
      </c>
      <c r="JK162" s="291"/>
      <c r="JL162" s="1"/>
      <c r="JM162" s="274"/>
      <c r="JN162" s="689">
        <v>0</v>
      </c>
      <c r="JO162" s="291"/>
      <c r="JP162" s="1"/>
      <c r="JQ162" s="274"/>
      <c r="JR162" s="689">
        <v>0</v>
      </c>
      <c r="JS162" s="291"/>
      <c r="JT162" s="1"/>
      <c r="JU162" s="274"/>
      <c r="JV162" s="689">
        <v>0</v>
      </c>
      <c r="JW162" s="291"/>
      <c r="JY162" s="37"/>
      <c r="JZ162" s="55">
        <f t="shared" ref="JZ162:JZ168" si="64">JR162+JV162+JN162+JJ162</f>
        <v>0</v>
      </c>
      <c r="KA162" s="40"/>
      <c r="KC162" s="274"/>
      <c r="KD162" s="689">
        <v>0</v>
      </c>
      <c r="KE162" s="291"/>
      <c r="KF162" s="1"/>
      <c r="KG162" s="274"/>
      <c r="KH162" s="689">
        <v>0</v>
      </c>
      <c r="KI162" s="291"/>
      <c r="KJ162" s="1"/>
      <c r="KK162" s="274"/>
      <c r="KL162" s="689">
        <v>0</v>
      </c>
      <c r="KM162" s="291"/>
      <c r="KN162" s="1"/>
      <c r="KO162" s="274"/>
      <c r="KP162" s="689">
        <v>0</v>
      </c>
      <c r="KQ162" s="291"/>
      <c r="KS162" s="37"/>
      <c r="KT162" s="55">
        <f t="shared" ref="KT162:KT168" si="65">KL162+KP162+KH162+KD162</f>
        <v>0</v>
      </c>
      <c r="KU162" s="40"/>
    </row>
    <row r="163" spans="1:307">
      <c r="A163" s="61"/>
      <c r="B163" s="61" t="s">
        <v>82</v>
      </c>
      <c r="D163" s="61"/>
      <c r="E163" s="62"/>
      <c r="F163" s="62"/>
      <c r="G163" s="61"/>
      <c r="H163" s="236"/>
      <c r="I163" s="258">
        <v>-4</v>
      </c>
      <c r="J163" s="254"/>
      <c r="K163" s="7"/>
      <c r="L163" s="236"/>
      <c r="M163" s="258">
        <v>0</v>
      </c>
      <c r="N163" s="254"/>
      <c r="O163" s="43"/>
      <c r="P163" s="236"/>
      <c r="Q163" s="258">
        <v>500</v>
      </c>
      <c r="R163" s="254"/>
      <c r="S163" s="43"/>
      <c r="T163" s="236"/>
      <c r="U163" s="258">
        <v>-500</v>
      </c>
      <c r="V163" s="254"/>
      <c r="W163" s="43"/>
      <c r="X163" s="37"/>
      <c r="Y163" s="55">
        <f t="shared" si="54"/>
        <v>-4</v>
      </c>
      <c r="Z163" s="40"/>
      <c r="AB163" s="236"/>
      <c r="AC163" s="258">
        <v>-4</v>
      </c>
      <c r="AD163" s="254"/>
      <c r="AE163" s="7"/>
      <c r="AF163" s="236"/>
      <c r="AG163" s="258">
        <v>0</v>
      </c>
      <c r="AH163" s="254"/>
      <c r="AI163" s="43"/>
      <c r="AJ163" s="236"/>
      <c r="AK163" s="258">
        <v>0</v>
      </c>
      <c r="AL163" s="254"/>
      <c r="AM163" s="43"/>
      <c r="AN163" s="236"/>
      <c r="AO163" s="258">
        <v>0</v>
      </c>
      <c r="AP163" s="254"/>
      <c r="AQ163" s="43"/>
      <c r="AR163" s="37"/>
      <c r="AS163" s="55">
        <f t="shared" si="55"/>
        <v>-4</v>
      </c>
      <c r="AT163" s="40"/>
      <c r="AV163" s="236"/>
      <c r="AW163" s="258">
        <v>0</v>
      </c>
      <c r="AX163" s="254"/>
      <c r="AY163" s="7"/>
      <c r="AZ163" s="236"/>
      <c r="BA163" s="258">
        <v>300</v>
      </c>
      <c r="BB163" s="254"/>
      <c r="BC163" s="43"/>
      <c r="BD163" s="236"/>
      <c r="BE163" s="258">
        <v>1700</v>
      </c>
      <c r="BF163" s="254"/>
      <c r="BG163" s="43"/>
      <c r="BH163" s="236"/>
      <c r="BI163" s="258">
        <v>497</v>
      </c>
      <c r="BJ163" s="254"/>
      <c r="BK163" s="43"/>
      <c r="BL163" s="37"/>
      <c r="BM163" s="55">
        <f t="shared" si="51"/>
        <v>2497</v>
      </c>
      <c r="BN163" s="40"/>
      <c r="BP163" s="236"/>
      <c r="BQ163" s="258">
        <v>-2498</v>
      </c>
      <c r="BR163" s="254"/>
      <c r="BS163" s="7"/>
      <c r="BT163" s="236"/>
      <c r="BU163" s="258">
        <v>7593</v>
      </c>
      <c r="BV163" s="254"/>
      <c r="BW163" s="43"/>
      <c r="BX163" s="236"/>
      <c r="BY163" s="258">
        <v>-7597</v>
      </c>
      <c r="BZ163" s="254"/>
      <c r="CA163" s="43"/>
      <c r="CB163" s="236"/>
      <c r="CC163" s="258">
        <v>0</v>
      </c>
      <c r="CD163" s="254"/>
      <c r="CE163" s="43"/>
      <c r="CF163" s="37"/>
      <c r="CG163" s="55">
        <f t="shared" si="52"/>
        <v>-2502</v>
      </c>
      <c r="CH163" s="40"/>
      <c r="CJ163" s="236"/>
      <c r="CK163" s="258">
        <v>0</v>
      </c>
      <c r="CL163" s="254"/>
      <c r="CM163" s="7"/>
      <c r="CN163" s="236"/>
      <c r="CO163" s="258">
        <v>0</v>
      </c>
      <c r="CP163" s="254"/>
      <c r="CQ163" s="43"/>
      <c r="CR163" s="236"/>
      <c r="CS163" s="258">
        <v>1723</v>
      </c>
      <c r="CT163" s="254"/>
      <c r="CU163" s="43"/>
      <c r="CV163" s="236"/>
      <c r="CW163" s="258">
        <v>1723</v>
      </c>
      <c r="CX163" s="254"/>
      <c r="CY163" s="43"/>
      <c r="CZ163" s="37"/>
      <c r="DA163" s="55">
        <f t="shared" si="53"/>
        <v>3446</v>
      </c>
      <c r="DB163" s="40"/>
      <c r="DC163" s="9"/>
      <c r="DE163" s="274"/>
      <c r="DF163" s="689">
        <f>-(DA87-DF87)</f>
        <v>-1998</v>
      </c>
      <c r="DG163" s="291"/>
      <c r="DI163" s="274"/>
      <c r="DJ163" s="689">
        <f>-(DF87-DJ87)</f>
        <v>-2500</v>
      </c>
      <c r="DK163" s="291"/>
      <c r="DM163" s="274"/>
      <c r="DN163" s="689">
        <f>-(DJ87-DN87)</f>
        <v>3000</v>
      </c>
      <c r="DO163" s="291"/>
      <c r="DQ163" s="274"/>
      <c r="DR163" s="689">
        <f>-(DN87-DR87)</f>
        <v>-1500</v>
      </c>
      <c r="DS163" s="291"/>
      <c r="DU163" s="37"/>
      <c r="DV163" s="55">
        <f t="shared" si="56"/>
        <v>-2998</v>
      </c>
      <c r="DW163" s="40"/>
      <c r="DY163" s="274"/>
      <c r="DZ163" s="689">
        <f>-(DV87-DZ87)</f>
        <v>2000</v>
      </c>
      <c r="EA163" s="291"/>
      <c r="EB163" s="1"/>
      <c r="EC163" s="274"/>
      <c r="ED163" s="689">
        <f>-(DZ87-ED87)</f>
        <v>0</v>
      </c>
      <c r="EE163" s="291"/>
      <c r="EF163" s="1"/>
      <c r="EG163" s="274"/>
      <c r="EH163" s="689">
        <f>-(ED87-EH87)</f>
        <v>-3000</v>
      </c>
      <c r="EI163" s="291"/>
      <c r="EJ163" s="1"/>
      <c r="EK163" s="274"/>
      <c r="EL163" s="689">
        <f>-(EH87-EL87)</f>
        <v>500</v>
      </c>
      <c r="EM163" s="291"/>
      <c r="EO163" s="37"/>
      <c r="EP163" s="55">
        <f t="shared" si="57"/>
        <v>-500</v>
      </c>
      <c r="EQ163" s="40"/>
      <c r="ES163" s="274"/>
      <c r="ET163" s="689">
        <f>-(EP87-ET87)</f>
        <v>-2000</v>
      </c>
      <c r="EU163" s="291"/>
      <c r="EV163" s="1"/>
      <c r="EW163" s="274"/>
      <c r="EX163" s="689">
        <f>-(ET87-EX87)</f>
        <v>0</v>
      </c>
      <c r="EY163" s="291"/>
      <c r="EZ163" s="1"/>
      <c r="FA163" s="274"/>
      <c r="FB163" s="689">
        <f>-(EX87-FB87)</f>
        <v>500</v>
      </c>
      <c r="FC163" s="291"/>
      <c r="FD163" s="1"/>
      <c r="FE163" s="274"/>
      <c r="FF163" s="689">
        <f>-(FB87-FF87)</f>
        <v>-500</v>
      </c>
      <c r="FG163" s="291"/>
      <c r="FI163" s="37"/>
      <c r="FJ163" s="55">
        <f t="shared" si="58"/>
        <v>-2000</v>
      </c>
      <c r="FK163" s="40"/>
      <c r="FM163" s="274"/>
      <c r="FN163" s="689">
        <f>-(FJ87-FN87)</f>
        <v>750</v>
      </c>
      <c r="FO163" s="291"/>
      <c r="FP163" s="1"/>
      <c r="FQ163" s="274"/>
      <c r="FR163" s="689">
        <f>-(FN87-FR87)</f>
        <v>0</v>
      </c>
      <c r="FS163" s="291"/>
      <c r="FT163" s="1"/>
      <c r="FU163" s="274"/>
      <c r="FV163" s="689">
        <f>-(FR87-FV87)</f>
        <v>500</v>
      </c>
      <c r="FW163" s="291"/>
      <c r="FX163" s="1"/>
      <c r="FY163" s="274"/>
      <c r="FZ163" s="689">
        <f>-(FV87-FZ87)</f>
        <v>0</v>
      </c>
      <c r="GA163" s="291"/>
      <c r="GC163" s="37"/>
      <c r="GD163" s="55">
        <f t="shared" si="59"/>
        <v>1250</v>
      </c>
      <c r="GE163" s="40"/>
      <c r="GG163" s="274"/>
      <c r="GH163" s="689">
        <f>-(GD87-GH87)</f>
        <v>-750</v>
      </c>
      <c r="GI163" s="291"/>
      <c r="GJ163" s="1"/>
      <c r="GK163" s="274"/>
      <c r="GL163" s="689">
        <f>-(GH87-GL87)</f>
        <v>0</v>
      </c>
      <c r="GM163" s="291"/>
      <c r="GN163" s="1"/>
      <c r="GO163" s="274"/>
      <c r="GP163" s="689">
        <f>-(GL87-GP87)</f>
        <v>-1000</v>
      </c>
      <c r="GQ163" s="291"/>
      <c r="GR163" s="1"/>
      <c r="GS163" s="274"/>
      <c r="GT163" s="689">
        <f>-(GP87-GT87)</f>
        <v>500</v>
      </c>
      <c r="GU163" s="291"/>
      <c r="GW163" s="37"/>
      <c r="GX163" s="55">
        <f t="shared" si="60"/>
        <v>-1250</v>
      </c>
      <c r="GY163" s="40"/>
      <c r="HA163" s="274"/>
      <c r="HB163" s="689">
        <f>-(GX87-HB87)</f>
        <v>0</v>
      </c>
      <c r="HC163" s="291"/>
      <c r="HD163" s="1"/>
      <c r="HE163" s="274"/>
      <c r="HF163" s="689">
        <f>-(HB87-HF87)</f>
        <v>0</v>
      </c>
      <c r="HG163" s="291"/>
      <c r="HH163" s="1"/>
      <c r="HI163" s="274"/>
      <c r="HJ163" s="689">
        <f>-(HF87-HJ87)</f>
        <v>750</v>
      </c>
      <c r="HK163" s="291"/>
      <c r="HL163" s="1"/>
      <c r="HM163" s="274"/>
      <c r="HN163" s="689">
        <f>-(HJ87-HN87)</f>
        <v>-500</v>
      </c>
      <c r="HO163" s="291"/>
      <c r="HQ163" s="37"/>
      <c r="HR163" s="55">
        <f t="shared" si="61"/>
        <v>250</v>
      </c>
      <c r="HS163" s="40"/>
      <c r="HU163" s="274"/>
      <c r="HV163" s="689">
        <f>-(HR87-HV87)</f>
        <v>1500</v>
      </c>
      <c r="HW163" s="291"/>
      <c r="HX163" s="1"/>
      <c r="HY163" s="274"/>
      <c r="HZ163" s="689">
        <f>-(HV87-HZ87)</f>
        <v>0</v>
      </c>
      <c r="IA163" s="291"/>
      <c r="IB163" s="1"/>
      <c r="IC163" s="274"/>
      <c r="ID163" s="689">
        <f>-(HZ87-ID87)</f>
        <v>-750</v>
      </c>
      <c r="IE163" s="291"/>
      <c r="IF163" s="1"/>
      <c r="IG163" s="274"/>
      <c r="IH163" s="689">
        <f>-(ID87-IH87)</f>
        <v>0</v>
      </c>
      <c r="II163" s="291"/>
      <c r="IK163" s="37"/>
      <c r="IL163" s="55">
        <f t="shared" si="62"/>
        <v>750</v>
      </c>
      <c r="IM163" s="40"/>
      <c r="IO163" s="274"/>
      <c r="IP163" s="689">
        <f>-(IL87-IP87)</f>
        <v>-1500</v>
      </c>
      <c r="IQ163" s="291"/>
      <c r="IR163" s="1"/>
      <c r="IS163" s="274"/>
      <c r="IT163" s="689">
        <f>-(IP87-IT87)</f>
        <v>0</v>
      </c>
      <c r="IU163" s="291"/>
      <c r="IV163" s="1"/>
      <c r="IW163" s="274"/>
      <c r="IX163" s="689">
        <f>-(IT87-IX87)</f>
        <v>0</v>
      </c>
      <c r="IY163" s="291"/>
      <c r="IZ163" s="1"/>
      <c r="JA163" s="274"/>
      <c r="JB163" s="689">
        <f>-(IX87-JB87)</f>
        <v>0</v>
      </c>
      <c r="JC163" s="291"/>
      <c r="JE163" s="37"/>
      <c r="JF163" s="55">
        <f t="shared" si="63"/>
        <v>-1500</v>
      </c>
      <c r="JG163" s="40"/>
      <c r="JI163" s="274"/>
      <c r="JJ163" s="689">
        <f>-(JF87-JJ87)</f>
        <v>0</v>
      </c>
      <c r="JK163" s="291"/>
      <c r="JL163" s="1"/>
      <c r="JM163" s="274"/>
      <c r="JN163" s="689">
        <f>-(JJ87-JN87)</f>
        <v>0</v>
      </c>
      <c r="JO163" s="291"/>
      <c r="JP163" s="1"/>
      <c r="JQ163" s="274"/>
      <c r="JR163" s="689">
        <f>-(JN87-JR87)</f>
        <v>0</v>
      </c>
      <c r="JS163" s="291"/>
      <c r="JT163" s="1"/>
      <c r="JU163" s="274"/>
      <c r="JV163" s="689">
        <f>-(JR87-JV87)</f>
        <v>0</v>
      </c>
      <c r="JW163" s="291"/>
      <c r="JY163" s="37"/>
      <c r="JZ163" s="55">
        <f t="shared" si="64"/>
        <v>0</v>
      </c>
      <c r="KA163" s="40"/>
      <c r="KC163" s="274"/>
      <c r="KD163" s="689">
        <f>-(JZ87-KD87)</f>
        <v>0</v>
      </c>
      <c r="KE163" s="291"/>
      <c r="KF163" s="1"/>
      <c r="KG163" s="274"/>
      <c r="KH163" s="689">
        <f>-(KD87-KH87)</f>
        <v>0</v>
      </c>
      <c r="KI163" s="291"/>
      <c r="KJ163" s="1"/>
      <c r="KK163" s="274"/>
      <c r="KL163" s="689">
        <f>-(KH87-KL87)</f>
        <v>0</v>
      </c>
      <c r="KM163" s="291"/>
      <c r="KN163" s="1"/>
      <c r="KO163" s="274"/>
      <c r="KP163" s="689">
        <f>-(KL87-KP87)</f>
        <v>0</v>
      </c>
      <c r="KQ163" s="291"/>
      <c r="KS163" s="37"/>
      <c r="KT163" s="55">
        <f t="shared" si="65"/>
        <v>0</v>
      </c>
      <c r="KU163" s="40"/>
    </row>
    <row r="164" spans="1:307">
      <c r="A164" s="61"/>
      <c r="B164" s="61" t="s">
        <v>83</v>
      </c>
      <c r="D164" s="61"/>
      <c r="E164" s="62"/>
      <c r="F164" s="62"/>
      <c r="G164" s="61"/>
      <c r="H164" s="236"/>
      <c r="I164" s="258">
        <v>0</v>
      </c>
      <c r="J164" s="254"/>
      <c r="K164" s="7"/>
      <c r="L164" s="236"/>
      <c r="M164" s="258">
        <v>0</v>
      </c>
      <c r="N164" s="254"/>
      <c r="O164" s="43"/>
      <c r="P164" s="236"/>
      <c r="Q164" s="258">
        <v>0</v>
      </c>
      <c r="R164" s="254"/>
      <c r="S164" s="43"/>
      <c r="T164" s="236"/>
      <c r="U164" s="258">
        <v>4981</v>
      </c>
      <c r="V164" s="254"/>
      <c r="W164" s="43"/>
      <c r="X164" s="37"/>
      <c r="Y164" s="55">
        <f>+M164+I164+Q164+U164</f>
        <v>4981</v>
      </c>
      <c r="Z164" s="40"/>
      <c r="AB164" s="236"/>
      <c r="AC164" s="258">
        <v>0</v>
      </c>
      <c r="AD164" s="254"/>
      <c r="AE164" s="7"/>
      <c r="AF164" s="236"/>
      <c r="AG164" s="258">
        <v>0</v>
      </c>
      <c r="AH164" s="254"/>
      <c r="AI164" s="43"/>
      <c r="AJ164" s="236"/>
      <c r="AK164" s="258">
        <v>6978</v>
      </c>
      <c r="AL164" s="254"/>
      <c r="AM164" s="43"/>
      <c r="AN164" s="236"/>
      <c r="AO164" s="258">
        <v>0</v>
      </c>
      <c r="AP164" s="254"/>
      <c r="AQ164" s="43"/>
      <c r="AR164" s="37"/>
      <c r="AS164" s="55">
        <f t="shared" si="55"/>
        <v>6978</v>
      </c>
      <c r="AT164" s="40"/>
      <c r="AV164" s="236"/>
      <c r="AW164" s="258">
        <v>6232</v>
      </c>
      <c r="AX164" s="254"/>
      <c r="AY164" s="7"/>
      <c r="AZ164" s="236"/>
      <c r="BA164" s="258">
        <v>0</v>
      </c>
      <c r="BB164" s="254"/>
      <c r="BC164" s="43"/>
      <c r="BD164" s="236"/>
      <c r="BE164" s="258">
        <v>0</v>
      </c>
      <c r="BF164" s="254"/>
      <c r="BG164" s="43"/>
      <c r="BH164" s="236"/>
      <c r="BI164" s="258">
        <v>748</v>
      </c>
      <c r="BJ164" s="254"/>
      <c r="BK164" s="43"/>
      <c r="BL164" s="37"/>
      <c r="BM164" s="55">
        <f t="shared" si="51"/>
        <v>6980</v>
      </c>
      <c r="BN164" s="40"/>
      <c r="BP164" s="236"/>
      <c r="BQ164" s="258">
        <v>5482</v>
      </c>
      <c r="BR164" s="254"/>
      <c r="BS164" s="7"/>
      <c r="BT164" s="236"/>
      <c r="BU164" s="258">
        <v>1395</v>
      </c>
      <c r="BV164" s="254"/>
      <c r="BW164" s="43"/>
      <c r="BX164" s="236"/>
      <c r="BY164" s="258">
        <v>0</v>
      </c>
      <c r="BZ164" s="254"/>
      <c r="CA164" s="43"/>
      <c r="CB164" s="236"/>
      <c r="CC164" s="258">
        <v>0</v>
      </c>
      <c r="CD164" s="254"/>
      <c r="CE164" s="43"/>
      <c r="CF164" s="37"/>
      <c r="CG164" s="55">
        <f t="shared" si="52"/>
        <v>6877</v>
      </c>
      <c r="CH164" s="40"/>
      <c r="CJ164" s="236"/>
      <c r="CK164" s="258">
        <v>0</v>
      </c>
      <c r="CL164" s="254"/>
      <c r="CM164" s="7"/>
      <c r="CN164" s="236"/>
      <c r="CO164" s="258">
        <v>0</v>
      </c>
      <c r="CP164" s="254"/>
      <c r="CQ164" s="43"/>
      <c r="CR164" s="236"/>
      <c r="CS164" s="258">
        <v>1530</v>
      </c>
      <c r="CT164" s="254"/>
      <c r="CU164" s="43"/>
      <c r="CV164" s="236"/>
      <c r="CW164" s="258">
        <v>720</v>
      </c>
      <c r="CX164" s="254"/>
      <c r="CY164" s="43"/>
      <c r="CZ164" s="37"/>
      <c r="DA164" s="55">
        <f t="shared" si="53"/>
        <v>2250</v>
      </c>
      <c r="DB164" s="40"/>
      <c r="DC164" s="9"/>
      <c r="DE164" s="274"/>
      <c r="DF164" s="689">
        <v>0</v>
      </c>
      <c r="DG164" s="291"/>
      <c r="DI164" s="274"/>
      <c r="DJ164" s="689">
        <v>0</v>
      </c>
      <c r="DK164" s="291"/>
      <c r="DM164" s="274"/>
      <c r="DN164" s="689">
        <v>0</v>
      </c>
      <c r="DO164" s="291"/>
      <c r="DQ164" s="274"/>
      <c r="DR164" s="689">
        <v>0</v>
      </c>
      <c r="DS164" s="291"/>
      <c r="DU164" s="37"/>
      <c r="DV164" s="55">
        <f t="shared" si="56"/>
        <v>0</v>
      </c>
      <c r="DW164" s="40"/>
      <c r="DY164" s="274"/>
      <c r="DZ164" s="689">
        <v>0</v>
      </c>
      <c r="EA164" s="291"/>
      <c r="EB164" s="1"/>
      <c r="EC164" s="274"/>
      <c r="ED164" s="689">
        <v>0</v>
      </c>
      <c r="EE164" s="291"/>
      <c r="EF164" s="1"/>
      <c r="EG164" s="274"/>
      <c r="EH164" s="689">
        <v>0</v>
      </c>
      <c r="EI164" s="291"/>
      <c r="EJ164" s="1"/>
      <c r="EK164" s="274"/>
      <c r="EL164" s="689">
        <v>0</v>
      </c>
      <c r="EM164" s="291"/>
      <c r="EO164" s="37"/>
      <c r="EP164" s="55">
        <f t="shared" si="57"/>
        <v>0</v>
      </c>
      <c r="EQ164" s="40"/>
      <c r="ES164" s="274"/>
      <c r="ET164" s="689">
        <v>0</v>
      </c>
      <c r="EU164" s="291"/>
      <c r="EV164" s="1"/>
      <c r="EW164" s="274"/>
      <c r="EX164" s="689">
        <v>0</v>
      </c>
      <c r="EY164" s="291"/>
      <c r="EZ164" s="1"/>
      <c r="FA164" s="274"/>
      <c r="FB164" s="689">
        <v>0</v>
      </c>
      <c r="FC164" s="291"/>
      <c r="FD164" s="1"/>
      <c r="FE164" s="274"/>
      <c r="FF164" s="689">
        <v>0</v>
      </c>
      <c r="FG164" s="291"/>
      <c r="FI164" s="37"/>
      <c r="FJ164" s="55">
        <f t="shared" si="58"/>
        <v>0</v>
      </c>
      <c r="FK164" s="40"/>
      <c r="FM164" s="274"/>
      <c r="FN164" s="689">
        <v>0</v>
      </c>
      <c r="FO164" s="291"/>
      <c r="FP164" s="1"/>
      <c r="FQ164" s="274"/>
      <c r="FR164" s="689">
        <v>0</v>
      </c>
      <c r="FS164" s="291"/>
      <c r="FT164" s="1"/>
      <c r="FU164" s="274"/>
      <c r="FV164" s="689">
        <v>0</v>
      </c>
      <c r="FW164" s="291"/>
      <c r="FX164" s="1"/>
      <c r="FY164" s="274"/>
      <c r="FZ164" s="689">
        <v>0</v>
      </c>
      <c r="GA164" s="291"/>
      <c r="GC164" s="37"/>
      <c r="GD164" s="55">
        <f t="shared" si="59"/>
        <v>0</v>
      </c>
      <c r="GE164" s="40"/>
      <c r="GG164" s="274"/>
      <c r="GH164" s="689">
        <v>0</v>
      </c>
      <c r="GI164" s="291"/>
      <c r="GJ164" s="1"/>
      <c r="GK164" s="274"/>
      <c r="GL164" s="689">
        <v>0</v>
      </c>
      <c r="GM164" s="291"/>
      <c r="GN164" s="1"/>
      <c r="GO164" s="274"/>
      <c r="GP164" s="689">
        <v>0</v>
      </c>
      <c r="GQ164" s="291"/>
      <c r="GR164" s="1"/>
      <c r="GS164" s="274"/>
      <c r="GT164" s="689">
        <v>0</v>
      </c>
      <c r="GU164" s="291"/>
      <c r="GW164" s="37"/>
      <c r="GX164" s="55">
        <f t="shared" si="60"/>
        <v>0</v>
      </c>
      <c r="GY164" s="40"/>
      <c r="HA164" s="274"/>
      <c r="HB164" s="689">
        <v>0</v>
      </c>
      <c r="HC164" s="291"/>
      <c r="HD164" s="1"/>
      <c r="HE164" s="274"/>
      <c r="HF164" s="689">
        <v>0</v>
      </c>
      <c r="HG164" s="291"/>
      <c r="HH164" s="1"/>
      <c r="HI164" s="274"/>
      <c r="HJ164" s="689">
        <v>0</v>
      </c>
      <c r="HK164" s="291"/>
      <c r="HL164" s="1"/>
      <c r="HM164" s="274"/>
      <c r="HN164" s="689">
        <v>0</v>
      </c>
      <c r="HO164" s="291"/>
      <c r="HQ164" s="37"/>
      <c r="HR164" s="55">
        <f t="shared" si="61"/>
        <v>0</v>
      </c>
      <c r="HS164" s="40"/>
      <c r="HU164" s="274"/>
      <c r="HV164" s="689">
        <v>0</v>
      </c>
      <c r="HW164" s="291"/>
      <c r="HX164" s="1"/>
      <c r="HY164" s="274"/>
      <c r="HZ164" s="689">
        <v>0</v>
      </c>
      <c r="IA164" s="291"/>
      <c r="IB164" s="1"/>
      <c r="IC164" s="274"/>
      <c r="ID164" s="689">
        <v>0</v>
      </c>
      <c r="IE164" s="291"/>
      <c r="IF164" s="1"/>
      <c r="IG164" s="274"/>
      <c r="IH164" s="689">
        <v>0</v>
      </c>
      <c r="II164" s="291"/>
      <c r="IK164" s="37"/>
      <c r="IL164" s="55">
        <f t="shared" si="62"/>
        <v>0</v>
      </c>
      <c r="IM164" s="40"/>
      <c r="IO164" s="274"/>
      <c r="IP164" s="689">
        <v>0</v>
      </c>
      <c r="IQ164" s="291"/>
      <c r="IR164" s="1"/>
      <c r="IS164" s="274"/>
      <c r="IT164" s="689">
        <v>0</v>
      </c>
      <c r="IU164" s="291"/>
      <c r="IV164" s="1"/>
      <c r="IW164" s="274"/>
      <c r="IX164" s="689">
        <v>0</v>
      </c>
      <c r="IY164" s="291"/>
      <c r="IZ164" s="1"/>
      <c r="JA164" s="274"/>
      <c r="JB164" s="689">
        <v>0</v>
      </c>
      <c r="JC164" s="291"/>
      <c r="JE164" s="37"/>
      <c r="JF164" s="55">
        <f t="shared" si="63"/>
        <v>0</v>
      </c>
      <c r="JG164" s="40"/>
      <c r="JI164" s="274"/>
      <c r="JJ164" s="689">
        <v>0</v>
      </c>
      <c r="JK164" s="291"/>
      <c r="JL164" s="1"/>
      <c r="JM164" s="274"/>
      <c r="JN164" s="689">
        <v>0</v>
      </c>
      <c r="JO164" s="291"/>
      <c r="JP164" s="1"/>
      <c r="JQ164" s="274"/>
      <c r="JR164" s="689">
        <v>0</v>
      </c>
      <c r="JS164" s="291"/>
      <c r="JT164" s="1"/>
      <c r="JU164" s="274"/>
      <c r="JV164" s="689">
        <v>0</v>
      </c>
      <c r="JW164" s="291"/>
      <c r="JY164" s="37"/>
      <c r="JZ164" s="55">
        <f t="shared" si="64"/>
        <v>0</v>
      </c>
      <c r="KA164" s="40"/>
      <c r="KC164" s="274"/>
      <c r="KD164" s="689">
        <v>0</v>
      </c>
      <c r="KE164" s="291"/>
      <c r="KF164" s="1"/>
      <c r="KG164" s="274"/>
      <c r="KH164" s="689">
        <v>0</v>
      </c>
      <c r="KI164" s="291"/>
      <c r="KJ164" s="1"/>
      <c r="KK164" s="274"/>
      <c r="KL164" s="689">
        <v>0</v>
      </c>
      <c r="KM164" s="291"/>
      <c r="KN164" s="1"/>
      <c r="KO164" s="274"/>
      <c r="KP164" s="689">
        <v>0</v>
      </c>
      <c r="KQ164" s="291"/>
      <c r="KS164" s="37"/>
      <c r="KT164" s="55">
        <f t="shared" si="65"/>
        <v>0</v>
      </c>
      <c r="KU164" s="40"/>
    </row>
    <row r="165" spans="1:307">
      <c r="A165" s="61"/>
      <c r="B165" s="61" t="s">
        <v>84</v>
      </c>
      <c r="D165" s="61"/>
      <c r="E165" s="62"/>
      <c r="F165" s="62"/>
      <c r="G165" s="61"/>
      <c r="H165" s="236"/>
      <c r="I165" s="258">
        <v>-3</v>
      </c>
      <c r="J165" s="254"/>
      <c r="K165" s="7"/>
      <c r="L165" s="236"/>
      <c r="M165" s="258">
        <v>-503</v>
      </c>
      <c r="N165" s="254"/>
      <c r="O165" s="43"/>
      <c r="P165" s="236"/>
      <c r="Q165" s="258">
        <v>-1</v>
      </c>
      <c r="R165" s="254"/>
      <c r="S165" s="43"/>
      <c r="T165" s="236"/>
      <c r="U165" s="258">
        <v>-1</v>
      </c>
      <c r="V165" s="254"/>
      <c r="W165" s="43"/>
      <c r="X165" s="37"/>
      <c r="Y165" s="55">
        <f t="shared" si="54"/>
        <v>-508</v>
      </c>
      <c r="Z165" s="40"/>
      <c r="AB165" s="236"/>
      <c r="AC165" s="258">
        <v>-852</v>
      </c>
      <c r="AD165" s="254"/>
      <c r="AE165" s="7"/>
      <c r="AF165" s="236"/>
      <c r="AG165" s="258">
        <v>-10</v>
      </c>
      <c r="AH165" s="254"/>
      <c r="AI165" s="43"/>
      <c r="AJ165" s="236"/>
      <c r="AK165" s="258">
        <v>-3001</v>
      </c>
      <c r="AL165" s="254"/>
      <c r="AM165" s="43"/>
      <c r="AN165" s="236"/>
      <c r="AO165" s="258">
        <v>0</v>
      </c>
      <c r="AP165" s="254"/>
      <c r="AQ165" s="43"/>
      <c r="AR165" s="37"/>
      <c r="AS165" s="55">
        <f t="shared" si="55"/>
        <v>-3863</v>
      </c>
      <c r="AT165" s="40"/>
      <c r="AV165" s="236"/>
      <c r="AW165" s="258">
        <v>-1</v>
      </c>
      <c r="AX165" s="254"/>
      <c r="AY165" s="7"/>
      <c r="AZ165" s="236"/>
      <c r="BA165" s="258">
        <v>0</v>
      </c>
      <c r="BB165" s="254"/>
      <c r="BC165" s="43"/>
      <c r="BD165" s="236"/>
      <c r="BE165" s="258">
        <v>-4150</v>
      </c>
      <c r="BF165" s="254"/>
      <c r="BG165" s="43"/>
      <c r="BH165" s="236"/>
      <c r="BI165" s="258">
        <v>0</v>
      </c>
      <c r="BJ165" s="254"/>
      <c r="BK165" s="43"/>
      <c r="BL165" s="37"/>
      <c r="BM165" s="55">
        <f t="shared" si="51"/>
        <v>-4151</v>
      </c>
      <c r="BN165" s="40"/>
      <c r="BP165" s="236"/>
      <c r="BQ165" s="258">
        <v>-748</v>
      </c>
      <c r="BR165" s="254"/>
      <c r="BS165" s="7"/>
      <c r="BT165" s="236"/>
      <c r="BU165" s="258">
        <v>-5482</v>
      </c>
      <c r="BV165" s="254"/>
      <c r="BW165" s="43"/>
      <c r="BX165" s="236"/>
      <c r="BY165" s="258">
        <v>-3645</v>
      </c>
      <c r="BZ165" s="254"/>
      <c r="CA165" s="43"/>
      <c r="CB165" s="236"/>
      <c r="CC165" s="258">
        <v>-2500</v>
      </c>
      <c r="CD165" s="254"/>
      <c r="CE165" s="43"/>
      <c r="CF165" s="37"/>
      <c r="CG165" s="55">
        <f t="shared" si="52"/>
        <v>-12375</v>
      </c>
      <c r="CH165" s="40"/>
      <c r="CJ165" s="236"/>
      <c r="CK165" s="258">
        <v>0</v>
      </c>
      <c r="CL165" s="254"/>
      <c r="CM165" s="7"/>
      <c r="CN165" s="236"/>
      <c r="CO165" s="258">
        <v>0</v>
      </c>
      <c r="CP165" s="254"/>
      <c r="CQ165" s="43"/>
      <c r="CR165" s="236"/>
      <c r="CS165" s="258">
        <v>-5250</v>
      </c>
      <c r="CT165" s="254"/>
      <c r="CU165" s="43"/>
      <c r="CV165" s="236"/>
      <c r="CW165" s="258">
        <v>-1530</v>
      </c>
      <c r="CX165" s="254"/>
      <c r="CY165" s="43"/>
      <c r="CZ165" s="37"/>
      <c r="DA165" s="55">
        <f t="shared" si="53"/>
        <v>-6780</v>
      </c>
      <c r="DB165" s="40"/>
      <c r="DC165" s="9"/>
      <c r="DE165" s="274"/>
      <c r="DF165" s="689">
        <f>-(DA95-DF95)</f>
        <v>4775</v>
      </c>
      <c r="DG165" s="291"/>
      <c r="DI165" s="274"/>
      <c r="DJ165" s="689">
        <f>-(DF95-DJ95)</f>
        <v>2500</v>
      </c>
      <c r="DK165" s="291"/>
      <c r="DM165" s="274"/>
      <c r="DN165" s="689">
        <f>-(DJ95-DN95)</f>
        <v>-3000</v>
      </c>
      <c r="DO165" s="291"/>
      <c r="DQ165" s="274"/>
      <c r="DR165" s="689">
        <f>-(DN95-DR95)</f>
        <v>1500</v>
      </c>
      <c r="DS165" s="291"/>
      <c r="DU165" s="37"/>
      <c r="DV165" s="55">
        <f t="shared" si="56"/>
        <v>5775</v>
      </c>
      <c r="DW165" s="40"/>
      <c r="DY165" s="274"/>
      <c r="DZ165" s="689">
        <f>-(DV95-DZ95)</f>
        <v>-2000</v>
      </c>
      <c r="EA165" s="291"/>
      <c r="EB165" s="1"/>
      <c r="EC165" s="274"/>
      <c r="ED165" s="689">
        <f>-(DZ95-ED95)</f>
        <v>0</v>
      </c>
      <c r="EE165" s="291"/>
      <c r="EF165" s="1"/>
      <c r="EG165" s="274"/>
      <c r="EH165" s="689">
        <f>-(ED95-EH95)</f>
        <v>3000</v>
      </c>
      <c r="EI165" s="291"/>
      <c r="EJ165" s="1"/>
      <c r="EK165" s="274"/>
      <c r="EL165" s="689">
        <f>-(EH95-EL95)</f>
        <v>-500</v>
      </c>
      <c r="EM165" s="291"/>
      <c r="EO165" s="37"/>
      <c r="EP165" s="55">
        <f t="shared" si="57"/>
        <v>500</v>
      </c>
      <c r="EQ165" s="40"/>
      <c r="ES165" s="274"/>
      <c r="ET165" s="689">
        <f>-(EP95-ET95)</f>
        <v>2000</v>
      </c>
      <c r="EU165" s="291"/>
      <c r="EV165" s="1"/>
      <c r="EW165" s="274"/>
      <c r="EX165" s="689">
        <f>-(ET95-EX95)</f>
        <v>0</v>
      </c>
      <c r="EY165" s="291"/>
      <c r="EZ165" s="1"/>
      <c r="FA165" s="274"/>
      <c r="FB165" s="689">
        <f>-(EX95-FB95)</f>
        <v>-500</v>
      </c>
      <c r="FC165" s="291"/>
      <c r="FD165" s="1"/>
      <c r="FE165" s="274"/>
      <c r="FF165" s="689">
        <f>-(FB95-FF95)</f>
        <v>500</v>
      </c>
      <c r="FG165" s="291"/>
      <c r="FI165" s="37"/>
      <c r="FJ165" s="55">
        <f t="shared" si="58"/>
        <v>2000</v>
      </c>
      <c r="FK165" s="40"/>
      <c r="FM165" s="274"/>
      <c r="FN165" s="689">
        <f>-(FJ95-FN95)</f>
        <v>-750</v>
      </c>
      <c r="FO165" s="291"/>
      <c r="FP165" s="1"/>
      <c r="FQ165" s="274"/>
      <c r="FR165" s="689">
        <f>-(FN95-FR95)</f>
        <v>0</v>
      </c>
      <c r="FS165" s="291"/>
      <c r="FT165" s="1"/>
      <c r="FU165" s="274"/>
      <c r="FV165" s="689">
        <f>-(FR95-FV95)</f>
        <v>-500</v>
      </c>
      <c r="FW165" s="291"/>
      <c r="FX165" s="1"/>
      <c r="FY165" s="274"/>
      <c r="FZ165" s="689">
        <f>-(FV95-FZ95)</f>
        <v>0</v>
      </c>
      <c r="GA165" s="291"/>
      <c r="GC165" s="37"/>
      <c r="GD165" s="55">
        <f t="shared" si="59"/>
        <v>-1250</v>
      </c>
      <c r="GE165" s="40"/>
      <c r="GG165" s="274"/>
      <c r="GH165" s="689">
        <f>-(GD95-GH95)</f>
        <v>750</v>
      </c>
      <c r="GI165" s="291"/>
      <c r="GJ165" s="1"/>
      <c r="GK165" s="274"/>
      <c r="GL165" s="689">
        <f>-(GH95-GL95)</f>
        <v>0</v>
      </c>
      <c r="GM165" s="291"/>
      <c r="GN165" s="1"/>
      <c r="GO165" s="274"/>
      <c r="GP165" s="689">
        <f>-(GL95-GP95)</f>
        <v>1000</v>
      </c>
      <c r="GQ165" s="291"/>
      <c r="GR165" s="1"/>
      <c r="GS165" s="274"/>
      <c r="GT165" s="689">
        <f>-(GP95-GT95)</f>
        <v>-500</v>
      </c>
      <c r="GU165" s="291"/>
      <c r="GW165" s="37"/>
      <c r="GX165" s="55">
        <f t="shared" si="60"/>
        <v>1250</v>
      </c>
      <c r="GY165" s="40"/>
      <c r="HA165" s="274"/>
      <c r="HB165" s="689">
        <f>-(GX95-HB95)</f>
        <v>0</v>
      </c>
      <c r="HC165" s="291"/>
      <c r="HD165" s="1"/>
      <c r="HE165" s="274"/>
      <c r="HF165" s="689">
        <f>-(HB95-HF95)</f>
        <v>0</v>
      </c>
      <c r="HG165" s="291"/>
      <c r="HH165" s="1"/>
      <c r="HI165" s="274"/>
      <c r="HJ165" s="689">
        <f>-(HF95-HJ95)</f>
        <v>-750</v>
      </c>
      <c r="HK165" s="291"/>
      <c r="HL165" s="1"/>
      <c r="HM165" s="274"/>
      <c r="HN165" s="689">
        <f>-(HJ95-HN95)</f>
        <v>500</v>
      </c>
      <c r="HO165" s="291"/>
      <c r="HQ165" s="37"/>
      <c r="HR165" s="55">
        <f t="shared" si="61"/>
        <v>-250</v>
      </c>
      <c r="HS165" s="40"/>
      <c r="HU165" s="274"/>
      <c r="HV165" s="689">
        <f>-(HR95-HV95)</f>
        <v>-1500</v>
      </c>
      <c r="HW165" s="291"/>
      <c r="HX165" s="1"/>
      <c r="HY165" s="274"/>
      <c r="HZ165" s="689">
        <f>-(HV95-HZ95)</f>
        <v>0</v>
      </c>
      <c r="IA165" s="291"/>
      <c r="IB165" s="1"/>
      <c r="IC165" s="274"/>
      <c r="ID165" s="689">
        <f>-(HZ95-ID95)</f>
        <v>750</v>
      </c>
      <c r="IE165" s="291"/>
      <c r="IF165" s="1"/>
      <c r="IG165" s="274"/>
      <c r="IH165" s="689">
        <f>-(ID95-IH95)</f>
        <v>0</v>
      </c>
      <c r="II165" s="291"/>
      <c r="IK165" s="37"/>
      <c r="IL165" s="55">
        <f t="shared" si="62"/>
        <v>-750</v>
      </c>
      <c r="IM165" s="40"/>
      <c r="IO165" s="274"/>
      <c r="IP165" s="689">
        <f>-(IL95-IP95)</f>
        <v>1500</v>
      </c>
      <c r="IQ165" s="291"/>
      <c r="IR165" s="1"/>
      <c r="IS165" s="274"/>
      <c r="IT165" s="689">
        <f>-(IP95-IT95)</f>
        <v>0</v>
      </c>
      <c r="IU165" s="291"/>
      <c r="IV165" s="1"/>
      <c r="IW165" s="274"/>
      <c r="IX165" s="689">
        <f>-(IT95-IX95)</f>
        <v>0</v>
      </c>
      <c r="IY165" s="291"/>
      <c r="IZ165" s="1"/>
      <c r="JA165" s="274"/>
      <c r="JB165" s="689">
        <f>-(IX95-JB95)</f>
        <v>0</v>
      </c>
      <c r="JC165" s="291"/>
      <c r="JE165" s="37"/>
      <c r="JF165" s="55">
        <f t="shared" si="63"/>
        <v>1500</v>
      </c>
      <c r="JG165" s="40"/>
      <c r="JI165" s="274"/>
      <c r="JJ165" s="689">
        <f>-(JF95-JJ95)</f>
        <v>0</v>
      </c>
      <c r="JK165" s="291"/>
      <c r="JL165" s="1"/>
      <c r="JM165" s="274"/>
      <c r="JN165" s="689">
        <f>-(JJ95-JN95)</f>
        <v>0</v>
      </c>
      <c r="JO165" s="291"/>
      <c r="JP165" s="1"/>
      <c r="JQ165" s="274"/>
      <c r="JR165" s="689">
        <f>-(JN95-JR95)</f>
        <v>0</v>
      </c>
      <c r="JS165" s="291"/>
      <c r="JT165" s="1"/>
      <c r="JU165" s="274"/>
      <c r="JV165" s="689">
        <f>-(JR95-JV95)</f>
        <v>0</v>
      </c>
      <c r="JW165" s="291"/>
      <c r="JY165" s="37"/>
      <c r="JZ165" s="55">
        <f t="shared" si="64"/>
        <v>0</v>
      </c>
      <c r="KA165" s="40"/>
      <c r="KC165" s="274"/>
      <c r="KD165" s="689">
        <f>-(JZ95-KD95)</f>
        <v>0</v>
      </c>
      <c r="KE165" s="291"/>
      <c r="KF165" s="1"/>
      <c r="KG165" s="274"/>
      <c r="KH165" s="689">
        <f>-(KD95-KH95)</f>
        <v>0</v>
      </c>
      <c r="KI165" s="291"/>
      <c r="KJ165" s="1"/>
      <c r="KK165" s="274"/>
      <c r="KL165" s="689">
        <f>-(KH95-KL95)</f>
        <v>0</v>
      </c>
      <c r="KM165" s="291"/>
      <c r="KN165" s="1"/>
      <c r="KO165" s="274"/>
      <c r="KP165" s="689">
        <f>-(KL95-KP95)</f>
        <v>0</v>
      </c>
      <c r="KQ165" s="291"/>
      <c r="KS165" s="37"/>
      <c r="KT165" s="55">
        <f t="shared" si="65"/>
        <v>0</v>
      </c>
      <c r="KU165" s="40"/>
    </row>
    <row r="166" spans="1:307">
      <c r="A166" s="61"/>
      <c r="B166" s="61" t="s">
        <v>143</v>
      </c>
      <c r="D166" s="61"/>
      <c r="E166" s="62"/>
      <c r="F166" s="62"/>
      <c r="G166" s="61"/>
      <c r="H166" s="236"/>
      <c r="I166" s="258">
        <v>71</v>
      </c>
      <c r="J166" s="254"/>
      <c r="K166" s="7"/>
      <c r="L166" s="236"/>
      <c r="M166" s="258">
        <v>12</v>
      </c>
      <c r="N166" s="254"/>
      <c r="O166" s="43"/>
      <c r="P166" s="236"/>
      <c r="Q166" s="258">
        <v>19</v>
      </c>
      <c r="R166" s="254"/>
      <c r="S166" s="43"/>
      <c r="T166" s="236"/>
      <c r="U166" s="258">
        <v>26</v>
      </c>
      <c r="V166" s="254"/>
      <c r="W166" s="43"/>
      <c r="X166" s="37"/>
      <c r="Y166" s="55">
        <f t="shared" si="54"/>
        <v>128</v>
      </c>
      <c r="Z166" s="40"/>
      <c r="AB166" s="236"/>
      <c r="AC166" s="258">
        <v>73</v>
      </c>
      <c r="AD166" s="254"/>
      <c r="AE166" s="7"/>
      <c r="AF166" s="236"/>
      <c r="AG166" s="258">
        <v>9</v>
      </c>
      <c r="AH166" s="254"/>
      <c r="AI166" s="43"/>
      <c r="AJ166" s="236"/>
      <c r="AK166" s="258">
        <v>21</v>
      </c>
      <c r="AL166" s="254"/>
      <c r="AM166" s="43"/>
      <c r="AN166" s="236"/>
      <c r="AO166" s="258">
        <v>26</v>
      </c>
      <c r="AP166" s="254"/>
      <c r="AQ166" s="43"/>
      <c r="AR166" s="37"/>
      <c r="AS166" s="55">
        <f t="shared" si="55"/>
        <v>129</v>
      </c>
      <c r="AT166" s="40"/>
      <c r="AV166" s="236"/>
      <c r="AW166" s="258">
        <v>91</v>
      </c>
      <c r="AX166" s="254"/>
      <c r="AY166" s="7"/>
      <c r="AZ166" s="236"/>
      <c r="BA166" s="258">
        <v>10</v>
      </c>
      <c r="BB166" s="254"/>
      <c r="BC166" s="43"/>
      <c r="BD166" s="236"/>
      <c r="BE166" s="258">
        <v>24</v>
      </c>
      <c r="BF166" s="254"/>
      <c r="BG166" s="43"/>
      <c r="BH166" s="236"/>
      <c r="BI166" s="258">
        <v>28</v>
      </c>
      <c r="BJ166" s="254"/>
      <c r="BK166" s="43"/>
      <c r="BL166" s="37"/>
      <c r="BM166" s="55">
        <f t="shared" si="51"/>
        <v>153</v>
      </c>
      <c r="BN166" s="40"/>
      <c r="BP166" s="236"/>
      <c r="BQ166" s="258"/>
      <c r="BR166" s="254"/>
      <c r="BS166" s="7"/>
      <c r="BT166" s="236"/>
      <c r="BU166" s="258"/>
      <c r="BV166" s="254"/>
      <c r="BW166" s="43"/>
      <c r="BX166" s="236"/>
      <c r="BY166" s="258"/>
      <c r="BZ166" s="254"/>
      <c r="CA166" s="43"/>
      <c r="CB166" s="236"/>
      <c r="CC166" s="258"/>
      <c r="CD166" s="254"/>
      <c r="CE166" s="43"/>
      <c r="CF166" s="37"/>
      <c r="CG166" s="55"/>
      <c r="CH166" s="40"/>
      <c r="CJ166" s="236"/>
      <c r="CK166" s="258"/>
      <c r="CL166" s="254"/>
      <c r="CM166" s="7"/>
      <c r="CN166" s="236"/>
      <c r="CO166" s="258"/>
      <c r="CP166" s="254"/>
      <c r="CQ166" s="43"/>
      <c r="CR166" s="236"/>
      <c r="CS166" s="258"/>
      <c r="CT166" s="254"/>
      <c r="CU166" s="43"/>
      <c r="CV166" s="236"/>
      <c r="CW166" s="258"/>
      <c r="CX166" s="254"/>
      <c r="CY166" s="43"/>
      <c r="CZ166" s="37"/>
      <c r="DA166" s="55"/>
      <c r="DB166" s="40"/>
      <c r="DC166" s="9"/>
      <c r="DE166" s="274"/>
      <c r="DF166" s="689"/>
      <c r="DG166" s="291"/>
      <c r="DI166" s="274"/>
      <c r="DJ166" s="689"/>
      <c r="DK166" s="291"/>
      <c r="DM166" s="274"/>
      <c r="DN166" s="689"/>
      <c r="DO166" s="291"/>
      <c r="DQ166" s="274"/>
      <c r="DR166" s="689"/>
      <c r="DS166" s="291"/>
      <c r="DU166" s="37"/>
      <c r="DV166" s="55"/>
      <c r="DW166" s="40"/>
      <c r="DY166" s="274"/>
      <c r="DZ166" s="689"/>
      <c r="EA166" s="291"/>
      <c r="EB166" s="1"/>
      <c r="EC166" s="274"/>
      <c r="ED166" s="689"/>
      <c r="EE166" s="291"/>
      <c r="EF166" s="1"/>
      <c r="EG166" s="274"/>
      <c r="EH166" s="689"/>
      <c r="EI166" s="291"/>
      <c r="EJ166" s="1"/>
      <c r="EK166" s="274"/>
      <c r="EL166" s="689"/>
      <c r="EM166" s="291"/>
      <c r="EO166" s="37"/>
      <c r="EP166" s="55"/>
      <c r="EQ166" s="40"/>
      <c r="ES166" s="274"/>
      <c r="ET166" s="689"/>
      <c r="EU166" s="291"/>
      <c r="EV166" s="1"/>
      <c r="EW166" s="274"/>
      <c r="EX166" s="689"/>
      <c r="EY166" s="291"/>
      <c r="EZ166" s="1"/>
      <c r="FA166" s="274"/>
      <c r="FB166" s="689"/>
      <c r="FC166" s="291"/>
      <c r="FD166" s="1"/>
      <c r="FE166" s="274"/>
      <c r="FF166" s="689"/>
      <c r="FG166" s="291"/>
      <c r="FI166" s="37"/>
      <c r="FJ166" s="55"/>
      <c r="FK166" s="40"/>
      <c r="FM166" s="274"/>
      <c r="FN166" s="689"/>
      <c r="FO166" s="291"/>
      <c r="FP166" s="1"/>
      <c r="FQ166" s="274"/>
      <c r="FR166" s="689"/>
      <c r="FS166" s="291"/>
      <c r="FT166" s="1"/>
      <c r="FU166" s="274"/>
      <c r="FV166" s="689"/>
      <c r="FW166" s="291"/>
      <c r="FX166" s="1"/>
      <c r="FY166" s="274"/>
      <c r="FZ166" s="689"/>
      <c r="GA166" s="291"/>
      <c r="GC166" s="37"/>
      <c r="GD166" s="55"/>
      <c r="GE166" s="40"/>
      <c r="GG166" s="274"/>
      <c r="GH166" s="689"/>
      <c r="GI166" s="291"/>
      <c r="GJ166" s="1"/>
      <c r="GK166" s="274"/>
      <c r="GL166" s="689"/>
      <c r="GM166" s="291"/>
      <c r="GN166" s="1"/>
      <c r="GO166" s="274"/>
      <c r="GP166" s="689"/>
      <c r="GQ166" s="291"/>
      <c r="GR166" s="1"/>
      <c r="GS166" s="274"/>
      <c r="GT166" s="689"/>
      <c r="GU166" s="291"/>
      <c r="GW166" s="37"/>
      <c r="GX166" s="55"/>
      <c r="GY166" s="40"/>
      <c r="HA166" s="274"/>
      <c r="HB166" s="689"/>
      <c r="HC166" s="291"/>
      <c r="HD166" s="1"/>
      <c r="HE166" s="274"/>
      <c r="HF166" s="689"/>
      <c r="HG166" s="291"/>
      <c r="HH166" s="1"/>
      <c r="HI166" s="274"/>
      <c r="HJ166" s="689"/>
      <c r="HK166" s="291"/>
      <c r="HL166" s="1"/>
      <c r="HM166" s="274"/>
      <c r="HN166" s="689"/>
      <c r="HO166" s="291"/>
      <c r="HQ166" s="37"/>
      <c r="HR166" s="55"/>
      <c r="HS166" s="40"/>
      <c r="HU166" s="274"/>
      <c r="HV166" s="689"/>
      <c r="HW166" s="291"/>
      <c r="HX166" s="1"/>
      <c r="HY166" s="274"/>
      <c r="HZ166" s="689"/>
      <c r="IA166" s="291"/>
      <c r="IB166" s="1"/>
      <c r="IC166" s="274"/>
      <c r="ID166" s="689"/>
      <c r="IE166" s="291"/>
      <c r="IF166" s="1"/>
      <c r="IG166" s="274"/>
      <c r="IH166" s="689"/>
      <c r="II166" s="291"/>
      <c r="IK166" s="37"/>
      <c r="IL166" s="55"/>
      <c r="IM166" s="40"/>
      <c r="IO166" s="274"/>
      <c r="IP166" s="689"/>
      <c r="IQ166" s="291"/>
      <c r="IR166" s="1"/>
      <c r="IS166" s="274"/>
      <c r="IT166" s="689"/>
      <c r="IU166" s="291"/>
      <c r="IV166" s="1"/>
      <c r="IW166" s="274"/>
      <c r="IX166" s="689"/>
      <c r="IY166" s="291"/>
      <c r="IZ166" s="1"/>
      <c r="JA166" s="274"/>
      <c r="JB166" s="689"/>
      <c r="JC166" s="291"/>
      <c r="JE166" s="37"/>
      <c r="JF166" s="55"/>
      <c r="JG166" s="40"/>
      <c r="JI166" s="274"/>
      <c r="JJ166" s="689"/>
      <c r="JK166" s="291"/>
      <c r="JL166" s="1"/>
      <c r="JM166" s="274"/>
      <c r="JN166" s="689"/>
      <c r="JO166" s="291"/>
      <c r="JP166" s="1"/>
      <c r="JQ166" s="274"/>
      <c r="JR166" s="689"/>
      <c r="JS166" s="291"/>
      <c r="JT166" s="1"/>
      <c r="JU166" s="274"/>
      <c r="JV166" s="689"/>
      <c r="JW166" s="291"/>
      <c r="JY166" s="37"/>
      <c r="JZ166" s="55"/>
      <c r="KA166" s="40"/>
      <c r="KC166" s="274"/>
      <c r="KD166" s="689"/>
      <c r="KE166" s="291"/>
      <c r="KF166" s="1"/>
      <c r="KG166" s="274"/>
      <c r="KH166" s="689"/>
      <c r="KI166" s="291"/>
      <c r="KJ166" s="1"/>
      <c r="KK166" s="274"/>
      <c r="KL166" s="689"/>
      <c r="KM166" s="291"/>
      <c r="KN166" s="1"/>
      <c r="KO166" s="274"/>
      <c r="KP166" s="689"/>
      <c r="KQ166" s="291"/>
      <c r="KS166" s="37"/>
      <c r="KT166" s="55"/>
      <c r="KU166" s="40"/>
    </row>
    <row r="167" spans="1:307">
      <c r="A167" s="61"/>
      <c r="B167" s="61" t="s">
        <v>85</v>
      </c>
      <c r="D167" s="61"/>
      <c r="E167" s="62"/>
      <c r="F167" s="62"/>
      <c r="G167" s="61"/>
      <c r="H167" s="236"/>
      <c r="I167" s="258">
        <v>-973</v>
      </c>
      <c r="J167" s="254"/>
      <c r="K167" s="7"/>
      <c r="L167" s="236"/>
      <c r="M167" s="258">
        <v>-974</v>
      </c>
      <c r="N167" s="254"/>
      <c r="O167" s="43"/>
      <c r="P167" s="236"/>
      <c r="Q167" s="258">
        <v>-1070</v>
      </c>
      <c r="R167" s="254"/>
      <c r="S167" s="43"/>
      <c r="T167" s="236"/>
      <c r="U167" s="258">
        <v>-1069</v>
      </c>
      <c r="V167" s="254"/>
      <c r="W167" s="43"/>
      <c r="X167" s="37"/>
      <c r="Y167" s="55">
        <f>+M167+I167+Q167+U167</f>
        <v>-4086</v>
      </c>
      <c r="Z167" s="40"/>
      <c r="AB167" s="236"/>
      <c r="AC167" s="258">
        <v>-1068</v>
      </c>
      <c r="AD167" s="254"/>
      <c r="AE167" s="7"/>
      <c r="AF167" s="236"/>
      <c r="AG167" s="258">
        <v>-1065</v>
      </c>
      <c r="AH167" s="254"/>
      <c r="AI167" s="43"/>
      <c r="AJ167" s="236"/>
      <c r="AK167" s="258">
        <v>-1308</v>
      </c>
      <c r="AL167" s="254"/>
      <c r="AM167" s="43"/>
      <c r="AN167" s="236"/>
      <c r="AO167" s="258">
        <v>-1309</v>
      </c>
      <c r="AP167" s="254"/>
      <c r="AQ167" s="43"/>
      <c r="AR167" s="37"/>
      <c r="AS167" s="55">
        <f t="shared" si="55"/>
        <v>-4750</v>
      </c>
      <c r="AT167" s="40"/>
      <c r="AV167" s="236"/>
      <c r="AW167" s="258">
        <v>-1308</v>
      </c>
      <c r="AX167" s="254"/>
      <c r="AY167" s="7"/>
      <c r="AZ167" s="236"/>
      <c r="BA167" s="258">
        <v>-1304</v>
      </c>
      <c r="BB167" s="254"/>
      <c r="BC167" s="43"/>
      <c r="BD167" s="236"/>
      <c r="BE167" s="258">
        <v>-1451</v>
      </c>
      <c r="BF167" s="254"/>
      <c r="BG167" s="43"/>
      <c r="BH167" s="236"/>
      <c r="BI167" s="258">
        <v>-1448</v>
      </c>
      <c r="BJ167" s="254"/>
      <c r="BK167" s="43"/>
      <c r="BL167" s="37"/>
      <c r="BM167" s="55">
        <f t="shared" si="51"/>
        <v>-5511</v>
      </c>
      <c r="BN167" s="40"/>
      <c r="BP167" s="236"/>
      <c r="BQ167" s="258">
        <v>-1436</v>
      </c>
      <c r="BR167" s="254"/>
      <c r="BS167" s="7"/>
      <c r="BT167" s="236"/>
      <c r="BU167" s="258">
        <v>-1425</v>
      </c>
      <c r="BV167" s="254"/>
      <c r="BW167" s="43"/>
      <c r="BX167" s="236"/>
      <c r="BY167" s="258">
        <v>-1572</v>
      </c>
      <c r="BZ167" s="254"/>
      <c r="CA167" s="43"/>
      <c r="CB167" s="236"/>
      <c r="CC167" s="258">
        <v>-1535</v>
      </c>
      <c r="CD167" s="254"/>
      <c r="CE167" s="43"/>
      <c r="CF167" s="37"/>
      <c r="CG167" s="55">
        <f t="shared" si="52"/>
        <v>-5968</v>
      </c>
      <c r="CH167" s="40"/>
      <c r="CJ167" s="236"/>
      <c r="CK167" s="258">
        <v>-1500</v>
      </c>
      <c r="CL167" s="254"/>
      <c r="CM167" s="7"/>
      <c r="CN167" s="236"/>
      <c r="CO167" s="258">
        <v>-1470</v>
      </c>
      <c r="CP167" s="254"/>
      <c r="CQ167" s="43"/>
      <c r="CR167" s="236"/>
      <c r="CS167" s="258">
        <v>-1519</v>
      </c>
      <c r="CT167" s="254"/>
      <c r="CU167" s="43"/>
      <c r="CV167" s="236"/>
      <c r="CW167" s="258">
        <v>-1490</v>
      </c>
      <c r="CX167" s="254"/>
      <c r="CY167" s="43"/>
      <c r="CZ167" s="37"/>
      <c r="DA167" s="55">
        <f t="shared" si="53"/>
        <v>-5979</v>
      </c>
      <c r="DB167" s="40"/>
      <c r="DC167" s="9"/>
      <c r="DE167" s="274"/>
      <c r="DF167" s="689">
        <f>-DF55*DF58</f>
        <v>-1476.30356652107</v>
      </c>
      <c r="DG167" s="291"/>
      <c r="DI167" s="274"/>
      <c r="DJ167" s="689">
        <f>-DJ55*DJ58</f>
        <v>-1461.4785012598854</v>
      </c>
      <c r="DK167" s="291"/>
      <c r="DM167" s="274"/>
      <c r="DN167" s="689">
        <f>-DN55*DN58</f>
        <v>-1665.332823319095</v>
      </c>
      <c r="DO167" s="291"/>
      <c r="DQ167" s="274"/>
      <c r="DR167" s="689">
        <f>-DR55*DR58</f>
        <v>-1653.5765226742737</v>
      </c>
      <c r="DS167" s="291"/>
      <c r="DU167" s="37"/>
      <c r="DV167" s="55">
        <f t="shared" si="56"/>
        <v>-6256.6914137743242</v>
      </c>
      <c r="DW167" s="40"/>
      <c r="DY167" s="274"/>
      <c r="DZ167" s="689">
        <f>-DZ55*DZ58</f>
        <v>-1646.3424629226233</v>
      </c>
      <c r="EA167" s="291"/>
      <c r="EB167" s="1"/>
      <c r="EC167" s="274"/>
      <c r="ED167" s="689">
        <f>-ED55*ED58</f>
        <v>-1640.3331161224269</v>
      </c>
      <c r="EE167" s="291"/>
      <c r="EF167" s="1"/>
      <c r="EG167" s="274"/>
      <c r="EH167" s="689">
        <f>-EH55*EH58</f>
        <v>-1879.2825443182917</v>
      </c>
      <c r="EI167" s="291"/>
      <c r="EJ167" s="1"/>
      <c r="EK167" s="274"/>
      <c r="EL167" s="689">
        <f>-EL55*EL58</f>
        <v>-1874.5171226208183</v>
      </c>
      <c r="EM167" s="291"/>
      <c r="EO167" s="37"/>
      <c r="EP167" s="55">
        <f>EH167+EL167+ED167+DZ167</f>
        <v>-7040.4752459841602</v>
      </c>
      <c r="EQ167" s="40"/>
      <c r="ES167" s="274"/>
      <c r="ET167" s="689">
        <f>-ET55*ET58</f>
        <v>-1873.5274614688365</v>
      </c>
      <c r="EU167" s="291"/>
      <c r="EV167" s="1"/>
      <c r="EW167" s="274"/>
      <c r="EX167" s="689">
        <f>-EX55*EX58</f>
        <v>-1872.7053481215441</v>
      </c>
      <c r="EY167" s="291"/>
      <c r="EZ167" s="1"/>
      <c r="FA167" s="274"/>
      <c r="FB167" s="689">
        <f>-FB55*FB58</f>
        <v>-2151.2692144236366</v>
      </c>
      <c r="FC167" s="291"/>
      <c r="FD167" s="1"/>
      <c r="FE167" s="274"/>
      <c r="FF167" s="689">
        <f>-FF55*FF58</f>
        <v>-2150.6172772142813</v>
      </c>
      <c r="FG167" s="291"/>
      <c r="FI167" s="37"/>
      <c r="FJ167" s="55">
        <f>FB167+FF167+EX167+ET167</f>
        <v>-8048.1193012282984</v>
      </c>
      <c r="FK167" s="40"/>
      <c r="FM167" s="274"/>
      <c r="FN167" s="689">
        <f>-FN55*FN58</f>
        <v>-2150.0757117700541</v>
      </c>
      <c r="FO167" s="291"/>
      <c r="FP167" s="1"/>
      <c r="FQ167" s="274"/>
      <c r="FR167" s="689">
        <f>-FR55*FR58</f>
        <v>-2149.6258323550246</v>
      </c>
      <c r="FS167" s="291"/>
      <c r="FT167" s="1"/>
      <c r="FU167" s="274"/>
      <c r="FV167" s="689">
        <f>-FV55*FV58</f>
        <v>-2469.8528557026279</v>
      </c>
      <c r="FW167" s="291"/>
      <c r="FX167" s="1"/>
      <c r="FY167" s="274"/>
      <c r="FZ167" s="689">
        <f>-FZ55*FZ58</f>
        <v>-2469.4961006014646</v>
      </c>
      <c r="GA167" s="291"/>
      <c r="GC167" s="37"/>
      <c r="GD167" s="55">
        <f>FV167+FZ167+FR167+FN167</f>
        <v>-9239.0505004291717</v>
      </c>
      <c r="GE167" s="40"/>
      <c r="GG167" s="274"/>
      <c r="GH167" s="689">
        <f>-GH55*GH58</f>
        <v>-2469.1997434798441</v>
      </c>
      <c r="GI167" s="291"/>
      <c r="GJ167" s="1"/>
      <c r="GK167" s="274"/>
      <c r="GL167" s="689">
        <f>-GL55*GL58</f>
        <v>-2468.9535590714113</v>
      </c>
      <c r="GM167" s="291"/>
      <c r="GN167" s="1"/>
      <c r="GO167" s="274"/>
      <c r="GP167" s="689">
        <f>-GP55*GP58</f>
        <v>-2837.0086746776042</v>
      </c>
      <c r="GQ167" s="291"/>
      <c r="GR167" s="1"/>
      <c r="GS167" s="274"/>
      <c r="GT167" s="689">
        <f>-GT55*GT58</f>
        <v>-2836.813450044956</v>
      </c>
      <c r="GU167" s="291"/>
      <c r="GW167" s="37"/>
      <c r="GX167" s="55">
        <f>GP167+GT167+GL167+GH167</f>
        <v>-10611.975427273816</v>
      </c>
      <c r="GY167" s="40"/>
      <c r="HA167" s="274"/>
      <c r="HB167" s="689">
        <f>-HB55*HB58</f>
        <v>-2836.6512765819489</v>
      </c>
      <c r="HC167" s="291"/>
      <c r="HD167" s="1"/>
      <c r="HE167" s="274"/>
      <c r="HF167" s="689">
        <f>-HF55*HF58</f>
        <v>-2836.5165587866231</v>
      </c>
      <c r="HG167" s="291"/>
      <c r="HH167" s="1"/>
      <c r="HI167" s="274"/>
      <c r="HJ167" s="689">
        <f>-HJ55*HJ58</f>
        <v>-3259.5069077872377</v>
      </c>
      <c r="HK167" s="291"/>
      <c r="HL167" s="1"/>
      <c r="HM167" s="274"/>
      <c r="HN167" s="689">
        <f>-HN55*HN58</f>
        <v>-3259.4000763584272</v>
      </c>
      <c r="HO167" s="291"/>
      <c r="HQ167" s="37"/>
      <c r="HR167" s="55">
        <f>HJ167+HN167+HF167+HB167</f>
        <v>-12192.074819514237</v>
      </c>
      <c r="HS167" s="40"/>
      <c r="HU167" s="274"/>
      <c r="HV167" s="689">
        <f>-HV55*HV58</f>
        <v>-3259.31133129315</v>
      </c>
      <c r="HW167" s="291"/>
      <c r="HX167" s="1"/>
      <c r="HY167" s="274"/>
      <c r="HZ167" s="689">
        <f>-HZ55*HZ58</f>
        <v>-3259.2376106034726</v>
      </c>
      <c r="IA167" s="291"/>
      <c r="IB167" s="1"/>
      <c r="IC167" s="274"/>
      <c r="ID167" s="689">
        <f>-ID55*ID58</f>
        <v>-3745.3428585059851</v>
      </c>
      <c r="IE167" s="291"/>
      <c r="IF167" s="1"/>
      <c r="IG167" s="274"/>
      <c r="IH167" s="689">
        <f>-IH55*IH58</f>
        <v>-3745.2843978802598</v>
      </c>
      <c r="II167" s="291"/>
      <c r="IK167" s="37"/>
      <c r="IL167" s="55">
        <f>ID167+IH167+HZ167+HV167</f>
        <v>-14009.176198282868</v>
      </c>
      <c r="IM167" s="40"/>
      <c r="IO167" s="274"/>
      <c r="IP167" s="689">
        <f>-IP55*IP58</f>
        <v>-3745.2358345304669</v>
      </c>
      <c r="IQ167" s="291"/>
      <c r="IR167" s="1"/>
      <c r="IS167" s="274"/>
      <c r="IT167" s="689">
        <f>-IT55*IT58</f>
        <v>-3745.1954928660762</v>
      </c>
      <c r="IU167" s="291"/>
      <c r="IV167" s="1"/>
      <c r="IW167" s="274"/>
      <c r="IX167" s="689">
        <f>-IX55*IX58</f>
        <v>-4303.8222188652007</v>
      </c>
      <c r="IY167" s="291"/>
      <c r="IZ167" s="1"/>
      <c r="JA167" s="274"/>
      <c r="JB167" s="689">
        <f>-JB55*JB58</f>
        <v>-4303.7902278603224</v>
      </c>
      <c r="JC167" s="291"/>
      <c r="JE167" s="37"/>
      <c r="JF167" s="55">
        <f>IX167+JB167+IT167+IP167</f>
        <v>-16098.043774122067</v>
      </c>
      <c r="JG167" s="40"/>
      <c r="JI167" s="274"/>
      <c r="JJ167" s="689">
        <f>-JJ55*JJ58</f>
        <v>-4303.7636528734683</v>
      </c>
      <c r="JK167" s="291"/>
      <c r="JL167" s="1"/>
      <c r="JM167" s="274"/>
      <c r="JN167" s="689">
        <f>-JN55*JN58</f>
        <v>-4303.741576982793</v>
      </c>
      <c r="JO167" s="291"/>
      <c r="JP167" s="1"/>
      <c r="JQ167" s="274"/>
      <c r="JR167" s="689">
        <f>-JR55*JR58</f>
        <v>-4945.7032277410908</v>
      </c>
      <c r="JS167" s="291"/>
      <c r="JT167" s="1"/>
      <c r="JU167" s="274"/>
      <c r="JV167" s="689">
        <f>-JV55*JV58</f>
        <v>-4945.6857215242071</v>
      </c>
      <c r="JW167" s="291"/>
      <c r="JY167" s="37"/>
      <c r="JZ167" s="55">
        <f>JR167+JV167+JN167+JJ167</f>
        <v>-18498.894179121558</v>
      </c>
      <c r="KA167" s="40"/>
      <c r="KC167" s="274"/>
      <c r="KD167" s="689">
        <f>-KD55*KD58</f>
        <v>-4945.6711790774998</v>
      </c>
      <c r="KE167" s="291"/>
      <c r="KF167" s="1"/>
      <c r="KG167" s="274"/>
      <c r="KH167" s="689">
        <f>-KH55*KH58</f>
        <v>-4945.6590986401543</v>
      </c>
      <c r="KI167" s="291"/>
      <c r="KJ167" s="1"/>
      <c r="KK167" s="274"/>
      <c r="KL167" s="689">
        <f>-KL55*KL58</f>
        <v>-4945.6490633985331</v>
      </c>
      <c r="KM167" s="291"/>
      <c r="KN167" s="1"/>
      <c r="KO167" s="274"/>
      <c r="KP167" s="689">
        <f>-KP55*KP58</f>
        <v>-4945.6407271047783</v>
      </c>
      <c r="KQ167" s="291"/>
      <c r="KS167" s="37"/>
      <c r="KT167" s="55">
        <f t="shared" si="65"/>
        <v>-19782.620068220967</v>
      </c>
      <c r="KU167" s="40"/>
    </row>
    <row r="168" spans="1:307">
      <c r="A168" s="61"/>
      <c r="B168" s="61" t="s">
        <v>76</v>
      </c>
      <c r="D168" s="61"/>
      <c r="E168" s="62"/>
      <c r="F168" s="62"/>
      <c r="G168" s="61"/>
      <c r="H168" s="236"/>
      <c r="I168" s="259">
        <v>33</v>
      </c>
      <c r="J168" s="254"/>
      <c r="K168" s="7"/>
      <c r="L168" s="236"/>
      <c r="M168" s="259">
        <v>77</v>
      </c>
      <c r="N168" s="254"/>
      <c r="O168" s="43"/>
      <c r="P168" s="236"/>
      <c r="Q168" s="259">
        <v>-70</v>
      </c>
      <c r="R168" s="254"/>
      <c r="S168" s="43"/>
      <c r="T168" s="236"/>
      <c r="U168" s="259">
        <v>-54</v>
      </c>
      <c r="V168" s="254"/>
      <c r="W168" s="43"/>
      <c r="X168" s="37"/>
      <c r="Y168" s="56">
        <f t="shared" si="54"/>
        <v>-14</v>
      </c>
      <c r="Z168" s="40"/>
      <c r="AB168" s="236"/>
      <c r="AC168" s="259">
        <v>123</v>
      </c>
      <c r="AD168" s="254"/>
      <c r="AE168" s="7"/>
      <c r="AF168" s="236"/>
      <c r="AG168" s="259">
        <v>-15</v>
      </c>
      <c r="AH168" s="254"/>
      <c r="AI168" s="43"/>
      <c r="AJ168" s="236"/>
      <c r="AK168" s="259">
        <v>-12</v>
      </c>
      <c r="AL168" s="254"/>
      <c r="AM168" s="43"/>
      <c r="AN168" s="236"/>
      <c r="AO168" s="259">
        <v>54</v>
      </c>
      <c r="AP168" s="254"/>
      <c r="AQ168" s="43"/>
      <c r="AR168" s="37"/>
      <c r="AS168" s="56">
        <f t="shared" si="55"/>
        <v>150</v>
      </c>
      <c r="AT168" s="40"/>
      <c r="AV168" s="236"/>
      <c r="AW168" s="259">
        <v>-60</v>
      </c>
      <c r="AX168" s="254"/>
      <c r="AY168" s="7"/>
      <c r="AZ168" s="236"/>
      <c r="BA168" s="259">
        <v>-180</v>
      </c>
      <c r="BB168" s="254"/>
      <c r="BC168" s="43"/>
      <c r="BD168" s="236"/>
      <c r="BE168" s="259">
        <v>-10</v>
      </c>
      <c r="BF168" s="254"/>
      <c r="BG168" s="43"/>
      <c r="BH168" s="236"/>
      <c r="BI168" s="259">
        <v>72</v>
      </c>
      <c r="BJ168" s="254"/>
      <c r="BK168" s="43"/>
      <c r="BL168" s="37"/>
      <c r="BM168" s="56">
        <f t="shared" si="51"/>
        <v>-178</v>
      </c>
      <c r="BN168" s="40"/>
      <c r="BP168" s="236"/>
      <c r="BQ168" s="259">
        <v>-31</v>
      </c>
      <c r="BR168" s="254"/>
      <c r="BS168" s="7"/>
      <c r="BT168" s="236"/>
      <c r="BU168" s="259">
        <v>9</v>
      </c>
      <c r="BV168" s="254"/>
      <c r="BW168" s="43"/>
      <c r="BX168" s="236"/>
      <c r="BY168" s="259">
        <v>-70</v>
      </c>
      <c r="BZ168" s="254"/>
      <c r="CA168" s="43"/>
      <c r="CB168" s="236"/>
      <c r="CC168" s="259">
        <v>-77</v>
      </c>
      <c r="CD168" s="254"/>
      <c r="CE168" s="43"/>
      <c r="CF168" s="37"/>
      <c r="CG168" s="56">
        <f t="shared" si="52"/>
        <v>-169</v>
      </c>
      <c r="CH168" s="40"/>
      <c r="CJ168" s="236"/>
      <c r="CK168" s="259">
        <v>-59</v>
      </c>
      <c r="CL168" s="254"/>
      <c r="CM168" s="7"/>
      <c r="CN168" s="236"/>
      <c r="CO168" s="259">
        <v>77</v>
      </c>
      <c r="CP168" s="254"/>
      <c r="CQ168" s="43"/>
      <c r="CR168" s="236"/>
      <c r="CS168" s="259">
        <v>33</v>
      </c>
      <c r="CT168" s="254"/>
      <c r="CU168" s="43"/>
      <c r="CV168" s="236"/>
      <c r="CW168" s="259">
        <v>62</v>
      </c>
      <c r="CX168" s="254"/>
      <c r="CY168" s="43"/>
      <c r="CZ168" s="37"/>
      <c r="DA168" s="56">
        <f t="shared" si="53"/>
        <v>113</v>
      </c>
      <c r="DB168" s="40"/>
      <c r="DC168" s="9"/>
      <c r="DE168" s="274"/>
      <c r="DF168" s="298">
        <v>0</v>
      </c>
      <c r="DG168" s="291"/>
      <c r="DI168" s="274"/>
      <c r="DJ168" s="298">
        <v>0</v>
      </c>
      <c r="DK168" s="291"/>
      <c r="DM168" s="274"/>
      <c r="DN168" s="298">
        <v>0</v>
      </c>
      <c r="DO168" s="291"/>
      <c r="DQ168" s="274"/>
      <c r="DR168" s="298">
        <v>0</v>
      </c>
      <c r="DS168" s="291"/>
      <c r="DU168" s="37"/>
      <c r="DV168" s="56">
        <f t="shared" si="56"/>
        <v>0</v>
      </c>
      <c r="DW168" s="40"/>
      <c r="DY168" s="274"/>
      <c r="DZ168" s="298">
        <v>0</v>
      </c>
      <c r="EA168" s="291"/>
      <c r="EB168" s="1"/>
      <c r="EC168" s="274"/>
      <c r="ED168" s="298">
        <v>0</v>
      </c>
      <c r="EE168" s="291"/>
      <c r="EF168" s="1"/>
      <c r="EG168" s="274"/>
      <c r="EH168" s="298">
        <v>0</v>
      </c>
      <c r="EI168" s="291"/>
      <c r="EJ168" s="1"/>
      <c r="EK168" s="274"/>
      <c r="EL168" s="298">
        <v>0</v>
      </c>
      <c r="EM168" s="291"/>
      <c r="EO168" s="37"/>
      <c r="EP168" s="56">
        <f t="shared" si="57"/>
        <v>0</v>
      </c>
      <c r="EQ168" s="40"/>
      <c r="ES168" s="274"/>
      <c r="ET168" s="298">
        <v>0</v>
      </c>
      <c r="EU168" s="291"/>
      <c r="EV168" s="1"/>
      <c r="EW168" s="274"/>
      <c r="EX168" s="298">
        <v>0</v>
      </c>
      <c r="EY168" s="291"/>
      <c r="EZ168" s="1"/>
      <c r="FA168" s="274"/>
      <c r="FB168" s="298">
        <v>0</v>
      </c>
      <c r="FC168" s="291"/>
      <c r="FD168" s="1"/>
      <c r="FE168" s="274"/>
      <c r="FF168" s="298">
        <v>0</v>
      </c>
      <c r="FG168" s="291"/>
      <c r="FI168" s="37"/>
      <c r="FJ168" s="56">
        <f t="shared" si="58"/>
        <v>0</v>
      </c>
      <c r="FK168" s="40"/>
      <c r="FM168" s="274"/>
      <c r="FN168" s="298">
        <v>0</v>
      </c>
      <c r="FO168" s="291"/>
      <c r="FP168" s="1"/>
      <c r="FQ168" s="274"/>
      <c r="FR168" s="298">
        <v>0</v>
      </c>
      <c r="FS168" s="291"/>
      <c r="FT168" s="1"/>
      <c r="FU168" s="274"/>
      <c r="FV168" s="298">
        <v>0</v>
      </c>
      <c r="FW168" s="291"/>
      <c r="FX168" s="1"/>
      <c r="FY168" s="274"/>
      <c r="FZ168" s="298">
        <v>0</v>
      </c>
      <c r="GA168" s="291"/>
      <c r="GC168" s="37"/>
      <c r="GD168" s="56">
        <f t="shared" si="59"/>
        <v>0</v>
      </c>
      <c r="GE168" s="40"/>
      <c r="GG168" s="274"/>
      <c r="GH168" s="298">
        <v>0</v>
      </c>
      <c r="GI168" s="291"/>
      <c r="GJ168" s="1"/>
      <c r="GK168" s="274"/>
      <c r="GL168" s="298">
        <v>0</v>
      </c>
      <c r="GM168" s="291"/>
      <c r="GN168" s="1"/>
      <c r="GO168" s="274"/>
      <c r="GP168" s="298">
        <v>0</v>
      </c>
      <c r="GQ168" s="291"/>
      <c r="GR168" s="1"/>
      <c r="GS168" s="274"/>
      <c r="GT168" s="298">
        <v>0</v>
      </c>
      <c r="GU168" s="291"/>
      <c r="GW168" s="37"/>
      <c r="GX168" s="56">
        <f t="shared" si="60"/>
        <v>0</v>
      </c>
      <c r="GY168" s="40"/>
      <c r="HA168" s="274"/>
      <c r="HB168" s="298">
        <v>0</v>
      </c>
      <c r="HC168" s="291"/>
      <c r="HD168" s="1"/>
      <c r="HE168" s="274"/>
      <c r="HF168" s="298">
        <v>0</v>
      </c>
      <c r="HG168" s="291"/>
      <c r="HH168" s="1"/>
      <c r="HI168" s="274"/>
      <c r="HJ168" s="298">
        <v>0</v>
      </c>
      <c r="HK168" s="291"/>
      <c r="HL168" s="1"/>
      <c r="HM168" s="274"/>
      <c r="HN168" s="298">
        <v>0</v>
      </c>
      <c r="HO168" s="291"/>
      <c r="HQ168" s="37"/>
      <c r="HR168" s="56">
        <f t="shared" si="61"/>
        <v>0</v>
      </c>
      <c r="HS168" s="40"/>
      <c r="HU168" s="274"/>
      <c r="HV168" s="298">
        <v>0</v>
      </c>
      <c r="HW168" s="291"/>
      <c r="HX168" s="1"/>
      <c r="HY168" s="274"/>
      <c r="HZ168" s="298">
        <v>0</v>
      </c>
      <c r="IA168" s="291"/>
      <c r="IB168" s="1"/>
      <c r="IC168" s="274"/>
      <c r="ID168" s="298">
        <v>0</v>
      </c>
      <c r="IE168" s="291"/>
      <c r="IF168" s="1"/>
      <c r="IG168" s="274"/>
      <c r="IH168" s="298">
        <v>0</v>
      </c>
      <c r="II168" s="291"/>
      <c r="IK168" s="37"/>
      <c r="IL168" s="56">
        <f t="shared" si="62"/>
        <v>0</v>
      </c>
      <c r="IM168" s="40"/>
      <c r="IO168" s="274"/>
      <c r="IP168" s="298">
        <v>0</v>
      </c>
      <c r="IQ168" s="291"/>
      <c r="IR168" s="1"/>
      <c r="IS168" s="274"/>
      <c r="IT168" s="298">
        <v>0</v>
      </c>
      <c r="IU168" s="291"/>
      <c r="IV168" s="1"/>
      <c r="IW168" s="274"/>
      <c r="IX168" s="298">
        <v>0</v>
      </c>
      <c r="IY168" s="291"/>
      <c r="IZ168" s="1"/>
      <c r="JA168" s="274"/>
      <c r="JB168" s="298">
        <v>0</v>
      </c>
      <c r="JC168" s="291"/>
      <c r="JE168" s="37"/>
      <c r="JF168" s="56">
        <f t="shared" si="63"/>
        <v>0</v>
      </c>
      <c r="JG168" s="40"/>
      <c r="JI168" s="274"/>
      <c r="JJ168" s="298">
        <v>0</v>
      </c>
      <c r="JK168" s="291"/>
      <c r="JL168" s="1"/>
      <c r="JM168" s="274"/>
      <c r="JN168" s="298">
        <v>0</v>
      </c>
      <c r="JO168" s="291"/>
      <c r="JP168" s="1"/>
      <c r="JQ168" s="274"/>
      <c r="JR168" s="298">
        <v>0</v>
      </c>
      <c r="JS168" s="291"/>
      <c r="JT168" s="1"/>
      <c r="JU168" s="274"/>
      <c r="JV168" s="298">
        <v>0</v>
      </c>
      <c r="JW168" s="291"/>
      <c r="JY168" s="37"/>
      <c r="JZ168" s="56">
        <f t="shared" si="64"/>
        <v>0</v>
      </c>
      <c r="KA168" s="40"/>
      <c r="KC168" s="274"/>
      <c r="KD168" s="298">
        <v>0</v>
      </c>
      <c r="KE168" s="291"/>
      <c r="KF168" s="1"/>
      <c r="KG168" s="274"/>
      <c r="KH168" s="298">
        <v>0</v>
      </c>
      <c r="KI168" s="291"/>
      <c r="KJ168" s="1"/>
      <c r="KK168" s="274"/>
      <c r="KL168" s="298">
        <v>0</v>
      </c>
      <c r="KM168" s="291"/>
      <c r="KN168" s="1"/>
      <c r="KO168" s="274"/>
      <c r="KP168" s="298">
        <v>0</v>
      </c>
      <c r="KQ168" s="291"/>
      <c r="KS168" s="37"/>
      <c r="KT168" s="56">
        <f t="shared" si="65"/>
        <v>0</v>
      </c>
      <c r="KU168" s="40"/>
    </row>
    <row r="169" spans="1:307">
      <c r="A169" s="61"/>
      <c r="B169" s="61"/>
      <c r="C169" s="61"/>
      <c r="D169" s="61"/>
      <c r="E169" s="61" t="s">
        <v>86</v>
      </c>
      <c r="F169" s="61"/>
      <c r="G169" s="61"/>
      <c r="H169" s="236"/>
      <c r="I169" s="260">
        <f>SUM(I160:I168)</f>
        <v>-1953</v>
      </c>
      <c r="J169" s="254"/>
      <c r="K169" s="7"/>
      <c r="L169" s="236"/>
      <c r="M169" s="260">
        <f>SUM(M160:M168)</f>
        <v>-1714</v>
      </c>
      <c r="N169" s="254"/>
      <c r="O169" s="43"/>
      <c r="P169" s="236"/>
      <c r="Q169" s="260">
        <f>SUM(Q160:Q168)</f>
        <v>-1375</v>
      </c>
      <c r="R169" s="254"/>
      <c r="S169" s="43"/>
      <c r="T169" s="236"/>
      <c r="U169" s="260">
        <f>SUM(U160:U168)</f>
        <v>2729</v>
      </c>
      <c r="V169" s="254"/>
      <c r="W169" s="43"/>
      <c r="X169" s="37"/>
      <c r="Y169" s="54">
        <f>SUM(Y160:Y168)</f>
        <v>-2313</v>
      </c>
      <c r="Z169" s="40"/>
      <c r="AB169" s="236"/>
      <c r="AC169" s="260">
        <f>SUM(AC160:AC168)</f>
        <v>-2935</v>
      </c>
      <c r="AD169" s="254"/>
      <c r="AE169" s="7"/>
      <c r="AF169" s="236"/>
      <c r="AG169" s="260">
        <f>SUM(AG160:AG168)</f>
        <v>-1929</v>
      </c>
      <c r="AH169" s="254"/>
      <c r="AI169" s="43"/>
      <c r="AJ169" s="236"/>
      <c r="AK169" s="260">
        <f>SUM(AK160:AK168)</f>
        <v>1881</v>
      </c>
      <c r="AL169" s="254"/>
      <c r="AM169" s="43"/>
      <c r="AN169" s="236"/>
      <c r="AO169" s="260">
        <f>SUM(AO160:AO168)</f>
        <v>-1716</v>
      </c>
      <c r="AP169" s="254"/>
      <c r="AQ169" s="43"/>
      <c r="AR169" s="37"/>
      <c r="AS169" s="54">
        <f>SUM(AS160:AS168)</f>
        <v>-4699</v>
      </c>
      <c r="AT169" s="40"/>
      <c r="AV169" s="236"/>
      <c r="AW169" s="260">
        <f>SUM(AW160:AW168)</f>
        <v>3618</v>
      </c>
      <c r="AX169" s="254"/>
      <c r="AY169" s="7"/>
      <c r="AZ169" s="236"/>
      <c r="BA169" s="260">
        <f>SUM(BA160:BA168)</f>
        <v>-1875</v>
      </c>
      <c r="BB169" s="254"/>
      <c r="BC169" s="43"/>
      <c r="BD169" s="236"/>
      <c r="BE169" s="260">
        <f>SUM(BE160:BE168)</f>
        <v>-4445</v>
      </c>
      <c r="BF169" s="254"/>
      <c r="BG169" s="43"/>
      <c r="BH169" s="236"/>
      <c r="BI169" s="260">
        <f>SUM(BI160:BI168)</f>
        <v>-1104</v>
      </c>
      <c r="BJ169" s="254"/>
      <c r="BK169" s="43"/>
      <c r="BL169" s="37"/>
      <c r="BM169" s="54">
        <f>SUM(BM160:BM168)</f>
        <v>-3806</v>
      </c>
      <c r="BN169" s="40"/>
      <c r="BP169" s="236"/>
      <c r="BQ169" s="260">
        <f>SUM(BQ160:BQ168)</f>
        <v>-1250</v>
      </c>
      <c r="BR169" s="254"/>
      <c r="BS169" s="7"/>
      <c r="BT169" s="236"/>
      <c r="BU169" s="260">
        <f>SUM(BU160:BU168)</f>
        <v>-1479</v>
      </c>
      <c r="BV169" s="254"/>
      <c r="BW169" s="43"/>
      <c r="BX169" s="236"/>
      <c r="BY169" s="260">
        <f>SUM(BY160:BY168)</f>
        <v>-19081</v>
      </c>
      <c r="BZ169" s="254"/>
      <c r="CA169" s="43"/>
      <c r="CB169" s="236"/>
      <c r="CC169" s="260">
        <f>SUM(CC160:CC168)</f>
        <v>-9954</v>
      </c>
      <c r="CD169" s="254"/>
      <c r="CE169" s="43"/>
      <c r="CF169" s="37"/>
      <c r="CG169" s="54">
        <f>SUM(CG160:CG168)</f>
        <v>-31764</v>
      </c>
      <c r="CH169" s="40"/>
      <c r="CJ169" s="236"/>
      <c r="CK169" s="260">
        <f>SUM(CK160:CK168)</f>
        <v>-6945</v>
      </c>
      <c r="CL169" s="254"/>
      <c r="CM169" s="7"/>
      <c r="CN169" s="236"/>
      <c r="CO169" s="260">
        <f>SUM(CO160:CO168)</f>
        <v>-6271</v>
      </c>
      <c r="CP169" s="254"/>
      <c r="CQ169" s="43"/>
      <c r="CR169" s="236"/>
      <c r="CS169" s="260">
        <f>SUM(CS160:CS168)</f>
        <v>-9541</v>
      </c>
      <c r="CT169" s="254"/>
      <c r="CU169" s="43"/>
      <c r="CV169" s="236"/>
      <c r="CW169" s="260">
        <f>SUM(CW160:CW168)</f>
        <v>-5132</v>
      </c>
      <c r="CX169" s="254"/>
      <c r="CY169" s="43"/>
      <c r="CZ169" s="37"/>
      <c r="DA169" s="54">
        <f>SUM(DA160:DA168)</f>
        <v>-27889</v>
      </c>
      <c r="DB169" s="40"/>
      <c r="DC169" s="9"/>
      <c r="DE169" s="274"/>
      <c r="DF169" s="299">
        <f ca="1">SUM(DF160:DF168)</f>
        <v>-2074.3035665210728</v>
      </c>
      <c r="DG169" s="291"/>
      <c r="DI169" s="274"/>
      <c r="DJ169" s="299">
        <f ca="1">SUM(DJ160:DJ168)</f>
        <v>-4836.4785012598841</v>
      </c>
      <c r="DK169" s="291"/>
      <c r="DM169" s="274"/>
      <c r="DN169" s="299">
        <f ca="1">SUM(DN160:DN168)</f>
        <v>-5040.3328233190987</v>
      </c>
      <c r="DO169" s="291"/>
      <c r="DQ169" s="274"/>
      <c r="DR169" s="299">
        <f ca="1">SUM(DR160:DR168)</f>
        <v>-5028.5765226742715</v>
      </c>
      <c r="DS169" s="291"/>
      <c r="DU169" s="37"/>
      <c r="DV169" s="54">
        <f ca="1">SUM(DV160:DV168)</f>
        <v>-16979.691413774322</v>
      </c>
      <c r="DW169" s="40"/>
      <c r="DY169" s="274"/>
      <c r="DZ169" s="299">
        <f ca="1">SUM(DZ160:DZ168)</f>
        <v>-4146.3424629226211</v>
      </c>
      <c r="EA169" s="291"/>
      <c r="EB169" s="1"/>
      <c r="EC169" s="274"/>
      <c r="ED169" s="299">
        <f ca="1">SUM(ED160:ED168)</f>
        <v>-4140.3331161224287</v>
      </c>
      <c r="EE169" s="291"/>
      <c r="EF169" s="1"/>
      <c r="EG169" s="274"/>
      <c r="EH169" s="299">
        <f ca="1">SUM(EH160:EH168)</f>
        <v>-4379.2825443182883</v>
      </c>
      <c r="EI169" s="291"/>
      <c r="EJ169" s="1"/>
      <c r="EK169" s="274"/>
      <c r="EL169" s="299">
        <f ca="1">SUM(EL160:EL168)</f>
        <v>-4374.5171226208149</v>
      </c>
      <c r="EM169" s="291"/>
      <c r="EO169" s="37"/>
      <c r="EP169" s="54">
        <f ca="1">SUM(EP160:EP168)</f>
        <v>-17040.475245984155</v>
      </c>
      <c r="EQ169" s="40"/>
      <c r="ES169" s="274"/>
      <c r="ET169" s="299">
        <f ca="1">SUM(ET160:ET168)</f>
        <v>-2498.5274614688387</v>
      </c>
      <c r="EU169" s="291"/>
      <c r="EV169" s="1"/>
      <c r="EW169" s="274"/>
      <c r="EX169" s="299">
        <f ca="1">SUM(EX160:EX168)</f>
        <v>-2497.7053481215426</v>
      </c>
      <c r="EY169" s="291"/>
      <c r="EZ169" s="1"/>
      <c r="FA169" s="274"/>
      <c r="FB169" s="299">
        <f ca="1">SUM(FB160:FB168)</f>
        <v>-2776.2692144236389</v>
      </c>
      <c r="FC169" s="291"/>
      <c r="FD169" s="1"/>
      <c r="FE169" s="274"/>
      <c r="FF169" s="299">
        <f ca="1">SUM(FF160:FF168)</f>
        <v>-2775.61727721428</v>
      </c>
      <c r="FG169" s="291"/>
      <c r="FI169" s="37"/>
      <c r="FJ169" s="54">
        <f ca="1">SUM(FJ160:FJ168)</f>
        <v>-10548.1193012283</v>
      </c>
      <c r="FK169" s="40"/>
      <c r="FM169" s="274"/>
      <c r="FN169" s="299">
        <f ca="1">SUM(FN160:FN168)</f>
        <v>-2775.0757117700541</v>
      </c>
      <c r="FO169" s="291"/>
      <c r="FP169" s="1"/>
      <c r="FQ169" s="274"/>
      <c r="FR169" s="299">
        <f ca="1">SUM(FR160:FR168)</f>
        <v>-2774.6258323550219</v>
      </c>
      <c r="FS169" s="291"/>
      <c r="FT169" s="1"/>
      <c r="FU169" s="274"/>
      <c r="FV169" s="299">
        <f ca="1">SUM(FV160:FV168)</f>
        <v>-3094.8528557026311</v>
      </c>
      <c r="FW169" s="291"/>
      <c r="FX169" s="1"/>
      <c r="FY169" s="274"/>
      <c r="FZ169" s="299">
        <f ca="1">SUM(FZ160:FZ168)</f>
        <v>-3094.4961006014623</v>
      </c>
      <c r="GA169" s="291"/>
      <c r="GC169" s="37"/>
      <c r="GD169" s="54">
        <f ca="1">SUM(GD160:GD168)</f>
        <v>-11739.05050042917</v>
      </c>
      <c r="GE169" s="40"/>
      <c r="GG169" s="274"/>
      <c r="GH169" s="299">
        <f ca="1">SUM(GH160:GH168)</f>
        <v>-3094.1997434798436</v>
      </c>
      <c r="GI169" s="291"/>
      <c r="GJ169" s="1"/>
      <c r="GK169" s="274"/>
      <c r="GL169" s="299">
        <f ca="1">SUM(GL160:GL168)</f>
        <v>-3093.9535590714127</v>
      </c>
      <c r="GM169" s="291"/>
      <c r="GN169" s="1"/>
      <c r="GO169" s="274"/>
      <c r="GP169" s="299">
        <f ca="1">SUM(GP160:GP168)</f>
        <v>-3462.0086746776069</v>
      </c>
      <c r="GQ169" s="291"/>
      <c r="GR169" s="1"/>
      <c r="GS169" s="274"/>
      <c r="GT169" s="299">
        <f ca="1">SUM(GT160:GT168)</f>
        <v>-3461.8134500449528</v>
      </c>
      <c r="GU169" s="291"/>
      <c r="GW169" s="37"/>
      <c r="GX169" s="54">
        <f ca="1">SUM(GX160:GX168)</f>
        <v>-13111.975427273817</v>
      </c>
      <c r="GY169" s="40"/>
      <c r="HA169" s="274"/>
      <c r="HB169" s="299">
        <f ca="1">SUM(HB160:HB168)</f>
        <v>-3461.6512765819466</v>
      </c>
      <c r="HC169" s="291"/>
      <c r="HD169" s="1"/>
      <c r="HE169" s="274"/>
      <c r="HF169" s="299">
        <f ca="1">SUM(HF160:HF168)</f>
        <v>-3461.5165587866204</v>
      </c>
      <c r="HG169" s="291"/>
      <c r="HH169" s="1"/>
      <c r="HI169" s="274"/>
      <c r="HJ169" s="299">
        <f ca="1">SUM(HJ160:HJ168)</f>
        <v>-3884.5069077872349</v>
      </c>
      <c r="HK169" s="291"/>
      <c r="HL169" s="1"/>
      <c r="HM169" s="274"/>
      <c r="HN169" s="299">
        <f ca="1">SUM(HN160:HN168)</f>
        <v>-3884.400076358429</v>
      </c>
      <c r="HO169" s="291"/>
      <c r="HQ169" s="37"/>
      <c r="HR169" s="54">
        <f ca="1">SUM(HR160:HR168)</f>
        <v>-14692.074819514231</v>
      </c>
      <c r="HS169" s="40"/>
      <c r="HU169" s="274"/>
      <c r="HV169" s="299">
        <f ca="1">SUM(HV160:HV168)</f>
        <v>-3884.3113312931464</v>
      </c>
      <c r="HW169" s="291"/>
      <c r="HX169" s="1"/>
      <c r="HY169" s="274"/>
      <c r="HZ169" s="299">
        <f ca="1">SUM(HZ160:HZ168)</f>
        <v>-3884.2376106034717</v>
      </c>
      <c r="IA169" s="291"/>
      <c r="IB169" s="1"/>
      <c r="IC169" s="274"/>
      <c r="ID169" s="299">
        <f ca="1">SUM(ID160:ID168)</f>
        <v>-4370.3428585059874</v>
      </c>
      <c r="IE169" s="291"/>
      <c r="IF169" s="1"/>
      <c r="IG169" s="274"/>
      <c r="IH169" s="299">
        <f ca="1">SUM(IH160:IH168)</f>
        <v>-4370.2843978802593</v>
      </c>
      <c r="II169" s="291"/>
      <c r="IK169" s="37"/>
      <c r="IL169" s="54">
        <f ca="1">SUM(IL160:IL168)</f>
        <v>-16509.176198282865</v>
      </c>
      <c r="IM169" s="40"/>
      <c r="IO169" s="274"/>
      <c r="IP169" s="299">
        <f ca="1">SUM(IP160:IP168)</f>
        <v>-4370.2358345304638</v>
      </c>
      <c r="IQ169" s="291"/>
      <c r="IR169" s="1"/>
      <c r="IS169" s="274"/>
      <c r="IT169" s="299">
        <f ca="1">SUM(IT160:IT168)</f>
        <v>-4370.1954928660734</v>
      </c>
      <c r="IU169" s="291"/>
      <c r="IV169" s="1"/>
      <c r="IW169" s="274"/>
      <c r="IX169" s="299">
        <f ca="1">SUM(IX160:IX168)</f>
        <v>-4928.8222188652044</v>
      </c>
      <c r="IY169" s="291"/>
      <c r="IZ169" s="1"/>
      <c r="JA169" s="274"/>
      <c r="JB169" s="299">
        <f ca="1">SUM(JB160:JB168)</f>
        <v>-4928.7902278603251</v>
      </c>
      <c r="JC169" s="291"/>
      <c r="JE169" s="37"/>
      <c r="JF169" s="54">
        <f ca="1">SUM(JF160:JF168)</f>
        <v>-18598.043774122067</v>
      </c>
      <c r="JG169" s="40"/>
      <c r="JI169" s="274"/>
      <c r="JJ169" s="299">
        <f ca="1">SUM(JJ160:JJ168)</f>
        <v>-4928.7636528734665</v>
      </c>
      <c r="JK169" s="291"/>
      <c r="JL169" s="1"/>
      <c r="JM169" s="274"/>
      <c r="JN169" s="299">
        <f ca="1">SUM(JN160:JN168)</f>
        <v>-4928.7415769827912</v>
      </c>
      <c r="JO169" s="291"/>
      <c r="JP169" s="1"/>
      <c r="JQ169" s="274"/>
      <c r="JR169" s="299">
        <f ca="1">SUM(JR160:JR168)</f>
        <v>-5570.703227741089</v>
      </c>
      <c r="JS169" s="291"/>
      <c r="JT169" s="1"/>
      <c r="JU169" s="274"/>
      <c r="JV169" s="299">
        <f ca="1">SUM(JV160:JV168)</f>
        <v>-5570.6857215242071</v>
      </c>
      <c r="JW169" s="291"/>
      <c r="JY169" s="37"/>
      <c r="JZ169" s="54">
        <f ca="1">SUM(JZ160:JZ168)</f>
        <v>-20998.894179121555</v>
      </c>
      <c r="KA169" s="40"/>
      <c r="KC169" s="274"/>
      <c r="KD169" s="299">
        <f ca="1">SUM(KD160:KD168)</f>
        <v>-5570.6711790775025</v>
      </c>
      <c r="KE169" s="291"/>
      <c r="KF169" s="1"/>
      <c r="KG169" s="274"/>
      <c r="KH169" s="299">
        <f ca="1">SUM(KH160:KH168)</f>
        <v>-5570.6590986401543</v>
      </c>
      <c r="KI169" s="291"/>
      <c r="KJ169" s="1"/>
      <c r="KK169" s="274"/>
      <c r="KL169" s="299">
        <f ca="1">SUM(KL160:KL168)</f>
        <v>-5570.6490633985359</v>
      </c>
      <c r="KM169" s="291"/>
      <c r="KN169" s="1"/>
      <c r="KO169" s="274"/>
      <c r="KP169" s="299">
        <f ca="1">SUM(KP160:KP168)</f>
        <v>-5570.6407271047801</v>
      </c>
      <c r="KQ169" s="291"/>
      <c r="KS169" s="37"/>
      <c r="KT169" s="54">
        <f ca="1">SUM(KT160:KT168)</f>
        <v>-22282.620068220975</v>
      </c>
      <c r="KU169" s="40"/>
    </row>
    <row r="170" spans="1:307">
      <c r="A170" s="61"/>
      <c r="B170" s="61"/>
      <c r="C170" s="61"/>
      <c r="D170" s="61"/>
      <c r="E170" s="61"/>
      <c r="F170" s="61"/>
      <c r="G170" s="61"/>
      <c r="H170" s="236"/>
      <c r="I170" s="261"/>
      <c r="J170" s="254"/>
      <c r="K170" s="7"/>
      <c r="L170" s="236"/>
      <c r="M170" s="261"/>
      <c r="N170" s="254"/>
      <c r="O170" s="43"/>
      <c r="P170" s="236"/>
      <c r="Q170" s="261"/>
      <c r="R170" s="254"/>
      <c r="S170" s="43"/>
      <c r="T170" s="236"/>
      <c r="U170" s="261"/>
      <c r="V170" s="254"/>
      <c r="W170" s="43"/>
      <c r="X170" s="37"/>
      <c r="Y170" s="57"/>
      <c r="Z170" s="40"/>
      <c r="AB170" s="236"/>
      <c r="AC170" s="261"/>
      <c r="AD170" s="254"/>
      <c r="AE170" s="7"/>
      <c r="AF170" s="236"/>
      <c r="AG170" s="261"/>
      <c r="AH170" s="254"/>
      <c r="AI170" s="43"/>
      <c r="AJ170" s="236"/>
      <c r="AK170" s="261"/>
      <c r="AL170" s="254"/>
      <c r="AM170" s="43"/>
      <c r="AN170" s="236"/>
      <c r="AO170" s="261"/>
      <c r="AP170" s="254"/>
      <c r="AQ170" s="43"/>
      <c r="AR170" s="37"/>
      <c r="AS170" s="57"/>
      <c r="AT170" s="40"/>
      <c r="AV170" s="236"/>
      <c r="AW170" s="261"/>
      <c r="AX170" s="254"/>
      <c r="AY170" s="7"/>
      <c r="AZ170" s="236"/>
      <c r="BA170" s="261"/>
      <c r="BB170" s="254"/>
      <c r="BC170" s="43"/>
      <c r="BD170" s="236"/>
      <c r="BE170" s="261"/>
      <c r="BF170" s="254"/>
      <c r="BG170" s="43"/>
      <c r="BH170" s="236"/>
      <c r="BI170" s="261"/>
      <c r="BJ170" s="254"/>
      <c r="BK170" s="43"/>
      <c r="BL170" s="37"/>
      <c r="BM170" s="57"/>
      <c r="BN170" s="40"/>
      <c r="BP170" s="236"/>
      <c r="BQ170" s="261"/>
      <c r="BR170" s="254"/>
      <c r="BS170" s="7"/>
      <c r="BT170" s="236"/>
      <c r="BU170" s="261"/>
      <c r="BV170" s="254"/>
      <c r="BW170" s="43"/>
      <c r="BX170" s="236"/>
      <c r="BY170" s="261"/>
      <c r="BZ170" s="254"/>
      <c r="CA170" s="43"/>
      <c r="CB170" s="236"/>
      <c r="CC170" s="261"/>
      <c r="CD170" s="254"/>
      <c r="CE170" s="43"/>
      <c r="CF170" s="37"/>
      <c r="CG170" s="57"/>
      <c r="CH170" s="40"/>
      <c r="CJ170" s="236"/>
      <c r="CK170" s="261"/>
      <c r="CL170" s="254"/>
      <c r="CM170" s="7"/>
      <c r="CN170" s="236"/>
      <c r="CO170" s="261"/>
      <c r="CP170" s="254"/>
      <c r="CQ170" s="43"/>
      <c r="CR170" s="236"/>
      <c r="CS170" s="261"/>
      <c r="CT170" s="254"/>
      <c r="CU170" s="43"/>
      <c r="CV170" s="236"/>
      <c r="CW170" s="261"/>
      <c r="CX170" s="254"/>
      <c r="CY170" s="43"/>
      <c r="CZ170" s="37"/>
      <c r="DA170" s="57"/>
      <c r="DB170" s="40"/>
      <c r="DC170" s="9"/>
      <c r="DE170" s="274"/>
      <c r="DF170" s="300"/>
      <c r="DG170" s="291"/>
      <c r="DI170" s="274"/>
      <c r="DJ170" s="300"/>
      <c r="DK170" s="291"/>
      <c r="DM170" s="274"/>
      <c r="DN170" s="300"/>
      <c r="DO170" s="291"/>
      <c r="DQ170" s="274"/>
      <c r="DR170" s="300"/>
      <c r="DS170" s="291"/>
      <c r="DU170" s="37"/>
      <c r="DV170" s="57"/>
      <c r="DW170" s="40"/>
      <c r="DY170" s="274"/>
      <c r="DZ170" s="300"/>
      <c r="EA170" s="291"/>
      <c r="EB170" s="1"/>
      <c r="EC170" s="274"/>
      <c r="ED170" s="300"/>
      <c r="EE170" s="291"/>
      <c r="EF170" s="1"/>
      <c r="EG170" s="274"/>
      <c r="EH170" s="300"/>
      <c r="EI170" s="291"/>
      <c r="EJ170" s="1"/>
      <c r="EK170" s="274"/>
      <c r="EL170" s="300"/>
      <c r="EM170" s="291"/>
      <c r="EO170" s="37"/>
      <c r="EP170" s="57"/>
      <c r="EQ170" s="40"/>
      <c r="ES170" s="274"/>
      <c r="ET170" s="300"/>
      <c r="EU170" s="291"/>
      <c r="EV170" s="1"/>
      <c r="EW170" s="274"/>
      <c r="EX170" s="300"/>
      <c r="EY170" s="291"/>
      <c r="EZ170" s="1"/>
      <c r="FA170" s="274"/>
      <c r="FB170" s="300"/>
      <c r="FC170" s="291"/>
      <c r="FD170" s="1"/>
      <c r="FE170" s="274"/>
      <c r="FF170" s="300"/>
      <c r="FG170" s="291"/>
      <c r="FI170" s="37"/>
      <c r="FJ170" s="57"/>
      <c r="FK170" s="40"/>
      <c r="FM170" s="274"/>
      <c r="FN170" s="300"/>
      <c r="FO170" s="291"/>
      <c r="FP170" s="1"/>
      <c r="FQ170" s="274"/>
      <c r="FR170" s="300"/>
      <c r="FS170" s="291"/>
      <c r="FT170" s="1"/>
      <c r="FU170" s="274"/>
      <c r="FV170" s="300"/>
      <c r="FW170" s="291"/>
      <c r="FX170" s="1"/>
      <c r="FY170" s="274"/>
      <c r="FZ170" s="300"/>
      <c r="GA170" s="291"/>
      <c r="GC170" s="37"/>
      <c r="GD170" s="57"/>
      <c r="GE170" s="40"/>
      <c r="GG170" s="274"/>
      <c r="GH170" s="300"/>
      <c r="GI170" s="291"/>
      <c r="GJ170" s="1"/>
      <c r="GK170" s="274"/>
      <c r="GL170" s="300"/>
      <c r="GM170" s="291"/>
      <c r="GN170" s="1"/>
      <c r="GO170" s="274"/>
      <c r="GP170" s="300"/>
      <c r="GQ170" s="291"/>
      <c r="GR170" s="1"/>
      <c r="GS170" s="274"/>
      <c r="GT170" s="300"/>
      <c r="GU170" s="291"/>
      <c r="GW170" s="37"/>
      <c r="GX170" s="57"/>
      <c r="GY170" s="40"/>
      <c r="HA170" s="274"/>
      <c r="HB170" s="300"/>
      <c r="HC170" s="291"/>
      <c r="HD170" s="1"/>
      <c r="HE170" s="274"/>
      <c r="HF170" s="300"/>
      <c r="HG170" s="291"/>
      <c r="HH170" s="1"/>
      <c r="HI170" s="274"/>
      <c r="HJ170" s="300"/>
      <c r="HK170" s="291"/>
      <c r="HL170" s="1"/>
      <c r="HM170" s="274"/>
      <c r="HN170" s="300"/>
      <c r="HO170" s="291"/>
      <c r="HQ170" s="37"/>
      <c r="HR170" s="57"/>
      <c r="HS170" s="40"/>
      <c r="HU170" s="274"/>
      <c r="HV170" s="300"/>
      <c r="HW170" s="291"/>
      <c r="HX170" s="1"/>
      <c r="HY170" s="274"/>
      <c r="HZ170" s="300"/>
      <c r="IA170" s="291"/>
      <c r="IB170" s="1"/>
      <c r="IC170" s="274"/>
      <c r="ID170" s="300"/>
      <c r="IE170" s="291"/>
      <c r="IF170" s="1"/>
      <c r="IG170" s="274"/>
      <c r="IH170" s="300"/>
      <c r="II170" s="291"/>
      <c r="IK170" s="37"/>
      <c r="IL170" s="57"/>
      <c r="IM170" s="40"/>
      <c r="IO170" s="274"/>
      <c r="IP170" s="300"/>
      <c r="IQ170" s="291"/>
      <c r="IR170" s="1"/>
      <c r="IS170" s="274"/>
      <c r="IT170" s="300"/>
      <c r="IU170" s="291"/>
      <c r="IV170" s="1"/>
      <c r="IW170" s="274"/>
      <c r="IX170" s="300"/>
      <c r="IY170" s="291"/>
      <c r="IZ170" s="1"/>
      <c r="JA170" s="274"/>
      <c r="JB170" s="300"/>
      <c r="JC170" s="291"/>
      <c r="JE170" s="37"/>
      <c r="JF170" s="57"/>
      <c r="JG170" s="40"/>
      <c r="JI170" s="274"/>
      <c r="JJ170" s="300"/>
      <c r="JK170" s="291"/>
      <c r="JL170" s="1"/>
      <c r="JM170" s="274"/>
      <c r="JN170" s="300"/>
      <c r="JO170" s="291"/>
      <c r="JP170" s="1"/>
      <c r="JQ170" s="274"/>
      <c r="JR170" s="300"/>
      <c r="JS170" s="291"/>
      <c r="JT170" s="1"/>
      <c r="JU170" s="274"/>
      <c r="JV170" s="300"/>
      <c r="JW170" s="291"/>
      <c r="JY170" s="37"/>
      <c r="JZ170" s="57"/>
      <c r="KA170" s="40"/>
      <c r="KC170" s="274"/>
      <c r="KD170" s="300"/>
      <c r="KE170" s="291"/>
      <c r="KF170" s="1"/>
      <c r="KG170" s="274"/>
      <c r="KH170" s="300"/>
      <c r="KI170" s="291"/>
      <c r="KJ170" s="1"/>
      <c r="KK170" s="274"/>
      <c r="KL170" s="300"/>
      <c r="KM170" s="291"/>
      <c r="KN170" s="1"/>
      <c r="KO170" s="274"/>
      <c r="KP170" s="300"/>
      <c r="KQ170" s="291"/>
      <c r="KS170" s="37"/>
      <c r="KT170" s="57"/>
      <c r="KU170" s="40"/>
    </row>
    <row r="171" spans="1:307">
      <c r="A171" s="65" t="s">
        <v>87</v>
      </c>
      <c r="B171" s="61"/>
      <c r="C171" s="61"/>
      <c r="D171" s="61"/>
      <c r="E171" s="62"/>
      <c r="F171" s="62"/>
      <c r="G171" s="61"/>
      <c r="H171" s="236"/>
      <c r="I171" s="261">
        <f>+I157+I145+I169</f>
        <v>-2339</v>
      </c>
      <c r="J171" s="254"/>
      <c r="K171" s="7"/>
      <c r="L171" s="236"/>
      <c r="M171" s="261">
        <f>+M157+M145+M169</f>
        <v>410</v>
      </c>
      <c r="N171" s="254"/>
      <c r="O171" s="43"/>
      <c r="P171" s="236"/>
      <c r="Q171" s="261">
        <f>+Q157+Q145+Q169</f>
        <v>-927</v>
      </c>
      <c r="R171" s="254"/>
      <c r="S171" s="43"/>
      <c r="T171" s="236"/>
      <c r="U171" s="261">
        <f>+U157+U145+U169</f>
        <v>3007</v>
      </c>
      <c r="V171" s="254"/>
      <c r="W171" s="43"/>
      <c r="X171" s="37"/>
      <c r="Y171" s="57">
        <f>+Y157+Y145+Y169</f>
        <v>151</v>
      </c>
      <c r="Z171" s="40"/>
      <c r="AB171" s="236"/>
      <c r="AC171" s="261">
        <f>AC157+AC145+AC169</f>
        <v>-1119</v>
      </c>
      <c r="AD171" s="254"/>
      <c r="AE171" s="7"/>
      <c r="AF171" s="236"/>
      <c r="AG171" s="261">
        <f>AG157+AG145+AG169</f>
        <v>556</v>
      </c>
      <c r="AH171" s="254"/>
      <c r="AI171" s="43"/>
      <c r="AJ171" s="236"/>
      <c r="AK171" s="261">
        <f>AK157+AK145+AK169</f>
        <v>2581</v>
      </c>
      <c r="AL171" s="254"/>
      <c r="AM171" s="43"/>
      <c r="AN171" s="236"/>
      <c r="AO171" s="261">
        <f>AO157+AO145+AO169</f>
        <v>-1264</v>
      </c>
      <c r="AP171" s="254"/>
      <c r="AQ171" s="43"/>
      <c r="AR171" s="37"/>
      <c r="AS171" s="57">
        <f>AS157+AS145+AS169</f>
        <v>754</v>
      </c>
      <c r="AT171" s="40"/>
      <c r="AV171" s="236"/>
      <c r="AW171" s="261">
        <f>AW157+AW145+AW169</f>
        <v>952</v>
      </c>
      <c r="AX171" s="254"/>
      <c r="AY171" s="7"/>
      <c r="AZ171" s="236"/>
      <c r="BA171" s="261">
        <f>BA157+BA145+BA169</f>
        <v>2315</v>
      </c>
      <c r="BB171" s="254"/>
      <c r="BC171" s="43"/>
      <c r="BD171" s="236"/>
      <c r="BE171" s="261">
        <f>BE157+BE145+BE169</f>
        <v>-2782</v>
      </c>
      <c r="BF171" s="254"/>
      <c r="BG171" s="43"/>
      <c r="BH171" s="236"/>
      <c r="BI171" s="261">
        <f>BI157+BI145+BI169</f>
        <v>3592</v>
      </c>
      <c r="BJ171" s="254"/>
      <c r="BK171" s="43"/>
      <c r="BL171" s="37"/>
      <c r="BM171" s="57">
        <f>AW171+BA171+BE171+BI171</f>
        <v>4077</v>
      </c>
      <c r="BN171" s="40"/>
      <c r="BP171" s="236"/>
      <c r="BQ171" s="261">
        <f>BQ157+BQ145+BQ169</f>
        <v>-675</v>
      </c>
      <c r="BR171" s="254"/>
      <c r="BS171" s="7"/>
      <c r="BT171" s="236"/>
      <c r="BU171" s="261">
        <f>BU157+BU145+BU169</f>
        <v>6581</v>
      </c>
      <c r="BV171" s="254"/>
      <c r="BW171" s="43"/>
      <c r="BX171" s="236"/>
      <c r="BY171" s="261">
        <f>BY157+BY145+BY169</f>
        <v>-10908</v>
      </c>
      <c r="BZ171" s="254"/>
      <c r="CA171" s="43"/>
      <c r="CB171" s="236"/>
      <c r="CC171" s="261">
        <f>CC157+CC145+CC169</f>
        <v>2222</v>
      </c>
      <c r="CD171" s="254"/>
      <c r="CE171" s="43"/>
      <c r="CF171" s="37"/>
      <c r="CG171" s="57">
        <f>BQ171+BU171+BY171+CC171</f>
        <v>-2780</v>
      </c>
      <c r="CH171" s="40"/>
      <c r="CJ171" s="236"/>
      <c r="CK171" s="261">
        <f>CK157+CK145+CK169</f>
        <v>-507</v>
      </c>
      <c r="CL171" s="254"/>
      <c r="CM171" s="7"/>
      <c r="CN171" s="236"/>
      <c r="CO171" s="261">
        <f>CO157+CO145+CO169</f>
        <v>1393</v>
      </c>
      <c r="CP171" s="254"/>
      <c r="CQ171" s="43"/>
      <c r="CR171" s="236"/>
      <c r="CS171" s="261">
        <f>CS157+CS145+CS169</f>
        <v>394</v>
      </c>
      <c r="CT171" s="254"/>
      <c r="CU171" s="43"/>
      <c r="CV171" s="236"/>
      <c r="CW171" s="261">
        <f>CW157+CW145+CW169</f>
        <v>1499</v>
      </c>
      <c r="CX171" s="254"/>
      <c r="CY171" s="43"/>
      <c r="CZ171" s="37"/>
      <c r="DA171" s="57">
        <f>CS171+CW171+CO171+CK171</f>
        <v>2779</v>
      </c>
      <c r="DB171" s="40"/>
      <c r="DC171" s="9"/>
      <c r="DE171" s="274"/>
      <c r="DF171" s="300">
        <f ca="1">DF157+DF145+DF169</f>
        <v>-6151.8076299139957</v>
      </c>
      <c r="DG171" s="291"/>
      <c r="DI171" s="274"/>
      <c r="DJ171" s="300">
        <f ca="1">DJ157+DJ145+DJ169</f>
        <v>1622.1200377985924</v>
      </c>
      <c r="DK171" s="291"/>
      <c r="DM171" s="274"/>
      <c r="DN171" s="300">
        <f ca="1">DN157+DN145+DN169</f>
        <v>-1867.9997782591754</v>
      </c>
      <c r="DO171" s="291"/>
      <c r="DQ171" s="274"/>
      <c r="DR171" s="300">
        <f ca="1">DR157+DR145+DR169</f>
        <v>-1449.3816341865031</v>
      </c>
      <c r="DS171" s="291"/>
      <c r="DU171" s="37"/>
      <c r="DV171" s="57">
        <f ca="1">DN171+DR171+DJ171+DF171</f>
        <v>-7847.0690045610818</v>
      </c>
      <c r="DW171" s="40"/>
      <c r="DY171" s="274"/>
      <c r="DZ171" s="300">
        <f ca="1">DZ157+DZ145+DZ169</f>
        <v>-3577.3592408542027</v>
      </c>
      <c r="EA171" s="291"/>
      <c r="EB171" s="1"/>
      <c r="EC171" s="274"/>
      <c r="ED171" s="300">
        <f ca="1">ED157+ED145+ED169</f>
        <v>2322.0140692846553</v>
      </c>
      <c r="EE171" s="291"/>
      <c r="EF171" s="1"/>
      <c r="EG171" s="274"/>
      <c r="EH171" s="300">
        <f ca="1">EH157+EH145+EH169</f>
        <v>-1227.4147207884848</v>
      </c>
      <c r="EI171" s="291"/>
      <c r="EJ171" s="1"/>
      <c r="EK171" s="274"/>
      <c r="EL171" s="300">
        <f ca="1">EL157+EL145+EL169</f>
        <v>-773.62969869339031</v>
      </c>
      <c r="EM171" s="291"/>
      <c r="EO171" s="37"/>
      <c r="EP171" s="57">
        <f ca="1">EH171+EL171+ED171+DZ171</f>
        <v>-3256.3895910514225</v>
      </c>
      <c r="EQ171" s="40"/>
      <c r="ES171" s="274"/>
      <c r="ET171" s="300">
        <f ca="1">ET157+ET145+ET169</f>
        <v>-2187.224974396865</v>
      </c>
      <c r="EU171" s="291"/>
      <c r="EV171" s="1"/>
      <c r="EW171" s="274"/>
      <c r="EX171" s="300">
        <f ca="1">EX157+EX145+EX169</f>
        <v>3914.7914903949322</v>
      </c>
      <c r="EY171" s="291"/>
      <c r="EZ171" s="1"/>
      <c r="FA171" s="274"/>
      <c r="FB171" s="300">
        <f ca="1">FB157+FB145+FB169</f>
        <v>313.82446467911313</v>
      </c>
      <c r="FC171" s="291"/>
      <c r="FD171" s="1"/>
      <c r="FE171" s="274"/>
      <c r="FF171" s="300">
        <f ca="1">FF157+FF145+FF169</f>
        <v>818.57841676090538</v>
      </c>
      <c r="FG171" s="291"/>
      <c r="FI171" s="37"/>
      <c r="FJ171" s="57">
        <f ca="1">FB171+FF171+EX171+ET171</f>
        <v>2859.9693974380853</v>
      </c>
      <c r="FK171" s="40"/>
      <c r="FM171" s="274"/>
      <c r="FN171" s="300">
        <f ca="1">FN157+FN145+FN169</f>
        <v>-2104.9678207822417</v>
      </c>
      <c r="FO171" s="291"/>
      <c r="FP171" s="1"/>
      <c r="FQ171" s="274"/>
      <c r="FR171" s="300">
        <f ca="1">FR157+FR145+FR169</f>
        <v>4029.0786654479907</v>
      </c>
      <c r="FS171" s="291"/>
      <c r="FT171" s="1"/>
      <c r="FU171" s="274"/>
      <c r="FV171" s="300">
        <f ca="1">FV157+FV145+FV169</f>
        <v>112.37424042936755</v>
      </c>
      <c r="FW171" s="291"/>
      <c r="FX171" s="1"/>
      <c r="FY171" s="274"/>
      <c r="FZ171" s="300">
        <f ca="1">FZ157+FZ145+FZ169</f>
        <v>673.12111451140481</v>
      </c>
      <c r="GA171" s="291"/>
      <c r="GC171" s="37"/>
      <c r="GD171" s="57">
        <f ca="1">FV171+FZ171+FR171+FN171</f>
        <v>2709.6061996065218</v>
      </c>
      <c r="GE171" s="40"/>
      <c r="GG171" s="274"/>
      <c r="GH171" s="300">
        <f ca="1">GH157+GH145+GH169</f>
        <v>-2370.1597161063746</v>
      </c>
      <c r="GI171" s="291"/>
      <c r="GJ171" s="1"/>
      <c r="GK171" s="274"/>
      <c r="GL171" s="300">
        <f ca="1">GL157+GL145+GL169</f>
        <v>4030.1701068863845</v>
      </c>
      <c r="GM171" s="291"/>
      <c r="GN171" s="1"/>
      <c r="GO171" s="274"/>
      <c r="GP171" s="300">
        <f ca="1">GP157+GP145+GP169</f>
        <v>-94.361124904025928</v>
      </c>
      <c r="GQ171" s="291"/>
      <c r="GR171" s="1"/>
      <c r="GS171" s="274"/>
      <c r="GT171" s="300">
        <f ca="1">GT157+GT145+GT169</f>
        <v>474.68225278545424</v>
      </c>
      <c r="GU171" s="291"/>
      <c r="GW171" s="37"/>
      <c r="GX171" s="57">
        <f ca="1">GP171+GT171+GL171+GH171</f>
        <v>2040.3315186614382</v>
      </c>
      <c r="GY171" s="40"/>
      <c r="HA171" s="274"/>
      <c r="HB171" s="300">
        <f ca="1">HB157+HB145+HB169</f>
        <v>-2462.9652471811614</v>
      </c>
      <c r="HC171" s="291"/>
      <c r="HD171" s="1"/>
      <c r="HE171" s="274"/>
      <c r="HF171" s="300">
        <f ca="1">HF157+HF145+HF169</f>
        <v>4149.4755514072649</v>
      </c>
      <c r="HG171" s="291"/>
      <c r="HH171" s="1"/>
      <c r="HI171" s="274"/>
      <c r="HJ171" s="300">
        <f ca="1">HJ157+HJ145+HJ169</f>
        <v>-208.84657580886824</v>
      </c>
      <c r="HK171" s="291"/>
      <c r="HL171" s="1"/>
      <c r="HM171" s="274"/>
      <c r="HN171" s="300">
        <f ca="1">HN157+HN145+HN169</f>
        <v>353.25956623186539</v>
      </c>
      <c r="HO171" s="291"/>
      <c r="HQ171" s="37"/>
      <c r="HR171" s="57">
        <f ca="1">HJ171+HN171+HF171+HB171</f>
        <v>1830.9232946491002</v>
      </c>
      <c r="HS171" s="40"/>
      <c r="HU171" s="274"/>
      <c r="HV171" s="300">
        <f ca="1">HV157+HV145+HV169</f>
        <v>-2978.0009110645178</v>
      </c>
      <c r="HW171" s="291"/>
      <c r="HX171" s="1"/>
      <c r="HY171" s="274"/>
      <c r="HZ171" s="300">
        <f ca="1">HZ157+HZ145+HZ169</f>
        <v>3907.0545338282891</v>
      </c>
      <c r="IA171" s="291"/>
      <c r="IB171" s="1"/>
      <c r="IC171" s="274"/>
      <c r="ID171" s="300">
        <f ca="1">ID157+ID145+ID169</f>
        <v>-642.7516195116109</v>
      </c>
      <c r="IE171" s="291"/>
      <c r="IF171" s="1"/>
      <c r="IG171" s="274"/>
      <c r="IH171" s="300">
        <f ca="1">IH157+IH145+IH169</f>
        <v>-60.174524429101439</v>
      </c>
      <c r="II171" s="291"/>
      <c r="IK171" s="37"/>
      <c r="IL171" s="57">
        <f ca="1">ID171+IH171+HZ171+HV171</f>
        <v>226.12747882305894</v>
      </c>
      <c r="IM171" s="40"/>
      <c r="IO171" s="274"/>
      <c r="IP171" s="300">
        <f ca="1">IP157+IP145+IP169</f>
        <v>-3634.0137611848163</v>
      </c>
      <c r="IQ171" s="291"/>
      <c r="IR171" s="1"/>
      <c r="IS171" s="274"/>
      <c r="IT171" s="300">
        <f ca="1">IT157+IT145+IT169</f>
        <v>3481.8487806324347</v>
      </c>
      <c r="IU171" s="291"/>
      <c r="IV171" s="1"/>
      <c r="IW171" s="274"/>
      <c r="IX171" s="300">
        <f ca="1">IX157+IX145+IX169</f>
        <v>-1185.0696302879974</v>
      </c>
      <c r="IY171" s="291"/>
      <c r="IZ171" s="1"/>
      <c r="JA171" s="274"/>
      <c r="JB171" s="300">
        <f ca="1">JB157+JB145+JB169</f>
        <v>-591.60438827247071</v>
      </c>
      <c r="JC171" s="291"/>
      <c r="JE171" s="37"/>
      <c r="JF171" s="57">
        <f ca="1">IX171+JB171+IT171+IP171</f>
        <v>-1928.8389991128497</v>
      </c>
      <c r="JG171" s="40"/>
      <c r="JI171" s="274"/>
      <c r="JJ171" s="300">
        <f ca="1">JJ157+JJ145+JJ169</f>
        <v>-4189.9319695010036</v>
      </c>
      <c r="JK171" s="291"/>
      <c r="JL171" s="1"/>
      <c r="JM171" s="274"/>
      <c r="JN171" s="300">
        <f ca="1">JN157+JN145+JN169</f>
        <v>3015.799969146241</v>
      </c>
      <c r="JO171" s="291"/>
      <c r="JP171" s="1"/>
      <c r="JQ171" s="274"/>
      <c r="JR171" s="300">
        <f ca="1">JR157+JR145+JR169</f>
        <v>-1787.9769647679286</v>
      </c>
      <c r="JS171" s="291"/>
      <c r="JT171" s="1"/>
      <c r="JU171" s="274"/>
      <c r="JV171" s="300">
        <f ca="1">JV157+JV145+JV169</f>
        <v>-1183.5080862348022</v>
      </c>
      <c r="JW171" s="291"/>
      <c r="JY171" s="37"/>
      <c r="JZ171" s="57">
        <f ca="1">JR171+JV171+JN171+JJ171</f>
        <v>-4145.6170513574934</v>
      </c>
      <c r="KA171" s="40"/>
      <c r="KC171" s="274"/>
      <c r="KD171" s="300">
        <f ca="1">KD157+KD145+KD169</f>
        <v>-4830.1950994751815</v>
      </c>
      <c r="KE171" s="291"/>
      <c r="KF171" s="1"/>
      <c r="KG171" s="274"/>
      <c r="KH171" s="300">
        <f ca="1">KH157+KH145+KH169</f>
        <v>2479.7347386431438</v>
      </c>
      <c r="KI171" s="291"/>
      <c r="KJ171" s="1"/>
      <c r="KK171" s="274"/>
      <c r="KL171" s="300">
        <f ca="1">KL157+KL145+KL169</f>
        <v>-1739.2397491833435</v>
      </c>
      <c r="KM171" s="291"/>
      <c r="KN171" s="1"/>
      <c r="KO171" s="274"/>
      <c r="KP171" s="300">
        <f ca="1">KP157+KP145+KP169</f>
        <v>-1124.8636155938666</v>
      </c>
      <c r="KQ171" s="291"/>
      <c r="KS171" s="37"/>
      <c r="KT171" s="57">
        <f ca="1">KL171+KP171+KH171+KD171</f>
        <v>-5214.5637256092477</v>
      </c>
      <c r="KU171" s="40"/>
    </row>
    <row r="172" spans="1:307">
      <c r="A172" s="65" t="s">
        <v>88</v>
      </c>
      <c r="B172" s="61"/>
      <c r="C172" s="61"/>
      <c r="D172" s="61"/>
      <c r="E172" s="61"/>
      <c r="F172" s="61"/>
      <c r="G172" s="62"/>
      <c r="H172" s="236"/>
      <c r="I172" s="262">
        <v>6726</v>
      </c>
      <c r="J172" s="254"/>
      <c r="K172" s="7"/>
      <c r="L172" s="236"/>
      <c r="M172" s="262">
        <v>4387</v>
      </c>
      <c r="N172" s="254"/>
      <c r="O172" s="43"/>
      <c r="P172" s="236"/>
      <c r="Q172" s="262">
        <v>4797</v>
      </c>
      <c r="R172" s="254"/>
      <c r="S172" s="43"/>
      <c r="T172" s="236"/>
      <c r="U172" s="262">
        <f>+Q173</f>
        <v>3870</v>
      </c>
      <c r="V172" s="254"/>
      <c r="W172" s="43"/>
      <c r="X172" s="37"/>
      <c r="Y172" s="58">
        <f>I172</f>
        <v>6726</v>
      </c>
      <c r="Z172" s="40"/>
      <c r="AB172" s="236"/>
      <c r="AC172" s="262">
        <v>6877</v>
      </c>
      <c r="AD172" s="254"/>
      <c r="AE172" s="7"/>
      <c r="AF172" s="236"/>
      <c r="AG172" s="262">
        <v>5758</v>
      </c>
      <c r="AH172" s="254"/>
      <c r="AI172" s="43"/>
      <c r="AJ172" s="236"/>
      <c r="AK172" s="262">
        <v>6314</v>
      </c>
      <c r="AL172" s="254"/>
      <c r="AM172" s="43"/>
      <c r="AN172" s="236"/>
      <c r="AO172" s="262">
        <v>8895</v>
      </c>
      <c r="AP172" s="254"/>
      <c r="AQ172" s="43"/>
      <c r="AR172" s="37"/>
      <c r="AS172" s="58">
        <v>6877</v>
      </c>
      <c r="AT172" s="40"/>
      <c r="AV172" s="236"/>
      <c r="AW172" s="262">
        <v>7631</v>
      </c>
      <c r="AX172" s="254"/>
      <c r="AY172" s="7"/>
      <c r="AZ172" s="236"/>
      <c r="BA172" s="262">
        <v>8583</v>
      </c>
      <c r="BB172" s="254"/>
      <c r="BC172" s="43"/>
      <c r="BD172" s="236"/>
      <c r="BE172" s="262">
        <v>10898</v>
      </c>
      <c r="BF172" s="254"/>
      <c r="BG172" s="43"/>
      <c r="BH172" s="236"/>
      <c r="BI172" s="262">
        <v>8116</v>
      </c>
      <c r="BJ172" s="254"/>
      <c r="BK172" s="43"/>
      <c r="BL172" s="37"/>
      <c r="BM172" s="58">
        <f>AW172</f>
        <v>7631</v>
      </c>
      <c r="BN172" s="40"/>
      <c r="BP172" s="236"/>
      <c r="BQ172" s="262">
        <v>11773</v>
      </c>
      <c r="BR172" s="254"/>
      <c r="BS172" s="7"/>
      <c r="BT172" s="236"/>
      <c r="BU172" s="262">
        <v>11098</v>
      </c>
      <c r="BV172" s="254"/>
      <c r="BW172" s="43"/>
      <c r="BX172" s="236"/>
      <c r="BY172" s="262">
        <v>17679</v>
      </c>
      <c r="BZ172" s="254"/>
      <c r="CA172" s="43"/>
      <c r="CB172" s="236"/>
      <c r="CC172" s="262">
        <v>6771</v>
      </c>
      <c r="CD172" s="254"/>
      <c r="CE172" s="43"/>
      <c r="CF172" s="37"/>
      <c r="CG172" s="58">
        <v>11773</v>
      </c>
      <c r="CH172" s="40"/>
      <c r="CJ172" s="236"/>
      <c r="CK172" s="262">
        <v>8993</v>
      </c>
      <c r="CL172" s="254"/>
      <c r="CM172" s="7"/>
      <c r="CN172" s="236"/>
      <c r="CO172" s="262">
        <v>8486</v>
      </c>
      <c r="CP172" s="254"/>
      <c r="CQ172" s="43"/>
      <c r="CR172" s="236"/>
      <c r="CS172" s="262">
        <v>9879</v>
      </c>
      <c r="CT172" s="254"/>
      <c r="CU172" s="43"/>
      <c r="CV172" s="236"/>
      <c r="CW172" s="262">
        <v>10273</v>
      </c>
      <c r="CX172" s="254"/>
      <c r="CY172" s="43"/>
      <c r="CZ172" s="37"/>
      <c r="DA172" s="58">
        <v>8993</v>
      </c>
      <c r="DB172" s="40"/>
      <c r="DC172" s="9"/>
      <c r="DE172" s="274"/>
      <c r="DF172" s="301">
        <f>DA68</f>
        <v>11750</v>
      </c>
      <c r="DG172" s="291"/>
      <c r="DI172" s="274"/>
      <c r="DJ172" s="301">
        <f ca="1">DF173</f>
        <v>5598.1923700860043</v>
      </c>
      <c r="DK172" s="291"/>
      <c r="DM172" s="274"/>
      <c r="DN172" s="301">
        <f ca="1">DJ173</f>
        <v>7220.3124078845967</v>
      </c>
      <c r="DO172" s="291"/>
      <c r="DQ172" s="274"/>
      <c r="DR172" s="301">
        <f ca="1">DN173</f>
        <v>5352.3126296254213</v>
      </c>
      <c r="DS172" s="291"/>
      <c r="DU172" s="37"/>
      <c r="DV172" s="58">
        <f>DA68</f>
        <v>11750</v>
      </c>
      <c r="DW172" s="40"/>
      <c r="DY172" s="274"/>
      <c r="DZ172" s="301">
        <f ca="1">DV68</f>
        <v>3902.9309954389182</v>
      </c>
      <c r="EA172" s="291"/>
      <c r="EB172" s="1"/>
      <c r="EC172" s="274"/>
      <c r="ED172" s="301">
        <f ca="1">DZ173</f>
        <v>325.57175458471556</v>
      </c>
      <c r="EE172" s="291"/>
      <c r="EF172" s="1"/>
      <c r="EG172" s="274"/>
      <c r="EH172" s="301">
        <f ca="1">ED173</f>
        <v>2647.5858238693709</v>
      </c>
      <c r="EI172" s="291"/>
      <c r="EJ172" s="1"/>
      <c r="EK172" s="274"/>
      <c r="EL172" s="301">
        <f ca="1">EH173</f>
        <v>1420.171103080886</v>
      </c>
      <c r="EM172" s="291"/>
      <c r="EO172" s="37"/>
      <c r="EP172" s="58">
        <f ca="1">DV173</f>
        <v>3902.9309954389182</v>
      </c>
      <c r="EQ172" s="40"/>
      <c r="ES172" s="274"/>
      <c r="ET172" s="301">
        <f ca="1">EP68</f>
        <v>646.54140438749573</v>
      </c>
      <c r="EU172" s="291"/>
      <c r="EV172" s="1"/>
      <c r="EW172" s="274"/>
      <c r="EX172" s="301">
        <f ca="1">ET173</f>
        <v>-1540.6835700093693</v>
      </c>
      <c r="EY172" s="291"/>
      <c r="EZ172" s="1"/>
      <c r="FA172" s="274"/>
      <c r="FB172" s="301">
        <f ca="1">EX173</f>
        <v>2374.1079203855629</v>
      </c>
      <c r="FC172" s="291"/>
      <c r="FD172" s="1"/>
      <c r="FE172" s="274"/>
      <c r="FF172" s="301">
        <f ca="1">FB173</f>
        <v>2687.9323850646761</v>
      </c>
      <c r="FG172" s="291"/>
      <c r="FI172" s="37"/>
      <c r="FJ172" s="58">
        <f ca="1">EP173</f>
        <v>646.54140438749573</v>
      </c>
      <c r="FK172" s="40"/>
      <c r="FM172" s="274"/>
      <c r="FN172" s="301">
        <f ca="1">FJ68</f>
        <v>3506.5108018255814</v>
      </c>
      <c r="FO172" s="291"/>
      <c r="FP172" s="1"/>
      <c r="FQ172" s="274"/>
      <c r="FR172" s="301">
        <f ca="1">FN173</f>
        <v>1401.5429810433398</v>
      </c>
      <c r="FS172" s="291"/>
      <c r="FT172" s="1"/>
      <c r="FU172" s="274"/>
      <c r="FV172" s="301">
        <f ca="1">FR173</f>
        <v>5430.6216464913305</v>
      </c>
      <c r="FW172" s="291"/>
      <c r="FX172" s="1"/>
      <c r="FY172" s="274"/>
      <c r="FZ172" s="301">
        <f ca="1">FV173</f>
        <v>5542.9958869206985</v>
      </c>
      <c r="GA172" s="291"/>
      <c r="GC172" s="37"/>
      <c r="GD172" s="58">
        <f ca="1">FJ173</f>
        <v>3506.510801825581</v>
      </c>
      <c r="GE172" s="40"/>
      <c r="GG172" s="274"/>
      <c r="GH172" s="301">
        <f ca="1">GD68</f>
        <v>6216.1170014321033</v>
      </c>
      <c r="GI172" s="291"/>
      <c r="GJ172" s="1"/>
      <c r="GK172" s="274"/>
      <c r="GL172" s="301">
        <f ca="1">GH173</f>
        <v>3845.9572853257287</v>
      </c>
      <c r="GM172" s="291"/>
      <c r="GN172" s="1"/>
      <c r="GO172" s="274"/>
      <c r="GP172" s="301">
        <f ca="1">GL173</f>
        <v>7876.1273922121127</v>
      </c>
      <c r="GQ172" s="291"/>
      <c r="GR172" s="1"/>
      <c r="GS172" s="274"/>
      <c r="GT172" s="301">
        <f ca="1">GP173</f>
        <v>7781.7662673080868</v>
      </c>
      <c r="GU172" s="291"/>
      <c r="GW172" s="37"/>
      <c r="GX172" s="58">
        <f ca="1">GD173</f>
        <v>6216.1170014321033</v>
      </c>
      <c r="GY172" s="40"/>
      <c r="HA172" s="274"/>
      <c r="HB172" s="301">
        <f ca="1">GX68</f>
        <v>8256.4485200935414</v>
      </c>
      <c r="HC172" s="291"/>
      <c r="HD172" s="1"/>
      <c r="HE172" s="274"/>
      <c r="HF172" s="301">
        <f ca="1">HB173</f>
        <v>5793.48327291238</v>
      </c>
      <c r="HG172" s="291"/>
      <c r="HH172" s="1"/>
      <c r="HI172" s="274"/>
      <c r="HJ172" s="301">
        <f ca="1">HF173</f>
        <v>9942.9588243196449</v>
      </c>
      <c r="HK172" s="291"/>
      <c r="HL172" s="1"/>
      <c r="HM172" s="274"/>
      <c r="HN172" s="301">
        <f ca="1">HJ173</f>
        <v>9734.1122485107771</v>
      </c>
      <c r="HO172" s="291"/>
      <c r="HQ172" s="37"/>
      <c r="HR172" s="58">
        <f ca="1">GX173</f>
        <v>8256.4485200935414</v>
      </c>
      <c r="HS172" s="40"/>
      <c r="HU172" s="274"/>
      <c r="HV172" s="301">
        <f ca="1">HR68</f>
        <v>10087.371814742643</v>
      </c>
      <c r="HW172" s="291"/>
      <c r="HX172" s="1"/>
      <c r="HY172" s="274"/>
      <c r="HZ172" s="301">
        <f ca="1">HV173</f>
        <v>7109.3709036781247</v>
      </c>
      <c r="IA172" s="291"/>
      <c r="IB172" s="1"/>
      <c r="IC172" s="274"/>
      <c r="ID172" s="301">
        <f ca="1">HZ173</f>
        <v>11016.425437506414</v>
      </c>
      <c r="IE172" s="291"/>
      <c r="IF172" s="1"/>
      <c r="IG172" s="274"/>
      <c r="IH172" s="301">
        <f ca="1">ID173</f>
        <v>10373.673817994802</v>
      </c>
      <c r="II172" s="291"/>
      <c r="IK172" s="37"/>
      <c r="IL172" s="58">
        <f ca="1">HR173</f>
        <v>10087.371814742641</v>
      </c>
      <c r="IM172" s="40"/>
      <c r="IO172" s="274"/>
      <c r="IP172" s="301">
        <f ca="1">IL68</f>
        <v>10313.499293565701</v>
      </c>
      <c r="IQ172" s="291"/>
      <c r="IR172" s="1"/>
      <c r="IS172" s="274"/>
      <c r="IT172" s="301">
        <f ca="1">IP173</f>
        <v>6679.4855323808843</v>
      </c>
      <c r="IU172" s="291"/>
      <c r="IV172" s="1"/>
      <c r="IW172" s="274"/>
      <c r="IX172" s="301">
        <f ca="1">IT173</f>
        <v>10161.334313013318</v>
      </c>
      <c r="IY172" s="291"/>
      <c r="IZ172" s="1"/>
      <c r="JA172" s="274"/>
      <c r="JB172" s="301">
        <f ca="1">IX173</f>
        <v>8976.2646827253211</v>
      </c>
      <c r="JC172" s="291"/>
      <c r="JE172" s="37"/>
      <c r="JF172" s="58">
        <f ca="1">IL173</f>
        <v>10313.499293565699</v>
      </c>
      <c r="JG172" s="40"/>
      <c r="JI172" s="274"/>
      <c r="JJ172" s="301">
        <f ca="1">JF68</f>
        <v>8384.6602944528495</v>
      </c>
      <c r="JK172" s="291"/>
      <c r="JL172" s="1"/>
      <c r="JM172" s="274"/>
      <c r="JN172" s="301">
        <f ca="1">JJ173</f>
        <v>4194.7283249518459</v>
      </c>
      <c r="JO172" s="291"/>
      <c r="JP172" s="1"/>
      <c r="JQ172" s="274"/>
      <c r="JR172" s="301">
        <f ca="1">JN173</f>
        <v>7210.5282940980869</v>
      </c>
      <c r="JS172" s="291"/>
      <c r="JT172" s="1"/>
      <c r="JU172" s="274"/>
      <c r="JV172" s="301">
        <f ca="1">JR173</f>
        <v>5422.5513293301583</v>
      </c>
      <c r="JW172" s="291"/>
      <c r="JY172" s="37"/>
      <c r="JZ172" s="58">
        <f ca="1">JF173</f>
        <v>8384.6602944528495</v>
      </c>
      <c r="KA172" s="40"/>
      <c r="KC172" s="274"/>
      <c r="KD172" s="301">
        <f ca="1">JZ68</f>
        <v>4239.043243095356</v>
      </c>
      <c r="KE172" s="291"/>
      <c r="KF172" s="1"/>
      <c r="KG172" s="274"/>
      <c r="KH172" s="301">
        <f ca="1">KD173</f>
        <v>-591.1518563798254</v>
      </c>
      <c r="KI172" s="291"/>
      <c r="KJ172" s="1"/>
      <c r="KK172" s="274"/>
      <c r="KL172" s="301">
        <f ca="1">KH173</f>
        <v>1888.5828822633184</v>
      </c>
      <c r="KM172" s="291"/>
      <c r="KN172" s="1"/>
      <c r="KO172" s="274"/>
      <c r="KP172" s="301">
        <f ca="1">KL173</f>
        <v>149.3431330799749</v>
      </c>
      <c r="KQ172" s="291"/>
      <c r="KS172" s="37"/>
      <c r="KT172" s="58">
        <f ca="1">JZ173</f>
        <v>4239.043243095356</v>
      </c>
      <c r="KU172" s="40"/>
    </row>
    <row r="173" spans="1:307" ht="14" thickBot="1">
      <c r="A173" s="65" t="s">
        <v>89</v>
      </c>
      <c r="B173" s="61"/>
      <c r="C173" s="61"/>
      <c r="D173" s="61"/>
      <c r="E173" s="61"/>
      <c r="F173" s="61"/>
      <c r="G173" s="62"/>
      <c r="H173" s="236"/>
      <c r="I173" s="263">
        <f>SUM(I171:I172)</f>
        <v>4387</v>
      </c>
      <c r="J173" s="254"/>
      <c r="K173" s="7"/>
      <c r="L173" s="236"/>
      <c r="M173" s="263">
        <f>M171+M172</f>
        <v>4797</v>
      </c>
      <c r="N173" s="254"/>
      <c r="O173" s="43"/>
      <c r="P173" s="236"/>
      <c r="Q173" s="263">
        <f>Q171+Q172</f>
        <v>3870</v>
      </c>
      <c r="R173" s="254"/>
      <c r="S173" s="43"/>
      <c r="T173" s="236"/>
      <c r="U173" s="263">
        <f>U171+U172</f>
        <v>6877</v>
      </c>
      <c r="V173" s="254"/>
      <c r="W173" s="43"/>
      <c r="X173" s="37"/>
      <c r="Y173" s="59">
        <f>Y171+Y172</f>
        <v>6877</v>
      </c>
      <c r="Z173" s="40"/>
      <c r="AB173" s="236"/>
      <c r="AC173" s="263">
        <f>SUM(AC171:AC172)</f>
        <v>5758</v>
      </c>
      <c r="AD173" s="254"/>
      <c r="AE173" s="7"/>
      <c r="AF173" s="236"/>
      <c r="AG173" s="263">
        <f>SUM(AG171:AG172)</f>
        <v>6314</v>
      </c>
      <c r="AH173" s="254"/>
      <c r="AI173" s="43"/>
      <c r="AJ173" s="236"/>
      <c r="AK173" s="263">
        <f>SUM(AK171:AK172)</f>
        <v>8895</v>
      </c>
      <c r="AL173" s="254"/>
      <c r="AM173" s="43"/>
      <c r="AN173" s="236"/>
      <c r="AO173" s="263">
        <f>SUM(AO171:AO172)</f>
        <v>7631</v>
      </c>
      <c r="AP173" s="254"/>
      <c r="AQ173" s="43"/>
      <c r="AR173" s="37"/>
      <c r="AS173" s="59">
        <f>SUM(AS171:AS172)</f>
        <v>7631</v>
      </c>
      <c r="AT173" s="40"/>
      <c r="AV173" s="236"/>
      <c r="AW173" s="263">
        <f>SUM(AW171:AW172)</f>
        <v>8583</v>
      </c>
      <c r="AX173" s="254"/>
      <c r="AY173" s="7"/>
      <c r="AZ173" s="236"/>
      <c r="BA173" s="263">
        <f>SUM(BA171:BA172)</f>
        <v>10898</v>
      </c>
      <c r="BB173" s="254"/>
      <c r="BC173" s="43"/>
      <c r="BD173" s="236"/>
      <c r="BE173" s="263">
        <f>SUM(BE171:BE172)</f>
        <v>8116</v>
      </c>
      <c r="BF173" s="254"/>
      <c r="BG173" s="43"/>
      <c r="BH173" s="236"/>
      <c r="BI173" s="263">
        <f>SUM(BI171:BI172)</f>
        <v>11708</v>
      </c>
      <c r="BJ173" s="254"/>
      <c r="BK173" s="43"/>
      <c r="BL173" s="37"/>
      <c r="BM173" s="59">
        <f>SUM(BM171:BM172)</f>
        <v>11708</v>
      </c>
      <c r="BN173" s="40"/>
      <c r="BP173" s="236"/>
      <c r="BQ173" s="263">
        <f>SUM(BQ171:BQ172)</f>
        <v>11098</v>
      </c>
      <c r="BR173" s="254"/>
      <c r="BS173" s="7"/>
      <c r="BT173" s="236"/>
      <c r="BU173" s="263">
        <f>SUM(BU171:BU172)</f>
        <v>17679</v>
      </c>
      <c r="BV173" s="254"/>
      <c r="BW173" s="43"/>
      <c r="BX173" s="236"/>
      <c r="BY173" s="263">
        <f>SUM(BY171:BY172)</f>
        <v>6771</v>
      </c>
      <c r="BZ173" s="254"/>
      <c r="CA173" s="43"/>
      <c r="CB173" s="236"/>
      <c r="CC173" s="263">
        <f>SUM(CC171:CC172)</f>
        <v>8993</v>
      </c>
      <c r="CD173" s="254"/>
      <c r="CE173" s="43"/>
      <c r="CF173" s="37"/>
      <c r="CG173" s="59">
        <f>SUM(CG171:CG172)</f>
        <v>8993</v>
      </c>
      <c r="CH173" s="40"/>
      <c r="CJ173" s="236"/>
      <c r="CK173" s="263">
        <f>SUM(CK171:CK172)</f>
        <v>8486</v>
      </c>
      <c r="CL173" s="254"/>
      <c r="CM173" s="7"/>
      <c r="CN173" s="236"/>
      <c r="CO173" s="263">
        <f>SUM(CO171:CO172)</f>
        <v>9879</v>
      </c>
      <c r="CP173" s="254"/>
      <c r="CQ173" s="43"/>
      <c r="CR173" s="236"/>
      <c r="CS173" s="263">
        <f>SUM(CS171:CS172)</f>
        <v>10273</v>
      </c>
      <c r="CT173" s="254"/>
      <c r="CU173" s="43"/>
      <c r="CV173" s="236"/>
      <c r="CW173" s="263">
        <f>SUM(CW171:CW172)</f>
        <v>11772</v>
      </c>
      <c r="CX173" s="254"/>
      <c r="CY173" s="43"/>
      <c r="CZ173" s="37"/>
      <c r="DA173" s="59">
        <f>SUM(DA171:DA172)</f>
        <v>11772</v>
      </c>
      <c r="DB173" s="40"/>
      <c r="DC173" s="9"/>
      <c r="DE173" s="274"/>
      <c r="DF173" s="302">
        <f ca="1">SUM(DF171:DF172)</f>
        <v>5598.1923700860043</v>
      </c>
      <c r="DG173" s="291"/>
      <c r="DI173" s="274"/>
      <c r="DJ173" s="302">
        <f ca="1">SUM(DJ171:DJ172)</f>
        <v>7220.3124078845967</v>
      </c>
      <c r="DK173" s="291"/>
      <c r="DM173" s="274"/>
      <c r="DN173" s="302">
        <f ca="1">SUM(DN171:DN172)</f>
        <v>5352.3126296254213</v>
      </c>
      <c r="DO173" s="291"/>
      <c r="DQ173" s="274"/>
      <c r="DR173" s="302">
        <f ca="1">SUM(DR171:DR172)</f>
        <v>3902.9309954389182</v>
      </c>
      <c r="DS173" s="291"/>
      <c r="DU173" s="37"/>
      <c r="DV173" s="59">
        <f ca="1">SUM(DV171:DV172)</f>
        <v>3902.9309954389182</v>
      </c>
      <c r="DW173" s="40"/>
      <c r="DY173" s="274"/>
      <c r="DZ173" s="302">
        <f ca="1">SUM(DZ171:DZ172)</f>
        <v>325.57175458471556</v>
      </c>
      <c r="EA173" s="291"/>
      <c r="EB173" s="1"/>
      <c r="EC173" s="274"/>
      <c r="ED173" s="302">
        <f ca="1">SUM(ED171:ED172)</f>
        <v>2647.5858238693709</v>
      </c>
      <c r="EE173" s="291"/>
      <c r="EF173" s="1"/>
      <c r="EG173" s="274"/>
      <c r="EH173" s="302">
        <f ca="1">SUM(EH171:EH172)</f>
        <v>1420.171103080886</v>
      </c>
      <c r="EI173" s="291"/>
      <c r="EJ173" s="1"/>
      <c r="EK173" s="274"/>
      <c r="EL173" s="302">
        <f ca="1">SUM(EL171:EL172)</f>
        <v>646.54140438749573</v>
      </c>
      <c r="EM173" s="291"/>
      <c r="EO173" s="37"/>
      <c r="EP173" s="59">
        <f ca="1">SUM(EP171:EP172)</f>
        <v>646.54140438749573</v>
      </c>
      <c r="EQ173" s="40"/>
      <c r="ES173" s="274"/>
      <c r="ET173" s="302">
        <f ca="1">SUM(ET171:ET172)</f>
        <v>-1540.6835700093693</v>
      </c>
      <c r="EU173" s="291"/>
      <c r="EV173" s="1"/>
      <c r="EW173" s="274"/>
      <c r="EX173" s="302">
        <f ca="1">SUM(EX171:EX172)</f>
        <v>2374.1079203855629</v>
      </c>
      <c r="EY173" s="291"/>
      <c r="EZ173" s="1"/>
      <c r="FA173" s="274"/>
      <c r="FB173" s="302">
        <f ca="1">SUM(FB171:FB172)</f>
        <v>2687.9323850646761</v>
      </c>
      <c r="FC173" s="291"/>
      <c r="FD173" s="1"/>
      <c r="FE173" s="274"/>
      <c r="FF173" s="302">
        <f ca="1">SUM(FF171:FF172)</f>
        <v>3506.5108018255814</v>
      </c>
      <c r="FG173" s="291"/>
      <c r="FI173" s="37"/>
      <c r="FJ173" s="59">
        <f ca="1">SUM(FJ171:FJ172)</f>
        <v>3506.510801825581</v>
      </c>
      <c r="FK173" s="40"/>
      <c r="FM173" s="274"/>
      <c r="FN173" s="302">
        <f ca="1">SUM(FN171:FN172)</f>
        <v>1401.5429810433398</v>
      </c>
      <c r="FO173" s="291"/>
      <c r="FP173" s="1"/>
      <c r="FQ173" s="274"/>
      <c r="FR173" s="302">
        <f ca="1">SUM(FR171:FR172)</f>
        <v>5430.6216464913305</v>
      </c>
      <c r="FS173" s="291"/>
      <c r="FT173" s="1"/>
      <c r="FU173" s="274"/>
      <c r="FV173" s="302">
        <f ca="1">SUM(FV171:FV172)</f>
        <v>5542.9958869206985</v>
      </c>
      <c r="FW173" s="291"/>
      <c r="FX173" s="1"/>
      <c r="FY173" s="274"/>
      <c r="FZ173" s="302">
        <f ca="1">SUM(FZ171:FZ172)</f>
        <v>6216.1170014321033</v>
      </c>
      <c r="GA173" s="291"/>
      <c r="GC173" s="37"/>
      <c r="GD173" s="59">
        <f ca="1">SUM(GD171:GD172)</f>
        <v>6216.1170014321033</v>
      </c>
      <c r="GE173" s="40"/>
      <c r="GG173" s="274"/>
      <c r="GH173" s="302">
        <f ca="1">SUM(GH171:GH172)</f>
        <v>3845.9572853257287</v>
      </c>
      <c r="GI173" s="291"/>
      <c r="GJ173" s="1"/>
      <c r="GK173" s="274"/>
      <c r="GL173" s="302">
        <f ca="1">SUM(GL171:GL172)</f>
        <v>7876.1273922121127</v>
      </c>
      <c r="GM173" s="291"/>
      <c r="GN173" s="1"/>
      <c r="GO173" s="274"/>
      <c r="GP173" s="302">
        <f ca="1">SUM(GP171:GP172)</f>
        <v>7781.7662673080868</v>
      </c>
      <c r="GQ173" s="291"/>
      <c r="GR173" s="1"/>
      <c r="GS173" s="274"/>
      <c r="GT173" s="302">
        <f ca="1">SUM(GT171:GT172)</f>
        <v>8256.4485200935414</v>
      </c>
      <c r="GU173" s="291"/>
      <c r="GW173" s="37"/>
      <c r="GX173" s="59">
        <f ca="1">SUM(GX171:GX172)</f>
        <v>8256.4485200935414</v>
      </c>
      <c r="GY173" s="40"/>
      <c r="HA173" s="274"/>
      <c r="HB173" s="302">
        <f ca="1">SUM(HB171:HB172)</f>
        <v>5793.48327291238</v>
      </c>
      <c r="HC173" s="291"/>
      <c r="HD173" s="1"/>
      <c r="HE173" s="274"/>
      <c r="HF173" s="302">
        <f ca="1">SUM(HF171:HF172)</f>
        <v>9942.9588243196449</v>
      </c>
      <c r="HG173" s="291"/>
      <c r="HH173" s="1"/>
      <c r="HI173" s="274"/>
      <c r="HJ173" s="302">
        <f ca="1">SUM(HJ171:HJ172)</f>
        <v>9734.1122485107771</v>
      </c>
      <c r="HK173" s="291"/>
      <c r="HL173" s="1"/>
      <c r="HM173" s="274"/>
      <c r="HN173" s="302">
        <f ca="1">SUM(HN171:HN172)</f>
        <v>10087.371814742643</v>
      </c>
      <c r="HO173" s="291"/>
      <c r="HQ173" s="37"/>
      <c r="HR173" s="59">
        <f ca="1">SUM(HR171:HR172)</f>
        <v>10087.371814742641</v>
      </c>
      <c r="HS173" s="40"/>
      <c r="HU173" s="274"/>
      <c r="HV173" s="302">
        <f ca="1">SUM(HV171:HV172)</f>
        <v>7109.3709036781247</v>
      </c>
      <c r="HW173" s="291"/>
      <c r="HX173" s="1"/>
      <c r="HY173" s="274"/>
      <c r="HZ173" s="302">
        <f ca="1">SUM(HZ171:HZ172)</f>
        <v>11016.425437506414</v>
      </c>
      <c r="IA173" s="291"/>
      <c r="IB173" s="1"/>
      <c r="IC173" s="274"/>
      <c r="ID173" s="302">
        <f ca="1">SUM(ID171:ID172)</f>
        <v>10373.673817994802</v>
      </c>
      <c r="IE173" s="291"/>
      <c r="IF173" s="1"/>
      <c r="IG173" s="274"/>
      <c r="IH173" s="302">
        <f ca="1">SUM(IH171:IH172)</f>
        <v>10313.499293565701</v>
      </c>
      <c r="II173" s="291"/>
      <c r="IK173" s="37"/>
      <c r="IL173" s="59">
        <f ca="1">SUM(IL171:IL172)</f>
        <v>10313.499293565699</v>
      </c>
      <c r="IM173" s="40"/>
      <c r="IO173" s="274"/>
      <c r="IP173" s="302">
        <f ca="1">SUM(IP171:IP172)</f>
        <v>6679.4855323808843</v>
      </c>
      <c r="IQ173" s="291"/>
      <c r="IR173" s="1"/>
      <c r="IS173" s="274"/>
      <c r="IT173" s="302">
        <f ca="1">SUM(IT171:IT172)</f>
        <v>10161.334313013318</v>
      </c>
      <c r="IU173" s="291"/>
      <c r="IV173" s="1"/>
      <c r="IW173" s="274"/>
      <c r="IX173" s="302">
        <f ca="1">SUM(IX171:IX172)</f>
        <v>8976.2646827253211</v>
      </c>
      <c r="IY173" s="291"/>
      <c r="IZ173" s="1"/>
      <c r="JA173" s="274"/>
      <c r="JB173" s="302">
        <f ca="1">SUM(JB171:JB172)</f>
        <v>8384.6602944528495</v>
      </c>
      <c r="JC173" s="291"/>
      <c r="JE173" s="37"/>
      <c r="JF173" s="59">
        <f ca="1">SUM(JF171:JF172)</f>
        <v>8384.6602944528495</v>
      </c>
      <c r="JG173" s="40"/>
      <c r="JI173" s="274"/>
      <c r="JJ173" s="302">
        <f ca="1">SUM(JJ171:JJ172)</f>
        <v>4194.7283249518459</v>
      </c>
      <c r="JK173" s="291"/>
      <c r="JL173" s="1"/>
      <c r="JM173" s="274"/>
      <c r="JN173" s="302">
        <f ca="1">SUM(JN171:JN172)</f>
        <v>7210.5282940980869</v>
      </c>
      <c r="JO173" s="291"/>
      <c r="JP173" s="1"/>
      <c r="JQ173" s="274"/>
      <c r="JR173" s="302">
        <f ca="1">SUM(JR171:JR172)</f>
        <v>5422.5513293301583</v>
      </c>
      <c r="JS173" s="291"/>
      <c r="JT173" s="1"/>
      <c r="JU173" s="274"/>
      <c r="JV173" s="302">
        <f ca="1">SUM(JV171:JV172)</f>
        <v>4239.043243095356</v>
      </c>
      <c r="JW173" s="291"/>
      <c r="JY173" s="37"/>
      <c r="JZ173" s="59">
        <f ca="1">SUM(JZ171:JZ172)</f>
        <v>4239.043243095356</v>
      </c>
      <c r="KA173" s="40"/>
      <c r="KC173" s="274"/>
      <c r="KD173" s="302">
        <f ca="1">SUM(KD171:KD172)</f>
        <v>-591.1518563798254</v>
      </c>
      <c r="KE173" s="291"/>
      <c r="KF173" s="1"/>
      <c r="KG173" s="274"/>
      <c r="KH173" s="302">
        <f ca="1">SUM(KH171:KH172)</f>
        <v>1888.5828822633184</v>
      </c>
      <c r="KI173" s="291"/>
      <c r="KJ173" s="1"/>
      <c r="KK173" s="274"/>
      <c r="KL173" s="302">
        <f ca="1">SUM(KL171:KL172)</f>
        <v>149.3431330799749</v>
      </c>
      <c r="KM173" s="291"/>
      <c r="KN173" s="1"/>
      <c r="KO173" s="274"/>
      <c r="KP173" s="302">
        <f ca="1">SUM(KP171:KP172)</f>
        <v>-975.52048251389169</v>
      </c>
      <c r="KQ173" s="291"/>
      <c r="KS173" s="37"/>
      <c r="KT173" s="59">
        <f ca="1">SUM(KT171:KT172)</f>
        <v>-975.52048251389169</v>
      </c>
      <c r="KU173" s="40"/>
    </row>
    <row r="174" spans="1:307" ht="14" thickTop="1">
      <c r="H174" s="248"/>
      <c r="I174" s="249"/>
      <c r="J174" s="250"/>
      <c r="K174" s="4"/>
      <c r="L174" s="248"/>
      <c r="M174" s="249"/>
      <c r="N174" s="250"/>
      <c r="O174" s="1"/>
      <c r="P174" s="248"/>
      <c r="Q174" s="249"/>
      <c r="R174" s="250"/>
      <c r="S174" s="1"/>
      <c r="T174" s="248"/>
      <c r="U174" s="249"/>
      <c r="V174" s="250"/>
      <c r="W174" s="1"/>
      <c r="X174" s="38"/>
      <c r="Y174" s="25"/>
      <c r="Z174" s="41"/>
      <c r="AB174" s="248"/>
      <c r="AC174" s="249"/>
      <c r="AD174" s="250"/>
      <c r="AE174" s="4"/>
      <c r="AF174" s="248"/>
      <c r="AG174" s="249"/>
      <c r="AH174" s="250"/>
      <c r="AI174" s="1"/>
      <c r="AJ174" s="248"/>
      <c r="AK174" s="249"/>
      <c r="AL174" s="250"/>
      <c r="AM174" s="1"/>
      <c r="AN174" s="248"/>
      <c r="AO174" s="249"/>
      <c r="AP174" s="250"/>
      <c r="AQ174" s="1"/>
      <c r="AR174" s="38"/>
      <c r="AS174" s="25"/>
      <c r="AT174" s="41"/>
      <c r="AV174" s="248"/>
      <c r="AW174" s="249"/>
      <c r="AX174" s="250"/>
      <c r="AY174" s="4"/>
      <c r="AZ174" s="248"/>
      <c r="BA174" s="249"/>
      <c r="BB174" s="250"/>
      <c r="BC174" s="1"/>
      <c r="BD174" s="248"/>
      <c r="BE174" s="249"/>
      <c r="BF174" s="250"/>
      <c r="BG174" s="1"/>
      <c r="BH174" s="248"/>
      <c r="BI174" s="249"/>
      <c r="BJ174" s="250"/>
      <c r="BK174" s="1"/>
      <c r="BL174" s="38"/>
      <c r="BM174" s="25"/>
      <c r="BN174" s="41"/>
      <c r="BP174" s="248"/>
      <c r="BQ174" s="249"/>
      <c r="BR174" s="250"/>
      <c r="BS174" s="4"/>
      <c r="BT174" s="248"/>
      <c r="BU174" s="249"/>
      <c r="BV174" s="250"/>
      <c r="BW174" s="1"/>
      <c r="BX174" s="248"/>
      <c r="BY174" s="249"/>
      <c r="BZ174" s="250"/>
      <c r="CA174" s="1"/>
      <c r="CB174" s="248"/>
      <c r="CC174" s="249"/>
      <c r="CD174" s="250"/>
      <c r="CE174" s="1"/>
      <c r="CF174" s="38"/>
      <c r="CG174" s="25"/>
      <c r="CH174" s="41"/>
      <c r="CJ174" s="248"/>
      <c r="CK174" s="249"/>
      <c r="CL174" s="250"/>
      <c r="CN174" s="248"/>
      <c r="CO174" s="249"/>
      <c r="CP174" s="250"/>
      <c r="CR174" s="248"/>
      <c r="CS174" s="249"/>
      <c r="CT174" s="250"/>
      <c r="CV174" s="248"/>
      <c r="CW174" s="249"/>
      <c r="CX174" s="250"/>
      <c r="CZ174" s="38"/>
      <c r="DA174" s="25"/>
      <c r="DB174" s="41"/>
      <c r="DE174" s="285"/>
      <c r="DF174" s="286"/>
      <c r="DG174" s="287"/>
      <c r="DI174" s="285"/>
      <c r="DJ174" s="286"/>
      <c r="DK174" s="287"/>
      <c r="DM174" s="285"/>
      <c r="DN174" s="286"/>
      <c r="DO174" s="287"/>
      <c r="DQ174" s="285"/>
      <c r="DR174" s="286"/>
      <c r="DS174" s="287"/>
      <c r="DU174" s="38"/>
      <c r="DV174" s="25"/>
      <c r="DW174" s="41"/>
      <c r="DY174" s="285"/>
      <c r="DZ174" s="286"/>
      <c r="EA174" s="287"/>
      <c r="EB174" s="1"/>
      <c r="EC174" s="285"/>
      <c r="ED174" s="286"/>
      <c r="EE174" s="287"/>
      <c r="EF174" s="1"/>
      <c r="EG174" s="285"/>
      <c r="EH174" s="286"/>
      <c r="EI174" s="287"/>
      <c r="EJ174" s="1"/>
      <c r="EK174" s="285"/>
      <c r="EL174" s="286"/>
      <c r="EM174" s="287"/>
      <c r="EO174" s="38"/>
      <c r="EP174" s="25"/>
      <c r="EQ174" s="41"/>
      <c r="ES174" s="285"/>
      <c r="ET174" s="286"/>
      <c r="EU174" s="287"/>
      <c r="EV174" s="1"/>
      <c r="EW174" s="285"/>
      <c r="EX174" s="286"/>
      <c r="EY174" s="287"/>
      <c r="EZ174" s="1"/>
      <c r="FA174" s="285"/>
      <c r="FB174" s="286"/>
      <c r="FC174" s="287"/>
      <c r="FD174" s="1"/>
      <c r="FE174" s="285"/>
      <c r="FF174" s="286"/>
      <c r="FG174" s="287"/>
      <c r="FI174" s="38"/>
      <c r="FJ174" s="25"/>
      <c r="FK174" s="41"/>
      <c r="FM174" s="285"/>
      <c r="FN174" s="286"/>
      <c r="FO174" s="287"/>
      <c r="FP174" s="1"/>
      <c r="FQ174" s="285"/>
      <c r="FR174" s="286"/>
      <c r="FS174" s="287"/>
      <c r="FT174" s="1"/>
      <c r="FU174" s="285"/>
      <c r="FV174" s="286"/>
      <c r="FW174" s="287"/>
      <c r="FX174" s="1"/>
      <c r="FY174" s="285"/>
      <c r="FZ174" s="286"/>
      <c r="GA174" s="287"/>
      <c r="GC174" s="38"/>
      <c r="GD174" s="25"/>
      <c r="GE174" s="41"/>
      <c r="GG174" s="285"/>
      <c r="GH174" s="286"/>
      <c r="GI174" s="287"/>
      <c r="GJ174" s="1"/>
      <c r="GK174" s="285"/>
      <c r="GL174" s="286"/>
      <c r="GM174" s="287"/>
      <c r="GN174" s="1"/>
      <c r="GO174" s="285"/>
      <c r="GP174" s="286"/>
      <c r="GQ174" s="287"/>
      <c r="GR174" s="1"/>
      <c r="GS174" s="285"/>
      <c r="GT174" s="286"/>
      <c r="GU174" s="287"/>
      <c r="GW174" s="38"/>
      <c r="GX174" s="25"/>
      <c r="GY174" s="41"/>
      <c r="HA174" s="285"/>
      <c r="HB174" s="286"/>
      <c r="HC174" s="287"/>
      <c r="HD174" s="1"/>
      <c r="HE174" s="285"/>
      <c r="HF174" s="286"/>
      <c r="HG174" s="287"/>
      <c r="HH174" s="1"/>
      <c r="HI174" s="285"/>
      <c r="HJ174" s="286"/>
      <c r="HK174" s="287"/>
      <c r="HL174" s="1"/>
      <c r="HM174" s="285"/>
      <c r="HN174" s="286"/>
      <c r="HO174" s="287"/>
      <c r="HQ174" s="38"/>
      <c r="HR174" s="25"/>
      <c r="HS174" s="41"/>
      <c r="HU174" s="285"/>
      <c r="HV174" s="286"/>
      <c r="HW174" s="287"/>
      <c r="HX174" s="1"/>
      <c r="HY174" s="285"/>
      <c r="HZ174" s="286"/>
      <c r="IA174" s="287"/>
      <c r="IB174" s="1"/>
      <c r="IC174" s="285"/>
      <c r="ID174" s="286"/>
      <c r="IE174" s="287"/>
      <c r="IF174" s="1"/>
      <c r="IG174" s="285"/>
      <c r="IH174" s="286"/>
      <c r="II174" s="287"/>
      <c r="IK174" s="38"/>
      <c r="IL174" s="25"/>
      <c r="IM174" s="41"/>
      <c r="IO174" s="285"/>
      <c r="IP174" s="286"/>
      <c r="IQ174" s="287"/>
      <c r="IR174" s="1"/>
      <c r="IS174" s="285"/>
      <c r="IT174" s="286"/>
      <c r="IU174" s="287"/>
      <c r="IV174" s="1"/>
      <c r="IW174" s="285"/>
      <c r="IX174" s="286"/>
      <c r="IY174" s="287"/>
      <c r="IZ174" s="1"/>
      <c r="JA174" s="285"/>
      <c r="JB174" s="286"/>
      <c r="JC174" s="287"/>
      <c r="JE174" s="38"/>
      <c r="JF174" s="25"/>
      <c r="JG174" s="41"/>
      <c r="JI174" s="285"/>
      <c r="JJ174" s="286"/>
      <c r="JK174" s="287"/>
      <c r="JL174" s="1"/>
      <c r="JM174" s="285"/>
      <c r="JN174" s="286"/>
      <c r="JO174" s="287"/>
      <c r="JP174" s="1"/>
      <c r="JQ174" s="285"/>
      <c r="JR174" s="286"/>
      <c r="JS174" s="287"/>
      <c r="JT174" s="1"/>
      <c r="JU174" s="285"/>
      <c r="JV174" s="286"/>
      <c r="JW174" s="287"/>
      <c r="JY174" s="38"/>
      <c r="JZ174" s="25"/>
      <c r="KA174" s="41"/>
      <c r="KC174" s="285"/>
      <c r="KD174" s="286"/>
      <c r="KE174" s="287"/>
      <c r="KF174" s="1"/>
      <c r="KG174" s="285"/>
      <c r="KH174" s="286"/>
      <c r="KI174" s="287"/>
      <c r="KJ174" s="1"/>
      <c r="KK174" s="285"/>
      <c r="KL174" s="286"/>
      <c r="KM174" s="287"/>
      <c r="KN174" s="1"/>
      <c r="KO174" s="285"/>
      <c r="KP174" s="286"/>
      <c r="KQ174" s="287"/>
      <c r="KS174" s="38"/>
      <c r="KT174" s="25"/>
      <c r="KU174" s="41"/>
    </row>
    <row r="178" spans="1:307" ht="20" customHeight="1">
      <c r="A178" s="816" t="s">
        <v>129</v>
      </c>
      <c r="B178" s="815"/>
      <c r="C178" s="815"/>
      <c r="D178" s="815"/>
      <c r="E178" s="815"/>
      <c r="F178" s="464"/>
      <c r="G178" s="463" t="s">
        <v>243</v>
      </c>
    </row>
    <row r="179" spans="1:307" ht="20" customHeight="1">
      <c r="A179" s="816"/>
      <c r="B179" s="815"/>
      <c r="C179" s="815"/>
      <c r="D179" s="815"/>
      <c r="E179" s="815"/>
      <c r="F179" s="464"/>
    </row>
    <row r="180" spans="1:307">
      <c r="A180" s="7" t="s">
        <v>299</v>
      </c>
      <c r="I180" s="90" t="s">
        <v>139</v>
      </c>
      <c r="J180" s="90" t="str">
        <f t="shared" ref="J180:BT180" si="66">IF(ISNUMBER(J129),J129/J$14,"")</f>
        <v/>
      </c>
      <c r="K180" s="90" t="str">
        <f t="shared" si="66"/>
        <v/>
      </c>
      <c r="L180" s="90" t="str">
        <f t="shared" si="66"/>
        <v/>
      </c>
      <c r="M180" s="90">
        <f>IF(ISNUMBER(M129),M129/I$76,"")</f>
        <v>0.19486545004639655</v>
      </c>
      <c r="N180" s="90" t="str">
        <f t="shared" si="66"/>
        <v/>
      </c>
      <c r="O180" s="90" t="str">
        <f t="shared" si="66"/>
        <v/>
      </c>
      <c r="P180" s="90" t="str">
        <f t="shared" si="66"/>
        <v/>
      </c>
      <c r="Q180" s="90">
        <f>IF(ISNUMBER(Q129),Q129/M$76,"")</f>
        <v>0.17745952677459526</v>
      </c>
      <c r="R180" s="90" t="str">
        <f t="shared" si="66"/>
        <v/>
      </c>
      <c r="S180" s="90" t="str">
        <f t="shared" si="66"/>
        <v/>
      </c>
      <c r="T180" s="90" t="str">
        <f t="shared" si="66"/>
        <v/>
      </c>
      <c r="U180" s="90">
        <f>IF(ISNUMBER(U129),U129/Q$76,"")</f>
        <v>0.19627594627594627</v>
      </c>
      <c r="V180" s="90" t="str">
        <f t="shared" si="66"/>
        <v/>
      </c>
      <c r="W180" s="90" t="str">
        <f t="shared" si="66"/>
        <v/>
      </c>
      <c r="X180" s="90" t="str">
        <f t="shared" si="66"/>
        <v/>
      </c>
      <c r="Y180" s="90" t="s">
        <v>139</v>
      </c>
      <c r="Z180" s="90" t="str">
        <f t="shared" si="66"/>
        <v/>
      </c>
      <c r="AA180" s="90" t="str">
        <f t="shared" si="66"/>
        <v/>
      </c>
      <c r="AB180" s="90" t="str">
        <f t="shared" si="66"/>
        <v/>
      </c>
      <c r="AC180" s="90">
        <f>IF(ISNUMBER(AC129),AC129/Y$76,"")</f>
        <v>0.15216086434573831</v>
      </c>
      <c r="AD180" s="90" t="str">
        <f t="shared" si="66"/>
        <v/>
      </c>
      <c r="AE180" s="90" t="str">
        <f t="shared" si="66"/>
        <v/>
      </c>
      <c r="AF180" s="90" t="str">
        <f t="shared" si="66"/>
        <v/>
      </c>
      <c r="AG180" s="90">
        <f>IF(ISNUMBER(AG129),AG129/AC$76,"")</f>
        <v>0.14883442916915721</v>
      </c>
      <c r="AH180" s="90" t="str">
        <f t="shared" si="66"/>
        <v/>
      </c>
      <c r="AI180" s="90" t="str">
        <f t="shared" si="66"/>
        <v/>
      </c>
      <c r="AJ180" s="90" t="str">
        <f t="shared" si="66"/>
        <v/>
      </c>
      <c r="AK180" s="90">
        <f>IF(ISNUMBER(AK129),AK129/AG$76,"")</f>
        <v>0.15977554636739516</v>
      </c>
      <c r="AL180" s="90" t="str">
        <f t="shared" si="66"/>
        <v/>
      </c>
      <c r="AM180" s="90" t="str">
        <f t="shared" si="66"/>
        <v/>
      </c>
      <c r="AN180" s="90" t="str">
        <f t="shared" si="66"/>
        <v/>
      </c>
      <c r="AO180" s="90">
        <f>IF(ISNUMBER(AO129),AO129/AK$76,"")</f>
        <v>0.1711533012184755</v>
      </c>
      <c r="AP180" s="90" t="str">
        <f t="shared" si="66"/>
        <v/>
      </c>
      <c r="AQ180" s="90" t="str">
        <f t="shared" si="66"/>
        <v/>
      </c>
      <c r="AR180" s="90" t="str">
        <f t="shared" si="66"/>
        <v/>
      </c>
      <c r="AS180" s="90">
        <f>IF(ISNUMBER(AS129),AS129/Y$76,"")</f>
        <v>0.64525810324129651</v>
      </c>
      <c r="AT180" s="90" t="str">
        <f t="shared" si="66"/>
        <v/>
      </c>
      <c r="AU180" s="90" t="str">
        <f t="shared" si="66"/>
        <v/>
      </c>
      <c r="AV180" s="90" t="str">
        <f t="shared" si="66"/>
        <v/>
      </c>
      <c r="AW180" s="90">
        <f>IF(ISNUMBER(AW129),AW129/AS$76,"")</f>
        <v>0.17084997147746719</v>
      </c>
      <c r="AX180" s="90" t="str">
        <f t="shared" si="66"/>
        <v/>
      </c>
      <c r="AY180" s="90" t="str">
        <f t="shared" si="66"/>
        <v/>
      </c>
      <c r="AZ180" s="90" t="str">
        <f t="shared" si="66"/>
        <v/>
      </c>
      <c r="BA180" s="90">
        <f>IF(ISNUMBER(BA129),BA129/AW$76,"")</f>
        <v>0.15690197199199771</v>
      </c>
      <c r="BB180" s="90" t="str">
        <f t="shared" si="66"/>
        <v/>
      </c>
      <c r="BC180" s="90" t="str">
        <f t="shared" si="66"/>
        <v/>
      </c>
      <c r="BD180" s="90" t="str">
        <f t="shared" si="66"/>
        <v/>
      </c>
      <c r="BE180" s="90">
        <f>IF(ISNUMBER(BE129),BE129/BA$76,"")</f>
        <v>0.1636469900642899</v>
      </c>
      <c r="BF180" s="90" t="str">
        <f t="shared" si="66"/>
        <v/>
      </c>
      <c r="BG180" s="90" t="str">
        <f t="shared" si="66"/>
        <v/>
      </c>
      <c r="BH180" s="90" t="str">
        <f t="shared" si="66"/>
        <v/>
      </c>
      <c r="BI180" s="90">
        <f>IF(ISNUMBER(BI129),BI129/BE$76,"")</f>
        <v>0.17025036818851252</v>
      </c>
      <c r="BJ180" s="90" t="str">
        <f t="shared" si="66"/>
        <v/>
      </c>
      <c r="BK180" s="90" t="str">
        <f t="shared" si="66"/>
        <v/>
      </c>
      <c r="BL180" s="90" t="str">
        <f t="shared" si="66"/>
        <v/>
      </c>
      <c r="BM180" s="90">
        <f>IF(ISNUMBER(BM129),BM129/AS$76,"")</f>
        <v>0.65202509982886481</v>
      </c>
      <c r="BN180" s="90" t="str">
        <f t="shared" si="66"/>
        <v/>
      </c>
      <c r="BO180" s="90" t="str">
        <f t="shared" si="66"/>
        <v/>
      </c>
      <c r="BP180" s="90" t="str">
        <f t="shared" si="66"/>
        <v/>
      </c>
      <c r="BQ180" s="90">
        <f>IF(ISNUMBER(BQ129),BQ129/BM$76,"")</f>
        <v>0.17037928958458759</v>
      </c>
      <c r="BR180" s="90" t="str">
        <f t="shared" si="66"/>
        <v/>
      </c>
      <c r="BS180" s="90" t="str">
        <f t="shared" si="66"/>
        <v/>
      </c>
      <c r="BT180" s="90" t="str">
        <f t="shared" si="66"/>
        <v/>
      </c>
      <c r="BU180" s="90">
        <f>IF(ISNUMBER(BU129),BU129/BQ$76,"")</f>
        <v>0.17051842598376016</v>
      </c>
      <c r="BV180" s="90" t="str">
        <f t="shared" ref="BV180:CB180" si="67">IF(ISNUMBER(BV129),BV129/BV$14,"")</f>
        <v/>
      </c>
      <c r="BW180" s="90" t="str">
        <f t="shared" si="67"/>
        <v/>
      </c>
      <c r="BX180" s="90" t="str">
        <f t="shared" si="67"/>
        <v/>
      </c>
      <c r="BY180" s="90">
        <f>IF(ISNUMBER(BY129),BY129/BU$76,"")</f>
        <v>0.18117571474461933</v>
      </c>
      <c r="BZ180" s="90" t="str">
        <f t="shared" si="67"/>
        <v/>
      </c>
      <c r="CA180" s="90" t="str">
        <f t="shared" si="67"/>
        <v/>
      </c>
      <c r="CB180" s="90" t="str">
        <f t="shared" si="67"/>
        <v/>
      </c>
      <c r="CC180" s="90">
        <f>IF(ISNUMBER(CC129),CC129/BY$76,"")</f>
        <v>0.16742375081116159</v>
      </c>
      <c r="CD180" s="90" t="str">
        <f>IF(ISNUMBER(CD129),CD129/CD$14,"")</f>
        <v/>
      </c>
      <c r="CE180" s="90" t="str">
        <f>IF(ISNUMBER(CE129),CE129/CE$14,"")</f>
        <v/>
      </c>
      <c r="CF180" s="90" t="str">
        <f>IF(ISNUMBER(CF129),CF129/CF$14,"")</f>
        <v/>
      </c>
      <c r="CG180" s="90">
        <f>IF(ISNUMBER(CG129),CG129/BM$76,"")</f>
        <v>0.65984346779048764</v>
      </c>
      <c r="CH180" s="90" t="str">
        <f t="shared" ref="CH180:CV180" si="68">IF(ISNUMBER(CH129),CH129/CH$14,"")</f>
        <v/>
      </c>
      <c r="CI180" s="90" t="str">
        <f t="shared" si="68"/>
        <v/>
      </c>
      <c r="CJ180" s="90" t="str">
        <f t="shared" si="68"/>
        <v/>
      </c>
      <c r="CK180" s="90">
        <f>IF(ISNUMBER(CK129),CK129/CG$76,"")</f>
        <v>0.15469061876247506</v>
      </c>
      <c r="CL180" s="90" t="str">
        <f t="shared" si="68"/>
        <v/>
      </c>
      <c r="CM180" s="90" t="str">
        <f t="shared" si="68"/>
        <v/>
      </c>
      <c r="CN180" s="90" t="str">
        <f t="shared" si="68"/>
        <v/>
      </c>
      <c r="CO180" s="90">
        <f>IF(ISNUMBER(CO129),CO129/CK$76,"")</f>
        <v>0.16474966170500677</v>
      </c>
      <c r="CP180" s="90" t="str">
        <f t="shared" si="68"/>
        <v/>
      </c>
      <c r="CQ180" s="90" t="str">
        <f t="shared" si="68"/>
        <v/>
      </c>
      <c r="CR180" s="90" t="str">
        <f t="shared" si="68"/>
        <v/>
      </c>
      <c r="CS180" s="90">
        <f>IF(ISNUMBER(CS129),CS129/CO$76,"")</f>
        <v>0.16410781303309452</v>
      </c>
      <c r="CT180" s="90" t="str">
        <f t="shared" si="68"/>
        <v/>
      </c>
      <c r="CU180" s="90" t="str">
        <f t="shared" si="68"/>
        <v/>
      </c>
      <c r="CV180" s="90" t="str">
        <f t="shared" si="68"/>
        <v/>
      </c>
      <c r="CW180" s="90">
        <f>IF(ISNUMBER(CW129),CW129/CS$76,"")</f>
        <v>0.16372618207480594</v>
      </c>
      <c r="CX180" s="90" t="str">
        <f>IF(ISNUMBER(CX129),CX129/CX14,"")</f>
        <v/>
      </c>
      <c r="CY180" s="90" t="str">
        <f>IF(ISNUMBER(CY129),CY129/CY14,"")</f>
        <v/>
      </c>
      <c r="CZ180" s="90" t="str">
        <f>IF(ISNUMBER(CZ129),CZ129/CZ14,"")</f>
        <v/>
      </c>
      <c r="DA180" s="90">
        <f>IF(ISNUMBER(DA129),DA129/CG$76,"")</f>
        <v>0.63107119095143049</v>
      </c>
      <c r="DB180" s="90" t="str">
        <f>IF(ISNUMBER(DB129),DB129/DB14,"")</f>
        <v/>
      </c>
      <c r="DC180" s="90"/>
      <c r="DD180" s="90" t="str">
        <f>IF(ISNUMBER(DD129),DD129/DD14,"")</f>
        <v/>
      </c>
      <c r="DE180" s="90" t="str">
        <f>IF(ISNUMBER(DE129),DE129/DE14,"")</f>
        <v/>
      </c>
      <c r="DF180" s="90">
        <f>AVERAGE(CK180:CW180,BQ180:CC180,AW180:BI180)</f>
        <v>0.16653506320181485</v>
      </c>
      <c r="DJ180" s="268">
        <f>DF180</f>
        <v>0.16653506320181485</v>
      </c>
      <c r="DN180" s="268">
        <f>DJ180</f>
        <v>0.16653506320181485</v>
      </c>
      <c r="DR180" s="268">
        <f>DN180</f>
        <v>0.16653506320181485</v>
      </c>
      <c r="DV180" s="90"/>
      <c r="DZ180" s="90">
        <f>DR180</f>
        <v>0.16653506320181485</v>
      </c>
      <c r="EB180" s="1"/>
      <c r="EC180" s="1"/>
      <c r="ED180" s="268">
        <f>DZ180</f>
        <v>0.16653506320181485</v>
      </c>
      <c r="EE180" s="1"/>
      <c r="EF180" s="1"/>
      <c r="EG180" s="1"/>
      <c r="EH180" s="268">
        <f>ED180</f>
        <v>0.16653506320181485</v>
      </c>
      <c r="EI180" s="1"/>
      <c r="EJ180" s="1"/>
      <c r="EK180" s="1"/>
      <c r="EL180" s="268">
        <f>EH180</f>
        <v>0.16653506320181485</v>
      </c>
      <c r="EP180" s="90"/>
      <c r="ET180" s="90">
        <f>EL180</f>
        <v>0.16653506320181485</v>
      </c>
      <c r="EV180" s="1"/>
      <c r="EW180" s="1"/>
      <c r="EX180" s="268">
        <f>ET180</f>
        <v>0.16653506320181485</v>
      </c>
      <c r="EY180" s="1"/>
      <c r="EZ180" s="1"/>
      <c r="FA180" s="1"/>
      <c r="FB180" s="268">
        <f>EX180</f>
        <v>0.16653506320181485</v>
      </c>
      <c r="FC180" s="1"/>
      <c r="FD180" s="1"/>
      <c r="FE180" s="1"/>
      <c r="FF180" s="268">
        <f>FB180</f>
        <v>0.16653506320181485</v>
      </c>
      <c r="FJ180" s="90"/>
      <c r="FN180" s="90">
        <f>FF180</f>
        <v>0.16653506320181485</v>
      </c>
      <c r="FP180" s="1"/>
      <c r="FQ180" s="1"/>
      <c r="FR180" s="268">
        <f>FN180</f>
        <v>0.16653506320181485</v>
      </c>
      <c r="FS180" s="1"/>
      <c r="FT180" s="1"/>
      <c r="FU180" s="1"/>
      <c r="FV180" s="268">
        <f>FR180</f>
        <v>0.16653506320181485</v>
      </c>
      <c r="FW180" s="1"/>
      <c r="FX180" s="1"/>
      <c r="FY180" s="1"/>
      <c r="FZ180" s="268">
        <f>FV180</f>
        <v>0.16653506320181485</v>
      </c>
      <c r="GD180" s="90"/>
      <c r="GH180" s="90">
        <f>FZ180</f>
        <v>0.16653506320181485</v>
      </c>
      <c r="GJ180" s="1"/>
      <c r="GK180" s="1"/>
      <c r="GL180" s="268">
        <f>GH180</f>
        <v>0.16653506320181485</v>
      </c>
      <c r="GM180" s="1"/>
      <c r="GN180" s="1"/>
      <c r="GO180" s="1"/>
      <c r="GP180" s="268">
        <f>GL180</f>
        <v>0.16653506320181485</v>
      </c>
      <c r="GQ180" s="1"/>
      <c r="GR180" s="1"/>
      <c r="GS180" s="1"/>
      <c r="GT180" s="268">
        <f>GP180</f>
        <v>0.16653506320181485</v>
      </c>
      <c r="GX180" s="90"/>
      <c r="HB180" s="90">
        <f>GT180</f>
        <v>0.16653506320181485</v>
      </c>
      <c r="HD180" s="1"/>
      <c r="HE180" s="1"/>
      <c r="HF180" s="268">
        <f>HB180</f>
        <v>0.16653506320181485</v>
      </c>
      <c r="HG180" s="1"/>
      <c r="HH180" s="1"/>
      <c r="HI180" s="1"/>
      <c r="HJ180" s="268">
        <f>HF180</f>
        <v>0.16653506320181485</v>
      </c>
      <c r="HK180" s="1"/>
      <c r="HL180" s="1"/>
      <c r="HM180" s="1"/>
      <c r="HN180" s="268">
        <f>HJ180</f>
        <v>0.16653506320181485</v>
      </c>
      <c r="HR180" s="90"/>
      <c r="HV180" s="90">
        <f>HN180</f>
        <v>0.16653506320181485</v>
      </c>
      <c r="HX180" s="1"/>
      <c r="HY180" s="1"/>
      <c r="HZ180" s="268">
        <f>HV180</f>
        <v>0.16653506320181485</v>
      </c>
      <c r="IA180" s="1"/>
      <c r="IB180" s="1"/>
      <c r="IC180" s="1"/>
      <c r="ID180" s="268">
        <f>HZ180</f>
        <v>0.16653506320181485</v>
      </c>
      <c r="IE180" s="1"/>
      <c r="IF180" s="1"/>
      <c r="IG180" s="1"/>
      <c r="IH180" s="268">
        <f>ID180</f>
        <v>0.16653506320181485</v>
      </c>
      <c r="IL180" s="90"/>
      <c r="IP180" s="90">
        <f>IH180</f>
        <v>0.16653506320181485</v>
      </c>
      <c r="IR180" s="1"/>
      <c r="IS180" s="1"/>
      <c r="IT180" s="268">
        <f>IP180</f>
        <v>0.16653506320181485</v>
      </c>
      <c r="IU180" s="1"/>
      <c r="IV180" s="1"/>
      <c r="IW180" s="1"/>
      <c r="IX180" s="268">
        <f>IT180</f>
        <v>0.16653506320181485</v>
      </c>
      <c r="IY180" s="1"/>
      <c r="IZ180" s="1"/>
      <c r="JA180" s="1"/>
      <c r="JB180" s="268">
        <f>IX180</f>
        <v>0.16653506320181485</v>
      </c>
      <c r="JF180" s="90"/>
      <c r="JJ180" s="90">
        <f>JB180</f>
        <v>0.16653506320181485</v>
      </c>
      <c r="JL180" s="1"/>
      <c r="JM180" s="1"/>
      <c r="JN180" s="268">
        <f>JJ180</f>
        <v>0.16653506320181485</v>
      </c>
      <c r="JO180" s="1"/>
      <c r="JP180" s="1"/>
      <c r="JQ180" s="1"/>
      <c r="JR180" s="268">
        <f>JN180</f>
        <v>0.16653506320181485</v>
      </c>
      <c r="JS180" s="1"/>
      <c r="JT180" s="1"/>
      <c r="JU180" s="1"/>
      <c r="JV180" s="268">
        <f>JR180</f>
        <v>0.16653506320181485</v>
      </c>
      <c r="JZ180" s="90"/>
      <c r="KD180" s="90">
        <f>JV180</f>
        <v>0.16653506320181485</v>
      </c>
      <c r="KF180" s="1"/>
      <c r="KG180" s="1"/>
      <c r="KH180" s="268">
        <f>KD180</f>
        <v>0.16653506320181485</v>
      </c>
      <c r="KI180" s="1"/>
      <c r="KJ180" s="1"/>
      <c r="KK180" s="1"/>
      <c r="KL180" s="268">
        <f>KH180</f>
        <v>0.16653506320181485</v>
      </c>
      <c r="KM180" s="1"/>
      <c r="KN180" s="1"/>
      <c r="KO180" s="1"/>
      <c r="KP180" s="268">
        <f>KL180</f>
        <v>0.16653506320181485</v>
      </c>
      <c r="KT180" s="90"/>
    </row>
    <row r="181" spans="1:307">
      <c r="A181" s="7" t="s">
        <v>130</v>
      </c>
      <c r="I181" s="90">
        <f t="shared" ref="I181:BL181" si="69">IF(ISNUMBER(I130),I130/I$14,"")</f>
        <v>3.013474887709269E-2</v>
      </c>
      <c r="J181" s="90" t="str">
        <f t="shared" si="69"/>
        <v/>
      </c>
      <c r="K181" s="90" t="str">
        <f t="shared" si="69"/>
        <v/>
      </c>
      <c r="L181" s="90" t="str">
        <f t="shared" si="69"/>
        <v/>
      </c>
      <c r="M181" s="90">
        <f t="shared" si="69"/>
        <v>2.5804289544235925E-2</v>
      </c>
      <c r="N181" s="90" t="str">
        <f t="shared" si="69"/>
        <v/>
      </c>
      <c r="O181" s="90" t="str">
        <f t="shared" si="69"/>
        <v/>
      </c>
      <c r="P181" s="90" t="str">
        <f t="shared" si="69"/>
        <v/>
      </c>
      <c r="Q181" s="90">
        <f t="shared" si="69"/>
        <v>3.023811485540084E-2</v>
      </c>
      <c r="R181" s="90" t="str">
        <f t="shared" si="69"/>
        <v/>
      </c>
      <c r="S181" s="90" t="str">
        <f t="shared" si="69"/>
        <v/>
      </c>
      <c r="T181" s="90" t="str">
        <f t="shared" si="69"/>
        <v/>
      </c>
      <c r="U181" s="90">
        <f t="shared" si="69"/>
        <v>3.0833917309039945E-2</v>
      </c>
      <c r="V181" s="90" t="str">
        <f t="shared" si="69"/>
        <v/>
      </c>
      <c r="W181" s="90" t="str">
        <f t="shared" si="69"/>
        <v/>
      </c>
      <c r="X181" s="90" t="str">
        <f t="shared" si="69"/>
        <v/>
      </c>
      <c r="Y181" s="90">
        <f t="shared" si="69"/>
        <v>2.9291511564044668E-2</v>
      </c>
      <c r="Z181" s="90" t="str">
        <f t="shared" si="69"/>
        <v/>
      </c>
      <c r="AA181" s="90" t="str">
        <f t="shared" si="69"/>
        <v/>
      </c>
      <c r="AB181" s="90" t="str">
        <f t="shared" si="69"/>
        <v/>
      </c>
      <c r="AC181" s="90">
        <f t="shared" si="69"/>
        <v>2.9648320454187038E-2</v>
      </c>
      <c r="AD181" s="90" t="str">
        <f t="shared" si="69"/>
        <v/>
      </c>
      <c r="AE181" s="90" t="str">
        <f t="shared" si="69"/>
        <v/>
      </c>
      <c r="AF181" s="90" t="str">
        <f t="shared" si="69"/>
        <v/>
      </c>
      <c r="AG181" s="90">
        <f t="shared" si="69"/>
        <v>2.7668315586484447E-2</v>
      </c>
      <c r="AH181" s="90" t="str">
        <f t="shared" si="69"/>
        <v/>
      </c>
      <c r="AI181" s="90" t="str">
        <f t="shared" si="69"/>
        <v/>
      </c>
      <c r="AJ181" s="90" t="str">
        <f t="shared" si="69"/>
        <v/>
      </c>
      <c r="AK181" s="90">
        <f t="shared" si="69"/>
        <v>3.2916666666666664E-2</v>
      </c>
      <c r="AL181" s="90" t="str">
        <f t="shared" si="69"/>
        <v/>
      </c>
      <c r="AM181" s="90" t="str">
        <f t="shared" si="69"/>
        <v/>
      </c>
      <c r="AN181" s="90" t="str">
        <f t="shared" si="69"/>
        <v/>
      </c>
      <c r="AO181" s="90">
        <f t="shared" si="69"/>
        <v>2.8248140528564645E-2</v>
      </c>
      <c r="AP181" s="90" t="str">
        <f t="shared" si="69"/>
        <v/>
      </c>
      <c r="AQ181" s="90" t="str">
        <f t="shared" si="69"/>
        <v/>
      </c>
      <c r="AR181" s="90" t="str">
        <f t="shared" si="69"/>
        <v/>
      </c>
      <c r="AS181" s="90">
        <f t="shared" si="69"/>
        <v>2.9605864316608117E-2</v>
      </c>
      <c r="AT181" s="90" t="str">
        <f t="shared" si="69"/>
        <v/>
      </c>
      <c r="AU181" s="90" t="str">
        <f t="shared" si="69"/>
        <v/>
      </c>
      <c r="AV181" s="90" t="str">
        <f t="shared" si="69"/>
        <v/>
      </c>
      <c r="AW181" s="90">
        <f t="shared" si="69"/>
        <v>3.0116580310880828E-2</v>
      </c>
      <c r="AX181" s="90" t="str">
        <f t="shared" si="69"/>
        <v/>
      </c>
      <c r="AY181" s="90" t="str">
        <f t="shared" si="69"/>
        <v/>
      </c>
      <c r="AZ181" s="90" t="str">
        <f t="shared" si="69"/>
        <v/>
      </c>
      <c r="BA181" s="90">
        <f t="shared" si="69"/>
        <v>3.0397236614853194E-2</v>
      </c>
      <c r="BB181" s="90" t="str">
        <f t="shared" si="69"/>
        <v/>
      </c>
      <c r="BC181" s="90" t="str">
        <f t="shared" si="69"/>
        <v/>
      </c>
      <c r="BD181" s="90" t="str">
        <f t="shared" si="69"/>
        <v/>
      </c>
      <c r="BE181" s="90">
        <f t="shared" si="69"/>
        <v>3.350083752093802E-2</v>
      </c>
      <c r="BF181" s="90" t="str">
        <f t="shared" si="69"/>
        <v/>
      </c>
      <c r="BG181" s="90" t="str">
        <f t="shared" si="69"/>
        <v/>
      </c>
      <c r="BH181" s="90" t="str">
        <f t="shared" si="69"/>
        <v/>
      </c>
      <c r="BI181" s="90">
        <f t="shared" si="69"/>
        <v>3.3132778373032225E-2</v>
      </c>
      <c r="BJ181" s="90" t="str">
        <f t="shared" si="69"/>
        <v/>
      </c>
      <c r="BK181" s="90" t="str">
        <f t="shared" si="69"/>
        <v/>
      </c>
      <c r="BL181" s="90" t="str">
        <f t="shared" si="69"/>
        <v/>
      </c>
      <c r="BM181" s="90">
        <f t="shared" ref="BM181:CF181" si="70">IF(ISNUMBER(BM130),BM130/BM$14,"")</f>
        <v>3.1788355379647956E-2</v>
      </c>
      <c r="BN181" s="90" t="str">
        <f t="shared" si="70"/>
        <v/>
      </c>
      <c r="BO181" s="90" t="str">
        <f t="shared" si="70"/>
        <v/>
      </c>
      <c r="BP181" s="90" t="str">
        <f t="shared" si="70"/>
        <v/>
      </c>
      <c r="BQ181" s="90">
        <f t="shared" si="70"/>
        <v>3.2300593276203035E-2</v>
      </c>
      <c r="BR181" s="90" t="str">
        <f t="shared" si="70"/>
        <v/>
      </c>
      <c r="BS181" s="90" t="str">
        <f t="shared" si="70"/>
        <v/>
      </c>
      <c r="BT181" s="90" t="str">
        <f t="shared" si="70"/>
        <v/>
      </c>
      <c r="BU181" s="90">
        <f t="shared" si="70"/>
        <v>3.3061327500630941E-2</v>
      </c>
      <c r="BV181" s="90" t="str">
        <f t="shared" si="70"/>
        <v/>
      </c>
      <c r="BW181" s="90" t="str">
        <f t="shared" si="70"/>
        <v/>
      </c>
      <c r="BX181" s="90" t="str">
        <f t="shared" si="70"/>
        <v/>
      </c>
      <c r="BY181" s="90">
        <f t="shared" si="70"/>
        <v>3.2014763700553638E-2</v>
      </c>
      <c r="BZ181" s="90" t="str">
        <f t="shared" si="70"/>
        <v/>
      </c>
      <c r="CA181" s="90" t="str">
        <f t="shared" si="70"/>
        <v/>
      </c>
      <c r="CB181" s="90" t="str">
        <f t="shared" si="70"/>
        <v/>
      </c>
      <c r="CC181" s="90">
        <f t="shared" si="70"/>
        <v>3.0520087200249145E-2</v>
      </c>
      <c r="CD181" s="90" t="str">
        <f t="shared" si="70"/>
        <v/>
      </c>
      <c r="CE181" s="90" t="str">
        <f t="shared" si="70"/>
        <v/>
      </c>
      <c r="CF181" s="90" t="str">
        <f t="shared" si="70"/>
        <v/>
      </c>
      <c r="CG181" s="90">
        <f>IF(ISNUMBER(CG130),CG130/CG$14,"")</f>
        <v>3.1948104601662274E-2</v>
      </c>
      <c r="CH181" s="90" t="str">
        <f t="shared" ref="CH181:DB181" si="71">IF(ISNUMBER(CH130),CH130/CH$14,"")</f>
        <v/>
      </c>
      <c r="CI181" s="90" t="str">
        <f t="shared" si="71"/>
        <v/>
      </c>
      <c r="CJ181" s="90" t="str">
        <f t="shared" si="71"/>
        <v/>
      </c>
      <c r="CK181" s="90">
        <f t="shared" si="71"/>
        <v>3.0829253365973072E-2</v>
      </c>
      <c r="CL181" s="90" t="str">
        <f t="shared" si="71"/>
        <v/>
      </c>
      <c r="CM181" s="90" t="str">
        <f t="shared" si="71"/>
        <v/>
      </c>
      <c r="CN181" s="90" t="str">
        <f t="shared" si="71"/>
        <v/>
      </c>
      <c r="CO181" s="90">
        <f t="shared" si="71"/>
        <v>3.1255021693716856E-2</v>
      </c>
      <c r="CP181" s="90" t="str">
        <f t="shared" si="71"/>
        <v/>
      </c>
      <c r="CQ181" s="90" t="str">
        <f t="shared" si="71"/>
        <v/>
      </c>
      <c r="CR181" s="90" t="str">
        <f t="shared" si="71"/>
        <v/>
      </c>
      <c r="CS181" s="90">
        <f t="shared" si="71"/>
        <v>2.8862478777589132E-2</v>
      </c>
      <c r="CT181" s="90" t="str">
        <f t="shared" si="71"/>
        <v/>
      </c>
      <c r="CU181" s="90" t="str">
        <f t="shared" si="71"/>
        <v/>
      </c>
      <c r="CV181" s="90" t="str">
        <f t="shared" si="71"/>
        <v/>
      </c>
      <c r="CW181" s="90">
        <f t="shared" si="71"/>
        <v>3.0086386654751267E-2</v>
      </c>
      <c r="CX181" s="90" t="str">
        <f t="shared" si="71"/>
        <v/>
      </c>
      <c r="CY181" s="90" t="str">
        <f t="shared" si="71"/>
        <v/>
      </c>
      <c r="CZ181" s="90" t="str">
        <f t="shared" si="71"/>
        <v/>
      </c>
      <c r="DA181" s="90">
        <f t="shared" si="71"/>
        <v>3.0248150431565968E-2</v>
      </c>
      <c r="DB181" s="90" t="str">
        <f t="shared" si="71"/>
        <v/>
      </c>
      <c r="DC181" s="90"/>
      <c r="DD181" s="90" t="str">
        <f>IF(ISNUMBER(DD130),DD130/DD$14,"")</f>
        <v/>
      </c>
      <c r="DE181" s="90" t="str">
        <f>IF(ISNUMBER(DE130),DE130/DE$14,"")</f>
        <v/>
      </c>
      <c r="DF181" s="90">
        <f>AVERAGE(CK181,BQ181,AW181,AC181,I181)</f>
        <v>3.0605899256867332E-2</v>
      </c>
      <c r="DJ181" s="90">
        <f>AVERAGE(CO181,BU181,BA181,AG181,M181)</f>
        <v>2.963723818798427E-2</v>
      </c>
      <c r="DN181" s="90">
        <f>AVERAGE(CS181,BY181,BE181,AK181,Q181)</f>
        <v>3.1506572304229666E-2</v>
      </c>
      <c r="DR181" s="90">
        <f>AVERAGE(CW181,CC181,BI181,AO181,U181)</f>
        <v>3.0564262013127445E-2</v>
      </c>
      <c r="DV181" s="90">
        <f ca="1">IF(ISNUMBER(DV130),DV130/DV$14,"")</f>
        <v>3.0586255688610006E-2</v>
      </c>
      <c r="DZ181" s="90">
        <f>DF181</f>
        <v>3.0605899256867332E-2</v>
      </c>
      <c r="EB181" s="1"/>
      <c r="EC181" s="1"/>
      <c r="ED181" s="268">
        <f>DJ181</f>
        <v>2.963723818798427E-2</v>
      </c>
      <c r="EE181" s="1"/>
      <c r="EF181" s="1"/>
      <c r="EG181" s="1"/>
      <c r="EH181" s="268">
        <f>DN181</f>
        <v>3.1506572304229666E-2</v>
      </c>
      <c r="EI181" s="1"/>
      <c r="EJ181" s="1"/>
      <c r="EK181" s="1"/>
      <c r="EL181" s="268">
        <f>DR181</f>
        <v>3.0564262013127445E-2</v>
      </c>
      <c r="EP181" s="90">
        <f ca="1">IF(ISNUMBER(EP130),EP130/EP$14,"")</f>
        <v>3.0585921413256782E-2</v>
      </c>
      <c r="ET181" s="90">
        <f>DZ181</f>
        <v>3.0605899256867332E-2</v>
      </c>
      <c r="EV181" s="1"/>
      <c r="EW181" s="1"/>
      <c r="EX181" s="268">
        <f>ED181</f>
        <v>2.963723818798427E-2</v>
      </c>
      <c r="EY181" s="1"/>
      <c r="EZ181" s="1"/>
      <c r="FA181" s="1"/>
      <c r="FB181" s="268">
        <f>EH181</f>
        <v>3.1506572304229666E-2</v>
      </c>
      <c r="FC181" s="1"/>
      <c r="FD181" s="1"/>
      <c r="FE181" s="1"/>
      <c r="FF181" s="268">
        <f>EL181</f>
        <v>3.0564262013127445E-2</v>
      </c>
      <c r="FJ181" s="90">
        <f ca="1">IF(ISNUMBER(FJ130),FJ130/FJ$14,"")</f>
        <v>3.0587132741355608E-2</v>
      </c>
      <c r="FN181" s="90">
        <f>ET181</f>
        <v>3.0605899256867332E-2</v>
      </c>
      <c r="FP181" s="1"/>
      <c r="FQ181" s="1"/>
      <c r="FR181" s="268">
        <f>EX181</f>
        <v>2.963723818798427E-2</v>
      </c>
      <c r="FS181" s="1"/>
      <c r="FT181" s="1"/>
      <c r="FU181" s="1"/>
      <c r="FV181" s="268">
        <f>FB181</f>
        <v>3.1506572304229666E-2</v>
      </c>
      <c r="FW181" s="1"/>
      <c r="FX181" s="1"/>
      <c r="FY181" s="1"/>
      <c r="FZ181" s="268">
        <f>FF181</f>
        <v>3.0564262013127445E-2</v>
      </c>
      <c r="GD181" s="90">
        <f ca="1">IF(ISNUMBER(GD130),GD130/GD$14,"")</f>
        <v>3.0584025236374858E-2</v>
      </c>
      <c r="GH181" s="90">
        <f>FN181</f>
        <v>3.0605899256867332E-2</v>
      </c>
      <c r="GJ181" s="1"/>
      <c r="GK181" s="1"/>
      <c r="GL181" s="268">
        <f>FR181</f>
        <v>2.963723818798427E-2</v>
      </c>
      <c r="GM181" s="1"/>
      <c r="GN181" s="1"/>
      <c r="GO181" s="1"/>
      <c r="GP181" s="268">
        <f>FV181</f>
        <v>3.1506572304229666E-2</v>
      </c>
      <c r="GQ181" s="1"/>
      <c r="GR181" s="1"/>
      <c r="GS181" s="1"/>
      <c r="GT181" s="268">
        <f>FZ181</f>
        <v>3.0564262013127445E-2</v>
      </c>
      <c r="GX181" s="90">
        <f ca="1">IF(ISNUMBER(GX130),GX130/GX$14,"")</f>
        <v>3.0583954042563113E-2</v>
      </c>
      <c r="HB181" s="90">
        <f>GH181</f>
        <v>3.0605899256867332E-2</v>
      </c>
      <c r="HD181" s="1"/>
      <c r="HE181" s="1"/>
      <c r="HF181" s="268">
        <f>GL181</f>
        <v>2.963723818798427E-2</v>
      </c>
      <c r="HG181" s="1"/>
      <c r="HH181" s="1"/>
      <c r="HI181" s="1"/>
      <c r="HJ181" s="268">
        <f>GP181</f>
        <v>3.1506572304229666E-2</v>
      </c>
      <c r="HK181" s="1"/>
      <c r="HL181" s="1"/>
      <c r="HM181" s="1"/>
      <c r="HN181" s="268">
        <f>GT181</f>
        <v>3.0564262013127445E-2</v>
      </c>
      <c r="HR181" s="90">
        <f ca="1">IF(ISNUMBER(HR130),HR130/HR$14,"")</f>
        <v>3.0583892855397202E-2</v>
      </c>
      <c r="HV181" s="90">
        <f>HB181</f>
        <v>3.0605899256867332E-2</v>
      </c>
      <c r="HX181" s="1"/>
      <c r="HY181" s="1"/>
      <c r="HZ181" s="268">
        <f>HF181</f>
        <v>2.963723818798427E-2</v>
      </c>
      <c r="IA181" s="1"/>
      <c r="IB181" s="1"/>
      <c r="IC181" s="1"/>
      <c r="ID181" s="268">
        <f>HJ181</f>
        <v>3.1506572304229666E-2</v>
      </c>
      <c r="IE181" s="1"/>
      <c r="IF181" s="1"/>
      <c r="IG181" s="1"/>
      <c r="IH181" s="268">
        <f>HN181</f>
        <v>3.0564262013127445E-2</v>
      </c>
      <c r="IL181" s="90">
        <f ca="1">IF(ISNUMBER(IL130),IL130/IL$14,"")</f>
        <v>3.0583841933773129E-2</v>
      </c>
      <c r="IP181" s="90">
        <f>HV181</f>
        <v>3.0605899256867332E-2</v>
      </c>
      <c r="IR181" s="1"/>
      <c r="IS181" s="1"/>
      <c r="IT181" s="268">
        <f>HZ181</f>
        <v>2.963723818798427E-2</v>
      </c>
      <c r="IU181" s="1"/>
      <c r="IV181" s="1"/>
      <c r="IW181" s="1"/>
      <c r="IX181" s="268">
        <f>ID181</f>
        <v>3.1506572304229666E-2</v>
      </c>
      <c r="IY181" s="1"/>
      <c r="IZ181" s="1"/>
      <c r="JA181" s="1"/>
      <c r="JB181" s="268">
        <f>IH181</f>
        <v>3.0564262013127445E-2</v>
      </c>
      <c r="JF181" s="90">
        <f ca="1">IF(ISNUMBER(JF130),JF130/JF$14,"")</f>
        <v>3.0583877487800327E-2</v>
      </c>
      <c r="JJ181" s="90">
        <f>IP181</f>
        <v>3.0605899256867332E-2</v>
      </c>
      <c r="JL181" s="1"/>
      <c r="JM181" s="1"/>
      <c r="JN181" s="268">
        <f>IT181</f>
        <v>2.963723818798427E-2</v>
      </c>
      <c r="JO181" s="1"/>
      <c r="JP181" s="1"/>
      <c r="JQ181" s="1"/>
      <c r="JR181" s="268">
        <f>IX181</f>
        <v>3.1506572304229666E-2</v>
      </c>
      <c r="JS181" s="1"/>
      <c r="JT181" s="1"/>
      <c r="JU181" s="1"/>
      <c r="JV181" s="268">
        <f>JB181</f>
        <v>3.0564262013127445E-2</v>
      </c>
      <c r="JZ181" s="90">
        <f ca="1">IF(ISNUMBER(JZ130),JZ130/JZ$14,"")</f>
        <v>3.0583913568314264E-2</v>
      </c>
      <c r="KD181" s="90">
        <f>JJ181</f>
        <v>3.0605899256867332E-2</v>
      </c>
      <c r="KF181" s="1"/>
      <c r="KG181" s="1"/>
      <c r="KH181" s="268">
        <f>JN181</f>
        <v>2.963723818798427E-2</v>
      </c>
      <c r="KI181" s="1"/>
      <c r="KJ181" s="1"/>
      <c r="KK181" s="1"/>
      <c r="KL181" s="268">
        <f>JR181</f>
        <v>3.1506572304229666E-2</v>
      </c>
      <c r="KM181" s="1"/>
      <c r="KN181" s="1"/>
      <c r="KO181" s="1"/>
      <c r="KP181" s="268">
        <f>JV181</f>
        <v>3.0564262013127445E-2</v>
      </c>
      <c r="KT181" s="90">
        <f ca="1">IF(ISNUMBER(KT130),KT130/KT$14,"")</f>
        <v>3.058394845688913E-2</v>
      </c>
    </row>
    <row r="182" spans="1:307">
      <c r="A182" s="18" t="str">
        <f>B155&amp;" as a percent of sales"</f>
        <v>Proceeds from sales of property and equipment as a percent of sales</v>
      </c>
      <c r="I182" s="90">
        <f t="shared" ref="I182:BL182" si="72">IF(ISNUMBER(I155),I155/I$14,"")</f>
        <v>2.449979583503471E-4</v>
      </c>
      <c r="J182" s="90" t="str">
        <f t="shared" si="72"/>
        <v/>
      </c>
      <c r="K182" s="90" t="str">
        <f t="shared" si="72"/>
        <v/>
      </c>
      <c r="L182" s="90" t="str">
        <f t="shared" si="72"/>
        <v/>
      </c>
      <c r="M182" s="90">
        <f t="shared" si="72"/>
        <v>1.675603217158177E-4</v>
      </c>
      <c r="N182" s="90" t="str">
        <f t="shared" si="72"/>
        <v/>
      </c>
      <c r="O182" s="90" t="str">
        <f t="shared" si="72"/>
        <v/>
      </c>
      <c r="P182" s="90" t="str">
        <f t="shared" si="72"/>
        <v/>
      </c>
      <c r="Q182" s="90">
        <f t="shared" si="72"/>
        <v>2.4717805058910769E-4</v>
      </c>
      <c r="R182" s="90" t="str">
        <f t="shared" si="72"/>
        <v/>
      </c>
      <c r="S182" s="90" t="str">
        <f t="shared" si="72"/>
        <v/>
      </c>
      <c r="T182" s="90" t="str">
        <f t="shared" si="72"/>
        <v/>
      </c>
      <c r="U182" s="90">
        <f t="shared" si="72"/>
        <v>1.0900879856731293E-3</v>
      </c>
      <c r="V182" s="90" t="str">
        <f t="shared" si="72"/>
        <v/>
      </c>
      <c r="W182" s="90" t="str">
        <f t="shared" si="72"/>
        <v/>
      </c>
      <c r="X182" s="90" t="str">
        <f t="shared" si="72"/>
        <v/>
      </c>
      <c r="Y182" s="90">
        <f t="shared" si="72"/>
        <v>4.4750920445068247E-4</v>
      </c>
      <c r="Z182" s="90" t="str">
        <f t="shared" si="72"/>
        <v/>
      </c>
      <c r="AA182" s="90" t="str">
        <f t="shared" si="72"/>
        <v/>
      </c>
      <c r="AB182" s="90" t="str">
        <f t="shared" si="72"/>
        <v/>
      </c>
      <c r="AC182" s="90">
        <f t="shared" si="72"/>
        <v>4.7311149660936763E-4</v>
      </c>
      <c r="AD182" s="90" t="str">
        <f t="shared" si="72"/>
        <v/>
      </c>
      <c r="AE182" s="90" t="str">
        <f t="shared" si="72"/>
        <v/>
      </c>
      <c r="AF182" s="90" t="str">
        <f t="shared" si="72"/>
        <v/>
      </c>
      <c r="AG182" s="90">
        <f t="shared" si="72"/>
        <v>4.1921690282552195E-4</v>
      </c>
      <c r="AH182" s="90" t="str">
        <f t="shared" si="72"/>
        <v/>
      </c>
      <c r="AI182" s="90" t="str">
        <f t="shared" si="72"/>
        <v/>
      </c>
      <c r="AJ182" s="90" t="str">
        <f t="shared" si="72"/>
        <v/>
      </c>
      <c r="AK182" s="90">
        <f t="shared" si="72"/>
        <v>0</v>
      </c>
      <c r="AL182" s="90" t="str">
        <f t="shared" si="72"/>
        <v/>
      </c>
      <c r="AM182" s="90" t="str">
        <f t="shared" si="72"/>
        <v/>
      </c>
      <c r="AN182" s="90" t="str">
        <f t="shared" si="72"/>
        <v/>
      </c>
      <c r="AO182" s="90">
        <f t="shared" si="72"/>
        <v>2.3737933217281215E-3</v>
      </c>
      <c r="AP182" s="90" t="str">
        <f t="shared" si="72"/>
        <v/>
      </c>
      <c r="AQ182" s="90" t="str">
        <f t="shared" si="72"/>
        <v/>
      </c>
      <c r="AR182" s="90" t="str">
        <f t="shared" si="72"/>
        <v/>
      </c>
      <c r="AS182" s="90">
        <f t="shared" si="72"/>
        <v>8.3253802262066724E-4</v>
      </c>
      <c r="AT182" s="90" t="str">
        <f t="shared" si="72"/>
        <v/>
      </c>
      <c r="AU182" s="90" t="str">
        <f t="shared" si="72"/>
        <v/>
      </c>
      <c r="AV182" s="90" t="str">
        <f t="shared" si="72"/>
        <v/>
      </c>
      <c r="AW182" s="90">
        <f t="shared" si="72"/>
        <v>1.6191709844559586E-4</v>
      </c>
      <c r="AX182" s="90" t="str">
        <f t="shared" si="72"/>
        <v/>
      </c>
      <c r="AY182" s="90" t="str">
        <f t="shared" si="72"/>
        <v/>
      </c>
      <c r="AZ182" s="90" t="str">
        <f t="shared" si="72"/>
        <v/>
      </c>
      <c r="BA182" s="90">
        <f t="shared" si="72"/>
        <v>2.5906735751295336E-4</v>
      </c>
      <c r="BB182" s="90" t="str">
        <f t="shared" si="72"/>
        <v/>
      </c>
      <c r="BC182" s="90" t="str">
        <f t="shared" si="72"/>
        <v/>
      </c>
      <c r="BD182" s="90" t="str">
        <f t="shared" si="72"/>
        <v/>
      </c>
      <c r="BE182" s="90">
        <f t="shared" si="72"/>
        <v>8.3752093802345063E-5</v>
      </c>
      <c r="BF182" s="90" t="str">
        <f t="shared" si="72"/>
        <v/>
      </c>
      <c r="BG182" s="90" t="str">
        <f t="shared" si="72"/>
        <v/>
      </c>
      <c r="BH182" s="90" t="str">
        <f t="shared" si="72"/>
        <v/>
      </c>
      <c r="BI182" s="90">
        <f t="shared" si="72"/>
        <v>8.2419846699085137E-5</v>
      </c>
      <c r="BJ182" s="90" t="str">
        <f t="shared" si="72"/>
        <v/>
      </c>
      <c r="BK182" s="90" t="str">
        <f t="shared" si="72"/>
        <v/>
      </c>
      <c r="BL182" s="90" t="str">
        <f t="shared" si="72"/>
        <v/>
      </c>
      <c r="BM182" s="90">
        <f t="shared" ref="BM182:CF182" si="73">IF(ISNUMBER(BM155),BM155/BM$14,"")</f>
        <v>1.4581814394333924E-4</v>
      </c>
      <c r="BN182" s="90" t="str">
        <f t="shared" si="73"/>
        <v/>
      </c>
      <c r="BO182" s="90" t="str">
        <f t="shared" si="73"/>
        <v/>
      </c>
      <c r="BP182" s="90" t="str">
        <f t="shared" si="73"/>
        <v/>
      </c>
      <c r="BQ182" s="90">
        <f t="shared" si="73"/>
        <v>8.2399472643375076E-5</v>
      </c>
      <c r="BR182" s="90" t="str">
        <f t="shared" si="73"/>
        <v/>
      </c>
      <c r="BS182" s="90" t="str">
        <f t="shared" si="73"/>
        <v/>
      </c>
      <c r="BT182" s="90" t="str">
        <f t="shared" si="73"/>
        <v/>
      </c>
      <c r="BU182" s="90">
        <f t="shared" si="73"/>
        <v>4.2062757634390513E-3</v>
      </c>
      <c r="BV182" s="90" t="str">
        <f t="shared" si="73"/>
        <v/>
      </c>
      <c r="BW182" s="90" t="str">
        <f t="shared" si="73"/>
        <v/>
      </c>
      <c r="BX182" s="90" t="str">
        <f t="shared" si="73"/>
        <v/>
      </c>
      <c r="BY182" s="90">
        <f t="shared" si="73"/>
        <v>-1.9337238225146432E-2</v>
      </c>
      <c r="BZ182" s="90" t="str">
        <f t="shared" si="73"/>
        <v/>
      </c>
      <c r="CA182" s="90" t="str">
        <f t="shared" si="73"/>
        <v/>
      </c>
      <c r="CB182" s="90" t="str">
        <f t="shared" si="73"/>
        <v/>
      </c>
      <c r="CC182" s="90">
        <f t="shared" si="73"/>
        <v>3.8928682653379011E-4</v>
      </c>
      <c r="CD182" s="90" t="str">
        <f t="shared" si="73"/>
        <v/>
      </c>
      <c r="CE182" s="90" t="str">
        <f t="shared" si="73"/>
        <v/>
      </c>
      <c r="CF182" s="90" t="str">
        <f t="shared" si="73"/>
        <v/>
      </c>
      <c r="CG182" s="90">
        <f>IF(ISNUMBER(CG155),CG155/CG$14,"")</f>
        <v>-3.7502533954996958E-3</v>
      </c>
      <c r="CH182" s="90" t="str">
        <f>IF(ISNUMBER(CH155),CH155/CH$14,"")</f>
        <v/>
      </c>
      <c r="CI182" s="90" t="str">
        <f>IF(ISNUMBER(CI155),CI155/CI$14,"")</f>
        <v/>
      </c>
      <c r="CJ182" s="90" t="str">
        <f>IF(ISNUMBER(CJ155),CJ155/CJ$14,"")</f>
        <v/>
      </c>
      <c r="CK182" s="90">
        <f t="shared" ref="CK182:DA182" si="74">IF(ISNUMBER(CK155),CK155/CK$14,"")</f>
        <v>1.5299877600979191E-4</v>
      </c>
      <c r="CL182" s="90" t="str">
        <f t="shared" si="74"/>
        <v/>
      </c>
      <c r="CM182" s="90" t="str">
        <f t="shared" si="74"/>
        <v/>
      </c>
      <c r="CN182" s="90" t="str">
        <f t="shared" si="74"/>
        <v/>
      </c>
      <c r="CO182" s="90">
        <f t="shared" si="74"/>
        <v>6.4277679575767315E-4</v>
      </c>
      <c r="CP182" s="90" t="str">
        <f t="shared" si="74"/>
        <v/>
      </c>
      <c r="CQ182" s="90" t="str">
        <f t="shared" si="74"/>
        <v/>
      </c>
      <c r="CR182" s="90" t="str">
        <f t="shared" si="74"/>
        <v/>
      </c>
      <c r="CS182" s="90">
        <f t="shared" si="74"/>
        <v>3.8586201574317022E-4</v>
      </c>
      <c r="CT182" s="90" t="str">
        <f t="shared" si="74"/>
        <v/>
      </c>
      <c r="CU182" s="90" t="str">
        <f t="shared" si="74"/>
        <v/>
      </c>
      <c r="CV182" s="90" t="str">
        <f t="shared" si="74"/>
        <v/>
      </c>
      <c r="CW182" s="90">
        <f t="shared" si="74"/>
        <v>5.2129877867143279E-4</v>
      </c>
      <c r="CX182" s="90" t="str">
        <f t="shared" si="74"/>
        <v/>
      </c>
      <c r="CY182" s="90" t="str">
        <f t="shared" si="74"/>
        <v/>
      </c>
      <c r="CZ182" s="90" t="str">
        <f t="shared" si="74"/>
        <v/>
      </c>
      <c r="DA182" s="90">
        <f t="shared" si="74"/>
        <v>4.2385943279901354E-4</v>
      </c>
      <c r="DF182" s="90">
        <f>AVERAGE(DA182,BM182,AS182,Y182)</f>
        <v>4.6243120095342563E-4</v>
      </c>
      <c r="DJ182" s="268">
        <f>DF182</f>
        <v>4.6243120095342563E-4</v>
      </c>
      <c r="DN182" s="268">
        <f>DJ182</f>
        <v>4.6243120095342563E-4</v>
      </c>
      <c r="DR182" s="268">
        <f>DN182</f>
        <v>4.6243120095342563E-4</v>
      </c>
      <c r="DV182" s="90">
        <f ca="1">IF(ISNUMBER(DV155),DV155/DV$14,"")</f>
        <v>0</v>
      </c>
      <c r="DZ182" s="90">
        <f ca="1">AVERAGE(DV182,DA182)</f>
        <v>2.1192971639950677E-4</v>
      </c>
      <c r="EB182" s="1"/>
      <c r="EC182" s="1"/>
      <c r="ED182" s="268">
        <f ca="1">DZ182</f>
        <v>2.1192971639950677E-4</v>
      </c>
      <c r="EE182" s="1"/>
      <c r="EF182" s="1"/>
      <c r="EG182" s="1"/>
      <c r="EH182" s="268">
        <f ca="1">ED182</f>
        <v>2.1192971639950677E-4</v>
      </c>
      <c r="EI182" s="1"/>
      <c r="EJ182" s="1"/>
      <c r="EK182" s="1"/>
      <c r="EL182" s="268">
        <f ca="1">EH182</f>
        <v>2.1192971639950677E-4</v>
      </c>
      <c r="EP182" s="90">
        <f ca="1">IF(ISNUMBER(EP155),EP155/EP$14,"")</f>
        <v>0</v>
      </c>
      <c r="ET182" s="90">
        <f ca="1">AVERAGE(EP182,DV182)</f>
        <v>0</v>
      </c>
      <c r="EV182" s="1"/>
      <c r="EW182" s="1"/>
      <c r="EX182" s="268">
        <f ca="1">ET182</f>
        <v>0</v>
      </c>
      <c r="EY182" s="1"/>
      <c r="EZ182" s="1"/>
      <c r="FA182" s="1"/>
      <c r="FB182" s="268">
        <f ca="1">EX182</f>
        <v>0</v>
      </c>
      <c r="FC182" s="1"/>
      <c r="FD182" s="1"/>
      <c r="FE182" s="1"/>
      <c r="FF182" s="268">
        <f ca="1">FB182</f>
        <v>0</v>
      </c>
      <c r="FJ182" s="90">
        <f ca="1">IF(ISNUMBER(FJ155),FJ155/FJ$14,"")</f>
        <v>0</v>
      </c>
      <c r="FN182" s="90">
        <f ca="1">AVERAGE(FJ182,EP182)</f>
        <v>0</v>
      </c>
      <c r="FP182" s="1"/>
      <c r="FQ182" s="1"/>
      <c r="FR182" s="268">
        <f ca="1">FN182</f>
        <v>0</v>
      </c>
      <c r="FS182" s="1"/>
      <c r="FT182" s="1"/>
      <c r="FU182" s="1"/>
      <c r="FV182" s="268">
        <f ca="1">FR182</f>
        <v>0</v>
      </c>
      <c r="FW182" s="1"/>
      <c r="FX182" s="1"/>
      <c r="FY182" s="1"/>
      <c r="FZ182" s="268">
        <f ca="1">FV182</f>
        <v>0</v>
      </c>
      <c r="GD182" s="90">
        <f ca="1">IF(ISNUMBER(GD155),GD155/GD$14,"")</f>
        <v>0</v>
      </c>
      <c r="GH182" s="90">
        <f ca="1">AVERAGE(GD182,FJ182)</f>
        <v>0</v>
      </c>
      <c r="GJ182" s="1"/>
      <c r="GK182" s="1"/>
      <c r="GL182" s="268">
        <f ca="1">GH182</f>
        <v>0</v>
      </c>
      <c r="GM182" s="1"/>
      <c r="GN182" s="1"/>
      <c r="GO182" s="1"/>
      <c r="GP182" s="268">
        <f ca="1">GL182</f>
        <v>0</v>
      </c>
      <c r="GQ182" s="1"/>
      <c r="GR182" s="1"/>
      <c r="GS182" s="1"/>
      <c r="GT182" s="268">
        <f ca="1">GP182</f>
        <v>0</v>
      </c>
      <c r="GX182" s="90">
        <f ca="1">IF(ISNUMBER(GX155),GX155/GX$14,"")</f>
        <v>0</v>
      </c>
      <c r="HB182" s="90">
        <f ca="1">AVERAGE(GX182,GD182)</f>
        <v>0</v>
      </c>
      <c r="HD182" s="1"/>
      <c r="HE182" s="1"/>
      <c r="HF182" s="268">
        <f ca="1">HB182</f>
        <v>0</v>
      </c>
      <c r="HG182" s="1"/>
      <c r="HH182" s="1"/>
      <c r="HI182" s="1"/>
      <c r="HJ182" s="268">
        <f ca="1">HF182</f>
        <v>0</v>
      </c>
      <c r="HK182" s="1"/>
      <c r="HL182" s="1"/>
      <c r="HM182" s="1"/>
      <c r="HN182" s="268">
        <f ca="1">HJ182</f>
        <v>0</v>
      </c>
      <c r="HR182" s="90">
        <f ca="1">IF(ISNUMBER(HR155),HR155/HR$14,"")</f>
        <v>0</v>
      </c>
      <c r="HV182" s="90">
        <f ca="1">AVERAGE(HR182,GX182)</f>
        <v>0</v>
      </c>
      <c r="HX182" s="1"/>
      <c r="HY182" s="1"/>
      <c r="HZ182" s="268">
        <f ca="1">HV182</f>
        <v>0</v>
      </c>
      <c r="IA182" s="1"/>
      <c r="IB182" s="1"/>
      <c r="IC182" s="1"/>
      <c r="ID182" s="268">
        <f ca="1">HZ182</f>
        <v>0</v>
      </c>
      <c r="IE182" s="1"/>
      <c r="IF182" s="1"/>
      <c r="IG182" s="1"/>
      <c r="IH182" s="268">
        <f ca="1">ID182</f>
        <v>0</v>
      </c>
      <c r="IL182" s="90">
        <f ca="1">IF(ISNUMBER(IL155),IL155/IL$14,"")</f>
        <v>0</v>
      </c>
      <c r="IP182" s="90">
        <f ca="1">AVERAGE(IL182,HR182)</f>
        <v>0</v>
      </c>
      <c r="IR182" s="1"/>
      <c r="IS182" s="1"/>
      <c r="IT182" s="268">
        <f ca="1">IP182</f>
        <v>0</v>
      </c>
      <c r="IU182" s="1"/>
      <c r="IV182" s="1"/>
      <c r="IW182" s="1"/>
      <c r="IX182" s="268">
        <f ca="1">IT182</f>
        <v>0</v>
      </c>
      <c r="IY182" s="1"/>
      <c r="IZ182" s="1"/>
      <c r="JA182" s="1"/>
      <c r="JB182" s="268">
        <f ca="1">IX182</f>
        <v>0</v>
      </c>
      <c r="JF182" s="90">
        <f ca="1">IF(ISNUMBER(JF155),JF155/JF$14,"")</f>
        <v>0</v>
      </c>
      <c r="JJ182" s="90">
        <f ca="1">AVERAGE(JF182,IL182)</f>
        <v>0</v>
      </c>
      <c r="JL182" s="1"/>
      <c r="JM182" s="1"/>
      <c r="JN182" s="268">
        <f ca="1">JJ182</f>
        <v>0</v>
      </c>
      <c r="JO182" s="1"/>
      <c r="JP182" s="1"/>
      <c r="JQ182" s="1"/>
      <c r="JR182" s="268">
        <f ca="1">JN182</f>
        <v>0</v>
      </c>
      <c r="JS182" s="1"/>
      <c r="JT182" s="1"/>
      <c r="JU182" s="1"/>
      <c r="JV182" s="268">
        <f ca="1">JR182</f>
        <v>0</v>
      </c>
      <c r="JZ182" s="90">
        <f ca="1">IF(ISNUMBER(JZ155),JZ155/JZ$14,"")</f>
        <v>0</v>
      </c>
      <c r="KD182" s="90">
        <f ca="1">AVERAGE(JZ182,JF182)</f>
        <v>0</v>
      </c>
      <c r="KF182" s="1"/>
      <c r="KG182" s="1"/>
      <c r="KH182" s="268">
        <f ca="1">KD182</f>
        <v>0</v>
      </c>
      <c r="KI182" s="1"/>
      <c r="KJ182" s="1"/>
      <c r="KK182" s="1"/>
      <c r="KL182" s="268">
        <f ca="1">KH182</f>
        <v>0</v>
      </c>
      <c r="KM182" s="1"/>
      <c r="KN182" s="1"/>
      <c r="KO182" s="1"/>
      <c r="KP182" s="268">
        <f ca="1">KL182</f>
        <v>0</v>
      </c>
      <c r="KT182" s="90">
        <f ca="1">IF(ISNUMBER(KT155),KT155/KT$14,"")</f>
        <v>0</v>
      </c>
    </row>
    <row r="183" spans="1:307">
      <c r="AB183"/>
      <c r="AV183"/>
    </row>
    <row r="184" spans="1:307" s="3" customFormat="1">
      <c r="A184" s="461"/>
      <c r="B184" s="461"/>
      <c r="C184" s="461"/>
      <c r="D184" s="461"/>
      <c r="E184" s="461"/>
      <c r="F184" s="461"/>
      <c r="G184" s="349"/>
      <c r="H184" s="461"/>
      <c r="I184" s="349"/>
      <c r="J184" s="349"/>
      <c r="K184" s="349"/>
      <c r="L184" s="349"/>
      <c r="M184" s="349"/>
      <c r="N184" s="349"/>
      <c r="O184" s="349"/>
      <c r="P184" s="349"/>
      <c r="Q184" s="349"/>
      <c r="R184" s="349"/>
      <c r="S184" s="349"/>
      <c r="T184" s="349"/>
      <c r="U184" s="349"/>
      <c r="V184" s="349"/>
      <c r="W184" s="349"/>
      <c r="X184" s="349"/>
      <c r="Y184" s="349"/>
      <c r="Z184" s="349"/>
      <c r="AA184" s="349"/>
      <c r="AB184" s="461"/>
      <c r="AC184" s="349"/>
      <c r="AD184" s="349"/>
      <c r="AE184" s="349"/>
      <c r="AF184" s="349"/>
      <c r="AG184" s="349"/>
      <c r="AH184" s="349"/>
      <c r="AI184" s="349"/>
      <c r="AJ184" s="349"/>
      <c r="AK184" s="349"/>
      <c r="AL184" s="349"/>
      <c r="AM184" s="349"/>
      <c r="AN184" s="349"/>
      <c r="AO184" s="349"/>
      <c r="AP184" s="349"/>
      <c r="AQ184" s="349"/>
      <c r="AR184" s="349"/>
      <c r="AS184" s="349"/>
      <c r="AT184" s="349"/>
      <c r="AU184" s="349"/>
      <c r="AV184" s="461"/>
      <c r="AW184" s="349"/>
      <c r="AX184" s="349"/>
      <c r="AY184" s="349"/>
      <c r="AZ184" s="349"/>
      <c r="BA184" s="349"/>
      <c r="BB184" s="349"/>
      <c r="BC184" s="349"/>
      <c r="BD184" s="349"/>
      <c r="BE184" s="349"/>
      <c r="BF184" s="349"/>
      <c r="BG184" s="349"/>
      <c r="BH184" s="349"/>
      <c r="BI184" s="349"/>
      <c r="BJ184" s="349"/>
      <c r="BK184" s="349"/>
      <c r="BL184" s="349"/>
      <c r="BM184" s="349"/>
      <c r="BN184" s="349"/>
      <c r="BO184" s="349"/>
      <c r="BP184" s="461"/>
      <c r="BQ184" s="349"/>
      <c r="BR184" s="349"/>
      <c r="BS184" s="349"/>
      <c r="BT184" s="349"/>
      <c r="BU184" s="349"/>
      <c r="BV184" s="349"/>
      <c r="BW184" s="349"/>
      <c r="BX184" s="349"/>
      <c r="BY184" s="349"/>
      <c r="BZ184" s="349"/>
      <c r="CA184" s="349"/>
      <c r="CB184" s="349"/>
      <c r="CC184" s="349"/>
      <c r="CD184" s="349"/>
      <c r="CE184" s="349"/>
      <c r="CF184" s="349"/>
      <c r="CG184" s="349"/>
      <c r="CH184" s="349"/>
      <c r="CI184" s="412"/>
      <c r="CJ184" s="412"/>
      <c r="CK184" s="349"/>
      <c r="CL184" s="412"/>
      <c r="CM184" s="412"/>
      <c r="CN184" s="412"/>
      <c r="CO184" s="349"/>
      <c r="CP184" s="412"/>
      <c r="CQ184" s="412"/>
      <c r="CR184" s="412"/>
      <c r="CS184" s="349"/>
      <c r="CT184" s="412"/>
      <c r="CU184" s="412"/>
      <c r="CV184" s="412"/>
      <c r="CW184" s="349"/>
      <c r="CX184" s="412"/>
      <c r="CY184" s="412"/>
      <c r="CZ184" s="412"/>
      <c r="DA184" s="349"/>
      <c r="DB184" s="412"/>
      <c r="DC184" s="412"/>
      <c r="DD184" s="349"/>
      <c r="DE184" s="412"/>
      <c r="DF184" s="349"/>
      <c r="DG184" s="349"/>
      <c r="DH184" s="412"/>
      <c r="DI184" s="412"/>
      <c r="DJ184" s="412"/>
      <c r="DK184" s="412"/>
      <c r="DL184" s="412"/>
      <c r="DM184" s="412"/>
      <c r="DN184" s="412"/>
      <c r="DO184" s="412"/>
      <c r="DP184" s="412"/>
      <c r="DQ184" s="412"/>
      <c r="DR184" s="349"/>
      <c r="DS184" s="349"/>
      <c r="DT184" s="349"/>
      <c r="DU184" s="349"/>
      <c r="DV184" s="349"/>
      <c r="DW184" s="349"/>
      <c r="DX184" s="349"/>
      <c r="DY184" s="349"/>
      <c r="DZ184" s="349"/>
      <c r="EA184" s="349"/>
      <c r="EB184" s="349"/>
      <c r="EC184" s="349"/>
      <c r="ED184" s="349"/>
      <c r="EE184" s="349"/>
      <c r="EF184" s="349"/>
      <c r="EG184" s="349"/>
      <c r="EH184" s="349"/>
      <c r="EI184" s="349"/>
      <c r="EJ184" s="349"/>
      <c r="EK184" s="349"/>
      <c r="EL184" s="349"/>
      <c r="EM184" s="349"/>
      <c r="EN184" s="349"/>
      <c r="EO184" s="349"/>
      <c r="EP184" s="349"/>
      <c r="EQ184" s="349"/>
      <c r="ER184" s="349"/>
      <c r="ES184" s="349"/>
      <c r="ET184" s="349"/>
      <c r="EU184" s="349"/>
      <c r="EV184" s="349"/>
      <c r="EW184" s="349"/>
      <c r="EX184" s="349"/>
      <c r="EY184" s="349"/>
      <c r="EZ184" s="349"/>
      <c r="FA184" s="349"/>
      <c r="FB184" s="349"/>
      <c r="FC184" s="349"/>
      <c r="FD184" s="349"/>
      <c r="FE184" s="349"/>
      <c r="FF184" s="349"/>
      <c r="FG184" s="349"/>
      <c r="FH184" s="349"/>
      <c r="FI184" s="349"/>
      <c r="FJ184" s="349"/>
      <c r="FK184" s="349"/>
      <c r="FL184" s="349"/>
      <c r="FM184" s="349"/>
      <c r="FN184" s="349"/>
      <c r="FO184" s="349"/>
      <c r="FP184" s="349"/>
      <c r="FQ184" s="349"/>
      <c r="FR184" s="349"/>
      <c r="FS184" s="349"/>
      <c r="FT184" s="349"/>
      <c r="FU184" s="349"/>
      <c r="FV184" s="349"/>
      <c r="FW184" s="349"/>
      <c r="FX184" s="349"/>
      <c r="FY184" s="349"/>
      <c r="FZ184" s="349"/>
      <c r="GA184" s="349"/>
      <c r="GB184" s="349"/>
      <c r="GC184" s="349"/>
      <c r="GD184" s="349"/>
      <c r="GE184" s="349"/>
      <c r="GF184" s="349"/>
      <c r="GG184" s="349"/>
      <c r="GH184" s="349"/>
      <c r="GI184" s="349"/>
      <c r="GJ184" s="349"/>
      <c r="GK184" s="349"/>
      <c r="GL184" s="349"/>
      <c r="GM184" s="349"/>
      <c r="GN184" s="349"/>
      <c r="GO184" s="349"/>
      <c r="GP184" s="349"/>
      <c r="GQ184" s="349"/>
      <c r="GR184" s="349"/>
      <c r="GS184" s="349"/>
      <c r="GT184" s="349"/>
      <c r="GU184" s="349"/>
      <c r="GV184" s="349"/>
      <c r="GW184" s="349"/>
      <c r="GX184" s="349"/>
      <c r="GY184" s="349"/>
      <c r="GZ184" s="349"/>
      <c r="HA184" s="349"/>
      <c r="HB184" s="349"/>
      <c r="HC184" s="349"/>
      <c r="HD184" s="349"/>
      <c r="HE184" s="349"/>
      <c r="HF184" s="349"/>
      <c r="HG184" s="349"/>
      <c r="HH184" s="349"/>
      <c r="HI184" s="349"/>
      <c r="HJ184" s="349"/>
      <c r="HK184" s="349"/>
      <c r="HL184" s="349"/>
      <c r="HM184" s="349"/>
      <c r="HN184" s="349"/>
      <c r="HO184" s="349"/>
      <c r="HP184" s="349"/>
      <c r="HQ184" s="349"/>
      <c r="HR184" s="349"/>
      <c r="HS184" s="349"/>
      <c r="HT184" s="349"/>
      <c r="HU184" s="349"/>
      <c r="HV184" s="349"/>
      <c r="HW184" s="349"/>
      <c r="HX184" s="349"/>
      <c r="HY184" s="349"/>
      <c r="HZ184" s="349"/>
      <c r="IA184" s="349"/>
      <c r="IB184" s="349"/>
      <c r="IC184" s="349"/>
      <c r="ID184" s="349"/>
      <c r="IE184" s="349"/>
      <c r="IF184" s="349"/>
      <c r="IG184" s="349"/>
      <c r="IH184" s="349"/>
      <c r="II184" s="349"/>
      <c r="IJ184" s="349"/>
      <c r="IK184" s="349"/>
      <c r="IL184" s="349"/>
      <c r="IM184" s="349"/>
      <c r="IN184" s="349"/>
      <c r="IO184" s="349"/>
      <c r="IP184" s="349"/>
      <c r="IQ184" s="349"/>
      <c r="IR184" s="349"/>
      <c r="IS184" s="349"/>
      <c r="IT184" s="349"/>
      <c r="IU184" s="349"/>
      <c r="IV184" s="349"/>
      <c r="IW184" s="349"/>
      <c r="IX184" s="349"/>
      <c r="IY184" s="349"/>
      <c r="IZ184" s="349"/>
      <c r="JA184" s="349"/>
      <c r="JB184" s="349"/>
      <c r="JC184" s="349"/>
      <c r="JD184" s="349"/>
      <c r="JE184" s="349"/>
      <c r="JF184" s="349"/>
      <c r="JG184" s="349"/>
      <c r="JH184" s="349"/>
      <c r="JI184" s="349"/>
      <c r="JJ184" s="349"/>
      <c r="JK184" s="349"/>
      <c r="JL184" s="349"/>
      <c r="JM184" s="349"/>
      <c r="JN184" s="349"/>
      <c r="JO184" s="349"/>
      <c r="JP184" s="349"/>
      <c r="JQ184" s="349"/>
      <c r="JR184" s="349"/>
      <c r="JS184" s="349"/>
      <c r="JT184" s="349"/>
      <c r="JU184" s="349"/>
      <c r="JV184" s="349"/>
      <c r="JW184" s="349"/>
      <c r="JX184" s="349"/>
      <c r="JY184" s="349"/>
      <c r="JZ184" s="349"/>
      <c r="KA184" s="349"/>
      <c r="KB184" s="349"/>
      <c r="KC184" s="349"/>
      <c r="KD184" s="349"/>
      <c r="KE184" s="349"/>
      <c r="KF184" s="349"/>
      <c r="KG184" s="349"/>
      <c r="KH184" s="349"/>
      <c r="KI184" s="349"/>
      <c r="KJ184" s="349"/>
      <c r="KK184" s="349"/>
      <c r="KL184" s="349"/>
      <c r="KM184" s="349"/>
      <c r="KN184" s="349"/>
      <c r="KO184" s="349"/>
      <c r="KP184" s="349"/>
      <c r="KQ184" s="349"/>
      <c r="KR184" s="349"/>
      <c r="KS184" s="349"/>
      <c r="KT184" s="349"/>
      <c r="KU184" s="349"/>
    </row>
  </sheetData>
  <protectedRanges>
    <protectedRange sqref="A59" name="Range2"/>
  </protectedRanges>
  <mergeCells count="5">
    <mergeCell ref="A124:F125"/>
    <mergeCell ref="A9:F10"/>
    <mergeCell ref="A64:F65"/>
    <mergeCell ref="A178:E179"/>
    <mergeCell ref="DD1:EP2"/>
  </mergeCells>
  <phoneticPr fontId="4" type="noConversion"/>
  <conditionalFormatting sqref="KV1:KY8 LO1:XFD8">
    <cfRule type="expression" dxfId="286" priority="59">
      <formula>$A$8=3</formula>
    </cfRule>
  </conditionalFormatting>
  <conditionalFormatting sqref="DD4:DD8 DE4:DW5 DH6:DH8 DL6:DL8 DP6:DP8 DW3">
    <cfRule type="expression" dxfId="285" priority="61">
      <formula>$A$8=3</formula>
    </cfRule>
  </conditionalFormatting>
  <conditionalFormatting sqref="DX3:DX8 DY3:EQ5 EB6:EB8 EF6:EF8 EJ6:EJ8">
    <cfRule type="expression" dxfId="284" priority="60">
      <formula>$A$8=3</formula>
    </cfRule>
  </conditionalFormatting>
  <conditionalFormatting sqref="EQ1:EQ2">
    <cfRule type="expression" dxfId="283" priority="58">
      <formula>$A$8=3</formula>
    </cfRule>
  </conditionalFormatting>
  <conditionalFormatting sqref="DD1">
    <cfRule type="expression" dxfId="282" priority="57">
      <formula>$A$8=3</formula>
    </cfRule>
  </conditionalFormatting>
  <conditionalFormatting sqref="KZ1:LP8">
    <cfRule type="expression" dxfId="281" priority="56">
      <formula>$A$8=3</formula>
    </cfRule>
  </conditionalFormatting>
  <conditionalFormatting sqref="DD4:DD8 DE4:EQ5 DH6:DH8 DL6:DL8 DP6:DP8 DX6:DX8 EB6:EB8 EF6:EF8 EJ6:EJ8 DW3:EQ3 DT6:DT8 EN6:EN8">
    <cfRule type="expression" dxfId="280" priority="55">
      <formula>$A$8=1</formula>
    </cfRule>
  </conditionalFormatting>
  <conditionalFormatting sqref="DD1:EQ2">
    <cfRule type="expression" dxfId="279" priority="54">
      <formula>$A$8=1</formula>
    </cfRule>
  </conditionalFormatting>
  <conditionalFormatting sqref="ER3:FK5">
    <cfRule type="expression" dxfId="278" priority="53">
      <formula>$A$8=3</formula>
    </cfRule>
  </conditionalFormatting>
  <conditionalFormatting sqref="FL3:GE5">
    <cfRule type="expression" dxfId="277" priority="52">
      <formula>$A$8=3</formula>
    </cfRule>
  </conditionalFormatting>
  <conditionalFormatting sqref="ER3:GE5">
    <cfRule type="expression" dxfId="276" priority="51">
      <formula>$A$8=1</formula>
    </cfRule>
  </conditionalFormatting>
  <conditionalFormatting sqref="GF3:GY5">
    <cfRule type="expression" dxfId="275" priority="50">
      <formula>$A$8=3</formula>
    </cfRule>
  </conditionalFormatting>
  <conditionalFormatting sqref="GZ3:HS5">
    <cfRule type="expression" dxfId="274" priority="49">
      <formula>$A$8=3</formula>
    </cfRule>
  </conditionalFormatting>
  <conditionalFormatting sqref="GF3:HS5">
    <cfRule type="expression" dxfId="273" priority="48">
      <formula>$A$8=1</formula>
    </cfRule>
  </conditionalFormatting>
  <conditionalFormatting sqref="HT3:IM5">
    <cfRule type="expression" dxfId="272" priority="47">
      <formula>$A$8=3</formula>
    </cfRule>
  </conditionalFormatting>
  <conditionalFormatting sqref="IN3:JG5">
    <cfRule type="expression" dxfId="271" priority="46">
      <formula>$A$8=3</formula>
    </cfRule>
  </conditionalFormatting>
  <conditionalFormatting sqref="HT3:JG5">
    <cfRule type="expression" dxfId="270" priority="45">
      <formula>$A$8=1</formula>
    </cfRule>
  </conditionalFormatting>
  <conditionalFormatting sqref="JH3:KA5">
    <cfRule type="expression" dxfId="269" priority="44">
      <formula>$A$8=3</formula>
    </cfRule>
  </conditionalFormatting>
  <conditionalFormatting sqref="KB3:KU5">
    <cfRule type="expression" dxfId="268" priority="43">
      <formula>$A$8=3</formula>
    </cfRule>
  </conditionalFormatting>
  <conditionalFormatting sqref="JH3:KU5">
    <cfRule type="expression" dxfId="267" priority="42">
      <formula>$A$8=1</formula>
    </cfRule>
  </conditionalFormatting>
  <conditionalFormatting sqref="KV1:XFD8">
    <cfRule type="expression" dxfId="266" priority="41">
      <formula>$A$8=1</formula>
    </cfRule>
  </conditionalFormatting>
  <conditionalFormatting sqref="ER1:FK2">
    <cfRule type="expression" dxfId="265" priority="40">
      <formula>$A$8=3</formula>
    </cfRule>
  </conditionalFormatting>
  <conditionalFormatting sqref="FL1:GE2">
    <cfRule type="expression" dxfId="264" priority="39">
      <formula>$A$8=3</formula>
    </cfRule>
  </conditionalFormatting>
  <conditionalFormatting sqref="ER1:GE2">
    <cfRule type="expression" dxfId="263" priority="38">
      <formula>$A$8=1</formula>
    </cfRule>
  </conditionalFormatting>
  <conditionalFormatting sqref="GF1:GY2">
    <cfRule type="expression" dxfId="262" priority="37">
      <formula>$A$8=3</formula>
    </cfRule>
  </conditionalFormatting>
  <conditionalFormatting sqref="GZ1:HS2">
    <cfRule type="expression" dxfId="261" priority="36">
      <formula>$A$8=3</formula>
    </cfRule>
  </conditionalFormatting>
  <conditionalFormatting sqref="GF1:HS2">
    <cfRule type="expression" dxfId="260" priority="35">
      <formula>$A$8=1</formula>
    </cfRule>
  </conditionalFormatting>
  <conditionalFormatting sqref="HT1:IM2">
    <cfRule type="expression" dxfId="259" priority="34">
      <formula>$A$8=3</formula>
    </cfRule>
  </conditionalFormatting>
  <conditionalFormatting sqref="IN1:JG2">
    <cfRule type="expression" dxfId="258" priority="33">
      <formula>$A$8=3</formula>
    </cfRule>
  </conditionalFormatting>
  <conditionalFormatting sqref="HT1:JG2">
    <cfRule type="expression" dxfId="257" priority="32">
      <formula>$A$8=1</formula>
    </cfRule>
  </conditionalFormatting>
  <conditionalFormatting sqref="JH1:KA2">
    <cfRule type="expression" dxfId="256" priority="31">
      <formula>$A$8=3</formula>
    </cfRule>
  </conditionalFormatting>
  <conditionalFormatting sqref="KB1:KU2">
    <cfRule type="expression" dxfId="255" priority="30">
      <formula>$A$8=3</formula>
    </cfRule>
  </conditionalFormatting>
  <conditionalFormatting sqref="JH1:KU2">
    <cfRule type="expression" dxfId="254" priority="29">
      <formula>$A$8=1</formula>
    </cfRule>
  </conditionalFormatting>
  <conditionalFormatting sqref="DD3:DV3">
    <cfRule type="expression" dxfId="253" priority="28">
      <formula>$A$8=3</formula>
    </cfRule>
  </conditionalFormatting>
  <conditionalFormatting sqref="DD3:DV3">
    <cfRule type="expression" dxfId="252" priority="27">
      <formula>$A$8=1</formula>
    </cfRule>
  </conditionalFormatting>
  <conditionalFormatting sqref="DT6:DT8">
    <cfRule type="expression" dxfId="251" priority="26">
      <formula>$A$8=3</formula>
    </cfRule>
  </conditionalFormatting>
  <conditionalFormatting sqref="EN6:EN8">
    <cfRule type="expression" dxfId="250" priority="25">
      <formula>$A$8=3</formula>
    </cfRule>
  </conditionalFormatting>
  <conditionalFormatting sqref="ER6:ER8 EV6:EV8 EZ6:EZ8 FD6:FD8">
    <cfRule type="expression" dxfId="249" priority="24">
      <formula>$A$8=3</formula>
    </cfRule>
  </conditionalFormatting>
  <conditionalFormatting sqref="ER6:ER8 EV6:EV8 EZ6:EZ8 FD6:FD8 FH6:FH8">
    <cfRule type="expression" dxfId="248" priority="23">
      <formula>$A$8=1</formula>
    </cfRule>
  </conditionalFormatting>
  <conditionalFormatting sqref="FH6:FH8">
    <cfRule type="expression" dxfId="247" priority="22">
      <formula>$A$8=3</formula>
    </cfRule>
  </conditionalFormatting>
  <conditionalFormatting sqref="FL6:FL8 FP6:FP8 FT6:FT8 FX6:FX8">
    <cfRule type="expression" dxfId="246" priority="21">
      <formula>$A$8=3</formula>
    </cfRule>
  </conditionalFormatting>
  <conditionalFormatting sqref="FL6:FL8 FP6:FP8 FT6:FT8 FX6:FX8 GB6:GB8">
    <cfRule type="expression" dxfId="245" priority="20">
      <formula>$A$8=1</formula>
    </cfRule>
  </conditionalFormatting>
  <conditionalFormatting sqref="GB6:GB8">
    <cfRule type="expression" dxfId="244" priority="19">
      <formula>$A$8=3</formula>
    </cfRule>
  </conditionalFormatting>
  <conditionalFormatting sqref="GF6:GF8 GJ6:GJ8 GN6:GN8 GR6:GR8">
    <cfRule type="expression" dxfId="243" priority="18">
      <formula>$A$8=3</formula>
    </cfRule>
  </conditionalFormatting>
  <conditionalFormatting sqref="GF6:GF8 GJ6:GJ8 GN6:GN8 GR6:GR8 GV6:GV8">
    <cfRule type="expression" dxfId="242" priority="17">
      <formula>$A$8=1</formula>
    </cfRule>
  </conditionalFormatting>
  <conditionalFormatting sqref="GV6:GV8">
    <cfRule type="expression" dxfId="241" priority="16">
      <formula>$A$8=3</formula>
    </cfRule>
  </conditionalFormatting>
  <conditionalFormatting sqref="GZ6:GZ8 HD6:HD8 HH6:HH8 HL6:HL8">
    <cfRule type="expression" dxfId="240" priority="15">
      <formula>$A$8=3</formula>
    </cfRule>
  </conditionalFormatting>
  <conditionalFormatting sqref="GZ6:GZ8 HD6:HD8 HH6:HH8 HL6:HL8 HP6:HP8">
    <cfRule type="expression" dxfId="239" priority="14">
      <formula>$A$8=1</formula>
    </cfRule>
  </conditionalFormatting>
  <conditionalFormatting sqref="HP6:HP8">
    <cfRule type="expression" dxfId="238" priority="13">
      <formula>$A$8=3</formula>
    </cfRule>
  </conditionalFormatting>
  <conditionalFormatting sqref="HT6:HT8 HX6:HX8 IB6:IB8 IF6:IF8">
    <cfRule type="expression" dxfId="237" priority="12">
      <formula>$A$8=3</formula>
    </cfRule>
  </conditionalFormatting>
  <conditionalFormatting sqref="HT6:HT8 HX6:HX8 IB6:IB8 IF6:IF8 IJ6:IJ8">
    <cfRule type="expression" dxfId="236" priority="11">
      <formula>$A$8=1</formula>
    </cfRule>
  </conditionalFormatting>
  <conditionalFormatting sqref="IJ6:IJ8">
    <cfRule type="expression" dxfId="235" priority="10">
      <formula>$A$8=3</formula>
    </cfRule>
  </conditionalFormatting>
  <conditionalFormatting sqref="IN6:IN8 IR6:IR8 IV6:IV8 IZ6:IZ8">
    <cfRule type="expression" dxfId="234" priority="9">
      <formula>$A$8=3</formula>
    </cfRule>
  </conditionalFormatting>
  <conditionalFormatting sqref="IN6:IN8 IR6:IR8 IV6:IV8 IZ6:IZ8 JD6:JD8">
    <cfRule type="expression" dxfId="233" priority="8">
      <formula>$A$8=1</formula>
    </cfRule>
  </conditionalFormatting>
  <conditionalFormatting sqref="JD6:JD8">
    <cfRule type="expression" dxfId="232" priority="7">
      <formula>$A$8=3</formula>
    </cfRule>
  </conditionalFormatting>
  <conditionalFormatting sqref="JH6:JH8 JL6:JL8 JP6:JP8 JT6:JT8">
    <cfRule type="expression" dxfId="231" priority="6">
      <formula>$A$8=3</formula>
    </cfRule>
  </conditionalFormatting>
  <conditionalFormatting sqref="JH6:JH8 JL6:JL8 JP6:JP8 JT6:JT8 JX6:JX8">
    <cfRule type="expression" dxfId="230" priority="5">
      <formula>$A$8=1</formula>
    </cfRule>
  </conditionalFormatting>
  <conditionalFormatting sqref="JX6:JX8">
    <cfRule type="expression" dxfId="229" priority="4">
      <formula>$A$8=3</formula>
    </cfRule>
  </conditionalFormatting>
  <conditionalFormatting sqref="KB6:KB8 KF6:KF8 KJ6:KJ8 KN6:KN8">
    <cfRule type="expression" dxfId="228" priority="3">
      <formula>$A$8=3</formula>
    </cfRule>
  </conditionalFormatting>
  <conditionalFormatting sqref="KB6:KB8 KF6:KF8 KJ6:KJ8 KN6:KN8 KR6:KR8">
    <cfRule type="expression" dxfId="227" priority="2">
      <formula>$A$8=1</formula>
    </cfRule>
  </conditionalFormatting>
  <conditionalFormatting sqref="KR6:KR8">
    <cfRule type="expression" dxfId="226" priority="1">
      <formula>$A$8=3</formula>
    </cfRule>
  </conditionalFormatting>
  <pageMargins left="0.7" right="0.7" top="0.75" bottom="0.75" header="0.3" footer="0.3"/>
  <pageSetup scale="59" orientation="landscape" r:id="rId1"/>
  <headerFooter alignWithMargins="0">
    <oddFooter>&amp;L&amp;9Income Statements and GAAP Reconciliation&amp;C&amp;9Cisco Systems, Inc.</oddFooter>
  </headerFooter>
  <ignoredErrors>
    <ignoredError sqref="DV149" unlocked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08C25-F8EA-9A4B-9789-E56A9886BF3D}">
  <sheetPr codeName="Sheet2"/>
  <dimension ref="A1:LP255"/>
  <sheetViews>
    <sheetView showGridLines="0" zoomScale="90" zoomScaleNormal="90" workbookViewId="0">
      <pane xSplit="6" ySplit="8" topLeftCell="JG58" activePane="bottomRight" state="frozen"/>
      <selection pane="topRight" activeCell="G1" sqref="G1"/>
      <selection pane="bottomLeft" activeCell="A9" sqref="A9"/>
      <selection pane="bottomRight" activeCell="F69" sqref="F69"/>
    </sheetView>
  </sheetViews>
  <sheetFormatPr baseColWidth="10" defaultColWidth="11.5" defaultRowHeight="13" outlineLevelCol="1"/>
  <cols>
    <col min="1" max="3" width="2" style="7" customWidth="1"/>
    <col min="4" max="4" width="1.83203125" style="7" customWidth="1"/>
    <col min="5" max="5" width="23.33203125" style="7" customWidth="1"/>
    <col min="6" max="6" width="32.5" style="7" customWidth="1"/>
    <col min="7" max="7" width="1.5" customWidth="1"/>
    <col min="8" max="8" width="1.5" style="7" customWidth="1" outlineLevel="1"/>
    <col min="9" max="9" width="18.33203125" customWidth="1" outlineLevel="1"/>
    <col min="10" max="12" width="1.5" customWidth="1" outlineLevel="1"/>
    <col min="13" max="13" width="18.33203125" customWidth="1" outlineLevel="1"/>
    <col min="14" max="16" width="1.5" customWidth="1" outlineLevel="1"/>
    <col min="17" max="17" width="18.33203125" customWidth="1" outlineLevel="1"/>
    <col min="18" max="20" width="1.5" customWidth="1" outlineLevel="1"/>
    <col min="21" max="21" width="18.33203125" customWidth="1" outlineLevel="1"/>
    <col min="22" max="23" width="1.5" customWidth="1" outlineLevel="1"/>
    <col min="24" max="24" width="1.5" customWidth="1"/>
    <col min="25" max="25" width="18.33203125" customWidth="1"/>
    <col min="26" max="26" width="1.5" customWidth="1"/>
    <col min="27" max="27" width="1.5" customWidth="1" outlineLevel="1"/>
    <col min="28" max="28" width="1.5" style="7" customWidth="1" outlineLevel="1"/>
    <col min="29" max="29" width="18.33203125" customWidth="1" outlineLevel="1"/>
    <col min="30" max="32" width="1.5" customWidth="1" outlineLevel="1"/>
    <col min="33" max="33" width="18.33203125" customWidth="1" outlineLevel="1"/>
    <col min="34" max="36" width="1.5" customWidth="1" outlineLevel="1"/>
    <col min="37" max="37" width="18.33203125" customWidth="1" outlineLevel="1"/>
    <col min="38" max="40" width="1.5" customWidth="1" outlineLevel="1"/>
    <col min="41" max="41" width="18.33203125" customWidth="1" outlineLevel="1"/>
    <col min="42" max="42" width="1.5" customWidth="1" outlineLevel="1"/>
    <col min="43" max="44" width="1.5" customWidth="1"/>
    <col min="45" max="45" width="18.33203125" customWidth="1"/>
    <col min="46" max="46" width="1.5" customWidth="1"/>
    <col min="47" max="47" width="1.5" customWidth="1" outlineLevel="1"/>
    <col min="48" max="48" width="1.5" style="7" customWidth="1" outlineLevel="1"/>
    <col min="49" max="49" width="18.33203125" customWidth="1" outlineLevel="1"/>
    <col min="50" max="52" width="1.5" customWidth="1" outlineLevel="1"/>
    <col min="53" max="53" width="18.33203125" customWidth="1" outlineLevel="1"/>
    <col min="54" max="56" width="1.5" customWidth="1" outlineLevel="1"/>
    <col min="57" max="57" width="18.33203125" customWidth="1" outlineLevel="1"/>
    <col min="58" max="60" width="1.5" customWidth="1" outlineLevel="1"/>
    <col min="61" max="61" width="18.33203125" customWidth="1" outlineLevel="1"/>
    <col min="62" max="62" width="1.5" customWidth="1" outlineLevel="1"/>
    <col min="63" max="64" width="1.5" customWidth="1"/>
    <col min="65" max="65" width="18.33203125" customWidth="1"/>
    <col min="66" max="66" width="1.5" customWidth="1"/>
    <col min="67" max="67" width="1.5" customWidth="1" outlineLevel="1"/>
    <col min="68" max="68" width="1.5" style="7" customWidth="1" outlineLevel="1"/>
    <col min="69" max="69" width="18.33203125" customWidth="1" outlineLevel="1"/>
    <col min="70" max="72" width="1.5" customWidth="1" outlineLevel="1"/>
    <col min="73" max="73" width="18.33203125" customWidth="1" outlineLevel="1"/>
    <col min="74" max="76" width="1.5" customWidth="1" outlineLevel="1"/>
    <col min="77" max="77" width="18.33203125" customWidth="1" outlineLevel="1"/>
    <col min="78" max="80" width="1.5" customWidth="1" outlineLevel="1"/>
    <col min="81" max="81" width="18.33203125" customWidth="1" outlineLevel="1"/>
    <col min="82" max="82" width="1.5" customWidth="1" outlineLevel="1"/>
    <col min="83" max="84" width="1.5" customWidth="1"/>
    <col min="85" max="85" width="18.33203125" customWidth="1"/>
    <col min="86" max="86" width="1.5" customWidth="1"/>
    <col min="87" max="87" width="1.5" style="4" customWidth="1" outlineLevel="1"/>
    <col min="88" max="88" width="1.5" style="1" customWidth="1" outlineLevel="1"/>
    <col min="89" max="89" width="18.1640625" customWidth="1" outlineLevel="1"/>
    <col min="90" max="90" width="1.5" style="1" customWidth="1" outlineLevel="1"/>
    <col min="91" max="92" width="1.5" style="4" customWidth="1" outlineLevel="1"/>
    <col min="93" max="93" width="18.1640625" customWidth="1" outlineLevel="1"/>
    <col min="94" max="96" width="1.5" style="1" customWidth="1" outlineLevel="1"/>
    <col min="97" max="97" width="18.1640625" customWidth="1" outlineLevel="1"/>
    <col min="98" max="100" width="1.5" style="1" customWidth="1" outlineLevel="1"/>
    <col min="101" max="101" width="18.1640625" customWidth="1" outlineLevel="1"/>
    <col min="102" max="102" width="1.5" style="1" customWidth="1" outlineLevel="1"/>
    <col min="103" max="104" width="1.5" style="1" customWidth="1"/>
    <col min="105" max="105" width="18.5" customWidth="1"/>
    <col min="106" max="107" width="1.5" style="1" customWidth="1"/>
    <col min="108" max="108" width="1.5" customWidth="1"/>
    <col min="109" max="109" width="1.5" style="1" customWidth="1" outlineLevel="1"/>
    <col min="110" max="110" width="18.1640625" customWidth="1" outlineLevel="1"/>
    <col min="111" max="111" width="1.5" customWidth="1" outlineLevel="1"/>
    <col min="112" max="113" width="1.5" style="1" customWidth="1" outlineLevel="1"/>
    <col min="114" max="114" width="18.1640625" style="1" customWidth="1" outlineLevel="1"/>
    <col min="115" max="117" width="1.5" style="1" customWidth="1" outlineLevel="1"/>
    <col min="118" max="118" width="18.1640625" style="1" customWidth="1" outlineLevel="1"/>
    <col min="119" max="121" width="1.5" style="1" customWidth="1" outlineLevel="1"/>
    <col min="122" max="122" width="18.1640625" customWidth="1" outlineLevel="1"/>
    <col min="123" max="124" width="1.5" customWidth="1" outlineLevel="1"/>
    <col min="125" max="125" width="1.5" customWidth="1"/>
    <col min="126" max="126" width="18.5" customWidth="1"/>
    <col min="127" max="127" width="1.5" customWidth="1"/>
    <col min="128" max="128" width="1.33203125" customWidth="1"/>
    <col min="129" max="129" width="1.5" customWidth="1" outlineLevel="1"/>
    <col min="130" max="130" width="18.1640625" customWidth="1" outlineLevel="1"/>
    <col min="131" max="133" width="1.5" customWidth="1" outlineLevel="1"/>
    <col min="134" max="134" width="18.1640625" customWidth="1" outlineLevel="1"/>
    <col min="135" max="137" width="1.5" customWidth="1" outlineLevel="1"/>
    <col min="138" max="138" width="18.1640625" customWidth="1" outlineLevel="1"/>
    <col min="139" max="141" width="1.5" customWidth="1" outlineLevel="1"/>
    <col min="142" max="142" width="18.1640625" customWidth="1" outlineLevel="1"/>
    <col min="143" max="144" width="1.5" customWidth="1" outlineLevel="1"/>
    <col min="145" max="145" width="1.5" customWidth="1"/>
    <col min="146" max="146" width="18.5" customWidth="1"/>
    <col min="147" max="147" width="1.5" customWidth="1"/>
    <col min="148" max="148" width="1.33203125" customWidth="1"/>
    <col min="149" max="149" width="1.5" customWidth="1" outlineLevel="1"/>
    <col min="150" max="150" width="18.1640625" customWidth="1" outlineLevel="1"/>
    <col min="151" max="153" width="1.5" customWidth="1" outlineLevel="1"/>
    <col min="154" max="154" width="18.1640625" customWidth="1" outlineLevel="1"/>
    <col min="155" max="157" width="1.5" customWidth="1" outlineLevel="1"/>
    <col min="158" max="158" width="18.1640625" customWidth="1" outlineLevel="1"/>
    <col min="159" max="161" width="1.5" customWidth="1" outlineLevel="1"/>
    <col min="162" max="162" width="18.1640625" customWidth="1" outlineLevel="1"/>
    <col min="163" max="164" width="1.5" customWidth="1" outlineLevel="1"/>
    <col min="165" max="165" width="1.5" customWidth="1"/>
    <col min="166" max="166" width="18.5" customWidth="1"/>
    <col min="167" max="167" width="1.5" customWidth="1"/>
    <col min="168" max="168" width="1.33203125" customWidth="1"/>
    <col min="169" max="169" width="1.5" customWidth="1" outlineLevel="1"/>
    <col min="170" max="170" width="18.1640625" customWidth="1" outlineLevel="1"/>
    <col min="171" max="173" width="1.5" customWidth="1" outlineLevel="1"/>
    <col min="174" max="174" width="18.1640625" customWidth="1" outlineLevel="1"/>
    <col min="175" max="177" width="1.5" customWidth="1" outlineLevel="1"/>
    <col min="178" max="178" width="18.1640625" customWidth="1" outlineLevel="1"/>
    <col min="179" max="181" width="1.5" customWidth="1" outlineLevel="1"/>
    <col min="182" max="182" width="18.1640625" customWidth="1" outlineLevel="1"/>
    <col min="183" max="184" width="1.5" customWidth="1" outlineLevel="1"/>
    <col min="185" max="185" width="1.5" customWidth="1"/>
    <col min="186" max="186" width="18.5" customWidth="1"/>
    <col min="187" max="187" width="1.5" customWidth="1"/>
    <col min="188" max="188" width="1.33203125" customWidth="1"/>
    <col min="189" max="189" width="1.5" customWidth="1" outlineLevel="1"/>
    <col min="190" max="190" width="18.1640625" customWidth="1" outlineLevel="1"/>
    <col min="191" max="193" width="1.5" customWidth="1" outlineLevel="1"/>
    <col min="194" max="194" width="18.1640625" customWidth="1" outlineLevel="1"/>
    <col min="195" max="197" width="1.5" customWidth="1" outlineLevel="1"/>
    <col min="198" max="198" width="18.1640625" customWidth="1" outlineLevel="1"/>
    <col min="199" max="201" width="1.5" customWidth="1" outlineLevel="1"/>
    <col min="202" max="202" width="18.1640625" customWidth="1" outlineLevel="1"/>
    <col min="203" max="204" width="1.5" customWidth="1" outlineLevel="1"/>
    <col min="205" max="205" width="1.5" customWidth="1"/>
    <col min="206" max="206" width="18.5" customWidth="1"/>
    <col min="207" max="207" width="1.5" customWidth="1"/>
    <col min="208" max="208" width="1.33203125" customWidth="1"/>
    <col min="209" max="209" width="1.5" customWidth="1" outlineLevel="1"/>
    <col min="210" max="210" width="18.1640625" customWidth="1" outlineLevel="1"/>
    <col min="211" max="213" width="1.5" customWidth="1" outlineLevel="1"/>
    <col min="214" max="214" width="18.1640625" customWidth="1" outlineLevel="1"/>
    <col min="215" max="217" width="1.5" customWidth="1" outlineLevel="1"/>
    <col min="218" max="218" width="18.1640625" customWidth="1" outlineLevel="1"/>
    <col min="219" max="221" width="1.5" customWidth="1" outlineLevel="1"/>
    <col min="222" max="222" width="18.1640625" customWidth="1" outlineLevel="1"/>
    <col min="223" max="224" width="1.5" customWidth="1" outlineLevel="1"/>
    <col min="225" max="225" width="1.5" customWidth="1"/>
    <col min="226" max="226" width="18.5" customWidth="1"/>
    <col min="227" max="227" width="1.5" customWidth="1"/>
    <col min="228" max="228" width="1.33203125" customWidth="1"/>
    <col min="229" max="229" width="1.5" customWidth="1" outlineLevel="1"/>
    <col min="230" max="230" width="18.1640625" customWidth="1" outlineLevel="1"/>
    <col min="231" max="233" width="1.5" customWidth="1" outlineLevel="1"/>
    <col min="234" max="234" width="18.1640625" customWidth="1" outlineLevel="1"/>
    <col min="235" max="237" width="1.5" customWidth="1" outlineLevel="1"/>
    <col min="238" max="238" width="18.1640625" customWidth="1" outlineLevel="1"/>
    <col min="239" max="241" width="1.5" customWidth="1" outlineLevel="1"/>
    <col min="242" max="242" width="18.1640625" customWidth="1" outlineLevel="1"/>
    <col min="243" max="244" width="1.5" customWidth="1" outlineLevel="1"/>
    <col min="245" max="245" width="1.5" customWidth="1"/>
    <col min="246" max="246" width="18.5" customWidth="1"/>
    <col min="247" max="247" width="1.5" customWidth="1"/>
    <col min="248" max="248" width="1.33203125" customWidth="1"/>
    <col min="249" max="249" width="1.5" customWidth="1" outlineLevel="1"/>
    <col min="250" max="250" width="18.1640625" customWidth="1" outlineLevel="1"/>
    <col min="251" max="253" width="1.5" customWidth="1" outlineLevel="1"/>
    <col min="254" max="254" width="18.1640625" customWidth="1" outlineLevel="1"/>
    <col min="255" max="257" width="1.5" customWidth="1" outlineLevel="1"/>
    <col min="258" max="258" width="18.1640625" customWidth="1" outlineLevel="1"/>
    <col min="259" max="261" width="1.5" customWidth="1" outlineLevel="1"/>
    <col min="262" max="262" width="18.1640625" customWidth="1" outlineLevel="1"/>
    <col min="263" max="264" width="1.5" customWidth="1" outlineLevel="1"/>
    <col min="265" max="265" width="1.5" customWidth="1"/>
    <col min="266" max="266" width="18.5" customWidth="1"/>
    <col min="267" max="267" width="1.5" customWidth="1"/>
    <col min="268" max="268" width="1.33203125" customWidth="1"/>
    <col min="269" max="269" width="1.5" customWidth="1" outlineLevel="1"/>
    <col min="270" max="270" width="18.1640625" customWidth="1" outlineLevel="1"/>
    <col min="271" max="273" width="1.5" customWidth="1" outlineLevel="1"/>
    <col min="274" max="274" width="18.1640625" customWidth="1" outlineLevel="1"/>
    <col min="275" max="277" width="1.5" customWidth="1" outlineLevel="1"/>
    <col min="278" max="278" width="18.1640625" customWidth="1" outlineLevel="1"/>
    <col min="279" max="281" width="1.5" customWidth="1" outlineLevel="1"/>
    <col min="282" max="282" width="18.1640625" customWidth="1" outlineLevel="1"/>
    <col min="283" max="284" width="1.5" customWidth="1" outlineLevel="1"/>
    <col min="285" max="285" width="1.5" customWidth="1"/>
    <col min="286" max="286" width="18.5" customWidth="1"/>
    <col min="287" max="287" width="1.5" customWidth="1"/>
    <col min="288" max="288" width="1.33203125" customWidth="1"/>
    <col min="289" max="289" width="1.5" customWidth="1" outlineLevel="1"/>
    <col min="290" max="290" width="18.1640625" customWidth="1" outlineLevel="1"/>
    <col min="291" max="293" width="1.5" customWidth="1" outlineLevel="1"/>
    <col min="294" max="294" width="18.1640625" customWidth="1" outlineLevel="1"/>
    <col min="295" max="297" width="1.5" customWidth="1" outlineLevel="1"/>
    <col min="298" max="298" width="18.1640625" customWidth="1" outlineLevel="1"/>
    <col min="299" max="301" width="1.5" customWidth="1" outlineLevel="1"/>
    <col min="302" max="302" width="18.1640625" customWidth="1" outlineLevel="1"/>
    <col min="303" max="304" width="1.5" customWidth="1" outlineLevel="1"/>
    <col min="305" max="305" width="1.5" customWidth="1"/>
    <col min="306" max="306" width="18.5" customWidth="1"/>
    <col min="307" max="307" width="1.5" customWidth="1"/>
  </cols>
  <sheetData>
    <row r="1" spans="1:307" s="228" customFormat="1" ht="13" customHeight="1">
      <c r="A1" s="136"/>
      <c r="B1" s="136"/>
      <c r="C1" s="136"/>
      <c r="D1" s="136"/>
      <c r="E1" s="315"/>
      <c r="F1" s="136"/>
      <c r="G1" s="140"/>
      <c r="H1" s="134"/>
      <c r="I1" s="140"/>
      <c r="J1" s="135"/>
      <c r="K1" s="140"/>
      <c r="L1" s="140"/>
      <c r="M1" s="140"/>
      <c r="N1" s="135"/>
      <c r="O1" s="140"/>
      <c r="P1" s="140"/>
      <c r="Q1" s="140"/>
      <c r="R1" s="135"/>
      <c r="S1" s="140"/>
      <c r="T1" s="140"/>
      <c r="U1" s="140"/>
      <c r="V1" s="135"/>
      <c r="W1" s="140"/>
      <c r="X1" s="140"/>
      <c r="Y1" s="140"/>
      <c r="Z1" s="135"/>
      <c r="AA1" s="140"/>
      <c r="AB1" s="134"/>
      <c r="AC1" s="140"/>
      <c r="AD1" s="135"/>
      <c r="AE1" s="140"/>
      <c r="AF1" s="140"/>
      <c r="AG1" s="140"/>
      <c r="AH1" s="135"/>
      <c r="AI1" s="140"/>
      <c r="AJ1" s="140"/>
      <c r="AK1" s="140"/>
      <c r="AL1" s="135"/>
      <c r="AM1" s="140"/>
      <c r="AN1" s="140"/>
      <c r="AO1" s="140"/>
      <c r="AP1" s="135"/>
      <c r="AQ1" s="140"/>
      <c r="AR1" s="140"/>
      <c r="AS1" s="140"/>
      <c r="AT1" s="135"/>
      <c r="AU1" s="140"/>
      <c r="AV1" s="134"/>
      <c r="AW1" s="140"/>
      <c r="AX1" s="135"/>
      <c r="AY1" s="140"/>
      <c r="AZ1" s="140"/>
      <c r="BA1" s="140"/>
      <c r="BB1" s="135"/>
      <c r="BC1" s="140"/>
      <c r="BD1" s="140"/>
      <c r="BE1" s="140"/>
      <c r="BF1" s="135"/>
      <c r="BG1" s="140"/>
      <c r="BH1" s="140"/>
      <c r="BI1" s="140"/>
      <c r="BJ1" s="135"/>
      <c r="BK1" s="140"/>
      <c r="BL1" s="140"/>
      <c r="BM1" s="140"/>
      <c r="BN1" s="135"/>
      <c r="BO1" s="140"/>
      <c r="BP1" s="134"/>
      <c r="BQ1" s="140"/>
      <c r="BR1" s="135"/>
      <c r="BS1" s="140"/>
      <c r="BT1" s="140"/>
      <c r="BU1" s="140"/>
      <c r="BV1" s="135"/>
      <c r="BW1" s="140"/>
      <c r="BX1" s="140"/>
      <c r="BY1" s="140"/>
      <c r="BZ1" s="135"/>
      <c r="CA1" s="140"/>
      <c r="CB1" s="140"/>
      <c r="CC1" s="140"/>
      <c r="CD1" s="135"/>
      <c r="CE1" s="140"/>
      <c r="CF1" s="140"/>
      <c r="CG1" s="140"/>
      <c r="CH1" s="135"/>
      <c r="CI1" s="140"/>
      <c r="CJ1" s="134"/>
      <c r="CK1" s="140"/>
      <c r="CL1" s="135"/>
      <c r="CM1" s="140"/>
      <c r="CN1" s="140"/>
      <c r="CO1" s="140"/>
      <c r="CP1" s="135"/>
      <c r="CQ1" s="140"/>
      <c r="CR1" s="140"/>
      <c r="CS1" s="140"/>
      <c r="CT1" s="135"/>
      <c r="CU1" s="140"/>
      <c r="CV1" s="140"/>
      <c r="CW1" s="140"/>
      <c r="CX1" s="135"/>
      <c r="CY1" s="140"/>
      <c r="CZ1" s="140"/>
      <c r="DA1" s="140"/>
      <c r="DB1" s="135"/>
      <c r="DC1" s="135"/>
      <c r="DD1" s="817" t="str">
        <f>""&amp;IF($A$8=1,"Bear",IF($A$8=2,"Base",IF($A$8=3,"Bull","Check Case")))</f>
        <v>Base</v>
      </c>
      <c r="DE1" s="817"/>
      <c r="DF1" s="817"/>
      <c r="DG1" s="817"/>
      <c r="DH1" s="817"/>
      <c r="DI1" s="817"/>
      <c r="DJ1" s="817"/>
      <c r="DK1" s="817"/>
      <c r="DL1" s="817"/>
      <c r="DM1" s="817"/>
      <c r="DN1" s="817"/>
      <c r="DO1" s="817"/>
      <c r="DP1" s="817"/>
      <c r="DQ1" s="817"/>
      <c r="DR1" s="817"/>
      <c r="DS1" s="817"/>
      <c r="DT1" s="817"/>
      <c r="DU1" s="817"/>
      <c r="DV1" s="817"/>
      <c r="DW1" s="817"/>
      <c r="DX1" s="817"/>
      <c r="DY1" s="817"/>
      <c r="DZ1" s="817"/>
      <c r="EA1" s="817"/>
      <c r="EB1" s="817"/>
      <c r="EC1" s="817"/>
      <c r="ED1" s="817"/>
      <c r="EE1" s="817"/>
      <c r="EF1" s="817"/>
      <c r="EG1" s="817"/>
      <c r="EH1" s="817"/>
      <c r="EI1" s="817"/>
      <c r="EJ1" s="817"/>
      <c r="EK1" s="817"/>
      <c r="EL1" s="817"/>
      <c r="EM1" s="817"/>
      <c r="EN1" s="817"/>
      <c r="EO1" s="817"/>
      <c r="EP1" s="817"/>
      <c r="ER1" s="693"/>
      <c r="FF1" s="694"/>
      <c r="FL1" s="695"/>
      <c r="GF1" s="693"/>
      <c r="GT1" s="694"/>
      <c r="GZ1" s="695"/>
      <c r="HT1" s="693"/>
      <c r="IH1" s="694"/>
      <c r="IN1" s="695"/>
      <c r="JH1" s="693"/>
      <c r="JV1" s="694"/>
      <c r="KB1" s="695"/>
    </row>
    <row r="2" spans="1:307" s="228" customFormat="1" ht="13" customHeight="1">
      <c r="A2" s="136"/>
      <c r="B2" s="136"/>
      <c r="C2" s="136"/>
      <c r="D2" s="136"/>
      <c r="E2" s="315"/>
      <c r="F2" s="136"/>
      <c r="G2" s="140"/>
      <c r="H2" s="134"/>
      <c r="I2" s="140"/>
      <c r="J2" s="135"/>
      <c r="K2" s="140"/>
      <c r="L2" s="140"/>
      <c r="M2" s="140"/>
      <c r="N2" s="135"/>
      <c r="O2" s="140"/>
      <c r="P2" s="140"/>
      <c r="Q2" s="140"/>
      <c r="R2" s="135"/>
      <c r="S2" s="140"/>
      <c r="T2" s="140"/>
      <c r="U2" s="140"/>
      <c r="V2" s="135"/>
      <c r="W2" s="140"/>
      <c r="X2" s="140"/>
      <c r="Y2" s="140"/>
      <c r="Z2" s="135"/>
      <c r="AA2" s="140"/>
      <c r="AB2" s="134"/>
      <c r="AC2" s="140"/>
      <c r="AD2" s="135"/>
      <c r="AE2" s="140"/>
      <c r="AF2" s="140"/>
      <c r="AG2" s="140"/>
      <c r="AH2" s="135"/>
      <c r="AI2" s="140"/>
      <c r="AJ2" s="140"/>
      <c r="AK2" s="140"/>
      <c r="AL2" s="135"/>
      <c r="AM2" s="140"/>
      <c r="AN2" s="140"/>
      <c r="AO2" s="140"/>
      <c r="AP2" s="135"/>
      <c r="AQ2" s="140"/>
      <c r="AR2" s="140"/>
      <c r="AS2" s="140"/>
      <c r="AT2" s="135"/>
      <c r="AU2" s="140"/>
      <c r="AV2" s="134"/>
      <c r="AW2" s="140"/>
      <c r="AX2" s="135"/>
      <c r="AY2" s="140"/>
      <c r="AZ2" s="140"/>
      <c r="BA2" s="140"/>
      <c r="BB2" s="135"/>
      <c r="BC2" s="140"/>
      <c r="BD2" s="140"/>
      <c r="BE2" s="140"/>
      <c r="BF2" s="135"/>
      <c r="BG2" s="140"/>
      <c r="BH2" s="140"/>
      <c r="BI2" s="140"/>
      <c r="BJ2" s="135"/>
      <c r="BK2" s="140"/>
      <c r="BL2" s="140"/>
      <c r="BM2" s="140"/>
      <c r="BN2" s="135"/>
      <c r="BO2" s="140"/>
      <c r="BP2" s="134"/>
      <c r="BQ2" s="140"/>
      <c r="BR2" s="135"/>
      <c r="BS2" s="140"/>
      <c r="BT2" s="140"/>
      <c r="BU2" s="140"/>
      <c r="BV2" s="135"/>
      <c r="BW2" s="140"/>
      <c r="BX2" s="140"/>
      <c r="BY2" s="140"/>
      <c r="BZ2" s="135"/>
      <c r="CA2" s="140"/>
      <c r="CB2" s="140"/>
      <c r="CC2" s="140"/>
      <c r="CD2" s="135"/>
      <c r="CE2" s="140"/>
      <c r="CF2" s="140"/>
      <c r="CG2" s="140"/>
      <c r="CH2" s="135"/>
      <c r="CI2" s="140"/>
      <c r="CJ2" s="134"/>
      <c r="CK2" s="140"/>
      <c r="CL2" s="135"/>
      <c r="CM2" s="140"/>
      <c r="CN2" s="140"/>
      <c r="CO2" s="140"/>
      <c r="CP2" s="135"/>
      <c r="CQ2" s="140"/>
      <c r="CR2" s="140"/>
      <c r="CS2" s="140"/>
      <c r="CT2" s="135"/>
      <c r="CU2" s="140"/>
      <c r="CV2" s="140"/>
      <c r="CW2" s="140"/>
      <c r="CX2" s="135"/>
      <c r="CY2" s="140"/>
      <c r="CZ2" s="140"/>
      <c r="DA2" s="140"/>
      <c r="DB2" s="135"/>
      <c r="DC2" s="135"/>
      <c r="DD2" s="817"/>
      <c r="DE2" s="817"/>
      <c r="DF2" s="817"/>
      <c r="DG2" s="817"/>
      <c r="DH2" s="817"/>
      <c r="DI2" s="817"/>
      <c r="DJ2" s="817"/>
      <c r="DK2" s="817"/>
      <c r="DL2" s="817"/>
      <c r="DM2" s="817"/>
      <c r="DN2" s="817"/>
      <c r="DO2" s="817"/>
      <c r="DP2" s="817"/>
      <c r="DQ2" s="817"/>
      <c r="DR2" s="817"/>
      <c r="DS2" s="817"/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7"/>
      <c r="EI2" s="817"/>
      <c r="EJ2" s="817"/>
      <c r="EK2" s="817"/>
      <c r="EL2" s="817"/>
      <c r="EM2" s="817"/>
      <c r="EN2" s="817"/>
      <c r="EO2" s="817"/>
      <c r="EP2" s="817"/>
      <c r="EQ2" s="696"/>
      <c r="ER2" s="697"/>
      <c r="FL2" s="697"/>
      <c r="GF2" s="697"/>
      <c r="GZ2" s="697"/>
      <c r="HT2" s="697"/>
      <c r="IN2" s="697"/>
      <c r="JH2" s="697"/>
      <c r="KB2" s="697"/>
    </row>
    <row r="3" spans="1:307" s="228" customFormat="1" ht="28">
      <c r="A3" s="136"/>
      <c r="B3" s="136"/>
      <c r="C3" s="136"/>
      <c r="D3" s="136"/>
      <c r="E3" s="315"/>
      <c r="F3" s="136"/>
      <c r="G3" s="699" t="s">
        <v>289</v>
      </c>
      <c r="H3" s="134"/>
      <c r="I3" s="140"/>
      <c r="J3" s="135"/>
      <c r="K3" s="140"/>
      <c r="L3" s="140"/>
      <c r="M3" s="140"/>
      <c r="N3" s="135"/>
      <c r="O3" s="140"/>
      <c r="P3" s="140"/>
      <c r="Q3" s="140"/>
      <c r="R3" s="135"/>
      <c r="S3" s="140"/>
      <c r="T3" s="140"/>
      <c r="U3" s="140"/>
      <c r="V3" s="135"/>
      <c r="W3" s="308"/>
      <c r="X3" s="140"/>
      <c r="Y3" s="140"/>
      <c r="Z3" s="135"/>
      <c r="AA3" s="140"/>
      <c r="AB3" s="134"/>
      <c r="AC3" s="140"/>
      <c r="AD3" s="135"/>
      <c r="AE3" s="140"/>
      <c r="AF3" s="140"/>
      <c r="AG3" s="140"/>
      <c r="AH3" s="135"/>
      <c r="AI3" s="140"/>
      <c r="AJ3" s="140"/>
      <c r="AK3" s="140"/>
      <c r="AL3" s="135"/>
      <c r="AM3" s="140"/>
      <c r="AN3" s="140"/>
      <c r="AO3" s="140"/>
      <c r="AP3" s="135"/>
      <c r="AQ3" s="140"/>
      <c r="AR3" s="140"/>
      <c r="AS3" s="140"/>
      <c r="AT3" s="135"/>
      <c r="AU3" s="140"/>
      <c r="AV3" s="134"/>
      <c r="AW3" s="140"/>
      <c r="AX3" s="135"/>
      <c r="AY3" s="140"/>
      <c r="AZ3" s="140"/>
      <c r="BA3" s="140"/>
      <c r="BB3" s="135"/>
      <c r="BC3" s="140"/>
      <c r="BD3" s="140"/>
      <c r="BE3" s="140"/>
      <c r="BF3" s="135"/>
      <c r="BG3" s="140"/>
      <c r="BH3" s="140"/>
      <c r="BI3" s="140"/>
      <c r="BJ3" s="135"/>
      <c r="BK3" s="140"/>
      <c r="BL3" s="140"/>
      <c r="BM3" s="140"/>
      <c r="BN3" s="135"/>
      <c r="BO3" s="140"/>
      <c r="BP3" s="134"/>
      <c r="BQ3" s="140"/>
      <c r="BR3" s="135"/>
      <c r="BS3" s="140"/>
      <c r="BT3" s="140"/>
      <c r="BU3" s="140"/>
      <c r="BV3" s="135"/>
      <c r="BW3" s="140"/>
      <c r="BX3" s="140"/>
      <c r="BY3" s="140"/>
      <c r="BZ3" s="135"/>
      <c r="CA3" s="140"/>
      <c r="CB3" s="140"/>
      <c r="CC3" s="140"/>
      <c r="CD3" s="135"/>
      <c r="CE3" s="140"/>
      <c r="CF3" s="140"/>
      <c r="CG3" s="140"/>
      <c r="CH3" s="135"/>
      <c r="CI3" s="140"/>
      <c r="CJ3" s="134"/>
      <c r="CK3" s="140"/>
      <c r="CL3" s="135"/>
      <c r="CM3" s="140"/>
      <c r="CN3" s="140"/>
      <c r="CO3" s="140"/>
      <c r="CP3" s="135"/>
      <c r="CQ3" s="140"/>
      <c r="CR3" s="140"/>
      <c r="CS3" s="140"/>
      <c r="CT3" s="135"/>
      <c r="CU3" s="140"/>
      <c r="CV3" s="140"/>
      <c r="CW3" s="140"/>
      <c r="CX3" s="135"/>
      <c r="CY3" s="140"/>
      <c r="CZ3" s="140"/>
      <c r="DA3" s="140"/>
      <c r="DB3" s="135"/>
      <c r="DC3" s="135"/>
      <c r="DD3" s="700" t="str">
        <f>"Proforma Financials"</f>
        <v>Proforma Financials</v>
      </c>
      <c r="DR3" s="694"/>
      <c r="DX3" s="695"/>
      <c r="ER3" s="693"/>
      <c r="FF3" s="694"/>
      <c r="FL3" s="695"/>
      <c r="GF3" s="693"/>
      <c r="GT3" s="694"/>
      <c r="GZ3" s="695"/>
      <c r="HT3" s="693"/>
      <c r="IH3" s="694"/>
      <c r="IN3" s="695"/>
      <c r="JH3" s="693"/>
      <c r="JV3" s="694"/>
      <c r="KB3" s="695"/>
    </row>
    <row r="4" spans="1:307" s="228" customFormat="1">
      <c r="A4" s="138"/>
      <c r="B4" s="138"/>
      <c r="C4" s="138"/>
      <c r="D4" s="138"/>
      <c r="E4" s="315"/>
      <c r="F4" s="138"/>
      <c r="G4" s="140"/>
      <c r="H4" s="137"/>
      <c r="I4" s="142"/>
      <c r="J4" s="135"/>
      <c r="K4" s="140"/>
      <c r="L4" s="140"/>
      <c r="M4" s="142"/>
      <c r="N4" s="135"/>
      <c r="O4" s="140"/>
      <c r="P4" s="140"/>
      <c r="Q4" s="142"/>
      <c r="R4" s="135"/>
      <c r="S4" s="140"/>
      <c r="T4" s="140"/>
      <c r="U4" s="142"/>
      <c r="V4" s="135"/>
      <c r="W4" s="140"/>
      <c r="X4" s="140"/>
      <c r="Y4" s="142"/>
      <c r="Z4" s="135"/>
      <c r="AA4" s="140"/>
      <c r="AB4" s="137"/>
      <c r="AC4" s="142"/>
      <c r="AD4" s="135"/>
      <c r="AE4" s="140"/>
      <c r="AF4" s="140"/>
      <c r="AG4" s="142"/>
      <c r="AH4" s="135"/>
      <c r="AI4" s="140"/>
      <c r="AJ4" s="140"/>
      <c r="AK4" s="142"/>
      <c r="AL4" s="135"/>
      <c r="AM4" s="140"/>
      <c r="AN4" s="140"/>
      <c r="AO4" s="142"/>
      <c r="AP4" s="135"/>
      <c r="AQ4" s="140"/>
      <c r="AR4" s="140"/>
      <c r="AS4" s="142"/>
      <c r="AT4" s="135"/>
      <c r="AU4" s="140"/>
      <c r="AV4" s="137"/>
      <c r="AW4" s="142"/>
      <c r="AX4" s="135"/>
      <c r="AY4" s="140"/>
      <c r="AZ4" s="140"/>
      <c r="BA4" s="142"/>
      <c r="BB4" s="135"/>
      <c r="BC4" s="140"/>
      <c r="BD4" s="140"/>
      <c r="BE4" s="142"/>
      <c r="BF4" s="135"/>
      <c r="BG4" s="140"/>
      <c r="BH4" s="140"/>
      <c r="BI4" s="142"/>
      <c r="BJ4" s="135"/>
      <c r="BK4" s="140"/>
      <c r="BL4" s="140"/>
      <c r="BM4" s="142"/>
      <c r="BN4" s="135"/>
      <c r="BO4" s="140"/>
      <c r="BP4" s="137"/>
      <c r="BQ4" s="142"/>
      <c r="BR4" s="135"/>
      <c r="BS4" s="140"/>
      <c r="BT4" s="140"/>
      <c r="BU4" s="142"/>
      <c r="BV4" s="135"/>
      <c r="BW4" s="140"/>
      <c r="BX4" s="140"/>
      <c r="BY4" s="142"/>
      <c r="BZ4" s="135"/>
      <c r="CA4" s="140"/>
      <c r="CB4" s="140"/>
      <c r="CC4" s="142"/>
      <c r="CD4" s="135"/>
      <c r="CE4" s="140"/>
      <c r="CF4" s="140"/>
      <c r="CG4" s="142"/>
      <c r="CH4" s="135"/>
      <c r="CI4" s="140"/>
      <c r="CJ4" s="137"/>
      <c r="CK4" s="142"/>
      <c r="CL4" s="135"/>
      <c r="CM4" s="140"/>
      <c r="CN4" s="140"/>
      <c r="CO4" s="142"/>
      <c r="CP4" s="135"/>
      <c r="CQ4" s="140"/>
      <c r="CR4" s="140"/>
      <c r="CS4" s="142"/>
      <c r="CT4" s="135"/>
      <c r="CU4" s="140"/>
      <c r="CV4" s="140"/>
      <c r="CW4" s="142"/>
      <c r="CX4" s="135"/>
      <c r="CY4" s="140"/>
      <c r="CZ4" s="140"/>
      <c r="DA4" s="142"/>
      <c r="DB4" s="135"/>
      <c r="DC4" s="135"/>
      <c r="DD4" s="697"/>
      <c r="DX4" s="697"/>
      <c r="ER4" s="697"/>
      <c r="FL4" s="697"/>
      <c r="GF4" s="697"/>
      <c r="GZ4" s="697"/>
      <c r="HT4" s="697"/>
      <c r="IN4" s="697"/>
      <c r="JH4" s="697"/>
      <c r="KB4" s="697"/>
    </row>
    <row r="5" spans="1:307" s="228" customFormat="1">
      <c r="A5" s="321"/>
      <c r="B5" s="321"/>
      <c r="C5" s="321"/>
      <c r="D5" s="321"/>
      <c r="E5" s="321"/>
      <c r="F5" s="321"/>
      <c r="G5" s="135"/>
      <c r="H5" s="139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9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35"/>
      <c r="AV5" s="139"/>
      <c r="AW5" s="135"/>
      <c r="AX5" s="135"/>
      <c r="AY5" s="135"/>
      <c r="AZ5" s="135"/>
      <c r="BA5" s="135"/>
      <c r="BB5" s="135"/>
      <c r="BC5" s="135"/>
      <c r="BD5" s="135"/>
      <c r="BE5" s="135"/>
      <c r="BF5" s="135"/>
      <c r="BG5" s="135"/>
      <c r="BH5" s="135"/>
      <c r="BI5" s="135"/>
      <c r="BJ5" s="135"/>
      <c r="BK5" s="135"/>
      <c r="BL5" s="135"/>
      <c r="BM5" s="135"/>
      <c r="BN5" s="135"/>
      <c r="BO5" s="135"/>
      <c r="BP5" s="139"/>
      <c r="BQ5" s="135"/>
      <c r="BR5" s="135"/>
      <c r="BS5" s="135"/>
      <c r="BT5" s="135"/>
      <c r="BU5" s="135"/>
      <c r="BV5" s="135"/>
      <c r="BW5" s="135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139"/>
      <c r="CK5" s="135"/>
      <c r="CL5" s="135"/>
      <c r="CM5" s="135"/>
      <c r="CN5" s="135"/>
      <c r="CO5" s="135"/>
      <c r="CP5" s="135"/>
      <c r="CQ5" s="135"/>
      <c r="CR5" s="135"/>
      <c r="CS5" s="135"/>
      <c r="CT5" s="135"/>
      <c r="CU5" s="135"/>
      <c r="CV5" s="135"/>
      <c r="CW5" s="135"/>
      <c r="CX5" s="135"/>
      <c r="CY5" s="135"/>
      <c r="CZ5" s="135"/>
      <c r="DA5" s="135"/>
      <c r="DB5" s="135"/>
      <c r="DC5" s="143"/>
      <c r="DD5" s="698"/>
      <c r="DE5" s="698"/>
      <c r="DX5" s="698"/>
      <c r="DY5" s="698"/>
      <c r="ER5" s="698"/>
      <c r="ES5" s="698"/>
      <c r="FL5" s="698"/>
      <c r="FM5" s="698"/>
      <c r="GF5" s="698"/>
      <c r="GG5" s="698"/>
      <c r="GZ5" s="698"/>
      <c r="HA5" s="698"/>
      <c r="HT5" s="698"/>
      <c r="HU5" s="698"/>
      <c r="IN5" s="698"/>
      <c r="IO5" s="698"/>
      <c r="JH5" s="698"/>
      <c r="JI5" s="698"/>
      <c r="KB5" s="698"/>
      <c r="KC5" s="698"/>
    </row>
    <row r="6" spans="1:307" s="228" customFormat="1" ht="14">
      <c r="A6" s="315"/>
      <c r="B6" s="315"/>
      <c r="C6" s="315"/>
      <c r="D6" s="315"/>
      <c r="E6" s="315"/>
      <c r="F6" s="315"/>
      <c r="G6" s="141"/>
      <c r="H6" s="150"/>
      <c r="I6" s="151" t="s">
        <v>46</v>
      </c>
      <c r="J6" s="152"/>
      <c r="K6" s="141"/>
      <c r="L6" s="150"/>
      <c r="M6" s="151" t="s">
        <v>46</v>
      </c>
      <c r="N6" s="152"/>
      <c r="O6" s="141"/>
      <c r="P6" s="150"/>
      <c r="Q6" s="151" t="s">
        <v>46</v>
      </c>
      <c r="R6" s="152"/>
      <c r="S6" s="141"/>
      <c r="T6" s="150"/>
      <c r="U6" s="151" t="s">
        <v>46</v>
      </c>
      <c r="V6" s="152"/>
      <c r="W6" s="135"/>
      <c r="X6" s="357"/>
      <c r="Y6" s="358" t="s">
        <v>46</v>
      </c>
      <c r="Z6" s="359"/>
      <c r="AA6" s="141"/>
      <c r="AB6" s="150"/>
      <c r="AC6" s="151" t="s">
        <v>43</v>
      </c>
      <c r="AD6" s="152"/>
      <c r="AE6" s="141"/>
      <c r="AF6" s="150"/>
      <c r="AG6" s="151" t="s">
        <v>43</v>
      </c>
      <c r="AH6" s="152"/>
      <c r="AI6" s="141"/>
      <c r="AJ6" s="150"/>
      <c r="AK6" s="151" t="s">
        <v>43</v>
      </c>
      <c r="AL6" s="152"/>
      <c r="AM6" s="141"/>
      <c r="AN6" s="150"/>
      <c r="AO6" s="151" t="s">
        <v>43</v>
      </c>
      <c r="AP6" s="152"/>
      <c r="AQ6" s="135"/>
      <c r="AR6" s="357"/>
      <c r="AS6" s="358" t="s">
        <v>43</v>
      </c>
      <c r="AT6" s="359"/>
      <c r="AU6" s="141"/>
      <c r="AV6" s="150"/>
      <c r="AW6" s="151" t="s">
        <v>42</v>
      </c>
      <c r="AX6" s="152"/>
      <c r="AY6" s="141"/>
      <c r="AZ6" s="150"/>
      <c r="BA6" s="151" t="s">
        <v>42</v>
      </c>
      <c r="BB6" s="152"/>
      <c r="BC6" s="141"/>
      <c r="BD6" s="150"/>
      <c r="BE6" s="151" t="s">
        <v>42</v>
      </c>
      <c r="BF6" s="152"/>
      <c r="BG6" s="141"/>
      <c r="BH6" s="150"/>
      <c r="BI6" s="151" t="s">
        <v>42</v>
      </c>
      <c r="BJ6" s="152"/>
      <c r="BK6" s="135"/>
      <c r="BL6" s="357"/>
      <c r="BM6" s="358" t="s">
        <v>42</v>
      </c>
      <c r="BN6" s="359"/>
      <c r="BO6" s="141"/>
      <c r="BP6" s="150"/>
      <c r="BQ6" s="151" t="s">
        <v>41</v>
      </c>
      <c r="BR6" s="152"/>
      <c r="BS6" s="141"/>
      <c r="BT6" s="150"/>
      <c r="BU6" s="151" t="s">
        <v>41</v>
      </c>
      <c r="BV6" s="152"/>
      <c r="BW6" s="141"/>
      <c r="BX6" s="150"/>
      <c r="BY6" s="151" t="s">
        <v>41</v>
      </c>
      <c r="BZ6" s="152"/>
      <c r="CA6" s="141"/>
      <c r="CB6" s="150"/>
      <c r="CC6" s="151" t="s">
        <v>41</v>
      </c>
      <c r="CD6" s="152"/>
      <c r="CE6" s="135"/>
      <c r="CF6" s="357"/>
      <c r="CG6" s="358" t="s">
        <v>41</v>
      </c>
      <c r="CH6" s="359"/>
      <c r="CI6" s="141"/>
      <c r="CJ6" s="150"/>
      <c r="CK6" s="151" t="s">
        <v>24</v>
      </c>
      <c r="CL6" s="152"/>
      <c r="CM6" s="141"/>
      <c r="CN6" s="150"/>
      <c r="CO6" s="151" t="s">
        <v>24</v>
      </c>
      <c r="CP6" s="152"/>
      <c r="CQ6" s="141"/>
      <c r="CR6" s="150"/>
      <c r="CS6" s="151" t="s">
        <v>24</v>
      </c>
      <c r="CT6" s="152"/>
      <c r="CU6" s="141"/>
      <c r="CV6" s="150"/>
      <c r="CW6" s="151" t="s">
        <v>24</v>
      </c>
      <c r="CX6" s="152"/>
      <c r="CY6" s="135"/>
      <c r="CZ6" s="357"/>
      <c r="DA6" s="358" t="s">
        <v>24</v>
      </c>
      <c r="DB6" s="359"/>
      <c r="DC6" s="143"/>
      <c r="DD6" s="145"/>
      <c r="DE6" s="92"/>
      <c r="DF6" s="97" t="str">
        <f>DV6</f>
        <v>FY 2020</v>
      </c>
      <c r="DG6" s="93"/>
      <c r="DH6" s="144"/>
      <c r="DI6" s="92"/>
      <c r="DJ6" s="97" t="str">
        <f>DV6</f>
        <v>FY 2020</v>
      </c>
      <c r="DK6" s="93"/>
      <c r="DL6" s="144"/>
      <c r="DM6" s="92"/>
      <c r="DN6" s="97" t="str">
        <f>DV6</f>
        <v>FY 2020</v>
      </c>
      <c r="DO6" s="93"/>
      <c r="DP6" s="144"/>
      <c r="DQ6" s="92"/>
      <c r="DR6" s="97" t="str">
        <f>DV6</f>
        <v>FY 2020</v>
      </c>
      <c r="DS6" s="93"/>
      <c r="DT6" s="145"/>
      <c r="DU6" s="357"/>
      <c r="DV6" s="358" t="s">
        <v>128</v>
      </c>
      <c r="DW6" s="359"/>
      <c r="DX6" s="145"/>
      <c r="DY6" s="92"/>
      <c r="DZ6" s="97" t="str">
        <f>EP6</f>
        <v>FY 2021</v>
      </c>
      <c r="EA6" s="93"/>
      <c r="EB6" s="144"/>
      <c r="EC6" s="92"/>
      <c r="ED6" s="97" t="str">
        <f>EP6</f>
        <v>FY 2021</v>
      </c>
      <c r="EE6" s="93"/>
      <c r="EF6" s="144"/>
      <c r="EG6" s="92"/>
      <c r="EH6" s="97" t="str">
        <f>EP6</f>
        <v>FY 2021</v>
      </c>
      <c r="EI6" s="93"/>
      <c r="EJ6" s="144"/>
      <c r="EK6" s="92"/>
      <c r="EL6" s="97" t="str">
        <f>EP6</f>
        <v>FY 2021</v>
      </c>
      <c r="EM6" s="93"/>
      <c r="EN6" s="144"/>
      <c r="EO6" s="357"/>
      <c r="EP6" s="358" t="str">
        <f>"FY "&amp;RIGHT(DV6,4)+1</f>
        <v>FY 2021</v>
      </c>
      <c r="EQ6" s="359"/>
      <c r="ER6" s="145"/>
      <c r="ES6" s="92"/>
      <c r="ET6" s="97" t="str">
        <f>FJ6</f>
        <v>FY 2022</v>
      </c>
      <c r="EU6" s="93"/>
      <c r="EV6" s="144"/>
      <c r="EW6" s="92"/>
      <c r="EX6" s="97" t="str">
        <f>FJ6</f>
        <v>FY 2022</v>
      </c>
      <c r="EY6" s="93"/>
      <c r="EZ6" s="144"/>
      <c r="FA6" s="92"/>
      <c r="FB6" s="97" t="str">
        <f>FJ6</f>
        <v>FY 2022</v>
      </c>
      <c r="FC6" s="93"/>
      <c r="FD6" s="144"/>
      <c r="FE6" s="92"/>
      <c r="FF6" s="97" t="str">
        <f>FJ6</f>
        <v>FY 2022</v>
      </c>
      <c r="FG6" s="93"/>
      <c r="FH6" s="144"/>
      <c r="FI6" s="357"/>
      <c r="FJ6" s="358" t="str">
        <f>"FY "&amp;RIGHT(EP6,4)+1</f>
        <v>FY 2022</v>
      </c>
      <c r="FK6" s="359"/>
      <c r="FL6" s="145"/>
      <c r="FM6" s="92"/>
      <c r="FN6" s="97" t="str">
        <f>GD6</f>
        <v>FY 2023</v>
      </c>
      <c r="FO6" s="93"/>
      <c r="FP6" s="144"/>
      <c r="FQ6" s="92"/>
      <c r="FR6" s="97" t="str">
        <f>GD6</f>
        <v>FY 2023</v>
      </c>
      <c r="FS6" s="93"/>
      <c r="FT6" s="144"/>
      <c r="FU6" s="92"/>
      <c r="FV6" s="97" t="str">
        <f>GD6</f>
        <v>FY 2023</v>
      </c>
      <c r="FW6" s="93"/>
      <c r="FX6" s="144"/>
      <c r="FY6" s="92"/>
      <c r="FZ6" s="97" t="str">
        <f>GD6</f>
        <v>FY 2023</v>
      </c>
      <c r="GA6" s="93"/>
      <c r="GB6" s="144"/>
      <c r="GC6" s="357"/>
      <c r="GD6" s="358" t="str">
        <f>"FY "&amp;RIGHT(FJ6,4)+1</f>
        <v>FY 2023</v>
      </c>
      <c r="GE6" s="359"/>
      <c r="GF6" s="145"/>
      <c r="GG6" s="92"/>
      <c r="GH6" s="97" t="str">
        <f>GX6</f>
        <v>FY 2024</v>
      </c>
      <c r="GI6" s="93"/>
      <c r="GJ6" s="144"/>
      <c r="GK6" s="92"/>
      <c r="GL6" s="97" t="str">
        <f>GX6</f>
        <v>FY 2024</v>
      </c>
      <c r="GM6" s="93"/>
      <c r="GN6" s="144"/>
      <c r="GO6" s="92"/>
      <c r="GP6" s="97" t="str">
        <f>GX6</f>
        <v>FY 2024</v>
      </c>
      <c r="GQ6" s="93"/>
      <c r="GR6" s="144"/>
      <c r="GS6" s="92"/>
      <c r="GT6" s="97" t="str">
        <f>GX6</f>
        <v>FY 2024</v>
      </c>
      <c r="GU6" s="93"/>
      <c r="GV6" s="144"/>
      <c r="GW6" s="357"/>
      <c r="GX6" s="358" t="str">
        <f>"FY "&amp;RIGHT(GD6,4)+1</f>
        <v>FY 2024</v>
      </c>
      <c r="GY6" s="359"/>
      <c r="GZ6" s="145"/>
      <c r="HA6" s="92"/>
      <c r="HB6" s="97" t="str">
        <f>HR6</f>
        <v>FY 2025</v>
      </c>
      <c r="HC6" s="93"/>
      <c r="HD6" s="144"/>
      <c r="HE6" s="92"/>
      <c r="HF6" s="97" t="str">
        <f>HR6</f>
        <v>FY 2025</v>
      </c>
      <c r="HG6" s="93"/>
      <c r="HH6" s="144"/>
      <c r="HI6" s="92"/>
      <c r="HJ6" s="97" t="str">
        <f>HR6</f>
        <v>FY 2025</v>
      </c>
      <c r="HK6" s="93"/>
      <c r="HL6" s="144"/>
      <c r="HM6" s="92"/>
      <c r="HN6" s="97" t="str">
        <f>HR6</f>
        <v>FY 2025</v>
      </c>
      <c r="HO6" s="93"/>
      <c r="HP6" s="144"/>
      <c r="HQ6" s="357"/>
      <c r="HR6" s="358" t="str">
        <f>"FY "&amp;RIGHT(GX6,4)+1</f>
        <v>FY 2025</v>
      </c>
      <c r="HS6" s="359"/>
      <c r="HT6" s="145"/>
      <c r="HU6" s="92"/>
      <c r="HV6" s="97" t="str">
        <f>IL6</f>
        <v>FY 2026</v>
      </c>
      <c r="HW6" s="93"/>
      <c r="HX6" s="144"/>
      <c r="HY6" s="92"/>
      <c r="HZ6" s="97" t="str">
        <f>IL6</f>
        <v>FY 2026</v>
      </c>
      <c r="IA6" s="93"/>
      <c r="IB6" s="144"/>
      <c r="IC6" s="92"/>
      <c r="ID6" s="97" t="str">
        <f>IL6</f>
        <v>FY 2026</v>
      </c>
      <c r="IE6" s="93"/>
      <c r="IF6" s="144"/>
      <c r="IG6" s="92"/>
      <c r="IH6" s="97" t="str">
        <f>IL6</f>
        <v>FY 2026</v>
      </c>
      <c r="II6" s="93"/>
      <c r="IJ6" s="144"/>
      <c r="IK6" s="357"/>
      <c r="IL6" s="358" t="str">
        <f>"FY "&amp;RIGHT(HR6,4)+1</f>
        <v>FY 2026</v>
      </c>
      <c r="IM6" s="359"/>
      <c r="IN6" s="145"/>
      <c r="IO6" s="92"/>
      <c r="IP6" s="97" t="str">
        <f>JF6</f>
        <v>FY 2027</v>
      </c>
      <c r="IQ6" s="93"/>
      <c r="IR6" s="144"/>
      <c r="IS6" s="92"/>
      <c r="IT6" s="97" t="str">
        <f>JF6</f>
        <v>FY 2027</v>
      </c>
      <c r="IU6" s="93"/>
      <c r="IV6" s="144"/>
      <c r="IW6" s="92"/>
      <c r="IX6" s="97" t="str">
        <f>JF6</f>
        <v>FY 2027</v>
      </c>
      <c r="IY6" s="93"/>
      <c r="IZ6" s="144"/>
      <c r="JA6" s="92"/>
      <c r="JB6" s="97" t="str">
        <f>JF6</f>
        <v>FY 2027</v>
      </c>
      <c r="JC6" s="93"/>
      <c r="JD6" s="144"/>
      <c r="JE6" s="357"/>
      <c r="JF6" s="358" t="str">
        <f>"FY "&amp;RIGHT(IL6,4)+1</f>
        <v>FY 2027</v>
      </c>
      <c r="JG6" s="359"/>
      <c r="JH6" s="145"/>
      <c r="JI6" s="92"/>
      <c r="JJ6" s="97" t="str">
        <f>JZ6</f>
        <v>FY 2028</v>
      </c>
      <c r="JK6" s="93"/>
      <c r="JL6" s="144"/>
      <c r="JM6" s="92"/>
      <c r="JN6" s="97" t="str">
        <f>JZ6</f>
        <v>FY 2028</v>
      </c>
      <c r="JO6" s="93"/>
      <c r="JP6" s="144"/>
      <c r="JQ6" s="92"/>
      <c r="JR6" s="97" t="str">
        <f>JZ6</f>
        <v>FY 2028</v>
      </c>
      <c r="JS6" s="93"/>
      <c r="JT6" s="144"/>
      <c r="JU6" s="92"/>
      <c r="JV6" s="97" t="str">
        <f>JZ6</f>
        <v>FY 2028</v>
      </c>
      <c r="JW6" s="93"/>
      <c r="JX6" s="144"/>
      <c r="JY6" s="357"/>
      <c r="JZ6" s="358" t="str">
        <f>"FY "&amp;RIGHT(JF6,4)+1</f>
        <v>FY 2028</v>
      </c>
      <c r="KA6" s="359"/>
      <c r="KB6" s="145"/>
      <c r="KC6" s="92"/>
      <c r="KD6" s="97" t="str">
        <f>KT6</f>
        <v>FY 2029</v>
      </c>
      <c r="KE6" s="93"/>
      <c r="KF6" s="144"/>
      <c r="KG6" s="92"/>
      <c r="KH6" s="97" t="str">
        <f>KT6</f>
        <v>FY 2029</v>
      </c>
      <c r="KI6" s="93"/>
      <c r="KJ6" s="144"/>
      <c r="KK6" s="92"/>
      <c r="KL6" s="97" t="str">
        <f>KT6</f>
        <v>FY 2029</v>
      </c>
      <c r="KM6" s="93"/>
      <c r="KN6" s="144"/>
      <c r="KO6" s="92"/>
      <c r="KP6" s="97" t="str">
        <f>KT6</f>
        <v>FY 2029</v>
      </c>
      <c r="KQ6" s="93"/>
      <c r="KR6" s="144"/>
      <c r="KS6" s="357"/>
      <c r="KT6" s="358" t="str">
        <f>"FY "&amp;RIGHT(JZ6,4)+1</f>
        <v>FY 2029</v>
      </c>
      <c r="KU6" s="359"/>
    </row>
    <row r="7" spans="1:307" s="228" customFormat="1" ht="14">
      <c r="A7" s="315"/>
      <c r="B7" s="315"/>
      <c r="C7" s="315"/>
      <c r="D7" s="315"/>
      <c r="E7" s="315"/>
      <c r="F7" s="315"/>
      <c r="G7" s="141"/>
      <c r="H7" s="153"/>
      <c r="I7" s="154" t="s">
        <v>11</v>
      </c>
      <c r="J7" s="155"/>
      <c r="K7" s="141"/>
      <c r="L7" s="153"/>
      <c r="M7" s="154" t="s">
        <v>11</v>
      </c>
      <c r="N7" s="155"/>
      <c r="O7" s="141"/>
      <c r="P7" s="153"/>
      <c r="Q7" s="154" t="s">
        <v>11</v>
      </c>
      <c r="R7" s="155"/>
      <c r="S7" s="141"/>
      <c r="T7" s="153"/>
      <c r="U7" s="154" t="s">
        <v>11</v>
      </c>
      <c r="V7" s="155"/>
      <c r="W7" s="135"/>
      <c r="X7" s="360"/>
      <c r="Y7" s="361" t="s">
        <v>40</v>
      </c>
      <c r="Z7" s="362"/>
      <c r="AA7" s="141"/>
      <c r="AB7" s="153"/>
      <c r="AC7" s="154" t="s">
        <v>11</v>
      </c>
      <c r="AD7" s="155"/>
      <c r="AE7" s="141"/>
      <c r="AF7" s="153"/>
      <c r="AG7" s="154" t="s">
        <v>11</v>
      </c>
      <c r="AH7" s="155"/>
      <c r="AI7" s="141"/>
      <c r="AJ7" s="153"/>
      <c r="AK7" s="154" t="s">
        <v>11</v>
      </c>
      <c r="AL7" s="155"/>
      <c r="AM7" s="141"/>
      <c r="AN7" s="153"/>
      <c r="AO7" s="154" t="s">
        <v>11</v>
      </c>
      <c r="AP7" s="155"/>
      <c r="AQ7" s="135"/>
      <c r="AR7" s="360"/>
      <c r="AS7" s="361" t="s">
        <v>40</v>
      </c>
      <c r="AT7" s="362"/>
      <c r="AU7" s="141"/>
      <c r="AV7" s="153"/>
      <c r="AW7" s="154" t="s">
        <v>11</v>
      </c>
      <c r="AX7" s="155"/>
      <c r="AY7" s="141"/>
      <c r="AZ7" s="153"/>
      <c r="BA7" s="154" t="s">
        <v>11</v>
      </c>
      <c r="BB7" s="155"/>
      <c r="BC7" s="141"/>
      <c r="BD7" s="153"/>
      <c r="BE7" s="154" t="s">
        <v>11</v>
      </c>
      <c r="BF7" s="155"/>
      <c r="BG7" s="141"/>
      <c r="BH7" s="153"/>
      <c r="BI7" s="154" t="s">
        <v>11</v>
      </c>
      <c r="BJ7" s="155"/>
      <c r="BK7" s="135"/>
      <c r="BL7" s="360"/>
      <c r="BM7" s="361" t="s">
        <v>40</v>
      </c>
      <c r="BN7" s="362"/>
      <c r="BO7" s="141"/>
      <c r="BP7" s="153"/>
      <c r="BQ7" s="154" t="s">
        <v>11</v>
      </c>
      <c r="BR7" s="155"/>
      <c r="BS7" s="141"/>
      <c r="BT7" s="153"/>
      <c r="BU7" s="154" t="s">
        <v>11</v>
      </c>
      <c r="BV7" s="155"/>
      <c r="BW7" s="141"/>
      <c r="BX7" s="153"/>
      <c r="BY7" s="154" t="s">
        <v>11</v>
      </c>
      <c r="BZ7" s="155"/>
      <c r="CA7" s="141"/>
      <c r="CB7" s="153"/>
      <c r="CC7" s="154" t="s">
        <v>11</v>
      </c>
      <c r="CD7" s="155"/>
      <c r="CE7" s="135"/>
      <c r="CF7" s="360"/>
      <c r="CG7" s="361" t="s">
        <v>40</v>
      </c>
      <c r="CH7" s="362"/>
      <c r="CI7" s="141"/>
      <c r="CJ7" s="153"/>
      <c r="CK7" s="154" t="s">
        <v>11</v>
      </c>
      <c r="CL7" s="155"/>
      <c r="CM7" s="141"/>
      <c r="CN7" s="153"/>
      <c r="CO7" s="154" t="s">
        <v>11</v>
      </c>
      <c r="CP7" s="155"/>
      <c r="CQ7" s="141"/>
      <c r="CR7" s="153"/>
      <c r="CS7" s="154" t="s">
        <v>11</v>
      </c>
      <c r="CT7" s="155"/>
      <c r="CU7" s="141"/>
      <c r="CV7" s="153"/>
      <c r="CW7" s="154" t="s">
        <v>11</v>
      </c>
      <c r="CX7" s="155"/>
      <c r="CY7" s="135"/>
      <c r="CZ7" s="360"/>
      <c r="DA7" s="361" t="s">
        <v>40</v>
      </c>
      <c r="DB7" s="362"/>
      <c r="DC7" s="143"/>
      <c r="DD7" s="144"/>
      <c r="DE7" s="94"/>
      <c r="DF7" s="96" t="s">
        <v>11</v>
      </c>
      <c r="DG7" s="95"/>
      <c r="DH7" s="144"/>
      <c r="DI7" s="94"/>
      <c r="DJ7" s="96" t="s">
        <v>11</v>
      </c>
      <c r="DK7" s="95"/>
      <c r="DL7" s="144"/>
      <c r="DM7" s="94"/>
      <c r="DN7" s="96" t="s">
        <v>11</v>
      </c>
      <c r="DO7" s="95"/>
      <c r="DP7" s="144"/>
      <c r="DQ7" s="94"/>
      <c r="DR7" s="96" t="s">
        <v>11</v>
      </c>
      <c r="DS7" s="95"/>
      <c r="DT7" s="144"/>
      <c r="DU7" s="360"/>
      <c r="DV7" s="361" t="s">
        <v>40</v>
      </c>
      <c r="DW7" s="362"/>
      <c r="DX7" s="144"/>
      <c r="DY7" s="94"/>
      <c r="DZ7" s="96" t="s">
        <v>11</v>
      </c>
      <c r="EA7" s="95"/>
      <c r="EB7" s="144"/>
      <c r="EC7" s="94"/>
      <c r="ED7" s="96" t="s">
        <v>11</v>
      </c>
      <c r="EE7" s="95"/>
      <c r="EF7" s="144"/>
      <c r="EG7" s="94"/>
      <c r="EH7" s="96" t="s">
        <v>11</v>
      </c>
      <c r="EI7" s="95"/>
      <c r="EJ7" s="144"/>
      <c r="EK7" s="94"/>
      <c r="EL7" s="96" t="s">
        <v>11</v>
      </c>
      <c r="EM7" s="95"/>
      <c r="EN7" s="144"/>
      <c r="EO7" s="360"/>
      <c r="EP7" s="361" t="s">
        <v>40</v>
      </c>
      <c r="EQ7" s="362"/>
      <c r="ER7" s="144"/>
      <c r="ES7" s="94"/>
      <c r="ET7" s="96" t="s">
        <v>11</v>
      </c>
      <c r="EU7" s="95"/>
      <c r="EV7" s="144"/>
      <c r="EW7" s="94"/>
      <c r="EX7" s="96" t="s">
        <v>11</v>
      </c>
      <c r="EY7" s="95"/>
      <c r="EZ7" s="144"/>
      <c r="FA7" s="94"/>
      <c r="FB7" s="96" t="s">
        <v>11</v>
      </c>
      <c r="FC7" s="95"/>
      <c r="FD7" s="144"/>
      <c r="FE7" s="94"/>
      <c r="FF7" s="96" t="s">
        <v>11</v>
      </c>
      <c r="FG7" s="95"/>
      <c r="FH7" s="144"/>
      <c r="FI7" s="360"/>
      <c r="FJ7" s="361" t="s">
        <v>40</v>
      </c>
      <c r="FK7" s="362"/>
      <c r="FL7" s="144"/>
      <c r="FM7" s="94"/>
      <c r="FN7" s="96" t="s">
        <v>11</v>
      </c>
      <c r="FO7" s="95"/>
      <c r="FP7" s="144"/>
      <c r="FQ7" s="94"/>
      <c r="FR7" s="96" t="s">
        <v>11</v>
      </c>
      <c r="FS7" s="95"/>
      <c r="FT7" s="144"/>
      <c r="FU7" s="94"/>
      <c r="FV7" s="96" t="s">
        <v>11</v>
      </c>
      <c r="FW7" s="95"/>
      <c r="FX7" s="144"/>
      <c r="FY7" s="94"/>
      <c r="FZ7" s="96" t="s">
        <v>11</v>
      </c>
      <c r="GA7" s="95"/>
      <c r="GB7" s="144"/>
      <c r="GC7" s="360"/>
      <c r="GD7" s="361" t="s">
        <v>40</v>
      </c>
      <c r="GE7" s="362"/>
      <c r="GF7" s="144"/>
      <c r="GG7" s="94"/>
      <c r="GH7" s="96" t="s">
        <v>11</v>
      </c>
      <c r="GI7" s="95"/>
      <c r="GJ7" s="144"/>
      <c r="GK7" s="94"/>
      <c r="GL7" s="96" t="s">
        <v>11</v>
      </c>
      <c r="GM7" s="95"/>
      <c r="GN7" s="144"/>
      <c r="GO7" s="94"/>
      <c r="GP7" s="96" t="s">
        <v>11</v>
      </c>
      <c r="GQ7" s="95"/>
      <c r="GR7" s="144"/>
      <c r="GS7" s="94"/>
      <c r="GT7" s="96" t="s">
        <v>11</v>
      </c>
      <c r="GU7" s="95"/>
      <c r="GV7" s="144"/>
      <c r="GW7" s="360"/>
      <c r="GX7" s="361" t="s">
        <v>40</v>
      </c>
      <c r="GY7" s="362"/>
      <c r="GZ7" s="144"/>
      <c r="HA7" s="94"/>
      <c r="HB7" s="96" t="s">
        <v>11</v>
      </c>
      <c r="HC7" s="95"/>
      <c r="HD7" s="144"/>
      <c r="HE7" s="94"/>
      <c r="HF7" s="96" t="s">
        <v>11</v>
      </c>
      <c r="HG7" s="95"/>
      <c r="HH7" s="144"/>
      <c r="HI7" s="94"/>
      <c r="HJ7" s="96" t="s">
        <v>11</v>
      </c>
      <c r="HK7" s="95"/>
      <c r="HL7" s="144"/>
      <c r="HM7" s="94"/>
      <c r="HN7" s="96" t="s">
        <v>11</v>
      </c>
      <c r="HO7" s="95"/>
      <c r="HP7" s="144"/>
      <c r="HQ7" s="360"/>
      <c r="HR7" s="361" t="s">
        <v>40</v>
      </c>
      <c r="HS7" s="362"/>
      <c r="HT7" s="144"/>
      <c r="HU7" s="94"/>
      <c r="HV7" s="96" t="s">
        <v>11</v>
      </c>
      <c r="HW7" s="95"/>
      <c r="HX7" s="144"/>
      <c r="HY7" s="94"/>
      <c r="HZ7" s="96" t="s">
        <v>11</v>
      </c>
      <c r="IA7" s="95"/>
      <c r="IB7" s="144"/>
      <c r="IC7" s="94"/>
      <c r="ID7" s="96" t="s">
        <v>11</v>
      </c>
      <c r="IE7" s="95"/>
      <c r="IF7" s="144"/>
      <c r="IG7" s="94"/>
      <c r="IH7" s="96" t="s">
        <v>11</v>
      </c>
      <c r="II7" s="95"/>
      <c r="IJ7" s="144"/>
      <c r="IK7" s="360"/>
      <c r="IL7" s="361" t="s">
        <v>40</v>
      </c>
      <c r="IM7" s="362"/>
      <c r="IN7" s="144"/>
      <c r="IO7" s="94"/>
      <c r="IP7" s="96" t="s">
        <v>11</v>
      </c>
      <c r="IQ7" s="95"/>
      <c r="IR7" s="144"/>
      <c r="IS7" s="94"/>
      <c r="IT7" s="96" t="s">
        <v>11</v>
      </c>
      <c r="IU7" s="95"/>
      <c r="IV7" s="144"/>
      <c r="IW7" s="94"/>
      <c r="IX7" s="96" t="s">
        <v>11</v>
      </c>
      <c r="IY7" s="95"/>
      <c r="IZ7" s="144"/>
      <c r="JA7" s="94"/>
      <c r="JB7" s="96" t="s">
        <v>11</v>
      </c>
      <c r="JC7" s="95"/>
      <c r="JD7" s="144"/>
      <c r="JE7" s="360"/>
      <c r="JF7" s="361" t="s">
        <v>40</v>
      </c>
      <c r="JG7" s="362"/>
      <c r="JH7" s="144"/>
      <c r="JI7" s="94"/>
      <c r="JJ7" s="96" t="s">
        <v>11</v>
      </c>
      <c r="JK7" s="95"/>
      <c r="JL7" s="144"/>
      <c r="JM7" s="94"/>
      <c r="JN7" s="96" t="s">
        <v>11</v>
      </c>
      <c r="JO7" s="95"/>
      <c r="JP7" s="144"/>
      <c r="JQ7" s="94"/>
      <c r="JR7" s="96" t="s">
        <v>11</v>
      </c>
      <c r="JS7" s="95"/>
      <c r="JT7" s="144"/>
      <c r="JU7" s="94"/>
      <c r="JV7" s="96" t="s">
        <v>11</v>
      </c>
      <c r="JW7" s="95"/>
      <c r="JX7" s="144"/>
      <c r="JY7" s="360"/>
      <c r="JZ7" s="361" t="s">
        <v>40</v>
      </c>
      <c r="KA7" s="362"/>
      <c r="KB7" s="144"/>
      <c r="KC7" s="94"/>
      <c r="KD7" s="96" t="s">
        <v>11</v>
      </c>
      <c r="KE7" s="95"/>
      <c r="KF7" s="144"/>
      <c r="KG7" s="94"/>
      <c r="KH7" s="96" t="s">
        <v>11</v>
      </c>
      <c r="KI7" s="95"/>
      <c r="KJ7" s="144"/>
      <c r="KK7" s="94"/>
      <c r="KL7" s="96" t="s">
        <v>11</v>
      </c>
      <c r="KM7" s="95"/>
      <c r="KN7" s="144"/>
      <c r="KO7" s="94"/>
      <c r="KP7" s="96" t="s">
        <v>11</v>
      </c>
      <c r="KQ7" s="95"/>
      <c r="KR7" s="144"/>
      <c r="KS7" s="360"/>
      <c r="KT7" s="361" t="s">
        <v>40</v>
      </c>
      <c r="KU7" s="362"/>
    </row>
    <row r="8" spans="1:307" s="228" customFormat="1" ht="29">
      <c r="A8" s="270">
        <f>'Integrated Financial Statements'!A8</f>
        <v>2</v>
      </c>
      <c r="B8" s="315"/>
      <c r="C8" s="315"/>
      <c r="D8" s="138"/>
      <c r="E8" s="315"/>
      <c r="F8" s="322"/>
      <c r="G8" s="141"/>
      <c r="H8" s="156"/>
      <c r="I8" s="157" t="s">
        <v>195</v>
      </c>
      <c r="J8" s="158"/>
      <c r="K8" s="141"/>
      <c r="L8" s="156"/>
      <c r="M8" s="157" t="s">
        <v>196</v>
      </c>
      <c r="N8" s="158"/>
      <c r="O8" s="141"/>
      <c r="P8" s="156"/>
      <c r="Q8" s="157" t="s">
        <v>47</v>
      </c>
      <c r="R8" s="158"/>
      <c r="S8" s="141"/>
      <c r="T8" s="156"/>
      <c r="U8" s="157" t="s">
        <v>197</v>
      </c>
      <c r="V8" s="158"/>
      <c r="W8" s="143"/>
      <c r="X8" s="120"/>
      <c r="Y8" s="28" t="str">
        <f>U8</f>
        <v>July 25, 
 2015</v>
      </c>
      <c r="Z8" s="121"/>
      <c r="AA8" s="141"/>
      <c r="AB8" s="156"/>
      <c r="AC8" s="157" t="s">
        <v>198</v>
      </c>
      <c r="AD8" s="158"/>
      <c r="AE8" s="141"/>
      <c r="AF8" s="156"/>
      <c r="AG8" s="157" t="s">
        <v>199</v>
      </c>
      <c r="AH8" s="158"/>
      <c r="AI8" s="141"/>
      <c r="AJ8" s="156"/>
      <c r="AK8" s="157" t="s">
        <v>44</v>
      </c>
      <c r="AL8" s="158"/>
      <c r="AM8" s="141"/>
      <c r="AN8" s="156"/>
      <c r="AO8" s="157" t="s">
        <v>45</v>
      </c>
      <c r="AP8" s="158"/>
      <c r="AQ8" s="143"/>
      <c r="AR8" s="120"/>
      <c r="AS8" s="28" t="str">
        <f>AO8</f>
        <v>July 30, 
2016</v>
      </c>
      <c r="AT8" s="121"/>
      <c r="AU8" s="141"/>
      <c r="AV8" s="156"/>
      <c r="AW8" s="157" t="s">
        <v>200</v>
      </c>
      <c r="AX8" s="158"/>
      <c r="AY8" s="141"/>
      <c r="AZ8" s="156"/>
      <c r="BA8" s="157" t="s">
        <v>201</v>
      </c>
      <c r="BB8" s="158"/>
      <c r="BC8" s="141"/>
      <c r="BD8" s="156"/>
      <c r="BE8" s="157" t="s">
        <v>202</v>
      </c>
      <c r="BF8" s="158"/>
      <c r="BG8" s="141"/>
      <c r="BH8" s="156"/>
      <c r="BI8" s="157" t="s">
        <v>203</v>
      </c>
      <c r="BJ8" s="158"/>
      <c r="BK8" s="143"/>
      <c r="BL8" s="120"/>
      <c r="BM8" s="28" t="str">
        <f>BI8</f>
        <v>July 29, 
2017</v>
      </c>
      <c r="BN8" s="121"/>
      <c r="BO8" s="141"/>
      <c r="BP8" s="156"/>
      <c r="BQ8" s="157" t="s">
        <v>204</v>
      </c>
      <c r="BR8" s="158"/>
      <c r="BS8" s="141"/>
      <c r="BT8" s="156"/>
      <c r="BU8" s="157" t="s">
        <v>205</v>
      </c>
      <c r="BV8" s="158"/>
      <c r="BW8" s="141"/>
      <c r="BX8" s="156"/>
      <c r="BY8" s="157" t="s">
        <v>206</v>
      </c>
      <c r="BZ8" s="158"/>
      <c r="CA8" s="141"/>
      <c r="CB8" s="156"/>
      <c r="CC8" s="157" t="s">
        <v>207</v>
      </c>
      <c r="CD8" s="158"/>
      <c r="CE8" s="143"/>
      <c r="CF8" s="120"/>
      <c r="CG8" s="28" t="str">
        <f>CC8</f>
        <v>July 28, 
2018</v>
      </c>
      <c r="CH8" s="121"/>
      <c r="CI8" s="141"/>
      <c r="CJ8" s="156"/>
      <c r="CK8" s="157" t="s">
        <v>208</v>
      </c>
      <c r="CL8" s="158"/>
      <c r="CM8" s="141"/>
      <c r="CN8" s="156"/>
      <c r="CO8" s="157" t="s">
        <v>34</v>
      </c>
      <c r="CP8" s="158"/>
      <c r="CQ8" s="141"/>
      <c r="CR8" s="156"/>
      <c r="CS8" s="157" t="s">
        <v>209</v>
      </c>
      <c r="CT8" s="158"/>
      <c r="CU8" s="141"/>
      <c r="CV8" s="156"/>
      <c r="CW8" s="157" t="s">
        <v>210</v>
      </c>
      <c r="CX8" s="158"/>
      <c r="CY8" s="143"/>
      <c r="CZ8" s="120"/>
      <c r="DA8" s="28" t="str">
        <f>CW8</f>
        <v>July 27, 
2019</v>
      </c>
      <c r="DB8" s="121"/>
      <c r="DC8" s="141"/>
      <c r="DD8" s="144"/>
      <c r="DE8" s="193"/>
      <c r="DF8" s="194" t="str">
        <f>"October 27, 
"&amp;RIGHT(DF6,4)-1</f>
        <v>October 27, 
2019</v>
      </c>
      <c r="DG8" s="195"/>
      <c r="DH8" s="144"/>
      <c r="DI8" s="193"/>
      <c r="DJ8" s="194" t="str">
        <f>"January 26, 
"&amp;RIGHT(DF6,4)</f>
        <v>January 26, 
2020</v>
      </c>
      <c r="DK8" s="195"/>
      <c r="DL8" s="144"/>
      <c r="DM8" s="193"/>
      <c r="DN8" s="194" t="str">
        <f>"April 27, 
"&amp;RIGHT(DF6,4)</f>
        <v>April 27, 
2020</v>
      </c>
      <c r="DO8" s="195"/>
      <c r="DP8" s="144"/>
      <c r="DQ8" s="193"/>
      <c r="DR8" s="194" t="str">
        <f>"July 27, 
"&amp;RIGHT(DF6,4)</f>
        <v>July 27, 
2020</v>
      </c>
      <c r="DS8" s="195"/>
      <c r="DT8" s="144"/>
      <c r="DU8" s="120"/>
      <c r="DV8" s="28" t="str">
        <f>"July 27, 
"&amp;RIGHT(DF6,4)</f>
        <v>July 27, 
2020</v>
      </c>
      <c r="DW8" s="121"/>
      <c r="DX8" s="144"/>
      <c r="DY8" s="193"/>
      <c r="DZ8" s="194" t="str">
        <f>"October 27, 
"&amp;RIGHT(DZ6,4)-1</f>
        <v>October 27, 
2020</v>
      </c>
      <c r="EA8" s="195"/>
      <c r="EB8" s="144"/>
      <c r="EC8" s="193"/>
      <c r="ED8" s="194" t="str">
        <f>"January 26, 
"&amp;RIGHT(DZ6,4)</f>
        <v>January 26, 
2021</v>
      </c>
      <c r="EE8" s="195"/>
      <c r="EF8" s="144"/>
      <c r="EG8" s="193"/>
      <c r="EH8" s="194" t="str">
        <f>"April 27, 
"&amp;RIGHT(DZ6,4)</f>
        <v>April 27, 
2021</v>
      </c>
      <c r="EI8" s="195"/>
      <c r="EJ8" s="144"/>
      <c r="EK8" s="193"/>
      <c r="EL8" s="194" t="str">
        <f>"July 27, 
"&amp;RIGHT(DZ6,4)</f>
        <v>July 27, 
2021</v>
      </c>
      <c r="EM8" s="195"/>
      <c r="EN8" s="144"/>
      <c r="EO8" s="120"/>
      <c r="EP8" s="28" t="str">
        <f>"July 27, 
"&amp;RIGHT(DZ6,4)</f>
        <v>July 27, 
2021</v>
      </c>
      <c r="EQ8" s="121"/>
      <c r="ER8" s="144"/>
      <c r="ES8" s="193"/>
      <c r="ET8" s="194" t="str">
        <f>"October 27, 
"&amp;RIGHT(ET6,4)-1</f>
        <v>October 27, 
2021</v>
      </c>
      <c r="EU8" s="195"/>
      <c r="EV8" s="144"/>
      <c r="EW8" s="193"/>
      <c r="EX8" s="194" t="str">
        <f>"January 26, 
"&amp;RIGHT(ET6,4)</f>
        <v>January 26, 
2022</v>
      </c>
      <c r="EY8" s="195"/>
      <c r="EZ8" s="144"/>
      <c r="FA8" s="193"/>
      <c r="FB8" s="194" t="str">
        <f>"April 27, 
"&amp;RIGHT(ET6,4)</f>
        <v>April 27, 
2022</v>
      </c>
      <c r="FC8" s="195"/>
      <c r="FD8" s="144"/>
      <c r="FE8" s="193"/>
      <c r="FF8" s="194" t="str">
        <f>"July 27, 
"&amp;RIGHT(ET6,4)</f>
        <v>July 27, 
2022</v>
      </c>
      <c r="FG8" s="195"/>
      <c r="FH8" s="144"/>
      <c r="FI8" s="120"/>
      <c r="FJ8" s="28" t="str">
        <f>"July 27, 
"&amp;RIGHT(ET6,4)</f>
        <v>July 27, 
2022</v>
      </c>
      <c r="FK8" s="121"/>
      <c r="FL8" s="144"/>
      <c r="FM8" s="193"/>
      <c r="FN8" s="194" t="str">
        <f>"October 27, 
"&amp;RIGHT(FN6,4)-1</f>
        <v>October 27, 
2022</v>
      </c>
      <c r="FO8" s="195"/>
      <c r="FP8" s="144"/>
      <c r="FQ8" s="193"/>
      <c r="FR8" s="194" t="str">
        <f>"January 26, 
"&amp;RIGHT(FN6,4)</f>
        <v>January 26, 
2023</v>
      </c>
      <c r="FS8" s="195"/>
      <c r="FT8" s="144"/>
      <c r="FU8" s="193"/>
      <c r="FV8" s="194" t="str">
        <f>"April 27, 
"&amp;RIGHT(FN6,4)</f>
        <v>April 27, 
2023</v>
      </c>
      <c r="FW8" s="195"/>
      <c r="FX8" s="144"/>
      <c r="FY8" s="193"/>
      <c r="FZ8" s="194" t="str">
        <f>"July 27, 
"&amp;RIGHT(FN6,4)</f>
        <v>July 27, 
2023</v>
      </c>
      <c r="GA8" s="195"/>
      <c r="GB8" s="144"/>
      <c r="GC8" s="120"/>
      <c r="GD8" s="28" t="str">
        <f>"July 27, 
"&amp;RIGHT(FN6,4)</f>
        <v>July 27, 
2023</v>
      </c>
      <c r="GE8" s="121"/>
      <c r="GF8" s="144"/>
      <c r="GG8" s="193"/>
      <c r="GH8" s="194" t="str">
        <f>"October 27, 
"&amp;RIGHT(GH6,4)-1</f>
        <v>October 27, 
2023</v>
      </c>
      <c r="GI8" s="195"/>
      <c r="GJ8" s="144"/>
      <c r="GK8" s="193"/>
      <c r="GL8" s="194" t="str">
        <f>"January 26, 
"&amp;RIGHT(GH6,4)</f>
        <v>January 26, 
2024</v>
      </c>
      <c r="GM8" s="195"/>
      <c r="GN8" s="144"/>
      <c r="GO8" s="193"/>
      <c r="GP8" s="194" t="str">
        <f>"April 27, 
"&amp;RIGHT(GH6,4)</f>
        <v>April 27, 
2024</v>
      </c>
      <c r="GQ8" s="195"/>
      <c r="GR8" s="144"/>
      <c r="GS8" s="193"/>
      <c r="GT8" s="194" t="str">
        <f>"July 27, 
"&amp;RIGHT(GH6,4)</f>
        <v>July 27, 
2024</v>
      </c>
      <c r="GU8" s="195"/>
      <c r="GV8" s="144"/>
      <c r="GW8" s="120"/>
      <c r="GX8" s="28" t="str">
        <f>"July 27, 
"&amp;RIGHT(GH6,4)</f>
        <v>July 27, 
2024</v>
      </c>
      <c r="GY8" s="121"/>
      <c r="GZ8" s="144"/>
      <c r="HA8" s="193"/>
      <c r="HB8" s="194" t="str">
        <f>"October 27, 
"&amp;RIGHT(HB6,4)-1</f>
        <v>October 27, 
2024</v>
      </c>
      <c r="HC8" s="195"/>
      <c r="HD8" s="144"/>
      <c r="HE8" s="193"/>
      <c r="HF8" s="194" t="str">
        <f>"January 26, 
"&amp;RIGHT(HB6,4)</f>
        <v>January 26, 
2025</v>
      </c>
      <c r="HG8" s="195"/>
      <c r="HH8" s="144"/>
      <c r="HI8" s="193"/>
      <c r="HJ8" s="194" t="str">
        <f>"April 27, 
"&amp;RIGHT(HB6,4)</f>
        <v>April 27, 
2025</v>
      </c>
      <c r="HK8" s="195"/>
      <c r="HL8" s="144"/>
      <c r="HM8" s="193"/>
      <c r="HN8" s="194" t="str">
        <f>"July 27, 
"&amp;RIGHT(HB6,4)</f>
        <v>July 27, 
2025</v>
      </c>
      <c r="HO8" s="195"/>
      <c r="HP8" s="144"/>
      <c r="HQ8" s="120"/>
      <c r="HR8" s="28" t="str">
        <f>"July 27, 
"&amp;RIGHT(HB6,4)</f>
        <v>July 27, 
2025</v>
      </c>
      <c r="HS8" s="121"/>
      <c r="HT8" s="144"/>
      <c r="HU8" s="193"/>
      <c r="HV8" s="194" t="str">
        <f>"October 27, 
"&amp;RIGHT(HV6,4)-1</f>
        <v>October 27, 
2025</v>
      </c>
      <c r="HW8" s="195"/>
      <c r="HX8" s="144"/>
      <c r="HY8" s="193"/>
      <c r="HZ8" s="194" t="str">
        <f>"January 26, 
"&amp;RIGHT(HV6,4)</f>
        <v>January 26, 
2026</v>
      </c>
      <c r="IA8" s="195"/>
      <c r="IB8" s="144"/>
      <c r="IC8" s="193"/>
      <c r="ID8" s="194" t="str">
        <f>"April 27, 
"&amp;RIGHT(HV6,4)</f>
        <v>April 27, 
2026</v>
      </c>
      <c r="IE8" s="195"/>
      <c r="IF8" s="144"/>
      <c r="IG8" s="193"/>
      <c r="IH8" s="194" t="str">
        <f>"July 27, 
"&amp;RIGHT(HV6,4)</f>
        <v>July 27, 
2026</v>
      </c>
      <c r="II8" s="195"/>
      <c r="IJ8" s="144"/>
      <c r="IK8" s="120"/>
      <c r="IL8" s="28" t="str">
        <f>"July 27, 
"&amp;RIGHT(HV6,4)</f>
        <v>July 27, 
2026</v>
      </c>
      <c r="IM8" s="121"/>
      <c r="IN8" s="144"/>
      <c r="IO8" s="193"/>
      <c r="IP8" s="194" t="str">
        <f>"October 27, 
"&amp;RIGHT(IP6,4)-1</f>
        <v>October 27, 
2026</v>
      </c>
      <c r="IQ8" s="195"/>
      <c r="IR8" s="144"/>
      <c r="IS8" s="193"/>
      <c r="IT8" s="194" t="str">
        <f>"January 26, 
"&amp;RIGHT(IP6,4)</f>
        <v>January 26, 
2027</v>
      </c>
      <c r="IU8" s="195"/>
      <c r="IV8" s="144"/>
      <c r="IW8" s="193"/>
      <c r="IX8" s="194" t="str">
        <f>"April 27, 
"&amp;RIGHT(IP6,4)</f>
        <v>April 27, 
2027</v>
      </c>
      <c r="IY8" s="195"/>
      <c r="IZ8" s="144"/>
      <c r="JA8" s="193"/>
      <c r="JB8" s="194" t="str">
        <f>"July 27, 
"&amp;RIGHT(IP6,4)</f>
        <v>July 27, 
2027</v>
      </c>
      <c r="JC8" s="195"/>
      <c r="JD8" s="144"/>
      <c r="JE8" s="120"/>
      <c r="JF8" s="28" t="str">
        <f>"July 27, 
"&amp;RIGHT(IP6,4)</f>
        <v>July 27, 
2027</v>
      </c>
      <c r="JG8" s="121"/>
      <c r="JH8" s="144"/>
      <c r="JI8" s="193"/>
      <c r="JJ8" s="194" t="str">
        <f>"October 27, 
"&amp;RIGHT(JJ6,4)-1</f>
        <v>October 27, 
2027</v>
      </c>
      <c r="JK8" s="195"/>
      <c r="JL8" s="144"/>
      <c r="JM8" s="193"/>
      <c r="JN8" s="194" t="str">
        <f>"January 26, 
"&amp;RIGHT(JJ6,4)</f>
        <v>January 26, 
2028</v>
      </c>
      <c r="JO8" s="195"/>
      <c r="JP8" s="144"/>
      <c r="JQ8" s="193"/>
      <c r="JR8" s="194" t="str">
        <f>"April 27, 
"&amp;RIGHT(JJ6,4)</f>
        <v>April 27, 
2028</v>
      </c>
      <c r="JS8" s="195"/>
      <c r="JT8" s="144"/>
      <c r="JU8" s="193"/>
      <c r="JV8" s="194" t="str">
        <f>"July 27, 
"&amp;RIGHT(JJ6,4)</f>
        <v>July 27, 
2028</v>
      </c>
      <c r="JW8" s="195"/>
      <c r="JX8" s="144"/>
      <c r="JY8" s="120"/>
      <c r="JZ8" s="28" t="str">
        <f>"July 27, 
"&amp;RIGHT(JJ6,4)</f>
        <v>July 27, 
2028</v>
      </c>
      <c r="KA8" s="121"/>
      <c r="KB8" s="144"/>
      <c r="KC8" s="193"/>
      <c r="KD8" s="194" t="str">
        <f>"October 27, 
"&amp;RIGHT(KD6,4)-1</f>
        <v>October 27, 
2028</v>
      </c>
      <c r="KE8" s="195"/>
      <c r="KF8" s="144"/>
      <c r="KG8" s="193"/>
      <c r="KH8" s="194" t="str">
        <f>"January 26, 
"&amp;RIGHT(KD6,4)</f>
        <v>January 26, 
2029</v>
      </c>
      <c r="KI8" s="195"/>
      <c r="KJ8" s="144"/>
      <c r="KK8" s="193"/>
      <c r="KL8" s="194" t="str">
        <f>"April 27, 
"&amp;RIGHT(KD6,4)</f>
        <v>April 27, 
2029</v>
      </c>
      <c r="KM8" s="195"/>
      <c r="KN8" s="144"/>
      <c r="KO8" s="193"/>
      <c r="KP8" s="194" t="str">
        <f>"July 27, 
"&amp;RIGHT(KD6,4)</f>
        <v>July 27, 
2029</v>
      </c>
      <c r="KQ8" s="195"/>
      <c r="KR8" s="144"/>
      <c r="KS8" s="120"/>
      <c r="KT8" s="28" t="str">
        <f>"July 27, 
"&amp;RIGHT(KD6,4)</f>
        <v>July 27, 
2029</v>
      </c>
      <c r="KU8" s="121"/>
    </row>
    <row r="9" spans="1:307" ht="20">
      <c r="A9" s="815" t="s">
        <v>138</v>
      </c>
      <c r="B9" s="815"/>
      <c r="C9" s="815"/>
      <c r="D9" s="815"/>
      <c r="E9" s="815"/>
      <c r="F9" s="815"/>
      <c r="H9" s="393"/>
      <c r="I9" s="404"/>
      <c r="J9" s="394"/>
      <c r="L9" s="393"/>
      <c r="M9" s="404"/>
      <c r="N9" s="394"/>
      <c r="P9" s="393"/>
      <c r="Q9" s="404"/>
      <c r="R9" s="394"/>
      <c r="T9" s="393"/>
      <c r="U9" s="404"/>
      <c r="V9" s="394"/>
      <c r="X9" s="98"/>
      <c r="Y9" s="392"/>
      <c r="Z9" s="99"/>
      <c r="AB9" s="393"/>
      <c r="AC9" s="404"/>
      <c r="AD9" s="394"/>
      <c r="AF9" s="393"/>
      <c r="AG9" s="404"/>
      <c r="AH9" s="394"/>
      <c r="AJ9" s="393"/>
      <c r="AK9" s="404"/>
      <c r="AL9" s="394"/>
      <c r="AN9" s="393"/>
      <c r="AO9" s="404"/>
      <c r="AP9" s="394"/>
      <c r="AR9" s="98"/>
      <c r="AS9" s="392"/>
      <c r="AT9" s="99"/>
      <c r="AV9" s="393"/>
      <c r="AW9" s="404"/>
      <c r="AX9" s="394"/>
      <c r="AZ9" s="393"/>
      <c r="BA9" s="404"/>
      <c r="BB9" s="394"/>
      <c r="BD9" s="393"/>
      <c r="BE9" s="404"/>
      <c r="BF9" s="394"/>
      <c r="BH9" s="393"/>
      <c r="BI9" s="404"/>
      <c r="BJ9" s="394"/>
      <c r="BL9" s="98"/>
      <c r="BM9" s="392"/>
      <c r="BN9" s="99"/>
      <c r="BP9" s="393"/>
      <c r="BQ9" s="404"/>
      <c r="BR9" s="394"/>
      <c r="BT9" s="393"/>
      <c r="BU9" s="404"/>
      <c r="BV9" s="394"/>
      <c r="BX9" s="393"/>
      <c r="BY9" s="404"/>
      <c r="BZ9" s="394"/>
      <c r="CB9" s="393"/>
      <c r="CC9" s="404"/>
      <c r="CD9" s="394"/>
      <c r="CF9" s="98"/>
      <c r="CG9" s="392"/>
      <c r="CH9" s="99"/>
      <c r="CI9"/>
      <c r="CJ9" s="393"/>
      <c r="CK9" s="404"/>
      <c r="CL9" s="394"/>
      <c r="CM9"/>
      <c r="CN9" s="393"/>
      <c r="CO9" s="404"/>
      <c r="CP9" s="394"/>
      <c r="CQ9"/>
      <c r="CR9" s="393"/>
      <c r="CS9" s="404"/>
      <c r="CT9" s="394"/>
      <c r="CU9"/>
      <c r="CV9" s="393"/>
      <c r="CW9" s="404"/>
      <c r="CX9" s="394"/>
      <c r="CY9"/>
      <c r="CZ9" s="98"/>
      <c r="DA9" s="392"/>
      <c r="DB9" s="99"/>
      <c r="DC9"/>
      <c r="DE9" s="379"/>
      <c r="DF9" s="380"/>
      <c r="DG9" s="381"/>
      <c r="DH9"/>
      <c r="DI9" s="379"/>
      <c r="DJ9" s="380"/>
      <c r="DK9" s="381"/>
      <c r="DL9"/>
      <c r="DM9" s="379"/>
      <c r="DN9" s="380"/>
      <c r="DO9" s="381"/>
      <c r="DP9"/>
      <c r="DQ9" s="379"/>
      <c r="DR9" s="380"/>
      <c r="DS9" s="381"/>
      <c r="DU9" s="100"/>
      <c r="DV9" s="133"/>
      <c r="DW9" s="101"/>
      <c r="DY9" s="379"/>
      <c r="DZ9" s="380"/>
      <c r="EA9" s="381"/>
      <c r="EC9" s="379"/>
      <c r="ED9" s="380"/>
      <c r="EE9" s="381"/>
      <c r="EG9" s="379"/>
      <c r="EH9" s="380"/>
      <c r="EI9" s="381"/>
      <c r="EK9" s="379"/>
      <c r="EL9" s="380"/>
      <c r="EM9" s="381"/>
      <c r="EO9" s="100"/>
      <c r="EP9" s="133"/>
      <c r="EQ9" s="101"/>
      <c r="ES9" s="379"/>
      <c r="ET9" s="380"/>
      <c r="EU9" s="381"/>
      <c r="EW9" s="379"/>
      <c r="EX9" s="380"/>
      <c r="EY9" s="381"/>
      <c r="FA9" s="379"/>
      <c r="FB9" s="380"/>
      <c r="FC9" s="381"/>
      <c r="FE9" s="379"/>
      <c r="FF9" s="380"/>
      <c r="FG9" s="381"/>
      <c r="FI9" s="100"/>
      <c r="FJ9" s="133"/>
      <c r="FK9" s="101"/>
      <c r="FM9" s="379"/>
      <c r="FN9" s="380"/>
      <c r="FO9" s="381"/>
      <c r="FQ9" s="379"/>
      <c r="FR9" s="380"/>
      <c r="FS9" s="381"/>
      <c r="FU9" s="379"/>
      <c r="FV9" s="380"/>
      <c r="FW9" s="381"/>
      <c r="FY9" s="379"/>
      <c r="FZ9" s="380"/>
      <c r="GA9" s="381"/>
      <c r="GC9" s="100"/>
      <c r="GD9" s="133"/>
      <c r="GE9" s="101"/>
      <c r="GG9" s="379"/>
      <c r="GH9" s="380"/>
      <c r="GI9" s="381"/>
      <c r="GK9" s="379"/>
      <c r="GL9" s="380"/>
      <c r="GM9" s="381"/>
      <c r="GO9" s="379"/>
      <c r="GP9" s="380"/>
      <c r="GQ9" s="381"/>
      <c r="GS9" s="379"/>
      <c r="GT9" s="380"/>
      <c r="GU9" s="381"/>
      <c r="GW9" s="100"/>
      <c r="GX9" s="133"/>
      <c r="GY9" s="99"/>
      <c r="HA9" s="379"/>
      <c r="HB9" s="380"/>
      <c r="HC9" s="381"/>
      <c r="HE9" s="379"/>
      <c r="HF9" s="380"/>
      <c r="HG9" s="381"/>
      <c r="HI9" s="379"/>
      <c r="HJ9" s="380"/>
      <c r="HK9" s="381"/>
      <c r="HM9" s="379"/>
      <c r="HN9" s="380"/>
      <c r="HO9" s="381"/>
      <c r="HQ9" s="100"/>
      <c r="HR9" s="133"/>
      <c r="HS9" s="101"/>
      <c r="HU9" s="379"/>
      <c r="HV9" s="380"/>
      <c r="HW9" s="381"/>
      <c r="HY9" s="379"/>
      <c r="HZ9" s="380"/>
      <c r="IA9" s="381"/>
      <c r="IC9" s="379"/>
      <c r="ID9" s="380"/>
      <c r="IE9" s="381"/>
      <c r="IG9" s="379"/>
      <c r="IH9" s="380"/>
      <c r="II9" s="381"/>
      <c r="IK9" s="100"/>
      <c r="IL9" s="133"/>
      <c r="IM9" s="101"/>
      <c r="IO9" s="379"/>
      <c r="IP9" s="380"/>
      <c r="IQ9" s="381"/>
      <c r="IS9" s="379"/>
      <c r="IT9" s="380"/>
      <c r="IU9" s="381"/>
      <c r="IW9" s="379"/>
      <c r="IX9" s="380"/>
      <c r="IY9" s="381"/>
      <c r="JA9" s="379"/>
      <c r="JB9" s="380"/>
      <c r="JC9" s="381"/>
      <c r="JE9" s="100"/>
      <c r="JF9" s="133"/>
      <c r="JG9" s="101"/>
      <c r="JI9" s="379"/>
      <c r="JJ9" s="380"/>
      <c r="JK9" s="381"/>
      <c r="JM9" s="379"/>
      <c r="JN9" s="380"/>
      <c r="JO9" s="381"/>
      <c r="JQ9" s="379"/>
      <c r="JR9" s="380"/>
      <c r="JS9" s="381"/>
      <c r="JU9" s="379"/>
      <c r="JV9" s="380"/>
      <c r="JW9" s="381"/>
      <c r="JY9" s="100"/>
      <c r="JZ9" s="133"/>
      <c r="KA9" s="101"/>
      <c r="KC9" s="379"/>
      <c r="KD9" s="380"/>
      <c r="KE9" s="381"/>
      <c r="KG9" s="379"/>
      <c r="KH9" s="380"/>
      <c r="KI9" s="381"/>
      <c r="KK9" s="379"/>
      <c r="KL9" s="380"/>
      <c r="KM9" s="381"/>
      <c r="KO9" s="379"/>
      <c r="KP9" s="380"/>
      <c r="KQ9" s="381"/>
      <c r="KS9" s="100"/>
      <c r="KT9" s="133"/>
      <c r="KU9" s="101"/>
    </row>
    <row r="10" spans="1:307" ht="20" customHeight="1">
      <c r="A10" s="819" t="str">
        <f>IF('Integrated Financial Statements'!$A$8=1,"Bear Case",IF('Integrated Financial Statements'!$A$8=2,"Base Case",IF('Integrated Financial Statements'!$A$8=3,"Bull Case","Check Case")))</f>
        <v>Base Case</v>
      </c>
      <c r="B10" s="819"/>
      <c r="C10" s="819"/>
      <c r="D10" s="819"/>
      <c r="E10" s="819"/>
      <c r="F10" s="819"/>
      <c r="H10" s="395"/>
      <c r="I10" s="414"/>
      <c r="J10" s="396"/>
      <c r="L10" s="395"/>
      <c r="M10" s="414"/>
      <c r="N10" s="396"/>
      <c r="P10" s="395"/>
      <c r="Q10" s="414"/>
      <c r="R10" s="396"/>
      <c r="T10" s="395"/>
      <c r="U10" s="414"/>
      <c r="V10" s="396"/>
      <c r="X10" s="37"/>
      <c r="Y10" s="1"/>
      <c r="Z10" s="39"/>
      <c r="AB10" s="395"/>
      <c r="AC10" s="414"/>
      <c r="AD10" s="396"/>
      <c r="AF10" s="395"/>
      <c r="AG10" s="414"/>
      <c r="AH10" s="396"/>
      <c r="AJ10" s="395"/>
      <c r="AK10" s="414"/>
      <c r="AL10" s="396"/>
      <c r="AN10" s="395"/>
      <c r="AO10" s="414"/>
      <c r="AP10" s="396"/>
      <c r="AR10" s="37"/>
      <c r="AS10" s="1"/>
      <c r="AT10" s="39"/>
      <c r="AV10" s="395"/>
      <c r="AW10" s="414"/>
      <c r="AX10" s="396"/>
      <c r="AZ10" s="395"/>
      <c r="BA10" s="414"/>
      <c r="BB10" s="396"/>
      <c r="BD10" s="395"/>
      <c r="BE10" s="414"/>
      <c r="BF10" s="396"/>
      <c r="BH10" s="395"/>
      <c r="BI10" s="414"/>
      <c r="BJ10" s="396"/>
      <c r="BL10" s="37"/>
      <c r="BM10" s="1"/>
      <c r="BN10" s="39"/>
      <c r="BP10" s="395"/>
      <c r="BQ10" s="414"/>
      <c r="BR10" s="396"/>
      <c r="BT10" s="395"/>
      <c r="BU10" s="414"/>
      <c r="BV10" s="396"/>
      <c r="BX10" s="395"/>
      <c r="BY10" s="414"/>
      <c r="BZ10" s="396"/>
      <c r="CB10" s="395"/>
      <c r="CC10" s="414"/>
      <c r="CD10" s="396"/>
      <c r="CF10" s="37"/>
      <c r="CG10" s="1"/>
      <c r="CH10" s="39"/>
      <c r="CI10"/>
      <c r="CJ10" s="395"/>
      <c r="CK10" s="414"/>
      <c r="CL10" s="396"/>
      <c r="CM10"/>
      <c r="CN10" s="395"/>
      <c r="CO10" s="414"/>
      <c r="CP10" s="396"/>
      <c r="CQ10"/>
      <c r="CR10" s="395"/>
      <c r="CS10" s="414"/>
      <c r="CT10" s="396"/>
      <c r="CU10"/>
      <c r="CV10" s="395"/>
      <c r="CW10" s="414"/>
      <c r="CX10" s="396"/>
      <c r="CY10"/>
      <c r="CZ10" s="37"/>
      <c r="DA10" s="1"/>
      <c r="DB10" s="39"/>
      <c r="DC10"/>
      <c r="DE10" s="382"/>
      <c r="DF10" s="385"/>
      <c r="DG10" s="384"/>
      <c r="DH10"/>
      <c r="DI10" s="382"/>
      <c r="DJ10" s="385"/>
      <c r="DK10" s="384"/>
      <c r="DL10"/>
      <c r="DM10" s="382"/>
      <c r="DN10" s="385"/>
      <c r="DO10" s="384"/>
      <c r="DP10"/>
      <c r="DQ10" s="382"/>
      <c r="DR10" s="385"/>
      <c r="DS10" s="384"/>
      <c r="DU10" s="83"/>
      <c r="DV10" s="4"/>
      <c r="DW10" s="82"/>
      <c r="DY10" s="382"/>
      <c r="DZ10" s="385"/>
      <c r="EA10" s="384"/>
      <c r="EC10" s="382"/>
      <c r="ED10" s="385"/>
      <c r="EE10" s="384"/>
      <c r="EG10" s="382"/>
      <c r="EH10" s="385"/>
      <c r="EI10" s="384"/>
      <c r="EK10" s="382"/>
      <c r="EL10" s="385"/>
      <c r="EM10" s="384"/>
      <c r="EO10" s="83"/>
      <c r="EP10" s="4"/>
      <c r="EQ10" s="82"/>
      <c r="ES10" s="382"/>
      <c r="ET10" s="385"/>
      <c r="EU10" s="384"/>
      <c r="EW10" s="382"/>
      <c r="EX10" s="385"/>
      <c r="EY10" s="384"/>
      <c r="FA10" s="382"/>
      <c r="FB10" s="385"/>
      <c r="FC10" s="384"/>
      <c r="FE10" s="382"/>
      <c r="FF10" s="385"/>
      <c r="FG10" s="384"/>
      <c r="FI10" s="83"/>
      <c r="FJ10" s="4"/>
      <c r="FK10" s="82"/>
      <c r="FM10" s="382"/>
      <c r="FN10" s="385"/>
      <c r="FO10" s="384"/>
      <c r="FQ10" s="382"/>
      <c r="FR10" s="385"/>
      <c r="FS10" s="384"/>
      <c r="FU10" s="382"/>
      <c r="FV10" s="385"/>
      <c r="FW10" s="384"/>
      <c r="FY10" s="382"/>
      <c r="FZ10" s="385"/>
      <c r="GA10" s="384"/>
      <c r="GC10" s="83"/>
      <c r="GD10" s="4"/>
      <c r="GE10" s="82"/>
      <c r="GG10" s="382"/>
      <c r="GH10" s="385"/>
      <c r="GI10" s="384"/>
      <c r="GK10" s="382"/>
      <c r="GL10" s="385"/>
      <c r="GM10" s="384"/>
      <c r="GO10" s="382"/>
      <c r="GP10" s="385"/>
      <c r="GQ10" s="384"/>
      <c r="GS10" s="382"/>
      <c r="GT10" s="385"/>
      <c r="GU10" s="384"/>
      <c r="GW10" s="83"/>
      <c r="GX10" s="4"/>
      <c r="GY10" s="39"/>
      <c r="HA10" s="382"/>
      <c r="HB10" s="385"/>
      <c r="HC10" s="384"/>
      <c r="HE10" s="382"/>
      <c r="HF10" s="385"/>
      <c r="HG10" s="384"/>
      <c r="HI10" s="382"/>
      <c r="HJ10" s="385"/>
      <c r="HK10" s="384"/>
      <c r="HM10" s="382"/>
      <c r="HN10" s="385"/>
      <c r="HO10" s="384"/>
      <c r="HQ10" s="83"/>
      <c r="HR10" s="4"/>
      <c r="HS10" s="82"/>
      <c r="HU10" s="382"/>
      <c r="HV10" s="385"/>
      <c r="HW10" s="384"/>
      <c r="HY10" s="382"/>
      <c r="HZ10" s="385"/>
      <c r="IA10" s="384"/>
      <c r="IC10" s="382"/>
      <c r="ID10" s="385"/>
      <c r="IE10" s="384"/>
      <c r="IG10" s="382"/>
      <c r="IH10" s="385"/>
      <c r="II10" s="384"/>
      <c r="IK10" s="83"/>
      <c r="IL10" s="4"/>
      <c r="IM10" s="82"/>
      <c r="IO10" s="382"/>
      <c r="IP10" s="385"/>
      <c r="IQ10" s="384"/>
      <c r="IS10" s="382"/>
      <c r="IT10" s="385"/>
      <c r="IU10" s="384"/>
      <c r="IW10" s="382"/>
      <c r="IX10" s="385"/>
      <c r="IY10" s="384"/>
      <c r="JA10" s="382"/>
      <c r="JB10" s="385"/>
      <c r="JC10" s="384"/>
      <c r="JE10" s="83"/>
      <c r="JF10" s="4"/>
      <c r="JG10" s="82"/>
      <c r="JI10" s="382"/>
      <c r="JJ10" s="385"/>
      <c r="JK10" s="384"/>
      <c r="JM10" s="382"/>
      <c r="JN10" s="385"/>
      <c r="JO10" s="384"/>
      <c r="JQ10" s="382"/>
      <c r="JR10" s="385"/>
      <c r="JS10" s="384"/>
      <c r="JU10" s="382"/>
      <c r="JV10" s="385"/>
      <c r="JW10" s="384"/>
      <c r="JY10" s="83"/>
      <c r="JZ10" s="4"/>
      <c r="KA10" s="82"/>
      <c r="KC10" s="382"/>
      <c r="KD10" s="385"/>
      <c r="KE10" s="384"/>
      <c r="KG10" s="382"/>
      <c r="KH10" s="385"/>
      <c r="KI10" s="384"/>
      <c r="KK10" s="382"/>
      <c r="KL10" s="385"/>
      <c r="KM10" s="384"/>
      <c r="KO10" s="382"/>
      <c r="KP10" s="385"/>
      <c r="KQ10" s="384"/>
      <c r="KS10" s="83"/>
      <c r="KT10" s="4"/>
      <c r="KU10" s="82"/>
    </row>
    <row r="11" spans="1:307">
      <c r="A11" s="7" t="s">
        <v>147</v>
      </c>
      <c r="B11"/>
      <c r="C11"/>
      <c r="D11"/>
      <c r="E11"/>
      <c r="H11" s="395"/>
      <c r="I11" s="414">
        <v>91</v>
      </c>
      <c r="J11" s="396"/>
      <c r="L11" s="395"/>
      <c r="M11" s="414">
        <v>91</v>
      </c>
      <c r="N11" s="396"/>
      <c r="P11" s="395"/>
      <c r="Q11" s="414">
        <v>91</v>
      </c>
      <c r="R11" s="396"/>
      <c r="T11" s="395"/>
      <c r="U11" s="414">
        <v>91</v>
      </c>
      <c r="V11" s="396"/>
      <c r="X11" s="37"/>
      <c r="Y11" s="1">
        <v>365</v>
      </c>
      <c r="Z11" s="39"/>
      <c r="AB11" s="395"/>
      <c r="AC11" s="414">
        <v>91</v>
      </c>
      <c r="AD11" s="396"/>
      <c r="AF11" s="395"/>
      <c r="AG11" s="414">
        <v>91</v>
      </c>
      <c r="AH11" s="396"/>
      <c r="AJ11" s="395"/>
      <c r="AK11" s="414">
        <v>91</v>
      </c>
      <c r="AL11" s="396"/>
      <c r="AN11" s="395"/>
      <c r="AO11" s="414">
        <v>91</v>
      </c>
      <c r="AP11" s="396"/>
      <c r="AR11" s="37"/>
      <c r="AS11" s="1">
        <v>366</v>
      </c>
      <c r="AT11" s="39"/>
      <c r="AV11" s="395"/>
      <c r="AW11" s="414">
        <v>91</v>
      </c>
      <c r="AX11" s="396"/>
      <c r="AZ11" s="395"/>
      <c r="BA11" s="414">
        <v>91</v>
      </c>
      <c r="BB11" s="396"/>
      <c r="BD11" s="395"/>
      <c r="BE11" s="414">
        <v>91</v>
      </c>
      <c r="BF11" s="396"/>
      <c r="BH11" s="395"/>
      <c r="BI11" s="414">
        <v>91</v>
      </c>
      <c r="BJ11" s="396"/>
      <c r="BL11" s="37"/>
      <c r="BM11" s="1">
        <v>365</v>
      </c>
      <c r="BN11" s="39"/>
      <c r="BP11" s="395"/>
      <c r="BQ11" s="414">
        <v>91</v>
      </c>
      <c r="BR11" s="396"/>
      <c r="BT11" s="395"/>
      <c r="BU11" s="414">
        <v>91</v>
      </c>
      <c r="BV11" s="396"/>
      <c r="BX11" s="395"/>
      <c r="BY11" s="414">
        <v>91</v>
      </c>
      <c r="BZ11" s="396"/>
      <c r="CB11" s="395"/>
      <c r="CC11" s="414">
        <v>91</v>
      </c>
      <c r="CD11" s="396"/>
      <c r="CF11" s="37"/>
      <c r="CG11" s="1">
        <v>365</v>
      </c>
      <c r="CH11" s="39"/>
      <c r="CI11"/>
      <c r="CJ11" s="395"/>
      <c r="CK11" s="414">
        <v>91</v>
      </c>
      <c r="CL11" s="396"/>
      <c r="CM11"/>
      <c r="CN11" s="395"/>
      <c r="CO11" s="414">
        <v>91</v>
      </c>
      <c r="CP11" s="396"/>
      <c r="CQ11"/>
      <c r="CR11" s="395"/>
      <c r="CS11" s="414">
        <v>91</v>
      </c>
      <c r="CT11" s="396"/>
      <c r="CU11"/>
      <c r="CV11" s="395"/>
      <c r="CW11" s="414">
        <v>91</v>
      </c>
      <c r="CX11" s="396"/>
      <c r="CY11"/>
      <c r="CZ11" s="37"/>
      <c r="DA11" s="1">
        <v>365</v>
      </c>
      <c r="DB11" s="39"/>
      <c r="DC11"/>
      <c r="DE11" s="382"/>
      <c r="DF11" s="385">
        <v>91</v>
      </c>
      <c r="DG11" s="384"/>
      <c r="DH11"/>
      <c r="DI11" s="382"/>
      <c r="DJ11" s="385">
        <v>91</v>
      </c>
      <c r="DK11" s="384"/>
      <c r="DL11"/>
      <c r="DM11" s="382"/>
      <c r="DN11" s="385">
        <v>91</v>
      </c>
      <c r="DO11" s="384"/>
      <c r="DP11"/>
      <c r="DQ11" s="382"/>
      <c r="DR11" s="385">
        <v>91</v>
      </c>
      <c r="DS11" s="384"/>
      <c r="DU11" s="83"/>
      <c r="DV11" s="4">
        <v>366</v>
      </c>
      <c r="DW11" s="82"/>
      <c r="DY11" s="382"/>
      <c r="DZ11" s="385">
        <v>91</v>
      </c>
      <c r="EA11" s="384"/>
      <c r="EC11" s="382"/>
      <c r="ED11" s="385">
        <v>91</v>
      </c>
      <c r="EE11" s="384"/>
      <c r="EG11" s="382"/>
      <c r="EH11" s="385">
        <v>91</v>
      </c>
      <c r="EI11" s="384"/>
      <c r="EK11" s="382"/>
      <c r="EL11" s="385">
        <v>91</v>
      </c>
      <c r="EM11" s="384"/>
      <c r="EO11" s="83"/>
      <c r="EP11" s="4">
        <v>365</v>
      </c>
      <c r="EQ11" s="82"/>
      <c r="ES11" s="382"/>
      <c r="ET11" s="385">
        <v>91</v>
      </c>
      <c r="EU11" s="384"/>
      <c r="EW11" s="382"/>
      <c r="EX11" s="385">
        <v>91</v>
      </c>
      <c r="EY11" s="384"/>
      <c r="FA11" s="382"/>
      <c r="FB11" s="385">
        <v>91</v>
      </c>
      <c r="FC11" s="384"/>
      <c r="FE11" s="382"/>
      <c r="FF11" s="385">
        <v>91</v>
      </c>
      <c r="FG11" s="384"/>
      <c r="FI11" s="83"/>
      <c r="FJ11" s="4">
        <v>365</v>
      </c>
      <c r="FK11" s="82"/>
      <c r="FM11" s="382"/>
      <c r="FN11" s="385">
        <v>91</v>
      </c>
      <c r="FO11" s="384"/>
      <c r="FQ11" s="382"/>
      <c r="FR11" s="385">
        <v>91</v>
      </c>
      <c r="FS11" s="384"/>
      <c r="FU11" s="382"/>
      <c r="FV11" s="385">
        <v>91</v>
      </c>
      <c r="FW11" s="384"/>
      <c r="FY11" s="382"/>
      <c r="FZ11" s="385">
        <v>91</v>
      </c>
      <c r="GA11" s="384"/>
      <c r="GC11" s="83"/>
      <c r="GD11" s="4">
        <v>365</v>
      </c>
      <c r="GE11" s="82"/>
      <c r="GG11" s="382"/>
      <c r="GH11" s="385">
        <v>91</v>
      </c>
      <c r="GI11" s="384"/>
      <c r="GK11" s="382"/>
      <c r="GL11" s="385">
        <v>91</v>
      </c>
      <c r="GM11" s="384"/>
      <c r="GO11" s="382"/>
      <c r="GP11" s="385">
        <v>91</v>
      </c>
      <c r="GQ11" s="384"/>
      <c r="GS11" s="382"/>
      <c r="GT11" s="385">
        <v>91</v>
      </c>
      <c r="GU11" s="384"/>
      <c r="GW11" s="83"/>
      <c r="GX11" s="4">
        <v>365</v>
      </c>
      <c r="GY11" s="39"/>
      <c r="HA11" s="382"/>
      <c r="HB11" s="385">
        <v>91</v>
      </c>
      <c r="HC11" s="384"/>
      <c r="HE11" s="382"/>
      <c r="HF11" s="385">
        <v>91</v>
      </c>
      <c r="HG11" s="384"/>
      <c r="HI11" s="382"/>
      <c r="HJ11" s="385">
        <v>91</v>
      </c>
      <c r="HK11" s="384"/>
      <c r="HM11" s="382"/>
      <c r="HN11" s="385">
        <v>91</v>
      </c>
      <c r="HO11" s="384"/>
      <c r="HQ11" s="83"/>
      <c r="HR11" s="4">
        <v>365</v>
      </c>
      <c r="HS11" s="82"/>
      <c r="HU11" s="382"/>
      <c r="HV11" s="385">
        <v>91</v>
      </c>
      <c r="HW11" s="384"/>
      <c r="HY11" s="382"/>
      <c r="HZ11" s="385">
        <v>91</v>
      </c>
      <c r="IA11" s="384"/>
      <c r="IC11" s="382"/>
      <c r="ID11" s="385">
        <v>91</v>
      </c>
      <c r="IE11" s="384"/>
      <c r="IG11" s="382"/>
      <c r="IH11" s="385">
        <v>91</v>
      </c>
      <c r="II11" s="384"/>
      <c r="IK11" s="83"/>
      <c r="IL11" s="4">
        <v>365</v>
      </c>
      <c r="IM11" s="82"/>
      <c r="IO11" s="382"/>
      <c r="IP11" s="385">
        <v>91</v>
      </c>
      <c r="IQ11" s="384"/>
      <c r="IS11" s="382"/>
      <c r="IT11" s="385">
        <v>91</v>
      </c>
      <c r="IU11" s="384"/>
      <c r="IW11" s="382"/>
      <c r="IX11" s="385">
        <v>91</v>
      </c>
      <c r="IY11" s="384"/>
      <c r="JA11" s="382"/>
      <c r="JB11" s="385">
        <v>91</v>
      </c>
      <c r="JC11" s="384"/>
      <c r="JE11" s="83"/>
      <c r="JF11" s="4">
        <v>365</v>
      </c>
      <c r="JG11" s="82"/>
      <c r="JI11" s="382"/>
      <c r="JJ11" s="385">
        <v>91</v>
      </c>
      <c r="JK11" s="384"/>
      <c r="JM11" s="382"/>
      <c r="JN11" s="385">
        <v>91</v>
      </c>
      <c r="JO11" s="384"/>
      <c r="JQ11" s="382"/>
      <c r="JR11" s="385">
        <v>91</v>
      </c>
      <c r="JS11" s="384"/>
      <c r="JU11" s="382"/>
      <c r="JV11" s="385">
        <v>91</v>
      </c>
      <c r="JW11" s="384"/>
      <c r="JY11" s="83"/>
      <c r="JZ11" s="4">
        <v>365</v>
      </c>
      <c r="KA11" s="82"/>
      <c r="KC11" s="382"/>
      <c r="KD11" s="385">
        <v>91</v>
      </c>
      <c r="KE11" s="384"/>
      <c r="KG11" s="382"/>
      <c r="KH11" s="385">
        <v>91</v>
      </c>
      <c r="KI11" s="384"/>
      <c r="KK11" s="382"/>
      <c r="KL11" s="385">
        <v>91</v>
      </c>
      <c r="KM11" s="384"/>
      <c r="KO11" s="382"/>
      <c r="KP11" s="385">
        <v>91</v>
      </c>
      <c r="KQ11" s="384"/>
      <c r="KS11" s="83"/>
      <c r="KT11" s="4">
        <v>365</v>
      </c>
      <c r="KU11" s="82"/>
    </row>
    <row r="12" spans="1:307">
      <c r="A12" s="7" t="s">
        <v>149</v>
      </c>
      <c r="B12"/>
      <c r="C12"/>
      <c r="D12"/>
      <c r="E12"/>
      <c r="H12" s="395"/>
      <c r="I12" s="432" t="s">
        <v>139</v>
      </c>
      <c r="J12" s="396"/>
      <c r="L12" s="395"/>
      <c r="M12" s="447">
        <f>'Integrated Financial Statements'!M14/AVERAGE('Integrated Financial Statements'!M71,'Integrated Financial Statements'!I71)</f>
        <v>6.6943353897924842</v>
      </c>
      <c r="N12" s="448"/>
      <c r="O12" s="74"/>
      <c r="P12" s="449"/>
      <c r="Q12" s="447">
        <f>'Integrated Financial Statements'!Q14/AVERAGE('Integrated Financial Statements'!Q71,'Integrated Financial Statements'!M71)</f>
        <v>6.6504109589041098</v>
      </c>
      <c r="R12" s="448"/>
      <c r="S12" s="74"/>
      <c r="T12" s="449"/>
      <c r="U12" s="447">
        <f>'Integrated Financial Statements'!U14/AVERAGE('Integrated Financial Statements'!U71,'Integrated Financial Statements'!Q71)</f>
        <v>7.5837023914968995</v>
      </c>
      <c r="V12" s="396"/>
      <c r="X12" s="37"/>
      <c r="Y12" s="439" t="s">
        <v>139</v>
      </c>
      <c r="Z12" s="39"/>
      <c r="AB12" s="395"/>
      <c r="AC12" s="447">
        <f>'Integrated Financial Statements'!AC14/AVERAGE('Integrated Financial Statements'!AC71,'Integrated Financial Statements'!U71)</f>
        <v>8.1582502412351232</v>
      </c>
      <c r="AD12" s="448"/>
      <c r="AE12" s="74"/>
      <c r="AF12" s="449"/>
      <c r="AG12" s="447">
        <f>'Integrated Financial Statements'!AG14/AVERAGE('Integrated Financial Statements'!AG71,'Integrated Financial Statements'!AC71)</f>
        <v>8.3874824191279895</v>
      </c>
      <c r="AH12" s="448"/>
      <c r="AI12" s="74"/>
      <c r="AJ12" s="449"/>
      <c r="AK12" s="447">
        <f>'Integrated Financial Statements'!AK14/AVERAGE('Integrated Financial Statements'!AK71,'Integrated Financial Statements'!AG71)</f>
        <v>8.8724584103512019</v>
      </c>
      <c r="AL12" s="448"/>
      <c r="AM12" s="74"/>
      <c r="AN12" s="449"/>
      <c r="AO12" s="447">
        <f>'Integrated Financial Statements'!AO14/AVERAGE('Integrated Financial Statements'!AO71,'Integrated Financial Statements'!AK71)</f>
        <v>9.8734374999999996</v>
      </c>
      <c r="AP12" s="448"/>
      <c r="AQ12" s="74"/>
      <c r="AR12" s="450"/>
      <c r="AS12" s="269">
        <f>'Integrated Financial Statements'!AS14/AVERAGE('Integrated Financial Statements'!AS71,'Integrated Financial Statements'!AK71)</f>
        <v>38.474218749999999</v>
      </c>
      <c r="AT12" s="451"/>
      <c r="AU12" s="74"/>
      <c r="AV12" s="449"/>
      <c r="AW12" s="447">
        <f>'Integrated Financial Statements'!AW14/AVERAGE('Integrated Financial Statements'!AW71,'Integrated Financial Statements'!AO71)</f>
        <v>10.323443376514835</v>
      </c>
      <c r="AX12" s="448"/>
      <c r="AY12" s="74"/>
      <c r="AZ12" s="449"/>
      <c r="BA12" s="447">
        <f>'Integrated Financial Statements'!BA14/AVERAGE('Integrated Financial Statements'!BA71,'Integrated Financial Statements'!AW71)</f>
        <v>9.4918032786885238</v>
      </c>
      <c r="BB12" s="448"/>
      <c r="BC12" s="74"/>
      <c r="BD12" s="449"/>
      <c r="BE12" s="447">
        <f>'Integrated Financial Statements'!BE14/AVERAGE('Integrated Financial Statements'!BE71,'Integrated Financial Statements'!BA71)</f>
        <v>9.0798479087452471</v>
      </c>
      <c r="BF12" s="448"/>
      <c r="BG12" s="74"/>
      <c r="BH12" s="449"/>
      <c r="BI12" s="447">
        <f>'Integrated Financial Statements'!BI14/AVERAGE('Integrated Financial Statements'!BI71,'Integrated Financial Statements'!BE71)</f>
        <v>8.137491616364855</v>
      </c>
      <c r="BJ12" s="448"/>
      <c r="BK12" s="74"/>
      <c r="BL12" s="450"/>
      <c r="BM12" s="269">
        <f>'Integrated Financial Statements'!BM14/AVERAGE('Integrated Financial Statements'!BM71,'Integrated Financial Statements'!BE71)</f>
        <v>32.196512407780013</v>
      </c>
      <c r="BN12" s="451"/>
      <c r="BO12" s="74"/>
      <c r="BP12" s="449"/>
      <c r="BQ12" s="447">
        <f>'Integrated Financial Statements'!BQ14/AVERAGE('Integrated Financial Statements'!BQ71,'Integrated Financial Statements'!BI71)</f>
        <v>7.3351465699607132</v>
      </c>
      <c r="BR12" s="448"/>
      <c r="BS12" s="74"/>
      <c r="BT12" s="449"/>
      <c r="BU12" s="447">
        <f>'Integrated Financial Statements'!BU14/AVERAGE('Integrated Financial Statements'!BU71,'Integrated Financial Statements'!BQ71)</f>
        <v>6.6241292839230983</v>
      </c>
      <c r="BV12" s="448"/>
      <c r="BW12" s="74"/>
      <c r="BX12" s="449"/>
      <c r="BY12" s="447">
        <f>'Integrated Financial Statements'!BY14/AVERAGE('Integrated Financial Statements'!BY71,'Integrated Financial Statements'!BU71)</f>
        <v>6.5663856691253955</v>
      </c>
      <c r="BZ12" s="448"/>
      <c r="CA12" s="74"/>
      <c r="CB12" s="449"/>
      <c r="CC12" s="447">
        <f>'Integrated Financial Statements'!CC14/AVERAGE('Integrated Financial Statements'!CC71,'Integrated Financial Statements'!BY71)</f>
        <v>6.8574479444741057</v>
      </c>
      <c r="CD12" s="448"/>
      <c r="CE12" s="74"/>
      <c r="CF12" s="450"/>
      <c r="CG12" s="269">
        <f>'Integrated Financial Statements'!CG14/AVERAGE('Integrated Financial Statements'!CG71,'Integrated Financial Statements'!BY71)</f>
        <v>26.33742658836092</v>
      </c>
      <c r="CH12" s="451"/>
      <c r="CI12" s="74"/>
      <c r="CJ12" s="449"/>
      <c r="CK12" s="447">
        <f>'Integrated Financial Statements'!CK14/AVERAGE('Integrated Financial Statements'!CK71,'Integrated Financial Statements'!CC71)</f>
        <v>7.6489174956114683</v>
      </c>
      <c r="CL12" s="448"/>
      <c r="CM12" s="74"/>
      <c r="CN12" s="449"/>
      <c r="CO12" s="447">
        <f>'Integrated Financial Statements'!CO14/AVERAGE('Integrated Financial Statements'!CO71,'Integrated Financial Statements'!CK71)</f>
        <v>7.6052551176290866</v>
      </c>
      <c r="CP12" s="448"/>
      <c r="CQ12" s="74"/>
      <c r="CR12" s="449"/>
      <c r="CS12" s="447">
        <f>'Integrated Financial Statements'!CS14/AVERAGE('Integrated Financial Statements'!CS71,'Integrated Financial Statements'!CO71)</f>
        <v>8.0634723086496578</v>
      </c>
      <c r="CT12" s="448"/>
      <c r="CU12" s="74"/>
      <c r="CV12" s="449"/>
      <c r="CW12" s="447">
        <f>'Integrated Financial Statements'!CW14/AVERAGE('Integrated Financial Statements'!CW71,'Integrated Financial Statements'!CS71)</f>
        <v>9.2734806629834257</v>
      </c>
      <c r="CX12" s="448"/>
      <c r="CY12" s="74"/>
      <c r="CZ12" s="450"/>
      <c r="DA12" s="269">
        <f>'Integrated Financial Statements'!DA14/AVERAGE('Integrated Financial Statements'!DA71,'Integrated Financial Statements'!CS71)</f>
        <v>35.845303867403317</v>
      </c>
      <c r="DB12" s="39"/>
      <c r="DC12"/>
      <c r="DE12" s="382"/>
      <c r="DF12" s="446">
        <f ca="1">'Integrated Financial Statements'!DF14/AVERAGE('Integrated Financial Statements'!DF71,'Integrated Financial Statements'!DA71)</f>
        <v>8.7414435891377344</v>
      </c>
      <c r="DG12" s="384"/>
      <c r="DH12"/>
      <c r="DI12" s="382"/>
      <c r="DJ12" s="446">
        <f ca="1">'Integrated Financial Statements'!DJ14/AVERAGE('Integrated Financial Statements'!DJ71,'Integrated Financial Statements'!DF71)</f>
        <v>7.8421628125134841</v>
      </c>
      <c r="DK12" s="384"/>
      <c r="DL12"/>
      <c r="DM12" s="382"/>
      <c r="DN12" s="446">
        <f ca="1">'Integrated Financial Statements'!DN14/AVERAGE('Integrated Financial Statements'!DN71,'Integrated Financial Statements'!DJ71)</f>
        <v>7.7912149165010796</v>
      </c>
      <c r="DO12" s="384"/>
      <c r="DP12"/>
      <c r="DQ12" s="382"/>
      <c r="DR12" s="446">
        <f ca="1">'Integrated Financial Statements'!DR14/AVERAGE('Integrated Financial Statements'!DR71,'Integrated Financial Statements'!DN71)</f>
        <v>8.1302882369297098</v>
      </c>
      <c r="DS12" s="384"/>
      <c r="DU12" s="83"/>
      <c r="DV12" s="455">
        <f ca="1">'Integrated Financial Statements'!DV14/AVERAGE('Integrated Financial Statements'!DV71,'Integrated Financial Statements'!DN71)</f>
        <v>31.023356108471837</v>
      </c>
      <c r="DW12" s="82"/>
      <c r="DY12" s="382"/>
      <c r="DZ12" s="446">
        <f ca="1">'Integrated Financial Statements'!DZ14/AVERAGE('Integrated Financial Statements'!DZ71,'Integrated Financial Statements'!DV71)</f>
        <v>8.0625971920707151</v>
      </c>
      <c r="EA12" s="384"/>
      <c r="EC12" s="382"/>
      <c r="ED12" s="446">
        <f ca="1">'Integrated Financial Statements'!ED14/AVERAGE('Integrated Financial Statements'!ED71,'Integrated Financial Statements'!DZ71)</f>
        <v>7.8308172444527759</v>
      </c>
      <c r="EE12" s="384"/>
      <c r="EG12" s="382"/>
      <c r="EH12" s="446">
        <f ca="1">'Integrated Financial Statements'!EH14/AVERAGE('Integrated Financial Statements'!EH71,'Integrated Financial Statements'!ED71)</f>
        <v>7.7854183964535419</v>
      </c>
      <c r="EI12" s="384"/>
      <c r="EK12" s="382"/>
      <c r="EL12" s="446">
        <f ca="1">'Integrated Financial Statements'!EL14/AVERAGE('Integrated Financial Statements'!EL71,'Integrated Financial Statements'!EH71)</f>
        <v>8.1380261615016192</v>
      </c>
      <c r="EM12" s="384"/>
      <c r="EO12" s="83"/>
      <c r="EP12" s="455">
        <f ca="1">'Integrated Financial Statements'!EP14/AVERAGE('Integrated Financial Statements'!EP71,'Integrated Financial Statements'!EH71)</f>
        <v>31.055254602974212</v>
      </c>
      <c r="EQ12" s="82"/>
      <c r="ES12" s="382"/>
      <c r="ET12" s="446">
        <f ca="1">'Integrated Financial Statements'!ET14/AVERAGE('Integrated Financial Statements'!ET71,'Integrated Financial Statements'!EP71)</f>
        <v>8.0571942211929279</v>
      </c>
      <c r="EU12" s="384"/>
      <c r="EW12" s="382"/>
      <c r="EX12" s="446">
        <f ca="1">'Integrated Financial Statements'!EX14/AVERAGE('Integrated Financial Statements'!EX71,'Integrated Financial Statements'!ET71)</f>
        <v>7.8370915133564312</v>
      </c>
      <c r="EY12" s="384"/>
      <c r="FA12" s="382"/>
      <c r="FB12" s="446">
        <f ca="1">'Integrated Financial Statements'!FB14/AVERAGE('Integrated Financial Statements'!FB71,'Integrated Financial Statements'!EX71)</f>
        <v>7.8070277662712693</v>
      </c>
      <c r="FC12" s="384"/>
      <c r="FE12" s="382"/>
      <c r="FF12" s="446">
        <f ca="1">'Integrated Financial Statements'!FF14/AVERAGE('Integrated Financial Statements'!FF71,'Integrated Financial Statements'!FB71)</f>
        <v>8.1654872013700839</v>
      </c>
      <c r="FG12" s="384"/>
      <c r="FI12" s="83"/>
      <c r="FJ12" s="455">
        <f ca="1">'Integrated Financial Statements'!FJ14/AVERAGE('Integrated Financial Statements'!FJ71,'Integrated Financial Statements'!FB71)</f>
        <v>30.909451285159218</v>
      </c>
      <c r="FK12" s="82"/>
      <c r="FM12" s="382"/>
      <c r="FN12" s="446">
        <f ca="1">'Integrated Financial Statements'!FN14/AVERAGE('Integrated Financial Statements'!FN71,'Integrated Financial Statements'!FJ71)</f>
        <v>8.2615169596678832</v>
      </c>
      <c r="FO12" s="384"/>
      <c r="FQ12" s="382"/>
      <c r="FR12" s="446">
        <f ca="1">'Integrated Financial Statements'!FR14/AVERAGE('Integrated Financial Statements'!FR71,'Integrated Financial Statements'!FN71)</f>
        <v>7.7394173799093444</v>
      </c>
      <c r="FS12" s="384"/>
      <c r="FU12" s="382"/>
      <c r="FV12" s="446">
        <f ca="1">'Integrated Financial Statements'!FV14/AVERAGE('Integrated Financial Statements'!FV71,'Integrated Financial Statements'!FR71)</f>
        <v>7.7508779075028738</v>
      </c>
      <c r="FW12" s="384"/>
      <c r="FY12" s="382"/>
      <c r="FZ12" s="446">
        <f ca="1">'Integrated Financial Statements'!FZ14/AVERAGE('Integrated Financial Statements'!FZ71,'Integrated Financial Statements'!FV71)</f>
        <v>8.1497533224896692</v>
      </c>
      <c r="GA12" s="384"/>
      <c r="GC12" s="83"/>
      <c r="GD12" s="455">
        <f ca="1">'Integrated Financial Statements'!GD14/AVERAGE('Integrated Financial Statements'!GD71,'Integrated Financial Statements'!FV71)</f>
        <v>31.358416435887058</v>
      </c>
      <c r="GE12" s="82"/>
      <c r="GG12" s="382"/>
      <c r="GH12" s="446">
        <f ca="1">'Integrated Financial Statements'!GH14/AVERAGE('Integrated Financial Statements'!GH71,'Integrated Financial Statements'!GD71)</f>
        <v>8.2508743792376809</v>
      </c>
      <c r="GI12" s="384"/>
      <c r="GK12" s="382"/>
      <c r="GL12" s="446">
        <f ca="1">'Integrated Financial Statements'!GL14/AVERAGE('Integrated Financial Statements'!GL71,'Integrated Financial Statements'!GH71)</f>
        <v>7.7427979790688379</v>
      </c>
      <c r="GM12" s="384"/>
      <c r="GO12" s="382"/>
      <c r="GP12" s="446">
        <f ca="1">'Integrated Financial Statements'!GP14/AVERAGE('Integrated Financial Statements'!GP71,'Integrated Financial Statements'!GL71)</f>
        <v>7.7496718095134849</v>
      </c>
      <c r="GQ12" s="384"/>
      <c r="GS12" s="382"/>
      <c r="GT12" s="446">
        <f ca="1">'Integrated Financial Statements'!GT14/AVERAGE('Integrated Financial Statements'!GT71,'Integrated Financial Statements'!GP71)</f>
        <v>8.1469345874879764</v>
      </c>
      <c r="GU12" s="384"/>
      <c r="GW12" s="83"/>
      <c r="GX12" s="455">
        <f ca="1">'Integrated Financial Statements'!GX14/AVERAGE('Integrated Financial Statements'!GX71,'Integrated Financial Statements'!GP71)</f>
        <v>31.361355504653421</v>
      </c>
      <c r="GY12" s="39"/>
      <c r="HA12" s="382"/>
      <c r="HB12" s="446">
        <f ca="1">'Integrated Financial Statements'!HB14/AVERAGE('Integrated Financial Statements'!HB71,'Integrated Financial Statements'!GX71)</f>
        <v>8.2396403757445746</v>
      </c>
      <c r="HC12" s="384"/>
      <c r="HE12" s="382"/>
      <c r="HF12" s="446">
        <f ca="1">'Integrated Financial Statements'!HF14/AVERAGE('Integrated Financial Statements'!HF71,'Integrated Financial Statements'!HB71)</f>
        <v>7.7457267275284511</v>
      </c>
      <c r="HG12" s="384"/>
      <c r="HI12" s="382"/>
      <c r="HJ12" s="446">
        <f ca="1">'Integrated Financial Statements'!HJ14/AVERAGE('Integrated Financial Statements'!HJ71,'Integrated Financial Statements'!HF71)</f>
        <v>7.748619097540093</v>
      </c>
      <c r="HK12" s="384"/>
      <c r="HM12" s="382"/>
      <c r="HN12" s="446">
        <f ca="1">'Integrated Financial Statements'!HN14/AVERAGE('Integrated Financial Statements'!HN71,'Integrated Financial Statements'!HJ71)</f>
        <v>8.1436954853550869</v>
      </c>
      <c r="HO12" s="384"/>
      <c r="HQ12" s="83"/>
      <c r="HR12" s="455">
        <f ca="1">'Integrated Financial Statements'!HR14/AVERAGE('Integrated Financial Statements'!HR71,'Integrated Financial Statements'!HJ71)</f>
        <v>31.365378986086789</v>
      </c>
      <c r="HS12" s="82"/>
      <c r="HU12" s="382"/>
      <c r="HV12" s="446">
        <f ca="1">'Integrated Financial Statements'!HV14/AVERAGE('Integrated Financial Statements'!HV71,'Integrated Financial Statements'!HR71)</f>
        <v>8.2279095617659941</v>
      </c>
      <c r="HW12" s="384"/>
      <c r="HY12" s="382"/>
      <c r="HZ12" s="446">
        <f ca="1">'Integrated Financial Statements'!HZ14/AVERAGE('Integrated Financial Statements'!HZ71,'Integrated Financial Statements'!HV71)</f>
        <v>7.7482748650708206</v>
      </c>
      <c r="IA12" s="384"/>
      <c r="IC12" s="382"/>
      <c r="ID12" s="446">
        <f ca="1">'Integrated Financial Statements'!ID14/AVERAGE('Integrated Financial Statements'!ID71,'Integrated Financial Statements'!HZ71)</f>
        <v>7.747723452564828</v>
      </c>
      <c r="IE12" s="384"/>
      <c r="IG12" s="382"/>
      <c r="IH12" s="446">
        <f ca="1">'Integrated Financial Statements'!IH14/AVERAGE('Integrated Financial Statements'!IH71,'Integrated Financial Statements'!ID71)</f>
        <v>8.1399238378100982</v>
      </c>
      <c r="II12" s="384"/>
      <c r="IK12" s="83"/>
      <c r="IL12" s="455">
        <f ca="1">'Integrated Financial Statements'!IL14/AVERAGE('Integrated Financial Statements'!IL71,'Integrated Financial Statements'!ID71)</f>
        <v>31.37052647565238</v>
      </c>
      <c r="IM12" s="82"/>
      <c r="IO12" s="382"/>
      <c r="IP12" s="446">
        <f ca="1">'Integrated Financial Statements'!IP14/AVERAGE('Integrated Financial Statements'!IP71,'Integrated Financial Statements'!IL71)</f>
        <v>8.1354756401434845</v>
      </c>
      <c r="IQ12" s="384"/>
      <c r="IS12" s="382"/>
      <c r="IT12" s="446">
        <f ca="1">'Integrated Financial Statements'!IT14/AVERAGE('Integrated Financial Statements'!IT71,'Integrated Financial Statements'!IP71)</f>
        <v>7.7485445782740454</v>
      </c>
      <c r="IU12" s="384"/>
      <c r="IW12" s="382"/>
      <c r="IX12" s="446">
        <f ca="1">'Integrated Financial Statements'!IX14/AVERAGE('Integrated Financial Statements'!IX71,'Integrated Financial Statements'!IT71)</f>
        <v>7.7483411984268145</v>
      </c>
      <c r="IY12" s="384"/>
      <c r="JA12" s="382"/>
      <c r="JB12" s="446">
        <f ca="1">'Integrated Financial Statements'!JB14/AVERAGE('Integrated Financial Statements'!JB71,'Integrated Financial Statements'!IX71)</f>
        <v>8.1398029275637303</v>
      </c>
      <c r="JC12" s="384"/>
      <c r="JE12" s="83"/>
      <c r="JF12" s="455">
        <f ca="1">'Integrated Financial Statements'!JF14/AVERAGE('Integrated Financial Statements'!JF71,'Integrated Financial Statements'!IX71)</f>
        <v>31.367702372882366</v>
      </c>
      <c r="JG12" s="82"/>
      <c r="JI12" s="382"/>
      <c r="JJ12" s="446">
        <f ca="1">'Integrated Financial Statements'!JJ14/AVERAGE('Integrated Financial Statements'!JJ71,'Integrated Financial Statements'!JF71)</f>
        <v>8.1441665184474097</v>
      </c>
      <c r="JK12" s="384"/>
      <c r="JM12" s="382"/>
      <c r="JN12" s="446">
        <f ca="1">'Integrated Financial Statements'!JN14/AVERAGE('Integrated Financial Statements'!JN71,'Integrated Financial Statements'!JJ71)</f>
        <v>7.7477538605816951</v>
      </c>
      <c r="JO12" s="384"/>
      <c r="JQ12" s="382"/>
      <c r="JR12" s="446">
        <f ca="1">'Integrated Financial Statements'!JR14/AVERAGE('Integrated Financial Statements'!JR71,'Integrated Financial Statements'!JN71)</f>
        <v>7.748962880587718</v>
      </c>
      <c r="JS12" s="384"/>
      <c r="JU12" s="382"/>
      <c r="JV12" s="446">
        <f ca="1">'Integrated Financial Statements'!JV14/AVERAGE('Integrated Financial Statements'!JV71,'Integrated Financial Statements'!JR71)</f>
        <v>8.1406831359719742</v>
      </c>
      <c r="JW12" s="384"/>
      <c r="JY12" s="83"/>
      <c r="JZ12" s="455">
        <f ca="1">'Integrated Financial Statements'!JZ14/AVERAGE('Integrated Financial Statements'!JZ71,'Integrated Financial Statements'!JR71)</f>
        <v>31.365249216187017</v>
      </c>
      <c r="KA12" s="82"/>
      <c r="KC12" s="382"/>
      <c r="KD12" s="446">
        <f ca="1">'Integrated Financial Statements'!KD14/AVERAGE('Integrated Financial Statements'!KD71,'Integrated Financial Statements'!JZ71)</f>
        <v>8.1446163912447478</v>
      </c>
      <c r="KE12" s="384"/>
      <c r="KG12" s="382"/>
      <c r="KH12" s="446">
        <f ca="1">'Integrated Financial Statements'!KH14/AVERAGE('Integrated Financial Statements'!KH71,'Integrated Financial Statements'!KD71)</f>
        <v>7.7470052453542149</v>
      </c>
      <c r="KI12" s="384"/>
      <c r="KK12" s="382"/>
      <c r="KL12" s="446">
        <f ca="1">'Integrated Financial Statements'!KL14/AVERAGE('Integrated Financial Statements'!KL71,'Integrated Financial Statements'!KH71)</f>
        <v>7.7495642778358773</v>
      </c>
      <c r="KM12" s="384"/>
      <c r="KO12" s="382"/>
      <c r="KP12" s="446">
        <f ca="1">'Integrated Financial Statements'!KP14/AVERAGE('Integrated Financial Statements'!KP71,'Integrated Financial Statements'!KL71)</f>
        <v>8.1415211460461894</v>
      </c>
      <c r="KQ12" s="384"/>
      <c r="KS12" s="83"/>
      <c r="KT12" s="455">
        <f ca="1">'Integrated Financial Statements'!KT14/AVERAGE('Integrated Financial Statements'!KT71,'Integrated Financial Statements'!KL71)</f>
        <v>31.362867072371717</v>
      </c>
      <c r="KU12" s="82"/>
    </row>
    <row r="13" spans="1:307">
      <c r="A13" s="7" t="s">
        <v>286</v>
      </c>
      <c r="B13"/>
      <c r="C13"/>
      <c r="D13"/>
      <c r="E13"/>
      <c r="H13" s="395"/>
      <c r="I13" s="685">
        <f>'Integrated Financial Statements'!I72/('Integrated Financial Statements'!I14/I11)</f>
        <v>31.695794201714985</v>
      </c>
      <c r="J13" s="396"/>
      <c r="L13" s="395"/>
      <c r="M13" s="685">
        <f>'Integrated Financial Statements'!M72/('Integrated Financial Statements'!M14/M11)</f>
        <v>32.09701742627346</v>
      </c>
      <c r="N13" s="448"/>
      <c r="O13" s="74"/>
      <c r="P13" s="449"/>
      <c r="Q13" s="685">
        <f>'Integrated Financial Statements'!Q72/('Integrated Financial Statements'!Q14/Q11)</f>
        <v>31.85037488671006</v>
      </c>
      <c r="R13" s="448"/>
      <c r="S13" s="74"/>
      <c r="T13" s="449"/>
      <c r="U13" s="685">
        <f>'Integrated Financial Statements'!U72/('Integrated Financial Statements'!U14/U11)</f>
        <v>31.821303433777153</v>
      </c>
      <c r="V13" s="396"/>
      <c r="X13" s="37"/>
      <c r="Y13" s="686">
        <f>'Integrated Financial Statements'!Y72/('Integrated Financial Statements'!Y14/Y11)</f>
        <v>33.343809116982975</v>
      </c>
      <c r="Z13" s="39"/>
      <c r="AB13" s="395"/>
      <c r="AC13" s="685">
        <f>'Integrated Financial Statements'!AC72/('Integrated Financial Statements'!AC14/AC11)</f>
        <v>32.332912789780792</v>
      </c>
      <c r="AD13" s="396"/>
      <c r="AF13" s="395"/>
      <c r="AG13" s="685">
        <f>'Integrated Financial Statements'!AG72/('Integrated Financial Statements'!AG14/AG11)</f>
        <v>34.440680808250185</v>
      </c>
      <c r="AH13" s="448"/>
      <c r="AI13" s="74"/>
      <c r="AJ13" s="449"/>
      <c r="AK13" s="685">
        <f>'Integrated Financial Statements'!AK72/('Integrated Financial Statements'!AK14/AK11)</f>
        <v>35.763000000000005</v>
      </c>
      <c r="AL13" s="448"/>
      <c r="AM13" s="74"/>
      <c r="AN13" s="449"/>
      <c r="AO13" s="685">
        <f>'Integrated Financial Statements'!AO72/('Integrated Financial Statements'!AO14/AO11)</f>
        <v>30.760563380281692</v>
      </c>
      <c r="AP13" s="396"/>
      <c r="AR13" s="37"/>
      <c r="AS13" s="686">
        <f>'Integrated Financial Statements'!AS72/('Integrated Financial Statements'!AS14/AS11)</f>
        <v>31.749182691331448</v>
      </c>
      <c r="AT13" s="39"/>
      <c r="AV13" s="395"/>
      <c r="AW13" s="685">
        <f>'Integrated Financial Statements'!AW72/('Integrated Financial Statements'!AW14/AW11)</f>
        <v>33.454582253886009</v>
      </c>
      <c r="AX13" s="396"/>
      <c r="AZ13" s="395"/>
      <c r="BA13" s="685">
        <f>'Integrated Financial Statements'!BA72/('Integrated Financial Statements'!BA14/BA11)</f>
        <v>35.331260794473231</v>
      </c>
      <c r="BB13" s="448"/>
      <c r="BC13" s="74"/>
      <c r="BD13" s="449"/>
      <c r="BE13" s="685">
        <f>'Integrated Financial Statements'!BE72/('Integrated Financial Statements'!BE14/BE11)</f>
        <v>35.355862646566166</v>
      </c>
      <c r="BF13" s="448"/>
      <c r="BG13" s="74"/>
      <c r="BH13" s="449"/>
      <c r="BI13" s="685">
        <f>'Integrated Financial Statements'!BI72/('Integrated Financial Statements'!BI14/BI11)</f>
        <v>36.421000576938923</v>
      </c>
      <c r="BJ13" s="448"/>
      <c r="BK13" s="74"/>
      <c r="BL13" s="450"/>
      <c r="BM13" s="686">
        <f>'Integrated Financial Statements'!BM72/('Integrated Financial Statements'!BM14/BM11)</f>
        <v>36.921987292990309</v>
      </c>
      <c r="BN13" s="39"/>
      <c r="BP13" s="395"/>
      <c r="BQ13" s="685">
        <f>'Integrated Financial Statements'!BQ72/('Integrated Financial Statements'!BQ14/BQ11)</f>
        <v>37.776697429136448</v>
      </c>
      <c r="BR13" s="396"/>
      <c r="BT13" s="395"/>
      <c r="BU13" s="685">
        <f>'Integrated Financial Statements'!BU72/('Integrated Financial Statements'!BU14/BU11)</f>
        <v>37.70295280558593</v>
      </c>
      <c r="BV13" s="448"/>
      <c r="BW13" s="74"/>
      <c r="BX13" s="449"/>
      <c r="BY13" s="685">
        <f>'Integrated Financial Statements'!BY72/('Integrated Financial Statements'!BY14/BY11)</f>
        <v>35.544250982909418</v>
      </c>
      <c r="BZ13" s="448"/>
      <c r="CA13" s="74"/>
      <c r="CB13" s="449"/>
      <c r="CC13" s="685">
        <f>'Integrated Financial Statements'!CC72/('Integrated Financial Statements'!CC14/CC11)</f>
        <v>35.063765182186238</v>
      </c>
      <c r="CD13" s="448"/>
      <c r="CE13" s="74"/>
      <c r="CF13" s="450"/>
      <c r="CG13" s="686">
        <f>'Integrated Financial Statements'!CG72/('Integrated Financial Statements'!CG14/CG11)</f>
        <v>36.618386377457938</v>
      </c>
      <c r="CH13" s="39"/>
      <c r="CI13"/>
      <c r="CJ13" s="395"/>
      <c r="CK13" s="685">
        <f>'Integrated Financial Statements'!CK72/('Integrated Financial Statements'!CK14/CK11)</f>
        <v>33.769966340269278</v>
      </c>
      <c r="CL13" s="396"/>
      <c r="CM13"/>
      <c r="CN13" s="395"/>
      <c r="CO13" s="685">
        <f>'Integrated Financial Statements'!CO72/('Integrated Financial Statements'!CO14/CO11)</f>
        <v>36.97469066366704</v>
      </c>
      <c r="CP13" s="448"/>
      <c r="CQ13" s="74"/>
      <c r="CR13" s="449"/>
      <c r="CS13" s="685">
        <f>'Integrated Financial Statements'!CS72/('Integrated Financial Statements'!CS14/CS11)</f>
        <v>35.317101404537738</v>
      </c>
      <c r="CT13" s="448"/>
      <c r="CU13" s="74"/>
      <c r="CV13" s="449"/>
      <c r="CW13" s="685">
        <f>'Integrated Financial Statements'!CW72/('Integrated Financial Statements'!CW14/CW11)</f>
        <v>34.528224605302356</v>
      </c>
      <c r="CX13" s="448"/>
      <c r="CY13" s="74"/>
      <c r="CZ13" s="450"/>
      <c r="DA13" s="686">
        <f>'Integrated Financial Statements'!DA72/('Integrated Financial Statements'!DA14/DA11)</f>
        <v>35.829126849568432</v>
      </c>
      <c r="DB13" s="39"/>
      <c r="DC13"/>
      <c r="DE13" s="382"/>
      <c r="DF13" s="444">
        <f>IF('Integrated Financial Statements'!$A$8=1,Ratios!DF62,IF('Integrated Financial Statements'!$A$8=2,Ratios!DF82,IF('Integrated Financial Statements'!$A$8=3,Ratios!DF102,"Check Case")))</f>
        <v>33.8059906029575</v>
      </c>
      <c r="DG13" s="384"/>
      <c r="DH13"/>
      <c r="DI13" s="382"/>
      <c r="DJ13" s="444">
        <f>IF('Integrated Financial Statements'!$A$8=1,Ratios!DJ62,IF('Integrated Financial Statements'!$A$8=2,Ratios!DJ82,IF('Integrated Financial Statements'!$A$8=3,Ratios!DJ102,"Check Case")))</f>
        <v>35.309320499649971</v>
      </c>
      <c r="DK13" s="384"/>
      <c r="DL13"/>
      <c r="DM13" s="382"/>
      <c r="DN13" s="444">
        <f>IF('Integrated Financial Statements'!$A$8=1,Ratios!DN62,IF('Integrated Financial Statements'!$A$8=2,Ratios!DN82,IF('Integrated Financial Statements'!$A$8=3,Ratios!DN102,"Check Case")))</f>
        <v>34.766117984144678</v>
      </c>
      <c r="DO13" s="384"/>
      <c r="DP13"/>
      <c r="DQ13" s="382"/>
      <c r="DR13" s="444">
        <f>IF('Integrated Financial Statements'!$A$8=1,Ratios!DR62,IF('Integrated Financial Statements'!$A$8=2,Ratios!DR82,IF('Integrated Financial Statements'!$A$8=3,Ratios!DR102,"Check Case")))</f>
        <v>33.71897143569727</v>
      </c>
      <c r="DS13" s="384"/>
      <c r="DU13" s="83"/>
      <c r="DV13" s="456">
        <f>IF('Integrated Financial Statements'!$A$8=1,Ratios!DV62,IF('Integrated Financial Statements'!$A$8=2,Ratios!DV82,IF('Integrated Financial Statements'!$A$8=3,Ratios!DV102,"Check Case")))</f>
        <v>0</v>
      </c>
      <c r="DW13" s="82"/>
      <c r="DY13" s="382"/>
      <c r="DZ13" s="444">
        <f>IF('Integrated Financial Statements'!$A$8=1,Ratios!DZ62,IF('Integrated Financial Statements'!$A$8=2,Ratios!DZ82,IF('Integrated Financial Statements'!$A$8=3,Ratios!DZ102,"Check Case")))</f>
        <v>33.8059906029575</v>
      </c>
      <c r="EA13" s="384"/>
      <c r="EC13" s="382"/>
      <c r="ED13" s="444">
        <f>IF('Integrated Financial Statements'!$A$8=1,Ratios!ED62,IF('Integrated Financial Statements'!$A$8=2,Ratios!ED82,IF('Integrated Financial Statements'!$A$8=3,Ratios!ED102,"Check Case")))</f>
        <v>35.309320499649971</v>
      </c>
      <c r="EE13" s="384"/>
      <c r="EG13" s="382"/>
      <c r="EH13" s="444">
        <f>IF('Integrated Financial Statements'!$A$8=1,Ratios!EH62,IF('Integrated Financial Statements'!$A$8=2,Ratios!EH82,IF('Integrated Financial Statements'!$A$8=3,Ratios!EH102,"Check Case")))</f>
        <v>34.766117984144678</v>
      </c>
      <c r="EI13" s="384"/>
      <c r="EK13" s="382"/>
      <c r="EL13" s="444">
        <f>IF('Integrated Financial Statements'!$A$8=1,Ratios!EL62,IF('Integrated Financial Statements'!$A$8=2,Ratios!EL82,IF('Integrated Financial Statements'!$A$8=3,Ratios!EL102,"Check Case")))</f>
        <v>33.71897143569727</v>
      </c>
      <c r="EM13" s="384"/>
      <c r="EO13" s="83"/>
      <c r="EP13" s="456">
        <f>IF('Integrated Financial Statements'!$A$8=1,Ratios!EP62,IF('Integrated Financial Statements'!$A$8=2,Ratios!EP82,IF('Integrated Financial Statements'!$A$8=3,Ratios!EP102,"Check Case")))</f>
        <v>0</v>
      </c>
      <c r="EQ13" s="82"/>
      <c r="ES13" s="382"/>
      <c r="ET13" s="444">
        <f>IF('Integrated Financial Statements'!$A$8=1,Ratios!ET62,IF('Integrated Financial Statements'!$A$8=2,Ratios!ET82,IF('Integrated Financial Statements'!$A$8=3,Ratios!ET102,"Check Case")))</f>
        <v>33.8059906029575</v>
      </c>
      <c r="EU13" s="384"/>
      <c r="EW13" s="382"/>
      <c r="EX13" s="444">
        <f>IF('Integrated Financial Statements'!$A$8=1,Ratios!EX62,IF('Integrated Financial Statements'!$A$8=2,Ratios!EX82,IF('Integrated Financial Statements'!$A$8=3,Ratios!EX102,"Check Case")))</f>
        <v>35.309320499649971</v>
      </c>
      <c r="EY13" s="384"/>
      <c r="FA13" s="382"/>
      <c r="FB13" s="444">
        <f>IF('Integrated Financial Statements'!$A$8=1,Ratios!FB62,IF('Integrated Financial Statements'!$A$8=2,Ratios!FB82,IF('Integrated Financial Statements'!$A$8=3,Ratios!FB102,"Check Case")))</f>
        <v>34.766117984144678</v>
      </c>
      <c r="FC13" s="384"/>
      <c r="FE13" s="382"/>
      <c r="FF13" s="444">
        <f>IF('Integrated Financial Statements'!$A$8=1,Ratios!FF62,IF('Integrated Financial Statements'!$A$8=2,Ratios!FF82,IF('Integrated Financial Statements'!$A$8=3,Ratios!FF102,"Check Case")))</f>
        <v>33.71897143569727</v>
      </c>
      <c r="FG13" s="384"/>
      <c r="FI13" s="83"/>
      <c r="FJ13" s="456">
        <f>IF('Integrated Financial Statements'!$A$8=1,Ratios!FJ62,IF('Integrated Financial Statements'!$A$8=2,Ratios!FJ82,IF('Integrated Financial Statements'!$A$8=3,Ratios!FJ102,"Check Case")))</f>
        <v>0</v>
      </c>
      <c r="FK13" s="82"/>
      <c r="FM13" s="382"/>
      <c r="FN13" s="444">
        <f>IF('Integrated Financial Statements'!$A$8=1,Ratios!FN62,IF('Integrated Financial Statements'!$A$8=2,Ratios!FN82,IF('Integrated Financial Statements'!$A$8=3,Ratios!FN102,"Check Case")))</f>
        <v>33.8059906029575</v>
      </c>
      <c r="FO13" s="384"/>
      <c r="FQ13" s="382"/>
      <c r="FR13" s="444">
        <f>IF('Integrated Financial Statements'!$A$8=1,Ratios!FR62,IF('Integrated Financial Statements'!$A$8=2,Ratios!FR82,IF('Integrated Financial Statements'!$A$8=3,Ratios!FR102,"Check Case")))</f>
        <v>35.309320499649971</v>
      </c>
      <c r="FS13" s="384"/>
      <c r="FU13" s="382"/>
      <c r="FV13" s="444">
        <f>IF('Integrated Financial Statements'!$A$8=1,Ratios!FV62,IF('Integrated Financial Statements'!$A$8=2,Ratios!FV82,IF('Integrated Financial Statements'!$A$8=3,Ratios!FV102,"Check Case")))</f>
        <v>34.766117984144678</v>
      </c>
      <c r="FW13" s="384"/>
      <c r="FY13" s="382"/>
      <c r="FZ13" s="444">
        <f>IF('Integrated Financial Statements'!$A$8=1,Ratios!FZ62,IF('Integrated Financial Statements'!$A$8=2,Ratios!FZ82,IF('Integrated Financial Statements'!$A$8=3,Ratios!FZ102,"Check Case")))</f>
        <v>33.71897143569727</v>
      </c>
      <c r="GA13" s="384"/>
      <c r="GC13" s="83"/>
      <c r="GD13" s="456">
        <f>IF('Integrated Financial Statements'!$A$8=1,Ratios!GD62,IF('Integrated Financial Statements'!$A$8=2,Ratios!GD82,IF('Integrated Financial Statements'!$A$8=3,Ratios!GD102,"Check Case")))</f>
        <v>0</v>
      </c>
      <c r="GE13" s="82"/>
      <c r="GG13" s="382"/>
      <c r="GH13" s="444">
        <f>IF('Integrated Financial Statements'!$A$8=1,Ratios!GH62,IF('Integrated Financial Statements'!$A$8=2,Ratios!GH82,IF('Integrated Financial Statements'!$A$8=3,Ratios!GH102,"Check Case")))</f>
        <v>33.8059906029575</v>
      </c>
      <c r="GI13" s="384"/>
      <c r="GK13" s="382"/>
      <c r="GL13" s="444">
        <f>IF('Integrated Financial Statements'!$A$8=1,Ratios!GL62,IF('Integrated Financial Statements'!$A$8=2,Ratios!GL82,IF('Integrated Financial Statements'!$A$8=3,Ratios!GL102,"Check Case")))</f>
        <v>35.309320499649971</v>
      </c>
      <c r="GM13" s="384"/>
      <c r="GO13" s="382"/>
      <c r="GP13" s="444">
        <f>IF('Integrated Financial Statements'!$A$8=1,Ratios!GP62,IF('Integrated Financial Statements'!$A$8=2,Ratios!GP82,IF('Integrated Financial Statements'!$A$8=3,Ratios!GP102,"Check Case")))</f>
        <v>34.766117984144678</v>
      </c>
      <c r="GQ13" s="384"/>
      <c r="GS13" s="382"/>
      <c r="GT13" s="444">
        <f>IF('Integrated Financial Statements'!$A$8=1,Ratios!GT62,IF('Integrated Financial Statements'!$A$8=2,Ratios!GT82,IF('Integrated Financial Statements'!$A$8=3,Ratios!GT102,"Check Case")))</f>
        <v>33.71897143569727</v>
      </c>
      <c r="GU13" s="384"/>
      <c r="GW13" s="83"/>
      <c r="GX13" s="456">
        <f>IF('Integrated Financial Statements'!$A$8=1,Ratios!GX62,IF('Integrated Financial Statements'!$A$8=2,Ratios!GX82,IF('Integrated Financial Statements'!$A$8=3,Ratios!GX102,"Check Case")))</f>
        <v>0</v>
      </c>
      <c r="GY13" s="39"/>
      <c r="HA13" s="382"/>
      <c r="HB13" s="444">
        <f>IF('Integrated Financial Statements'!$A$8=1,Ratios!HB62,IF('Integrated Financial Statements'!$A$8=2,Ratios!HB82,IF('Integrated Financial Statements'!$A$8=3,Ratios!HB102,"Check Case")))</f>
        <v>33.8059906029575</v>
      </c>
      <c r="HC13" s="384"/>
      <c r="HE13" s="382"/>
      <c r="HF13" s="444">
        <f>IF('Integrated Financial Statements'!$A$8=1,Ratios!HF62,IF('Integrated Financial Statements'!$A$8=2,Ratios!HF82,IF('Integrated Financial Statements'!$A$8=3,Ratios!HF102,"Check Case")))</f>
        <v>35.309320499649971</v>
      </c>
      <c r="HG13" s="384"/>
      <c r="HI13" s="382"/>
      <c r="HJ13" s="444">
        <f>IF('Integrated Financial Statements'!$A$8=1,Ratios!HJ62,IF('Integrated Financial Statements'!$A$8=2,Ratios!HJ82,IF('Integrated Financial Statements'!$A$8=3,Ratios!HJ102,"Check Case")))</f>
        <v>34.766117984144678</v>
      </c>
      <c r="HK13" s="384"/>
      <c r="HM13" s="382"/>
      <c r="HN13" s="444">
        <f>IF('Integrated Financial Statements'!$A$8=1,Ratios!HN62,IF('Integrated Financial Statements'!$A$8=2,Ratios!HN82,IF('Integrated Financial Statements'!$A$8=3,Ratios!HN102,"Check Case")))</f>
        <v>33.71897143569727</v>
      </c>
      <c r="HO13" s="384"/>
      <c r="HQ13" s="83"/>
      <c r="HR13" s="456">
        <f>IF('Integrated Financial Statements'!$A$8=1,Ratios!HR62,IF('Integrated Financial Statements'!$A$8=2,Ratios!HR82,IF('Integrated Financial Statements'!$A$8=3,Ratios!HR102,"Check Case")))</f>
        <v>0</v>
      </c>
      <c r="HS13" s="82"/>
      <c r="HU13" s="382"/>
      <c r="HV13" s="444">
        <f>IF('Integrated Financial Statements'!$A$8=1,Ratios!HV62,IF('Integrated Financial Statements'!$A$8=2,Ratios!HV82,IF('Integrated Financial Statements'!$A$8=3,Ratios!HV102,"Check Case")))</f>
        <v>33.8059906029575</v>
      </c>
      <c r="HW13" s="384"/>
      <c r="HY13" s="382"/>
      <c r="HZ13" s="444">
        <f>IF('Integrated Financial Statements'!$A$8=1,Ratios!HZ62,IF('Integrated Financial Statements'!$A$8=2,Ratios!HZ82,IF('Integrated Financial Statements'!$A$8=3,Ratios!HZ102,"Check Case")))</f>
        <v>35.309320499649971</v>
      </c>
      <c r="IA13" s="384"/>
      <c r="IC13" s="382"/>
      <c r="ID13" s="444">
        <f>IF('Integrated Financial Statements'!$A$8=1,Ratios!ID62,IF('Integrated Financial Statements'!$A$8=2,Ratios!ID82,IF('Integrated Financial Statements'!$A$8=3,Ratios!ID102,"Check Case")))</f>
        <v>34.766117984144678</v>
      </c>
      <c r="IE13" s="384"/>
      <c r="IG13" s="382"/>
      <c r="IH13" s="444">
        <f>IF('Integrated Financial Statements'!$A$8=1,Ratios!IH62,IF('Integrated Financial Statements'!$A$8=2,Ratios!IH82,IF('Integrated Financial Statements'!$A$8=3,Ratios!IH102,"Check Case")))</f>
        <v>33.71897143569727</v>
      </c>
      <c r="II13" s="384"/>
      <c r="IK13" s="83"/>
      <c r="IL13" s="456">
        <f>IF('Integrated Financial Statements'!$A$8=1,Ratios!IL62,IF('Integrated Financial Statements'!$A$8=2,Ratios!IL82,IF('Integrated Financial Statements'!$A$8=3,Ratios!IL102,"Check Case")))</f>
        <v>0</v>
      </c>
      <c r="IM13" s="82"/>
      <c r="IO13" s="382"/>
      <c r="IP13" s="444">
        <f>IF('Integrated Financial Statements'!$A$8=1,Ratios!IP62,IF('Integrated Financial Statements'!$A$8=2,Ratios!IP82,IF('Integrated Financial Statements'!$A$8=3,Ratios!IP102,"Check Case")))</f>
        <v>33.8059906029575</v>
      </c>
      <c r="IQ13" s="384"/>
      <c r="IS13" s="382"/>
      <c r="IT13" s="444">
        <f>IF('Integrated Financial Statements'!$A$8=1,Ratios!IT62,IF('Integrated Financial Statements'!$A$8=2,Ratios!IT82,IF('Integrated Financial Statements'!$A$8=3,Ratios!IT102,"Check Case")))</f>
        <v>35.309320499649971</v>
      </c>
      <c r="IU13" s="384"/>
      <c r="IW13" s="382"/>
      <c r="IX13" s="444">
        <f>IF('Integrated Financial Statements'!$A$8=1,Ratios!IX62,IF('Integrated Financial Statements'!$A$8=2,Ratios!IX82,IF('Integrated Financial Statements'!$A$8=3,Ratios!IX102,"Check Case")))</f>
        <v>34.766117984144678</v>
      </c>
      <c r="IY13" s="384"/>
      <c r="JA13" s="382"/>
      <c r="JB13" s="444">
        <f>IF('Integrated Financial Statements'!$A$8=1,Ratios!JB62,IF('Integrated Financial Statements'!$A$8=2,Ratios!JB82,IF('Integrated Financial Statements'!$A$8=3,Ratios!JB102,"Check Case")))</f>
        <v>33.71897143569727</v>
      </c>
      <c r="JC13" s="384"/>
      <c r="JE13" s="83"/>
      <c r="JF13" s="456">
        <f>IF('Integrated Financial Statements'!$A$8=1,Ratios!JF62,IF('Integrated Financial Statements'!$A$8=2,Ratios!JF82,IF('Integrated Financial Statements'!$A$8=3,Ratios!JF102,"Check Case")))</f>
        <v>0</v>
      </c>
      <c r="JG13" s="82"/>
      <c r="JI13" s="382"/>
      <c r="JJ13" s="444">
        <f>IF('Integrated Financial Statements'!$A$8=1,Ratios!JJ62,IF('Integrated Financial Statements'!$A$8=2,Ratios!JJ82,IF('Integrated Financial Statements'!$A$8=3,Ratios!JJ102,"Check Case")))</f>
        <v>33.8059906029575</v>
      </c>
      <c r="JK13" s="384"/>
      <c r="JM13" s="382"/>
      <c r="JN13" s="444">
        <f>IF('Integrated Financial Statements'!$A$8=1,Ratios!JN62,IF('Integrated Financial Statements'!$A$8=2,Ratios!JN82,IF('Integrated Financial Statements'!$A$8=3,Ratios!JN102,"Check Case")))</f>
        <v>35.309320499649971</v>
      </c>
      <c r="JO13" s="384"/>
      <c r="JQ13" s="382"/>
      <c r="JR13" s="444">
        <f>IF('Integrated Financial Statements'!$A$8=1,Ratios!JR62,IF('Integrated Financial Statements'!$A$8=2,Ratios!JR82,IF('Integrated Financial Statements'!$A$8=3,Ratios!JR102,"Check Case")))</f>
        <v>34.766117984144678</v>
      </c>
      <c r="JS13" s="384"/>
      <c r="JU13" s="382"/>
      <c r="JV13" s="444">
        <f>IF('Integrated Financial Statements'!$A$8=1,Ratios!JV62,IF('Integrated Financial Statements'!$A$8=2,Ratios!JV82,IF('Integrated Financial Statements'!$A$8=3,Ratios!JV102,"Check Case")))</f>
        <v>33.71897143569727</v>
      </c>
      <c r="JW13" s="384"/>
      <c r="JY13" s="83"/>
      <c r="JZ13" s="456">
        <f>IF('Integrated Financial Statements'!$A$8=1,Ratios!JZ62,IF('Integrated Financial Statements'!$A$8=2,Ratios!JZ82,IF('Integrated Financial Statements'!$A$8=3,Ratios!JZ102,"Check Case")))</f>
        <v>0</v>
      </c>
      <c r="KA13" s="82"/>
      <c r="KC13" s="382"/>
      <c r="KD13" s="444">
        <f>IF('Integrated Financial Statements'!$A$8=1,Ratios!KD62,IF('Integrated Financial Statements'!$A$8=2,Ratios!KD82,IF('Integrated Financial Statements'!$A$8=3,Ratios!KD102,"Check Case")))</f>
        <v>33.8059906029575</v>
      </c>
      <c r="KE13" s="384"/>
      <c r="KG13" s="382"/>
      <c r="KH13" s="444">
        <f>IF('Integrated Financial Statements'!$A$8=1,Ratios!KH62,IF('Integrated Financial Statements'!$A$8=2,Ratios!KH82,IF('Integrated Financial Statements'!$A$8=3,Ratios!KH102,"Check Case")))</f>
        <v>35.309320499649971</v>
      </c>
      <c r="KI13" s="384"/>
      <c r="KK13" s="382"/>
      <c r="KL13" s="444">
        <f>IF('Integrated Financial Statements'!$A$8=1,Ratios!KL62,IF('Integrated Financial Statements'!$A$8=2,Ratios!KL82,IF('Integrated Financial Statements'!$A$8=3,Ratios!KL102,"Check Case")))</f>
        <v>34.766117984144678</v>
      </c>
      <c r="KM13" s="384"/>
      <c r="KO13" s="382"/>
      <c r="KP13" s="444">
        <f>IF('Integrated Financial Statements'!$A$8=1,Ratios!KP62,IF('Integrated Financial Statements'!$A$8=2,Ratios!KP82,IF('Integrated Financial Statements'!$A$8=3,Ratios!KP102,"Check Case")))</f>
        <v>33.71897143569727</v>
      </c>
      <c r="KQ13" s="384"/>
      <c r="KS13" s="83"/>
      <c r="KT13" s="456">
        <f>IF('Integrated Financial Statements'!$A$8=1,Ratios!KT62,IF('Integrated Financial Statements'!$A$8=2,Ratios!KT82,IF('Integrated Financial Statements'!$A$8=3,Ratios!KT102,"Check Case")))</f>
        <v>0</v>
      </c>
      <c r="KU13" s="82"/>
    </row>
    <row r="14" spans="1:307">
      <c r="A14" s="7" t="s">
        <v>287</v>
      </c>
      <c r="B14"/>
      <c r="C14"/>
      <c r="D14"/>
      <c r="E14"/>
      <c r="H14" s="395"/>
      <c r="I14" s="685">
        <f>'Integrated Financial Statements'!I77/('Integrated Financial Statements'!I14/I11)</f>
        <v>27.430053082890975</v>
      </c>
      <c r="J14" s="396"/>
      <c r="L14" s="395"/>
      <c r="M14" s="685">
        <f>'Integrated Financial Statements'!M77/('Integrated Financial Statements'!M14/M11)</f>
        <v>27.057556970509385</v>
      </c>
      <c r="N14" s="448"/>
      <c r="O14" s="74"/>
      <c r="P14" s="449"/>
      <c r="Q14" s="685">
        <f>'Integrated Financial Statements'!Q77/('Integrated Financial Statements'!Q14/Q11)</f>
        <v>26.287056109417485</v>
      </c>
      <c r="R14" s="448"/>
      <c r="S14" s="74"/>
      <c r="T14" s="449"/>
      <c r="U14" s="685">
        <f>'Integrated Financial Statements'!U77/('Integrated Financial Statements'!U14/U11)</f>
        <v>27.336136416725061</v>
      </c>
      <c r="V14" s="396"/>
      <c r="X14" s="37"/>
      <c r="Y14" s="686">
        <f>'Integrated Financial Statements'!Y77/('Integrated Financial Statements'!Y14/Y11)</f>
        <v>28.644047110514432</v>
      </c>
      <c r="Z14" s="39"/>
      <c r="AB14" s="395"/>
      <c r="AC14" s="685">
        <f>'Integrated Financial Statements'!AC77/('Integrated Financial Statements'!AC14/AC11)</f>
        <v>28.967591862482255</v>
      </c>
      <c r="AD14" s="396"/>
      <c r="AF14" s="395"/>
      <c r="AG14" s="685">
        <f>'Integrated Financial Statements'!AG77/('Integrated Financial Statements'!AG14/AG11)</f>
        <v>29.778905005449818</v>
      </c>
      <c r="AH14" s="448"/>
      <c r="AI14" s="74"/>
      <c r="AJ14" s="449"/>
      <c r="AK14" s="685">
        <f>'Integrated Financial Statements'!AK77/('Integrated Financial Statements'!AK14/AK11)</f>
        <v>29.575000000000003</v>
      </c>
      <c r="AL14" s="448"/>
      <c r="AM14" s="74"/>
      <c r="AN14" s="449"/>
      <c r="AO14" s="685">
        <f>'Integrated Financial Statements'!AO77/('Integrated Financial Statements'!AO14/AO11)</f>
        <v>29.939705649628106</v>
      </c>
      <c r="AP14" s="396"/>
      <c r="AR14" s="37"/>
      <c r="AS14" s="686">
        <f>'Integrated Financial Statements'!AS77/('Integrated Financial Statements'!AS14/AS11)</f>
        <v>30.901943265579629</v>
      </c>
      <c r="AT14" s="39"/>
      <c r="AV14" s="395"/>
      <c r="AW14" s="685">
        <f>'Integrated Financial Statements'!AW77/('Integrated Financial Statements'!AW14/AW11)</f>
        <v>35.244818652849737</v>
      </c>
      <c r="AX14" s="396"/>
      <c r="AZ14" s="395"/>
      <c r="BA14" s="685">
        <f>'Integrated Financial Statements'!BA77/('Integrated Financial Statements'!BA14/BA11)</f>
        <v>36.651468048359241</v>
      </c>
      <c r="BB14" s="448"/>
      <c r="BC14" s="74"/>
      <c r="BD14" s="449"/>
      <c r="BE14" s="685">
        <f>'Integrated Financial Statements'!BE77/('Integrated Financial Statements'!BE14/BE11)</f>
        <v>34.814740368509213</v>
      </c>
      <c r="BF14" s="448"/>
      <c r="BG14" s="74"/>
      <c r="BH14" s="449"/>
      <c r="BI14" s="685">
        <f>'Integrated Financial Statements'!BI77/('Integrated Financial Statements'!BI14/BI11)</f>
        <v>35.535976263084152</v>
      </c>
      <c r="BJ14" s="448"/>
      <c r="BK14" s="74"/>
      <c r="BL14" s="450"/>
      <c r="BM14" s="686">
        <f>'Integrated Financial Statements'!BM77/('Integrated Financial Statements'!BM14/BM11)</f>
        <v>36.024789084470363</v>
      </c>
      <c r="BN14" s="39"/>
      <c r="BP14" s="395"/>
      <c r="BQ14" s="685">
        <f>'Integrated Financial Statements'!BQ77/('Integrated Financial Statements'!BQ14/BQ11)</f>
        <v>36.561964403427815</v>
      </c>
      <c r="BR14" s="396"/>
      <c r="BT14" s="395"/>
      <c r="BU14" s="685">
        <f>'Integrated Financial Statements'!BU77/('Integrated Financial Statements'!BU14/BU11)</f>
        <v>37.611087742912424</v>
      </c>
      <c r="BV14" s="448"/>
      <c r="BW14" s="74"/>
      <c r="BX14" s="449"/>
      <c r="BY14" s="685">
        <f>'Integrated Financial Statements'!BY77/('Integrated Financial Statements'!BY14/BY11)</f>
        <v>35.887426783278507</v>
      </c>
      <c r="BZ14" s="448"/>
      <c r="CA14" s="74"/>
      <c r="CB14" s="449"/>
      <c r="CC14" s="685">
        <f>'Integrated Financial Statements'!CC77/('Integrated Financial Statements'!CC14/CC11)</f>
        <v>34.589068825910935</v>
      </c>
      <c r="CD14" s="448"/>
      <c r="CE14" s="74"/>
      <c r="CF14" s="450"/>
      <c r="CG14" s="686">
        <f>'Integrated Financial Statements'!CG77/('Integrated Financial Statements'!CG14/CG11)</f>
        <v>36.122643421852828</v>
      </c>
      <c r="CH14" s="39"/>
      <c r="CI14"/>
      <c r="CJ14" s="395"/>
      <c r="CK14" s="685">
        <f>'Integrated Financial Statements'!CK77/('Integrated Financial Statements'!CK14/CK11)</f>
        <v>32.328947368421055</v>
      </c>
      <c r="CL14" s="396"/>
      <c r="CM14"/>
      <c r="CN14" s="395"/>
      <c r="CO14" s="685">
        <f>'Integrated Financial Statements'!CO77/('Integrated Financial Statements'!CO14/CO11)</f>
        <v>33.377390326209223</v>
      </c>
      <c r="CP14" s="448"/>
      <c r="CQ14" s="74"/>
      <c r="CR14" s="449"/>
      <c r="CS14" s="685">
        <f>'Integrated Financial Statements'!CS77/('Integrated Financial Statements'!CS14/CS11)</f>
        <v>34.144312393887944</v>
      </c>
      <c r="CT14" s="448"/>
      <c r="CU14" s="74"/>
      <c r="CV14" s="449"/>
      <c r="CW14" s="685">
        <f>'Integrated Financial Statements'!CW77/('Integrated Financial Statements'!CW14/CW11)</f>
        <v>33.599791480488534</v>
      </c>
      <c r="CX14" s="448"/>
      <c r="CY14" s="74"/>
      <c r="CZ14" s="450"/>
      <c r="DA14" s="686">
        <f>'Integrated Financial Statements'!DA77/('Integrated Financial Statements'!DA14/DA11)</f>
        <v>34.865713625154129</v>
      </c>
      <c r="DB14" s="39"/>
      <c r="DC14"/>
      <c r="DE14" s="382"/>
      <c r="DF14" s="444">
        <f>IF('Integrated Financial Statements'!$A$8=1,Ratios!DF63,IF('Integrated Financial Statements'!$A$8=2,Ratios!DF83,IF('Integrated Financial Statements'!$A$8=3,Ratios!DF103,"Check Case")))</f>
        <v>32.106675074014369</v>
      </c>
      <c r="DG14" s="384"/>
      <c r="DH14"/>
      <c r="DI14" s="382"/>
      <c r="DJ14" s="444">
        <f>IF('Integrated Financial Statements'!$A$8=1,Ratios!DJ63,IF('Integrated Financial Statements'!$A$8=2,Ratios!DJ83,IF('Integrated Financial Statements'!$A$8=3,Ratios!DJ103,"Check Case")))</f>
        <v>32.895281618688017</v>
      </c>
      <c r="DK14" s="384"/>
      <c r="DL14"/>
      <c r="DM14" s="382"/>
      <c r="DN14" s="444">
        <f>IF('Integrated Financial Statements'!$A$8=1,Ratios!DN63,IF('Integrated Financial Statements'!$A$8=2,Ratios!DN83,IF('Integrated Financial Statements'!$A$8=3,Ratios!DN103,"Check Case")))</f>
        <v>32.141707131018627</v>
      </c>
      <c r="DO14" s="384"/>
      <c r="DP14"/>
      <c r="DQ14" s="382"/>
      <c r="DR14" s="444">
        <f>IF('Integrated Financial Statements'!$A$8=1,Ratios!DR63,IF('Integrated Financial Statements'!$A$8=2,Ratios!DR83,IF('Integrated Financial Statements'!$A$8=3,Ratios!DR103,"Check Case")))</f>
        <v>32.200135727167357</v>
      </c>
      <c r="DS14" s="384"/>
      <c r="DU14" s="83"/>
      <c r="DV14" s="456">
        <f>IF('Integrated Financial Statements'!$A$8=1,Ratios!DV63,IF('Integrated Financial Statements'!$A$8=2,Ratios!DV83,IF('Integrated Financial Statements'!$A$8=3,Ratios!DV103,"Check Case")))</f>
        <v>0</v>
      </c>
      <c r="DW14" s="82"/>
      <c r="DY14" s="382"/>
      <c r="DZ14" s="444">
        <f>IF('Integrated Financial Statements'!$A$8=1,Ratios!DZ63,IF('Integrated Financial Statements'!$A$8=2,Ratios!DZ83,IF('Integrated Financial Statements'!$A$8=3,Ratios!DZ103,"Check Case")))</f>
        <v>32.106675074014369</v>
      </c>
      <c r="EA14" s="384"/>
      <c r="EC14" s="382"/>
      <c r="ED14" s="444">
        <f>IF('Integrated Financial Statements'!$A$8=1,Ratios!ED63,IF('Integrated Financial Statements'!$A$8=2,Ratios!ED83,IF('Integrated Financial Statements'!$A$8=3,Ratios!ED103,"Check Case")))</f>
        <v>32.895281618688017</v>
      </c>
      <c r="EE14" s="384"/>
      <c r="EG14" s="382"/>
      <c r="EH14" s="444">
        <f>IF('Integrated Financial Statements'!$A$8=1,Ratios!EH63,IF('Integrated Financial Statements'!$A$8=2,Ratios!EH83,IF('Integrated Financial Statements'!$A$8=3,Ratios!EH103,"Check Case")))</f>
        <v>32.141707131018627</v>
      </c>
      <c r="EI14" s="384"/>
      <c r="EK14" s="382"/>
      <c r="EL14" s="444">
        <f>IF('Integrated Financial Statements'!$A$8=1,Ratios!EL63,IF('Integrated Financial Statements'!$A$8=2,Ratios!EL83,IF('Integrated Financial Statements'!$A$8=3,Ratios!EL103,"Check Case")))</f>
        <v>32.200135727167357</v>
      </c>
      <c r="EM14" s="384"/>
      <c r="EO14" s="83"/>
      <c r="EP14" s="456">
        <f>IF('Integrated Financial Statements'!$A$8=1,Ratios!EP63,IF('Integrated Financial Statements'!$A$8=2,Ratios!EP83,IF('Integrated Financial Statements'!$A$8=3,Ratios!EP103,"Check Case")))</f>
        <v>0</v>
      </c>
      <c r="EQ14" s="82"/>
      <c r="ES14" s="382"/>
      <c r="ET14" s="444">
        <f>IF('Integrated Financial Statements'!$A$8=1,Ratios!ET63,IF('Integrated Financial Statements'!$A$8=2,Ratios!ET83,IF('Integrated Financial Statements'!$A$8=3,Ratios!ET103,"Check Case")))</f>
        <v>32.106675074014369</v>
      </c>
      <c r="EU14" s="384"/>
      <c r="EW14" s="382"/>
      <c r="EX14" s="444">
        <f>IF('Integrated Financial Statements'!$A$8=1,Ratios!EX63,IF('Integrated Financial Statements'!$A$8=2,Ratios!EX83,IF('Integrated Financial Statements'!$A$8=3,Ratios!EX103,"Check Case")))</f>
        <v>32.895281618688017</v>
      </c>
      <c r="EY14" s="384"/>
      <c r="FA14" s="382"/>
      <c r="FB14" s="444">
        <f>IF('Integrated Financial Statements'!$A$8=1,Ratios!FB63,IF('Integrated Financial Statements'!$A$8=2,Ratios!FB83,IF('Integrated Financial Statements'!$A$8=3,Ratios!FB103,"Check Case")))</f>
        <v>32.141707131018627</v>
      </c>
      <c r="FC14" s="384"/>
      <c r="FE14" s="382"/>
      <c r="FF14" s="444">
        <f>IF('Integrated Financial Statements'!$A$8=1,Ratios!FF63,IF('Integrated Financial Statements'!$A$8=2,Ratios!FF83,IF('Integrated Financial Statements'!$A$8=3,Ratios!FF103,"Check Case")))</f>
        <v>32.200135727167357</v>
      </c>
      <c r="FG14" s="384"/>
      <c r="FI14" s="83"/>
      <c r="FJ14" s="456">
        <f>IF('Integrated Financial Statements'!$A$8=1,Ratios!FJ63,IF('Integrated Financial Statements'!$A$8=2,Ratios!FJ83,IF('Integrated Financial Statements'!$A$8=3,Ratios!FJ103,"Check Case")))</f>
        <v>0</v>
      </c>
      <c r="FK14" s="82"/>
      <c r="FM14" s="382"/>
      <c r="FN14" s="444">
        <f>IF('Integrated Financial Statements'!$A$8=1,Ratios!FN63,IF('Integrated Financial Statements'!$A$8=2,Ratios!FN83,IF('Integrated Financial Statements'!$A$8=3,Ratios!FN103,"Check Case")))</f>
        <v>32.106675074014369</v>
      </c>
      <c r="FO14" s="384"/>
      <c r="FQ14" s="382"/>
      <c r="FR14" s="444">
        <f>IF('Integrated Financial Statements'!$A$8=1,Ratios!FR63,IF('Integrated Financial Statements'!$A$8=2,Ratios!FR83,IF('Integrated Financial Statements'!$A$8=3,Ratios!FR103,"Check Case")))</f>
        <v>32.895281618688017</v>
      </c>
      <c r="FS14" s="384"/>
      <c r="FU14" s="382"/>
      <c r="FV14" s="444">
        <f>IF('Integrated Financial Statements'!$A$8=1,Ratios!FV63,IF('Integrated Financial Statements'!$A$8=2,Ratios!FV83,IF('Integrated Financial Statements'!$A$8=3,Ratios!FV103,"Check Case")))</f>
        <v>32.141707131018627</v>
      </c>
      <c r="FW14" s="384"/>
      <c r="FY14" s="382"/>
      <c r="FZ14" s="444">
        <f>IF('Integrated Financial Statements'!$A$8=1,Ratios!FZ63,IF('Integrated Financial Statements'!$A$8=2,Ratios!FZ83,IF('Integrated Financial Statements'!$A$8=3,Ratios!FZ103,"Check Case")))</f>
        <v>32.200135727167357</v>
      </c>
      <c r="GA14" s="384"/>
      <c r="GC14" s="83"/>
      <c r="GD14" s="456">
        <f>IF('Integrated Financial Statements'!$A$8=1,Ratios!GD63,IF('Integrated Financial Statements'!$A$8=2,Ratios!GD83,IF('Integrated Financial Statements'!$A$8=3,Ratios!GD103,"Check Case")))</f>
        <v>0</v>
      </c>
      <c r="GE14" s="82"/>
      <c r="GG14" s="382"/>
      <c r="GH14" s="444">
        <f>IF('Integrated Financial Statements'!$A$8=1,Ratios!GH63,IF('Integrated Financial Statements'!$A$8=2,Ratios!GH83,IF('Integrated Financial Statements'!$A$8=3,Ratios!GH103,"Check Case")))</f>
        <v>32.106675074014369</v>
      </c>
      <c r="GI14" s="384"/>
      <c r="GK14" s="382"/>
      <c r="GL14" s="444">
        <f>IF('Integrated Financial Statements'!$A$8=1,Ratios!GL63,IF('Integrated Financial Statements'!$A$8=2,Ratios!GL83,IF('Integrated Financial Statements'!$A$8=3,Ratios!GL103,"Check Case")))</f>
        <v>32.895281618688017</v>
      </c>
      <c r="GM14" s="384"/>
      <c r="GO14" s="382"/>
      <c r="GP14" s="444">
        <f>IF('Integrated Financial Statements'!$A$8=1,Ratios!GP63,IF('Integrated Financial Statements'!$A$8=2,Ratios!GP83,IF('Integrated Financial Statements'!$A$8=3,Ratios!GP103,"Check Case")))</f>
        <v>32.141707131018627</v>
      </c>
      <c r="GQ14" s="384"/>
      <c r="GS14" s="382"/>
      <c r="GT14" s="444">
        <f>IF('Integrated Financial Statements'!$A$8=1,Ratios!GT63,IF('Integrated Financial Statements'!$A$8=2,Ratios!GT83,IF('Integrated Financial Statements'!$A$8=3,Ratios!GT103,"Check Case")))</f>
        <v>32.200135727167357</v>
      </c>
      <c r="GU14" s="384"/>
      <c r="GW14" s="83"/>
      <c r="GX14" s="456">
        <f>IF('Integrated Financial Statements'!$A$8=1,Ratios!GX63,IF('Integrated Financial Statements'!$A$8=2,Ratios!GX83,IF('Integrated Financial Statements'!$A$8=3,Ratios!GX103,"Check Case")))</f>
        <v>0</v>
      </c>
      <c r="GY14" s="39"/>
      <c r="HA14" s="382"/>
      <c r="HB14" s="444">
        <f>IF('Integrated Financial Statements'!$A$8=1,Ratios!HB63,IF('Integrated Financial Statements'!$A$8=2,Ratios!HB83,IF('Integrated Financial Statements'!$A$8=3,Ratios!HB103,"Check Case")))</f>
        <v>32.106675074014369</v>
      </c>
      <c r="HC14" s="384"/>
      <c r="HE14" s="382"/>
      <c r="HF14" s="444">
        <f>IF('Integrated Financial Statements'!$A$8=1,Ratios!HF63,IF('Integrated Financial Statements'!$A$8=2,Ratios!HF83,IF('Integrated Financial Statements'!$A$8=3,Ratios!HF103,"Check Case")))</f>
        <v>32.895281618688017</v>
      </c>
      <c r="HG14" s="384"/>
      <c r="HI14" s="382"/>
      <c r="HJ14" s="444">
        <f>IF('Integrated Financial Statements'!$A$8=1,Ratios!HJ63,IF('Integrated Financial Statements'!$A$8=2,Ratios!HJ83,IF('Integrated Financial Statements'!$A$8=3,Ratios!HJ103,"Check Case")))</f>
        <v>32.141707131018627</v>
      </c>
      <c r="HK14" s="384"/>
      <c r="HM14" s="382"/>
      <c r="HN14" s="444">
        <f>IF('Integrated Financial Statements'!$A$8=1,Ratios!HN63,IF('Integrated Financial Statements'!$A$8=2,Ratios!HN83,IF('Integrated Financial Statements'!$A$8=3,Ratios!HN103,"Check Case")))</f>
        <v>32.200135727167357</v>
      </c>
      <c r="HO14" s="384"/>
      <c r="HQ14" s="83"/>
      <c r="HR14" s="456">
        <f>IF('Integrated Financial Statements'!$A$8=1,Ratios!HR63,IF('Integrated Financial Statements'!$A$8=2,Ratios!HR83,IF('Integrated Financial Statements'!$A$8=3,Ratios!HR103,"Check Case")))</f>
        <v>0</v>
      </c>
      <c r="HS14" s="82"/>
      <c r="HU14" s="382"/>
      <c r="HV14" s="444">
        <f>IF('Integrated Financial Statements'!$A$8=1,Ratios!HV63,IF('Integrated Financial Statements'!$A$8=2,Ratios!HV83,IF('Integrated Financial Statements'!$A$8=3,Ratios!HV103,"Check Case")))</f>
        <v>32.106675074014369</v>
      </c>
      <c r="HW14" s="384"/>
      <c r="HY14" s="382"/>
      <c r="HZ14" s="444">
        <f>IF('Integrated Financial Statements'!$A$8=1,Ratios!HZ63,IF('Integrated Financial Statements'!$A$8=2,Ratios!HZ83,IF('Integrated Financial Statements'!$A$8=3,Ratios!HZ103,"Check Case")))</f>
        <v>32.895281618688017</v>
      </c>
      <c r="IA14" s="384"/>
      <c r="IC14" s="382"/>
      <c r="ID14" s="444">
        <f>IF('Integrated Financial Statements'!$A$8=1,Ratios!ID63,IF('Integrated Financial Statements'!$A$8=2,Ratios!ID83,IF('Integrated Financial Statements'!$A$8=3,Ratios!ID103,"Check Case")))</f>
        <v>32.141707131018627</v>
      </c>
      <c r="IE14" s="384"/>
      <c r="IG14" s="382"/>
      <c r="IH14" s="444">
        <f>IF('Integrated Financial Statements'!$A$8=1,Ratios!IH63,IF('Integrated Financial Statements'!$A$8=2,Ratios!IH83,IF('Integrated Financial Statements'!$A$8=3,Ratios!IH103,"Check Case")))</f>
        <v>32.200135727167357</v>
      </c>
      <c r="II14" s="384"/>
      <c r="IK14" s="83"/>
      <c r="IL14" s="456">
        <f>IF('Integrated Financial Statements'!$A$8=1,Ratios!IL63,IF('Integrated Financial Statements'!$A$8=2,Ratios!IL83,IF('Integrated Financial Statements'!$A$8=3,Ratios!IL103,"Check Case")))</f>
        <v>0</v>
      </c>
      <c r="IM14" s="82"/>
      <c r="IO14" s="382"/>
      <c r="IP14" s="444">
        <f>IF('Integrated Financial Statements'!$A$8=1,Ratios!IP63,IF('Integrated Financial Statements'!$A$8=2,Ratios!IP83,IF('Integrated Financial Statements'!$A$8=3,Ratios!IP103,"Check Case")))</f>
        <v>32.106675074014369</v>
      </c>
      <c r="IQ14" s="384"/>
      <c r="IS14" s="382"/>
      <c r="IT14" s="444">
        <f>IF('Integrated Financial Statements'!$A$8=1,Ratios!IT63,IF('Integrated Financial Statements'!$A$8=2,Ratios!IT83,IF('Integrated Financial Statements'!$A$8=3,Ratios!IT103,"Check Case")))</f>
        <v>32.895281618688017</v>
      </c>
      <c r="IU14" s="384"/>
      <c r="IW14" s="382"/>
      <c r="IX14" s="444">
        <f>IF('Integrated Financial Statements'!$A$8=1,Ratios!IX63,IF('Integrated Financial Statements'!$A$8=2,Ratios!IX83,IF('Integrated Financial Statements'!$A$8=3,Ratios!IX103,"Check Case")))</f>
        <v>32.141707131018627</v>
      </c>
      <c r="IY14" s="384"/>
      <c r="JA14" s="382"/>
      <c r="JB14" s="444">
        <f>IF('Integrated Financial Statements'!$A$8=1,Ratios!JB63,IF('Integrated Financial Statements'!$A$8=2,Ratios!JB83,IF('Integrated Financial Statements'!$A$8=3,Ratios!JB103,"Check Case")))</f>
        <v>32.200135727167357</v>
      </c>
      <c r="JC14" s="384"/>
      <c r="JE14" s="83"/>
      <c r="JF14" s="456">
        <f>IF('Integrated Financial Statements'!$A$8=1,Ratios!JF63,IF('Integrated Financial Statements'!$A$8=2,Ratios!JF83,IF('Integrated Financial Statements'!$A$8=3,Ratios!JF103,"Check Case")))</f>
        <v>0</v>
      </c>
      <c r="JG14" s="82"/>
      <c r="JI14" s="382"/>
      <c r="JJ14" s="444">
        <f>IF('Integrated Financial Statements'!$A$8=1,Ratios!JJ63,IF('Integrated Financial Statements'!$A$8=2,Ratios!JJ83,IF('Integrated Financial Statements'!$A$8=3,Ratios!JJ103,"Check Case")))</f>
        <v>32.106675074014369</v>
      </c>
      <c r="JK14" s="384"/>
      <c r="JM14" s="382"/>
      <c r="JN14" s="444">
        <f>IF('Integrated Financial Statements'!$A$8=1,Ratios!JN63,IF('Integrated Financial Statements'!$A$8=2,Ratios!JN83,IF('Integrated Financial Statements'!$A$8=3,Ratios!JN103,"Check Case")))</f>
        <v>32.895281618688017</v>
      </c>
      <c r="JO14" s="384"/>
      <c r="JQ14" s="382"/>
      <c r="JR14" s="444">
        <f>IF('Integrated Financial Statements'!$A$8=1,Ratios!JR63,IF('Integrated Financial Statements'!$A$8=2,Ratios!JR83,IF('Integrated Financial Statements'!$A$8=3,Ratios!JR103,"Check Case")))</f>
        <v>32.141707131018627</v>
      </c>
      <c r="JS14" s="384"/>
      <c r="JU14" s="382"/>
      <c r="JV14" s="444">
        <f>IF('Integrated Financial Statements'!$A$8=1,Ratios!JV63,IF('Integrated Financial Statements'!$A$8=2,Ratios!JV83,IF('Integrated Financial Statements'!$A$8=3,Ratios!JV103,"Check Case")))</f>
        <v>32.200135727167357</v>
      </c>
      <c r="JW14" s="384"/>
      <c r="JY14" s="83"/>
      <c r="JZ14" s="456">
        <f>IF('Integrated Financial Statements'!$A$8=1,Ratios!JZ63,IF('Integrated Financial Statements'!$A$8=2,Ratios!JZ83,IF('Integrated Financial Statements'!$A$8=3,Ratios!JZ103,"Check Case")))</f>
        <v>0</v>
      </c>
      <c r="KA14" s="82"/>
      <c r="KC14" s="382"/>
      <c r="KD14" s="444">
        <f>IF('Integrated Financial Statements'!$A$8=1,Ratios!KD63,IF('Integrated Financial Statements'!$A$8=2,Ratios!KD83,IF('Integrated Financial Statements'!$A$8=3,Ratios!KD103,"Check Case")))</f>
        <v>32.106675074014369</v>
      </c>
      <c r="KE14" s="384"/>
      <c r="KG14" s="382"/>
      <c r="KH14" s="444">
        <f>IF('Integrated Financial Statements'!$A$8=1,Ratios!KH63,IF('Integrated Financial Statements'!$A$8=2,Ratios!KH83,IF('Integrated Financial Statements'!$A$8=3,Ratios!KH103,"Check Case")))</f>
        <v>32.895281618688017</v>
      </c>
      <c r="KI14" s="384"/>
      <c r="KK14" s="382"/>
      <c r="KL14" s="444">
        <f>IF('Integrated Financial Statements'!$A$8=1,Ratios!KL63,IF('Integrated Financial Statements'!$A$8=2,Ratios!KL83,IF('Integrated Financial Statements'!$A$8=3,Ratios!KL103,"Check Case")))</f>
        <v>32.141707131018627</v>
      </c>
      <c r="KM14" s="384"/>
      <c r="KO14" s="382"/>
      <c r="KP14" s="444">
        <f>IF('Integrated Financial Statements'!$A$8=1,Ratios!KP63,IF('Integrated Financial Statements'!$A$8=2,Ratios!KP83,IF('Integrated Financial Statements'!$A$8=3,Ratios!KP103,"Check Case")))</f>
        <v>32.200135727167357</v>
      </c>
      <c r="KQ14" s="384"/>
      <c r="KS14" s="83"/>
      <c r="KT14" s="456">
        <f>IF('Integrated Financial Statements'!$A$8=1,Ratios!KT63,IF('Integrated Financial Statements'!$A$8=2,Ratios!KT83,IF('Integrated Financial Statements'!$A$8=3,Ratios!KT103,"Check Case")))</f>
        <v>0</v>
      </c>
      <c r="KU14" s="82"/>
    </row>
    <row r="15" spans="1:307">
      <c r="A15" s="7" t="s">
        <v>144</v>
      </c>
      <c r="B15"/>
      <c r="C15"/>
      <c r="D15"/>
      <c r="E15"/>
      <c r="F15"/>
      <c r="H15" s="395"/>
      <c r="I15" s="453">
        <f>'Integrated Financial Statements'!I70/('Integrated Financial Statements'!I14/I11)</f>
        <v>32.513270722743975</v>
      </c>
      <c r="J15" s="396"/>
      <c r="L15" s="395"/>
      <c r="M15" s="447">
        <f>'Integrated Financial Statements'!M70/('Integrated Financial Statements'!M14/M11)</f>
        <v>34.620559651474537</v>
      </c>
      <c r="N15" s="448"/>
      <c r="O15" s="74"/>
      <c r="P15" s="449"/>
      <c r="Q15" s="447">
        <f>'Integrated Financial Statements'!Q70/('Integrated Financial Statements'!Q14/Q11)</f>
        <v>36.656422509681143</v>
      </c>
      <c r="R15" s="448"/>
      <c r="S15" s="74"/>
      <c r="T15" s="449"/>
      <c r="U15" s="447">
        <f>'Integrated Financial Statements'!U70/('Integrated Financial Statements'!U14/U11)</f>
        <v>37.865296270341815</v>
      </c>
      <c r="V15" s="396"/>
      <c r="X15" s="37"/>
      <c r="Y15" s="452">
        <f>'Integrated Financial Statements'!Y70/('Integrated Financial Statements'!Y14/Y11)</f>
        <v>39.676979719696511</v>
      </c>
      <c r="Z15" s="39"/>
      <c r="AB15" s="395"/>
      <c r="AC15" s="447">
        <f>'Integrated Financial Statements'!AC70/('Integrated Financial Statements'!AC14/AC11)</f>
        <v>33.811070809020656</v>
      </c>
      <c r="AD15" s="448"/>
      <c r="AE15" s="74"/>
      <c r="AF15" s="449"/>
      <c r="AG15" s="447">
        <f>'Integrated Financial Statements'!AG70/('Integrated Financial Statements'!AG14/AG11)</f>
        <v>32.82317431038819</v>
      </c>
      <c r="AH15" s="448"/>
      <c r="AI15" s="74"/>
      <c r="AJ15" s="449"/>
      <c r="AK15" s="447">
        <f>'Integrated Financial Statements'!AK70/('Integrated Financial Statements'!AK14/AK11)</f>
        <v>30.689750000000004</v>
      </c>
      <c r="AL15" s="448"/>
      <c r="AM15" s="74"/>
      <c r="AN15" s="449"/>
      <c r="AO15" s="447">
        <f>'Integrated Financial Statements'!AO70/('Integrated Financial Statements'!AO14/AO11)</f>
        <v>42.101360974837789</v>
      </c>
      <c r="AP15" s="448"/>
      <c r="AQ15" s="74"/>
      <c r="AR15" s="450"/>
      <c r="AS15" s="269">
        <f>'Integrated Financial Statements'!AS70/('Integrated Financial Statements'!AS14/AS11)</f>
        <v>43.454464231323733</v>
      </c>
      <c r="AT15" s="451"/>
      <c r="AU15" s="74"/>
      <c r="AV15" s="449"/>
      <c r="AW15" s="447">
        <f>'Integrated Financial Statements'!AW70/('Integrated Financial Statements'!AW14/AW11)</f>
        <v>35.399530440414509</v>
      </c>
      <c r="AX15" s="448"/>
      <c r="AY15" s="74"/>
      <c r="AZ15" s="449"/>
      <c r="BA15" s="447">
        <f>'Integrated Financial Statements'!BA70/('Integrated Financial Statements'!BA14/BA11)</f>
        <v>35.03264248704663</v>
      </c>
      <c r="BB15" s="448"/>
      <c r="BC15" s="74"/>
      <c r="BD15" s="449"/>
      <c r="BE15" s="447">
        <f>'Integrated Financial Statements'!BE70/('Integrated Financial Statements'!BE14/BE11)</f>
        <v>35.325376884422113</v>
      </c>
      <c r="BF15" s="448"/>
      <c r="BG15" s="74"/>
      <c r="BH15" s="449"/>
      <c r="BI15" s="447">
        <f>'Integrated Financial Statements'!BI70/('Integrated Financial Statements'!BI14/BI11)</f>
        <v>38.596060331327784</v>
      </c>
      <c r="BJ15" s="448"/>
      <c r="BK15" s="74"/>
      <c r="BL15" s="450"/>
      <c r="BM15" s="269">
        <f>'Integrated Financial Statements'!BM70/('Integrated Financial Statements'!BM14/BM11)</f>
        <v>39.126965941047807</v>
      </c>
      <c r="BN15" s="451"/>
      <c r="BO15" s="74"/>
      <c r="BP15" s="449"/>
      <c r="BQ15" s="447">
        <f>'Integrated Financial Statements'!BQ70/('Integrated Financial Statements'!BQ14/BQ11)</f>
        <v>31.538068556361239</v>
      </c>
      <c r="BR15" s="448"/>
      <c r="BS15" s="74"/>
      <c r="BT15" s="449"/>
      <c r="BU15" s="447">
        <f>'Integrated Financial Statements'!BU70/('Integrated Financial Statements'!BU14/BU11)</f>
        <v>30.338436947926304</v>
      </c>
      <c r="BV15" s="448"/>
      <c r="BW15" s="74"/>
      <c r="BX15" s="449"/>
      <c r="BY15" s="447">
        <f>'Integrated Financial Statements'!BY70/('Integrated Financial Statements'!BY14/BY11)</f>
        <v>31.207092995265992</v>
      </c>
      <c r="BZ15" s="448"/>
      <c r="CA15" s="74"/>
      <c r="CB15" s="449"/>
      <c r="CC15" s="447">
        <f>'Integrated Financial Statements'!CC70/('Integrated Financial Statements'!CC14/CC11)</f>
        <v>39.350202429149796</v>
      </c>
      <c r="CD15" s="448"/>
      <c r="CE15" s="74"/>
      <c r="CF15" s="450"/>
      <c r="CG15" s="269">
        <f>'Integrated Financial Statements'!CG70/('Integrated Financial Statements'!CG14/CG11)</f>
        <v>41.094871275086156</v>
      </c>
      <c r="CH15" s="451"/>
      <c r="CI15" s="74"/>
      <c r="CJ15" s="449"/>
      <c r="CK15" s="447">
        <f>'Integrated Financial Statements'!CK70/('Integrated Financial Statements'!CK14/CK11)</f>
        <v>31.577111383108935</v>
      </c>
      <c r="CL15" s="448"/>
      <c r="CM15" s="74"/>
      <c r="CN15" s="449"/>
      <c r="CO15" s="447">
        <f>'Integrated Financial Statements'!CO70/('Integrated Financial Statements'!CO14/CO11)</f>
        <v>27.381889763779526</v>
      </c>
      <c r="CP15" s="448"/>
      <c r="CQ15" s="74"/>
      <c r="CR15" s="449"/>
      <c r="CS15" s="447">
        <f>'Integrated Financial Statements'!CS70/('Integrated Financial Statements'!CS14/CS11)</f>
        <v>26.651103565365023</v>
      </c>
      <c r="CT15" s="448"/>
      <c r="CU15" s="74"/>
      <c r="CV15" s="449"/>
      <c r="CW15" s="447">
        <f>'Integrated Financial Statements'!CW70/('Integrated Financial Statements'!CW14/CW11)</f>
        <v>37.21187071790289</v>
      </c>
      <c r="CX15" s="448"/>
      <c r="CY15" s="74"/>
      <c r="CZ15" s="450"/>
      <c r="DA15" s="269">
        <f>'Integrated Financial Statements'!DA70/('Integrated Financial Statements'!DA14/DA11)</f>
        <v>38.613883323057955</v>
      </c>
      <c r="DB15" s="39"/>
      <c r="DC15"/>
      <c r="DE15" s="382"/>
      <c r="DF15" s="444">
        <f>IF('Integrated Financial Statements'!$A$8=1,Ratios!DF64,IF('Integrated Financial Statements'!$A$8=2,Ratios!DF84,IF('Integrated Financial Statements'!$A$8=3,Ratios!DF104,"Check Case")))</f>
        <v>32.967810382329866</v>
      </c>
      <c r="DG15" s="384"/>
      <c r="DH15"/>
      <c r="DI15" s="382"/>
      <c r="DJ15" s="444">
        <f>IF('Integrated Financial Statements'!$A$8=1,Ratios!DJ64,IF('Integrated Financial Statements'!$A$8=2,Ratios!DJ84,IF('Integrated Financial Statements'!$A$8=3,Ratios!DJ104,"Check Case")))</f>
        <v>32.039340632123036</v>
      </c>
      <c r="DK15" s="384"/>
      <c r="DL15"/>
      <c r="DM15" s="382"/>
      <c r="DN15" s="444">
        <f>IF('Integrated Financial Statements'!$A$8=1,Ratios!DN64,IF('Integrated Financial Statements'!$A$8=2,Ratios!DN84,IF('Integrated Financial Statements'!$A$8=3,Ratios!DN104,"Check Case")))</f>
        <v>32.105949190946852</v>
      </c>
      <c r="DO15" s="384"/>
      <c r="DP15"/>
      <c r="DQ15" s="382"/>
      <c r="DR15" s="444">
        <f>IF('Integrated Financial Statements'!$A$8=1,Ratios!DR64,IF('Integrated Financial Statements'!$A$8=2,Ratios!DR84,IF('Integrated Financial Statements'!$A$8=3,Ratios!DR104,"Check Case")))</f>
        <v>39.024958144712016</v>
      </c>
      <c r="DS15" s="384"/>
      <c r="DU15" s="83"/>
      <c r="DV15" s="456">
        <f>IF('Integrated Financial Statements'!$A$8=1,Ratios!DV64,IF('Integrated Financial Statements'!$A$8=2,Ratios!DV84,IF('Integrated Financial Statements'!$A$8=3,Ratios!DV104,"Check Case")))</f>
        <v>0</v>
      </c>
      <c r="DW15" s="82"/>
      <c r="DY15" s="382"/>
      <c r="DZ15" s="444">
        <f>IF('Integrated Financial Statements'!$A$8=1,Ratios!DZ64,IF('Integrated Financial Statements'!$A$8=2,Ratios!DZ84,IF('Integrated Financial Statements'!$A$8=3,Ratios!DZ104,"Check Case")))</f>
        <v>32.967810382329866</v>
      </c>
      <c r="EA15" s="384"/>
      <c r="EC15" s="382"/>
      <c r="ED15" s="444">
        <f>IF('Integrated Financial Statements'!$A$8=1,Ratios!ED64,IF('Integrated Financial Statements'!$A$8=2,Ratios!ED84,IF('Integrated Financial Statements'!$A$8=3,Ratios!ED104,"Check Case")))</f>
        <v>32.039340632123036</v>
      </c>
      <c r="EE15" s="384"/>
      <c r="EG15" s="382"/>
      <c r="EH15" s="444">
        <f>IF('Integrated Financial Statements'!$A$8=1,Ratios!EH64,IF('Integrated Financial Statements'!$A$8=2,Ratios!EH84,IF('Integrated Financial Statements'!$A$8=3,Ratios!EH104,"Check Case")))</f>
        <v>32.105949190946852</v>
      </c>
      <c r="EI15" s="384"/>
      <c r="EK15" s="382"/>
      <c r="EL15" s="444">
        <f>IF('Integrated Financial Statements'!$A$8=1,Ratios!EL64,IF('Integrated Financial Statements'!$A$8=2,Ratios!EL84,IF('Integrated Financial Statements'!$A$8=3,Ratios!EL104,"Check Case")))</f>
        <v>39.024958144712016</v>
      </c>
      <c r="EM15" s="384"/>
      <c r="EO15" s="83"/>
      <c r="EP15" s="456">
        <f>IF('Integrated Financial Statements'!$A$8=1,Ratios!EP64,IF('Integrated Financial Statements'!$A$8=2,Ratios!EP84,IF('Integrated Financial Statements'!$A$8=3,Ratios!EP104,"Check Case")))</f>
        <v>0</v>
      </c>
      <c r="EQ15" s="82"/>
      <c r="ES15" s="382"/>
      <c r="ET15" s="444">
        <f>IF('Integrated Financial Statements'!$A$8=1,Ratios!ET64,IF('Integrated Financial Statements'!$A$8=2,Ratios!ET84,IF('Integrated Financial Statements'!$A$8=3,Ratios!ET104,"Check Case")))</f>
        <v>32.967810382329866</v>
      </c>
      <c r="EU15" s="384"/>
      <c r="EW15" s="382"/>
      <c r="EX15" s="444">
        <f>IF('Integrated Financial Statements'!$A$8=1,Ratios!EX64,IF('Integrated Financial Statements'!$A$8=2,Ratios!EX84,IF('Integrated Financial Statements'!$A$8=3,Ratios!EX104,"Check Case")))</f>
        <v>32.039340632123036</v>
      </c>
      <c r="EY15" s="384"/>
      <c r="FA15" s="382"/>
      <c r="FB15" s="444">
        <f>IF('Integrated Financial Statements'!$A$8=1,Ratios!FB64,IF('Integrated Financial Statements'!$A$8=2,Ratios!FB84,IF('Integrated Financial Statements'!$A$8=3,Ratios!FB104,"Check Case")))</f>
        <v>32.105949190946852</v>
      </c>
      <c r="FC15" s="384"/>
      <c r="FE15" s="382"/>
      <c r="FF15" s="444">
        <f>IF('Integrated Financial Statements'!$A$8=1,Ratios!FF64,IF('Integrated Financial Statements'!$A$8=2,Ratios!FF84,IF('Integrated Financial Statements'!$A$8=3,Ratios!FF104,"Check Case")))</f>
        <v>39.024958144712016</v>
      </c>
      <c r="FG15" s="384"/>
      <c r="FI15" s="83"/>
      <c r="FJ15" s="456">
        <f>IF('Integrated Financial Statements'!$A$8=1,Ratios!FJ64,IF('Integrated Financial Statements'!$A$8=2,Ratios!FJ84,IF('Integrated Financial Statements'!$A$8=3,Ratios!FJ104,"Check Case")))</f>
        <v>0</v>
      </c>
      <c r="FK15" s="82"/>
      <c r="FM15" s="382"/>
      <c r="FN15" s="444">
        <f>IF('Integrated Financial Statements'!$A$8=1,Ratios!FN64,IF('Integrated Financial Statements'!$A$8=2,Ratios!FN84,IF('Integrated Financial Statements'!$A$8=3,Ratios!FN104,"Check Case")))</f>
        <v>32.967810382329866</v>
      </c>
      <c r="FO15" s="384"/>
      <c r="FQ15" s="382"/>
      <c r="FR15" s="444">
        <f>IF('Integrated Financial Statements'!$A$8=1,Ratios!FR64,IF('Integrated Financial Statements'!$A$8=2,Ratios!FR84,IF('Integrated Financial Statements'!$A$8=3,Ratios!FR104,"Check Case")))</f>
        <v>32.039340632123036</v>
      </c>
      <c r="FS15" s="384"/>
      <c r="FU15" s="382"/>
      <c r="FV15" s="444">
        <f>IF('Integrated Financial Statements'!$A$8=1,Ratios!FV64,IF('Integrated Financial Statements'!$A$8=2,Ratios!FV84,IF('Integrated Financial Statements'!$A$8=3,Ratios!FV104,"Check Case")))</f>
        <v>32.105949190946852</v>
      </c>
      <c r="FW15" s="384"/>
      <c r="FY15" s="382"/>
      <c r="FZ15" s="444">
        <f>IF('Integrated Financial Statements'!$A$8=1,Ratios!FZ64,IF('Integrated Financial Statements'!$A$8=2,Ratios!FZ84,IF('Integrated Financial Statements'!$A$8=3,Ratios!FZ104,"Check Case")))</f>
        <v>39.024958144712016</v>
      </c>
      <c r="GA15" s="384"/>
      <c r="GC15" s="83"/>
      <c r="GD15" s="456">
        <f>IF('Integrated Financial Statements'!$A$8=1,Ratios!GD64,IF('Integrated Financial Statements'!$A$8=2,Ratios!GD84,IF('Integrated Financial Statements'!$A$8=3,Ratios!GD104,"Check Case")))</f>
        <v>0</v>
      </c>
      <c r="GE15" s="82"/>
      <c r="GG15" s="382"/>
      <c r="GH15" s="444">
        <f>IF('Integrated Financial Statements'!$A$8=1,Ratios!GH64,IF('Integrated Financial Statements'!$A$8=2,Ratios!GH84,IF('Integrated Financial Statements'!$A$8=3,Ratios!GH104,"Check Case")))</f>
        <v>32.967810382329866</v>
      </c>
      <c r="GI15" s="384"/>
      <c r="GK15" s="382"/>
      <c r="GL15" s="444">
        <f>IF('Integrated Financial Statements'!$A$8=1,Ratios!GL64,IF('Integrated Financial Statements'!$A$8=2,Ratios!GL84,IF('Integrated Financial Statements'!$A$8=3,Ratios!GL104,"Check Case")))</f>
        <v>32.039340632123036</v>
      </c>
      <c r="GM15" s="384"/>
      <c r="GO15" s="382"/>
      <c r="GP15" s="444">
        <f>IF('Integrated Financial Statements'!$A$8=1,Ratios!GP64,IF('Integrated Financial Statements'!$A$8=2,Ratios!GP84,IF('Integrated Financial Statements'!$A$8=3,Ratios!GP104,"Check Case")))</f>
        <v>32.105949190946852</v>
      </c>
      <c r="GQ15" s="384"/>
      <c r="GS15" s="382"/>
      <c r="GT15" s="444">
        <f>IF('Integrated Financial Statements'!$A$8=1,Ratios!GT64,IF('Integrated Financial Statements'!$A$8=2,Ratios!GT84,IF('Integrated Financial Statements'!$A$8=3,Ratios!GT104,"Check Case")))</f>
        <v>39.024958144712016</v>
      </c>
      <c r="GU15" s="384"/>
      <c r="GW15" s="83"/>
      <c r="GX15" s="456">
        <f>IF('Integrated Financial Statements'!$A$8=1,Ratios!GX64,IF('Integrated Financial Statements'!$A$8=2,Ratios!GX84,IF('Integrated Financial Statements'!$A$8=3,Ratios!GX104,"Check Case")))</f>
        <v>0</v>
      </c>
      <c r="GY15" s="39"/>
      <c r="HA15" s="382"/>
      <c r="HB15" s="444">
        <f>IF('Integrated Financial Statements'!$A$8=1,Ratios!HB64,IF('Integrated Financial Statements'!$A$8=2,Ratios!HB84,IF('Integrated Financial Statements'!$A$8=3,Ratios!HB104,"Check Case")))</f>
        <v>32.967810382329866</v>
      </c>
      <c r="HC15" s="384"/>
      <c r="HE15" s="382"/>
      <c r="HF15" s="444">
        <f>IF('Integrated Financial Statements'!$A$8=1,Ratios!HF64,IF('Integrated Financial Statements'!$A$8=2,Ratios!HF84,IF('Integrated Financial Statements'!$A$8=3,Ratios!HF104,"Check Case")))</f>
        <v>32.039340632123036</v>
      </c>
      <c r="HG15" s="384"/>
      <c r="HI15" s="382"/>
      <c r="HJ15" s="444">
        <f>IF('Integrated Financial Statements'!$A$8=1,Ratios!HJ64,IF('Integrated Financial Statements'!$A$8=2,Ratios!HJ84,IF('Integrated Financial Statements'!$A$8=3,Ratios!HJ104,"Check Case")))</f>
        <v>32.105949190946852</v>
      </c>
      <c r="HK15" s="384"/>
      <c r="HM15" s="382"/>
      <c r="HN15" s="444">
        <f>IF('Integrated Financial Statements'!$A$8=1,Ratios!HN64,IF('Integrated Financial Statements'!$A$8=2,Ratios!HN84,IF('Integrated Financial Statements'!$A$8=3,Ratios!HN104,"Check Case")))</f>
        <v>39.024958144712016</v>
      </c>
      <c r="HO15" s="384"/>
      <c r="HQ15" s="83"/>
      <c r="HR15" s="456">
        <f>IF('Integrated Financial Statements'!$A$8=1,Ratios!HR64,IF('Integrated Financial Statements'!$A$8=2,Ratios!HR84,IF('Integrated Financial Statements'!$A$8=3,Ratios!HR104,"Check Case")))</f>
        <v>0</v>
      </c>
      <c r="HS15" s="82"/>
      <c r="HU15" s="382"/>
      <c r="HV15" s="444">
        <f>IF('Integrated Financial Statements'!$A$8=1,Ratios!HV64,IF('Integrated Financial Statements'!$A$8=2,Ratios!HV84,IF('Integrated Financial Statements'!$A$8=3,Ratios!HV104,"Check Case")))</f>
        <v>32.967810382329866</v>
      </c>
      <c r="HW15" s="384"/>
      <c r="HY15" s="382"/>
      <c r="HZ15" s="444">
        <f>IF('Integrated Financial Statements'!$A$8=1,Ratios!HZ64,IF('Integrated Financial Statements'!$A$8=2,Ratios!HZ84,IF('Integrated Financial Statements'!$A$8=3,Ratios!HZ104,"Check Case")))</f>
        <v>32.039340632123036</v>
      </c>
      <c r="IA15" s="384"/>
      <c r="IC15" s="382"/>
      <c r="ID15" s="444">
        <f>IF('Integrated Financial Statements'!$A$8=1,Ratios!ID64,IF('Integrated Financial Statements'!$A$8=2,Ratios!ID84,IF('Integrated Financial Statements'!$A$8=3,Ratios!ID104,"Check Case")))</f>
        <v>32.105949190946852</v>
      </c>
      <c r="IE15" s="384"/>
      <c r="IG15" s="382"/>
      <c r="IH15" s="444">
        <f>IF('Integrated Financial Statements'!$A$8=1,Ratios!IH64,IF('Integrated Financial Statements'!$A$8=2,Ratios!IH84,IF('Integrated Financial Statements'!$A$8=3,Ratios!IH104,"Check Case")))</f>
        <v>39.024958144712016</v>
      </c>
      <c r="II15" s="384"/>
      <c r="IK15" s="83"/>
      <c r="IL15" s="456">
        <f>IF('Integrated Financial Statements'!$A$8=1,Ratios!IL64,IF('Integrated Financial Statements'!$A$8=2,Ratios!IL84,IF('Integrated Financial Statements'!$A$8=3,Ratios!IL104,"Check Case")))</f>
        <v>0</v>
      </c>
      <c r="IM15" s="82"/>
      <c r="IO15" s="382"/>
      <c r="IP15" s="444">
        <f>IF('Integrated Financial Statements'!$A$8=1,Ratios!IP64,IF('Integrated Financial Statements'!$A$8=2,Ratios!IP84,IF('Integrated Financial Statements'!$A$8=3,Ratios!IP104,"Check Case")))</f>
        <v>32.967810382329866</v>
      </c>
      <c r="IQ15" s="384"/>
      <c r="IS15" s="382"/>
      <c r="IT15" s="444">
        <f>IF('Integrated Financial Statements'!$A$8=1,Ratios!IT64,IF('Integrated Financial Statements'!$A$8=2,Ratios!IT84,IF('Integrated Financial Statements'!$A$8=3,Ratios!IT104,"Check Case")))</f>
        <v>32.039340632123036</v>
      </c>
      <c r="IU15" s="384"/>
      <c r="IW15" s="382"/>
      <c r="IX15" s="444">
        <f>IF('Integrated Financial Statements'!$A$8=1,Ratios!IX64,IF('Integrated Financial Statements'!$A$8=2,Ratios!IX84,IF('Integrated Financial Statements'!$A$8=3,Ratios!IX104,"Check Case")))</f>
        <v>32.105949190946852</v>
      </c>
      <c r="IY15" s="384"/>
      <c r="JA15" s="382"/>
      <c r="JB15" s="444">
        <f>IF('Integrated Financial Statements'!$A$8=1,Ratios!JB64,IF('Integrated Financial Statements'!$A$8=2,Ratios!JB84,IF('Integrated Financial Statements'!$A$8=3,Ratios!JB104,"Check Case")))</f>
        <v>39.024958144712016</v>
      </c>
      <c r="JC15" s="384"/>
      <c r="JE15" s="83"/>
      <c r="JF15" s="456">
        <f>IF('Integrated Financial Statements'!$A$8=1,Ratios!JF64,IF('Integrated Financial Statements'!$A$8=2,Ratios!JF84,IF('Integrated Financial Statements'!$A$8=3,Ratios!JF104,"Check Case")))</f>
        <v>0</v>
      </c>
      <c r="JG15" s="82"/>
      <c r="JI15" s="382"/>
      <c r="JJ15" s="444">
        <f>IF('Integrated Financial Statements'!$A$8=1,Ratios!JJ64,IF('Integrated Financial Statements'!$A$8=2,Ratios!JJ84,IF('Integrated Financial Statements'!$A$8=3,Ratios!JJ104,"Check Case")))</f>
        <v>32.967810382329866</v>
      </c>
      <c r="JK15" s="384"/>
      <c r="JM15" s="382"/>
      <c r="JN15" s="444">
        <f>IF('Integrated Financial Statements'!$A$8=1,Ratios!JN64,IF('Integrated Financial Statements'!$A$8=2,Ratios!JN84,IF('Integrated Financial Statements'!$A$8=3,Ratios!JN104,"Check Case")))</f>
        <v>32.039340632123036</v>
      </c>
      <c r="JO15" s="384"/>
      <c r="JQ15" s="382"/>
      <c r="JR15" s="444">
        <f>IF('Integrated Financial Statements'!$A$8=1,Ratios!JR64,IF('Integrated Financial Statements'!$A$8=2,Ratios!JR84,IF('Integrated Financial Statements'!$A$8=3,Ratios!JR104,"Check Case")))</f>
        <v>32.105949190946852</v>
      </c>
      <c r="JS15" s="384"/>
      <c r="JU15" s="382"/>
      <c r="JV15" s="444">
        <f>IF('Integrated Financial Statements'!$A$8=1,Ratios!JV64,IF('Integrated Financial Statements'!$A$8=2,Ratios!JV84,IF('Integrated Financial Statements'!$A$8=3,Ratios!JV104,"Check Case")))</f>
        <v>39.024958144712016</v>
      </c>
      <c r="JW15" s="384"/>
      <c r="JY15" s="83"/>
      <c r="JZ15" s="456">
        <f>IF('Integrated Financial Statements'!$A$8=1,Ratios!JZ64,IF('Integrated Financial Statements'!$A$8=2,Ratios!JZ84,IF('Integrated Financial Statements'!$A$8=3,Ratios!JZ104,"Check Case")))</f>
        <v>0</v>
      </c>
      <c r="KA15" s="82"/>
      <c r="KC15" s="382"/>
      <c r="KD15" s="444">
        <f>IF('Integrated Financial Statements'!$A$8=1,Ratios!KD64,IF('Integrated Financial Statements'!$A$8=2,Ratios!KD84,IF('Integrated Financial Statements'!$A$8=3,Ratios!KD104,"Check Case")))</f>
        <v>32.967810382329866</v>
      </c>
      <c r="KE15" s="384"/>
      <c r="KG15" s="382"/>
      <c r="KH15" s="444">
        <f>IF('Integrated Financial Statements'!$A$8=1,Ratios!KH64,IF('Integrated Financial Statements'!$A$8=2,Ratios!KH84,IF('Integrated Financial Statements'!$A$8=3,Ratios!KH104,"Check Case")))</f>
        <v>32.039340632123036</v>
      </c>
      <c r="KI15" s="384"/>
      <c r="KK15" s="382"/>
      <c r="KL15" s="444">
        <f>IF('Integrated Financial Statements'!$A$8=1,Ratios!KL64,IF('Integrated Financial Statements'!$A$8=2,Ratios!KL84,IF('Integrated Financial Statements'!$A$8=3,Ratios!KL104,"Check Case")))</f>
        <v>32.105949190946852</v>
      </c>
      <c r="KM15" s="384"/>
      <c r="KO15" s="382"/>
      <c r="KP15" s="444">
        <f>IF('Integrated Financial Statements'!$A$8=1,Ratios!KP64,IF('Integrated Financial Statements'!$A$8=2,Ratios!KP84,IF('Integrated Financial Statements'!$A$8=3,Ratios!KP104,"Check Case")))</f>
        <v>39.024958144712016</v>
      </c>
      <c r="KQ15" s="384"/>
      <c r="KS15" s="83"/>
      <c r="KT15" s="456">
        <f>IF('Integrated Financial Statements'!$A$8=1,Ratios!KT64,IF('Integrated Financial Statements'!$A$8=2,Ratios!KT84,IF('Integrated Financial Statements'!$A$8=3,Ratios!KT104,"Check Case")))</f>
        <v>0</v>
      </c>
      <c r="KU15" s="82"/>
    </row>
    <row r="16" spans="1:307">
      <c r="A16" s="7" t="s">
        <v>145</v>
      </c>
      <c r="B16"/>
      <c r="C16"/>
      <c r="D16"/>
      <c r="E16"/>
      <c r="F16"/>
      <c r="H16" s="395"/>
      <c r="I16" s="434" t="s">
        <v>139</v>
      </c>
      <c r="J16" s="396"/>
      <c r="L16" s="395"/>
      <c r="M16" s="447">
        <f>M11/M12</f>
        <v>13.593582439678285</v>
      </c>
      <c r="N16" s="448"/>
      <c r="O16" s="74"/>
      <c r="P16" s="449"/>
      <c r="Q16" s="447">
        <f>Q11/Q12</f>
        <v>13.683364917195352</v>
      </c>
      <c r="R16" s="448"/>
      <c r="S16" s="74"/>
      <c r="T16" s="449"/>
      <c r="U16" s="447">
        <f>U11/U12</f>
        <v>11.99941602429339</v>
      </c>
      <c r="V16" s="396"/>
      <c r="X16" s="37"/>
      <c r="Y16" s="439" t="s">
        <v>139</v>
      </c>
      <c r="Z16" s="39"/>
      <c r="AB16" s="395"/>
      <c r="AC16" s="447">
        <f>AC11/AC12</f>
        <v>11.154352625768807</v>
      </c>
      <c r="AD16" s="448"/>
      <c r="AE16" s="74"/>
      <c r="AF16" s="449"/>
      <c r="AG16" s="447">
        <f>AG11/AG12</f>
        <v>10.849501131885637</v>
      </c>
      <c r="AH16" s="448"/>
      <c r="AI16" s="74"/>
      <c r="AJ16" s="449"/>
      <c r="AK16" s="447">
        <f>AK11/AK12</f>
        <v>10.256458333333333</v>
      </c>
      <c r="AL16" s="448"/>
      <c r="AM16" s="74"/>
      <c r="AN16" s="449"/>
      <c r="AO16" s="447">
        <f>AO11/AO12</f>
        <v>9.2166482038297204</v>
      </c>
      <c r="AP16" s="448"/>
      <c r="AQ16" s="74"/>
      <c r="AR16" s="450"/>
      <c r="AS16" s="269">
        <f>AS11/AS12</f>
        <v>9.5128637277397612</v>
      </c>
      <c r="AT16" s="451"/>
      <c r="AU16" s="74"/>
      <c r="AV16" s="449"/>
      <c r="AW16" s="447">
        <f>AW11/AW12</f>
        <v>8.8148882772020727</v>
      </c>
      <c r="AX16" s="448"/>
      <c r="AY16" s="74"/>
      <c r="AZ16" s="449"/>
      <c r="BA16" s="447">
        <f>BA11/BA12</f>
        <v>9.5872193436960291</v>
      </c>
      <c r="BB16" s="448"/>
      <c r="BC16" s="74"/>
      <c r="BD16" s="449"/>
      <c r="BE16" s="447">
        <f>BE11/BE12</f>
        <v>10.022194304857621</v>
      </c>
      <c r="BF16" s="448"/>
      <c r="BG16" s="74"/>
      <c r="BH16" s="449"/>
      <c r="BI16" s="447">
        <f>BI11/BI12</f>
        <v>11.182807219978573</v>
      </c>
      <c r="BJ16" s="448"/>
      <c r="BK16" s="74"/>
      <c r="BL16" s="450"/>
      <c r="BM16" s="269">
        <f>BM11/BM12</f>
        <v>11.33663160087491</v>
      </c>
      <c r="BN16" s="451"/>
      <c r="BO16" s="74"/>
      <c r="BP16" s="449"/>
      <c r="BQ16" s="447">
        <f>BQ11/BQ12</f>
        <v>12.406023401450231</v>
      </c>
      <c r="BR16" s="448"/>
      <c r="BS16" s="74"/>
      <c r="BT16" s="449"/>
      <c r="BU16" s="447">
        <f>BU11/BU12</f>
        <v>13.737654580634306</v>
      </c>
      <c r="BV16" s="448"/>
      <c r="BW16" s="74"/>
      <c r="BX16" s="449"/>
      <c r="BY16" s="447">
        <f>BY11/BY12</f>
        <v>13.858461044692289</v>
      </c>
      <c r="BZ16" s="448"/>
      <c r="CA16" s="74"/>
      <c r="CB16" s="449"/>
      <c r="CC16" s="447">
        <f>CC11/CC12</f>
        <v>13.270242914979757</v>
      </c>
      <c r="CD16" s="448"/>
      <c r="CE16" s="74"/>
      <c r="CF16" s="450"/>
      <c r="CG16" s="269">
        <f>CG11/CG12</f>
        <v>13.858605311169672</v>
      </c>
      <c r="CH16" s="451"/>
      <c r="CI16" s="74"/>
      <c r="CJ16" s="449"/>
      <c r="CK16" s="447">
        <f>CK11/CK12</f>
        <v>11.897108323133416</v>
      </c>
      <c r="CL16" s="448"/>
      <c r="CM16" s="74"/>
      <c r="CN16" s="449"/>
      <c r="CO16" s="447">
        <f>CO11/CO12</f>
        <v>11.965410573678289</v>
      </c>
      <c r="CP16" s="448"/>
      <c r="CQ16" s="74"/>
      <c r="CR16" s="449"/>
      <c r="CS16" s="447">
        <f>CS11/CS12</f>
        <v>11.285460719246798</v>
      </c>
      <c r="CT16" s="448"/>
      <c r="CU16" s="74"/>
      <c r="CV16" s="449"/>
      <c r="CW16" s="447">
        <f>CW11/CW12</f>
        <v>9.8129282097110515</v>
      </c>
      <c r="CX16" s="448"/>
      <c r="CY16" s="74"/>
      <c r="CZ16" s="450"/>
      <c r="DA16" s="269">
        <f>DA11/DA12</f>
        <v>10.182644882860666</v>
      </c>
      <c r="DB16" s="39"/>
      <c r="DC16"/>
      <c r="DE16" s="382"/>
      <c r="DF16" s="444">
        <f>IF('Integrated Financial Statements'!$A$8=1,Ratios!DF65,IF('Integrated Financial Statements'!$A$8=2,Ratios!DF85,IF('Integrated Financial Statements'!$A$8=3,Ratios!DF105,"Check Case")))</f>
        <v>11.068093156888633</v>
      </c>
      <c r="DG16" s="384"/>
      <c r="DH16"/>
      <c r="DI16" s="382"/>
      <c r="DJ16" s="444">
        <f>IF('Integrated Financial Statements'!$A$8=1,Ratios!DJ65,IF('Integrated Financial Statements'!$A$8=2,Ratios!DJ85,IF('Integrated Financial Statements'!$A$8=3,Ratios!DJ105,"Check Case")))</f>
        <v>11.946673613914509</v>
      </c>
      <c r="DK16" s="384"/>
      <c r="DL16"/>
      <c r="DM16" s="382"/>
      <c r="DN16" s="444">
        <f>IF('Integrated Financial Statements'!$A$8=1,Ratios!DN65,IF('Integrated Financial Statements'!$A$8=2,Ratios!DN85,IF('Integrated Financial Statements'!$A$8=3,Ratios!DN105,"Check Case")))</f>
        <v>11.821187863865081</v>
      </c>
      <c r="DO16" s="384"/>
      <c r="DP16"/>
      <c r="DQ16" s="382"/>
      <c r="DR16" s="444">
        <f>IF('Integrated Financial Statements'!$A$8=1,Ratios!DR65,IF('Integrated Financial Statements'!$A$8=2,Ratios!DR85,IF('Integrated Financial Statements'!$A$8=3,Ratios!DR105,"Check Case")))</f>
        <v>11.096408514558497</v>
      </c>
      <c r="DS16" s="384"/>
      <c r="DU16" s="83"/>
      <c r="DV16" s="456">
        <f>IF('Integrated Financial Statements'!$A$8=1,Ratios!DV65,IF('Integrated Financial Statements'!$A$8=2,Ratios!DV85,IF('Integrated Financial Statements'!$A$8=3,Ratios!DV105,"Check Case")))</f>
        <v>0</v>
      </c>
      <c r="DW16" s="82"/>
      <c r="DY16" s="382"/>
      <c r="DZ16" s="444">
        <f>IF('Integrated Financial Statements'!$A$8=1,Ratios!DZ65,IF('Integrated Financial Statements'!$A$8=2,Ratios!DZ85,IF('Integrated Financial Statements'!$A$8=3,Ratios!DZ105,"Check Case")))</f>
        <v>11.068093156888633</v>
      </c>
      <c r="EA16" s="384"/>
      <c r="EC16" s="382"/>
      <c r="ED16" s="444">
        <f>IF('Integrated Financial Statements'!$A$8=1,Ratios!ED65,IF('Integrated Financial Statements'!$A$8=2,Ratios!ED85,IF('Integrated Financial Statements'!$A$8=3,Ratios!ED105,"Check Case")))</f>
        <v>11.946673613914509</v>
      </c>
      <c r="EE16" s="384"/>
      <c r="EG16" s="382"/>
      <c r="EH16" s="444">
        <f>IF('Integrated Financial Statements'!$A$8=1,Ratios!EH65,IF('Integrated Financial Statements'!$A$8=2,Ratios!EH85,IF('Integrated Financial Statements'!$A$8=3,Ratios!EH105,"Check Case")))</f>
        <v>11.821187863865081</v>
      </c>
      <c r="EI16" s="384"/>
      <c r="EK16" s="382"/>
      <c r="EL16" s="444">
        <f>IF('Integrated Financial Statements'!$A$8=1,Ratios!EL65,IF('Integrated Financial Statements'!$A$8=2,Ratios!EL85,IF('Integrated Financial Statements'!$A$8=3,Ratios!EL105,"Check Case")))</f>
        <v>11.096408514558497</v>
      </c>
      <c r="EM16" s="384"/>
      <c r="EO16" s="83"/>
      <c r="EP16" s="456">
        <f>IF('Integrated Financial Statements'!$A$8=1,Ratios!EP65,IF('Integrated Financial Statements'!$A$8=2,Ratios!EP85,IF('Integrated Financial Statements'!$A$8=3,Ratios!EP105,"Check Case")))</f>
        <v>0</v>
      </c>
      <c r="EQ16" s="82"/>
      <c r="ES16" s="382"/>
      <c r="ET16" s="444">
        <f>IF('Integrated Financial Statements'!$A$8=1,Ratios!ET65,IF('Integrated Financial Statements'!$A$8=2,Ratios!ET85,IF('Integrated Financial Statements'!$A$8=3,Ratios!ET105,"Check Case")))</f>
        <v>11.068093156888633</v>
      </c>
      <c r="EU16" s="384"/>
      <c r="EW16" s="382"/>
      <c r="EX16" s="444">
        <f>IF('Integrated Financial Statements'!$A$8=1,Ratios!EX65,IF('Integrated Financial Statements'!$A$8=2,Ratios!EX85,IF('Integrated Financial Statements'!$A$8=3,Ratios!EX105,"Check Case")))</f>
        <v>11.946673613914509</v>
      </c>
      <c r="EY16" s="384"/>
      <c r="FA16" s="382"/>
      <c r="FB16" s="444">
        <f>IF('Integrated Financial Statements'!$A$8=1,Ratios!FB65,IF('Integrated Financial Statements'!$A$8=2,Ratios!FB85,IF('Integrated Financial Statements'!$A$8=3,Ratios!FB105,"Check Case")))</f>
        <v>11.821187863865081</v>
      </c>
      <c r="FC16" s="384"/>
      <c r="FE16" s="382"/>
      <c r="FF16" s="444">
        <f>IF('Integrated Financial Statements'!$A$8=1,Ratios!FF65,IF('Integrated Financial Statements'!$A$8=2,Ratios!FF85,IF('Integrated Financial Statements'!$A$8=3,Ratios!FF105,"Check Case")))</f>
        <v>11.096408514558497</v>
      </c>
      <c r="FG16" s="384"/>
      <c r="FI16" s="83"/>
      <c r="FJ16" s="456">
        <f>IF('Integrated Financial Statements'!$A$8=1,Ratios!FJ65,IF('Integrated Financial Statements'!$A$8=2,Ratios!FJ85,IF('Integrated Financial Statements'!$A$8=3,Ratios!FJ105,"Check Case")))</f>
        <v>0</v>
      </c>
      <c r="FK16" s="82"/>
      <c r="FM16" s="382"/>
      <c r="FN16" s="444">
        <f>IF('Integrated Financial Statements'!$A$8=1,Ratios!FN65,IF('Integrated Financial Statements'!$A$8=2,Ratios!FN85,IF('Integrated Financial Statements'!$A$8=3,Ratios!FN105,"Check Case")))</f>
        <v>11.068093156888633</v>
      </c>
      <c r="FO16" s="384"/>
      <c r="FQ16" s="382"/>
      <c r="FR16" s="444">
        <f>IF('Integrated Financial Statements'!$A$8=1,Ratios!FR65,IF('Integrated Financial Statements'!$A$8=2,Ratios!FR85,IF('Integrated Financial Statements'!$A$8=3,Ratios!FR105,"Check Case")))</f>
        <v>11.946673613914509</v>
      </c>
      <c r="FS16" s="384"/>
      <c r="FU16" s="382"/>
      <c r="FV16" s="444">
        <f>IF('Integrated Financial Statements'!$A$8=1,Ratios!FV65,IF('Integrated Financial Statements'!$A$8=2,Ratios!FV85,IF('Integrated Financial Statements'!$A$8=3,Ratios!FV105,"Check Case")))</f>
        <v>11.821187863865081</v>
      </c>
      <c r="FW16" s="384"/>
      <c r="FY16" s="382"/>
      <c r="FZ16" s="444">
        <f>IF('Integrated Financial Statements'!$A$8=1,Ratios!FZ65,IF('Integrated Financial Statements'!$A$8=2,Ratios!FZ85,IF('Integrated Financial Statements'!$A$8=3,Ratios!FZ105,"Check Case")))</f>
        <v>11.096408514558497</v>
      </c>
      <c r="GA16" s="384"/>
      <c r="GC16" s="83"/>
      <c r="GD16" s="456">
        <f>IF('Integrated Financial Statements'!$A$8=1,Ratios!GD65,IF('Integrated Financial Statements'!$A$8=2,Ratios!GD85,IF('Integrated Financial Statements'!$A$8=3,Ratios!GD105,"Check Case")))</f>
        <v>0</v>
      </c>
      <c r="GE16" s="82"/>
      <c r="GG16" s="382"/>
      <c r="GH16" s="444">
        <f>IF('Integrated Financial Statements'!$A$8=1,Ratios!GH65,IF('Integrated Financial Statements'!$A$8=2,Ratios!GH85,IF('Integrated Financial Statements'!$A$8=3,Ratios!GH105,"Check Case")))</f>
        <v>11.068093156888633</v>
      </c>
      <c r="GI16" s="384"/>
      <c r="GK16" s="382"/>
      <c r="GL16" s="444">
        <f>IF('Integrated Financial Statements'!$A$8=1,Ratios!GL65,IF('Integrated Financial Statements'!$A$8=2,Ratios!GL85,IF('Integrated Financial Statements'!$A$8=3,Ratios!GL105,"Check Case")))</f>
        <v>11.946673613914509</v>
      </c>
      <c r="GM16" s="384"/>
      <c r="GO16" s="382"/>
      <c r="GP16" s="444">
        <f>IF('Integrated Financial Statements'!$A$8=1,Ratios!GP65,IF('Integrated Financial Statements'!$A$8=2,Ratios!GP85,IF('Integrated Financial Statements'!$A$8=3,Ratios!GP105,"Check Case")))</f>
        <v>11.821187863865081</v>
      </c>
      <c r="GQ16" s="384"/>
      <c r="GS16" s="382"/>
      <c r="GT16" s="444">
        <f>IF('Integrated Financial Statements'!$A$8=1,Ratios!GT65,IF('Integrated Financial Statements'!$A$8=2,Ratios!GT85,IF('Integrated Financial Statements'!$A$8=3,Ratios!GT105,"Check Case")))</f>
        <v>11.096408514558497</v>
      </c>
      <c r="GU16" s="384"/>
      <c r="GW16" s="83"/>
      <c r="GX16" s="456">
        <f>IF('Integrated Financial Statements'!$A$8=1,Ratios!GX65,IF('Integrated Financial Statements'!$A$8=2,Ratios!GX85,IF('Integrated Financial Statements'!$A$8=3,Ratios!GX105,"Check Case")))</f>
        <v>0</v>
      </c>
      <c r="GY16" s="39"/>
      <c r="HA16" s="382"/>
      <c r="HB16" s="444">
        <f>IF('Integrated Financial Statements'!$A$8=1,Ratios!HB65,IF('Integrated Financial Statements'!$A$8=2,Ratios!HB85,IF('Integrated Financial Statements'!$A$8=3,Ratios!HB105,"Check Case")))</f>
        <v>11.068093156888633</v>
      </c>
      <c r="HC16" s="384"/>
      <c r="HE16" s="382"/>
      <c r="HF16" s="444">
        <f>IF('Integrated Financial Statements'!$A$8=1,Ratios!HF65,IF('Integrated Financial Statements'!$A$8=2,Ratios!HF85,IF('Integrated Financial Statements'!$A$8=3,Ratios!HF105,"Check Case")))</f>
        <v>11.946673613914509</v>
      </c>
      <c r="HG16" s="384"/>
      <c r="HI16" s="382"/>
      <c r="HJ16" s="444">
        <f>IF('Integrated Financial Statements'!$A$8=1,Ratios!HJ65,IF('Integrated Financial Statements'!$A$8=2,Ratios!HJ85,IF('Integrated Financial Statements'!$A$8=3,Ratios!HJ105,"Check Case")))</f>
        <v>11.821187863865081</v>
      </c>
      <c r="HK16" s="384"/>
      <c r="HM16" s="382"/>
      <c r="HN16" s="444">
        <f>IF('Integrated Financial Statements'!$A$8=1,Ratios!HN65,IF('Integrated Financial Statements'!$A$8=2,Ratios!HN85,IF('Integrated Financial Statements'!$A$8=3,Ratios!HN105,"Check Case")))</f>
        <v>11.096408514558497</v>
      </c>
      <c r="HO16" s="384"/>
      <c r="HQ16" s="83"/>
      <c r="HR16" s="456">
        <f>IF('Integrated Financial Statements'!$A$8=1,Ratios!HR65,IF('Integrated Financial Statements'!$A$8=2,Ratios!HR85,IF('Integrated Financial Statements'!$A$8=3,Ratios!HR105,"Check Case")))</f>
        <v>0</v>
      </c>
      <c r="HS16" s="82"/>
      <c r="HU16" s="382"/>
      <c r="HV16" s="444">
        <f>IF('Integrated Financial Statements'!$A$8=1,Ratios!HV65,IF('Integrated Financial Statements'!$A$8=2,Ratios!HV85,IF('Integrated Financial Statements'!$A$8=3,Ratios!HV105,"Check Case")))</f>
        <v>11.068093156888633</v>
      </c>
      <c r="HW16" s="384"/>
      <c r="HY16" s="382"/>
      <c r="HZ16" s="444">
        <f>IF('Integrated Financial Statements'!$A$8=1,Ratios!HZ65,IF('Integrated Financial Statements'!$A$8=2,Ratios!HZ85,IF('Integrated Financial Statements'!$A$8=3,Ratios!HZ105,"Check Case")))</f>
        <v>11.946673613914509</v>
      </c>
      <c r="IA16" s="384"/>
      <c r="IC16" s="382"/>
      <c r="ID16" s="444">
        <f>IF('Integrated Financial Statements'!$A$8=1,Ratios!ID65,IF('Integrated Financial Statements'!$A$8=2,Ratios!ID85,IF('Integrated Financial Statements'!$A$8=3,Ratios!ID105,"Check Case")))</f>
        <v>11.821187863865081</v>
      </c>
      <c r="IE16" s="384"/>
      <c r="IG16" s="382"/>
      <c r="IH16" s="444">
        <f>IF('Integrated Financial Statements'!$A$8=1,Ratios!IH65,IF('Integrated Financial Statements'!$A$8=2,Ratios!IH85,IF('Integrated Financial Statements'!$A$8=3,Ratios!IH105,"Check Case")))</f>
        <v>11.096408514558497</v>
      </c>
      <c r="II16" s="384"/>
      <c r="IK16" s="83"/>
      <c r="IL16" s="456">
        <f>IF('Integrated Financial Statements'!$A$8=1,Ratios!IL65,IF('Integrated Financial Statements'!$A$8=2,Ratios!IL85,IF('Integrated Financial Statements'!$A$8=3,Ratios!IL105,"Check Case")))</f>
        <v>0</v>
      </c>
      <c r="IM16" s="82"/>
      <c r="IO16" s="382"/>
      <c r="IP16" s="444">
        <f>IF('Integrated Financial Statements'!$A$8=1,Ratios!IP65,IF('Integrated Financial Statements'!$A$8=2,Ratios!IP85,IF('Integrated Financial Statements'!$A$8=3,Ratios!IP105,"Check Case")))</f>
        <v>11.068093156888633</v>
      </c>
      <c r="IQ16" s="384"/>
      <c r="IS16" s="382"/>
      <c r="IT16" s="444">
        <f>IF('Integrated Financial Statements'!$A$8=1,Ratios!IT65,IF('Integrated Financial Statements'!$A$8=2,Ratios!IT85,IF('Integrated Financial Statements'!$A$8=3,Ratios!IT105,"Check Case")))</f>
        <v>11.946673613914509</v>
      </c>
      <c r="IU16" s="384"/>
      <c r="IW16" s="382"/>
      <c r="IX16" s="444">
        <f>IF('Integrated Financial Statements'!$A$8=1,Ratios!IX65,IF('Integrated Financial Statements'!$A$8=2,Ratios!IX85,IF('Integrated Financial Statements'!$A$8=3,Ratios!IX105,"Check Case")))</f>
        <v>11.821187863865081</v>
      </c>
      <c r="IY16" s="384"/>
      <c r="JA16" s="382"/>
      <c r="JB16" s="444">
        <f>IF('Integrated Financial Statements'!$A$8=1,Ratios!JB65,IF('Integrated Financial Statements'!$A$8=2,Ratios!JB85,IF('Integrated Financial Statements'!$A$8=3,Ratios!JB105,"Check Case")))</f>
        <v>11.096408514558497</v>
      </c>
      <c r="JC16" s="384"/>
      <c r="JE16" s="83"/>
      <c r="JF16" s="456">
        <f>IF('Integrated Financial Statements'!$A$8=1,Ratios!JF65,IF('Integrated Financial Statements'!$A$8=2,Ratios!JF85,IF('Integrated Financial Statements'!$A$8=3,Ratios!JF105,"Check Case")))</f>
        <v>0</v>
      </c>
      <c r="JG16" s="82"/>
      <c r="JI16" s="382"/>
      <c r="JJ16" s="444">
        <f>IF('Integrated Financial Statements'!$A$8=1,Ratios!JJ65,IF('Integrated Financial Statements'!$A$8=2,Ratios!JJ85,IF('Integrated Financial Statements'!$A$8=3,Ratios!JJ105,"Check Case")))</f>
        <v>11.068093156888633</v>
      </c>
      <c r="JK16" s="384"/>
      <c r="JM16" s="382"/>
      <c r="JN16" s="444">
        <f>IF('Integrated Financial Statements'!$A$8=1,Ratios!JN65,IF('Integrated Financial Statements'!$A$8=2,Ratios!JN85,IF('Integrated Financial Statements'!$A$8=3,Ratios!JN105,"Check Case")))</f>
        <v>11.946673613914509</v>
      </c>
      <c r="JO16" s="384"/>
      <c r="JQ16" s="382"/>
      <c r="JR16" s="444">
        <f>IF('Integrated Financial Statements'!$A$8=1,Ratios!JR65,IF('Integrated Financial Statements'!$A$8=2,Ratios!JR85,IF('Integrated Financial Statements'!$A$8=3,Ratios!JR105,"Check Case")))</f>
        <v>11.821187863865081</v>
      </c>
      <c r="JS16" s="384"/>
      <c r="JU16" s="382"/>
      <c r="JV16" s="444">
        <f>IF('Integrated Financial Statements'!$A$8=1,Ratios!JV65,IF('Integrated Financial Statements'!$A$8=2,Ratios!JV85,IF('Integrated Financial Statements'!$A$8=3,Ratios!JV105,"Check Case")))</f>
        <v>11.096408514558497</v>
      </c>
      <c r="JW16" s="384"/>
      <c r="JY16" s="83"/>
      <c r="JZ16" s="456">
        <f>IF('Integrated Financial Statements'!$A$8=1,Ratios!JZ65,IF('Integrated Financial Statements'!$A$8=2,Ratios!JZ85,IF('Integrated Financial Statements'!$A$8=3,Ratios!JZ105,"Check Case")))</f>
        <v>0</v>
      </c>
      <c r="KA16" s="82"/>
      <c r="KC16" s="382"/>
      <c r="KD16" s="444">
        <f>IF('Integrated Financial Statements'!$A$8=1,Ratios!KD65,IF('Integrated Financial Statements'!$A$8=2,Ratios!KD85,IF('Integrated Financial Statements'!$A$8=3,Ratios!KD105,"Check Case")))</f>
        <v>11.068093156888633</v>
      </c>
      <c r="KE16" s="384"/>
      <c r="KG16" s="382"/>
      <c r="KH16" s="444">
        <f>IF('Integrated Financial Statements'!$A$8=1,Ratios!KH65,IF('Integrated Financial Statements'!$A$8=2,Ratios!KH85,IF('Integrated Financial Statements'!$A$8=3,Ratios!KH105,"Check Case")))</f>
        <v>11.946673613914509</v>
      </c>
      <c r="KI16" s="384"/>
      <c r="KK16" s="382"/>
      <c r="KL16" s="444">
        <f>IF('Integrated Financial Statements'!$A$8=1,Ratios!KL65,IF('Integrated Financial Statements'!$A$8=2,Ratios!KL85,IF('Integrated Financial Statements'!$A$8=3,Ratios!KL105,"Check Case")))</f>
        <v>11.821187863865081</v>
      </c>
      <c r="KM16" s="384"/>
      <c r="KO16" s="382"/>
      <c r="KP16" s="444">
        <f>IF('Integrated Financial Statements'!$A$8=1,Ratios!KP65,IF('Integrated Financial Statements'!$A$8=2,Ratios!KP85,IF('Integrated Financial Statements'!$A$8=3,Ratios!KP105,"Check Case")))</f>
        <v>11.096408514558497</v>
      </c>
      <c r="KQ16" s="384"/>
      <c r="KS16" s="83"/>
      <c r="KT16" s="456">
        <f>IF('Integrated Financial Statements'!$A$8=1,Ratios!KT65,IF('Integrated Financial Statements'!$A$8=2,Ratios!KT85,IF('Integrated Financial Statements'!$A$8=3,Ratios!KT105,"Check Case")))</f>
        <v>0</v>
      </c>
      <c r="KU16" s="82"/>
    </row>
    <row r="17" spans="1:307">
      <c r="A17" s="7" t="s">
        <v>146</v>
      </c>
      <c r="B17"/>
      <c r="C17"/>
      <c r="D17"/>
      <c r="E17"/>
      <c r="F17"/>
      <c r="H17" s="395"/>
      <c r="I17" s="433">
        <f>'Integrated Financial Statements'!I88/('Integrated Financial Statements'!I19/Ratios!I11)</f>
        <v>18.933631921824105</v>
      </c>
      <c r="J17" s="396"/>
      <c r="L17" s="395"/>
      <c r="M17" s="437">
        <f>'Integrated Financial Statements'!M88/('Integrated Financial Statements'!M19/Ratios!M11)</f>
        <v>18.553033429632684</v>
      </c>
      <c r="N17" s="396"/>
      <c r="P17" s="395"/>
      <c r="Q17" s="437">
        <f>'Integrated Financial Statements'!Q88/('Integrated Financial Statements'!Q19/Ratios!Q11)</f>
        <v>22.059410234171725</v>
      </c>
      <c r="R17" s="396"/>
      <c r="T17" s="395"/>
      <c r="U17" s="437">
        <f>'Integrated Financial Statements'!U88/('Integrated Financial Statements'!U19/Ratios!U11)</f>
        <v>19.660273972602742</v>
      </c>
      <c r="V17" s="396"/>
      <c r="X17" s="37"/>
      <c r="Y17" s="452">
        <f>'Integrated Financial Statements'!Y88/('Integrated Financial Statements'!Y19/Ratios!Y11)</f>
        <v>20.685831622176593</v>
      </c>
      <c r="Z17" s="39"/>
      <c r="AB17" s="395"/>
      <c r="AC17" s="447">
        <f>'Integrated Financial Statements'!AC88/('Integrated Financial Statements'!AC19/Ratios!AC11)</f>
        <v>20.995670103092781</v>
      </c>
      <c r="AD17" s="448"/>
      <c r="AE17" s="74"/>
      <c r="AF17" s="449"/>
      <c r="AG17" s="447">
        <f>'Integrated Financial Statements'!AG88/('Integrated Financial Statements'!AG19/Ratios!AG11)</f>
        <v>19.475417130144606</v>
      </c>
      <c r="AH17" s="448"/>
      <c r="AI17" s="74"/>
      <c r="AJ17" s="449"/>
      <c r="AK17" s="447">
        <f>'Integrated Financial Statements'!AK88/('Integrated Financial Statements'!AK19/Ratios!AK11)</f>
        <v>21.415517644309418</v>
      </c>
      <c r="AL17" s="448"/>
      <c r="AM17" s="74"/>
      <c r="AN17" s="449"/>
      <c r="AO17" s="447">
        <f>'Integrated Financial Statements'!AO88/('Integrated Financial Statements'!AO19/Ratios!AO11)</f>
        <v>20.608192150975768</v>
      </c>
      <c r="AP17" s="448"/>
      <c r="AQ17" s="74"/>
      <c r="AR17" s="450"/>
      <c r="AS17" s="269">
        <f>'Integrated Financial Statements'!AS88/('Integrated Financial Statements'!AS19/Ratios!AS11)</f>
        <v>21.135013944332037</v>
      </c>
      <c r="AT17" s="451"/>
      <c r="AU17" s="74"/>
      <c r="AV17" s="449"/>
      <c r="AW17" s="447">
        <f>'Integrated Financial Statements'!AW88/('Integrated Financial Statements'!AW19/Ratios!AW11)</f>
        <v>20.285586392121754</v>
      </c>
      <c r="AX17" s="448"/>
      <c r="AY17" s="74"/>
      <c r="AZ17" s="449"/>
      <c r="BA17" s="447">
        <f>'Integrated Financial Statements'!BA88/('Integrated Financial Statements'!BA19/Ratios!BA11)</f>
        <v>20.233968401486987</v>
      </c>
      <c r="BB17" s="448"/>
      <c r="BC17" s="74"/>
      <c r="BD17" s="449"/>
      <c r="BE17" s="447">
        <f>'Integrated Financial Statements'!BE88/('Integrated Financial Statements'!BE19/Ratios!BE11)</f>
        <v>25.085707824513797</v>
      </c>
      <c r="BF17" s="448"/>
      <c r="BG17" s="74"/>
      <c r="BH17" s="449"/>
      <c r="BI17" s="447">
        <f>'Integrated Financial Statements'!BI88/('Integrated Financial Statements'!BI19/Ratios!BI11)</f>
        <v>27.476564203182907</v>
      </c>
      <c r="BJ17" s="448"/>
      <c r="BK17" s="74"/>
      <c r="BL17" s="450"/>
      <c r="BM17" s="269">
        <f>'Integrated Financial Statements'!BM88/('Integrated Financial Statements'!BM19/Ratios!BM11)</f>
        <v>28.430628198638999</v>
      </c>
      <c r="BN17" s="451"/>
      <c r="BO17" s="74"/>
      <c r="BP17" s="449"/>
      <c r="BQ17" s="447">
        <f>'Integrated Financial Statements'!BQ88/('Integrated Financial Statements'!BQ19/Ratios!BQ11)</f>
        <v>22.320025483117437</v>
      </c>
      <c r="BR17" s="448"/>
      <c r="BS17" s="74"/>
      <c r="BT17" s="449"/>
      <c r="BU17" s="447">
        <f>'Integrated Financial Statements'!BU88/('Integrated Financial Statements'!BU19/Ratios!BU11)</f>
        <v>21.977671451355661</v>
      </c>
      <c r="BV17" s="448"/>
      <c r="BW17" s="74"/>
      <c r="BX17" s="449"/>
      <c r="BY17" s="447">
        <f>'Integrated Financial Statements'!BY88/('Integrated Financial Statements'!BY19/Ratios!BY11)</f>
        <v>30.023809523809522</v>
      </c>
      <c r="BZ17" s="448"/>
      <c r="CA17" s="74"/>
      <c r="CB17" s="449"/>
      <c r="CC17" s="447">
        <f>'Integrated Financial Statements'!CC88/('Integrated Financial Statements'!CC19/Ratios!CC11)</f>
        <v>35.201950426655834</v>
      </c>
      <c r="CD17" s="448"/>
      <c r="CE17" s="74"/>
      <c r="CF17" s="450"/>
      <c r="CG17" s="269">
        <f>'Integrated Financial Statements'!CG88/('Integrated Financial Statements'!CG19/Ratios!CG11)</f>
        <v>37.116000854518262</v>
      </c>
      <c r="CH17" s="451"/>
      <c r="CI17" s="74"/>
      <c r="CJ17" s="449"/>
      <c r="CK17" s="447">
        <f>'Integrated Financial Statements'!CK88/('Integrated Financial Statements'!CK19/Ratios!CK11)</f>
        <v>33.344498578968739</v>
      </c>
      <c r="CL17" s="448"/>
      <c r="CM17" s="74"/>
      <c r="CN17" s="449"/>
      <c r="CO17" s="447">
        <f>'Integrated Financial Statements'!CO88/('Integrated Financial Statements'!CO19/Ratios!CO11)</f>
        <v>32.228760967258722</v>
      </c>
      <c r="CP17" s="448"/>
      <c r="CQ17" s="74"/>
      <c r="CR17" s="449"/>
      <c r="CS17" s="447">
        <f>'Integrated Financial Statements'!CS88/('Integrated Financial Statements'!CS19/Ratios!CS11)</f>
        <v>38.453918495297806</v>
      </c>
      <c r="CT17" s="448"/>
      <c r="CU17" s="74"/>
      <c r="CV17" s="449"/>
      <c r="CW17" s="447">
        <f>'Integrated Financial Statements'!CW88/('Integrated Financial Statements'!CW19/Ratios!CW11)</f>
        <v>38.600947672023075</v>
      </c>
      <c r="CX17" s="448"/>
      <c r="CY17" s="74"/>
      <c r="CZ17" s="450"/>
      <c r="DA17" s="269">
        <f>'Integrated Financial Statements'!DA88/('Integrated Financial Statements'!DA19/Ratios!DA11)</f>
        <v>39.065131510552028</v>
      </c>
      <c r="DB17" s="39"/>
      <c r="DC17"/>
      <c r="DE17" s="382"/>
      <c r="DF17" s="444">
        <f>IF('Integrated Financial Statements'!$A$8=1,Ratios!DF66,IF('Integrated Financial Statements'!$A$8=2,Ratios!DF86,IF('Integrated Financial Statements'!$A$8=3,Ratios!DF106,"Check Case")))</f>
        <v>23.175882495824961</v>
      </c>
      <c r="DG17" s="384"/>
      <c r="DH17"/>
      <c r="DI17" s="382"/>
      <c r="DJ17" s="444">
        <f>IF('Integrated Financial Statements'!$A$8=1,Ratios!DJ66,IF('Integrated Financial Statements'!$A$8=2,Ratios!DJ86,IF('Integrated Financial Statements'!$A$8=3,Ratios!DJ106,"Check Case")))</f>
        <v>22.493770275975731</v>
      </c>
      <c r="DK17" s="384"/>
      <c r="DL17"/>
      <c r="DM17" s="382"/>
      <c r="DN17" s="444">
        <f>IF('Integrated Financial Statements'!$A$8=1,Ratios!DN66,IF('Integrated Financial Statements'!$A$8=2,Ratios!DN86,IF('Integrated Financial Statements'!$A$8=3,Ratios!DN106,"Check Case")))</f>
        <v>27.407672744420456</v>
      </c>
      <c r="DO17" s="384"/>
      <c r="DP17"/>
      <c r="DQ17" s="382"/>
      <c r="DR17" s="444">
        <f>IF('Integrated Financial Statements'!$A$8=1,Ratios!DR66,IF('Integrated Financial Statements'!$A$8=2,Ratios!DR86,IF('Integrated Financial Statements'!$A$8=3,Ratios!DR106,"Check Case")))</f>
        <v>28.309585685088063</v>
      </c>
      <c r="DS17" s="384"/>
      <c r="DU17" s="83"/>
      <c r="DV17" s="456">
        <f>IF('Integrated Financial Statements'!$A$8=1,Ratios!DV66,IF('Integrated Financial Statements'!$A$8=2,Ratios!DV86,IF('Integrated Financial Statements'!$A$8=3,Ratios!DV106,"Check Case")))</f>
        <v>0</v>
      </c>
      <c r="DW17" s="82"/>
      <c r="DY17" s="382"/>
      <c r="DZ17" s="444">
        <f>IF('Integrated Financial Statements'!$A$8=1,Ratios!DZ66,IF('Integrated Financial Statements'!$A$8=2,Ratios!DZ86,IF('Integrated Financial Statements'!$A$8=3,Ratios!DZ106,"Check Case")))</f>
        <v>23.175882495824961</v>
      </c>
      <c r="EA17" s="384"/>
      <c r="EC17" s="382"/>
      <c r="ED17" s="444">
        <f>IF('Integrated Financial Statements'!$A$8=1,Ratios!ED66,IF('Integrated Financial Statements'!$A$8=2,Ratios!ED86,IF('Integrated Financial Statements'!$A$8=3,Ratios!ED106,"Check Case")))</f>
        <v>22.493770275975731</v>
      </c>
      <c r="EE17" s="384"/>
      <c r="EG17" s="382"/>
      <c r="EH17" s="444">
        <f>IF('Integrated Financial Statements'!$A$8=1,Ratios!EH66,IF('Integrated Financial Statements'!$A$8=2,Ratios!EH86,IF('Integrated Financial Statements'!$A$8=3,Ratios!EH106,"Check Case")))</f>
        <v>27.407672744420456</v>
      </c>
      <c r="EI17" s="384"/>
      <c r="EK17" s="382"/>
      <c r="EL17" s="444">
        <f>IF('Integrated Financial Statements'!$A$8=1,Ratios!EL66,IF('Integrated Financial Statements'!$A$8=2,Ratios!EL86,IF('Integrated Financial Statements'!$A$8=3,Ratios!EL106,"Check Case")))</f>
        <v>28.309585685088063</v>
      </c>
      <c r="EM17" s="384"/>
      <c r="EO17" s="83"/>
      <c r="EP17" s="456">
        <f>IF('Integrated Financial Statements'!$A$8=1,Ratios!EP66,IF('Integrated Financial Statements'!$A$8=2,Ratios!EP86,IF('Integrated Financial Statements'!$A$8=3,Ratios!EP106,"Check Case")))</f>
        <v>0</v>
      </c>
      <c r="EQ17" s="82"/>
      <c r="ES17" s="382"/>
      <c r="ET17" s="444">
        <f>IF('Integrated Financial Statements'!$A$8=1,Ratios!ET66,IF('Integrated Financial Statements'!$A$8=2,Ratios!ET86,IF('Integrated Financial Statements'!$A$8=3,Ratios!ET106,"Check Case")))</f>
        <v>23.175882495824961</v>
      </c>
      <c r="EU17" s="384"/>
      <c r="EW17" s="382"/>
      <c r="EX17" s="444">
        <f>IF('Integrated Financial Statements'!$A$8=1,Ratios!EX66,IF('Integrated Financial Statements'!$A$8=2,Ratios!EX86,IF('Integrated Financial Statements'!$A$8=3,Ratios!EX106,"Check Case")))</f>
        <v>22.493770275975731</v>
      </c>
      <c r="EY17" s="384"/>
      <c r="FA17" s="382"/>
      <c r="FB17" s="444">
        <f>IF('Integrated Financial Statements'!$A$8=1,Ratios!FB66,IF('Integrated Financial Statements'!$A$8=2,Ratios!FB86,IF('Integrated Financial Statements'!$A$8=3,Ratios!FB106,"Check Case")))</f>
        <v>27.407672744420456</v>
      </c>
      <c r="FC17" s="384"/>
      <c r="FE17" s="382"/>
      <c r="FF17" s="444">
        <f>IF('Integrated Financial Statements'!$A$8=1,Ratios!FF66,IF('Integrated Financial Statements'!$A$8=2,Ratios!FF86,IF('Integrated Financial Statements'!$A$8=3,Ratios!FF106,"Check Case")))</f>
        <v>28.309585685088063</v>
      </c>
      <c r="FG17" s="384"/>
      <c r="FI17" s="83"/>
      <c r="FJ17" s="456">
        <f>IF('Integrated Financial Statements'!$A$8=1,Ratios!FJ66,IF('Integrated Financial Statements'!$A$8=2,Ratios!FJ86,IF('Integrated Financial Statements'!$A$8=3,Ratios!FJ106,"Check Case")))</f>
        <v>0</v>
      </c>
      <c r="FK17" s="82"/>
      <c r="FM17" s="382"/>
      <c r="FN17" s="444">
        <f>IF('Integrated Financial Statements'!$A$8=1,Ratios!FN66,IF('Integrated Financial Statements'!$A$8=2,Ratios!FN86,IF('Integrated Financial Statements'!$A$8=3,Ratios!FN106,"Check Case")))</f>
        <v>23.175882495824961</v>
      </c>
      <c r="FO17" s="384"/>
      <c r="FQ17" s="382"/>
      <c r="FR17" s="444">
        <f>IF('Integrated Financial Statements'!$A$8=1,Ratios!FR66,IF('Integrated Financial Statements'!$A$8=2,Ratios!FR86,IF('Integrated Financial Statements'!$A$8=3,Ratios!FR106,"Check Case")))</f>
        <v>22.493770275975731</v>
      </c>
      <c r="FS17" s="384"/>
      <c r="FU17" s="382"/>
      <c r="FV17" s="444">
        <f>IF('Integrated Financial Statements'!$A$8=1,Ratios!FV66,IF('Integrated Financial Statements'!$A$8=2,Ratios!FV86,IF('Integrated Financial Statements'!$A$8=3,Ratios!FV106,"Check Case")))</f>
        <v>27.407672744420456</v>
      </c>
      <c r="FW17" s="384"/>
      <c r="FY17" s="382"/>
      <c r="FZ17" s="444">
        <f>IF('Integrated Financial Statements'!$A$8=1,Ratios!FZ66,IF('Integrated Financial Statements'!$A$8=2,Ratios!FZ86,IF('Integrated Financial Statements'!$A$8=3,Ratios!FZ106,"Check Case")))</f>
        <v>28.309585685088063</v>
      </c>
      <c r="GA17" s="384"/>
      <c r="GC17" s="83"/>
      <c r="GD17" s="456">
        <f>IF('Integrated Financial Statements'!$A$8=1,Ratios!GD66,IF('Integrated Financial Statements'!$A$8=2,Ratios!GD86,IF('Integrated Financial Statements'!$A$8=3,Ratios!GD106,"Check Case")))</f>
        <v>0</v>
      </c>
      <c r="GE17" s="82"/>
      <c r="GG17" s="382"/>
      <c r="GH17" s="444">
        <f>IF('Integrated Financial Statements'!$A$8=1,Ratios!GH66,IF('Integrated Financial Statements'!$A$8=2,Ratios!GH86,IF('Integrated Financial Statements'!$A$8=3,Ratios!GH106,"Check Case")))</f>
        <v>23.175882495824961</v>
      </c>
      <c r="GI17" s="384"/>
      <c r="GK17" s="382"/>
      <c r="GL17" s="444">
        <f>IF('Integrated Financial Statements'!$A$8=1,Ratios!GL66,IF('Integrated Financial Statements'!$A$8=2,Ratios!GL86,IF('Integrated Financial Statements'!$A$8=3,Ratios!GL106,"Check Case")))</f>
        <v>22.493770275975731</v>
      </c>
      <c r="GM17" s="384"/>
      <c r="GO17" s="382"/>
      <c r="GP17" s="444">
        <f>IF('Integrated Financial Statements'!$A$8=1,Ratios!GP66,IF('Integrated Financial Statements'!$A$8=2,Ratios!GP86,IF('Integrated Financial Statements'!$A$8=3,Ratios!GP106,"Check Case")))</f>
        <v>27.407672744420456</v>
      </c>
      <c r="GQ17" s="384"/>
      <c r="GS17" s="382"/>
      <c r="GT17" s="444">
        <f>IF('Integrated Financial Statements'!$A$8=1,Ratios!GT66,IF('Integrated Financial Statements'!$A$8=2,Ratios!GT86,IF('Integrated Financial Statements'!$A$8=3,Ratios!GT106,"Check Case")))</f>
        <v>28.309585685088063</v>
      </c>
      <c r="GU17" s="384"/>
      <c r="GW17" s="83"/>
      <c r="GX17" s="456">
        <f>IF('Integrated Financial Statements'!$A$8=1,Ratios!GX66,IF('Integrated Financial Statements'!$A$8=2,Ratios!GX86,IF('Integrated Financial Statements'!$A$8=3,Ratios!GX106,"Check Case")))</f>
        <v>0</v>
      </c>
      <c r="GY17" s="39"/>
      <c r="HA17" s="382"/>
      <c r="HB17" s="444">
        <f>IF('Integrated Financial Statements'!$A$8=1,Ratios!HB66,IF('Integrated Financial Statements'!$A$8=2,Ratios!HB86,IF('Integrated Financial Statements'!$A$8=3,Ratios!HB106,"Check Case")))</f>
        <v>23.175882495824961</v>
      </c>
      <c r="HC17" s="384"/>
      <c r="HE17" s="382"/>
      <c r="HF17" s="444">
        <f>IF('Integrated Financial Statements'!$A$8=1,Ratios!HF66,IF('Integrated Financial Statements'!$A$8=2,Ratios!HF86,IF('Integrated Financial Statements'!$A$8=3,Ratios!HF106,"Check Case")))</f>
        <v>22.493770275975731</v>
      </c>
      <c r="HG17" s="384"/>
      <c r="HI17" s="382"/>
      <c r="HJ17" s="444">
        <f>IF('Integrated Financial Statements'!$A$8=1,Ratios!HJ66,IF('Integrated Financial Statements'!$A$8=2,Ratios!HJ86,IF('Integrated Financial Statements'!$A$8=3,Ratios!HJ106,"Check Case")))</f>
        <v>27.407672744420456</v>
      </c>
      <c r="HK17" s="384"/>
      <c r="HM17" s="382"/>
      <c r="HN17" s="444">
        <f>IF('Integrated Financial Statements'!$A$8=1,Ratios!HN66,IF('Integrated Financial Statements'!$A$8=2,Ratios!HN86,IF('Integrated Financial Statements'!$A$8=3,Ratios!HN106,"Check Case")))</f>
        <v>28.309585685088063</v>
      </c>
      <c r="HO17" s="384"/>
      <c r="HQ17" s="83"/>
      <c r="HR17" s="456">
        <f>IF('Integrated Financial Statements'!$A$8=1,Ratios!HR66,IF('Integrated Financial Statements'!$A$8=2,Ratios!HR86,IF('Integrated Financial Statements'!$A$8=3,Ratios!HR106,"Check Case")))</f>
        <v>0</v>
      </c>
      <c r="HS17" s="82"/>
      <c r="HU17" s="382"/>
      <c r="HV17" s="444">
        <f>IF('Integrated Financial Statements'!$A$8=1,Ratios!HV66,IF('Integrated Financial Statements'!$A$8=2,Ratios!HV86,IF('Integrated Financial Statements'!$A$8=3,Ratios!HV106,"Check Case")))</f>
        <v>23.175882495824961</v>
      </c>
      <c r="HW17" s="384"/>
      <c r="HY17" s="382"/>
      <c r="HZ17" s="444">
        <f>IF('Integrated Financial Statements'!$A$8=1,Ratios!HZ66,IF('Integrated Financial Statements'!$A$8=2,Ratios!HZ86,IF('Integrated Financial Statements'!$A$8=3,Ratios!HZ106,"Check Case")))</f>
        <v>22.493770275975731</v>
      </c>
      <c r="IA17" s="384"/>
      <c r="IC17" s="382"/>
      <c r="ID17" s="444">
        <f>IF('Integrated Financial Statements'!$A$8=1,Ratios!ID66,IF('Integrated Financial Statements'!$A$8=2,Ratios!ID86,IF('Integrated Financial Statements'!$A$8=3,Ratios!ID106,"Check Case")))</f>
        <v>27.407672744420456</v>
      </c>
      <c r="IE17" s="384"/>
      <c r="IG17" s="382"/>
      <c r="IH17" s="444">
        <f>IF('Integrated Financial Statements'!$A$8=1,Ratios!IH66,IF('Integrated Financial Statements'!$A$8=2,Ratios!IH86,IF('Integrated Financial Statements'!$A$8=3,Ratios!IH106,"Check Case")))</f>
        <v>28.309585685088063</v>
      </c>
      <c r="II17" s="384"/>
      <c r="IK17" s="83"/>
      <c r="IL17" s="456">
        <f>IF('Integrated Financial Statements'!$A$8=1,Ratios!IL66,IF('Integrated Financial Statements'!$A$8=2,Ratios!IL86,IF('Integrated Financial Statements'!$A$8=3,Ratios!IL106,"Check Case")))</f>
        <v>0</v>
      </c>
      <c r="IM17" s="82"/>
      <c r="IO17" s="382"/>
      <c r="IP17" s="444">
        <f>IF('Integrated Financial Statements'!$A$8=1,Ratios!IP66,IF('Integrated Financial Statements'!$A$8=2,Ratios!IP86,IF('Integrated Financial Statements'!$A$8=3,Ratios!IP106,"Check Case")))</f>
        <v>23.175882495824961</v>
      </c>
      <c r="IQ17" s="384"/>
      <c r="IS17" s="382"/>
      <c r="IT17" s="444">
        <f>IF('Integrated Financial Statements'!$A$8=1,Ratios!IT66,IF('Integrated Financial Statements'!$A$8=2,Ratios!IT86,IF('Integrated Financial Statements'!$A$8=3,Ratios!IT106,"Check Case")))</f>
        <v>22.493770275975731</v>
      </c>
      <c r="IU17" s="384"/>
      <c r="IW17" s="382"/>
      <c r="IX17" s="444">
        <f>IF('Integrated Financial Statements'!$A$8=1,Ratios!IX66,IF('Integrated Financial Statements'!$A$8=2,Ratios!IX86,IF('Integrated Financial Statements'!$A$8=3,Ratios!IX106,"Check Case")))</f>
        <v>27.407672744420456</v>
      </c>
      <c r="IY17" s="384"/>
      <c r="JA17" s="382"/>
      <c r="JB17" s="444">
        <f>IF('Integrated Financial Statements'!$A$8=1,Ratios!JB66,IF('Integrated Financial Statements'!$A$8=2,Ratios!JB86,IF('Integrated Financial Statements'!$A$8=3,Ratios!JB106,"Check Case")))</f>
        <v>28.309585685088063</v>
      </c>
      <c r="JC17" s="384"/>
      <c r="JE17" s="83"/>
      <c r="JF17" s="456">
        <f>IF('Integrated Financial Statements'!$A$8=1,Ratios!JF66,IF('Integrated Financial Statements'!$A$8=2,Ratios!JF86,IF('Integrated Financial Statements'!$A$8=3,Ratios!JF106,"Check Case")))</f>
        <v>0</v>
      </c>
      <c r="JG17" s="82"/>
      <c r="JI17" s="382"/>
      <c r="JJ17" s="444">
        <f>IF('Integrated Financial Statements'!$A$8=1,Ratios!JJ66,IF('Integrated Financial Statements'!$A$8=2,Ratios!JJ86,IF('Integrated Financial Statements'!$A$8=3,Ratios!JJ106,"Check Case")))</f>
        <v>23.175882495824961</v>
      </c>
      <c r="JK17" s="384"/>
      <c r="JM17" s="382"/>
      <c r="JN17" s="444">
        <f>IF('Integrated Financial Statements'!$A$8=1,Ratios!JN66,IF('Integrated Financial Statements'!$A$8=2,Ratios!JN86,IF('Integrated Financial Statements'!$A$8=3,Ratios!JN106,"Check Case")))</f>
        <v>22.493770275975731</v>
      </c>
      <c r="JO17" s="384"/>
      <c r="JQ17" s="382"/>
      <c r="JR17" s="444">
        <f>IF('Integrated Financial Statements'!$A$8=1,Ratios!JR66,IF('Integrated Financial Statements'!$A$8=2,Ratios!JR86,IF('Integrated Financial Statements'!$A$8=3,Ratios!JR106,"Check Case")))</f>
        <v>27.407672744420456</v>
      </c>
      <c r="JS17" s="384"/>
      <c r="JU17" s="382"/>
      <c r="JV17" s="444">
        <f>IF('Integrated Financial Statements'!$A$8=1,Ratios!JV66,IF('Integrated Financial Statements'!$A$8=2,Ratios!JV86,IF('Integrated Financial Statements'!$A$8=3,Ratios!JV106,"Check Case")))</f>
        <v>28.309585685088063</v>
      </c>
      <c r="JW17" s="384"/>
      <c r="JY17" s="83"/>
      <c r="JZ17" s="456">
        <f>IF('Integrated Financial Statements'!$A$8=1,Ratios!JZ66,IF('Integrated Financial Statements'!$A$8=2,Ratios!JZ86,IF('Integrated Financial Statements'!$A$8=3,Ratios!JZ106,"Check Case")))</f>
        <v>0</v>
      </c>
      <c r="KA17" s="82"/>
      <c r="KC17" s="382"/>
      <c r="KD17" s="444">
        <f>IF('Integrated Financial Statements'!$A$8=1,Ratios!KD66,IF('Integrated Financial Statements'!$A$8=2,Ratios!KD86,IF('Integrated Financial Statements'!$A$8=3,Ratios!KD106,"Check Case")))</f>
        <v>23.175882495824961</v>
      </c>
      <c r="KE17" s="384"/>
      <c r="KG17" s="382"/>
      <c r="KH17" s="444">
        <f>IF('Integrated Financial Statements'!$A$8=1,Ratios!KH66,IF('Integrated Financial Statements'!$A$8=2,Ratios!KH86,IF('Integrated Financial Statements'!$A$8=3,Ratios!KH106,"Check Case")))</f>
        <v>22.493770275975731</v>
      </c>
      <c r="KI17" s="384"/>
      <c r="KK17" s="382"/>
      <c r="KL17" s="444">
        <f>IF('Integrated Financial Statements'!$A$8=1,Ratios!KL66,IF('Integrated Financial Statements'!$A$8=2,Ratios!KL86,IF('Integrated Financial Statements'!$A$8=3,Ratios!KL106,"Check Case")))</f>
        <v>27.407672744420456</v>
      </c>
      <c r="KM17" s="384"/>
      <c r="KO17" s="382"/>
      <c r="KP17" s="444">
        <f>IF('Integrated Financial Statements'!$A$8=1,Ratios!KP66,IF('Integrated Financial Statements'!$A$8=2,Ratios!KP86,IF('Integrated Financial Statements'!$A$8=3,Ratios!KP106,"Check Case")))</f>
        <v>28.309585685088063</v>
      </c>
      <c r="KQ17" s="384"/>
      <c r="KS17" s="83"/>
      <c r="KT17" s="456">
        <f>IF('Integrated Financial Statements'!$A$8=1,Ratios!KT66,IF('Integrated Financial Statements'!$A$8=2,Ratios!KT86,IF('Integrated Financial Statements'!$A$8=3,Ratios!KT106,"Check Case")))</f>
        <v>0</v>
      </c>
      <c r="KU17" s="82"/>
    </row>
    <row r="18" spans="1:307">
      <c r="A18" s="7" t="s">
        <v>301</v>
      </c>
      <c r="B18"/>
      <c r="C18"/>
      <c r="D18"/>
      <c r="E18"/>
      <c r="F18"/>
      <c r="H18" s="395"/>
      <c r="I18" s="433">
        <f>'Integrated Financial Statements'!I89/('Integrated Financial Statements'!I14/Ratios!I11)</f>
        <v>0.69857084524295632</v>
      </c>
      <c r="J18" s="396"/>
      <c r="L18" s="395"/>
      <c r="M18" s="437"/>
      <c r="N18" s="396"/>
      <c r="P18" s="395"/>
      <c r="Q18" s="437"/>
      <c r="R18" s="396"/>
      <c r="T18" s="395"/>
      <c r="U18" s="437"/>
      <c r="V18" s="396"/>
      <c r="X18" s="37"/>
      <c r="Y18" s="452"/>
      <c r="Z18" s="39"/>
      <c r="AB18" s="395"/>
      <c r="AC18" s="447"/>
      <c r="AD18" s="448"/>
      <c r="AE18" s="74"/>
      <c r="AF18" s="449"/>
      <c r="AG18" s="447"/>
      <c r="AH18" s="448"/>
      <c r="AI18" s="74"/>
      <c r="AJ18" s="449"/>
      <c r="AK18" s="447"/>
      <c r="AL18" s="448"/>
      <c r="AM18" s="74"/>
      <c r="AN18" s="449"/>
      <c r="AO18" s="447"/>
      <c r="AP18" s="448"/>
      <c r="AQ18" s="74"/>
      <c r="AR18" s="450"/>
      <c r="AS18" s="269"/>
      <c r="AT18" s="451"/>
      <c r="AU18" s="74"/>
      <c r="AV18" s="449"/>
      <c r="AW18" s="447"/>
      <c r="AX18" s="448"/>
      <c r="AY18" s="74"/>
      <c r="AZ18" s="449"/>
      <c r="BA18" s="447"/>
      <c r="BB18" s="448"/>
      <c r="BC18" s="74"/>
      <c r="BD18" s="449"/>
      <c r="BE18" s="447"/>
      <c r="BF18" s="448"/>
      <c r="BG18" s="74"/>
      <c r="BH18" s="449"/>
      <c r="BI18" s="447"/>
      <c r="BJ18" s="448"/>
      <c r="BK18" s="74"/>
      <c r="BL18" s="450"/>
      <c r="BM18" s="269"/>
      <c r="BN18" s="451"/>
      <c r="BO18" s="74"/>
      <c r="BP18" s="449"/>
      <c r="BQ18" s="447"/>
      <c r="BR18" s="448"/>
      <c r="BS18" s="74"/>
      <c r="BT18" s="449"/>
      <c r="BU18" s="447"/>
      <c r="BV18" s="448"/>
      <c r="BW18" s="74"/>
      <c r="BX18" s="449"/>
      <c r="BY18" s="447"/>
      <c r="BZ18" s="448"/>
      <c r="CA18" s="74"/>
      <c r="CB18" s="449"/>
      <c r="CC18" s="447"/>
      <c r="CD18" s="448"/>
      <c r="CE18" s="74"/>
      <c r="CF18" s="450"/>
      <c r="CG18" s="269"/>
      <c r="CH18" s="451"/>
      <c r="CI18" s="74"/>
      <c r="CJ18" s="449"/>
      <c r="CK18" s="447"/>
      <c r="CL18" s="448"/>
      <c r="CM18" s="74"/>
      <c r="CN18" s="449"/>
      <c r="CO18" s="447"/>
      <c r="CP18" s="448"/>
      <c r="CQ18" s="74"/>
      <c r="CR18" s="449"/>
      <c r="CS18" s="447"/>
      <c r="CT18" s="448"/>
      <c r="CU18" s="74"/>
      <c r="CV18" s="449"/>
      <c r="CW18" s="447"/>
      <c r="CX18" s="448"/>
      <c r="CY18" s="74"/>
      <c r="CZ18" s="450"/>
      <c r="DA18" s="269"/>
      <c r="DB18" s="39"/>
      <c r="DC18"/>
      <c r="DE18" s="382"/>
      <c r="DF18" s="444"/>
      <c r="DG18" s="384"/>
      <c r="DH18"/>
      <c r="DI18" s="382"/>
      <c r="DJ18" s="444"/>
      <c r="DK18" s="384"/>
      <c r="DL18"/>
      <c r="DM18" s="382"/>
      <c r="DN18" s="444"/>
      <c r="DO18" s="384"/>
      <c r="DP18"/>
      <c r="DQ18" s="382"/>
      <c r="DR18" s="444"/>
      <c r="DS18" s="384"/>
      <c r="DU18" s="83"/>
      <c r="DV18" s="456"/>
      <c r="DW18" s="82"/>
      <c r="DY18" s="382"/>
      <c r="DZ18" s="444"/>
      <c r="EA18" s="384"/>
      <c r="EC18" s="382"/>
      <c r="ED18" s="444"/>
      <c r="EE18" s="384"/>
      <c r="EG18" s="382"/>
      <c r="EH18" s="444"/>
      <c r="EI18" s="384"/>
      <c r="EK18" s="382"/>
      <c r="EL18" s="444"/>
      <c r="EM18" s="384"/>
      <c r="EO18" s="83"/>
      <c r="EP18" s="456"/>
      <c r="EQ18" s="82"/>
      <c r="ES18" s="382"/>
      <c r="ET18" s="444"/>
      <c r="EU18" s="384"/>
      <c r="EW18" s="382"/>
      <c r="EX18" s="444"/>
      <c r="EY18" s="384"/>
      <c r="FA18" s="382"/>
      <c r="FB18" s="444"/>
      <c r="FC18" s="384"/>
      <c r="FE18" s="382"/>
      <c r="FF18" s="444"/>
      <c r="FG18" s="384"/>
      <c r="FI18" s="83"/>
      <c r="FJ18" s="456"/>
      <c r="FK18" s="82"/>
      <c r="FM18" s="382"/>
      <c r="FN18" s="444"/>
      <c r="FO18" s="384"/>
      <c r="FQ18" s="382"/>
      <c r="FR18" s="444"/>
      <c r="FS18" s="384"/>
      <c r="FU18" s="382"/>
      <c r="FV18" s="444"/>
      <c r="FW18" s="384"/>
      <c r="FY18" s="382"/>
      <c r="FZ18" s="444"/>
      <c r="GA18" s="384"/>
      <c r="GC18" s="83"/>
      <c r="GD18" s="456"/>
      <c r="GE18" s="82"/>
      <c r="GG18" s="382"/>
      <c r="GH18" s="444"/>
      <c r="GI18" s="384"/>
      <c r="GK18" s="382"/>
      <c r="GL18" s="444"/>
      <c r="GM18" s="384"/>
      <c r="GO18" s="382"/>
      <c r="GP18" s="444"/>
      <c r="GQ18" s="384"/>
      <c r="GS18" s="382"/>
      <c r="GT18" s="444"/>
      <c r="GU18" s="384"/>
      <c r="GW18" s="83"/>
      <c r="GX18" s="456"/>
      <c r="GY18" s="39"/>
      <c r="HA18" s="382"/>
      <c r="HB18" s="444"/>
      <c r="HC18" s="384"/>
      <c r="HE18" s="382"/>
      <c r="HF18" s="444"/>
      <c r="HG18" s="384"/>
      <c r="HI18" s="382"/>
      <c r="HJ18" s="444"/>
      <c r="HK18" s="384"/>
      <c r="HM18" s="382"/>
      <c r="HN18" s="444"/>
      <c r="HO18" s="384"/>
      <c r="HQ18" s="83"/>
      <c r="HR18" s="456"/>
      <c r="HS18" s="82"/>
      <c r="HU18" s="382"/>
      <c r="HV18" s="444"/>
      <c r="HW18" s="384"/>
      <c r="HY18" s="382"/>
      <c r="HZ18" s="444"/>
      <c r="IA18" s="384"/>
      <c r="IC18" s="382"/>
      <c r="ID18" s="444"/>
      <c r="IE18" s="384"/>
      <c r="IG18" s="382"/>
      <c r="IH18" s="444"/>
      <c r="II18" s="384"/>
      <c r="IK18" s="83"/>
      <c r="IL18" s="456"/>
      <c r="IM18" s="82"/>
      <c r="IO18" s="382"/>
      <c r="IP18" s="444"/>
      <c r="IQ18" s="384"/>
      <c r="IS18" s="382"/>
      <c r="IT18" s="444"/>
      <c r="IU18" s="384"/>
      <c r="IW18" s="382"/>
      <c r="IX18" s="444"/>
      <c r="IY18" s="384"/>
      <c r="JA18" s="382"/>
      <c r="JB18" s="444"/>
      <c r="JC18" s="384"/>
      <c r="JE18" s="83"/>
      <c r="JF18" s="456"/>
      <c r="JG18" s="82"/>
      <c r="JI18" s="382"/>
      <c r="JJ18" s="444"/>
      <c r="JK18" s="384"/>
      <c r="JM18" s="382"/>
      <c r="JN18" s="444"/>
      <c r="JO18" s="384"/>
      <c r="JQ18" s="382"/>
      <c r="JR18" s="444"/>
      <c r="JS18" s="384"/>
      <c r="JU18" s="382"/>
      <c r="JV18" s="444"/>
      <c r="JW18" s="384"/>
      <c r="JY18" s="83"/>
      <c r="JZ18" s="456"/>
      <c r="KA18" s="82"/>
      <c r="KC18" s="382"/>
      <c r="KD18" s="444"/>
      <c r="KE18" s="384"/>
      <c r="KG18" s="382"/>
      <c r="KH18" s="444"/>
      <c r="KI18" s="384"/>
      <c r="KK18" s="382"/>
      <c r="KL18" s="444"/>
      <c r="KM18" s="384"/>
      <c r="KO18" s="382"/>
      <c r="KP18" s="444"/>
      <c r="KQ18" s="384"/>
      <c r="KS18" s="83"/>
      <c r="KT18" s="456"/>
      <c r="KU18" s="82"/>
    </row>
    <row r="19" spans="1:307">
      <c r="A19" s="7" t="s">
        <v>150</v>
      </c>
      <c r="B19"/>
      <c r="C19"/>
      <c r="D19"/>
      <c r="E19"/>
      <c r="F19"/>
      <c r="H19" s="395"/>
      <c r="I19" s="435">
        <f>('Integrated Financial Statements'!I12-'Integrated Financial Statements'!I17)/'Integrated Financial Statements'!I12</f>
        <v>0.5846316905140434</v>
      </c>
      <c r="J19" s="396"/>
      <c r="L19" s="395"/>
      <c r="M19" s="406">
        <f>('Integrated Financial Statements'!M12-'Integrated Financial Statements'!M17)/'Integrated Financial Statements'!M12</f>
        <v>0.58074465741352721</v>
      </c>
      <c r="N19" s="396"/>
      <c r="P19" s="395"/>
      <c r="Q19" s="406">
        <f>('Integrated Financial Statements'!Q12-'Integrated Financial Statements'!Q17)/'Integrated Financial Statements'!Q12</f>
        <v>0.61569804846665233</v>
      </c>
      <c r="R19" s="396"/>
      <c r="T19" s="395"/>
      <c r="U19" s="406">
        <f>('Integrated Financial Statements'!U12-'Integrated Financial Statements'!U17)/'Integrated Financial Statements'!U12</f>
        <v>0.58954696801533646</v>
      </c>
      <c r="V19" s="396"/>
      <c r="X19" s="37"/>
      <c r="Y19" s="440">
        <f>('Integrated Financial Statements'!Y12-'Integrated Financial Statements'!Y17)/'Integrated Financial Statements'!Y12</f>
        <v>0.59266225165562914</v>
      </c>
      <c r="Z19" s="39"/>
      <c r="AB19" s="395"/>
      <c r="AC19" s="406">
        <f>('Integrated Financial Statements'!AC12-'Integrated Financial Statements'!AC17)/'Integrated Financial Statements'!AC12</f>
        <v>0.60859406745225519</v>
      </c>
      <c r="AD19" s="396"/>
      <c r="AF19" s="395"/>
      <c r="AG19" s="406">
        <f>('Integrated Financial Statements'!AG12-'Integrated Financial Statements'!AG17)/'Integrated Financial Statements'!AG12</f>
        <v>0.61260158076366467</v>
      </c>
      <c r="AH19" s="396"/>
      <c r="AJ19" s="395"/>
      <c r="AK19" s="406">
        <f>('Integrated Financial Statements'!AK12-'Integrated Financial Statements'!AK17)/'Integrated Financial Statements'!AK12</f>
        <v>0.63785915492957745</v>
      </c>
      <c r="AL19" s="396"/>
      <c r="AN19" s="395"/>
      <c r="AO19" s="406">
        <f>('Integrated Financial Statements'!AO12-'Integrated Financial Statements'!AO17)/'Integrated Financial Statements'!AO12</f>
        <v>0.62164991624790622</v>
      </c>
      <c r="AP19" s="396"/>
      <c r="AR19" s="37"/>
      <c r="AS19" s="373">
        <f>('Integrated Financial Statements'!AS12-'Integrated Financial Statements'!AS17)/'Integrated Financial Statements'!AS12</f>
        <v>0.61987974445697103</v>
      </c>
      <c r="AT19" s="39"/>
      <c r="AV19" s="395"/>
      <c r="AW19" s="406">
        <f>('Integrated Financial Statements'!AW12-'Integrated Financial Statements'!AW17)/'Integrated Financial Statements'!AW12</f>
        <v>0.63416469576435175</v>
      </c>
      <c r="AX19" s="396"/>
      <c r="AZ19" s="395"/>
      <c r="BA19" s="406">
        <f>('Integrated Financial Statements'!BA12-'Integrated Financial Statements'!BA17)/'Integrated Financial Statements'!BA12</f>
        <v>0.61076433871157698</v>
      </c>
      <c r="BB19" s="396"/>
      <c r="BD19" s="395"/>
      <c r="BE19" s="406">
        <f>('Integrated Financial Statements'!BE12-'Integrated Financial Statements'!BE17)/'Integrated Financial Statements'!BE12</f>
        <v>0.61676983680360153</v>
      </c>
      <c r="BF19" s="396"/>
      <c r="BH19" s="395"/>
      <c r="BI19" s="406">
        <f>('Integrated Financial Statements'!BI12-'Integrated Financial Statements'!BI17)/'Integrated Financial Statements'!BI12</f>
        <v>0.60274731361471146</v>
      </c>
      <c r="BJ19" s="396"/>
      <c r="BL19" s="37"/>
      <c r="BM19" s="373">
        <f>('Integrated Financial Statements'!BM12-'Integrated Financial Statements'!BM17)/'Integrated Financial Statements'!BM12</f>
        <v>0.61632824534378938</v>
      </c>
      <c r="BN19" s="39"/>
      <c r="BP19" s="395"/>
      <c r="BQ19" s="406">
        <f>('Integrated Financial Statements'!BQ12-'Integrated Financial Statements'!BQ17)/'Integrated Financial Statements'!BQ12</f>
        <v>0.60072895957587802</v>
      </c>
      <c r="BR19" s="396"/>
      <c r="BT19" s="395"/>
      <c r="BU19" s="406">
        <f>('Integrated Financial Statements'!BU12-'Integrated Financial Statements'!BU17)/'Integrated Financial Statements'!BU12</f>
        <v>0.61488115742335514</v>
      </c>
      <c r="BV19" s="396"/>
      <c r="BX19" s="395"/>
      <c r="BY19" s="406">
        <f>('Integrated Financial Statements'!BY12-'Integrated Financial Statements'!BY17)/'Integrated Financial Statements'!BY12</f>
        <v>0.61038263112639723</v>
      </c>
      <c r="BZ19" s="396"/>
      <c r="CB19" s="395"/>
      <c r="CC19" s="406">
        <f>('Integrated Financial Statements'!CC12-'Integrated Financial Statements'!CC17)/'Integrated Financial Statements'!CC12</f>
        <v>0.60246836755859778</v>
      </c>
      <c r="CD19" s="396"/>
      <c r="CF19" s="37"/>
      <c r="CG19" s="373">
        <f>('Integrated Financial Statements'!CG12-'Integrated Financial Statements'!CG17)/'Integrated Financial Statements'!CG12</f>
        <v>0.6069901114168188</v>
      </c>
      <c r="CH19" s="39"/>
      <c r="CI19"/>
      <c r="CJ19" s="395"/>
      <c r="CK19" s="406">
        <f>('Integrated Financial Statements'!CK12-'Integrated Financial Statements'!CK17)/'Integrated Financial Statements'!CK12</f>
        <v>0.61587462082912037</v>
      </c>
      <c r="CL19" s="396"/>
      <c r="CM19"/>
      <c r="CN19" s="395"/>
      <c r="CO19" s="406">
        <f>('Integrated Financial Statements'!CO12-'Integrated Financial Statements'!CO17)/'Integrated Financial Statements'!CO12</f>
        <v>0.61026636471476325</v>
      </c>
      <c r="CP19" s="396"/>
      <c r="CQ19"/>
      <c r="CR19" s="395"/>
      <c r="CS19" s="406">
        <f>('Integrated Financial Statements'!CS12-'Integrated Financial Statements'!CS17)/'Integrated Financial Statements'!CS12</f>
        <v>0.62013988891174654</v>
      </c>
      <c r="CT19" s="396"/>
      <c r="CU19"/>
      <c r="CV19" s="395"/>
      <c r="CW19" s="406">
        <f>('Integrated Financial Statements'!CW12-'Integrated Financial Statements'!CW17)/'Integrated Financial Statements'!CW12</f>
        <v>0.62875494071146243</v>
      </c>
      <c r="CX19" s="396"/>
      <c r="CY19"/>
      <c r="CZ19" s="37"/>
      <c r="DA19" s="373">
        <f>('Integrated Financial Statements'!DA12-'Integrated Financial Statements'!DA17)/'Integrated Financial Statements'!DA12</f>
        <v>0.61894628893731574</v>
      </c>
      <c r="DB19" s="39"/>
      <c r="DC19"/>
      <c r="DE19" s="382"/>
      <c r="DF19" s="411">
        <f ca="1">('Integrated Financial Statements'!DF12-'Integrated Financial Statements'!DF17)/'Integrated Financial Statements'!DF12</f>
        <v>0.60879880682712972</v>
      </c>
      <c r="DG19" s="384"/>
      <c r="DH19"/>
      <c r="DI19" s="382"/>
      <c r="DJ19" s="411">
        <f ca="1">('Integrated Financial Statements'!DJ12-'Integrated Financial Statements'!DJ17)/'Integrated Financial Statements'!DJ12</f>
        <v>0.60585161980537749</v>
      </c>
      <c r="DK19" s="384"/>
      <c r="DL19"/>
      <c r="DM19" s="382"/>
      <c r="DN19" s="411">
        <f ca="1">('Integrated Financial Statements'!DN12-'Integrated Financial Statements'!DN17)/'Integrated Financial Statements'!DN12</f>
        <v>0.62016991204759508</v>
      </c>
      <c r="DO19" s="384"/>
      <c r="DP19"/>
      <c r="DQ19" s="382"/>
      <c r="DR19" s="411">
        <f ca="1">('Integrated Financial Statements'!DR12-'Integrated Financial Statements'!DR17)/'Integrated Financial Statements'!DR12</f>
        <v>0.60903350122960276</v>
      </c>
      <c r="DS19" s="384"/>
      <c r="DU19" s="83"/>
      <c r="DV19" s="457">
        <f ca="1">('Integrated Financial Statements'!DV12-'Integrated Financial Statements'!DV17)/'Integrated Financial Statements'!DV12</f>
        <v>0.61100061700981312</v>
      </c>
      <c r="DW19" s="82"/>
      <c r="DY19" s="382"/>
      <c r="DZ19" s="411">
        <f ca="1">('Integrated Financial Statements'!DZ12-'Integrated Financial Statements'!DZ17)/'Integrated Financial Statements'!DZ12</f>
        <v>0.60879880682712972</v>
      </c>
      <c r="EA19" s="384"/>
      <c r="EC19" s="382"/>
      <c r="ED19" s="411">
        <f ca="1">('Integrated Financial Statements'!ED12-'Integrated Financial Statements'!ED17)/'Integrated Financial Statements'!ED12</f>
        <v>0.60585161980537738</v>
      </c>
      <c r="EE19" s="384"/>
      <c r="EG19" s="382"/>
      <c r="EH19" s="411">
        <f ca="1">('Integrated Financial Statements'!EH12-'Integrated Financial Statements'!EH17)/'Integrated Financial Statements'!EH12</f>
        <v>0.62016991204759497</v>
      </c>
      <c r="EI19" s="384"/>
      <c r="EK19" s="382"/>
      <c r="EL19" s="411">
        <f ca="1">('Integrated Financial Statements'!EL12-'Integrated Financial Statements'!EL17)/'Integrated Financial Statements'!EL12</f>
        <v>0.60903350122960287</v>
      </c>
      <c r="EM19" s="384"/>
      <c r="EO19" s="83"/>
      <c r="EP19" s="457">
        <f ca="1">('Integrated Financial Statements'!EP12-'Integrated Financial Statements'!EP17)/'Integrated Financial Statements'!EP12</f>
        <v>0.61099364172266801</v>
      </c>
      <c r="EQ19" s="82"/>
      <c r="ES19" s="382"/>
      <c r="ET19" s="411"/>
      <c r="EU19" s="384"/>
      <c r="EW19" s="382"/>
      <c r="EX19" s="411"/>
      <c r="EY19" s="384"/>
      <c r="FA19" s="382"/>
      <c r="FB19" s="411"/>
      <c r="FC19" s="384"/>
      <c r="FE19" s="382"/>
      <c r="FF19" s="411"/>
      <c r="FG19" s="384"/>
      <c r="FI19" s="83"/>
      <c r="FJ19" s="457">
        <f ca="1">('Integrated Financial Statements'!FJ12-'Integrated Financial Statements'!FJ17)/'Integrated Financial Statements'!FJ12</f>
        <v>0.61100354800252776</v>
      </c>
      <c r="FK19" s="82"/>
      <c r="FM19" s="382"/>
      <c r="FN19" s="411">
        <f ca="1">('Integrated Financial Statements'!FN12-'Integrated Financial Statements'!FN17)/'Integrated Financial Statements'!FN12</f>
        <v>0.60879880682712972</v>
      </c>
      <c r="FO19" s="384"/>
      <c r="FQ19" s="382"/>
      <c r="FR19" s="411">
        <f ca="1">('Integrated Financial Statements'!FR12-'Integrated Financial Statements'!FR17)/'Integrated Financial Statements'!FR12</f>
        <v>0.60585161980537749</v>
      </c>
      <c r="FS19" s="384"/>
      <c r="FU19" s="382"/>
      <c r="FV19" s="411">
        <f ca="1">('Integrated Financial Statements'!FV12-'Integrated Financial Statements'!FV17)/'Integrated Financial Statements'!FV12</f>
        <v>0.62016991204759497</v>
      </c>
      <c r="FW19" s="384"/>
      <c r="FY19" s="382"/>
      <c r="FZ19" s="411">
        <f ca="1">('Integrated Financial Statements'!FZ12-'Integrated Financial Statements'!FZ17)/'Integrated Financial Statements'!FZ12</f>
        <v>0.60903350122960276</v>
      </c>
      <c r="GA19" s="384"/>
      <c r="GC19" s="83"/>
      <c r="GD19" s="457">
        <f ca="1">('Integrated Financial Statements'!GD12-'Integrated Financial Statements'!GD17)/'Integrated Financial Statements'!GD12</f>
        <v>0.61094861252799415</v>
      </c>
      <c r="GE19" s="82"/>
      <c r="GG19" s="382"/>
      <c r="GH19" s="411">
        <f ca="1">('Integrated Financial Statements'!GH12-'Integrated Financial Statements'!GH17)/'Integrated Financial Statements'!GH12</f>
        <v>0.60879880682712972</v>
      </c>
      <c r="GI19" s="384"/>
      <c r="GK19" s="382"/>
      <c r="GL19" s="411">
        <f ca="1">('Integrated Financial Statements'!GL12-'Integrated Financial Statements'!GL17)/'Integrated Financial Statements'!GL12</f>
        <v>0.60585161980537749</v>
      </c>
      <c r="GM19" s="384"/>
      <c r="GO19" s="382"/>
      <c r="GP19" s="411">
        <f ca="1">('Integrated Financial Statements'!GP12-'Integrated Financial Statements'!GP17)/'Integrated Financial Statements'!GP12</f>
        <v>0.62016991204759497</v>
      </c>
      <c r="GQ19" s="384"/>
      <c r="GS19" s="382"/>
      <c r="GT19" s="411">
        <f ca="1">('Integrated Financial Statements'!GT12-'Integrated Financial Statements'!GT17)/'Integrated Financial Statements'!GT12</f>
        <v>0.60903350122960276</v>
      </c>
      <c r="GU19" s="384"/>
      <c r="GW19" s="83"/>
      <c r="GX19" s="457">
        <f ca="1">('Integrated Financial Statements'!GX12-'Integrated Financial Statements'!GX17)/'Integrated Financial Statements'!GX12</f>
        <v>0.61094898887384286</v>
      </c>
      <c r="GY19" s="39"/>
      <c r="HA19" s="382"/>
      <c r="HB19" s="411">
        <f ca="1">('Integrated Financial Statements'!HB12-'Integrated Financial Statements'!HB17)/'Integrated Financial Statements'!HB12</f>
        <v>0.60879880682712972</v>
      </c>
      <c r="HC19" s="384"/>
      <c r="HE19" s="382"/>
      <c r="HF19" s="411">
        <f ca="1">('Integrated Financial Statements'!HF12-'Integrated Financial Statements'!HF17)/'Integrated Financial Statements'!HF12</f>
        <v>0.60585161980537749</v>
      </c>
      <c r="HG19" s="384"/>
      <c r="HI19" s="382"/>
      <c r="HJ19" s="411">
        <f ca="1">('Integrated Financial Statements'!HJ12-'Integrated Financial Statements'!HJ17)/'Integrated Financial Statements'!HJ12</f>
        <v>0.62016991204759497</v>
      </c>
      <c r="HK19" s="384"/>
      <c r="HM19" s="382"/>
      <c r="HN19" s="411">
        <f ca="1">('Integrated Financial Statements'!HN12-'Integrated Financial Statements'!HN17)/'Integrated Financial Statements'!HN12</f>
        <v>0.60903350122960276</v>
      </c>
      <c r="HO19" s="384"/>
      <c r="HQ19" s="83"/>
      <c r="HR19" s="457">
        <f ca="1">('Integrated Financial Statements'!HR12-'Integrated Financial Statements'!HR17)/'Integrated Financial Statements'!HR12</f>
        <v>0.61094940414172594</v>
      </c>
      <c r="HS19" s="82"/>
      <c r="HU19" s="382"/>
      <c r="HV19" s="411">
        <f ca="1">('Integrated Financial Statements'!HV12-'Integrated Financial Statements'!HV17)/'Integrated Financial Statements'!HV12</f>
        <v>0.60879880682712972</v>
      </c>
      <c r="HW19" s="384"/>
      <c r="HY19" s="382"/>
      <c r="HZ19" s="411">
        <f ca="1">('Integrated Financial Statements'!HZ12-'Integrated Financial Statements'!HZ17)/'Integrated Financial Statements'!HZ12</f>
        <v>0.60585161980537738</v>
      </c>
      <c r="IA19" s="384"/>
      <c r="IC19" s="382"/>
      <c r="ID19" s="411">
        <f ca="1">('Integrated Financial Statements'!ID12-'Integrated Financial Statements'!ID17)/'Integrated Financial Statements'!ID12</f>
        <v>0.62016991204759508</v>
      </c>
      <c r="IE19" s="384"/>
      <c r="IG19" s="382"/>
      <c r="IH19" s="411">
        <f ca="1">('Integrated Financial Statements'!IH12-'Integrated Financial Statements'!IH17)/'Integrated Financial Statements'!IH12</f>
        <v>0.60903350122960276</v>
      </c>
      <c r="II19" s="384"/>
      <c r="IK19" s="83"/>
      <c r="IL19" s="457">
        <f ca="1">('Integrated Financial Statements'!IL12-'Integrated Financial Statements'!IL17)/'Integrated Financial Statements'!IL12</f>
        <v>0.61094988966708874</v>
      </c>
      <c r="IM19" s="82"/>
      <c r="IO19" s="382"/>
      <c r="IP19" s="411"/>
      <c r="IQ19" s="384"/>
      <c r="IS19" s="382"/>
      <c r="IT19" s="411"/>
      <c r="IU19" s="384"/>
      <c r="IW19" s="382"/>
      <c r="IX19" s="411"/>
      <c r="IY19" s="384"/>
      <c r="JA19" s="382"/>
      <c r="JB19" s="411"/>
      <c r="JC19" s="384"/>
      <c r="JE19" s="83"/>
      <c r="JF19" s="457">
        <f ca="1">('Integrated Financial Statements'!JF12-'Integrated Financial Statements'!JF17)/'Integrated Financial Statements'!JF12</f>
        <v>0.61094999664707339</v>
      </c>
      <c r="JG19" s="82"/>
      <c r="JI19" s="382"/>
      <c r="JJ19" s="411">
        <f ca="1">('Integrated Financial Statements'!JJ12-'Integrated Financial Statements'!JJ17)/'Integrated Financial Statements'!JJ12</f>
        <v>0.60879880682712972</v>
      </c>
      <c r="JK19" s="384"/>
      <c r="JM19" s="382"/>
      <c r="JN19" s="411">
        <f ca="1">('Integrated Financial Statements'!JN12-'Integrated Financial Statements'!JN17)/'Integrated Financial Statements'!JN12</f>
        <v>0.60585161980537749</v>
      </c>
      <c r="JO19" s="384"/>
      <c r="JQ19" s="382"/>
      <c r="JR19" s="411">
        <f ca="1">('Integrated Financial Statements'!JR12-'Integrated Financial Statements'!JR17)/'Integrated Financial Statements'!JR12</f>
        <v>0.62016991204759508</v>
      </c>
      <c r="JS19" s="384"/>
      <c r="JU19" s="382"/>
      <c r="JV19" s="411">
        <f ca="1">('Integrated Financial Statements'!JV12-'Integrated Financial Statements'!JV17)/'Integrated Financial Statements'!JV12</f>
        <v>0.60903350122960276</v>
      </c>
      <c r="JW19" s="384"/>
      <c r="JY19" s="83"/>
      <c r="JZ19" s="457">
        <f ca="1">('Integrated Financial Statements'!JZ12-'Integrated Financial Statements'!JZ17)/'Integrated Financial Statements'!JZ12</f>
        <v>0.61094988422359042</v>
      </c>
      <c r="KA19" s="82"/>
      <c r="KC19" s="382"/>
      <c r="KD19" s="411">
        <f ca="1">('Integrated Financial Statements'!KD12-'Integrated Financial Statements'!KD17)/'Integrated Financial Statements'!KD12</f>
        <v>0.60879880682712972</v>
      </c>
      <c r="KE19" s="384"/>
      <c r="KG19" s="382"/>
      <c r="KH19" s="411">
        <f ca="1">('Integrated Financial Statements'!KH12-'Integrated Financial Statements'!KH17)/'Integrated Financial Statements'!KH12</f>
        <v>0.60585161980537749</v>
      </c>
      <c r="KI19" s="384"/>
      <c r="KK19" s="382"/>
      <c r="KL19" s="411">
        <f ca="1">('Integrated Financial Statements'!KL12-'Integrated Financial Statements'!KL17)/'Integrated Financial Statements'!KL12</f>
        <v>0.62016991204759497</v>
      </c>
      <c r="KM19" s="384"/>
      <c r="KO19" s="382"/>
      <c r="KP19" s="411">
        <f ca="1">('Integrated Financial Statements'!KP12-'Integrated Financial Statements'!KP17)/'Integrated Financial Statements'!KP12</f>
        <v>0.60903350122960276</v>
      </c>
      <c r="KQ19" s="384"/>
      <c r="KS19" s="83"/>
      <c r="KT19" s="457">
        <f ca="1">('Integrated Financial Statements'!KT12-'Integrated Financial Statements'!KT17)/'Integrated Financial Statements'!KT12</f>
        <v>0.61094977339959433</v>
      </c>
      <c r="KU19" s="82"/>
    </row>
    <row r="20" spans="1:307">
      <c r="A20" s="7" t="s">
        <v>151</v>
      </c>
      <c r="B20"/>
      <c r="C20"/>
      <c r="D20"/>
      <c r="E20"/>
      <c r="F20"/>
      <c r="H20" s="395"/>
      <c r="I20" s="435">
        <f>('Integrated Financial Statements'!I13-'Integrated Financial Statements'!I18)/'Integrated Financial Statements'!I13</f>
        <v>0.64661921708185055</v>
      </c>
      <c r="J20" s="396"/>
      <c r="L20" s="395"/>
      <c r="M20" s="406">
        <f>('Integrated Financial Statements'!M13-'Integrated Financial Statements'!M18)/'Integrated Financial Statements'!M13</f>
        <v>0.63610916724982502</v>
      </c>
      <c r="N20" s="396"/>
      <c r="P20" s="395"/>
      <c r="Q20" s="406">
        <f>('Integrated Financial Statements'!Q13-'Integrated Financial Statements'!Q18)/'Integrated Financial Statements'!Q13</f>
        <v>0.63429384560654567</v>
      </c>
      <c r="R20" s="396"/>
      <c r="T20" s="395"/>
      <c r="U20" s="406">
        <f>('Integrated Financial Statements'!U13-'Integrated Financial Statements'!U18)/'Integrated Financial Statements'!U13</f>
        <v>0.64461118690313779</v>
      </c>
      <c r="V20" s="396"/>
      <c r="X20" s="37"/>
      <c r="Y20" s="440">
        <f>('Integrated Financial Statements'!Y13-'Integrated Financial Statements'!Y18)/'Integrated Financial Statements'!Y13</f>
        <v>0.64043466830251516</v>
      </c>
      <c r="Z20" s="39"/>
      <c r="AB20" s="395"/>
      <c r="AC20" s="406">
        <f>('Integrated Financial Statements'!AC13-'Integrated Financial Statements'!AC18)/'Integrated Financial Statements'!AC13</f>
        <v>0.64869626497533472</v>
      </c>
      <c r="AD20" s="396"/>
      <c r="AF20" s="395"/>
      <c r="AG20" s="406">
        <f>('Integrated Financial Statements'!AG13-'Integrated Financial Statements'!AG18)/'Integrated Financial Statements'!AG13</f>
        <v>0.65523097826086951</v>
      </c>
      <c r="AH20" s="396"/>
      <c r="AJ20" s="395"/>
      <c r="AK20" s="406">
        <f>('Integrated Financial Statements'!AK13-'Integrated Financial Statements'!AK18)/'Integrated Financial Statements'!AK13</f>
        <v>0.65920000000000001</v>
      </c>
      <c r="AL20" s="396"/>
      <c r="AN20" s="395"/>
      <c r="AO20" s="406">
        <f>('Integrated Financial Statements'!AO13-'Integrated Financial Statements'!AO18)/'Integrated Financial Statements'!AO13</f>
        <v>0.66007777057679839</v>
      </c>
      <c r="AP20" s="396"/>
      <c r="AR20" s="37"/>
      <c r="AS20" s="373">
        <f>('Integrated Financial Statements'!AS13-'Integrated Financial Statements'!AS18)/'Integrated Financial Statements'!AS13</f>
        <v>0.65596598015509044</v>
      </c>
      <c r="AT20" s="39"/>
      <c r="AV20" s="395"/>
      <c r="AW20" s="406">
        <f>('Integrated Financial Statements'!AW13-'Integrated Financial Statements'!AW18)/'Integrated Financial Statements'!AW13</f>
        <v>0.65081967213114755</v>
      </c>
      <c r="AX20" s="396"/>
      <c r="AZ20" s="395"/>
      <c r="BA20" s="406">
        <f>('Integrated Financial Statements'!BA13-'Integrated Financial Statements'!BA18)/'Integrated Financial Statements'!BA13</f>
        <v>0.67659436710909682</v>
      </c>
      <c r="BB20" s="396"/>
      <c r="BD20" s="395"/>
      <c r="BE20" s="406">
        <f>('Integrated Financial Statements'!BE13-'Integrated Financial Statements'!BE18)/'Integrated Financial Statements'!BE13</f>
        <v>0.66710310965630115</v>
      </c>
      <c r="BF20" s="396"/>
      <c r="BH20" s="395"/>
      <c r="BI20" s="406">
        <f>('Integrated Financial Statements'!BI13-'Integrated Financial Statements'!BI18)/'Integrated Financial Statements'!BI13</f>
        <v>0.67772054088860267</v>
      </c>
      <c r="BJ20" s="396"/>
      <c r="BL20" s="37"/>
      <c r="BM20" s="373">
        <f>('Integrated Financial Statements'!BM13-'Integrated Financial Statements'!BM18)/'Integrated Financial Statements'!BM13</f>
        <v>0.66813008130081297</v>
      </c>
      <c r="BN20" s="39"/>
      <c r="BP20" s="395"/>
      <c r="BQ20" s="406">
        <f>('Integrated Financial Statements'!BQ13-'Integrated Financial Statements'!BQ18)/'Integrated Financial Statements'!BQ13</f>
        <v>0.64503569110966907</v>
      </c>
      <c r="BR20" s="396"/>
      <c r="BT20" s="395"/>
      <c r="BU20" s="406">
        <f>('Integrated Financial Statements'!BU13-'Integrated Financial Statements'!BU18)/'Integrated Financial Statements'!BU13</f>
        <v>0.67432347388294522</v>
      </c>
      <c r="BV20" s="396"/>
      <c r="BX20" s="395"/>
      <c r="BY20" s="406">
        <f>('Integrated Financial Statements'!BY13-'Integrated Financial Statements'!BY18)/'Integrated Financial Statements'!BY13</f>
        <v>0.65843621399176955</v>
      </c>
      <c r="BZ20" s="396"/>
      <c r="CB20" s="395"/>
      <c r="CC20" s="406">
        <f>('Integrated Financial Statements'!CC13-'Integrated Financial Statements'!CC18)/'Integrated Financial Statements'!CC13</f>
        <v>0.65990006246096189</v>
      </c>
      <c r="CD20" s="396"/>
      <c r="CF20" s="37"/>
      <c r="CG20" s="373">
        <f>('Integrated Financial Statements'!CG13-'Integrated Financial Statements'!CG18)/'Integrated Financial Statements'!CG13</f>
        <v>0.65953569447745819</v>
      </c>
      <c r="CH20" s="39"/>
      <c r="CI20"/>
      <c r="CJ20" s="395"/>
      <c r="CK20" s="406">
        <f>('Integrated Financial Statements'!CK13-'Integrated Financial Statements'!CK18)/'Integrated Financial Statements'!CK13</f>
        <v>0.64582023884349471</v>
      </c>
      <c r="CL20" s="396"/>
      <c r="CM20"/>
      <c r="CN20" s="395"/>
      <c r="CO20" s="406">
        <f>('Integrated Financial Statements'!CO13-'Integrated Financial Statements'!CO18)/'Integrated Financial Statements'!CO13</f>
        <v>0.66624645445950204</v>
      </c>
      <c r="CP20" s="396"/>
      <c r="CQ20"/>
      <c r="CR20" s="395"/>
      <c r="CS20" s="406">
        <f>('Integrated Financial Statements'!CS13-'Integrated Financial Statements'!CS18)/'Integrated Financial Statements'!CS13</f>
        <v>0.66254635352286773</v>
      </c>
      <c r="CT20" s="396"/>
      <c r="CU20"/>
      <c r="CV20" s="395"/>
      <c r="CW20" s="406">
        <f>('Integrated Financial Statements'!CW13-'Integrated Financial Statements'!CW18)/'Integrated Financial Statements'!CW13</f>
        <v>0.66837968561064087</v>
      </c>
      <c r="CX20" s="396"/>
      <c r="CY20"/>
      <c r="CZ20" s="37"/>
      <c r="DA20" s="373">
        <f>('Integrated Financial Statements'!DA13-'Integrated Financial Statements'!DA18)/'Integrated Financial Statements'!DA13</f>
        <v>0.66082642065276376</v>
      </c>
      <c r="DB20" s="39"/>
      <c r="DC20"/>
      <c r="DE20" s="382"/>
      <c r="DF20" s="411">
        <f>('Integrated Financial Statements'!DF13-'Integrated Financial Statements'!DF18)/'Integrated Financial Statements'!DF13</f>
        <v>0.64739821682829934</v>
      </c>
      <c r="DG20" s="384"/>
      <c r="DH20"/>
      <c r="DI20" s="382"/>
      <c r="DJ20" s="411">
        <f>('Integrated Financial Statements'!DJ13-'Integrated Financial Statements'!DJ18)/'Integrated Financial Statements'!DJ13</f>
        <v>0.66170088819244766</v>
      </c>
      <c r="DK20" s="384"/>
      <c r="DL20"/>
      <c r="DM20" s="382"/>
      <c r="DN20" s="411">
        <f>('Integrated Financial Statements'!DN13-'Integrated Financial Statements'!DN18)/'Integrated Financial Statements'!DN13</f>
        <v>0.65631590455549682</v>
      </c>
      <c r="DO20" s="384"/>
      <c r="DP20"/>
      <c r="DQ20" s="382"/>
      <c r="DR20" s="411">
        <f>('Integrated Financial Statements'!DR13-'Integrated Financial Statements'!DR18)/'Integrated Financial Statements'!DR13</f>
        <v>0.66213784928802843</v>
      </c>
      <c r="DS20" s="384"/>
      <c r="DU20" s="83"/>
      <c r="DV20" s="457">
        <f>('Integrated Financial Statements'!DV13-'Integrated Financial Statements'!DV18)/'Integrated Financial Statements'!DV13</f>
        <v>0.65701017477275636</v>
      </c>
      <c r="DW20" s="82"/>
      <c r="DY20" s="382"/>
      <c r="DZ20" s="411">
        <f>('Integrated Financial Statements'!DZ13-'Integrated Financial Statements'!DZ18)/'Integrated Financial Statements'!DZ13</f>
        <v>0.64739821682829946</v>
      </c>
      <c r="EA20" s="384"/>
      <c r="EC20" s="382"/>
      <c r="ED20" s="411">
        <f>('Integrated Financial Statements'!ED13-'Integrated Financial Statements'!ED18)/'Integrated Financial Statements'!ED13</f>
        <v>0.66170088819244766</v>
      </c>
      <c r="EE20" s="384"/>
      <c r="EG20" s="382"/>
      <c r="EH20" s="411">
        <f>('Integrated Financial Statements'!EH13-'Integrated Financial Statements'!EH18)/'Integrated Financial Statements'!EH13</f>
        <v>0.65631590455549682</v>
      </c>
      <c r="EI20" s="384"/>
      <c r="EK20" s="382"/>
      <c r="EL20" s="411">
        <f>('Integrated Financial Statements'!EL13-'Integrated Financial Statements'!EL18)/'Integrated Financial Statements'!EL13</f>
        <v>0.66213784928802832</v>
      </c>
      <c r="EM20" s="384"/>
      <c r="EO20" s="83"/>
      <c r="EP20" s="457">
        <f>('Integrated Financial Statements'!EP13-'Integrated Financial Statements'!EP18)/'Integrated Financial Statements'!EP13</f>
        <v>0.65701017477275636</v>
      </c>
      <c r="EQ20" s="82"/>
      <c r="ES20" s="382"/>
      <c r="ET20" s="411">
        <f>('Integrated Financial Statements'!ET13-'Integrated Financial Statements'!ET18)/'Integrated Financial Statements'!ET13</f>
        <v>0.64739821682829934</v>
      </c>
      <c r="EU20" s="384"/>
      <c r="EW20" s="382"/>
      <c r="EX20" s="411">
        <f>('Integrated Financial Statements'!EX13-'Integrated Financial Statements'!EX18)/'Integrated Financial Statements'!EX13</f>
        <v>0.66170088819244766</v>
      </c>
      <c r="EY20" s="384"/>
      <c r="FA20" s="382"/>
      <c r="FB20" s="411">
        <f>('Integrated Financial Statements'!FB13-'Integrated Financial Statements'!FB18)/'Integrated Financial Statements'!FB13</f>
        <v>0.65631590455549682</v>
      </c>
      <c r="FC20" s="384"/>
      <c r="FE20" s="382"/>
      <c r="FF20" s="411">
        <f>('Integrated Financial Statements'!FF13-'Integrated Financial Statements'!FF18)/'Integrated Financial Statements'!FF13</f>
        <v>0.66213784928802832</v>
      </c>
      <c r="FG20" s="384"/>
      <c r="FI20" s="83"/>
      <c r="FJ20" s="457">
        <f>('Integrated Financial Statements'!FJ13-'Integrated Financial Statements'!FJ18)/'Integrated Financial Statements'!FJ13</f>
        <v>0.65701017477275614</v>
      </c>
      <c r="FK20" s="82"/>
      <c r="FM20" s="382"/>
      <c r="FN20" s="411">
        <f>('Integrated Financial Statements'!FN13-'Integrated Financial Statements'!FN18)/'Integrated Financial Statements'!FN13</f>
        <v>0.64739821682829946</v>
      </c>
      <c r="FO20" s="384"/>
      <c r="FQ20" s="382"/>
      <c r="FR20" s="411">
        <f>('Integrated Financial Statements'!FR13-'Integrated Financial Statements'!FR18)/'Integrated Financial Statements'!FR13</f>
        <v>0.66170088819244766</v>
      </c>
      <c r="FS20" s="384"/>
      <c r="FU20" s="382"/>
      <c r="FV20" s="411">
        <f>('Integrated Financial Statements'!FV13-'Integrated Financial Statements'!FV18)/'Integrated Financial Statements'!FV13</f>
        <v>0.65631590455549682</v>
      </c>
      <c r="FW20" s="384"/>
      <c r="FY20" s="382"/>
      <c r="FZ20" s="411">
        <f>('Integrated Financial Statements'!FZ13-'Integrated Financial Statements'!FZ18)/'Integrated Financial Statements'!FZ13</f>
        <v>0.66213784928802832</v>
      </c>
      <c r="GA20" s="384"/>
      <c r="GC20" s="83"/>
      <c r="GD20" s="457">
        <f>('Integrated Financial Statements'!GD13-'Integrated Financial Statements'!GD18)/'Integrated Financial Statements'!GD13</f>
        <v>0.65697242970338965</v>
      </c>
      <c r="GE20" s="82"/>
      <c r="GG20" s="382"/>
      <c r="GH20" s="411">
        <f>('Integrated Financial Statements'!GH13-'Integrated Financial Statements'!GH18)/'Integrated Financial Statements'!GH13</f>
        <v>0.64739821682829934</v>
      </c>
      <c r="GI20" s="384"/>
      <c r="GK20" s="382"/>
      <c r="GL20" s="411">
        <f>('Integrated Financial Statements'!GL13-'Integrated Financial Statements'!GL18)/'Integrated Financial Statements'!GL13</f>
        <v>0.66170088819244754</v>
      </c>
      <c r="GM20" s="384"/>
      <c r="GO20" s="382"/>
      <c r="GP20" s="411">
        <f>('Integrated Financial Statements'!GP13-'Integrated Financial Statements'!GP18)/'Integrated Financial Statements'!GP13</f>
        <v>0.65631590455549682</v>
      </c>
      <c r="GQ20" s="384"/>
      <c r="GS20" s="382"/>
      <c r="GT20" s="411">
        <f>('Integrated Financial Statements'!GT13-'Integrated Financial Statements'!GT18)/'Integrated Financial Statements'!GT13</f>
        <v>0.66213784928802832</v>
      </c>
      <c r="GU20" s="384"/>
      <c r="GW20" s="83"/>
      <c r="GX20" s="457">
        <f>('Integrated Financial Statements'!GX13-'Integrated Financial Statements'!GX18)/'Integrated Financial Statements'!GX13</f>
        <v>0.65697242970338965</v>
      </c>
      <c r="GY20" s="39"/>
      <c r="HA20" s="382"/>
      <c r="HB20" s="411">
        <f>('Integrated Financial Statements'!HB13-'Integrated Financial Statements'!HB18)/'Integrated Financial Statements'!HB13</f>
        <v>0.64739821682829934</v>
      </c>
      <c r="HC20" s="384"/>
      <c r="HE20" s="382"/>
      <c r="HF20" s="411">
        <f>('Integrated Financial Statements'!HF13-'Integrated Financial Statements'!HF18)/'Integrated Financial Statements'!HF13</f>
        <v>0.66170088819244754</v>
      </c>
      <c r="HG20" s="384"/>
      <c r="HI20" s="382"/>
      <c r="HJ20" s="411">
        <f>('Integrated Financial Statements'!HJ13-'Integrated Financial Statements'!HJ18)/'Integrated Financial Statements'!HJ13</f>
        <v>0.65631590455549682</v>
      </c>
      <c r="HK20" s="384"/>
      <c r="HM20" s="382"/>
      <c r="HN20" s="411">
        <f>('Integrated Financial Statements'!HN13-'Integrated Financial Statements'!HN18)/'Integrated Financial Statements'!HN13</f>
        <v>0.66213784928802821</v>
      </c>
      <c r="HO20" s="384"/>
      <c r="HQ20" s="83"/>
      <c r="HR20" s="457">
        <f>('Integrated Financial Statements'!HR13-'Integrated Financial Statements'!HR18)/'Integrated Financial Statements'!HR13</f>
        <v>0.65697242970338965</v>
      </c>
      <c r="HS20" s="82"/>
      <c r="HU20" s="382"/>
      <c r="HV20" s="411">
        <f>('Integrated Financial Statements'!HV13-'Integrated Financial Statements'!HV18)/'Integrated Financial Statements'!HV13</f>
        <v>0.64739821682829934</v>
      </c>
      <c r="HW20" s="384"/>
      <c r="HY20" s="382"/>
      <c r="HZ20" s="411">
        <f>('Integrated Financial Statements'!HZ13-'Integrated Financial Statements'!HZ18)/'Integrated Financial Statements'!HZ13</f>
        <v>0.66170088819244766</v>
      </c>
      <c r="IA20" s="384"/>
      <c r="IC20" s="382"/>
      <c r="ID20" s="411">
        <f>('Integrated Financial Statements'!ID13-'Integrated Financial Statements'!ID18)/'Integrated Financial Statements'!ID13</f>
        <v>0.65631590455549682</v>
      </c>
      <c r="IE20" s="384"/>
      <c r="IG20" s="382"/>
      <c r="IH20" s="411">
        <f>('Integrated Financial Statements'!IH13-'Integrated Financial Statements'!IH18)/'Integrated Financial Statements'!IH13</f>
        <v>0.66213784928802832</v>
      </c>
      <c r="II20" s="384"/>
      <c r="IK20" s="83"/>
      <c r="IL20" s="457">
        <f>('Integrated Financial Statements'!IL13-'Integrated Financial Statements'!IL18)/'Integrated Financial Statements'!IL13</f>
        <v>0.65697242970338954</v>
      </c>
      <c r="IM20" s="82"/>
      <c r="IO20" s="382"/>
      <c r="IP20" s="411">
        <f>('Integrated Financial Statements'!IP13-'Integrated Financial Statements'!IP18)/'Integrated Financial Statements'!IP13</f>
        <v>0.64739821682829923</v>
      </c>
      <c r="IQ20" s="384"/>
      <c r="IS20" s="382"/>
      <c r="IT20" s="411">
        <f>('Integrated Financial Statements'!IT13-'Integrated Financial Statements'!IT18)/'Integrated Financial Statements'!IT13</f>
        <v>0.66170088819244766</v>
      </c>
      <c r="IU20" s="384"/>
      <c r="IW20" s="382"/>
      <c r="IX20" s="411">
        <f>('Integrated Financial Statements'!IX13-'Integrated Financial Statements'!IX18)/'Integrated Financial Statements'!IX13</f>
        <v>0.65631590455549682</v>
      </c>
      <c r="IY20" s="384"/>
      <c r="JA20" s="382"/>
      <c r="JB20" s="411">
        <f>('Integrated Financial Statements'!JB13-'Integrated Financial Statements'!JB18)/'Integrated Financial Statements'!JB13</f>
        <v>0.66213784928802832</v>
      </c>
      <c r="JC20" s="384"/>
      <c r="JE20" s="83"/>
      <c r="JF20" s="457">
        <f>('Integrated Financial Statements'!JF13-'Integrated Financial Statements'!JF18)/'Integrated Financial Statements'!JF13</f>
        <v>0.65697242970338965</v>
      </c>
      <c r="JG20" s="82"/>
      <c r="JI20" s="382"/>
      <c r="JJ20" s="411">
        <f>('Integrated Financial Statements'!JJ13-'Integrated Financial Statements'!JJ18)/'Integrated Financial Statements'!JJ13</f>
        <v>0.64739821682829934</v>
      </c>
      <c r="JK20" s="384"/>
      <c r="JM20" s="382"/>
      <c r="JN20" s="411">
        <f>('Integrated Financial Statements'!JN13-'Integrated Financial Statements'!JN18)/'Integrated Financial Statements'!JN13</f>
        <v>0.66170088819244754</v>
      </c>
      <c r="JO20" s="384"/>
      <c r="JQ20" s="382"/>
      <c r="JR20" s="411">
        <f>('Integrated Financial Statements'!JR13-'Integrated Financial Statements'!JR18)/'Integrated Financial Statements'!JR13</f>
        <v>0.65631590455549671</v>
      </c>
      <c r="JS20" s="384"/>
      <c r="JU20" s="382"/>
      <c r="JV20" s="411">
        <f>('Integrated Financial Statements'!JV13-'Integrated Financial Statements'!JV18)/'Integrated Financial Statements'!JV13</f>
        <v>0.66213784928802832</v>
      </c>
      <c r="JW20" s="384"/>
      <c r="JY20" s="83"/>
      <c r="JZ20" s="457">
        <f>('Integrated Financial Statements'!JZ13-'Integrated Financial Statements'!JZ18)/'Integrated Financial Statements'!JZ13</f>
        <v>0.65697242970338965</v>
      </c>
      <c r="KA20" s="82"/>
      <c r="KC20" s="382"/>
      <c r="KD20" s="411">
        <f>('Integrated Financial Statements'!KD13-'Integrated Financial Statements'!KD18)/'Integrated Financial Statements'!KD13</f>
        <v>0.64739821682829934</v>
      </c>
      <c r="KE20" s="384"/>
      <c r="KG20" s="382"/>
      <c r="KH20" s="411">
        <f>('Integrated Financial Statements'!KH13-'Integrated Financial Statements'!KH18)/'Integrated Financial Statements'!KH13</f>
        <v>0.66170088819244766</v>
      </c>
      <c r="KI20" s="384"/>
      <c r="KK20" s="382"/>
      <c r="KL20" s="411">
        <f>('Integrated Financial Statements'!KL13-'Integrated Financial Statements'!KL18)/'Integrated Financial Statements'!KL13</f>
        <v>0.65631590455549682</v>
      </c>
      <c r="KM20" s="384"/>
      <c r="KO20" s="382"/>
      <c r="KP20" s="411">
        <f>('Integrated Financial Statements'!KP13-'Integrated Financial Statements'!KP18)/'Integrated Financial Statements'!KP13</f>
        <v>0.66213784928802821</v>
      </c>
      <c r="KQ20" s="384"/>
      <c r="KS20" s="83"/>
      <c r="KT20" s="457">
        <f>('Integrated Financial Statements'!KT13-'Integrated Financial Statements'!KT18)/'Integrated Financial Statements'!KT13</f>
        <v>0.65697242970338965</v>
      </c>
      <c r="KU20" s="82"/>
    </row>
    <row r="21" spans="1:307">
      <c r="A21" s="7" t="s">
        <v>237</v>
      </c>
      <c r="B21"/>
      <c r="C21"/>
      <c r="D21"/>
      <c r="E21"/>
      <c r="F21"/>
      <c r="H21" s="395"/>
      <c r="I21" s="435">
        <f>1-I19</f>
        <v>0.4153683094859566</v>
      </c>
      <c r="J21" s="396"/>
      <c r="L21" s="395"/>
      <c r="M21" s="406">
        <f>1-M19</f>
        <v>0.41925534258647279</v>
      </c>
      <c r="N21" s="396"/>
      <c r="P21" s="395"/>
      <c r="Q21" s="406">
        <f>1-Q19</f>
        <v>0.38430195153334767</v>
      </c>
      <c r="R21" s="396"/>
      <c r="T21" s="395"/>
      <c r="U21" s="406">
        <f>1-U19</f>
        <v>0.41045303198466354</v>
      </c>
      <c r="V21" s="396"/>
      <c r="X21" s="37"/>
      <c r="Y21" s="440">
        <f>1-Y19</f>
        <v>0.40733774834437086</v>
      </c>
      <c r="Z21" s="39"/>
      <c r="AB21" s="395"/>
      <c r="AC21" s="406">
        <f>1-AC19</f>
        <v>0.39140593254774481</v>
      </c>
      <c r="AD21" s="396"/>
      <c r="AF21" s="395"/>
      <c r="AG21" s="406">
        <f>1-AG19</f>
        <v>0.38739841923633533</v>
      </c>
      <c r="AH21" s="396"/>
      <c r="AJ21" s="395"/>
      <c r="AK21" s="406">
        <f>1-AK19</f>
        <v>0.36214084507042255</v>
      </c>
      <c r="AL21" s="396"/>
      <c r="AN21" s="395"/>
      <c r="AO21" s="406">
        <f>1-AO19</f>
        <v>0.37835008375209378</v>
      </c>
      <c r="AP21" s="396"/>
      <c r="AR21" s="37"/>
      <c r="AS21" s="373">
        <f>1-AS19</f>
        <v>0.38012025554302897</v>
      </c>
      <c r="AT21" s="39"/>
      <c r="AV21" s="395"/>
      <c r="AW21" s="406">
        <f>1-AW19</f>
        <v>0.36583530423564825</v>
      </c>
      <c r="AX21" s="396"/>
      <c r="AZ21" s="395"/>
      <c r="BA21" s="406">
        <f>1-BA19</f>
        <v>0.38923566128842302</v>
      </c>
      <c r="BB21" s="396"/>
      <c r="BD21" s="395"/>
      <c r="BE21" s="406">
        <f>1-BE19</f>
        <v>0.38323016319639847</v>
      </c>
      <c r="BF21" s="396"/>
      <c r="BH21" s="395"/>
      <c r="BI21" s="406">
        <f>1-BI19</f>
        <v>0.39725268638528854</v>
      </c>
      <c r="BJ21" s="396"/>
      <c r="BL21" s="37"/>
      <c r="BM21" s="373">
        <f>1-BM19</f>
        <v>0.38367175465621062</v>
      </c>
      <c r="BN21" s="39"/>
      <c r="BP21" s="395"/>
      <c r="BQ21" s="406">
        <f>1-BQ19</f>
        <v>0.39927104042412198</v>
      </c>
      <c r="BR21" s="396"/>
      <c r="BT21" s="395"/>
      <c r="BU21" s="406">
        <f>1-BU19</f>
        <v>0.38511884257664486</v>
      </c>
      <c r="BV21" s="396"/>
      <c r="BX21" s="395"/>
      <c r="BY21" s="406">
        <f>1-BY19</f>
        <v>0.38961736887360277</v>
      </c>
      <c r="BZ21" s="396"/>
      <c r="CB21" s="395"/>
      <c r="CC21" s="406">
        <f>1-CC19</f>
        <v>0.39753163244140222</v>
      </c>
      <c r="CD21" s="396"/>
      <c r="CF21" s="37"/>
      <c r="CG21" s="373">
        <f>1-CG19</f>
        <v>0.3930098885831812</v>
      </c>
      <c r="CH21" s="39"/>
      <c r="CI21"/>
      <c r="CJ21" s="395"/>
      <c r="CK21" s="406">
        <f>1-CK19</f>
        <v>0.38412537917087963</v>
      </c>
      <c r="CL21" s="396"/>
      <c r="CM21"/>
      <c r="CN21" s="395"/>
      <c r="CO21" s="406">
        <f>1-CO19</f>
        <v>0.38973363528523675</v>
      </c>
      <c r="CP21" s="396"/>
      <c r="CQ21"/>
      <c r="CR21" s="395"/>
      <c r="CS21" s="406">
        <f>1-CS19</f>
        <v>0.37986011108825346</v>
      </c>
      <c r="CT21" s="396"/>
      <c r="CU21"/>
      <c r="CV21" s="395"/>
      <c r="CW21" s="406">
        <f>1-CW19</f>
        <v>0.37124505928853757</v>
      </c>
      <c r="CX21" s="396"/>
      <c r="CY21"/>
      <c r="CZ21" s="37"/>
      <c r="DA21" s="373">
        <f>1-DA19</f>
        <v>0.38105371106268426</v>
      </c>
      <c r="DB21" s="39"/>
      <c r="DC21"/>
      <c r="DE21" s="382"/>
      <c r="DF21" s="411">
        <f>IF('Integrated Financial Statements'!$A$8=1,Ratios!DF67,IF('Integrated Financial Statements'!$A$8=2,Ratios!DF87,IF('Integrated Financial Statements'!$A$8=3,Ratios!DF107,"Check Case")))</f>
        <v>0.39120119317287028</v>
      </c>
      <c r="DG21" s="445"/>
      <c r="DH21" s="231"/>
      <c r="DI21" s="382"/>
      <c r="DJ21" s="411">
        <f>IF('Integrated Financial Statements'!$A$8=1,Ratios!DJ67,IF('Integrated Financial Statements'!$A$8=2,Ratios!DJ87,IF('Integrated Financial Statements'!$A$8=3,Ratios!DJ107,"Check Case")))</f>
        <v>0.39414838019462256</v>
      </c>
      <c r="DK21" s="445"/>
      <c r="DL21" s="231"/>
      <c r="DM21" s="382"/>
      <c r="DN21" s="411">
        <f>IF('Integrated Financial Statements'!$A$8=1,Ratios!DN67,IF('Integrated Financial Statements'!$A$8=2,Ratios!DN87,IF('Integrated Financial Statements'!$A$8=3,Ratios!DN107,"Check Case")))</f>
        <v>0.37983008795240497</v>
      </c>
      <c r="DO21" s="445"/>
      <c r="DP21" s="231"/>
      <c r="DQ21" s="382"/>
      <c r="DR21" s="411">
        <f>IF('Integrated Financial Statements'!$A$8=1,Ratios!DR67,IF('Integrated Financial Statements'!$A$8=2,Ratios!DR87,IF('Integrated Financial Statements'!$A$8=3,Ratios!DR107,"Check Case")))</f>
        <v>0.39096649877039719</v>
      </c>
      <c r="DS21" s="445"/>
      <c r="DT21" s="231"/>
      <c r="DU21" s="83"/>
      <c r="DV21" s="457">
        <f ca="1">'Integrated Financial Statements'!DV17/'Integrated Financial Statements'!DV12</f>
        <v>0.38899938299018688</v>
      </c>
      <c r="DW21" s="458"/>
      <c r="DY21" s="382"/>
      <c r="DZ21" s="411">
        <f>IF('Integrated Financial Statements'!$A$8=1,Ratios!DZ67,IF('Integrated Financial Statements'!$A$8=2,Ratios!DZ87,IF('Integrated Financial Statements'!$A$8=3,Ratios!DZ107,"Check Case")))</f>
        <v>0.39120119317287028</v>
      </c>
      <c r="EA21" s="445"/>
      <c r="EB21" s="231"/>
      <c r="EC21" s="382"/>
      <c r="ED21" s="411">
        <f>IF('Integrated Financial Statements'!$A$8=1,Ratios!ED67,IF('Integrated Financial Statements'!$A$8=2,Ratios!ED87,IF('Integrated Financial Statements'!$A$8=3,Ratios!ED107,"Check Case")))</f>
        <v>0.39414838019462256</v>
      </c>
      <c r="EE21" s="445"/>
      <c r="EF21" s="231"/>
      <c r="EG21" s="382"/>
      <c r="EH21" s="411">
        <f>IF('Integrated Financial Statements'!$A$8=1,Ratios!EH67,IF('Integrated Financial Statements'!$A$8=2,Ratios!EH87,IF('Integrated Financial Statements'!$A$8=3,Ratios!EH107,"Check Case")))</f>
        <v>0.37983008795240497</v>
      </c>
      <c r="EI21" s="445"/>
      <c r="EJ21" s="231"/>
      <c r="EK21" s="382"/>
      <c r="EL21" s="411">
        <f>IF('Integrated Financial Statements'!$A$8=1,Ratios!EL67,IF('Integrated Financial Statements'!$A$8=2,Ratios!EL87,IF('Integrated Financial Statements'!$A$8=3,Ratios!EL107,"Check Case")))</f>
        <v>0.39096649877039719</v>
      </c>
      <c r="EM21" s="445"/>
      <c r="EN21" s="231"/>
      <c r="EO21" s="83"/>
      <c r="EP21" s="457">
        <f ca="1">'Integrated Financial Statements'!EP17/'Integrated Financial Statements'!EP12</f>
        <v>0.38900635827733199</v>
      </c>
      <c r="EQ21" s="458"/>
      <c r="ES21" s="382"/>
      <c r="ET21" s="411">
        <f>IF('Integrated Financial Statements'!$A$8=1,Ratios!ET67,IF('Integrated Financial Statements'!$A$8=2,Ratios!ET87,IF('Integrated Financial Statements'!$A$8=3,Ratios!ET107,"Check Case")))</f>
        <v>0.39120119317287028</v>
      </c>
      <c r="EU21" s="445"/>
      <c r="EV21" s="231"/>
      <c r="EW21" s="382"/>
      <c r="EX21" s="411">
        <f>IF('Integrated Financial Statements'!$A$8=1,Ratios!EX67,IF('Integrated Financial Statements'!$A$8=2,Ratios!EX87,IF('Integrated Financial Statements'!$A$8=3,Ratios!EX107,"Check Case")))</f>
        <v>0.39414838019462256</v>
      </c>
      <c r="EY21" s="445"/>
      <c r="EZ21" s="231"/>
      <c r="FA21" s="382"/>
      <c r="FB21" s="411">
        <f>IF('Integrated Financial Statements'!$A$8=1,Ratios!FB67,IF('Integrated Financial Statements'!$A$8=2,Ratios!FB87,IF('Integrated Financial Statements'!$A$8=3,Ratios!FB107,"Check Case")))</f>
        <v>0.37983008795240497</v>
      </c>
      <c r="FC21" s="445"/>
      <c r="FD21" s="231"/>
      <c r="FE21" s="382"/>
      <c r="FF21" s="411">
        <f>IF('Integrated Financial Statements'!$A$8=1,Ratios!FF67,IF('Integrated Financial Statements'!$A$8=2,Ratios!FF87,IF('Integrated Financial Statements'!$A$8=3,Ratios!FF107,"Check Case")))</f>
        <v>0.39096649877039719</v>
      </c>
      <c r="FG21" s="445"/>
      <c r="FH21" s="231"/>
      <c r="FI21" s="83"/>
      <c r="FJ21" s="457">
        <f ca="1">'Integrated Financial Statements'!FJ17/'Integrated Financial Statements'!FJ12</f>
        <v>0.38899645199747224</v>
      </c>
      <c r="FK21" s="458"/>
      <c r="FM21" s="382"/>
      <c r="FN21" s="411">
        <f>IF('Integrated Financial Statements'!$A$8=1,Ratios!FN67,IF('Integrated Financial Statements'!$A$8=2,Ratios!FN87,IF('Integrated Financial Statements'!$A$8=3,Ratios!FN107,"Check Case")))</f>
        <v>0.39120119317287028</v>
      </c>
      <c r="FO21" s="445"/>
      <c r="FP21" s="231"/>
      <c r="FQ21" s="382"/>
      <c r="FR21" s="411">
        <f>IF('Integrated Financial Statements'!$A$8=1,Ratios!FR67,IF('Integrated Financial Statements'!$A$8=2,Ratios!FR87,IF('Integrated Financial Statements'!$A$8=3,Ratios!FR107,"Check Case")))</f>
        <v>0.39414838019462256</v>
      </c>
      <c r="FS21" s="445"/>
      <c r="FT21" s="231"/>
      <c r="FU21" s="382"/>
      <c r="FV21" s="411">
        <f>IF('Integrated Financial Statements'!$A$8=1,Ratios!FV67,IF('Integrated Financial Statements'!$A$8=2,Ratios!FV87,IF('Integrated Financial Statements'!$A$8=3,Ratios!FV107,"Check Case")))</f>
        <v>0.37983008795240497</v>
      </c>
      <c r="FW21" s="445"/>
      <c r="FX21" s="231"/>
      <c r="FY21" s="382"/>
      <c r="FZ21" s="411">
        <f>IF('Integrated Financial Statements'!$A$8=1,Ratios!FZ67,IF('Integrated Financial Statements'!$A$8=2,Ratios!FZ87,IF('Integrated Financial Statements'!$A$8=3,Ratios!FZ107,"Check Case")))</f>
        <v>0.39096649877039719</v>
      </c>
      <c r="GA21" s="445"/>
      <c r="GB21" s="231"/>
      <c r="GC21" s="83"/>
      <c r="GD21" s="457">
        <f ca="1">'Integrated Financial Statements'!GD17/'Integrated Financial Statements'!GD12</f>
        <v>0.38905138747200579</v>
      </c>
      <c r="GE21" s="458"/>
      <c r="GG21" s="382"/>
      <c r="GH21" s="411">
        <f>IF('Integrated Financial Statements'!$A$8=1,Ratios!GH67,IF('Integrated Financial Statements'!$A$8=2,Ratios!GH87,IF('Integrated Financial Statements'!$A$8=3,Ratios!GH107,"Check Case")))</f>
        <v>0.39120119317287028</v>
      </c>
      <c r="GI21" s="445"/>
      <c r="GJ21" s="231"/>
      <c r="GK21" s="382"/>
      <c r="GL21" s="411">
        <f>IF('Integrated Financial Statements'!$A$8=1,Ratios!GL67,IF('Integrated Financial Statements'!$A$8=2,Ratios!GL87,IF('Integrated Financial Statements'!$A$8=3,Ratios!GL107,"Check Case")))</f>
        <v>0.39414838019462256</v>
      </c>
      <c r="GM21" s="445"/>
      <c r="GN21" s="231"/>
      <c r="GO21" s="382"/>
      <c r="GP21" s="411">
        <f>IF('Integrated Financial Statements'!$A$8=1,Ratios!GP67,IF('Integrated Financial Statements'!$A$8=2,Ratios!GP87,IF('Integrated Financial Statements'!$A$8=3,Ratios!GP107,"Check Case")))</f>
        <v>0.37983008795240497</v>
      </c>
      <c r="GQ21" s="445"/>
      <c r="GR21" s="231"/>
      <c r="GS21" s="382"/>
      <c r="GT21" s="411">
        <f>IF('Integrated Financial Statements'!$A$8=1,Ratios!GT67,IF('Integrated Financial Statements'!$A$8=2,Ratios!GT87,IF('Integrated Financial Statements'!$A$8=3,Ratios!GT107,"Check Case")))</f>
        <v>0.39096649877039719</v>
      </c>
      <c r="GU21" s="445"/>
      <c r="GV21" s="231"/>
      <c r="GW21" s="83"/>
      <c r="GX21" s="457">
        <f ca="1">'Integrated Financial Statements'!GX17/'Integrated Financial Statements'!GX12</f>
        <v>0.38905101112615709</v>
      </c>
      <c r="GY21" s="39"/>
      <c r="HA21" s="382"/>
      <c r="HB21" s="411">
        <f>IF('Integrated Financial Statements'!$A$8=1,Ratios!HB67,IF('Integrated Financial Statements'!$A$8=2,Ratios!HB87,IF('Integrated Financial Statements'!$A$8=3,Ratios!HB107,"Check Case")))</f>
        <v>0.39120119317287028</v>
      </c>
      <c r="HC21" s="445"/>
      <c r="HD21" s="231"/>
      <c r="HE21" s="382"/>
      <c r="HF21" s="411">
        <f>IF('Integrated Financial Statements'!$A$8=1,Ratios!HF67,IF('Integrated Financial Statements'!$A$8=2,Ratios!HF87,IF('Integrated Financial Statements'!$A$8=3,Ratios!HF107,"Check Case")))</f>
        <v>0.39414838019462256</v>
      </c>
      <c r="HG21" s="445"/>
      <c r="HH21" s="231"/>
      <c r="HI21" s="382"/>
      <c r="HJ21" s="411">
        <f>IF('Integrated Financial Statements'!$A$8=1,Ratios!HJ67,IF('Integrated Financial Statements'!$A$8=2,Ratios!HJ87,IF('Integrated Financial Statements'!$A$8=3,Ratios!HJ107,"Check Case")))</f>
        <v>0.37983008795240497</v>
      </c>
      <c r="HK21" s="445"/>
      <c r="HL21" s="231"/>
      <c r="HM21" s="382"/>
      <c r="HN21" s="411">
        <f>IF('Integrated Financial Statements'!$A$8=1,Ratios!HN67,IF('Integrated Financial Statements'!$A$8=2,Ratios!HN87,IF('Integrated Financial Statements'!$A$8=3,Ratios!HN107,"Check Case")))</f>
        <v>0.39096649877039719</v>
      </c>
      <c r="HO21" s="445"/>
      <c r="HP21" s="231"/>
      <c r="HQ21" s="83"/>
      <c r="HR21" s="457">
        <f ca="1">'Integrated Financial Statements'!HR17/'Integrated Financial Statements'!HR12</f>
        <v>0.38905059585827406</v>
      </c>
      <c r="HS21" s="458"/>
      <c r="HU21" s="382"/>
      <c r="HV21" s="411">
        <f>IF('Integrated Financial Statements'!$A$8=1,Ratios!HV67,IF('Integrated Financial Statements'!$A$8=2,Ratios!HV87,IF('Integrated Financial Statements'!$A$8=3,Ratios!HV107,"Check Case")))</f>
        <v>0.39120119317287028</v>
      </c>
      <c r="HW21" s="445"/>
      <c r="HX21" s="231"/>
      <c r="HY21" s="382"/>
      <c r="HZ21" s="411">
        <f>IF('Integrated Financial Statements'!$A$8=1,Ratios!HZ67,IF('Integrated Financial Statements'!$A$8=2,Ratios!HZ87,IF('Integrated Financial Statements'!$A$8=3,Ratios!HZ107,"Check Case")))</f>
        <v>0.39414838019462256</v>
      </c>
      <c r="IA21" s="445"/>
      <c r="IB21" s="231"/>
      <c r="IC21" s="382"/>
      <c r="ID21" s="411">
        <f>IF('Integrated Financial Statements'!$A$8=1,Ratios!ID67,IF('Integrated Financial Statements'!$A$8=2,Ratios!ID87,IF('Integrated Financial Statements'!$A$8=3,Ratios!ID107,"Check Case")))</f>
        <v>0.37983008795240497</v>
      </c>
      <c r="IE21" s="445"/>
      <c r="IF21" s="231"/>
      <c r="IG21" s="382"/>
      <c r="IH21" s="411">
        <f>IF('Integrated Financial Statements'!$A$8=1,Ratios!IH67,IF('Integrated Financial Statements'!$A$8=2,Ratios!IH87,IF('Integrated Financial Statements'!$A$8=3,Ratios!IH107,"Check Case")))</f>
        <v>0.39096649877039719</v>
      </c>
      <c r="II21" s="445"/>
      <c r="IJ21" s="231"/>
      <c r="IK21" s="83"/>
      <c r="IL21" s="457">
        <f ca="1">'Integrated Financial Statements'!IL17/'Integrated Financial Statements'!IL12</f>
        <v>0.3890501103329112</v>
      </c>
      <c r="IM21" s="458"/>
      <c r="IO21" s="382"/>
      <c r="IP21" s="411">
        <f>IF('Integrated Financial Statements'!$A$8=1,Ratios!IP67,IF('Integrated Financial Statements'!$A$8=2,Ratios!IP87,IF('Integrated Financial Statements'!$A$8=3,Ratios!IP107,"Check Case")))</f>
        <v>0.39120119317287028</v>
      </c>
      <c r="IQ21" s="445"/>
      <c r="IR21" s="231"/>
      <c r="IS21" s="382"/>
      <c r="IT21" s="411">
        <f>IF('Integrated Financial Statements'!$A$8=1,Ratios!IT67,IF('Integrated Financial Statements'!$A$8=2,Ratios!IT87,IF('Integrated Financial Statements'!$A$8=3,Ratios!IT107,"Check Case")))</f>
        <v>0.39414838019462256</v>
      </c>
      <c r="IU21" s="445"/>
      <c r="IV21" s="231"/>
      <c r="IW21" s="382"/>
      <c r="IX21" s="411">
        <f>IF('Integrated Financial Statements'!$A$8=1,Ratios!IX67,IF('Integrated Financial Statements'!$A$8=2,Ratios!IX87,IF('Integrated Financial Statements'!$A$8=3,Ratios!IX107,"Check Case")))</f>
        <v>0.37983008795240497</v>
      </c>
      <c r="IY21" s="445"/>
      <c r="IZ21" s="231"/>
      <c r="JA21" s="382"/>
      <c r="JB21" s="411">
        <f>IF('Integrated Financial Statements'!$A$8=1,Ratios!JB67,IF('Integrated Financial Statements'!$A$8=2,Ratios!JB87,IF('Integrated Financial Statements'!$A$8=3,Ratios!JB107,"Check Case")))</f>
        <v>0.39096649877039719</v>
      </c>
      <c r="JC21" s="445"/>
      <c r="JD21" s="231"/>
      <c r="JE21" s="83"/>
      <c r="JF21" s="457">
        <f ca="1">'Integrated Financial Statements'!JF17/'Integrated Financial Statements'!JF12</f>
        <v>0.38905000335292667</v>
      </c>
      <c r="JG21" s="458"/>
      <c r="JI21" s="382"/>
      <c r="JJ21" s="411">
        <f>IF('Integrated Financial Statements'!$A$8=1,Ratios!JJ67,IF('Integrated Financial Statements'!$A$8=2,Ratios!JJ87,IF('Integrated Financial Statements'!$A$8=3,Ratios!JJ107,"Check Case")))</f>
        <v>0.39120119317287028</v>
      </c>
      <c r="JK21" s="445"/>
      <c r="JL21" s="231"/>
      <c r="JM21" s="382"/>
      <c r="JN21" s="411">
        <f>IF('Integrated Financial Statements'!$A$8=1,Ratios!JN67,IF('Integrated Financial Statements'!$A$8=2,Ratios!JN87,IF('Integrated Financial Statements'!$A$8=3,Ratios!JN107,"Check Case")))</f>
        <v>0.39414838019462256</v>
      </c>
      <c r="JO21" s="445"/>
      <c r="JP21" s="231"/>
      <c r="JQ21" s="382"/>
      <c r="JR21" s="411">
        <f>IF('Integrated Financial Statements'!$A$8=1,Ratios!JR67,IF('Integrated Financial Statements'!$A$8=2,Ratios!JR87,IF('Integrated Financial Statements'!$A$8=3,Ratios!JR107,"Check Case")))</f>
        <v>0.37983008795240497</v>
      </c>
      <c r="JS21" s="445"/>
      <c r="JT21" s="231"/>
      <c r="JU21" s="382"/>
      <c r="JV21" s="411">
        <f>IF('Integrated Financial Statements'!$A$8=1,Ratios!JV67,IF('Integrated Financial Statements'!$A$8=2,Ratios!JV87,IF('Integrated Financial Statements'!$A$8=3,Ratios!JV107,"Check Case")))</f>
        <v>0.39096649877039719</v>
      </c>
      <c r="JW21" s="445"/>
      <c r="JX21" s="231"/>
      <c r="JY21" s="83"/>
      <c r="JZ21" s="457">
        <f ca="1">'Integrated Financial Statements'!JZ17/'Integrated Financial Statements'!JZ12</f>
        <v>0.38905011577640963</v>
      </c>
      <c r="KA21" s="458"/>
      <c r="KC21" s="382"/>
      <c r="KD21" s="411">
        <f>IF('Integrated Financial Statements'!$A$8=1,Ratios!KD67,IF('Integrated Financial Statements'!$A$8=2,Ratios!KD87,IF('Integrated Financial Statements'!$A$8=3,Ratios!KD107,"Check Case")))</f>
        <v>0.39120119317287028</v>
      </c>
      <c r="KE21" s="445"/>
      <c r="KF21" s="231"/>
      <c r="KG21" s="382"/>
      <c r="KH21" s="411">
        <f>IF('Integrated Financial Statements'!$A$8=1,Ratios!KH67,IF('Integrated Financial Statements'!$A$8=2,Ratios!KH87,IF('Integrated Financial Statements'!$A$8=3,Ratios!KH107,"Check Case")))</f>
        <v>0.39414838019462256</v>
      </c>
      <c r="KI21" s="445"/>
      <c r="KJ21" s="231"/>
      <c r="KK21" s="382"/>
      <c r="KL21" s="411">
        <f>IF('Integrated Financial Statements'!$A$8=1,Ratios!KL67,IF('Integrated Financial Statements'!$A$8=2,Ratios!KL87,IF('Integrated Financial Statements'!$A$8=3,Ratios!KL107,"Check Case")))</f>
        <v>0.37983008795240497</v>
      </c>
      <c r="KM21" s="445"/>
      <c r="KN21" s="231"/>
      <c r="KO21" s="382"/>
      <c r="KP21" s="411">
        <f>IF('Integrated Financial Statements'!$A$8=1,Ratios!KP67,IF('Integrated Financial Statements'!$A$8=2,Ratios!KP87,IF('Integrated Financial Statements'!$A$8=3,Ratios!KP107,"Check Case")))</f>
        <v>0.39096649877039719</v>
      </c>
      <c r="KQ21" s="445"/>
      <c r="KR21" s="231"/>
      <c r="KS21" s="83"/>
      <c r="KT21" s="457">
        <f ca="1">'Integrated Financial Statements'!KT17/'Integrated Financial Statements'!KT12</f>
        <v>0.38905022660040572</v>
      </c>
      <c r="KU21" s="458"/>
    </row>
    <row r="22" spans="1:307">
      <c r="B22" s="7" t="s">
        <v>153</v>
      </c>
      <c r="C22"/>
      <c r="D22"/>
      <c r="E22"/>
      <c r="F22"/>
      <c r="H22" s="395"/>
      <c r="I22" s="436" t="s">
        <v>139</v>
      </c>
      <c r="J22" s="396"/>
      <c r="L22" s="395"/>
      <c r="M22" s="436" t="s">
        <v>139</v>
      </c>
      <c r="N22" s="396"/>
      <c r="P22" s="395"/>
      <c r="Q22" s="436" t="s">
        <v>139</v>
      </c>
      <c r="R22" s="396"/>
      <c r="T22" s="395"/>
      <c r="U22" s="436" t="s">
        <v>139</v>
      </c>
      <c r="V22" s="396"/>
      <c r="X22" s="37"/>
      <c r="Y22" s="441" t="s">
        <v>139</v>
      </c>
      <c r="Z22" s="39"/>
      <c r="AB22" s="395"/>
      <c r="AC22" s="438">
        <f>AC21/I21-1</f>
        <v>-5.7689468336827865E-2</v>
      </c>
      <c r="AD22" s="396"/>
      <c r="AF22" s="395"/>
      <c r="AG22" s="438">
        <f>AG21/M21-1</f>
        <v>-7.5984537617590053E-2</v>
      </c>
      <c r="AH22" s="396"/>
      <c r="AJ22" s="395"/>
      <c r="AK22" s="438">
        <f>AK21/Q21-1</f>
        <v>-5.7665870221328075E-2</v>
      </c>
      <c r="AL22" s="396"/>
      <c r="AN22" s="395"/>
      <c r="AO22" s="438">
        <f>AO21/U21-1</f>
        <v>-7.8213451310963356E-2</v>
      </c>
      <c r="AP22" s="396"/>
      <c r="AR22" s="37"/>
      <c r="AS22" s="443">
        <f>AS21/Y21-1</f>
        <v>-6.6817997870238455E-2</v>
      </c>
      <c r="AT22" s="39"/>
      <c r="AV22" s="395"/>
      <c r="AW22" s="438">
        <f>AW21/AC21-1</f>
        <v>-6.5330201169031543E-2</v>
      </c>
      <c r="AX22" s="396"/>
      <c r="AZ22" s="395"/>
      <c r="BA22" s="438">
        <f>BA21/AG21-1</f>
        <v>4.7425130327309883E-3</v>
      </c>
      <c r="BB22" s="396"/>
      <c r="BD22" s="395"/>
      <c r="BE22" s="438">
        <f>BE21/AK21-1</f>
        <v>5.82351270591277E-2</v>
      </c>
      <c r="BF22" s="396"/>
      <c r="BH22" s="395"/>
      <c r="BI22" s="438">
        <f>BI21/AO21-1</f>
        <v>4.9960614375283985E-2</v>
      </c>
      <c r="BJ22" s="396"/>
      <c r="BL22" s="37"/>
      <c r="BM22" s="443">
        <f>BM21/AS21-1</f>
        <v>9.3430935641882762E-3</v>
      </c>
      <c r="BN22" s="39"/>
      <c r="BP22" s="395"/>
      <c r="BQ22" s="438">
        <f>BQ21/AW21-1</f>
        <v>9.139559742144665E-2</v>
      </c>
      <c r="BR22" s="396"/>
      <c r="BT22" s="395"/>
      <c r="BU22" s="438">
        <f>BU21/BA21-1</f>
        <v>-1.0576674033799804E-2</v>
      </c>
      <c r="BV22" s="396"/>
      <c r="BX22" s="395"/>
      <c r="BY22" s="438">
        <f>BY21/BE21-1</f>
        <v>1.6666761363277605E-2</v>
      </c>
      <c r="BZ22" s="396"/>
      <c r="CB22" s="395"/>
      <c r="CC22" s="438">
        <f>CC21/BI21-1</f>
        <v>7.0218796668664041E-4</v>
      </c>
      <c r="CD22" s="396"/>
      <c r="CF22" s="37"/>
      <c r="CG22" s="443">
        <f>CG21/BM21-1</f>
        <v>2.4338862096684677E-2</v>
      </c>
      <c r="CH22" s="39"/>
      <c r="CI22"/>
      <c r="CJ22" s="395"/>
      <c r="CK22" s="438">
        <f>CK21/BQ21-1</f>
        <v>-3.7933282707290794E-2</v>
      </c>
      <c r="CL22" s="396"/>
      <c r="CM22"/>
      <c r="CN22" s="395"/>
      <c r="CO22" s="438">
        <f>CO21/BU21-1</f>
        <v>1.1982775700395631E-2</v>
      </c>
      <c r="CP22" s="396"/>
      <c r="CQ22"/>
      <c r="CR22" s="395"/>
      <c r="CS22" s="438">
        <f>CS21/BY21-1</f>
        <v>-2.5043179706176533E-2</v>
      </c>
      <c r="CT22" s="396"/>
      <c r="CU22"/>
      <c r="CV22" s="395"/>
      <c r="CW22" s="438">
        <f>CW21/CC21-1</f>
        <v>-6.6124481695779003E-2</v>
      </c>
      <c r="CX22" s="396"/>
      <c r="CY22"/>
      <c r="CZ22" s="37"/>
      <c r="DA22" s="443">
        <f>DA21/CG21-1</f>
        <v>-3.0422078089687554E-2</v>
      </c>
      <c r="DB22" s="39"/>
      <c r="DC22"/>
      <c r="DE22" s="382"/>
      <c r="DF22" s="454">
        <f>IF('Integrated Financial Statements'!$A$8=1,Ratios!DF68,IF('Integrated Financial Statements'!$A$8=2,Ratios!DF108,IF('Integrated Financial Statements'!$A$8=3,Ratios!#REF!,"Check Case")))</f>
        <v>-1.7389338697925888E-2</v>
      </c>
      <c r="DG22" s="445"/>
      <c r="DH22" s="231"/>
      <c r="DI22" s="382"/>
      <c r="DJ22" s="454">
        <f>IF('Integrated Financial Statements'!$A$8=1,Ratios!DJ68,IF('Integrated Financial Statements'!$A$8=2,Ratios!DJ108,IF('Integrated Financial Statements'!$A$8=3,Ratios!#REF!,"Check Case")))</f>
        <v>-1.7458980729565809E-2</v>
      </c>
      <c r="DK22" s="445"/>
      <c r="DL22" s="231"/>
      <c r="DM22" s="382"/>
      <c r="DN22" s="454">
        <f>IF('Integrated Financial Statements'!$A$8=1,Ratios!DN68,IF('Integrated Financial Statements'!$A$8=2,Ratios!DN108,IF('Integrated Financial Statements'!$A$8=3,Ratios!#REF!,"Check Case")))</f>
        <v>-1.9517903762748257E-3</v>
      </c>
      <c r="DO22" s="445"/>
      <c r="DP22" s="231"/>
      <c r="DQ22" s="382"/>
      <c r="DR22" s="454">
        <f>IF('Integrated Financial Statements'!$A$8=1,Ratios!DR68,IF('Integrated Financial Statements'!$A$8=2,Ratios!DR108,IF('Integrated Financial Statements'!$A$8=3,Ratios!#REF!,"Check Case")))</f>
        <v>-2.3418782666192933E-2</v>
      </c>
      <c r="DS22" s="445"/>
      <c r="DT22" s="231"/>
      <c r="DU22" s="83"/>
      <c r="DV22" s="459"/>
      <c r="DW22" s="458"/>
      <c r="DY22" s="382"/>
      <c r="DZ22" s="454">
        <f>IF('Integrated Financial Statements'!$A$8=1,Ratios!DZ68,IF('Integrated Financial Statements'!$A$8=2,Ratios!DZ108,IF('Integrated Financial Statements'!$A$8=3,Ratios!#REF!,"Check Case")))</f>
        <v>-1.7389338697925888E-2</v>
      </c>
      <c r="EA22" s="445"/>
      <c r="EB22" s="231"/>
      <c r="EC22" s="382"/>
      <c r="ED22" s="454">
        <f>IF('Integrated Financial Statements'!$A$8=1,Ratios!ED68,IF('Integrated Financial Statements'!$A$8=2,Ratios!ED108,IF('Integrated Financial Statements'!$A$8=3,Ratios!#REF!,"Check Case")))</f>
        <v>-1.7458980729565809E-2</v>
      </c>
      <c r="EE22" s="445"/>
      <c r="EF22" s="231"/>
      <c r="EG22" s="382"/>
      <c r="EH22" s="454">
        <f>IF('Integrated Financial Statements'!$A$8=1,Ratios!EH68,IF('Integrated Financial Statements'!$A$8=2,Ratios!EH108,IF('Integrated Financial Statements'!$A$8=3,Ratios!#REF!,"Check Case")))</f>
        <v>-1.9517903762748257E-3</v>
      </c>
      <c r="EI22" s="445"/>
      <c r="EJ22" s="231"/>
      <c r="EK22" s="382"/>
      <c r="EL22" s="454">
        <f>IF('Integrated Financial Statements'!$A$8=1,Ratios!EL68,IF('Integrated Financial Statements'!$A$8=2,Ratios!EL108,IF('Integrated Financial Statements'!$A$8=3,Ratios!#REF!,"Check Case")))</f>
        <v>-2.3418782666192933E-2</v>
      </c>
      <c r="EM22" s="445"/>
      <c r="EN22" s="231"/>
      <c r="EO22" s="83"/>
      <c r="EP22" s="459"/>
      <c r="EQ22" s="458"/>
      <c r="ES22" s="382"/>
      <c r="ET22" s="454">
        <f>IF('Integrated Financial Statements'!$A$8=1,Ratios!ET68,IF('Integrated Financial Statements'!$A$8=2,Ratios!ET108,IF('Integrated Financial Statements'!$A$8=3,Ratios!#REF!,"Check Case")))</f>
        <v>-1.7389338697925888E-2</v>
      </c>
      <c r="EU22" s="445"/>
      <c r="EV22" s="231"/>
      <c r="EW22" s="382"/>
      <c r="EX22" s="454">
        <f>IF('Integrated Financial Statements'!$A$8=1,Ratios!EX68,IF('Integrated Financial Statements'!$A$8=2,Ratios!EX108,IF('Integrated Financial Statements'!$A$8=3,Ratios!#REF!,"Check Case")))</f>
        <v>-1.7458980729565809E-2</v>
      </c>
      <c r="EY22" s="445"/>
      <c r="EZ22" s="231"/>
      <c r="FA22" s="382"/>
      <c r="FB22" s="454">
        <f>IF('Integrated Financial Statements'!$A$8=1,Ratios!FB68,IF('Integrated Financial Statements'!$A$8=2,Ratios!FB108,IF('Integrated Financial Statements'!$A$8=3,Ratios!#REF!,"Check Case")))</f>
        <v>-1.9517903762748257E-3</v>
      </c>
      <c r="FC22" s="445"/>
      <c r="FD22" s="231"/>
      <c r="FE22" s="382"/>
      <c r="FF22" s="454">
        <f>IF('Integrated Financial Statements'!$A$8=1,Ratios!FF68,IF('Integrated Financial Statements'!$A$8=2,Ratios!FF108,IF('Integrated Financial Statements'!$A$8=3,Ratios!#REF!,"Check Case")))</f>
        <v>-2.3418782666192933E-2</v>
      </c>
      <c r="FG22" s="445"/>
      <c r="FH22" s="231"/>
      <c r="FI22" s="83"/>
      <c r="FJ22" s="459"/>
      <c r="FK22" s="458"/>
      <c r="FM22" s="382"/>
      <c r="FN22" s="454">
        <f>IF('Integrated Financial Statements'!$A$8=1,Ratios!FN68,IF('Integrated Financial Statements'!$A$8=2,Ratios!FN108,IF('Integrated Financial Statements'!$A$8=3,Ratios!#REF!,"Check Case")))</f>
        <v>-1.7389338697925888E-2</v>
      </c>
      <c r="FO22" s="445"/>
      <c r="FP22" s="231"/>
      <c r="FQ22" s="382"/>
      <c r="FR22" s="454">
        <f>IF('Integrated Financial Statements'!$A$8=1,Ratios!FR68,IF('Integrated Financial Statements'!$A$8=2,Ratios!FR108,IF('Integrated Financial Statements'!$A$8=3,Ratios!#REF!,"Check Case")))</f>
        <v>-1.7458980729565809E-2</v>
      </c>
      <c r="FS22" s="445"/>
      <c r="FT22" s="231"/>
      <c r="FU22" s="382"/>
      <c r="FV22" s="454">
        <f>IF('Integrated Financial Statements'!$A$8=1,Ratios!FV68,IF('Integrated Financial Statements'!$A$8=2,Ratios!FV108,IF('Integrated Financial Statements'!$A$8=3,Ratios!#REF!,"Check Case")))</f>
        <v>-1.9517903762748257E-3</v>
      </c>
      <c r="FW22" s="445"/>
      <c r="FX22" s="231"/>
      <c r="FY22" s="382"/>
      <c r="FZ22" s="454">
        <f>IF('Integrated Financial Statements'!$A$8=1,Ratios!FZ68,IF('Integrated Financial Statements'!$A$8=2,Ratios!FZ108,IF('Integrated Financial Statements'!$A$8=3,Ratios!#REF!,"Check Case")))</f>
        <v>-2.3418782666192933E-2</v>
      </c>
      <c r="GA22" s="445"/>
      <c r="GB22" s="231"/>
      <c r="GC22" s="83"/>
      <c r="GD22" s="459"/>
      <c r="GE22" s="458"/>
      <c r="GG22" s="382"/>
      <c r="GH22" s="454">
        <f>IF('Integrated Financial Statements'!$A$8=1,Ratios!GH68,IF('Integrated Financial Statements'!$A$8=2,Ratios!GH108,IF('Integrated Financial Statements'!$A$8=3,Ratios!#REF!,"Check Case")))</f>
        <v>-1.7389338697925888E-2</v>
      </c>
      <c r="GI22" s="445"/>
      <c r="GJ22" s="231"/>
      <c r="GK22" s="382"/>
      <c r="GL22" s="454">
        <f>IF('Integrated Financial Statements'!$A$8=1,Ratios!GL68,IF('Integrated Financial Statements'!$A$8=2,Ratios!GL108,IF('Integrated Financial Statements'!$A$8=3,Ratios!#REF!,"Check Case")))</f>
        <v>-1.7458980729565809E-2</v>
      </c>
      <c r="GM22" s="445"/>
      <c r="GN22" s="231"/>
      <c r="GO22" s="382"/>
      <c r="GP22" s="454">
        <f>IF('Integrated Financial Statements'!$A$8=1,Ratios!GP68,IF('Integrated Financial Statements'!$A$8=2,Ratios!GP108,IF('Integrated Financial Statements'!$A$8=3,Ratios!#REF!,"Check Case")))</f>
        <v>-1.9517903762748257E-3</v>
      </c>
      <c r="GQ22" s="445"/>
      <c r="GR22" s="231"/>
      <c r="GS22" s="382"/>
      <c r="GT22" s="454">
        <f>IF('Integrated Financial Statements'!$A$8=1,Ratios!GT68,IF('Integrated Financial Statements'!$A$8=2,Ratios!GT108,IF('Integrated Financial Statements'!$A$8=3,Ratios!#REF!,"Check Case")))</f>
        <v>-2.3418782666192933E-2</v>
      </c>
      <c r="GU22" s="445"/>
      <c r="GV22" s="231"/>
      <c r="GW22" s="83"/>
      <c r="GX22" s="459"/>
      <c r="GY22" s="39"/>
      <c r="HA22" s="382"/>
      <c r="HB22" s="454">
        <f>IF('Integrated Financial Statements'!$A$8=1,Ratios!HB68,IF('Integrated Financial Statements'!$A$8=2,Ratios!HB108,IF('Integrated Financial Statements'!$A$8=3,Ratios!#REF!,"Check Case")))</f>
        <v>-1.7389338697925888E-2</v>
      </c>
      <c r="HC22" s="445"/>
      <c r="HD22" s="231"/>
      <c r="HE22" s="382"/>
      <c r="HF22" s="454">
        <f>IF('Integrated Financial Statements'!$A$8=1,Ratios!HF68,IF('Integrated Financial Statements'!$A$8=2,Ratios!HF108,IF('Integrated Financial Statements'!$A$8=3,Ratios!#REF!,"Check Case")))</f>
        <v>-1.7458980729565809E-2</v>
      </c>
      <c r="HG22" s="445"/>
      <c r="HH22" s="231"/>
      <c r="HI22" s="382"/>
      <c r="HJ22" s="454">
        <f>IF('Integrated Financial Statements'!$A$8=1,Ratios!HJ68,IF('Integrated Financial Statements'!$A$8=2,Ratios!HJ108,IF('Integrated Financial Statements'!$A$8=3,Ratios!#REF!,"Check Case")))</f>
        <v>-1.9517903762748257E-3</v>
      </c>
      <c r="HK22" s="445"/>
      <c r="HL22" s="231"/>
      <c r="HM22" s="382"/>
      <c r="HN22" s="454">
        <f>IF('Integrated Financial Statements'!$A$8=1,Ratios!HN68,IF('Integrated Financial Statements'!$A$8=2,Ratios!HN108,IF('Integrated Financial Statements'!$A$8=3,Ratios!#REF!,"Check Case")))</f>
        <v>-2.3418782666192933E-2</v>
      </c>
      <c r="HO22" s="445"/>
      <c r="HP22" s="231"/>
      <c r="HQ22" s="83"/>
      <c r="HR22" s="459"/>
      <c r="HS22" s="458"/>
      <c r="HU22" s="382"/>
      <c r="HV22" s="454">
        <f>IF('Integrated Financial Statements'!$A$8=1,Ratios!HV68,IF('Integrated Financial Statements'!$A$8=2,Ratios!HV108,IF('Integrated Financial Statements'!$A$8=3,Ratios!#REF!,"Check Case")))</f>
        <v>-1.7389338697925888E-2</v>
      </c>
      <c r="HW22" s="445"/>
      <c r="HX22" s="231"/>
      <c r="HY22" s="382"/>
      <c r="HZ22" s="454">
        <f>IF('Integrated Financial Statements'!$A$8=1,Ratios!HZ68,IF('Integrated Financial Statements'!$A$8=2,Ratios!HZ108,IF('Integrated Financial Statements'!$A$8=3,Ratios!#REF!,"Check Case")))</f>
        <v>-1.7458980729565809E-2</v>
      </c>
      <c r="IA22" s="445"/>
      <c r="IB22" s="231"/>
      <c r="IC22" s="382"/>
      <c r="ID22" s="454">
        <f>IF('Integrated Financial Statements'!$A$8=1,Ratios!ID68,IF('Integrated Financial Statements'!$A$8=2,Ratios!ID108,IF('Integrated Financial Statements'!$A$8=3,Ratios!#REF!,"Check Case")))</f>
        <v>-1.9517903762748257E-3</v>
      </c>
      <c r="IE22" s="445"/>
      <c r="IF22" s="231"/>
      <c r="IG22" s="382"/>
      <c r="IH22" s="454">
        <f>IF('Integrated Financial Statements'!$A$8=1,Ratios!IH68,IF('Integrated Financial Statements'!$A$8=2,Ratios!IH108,IF('Integrated Financial Statements'!$A$8=3,Ratios!#REF!,"Check Case")))</f>
        <v>-2.3418782666192933E-2</v>
      </c>
      <c r="II22" s="445"/>
      <c r="IJ22" s="231"/>
      <c r="IK22" s="83"/>
      <c r="IL22" s="459"/>
      <c r="IM22" s="458"/>
      <c r="IO22" s="382"/>
      <c r="IP22" s="454">
        <f>IF('Integrated Financial Statements'!$A$8=1,Ratios!IP68,IF('Integrated Financial Statements'!$A$8=2,Ratios!IP108,IF('Integrated Financial Statements'!$A$8=3,Ratios!#REF!,"Check Case")))</f>
        <v>-1.7389338697925888E-2</v>
      </c>
      <c r="IQ22" s="445"/>
      <c r="IR22" s="231"/>
      <c r="IS22" s="382"/>
      <c r="IT22" s="454">
        <f>IF('Integrated Financial Statements'!$A$8=1,Ratios!IT68,IF('Integrated Financial Statements'!$A$8=2,Ratios!IT108,IF('Integrated Financial Statements'!$A$8=3,Ratios!#REF!,"Check Case")))</f>
        <v>-1.7458980729565809E-2</v>
      </c>
      <c r="IU22" s="445"/>
      <c r="IV22" s="231"/>
      <c r="IW22" s="382"/>
      <c r="IX22" s="454">
        <f>IF('Integrated Financial Statements'!$A$8=1,Ratios!IX68,IF('Integrated Financial Statements'!$A$8=2,Ratios!IX108,IF('Integrated Financial Statements'!$A$8=3,Ratios!#REF!,"Check Case")))</f>
        <v>-1.9517903762748257E-3</v>
      </c>
      <c r="IY22" s="445"/>
      <c r="IZ22" s="231"/>
      <c r="JA22" s="382"/>
      <c r="JB22" s="454">
        <f>IF('Integrated Financial Statements'!$A$8=1,Ratios!JB68,IF('Integrated Financial Statements'!$A$8=2,Ratios!JB108,IF('Integrated Financial Statements'!$A$8=3,Ratios!#REF!,"Check Case")))</f>
        <v>-2.3418782666192933E-2</v>
      </c>
      <c r="JC22" s="445"/>
      <c r="JD22" s="231"/>
      <c r="JE22" s="83"/>
      <c r="JF22" s="459"/>
      <c r="JG22" s="458"/>
      <c r="JI22" s="382"/>
      <c r="JJ22" s="454">
        <f>IF('Integrated Financial Statements'!$A$8=1,Ratios!JJ68,IF('Integrated Financial Statements'!$A$8=2,Ratios!JJ108,IF('Integrated Financial Statements'!$A$8=3,Ratios!#REF!,"Check Case")))</f>
        <v>-1.7389338697925888E-2</v>
      </c>
      <c r="JK22" s="445"/>
      <c r="JL22" s="231"/>
      <c r="JM22" s="382"/>
      <c r="JN22" s="454">
        <f>IF('Integrated Financial Statements'!$A$8=1,Ratios!JN68,IF('Integrated Financial Statements'!$A$8=2,Ratios!JN108,IF('Integrated Financial Statements'!$A$8=3,Ratios!#REF!,"Check Case")))</f>
        <v>-1.7458980729565809E-2</v>
      </c>
      <c r="JO22" s="445"/>
      <c r="JP22" s="231"/>
      <c r="JQ22" s="382"/>
      <c r="JR22" s="454">
        <f>IF('Integrated Financial Statements'!$A$8=1,Ratios!JR68,IF('Integrated Financial Statements'!$A$8=2,Ratios!JR108,IF('Integrated Financial Statements'!$A$8=3,Ratios!#REF!,"Check Case")))</f>
        <v>-1.9517903762748257E-3</v>
      </c>
      <c r="JS22" s="445"/>
      <c r="JT22" s="231"/>
      <c r="JU22" s="382"/>
      <c r="JV22" s="454">
        <f>IF('Integrated Financial Statements'!$A$8=1,Ratios!JV68,IF('Integrated Financial Statements'!$A$8=2,Ratios!JV108,IF('Integrated Financial Statements'!$A$8=3,Ratios!#REF!,"Check Case")))</f>
        <v>-2.3418782666192933E-2</v>
      </c>
      <c r="JW22" s="445"/>
      <c r="JX22" s="231"/>
      <c r="JY22" s="83"/>
      <c r="JZ22" s="459"/>
      <c r="KA22" s="458"/>
      <c r="KC22" s="382"/>
      <c r="KD22" s="454">
        <f>IF('Integrated Financial Statements'!$A$8=1,Ratios!KD68,IF('Integrated Financial Statements'!$A$8=2,Ratios!KD108,IF('Integrated Financial Statements'!$A$8=3,Ratios!#REF!,"Check Case")))</f>
        <v>-1.7389338697925888E-2</v>
      </c>
      <c r="KE22" s="445"/>
      <c r="KF22" s="231"/>
      <c r="KG22" s="382"/>
      <c r="KH22" s="454">
        <f>IF('Integrated Financial Statements'!$A$8=1,Ratios!KH68,IF('Integrated Financial Statements'!$A$8=2,Ratios!KH108,IF('Integrated Financial Statements'!$A$8=3,Ratios!#REF!,"Check Case")))</f>
        <v>-1.7458980729565809E-2</v>
      </c>
      <c r="KI22" s="445"/>
      <c r="KJ22" s="231"/>
      <c r="KK22" s="382"/>
      <c r="KL22" s="454">
        <f>IF('Integrated Financial Statements'!$A$8=1,Ratios!KL68,IF('Integrated Financial Statements'!$A$8=2,Ratios!KL108,IF('Integrated Financial Statements'!$A$8=3,Ratios!#REF!,"Check Case")))</f>
        <v>-1.9517903762748257E-3</v>
      </c>
      <c r="KM22" s="445"/>
      <c r="KN22" s="231"/>
      <c r="KO22" s="382"/>
      <c r="KP22" s="454">
        <f>IF('Integrated Financial Statements'!$A$8=1,Ratios!KP68,IF('Integrated Financial Statements'!$A$8=2,Ratios!KP108,IF('Integrated Financial Statements'!$A$8=3,Ratios!#REF!,"Check Case")))</f>
        <v>-2.3418782666192933E-2</v>
      </c>
      <c r="KQ22" s="445"/>
      <c r="KR22" s="231"/>
      <c r="KS22" s="83"/>
      <c r="KT22" s="459"/>
      <c r="KU22" s="458"/>
    </row>
    <row r="23" spans="1:307">
      <c r="A23" s="7" t="s">
        <v>152</v>
      </c>
      <c r="B23"/>
      <c r="C23"/>
      <c r="D23"/>
      <c r="E23"/>
      <c r="F23"/>
      <c r="H23" s="395"/>
      <c r="I23" s="435">
        <f>1-I20</f>
        <v>0.35338078291814945</v>
      </c>
      <c r="J23" s="396"/>
      <c r="L23" s="395"/>
      <c r="M23" s="406">
        <f>1-M20</f>
        <v>0.36389083275017498</v>
      </c>
      <c r="N23" s="396"/>
      <c r="P23" s="395"/>
      <c r="Q23" s="406">
        <f>1-Q20</f>
        <v>0.36570615439345433</v>
      </c>
      <c r="R23" s="396"/>
      <c r="T23" s="395"/>
      <c r="U23" s="406">
        <f>1-U20</f>
        <v>0.35538881309686221</v>
      </c>
      <c r="V23" s="396"/>
      <c r="X23" s="37"/>
      <c r="Y23" s="440">
        <f>1-Y20</f>
        <v>0.35956533169748484</v>
      </c>
      <c r="Z23" s="39"/>
      <c r="AB23" s="395"/>
      <c r="AC23" s="406">
        <f>1-AC20</f>
        <v>0.35130373502466528</v>
      </c>
      <c r="AD23" s="396"/>
      <c r="AF23" s="395"/>
      <c r="AG23" s="406">
        <f>1-AG20</f>
        <v>0.34476902173913049</v>
      </c>
      <c r="AH23" s="396"/>
      <c r="AJ23" s="395"/>
      <c r="AK23" s="406">
        <f>1-AK20</f>
        <v>0.34079999999999999</v>
      </c>
      <c r="AL23" s="396"/>
      <c r="AN23" s="395"/>
      <c r="AO23" s="406">
        <f>1-AO20</f>
        <v>0.33992222942320161</v>
      </c>
      <c r="AP23" s="396"/>
      <c r="AR23" s="37"/>
      <c r="AS23" s="373">
        <f>1-AS20</f>
        <v>0.34403401984490956</v>
      </c>
      <c r="AT23" s="39"/>
      <c r="AV23" s="395"/>
      <c r="AW23" s="406">
        <f>1-AW20</f>
        <v>0.34918032786885245</v>
      </c>
      <c r="AX23" s="396"/>
      <c r="AZ23" s="395"/>
      <c r="BA23" s="406">
        <f>1-BA20</f>
        <v>0.32340563289090318</v>
      </c>
      <c r="BB23" s="396"/>
      <c r="BD23" s="395"/>
      <c r="BE23" s="406">
        <f>1-BE20</f>
        <v>0.33289689034369885</v>
      </c>
      <c r="BF23" s="396"/>
      <c r="BH23" s="395"/>
      <c r="BI23" s="406">
        <f>1-BI20</f>
        <v>0.32227945911139733</v>
      </c>
      <c r="BJ23" s="396"/>
      <c r="BL23" s="37"/>
      <c r="BM23" s="373">
        <f>1-BM20</f>
        <v>0.33186991869918703</v>
      </c>
      <c r="BN23" s="39"/>
      <c r="BP23" s="395"/>
      <c r="BQ23" s="406">
        <f>1-BQ20</f>
        <v>0.35496430889033093</v>
      </c>
      <c r="BR23" s="396"/>
      <c r="BT23" s="395"/>
      <c r="BU23" s="406">
        <f>1-BU20</f>
        <v>0.32567652611705478</v>
      </c>
      <c r="BV23" s="396"/>
      <c r="BX23" s="395"/>
      <c r="BY23" s="406">
        <f>1-BY20</f>
        <v>0.34156378600823045</v>
      </c>
      <c r="BZ23" s="396"/>
      <c r="CB23" s="395"/>
      <c r="CC23" s="406">
        <f>1-CC20</f>
        <v>0.34009993753903811</v>
      </c>
      <c r="CD23" s="396"/>
      <c r="CF23" s="37"/>
      <c r="CG23" s="373">
        <f>1-CG20</f>
        <v>0.34046430552254181</v>
      </c>
      <c r="CH23" s="39"/>
      <c r="CI23"/>
      <c r="CJ23" s="395"/>
      <c r="CK23" s="406">
        <f>1-CK20</f>
        <v>0.35417976115650529</v>
      </c>
      <c r="CL23" s="396"/>
      <c r="CM23"/>
      <c r="CN23" s="395"/>
      <c r="CO23" s="406">
        <f>1-CO20</f>
        <v>0.33375354554049796</v>
      </c>
      <c r="CP23" s="396"/>
      <c r="CQ23"/>
      <c r="CR23" s="395"/>
      <c r="CS23" s="406">
        <f>1-CS20</f>
        <v>0.33745364647713227</v>
      </c>
      <c r="CT23" s="396"/>
      <c r="CU23"/>
      <c r="CV23" s="395"/>
      <c r="CW23" s="406">
        <f>1-CW20</f>
        <v>0.33162031438935913</v>
      </c>
      <c r="CX23" s="396"/>
      <c r="CY23"/>
      <c r="CZ23" s="37"/>
      <c r="DA23" s="373">
        <f>1-DA20</f>
        <v>0.33917357934723624</v>
      </c>
      <c r="DB23" s="39"/>
      <c r="DC23"/>
      <c r="DE23" s="382"/>
      <c r="DF23" s="411">
        <f>IF('Integrated Financial Statements'!$A$8=1,Ratios!DF69,IF('Integrated Financial Statements'!$A$8=2,Ratios!DF89,IF('Integrated Financial Statements'!$A$8=3,Ratios!DF109,"Check Case")))</f>
        <v>0.35260178317170066</v>
      </c>
      <c r="DG23" s="445"/>
      <c r="DH23" s="231"/>
      <c r="DI23" s="382"/>
      <c r="DJ23" s="411">
        <f>IF('Integrated Financial Statements'!$A$8=1,Ratios!DJ69,IF('Integrated Financial Statements'!$A$8=2,Ratios!DJ89,IF('Integrated Financial Statements'!$A$8=3,Ratios!DJ109,"Check Case")))</f>
        <v>0.33829911180755234</v>
      </c>
      <c r="DK23" s="445"/>
      <c r="DL23" s="231"/>
      <c r="DM23" s="382"/>
      <c r="DN23" s="411">
        <f>IF('Integrated Financial Statements'!$A$8=1,Ratios!DN69,IF('Integrated Financial Statements'!$A$8=2,Ratios!DN89,IF('Integrated Financial Statements'!$A$8=3,Ratios!DN109,"Check Case")))</f>
        <v>0.34368409544450318</v>
      </c>
      <c r="DO23" s="445"/>
      <c r="DP23" s="231"/>
      <c r="DQ23" s="382"/>
      <c r="DR23" s="411">
        <f>IF('Integrated Financial Statements'!$A$8=1,Ratios!DR69,IF('Integrated Financial Statements'!$A$8=2,Ratios!DR89,IF('Integrated Financial Statements'!$A$8=3,Ratios!DR109,"Check Case")))</f>
        <v>0.33786215071197168</v>
      </c>
      <c r="DS23" s="445"/>
      <c r="DT23" s="231"/>
      <c r="DU23" s="83"/>
      <c r="DV23" s="457">
        <f>'Integrated Financial Statements'!DV18/'Integrated Financial Statements'!DV13</f>
        <v>0.34298982522724375</v>
      </c>
      <c r="DW23" s="458"/>
      <c r="DY23" s="382"/>
      <c r="DZ23" s="411">
        <f>IF('Integrated Financial Statements'!$A$8=1,Ratios!DZ69,IF('Integrated Financial Statements'!$A$8=2,Ratios!DZ89,IF('Integrated Financial Statements'!$A$8=3,Ratios!DZ109,"Check Case")))</f>
        <v>0.35260178317170066</v>
      </c>
      <c r="EA23" s="445"/>
      <c r="EB23" s="231"/>
      <c r="EC23" s="382"/>
      <c r="ED23" s="411">
        <f>IF('Integrated Financial Statements'!$A$8=1,Ratios!ED69,IF('Integrated Financial Statements'!$A$8=2,Ratios!ED89,IF('Integrated Financial Statements'!$A$8=3,Ratios!ED109,"Check Case")))</f>
        <v>0.33829911180755234</v>
      </c>
      <c r="EE23" s="445"/>
      <c r="EF23" s="231"/>
      <c r="EG23" s="382"/>
      <c r="EH23" s="411">
        <f>IF('Integrated Financial Statements'!$A$8=1,Ratios!EH69,IF('Integrated Financial Statements'!$A$8=2,Ratios!EH89,IF('Integrated Financial Statements'!$A$8=3,Ratios!EH109,"Check Case")))</f>
        <v>0.34368409544450318</v>
      </c>
      <c r="EI23" s="445"/>
      <c r="EJ23" s="231"/>
      <c r="EK23" s="382"/>
      <c r="EL23" s="411">
        <f>IF('Integrated Financial Statements'!$A$8=1,Ratios!EL69,IF('Integrated Financial Statements'!$A$8=2,Ratios!EL89,IF('Integrated Financial Statements'!$A$8=3,Ratios!EL109,"Check Case")))</f>
        <v>0.33786215071197168</v>
      </c>
      <c r="EM23" s="445"/>
      <c r="EN23" s="231"/>
      <c r="EO23" s="83"/>
      <c r="EP23" s="457">
        <f>'Integrated Financial Statements'!EP18/'Integrated Financial Statements'!EP13</f>
        <v>0.34298982522724375</v>
      </c>
      <c r="EQ23" s="458"/>
      <c r="ES23" s="382"/>
      <c r="ET23" s="411">
        <f>IF('Integrated Financial Statements'!$A$8=1,Ratios!ET69,IF('Integrated Financial Statements'!$A$8=2,Ratios!ET89,IF('Integrated Financial Statements'!$A$8=3,Ratios!ET109,"Check Case")))</f>
        <v>0.35260178317170066</v>
      </c>
      <c r="EU23" s="445"/>
      <c r="EV23" s="231"/>
      <c r="EW23" s="382"/>
      <c r="EX23" s="411">
        <f>IF('Integrated Financial Statements'!$A$8=1,Ratios!EX69,IF('Integrated Financial Statements'!$A$8=2,Ratios!EX89,IF('Integrated Financial Statements'!$A$8=3,Ratios!EX109,"Check Case")))</f>
        <v>0.33829911180755234</v>
      </c>
      <c r="EY23" s="445"/>
      <c r="EZ23" s="231"/>
      <c r="FA23" s="382"/>
      <c r="FB23" s="411">
        <f>IF('Integrated Financial Statements'!$A$8=1,Ratios!FB69,IF('Integrated Financial Statements'!$A$8=2,Ratios!FB89,IF('Integrated Financial Statements'!$A$8=3,Ratios!FB109,"Check Case")))</f>
        <v>0.34368409544450318</v>
      </c>
      <c r="FC23" s="445"/>
      <c r="FD23" s="231"/>
      <c r="FE23" s="382"/>
      <c r="FF23" s="411">
        <f>IF('Integrated Financial Statements'!$A$8=1,Ratios!FF69,IF('Integrated Financial Statements'!$A$8=2,Ratios!FF89,IF('Integrated Financial Statements'!$A$8=3,Ratios!FF109,"Check Case")))</f>
        <v>0.33786215071197168</v>
      </c>
      <c r="FG23" s="445"/>
      <c r="FH23" s="231"/>
      <c r="FI23" s="83"/>
      <c r="FJ23" s="457">
        <f>'Integrated Financial Statements'!FJ18/'Integrated Financial Statements'!FJ13</f>
        <v>0.34298982522724381</v>
      </c>
      <c r="FK23" s="458"/>
      <c r="FM23" s="382"/>
      <c r="FN23" s="411">
        <f>IF('Integrated Financial Statements'!$A$8=1,Ratios!FN69,IF('Integrated Financial Statements'!$A$8=2,Ratios!FN89,IF('Integrated Financial Statements'!$A$8=3,Ratios!FN109,"Check Case")))</f>
        <v>0.35260178317170066</v>
      </c>
      <c r="FO23" s="445"/>
      <c r="FP23" s="231"/>
      <c r="FQ23" s="382"/>
      <c r="FR23" s="411">
        <f>IF('Integrated Financial Statements'!$A$8=1,Ratios!FR69,IF('Integrated Financial Statements'!$A$8=2,Ratios!FR89,IF('Integrated Financial Statements'!$A$8=3,Ratios!FR109,"Check Case")))</f>
        <v>0.33829911180755234</v>
      </c>
      <c r="FS23" s="445"/>
      <c r="FT23" s="231"/>
      <c r="FU23" s="382"/>
      <c r="FV23" s="411">
        <f>IF('Integrated Financial Statements'!$A$8=1,Ratios!FV69,IF('Integrated Financial Statements'!$A$8=2,Ratios!FV89,IF('Integrated Financial Statements'!$A$8=3,Ratios!FV109,"Check Case")))</f>
        <v>0.34368409544450318</v>
      </c>
      <c r="FW23" s="445"/>
      <c r="FX23" s="231"/>
      <c r="FY23" s="382"/>
      <c r="FZ23" s="411">
        <f>IF('Integrated Financial Statements'!$A$8=1,Ratios!FZ69,IF('Integrated Financial Statements'!$A$8=2,Ratios!FZ89,IF('Integrated Financial Statements'!$A$8=3,Ratios!FZ109,"Check Case")))</f>
        <v>0.33786215071197168</v>
      </c>
      <c r="GA23" s="445"/>
      <c r="GB23" s="231"/>
      <c r="GC23" s="83"/>
      <c r="GD23" s="457">
        <f>'Integrated Financial Statements'!GD18/'Integrated Financial Statements'!GD13</f>
        <v>0.34302757029661035</v>
      </c>
      <c r="GE23" s="458"/>
      <c r="GG23" s="382"/>
      <c r="GH23" s="411">
        <f>IF('Integrated Financial Statements'!$A$8=1,Ratios!GH69,IF('Integrated Financial Statements'!$A$8=2,Ratios!GH89,IF('Integrated Financial Statements'!$A$8=3,Ratios!GH109,"Check Case")))</f>
        <v>0.35260178317170066</v>
      </c>
      <c r="GI23" s="445"/>
      <c r="GJ23" s="231"/>
      <c r="GK23" s="382"/>
      <c r="GL23" s="411">
        <f>IF('Integrated Financial Statements'!$A$8=1,Ratios!GL69,IF('Integrated Financial Statements'!$A$8=2,Ratios!GL89,IF('Integrated Financial Statements'!$A$8=3,Ratios!GL109,"Check Case")))</f>
        <v>0.33829911180755234</v>
      </c>
      <c r="GM23" s="445"/>
      <c r="GN23" s="231"/>
      <c r="GO23" s="382"/>
      <c r="GP23" s="411">
        <f>IF('Integrated Financial Statements'!$A$8=1,Ratios!GP69,IF('Integrated Financial Statements'!$A$8=2,Ratios!GP89,IF('Integrated Financial Statements'!$A$8=3,Ratios!GP109,"Check Case")))</f>
        <v>0.34368409544450318</v>
      </c>
      <c r="GQ23" s="445"/>
      <c r="GR23" s="231"/>
      <c r="GS23" s="382"/>
      <c r="GT23" s="411">
        <f>IF('Integrated Financial Statements'!$A$8=1,Ratios!GT69,IF('Integrated Financial Statements'!$A$8=2,Ratios!GT89,IF('Integrated Financial Statements'!$A$8=3,Ratios!GT109,"Check Case")))</f>
        <v>0.33786215071197168</v>
      </c>
      <c r="GU23" s="445"/>
      <c r="GV23" s="231"/>
      <c r="GW23" s="83"/>
      <c r="GX23" s="457">
        <f>'Integrated Financial Statements'!GX18/'Integrated Financial Statements'!GX13</f>
        <v>0.34302757029661041</v>
      </c>
      <c r="GY23" s="39"/>
      <c r="HA23" s="382"/>
      <c r="HB23" s="411">
        <f>IF('Integrated Financial Statements'!$A$8=1,Ratios!HB69,IF('Integrated Financial Statements'!$A$8=2,Ratios!HB89,IF('Integrated Financial Statements'!$A$8=3,Ratios!HB109,"Check Case")))</f>
        <v>0.35260178317170066</v>
      </c>
      <c r="HC23" s="445"/>
      <c r="HD23" s="231"/>
      <c r="HE23" s="382"/>
      <c r="HF23" s="411">
        <f>IF('Integrated Financial Statements'!$A$8=1,Ratios!HF69,IF('Integrated Financial Statements'!$A$8=2,Ratios!HF89,IF('Integrated Financial Statements'!$A$8=3,Ratios!HF109,"Check Case")))</f>
        <v>0.33829911180755234</v>
      </c>
      <c r="HG23" s="445"/>
      <c r="HH23" s="231"/>
      <c r="HI23" s="382"/>
      <c r="HJ23" s="411">
        <f>IF('Integrated Financial Statements'!$A$8=1,Ratios!HJ69,IF('Integrated Financial Statements'!$A$8=2,Ratios!HJ89,IF('Integrated Financial Statements'!$A$8=3,Ratios!HJ109,"Check Case")))</f>
        <v>0.34368409544450318</v>
      </c>
      <c r="HK23" s="445"/>
      <c r="HL23" s="231"/>
      <c r="HM23" s="382"/>
      <c r="HN23" s="411">
        <f>IF('Integrated Financial Statements'!$A$8=1,Ratios!HN69,IF('Integrated Financial Statements'!$A$8=2,Ratios!HN89,IF('Integrated Financial Statements'!$A$8=3,Ratios!HN109,"Check Case")))</f>
        <v>0.33786215071197168</v>
      </c>
      <c r="HO23" s="445"/>
      <c r="HP23" s="231"/>
      <c r="HQ23" s="83"/>
      <c r="HR23" s="457">
        <f>'Integrated Financial Statements'!HR18/'Integrated Financial Statements'!HR13</f>
        <v>0.34302757029661035</v>
      </c>
      <c r="HS23" s="458"/>
      <c r="HU23" s="382"/>
      <c r="HV23" s="411">
        <f>IF('Integrated Financial Statements'!$A$8=1,Ratios!HV69,IF('Integrated Financial Statements'!$A$8=2,Ratios!HV89,IF('Integrated Financial Statements'!$A$8=3,Ratios!HV109,"Check Case")))</f>
        <v>0.35260178317170066</v>
      </c>
      <c r="HW23" s="445"/>
      <c r="HX23" s="231"/>
      <c r="HY23" s="382"/>
      <c r="HZ23" s="411">
        <f>IF('Integrated Financial Statements'!$A$8=1,Ratios!HZ69,IF('Integrated Financial Statements'!$A$8=2,Ratios!HZ89,IF('Integrated Financial Statements'!$A$8=3,Ratios!HZ109,"Check Case")))</f>
        <v>0.33829911180755234</v>
      </c>
      <c r="IA23" s="445"/>
      <c r="IB23" s="231"/>
      <c r="IC23" s="382"/>
      <c r="ID23" s="411">
        <f>IF('Integrated Financial Statements'!$A$8=1,Ratios!ID69,IF('Integrated Financial Statements'!$A$8=2,Ratios!ID89,IF('Integrated Financial Statements'!$A$8=3,Ratios!ID109,"Check Case")))</f>
        <v>0.34368409544450318</v>
      </c>
      <c r="IE23" s="445"/>
      <c r="IF23" s="231"/>
      <c r="IG23" s="382"/>
      <c r="IH23" s="411">
        <f>IF('Integrated Financial Statements'!$A$8=1,Ratios!IH69,IF('Integrated Financial Statements'!$A$8=2,Ratios!IH89,IF('Integrated Financial Statements'!$A$8=3,Ratios!IH109,"Check Case")))</f>
        <v>0.33786215071197168</v>
      </c>
      <c r="II23" s="445"/>
      <c r="IJ23" s="231"/>
      <c r="IK23" s="83"/>
      <c r="IL23" s="457">
        <f>'Integrated Financial Statements'!IL18/'Integrated Financial Statements'!IL13</f>
        <v>0.34302757029661035</v>
      </c>
      <c r="IM23" s="458"/>
      <c r="IO23" s="382"/>
      <c r="IP23" s="411">
        <f>IF('Integrated Financial Statements'!$A$8=1,Ratios!IP69,IF('Integrated Financial Statements'!$A$8=2,Ratios!IP89,IF('Integrated Financial Statements'!$A$8=3,Ratios!IP109,"Check Case")))</f>
        <v>0.35260178317170066</v>
      </c>
      <c r="IQ23" s="445"/>
      <c r="IR23" s="231"/>
      <c r="IS23" s="382"/>
      <c r="IT23" s="411">
        <f>IF('Integrated Financial Statements'!$A$8=1,Ratios!IT69,IF('Integrated Financial Statements'!$A$8=2,Ratios!IT89,IF('Integrated Financial Statements'!$A$8=3,Ratios!IT109,"Check Case")))</f>
        <v>0.33829911180755234</v>
      </c>
      <c r="IU23" s="445"/>
      <c r="IV23" s="231"/>
      <c r="IW23" s="382"/>
      <c r="IX23" s="411">
        <f>IF('Integrated Financial Statements'!$A$8=1,Ratios!IX69,IF('Integrated Financial Statements'!$A$8=2,Ratios!IX89,IF('Integrated Financial Statements'!$A$8=3,Ratios!IX109,"Check Case")))</f>
        <v>0.34368409544450318</v>
      </c>
      <c r="IY23" s="445"/>
      <c r="IZ23" s="231"/>
      <c r="JA23" s="382"/>
      <c r="JB23" s="411">
        <f>IF('Integrated Financial Statements'!$A$8=1,Ratios!JB69,IF('Integrated Financial Statements'!$A$8=2,Ratios!JB89,IF('Integrated Financial Statements'!$A$8=3,Ratios!JB109,"Check Case")))</f>
        <v>0.33786215071197168</v>
      </c>
      <c r="JC23" s="445"/>
      <c r="JD23" s="231"/>
      <c r="JE23" s="83"/>
      <c r="JF23" s="457">
        <f>'Integrated Financial Statements'!JF18/'Integrated Financial Statements'!JF13</f>
        <v>0.34302757029661035</v>
      </c>
      <c r="JG23" s="458"/>
      <c r="JI23" s="382"/>
      <c r="JJ23" s="411">
        <f>IF('Integrated Financial Statements'!$A$8=1,Ratios!JJ69,IF('Integrated Financial Statements'!$A$8=2,Ratios!JJ89,IF('Integrated Financial Statements'!$A$8=3,Ratios!JJ109,"Check Case")))</f>
        <v>0.35260178317170066</v>
      </c>
      <c r="JK23" s="445"/>
      <c r="JL23" s="231"/>
      <c r="JM23" s="382"/>
      <c r="JN23" s="411">
        <f>IF('Integrated Financial Statements'!$A$8=1,Ratios!JN69,IF('Integrated Financial Statements'!$A$8=2,Ratios!JN89,IF('Integrated Financial Statements'!$A$8=3,Ratios!JN109,"Check Case")))</f>
        <v>0.33829911180755234</v>
      </c>
      <c r="JO23" s="445"/>
      <c r="JP23" s="231"/>
      <c r="JQ23" s="382"/>
      <c r="JR23" s="411">
        <f>IF('Integrated Financial Statements'!$A$8=1,Ratios!JR69,IF('Integrated Financial Statements'!$A$8=2,Ratios!JR89,IF('Integrated Financial Statements'!$A$8=3,Ratios!JR109,"Check Case")))</f>
        <v>0.34368409544450318</v>
      </c>
      <c r="JS23" s="445"/>
      <c r="JT23" s="231"/>
      <c r="JU23" s="382"/>
      <c r="JV23" s="411">
        <f>IF('Integrated Financial Statements'!$A$8=1,Ratios!JV69,IF('Integrated Financial Statements'!$A$8=2,Ratios!JV89,IF('Integrated Financial Statements'!$A$8=3,Ratios!JV109,"Check Case")))</f>
        <v>0.33786215071197168</v>
      </c>
      <c r="JW23" s="445"/>
      <c r="JX23" s="231"/>
      <c r="JY23" s="83"/>
      <c r="JZ23" s="457">
        <f>'Integrated Financial Statements'!JZ18/'Integrated Financial Statements'!JZ13</f>
        <v>0.34302757029661035</v>
      </c>
      <c r="KA23" s="458"/>
      <c r="KC23" s="382"/>
      <c r="KD23" s="411">
        <f>IF('Integrated Financial Statements'!$A$8=1,Ratios!KD69,IF('Integrated Financial Statements'!$A$8=2,Ratios!KD89,IF('Integrated Financial Statements'!$A$8=3,Ratios!KD109,"Check Case")))</f>
        <v>0.35260178317170066</v>
      </c>
      <c r="KE23" s="445"/>
      <c r="KF23" s="231"/>
      <c r="KG23" s="382"/>
      <c r="KH23" s="411">
        <f>IF('Integrated Financial Statements'!$A$8=1,Ratios!KH69,IF('Integrated Financial Statements'!$A$8=2,Ratios!KH89,IF('Integrated Financial Statements'!$A$8=3,Ratios!KH109,"Check Case")))</f>
        <v>0.33829911180755234</v>
      </c>
      <c r="KI23" s="445"/>
      <c r="KJ23" s="231"/>
      <c r="KK23" s="382"/>
      <c r="KL23" s="411">
        <f>IF('Integrated Financial Statements'!$A$8=1,Ratios!KL69,IF('Integrated Financial Statements'!$A$8=2,Ratios!KL89,IF('Integrated Financial Statements'!$A$8=3,Ratios!KL109,"Check Case")))</f>
        <v>0.34368409544450318</v>
      </c>
      <c r="KM23" s="445"/>
      <c r="KN23" s="231"/>
      <c r="KO23" s="382"/>
      <c r="KP23" s="411">
        <f>IF('Integrated Financial Statements'!$A$8=1,Ratios!KP69,IF('Integrated Financial Statements'!$A$8=2,Ratios!KP89,IF('Integrated Financial Statements'!$A$8=3,Ratios!KP109,"Check Case")))</f>
        <v>0.33786215071197168</v>
      </c>
      <c r="KQ23" s="445"/>
      <c r="KR23" s="231"/>
      <c r="KS23" s="83"/>
      <c r="KT23" s="457">
        <f>'Integrated Financial Statements'!KT18/'Integrated Financial Statements'!KT13</f>
        <v>0.34302757029661035</v>
      </c>
      <c r="KU23" s="458"/>
    </row>
    <row r="24" spans="1:307">
      <c r="A24"/>
      <c r="B24" s="7" t="s">
        <v>154</v>
      </c>
      <c r="C24"/>
      <c r="D24"/>
      <c r="E24"/>
      <c r="F24"/>
      <c r="H24" s="395"/>
      <c r="I24" s="436" t="s">
        <v>139</v>
      </c>
      <c r="J24" s="396"/>
      <c r="L24" s="395"/>
      <c r="M24" s="436" t="s">
        <v>139</v>
      </c>
      <c r="N24" s="396"/>
      <c r="P24" s="395"/>
      <c r="Q24" s="436" t="s">
        <v>139</v>
      </c>
      <c r="R24" s="396"/>
      <c r="T24" s="395"/>
      <c r="U24" s="436" t="s">
        <v>139</v>
      </c>
      <c r="V24" s="396"/>
      <c r="X24" s="37"/>
      <c r="Y24" s="441" t="s">
        <v>139</v>
      </c>
      <c r="Z24" s="39"/>
      <c r="AB24" s="395"/>
      <c r="AC24" s="438">
        <f>AC23/I23-1</f>
        <v>-5.8776481175131234E-3</v>
      </c>
      <c r="AD24" s="396"/>
      <c r="AF24" s="395"/>
      <c r="AG24" s="438">
        <f>AG23/M23-1</f>
        <v>-5.2548207566889604E-2</v>
      </c>
      <c r="AH24" s="396"/>
      <c r="AJ24" s="395"/>
      <c r="AK24" s="438">
        <f>AK23/Q23-1</f>
        <v>-6.8104280155642183E-2</v>
      </c>
      <c r="AL24" s="396"/>
      <c r="AN24" s="395"/>
      <c r="AO24" s="438">
        <f>AO23/U23-1</f>
        <v>-4.3520175941624606E-2</v>
      </c>
      <c r="AP24" s="396"/>
      <c r="AR24" s="37"/>
      <c r="AS24" s="268">
        <f>AS23/Y23-1</f>
        <v>-4.3194686704785878E-2</v>
      </c>
      <c r="AT24" s="39"/>
      <c r="AV24" s="395"/>
      <c r="AW24" s="438">
        <f>AW23/AC23-1</f>
        <v>-6.0443625959847314E-3</v>
      </c>
      <c r="AX24" s="396"/>
      <c r="AZ24" s="395"/>
      <c r="BA24" s="438">
        <f>BA23/AG23-1</f>
        <v>-6.1964351496730186E-2</v>
      </c>
      <c r="BB24" s="396"/>
      <c r="BD24" s="395"/>
      <c r="BE24" s="438">
        <f>BE23/AK23-1</f>
        <v>-2.3189875752057332E-2</v>
      </c>
      <c r="BF24" s="396"/>
      <c r="BH24" s="395"/>
      <c r="BI24" s="438">
        <f>BI23/AO23-1</f>
        <v>-5.1902372909654937E-2</v>
      </c>
      <c r="BJ24" s="396"/>
      <c r="BL24" s="37"/>
      <c r="BM24" s="268">
        <f>BM23/AS23-1</f>
        <v>-3.5357262491674812E-2</v>
      </c>
      <c r="BN24" s="39"/>
      <c r="BP24" s="395"/>
      <c r="BQ24" s="438">
        <f>BQ23/AW23-1</f>
        <v>1.6564452690619014E-2</v>
      </c>
      <c r="BR24" s="396"/>
      <c r="BT24" s="395"/>
      <c r="BU24" s="438">
        <f>BU23/BA23-1</f>
        <v>7.0218109865687328E-3</v>
      </c>
      <c r="BV24" s="396"/>
      <c r="BX24" s="395"/>
      <c r="BY24" s="438">
        <f>BY23/BE23-1</f>
        <v>2.6034775078804362E-2</v>
      </c>
      <c r="BZ24" s="396"/>
      <c r="CB24" s="395"/>
      <c r="CC24" s="438">
        <f>CC23/BI23-1</f>
        <v>5.5295110885366983E-2</v>
      </c>
      <c r="CD24" s="396"/>
      <c r="CF24" s="37"/>
      <c r="CG24" s="268">
        <f>CG23/BM23-1</f>
        <v>2.5896853975321932E-2</v>
      </c>
      <c r="CH24" s="39"/>
      <c r="CI24"/>
      <c r="CJ24" s="395"/>
      <c r="CK24" s="438">
        <f>CK23/BQ23-1</f>
        <v>-2.2102158278342054E-3</v>
      </c>
      <c r="CL24" s="396"/>
      <c r="CM24"/>
      <c r="CN24" s="395"/>
      <c r="CO24" s="438">
        <f>CO23/BU23-1</f>
        <v>2.4800741765896195E-2</v>
      </c>
      <c r="CP24" s="396"/>
      <c r="CQ24"/>
      <c r="CR24" s="395"/>
      <c r="CS24" s="438">
        <f>CS23/BY23-1</f>
        <v>-1.2033300072974207E-2</v>
      </c>
      <c r="CT24" s="396"/>
      <c r="CU24"/>
      <c r="CV24" s="395"/>
      <c r="CW24" s="438">
        <f>CW23/CC23-1</f>
        <v>-2.4932739508973456E-2</v>
      </c>
      <c r="CX24" s="396"/>
      <c r="CY24"/>
      <c r="CZ24" s="37"/>
      <c r="DA24" s="268">
        <f>DA23/CG23-1</f>
        <v>-3.7910763459463315E-3</v>
      </c>
      <c r="DB24" s="39"/>
      <c r="DC24"/>
      <c r="DE24" s="382"/>
      <c r="DF24" s="454">
        <f>IF('Integrated Financial Statements'!$A$8=1,Ratios!DF70,IF('Integrated Financial Statements'!$A$8=2,Ratios!DF110,IF('Integrated Financial Statements'!$A$8=3,Ratios!#REF!,"Check Case")))</f>
        <v>6.0805653732173837E-4</v>
      </c>
      <c r="DG24" s="445"/>
      <c r="DH24" s="231"/>
      <c r="DI24" s="382"/>
      <c r="DJ24" s="454">
        <f>IF('Integrated Financial Statements'!$A$8=1,Ratios!DJ70,IF('Integrated Financial Statements'!$A$8=2,Ratios!DJ110,IF('Integrated Financial Statements'!$A$8=3,Ratios!#REF!,"Check Case")))</f>
        <v>-2.0672501577788716E-2</v>
      </c>
      <c r="DK24" s="445"/>
      <c r="DL24" s="231"/>
      <c r="DM24" s="382"/>
      <c r="DN24" s="454">
        <f>IF('Integrated Financial Statements'!$A$8=1,Ratios!DN70,IF('Integrated Financial Statements'!$A$8=2,Ratios!DN110,IF('Integrated Financial Statements'!$A$8=3,Ratios!#REF!,"Check Case")))</f>
        <v>-1.932317022546734E-2</v>
      </c>
      <c r="DO24" s="445"/>
      <c r="DP24" s="231"/>
      <c r="DQ24" s="382"/>
      <c r="DR24" s="454">
        <f>IF('Integrated Financial Statements'!$A$8=1,Ratios!DR70,IF('Integrated Financial Statements'!$A$8=2,Ratios!DR110,IF('Integrated Financial Statements'!$A$8=3,Ratios!#REF!,"Check Case")))</f>
        <v>-1.6265044368721504E-2</v>
      </c>
      <c r="DS24" s="445"/>
      <c r="DT24" s="231"/>
      <c r="DU24" s="83"/>
      <c r="DV24" s="459"/>
      <c r="DW24" s="458"/>
      <c r="DY24" s="382"/>
      <c r="DZ24" s="454">
        <f>IF('Integrated Financial Statements'!$A$8=1,Ratios!DZ70,IF('Integrated Financial Statements'!$A$8=2,Ratios!DZ110,IF('Integrated Financial Statements'!$A$8=3,Ratios!#REF!,"Check Case")))</f>
        <v>6.0805653732173837E-4</v>
      </c>
      <c r="EA24" s="445"/>
      <c r="EB24" s="231"/>
      <c r="EC24" s="382"/>
      <c r="ED24" s="454">
        <f>IF('Integrated Financial Statements'!$A$8=1,Ratios!ED70,IF('Integrated Financial Statements'!$A$8=2,Ratios!ED110,IF('Integrated Financial Statements'!$A$8=3,Ratios!#REF!,"Check Case")))</f>
        <v>-2.0672501577788716E-2</v>
      </c>
      <c r="EE24" s="445"/>
      <c r="EF24" s="231"/>
      <c r="EG24" s="382"/>
      <c r="EH24" s="454">
        <f>IF('Integrated Financial Statements'!$A$8=1,Ratios!EH70,IF('Integrated Financial Statements'!$A$8=2,Ratios!EH110,IF('Integrated Financial Statements'!$A$8=3,Ratios!#REF!,"Check Case")))</f>
        <v>-1.932317022546734E-2</v>
      </c>
      <c r="EI24" s="445"/>
      <c r="EJ24" s="231"/>
      <c r="EK24" s="382"/>
      <c r="EL24" s="454">
        <f>IF('Integrated Financial Statements'!$A$8=1,Ratios!EL70,IF('Integrated Financial Statements'!$A$8=2,Ratios!EL110,IF('Integrated Financial Statements'!$A$8=3,Ratios!#REF!,"Check Case")))</f>
        <v>-1.6265044368721504E-2</v>
      </c>
      <c r="EM24" s="445"/>
      <c r="EN24" s="231"/>
      <c r="EO24" s="83"/>
      <c r="EP24" s="459"/>
      <c r="EQ24" s="458"/>
      <c r="ES24" s="382"/>
      <c r="ET24" s="454">
        <f>IF('Integrated Financial Statements'!$A$8=1,Ratios!ET70,IF('Integrated Financial Statements'!$A$8=2,Ratios!ET110,IF('Integrated Financial Statements'!$A$8=3,Ratios!#REF!,"Check Case")))</f>
        <v>6.0805653732173837E-4</v>
      </c>
      <c r="EU24" s="445"/>
      <c r="EV24" s="231"/>
      <c r="EW24" s="382"/>
      <c r="EX24" s="454">
        <f>IF('Integrated Financial Statements'!$A$8=1,Ratios!EX70,IF('Integrated Financial Statements'!$A$8=2,Ratios!EX110,IF('Integrated Financial Statements'!$A$8=3,Ratios!#REF!,"Check Case")))</f>
        <v>-2.0672501577788716E-2</v>
      </c>
      <c r="EY24" s="445"/>
      <c r="EZ24" s="231"/>
      <c r="FA24" s="382"/>
      <c r="FB24" s="454">
        <f>IF('Integrated Financial Statements'!$A$8=1,Ratios!FB70,IF('Integrated Financial Statements'!$A$8=2,Ratios!FB110,IF('Integrated Financial Statements'!$A$8=3,Ratios!#REF!,"Check Case")))</f>
        <v>-1.932317022546734E-2</v>
      </c>
      <c r="FC24" s="445"/>
      <c r="FD24" s="231"/>
      <c r="FE24" s="382"/>
      <c r="FF24" s="454">
        <f>IF('Integrated Financial Statements'!$A$8=1,Ratios!FF70,IF('Integrated Financial Statements'!$A$8=2,Ratios!FF110,IF('Integrated Financial Statements'!$A$8=3,Ratios!#REF!,"Check Case")))</f>
        <v>-1.6265044368721504E-2</v>
      </c>
      <c r="FG24" s="445"/>
      <c r="FH24" s="231"/>
      <c r="FI24" s="83"/>
      <c r="FJ24" s="459"/>
      <c r="FK24" s="458"/>
      <c r="FM24" s="382"/>
      <c r="FN24" s="454">
        <f>IF('Integrated Financial Statements'!$A$8=1,Ratios!FN70,IF('Integrated Financial Statements'!$A$8=2,Ratios!FN110,IF('Integrated Financial Statements'!$A$8=3,Ratios!#REF!,"Check Case")))</f>
        <v>6.0805653732173837E-4</v>
      </c>
      <c r="FO24" s="445"/>
      <c r="FP24" s="231"/>
      <c r="FQ24" s="382"/>
      <c r="FR24" s="454">
        <f>IF('Integrated Financial Statements'!$A$8=1,Ratios!FR70,IF('Integrated Financial Statements'!$A$8=2,Ratios!FR110,IF('Integrated Financial Statements'!$A$8=3,Ratios!#REF!,"Check Case")))</f>
        <v>-2.0672501577788716E-2</v>
      </c>
      <c r="FS24" s="445"/>
      <c r="FT24" s="231"/>
      <c r="FU24" s="382"/>
      <c r="FV24" s="454">
        <f>IF('Integrated Financial Statements'!$A$8=1,Ratios!FV70,IF('Integrated Financial Statements'!$A$8=2,Ratios!FV110,IF('Integrated Financial Statements'!$A$8=3,Ratios!#REF!,"Check Case")))</f>
        <v>-1.932317022546734E-2</v>
      </c>
      <c r="FW24" s="445"/>
      <c r="FX24" s="231"/>
      <c r="FY24" s="382"/>
      <c r="FZ24" s="454">
        <f>IF('Integrated Financial Statements'!$A$8=1,Ratios!FZ70,IF('Integrated Financial Statements'!$A$8=2,Ratios!FZ110,IF('Integrated Financial Statements'!$A$8=3,Ratios!#REF!,"Check Case")))</f>
        <v>-1.6265044368721504E-2</v>
      </c>
      <c r="GA24" s="445"/>
      <c r="GB24" s="231"/>
      <c r="GC24" s="83"/>
      <c r="GD24" s="459"/>
      <c r="GE24" s="458"/>
      <c r="GG24" s="382"/>
      <c r="GH24" s="454">
        <f>IF('Integrated Financial Statements'!$A$8=1,Ratios!GH70,IF('Integrated Financial Statements'!$A$8=2,Ratios!GH110,IF('Integrated Financial Statements'!$A$8=3,Ratios!#REF!,"Check Case")))</f>
        <v>6.0805653732173837E-4</v>
      </c>
      <c r="GI24" s="445"/>
      <c r="GJ24" s="231"/>
      <c r="GK24" s="382"/>
      <c r="GL24" s="454">
        <f>IF('Integrated Financial Statements'!$A$8=1,Ratios!GL70,IF('Integrated Financial Statements'!$A$8=2,Ratios!GL110,IF('Integrated Financial Statements'!$A$8=3,Ratios!#REF!,"Check Case")))</f>
        <v>-2.0672501577788716E-2</v>
      </c>
      <c r="GM24" s="445"/>
      <c r="GN24" s="231"/>
      <c r="GO24" s="382"/>
      <c r="GP24" s="454">
        <f>IF('Integrated Financial Statements'!$A$8=1,Ratios!GP70,IF('Integrated Financial Statements'!$A$8=2,Ratios!GP110,IF('Integrated Financial Statements'!$A$8=3,Ratios!#REF!,"Check Case")))</f>
        <v>-1.932317022546734E-2</v>
      </c>
      <c r="GQ24" s="445"/>
      <c r="GR24" s="231"/>
      <c r="GS24" s="382"/>
      <c r="GT24" s="454">
        <f>IF('Integrated Financial Statements'!$A$8=1,Ratios!GT70,IF('Integrated Financial Statements'!$A$8=2,Ratios!GT110,IF('Integrated Financial Statements'!$A$8=3,Ratios!#REF!,"Check Case")))</f>
        <v>-1.6265044368721504E-2</v>
      </c>
      <c r="GU24" s="445"/>
      <c r="GV24" s="231"/>
      <c r="GW24" s="83"/>
      <c r="GX24" s="459"/>
      <c r="GY24" s="39"/>
      <c r="HA24" s="382"/>
      <c r="HB24" s="454">
        <f>IF('Integrated Financial Statements'!$A$8=1,Ratios!HB70,IF('Integrated Financial Statements'!$A$8=2,Ratios!HB110,IF('Integrated Financial Statements'!$A$8=3,Ratios!#REF!,"Check Case")))</f>
        <v>6.0805653732173837E-4</v>
      </c>
      <c r="HC24" s="445"/>
      <c r="HD24" s="231"/>
      <c r="HE24" s="382"/>
      <c r="HF24" s="454">
        <f>IF('Integrated Financial Statements'!$A$8=1,Ratios!HF70,IF('Integrated Financial Statements'!$A$8=2,Ratios!HF110,IF('Integrated Financial Statements'!$A$8=3,Ratios!#REF!,"Check Case")))</f>
        <v>-2.0672501577788716E-2</v>
      </c>
      <c r="HG24" s="445"/>
      <c r="HH24" s="231"/>
      <c r="HI24" s="382"/>
      <c r="HJ24" s="454">
        <f>IF('Integrated Financial Statements'!$A$8=1,Ratios!HJ70,IF('Integrated Financial Statements'!$A$8=2,Ratios!HJ110,IF('Integrated Financial Statements'!$A$8=3,Ratios!#REF!,"Check Case")))</f>
        <v>-1.932317022546734E-2</v>
      </c>
      <c r="HK24" s="445"/>
      <c r="HL24" s="231"/>
      <c r="HM24" s="382"/>
      <c r="HN24" s="454">
        <f>IF('Integrated Financial Statements'!$A$8=1,Ratios!HN70,IF('Integrated Financial Statements'!$A$8=2,Ratios!HN110,IF('Integrated Financial Statements'!$A$8=3,Ratios!#REF!,"Check Case")))</f>
        <v>-1.6265044368721504E-2</v>
      </c>
      <c r="HO24" s="445"/>
      <c r="HP24" s="231"/>
      <c r="HQ24" s="83"/>
      <c r="HR24" s="459"/>
      <c r="HS24" s="458"/>
      <c r="HU24" s="382"/>
      <c r="HV24" s="454">
        <f>IF('Integrated Financial Statements'!$A$8=1,Ratios!HV70,IF('Integrated Financial Statements'!$A$8=2,Ratios!HV110,IF('Integrated Financial Statements'!$A$8=3,Ratios!#REF!,"Check Case")))</f>
        <v>6.0805653732173837E-4</v>
      </c>
      <c r="HW24" s="445"/>
      <c r="HX24" s="231"/>
      <c r="HY24" s="382"/>
      <c r="HZ24" s="454">
        <f>IF('Integrated Financial Statements'!$A$8=1,Ratios!HZ70,IF('Integrated Financial Statements'!$A$8=2,Ratios!HZ110,IF('Integrated Financial Statements'!$A$8=3,Ratios!#REF!,"Check Case")))</f>
        <v>-2.0672501577788716E-2</v>
      </c>
      <c r="IA24" s="445"/>
      <c r="IB24" s="231"/>
      <c r="IC24" s="382"/>
      <c r="ID24" s="454">
        <f>IF('Integrated Financial Statements'!$A$8=1,Ratios!ID70,IF('Integrated Financial Statements'!$A$8=2,Ratios!ID110,IF('Integrated Financial Statements'!$A$8=3,Ratios!#REF!,"Check Case")))</f>
        <v>-1.932317022546734E-2</v>
      </c>
      <c r="IE24" s="445"/>
      <c r="IF24" s="231"/>
      <c r="IG24" s="382"/>
      <c r="IH24" s="454">
        <f>IF('Integrated Financial Statements'!$A$8=1,Ratios!IH70,IF('Integrated Financial Statements'!$A$8=2,Ratios!IH110,IF('Integrated Financial Statements'!$A$8=3,Ratios!#REF!,"Check Case")))</f>
        <v>-1.6265044368721504E-2</v>
      </c>
      <c r="II24" s="445"/>
      <c r="IJ24" s="231"/>
      <c r="IK24" s="83"/>
      <c r="IL24" s="459"/>
      <c r="IM24" s="458"/>
      <c r="IO24" s="382"/>
      <c r="IP24" s="454">
        <f>IF('Integrated Financial Statements'!$A$8=1,Ratios!IP70,IF('Integrated Financial Statements'!$A$8=2,Ratios!IP110,IF('Integrated Financial Statements'!$A$8=3,Ratios!#REF!,"Check Case")))</f>
        <v>6.0805653732173837E-4</v>
      </c>
      <c r="IQ24" s="445"/>
      <c r="IR24" s="231"/>
      <c r="IS24" s="382"/>
      <c r="IT24" s="454">
        <f>IF('Integrated Financial Statements'!$A$8=1,Ratios!IT70,IF('Integrated Financial Statements'!$A$8=2,Ratios!IT110,IF('Integrated Financial Statements'!$A$8=3,Ratios!#REF!,"Check Case")))</f>
        <v>-2.0672501577788716E-2</v>
      </c>
      <c r="IU24" s="445"/>
      <c r="IV24" s="231"/>
      <c r="IW24" s="382"/>
      <c r="IX24" s="454">
        <f>IF('Integrated Financial Statements'!$A$8=1,Ratios!IX70,IF('Integrated Financial Statements'!$A$8=2,Ratios!IX110,IF('Integrated Financial Statements'!$A$8=3,Ratios!#REF!,"Check Case")))</f>
        <v>-1.932317022546734E-2</v>
      </c>
      <c r="IY24" s="445"/>
      <c r="IZ24" s="231"/>
      <c r="JA24" s="382"/>
      <c r="JB24" s="454">
        <f>IF('Integrated Financial Statements'!$A$8=1,Ratios!JB70,IF('Integrated Financial Statements'!$A$8=2,Ratios!JB110,IF('Integrated Financial Statements'!$A$8=3,Ratios!#REF!,"Check Case")))</f>
        <v>-1.6265044368721504E-2</v>
      </c>
      <c r="JC24" s="445"/>
      <c r="JD24" s="231"/>
      <c r="JE24" s="83"/>
      <c r="JF24" s="459"/>
      <c r="JG24" s="458"/>
      <c r="JI24" s="382"/>
      <c r="JJ24" s="454">
        <f>IF('Integrated Financial Statements'!$A$8=1,Ratios!JJ70,IF('Integrated Financial Statements'!$A$8=2,Ratios!JJ110,IF('Integrated Financial Statements'!$A$8=3,Ratios!#REF!,"Check Case")))</f>
        <v>6.0805653732173837E-4</v>
      </c>
      <c r="JK24" s="445"/>
      <c r="JL24" s="231"/>
      <c r="JM24" s="382"/>
      <c r="JN24" s="454">
        <f>IF('Integrated Financial Statements'!$A$8=1,Ratios!JN70,IF('Integrated Financial Statements'!$A$8=2,Ratios!JN110,IF('Integrated Financial Statements'!$A$8=3,Ratios!#REF!,"Check Case")))</f>
        <v>-2.0672501577788716E-2</v>
      </c>
      <c r="JO24" s="445"/>
      <c r="JP24" s="231"/>
      <c r="JQ24" s="382"/>
      <c r="JR24" s="454">
        <f>IF('Integrated Financial Statements'!$A$8=1,Ratios!JR70,IF('Integrated Financial Statements'!$A$8=2,Ratios!JR110,IF('Integrated Financial Statements'!$A$8=3,Ratios!#REF!,"Check Case")))</f>
        <v>-1.932317022546734E-2</v>
      </c>
      <c r="JS24" s="445"/>
      <c r="JT24" s="231"/>
      <c r="JU24" s="382"/>
      <c r="JV24" s="454">
        <f>IF('Integrated Financial Statements'!$A$8=1,Ratios!JV70,IF('Integrated Financial Statements'!$A$8=2,Ratios!JV110,IF('Integrated Financial Statements'!$A$8=3,Ratios!#REF!,"Check Case")))</f>
        <v>-1.6265044368721504E-2</v>
      </c>
      <c r="JW24" s="445"/>
      <c r="JX24" s="231"/>
      <c r="JY24" s="83"/>
      <c r="JZ24" s="459"/>
      <c r="KA24" s="458"/>
      <c r="KC24" s="382"/>
      <c r="KD24" s="454">
        <f>IF('Integrated Financial Statements'!$A$8=1,Ratios!KD70,IF('Integrated Financial Statements'!$A$8=2,Ratios!KD110,IF('Integrated Financial Statements'!$A$8=3,Ratios!#REF!,"Check Case")))</f>
        <v>6.0805653732173837E-4</v>
      </c>
      <c r="KE24" s="445"/>
      <c r="KF24" s="231"/>
      <c r="KG24" s="382"/>
      <c r="KH24" s="454">
        <f>IF('Integrated Financial Statements'!$A$8=1,Ratios!KH70,IF('Integrated Financial Statements'!$A$8=2,Ratios!KH110,IF('Integrated Financial Statements'!$A$8=3,Ratios!#REF!,"Check Case")))</f>
        <v>-2.0672501577788716E-2</v>
      </c>
      <c r="KI24" s="445"/>
      <c r="KJ24" s="231"/>
      <c r="KK24" s="382"/>
      <c r="KL24" s="454">
        <f>IF('Integrated Financial Statements'!$A$8=1,Ratios!KL70,IF('Integrated Financial Statements'!$A$8=2,Ratios!KL110,IF('Integrated Financial Statements'!$A$8=3,Ratios!#REF!,"Check Case")))</f>
        <v>-1.932317022546734E-2</v>
      </c>
      <c r="KM24" s="445"/>
      <c r="KN24" s="231"/>
      <c r="KO24" s="382"/>
      <c r="KP24" s="454">
        <f>IF('Integrated Financial Statements'!$A$8=1,Ratios!KP70,IF('Integrated Financial Statements'!$A$8=2,Ratios!KP110,IF('Integrated Financial Statements'!$A$8=3,Ratios!#REF!,"Check Case")))</f>
        <v>-1.6265044368721504E-2</v>
      </c>
      <c r="KQ24" s="445"/>
      <c r="KR24" s="231"/>
      <c r="KS24" s="83"/>
      <c r="KT24" s="459"/>
      <c r="KU24" s="458"/>
    </row>
    <row r="25" spans="1:307">
      <c r="A25" t="s">
        <v>300</v>
      </c>
      <c r="C25"/>
      <c r="D25"/>
      <c r="E25"/>
      <c r="F25"/>
      <c r="H25" s="395"/>
      <c r="I25" s="436">
        <f>'Integrated Financial Statements'!I154/'Integrated Financial Statements'!I14</f>
        <v>-2.3274806043282973E-2</v>
      </c>
      <c r="J25" s="396"/>
      <c r="L25" s="395"/>
      <c r="M25" s="436">
        <f>'Integrated Financial Statements'!M154/'Integrated Financial Statements'!M14</f>
        <v>-2.2201742627345845E-2</v>
      </c>
      <c r="N25" s="396"/>
      <c r="P25" s="395"/>
      <c r="Q25" s="436">
        <f>'Integrated Financial Statements'!Q154/'Integrated Financial Statements'!Q14</f>
        <v>-2.9414188020103815E-2</v>
      </c>
      <c r="R25" s="396"/>
      <c r="T25" s="395"/>
      <c r="U25" s="436">
        <f>'Integrated Financial Statements'!U154/'Integrated Financial Statements'!U14</f>
        <v>-2.4916296815385812E-2</v>
      </c>
      <c r="V25" s="396"/>
      <c r="X25" s="37"/>
      <c r="Y25" s="669">
        <f>'Integrated Financial Statements'!Y154/'Integrated Financial Statements'!Y14</f>
        <v>-2.4958808811863062E-2</v>
      </c>
      <c r="Z25" s="39"/>
      <c r="AB25" s="395"/>
      <c r="AC25" s="436">
        <f>'Integrated Financial Statements'!AC154/'Integrated Financial Statements'!AC14</f>
        <v>-2.0659202018609053E-2</v>
      </c>
      <c r="AD25" s="396"/>
      <c r="AF25" s="395"/>
      <c r="AG25" s="436">
        <f>'Integrated Financial Statements'!AG154/'Integrated Financial Statements'!AG14</f>
        <v>-2.6326821497442778E-2</v>
      </c>
      <c r="AH25" s="396"/>
      <c r="AJ25" s="395"/>
      <c r="AK25" s="436">
        <f>'Integrated Financial Statements'!AK154/'Integrated Financial Statements'!AK14</f>
        <v>-2.5333333333333333E-2</v>
      </c>
      <c r="AL25" s="396"/>
      <c r="AN25" s="395"/>
      <c r="AO25" s="436">
        <f>'Integrated Financial Statements'!AO154/'Integrated Financial Statements'!AO14</f>
        <v>-2.1047634119322679E-2</v>
      </c>
      <c r="AP25" s="396"/>
      <c r="AR25" s="37"/>
      <c r="AS25" s="669">
        <f>'Integrated Financial Statements'!AS154/'Integrated Financial Statements'!AS14</f>
        <v>-2.3270453022519139E-2</v>
      </c>
      <c r="AT25" s="39"/>
      <c r="AV25" s="395"/>
      <c r="AW25" s="436">
        <f>'Integrated Financial Statements'!AW154/'Integrated Financial Statements'!AW14</f>
        <v>-2.2263601036269429E-2</v>
      </c>
      <c r="AX25" s="396"/>
      <c r="AZ25" s="395"/>
      <c r="BA25" s="436">
        <f>'Integrated Financial Statements'!BA154/'Integrated Financial Statements'!BA14</f>
        <v>-2.1675302245250432E-2</v>
      </c>
      <c r="BB25" s="396"/>
      <c r="BD25" s="395"/>
      <c r="BE25" s="436">
        <f>'Integrated Financial Statements'!BE154/'Integrated Financial Statements'!BE14</f>
        <v>-1.9262981574539362E-2</v>
      </c>
      <c r="BF25" s="396"/>
      <c r="BH25" s="395"/>
      <c r="BI25" s="436">
        <f>'Integrated Financial Statements'!BI154/'Integrated Financial Statements'!BI14</f>
        <v>-1.7143328113409708E-2</v>
      </c>
      <c r="BJ25" s="396"/>
      <c r="BL25" s="37"/>
      <c r="BM25" s="669">
        <f>'Integrated Financial Statements'!BM154/'Integrated Financial Statements'!BM14</f>
        <v>-2.008124153733986E-2</v>
      </c>
      <c r="BN25" s="39"/>
      <c r="BP25" s="395"/>
      <c r="BQ25" s="436">
        <f>'Integrated Financial Statements'!BQ154/'Integrated Financial Statements'!BQ14</f>
        <v>-1.3843111404087014E-2</v>
      </c>
      <c r="BR25" s="396"/>
      <c r="BT25" s="395"/>
      <c r="BU25" s="436">
        <f>'Integrated Financial Statements'!BU154/'Integrated Financial Statements'!BU14</f>
        <v>-1.7750483721712795E-2</v>
      </c>
      <c r="BV25" s="396"/>
      <c r="BX25" s="395"/>
      <c r="BY25" s="436">
        <f>'Integrated Financial Statements'!BY154/'Integrated Financial Statements'!BY14</f>
        <v>3.129262617347348E-3</v>
      </c>
      <c r="BZ25" s="396"/>
      <c r="CB25" s="395"/>
      <c r="CC25" s="436">
        <f>'Integrated Financial Statements'!CC154/'Integrated Financial Statements'!CC14</f>
        <v>-1.6661476175646218E-2</v>
      </c>
      <c r="CD25" s="396"/>
      <c r="CF25" s="37"/>
      <c r="CG25" s="669">
        <f>'Integrated Financial Statements'!CG154/'Integrated Financial Statements'!CG14</f>
        <v>-1.1230488546523414E-2</v>
      </c>
      <c r="CH25" s="39"/>
      <c r="CI25"/>
      <c r="CJ25" s="395"/>
      <c r="CK25" s="436">
        <f>'Integrated Financial Statements'!CK154/'Integrated Financial Statements'!CK14</f>
        <v>-1.6217870257037945E-2</v>
      </c>
      <c r="CL25" s="396"/>
      <c r="CM25"/>
      <c r="CN25" s="395"/>
      <c r="CO25" s="436">
        <f>'Integrated Financial Statements'!CO154/'Integrated Financial Statements'!CO14</f>
        <v>-2.0970592961594085E-2</v>
      </c>
      <c r="CP25" s="396"/>
      <c r="CQ25"/>
      <c r="CR25" s="395"/>
      <c r="CS25" s="436">
        <f>'Integrated Financial Statements'!CS154/'Integrated Financial Statements'!CS14</f>
        <v>-1.7595307917888565E-2</v>
      </c>
      <c r="CT25" s="396"/>
      <c r="CU25"/>
      <c r="CV25" s="395"/>
      <c r="CW25" s="436">
        <f>'Integrated Financial Statements'!CW154/'Integrated Financial Statements'!CW14</f>
        <v>-1.5490020851951147E-2</v>
      </c>
      <c r="CX25" s="396"/>
      <c r="CY25"/>
      <c r="CZ25" s="37"/>
      <c r="DA25" s="669">
        <f>'Integrated Financial Statements'!DA154/'Integrated Financial Statements'!DA14</f>
        <v>-1.751310110974106E-2</v>
      </c>
      <c r="DB25" s="39"/>
      <c r="DC25"/>
      <c r="DE25" s="382"/>
      <c r="DF25" s="454">
        <f>IF('Integrated Financial Statements'!$A$8=1,-Ratios!DF71,IF('Integrated Financial Statements'!$A$8=2,-Ratios!DF91,IF('Integrated Financial Statements'!$A$8=3,-Ratios!DF111,"Check Case")))</f>
        <v>-1.4999999999999999E-2</v>
      </c>
      <c r="DG25" s="445"/>
      <c r="DH25" s="231"/>
      <c r="DI25" s="382"/>
      <c r="DJ25" s="454">
        <f>IF('Integrated Financial Statements'!$A$8=1,-Ratios!DJ71,IF('Integrated Financial Statements'!$A$8=2,-Ratios!DJ91,IF('Integrated Financial Statements'!$A$8=3,-Ratios!DJ111,"Check Case")))</f>
        <v>-1.4999999999999999E-2</v>
      </c>
      <c r="DK25" s="445"/>
      <c r="DL25" s="231"/>
      <c r="DM25" s="382"/>
      <c r="DN25" s="454">
        <f>IF('Integrated Financial Statements'!$A$8=1,-Ratios!DN71,IF('Integrated Financial Statements'!$A$8=2,-Ratios!DN91,IF('Integrated Financial Statements'!$A$8=3,-Ratios!DN111,"Check Case")))</f>
        <v>-1.4999999999999999E-2</v>
      </c>
      <c r="DO25" s="445"/>
      <c r="DP25" s="231"/>
      <c r="DQ25" s="382"/>
      <c r="DR25" s="454">
        <f>IF('Integrated Financial Statements'!$A$8=1,-Ratios!DR71,IF('Integrated Financial Statements'!$A$8=2,-Ratios!DR91,IF('Integrated Financial Statements'!$A$8=3,-Ratios!DR111,"Check Case")))</f>
        <v>-1.4999999999999999E-2</v>
      </c>
      <c r="DS25" s="445"/>
      <c r="DT25" s="231"/>
      <c r="DU25" s="83"/>
      <c r="DV25" s="459"/>
      <c r="DW25" s="458"/>
      <c r="DY25" s="382"/>
      <c r="DZ25" s="454">
        <f>IF('Integrated Financial Statements'!$A$8=1,-Ratios!DZ71,IF('Integrated Financial Statements'!$A$8=2,-Ratios!DZ91,IF('Integrated Financial Statements'!$A$8=3,-Ratios!DZ111,"Check Case")))</f>
        <v>-1.4999999999999999E-2</v>
      </c>
      <c r="EA25" s="445"/>
      <c r="EB25" s="231"/>
      <c r="EC25" s="382"/>
      <c r="ED25" s="454">
        <f>IF('Integrated Financial Statements'!$A$8=1,-Ratios!ED71,IF('Integrated Financial Statements'!$A$8=2,-Ratios!ED91,IF('Integrated Financial Statements'!$A$8=3,-Ratios!ED111,"Check Case")))</f>
        <v>-1.4999999999999999E-2</v>
      </c>
      <c r="EE25" s="445"/>
      <c r="EF25" s="231"/>
      <c r="EG25" s="382"/>
      <c r="EH25" s="454">
        <f>IF('Integrated Financial Statements'!$A$8=1,-Ratios!EH71,IF('Integrated Financial Statements'!$A$8=2,-Ratios!EH91,IF('Integrated Financial Statements'!$A$8=3,-Ratios!EH111,"Check Case")))</f>
        <v>-1.4999999999999999E-2</v>
      </c>
      <c r="EI25" s="445"/>
      <c r="EJ25" s="231"/>
      <c r="EK25" s="382"/>
      <c r="EL25" s="454">
        <f>IF('Integrated Financial Statements'!$A$8=1,-Ratios!EL71,IF('Integrated Financial Statements'!$A$8=2,-Ratios!EL91,IF('Integrated Financial Statements'!$A$8=3,-Ratios!EL111,"Check Case")))</f>
        <v>-1.4999999999999999E-2</v>
      </c>
      <c r="EM25" s="445"/>
      <c r="EN25" s="231"/>
      <c r="EO25" s="83"/>
      <c r="EP25" s="459"/>
      <c r="EQ25" s="458"/>
      <c r="ES25" s="382"/>
      <c r="ET25" s="454">
        <f>IF('Integrated Financial Statements'!$A$8=1,-Ratios!ET71,IF('Integrated Financial Statements'!$A$8=2,-Ratios!ET91,IF('Integrated Financial Statements'!$A$8=3,-Ratios!ET111,"Check Case")))</f>
        <v>-0.03</v>
      </c>
      <c r="EU25" s="445"/>
      <c r="EV25" s="231"/>
      <c r="EW25" s="382"/>
      <c r="EX25" s="454">
        <f>IF('Integrated Financial Statements'!$A$8=1,-Ratios!EX71,IF('Integrated Financial Statements'!$A$8=2,-Ratios!EX91,IF('Integrated Financial Statements'!$A$8=3,-Ratios!EX111,"Check Case")))</f>
        <v>-0.03</v>
      </c>
      <c r="EY25" s="445"/>
      <c r="EZ25" s="231"/>
      <c r="FA25" s="382"/>
      <c r="FB25" s="454">
        <f>IF('Integrated Financial Statements'!$A$8=1,-Ratios!FB71,IF('Integrated Financial Statements'!$A$8=2,-Ratios!FB91,IF('Integrated Financial Statements'!$A$8=3,-Ratios!FB111,"Check Case")))</f>
        <v>-0.03</v>
      </c>
      <c r="FC25" s="445"/>
      <c r="FD25" s="231"/>
      <c r="FE25" s="382"/>
      <c r="FF25" s="454">
        <f>IF('Integrated Financial Statements'!$A$8=1,-Ratios!FF71,IF('Integrated Financial Statements'!$A$8=2,-Ratios!FF91,IF('Integrated Financial Statements'!$A$8=3,-Ratios!FF111,"Check Case")))</f>
        <v>-0.03</v>
      </c>
      <c r="FG25" s="445"/>
      <c r="FH25" s="231"/>
      <c r="FI25" s="83"/>
      <c r="FJ25" s="459"/>
      <c r="FK25" s="458"/>
      <c r="FM25" s="382"/>
      <c r="FN25" s="454">
        <f>IF('Integrated Financial Statements'!$A$8=1,-Ratios!FN71,IF('Integrated Financial Statements'!$A$8=2,-Ratios!FN91,IF('Integrated Financial Statements'!$A$8=3,-Ratios!FN111,"Check Case")))</f>
        <v>-0.03</v>
      </c>
      <c r="FO25" s="445"/>
      <c r="FP25" s="231"/>
      <c r="FQ25" s="382"/>
      <c r="FR25" s="454">
        <f>IF('Integrated Financial Statements'!$A$8=1,-Ratios!FR71,IF('Integrated Financial Statements'!$A$8=2,-Ratios!FR91,IF('Integrated Financial Statements'!$A$8=3,-Ratios!FR111,"Check Case")))</f>
        <v>-0.03</v>
      </c>
      <c r="FS25" s="445"/>
      <c r="FT25" s="231"/>
      <c r="FU25" s="382"/>
      <c r="FV25" s="454">
        <f>IF('Integrated Financial Statements'!$A$8=1,-Ratios!FV71,IF('Integrated Financial Statements'!$A$8=2,-Ratios!FV91,IF('Integrated Financial Statements'!$A$8=3,-Ratios!FV111,"Check Case")))</f>
        <v>-0.03</v>
      </c>
      <c r="FW25" s="445"/>
      <c r="FX25" s="231"/>
      <c r="FY25" s="382"/>
      <c r="FZ25" s="454">
        <f>IF('Integrated Financial Statements'!$A$8=1,-Ratios!FZ71,IF('Integrated Financial Statements'!$A$8=2,-Ratios!FZ91,IF('Integrated Financial Statements'!$A$8=3,-Ratios!FZ111,"Check Case")))</f>
        <v>-0.03</v>
      </c>
      <c r="GA25" s="445"/>
      <c r="GB25" s="231"/>
      <c r="GC25" s="83"/>
      <c r="GD25" s="459"/>
      <c r="GE25" s="458"/>
      <c r="GG25" s="382"/>
      <c r="GH25" s="454">
        <f>IF('Integrated Financial Statements'!$A$8=1,-Ratios!GH71,IF('Integrated Financial Statements'!$A$8=2,-Ratios!GH91,IF('Integrated Financial Statements'!$A$8=3,-Ratios!GH111,"Check Case")))</f>
        <v>-0.03</v>
      </c>
      <c r="GI25" s="445"/>
      <c r="GJ25" s="231"/>
      <c r="GK25" s="382"/>
      <c r="GL25" s="454">
        <f>IF('Integrated Financial Statements'!$A$8=1,-Ratios!GL71,IF('Integrated Financial Statements'!$A$8=2,-Ratios!GL91,IF('Integrated Financial Statements'!$A$8=3,-Ratios!GL111,"Check Case")))</f>
        <v>-0.03</v>
      </c>
      <c r="GM25" s="445"/>
      <c r="GN25" s="231"/>
      <c r="GO25" s="382"/>
      <c r="GP25" s="454">
        <f>IF('Integrated Financial Statements'!$A$8=1,-Ratios!GP71,IF('Integrated Financial Statements'!$A$8=2,-Ratios!GP91,IF('Integrated Financial Statements'!$A$8=3,-Ratios!GP111,"Check Case")))</f>
        <v>-0.03</v>
      </c>
      <c r="GQ25" s="445"/>
      <c r="GR25" s="231"/>
      <c r="GS25" s="382"/>
      <c r="GT25" s="454">
        <f>IF('Integrated Financial Statements'!$A$8=1,-Ratios!GT71,IF('Integrated Financial Statements'!$A$8=2,-Ratios!GT91,IF('Integrated Financial Statements'!$A$8=3,-Ratios!GT111,"Check Case")))</f>
        <v>-0.03</v>
      </c>
      <c r="GU25" s="445"/>
      <c r="GV25" s="231"/>
      <c r="GW25" s="83"/>
      <c r="GX25" s="459"/>
      <c r="GY25" s="39"/>
      <c r="HA25" s="382"/>
      <c r="HB25" s="454">
        <f>IF('Integrated Financial Statements'!$A$8=1,-Ratios!HB71,IF('Integrated Financial Statements'!$A$8=2,-Ratios!HB91,IF('Integrated Financial Statements'!$A$8=3,-Ratios!HB111,"Check Case")))</f>
        <v>-1.4999999999999999E-2</v>
      </c>
      <c r="HC25" s="445"/>
      <c r="HD25" s="231"/>
      <c r="HE25" s="382"/>
      <c r="HF25" s="454">
        <f>IF('Integrated Financial Statements'!$A$8=1,-Ratios!HF71,IF('Integrated Financial Statements'!$A$8=2,-Ratios!HF91,IF('Integrated Financial Statements'!$A$8=3,-Ratios!HF111,"Check Case")))</f>
        <v>-1.4999999999999999E-2</v>
      </c>
      <c r="HG25" s="445"/>
      <c r="HH25" s="231"/>
      <c r="HI25" s="382"/>
      <c r="HJ25" s="454">
        <f>IF('Integrated Financial Statements'!$A$8=1,-Ratios!HJ71,IF('Integrated Financial Statements'!$A$8=2,-Ratios!HJ91,IF('Integrated Financial Statements'!$A$8=3,-Ratios!HJ111,"Check Case")))</f>
        <v>-1.4999999999999999E-2</v>
      </c>
      <c r="HK25" s="445"/>
      <c r="HL25" s="231"/>
      <c r="HM25" s="382"/>
      <c r="HN25" s="454">
        <f>IF('Integrated Financial Statements'!$A$8=1,-Ratios!HN71,IF('Integrated Financial Statements'!$A$8=2,-Ratios!HN91,IF('Integrated Financial Statements'!$A$8=3,-Ratios!HN111,"Check Case")))</f>
        <v>-1.4999999999999999E-2</v>
      </c>
      <c r="HO25" s="445"/>
      <c r="HP25" s="231"/>
      <c r="HQ25" s="83"/>
      <c r="HR25" s="459"/>
      <c r="HS25" s="458"/>
      <c r="HU25" s="382"/>
      <c r="HV25" s="454">
        <f>IF('Integrated Financial Statements'!$A$8=1,-Ratios!HV71,IF('Integrated Financial Statements'!$A$8=2,-Ratios!HV91,IF('Integrated Financial Statements'!$A$8=3,-Ratios!HV111,"Check Case")))</f>
        <v>-1.4999999999999999E-2</v>
      </c>
      <c r="HW25" s="445"/>
      <c r="HX25" s="231"/>
      <c r="HY25" s="382"/>
      <c r="HZ25" s="454">
        <f>IF('Integrated Financial Statements'!$A$8=1,-Ratios!HZ71,IF('Integrated Financial Statements'!$A$8=2,-Ratios!HZ91,IF('Integrated Financial Statements'!$A$8=3,-Ratios!HZ111,"Check Case")))</f>
        <v>-1.4999999999999999E-2</v>
      </c>
      <c r="IA25" s="445"/>
      <c r="IB25" s="231"/>
      <c r="IC25" s="382"/>
      <c r="ID25" s="454">
        <f>IF('Integrated Financial Statements'!$A$8=1,-Ratios!ID71,IF('Integrated Financial Statements'!$A$8=2,-Ratios!ID91,IF('Integrated Financial Statements'!$A$8=3,-Ratios!ID111,"Check Case")))</f>
        <v>-1.4999999999999999E-2</v>
      </c>
      <c r="IE25" s="445"/>
      <c r="IF25" s="231"/>
      <c r="IG25" s="382"/>
      <c r="IH25" s="454">
        <f>IF('Integrated Financial Statements'!$A$8=1,-Ratios!IH71,IF('Integrated Financial Statements'!$A$8=2,-Ratios!IH91,IF('Integrated Financial Statements'!$A$8=3,-Ratios!IH111,"Check Case")))</f>
        <v>-1.4999999999999999E-2</v>
      </c>
      <c r="II25" s="445"/>
      <c r="IJ25" s="231"/>
      <c r="IK25" s="83"/>
      <c r="IL25" s="459"/>
      <c r="IM25" s="458"/>
      <c r="IO25" s="382"/>
      <c r="IP25" s="454">
        <f>IF('Integrated Financial Statements'!$A$8=1,-Ratios!IP71,IF('Integrated Financial Statements'!$A$8=2,-Ratios!IP91,IF('Integrated Financial Statements'!$A$8=3,-Ratios!IP111,"Check Case")))</f>
        <v>-1.4999999999999999E-2</v>
      </c>
      <c r="IQ25" s="445"/>
      <c r="IR25" s="231"/>
      <c r="IS25" s="382"/>
      <c r="IT25" s="454">
        <f>IF('Integrated Financial Statements'!$A$8=1,-Ratios!IT71,IF('Integrated Financial Statements'!$A$8=2,-Ratios!IT91,IF('Integrated Financial Statements'!$A$8=3,-Ratios!IT111,"Check Case")))</f>
        <v>-1.4999999999999999E-2</v>
      </c>
      <c r="IU25" s="445"/>
      <c r="IV25" s="231"/>
      <c r="IW25" s="382"/>
      <c r="IX25" s="454">
        <f>IF('Integrated Financial Statements'!$A$8=1,-Ratios!IX71,IF('Integrated Financial Statements'!$A$8=2,-Ratios!IX91,IF('Integrated Financial Statements'!$A$8=3,-Ratios!IX111,"Check Case")))</f>
        <v>-1.4999999999999999E-2</v>
      </c>
      <c r="IY25" s="445"/>
      <c r="IZ25" s="231"/>
      <c r="JA25" s="382"/>
      <c r="JB25" s="454">
        <f>IF('Integrated Financial Statements'!$A$8=1,-Ratios!JB71,IF('Integrated Financial Statements'!$A$8=2,-Ratios!JB91,IF('Integrated Financial Statements'!$A$8=3,-Ratios!JB111,"Check Case")))</f>
        <v>-1.4999999999999999E-2</v>
      </c>
      <c r="JC25" s="445"/>
      <c r="JD25" s="231"/>
      <c r="JE25" s="83"/>
      <c r="JF25" s="459"/>
      <c r="JG25" s="458"/>
      <c r="JI25" s="382"/>
      <c r="JJ25" s="454">
        <f>IF('Integrated Financial Statements'!$A$8=1,-Ratios!JJ71,IF('Integrated Financial Statements'!$A$8=2,-Ratios!JJ91,IF('Integrated Financial Statements'!$A$8=3,-Ratios!JJ111,"Check Case")))</f>
        <v>-1.4999999999999999E-2</v>
      </c>
      <c r="JK25" s="445"/>
      <c r="JL25" s="231"/>
      <c r="JM25" s="382"/>
      <c r="JN25" s="454">
        <f>IF('Integrated Financial Statements'!$A$8=1,-Ratios!JN71,IF('Integrated Financial Statements'!$A$8=2,-Ratios!JN91,IF('Integrated Financial Statements'!$A$8=3,-Ratios!JN111,"Check Case")))</f>
        <v>-1.4999999999999999E-2</v>
      </c>
      <c r="JO25" s="445"/>
      <c r="JP25" s="231"/>
      <c r="JQ25" s="382"/>
      <c r="JR25" s="454">
        <f>IF('Integrated Financial Statements'!$A$8=1,-Ratios!JR71,IF('Integrated Financial Statements'!$A$8=2,-Ratios!JR91,IF('Integrated Financial Statements'!$A$8=3,-Ratios!JR111,"Check Case")))</f>
        <v>-1.4999999999999999E-2</v>
      </c>
      <c r="JS25" s="445"/>
      <c r="JT25" s="231"/>
      <c r="JU25" s="382"/>
      <c r="JV25" s="454">
        <f>IF('Integrated Financial Statements'!$A$8=1,-Ratios!JV71,IF('Integrated Financial Statements'!$A$8=2,-Ratios!JV91,IF('Integrated Financial Statements'!$A$8=3,-Ratios!JV111,"Check Case")))</f>
        <v>-1.4999999999999999E-2</v>
      </c>
      <c r="JW25" s="445"/>
      <c r="JX25" s="231"/>
      <c r="JY25" s="83"/>
      <c r="JZ25" s="459"/>
      <c r="KA25" s="458"/>
      <c r="KC25" s="382"/>
      <c r="KD25" s="454">
        <f>IF('Integrated Financial Statements'!$A$8=1,-Ratios!KD71,IF('Integrated Financial Statements'!$A$8=2,-Ratios!KD91,IF('Integrated Financial Statements'!$A$8=3,-Ratios!KD111,"Check Case")))</f>
        <v>-1.4999999999999999E-2</v>
      </c>
      <c r="KE25" s="445"/>
      <c r="KF25" s="231"/>
      <c r="KG25" s="382"/>
      <c r="KH25" s="454">
        <f>IF('Integrated Financial Statements'!$A$8=1,-Ratios!KH71,IF('Integrated Financial Statements'!$A$8=2,-Ratios!KH91,IF('Integrated Financial Statements'!$A$8=3,-Ratios!KH111,"Check Case")))</f>
        <v>-1.4999999999999999E-2</v>
      </c>
      <c r="KI25" s="445"/>
      <c r="KJ25" s="231"/>
      <c r="KK25" s="382"/>
      <c r="KL25" s="454">
        <f>IF('Integrated Financial Statements'!$A$8=1,-Ratios!KL71,IF('Integrated Financial Statements'!$A$8=2,-Ratios!KL91,IF('Integrated Financial Statements'!$A$8=3,-Ratios!KL111,"Check Case")))</f>
        <v>-1.4999999999999999E-2</v>
      </c>
      <c r="KM25" s="445"/>
      <c r="KN25" s="231"/>
      <c r="KO25" s="382"/>
      <c r="KP25" s="454">
        <f>IF('Integrated Financial Statements'!$A$8=1,-Ratios!KP71,IF('Integrated Financial Statements'!$A$8=2,-Ratios!KP91,IF('Integrated Financial Statements'!$A$8=3,-Ratios!KP111,"Check Case")))</f>
        <v>-1.4999999999999999E-2</v>
      </c>
      <c r="KQ25" s="445"/>
      <c r="KR25" s="231"/>
      <c r="KS25" s="83"/>
      <c r="KT25" s="459"/>
      <c r="KU25" s="458"/>
    </row>
    <row r="26" spans="1:307">
      <c r="A26" s="7" t="s">
        <v>307</v>
      </c>
      <c r="C26"/>
      <c r="D26"/>
      <c r="E26"/>
      <c r="F26"/>
      <c r="H26" s="395"/>
      <c r="I26" s="436">
        <f>'Integrated Financial Statements'!I91/'Integrated Financial Statements'!I14</f>
        <v>0.77166190281747649</v>
      </c>
      <c r="J26" s="396"/>
      <c r="L26" s="395"/>
      <c r="M26" s="436">
        <f>'Integrated Financial Statements'!M91/'Integrated Financial Statements'!M14</f>
        <v>0.78493632707774796</v>
      </c>
      <c r="N26" s="396"/>
      <c r="P26" s="395"/>
      <c r="Q26" s="436">
        <f>'Integrated Financial Statements'!Q91/'Integrated Financial Statements'!Q14</f>
        <v>0.77210183735684268</v>
      </c>
      <c r="R26" s="396"/>
      <c r="T26" s="395"/>
      <c r="U26" s="436">
        <f>'Integrated Financial Statements'!U91/'Integrated Financial Statements'!U14</f>
        <v>0.76493031223234442</v>
      </c>
      <c r="V26" s="396"/>
      <c r="X26" s="37"/>
      <c r="Y26" s="669">
        <f>'Integrated Financial Statements'!Y91/'Integrated Financial Statements'!Y14</f>
        <v>0.19983320111470473</v>
      </c>
      <c r="Z26" s="39"/>
      <c r="AB26" s="395"/>
      <c r="AC26" s="436">
        <f>'Integrated Financial Statements'!AC91/'Integrated Financial Statements'!AC14</f>
        <v>0.77440466803343322</v>
      </c>
      <c r="AD26" s="396"/>
      <c r="AF26" s="395"/>
      <c r="AG26" s="436">
        <f>'Integrated Financial Statements'!AG91/'Integrated Financial Statements'!AG14</f>
        <v>0.82132975601576252</v>
      </c>
      <c r="AH26" s="396"/>
      <c r="AJ26" s="395"/>
      <c r="AK26" s="436">
        <f>'Integrated Financial Statements'!AK91/'Integrated Financial Statements'!AK14</f>
        <v>0.8051666666666667</v>
      </c>
      <c r="AL26" s="396"/>
      <c r="AN26" s="395"/>
      <c r="AO26" s="436">
        <f>'Integrated Financial Statements'!AO91/'Integrated Financial Statements'!AO14</f>
        <v>0.80352903940496911</v>
      </c>
      <c r="AP26" s="396"/>
      <c r="AR26" s="37"/>
      <c r="AS26" s="669">
        <f>'Integrated Financial Statements'!AS91/'Integrated Financial Statements'!AS14</f>
        <v>0.20620545413933844</v>
      </c>
      <c r="AT26" s="39"/>
      <c r="AV26" s="395"/>
      <c r="AW26" s="436">
        <f>'Integrated Financial Statements'!AW91/'Integrated Financial Statements'!AW14</f>
        <v>0.82699158031088082</v>
      </c>
      <c r="AX26" s="396"/>
      <c r="AZ26" s="395"/>
      <c r="BA26" s="436">
        <f>'Integrated Financial Statements'!BA91/'Integrated Financial Statements'!BA14</f>
        <v>0.88454231433506048</v>
      </c>
      <c r="BB26" s="396"/>
      <c r="BD26" s="395"/>
      <c r="BE26" s="436">
        <f>'Integrated Financial Statements'!BE91/'Integrated Financial Statements'!BE14</f>
        <v>0.86633165829145731</v>
      </c>
      <c r="BF26" s="396"/>
      <c r="BH26" s="395"/>
      <c r="BI26" s="436">
        <f>'Integrated Financial Statements'!BI91/'Integrated Financial Statements'!BI14</f>
        <v>0.89186516113080028</v>
      </c>
      <c r="BJ26" s="396"/>
      <c r="BL26" s="37"/>
      <c r="BM26" s="669">
        <f>'Integrated Financial Statements'!BM91/'Integrated Financial Statements'!BM14</f>
        <v>0.22541401937298197</v>
      </c>
      <c r="BN26" s="39"/>
      <c r="BP26" s="395"/>
      <c r="BQ26" s="436">
        <f>'Integrated Financial Statements'!BQ91/'Integrated Financial Statements'!BQ14</f>
        <v>0.89980224126565589</v>
      </c>
      <c r="BR26" s="396"/>
      <c r="BT26" s="395"/>
      <c r="BU26" s="436">
        <f>'Integrated Financial Statements'!BU91/'Integrated Financial Statements'!BU14</f>
        <v>0.93396147051400691</v>
      </c>
      <c r="BV26" s="396"/>
      <c r="BX26" s="395"/>
      <c r="BY26" s="436">
        <f>'Integrated Financial Statements'!BY91/'Integrated Financial Statements'!BY14</f>
        <v>0.90676402150365076</v>
      </c>
      <c r="BZ26" s="396"/>
      <c r="CB26" s="395"/>
      <c r="CC26" s="436">
        <f>'Integrated Financial Statements'!CC91/'Integrated Financial Statements'!CC14</f>
        <v>0.89458112737464968</v>
      </c>
      <c r="CD26" s="396"/>
      <c r="CF26" s="37"/>
      <c r="CG26" s="669">
        <f>'Integrated Financial Statements'!CG91/'Integrated Financial Statements'!CG14</f>
        <v>0.23292114332049463</v>
      </c>
      <c r="CH26" s="39"/>
      <c r="CI26"/>
      <c r="CJ26" s="395"/>
      <c r="CK26" s="436">
        <f>'Integrated Financial Statements'!CK91/'Integrated Financial Statements'!CK14</f>
        <v>0.73722460220318242</v>
      </c>
      <c r="CL26" s="396"/>
      <c r="CM26"/>
      <c r="CN26" s="395"/>
      <c r="CO26" s="436">
        <f>'Integrated Financial Statements'!CO91/'Integrated Financial Statements'!CO14</f>
        <v>0.80154266430981846</v>
      </c>
      <c r="CP26" s="396"/>
      <c r="CQ26"/>
      <c r="CR26" s="395"/>
      <c r="CS26" s="436">
        <f>'Integrated Financial Statements'!CS91/'Integrated Financial Statements'!CS14</f>
        <v>0.78075320265473069</v>
      </c>
      <c r="CT26" s="396"/>
      <c r="CU26"/>
      <c r="CV26" s="395"/>
      <c r="CW26" s="436">
        <f>'Integrated Financial Statements'!CW91/'Integrated Financial Statements'!CW14</f>
        <v>0.79445933869526364</v>
      </c>
      <c r="CX26" s="396"/>
      <c r="CY26"/>
      <c r="CZ26" s="37"/>
      <c r="DA26" s="669">
        <f>'Integrated Financial Statements'!DA91/'Integrated Financial Statements'!DA14</f>
        <v>0.20553329223181258</v>
      </c>
      <c r="DB26" s="39"/>
      <c r="DC26"/>
      <c r="DE26" s="382"/>
      <c r="DF26" s="670">
        <f>IF('Integrated Financial Statements'!$A$8=1,Ratios!DF72,IF('Integrated Financial Statements'!$A$8=2,Ratios!DF92,IF('Integrated Financial Statements'!$A$8=3,Ratios!DF112,"Check Case")))</f>
        <v>0.82133947459323975</v>
      </c>
      <c r="DG26" s="671"/>
      <c r="DH26" s="672"/>
      <c r="DI26" s="673"/>
      <c r="DJ26" s="670">
        <f>IF('Integrated Financial Statements'!$A$8=1,Ratios!DJ72,IF('Integrated Financial Statements'!$A$8=2,Ratios!DJ92,IF('Integrated Financial Statements'!$A$8=3,Ratios!DJ112,"Check Case")))</f>
        <v>0.87334881638629536</v>
      </c>
      <c r="DK26" s="671"/>
      <c r="DL26" s="672"/>
      <c r="DM26" s="673"/>
      <c r="DN26" s="670">
        <f>IF('Integrated Financial Statements'!$A$8=1,Ratios!DN72,IF('Integrated Financial Statements'!$A$8=2,Ratios!DN92,IF('Integrated Financial Statements'!$A$8=3,Ratios!DN112,"Check Case")))</f>
        <v>0.85128296081661292</v>
      </c>
      <c r="DO26" s="671"/>
      <c r="DP26" s="672"/>
      <c r="DQ26" s="673"/>
      <c r="DR26" s="670">
        <f>IF('Integrated Financial Statements'!$A$8=1,Ratios!DR72,IF('Integrated Financial Statements'!$A$8=2,Ratios!DR92,IF('Integrated Financial Statements'!$A$8=3,Ratios!DR112,"Check Case")))</f>
        <v>0.8603018757335712</v>
      </c>
      <c r="DS26" s="671"/>
      <c r="DT26" s="672"/>
      <c r="DU26" s="674"/>
      <c r="DV26" s="675"/>
      <c r="DW26" s="676"/>
      <c r="DX26" s="303"/>
      <c r="DY26" s="673"/>
      <c r="DZ26" s="670">
        <f>IF('Integrated Financial Statements'!$A$8=1,Ratios!DZ72,IF('Integrated Financial Statements'!$A$8=2,Ratios!DZ92,IF('Integrated Financial Statements'!$A$8=3,Ratios!DZ112,"Check Case")))</f>
        <v>0.82133947459323975</v>
      </c>
      <c r="EA26" s="671"/>
      <c r="EB26" s="672"/>
      <c r="EC26" s="673"/>
      <c r="ED26" s="670">
        <f>IF('Integrated Financial Statements'!$A$8=1,Ratios!ED72,IF('Integrated Financial Statements'!$A$8=2,Ratios!ED92,IF('Integrated Financial Statements'!$A$8=3,Ratios!ED112,"Check Case")))</f>
        <v>0.87334881638629536</v>
      </c>
      <c r="EE26" s="671"/>
      <c r="EF26" s="672"/>
      <c r="EG26" s="673"/>
      <c r="EH26" s="670">
        <f>IF('Integrated Financial Statements'!$A$8=1,Ratios!EH72,IF('Integrated Financial Statements'!$A$8=2,Ratios!EH92,IF('Integrated Financial Statements'!$A$8=3,Ratios!EH112,"Check Case")))</f>
        <v>0.85128296081661292</v>
      </c>
      <c r="EI26" s="671"/>
      <c r="EJ26" s="672"/>
      <c r="EK26" s="673"/>
      <c r="EL26" s="670">
        <f>IF('Integrated Financial Statements'!$A$8=1,Ratios!EL72,IF('Integrated Financial Statements'!$A$8=2,Ratios!EL92,IF('Integrated Financial Statements'!$A$8=3,Ratios!EL112,"Check Case")))</f>
        <v>0.8603018757335712</v>
      </c>
      <c r="EM26" s="671"/>
      <c r="EN26" s="672"/>
      <c r="EO26" s="674"/>
      <c r="EP26" s="675"/>
      <c r="EQ26" s="676"/>
      <c r="ER26" s="303"/>
      <c r="ES26" s="673"/>
      <c r="ET26" s="670">
        <f>IF('Integrated Financial Statements'!$A$8=1,Ratios!ET72,IF('Integrated Financial Statements'!$A$8=2,Ratios!ET92,IF('Integrated Financial Statements'!$A$8=3,Ratios!ET112,"Check Case")))</f>
        <v>0.82133947459323975</v>
      </c>
      <c r="EU26" s="671"/>
      <c r="EV26" s="672"/>
      <c r="EW26" s="673"/>
      <c r="EX26" s="670">
        <f>IF('Integrated Financial Statements'!$A$8=1,Ratios!EX72,IF('Integrated Financial Statements'!$A$8=2,Ratios!EX92,IF('Integrated Financial Statements'!$A$8=3,Ratios!EX112,"Check Case")))</f>
        <v>0.87334881638629536</v>
      </c>
      <c r="EY26" s="671"/>
      <c r="EZ26" s="672"/>
      <c r="FA26" s="673"/>
      <c r="FB26" s="670">
        <f>IF('Integrated Financial Statements'!$A$8=1,Ratios!FB72,IF('Integrated Financial Statements'!$A$8=2,Ratios!FB92,IF('Integrated Financial Statements'!$A$8=3,Ratios!FB112,"Check Case")))</f>
        <v>0.85128296081661292</v>
      </c>
      <c r="FC26" s="671"/>
      <c r="FD26" s="672"/>
      <c r="FE26" s="673"/>
      <c r="FF26" s="670">
        <f>IF('Integrated Financial Statements'!$A$8=1,Ratios!FF72,IF('Integrated Financial Statements'!$A$8=2,Ratios!FF92,IF('Integrated Financial Statements'!$A$8=3,Ratios!FF112,"Check Case")))</f>
        <v>0.8603018757335712</v>
      </c>
      <c r="FG26" s="671"/>
      <c r="FH26" s="672"/>
      <c r="FI26" s="674"/>
      <c r="FJ26" s="675"/>
      <c r="FK26" s="676"/>
      <c r="FL26" s="303"/>
      <c r="FM26" s="673"/>
      <c r="FN26" s="670">
        <f>IF('Integrated Financial Statements'!$A$8=1,Ratios!FN72,IF('Integrated Financial Statements'!$A$8=2,Ratios!FN92,IF('Integrated Financial Statements'!$A$8=3,Ratios!FN112,"Check Case")))</f>
        <v>0.82133947459323975</v>
      </c>
      <c r="FO26" s="671"/>
      <c r="FP26" s="672"/>
      <c r="FQ26" s="673"/>
      <c r="FR26" s="670">
        <f>IF('Integrated Financial Statements'!$A$8=1,Ratios!FR72,IF('Integrated Financial Statements'!$A$8=2,Ratios!FR92,IF('Integrated Financial Statements'!$A$8=3,Ratios!FR112,"Check Case")))</f>
        <v>0.87334881638629536</v>
      </c>
      <c r="FS26" s="671"/>
      <c r="FT26" s="672"/>
      <c r="FU26" s="673"/>
      <c r="FV26" s="670">
        <f>IF('Integrated Financial Statements'!$A$8=1,Ratios!FV72,IF('Integrated Financial Statements'!$A$8=2,Ratios!FV92,IF('Integrated Financial Statements'!$A$8=3,Ratios!FV112,"Check Case")))</f>
        <v>0.85128296081661292</v>
      </c>
      <c r="FW26" s="671"/>
      <c r="FX26" s="672"/>
      <c r="FY26" s="673"/>
      <c r="FZ26" s="670">
        <f>IF('Integrated Financial Statements'!$A$8=1,Ratios!FZ72,IF('Integrated Financial Statements'!$A$8=2,Ratios!FZ92,IF('Integrated Financial Statements'!$A$8=3,Ratios!FZ112,"Check Case")))</f>
        <v>0.8603018757335712</v>
      </c>
      <c r="GA26" s="671"/>
      <c r="GB26" s="672"/>
      <c r="GC26" s="674"/>
      <c r="GD26" s="675"/>
      <c r="GE26" s="676"/>
      <c r="GF26" s="303"/>
      <c r="GG26" s="673"/>
      <c r="GH26" s="670">
        <f>IF('Integrated Financial Statements'!$A$8=1,Ratios!GH72,IF('Integrated Financial Statements'!$A$8=2,Ratios!GH92,IF('Integrated Financial Statements'!$A$8=3,Ratios!GH112,"Check Case")))</f>
        <v>0.82133947459323975</v>
      </c>
      <c r="GI26" s="671"/>
      <c r="GJ26" s="672"/>
      <c r="GK26" s="673"/>
      <c r="GL26" s="670">
        <f>IF('Integrated Financial Statements'!$A$8=1,Ratios!GL72,IF('Integrated Financial Statements'!$A$8=2,Ratios!GL92,IF('Integrated Financial Statements'!$A$8=3,Ratios!GL112,"Check Case")))</f>
        <v>0.87334881638629536</v>
      </c>
      <c r="GM26" s="671"/>
      <c r="GN26" s="672"/>
      <c r="GO26" s="673"/>
      <c r="GP26" s="670">
        <f>IF('Integrated Financial Statements'!$A$8=1,Ratios!GP72,IF('Integrated Financial Statements'!$A$8=2,Ratios!GP92,IF('Integrated Financial Statements'!$A$8=3,Ratios!GP112,"Check Case")))</f>
        <v>0.85128296081661292</v>
      </c>
      <c r="GQ26" s="671"/>
      <c r="GR26" s="672"/>
      <c r="GS26" s="673"/>
      <c r="GT26" s="670">
        <f>IF('Integrated Financial Statements'!$A$8=1,Ratios!GT72,IF('Integrated Financial Statements'!$A$8=2,Ratios!GT92,IF('Integrated Financial Statements'!$A$8=3,Ratios!GT112,"Check Case")))</f>
        <v>0.8603018757335712</v>
      </c>
      <c r="GU26" s="671"/>
      <c r="GV26" s="672"/>
      <c r="GW26" s="674"/>
      <c r="GX26" s="675"/>
      <c r="GY26" s="735"/>
      <c r="GZ26" s="303"/>
      <c r="HA26" s="673"/>
      <c r="HB26" s="670">
        <f>IF('Integrated Financial Statements'!$A$8=1,Ratios!HB72,IF('Integrated Financial Statements'!$A$8=2,Ratios!HB92,IF('Integrated Financial Statements'!$A$8=3,Ratios!HB112,"Check Case")))</f>
        <v>0.82133947459323975</v>
      </c>
      <c r="HC26" s="671"/>
      <c r="HD26" s="672"/>
      <c r="HE26" s="673"/>
      <c r="HF26" s="670">
        <f>IF('Integrated Financial Statements'!$A$8=1,Ratios!HF72,IF('Integrated Financial Statements'!$A$8=2,Ratios!HF92,IF('Integrated Financial Statements'!$A$8=3,Ratios!HF112,"Check Case")))</f>
        <v>0.87334881638629536</v>
      </c>
      <c r="HG26" s="671"/>
      <c r="HH26" s="672"/>
      <c r="HI26" s="673"/>
      <c r="HJ26" s="670">
        <f>IF('Integrated Financial Statements'!$A$8=1,Ratios!HJ72,IF('Integrated Financial Statements'!$A$8=2,Ratios!HJ92,IF('Integrated Financial Statements'!$A$8=3,Ratios!HJ112,"Check Case")))</f>
        <v>0.85128296081661292</v>
      </c>
      <c r="HK26" s="671"/>
      <c r="HL26" s="672"/>
      <c r="HM26" s="673"/>
      <c r="HN26" s="670">
        <f>IF('Integrated Financial Statements'!$A$8=1,Ratios!HN72,IF('Integrated Financial Statements'!$A$8=2,Ratios!HN92,IF('Integrated Financial Statements'!$A$8=3,Ratios!HN112,"Check Case")))</f>
        <v>0.8603018757335712</v>
      </c>
      <c r="HO26" s="671"/>
      <c r="HP26" s="672"/>
      <c r="HQ26" s="674"/>
      <c r="HR26" s="675"/>
      <c r="HS26" s="676"/>
      <c r="HT26" s="303"/>
      <c r="HU26" s="673"/>
      <c r="HV26" s="670">
        <f>IF('Integrated Financial Statements'!$A$8=1,Ratios!HV72,IF('Integrated Financial Statements'!$A$8=2,Ratios!HV92,IF('Integrated Financial Statements'!$A$8=3,Ratios!HV112,"Check Case")))</f>
        <v>0.82133947459323975</v>
      </c>
      <c r="HW26" s="671"/>
      <c r="HX26" s="672"/>
      <c r="HY26" s="673"/>
      <c r="HZ26" s="670">
        <f>IF('Integrated Financial Statements'!$A$8=1,Ratios!HZ72,IF('Integrated Financial Statements'!$A$8=2,Ratios!HZ92,IF('Integrated Financial Statements'!$A$8=3,Ratios!HZ112,"Check Case")))</f>
        <v>0.87334881638629536</v>
      </c>
      <c r="IA26" s="671"/>
      <c r="IB26" s="672"/>
      <c r="IC26" s="673"/>
      <c r="ID26" s="670">
        <f>IF('Integrated Financial Statements'!$A$8=1,Ratios!ID72,IF('Integrated Financial Statements'!$A$8=2,Ratios!ID92,IF('Integrated Financial Statements'!$A$8=3,Ratios!ID112,"Check Case")))</f>
        <v>0.85128296081661292</v>
      </c>
      <c r="IE26" s="671"/>
      <c r="IF26" s="672"/>
      <c r="IG26" s="673"/>
      <c r="IH26" s="670">
        <f>IF('Integrated Financial Statements'!$A$8=1,Ratios!IH72,IF('Integrated Financial Statements'!$A$8=2,Ratios!IH92,IF('Integrated Financial Statements'!$A$8=3,Ratios!IH112,"Check Case")))</f>
        <v>0.8603018757335712</v>
      </c>
      <c r="II26" s="671"/>
      <c r="IJ26" s="672"/>
      <c r="IK26" s="674"/>
      <c r="IL26" s="675"/>
      <c r="IM26" s="676"/>
      <c r="IN26" s="303"/>
      <c r="IO26" s="673"/>
      <c r="IP26" s="670">
        <f>IF('Integrated Financial Statements'!$A$8=1,Ratios!IP72,IF('Integrated Financial Statements'!$A$8=2,Ratios!IP92,IF('Integrated Financial Statements'!$A$8=3,Ratios!IP112,"Check Case")))</f>
        <v>0.82133947459323975</v>
      </c>
      <c r="IQ26" s="671"/>
      <c r="IR26" s="672"/>
      <c r="IS26" s="673"/>
      <c r="IT26" s="670">
        <f>IF('Integrated Financial Statements'!$A$8=1,Ratios!IT72,IF('Integrated Financial Statements'!$A$8=2,Ratios!IT92,IF('Integrated Financial Statements'!$A$8=3,Ratios!IT112,"Check Case")))</f>
        <v>0.87334881638629536</v>
      </c>
      <c r="IU26" s="671"/>
      <c r="IV26" s="672"/>
      <c r="IW26" s="673"/>
      <c r="IX26" s="670">
        <f>IF('Integrated Financial Statements'!$A$8=1,Ratios!IX72,IF('Integrated Financial Statements'!$A$8=2,Ratios!IX92,IF('Integrated Financial Statements'!$A$8=3,Ratios!IX112,"Check Case")))</f>
        <v>0.85128296081661292</v>
      </c>
      <c r="IY26" s="671"/>
      <c r="IZ26" s="672"/>
      <c r="JA26" s="673"/>
      <c r="JB26" s="670">
        <f>IF('Integrated Financial Statements'!$A$8=1,Ratios!JB72,IF('Integrated Financial Statements'!$A$8=2,Ratios!JB92,IF('Integrated Financial Statements'!$A$8=3,Ratios!JB112,"Check Case")))</f>
        <v>0.8603018757335712</v>
      </c>
      <c r="JC26" s="671"/>
      <c r="JD26" s="672"/>
      <c r="JE26" s="674"/>
      <c r="JF26" s="675"/>
      <c r="JG26" s="676"/>
      <c r="JH26" s="303"/>
      <c r="JI26" s="673"/>
      <c r="JJ26" s="670">
        <f>IF('Integrated Financial Statements'!$A$8=1,Ratios!JJ72,IF('Integrated Financial Statements'!$A$8=2,Ratios!JJ92,IF('Integrated Financial Statements'!$A$8=3,Ratios!JJ112,"Check Case")))</f>
        <v>0.82133947459323975</v>
      </c>
      <c r="JK26" s="671"/>
      <c r="JL26" s="672"/>
      <c r="JM26" s="673"/>
      <c r="JN26" s="670">
        <f>IF('Integrated Financial Statements'!$A$8=1,Ratios!JN72,IF('Integrated Financial Statements'!$A$8=2,Ratios!JN92,IF('Integrated Financial Statements'!$A$8=3,Ratios!JN112,"Check Case")))</f>
        <v>0.87334881638629536</v>
      </c>
      <c r="JO26" s="671"/>
      <c r="JP26" s="672"/>
      <c r="JQ26" s="673"/>
      <c r="JR26" s="670">
        <f>IF('Integrated Financial Statements'!$A$8=1,Ratios!JR72,IF('Integrated Financial Statements'!$A$8=2,Ratios!JR92,IF('Integrated Financial Statements'!$A$8=3,Ratios!JR112,"Check Case")))</f>
        <v>0.85128296081661292</v>
      </c>
      <c r="JS26" s="671"/>
      <c r="JT26" s="672"/>
      <c r="JU26" s="673"/>
      <c r="JV26" s="670">
        <f>IF('Integrated Financial Statements'!$A$8=1,Ratios!JV72,IF('Integrated Financial Statements'!$A$8=2,Ratios!JV92,IF('Integrated Financial Statements'!$A$8=3,Ratios!JV112,"Check Case")))</f>
        <v>0.8603018757335712</v>
      </c>
      <c r="JW26" s="671"/>
      <c r="JX26" s="672"/>
      <c r="JY26" s="674"/>
      <c r="JZ26" s="675"/>
      <c r="KA26" s="676"/>
      <c r="KB26" s="303"/>
      <c r="KC26" s="673"/>
      <c r="KD26" s="670">
        <f>IF('Integrated Financial Statements'!$A$8=1,Ratios!KD72,IF('Integrated Financial Statements'!$A$8=2,Ratios!KD92,IF('Integrated Financial Statements'!$A$8=3,Ratios!KD112,"Check Case")))</f>
        <v>0.82133947459323975</v>
      </c>
      <c r="KE26" s="671"/>
      <c r="KF26" s="672"/>
      <c r="KG26" s="673"/>
      <c r="KH26" s="670">
        <f>IF('Integrated Financial Statements'!$A$8=1,Ratios!KH72,IF('Integrated Financial Statements'!$A$8=2,Ratios!KH92,IF('Integrated Financial Statements'!$A$8=3,Ratios!KH112,"Check Case")))</f>
        <v>0.87334881638629536</v>
      </c>
      <c r="KI26" s="671"/>
      <c r="KJ26" s="672"/>
      <c r="KK26" s="673"/>
      <c r="KL26" s="670">
        <f>IF('Integrated Financial Statements'!$A$8=1,Ratios!KL72,IF('Integrated Financial Statements'!$A$8=2,Ratios!KL92,IF('Integrated Financial Statements'!$A$8=3,Ratios!KL112,"Check Case")))</f>
        <v>0.85128296081661292</v>
      </c>
      <c r="KM26" s="671"/>
      <c r="KN26" s="672"/>
      <c r="KO26" s="673"/>
      <c r="KP26" s="670">
        <f>IF('Integrated Financial Statements'!$A$8=1,Ratios!KP72,IF('Integrated Financial Statements'!$A$8=2,Ratios!KP92,IF('Integrated Financial Statements'!$A$8=3,Ratios!KP112,"Check Case")))</f>
        <v>0.8603018757335712</v>
      </c>
      <c r="KQ26" s="445"/>
      <c r="KR26" s="231"/>
      <c r="KS26" s="83"/>
      <c r="KT26" s="459"/>
      <c r="KU26" s="458"/>
    </row>
    <row r="27" spans="1:307">
      <c r="A27" s="7" t="s">
        <v>308</v>
      </c>
      <c r="C27"/>
      <c r="D27"/>
      <c r="E27"/>
      <c r="F27"/>
      <c r="H27" s="395"/>
      <c r="I27" s="436">
        <f>'Integrated Financial Statements'!I97/'Integrated Financial Statements'!I14</f>
        <v>0.35075541037158026</v>
      </c>
      <c r="J27" s="396"/>
      <c r="L27" s="395"/>
      <c r="M27" s="436">
        <f>'Integrated Financial Statements'!M97/'Integrated Financial Statements'!M14</f>
        <v>0.38974530831099197</v>
      </c>
      <c r="N27" s="396"/>
      <c r="P27" s="395"/>
      <c r="Q27" s="436">
        <f>'Integrated Financial Statements'!Q97/'Integrated Financial Statements'!Q14</f>
        <v>0.39630880777786931</v>
      </c>
      <c r="R27" s="396"/>
      <c r="T27" s="395"/>
      <c r="U27" s="436">
        <f>'Integrated Financial Statements'!U97/'Integrated Financial Statements'!U14</f>
        <v>0.4172701082301643</v>
      </c>
      <c r="V27" s="396"/>
      <c r="X27" s="37"/>
      <c r="Y27" s="669">
        <f>'Integrated Financial Statements'!Y97/'Integrated Financial Statements'!Y14</f>
        <v>0.10900917393869124</v>
      </c>
      <c r="Z27" s="39"/>
      <c r="AB27" s="395"/>
      <c r="AC27" s="436">
        <f>'Integrated Financial Statements'!AC97/'Integrated Financial Statements'!AC14</f>
        <v>0.42114808389843872</v>
      </c>
      <c r="AD27" s="396"/>
      <c r="AF27" s="395"/>
      <c r="AG27" s="436">
        <f>'Integrated Financial Statements'!AG97/'Integrated Financial Statements'!AG14</f>
        <v>0.45183197786534751</v>
      </c>
      <c r="AH27" s="396"/>
      <c r="AJ27" s="395"/>
      <c r="AK27" s="436">
        <f>'Integrated Financial Statements'!AK97/'Integrated Financial Statements'!AK14</f>
        <v>0.46750000000000003</v>
      </c>
      <c r="AL27" s="396"/>
      <c r="AN27" s="395"/>
      <c r="AO27" s="436">
        <f>'Integrated Financial Statements'!AO97/'Integrated Financial Statements'!AO14</f>
        <v>0.49984174711188478</v>
      </c>
      <c r="AP27" s="396"/>
      <c r="AR27" s="37"/>
      <c r="AS27" s="669">
        <f>'Integrated Financial Statements'!AS97/'Integrated Financial Statements'!AS14</f>
        <v>0.12827177289987207</v>
      </c>
      <c r="AT27" s="39"/>
      <c r="AV27" s="395"/>
      <c r="AW27" s="436">
        <f>'Integrated Financial Statements'!AW97/'Integrated Financial Statements'!AW14</f>
        <v>0.54533678756476689</v>
      </c>
      <c r="AX27" s="396"/>
      <c r="AZ27" s="395"/>
      <c r="BA27" s="436">
        <f>'Integrated Financial Statements'!BA97/'Integrated Financial Statements'!BA14</f>
        <v>0.59093264248704658</v>
      </c>
      <c r="BB27" s="396"/>
      <c r="BD27" s="395"/>
      <c r="BE27" s="436">
        <f>'Integrated Financial Statements'!BE97/'Integrated Financial Statements'!BE14</f>
        <v>0.58442211055276383</v>
      </c>
      <c r="BF27" s="396"/>
      <c r="BH27" s="395"/>
      <c r="BI27" s="436">
        <f>'Integrated Financial Statements'!BI97/'Integrated Financial Statements'!BI14</f>
        <v>0.63240748372208033</v>
      </c>
      <c r="BJ27" s="396"/>
      <c r="BL27" s="37"/>
      <c r="BM27" s="669">
        <f>'Integrated Financial Statements'!BM97/'Integrated Financial Statements'!BM14</f>
        <v>0.15983751692532028</v>
      </c>
      <c r="BN27" s="39"/>
      <c r="BP27" s="395"/>
      <c r="BQ27" s="436">
        <f>'Integrated Financial Statements'!BQ97/'Integrated Financial Statements'!BQ14</f>
        <v>0.62994396835860256</v>
      </c>
      <c r="BR27" s="396"/>
      <c r="BT27" s="395"/>
      <c r="BU27" s="436">
        <f>'Integrated Financial Statements'!BU97/'Integrated Financial Statements'!BU14</f>
        <v>0.64658871035585097</v>
      </c>
      <c r="BV27" s="396"/>
      <c r="BX27" s="395"/>
      <c r="BY27" s="436">
        <f>'Integrated Financial Statements'!BY97/'Integrated Financial Statements'!BY14</f>
        <v>0.61397737302415145</v>
      </c>
      <c r="BZ27" s="396"/>
      <c r="CB27" s="395"/>
      <c r="CC27" s="436">
        <f>'Integrated Financial Statements'!CC97/'Integrated Financial Statements'!CC14</f>
        <v>0.63804110868888197</v>
      </c>
      <c r="CD27" s="396"/>
      <c r="CF27" s="37"/>
      <c r="CG27" s="669">
        <f>'Integrated Financial Statements'!CG97/'Integrated Financial Statements'!CG14</f>
        <v>0.1661260896006487</v>
      </c>
      <c r="CH27" s="39"/>
      <c r="CI27"/>
      <c r="CJ27" s="395"/>
      <c r="CK27" s="436">
        <f>'Integrated Financial Statements'!CK97/'Integrated Financial Statements'!CK14</f>
        <v>0.54903610771113831</v>
      </c>
      <c r="CL27" s="396"/>
      <c r="CM27"/>
      <c r="CN27" s="395"/>
      <c r="CO27" s="436">
        <f>'Integrated Financial Statements'!CO97/'Integrated Financial Statements'!CO14</f>
        <v>0.58532861963683114</v>
      </c>
      <c r="CP27" s="396"/>
      <c r="CQ27"/>
      <c r="CR27" s="395"/>
      <c r="CS27" s="436">
        <f>'Integrated Financial Statements'!CS97/'Integrated Financial Statements'!CS14</f>
        <v>0.56636826670782525</v>
      </c>
      <c r="CT27" s="396"/>
      <c r="CU27"/>
      <c r="CV27" s="395"/>
      <c r="CW27" s="436">
        <f>'Integrated Financial Statements'!CW97/'Integrated Financial Statements'!CW14</f>
        <v>0.58080131069407204</v>
      </c>
      <c r="CX27" s="396"/>
      <c r="CY27"/>
      <c r="CZ27" s="37"/>
      <c r="DA27" s="669">
        <f>'Integrated Financial Statements'!DA97/'Integrated Financial Statements'!DA14</f>
        <v>0.1502581689272503</v>
      </c>
      <c r="DB27" s="39"/>
      <c r="DC27"/>
      <c r="DE27" s="382"/>
      <c r="DF27" s="670">
        <f>IF('Integrated Financial Statements'!$A$8=1,Ratios!DF73,IF('Integrated Financial Statements'!$A$8=2,Ratios!DF93,IF('Integrated Financial Statements'!$A$8=3,Ratios!DF113,"Check Case")))</f>
        <v>0.57477228787816925</v>
      </c>
      <c r="DG27" s="671"/>
      <c r="DH27" s="672"/>
      <c r="DI27" s="673"/>
      <c r="DJ27" s="670">
        <f>IF('Integrated Financial Statements'!$A$8=1,Ratios!DJ73,IF('Integrated Financial Statements'!$A$8=2,Ratios!DJ93,IF('Integrated Financial Statements'!$A$8=3,Ratios!DJ113,"Check Case")))</f>
        <v>0.60761665749324301</v>
      </c>
      <c r="DK27" s="671"/>
      <c r="DL27" s="672"/>
      <c r="DM27" s="673"/>
      <c r="DN27" s="670">
        <f>IF('Integrated Financial Statements'!$A$8=1,Ratios!DN73,IF('Integrated Financial Statements'!$A$8=2,Ratios!DN93,IF('Integrated Financial Statements'!$A$8=3,Ratios!DN113,"Check Case")))</f>
        <v>0.58825591676158018</v>
      </c>
      <c r="DO27" s="671"/>
      <c r="DP27" s="672"/>
      <c r="DQ27" s="673"/>
      <c r="DR27" s="670">
        <f>IF('Integrated Financial Statements'!$A$8=1,Ratios!DR73,IF('Integrated Financial Statements'!$A$8=2,Ratios!DR93,IF('Integrated Financial Statements'!$A$8=3,Ratios!DR113,"Check Case")))</f>
        <v>0.61708330103501152</v>
      </c>
      <c r="DS27" s="671"/>
      <c r="DT27" s="672"/>
      <c r="DU27" s="674"/>
      <c r="DV27" s="675"/>
      <c r="DW27" s="676"/>
      <c r="DX27" s="303"/>
      <c r="DY27" s="673"/>
      <c r="DZ27" s="670">
        <f>IF('Integrated Financial Statements'!$A$8=1,Ratios!DZ73,IF('Integrated Financial Statements'!$A$8=2,Ratios!DZ93,IF('Integrated Financial Statements'!$A$8=3,Ratios!DZ113,"Check Case")))</f>
        <v>0.57477228787816925</v>
      </c>
      <c r="EA27" s="671"/>
      <c r="EB27" s="672"/>
      <c r="EC27" s="673"/>
      <c r="ED27" s="670">
        <f>IF('Integrated Financial Statements'!$A$8=1,Ratios!ED73,IF('Integrated Financial Statements'!$A$8=2,Ratios!ED93,IF('Integrated Financial Statements'!$A$8=3,Ratios!ED113,"Check Case")))</f>
        <v>0.60761665749324301</v>
      </c>
      <c r="EE27" s="671"/>
      <c r="EF27" s="672"/>
      <c r="EG27" s="673"/>
      <c r="EH27" s="670">
        <f>IF('Integrated Financial Statements'!$A$8=1,Ratios!EH73,IF('Integrated Financial Statements'!$A$8=2,Ratios!EH93,IF('Integrated Financial Statements'!$A$8=3,Ratios!EH113,"Check Case")))</f>
        <v>0.58825591676158018</v>
      </c>
      <c r="EI27" s="671"/>
      <c r="EJ27" s="672"/>
      <c r="EK27" s="673"/>
      <c r="EL27" s="670">
        <f>IF('Integrated Financial Statements'!$A$8=1,Ratios!EL73,IF('Integrated Financial Statements'!$A$8=2,Ratios!EL93,IF('Integrated Financial Statements'!$A$8=3,Ratios!EL113,"Check Case")))</f>
        <v>0.61708330103501152</v>
      </c>
      <c r="EM27" s="671"/>
      <c r="EN27" s="672"/>
      <c r="EO27" s="674"/>
      <c r="EP27" s="675"/>
      <c r="EQ27" s="676"/>
      <c r="ER27" s="303"/>
      <c r="ES27" s="673"/>
      <c r="ET27" s="670">
        <f>IF('Integrated Financial Statements'!$A$8=1,Ratios!ET73,IF('Integrated Financial Statements'!$A$8=2,Ratios!ET93,IF('Integrated Financial Statements'!$A$8=3,Ratios!ET113,"Check Case")))</f>
        <v>0.57477228787816925</v>
      </c>
      <c r="EU27" s="671"/>
      <c r="EV27" s="672"/>
      <c r="EW27" s="673"/>
      <c r="EX27" s="670">
        <f>IF('Integrated Financial Statements'!$A$8=1,Ratios!EX73,IF('Integrated Financial Statements'!$A$8=2,Ratios!EX93,IF('Integrated Financial Statements'!$A$8=3,Ratios!EX113,"Check Case")))</f>
        <v>0.60761665749324301</v>
      </c>
      <c r="EY27" s="671"/>
      <c r="EZ27" s="672"/>
      <c r="FA27" s="673"/>
      <c r="FB27" s="670">
        <f>IF('Integrated Financial Statements'!$A$8=1,Ratios!FB73,IF('Integrated Financial Statements'!$A$8=2,Ratios!FB93,IF('Integrated Financial Statements'!$A$8=3,Ratios!FB113,"Check Case")))</f>
        <v>0.58825591676158018</v>
      </c>
      <c r="FC27" s="671"/>
      <c r="FD27" s="672"/>
      <c r="FE27" s="673"/>
      <c r="FF27" s="670">
        <f>IF('Integrated Financial Statements'!$A$8=1,Ratios!FF73,IF('Integrated Financial Statements'!$A$8=2,Ratios!FF93,IF('Integrated Financial Statements'!$A$8=3,Ratios!FF113,"Check Case")))</f>
        <v>0.61708330103501152</v>
      </c>
      <c r="FG27" s="671"/>
      <c r="FH27" s="672"/>
      <c r="FI27" s="674"/>
      <c r="FJ27" s="675"/>
      <c r="FK27" s="676"/>
      <c r="FL27" s="303"/>
      <c r="FM27" s="673"/>
      <c r="FN27" s="670">
        <f>IF('Integrated Financial Statements'!$A$8=1,Ratios!FN73,IF('Integrated Financial Statements'!$A$8=2,Ratios!FN93,IF('Integrated Financial Statements'!$A$8=3,Ratios!FN113,"Check Case")))</f>
        <v>0.57477228787816925</v>
      </c>
      <c r="FO27" s="671"/>
      <c r="FP27" s="672"/>
      <c r="FQ27" s="673"/>
      <c r="FR27" s="670">
        <f>IF('Integrated Financial Statements'!$A$8=1,Ratios!FR73,IF('Integrated Financial Statements'!$A$8=2,Ratios!FR93,IF('Integrated Financial Statements'!$A$8=3,Ratios!FR113,"Check Case")))</f>
        <v>0.60761665749324301</v>
      </c>
      <c r="FS27" s="671"/>
      <c r="FT27" s="672"/>
      <c r="FU27" s="673"/>
      <c r="FV27" s="670">
        <f>IF('Integrated Financial Statements'!$A$8=1,Ratios!FV73,IF('Integrated Financial Statements'!$A$8=2,Ratios!FV93,IF('Integrated Financial Statements'!$A$8=3,Ratios!FV113,"Check Case")))</f>
        <v>0.58825591676158018</v>
      </c>
      <c r="FW27" s="671"/>
      <c r="FX27" s="672"/>
      <c r="FY27" s="673"/>
      <c r="FZ27" s="670">
        <f>IF('Integrated Financial Statements'!$A$8=1,Ratios!FZ73,IF('Integrated Financial Statements'!$A$8=2,Ratios!FZ93,IF('Integrated Financial Statements'!$A$8=3,Ratios!FZ113,"Check Case")))</f>
        <v>0.61708330103501152</v>
      </c>
      <c r="GA27" s="671"/>
      <c r="GB27" s="672"/>
      <c r="GC27" s="674"/>
      <c r="GD27" s="675"/>
      <c r="GE27" s="676"/>
      <c r="GF27" s="303"/>
      <c r="GG27" s="673"/>
      <c r="GH27" s="670">
        <f>IF('Integrated Financial Statements'!$A$8=1,Ratios!GH73,IF('Integrated Financial Statements'!$A$8=2,Ratios!GH93,IF('Integrated Financial Statements'!$A$8=3,Ratios!GH113,"Check Case")))</f>
        <v>0.57477228787816925</v>
      </c>
      <c r="GI27" s="671"/>
      <c r="GJ27" s="672"/>
      <c r="GK27" s="673"/>
      <c r="GL27" s="670">
        <f>IF('Integrated Financial Statements'!$A$8=1,Ratios!GL73,IF('Integrated Financial Statements'!$A$8=2,Ratios!GL93,IF('Integrated Financial Statements'!$A$8=3,Ratios!GL113,"Check Case")))</f>
        <v>0.60761665749324301</v>
      </c>
      <c r="GM27" s="671"/>
      <c r="GN27" s="672"/>
      <c r="GO27" s="673"/>
      <c r="GP27" s="670">
        <f>IF('Integrated Financial Statements'!$A$8=1,Ratios!GP73,IF('Integrated Financial Statements'!$A$8=2,Ratios!GP93,IF('Integrated Financial Statements'!$A$8=3,Ratios!GP113,"Check Case")))</f>
        <v>0.58825591676158018</v>
      </c>
      <c r="GQ27" s="671"/>
      <c r="GR27" s="672"/>
      <c r="GS27" s="673"/>
      <c r="GT27" s="670">
        <f>IF('Integrated Financial Statements'!$A$8=1,Ratios!GT73,IF('Integrated Financial Statements'!$A$8=2,Ratios!GT93,IF('Integrated Financial Statements'!$A$8=3,Ratios!GT113,"Check Case")))</f>
        <v>0.61708330103501152</v>
      </c>
      <c r="GU27" s="671"/>
      <c r="GV27" s="672"/>
      <c r="GW27" s="674"/>
      <c r="GX27" s="675"/>
      <c r="GY27" s="735"/>
      <c r="GZ27" s="303"/>
      <c r="HA27" s="673"/>
      <c r="HB27" s="670">
        <f>IF('Integrated Financial Statements'!$A$8=1,Ratios!HB73,IF('Integrated Financial Statements'!$A$8=2,Ratios!HB93,IF('Integrated Financial Statements'!$A$8=3,Ratios!HB113,"Check Case")))</f>
        <v>0.57477228787816925</v>
      </c>
      <c r="HC27" s="671"/>
      <c r="HD27" s="672"/>
      <c r="HE27" s="673"/>
      <c r="HF27" s="670">
        <f>IF('Integrated Financial Statements'!$A$8=1,Ratios!HF73,IF('Integrated Financial Statements'!$A$8=2,Ratios!HF93,IF('Integrated Financial Statements'!$A$8=3,Ratios!HF113,"Check Case")))</f>
        <v>0.60761665749324301</v>
      </c>
      <c r="HG27" s="671"/>
      <c r="HH27" s="672"/>
      <c r="HI27" s="673"/>
      <c r="HJ27" s="670">
        <f>IF('Integrated Financial Statements'!$A$8=1,Ratios!HJ73,IF('Integrated Financial Statements'!$A$8=2,Ratios!HJ93,IF('Integrated Financial Statements'!$A$8=3,Ratios!HJ113,"Check Case")))</f>
        <v>0.58825591676158018</v>
      </c>
      <c r="HK27" s="671"/>
      <c r="HL27" s="672"/>
      <c r="HM27" s="673"/>
      <c r="HN27" s="670">
        <f>IF('Integrated Financial Statements'!$A$8=1,Ratios!HN73,IF('Integrated Financial Statements'!$A$8=2,Ratios!HN93,IF('Integrated Financial Statements'!$A$8=3,Ratios!HN113,"Check Case")))</f>
        <v>0.61708330103501152</v>
      </c>
      <c r="HO27" s="671"/>
      <c r="HP27" s="672"/>
      <c r="HQ27" s="674"/>
      <c r="HR27" s="675"/>
      <c r="HS27" s="676"/>
      <c r="HT27" s="303"/>
      <c r="HU27" s="673"/>
      <c r="HV27" s="670">
        <f>IF('Integrated Financial Statements'!$A$8=1,Ratios!HV73,IF('Integrated Financial Statements'!$A$8=2,Ratios!HV93,IF('Integrated Financial Statements'!$A$8=3,Ratios!HV113,"Check Case")))</f>
        <v>0.57477228787816925</v>
      </c>
      <c r="HW27" s="671"/>
      <c r="HX27" s="672"/>
      <c r="HY27" s="673"/>
      <c r="HZ27" s="670">
        <f>IF('Integrated Financial Statements'!$A$8=1,Ratios!HZ73,IF('Integrated Financial Statements'!$A$8=2,Ratios!HZ93,IF('Integrated Financial Statements'!$A$8=3,Ratios!HZ113,"Check Case")))</f>
        <v>0.60761665749324301</v>
      </c>
      <c r="IA27" s="671"/>
      <c r="IB27" s="672"/>
      <c r="IC27" s="673"/>
      <c r="ID27" s="670">
        <f>IF('Integrated Financial Statements'!$A$8=1,Ratios!ID73,IF('Integrated Financial Statements'!$A$8=2,Ratios!ID93,IF('Integrated Financial Statements'!$A$8=3,Ratios!ID113,"Check Case")))</f>
        <v>0.58825591676158018</v>
      </c>
      <c r="IE27" s="671"/>
      <c r="IF27" s="672"/>
      <c r="IG27" s="673"/>
      <c r="IH27" s="670">
        <f>IF('Integrated Financial Statements'!$A$8=1,Ratios!IH73,IF('Integrated Financial Statements'!$A$8=2,Ratios!IH93,IF('Integrated Financial Statements'!$A$8=3,Ratios!IH113,"Check Case")))</f>
        <v>0.61708330103501152</v>
      </c>
      <c r="II27" s="671"/>
      <c r="IJ27" s="672"/>
      <c r="IK27" s="674"/>
      <c r="IL27" s="675"/>
      <c r="IM27" s="676"/>
      <c r="IN27" s="303"/>
      <c r="IO27" s="673"/>
      <c r="IP27" s="670">
        <f>IF('Integrated Financial Statements'!$A$8=1,Ratios!IP73,IF('Integrated Financial Statements'!$A$8=2,Ratios!IP93,IF('Integrated Financial Statements'!$A$8=3,Ratios!IP113,"Check Case")))</f>
        <v>0.57477228787816925</v>
      </c>
      <c r="IQ27" s="671"/>
      <c r="IR27" s="672"/>
      <c r="IS27" s="673"/>
      <c r="IT27" s="670">
        <f>IF('Integrated Financial Statements'!$A$8=1,Ratios!IT73,IF('Integrated Financial Statements'!$A$8=2,Ratios!IT93,IF('Integrated Financial Statements'!$A$8=3,Ratios!IT113,"Check Case")))</f>
        <v>0.60761665749324301</v>
      </c>
      <c r="IU27" s="671"/>
      <c r="IV27" s="672"/>
      <c r="IW27" s="673"/>
      <c r="IX27" s="670">
        <f>IF('Integrated Financial Statements'!$A$8=1,Ratios!IX73,IF('Integrated Financial Statements'!$A$8=2,Ratios!IX93,IF('Integrated Financial Statements'!$A$8=3,Ratios!IX113,"Check Case")))</f>
        <v>0.58825591676158018</v>
      </c>
      <c r="IY27" s="671"/>
      <c r="IZ27" s="672"/>
      <c r="JA27" s="673"/>
      <c r="JB27" s="670">
        <f>IF('Integrated Financial Statements'!$A$8=1,Ratios!JB73,IF('Integrated Financial Statements'!$A$8=2,Ratios!JB93,IF('Integrated Financial Statements'!$A$8=3,Ratios!JB113,"Check Case")))</f>
        <v>0.61708330103501152</v>
      </c>
      <c r="JC27" s="671"/>
      <c r="JD27" s="672"/>
      <c r="JE27" s="674"/>
      <c r="JF27" s="675"/>
      <c r="JG27" s="676"/>
      <c r="JH27" s="303"/>
      <c r="JI27" s="673"/>
      <c r="JJ27" s="670">
        <f>IF('Integrated Financial Statements'!$A$8=1,Ratios!JJ73,IF('Integrated Financial Statements'!$A$8=2,Ratios!JJ93,IF('Integrated Financial Statements'!$A$8=3,Ratios!JJ113,"Check Case")))</f>
        <v>0.57477228787816925</v>
      </c>
      <c r="JK27" s="671"/>
      <c r="JL27" s="672"/>
      <c r="JM27" s="673"/>
      <c r="JN27" s="670">
        <f>IF('Integrated Financial Statements'!$A$8=1,Ratios!JN73,IF('Integrated Financial Statements'!$A$8=2,Ratios!JN93,IF('Integrated Financial Statements'!$A$8=3,Ratios!JN113,"Check Case")))</f>
        <v>0.60761665749324301</v>
      </c>
      <c r="JO27" s="671"/>
      <c r="JP27" s="672"/>
      <c r="JQ27" s="673"/>
      <c r="JR27" s="670">
        <f>IF('Integrated Financial Statements'!$A$8=1,Ratios!JR73,IF('Integrated Financial Statements'!$A$8=2,Ratios!JR93,IF('Integrated Financial Statements'!$A$8=3,Ratios!JR113,"Check Case")))</f>
        <v>0.58825591676158018</v>
      </c>
      <c r="JS27" s="671"/>
      <c r="JT27" s="672"/>
      <c r="JU27" s="673"/>
      <c r="JV27" s="670">
        <f>IF('Integrated Financial Statements'!$A$8=1,Ratios!JV73,IF('Integrated Financial Statements'!$A$8=2,Ratios!JV93,IF('Integrated Financial Statements'!$A$8=3,Ratios!JV113,"Check Case")))</f>
        <v>0.61708330103501152</v>
      </c>
      <c r="JW27" s="671"/>
      <c r="JX27" s="672"/>
      <c r="JY27" s="674"/>
      <c r="JZ27" s="675"/>
      <c r="KA27" s="676"/>
      <c r="KB27" s="303"/>
      <c r="KC27" s="673"/>
      <c r="KD27" s="670">
        <f>IF('Integrated Financial Statements'!$A$8=1,Ratios!KD73,IF('Integrated Financial Statements'!$A$8=2,Ratios!KD93,IF('Integrated Financial Statements'!$A$8=3,Ratios!KD113,"Check Case")))</f>
        <v>0.57477228787816925</v>
      </c>
      <c r="KE27" s="671"/>
      <c r="KF27" s="672"/>
      <c r="KG27" s="673"/>
      <c r="KH27" s="670">
        <f>IF('Integrated Financial Statements'!$A$8=1,Ratios!KH73,IF('Integrated Financial Statements'!$A$8=2,Ratios!KH93,IF('Integrated Financial Statements'!$A$8=3,Ratios!KH113,"Check Case")))</f>
        <v>0.60761665749324301</v>
      </c>
      <c r="KI27" s="671"/>
      <c r="KJ27" s="672"/>
      <c r="KK27" s="673"/>
      <c r="KL27" s="670">
        <f>IF('Integrated Financial Statements'!$A$8=1,Ratios!KL73,IF('Integrated Financial Statements'!$A$8=2,Ratios!KL93,IF('Integrated Financial Statements'!$A$8=3,Ratios!KL113,"Check Case")))</f>
        <v>0.58825591676158018</v>
      </c>
      <c r="KM27" s="671"/>
      <c r="KN27" s="672"/>
      <c r="KO27" s="673"/>
      <c r="KP27" s="670">
        <f>IF('Integrated Financial Statements'!$A$8=1,Ratios!KP73,IF('Integrated Financial Statements'!$A$8=2,Ratios!KP93,IF('Integrated Financial Statements'!$A$8=3,Ratios!KP113,"Check Case")))</f>
        <v>0.61708330103501152</v>
      </c>
      <c r="KQ27" s="445"/>
      <c r="KR27" s="231"/>
      <c r="KS27" s="83"/>
      <c r="KT27" s="459"/>
      <c r="KU27" s="458"/>
    </row>
    <row r="28" spans="1:307">
      <c r="A28" s="7" t="s">
        <v>309</v>
      </c>
      <c r="C28"/>
      <c r="D28"/>
      <c r="E28"/>
      <c r="F28"/>
      <c r="H28" s="395"/>
      <c r="I28" s="436"/>
      <c r="J28" s="396"/>
      <c r="L28" s="395"/>
      <c r="M28" s="436"/>
      <c r="N28" s="396"/>
      <c r="P28" s="395"/>
      <c r="Q28" s="436"/>
      <c r="R28" s="396"/>
      <c r="T28" s="395"/>
      <c r="U28" s="736">
        <f>'Integrated Financial Statements'!U80/'Integrated Financial Statements'!I43</f>
        <v>1.8872881355932203</v>
      </c>
      <c r="V28" s="396"/>
      <c r="X28" s="37"/>
      <c r="Y28" s="669"/>
      <c r="Z28" s="39"/>
      <c r="AB28" s="395"/>
      <c r="AC28" s="736">
        <f>'Integrated Financial Statements'!AC80/'Integrated Financial Statements'!Q43</f>
        <v>1.37001647446458</v>
      </c>
      <c r="AD28" s="396"/>
      <c r="AF28" s="395"/>
      <c r="AG28" s="736">
        <f>'Integrated Financial Statements'!AG80/'Integrated Financial Statements'!U43</f>
        <v>1.4142516195022161</v>
      </c>
      <c r="AH28" s="396"/>
      <c r="AJ28" s="395"/>
      <c r="AK28" s="736">
        <f>'Integrated Financial Statements'!AK80/'Integrated Financial Statements'!AK43</f>
        <v>1.2993837171586118</v>
      </c>
      <c r="AL28" s="396"/>
      <c r="AN28" s="395"/>
      <c r="AO28" s="736">
        <f>'Integrated Financial Statements'!AO80/'Integrated Financial Statements'!AC43</f>
        <v>1.3704175964297098</v>
      </c>
      <c r="AP28" s="396"/>
      <c r="AR28" s="37"/>
      <c r="AS28" s="669"/>
      <c r="AT28" s="39"/>
      <c r="AV28" s="395"/>
      <c r="AW28" s="736">
        <f>'Integrated Financial Statements'!AW80/'Integrated Financial Statements'!AK43</f>
        <v>1.3159260460590334</v>
      </c>
      <c r="AX28" s="396"/>
      <c r="AZ28" s="395"/>
      <c r="BA28" s="736">
        <f>'Integrated Financial Statements'!BA80/'Integrated Financial Statements'!AO43</f>
        <v>1.2648791985857395</v>
      </c>
      <c r="BB28" s="396"/>
      <c r="BD28" s="395"/>
      <c r="BE28" s="736">
        <f>'Integrated Financial Statements'!BE80/'Integrated Financial Statements'!BE43</f>
        <v>1.3635224067690379</v>
      </c>
      <c r="BF28" s="396"/>
      <c r="BH28" s="395"/>
      <c r="BI28" s="736">
        <f>'Integrated Financial Statements'!BI80/'Integrated Financial Statements'!AW43</f>
        <v>1.435489332881815</v>
      </c>
      <c r="BJ28" s="396"/>
      <c r="BL28" s="37"/>
      <c r="BM28" s="669"/>
      <c r="BN28" s="39"/>
      <c r="BP28" s="395"/>
      <c r="BQ28" s="736">
        <f>'Integrated Financial Statements'!BQ80/'Integrated Financial Statements'!BE43</f>
        <v>1.2554058288937637</v>
      </c>
      <c r="BR28" s="396"/>
      <c r="BT28" s="395"/>
      <c r="BU28" s="736">
        <f>'Integrated Financial Statements'!BU80/'Integrated Financial Statements'!BI43</f>
        <v>0.97389937106918234</v>
      </c>
      <c r="BV28" s="396"/>
      <c r="BX28" s="395"/>
      <c r="BY28" s="736">
        <f>'Integrated Financial Statements'!BY80/'Integrated Financial Statements'!BY43</f>
        <v>0.93575161389486627</v>
      </c>
      <c r="BZ28" s="396"/>
      <c r="CB28" s="395"/>
      <c r="CC28" s="736">
        <f>'Integrated Financial Statements'!CC80/'Integrated Financial Statements'!BQ43</f>
        <v>1.086765698852127</v>
      </c>
      <c r="CD28" s="396"/>
      <c r="CF28" s="37"/>
      <c r="CG28" s="669"/>
      <c r="CH28" s="39"/>
      <c r="CI28"/>
      <c r="CJ28" s="395"/>
      <c r="CK28" s="736">
        <f>'Integrated Financial Statements'!CK80/'Integrated Financial Statements'!BY43</f>
        <v>1.2173378419920073</v>
      </c>
      <c r="CL28" s="396"/>
      <c r="CM28"/>
      <c r="CN28" s="395"/>
      <c r="CO28" s="736">
        <f>'Integrated Financial Statements'!CO80/'Integrated Financial Statements'!CC43</f>
        <v>1.1361358574610245</v>
      </c>
      <c r="CP28" s="396"/>
      <c r="CQ28"/>
      <c r="CR28" s="395"/>
      <c r="CS28" s="736">
        <f>'Integrated Financial Statements'!CS80/'Integrated Financial Statements'!CS43</f>
        <v>1.1128630705394191</v>
      </c>
      <c r="CT28" s="396"/>
      <c r="CU28"/>
      <c r="CV28" s="395"/>
      <c r="CW28" s="736">
        <f>'Integrated Financial Statements'!CW80/'Integrated Financial Statements'!CK43</f>
        <v>1.0399079048349962</v>
      </c>
      <c r="CX28" s="396"/>
      <c r="CY28"/>
      <c r="CZ28" s="37"/>
      <c r="DA28" s="669"/>
      <c r="DB28" s="39"/>
      <c r="DC28"/>
      <c r="DE28" s="382"/>
      <c r="DF28" s="670">
        <f>AVERAGE(CK28,BQ28,AW28,AC28)</f>
        <v>1.2896715478523462</v>
      </c>
      <c r="DG28" s="671"/>
      <c r="DH28" s="672"/>
      <c r="DI28" s="673"/>
      <c r="DJ28" s="670">
        <f>AVERAGE(CO28,BU28,BA28,AG28)</f>
        <v>1.1972915116545406</v>
      </c>
      <c r="DK28" s="671"/>
      <c r="DL28" s="672"/>
      <c r="DM28" s="673"/>
      <c r="DN28" s="670">
        <f>AVERAGE(CS28,BY28,BE28,AK28)</f>
        <v>1.1778802020904839</v>
      </c>
      <c r="DO28" s="671"/>
      <c r="DP28" s="672"/>
      <c r="DQ28" s="673"/>
      <c r="DR28" s="670">
        <f>AVERAGE(CW28,CC28,BI28,AO28)</f>
        <v>1.2331451332496619</v>
      </c>
      <c r="DS28" s="671"/>
      <c r="DT28" s="672"/>
      <c r="DU28" s="674"/>
      <c r="DV28" s="675"/>
      <c r="DW28" s="676"/>
      <c r="DX28" s="303"/>
      <c r="DY28" s="673"/>
      <c r="DZ28" s="670">
        <f>DF28</f>
        <v>1.2896715478523462</v>
      </c>
      <c r="EA28" s="671"/>
      <c r="EB28" s="672"/>
      <c r="EC28" s="673"/>
      <c r="ED28" s="670">
        <f>DJ28</f>
        <v>1.1972915116545406</v>
      </c>
      <c r="EE28" s="671"/>
      <c r="EF28" s="672"/>
      <c r="EG28" s="673"/>
      <c r="EH28" s="670">
        <f>DN28</f>
        <v>1.1778802020904839</v>
      </c>
      <c r="EI28" s="671"/>
      <c r="EJ28" s="672"/>
      <c r="EK28" s="673"/>
      <c r="EL28" s="670">
        <f>DR28</f>
        <v>1.2331451332496619</v>
      </c>
      <c r="EM28" s="671"/>
      <c r="EN28" s="672"/>
      <c r="EO28" s="674"/>
      <c r="EP28" s="675"/>
      <c r="EQ28" s="676"/>
      <c r="ER28" s="303"/>
      <c r="ES28" s="673"/>
      <c r="ET28" s="670">
        <f>DZ28</f>
        <v>1.2896715478523462</v>
      </c>
      <c r="EU28" s="671"/>
      <c r="EV28" s="672"/>
      <c r="EW28" s="673"/>
      <c r="EX28" s="670">
        <f>ED28</f>
        <v>1.1972915116545406</v>
      </c>
      <c r="EY28" s="671"/>
      <c r="EZ28" s="672"/>
      <c r="FA28" s="673"/>
      <c r="FB28" s="670">
        <f>EH28</f>
        <v>1.1778802020904839</v>
      </c>
      <c r="FC28" s="671"/>
      <c r="FD28" s="672"/>
      <c r="FE28" s="673"/>
      <c r="FF28" s="670">
        <f>EL28</f>
        <v>1.2331451332496619</v>
      </c>
      <c r="FG28" s="671"/>
      <c r="FH28" s="672"/>
      <c r="FI28" s="674"/>
      <c r="FJ28" s="675"/>
      <c r="FK28" s="676"/>
      <c r="FL28" s="303"/>
      <c r="FM28" s="673"/>
      <c r="FN28" s="670">
        <f>ET28</f>
        <v>1.2896715478523462</v>
      </c>
      <c r="FO28" s="671"/>
      <c r="FP28" s="672"/>
      <c r="FQ28" s="673"/>
      <c r="FR28" s="670">
        <f>EX28</f>
        <v>1.1972915116545406</v>
      </c>
      <c r="FS28" s="671"/>
      <c r="FT28" s="672"/>
      <c r="FU28" s="673"/>
      <c r="FV28" s="670">
        <f>FB28</f>
        <v>1.1778802020904839</v>
      </c>
      <c r="FW28" s="671"/>
      <c r="FX28" s="672"/>
      <c r="FY28" s="673"/>
      <c r="FZ28" s="670">
        <f>FF28</f>
        <v>1.2331451332496619</v>
      </c>
      <c r="GA28" s="671"/>
      <c r="GB28" s="672"/>
      <c r="GC28" s="674"/>
      <c r="GD28" s="675"/>
      <c r="GE28" s="676"/>
      <c r="GF28" s="303"/>
      <c r="GG28" s="673"/>
      <c r="GH28" s="670">
        <f>FN28</f>
        <v>1.2896715478523462</v>
      </c>
      <c r="GI28" s="671"/>
      <c r="GJ28" s="672"/>
      <c r="GK28" s="673"/>
      <c r="GL28" s="670">
        <f>FR28</f>
        <v>1.1972915116545406</v>
      </c>
      <c r="GM28" s="671"/>
      <c r="GN28" s="672"/>
      <c r="GO28" s="673"/>
      <c r="GP28" s="670">
        <f>FV28</f>
        <v>1.1778802020904839</v>
      </c>
      <c r="GQ28" s="671"/>
      <c r="GR28" s="672"/>
      <c r="GS28" s="673"/>
      <c r="GT28" s="670">
        <f>FZ28</f>
        <v>1.2331451332496619</v>
      </c>
      <c r="GU28" s="671"/>
      <c r="GV28" s="672"/>
      <c r="GW28" s="674"/>
      <c r="GX28" s="675"/>
      <c r="GY28" s="735"/>
      <c r="GZ28" s="303"/>
      <c r="HA28" s="673"/>
      <c r="HB28" s="670">
        <f>GH28</f>
        <v>1.2896715478523462</v>
      </c>
      <c r="HC28" s="671"/>
      <c r="HD28" s="672"/>
      <c r="HE28" s="673"/>
      <c r="HF28" s="670">
        <f>GL28</f>
        <v>1.1972915116545406</v>
      </c>
      <c r="HG28" s="671"/>
      <c r="HH28" s="672"/>
      <c r="HI28" s="673"/>
      <c r="HJ28" s="670">
        <f>GP28</f>
        <v>1.1778802020904839</v>
      </c>
      <c r="HK28" s="671"/>
      <c r="HL28" s="672"/>
      <c r="HM28" s="673"/>
      <c r="HN28" s="670">
        <f>GT28</f>
        <v>1.2331451332496619</v>
      </c>
      <c r="HO28" s="671"/>
      <c r="HP28" s="672"/>
      <c r="HQ28" s="674"/>
      <c r="HR28" s="675"/>
      <c r="HS28" s="676"/>
      <c r="HT28" s="303"/>
      <c r="HU28" s="673"/>
      <c r="HV28" s="670">
        <f>HB28</f>
        <v>1.2896715478523462</v>
      </c>
      <c r="HW28" s="671"/>
      <c r="HX28" s="672"/>
      <c r="HY28" s="673"/>
      <c r="HZ28" s="670">
        <f>HF28</f>
        <v>1.1972915116545406</v>
      </c>
      <c r="IA28" s="671"/>
      <c r="IB28" s="672"/>
      <c r="IC28" s="673"/>
      <c r="ID28" s="670">
        <f>HJ28</f>
        <v>1.1778802020904839</v>
      </c>
      <c r="IE28" s="671"/>
      <c r="IF28" s="672"/>
      <c r="IG28" s="673"/>
      <c r="IH28" s="670">
        <f>HN28</f>
        <v>1.2331451332496619</v>
      </c>
      <c r="II28" s="671"/>
      <c r="IJ28" s="672"/>
      <c r="IK28" s="674"/>
      <c r="IL28" s="675"/>
      <c r="IM28" s="676"/>
      <c r="IN28" s="303"/>
      <c r="IO28" s="673"/>
      <c r="IP28" s="670">
        <f>HV28</f>
        <v>1.2896715478523462</v>
      </c>
      <c r="IQ28" s="671"/>
      <c r="IR28" s="672"/>
      <c r="IS28" s="673"/>
      <c r="IT28" s="670">
        <f>HZ28</f>
        <v>1.1972915116545406</v>
      </c>
      <c r="IU28" s="671"/>
      <c r="IV28" s="672"/>
      <c r="IW28" s="673"/>
      <c r="IX28" s="670">
        <f>ID28</f>
        <v>1.1778802020904839</v>
      </c>
      <c r="IY28" s="671"/>
      <c r="IZ28" s="672"/>
      <c r="JA28" s="673"/>
      <c r="JB28" s="670">
        <f>IH28</f>
        <v>1.2331451332496619</v>
      </c>
      <c r="JC28" s="671"/>
      <c r="JD28" s="672"/>
      <c r="JE28" s="674"/>
      <c r="JF28" s="675"/>
      <c r="JG28" s="676"/>
      <c r="JH28" s="303"/>
      <c r="JI28" s="673"/>
      <c r="JJ28" s="670">
        <f>IP28</f>
        <v>1.2896715478523462</v>
      </c>
      <c r="JK28" s="671"/>
      <c r="JL28" s="672"/>
      <c r="JM28" s="673"/>
      <c r="JN28" s="670">
        <f>IT28</f>
        <v>1.1972915116545406</v>
      </c>
      <c r="JO28" s="671"/>
      <c r="JP28" s="672"/>
      <c r="JQ28" s="673"/>
      <c r="JR28" s="670">
        <f>IX28</f>
        <v>1.1778802020904839</v>
      </c>
      <c r="JS28" s="671"/>
      <c r="JT28" s="672"/>
      <c r="JU28" s="673"/>
      <c r="JV28" s="670">
        <f>JB28</f>
        <v>1.2331451332496619</v>
      </c>
      <c r="JW28" s="671"/>
      <c r="JX28" s="672"/>
      <c r="JY28" s="674"/>
      <c r="JZ28" s="675"/>
      <c r="KA28" s="676"/>
      <c r="KB28" s="303"/>
      <c r="KC28" s="673"/>
      <c r="KD28" s="670">
        <f>JJ28</f>
        <v>1.2896715478523462</v>
      </c>
      <c r="KE28" s="671"/>
      <c r="KF28" s="672"/>
      <c r="KG28" s="673"/>
      <c r="KH28" s="670">
        <f>JN28</f>
        <v>1.1972915116545406</v>
      </c>
      <c r="KI28" s="671"/>
      <c r="KJ28" s="672"/>
      <c r="KK28" s="673"/>
      <c r="KL28" s="670">
        <f>JR28</f>
        <v>1.1778802020904839</v>
      </c>
      <c r="KM28" s="671"/>
      <c r="KN28" s="672"/>
      <c r="KO28" s="673"/>
      <c r="KP28" s="670">
        <f>JV28</f>
        <v>1.2331451332496619</v>
      </c>
      <c r="KQ28" s="445"/>
      <c r="KR28" s="231"/>
      <c r="KS28" s="83"/>
      <c r="KT28" s="459"/>
      <c r="KU28" s="458"/>
    </row>
    <row r="29" spans="1:307">
      <c r="A29" s="7" t="s">
        <v>310</v>
      </c>
      <c r="C29"/>
      <c r="D29"/>
      <c r="E29"/>
      <c r="F29"/>
      <c r="H29" s="395"/>
      <c r="I29" s="436">
        <f>'Integrated Financial Statements'!I89/'Integrated Financial Statements'!I43</f>
        <v>3.9830508474576268E-2</v>
      </c>
      <c r="J29" s="396"/>
      <c r="L29" s="395"/>
      <c r="M29" s="436">
        <f>'Integrated Financial Statements'!M89/'Integrated Financial Statements'!M43</f>
        <v>0</v>
      </c>
      <c r="N29" s="396"/>
      <c r="P29" s="395"/>
      <c r="Q29" s="436">
        <f>'Integrated Financial Statements'!Q89/'Integrated Financial Statements'!Q43</f>
        <v>2.6359143327841845E-2</v>
      </c>
      <c r="R29" s="396"/>
      <c r="T29" s="395"/>
      <c r="U29" s="436">
        <f>'Integrated Financial Statements'!U89/'Integrated Financial Statements'!U43</f>
        <v>2.1138765768837369E-2</v>
      </c>
      <c r="V29" s="396"/>
      <c r="X29" s="37"/>
      <c r="Y29" s="669"/>
      <c r="Z29" s="39"/>
      <c r="AB29" s="395"/>
      <c r="AC29" s="436">
        <f>'Integrated Financial Statements'!AC89/'Integrated Financial Statements'!AC43</f>
        <v>3.8890659866114119E-2</v>
      </c>
      <c r="AD29" s="396"/>
      <c r="AF29" s="395"/>
      <c r="AG29" s="436">
        <f>'Integrated Financial Statements'!AG89/'Integrated Financial Statements'!AG43</f>
        <v>0.1119177253478524</v>
      </c>
      <c r="AH29" s="396"/>
      <c r="AJ29" s="395"/>
      <c r="AK29" s="436">
        <f>'Integrated Financial Statements'!AK89/'Integrated Financial Statements'!AK43</f>
        <v>4.9302627311060658E-2</v>
      </c>
      <c r="AL29" s="396"/>
      <c r="AN29" s="395"/>
      <c r="AO29" s="436">
        <f>'Integrated Financial Statements'!AO89/'Integrated Financial Statements'!AO43</f>
        <v>0.15232763700648203</v>
      </c>
      <c r="AP29" s="396"/>
      <c r="AR29" s="37"/>
      <c r="AS29" s="669"/>
      <c r="AT29" s="39"/>
      <c r="AV29" s="395"/>
      <c r="AW29" s="436">
        <f>'Integrated Financial Statements'!AW89/'Integrated Financial Statements'!AW43</f>
        <v>1.0836437521164918E-2</v>
      </c>
      <c r="AX29" s="396"/>
      <c r="AZ29" s="395"/>
      <c r="BA29" s="436">
        <f>'Integrated Financial Statements'!BA89/'Integrated Financial Statements'!BA43</f>
        <v>1.9237259534255823E-2</v>
      </c>
      <c r="BB29" s="396"/>
      <c r="BD29" s="395"/>
      <c r="BE29" s="436">
        <f>'Integrated Financial Statements'!BE89/'Integrated Financial Statements'!BE43</f>
        <v>6.2676277029144467E-3</v>
      </c>
      <c r="BF29" s="396"/>
      <c r="BH29" s="395"/>
      <c r="BI29" s="436">
        <f>'Integrated Financial Statements'!BI89/'Integrated Financial Statements'!BI43</f>
        <v>3.0817610062893082E-2</v>
      </c>
      <c r="BJ29" s="396"/>
      <c r="BL29" s="37"/>
      <c r="BM29" s="669"/>
      <c r="BN29" s="39"/>
      <c r="BP29" s="395"/>
      <c r="BQ29" s="436">
        <f>'Integrated Financial Statements'!BQ89/'Integrated Financial Statements'!BQ43</f>
        <v>2.9034436191762322E-2</v>
      </c>
      <c r="BR29" s="396"/>
      <c r="BT29" s="395"/>
      <c r="BU29" s="436">
        <f>'Integrated Financial Statements'!BU89/'Integrated Financial Statements'!BU43</f>
        <v>0.68193069306930698</v>
      </c>
      <c r="BV29" s="396"/>
      <c r="BX29" s="395"/>
      <c r="BY29" s="436">
        <f>'Integrated Financial Statements'!BY89/'Integrated Financial Statements'!BY43</f>
        <v>0.29572702121118966</v>
      </c>
      <c r="BZ29" s="396"/>
      <c r="CB29" s="395"/>
      <c r="CC29" s="436">
        <f>'Integrated Financial Statements'!CC89/'Integrated Financial Statements'!CC43</f>
        <v>0.2795100222717149</v>
      </c>
      <c r="CD29" s="396"/>
      <c r="CF29" s="37"/>
      <c r="CG29" s="669"/>
      <c r="CH29" s="39"/>
      <c r="CI29"/>
      <c r="CJ29" s="395"/>
      <c r="CK29" s="436">
        <f>'Integrated Financial Statements'!CK89/'Integrated Financial Statements'!CK43</f>
        <v>0.27730877462266562</v>
      </c>
      <c r="CL29" s="396"/>
      <c r="CM29"/>
      <c r="CN29" s="395"/>
      <c r="CO29" s="436">
        <f>'Integrated Financial Statements'!CO89/'Integrated Financial Statements'!CO43</f>
        <v>0.33203709243194734</v>
      </c>
      <c r="CP29" s="396"/>
      <c r="CQ29"/>
      <c r="CR29" s="395"/>
      <c r="CS29" s="436">
        <f>'Integrated Financial Statements'!CS89/'Integrated Financial Statements'!CS43</f>
        <v>0.26362378976486861</v>
      </c>
      <c r="CT29" s="396"/>
      <c r="CU29"/>
      <c r="CV29" s="395"/>
      <c r="CW29" s="436">
        <f>'Integrated Financial Statements'!CW89/'Integrated Financial Statements'!CW43</f>
        <v>0.31020518358531318</v>
      </c>
      <c r="CX29" s="396"/>
      <c r="CY29"/>
      <c r="CZ29" s="37"/>
      <c r="DA29" s="669"/>
      <c r="DB29" s="39"/>
      <c r="DC29"/>
      <c r="DE29" s="382"/>
      <c r="DF29" s="670">
        <f>AVERAGE(CK29,BQ29,AW29,AC29,I29)</f>
        <v>7.9180163335256654E-2</v>
      </c>
      <c r="DG29" s="445"/>
      <c r="DH29" s="231"/>
      <c r="DI29" s="382"/>
      <c r="DJ29" s="670">
        <f>AVERAGE(CO29,BU29,BA29,AG29,M29)</f>
        <v>0.22902455407667252</v>
      </c>
      <c r="DK29" s="445"/>
      <c r="DL29" s="231"/>
      <c r="DM29" s="382"/>
      <c r="DN29" s="670">
        <f>AVERAGE(CS29,BY29,BE29,AK29,Q29)</f>
        <v>0.12825604186357503</v>
      </c>
      <c r="DO29" s="445"/>
      <c r="DP29" s="231"/>
      <c r="DQ29" s="382"/>
      <c r="DR29" s="670">
        <f>AVERAGE(CW29,CC29,BI29,AO29,U29)</f>
        <v>0.1587998437390481</v>
      </c>
      <c r="DS29" s="445"/>
      <c r="DT29" s="231"/>
      <c r="DU29" s="83"/>
      <c r="DV29" s="459"/>
      <c r="DW29" s="458"/>
      <c r="DY29" s="382"/>
      <c r="DZ29" s="670">
        <f>DF29</f>
        <v>7.9180163335256654E-2</v>
      </c>
      <c r="EA29" s="445"/>
      <c r="EB29" s="231"/>
      <c r="EC29" s="382"/>
      <c r="ED29" s="670">
        <f>DJ29</f>
        <v>0.22902455407667252</v>
      </c>
      <c r="EE29" s="445"/>
      <c r="EF29" s="231"/>
      <c r="EG29" s="382"/>
      <c r="EH29" s="670">
        <f>DN29</f>
        <v>0.12825604186357503</v>
      </c>
      <c r="EI29" s="445"/>
      <c r="EJ29" s="231"/>
      <c r="EK29" s="382"/>
      <c r="EL29" s="670">
        <f>DR29</f>
        <v>0.1587998437390481</v>
      </c>
      <c r="EM29" s="445"/>
      <c r="EN29" s="231"/>
      <c r="EO29" s="83"/>
      <c r="EP29" s="459"/>
      <c r="EQ29" s="458"/>
      <c r="ES29" s="382"/>
      <c r="ET29" s="670">
        <f>DZ29</f>
        <v>7.9180163335256654E-2</v>
      </c>
      <c r="EU29" s="445"/>
      <c r="EV29" s="231"/>
      <c r="EW29" s="382"/>
      <c r="EX29" s="670">
        <f>ED29</f>
        <v>0.22902455407667252</v>
      </c>
      <c r="EY29" s="445"/>
      <c r="EZ29" s="231"/>
      <c r="FA29" s="382"/>
      <c r="FB29" s="670">
        <f>EH29</f>
        <v>0.12825604186357503</v>
      </c>
      <c r="FC29" s="445"/>
      <c r="FD29" s="231"/>
      <c r="FE29" s="382"/>
      <c r="FF29" s="670">
        <f>EL29</f>
        <v>0.1587998437390481</v>
      </c>
      <c r="FG29" s="445"/>
      <c r="FH29" s="231"/>
      <c r="FI29" s="83"/>
      <c r="FJ29" s="459"/>
      <c r="FK29" s="458"/>
      <c r="FM29" s="382"/>
      <c r="FN29" s="670">
        <f>ET29</f>
        <v>7.9180163335256654E-2</v>
      </c>
      <c r="FO29" s="445"/>
      <c r="FP29" s="231"/>
      <c r="FQ29" s="382"/>
      <c r="FR29" s="670">
        <f>EX29</f>
        <v>0.22902455407667252</v>
      </c>
      <c r="FS29" s="445"/>
      <c r="FT29" s="231"/>
      <c r="FU29" s="382"/>
      <c r="FV29" s="670">
        <f>FB29</f>
        <v>0.12825604186357503</v>
      </c>
      <c r="FW29" s="445"/>
      <c r="FX29" s="231"/>
      <c r="FY29" s="382"/>
      <c r="FZ29" s="670">
        <f>FF29</f>
        <v>0.1587998437390481</v>
      </c>
      <c r="GA29" s="445"/>
      <c r="GB29" s="231"/>
      <c r="GC29" s="83"/>
      <c r="GD29" s="459"/>
      <c r="GE29" s="458"/>
      <c r="GG29" s="382"/>
      <c r="GH29" s="670">
        <f>FN29</f>
        <v>7.9180163335256654E-2</v>
      </c>
      <c r="GI29" s="445"/>
      <c r="GJ29" s="231"/>
      <c r="GK29" s="382"/>
      <c r="GL29" s="670">
        <f>FR29</f>
        <v>0.22902455407667252</v>
      </c>
      <c r="GM29" s="445"/>
      <c r="GN29" s="231"/>
      <c r="GO29" s="382"/>
      <c r="GP29" s="670">
        <f>FV29</f>
        <v>0.12825604186357503</v>
      </c>
      <c r="GQ29" s="445"/>
      <c r="GR29" s="231"/>
      <c r="GS29" s="382"/>
      <c r="GT29" s="670">
        <f>FZ29</f>
        <v>0.1587998437390481</v>
      </c>
      <c r="GU29" s="445"/>
      <c r="GV29" s="231"/>
      <c r="GW29" s="83"/>
      <c r="GX29" s="459"/>
      <c r="GY29" s="39"/>
      <c r="HA29" s="382"/>
      <c r="HB29" s="670">
        <f>GH29</f>
        <v>7.9180163335256654E-2</v>
      </c>
      <c r="HC29" s="445"/>
      <c r="HD29" s="231"/>
      <c r="HE29" s="382"/>
      <c r="HF29" s="670">
        <f>GL29</f>
        <v>0.22902455407667252</v>
      </c>
      <c r="HG29" s="445"/>
      <c r="HH29" s="231"/>
      <c r="HI29" s="382"/>
      <c r="HJ29" s="670">
        <f>GP29</f>
        <v>0.12825604186357503</v>
      </c>
      <c r="HK29" s="445"/>
      <c r="HL29" s="231"/>
      <c r="HM29" s="382"/>
      <c r="HN29" s="670">
        <f>GT29</f>
        <v>0.1587998437390481</v>
      </c>
      <c r="HO29" s="445"/>
      <c r="HP29" s="231"/>
      <c r="HQ29" s="83"/>
      <c r="HR29" s="459"/>
      <c r="HS29" s="458"/>
      <c r="HU29" s="382"/>
      <c r="HV29" s="670">
        <f>HB29</f>
        <v>7.9180163335256654E-2</v>
      </c>
      <c r="HW29" s="445"/>
      <c r="HX29" s="231"/>
      <c r="HY29" s="382"/>
      <c r="HZ29" s="670">
        <f>HF29</f>
        <v>0.22902455407667252</v>
      </c>
      <c r="IA29" s="445"/>
      <c r="IB29" s="231"/>
      <c r="IC29" s="382"/>
      <c r="ID29" s="670">
        <f>HJ29</f>
        <v>0.12825604186357503</v>
      </c>
      <c r="IE29" s="445"/>
      <c r="IF29" s="231"/>
      <c r="IG29" s="382"/>
      <c r="IH29" s="670">
        <f>HN29</f>
        <v>0.1587998437390481</v>
      </c>
      <c r="II29" s="445"/>
      <c r="IJ29" s="231"/>
      <c r="IK29" s="83"/>
      <c r="IL29" s="459"/>
      <c r="IM29" s="458"/>
      <c r="IO29" s="382"/>
      <c r="IP29" s="670">
        <f>HV29</f>
        <v>7.9180163335256654E-2</v>
      </c>
      <c r="IQ29" s="445"/>
      <c r="IR29" s="231"/>
      <c r="IS29" s="382"/>
      <c r="IT29" s="670">
        <f>HZ29</f>
        <v>0.22902455407667252</v>
      </c>
      <c r="IU29" s="445"/>
      <c r="IV29" s="231"/>
      <c r="IW29" s="382"/>
      <c r="IX29" s="670">
        <f>ID29</f>
        <v>0.12825604186357503</v>
      </c>
      <c r="IY29" s="445"/>
      <c r="IZ29" s="231"/>
      <c r="JA29" s="382"/>
      <c r="JB29" s="670">
        <f>IH29</f>
        <v>0.1587998437390481</v>
      </c>
      <c r="JC29" s="445"/>
      <c r="JD29" s="231"/>
      <c r="JE29" s="83"/>
      <c r="JF29" s="459"/>
      <c r="JG29" s="458"/>
      <c r="JI29" s="382"/>
      <c r="JJ29" s="670">
        <f>IP29</f>
        <v>7.9180163335256654E-2</v>
      </c>
      <c r="JK29" s="445"/>
      <c r="JL29" s="231"/>
      <c r="JM29" s="382"/>
      <c r="JN29" s="670">
        <f>IT29</f>
        <v>0.22902455407667252</v>
      </c>
      <c r="JO29" s="445"/>
      <c r="JP29" s="231"/>
      <c r="JQ29" s="382"/>
      <c r="JR29" s="670">
        <f>IX29</f>
        <v>0.12825604186357503</v>
      </c>
      <c r="JS29" s="445"/>
      <c r="JT29" s="231"/>
      <c r="JU29" s="382"/>
      <c r="JV29" s="670">
        <f>JB29</f>
        <v>0.1587998437390481</v>
      </c>
      <c r="JW29" s="445"/>
      <c r="JX29" s="231"/>
      <c r="JY29" s="83"/>
      <c r="JZ29" s="459"/>
      <c r="KA29" s="458"/>
      <c r="KC29" s="382"/>
      <c r="KD29" s="670">
        <f>JJ29</f>
        <v>7.9180163335256654E-2</v>
      </c>
      <c r="KE29" s="445"/>
      <c r="KF29" s="231"/>
      <c r="KG29" s="382"/>
      <c r="KH29" s="670">
        <f>JN29</f>
        <v>0.22902455407667252</v>
      </c>
      <c r="KI29" s="445"/>
      <c r="KJ29" s="231"/>
      <c r="KK29" s="382"/>
      <c r="KL29" s="670">
        <f>JR29</f>
        <v>0.12825604186357503</v>
      </c>
      <c r="KM29" s="445"/>
      <c r="KN29" s="231"/>
      <c r="KO29" s="382"/>
      <c r="KP29" s="670">
        <f>JV29</f>
        <v>0.1587998437390481</v>
      </c>
      <c r="KQ29" s="445"/>
      <c r="KR29" s="231"/>
      <c r="KS29" s="83"/>
      <c r="KT29" s="459"/>
      <c r="KU29" s="458"/>
    </row>
    <row r="30" spans="1:307">
      <c r="A30" s="7" t="s">
        <v>311</v>
      </c>
      <c r="C30"/>
      <c r="D30"/>
      <c r="E30"/>
      <c r="F30"/>
      <c r="H30" s="395"/>
      <c r="I30" s="436">
        <f>'Integrated Financial Statements'!I96/'Integrated Financial Statements'!I43</f>
        <v>0.63728813559322028</v>
      </c>
      <c r="J30" s="396"/>
      <c r="L30" s="395"/>
      <c r="M30" s="436">
        <f>'Integrated Financial Statements'!M96/'Integrated Financial Statements'!M43</f>
        <v>0.49878176122520013</v>
      </c>
      <c r="N30" s="396"/>
      <c r="P30" s="395"/>
      <c r="Q30" s="436">
        <f>'Integrated Financial Statements'!Q96/'Integrated Financial Statements'!Q43</f>
        <v>0.42635914332784186</v>
      </c>
      <c r="R30" s="396"/>
      <c r="T30" s="395"/>
      <c r="U30" s="436">
        <f>'Integrated Financial Statements'!U96/'Integrated Financial Statements'!U43</f>
        <v>0.63961813842482096</v>
      </c>
      <c r="V30" s="396"/>
      <c r="X30" s="37"/>
      <c r="Y30" s="669"/>
      <c r="Z30" s="39"/>
      <c r="AB30" s="395"/>
      <c r="AC30" s="436">
        <f>'Integrated Financial Statements'!AC96/'Integrated Financial Statements'!AC43</f>
        <v>0.47497609180745937</v>
      </c>
      <c r="AD30" s="396"/>
      <c r="AF30" s="395"/>
      <c r="AG30" s="436">
        <f>'Integrated Financial Statements'!AG96/'Integrated Financial Statements'!AG43</f>
        <v>0.21355111917725347</v>
      </c>
      <c r="AH30" s="396"/>
      <c r="AJ30" s="395"/>
      <c r="AK30" s="436">
        <f>'Integrated Financial Statements'!AK96/'Integrated Financial Statements'!AK43</f>
        <v>0.28900421667207266</v>
      </c>
      <c r="AL30" s="396"/>
      <c r="AN30" s="395"/>
      <c r="AO30" s="436">
        <f>'Integrated Financial Statements'!AO96/'Integrated Financial Statements'!AO43</f>
        <v>0.27253977607542723</v>
      </c>
      <c r="AP30" s="396"/>
      <c r="AR30" s="37"/>
      <c r="AS30" s="669"/>
      <c r="AT30" s="39"/>
      <c r="AV30" s="395"/>
      <c r="AW30" s="436">
        <f>'Integrated Financial Statements'!AW96/'Integrated Financial Statements'!AW43</f>
        <v>0.29901794784964442</v>
      </c>
      <c r="AX30" s="396"/>
      <c r="AZ30" s="395"/>
      <c r="BA30" s="436">
        <f>'Integrated Financial Statements'!BA96/'Integrated Financial Statements'!BA43</f>
        <v>0.34593317583530203</v>
      </c>
      <c r="BB30" s="396"/>
      <c r="BD30" s="395"/>
      <c r="BE30" s="436">
        <f>'Integrated Financial Statements'!BE96/'Integrated Financial Statements'!BE43</f>
        <v>0.36602945785020369</v>
      </c>
      <c r="BF30" s="396"/>
      <c r="BH30" s="395"/>
      <c r="BI30" s="436">
        <f>'Integrated Financial Statements'!BI96/'Integrated Financial Statements'!BI43</f>
        <v>0.39308176100628933</v>
      </c>
      <c r="BJ30" s="396"/>
      <c r="BL30" s="37"/>
      <c r="BM30" s="669"/>
      <c r="BN30" s="39"/>
      <c r="BP30" s="395"/>
      <c r="BQ30" s="436">
        <f>'Integrated Financial Statements'!BQ96/'Integrated Financial Statements'!BQ43</f>
        <v>0.29810938555030386</v>
      </c>
      <c r="BR30" s="396"/>
      <c r="BT30" s="395"/>
      <c r="BU30" s="436">
        <f>'Integrated Financial Statements'!BU96/'Integrated Financial Statements'!BU43</f>
        <v>2.8418935643564356</v>
      </c>
      <c r="BV30" s="396"/>
      <c r="BX30" s="395"/>
      <c r="BY30" s="436">
        <f>'Integrated Financial Statements'!BY96/'Integrated Financial Statements'!BY43</f>
        <v>2.7900399631109747</v>
      </c>
      <c r="BZ30" s="396"/>
      <c r="CB30" s="395"/>
      <c r="CC30" s="436">
        <f>'Integrated Financial Statements'!CC96/'Integrated Financial Statements'!CC43</f>
        <v>2.3900334075723833</v>
      </c>
      <c r="CD30" s="396"/>
      <c r="CF30" s="37"/>
      <c r="CG30" s="669"/>
      <c r="CH30" s="39"/>
      <c r="CI30"/>
      <c r="CJ30" s="395"/>
      <c r="CK30" s="436">
        <f>'Integrated Financial Statements'!CK96/'Integrated Financial Statements'!CK43</f>
        <v>2.1018163213097978</v>
      </c>
      <c r="CL30" s="396"/>
      <c r="CM30"/>
      <c r="CN30" s="395"/>
      <c r="CO30" s="436">
        <f>'Integrated Financial Statements'!CO96/'Integrated Financial Statements'!CO43</f>
        <v>2.321268321866587</v>
      </c>
      <c r="CP30" s="396"/>
      <c r="CQ30"/>
      <c r="CR30" s="395"/>
      <c r="CS30" s="436">
        <f>'Integrated Financial Statements'!CS96/'Integrated Financial Statements'!CS43</f>
        <v>2.2235131396957124</v>
      </c>
      <c r="CT30" s="396"/>
      <c r="CU30"/>
      <c r="CV30" s="395"/>
      <c r="CW30" s="436">
        <f>'Integrated Financial Statements'!CW96/'Integrated Financial Statements'!CW43</f>
        <v>2.4100971922246219</v>
      </c>
      <c r="CX30" s="396"/>
      <c r="CY30"/>
      <c r="CZ30" s="37"/>
      <c r="DA30" s="669"/>
      <c r="DB30" s="39"/>
      <c r="DC30"/>
      <c r="DE30" s="382"/>
      <c r="DF30" s="670">
        <f>AVERAGE(CK30,BQ30,AW30,AC30,I30)</f>
        <v>0.76224157642208501</v>
      </c>
      <c r="DG30" s="445"/>
      <c r="DH30" s="231"/>
      <c r="DI30" s="382"/>
      <c r="DJ30" s="670">
        <f>AVERAGE(CO30,BU30,BA30,AG30,M30)</f>
        <v>1.2442855884921558</v>
      </c>
      <c r="DK30" s="445"/>
      <c r="DL30" s="231"/>
      <c r="DM30" s="382"/>
      <c r="DN30" s="670">
        <f>AVERAGE(CS30,BY30,BE30,AK30,Q30)</f>
        <v>1.2189891841313609</v>
      </c>
      <c r="DO30" s="445"/>
      <c r="DP30" s="231"/>
      <c r="DQ30" s="382"/>
      <c r="DR30" s="670">
        <f>AVERAGE(CW30,CC30,BI30,AO30,U30)</f>
        <v>1.2210740550607084</v>
      </c>
      <c r="DS30" s="445"/>
      <c r="DT30" s="231"/>
      <c r="DU30" s="83"/>
      <c r="DV30" s="459"/>
      <c r="DW30" s="458"/>
      <c r="DY30" s="382"/>
      <c r="DZ30" s="670">
        <f>DF30</f>
        <v>0.76224157642208501</v>
      </c>
      <c r="EA30" s="445"/>
      <c r="EB30" s="231"/>
      <c r="EC30" s="382"/>
      <c r="ED30" s="670">
        <f>DJ30</f>
        <v>1.2442855884921558</v>
      </c>
      <c r="EE30" s="445"/>
      <c r="EF30" s="231"/>
      <c r="EG30" s="382"/>
      <c r="EH30" s="670">
        <f>DN30</f>
        <v>1.2189891841313609</v>
      </c>
      <c r="EI30" s="445"/>
      <c r="EJ30" s="231"/>
      <c r="EK30" s="382"/>
      <c r="EL30" s="670">
        <f>DR30</f>
        <v>1.2210740550607084</v>
      </c>
      <c r="EM30" s="445"/>
      <c r="EN30" s="231"/>
      <c r="EO30" s="83"/>
      <c r="EP30" s="459"/>
      <c r="EQ30" s="458"/>
      <c r="ES30" s="382"/>
      <c r="ET30" s="670">
        <f>DZ30</f>
        <v>0.76224157642208501</v>
      </c>
      <c r="EU30" s="445"/>
      <c r="EV30" s="231"/>
      <c r="EW30" s="382"/>
      <c r="EX30" s="670">
        <f>ED30</f>
        <v>1.2442855884921558</v>
      </c>
      <c r="EY30" s="445"/>
      <c r="EZ30" s="231"/>
      <c r="FA30" s="382"/>
      <c r="FB30" s="670">
        <f>EH30</f>
        <v>1.2189891841313609</v>
      </c>
      <c r="FC30" s="445"/>
      <c r="FD30" s="231"/>
      <c r="FE30" s="382"/>
      <c r="FF30" s="670">
        <f>EL30</f>
        <v>1.2210740550607084</v>
      </c>
      <c r="FG30" s="445"/>
      <c r="FH30" s="231"/>
      <c r="FI30" s="83"/>
      <c r="FJ30" s="459"/>
      <c r="FK30" s="458"/>
      <c r="FM30" s="382"/>
      <c r="FN30" s="670">
        <f>ET30</f>
        <v>0.76224157642208501</v>
      </c>
      <c r="FO30" s="445"/>
      <c r="FP30" s="231"/>
      <c r="FQ30" s="382"/>
      <c r="FR30" s="670">
        <f>EX30</f>
        <v>1.2442855884921558</v>
      </c>
      <c r="FS30" s="445"/>
      <c r="FT30" s="231"/>
      <c r="FU30" s="382"/>
      <c r="FV30" s="670">
        <f>FB30</f>
        <v>1.2189891841313609</v>
      </c>
      <c r="FW30" s="445"/>
      <c r="FX30" s="231"/>
      <c r="FY30" s="382"/>
      <c r="FZ30" s="670">
        <f>FF30</f>
        <v>1.2210740550607084</v>
      </c>
      <c r="GA30" s="445"/>
      <c r="GB30" s="231"/>
      <c r="GC30" s="83"/>
      <c r="GD30" s="459"/>
      <c r="GE30" s="458"/>
      <c r="GG30" s="382"/>
      <c r="GH30" s="670">
        <f>FN30</f>
        <v>0.76224157642208501</v>
      </c>
      <c r="GI30" s="445"/>
      <c r="GJ30" s="231"/>
      <c r="GK30" s="382"/>
      <c r="GL30" s="670">
        <f>FR30</f>
        <v>1.2442855884921558</v>
      </c>
      <c r="GM30" s="445"/>
      <c r="GN30" s="231"/>
      <c r="GO30" s="382"/>
      <c r="GP30" s="670">
        <f>FV30</f>
        <v>1.2189891841313609</v>
      </c>
      <c r="GQ30" s="445"/>
      <c r="GR30" s="231"/>
      <c r="GS30" s="382"/>
      <c r="GT30" s="670">
        <f>FZ30</f>
        <v>1.2210740550607084</v>
      </c>
      <c r="GU30" s="445"/>
      <c r="GV30" s="231"/>
      <c r="GW30" s="83"/>
      <c r="GX30" s="459"/>
      <c r="GY30" s="39"/>
      <c r="HA30" s="382"/>
      <c r="HB30" s="670">
        <f>GH30</f>
        <v>0.76224157642208501</v>
      </c>
      <c r="HC30" s="445"/>
      <c r="HD30" s="231"/>
      <c r="HE30" s="382"/>
      <c r="HF30" s="670">
        <f>GL30</f>
        <v>1.2442855884921558</v>
      </c>
      <c r="HG30" s="445"/>
      <c r="HH30" s="231"/>
      <c r="HI30" s="382"/>
      <c r="HJ30" s="670">
        <f>GP30</f>
        <v>1.2189891841313609</v>
      </c>
      <c r="HK30" s="445"/>
      <c r="HL30" s="231"/>
      <c r="HM30" s="382"/>
      <c r="HN30" s="670">
        <f>GT30</f>
        <v>1.2210740550607084</v>
      </c>
      <c r="HO30" s="445"/>
      <c r="HP30" s="231"/>
      <c r="HQ30" s="83"/>
      <c r="HR30" s="459"/>
      <c r="HS30" s="458"/>
      <c r="HU30" s="382"/>
      <c r="HV30" s="670">
        <f>HB30</f>
        <v>0.76224157642208501</v>
      </c>
      <c r="HW30" s="445"/>
      <c r="HX30" s="231"/>
      <c r="HY30" s="382"/>
      <c r="HZ30" s="670">
        <f>HF30</f>
        <v>1.2442855884921558</v>
      </c>
      <c r="IA30" s="445"/>
      <c r="IB30" s="231"/>
      <c r="IC30" s="382"/>
      <c r="ID30" s="670">
        <f>HJ30</f>
        <v>1.2189891841313609</v>
      </c>
      <c r="IE30" s="445"/>
      <c r="IF30" s="231"/>
      <c r="IG30" s="382"/>
      <c r="IH30" s="670">
        <f>HN30</f>
        <v>1.2210740550607084</v>
      </c>
      <c r="II30" s="445"/>
      <c r="IJ30" s="231"/>
      <c r="IK30" s="83"/>
      <c r="IL30" s="459"/>
      <c r="IM30" s="458"/>
      <c r="IO30" s="382"/>
      <c r="IP30" s="670">
        <f>HV30</f>
        <v>0.76224157642208501</v>
      </c>
      <c r="IQ30" s="445"/>
      <c r="IR30" s="231"/>
      <c r="IS30" s="382"/>
      <c r="IT30" s="670">
        <f>HZ30</f>
        <v>1.2442855884921558</v>
      </c>
      <c r="IU30" s="445"/>
      <c r="IV30" s="231"/>
      <c r="IW30" s="382"/>
      <c r="IX30" s="670">
        <f>ID30</f>
        <v>1.2189891841313609</v>
      </c>
      <c r="IY30" s="445"/>
      <c r="IZ30" s="231"/>
      <c r="JA30" s="382"/>
      <c r="JB30" s="670">
        <f>IH30</f>
        <v>1.2210740550607084</v>
      </c>
      <c r="JC30" s="445"/>
      <c r="JD30" s="231"/>
      <c r="JE30" s="83"/>
      <c r="JF30" s="459"/>
      <c r="JG30" s="458"/>
      <c r="JI30" s="382"/>
      <c r="JJ30" s="670">
        <f>IP30</f>
        <v>0.76224157642208501</v>
      </c>
      <c r="JK30" s="445"/>
      <c r="JL30" s="231"/>
      <c r="JM30" s="382"/>
      <c r="JN30" s="670">
        <f>IT30</f>
        <v>1.2442855884921558</v>
      </c>
      <c r="JO30" s="445"/>
      <c r="JP30" s="231"/>
      <c r="JQ30" s="382"/>
      <c r="JR30" s="670">
        <f>IX30</f>
        <v>1.2189891841313609</v>
      </c>
      <c r="JS30" s="445"/>
      <c r="JT30" s="231"/>
      <c r="JU30" s="382"/>
      <c r="JV30" s="670">
        <f>JB30</f>
        <v>1.2210740550607084</v>
      </c>
      <c r="JW30" s="445"/>
      <c r="JX30" s="231"/>
      <c r="JY30" s="83"/>
      <c r="JZ30" s="459"/>
      <c r="KA30" s="458"/>
      <c r="KC30" s="382"/>
      <c r="KD30" s="670">
        <f>JJ30</f>
        <v>0.76224157642208501</v>
      </c>
      <c r="KE30" s="445"/>
      <c r="KF30" s="231"/>
      <c r="KG30" s="382"/>
      <c r="KH30" s="670">
        <f>JN30</f>
        <v>1.2442855884921558</v>
      </c>
      <c r="KI30" s="445"/>
      <c r="KJ30" s="231"/>
      <c r="KK30" s="382"/>
      <c r="KL30" s="670">
        <f>JR30</f>
        <v>1.2189891841313609</v>
      </c>
      <c r="KM30" s="445"/>
      <c r="KN30" s="231"/>
      <c r="KO30" s="382"/>
      <c r="KP30" s="670">
        <f>JV30</f>
        <v>1.2210740550607084</v>
      </c>
      <c r="KQ30" s="445"/>
      <c r="KR30" s="231"/>
      <c r="KS30" s="83"/>
      <c r="KT30" s="459"/>
      <c r="KU30" s="458"/>
    </row>
    <row r="31" spans="1:307">
      <c r="C31"/>
      <c r="D31"/>
      <c r="E31"/>
      <c r="F31"/>
      <c r="H31" s="395"/>
      <c r="I31" s="436"/>
      <c r="J31" s="396"/>
      <c r="L31" s="395"/>
      <c r="M31" s="436"/>
      <c r="N31" s="396"/>
      <c r="P31" s="395"/>
      <c r="Q31" s="436"/>
      <c r="R31" s="396"/>
      <c r="T31" s="395"/>
      <c r="U31" s="436"/>
      <c r="V31" s="396"/>
      <c r="X31" s="37"/>
      <c r="Y31" s="669"/>
      <c r="Z31" s="39"/>
      <c r="AB31" s="395"/>
      <c r="AC31" s="436"/>
      <c r="AD31" s="396"/>
      <c r="AF31" s="395"/>
      <c r="AG31" s="436"/>
      <c r="AH31" s="396"/>
      <c r="AJ31" s="395"/>
      <c r="AK31" s="436"/>
      <c r="AL31" s="396"/>
      <c r="AN31" s="395"/>
      <c r="AO31" s="436"/>
      <c r="AP31" s="396"/>
      <c r="AR31" s="37"/>
      <c r="AS31" s="669"/>
      <c r="AT31" s="39"/>
      <c r="AV31" s="395"/>
      <c r="AW31" s="436"/>
      <c r="AX31" s="396"/>
      <c r="AZ31" s="395"/>
      <c r="BA31" s="436"/>
      <c r="BB31" s="396"/>
      <c r="BD31" s="395"/>
      <c r="BE31" s="436"/>
      <c r="BF31" s="396"/>
      <c r="BH31" s="395"/>
      <c r="BI31" s="436"/>
      <c r="BJ31" s="396"/>
      <c r="BL31" s="37"/>
      <c r="BM31" s="669"/>
      <c r="BN31" s="39"/>
      <c r="BP31" s="395"/>
      <c r="BQ31" s="436"/>
      <c r="BR31" s="396"/>
      <c r="BT31" s="395"/>
      <c r="BU31" s="436"/>
      <c r="BV31" s="396"/>
      <c r="BX31" s="395"/>
      <c r="BY31" s="436"/>
      <c r="BZ31" s="396"/>
      <c r="CB31" s="395"/>
      <c r="CC31" s="436"/>
      <c r="CD31" s="396"/>
      <c r="CF31" s="37"/>
      <c r="CG31" s="669"/>
      <c r="CH31" s="39"/>
      <c r="CI31"/>
      <c r="CJ31" s="395"/>
      <c r="CK31" s="436"/>
      <c r="CL31" s="396"/>
      <c r="CM31"/>
      <c r="CN31" s="395"/>
      <c r="CO31" s="436"/>
      <c r="CP31" s="396"/>
      <c r="CQ31"/>
      <c r="CR31" s="395"/>
      <c r="CS31" s="436"/>
      <c r="CT31" s="396"/>
      <c r="CU31"/>
      <c r="CV31" s="395"/>
      <c r="CW31" s="436"/>
      <c r="CX31" s="396"/>
      <c r="CY31"/>
      <c r="CZ31" s="37"/>
      <c r="DA31" s="669"/>
      <c r="DB31" s="39"/>
      <c r="DC31"/>
      <c r="DE31" s="382"/>
      <c r="DF31" s="454"/>
      <c r="DG31" s="445"/>
      <c r="DH31" s="231"/>
      <c r="DI31" s="382"/>
      <c r="DJ31" s="454"/>
      <c r="DK31" s="445"/>
      <c r="DL31" s="231"/>
      <c r="DM31" s="382"/>
      <c r="DN31" s="454"/>
      <c r="DO31" s="445"/>
      <c r="DP31" s="231"/>
      <c r="DQ31" s="382"/>
      <c r="DR31" s="454"/>
      <c r="DS31" s="445"/>
      <c r="DT31" s="231"/>
      <c r="DU31" s="83"/>
      <c r="DV31" s="459"/>
      <c r="DW31" s="458"/>
      <c r="DY31" s="382"/>
      <c r="DZ31" s="454"/>
      <c r="EA31" s="445"/>
      <c r="EB31" s="231"/>
      <c r="EC31" s="382"/>
      <c r="ED31" s="454"/>
      <c r="EE31" s="445"/>
      <c r="EF31" s="231"/>
      <c r="EG31" s="382"/>
      <c r="EH31" s="454"/>
      <c r="EI31" s="445"/>
      <c r="EJ31" s="231"/>
      <c r="EK31" s="382"/>
      <c r="EL31" s="454"/>
      <c r="EM31" s="445"/>
      <c r="EN31" s="231"/>
      <c r="EO31" s="83"/>
      <c r="EP31" s="459"/>
      <c r="EQ31" s="458"/>
      <c r="ES31" s="382"/>
      <c r="ET31" s="454"/>
      <c r="EU31" s="445"/>
      <c r="EV31" s="231"/>
      <c r="EW31" s="382"/>
      <c r="EX31" s="454"/>
      <c r="EY31" s="445"/>
      <c r="EZ31" s="231"/>
      <c r="FA31" s="382"/>
      <c r="FB31" s="454"/>
      <c r="FC31" s="445"/>
      <c r="FD31" s="231"/>
      <c r="FE31" s="382"/>
      <c r="FF31" s="454"/>
      <c r="FG31" s="445"/>
      <c r="FH31" s="231"/>
      <c r="FI31" s="83"/>
      <c r="FJ31" s="459"/>
      <c r="FK31" s="458"/>
      <c r="FM31" s="382"/>
      <c r="FN31" s="454"/>
      <c r="FO31" s="445"/>
      <c r="FP31" s="231"/>
      <c r="FQ31" s="382"/>
      <c r="FR31" s="454"/>
      <c r="FS31" s="445"/>
      <c r="FT31" s="231"/>
      <c r="FU31" s="382"/>
      <c r="FV31" s="454"/>
      <c r="FW31" s="445"/>
      <c r="FX31" s="231"/>
      <c r="FY31" s="382"/>
      <c r="FZ31" s="454"/>
      <c r="GA31" s="445"/>
      <c r="GB31" s="231"/>
      <c r="GC31" s="83"/>
      <c r="GD31" s="459"/>
      <c r="GE31" s="458"/>
      <c r="GG31" s="382"/>
      <c r="GH31" s="454"/>
      <c r="GI31" s="445"/>
      <c r="GJ31" s="231"/>
      <c r="GK31" s="382"/>
      <c r="GL31" s="454"/>
      <c r="GM31" s="445"/>
      <c r="GN31" s="231"/>
      <c r="GO31" s="382"/>
      <c r="GP31" s="454"/>
      <c r="GQ31" s="445"/>
      <c r="GR31" s="231"/>
      <c r="GS31" s="382"/>
      <c r="GT31" s="454"/>
      <c r="GU31" s="445"/>
      <c r="GV31" s="231"/>
      <c r="GW31" s="83"/>
      <c r="GX31" s="459"/>
      <c r="GY31" s="39"/>
      <c r="HA31" s="382"/>
      <c r="HB31" s="454"/>
      <c r="HC31" s="445"/>
      <c r="HD31" s="231"/>
      <c r="HE31" s="382"/>
      <c r="HF31" s="454"/>
      <c r="HG31" s="445"/>
      <c r="HH31" s="231"/>
      <c r="HI31" s="382"/>
      <c r="HJ31" s="454"/>
      <c r="HK31" s="445"/>
      <c r="HL31" s="231"/>
      <c r="HM31" s="382"/>
      <c r="HN31" s="454"/>
      <c r="HO31" s="445"/>
      <c r="HP31" s="231"/>
      <c r="HQ31" s="83"/>
      <c r="HR31" s="459"/>
      <c r="HS31" s="458"/>
      <c r="HU31" s="382"/>
      <c r="HV31" s="454"/>
      <c r="HW31" s="445"/>
      <c r="HX31" s="231"/>
      <c r="HY31" s="382"/>
      <c r="HZ31" s="454"/>
      <c r="IA31" s="445"/>
      <c r="IB31" s="231"/>
      <c r="IC31" s="382"/>
      <c r="ID31" s="454"/>
      <c r="IE31" s="445"/>
      <c r="IF31" s="231"/>
      <c r="IG31" s="382"/>
      <c r="IH31" s="454"/>
      <c r="II31" s="445"/>
      <c r="IJ31" s="231"/>
      <c r="IK31" s="83"/>
      <c r="IL31" s="459"/>
      <c r="IM31" s="458"/>
      <c r="IO31" s="382"/>
      <c r="IP31" s="454"/>
      <c r="IQ31" s="445"/>
      <c r="IR31" s="231"/>
      <c r="IS31" s="382"/>
      <c r="IT31" s="454"/>
      <c r="IU31" s="445"/>
      <c r="IV31" s="231"/>
      <c r="IW31" s="382"/>
      <c r="IX31" s="454"/>
      <c r="IY31" s="445"/>
      <c r="IZ31" s="231"/>
      <c r="JA31" s="382"/>
      <c r="JB31" s="454"/>
      <c r="JC31" s="445"/>
      <c r="JD31" s="231"/>
      <c r="JE31" s="83"/>
      <c r="JF31" s="459"/>
      <c r="JG31" s="458"/>
      <c r="JI31" s="382"/>
      <c r="JJ31" s="454"/>
      <c r="JK31" s="445"/>
      <c r="JL31" s="231"/>
      <c r="JM31" s="382"/>
      <c r="JN31" s="454"/>
      <c r="JO31" s="445"/>
      <c r="JP31" s="231"/>
      <c r="JQ31" s="382"/>
      <c r="JR31" s="454"/>
      <c r="JS31" s="445"/>
      <c r="JT31" s="231"/>
      <c r="JU31" s="382"/>
      <c r="JV31" s="454"/>
      <c r="JW31" s="445"/>
      <c r="JX31" s="231"/>
      <c r="JY31" s="83"/>
      <c r="JZ31" s="459"/>
      <c r="KA31" s="458"/>
      <c r="KC31" s="382"/>
      <c r="KD31" s="454"/>
      <c r="KE31" s="445"/>
      <c r="KF31" s="231"/>
      <c r="KG31" s="382"/>
      <c r="KH31" s="454"/>
      <c r="KI31" s="445"/>
      <c r="KJ31" s="231"/>
      <c r="KK31" s="382"/>
      <c r="KL31" s="454"/>
      <c r="KM31" s="445"/>
      <c r="KN31" s="231"/>
      <c r="KO31" s="382"/>
      <c r="KP31" s="454"/>
      <c r="KQ31" s="445"/>
      <c r="KR31" s="231"/>
      <c r="KS31" s="83"/>
      <c r="KT31" s="459"/>
      <c r="KU31" s="458"/>
    </row>
    <row r="32" spans="1:307">
      <c r="A32" s="5" t="s">
        <v>304</v>
      </c>
      <c r="C32"/>
      <c r="D32"/>
      <c r="E32"/>
      <c r="F32"/>
      <c r="H32" s="395"/>
      <c r="I32" s="436"/>
      <c r="J32" s="396"/>
      <c r="L32" s="395"/>
      <c r="M32" s="436"/>
      <c r="N32" s="396"/>
      <c r="P32" s="395"/>
      <c r="Q32" s="436"/>
      <c r="R32" s="396"/>
      <c r="T32" s="395"/>
      <c r="U32" s="436"/>
      <c r="V32" s="396"/>
      <c r="X32" s="37"/>
      <c r="Y32" s="669"/>
      <c r="Z32" s="39"/>
      <c r="AB32" s="395"/>
      <c r="AC32" s="436"/>
      <c r="AD32" s="396"/>
      <c r="AF32" s="395"/>
      <c r="AG32" s="436"/>
      <c r="AH32" s="396"/>
      <c r="AJ32" s="395"/>
      <c r="AK32" s="436"/>
      <c r="AL32" s="396"/>
      <c r="AN32" s="395"/>
      <c r="AO32" s="436"/>
      <c r="AP32" s="396"/>
      <c r="AR32" s="37"/>
      <c r="AS32" s="669"/>
      <c r="AT32" s="39"/>
      <c r="AV32" s="395"/>
      <c r="AW32" s="436"/>
      <c r="AX32" s="396"/>
      <c r="AZ32" s="395"/>
      <c r="BA32" s="436"/>
      <c r="BB32" s="396"/>
      <c r="BD32" s="395"/>
      <c r="BE32" s="436"/>
      <c r="BF32" s="396"/>
      <c r="BH32" s="395"/>
      <c r="BI32" s="436"/>
      <c r="BJ32" s="396"/>
      <c r="BL32" s="37"/>
      <c r="BM32" s="669"/>
      <c r="BN32" s="39"/>
      <c r="BP32" s="395"/>
      <c r="BQ32" s="436"/>
      <c r="BR32" s="396"/>
      <c r="BT32" s="395"/>
      <c r="BU32" s="436"/>
      <c r="BV32" s="396"/>
      <c r="BX32" s="395"/>
      <c r="BY32" s="436"/>
      <c r="BZ32" s="396"/>
      <c r="CB32" s="395"/>
      <c r="CC32" s="436"/>
      <c r="CD32" s="396"/>
      <c r="CF32" s="37"/>
      <c r="CG32" s="669"/>
      <c r="CH32" s="39"/>
      <c r="CI32"/>
      <c r="CJ32" s="395"/>
      <c r="CK32" s="436"/>
      <c r="CL32" s="396"/>
      <c r="CM32"/>
      <c r="CN32" s="395"/>
      <c r="CO32" s="436"/>
      <c r="CP32" s="396"/>
      <c r="CQ32"/>
      <c r="CR32" s="395"/>
      <c r="CS32" s="436"/>
      <c r="CT32" s="396"/>
      <c r="CU32"/>
      <c r="CV32" s="395"/>
      <c r="CW32" s="436"/>
      <c r="CX32" s="396"/>
      <c r="CY32"/>
      <c r="CZ32" s="37"/>
      <c r="DA32" s="669"/>
      <c r="DB32" s="39"/>
      <c r="DC32"/>
      <c r="DE32" s="382"/>
      <c r="DF32" s="454"/>
      <c r="DG32" s="445"/>
      <c r="DH32" s="231"/>
      <c r="DI32" s="382"/>
      <c r="DJ32" s="454"/>
      <c r="DK32" s="445"/>
      <c r="DL32" s="231"/>
      <c r="DM32" s="382"/>
      <c r="DN32" s="454"/>
      <c r="DO32" s="445"/>
      <c r="DP32" s="231"/>
      <c r="DQ32" s="382"/>
      <c r="DR32" s="454"/>
      <c r="DS32" s="445"/>
      <c r="DT32" s="231"/>
      <c r="DU32" s="83"/>
      <c r="DV32" s="459"/>
      <c r="DW32" s="458"/>
      <c r="DY32" s="382"/>
      <c r="DZ32" s="454"/>
      <c r="EA32" s="445"/>
      <c r="EB32" s="231"/>
      <c r="EC32" s="382"/>
      <c r="ED32" s="454"/>
      <c r="EE32" s="445"/>
      <c r="EF32" s="231"/>
      <c r="EG32" s="382"/>
      <c r="EH32" s="454"/>
      <c r="EI32" s="445"/>
      <c r="EJ32" s="231"/>
      <c r="EK32" s="382"/>
      <c r="EL32" s="454"/>
      <c r="EM32" s="445"/>
      <c r="EN32" s="231"/>
      <c r="EO32" s="83"/>
      <c r="EP32" s="459"/>
      <c r="EQ32" s="458"/>
      <c r="ES32" s="382"/>
      <c r="ET32" s="454"/>
      <c r="EU32" s="445"/>
      <c r="EV32" s="231"/>
      <c r="EW32" s="382"/>
      <c r="EX32" s="454"/>
      <c r="EY32" s="445"/>
      <c r="EZ32" s="231"/>
      <c r="FA32" s="382"/>
      <c r="FB32" s="454"/>
      <c r="FC32" s="445"/>
      <c r="FD32" s="231"/>
      <c r="FE32" s="382"/>
      <c r="FF32" s="454"/>
      <c r="FG32" s="445"/>
      <c r="FH32" s="231"/>
      <c r="FI32" s="83"/>
      <c r="FJ32" s="459"/>
      <c r="FK32" s="458"/>
      <c r="FM32" s="382"/>
      <c r="FN32" s="454"/>
      <c r="FO32" s="445"/>
      <c r="FP32" s="231"/>
      <c r="FQ32" s="382"/>
      <c r="FR32" s="454"/>
      <c r="FS32" s="445"/>
      <c r="FT32" s="231"/>
      <c r="FU32" s="382"/>
      <c r="FV32" s="454"/>
      <c r="FW32" s="445"/>
      <c r="FX32" s="231"/>
      <c r="FY32" s="382"/>
      <c r="FZ32" s="454"/>
      <c r="GA32" s="445"/>
      <c r="GB32" s="231"/>
      <c r="GC32" s="83"/>
      <c r="GD32" s="459"/>
      <c r="GE32" s="458"/>
      <c r="GG32" s="382"/>
      <c r="GH32" s="454"/>
      <c r="GI32" s="445"/>
      <c r="GJ32" s="231"/>
      <c r="GK32" s="382"/>
      <c r="GL32" s="454"/>
      <c r="GM32" s="445"/>
      <c r="GN32" s="231"/>
      <c r="GO32" s="382"/>
      <c r="GP32" s="454"/>
      <c r="GQ32" s="445"/>
      <c r="GR32" s="231"/>
      <c r="GS32" s="382"/>
      <c r="GT32" s="454"/>
      <c r="GU32" s="445"/>
      <c r="GV32" s="231"/>
      <c r="GW32" s="83"/>
      <c r="GX32" s="459"/>
      <c r="GY32" s="39"/>
      <c r="HA32" s="382"/>
      <c r="HB32" s="454"/>
      <c r="HC32" s="445"/>
      <c r="HD32" s="231"/>
      <c r="HE32" s="382"/>
      <c r="HF32" s="454"/>
      <c r="HG32" s="445"/>
      <c r="HH32" s="231"/>
      <c r="HI32" s="382"/>
      <c r="HJ32" s="454"/>
      <c r="HK32" s="445"/>
      <c r="HL32" s="231"/>
      <c r="HM32" s="382"/>
      <c r="HN32" s="454"/>
      <c r="HO32" s="445"/>
      <c r="HP32" s="231"/>
      <c r="HQ32" s="83"/>
      <c r="HR32" s="459"/>
      <c r="HS32" s="458"/>
      <c r="HU32" s="382"/>
      <c r="HV32" s="454"/>
      <c r="HW32" s="445"/>
      <c r="HX32" s="231"/>
      <c r="HY32" s="382"/>
      <c r="HZ32" s="454"/>
      <c r="IA32" s="445"/>
      <c r="IB32" s="231"/>
      <c r="IC32" s="382"/>
      <c r="ID32" s="454"/>
      <c r="IE32" s="445"/>
      <c r="IF32" s="231"/>
      <c r="IG32" s="382"/>
      <c r="IH32" s="454"/>
      <c r="II32" s="445"/>
      <c r="IJ32" s="231"/>
      <c r="IK32" s="83"/>
      <c r="IL32" s="459"/>
      <c r="IM32" s="458"/>
      <c r="IO32" s="382"/>
      <c r="IP32" s="454"/>
      <c r="IQ32" s="445"/>
      <c r="IR32" s="231"/>
      <c r="IS32" s="382"/>
      <c r="IT32" s="454"/>
      <c r="IU32" s="445"/>
      <c r="IV32" s="231"/>
      <c r="IW32" s="382"/>
      <c r="IX32" s="454"/>
      <c r="IY32" s="445"/>
      <c r="IZ32" s="231"/>
      <c r="JA32" s="382"/>
      <c r="JB32" s="454"/>
      <c r="JC32" s="445"/>
      <c r="JD32" s="231"/>
      <c r="JE32" s="83"/>
      <c r="JF32" s="459"/>
      <c r="JG32" s="458"/>
      <c r="JI32" s="382"/>
      <c r="JJ32" s="454"/>
      <c r="JK32" s="445"/>
      <c r="JL32" s="231"/>
      <c r="JM32" s="382"/>
      <c r="JN32" s="454"/>
      <c r="JO32" s="445"/>
      <c r="JP32" s="231"/>
      <c r="JQ32" s="382"/>
      <c r="JR32" s="454"/>
      <c r="JS32" s="445"/>
      <c r="JT32" s="231"/>
      <c r="JU32" s="382"/>
      <c r="JV32" s="454"/>
      <c r="JW32" s="445"/>
      <c r="JX32" s="231"/>
      <c r="JY32" s="83"/>
      <c r="JZ32" s="459"/>
      <c r="KA32" s="458"/>
      <c r="KC32" s="382"/>
      <c r="KD32" s="454"/>
      <c r="KE32" s="445"/>
      <c r="KF32" s="231"/>
      <c r="KG32" s="382"/>
      <c r="KH32" s="454"/>
      <c r="KI32" s="445"/>
      <c r="KJ32" s="231"/>
      <c r="KK32" s="382"/>
      <c r="KL32" s="454"/>
      <c r="KM32" s="445"/>
      <c r="KN32" s="231"/>
      <c r="KO32" s="382"/>
      <c r="KP32" s="454"/>
      <c r="KQ32" s="445"/>
      <c r="KR32" s="231"/>
      <c r="KS32" s="83"/>
      <c r="KT32" s="459"/>
      <c r="KU32" s="458"/>
    </row>
    <row r="33" spans="1:307">
      <c r="A33" s="7" t="s">
        <v>302</v>
      </c>
      <c r="C33"/>
      <c r="D33"/>
      <c r="E33"/>
      <c r="F33"/>
      <c r="H33" s="395"/>
      <c r="I33" s="436">
        <f>'Integrated Financial Statements'!I87/'Integrated Financial Statements'!I112</f>
        <v>2.3909018778101032E-2</v>
      </c>
      <c r="J33" s="396"/>
      <c r="L33" s="395"/>
      <c r="M33" s="436">
        <f>'Integrated Financial Statements'!M87/'Integrated Financial Statements'!M112</f>
        <v>1.479223321150815E-2</v>
      </c>
      <c r="N33" s="396"/>
      <c r="P33" s="395"/>
      <c r="Q33" s="436">
        <f>'Integrated Financial Statements'!Q87/'Integrated Financial Statements'!Q112</f>
        <v>7.5059915353628062E-2</v>
      </c>
      <c r="R33" s="396"/>
      <c r="T33" s="395"/>
      <c r="U33" s="436">
        <f>'Integrated Financial Statements'!U87/'Integrated Financial Statements'!U112</f>
        <v>6.5268728959753469E-2</v>
      </c>
      <c r="V33" s="396"/>
      <c r="X33" s="37"/>
      <c r="Y33" s="669">
        <f>'Integrated Financial Statements'!Y87/'Integrated Financial Statements'!Y112</f>
        <v>6.5268728959753469E-2</v>
      </c>
      <c r="Z33" s="39"/>
      <c r="AB33" s="395"/>
      <c r="AC33" s="436">
        <f>'Integrated Financial Statements'!AC87/'Integrated Financial Statements'!AC112</f>
        <v>5.0462615653913481E-2</v>
      </c>
      <c r="AD33" s="396"/>
      <c r="AF33" s="395"/>
      <c r="AG33" s="436">
        <f>'Integrated Financial Statements'!AG87/'Integrated Financial Statements'!AG112</f>
        <v>4.9410296001839743E-2</v>
      </c>
      <c r="AH33" s="396"/>
      <c r="AJ33" s="395"/>
      <c r="AK33" s="436">
        <f>'Integrated Financial Statements'!AK87/'Integrated Financial Statements'!AK112</f>
        <v>6.6775714423169444E-2</v>
      </c>
      <c r="AL33" s="396"/>
      <c r="AN33" s="395"/>
      <c r="AO33" s="436">
        <f>'Integrated Financial Statements'!AO87/'Integrated Financial Statements'!AO112</f>
        <v>6.5424235275615319E-2</v>
      </c>
      <c r="AP33" s="396"/>
      <c r="AR33" s="37"/>
      <c r="AS33" s="669">
        <f>'Integrated Financial Statements'!AS87/'Integrated Financial Statements'!AS112</f>
        <v>6.5424235275615319E-2</v>
      </c>
      <c r="AT33" s="39"/>
      <c r="AV33" s="395"/>
      <c r="AW33" s="436">
        <f>'Integrated Financial Statements'!AW87/'Integrated Financial Statements'!AW112</f>
        <v>6.5522842319398228E-2</v>
      </c>
      <c r="AX33" s="396"/>
      <c r="AZ33" s="395"/>
      <c r="BA33" s="436">
        <f>'Integrated Financial Statements'!BA87/'Integrated Financial Statements'!BA112</f>
        <v>6.9745212949324648E-2</v>
      </c>
      <c r="BB33" s="396"/>
      <c r="BD33" s="395"/>
      <c r="BE33" s="436">
        <f>'Integrated Financial Statements'!BE87/'Integrated Financial Statements'!BE112</f>
        <v>6.4972010645131681E-2</v>
      </c>
      <c r="BF33" s="396"/>
      <c r="BH33" s="395"/>
      <c r="BI33" s="436">
        <f>'Integrated Financial Statements'!BI87/'Integrated Financial Statements'!BI112</f>
        <v>0.12084007439103679</v>
      </c>
      <c r="BJ33" s="396"/>
      <c r="BL33" s="37"/>
      <c r="BM33" s="669">
        <f>'Integrated Financial Statements'!BM87/'Integrated Financial Statements'!BM112</f>
        <v>0.12084007439103679</v>
      </c>
      <c r="BN33" s="39"/>
      <c r="BP33" s="395"/>
      <c r="BQ33" s="436">
        <f>'Integrated Financial Statements'!BQ87/'Integrated Financial Statements'!BQ112</f>
        <v>0.15620137299771167</v>
      </c>
      <c r="BR33" s="396"/>
      <c r="BT33" s="395"/>
      <c r="BU33" s="436">
        <f>'Integrated Financial Statements'!BU87/'Integrated Financial Statements'!BU112</f>
        <v>0.26434150282790198</v>
      </c>
      <c r="BV33" s="396"/>
      <c r="BX33" s="395"/>
      <c r="BY33" s="436">
        <f>'Integrated Financial Statements'!BY87/'Integrated Financial Statements'!BY112</f>
        <v>0.16579156040376331</v>
      </c>
      <c r="BZ33" s="396"/>
      <c r="CB33" s="395"/>
      <c r="CC33" s="436">
        <f>'Integrated Financial Statements'!CC87/'Integrated Financial Statements'!CC112</f>
        <v>0.12123877418757523</v>
      </c>
      <c r="CD33" s="396"/>
      <c r="CF33" s="37"/>
      <c r="CG33" s="669">
        <f>'Integrated Financial Statements'!CG87/'Integrated Financial Statements'!CG112</f>
        <v>0.12123877418757523</v>
      </c>
      <c r="CH33" s="39"/>
      <c r="CI33"/>
      <c r="CJ33" s="395"/>
      <c r="CK33" s="436">
        <f>'Integrated Financial Statements'!CK87/'Integrated Financial Statements'!CK112</f>
        <v>0.16513866082831599</v>
      </c>
      <c r="CL33" s="396"/>
      <c r="CM33"/>
      <c r="CN33" s="395"/>
      <c r="CO33" s="436">
        <f>'Integrated Financial Statements'!CO87/'Integrated Financial Statements'!CO112</f>
        <v>0.23871632057662606</v>
      </c>
      <c r="CP33" s="396"/>
      <c r="CQ33"/>
      <c r="CR33" s="395"/>
      <c r="CS33" s="436">
        <f>'Integrated Financial Statements'!CS87/'Integrated Financial Statements'!CS112</f>
        <v>0.21130855341810673</v>
      </c>
      <c r="CT33" s="396"/>
      <c r="CU33"/>
      <c r="CV33" s="395"/>
      <c r="CW33" s="436">
        <f>'Integrated Financial Statements'!CW87/'Integrated Financial Statements'!CW112</f>
        <v>0.30356557743290341</v>
      </c>
      <c r="CX33" s="396"/>
      <c r="CY33"/>
      <c r="CZ33" s="37"/>
      <c r="DA33" s="669">
        <f>'Integrated Financial Statements'!DA87/'Integrated Financial Statements'!DA112</f>
        <v>0.30356557743290341</v>
      </c>
      <c r="DB33" s="39"/>
      <c r="DC33"/>
      <c r="DE33" s="382"/>
      <c r="DF33" s="670">
        <f>IF('Integrated Financial Statements'!$A$8=1,Ratios!DF75,IF('Integrated Financial Statements'!$A$8=2,Ratios!DF95,IF('Integrated Financial Statements'!$A$8=3,Ratios!DF115,"Check Case")))</f>
        <v>0.30356557743290341</v>
      </c>
      <c r="DG33" s="445"/>
      <c r="DH33" s="231"/>
      <c r="DI33" s="382"/>
      <c r="DJ33" s="670">
        <f>IF('Integrated Financial Statements'!$A$8=1,Ratios!DJ75,IF('Integrated Financial Statements'!$A$8=2,Ratios!DJ95,IF('Integrated Financial Statements'!$A$8=3,Ratios!DJ115,"Check Case")))</f>
        <v>0.30356557743290341</v>
      </c>
      <c r="DK33" s="445"/>
      <c r="DL33" s="231"/>
      <c r="DM33" s="382"/>
      <c r="DN33" s="670">
        <f>IF('Integrated Financial Statements'!$A$8=1,Ratios!DN75,IF('Integrated Financial Statements'!$A$8=2,Ratios!DN95,IF('Integrated Financial Statements'!$A$8=3,Ratios!DN115,"Check Case")))</f>
        <v>0.30356557743290341</v>
      </c>
      <c r="DO33" s="445"/>
      <c r="DP33" s="231"/>
      <c r="DQ33" s="382"/>
      <c r="DR33" s="670">
        <f>IF('Integrated Financial Statements'!$A$8=1,Ratios!DR75,IF('Integrated Financial Statements'!$A$8=2,Ratios!DR95,IF('Integrated Financial Statements'!$A$8=3,Ratios!DR115,"Check Case")))</f>
        <v>0.30356557743290341</v>
      </c>
      <c r="DS33" s="445"/>
      <c r="DT33" s="231"/>
      <c r="DU33" s="83"/>
      <c r="DV33" s="675">
        <f>IF('Integrated Financial Statements'!$A$8=1,Ratios!DV75,IF('Integrated Financial Statements'!$A$8=2,Ratios!DV95,IF('Integrated Financial Statements'!$A$8=3,Ratios!DV115,"Check Case")))</f>
        <v>0.30356557743290341</v>
      </c>
      <c r="DW33" s="458"/>
      <c r="DY33" s="382"/>
      <c r="DZ33" s="670">
        <f>IF('Integrated Financial Statements'!$A$8=1,Ratios!DZ75,IF('Integrated Financial Statements'!$A$8=2,Ratios!DZ95,IF('Integrated Financial Statements'!$A$8=3,Ratios!DZ115,"Check Case")))</f>
        <v>0.30356557743290341</v>
      </c>
      <c r="EA33" s="445"/>
      <c r="EB33" s="231"/>
      <c r="EC33" s="382"/>
      <c r="ED33" s="670">
        <f>IF('Integrated Financial Statements'!$A$8=1,Ratios!ED75,IF('Integrated Financial Statements'!$A$8=2,Ratios!ED95,IF('Integrated Financial Statements'!$A$8=3,Ratios!ED115,"Check Case")))</f>
        <v>0.30356557743290341</v>
      </c>
      <c r="EE33" s="445"/>
      <c r="EF33" s="231"/>
      <c r="EG33" s="382"/>
      <c r="EH33" s="670">
        <f>IF('Integrated Financial Statements'!$A$8=1,Ratios!EH75,IF('Integrated Financial Statements'!$A$8=2,Ratios!EH95,IF('Integrated Financial Statements'!$A$8=3,Ratios!EH115,"Check Case")))</f>
        <v>0.30356557743290341</v>
      </c>
      <c r="EI33" s="445"/>
      <c r="EJ33" s="231"/>
      <c r="EK33" s="382"/>
      <c r="EL33" s="670">
        <f>IF('Integrated Financial Statements'!$A$8=1,Ratios!EL75,IF('Integrated Financial Statements'!$A$8=2,Ratios!EL95,IF('Integrated Financial Statements'!$A$8=3,Ratios!EL115,"Check Case")))</f>
        <v>0.30356557743290341</v>
      </c>
      <c r="EM33" s="445"/>
      <c r="EN33" s="231"/>
      <c r="EO33" s="83"/>
      <c r="EP33" s="675">
        <f>IF('Integrated Financial Statements'!$A$8=1,Ratios!EP75,IF('Integrated Financial Statements'!$A$8=2,Ratios!EP95,IF('Integrated Financial Statements'!$A$8=3,Ratios!EP115,"Check Case")))</f>
        <v>0.30356557743290341</v>
      </c>
      <c r="EQ33" s="458"/>
      <c r="ES33" s="382"/>
      <c r="ET33" s="670">
        <f>IF('Integrated Financial Statements'!$A$8=1,Ratios!ET75,IF('Integrated Financial Statements'!$A$8=2,Ratios!ET95,IF('Integrated Financial Statements'!$A$8=3,Ratios!ET115,"Check Case")))</f>
        <v>0.30356557743290341</v>
      </c>
      <c r="EU33" s="445"/>
      <c r="EV33" s="231"/>
      <c r="EW33" s="382"/>
      <c r="EX33" s="670">
        <f>IF('Integrated Financial Statements'!$A$8=1,Ratios!EX75,IF('Integrated Financial Statements'!$A$8=2,Ratios!EX95,IF('Integrated Financial Statements'!$A$8=3,Ratios!EX115,"Check Case")))</f>
        <v>0.30356557743290341</v>
      </c>
      <c r="EY33" s="445"/>
      <c r="EZ33" s="231"/>
      <c r="FA33" s="382"/>
      <c r="FB33" s="670">
        <f>IF('Integrated Financial Statements'!$A$8=1,Ratios!FB75,IF('Integrated Financial Statements'!$A$8=2,Ratios!FB95,IF('Integrated Financial Statements'!$A$8=3,Ratios!FB115,"Check Case")))</f>
        <v>0.30356557743290341</v>
      </c>
      <c r="FC33" s="445"/>
      <c r="FD33" s="231"/>
      <c r="FE33" s="382"/>
      <c r="FF33" s="670">
        <f>IF('Integrated Financial Statements'!$A$8=1,Ratios!FF75,IF('Integrated Financial Statements'!$A$8=2,Ratios!FF95,IF('Integrated Financial Statements'!$A$8=3,Ratios!FF115,"Check Case")))</f>
        <v>0.30356557743290341</v>
      </c>
      <c r="FG33" s="445"/>
      <c r="FH33" s="231"/>
      <c r="FI33" s="83"/>
      <c r="FJ33" s="675">
        <f>IF('Integrated Financial Statements'!$A$8=1,Ratios!FJ75,IF('Integrated Financial Statements'!$A$8=2,Ratios!FJ95,IF('Integrated Financial Statements'!$A$8=3,Ratios!FJ115,"Check Case")))</f>
        <v>0.30356557743290341</v>
      </c>
      <c r="FK33" s="458"/>
      <c r="FM33" s="382"/>
      <c r="FN33" s="670">
        <f>IF('Integrated Financial Statements'!$A$8=1,Ratios!FN75,IF('Integrated Financial Statements'!$A$8=2,Ratios!FN95,IF('Integrated Financial Statements'!$A$8=3,Ratios!FN115,"Check Case")))</f>
        <v>0.30356557743290341</v>
      </c>
      <c r="FO33" s="445"/>
      <c r="FP33" s="231"/>
      <c r="FQ33" s="382"/>
      <c r="FR33" s="670">
        <f>IF('Integrated Financial Statements'!$A$8=1,Ratios!FR75,IF('Integrated Financial Statements'!$A$8=2,Ratios!FR95,IF('Integrated Financial Statements'!$A$8=3,Ratios!FR115,"Check Case")))</f>
        <v>0.30356557743290341</v>
      </c>
      <c r="FS33" s="445"/>
      <c r="FT33" s="231"/>
      <c r="FU33" s="382"/>
      <c r="FV33" s="670">
        <f>IF('Integrated Financial Statements'!$A$8=1,Ratios!FV75,IF('Integrated Financial Statements'!$A$8=2,Ratios!FV95,IF('Integrated Financial Statements'!$A$8=3,Ratios!FV115,"Check Case")))</f>
        <v>0.30356557743290341</v>
      </c>
      <c r="FW33" s="445"/>
      <c r="FX33" s="231"/>
      <c r="FY33" s="382"/>
      <c r="FZ33" s="670">
        <f>IF('Integrated Financial Statements'!$A$8=1,Ratios!FZ75,IF('Integrated Financial Statements'!$A$8=2,Ratios!FZ95,IF('Integrated Financial Statements'!$A$8=3,Ratios!FZ115,"Check Case")))</f>
        <v>0.30356557743290341</v>
      </c>
      <c r="GA33" s="445"/>
      <c r="GB33" s="231"/>
      <c r="GC33" s="83"/>
      <c r="GD33" s="675">
        <f>IF('Integrated Financial Statements'!$A$8=1,Ratios!GD75,IF('Integrated Financial Statements'!$A$8=2,Ratios!GD95,IF('Integrated Financial Statements'!$A$8=3,Ratios!GD115,"Check Case")))</f>
        <v>0.30356557743290341</v>
      </c>
      <c r="GE33" s="458"/>
      <c r="GG33" s="382"/>
      <c r="GH33" s="670">
        <f>IF('Integrated Financial Statements'!$A$8=1,Ratios!GH75,IF('Integrated Financial Statements'!$A$8=2,Ratios!GH95,IF('Integrated Financial Statements'!$A$8=3,Ratios!GH115,"Check Case")))</f>
        <v>0.30356557743290341</v>
      </c>
      <c r="GI33" s="445"/>
      <c r="GJ33" s="231"/>
      <c r="GK33" s="382"/>
      <c r="GL33" s="670">
        <f>IF('Integrated Financial Statements'!$A$8=1,Ratios!GL75,IF('Integrated Financial Statements'!$A$8=2,Ratios!GL95,IF('Integrated Financial Statements'!$A$8=3,Ratios!GL115,"Check Case")))</f>
        <v>0.30356557743290341</v>
      </c>
      <c r="GM33" s="445"/>
      <c r="GN33" s="231"/>
      <c r="GO33" s="382"/>
      <c r="GP33" s="670">
        <f>IF('Integrated Financial Statements'!$A$8=1,Ratios!GP75,IF('Integrated Financial Statements'!$A$8=2,Ratios!GP95,IF('Integrated Financial Statements'!$A$8=3,Ratios!GP115,"Check Case")))</f>
        <v>0.30356557743290341</v>
      </c>
      <c r="GQ33" s="445"/>
      <c r="GR33" s="231"/>
      <c r="GS33" s="382"/>
      <c r="GT33" s="670">
        <f>IF('Integrated Financial Statements'!$A$8=1,Ratios!GT75,IF('Integrated Financial Statements'!$A$8=2,Ratios!GT95,IF('Integrated Financial Statements'!$A$8=3,Ratios!GT115,"Check Case")))</f>
        <v>0.30356557743290341</v>
      </c>
      <c r="GU33" s="445"/>
      <c r="GV33" s="231"/>
      <c r="GW33" s="83"/>
      <c r="GX33" s="675">
        <f>IF('Integrated Financial Statements'!$A$8=1,Ratios!GX75,IF('Integrated Financial Statements'!$A$8=2,Ratios!GX95,IF('Integrated Financial Statements'!$A$8=3,Ratios!GX115,"Check Case")))</f>
        <v>0.30356557743290341</v>
      </c>
      <c r="GY33" s="39"/>
      <c r="HA33" s="382"/>
      <c r="HB33" s="670">
        <f>IF('Integrated Financial Statements'!$A$8=1,Ratios!HB75,IF('Integrated Financial Statements'!$A$8=2,Ratios!HB95,IF('Integrated Financial Statements'!$A$8=3,Ratios!HB115,"Check Case")))</f>
        <v>0.30356557743290341</v>
      </c>
      <c r="HC33" s="445"/>
      <c r="HD33" s="231"/>
      <c r="HE33" s="382"/>
      <c r="HF33" s="670">
        <f>IF('Integrated Financial Statements'!$A$8=1,Ratios!HF75,IF('Integrated Financial Statements'!$A$8=2,Ratios!HF95,IF('Integrated Financial Statements'!$A$8=3,Ratios!HF115,"Check Case")))</f>
        <v>0.30356557743290341</v>
      </c>
      <c r="HG33" s="445"/>
      <c r="HH33" s="231"/>
      <c r="HI33" s="382"/>
      <c r="HJ33" s="670">
        <f>IF('Integrated Financial Statements'!$A$8=1,Ratios!HJ75,IF('Integrated Financial Statements'!$A$8=2,Ratios!HJ95,IF('Integrated Financial Statements'!$A$8=3,Ratios!HJ115,"Check Case")))</f>
        <v>0.30356557743290341</v>
      </c>
      <c r="HK33" s="445"/>
      <c r="HL33" s="231"/>
      <c r="HM33" s="382"/>
      <c r="HN33" s="670">
        <f>IF('Integrated Financial Statements'!$A$8=1,Ratios!HN75,IF('Integrated Financial Statements'!$A$8=2,Ratios!HN95,IF('Integrated Financial Statements'!$A$8=3,Ratios!HN115,"Check Case")))</f>
        <v>0.30356557743290341</v>
      </c>
      <c r="HO33" s="445"/>
      <c r="HP33" s="231"/>
      <c r="HQ33" s="83"/>
      <c r="HR33" s="675">
        <f>IF('Integrated Financial Statements'!$A$8=1,Ratios!HR75,IF('Integrated Financial Statements'!$A$8=2,Ratios!HR95,IF('Integrated Financial Statements'!$A$8=3,Ratios!HR115,"Check Case")))</f>
        <v>0.30356557743290341</v>
      </c>
      <c r="HS33" s="458"/>
      <c r="HU33" s="382"/>
      <c r="HV33" s="670">
        <f>IF('Integrated Financial Statements'!$A$8=1,Ratios!HV75,IF('Integrated Financial Statements'!$A$8=2,Ratios!HV95,IF('Integrated Financial Statements'!$A$8=3,Ratios!HV115,"Check Case")))</f>
        <v>0.30356557743290341</v>
      </c>
      <c r="HW33" s="445"/>
      <c r="HX33" s="231"/>
      <c r="HY33" s="382"/>
      <c r="HZ33" s="670">
        <f>IF('Integrated Financial Statements'!$A$8=1,Ratios!HZ75,IF('Integrated Financial Statements'!$A$8=2,Ratios!HZ95,IF('Integrated Financial Statements'!$A$8=3,Ratios!HZ115,"Check Case")))</f>
        <v>0.30356557743290341</v>
      </c>
      <c r="IA33" s="445"/>
      <c r="IB33" s="231"/>
      <c r="IC33" s="382"/>
      <c r="ID33" s="670">
        <f>IF('Integrated Financial Statements'!$A$8=1,Ratios!ID75,IF('Integrated Financial Statements'!$A$8=2,Ratios!ID95,IF('Integrated Financial Statements'!$A$8=3,Ratios!ID115,"Check Case")))</f>
        <v>0.30356557743290341</v>
      </c>
      <c r="IE33" s="445"/>
      <c r="IF33" s="231"/>
      <c r="IG33" s="382"/>
      <c r="IH33" s="670">
        <f>IF('Integrated Financial Statements'!$A$8=1,Ratios!IH75,IF('Integrated Financial Statements'!$A$8=2,Ratios!IH95,IF('Integrated Financial Statements'!$A$8=3,Ratios!IH115,"Check Case")))</f>
        <v>0.30356557743290341</v>
      </c>
      <c r="II33" s="445"/>
      <c r="IJ33" s="231"/>
      <c r="IK33" s="83"/>
      <c r="IL33" s="675">
        <f>IF('Integrated Financial Statements'!$A$8=1,Ratios!IL75,IF('Integrated Financial Statements'!$A$8=2,Ratios!IL95,IF('Integrated Financial Statements'!$A$8=3,Ratios!IL115,"Check Case")))</f>
        <v>0.30356557743290341</v>
      </c>
      <c r="IM33" s="458"/>
      <c r="IO33" s="382"/>
      <c r="IP33" s="670">
        <f>IF('Integrated Financial Statements'!$A$8=1,Ratios!IP75,IF('Integrated Financial Statements'!$A$8=2,Ratios!IP95,IF('Integrated Financial Statements'!$A$8=3,Ratios!IP115,"Check Case")))</f>
        <v>0.30356557743290341</v>
      </c>
      <c r="IQ33" s="445"/>
      <c r="IR33" s="231"/>
      <c r="IS33" s="382"/>
      <c r="IT33" s="670">
        <f>IF('Integrated Financial Statements'!$A$8=1,Ratios!IT75,IF('Integrated Financial Statements'!$A$8=2,Ratios!IT95,IF('Integrated Financial Statements'!$A$8=3,Ratios!IT115,"Check Case")))</f>
        <v>0.30356557743290341</v>
      </c>
      <c r="IU33" s="445"/>
      <c r="IV33" s="231"/>
      <c r="IW33" s="382"/>
      <c r="IX33" s="670">
        <f>IF('Integrated Financial Statements'!$A$8=1,Ratios!IX75,IF('Integrated Financial Statements'!$A$8=2,Ratios!IX95,IF('Integrated Financial Statements'!$A$8=3,Ratios!IX115,"Check Case")))</f>
        <v>0.30356557743290341</v>
      </c>
      <c r="IY33" s="445"/>
      <c r="IZ33" s="231"/>
      <c r="JA33" s="382"/>
      <c r="JB33" s="670">
        <f>IF('Integrated Financial Statements'!$A$8=1,Ratios!JB75,IF('Integrated Financial Statements'!$A$8=2,Ratios!JB95,IF('Integrated Financial Statements'!$A$8=3,Ratios!JB115,"Check Case")))</f>
        <v>0.30356557743290341</v>
      </c>
      <c r="JC33" s="445"/>
      <c r="JD33" s="231"/>
      <c r="JE33" s="83"/>
      <c r="JF33" s="675">
        <f>IF('Integrated Financial Statements'!$A$8=1,Ratios!JF75,IF('Integrated Financial Statements'!$A$8=2,Ratios!JF95,IF('Integrated Financial Statements'!$A$8=3,Ratios!JF115,"Check Case")))</f>
        <v>0.30356557743290341</v>
      </c>
      <c r="JG33" s="458"/>
      <c r="JI33" s="382"/>
      <c r="JJ33" s="670">
        <f>IF('Integrated Financial Statements'!$A$8=1,Ratios!JJ75,IF('Integrated Financial Statements'!$A$8=2,Ratios!JJ95,IF('Integrated Financial Statements'!$A$8=3,Ratios!JJ115,"Check Case")))</f>
        <v>0.30356557743290341</v>
      </c>
      <c r="JK33" s="445"/>
      <c r="JL33" s="231"/>
      <c r="JM33" s="382"/>
      <c r="JN33" s="670">
        <f>IF('Integrated Financial Statements'!$A$8=1,Ratios!JN75,IF('Integrated Financial Statements'!$A$8=2,Ratios!JN95,IF('Integrated Financial Statements'!$A$8=3,Ratios!JN115,"Check Case")))</f>
        <v>0.30356557743290341</v>
      </c>
      <c r="JO33" s="445"/>
      <c r="JP33" s="231"/>
      <c r="JQ33" s="382"/>
      <c r="JR33" s="670">
        <f>IF('Integrated Financial Statements'!$A$8=1,Ratios!JR75,IF('Integrated Financial Statements'!$A$8=2,Ratios!JR95,IF('Integrated Financial Statements'!$A$8=3,Ratios!JR115,"Check Case")))</f>
        <v>0.30356557743290341</v>
      </c>
      <c r="JS33" s="445"/>
      <c r="JT33" s="231"/>
      <c r="JU33" s="382"/>
      <c r="JV33" s="670">
        <f>IF('Integrated Financial Statements'!$A$8=1,Ratios!JV75,IF('Integrated Financial Statements'!$A$8=2,Ratios!JV95,IF('Integrated Financial Statements'!$A$8=3,Ratios!JV115,"Check Case")))</f>
        <v>0.30356557743290341</v>
      </c>
      <c r="JW33" s="445"/>
      <c r="JX33" s="231"/>
      <c r="JY33" s="83"/>
      <c r="JZ33" s="675">
        <f>IF('Integrated Financial Statements'!$A$8=1,Ratios!JZ75,IF('Integrated Financial Statements'!$A$8=2,Ratios!JZ95,IF('Integrated Financial Statements'!$A$8=3,Ratios!JZ115,"Check Case")))</f>
        <v>0.30356557743290341</v>
      </c>
      <c r="KA33" s="458"/>
      <c r="KC33" s="382"/>
      <c r="KD33" s="670">
        <f>IF('Integrated Financial Statements'!$A$8=1,Ratios!KD75,IF('Integrated Financial Statements'!$A$8=2,Ratios!KD95,IF('Integrated Financial Statements'!$A$8=3,Ratios!KD115,"Check Case")))</f>
        <v>0.30356557743290341</v>
      </c>
      <c r="KE33" s="445"/>
      <c r="KF33" s="231"/>
      <c r="KG33" s="382"/>
      <c r="KH33" s="670">
        <f>IF('Integrated Financial Statements'!$A$8=1,Ratios!KH75,IF('Integrated Financial Statements'!$A$8=2,Ratios!KH95,IF('Integrated Financial Statements'!$A$8=3,Ratios!KH115,"Check Case")))</f>
        <v>0.30356557743290341</v>
      </c>
      <c r="KI33" s="445"/>
      <c r="KJ33" s="231"/>
      <c r="KK33" s="382"/>
      <c r="KL33" s="670">
        <f>IF('Integrated Financial Statements'!$A$8=1,Ratios!KL75,IF('Integrated Financial Statements'!$A$8=2,Ratios!KL95,IF('Integrated Financial Statements'!$A$8=3,Ratios!KL115,"Check Case")))</f>
        <v>0.30356557743290341</v>
      </c>
      <c r="KM33" s="445"/>
      <c r="KN33" s="231"/>
      <c r="KO33" s="382"/>
      <c r="KP33" s="670">
        <f>IF('Integrated Financial Statements'!$A$8=1,Ratios!KP75,IF('Integrated Financial Statements'!$A$8=2,Ratios!KP95,IF('Integrated Financial Statements'!$A$8=3,Ratios!KP115,"Check Case")))</f>
        <v>0.30356557743290341</v>
      </c>
      <c r="KQ33" s="445"/>
      <c r="KR33" s="231"/>
      <c r="KS33" s="83"/>
      <c r="KT33" s="675">
        <f>IF('Integrated Financial Statements'!$A$8=1,Ratios!KT75,IF('Integrated Financial Statements'!$A$8=2,Ratios!KT95,IF('Integrated Financial Statements'!$A$8=3,Ratios!KT115,"Check Case")))</f>
        <v>0.30356557743290341</v>
      </c>
      <c r="KU33" s="458"/>
    </row>
    <row r="34" spans="1:307">
      <c r="A34" s="7" t="s">
        <v>303</v>
      </c>
      <c r="C34"/>
      <c r="D34"/>
      <c r="E34"/>
      <c r="F34"/>
      <c r="H34" s="395"/>
      <c r="I34" s="436">
        <f>'Integrated Financial Statements'!I95/'Integrated Financial Statements'!I112</f>
        <v>0.34477651414969585</v>
      </c>
      <c r="J34" s="396"/>
      <c r="L34" s="395"/>
      <c r="M34" s="436">
        <f>'Integrated Financial Statements'!M95/'Integrated Financial Statements'!M112</f>
        <v>0.33963244591481473</v>
      </c>
      <c r="N34" s="396"/>
      <c r="P34" s="395"/>
      <c r="Q34" s="436">
        <f>'Integrated Financial Statements'!Q95/'Integrated Financial Statements'!Q112</f>
        <v>0.28098176193632823</v>
      </c>
      <c r="R34" s="396"/>
      <c r="T34" s="395"/>
      <c r="U34" s="436">
        <f>'Integrated Financial Statements'!U95/'Integrated Financial Statements'!U112</f>
        <v>0.35937159797008728</v>
      </c>
      <c r="V34" s="396"/>
      <c r="X34" s="37"/>
      <c r="Y34" s="669">
        <f>'Integrated Financial Statements'!Y95/'Integrated Financial Statements'!Y112</f>
        <v>0.35937159797008728</v>
      </c>
      <c r="Z34" s="39"/>
      <c r="AB34" s="395"/>
      <c r="AC34" s="436">
        <f>'Integrated Financial Statements'!AC95/'Integrated Financial Statements'!AC112</f>
        <v>0.35998999749937483</v>
      </c>
      <c r="AD34" s="396"/>
      <c r="AF34" s="395"/>
      <c r="AG34" s="436">
        <f>'Integrated Financial Statements'!AG95/'Integrated Financial Statements'!AG112</f>
        <v>0.35466013995203521</v>
      </c>
      <c r="AH34" s="396"/>
      <c r="AJ34" s="395"/>
      <c r="AK34" s="436">
        <f>'Integrated Financial Statements'!AK95/'Integrated Financial Statements'!AK112</f>
        <v>0.39178613810577634</v>
      </c>
      <c r="AL34" s="396"/>
      <c r="AN34" s="395"/>
      <c r="AO34" s="436">
        <f>'Integrated Financial Statements'!AO95/'Integrated Financial Statements'!AO112</f>
        <v>0.38504364236848315</v>
      </c>
      <c r="AP34" s="396"/>
      <c r="AR34" s="37"/>
      <c r="AS34" s="669">
        <f>'Integrated Financial Statements'!AS95/'Integrated Financial Statements'!AS112</f>
        <v>0.38504364236848315</v>
      </c>
      <c r="AT34" s="39"/>
      <c r="AV34" s="395"/>
      <c r="AW34" s="436">
        <f>'Integrated Financial Statements'!AW95/'Integrated Financial Statements'!AW112</f>
        <v>0.48308706416665353</v>
      </c>
      <c r="AX34" s="396"/>
      <c r="AZ34" s="395"/>
      <c r="BA34" s="436">
        <f>'Integrated Financial Statements'!BA95/'Integrated Financial Statements'!BA112</f>
        <v>0.47746717227114605</v>
      </c>
      <c r="BB34" s="396"/>
      <c r="BD34" s="395"/>
      <c r="BE34" s="436">
        <f>'Integrated Financial Statements'!BE95/'Integrated Financial Statements'!BE112</f>
        <v>0.43164785414946011</v>
      </c>
      <c r="BF34" s="396"/>
      <c r="BH34" s="395"/>
      <c r="BI34" s="436">
        <f>'Integrated Financial Statements'!BI95/'Integrated Financial Statements'!BI112</f>
        <v>0.38896532954322088</v>
      </c>
      <c r="BJ34" s="396"/>
      <c r="BL34" s="37"/>
      <c r="BM34" s="669">
        <f>'Integrated Financial Statements'!BM95/'Integrated Financial Statements'!BM112</f>
        <v>0.38896532954322088</v>
      </c>
      <c r="BN34" s="39"/>
      <c r="BP34" s="395"/>
      <c r="BQ34" s="436">
        <f>'Integrated Financial Statements'!BQ95/'Integrated Financial Statements'!BQ112</f>
        <v>0.39182303585049583</v>
      </c>
      <c r="BR34" s="396"/>
      <c r="BT34" s="395"/>
      <c r="BU34" s="436">
        <f>'Integrated Financial Statements'!BU95/'Integrated Financial Statements'!BU112</f>
        <v>0.49295910122734793</v>
      </c>
      <c r="BV34" s="396"/>
      <c r="BX34" s="395"/>
      <c r="BY34" s="436">
        <f>'Integrated Financial Statements'!BY95/'Integrated Financial Statements'!BY112</f>
        <v>0.43582435009965498</v>
      </c>
      <c r="BZ34" s="396"/>
      <c r="CB34" s="395"/>
      <c r="CC34" s="436">
        <f>'Integrated Financial Statements'!CC95/'Integrated Financial Statements'!CC112</f>
        <v>0.47058142764558836</v>
      </c>
      <c r="CD34" s="396"/>
      <c r="CF34" s="37"/>
      <c r="CG34" s="669">
        <f>'Integrated Financial Statements'!CG95/'Integrated Financial Statements'!CG112</f>
        <v>0.47058142764558836</v>
      </c>
      <c r="CH34" s="39"/>
      <c r="CI34"/>
      <c r="CJ34" s="395"/>
      <c r="CK34" s="436">
        <f>'Integrated Financial Statements'!CK95/'Integrated Financial Statements'!CK112</f>
        <v>0.41787538770297389</v>
      </c>
      <c r="CL34" s="396"/>
      <c r="CM34"/>
      <c r="CN34" s="395"/>
      <c r="CO34" s="436">
        <f>'Integrated Financial Statements'!CO95/'Integrated Financial Statements'!CO112</f>
        <v>0.38963936355389933</v>
      </c>
      <c r="CP34" s="396"/>
      <c r="CQ34"/>
      <c r="CR34" s="395"/>
      <c r="CS34" s="436">
        <f>'Integrated Financial Statements'!CS95/'Integrated Financial Statements'!CS112</f>
        <v>0.43258884903814804</v>
      </c>
      <c r="CT34" s="396"/>
      <c r="CU34"/>
      <c r="CV34" s="395"/>
      <c r="CW34" s="436">
        <f>'Integrated Financial Statements'!CW95/'Integrated Financial Statements'!CW112</f>
        <v>0.43117571713681452</v>
      </c>
      <c r="CX34" s="396"/>
      <c r="CY34"/>
      <c r="CZ34" s="37"/>
      <c r="DA34" s="669">
        <f>'Integrated Financial Statements'!DA95/'Integrated Financial Statements'!DA112</f>
        <v>0.43117571713681452</v>
      </c>
      <c r="DB34" s="39"/>
      <c r="DC34"/>
      <c r="DE34" s="382"/>
      <c r="DF34" s="670">
        <f>IF('Integrated Financial Statements'!$A$8=1,Ratios!DF76,IF('Integrated Financial Statements'!$A$8=2,Ratios!DF96,IF('Integrated Financial Statements'!$A$8=3,Ratios!DF116,"Check Case")))</f>
        <v>0.43117571713681452</v>
      </c>
      <c r="DG34" s="445"/>
      <c r="DH34" s="231"/>
      <c r="DI34" s="382"/>
      <c r="DJ34" s="670">
        <f>IF('Integrated Financial Statements'!$A$8=1,Ratios!DJ76,IF('Integrated Financial Statements'!$A$8=2,Ratios!DJ96,IF('Integrated Financial Statements'!$A$8=3,Ratios!DJ116,"Check Case")))</f>
        <v>0.43117571713681452</v>
      </c>
      <c r="DK34" s="445"/>
      <c r="DL34" s="231"/>
      <c r="DM34" s="382"/>
      <c r="DN34" s="670">
        <f>IF('Integrated Financial Statements'!$A$8=1,Ratios!DN76,IF('Integrated Financial Statements'!$A$8=2,Ratios!DN96,IF('Integrated Financial Statements'!$A$8=3,Ratios!DN116,"Check Case")))</f>
        <v>0.43117571713681452</v>
      </c>
      <c r="DO34" s="445"/>
      <c r="DP34" s="231"/>
      <c r="DQ34" s="382"/>
      <c r="DR34" s="670">
        <f>IF('Integrated Financial Statements'!$A$8=1,Ratios!DR76,IF('Integrated Financial Statements'!$A$8=2,Ratios!DR96,IF('Integrated Financial Statements'!$A$8=3,Ratios!DR116,"Check Case")))</f>
        <v>0.43117571713681452</v>
      </c>
      <c r="DS34" s="445"/>
      <c r="DT34" s="231"/>
      <c r="DU34" s="83"/>
      <c r="DV34" s="675">
        <f>IF('Integrated Financial Statements'!$A$8=1,Ratios!DV76,IF('Integrated Financial Statements'!$A$8=2,Ratios!DV96,IF('Integrated Financial Statements'!$A$8=3,Ratios!DV116,"Check Case")))</f>
        <v>0.43117571713681452</v>
      </c>
      <c r="DW34" s="458"/>
      <c r="DY34" s="382"/>
      <c r="DZ34" s="670">
        <f>IF('Integrated Financial Statements'!$A$8=1,Ratios!DZ76,IF('Integrated Financial Statements'!$A$8=2,Ratios!DZ96,IF('Integrated Financial Statements'!$A$8=3,Ratios!DZ116,"Check Case")))</f>
        <v>0.43117571713681452</v>
      </c>
      <c r="EA34" s="445"/>
      <c r="EB34" s="231"/>
      <c r="EC34" s="382"/>
      <c r="ED34" s="670">
        <f>IF('Integrated Financial Statements'!$A$8=1,Ratios!ED76,IF('Integrated Financial Statements'!$A$8=2,Ratios!ED96,IF('Integrated Financial Statements'!$A$8=3,Ratios!ED116,"Check Case")))</f>
        <v>0.43117571713681452</v>
      </c>
      <c r="EE34" s="445"/>
      <c r="EF34" s="231"/>
      <c r="EG34" s="382"/>
      <c r="EH34" s="670">
        <f>IF('Integrated Financial Statements'!$A$8=1,Ratios!EH76,IF('Integrated Financial Statements'!$A$8=2,Ratios!EH96,IF('Integrated Financial Statements'!$A$8=3,Ratios!EH116,"Check Case")))</f>
        <v>0.43117571713681452</v>
      </c>
      <c r="EI34" s="445"/>
      <c r="EJ34" s="231"/>
      <c r="EK34" s="382"/>
      <c r="EL34" s="670">
        <f>IF('Integrated Financial Statements'!$A$8=1,Ratios!EL76,IF('Integrated Financial Statements'!$A$8=2,Ratios!EL96,IF('Integrated Financial Statements'!$A$8=3,Ratios!EL116,"Check Case")))</f>
        <v>0.43117571713681452</v>
      </c>
      <c r="EM34" s="445"/>
      <c r="EN34" s="231"/>
      <c r="EO34" s="83"/>
      <c r="EP34" s="675">
        <f>IF('Integrated Financial Statements'!$A$8=1,Ratios!EP76,IF('Integrated Financial Statements'!$A$8=2,Ratios!EP96,IF('Integrated Financial Statements'!$A$8=3,Ratios!EP116,"Check Case")))</f>
        <v>0.43117571713681452</v>
      </c>
      <c r="EQ34" s="458"/>
      <c r="ES34" s="382"/>
      <c r="ET34" s="670">
        <f>IF('Integrated Financial Statements'!$A$8=1,Ratios!ET76,IF('Integrated Financial Statements'!$A$8=2,Ratios!ET96,IF('Integrated Financial Statements'!$A$8=3,Ratios!ET116,"Check Case")))</f>
        <v>0.43117571713681452</v>
      </c>
      <c r="EU34" s="445"/>
      <c r="EV34" s="231"/>
      <c r="EW34" s="382"/>
      <c r="EX34" s="670">
        <f>IF('Integrated Financial Statements'!$A$8=1,Ratios!EX76,IF('Integrated Financial Statements'!$A$8=2,Ratios!EX96,IF('Integrated Financial Statements'!$A$8=3,Ratios!EX116,"Check Case")))</f>
        <v>0.43117571713681452</v>
      </c>
      <c r="EY34" s="445"/>
      <c r="EZ34" s="231"/>
      <c r="FA34" s="382"/>
      <c r="FB34" s="670">
        <f>IF('Integrated Financial Statements'!$A$8=1,Ratios!FB76,IF('Integrated Financial Statements'!$A$8=2,Ratios!FB96,IF('Integrated Financial Statements'!$A$8=3,Ratios!FB116,"Check Case")))</f>
        <v>0.43117571713681452</v>
      </c>
      <c r="FC34" s="445"/>
      <c r="FD34" s="231"/>
      <c r="FE34" s="382"/>
      <c r="FF34" s="670">
        <f>IF('Integrated Financial Statements'!$A$8=1,Ratios!FF76,IF('Integrated Financial Statements'!$A$8=2,Ratios!FF96,IF('Integrated Financial Statements'!$A$8=3,Ratios!FF116,"Check Case")))</f>
        <v>0.43117571713681452</v>
      </c>
      <c r="FG34" s="445"/>
      <c r="FH34" s="231"/>
      <c r="FI34" s="83"/>
      <c r="FJ34" s="675">
        <f>IF('Integrated Financial Statements'!$A$8=1,Ratios!FJ76,IF('Integrated Financial Statements'!$A$8=2,Ratios!FJ96,IF('Integrated Financial Statements'!$A$8=3,Ratios!FJ116,"Check Case")))</f>
        <v>0.43117571713681452</v>
      </c>
      <c r="FK34" s="458"/>
      <c r="FM34" s="382"/>
      <c r="FN34" s="670">
        <f>IF('Integrated Financial Statements'!$A$8=1,Ratios!FN76,IF('Integrated Financial Statements'!$A$8=2,Ratios!FN96,IF('Integrated Financial Statements'!$A$8=3,Ratios!FN116,"Check Case")))</f>
        <v>0.43117571713681452</v>
      </c>
      <c r="FO34" s="445"/>
      <c r="FP34" s="231"/>
      <c r="FQ34" s="382"/>
      <c r="FR34" s="670">
        <f>IF('Integrated Financial Statements'!$A$8=1,Ratios!FR76,IF('Integrated Financial Statements'!$A$8=2,Ratios!FR96,IF('Integrated Financial Statements'!$A$8=3,Ratios!FR116,"Check Case")))</f>
        <v>0.43117571713681452</v>
      </c>
      <c r="FS34" s="445"/>
      <c r="FT34" s="231"/>
      <c r="FU34" s="382"/>
      <c r="FV34" s="670">
        <f>IF('Integrated Financial Statements'!$A$8=1,Ratios!FV76,IF('Integrated Financial Statements'!$A$8=2,Ratios!FV96,IF('Integrated Financial Statements'!$A$8=3,Ratios!FV116,"Check Case")))</f>
        <v>0.43117571713681452</v>
      </c>
      <c r="FW34" s="445"/>
      <c r="FX34" s="231"/>
      <c r="FY34" s="382"/>
      <c r="FZ34" s="670">
        <f>IF('Integrated Financial Statements'!$A$8=1,Ratios!FZ76,IF('Integrated Financial Statements'!$A$8=2,Ratios!FZ96,IF('Integrated Financial Statements'!$A$8=3,Ratios!FZ116,"Check Case")))</f>
        <v>0.43117571713681452</v>
      </c>
      <c r="GA34" s="445"/>
      <c r="GB34" s="231"/>
      <c r="GC34" s="83"/>
      <c r="GD34" s="675">
        <f>IF('Integrated Financial Statements'!$A$8=1,Ratios!GD76,IF('Integrated Financial Statements'!$A$8=2,Ratios!GD96,IF('Integrated Financial Statements'!$A$8=3,Ratios!GD116,"Check Case")))</f>
        <v>0.43117571713681452</v>
      </c>
      <c r="GE34" s="458"/>
      <c r="GG34" s="382"/>
      <c r="GH34" s="670">
        <f>IF('Integrated Financial Statements'!$A$8=1,Ratios!GH76,IF('Integrated Financial Statements'!$A$8=2,Ratios!GH96,IF('Integrated Financial Statements'!$A$8=3,Ratios!GH116,"Check Case")))</f>
        <v>0.43117571713681452</v>
      </c>
      <c r="GI34" s="445"/>
      <c r="GJ34" s="231"/>
      <c r="GK34" s="382"/>
      <c r="GL34" s="670">
        <f>IF('Integrated Financial Statements'!$A$8=1,Ratios!GL76,IF('Integrated Financial Statements'!$A$8=2,Ratios!GL96,IF('Integrated Financial Statements'!$A$8=3,Ratios!GL116,"Check Case")))</f>
        <v>0.43117571713681452</v>
      </c>
      <c r="GM34" s="445"/>
      <c r="GN34" s="231"/>
      <c r="GO34" s="382"/>
      <c r="GP34" s="670">
        <f>IF('Integrated Financial Statements'!$A$8=1,Ratios!GP76,IF('Integrated Financial Statements'!$A$8=2,Ratios!GP96,IF('Integrated Financial Statements'!$A$8=3,Ratios!GP116,"Check Case")))</f>
        <v>0.43117571713681452</v>
      </c>
      <c r="GQ34" s="445"/>
      <c r="GR34" s="231"/>
      <c r="GS34" s="382"/>
      <c r="GT34" s="670">
        <f>IF('Integrated Financial Statements'!$A$8=1,Ratios!GT76,IF('Integrated Financial Statements'!$A$8=2,Ratios!GT96,IF('Integrated Financial Statements'!$A$8=3,Ratios!GT116,"Check Case")))</f>
        <v>0.43117571713681452</v>
      </c>
      <c r="GU34" s="445"/>
      <c r="GV34" s="231"/>
      <c r="GW34" s="83"/>
      <c r="GX34" s="675">
        <f>IF('Integrated Financial Statements'!$A$8=1,Ratios!GX76,IF('Integrated Financial Statements'!$A$8=2,Ratios!GX96,IF('Integrated Financial Statements'!$A$8=3,Ratios!GX116,"Check Case")))</f>
        <v>0.43117571713681452</v>
      </c>
      <c r="GY34" s="39"/>
      <c r="HA34" s="382"/>
      <c r="HB34" s="670">
        <f>IF('Integrated Financial Statements'!$A$8=1,Ratios!HB76,IF('Integrated Financial Statements'!$A$8=2,Ratios!HB96,IF('Integrated Financial Statements'!$A$8=3,Ratios!HB116,"Check Case")))</f>
        <v>0.43117571713681452</v>
      </c>
      <c r="HC34" s="445"/>
      <c r="HD34" s="231"/>
      <c r="HE34" s="382"/>
      <c r="HF34" s="670">
        <f>IF('Integrated Financial Statements'!$A$8=1,Ratios!HF76,IF('Integrated Financial Statements'!$A$8=2,Ratios!HF96,IF('Integrated Financial Statements'!$A$8=3,Ratios!HF116,"Check Case")))</f>
        <v>0.43117571713681452</v>
      </c>
      <c r="HG34" s="445"/>
      <c r="HH34" s="231"/>
      <c r="HI34" s="382"/>
      <c r="HJ34" s="670">
        <f>IF('Integrated Financial Statements'!$A$8=1,Ratios!HJ76,IF('Integrated Financial Statements'!$A$8=2,Ratios!HJ96,IF('Integrated Financial Statements'!$A$8=3,Ratios!HJ116,"Check Case")))</f>
        <v>0.43117571713681452</v>
      </c>
      <c r="HK34" s="445"/>
      <c r="HL34" s="231"/>
      <c r="HM34" s="382"/>
      <c r="HN34" s="670">
        <f>IF('Integrated Financial Statements'!$A$8=1,Ratios!HN76,IF('Integrated Financial Statements'!$A$8=2,Ratios!HN96,IF('Integrated Financial Statements'!$A$8=3,Ratios!HN116,"Check Case")))</f>
        <v>0.43117571713681452</v>
      </c>
      <c r="HO34" s="445"/>
      <c r="HP34" s="231"/>
      <c r="HQ34" s="83"/>
      <c r="HR34" s="675">
        <f>IF('Integrated Financial Statements'!$A$8=1,Ratios!HR76,IF('Integrated Financial Statements'!$A$8=2,Ratios!HR96,IF('Integrated Financial Statements'!$A$8=3,Ratios!HR116,"Check Case")))</f>
        <v>0.43117571713681452</v>
      </c>
      <c r="HS34" s="458"/>
      <c r="HU34" s="382"/>
      <c r="HV34" s="670">
        <f>IF('Integrated Financial Statements'!$A$8=1,Ratios!HV76,IF('Integrated Financial Statements'!$A$8=2,Ratios!HV96,IF('Integrated Financial Statements'!$A$8=3,Ratios!HV116,"Check Case")))</f>
        <v>0.43117571713681452</v>
      </c>
      <c r="HW34" s="445"/>
      <c r="HX34" s="231"/>
      <c r="HY34" s="382"/>
      <c r="HZ34" s="670">
        <f>IF('Integrated Financial Statements'!$A$8=1,Ratios!HZ76,IF('Integrated Financial Statements'!$A$8=2,Ratios!HZ96,IF('Integrated Financial Statements'!$A$8=3,Ratios!HZ116,"Check Case")))</f>
        <v>0.43117571713681452</v>
      </c>
      <c r="IA34" s="445"/>
      <c r="IB34" s="231"/>
      <c r="IC34" s="382"/>
      <c r="ID34" s="670">
        <f>IF('Integrated Financial Statements'!$A$8=1,Ratios!ID76,IF('Integrated Financial Statements'!$A$8=2,Ratios!ID96,IF('Integrated Financial Statements'!$A$8=3,Ratios!ID116,"Check Case")))</f>
        <v>0.43117571713681452</v>
      </c>
      <c r="IE34" s="445"/>
      <c r="IF34" s="231"/>
      <c r="IG34" s="382"/>
      <c r="IH34" s="670">
        <f>IF('Integrated Financial Statements'!$A$8=1,Ratios!IH76,IF('Integrated Financial Statements'!$A$8=2,Ratios!IH96,IF('Integrated Financial Statements'!$A$8=3,Ratios!IH116,"Check Case")))</f>
        <v>0.43117571713681452</v>
      </c>
      <c r="II34" s="445"/>
      <c r="IJ34" s="231"/>
      <c r="IK34" s="83"/>
      <c r="IL34" s="675">
        <f>IF('Integrated Financial Statements'!$A$8=1,Ratios!IL76,IF('Integrated Financial Statements'!$A$8=2,Ratios!IL96,IF('Integrated Financial Statements'!$A$8=3,Ratios!IL116,"Check Case")))</f>
        <v>0.43117571713681452</v>
      </c>
      <c r="IM34" s="458"/>
      <c r="IO34" s="382"/>
      <c r="IP34" s="670">
        <f>IF('Integrated Financial Statements'!$A$8=1,Ratios!IP76,IF('Integrated Financial Statements'!$A$8=2,Ratios!IP96,IF('Integrated Financial Statements'!$A$8=3,Ratios!IP116,"Check Case")))</f>
        <v>0.43117571713681452</v>
      </c>
      <c r="IQ34" s="445"/>
      <c r="IR34" s="231"/>
      <c r="IS34" s="382"/>
      <c r="IT34" s="670">
        <f>IF('Integrated Financial Statements'!$A$8=1,Ratios!IT76,IF('Integrated Financial Statements'!$A$8=2,Ratios!IT96,IF('Integrated Financial Statements'!$A$8=3,Ratios!IT116,"Check Case")))</f>
        <v>0.43117571713681452</v>
      </c>
      <c r="IU34" s="445"/>
      <c r="IV34" s="231"/>
      <c r="IW34" s="382"/>
      <c r="IX34" s="670">
        <f>IF('Integrated Financial Statements'!$A$8=1,Ratios!IX76,IF('Integrated Financial Statements'!$A$8=2,Ratios!IX96,IF('Integrated Financial Statements'!$A$8=3,Ratios!IX116,"Check Case")))</f>
        <v>0.43117571713681452</v>
      </c>
      <c r="IY34" s="445"/>
      <c r="IZ34" s="231"/>
      <c r="JA34" s="382"/>
      <c r="JB34" s="670">
        <f>IF('Integrated Financial Statements'!$A$8=1,Ratios!JB76,IF('Integrated Financial Statements'!$A$8=2,Ratios!JB96,IF('Integrated Financial Statements'!$A$8=3,Ratios!JB116,"Check Case")))</f>
        <v>0.43117571713681452</v>
      </c>
      <c r="JC34" s="445"/>
      <c r="JD34" s="231"/>
      <c r="JE34" s="83"/>
      <c r="JF34" s="675">
        <f>IF('Integrated Financial Statements'!$A$8=1,Ratios!JF76,IF('Integrated Financial Statements'!$A$8=2,Ratios!JF96,IF('Integrated Financial Statements'!$A$8=3,Ratios!JF116,"Check Case")))</f>
        <v>0.43117571713681452</v>
      </c>
      <c r="JG34" s="458"/>
      <c r="JI34" s="382"/>
      <c r="JJ34" s="670">
        <f>IF('Integrated Financial Statements'!$A$8=1,Ratios!JJ76,IF('Integrated Financial Statements'!$A$8=2,Ratios!JJ96,IF('Integrated Financial Statements'!$A$8=3,Ratios!JJ116,"Check Case")))</f>
        <v>0.43117571713681452</v>
      </c>
      <c r="JK34" s="445"/>
      <c r="JL34" s="231"/>
      <c r="JM34" s="382"/>
      <c r="JN34" s="670">
        <f>IF('Integrated Financial Statements'!$A$8=1,Ratios!JN76,IF('Integrated Financial Statements'!$A$8=2,Ratios!JN96,IF('Integrated Financial Statements'!$A$8=3,Ratios!JN116,"Check Case")))</f>
        <v>0.43117571713681452</v>
      </c>
      <c r="JO34" s="445"/>
      <c r="JP34" s="231"/>
      <c r="JQ34" s="382"/>
      <c r="JR34" s="670">
        <f>IF('Integrated Financial Statements'!$A$8=1,Ratios!JR76,IF('Integrated Financial Statements'!$A$8=2,Ratios!JR96,IF('Integrated Financial Statements'!$A$8=3,Ratios!JR116,"Check Case")))</f>
        <v>0.43117571713681452</v>
      </c>
      <c r="JS34" s="445"/>
      <c r="JT34" s="231"/>
      <c r="JU34" s="382"/>
      <c r="JV34" s="670">
        <f>IF('Integrated Financial Statements'!$A$8=1,Ratios!JV76,IF('Integrated Financial Statements'!$A$8=2,Ratios!JV96,IF('Integrated Financial Statements'!$A$8=3,Ratios!JV116,"Check Case")))</f>
        <v>0.43117571713681452</v>
      </c>
      <c r="JW34" s="445"/>
      <c r="JX34" s="231"/>
      <c r="JY34" s="83"/>
      <c r="JZ34" s="675">
        <f>IF('Integrated Financial Statements'!$A$8=1,Ratios!JZ76,IF('Integrated Financial Statements'!$A$8=2,Ratios!JZ96,IF('Integrated Financial Statements'!$A$8=3,Ratios!JZ116,"Check Case")))</f>
        <v>0.43117571713681452</v>
      </c>
      <c r="KA34" s="458"/>
      <c r="KC34" s="382"/>
      <c r="KD34" s="670">
        <f>IF('Integrated Financial Statements'!$A$8=1,Ratios!KD76,IF('Integrated Financial Statements'!$A$8=2,Ratios!KD96,IF('Integrated Financial Statements'!$A$8=3,Ratios!KD116,"Check Case")))</f>
        <v>0.43117571713681452</v>
      </c>
      <c r="KE34" s="445"/>
      <c r="KF34" s="231"/>
      <c r="KG34" s="382"/>
      <c r="KH34" s="670">
        <f>IF('Integrated Financial Statements'!$A$8=1,Ratios!KH76,IF('Integrated Financial Statements'!$A$8=2,Ratios!KH96,IF('Integrated Financial Statements'!$A$8=3,Ratios!KH116,"Check Case")))</f>
        <v>0.43117571713681452</v>
      </c>
      <c r="KI34" s="445"/>
      <c r="KJ34" s="231"/>
      <c r="KK34" s="382"/>
      <c r="KL34" s="670">
        <f>IF('Integrated Financial Statements'!$A$8=1,Ratios!KL76,IF('Integrated Financial Statements'!$A$8=2,Ratios!KL96,IF('Integrated Financial Statements'!$A$8=3,Ratios!KL116,"Check Case")))</f>
        <v>0.43117571713681452</v>
      </c>
      <c r="KM34" s="445"/>
      <c r="KN34" s="231"/>
      <c r="KO34" s="382"/>
      <c r="KP34" s="670">
        <f>IF('Integrated Financial Statements'!$A$8=1,Ratios!KP76,IF('Integrated Financial Statements'!$A$8=2,Ratios!KP96,IF('Integrated Financial Statements'!$A$8=3,Ratios!KP116,"Check Case")))</f>
        <v>0.43117571713681452</v>
      </c>
      <c r="KQ34" s="445"/>
      <c r="KR34" s="231"/>
      <c r="KS34" s="83"/>
      <c r="KT34" s="675">
        <f>IF('Integrated Financial Statements'!$A$8=1,Ratios!KT76,IF('Integrated Financial Statements'!$A$8=2,Ratios!KT96,IF('Integrated Financial Statements'!$A$8=3,Ratios!KT116,"Check Case")))</f>
        <v>0.43117571713681452</v>
      </c>
      <c r="KU34" s="458"/>
    </row>
    <row r="35" spans="1:307">
      <c r="A35" s="7" t="s">
        <v>305</v>
      </c>
      <c r="C35"/>
      <c r="D35"/>
      <c r="E35"/>
      <c r="F35"/>
      <c r="H35" s="395"/>
      <c r="I35" s="731">
        <f>'Integrated Financial Statements'!I39/('Integrated Financial Statements'!I95+'Integrated Financial Statements'!I87)</f>
        <v>-6.6475370636059298E-3</v>
      </c>
      <c r="J35" s="396"/>
      <c r="L35" s="395"/>
      <c r="M35" s="731">
        <f>'Integrated Financial Statements'!M39/('Integrated Financial Statements'!M95+'Integrated Financial Statements'!M87)</f>
        <v>-6.7930798553416088E-3</v>
      </c>
      <c r="N35" s="396"/>
      <c r="P35" s="395"/>
      <c r="Q35" s="731">
        <f>'Integrated Financial Statements'!Q39/('Integrated Financial Statements'!Q95+'Integrated Financial Statements'!Q87)</f>
        <v>-6.6357951019239032E-3</v>
      </c>
      <c r="R35" s="396"/>
      <c r="T35" s="395"/>
      <c r="U35" s="731">
        <f>'Integrated Financial Statements'!U39/('Integrated Financial Statements'!U95+'Integrated Financial Statements'!U87)</f>
        <v>-5.8767847282480083E-3</v>
      </c>
      <c r="V35" s="396"/>
      <c r="X35" s="37"/>
      <c r="Y35" s="732">
        <f>'Integrated Financial Statements'!Y39/('Integrated Financial Statements'!Y95+'Integrated Financial Statements'!Y87)</f>
        <v>-2.2323893665693775E-2</v>
      </c>
      <c r="Z35" s="39"/>
      <c r="AB35" s="395"/>
      <c r="AC35" s="731">
        <f>'Integrated Financial Statements'!AC39/('Integrated Financial Statements'!AC95+'Integrated Financial Statements'!AC87)</f>
        <v>-6.4579017911538927E-3</v>
      </c>
      <c r="AD35" s="396"/>
      <c r="AF35" s="395"/>
      <c r="AG35" s="731">
        <f>'Integrated Financial Statements'!AG39/('Integrated Financial Statements'!AG95+'Integrated Financial Statements'!AG87)</f>
        <v>-6.5856335623399329E-3</v>
      </c>
      <c r="AH35" s="396"/>
      <c r="AJ35" s="395"/>
      <c r="AK35" s="731">
        <f>'Integrated Financial Statements'!AK39/('Integrated Financial Statements'!AK95+'Integrated Financial Statements'!AK87)</f>
        <v>-6.1199510403916772E-3</v>
      </c>
      <c r="AL35" s="396"/>
      <c r="AN35" s="395"/>
      <c r="AO35" s="731">
        <f>'Integrated Financial Statements'!AO39/('Integrated Financial Statements'!AO95+'Integrated Financial Statements'!AO87)</f>
        <v>-6.2842579338756414E-3</v>
      </c>
      <c r="AP35" s="396"/>
      <c r="AR35" s="37"/>
      <c r="AS35" s="732">
        <f>'Integrated Financial Statements'!AS39/('Integrated Financial Statements'!AS95+'Integrated Financial Statements'!AS87)</f>
        <v>-2.3600879796110742E-2</v>
      </c>
      <c r="AT35" s="39"/>
      <c r="AV35" s="395"/>
      <c r="AW35" s="731">
        <f>'Integrated Financial Statements'!AW39/('Integrated Financial Statements'!AW95+'Integrated Financial Statements'!AW87)</f>
        <v>-5.6914541952916148E-3</v>
      </c>
      <c r="AX35" s="396"/>
      <c r="AZ35" s="395"/>
      <c r="BA35" s="731">
        <f>'Integrated Financial Statements'!BA39/('Integrated Financial Statements'!BA95+'Integrated Financial Statements'!BA87)</f>
        <v>-6.357024225416643E-3</v>
      </c>
      <c r="BB35" s="396"/>
      <c r="BD35" s="395"/>
      <c r="BE35" s="731">
        <f>'Integrated Financial Statements'!BE39/('Integrated Financial Statements'!BE95+'Integrated Financial Statements'!BE87)</f>
        <v>-6.7446874037573141E-3</v>
      </c>
      <c r="BF35" s="396"/>
      <c r="BH35" s="395"/>
      <c r="BI35" s="731">
        <f>'Integrated Financial Statements'!BI39/('Integrated Financial Statements'!BI95+'Integrated Financial Statements'!BI87)</f>
        <v>-6.584215677551384E-3</v>
      </c>
      <c r="BJ35" s="396"/>
      <c r="BL35" s="37"/>
      <c r="BM35" s="732">
        <f>'Integrated Financial Statements'!BM39/('Integrated Financial Statements'!BM95+'Integrated Financial Statements'!BM87)</f>
        <v>-2.553607972239523E-2</v>
      </c>
      <c r="BN35" s="39"/>
      <c r="BP35" s="395"/>
      <c r="BQ35" s="731">
        <f>'Integrated Financial Statements'!BQ39/('Integrated Financial Statements'!BQ95+'Integrated Financial Statements'!BQ87)</f>
        <v>-6.5417698967235472E-3</v>
      </c>
      <c r="BR35" s="396"/>
      <c r="BT35" s="395"/>
      <c r="BU35" s="731">
        <f>'Integrated Financial Statements'!BU39/('Integrated Financial Statements'!BU95+'Integrated Financial Statements'!BU87)</f>
        <v>-6.2744500330234208E-3</v>
      </c>
      <c r="BV35" s="396"/>
      <c r="BX35" s="395"/>
      <c r="BY35" s="731">
        <f>'Integrated Financial Statements'!BY39/('Integrated Financial Statements'!BY95+'Integrated Financial Statements'!BY87)</f>
        <v>-8.4425762325448846E-3</v>
      </c>
      <c r="BZ35" s="396"/>
      <c r="CB35" s="395"/>
      <c r="CC35" s="731">
        <f>'Integrated Financial Statements'!CC39/('Integrated Financial Statements'!CC95+'Integrated Financial Statements'!CC87)</f>
        <v>-8.760608549415308E-3</v>
      </c>
      <c r="CD35" s="396"/>
      <c r="CF35" s="37"/>
      <c r="CG35" s="732">
        <f>'Integrated Financial Statements'!CG39/('Integrated Financial Statements'!CG95+'Integrated Financial Statements'!CG87)</f>
        <v>-3.688059759865462E-2</v>
      </c>
      <c r="CH35" s="39"/>
      <c r="CI35"/>
      <c r="CJ35" s="395"/>
      <c r="CK35" s="731">
        <f>'Integrated Financial Statements'!CK39/('Integrated Financial Statements'!CK95+'Integrated Financial Statements'!CK87)</f>
        <v>-8.644969488342983E-3</v>
      </c>
      <c r="CL35" s="396"/>
      <c r="CM35"/>
      <c r="CN35" s="395"/>
      <c r="CO35" s="731">
        <f>'Integrated Financial Statements'!CO39/('Integrated Financial Statements'!CO95+'Integrated Financial Statements'!CO87)</f>
        <v>-8.7007413187670697E-3</v>
      </c>
      <c r="CP35" s="396"/>
      <c r="CQ35"/>
      <c r="CR35" s="395"/>
      <c r="CS35" s="731">
        <f>'Integrated Financial Statements'!CS39/('Integrated Financial Statements'!CS95+'Integrated Financial Statements'!CS87)</f>
        <v>-8.9037049540045578E-3</v>
      </c>
      <c r="CT35" s="396"/>
      <c r="CU35"/>
      <c r="CV35" s="395"/>
      <c r="CW35" s="731">
        <f>'Integrated Financial Statements'!CW39/('Integrated Financial Statements'!CW95+'Integrated Financial Statements'!CW87)</f>
        <v>-8.2704937971296525E-3</v>
      </c>
      <c r="CX35" s="396"/>
      <c r="CY35"/>
      <c r="CZ35" s="37"/>
      <c r="DA35" s="732">
        <f>'Integrated Financial Statements'!DA39/('Integrated Financial Statements'!DA95+'Integrated Financial Statements'!DA87)</f>
        <v>-3.4825265547717504E-2</v>
      </c>
      <c r="DB35" s="39"/>
      <c r="DC35"/>
      <c r="DE35" s="382"/>
      <c r="DF35" s="454">
        <f>IF('Integrated Financial Statements'!$A$8=1,Ratios!DF77,IF('Integrated Financial Statements'!$A$8=2,Ratios!DF97,IF('Integrated Financial Statements'!$A$8=3,Ratios!DF117,"Check Case")))</f>
        <v>-7.0658818424424496E-3</v>
      </c>
      <c r="DG35" s="445"/>
      <c r="DH35" s="231"/>
      <c r="DI35" s="382"/>
      <c r="DJ35" s="454">
        <f>IF('Integrated Financial Statements'!$A$8=1,Ratios!DJ77,IF('Integrated Financial Statements'!$A$8=2,Ratios!DJ97,IF('Integrated Financial Statements'!$A$8=3,Ratios!DJ117,"Check Case")))</f>
        <v>-7.0658818424424496E-3</v>
      </c>
      <c r="DK35" s="445"/>
      <c r="DL35" s="231"/>
      <c r="DM35" s="382"/>
      <c r="DN35" s="454">
        <f>IF('Integrated Financial Statements'!$A$8=1,Ratios!DN77,IF('Integrated Financial Statements'!$A$8=2,Ratios!DN97,IF('Integrated Financial Statements'!$A$8=3,Ratios!DN117,"Check Case")))</f>
        <v>-7.0658818424424496E-3</v>
      </c>
      <c r="DO35" s="445"/>
      <c r="DP35" s="231"/>
      <c r="DQ35" s="382"/>
      <c r="DR35" s="454">
        <f>IF('Integrated Financial Statements'!$A$8=1,Ratios!DR77,IF('Integrated Financial Statements'!$A$8=2,Ratios!DR97,IF('Integrated Financial Statements'!$A$8=3,Ratios!DR117,"Check Case")))</f>
        <v>-7.0658818424424496E-3</v>
      </c>
      <c r="DS35" s="445"/>
      <c r="DT35" s="231"/>
      <c r="DU35" s="83"/>
      <c r="DV35" s="459">
        <f>IF('Integrated Financial Statements'!$A$8=1,Ratios!DV77,IF('Integrated Financial Statements'!$A$8=2,Ratios!DV97,IF('Integrated Financial Statements'!$A$8=3,Ratios!DV117,"Check Case")))</f>
        <v>-7.0658818424424496E-3</v>
      </c>
      <c r="DW35" s="458"/>
      <c r="DY35" s="382"/>
      <c r="DZ35" s="454">
        <f>IF('Integrated Financial Statements'!$A$8=1,Ratios!DZ77,IF('Integrated Financial Statements'!$A$8=2,Ratios!DZ97,IF('Integrated Financial Statements'!$A$8=3,Ratios!DZ117,"Check Case")))</f>
        <v>-7.0658818424424496E-3</v>
      </c>
      <c r="EA35" s="445"/>
      <c r="EB35" s="231"/>
      <c r="EC35" s="382"/>
      <c r="ED35" s="454">
        <f>IF('Integrated Financial Statements'!$A$8=1,Ratios!ED77,IF('Integrated Financial Statements'!$A$8=2,Ratios!ED97,IF('Integrated Financial Statements'!$A$8=3,Ratios!ED117,"Check Case")))</f>
        <v>-7.0658818424424496E-3</v>
      </c>
      <c r="EE35" s="445"/>
      <c r="EF35" s="231"/>
      <c r="EG35" s="382"/>
      <c r="EH35" s="454">
        <f>IF('Integrated Financial Statements'!$A$8=1,Ratios!EH77,IF('Integrated Financial Statements'!$A$8=2,Ratios!EH97,IF('Integrated Financial Statements'!$A$8=3,Ratios!EH117,"Check Case")))</f>
        <v>-7.0658818424424496E-3</v>
      </c>
      <c r="EI35" s="445"/>
      <c r="EJ35" s="231"/>
      <c r="EK35" s="382"/>
      <c r="EL35" s="454">
        <f>IF('Integrated Financial Statements'!$A$8=1,Ratios!EL77,IF('Integrated Financial Statements'!$A$8=2,Ratios!EL97,IF('Integrated Financial Statements'!$A$8=3,Ratios!EL117,"Check Case")))</f>
        <v>-7.0658818424424496E-3</v>
      </c>
      <c r="EM35" s="445"/>
      <c r="EN35" s="231"/>
      <c r="EO35" s="83"/>
      <c r="EP35" s="459">
        <f>IF('Integrated Financial Statements'!$A$8=1,Ratios!EP77,IF('Integrated Financial Statements'!$A$8=2,Ratios!EP97,IF('Integrated Financial Statements'!$A$8=3,Ratios!EP117,"Check Case")))</f>
        <v>-7.0658818424424496E-3</v>
      </c>
      <c r="EQ35" s="458"/>
      <c r="ES35" s="382"/>
      <c r="ET35" s="454">
        <f>IF('Integrated Financial Statements'!$A$8=1,Ratios!ET77,IF('Integrated Financial Statements'!$A$8=2,Ratios!ET97,IF('Integrated Financial Statements'!$A$8=3,Ratios!ET117,"Check Case")))</f>
        <v>-7.0658818424424496E-3</v>
      </c>
      <c r="EU35" s="445"/>
      <c r="EV35" s="231"/>
      <c r="EW35" s="382"/>
      <c r="EX35" s="454">
        <f>IF('Integrated Financial Statements'!$A$8=1,Ratios!EX77,IF('Integrated Financial Statements'!$A$8=2,Ratios!EX97,IF('Integrated Financial Statements'!$A$8=3,Ratios!EX117,"Check Case")))</f>
        <v>-7.0658818424424496E-3</v>
      </c>
      <c r="EY35" s="445"/>
      <c r="EZ35" s="231"/>
      <c r="FA35" s="382"/>
      <c r="FB35" s="454">
        <f>IF('Integrated Financial Statements'!$A$8=1,Ratios!FB77,IF('Integrated Financial Statements'!$A$8=2,Ratios!FB97,IF('Integrated Financial Statements'!$A$8=3,Ratios!FB117,"Check Case")))</f>
        <v>-7.0658818424424496E-3</v>
      </c>
      <c r="FC35" s="445"/>
      <c r="FD35" s="231"/>
      <c r="FE35" s="382"/>
      <c r="FF35" s="454">
        <f>IF('Integrated Financial Statements'!$A$8=1,Ratios!FF77,IF('Integrated Financial Statements'!$A$8=2,Ratios!FF97,IF('Integrated Financial Statements'!$A$8=3,Ratios!FF117,"Check Case")))</f>
        <v>-7.0658818424424496E-3</v>
      </c>
      <c r="FG35" s="445"/>
      <c r="FH35" s="231"/>
      <c r="FI35" s="83"/>
      <c r="FJ35" s="459">
        <f>IF('Integrated Financial Statements'!$A$8=1,Ratios!FJ77,IF('Integrated Financial Statements'!$A$8=2,Ratios!FJ97,IF('Integrated Financial Statements'!$A$8=3,Ratios!FJ117,"Check Case")))</f>
        <v>-7.0658818424424496E-3</v>
      </c>
      <c r="FK35" s="458"/>
      <c r="FM35" s="382"/>
      <c r="FN35" s="454">
        <f>IF('Integrated Financial Statements'!$A$8=1,Ratios!FN77,IF('Integrated Financial Statements'!$A$8=2,Ratios!FN97,IF('Integrated Financial Statements'!$A$8=3,Ratios!FN117,"Check Case")))</f>
        <v>-7.0658818424424496E-3</v>
      </c>
      <c r="FO35" s="445"/>
      <c r="FP35" s="231"/>
      <c r="FQ35" s="382"/>
      <c r="FR35" s="454">
        <f>IF('Integrated Financial Statements'!$A$8=1,Ratios!FR77,IF('Integrated Financial Statements'!$A$8=2,Ratios!FR97,IF('Integrated Financial Statements'!$A$8=3,Ratios!FR117,"Check Case")))</f>
        <v>-7.0658818424424496E-3</v>
      </c>
      <c r="FS35" s="445"/>
      <c r="FT35" s="231"/>
      <c r="FU35" s="382"/>
      <c r="FV35" s="454">
        <f>IF('Integrated Financial Statements'!$A$8=1,Ratios!FV77,IF('Integrated Financial Statements'!$A$8=2,Ratios!FV97,IF('Integrated Financial Statements'!$A$8=3,Ratios!FV117,"Check Case")))</f>
        <v>-7.0658818424424496E-3</v>
      </c>
      <c r="FW35" s="445"/>
      <c r="FX35" s="231"/>
      <c r="FY35" s="382"/>
      <c r="FZ35" s="454">
        <f>IF('Integrated Financial Statements'!$A$8=1,Ratios!FZ77,IF('Integrated Financial Statements'!$A$8=2,Ratios!FZ97,IF('Integrated Financial Statements'!$A$8=3,Ratios!FZ117,"Check Case")))</f>
        <v>-7.0658818424424496E-3</v>
      </c>
      <c r="GA35" s="445"/>
      <c r="GB35" s="231"/>
      <c r="GC35" s="83"/>
      <c r="GD35" s="459">
        <f>IF('Integrated Financial Statements'!$A$8=1,Ratios!GD77,IF('Integrated Financial Statements'!$A$8=2,Ratios!GD97,IF('Integrated Financial Statements'!$A$8=3,Ratios!GD117,"Check Case")))</f>
        <v>-7.0658818424424496E-3</v>
      </c>
      <c r="GE35" s="458"/>
      <c r="GG35" s="382"/>
      <c r="GH35" s="454">
        <f>IF('Integrated Financial Statements'!$A$8=1,Ratios!GH77,IF('Integrated Financial Statements'!$A$8=2,Ratios!GH97,IF('Integrated Financial Statements'!$A$8=3,Ratios!GH117,"Check Case")))</f>
        <v>-7.0658818424424496E-3</v>
      </c>
      <c r="GI35" s="445"/>
      <c r="GJ35" s="231"/>
      <c r="GK35" s="382"/>
      <c r="GL35" s="454">
        <f>IF('Integrated Financial Statements'!$A$8=1,Ratios!GL77,IF('Integrated Financial Statements'!$A$8=2,Ratios!GL97,IF('Integrated Financial Statements'!$A$8=3,Ratios!GL117,"Check Case")))</f>
        <v>-7.0658818424424496E-3</v>
      </c>
      <c r="GM35" s="445"/>
      <c r="GN35" s="231"/>
      <c r="GO35" s="382"/>
      <c r="GP35" s="454">
        <f>IF('Integrated Financial Statements'!$A$8=1,Ratios!GP77,IF('Integrated Financial Statements'!$A$8=2,Ratios!GP97,IF('Integrated Financial Statements'!$A$8=3,Ratios!GP117,"Check Case")))</f>
        <v>-7.0658818424424496E-3</v>
      </c>
      <c r="GQ35" s="445"/>
      <c r="GR35" s="231"/>
      <c r="GS35" s="382"/>
      <c r="GT35" s="454">
        <f>IF('Integrated Financial Statements'!$A$8=1,Ratios!GT77,IF('Integrated Financial Statements'!$A$8=2,Ratios!GT97,IF('Integrated Financial Statements'!$A$8=3,Ratios!GT117,"Check Case")))</f>
        <v>-7.0658818424424496E-3</v>
      </c>
      <c r="GU35" s="445"/>
      <c r="GV35" s="231"/>
      <c r="GW35" s="83"/>
      <c r="GX35" s="459">
        <f>IF('Integrated Financial Statements'!$A$8=1,Ratios!GX77,IF('Integrated Financial Statements'!$A$8=2,Ratios!GX97,IF('Integrated Financial Statements'!$A$8=3,Ratios!GX117,"Check Case")))</f>
        <v>-7.0658818424424496E-3</v>
      </c>
      <c r="GY35" s="39"/>
      <c r="HA35" s="382"/>
      <c r="HB35" s="454">
        <f>IF('Integrated Financial Statements'!$A$8=1,Ratios!HB77,IF('Integrated Financial Statements'!$A$8=2,Ratios!HB97,IF('Integrated Financial Statements'!$A$8=3,Ratios!HB117,"Check Case")))</f>
        <v>-7.0658818424424496E-3</v>
      </c>
      <c r="HC35" s="445"/>
      <c r="HD35" s="231"/>
      <c r="HE35" s="382"/>
      <c r="HF35" s="454">
        <f>IF('Integrated Financial Statements'!$A$8=1,Ratios!HF77,IF('Integrated Financial Statements'!$A$8=2,Ratios!HF97,IF('Integrated Financial Statements'!$A$8=3,Ratios!HF117,"Check Case")))</f>
        <v>-7.0658818424424496E-3</v>
      </c>
      <c r="HG35" s="445"/>
      <c r="HH35" s="231"/>
      <c r="HI35" s="382"/>
      <c r="HJ35" s="454">
        <f>IF('Integrated Financial Statements'!$A$8=1,Ratios!HJ77,IF('Integrated Financial Statements'!$A$8=2,Ratios!HJ97,IF('Integrated Financial Statements'!$A$8=3,Ratios!HJ117,"Check Case")))</f>
        <v>-7.0658818424424496E-3</v>
      </c>
      <c r="HK35" s="445"/>
      <c r="HL35" s="231"/>
      <c r="HM35" s="382"/>
      <c r="HN35" s="454">
        <f>IF('Integrated Financial Statements'!$A$8=1,Ratios!HN77,IF('Integrated Financial Statements'!$A$8=2,Ratios!HN97,IF('Integrated Financial Statements'!$A$8=3,Ratios!HN117,"Check Case")))</f>
        <v>-7.0658818424424496E-3</v>
      </c>
      <c r="HO35" s="445"/>
      <c r="HP35" s="231"/>
      <c r="HQ35" s="83"/>
      <c r="HR35" s="459">
        <f>IF('Integrated Financial Statements'!$A$8=1,Ratios!HR77,IF('Integrated Financial Statements'!$A$8=2,Ratios!HR97,IF('Integrated Financial Statements'!$A$8=3,Ratios!HR117,"Check Case")))</f>
        <v>-7.0658818424424496E-3</v>
      </c>
      <c r="HS35" s="458"/>
      <c r="HU35" s="382"/>
      <c r="HV35" s="454">
        <f>IF('Integrated Financial Statements'!$A$8=1,Ratios!HV77,IF('Integrated Financial Statements'!$A$8=2,Ratios!HV97,IF('Integrated Financial Statements'!$A$8=3,Ratios!HV117,"Check Case")))</f>
        <v>-7.0658818424424496E-3</v>
      </c>
      <c r="HW35" s="445"/>
      <c r="HX35" s="231"/>
      <c r="HY35" s="382"/>
      <c r="HZ35" s="454">
        <f>IF('Integrated Financial Statements'!$A$8=1,Ratios!HZ77,IF('Integrated Financial Statements'!$A$8=2,Ratios!HZ97,IF('Integrated Financial Statements'!$A$8=3,Ratios!HZ117,"Check Case")))</f>
        <v>-7.0658818424424496E-3</v>
      </c>
      <c r="IA35" s="445"/>
      <c r="IB35" s="231"/>
      <c r="IC35" s="382"/>
      <c r="ID35" s="454">
        <f>IF('Integrated Financial Statements'!$A$8=1,Ratios!ID77,IF('Integrated Financial Statements'!$A$8=2,Ratios!ID97,IF('Integrated Financial Statements'!$A$8=3,Ratios!ID117,"Check Case")))</f>
        <v>-7.0658818424424496E-3</v>
      </c>
      <c r="IE35" s="445"/>
      <c r="IF35" s="231"/>
      <c r="IG35" s="382"/>
      <c r="IH35" s="454">
        <f>IF('Integrated Financial Statements'!$A$8=1,Ratios!IH77,IF('Integrated Financial Statements'!$A$8=2,Ratios!IH97,IF('Integrated Financial Statements'!$A$8=3,Ratios!IH117,"Check Case")))</f>
        <v>-7.0658818424424496E-3</v>
      </c>
      <c r="II35" s="445"/>
      <c r="IJ35" s="231"/>
      <c r="IK35" s="83"/>
      <c r="IL35" s="459">
        <f>IF('Integrated Financial Statements'!$A$8=1,Ratios!IL77,IF('Integrated Financial Statements'!$A$8=2,Ratios!IL97,IF('Integrated Financial Statements'!$A$8=3,Ratios!IL117,"Check Case")))</f>
        <v>-7.0658818424424496E-3</v>
      </c>
      <c r="IM35" s="458"/>
      <c r="IO35" s="382"/>
      <c r="IP35" s="454">
        <f>IF('Integrated Financial Statements'!$A$8=1,Ratios!IP77,IF('Integrated Financial Statements'!$A$8=2,Ratios!IP97,IF('Integrated Financial Statements'!$A$8=3,Ratios!IP117,"Check Case")))</f>
        <v>-7.0658818424424496E-3</v>
      </c>
      <c r="IQ35" s="445"/>
      <c r="IR35" s="231"/>
      <c r="IS35" s="382"/>
      <c r="IT35" s="454">
        <f>IF('Integrated Financial Statements'!$A$8=1,Ratios!IT77,IF('Integrated Financial Statements'!$A$8=2,Ratios!IT97,IF('Integrated Financial Statements'!$A$8=3,Ratios!IT117,"Check Case")))</f>
        <v>-7.0658818424424496E-3</v>
      </c>
      <c r="IU35" s="445"/>
      <c r="IV35" s="231"/>
      <c r="IW35" s="382"/>
      <c r="IX35" s="454">
        <f>IF('Integrated Financial Statements'!$A$8=1,Ratios!IX77,IF('Integrated Financial Statements'!$A$8=2,Ratios!IX97,IF('Integrated Financial Statements'!$A$8=3,Ratios!IX117,"Check Case")))</f>
        <v>-7.0658818424424496E-3</v>
      </c>
      <c r="IY35" s="445"/>
      <c r="IZ35" s="231"/>
      <c r="JA35" s="382"/>
      <c r="JB35" s="454">
        <f>IF('Integrated Financial Statements'!$A$8=1,Ratios!JB77,IF('Integrated Financial Statements'!$A$8=2,Ratios!JB97,IF('Integrated Financial Statements'!$A$8=3,Ratios!JB117,"Check Case")))</f>
        <v>-7.0658818424424496E-3</v>
      </c>
      <c r="JC35" s="445"/>
      <c r="JD35" s="231"/>
      <c r="JE35" s="83"/>
      <c r="JF35" s="459">
        <f>IF('Integrated Financial Statements'!$A$8=1,Ratios!JF77,IF('Integrated Financial Statements'!$A$8=2,Ratios!JF97,IF('Integrated Financial Statements'!$A$8=3,Ratios!JF117,"Check Case")))</f>
        <v>-7.0658818424424496E-3</v>
      </c>
      <c r="JG35" s="458"/>
      <c r="JI35" s="382"/>
      <c r="JJ35" s="454">
        <f>IF('Integrated Financial Statements'!$A$8=1,Ratios!JJ77,IF('Integrated Financial Statements'!$A$8=2,Ratios!JJ97,IF('Integrated Financial Statements'!$A$8=3,Ratios!JJ117,"Check Case")))</f>
        <v>-7.0658818424424496E-3</v>
      </c>
      <c r="JK35" s="445"/>
      <c r="JL35" s="231"/>
      <c r="JM35" s="382"/>
      <c r="JN35" s="454">
        <f>IF('Integrated Financial Statements'!$A$8=1,Ratios!JN77,IF('Integrated Financial Statements'!$A$8=2,Ratios!JN97,IF('Integrated Financial Statements'!$A$8=3,Ratios!JN117,"Check Case")))</f>
        <v>-7.0658818424424496E-3</v>
      </c>
      <c r="JO35" s="445"/>
      <c r="JP35" s="231"/>
      <c r="JQ35" s="382"/>
      <c r="JR35" s="454">
        <f>IF('Integrated Financial Statements'!$A$8=1,Ratios!JR77,IF('Integrated Financial Statements'!$A$8=2,Ratios!JR97,IF('Integrated Financial Statements'!$A$8=3,Ratios!JR117,"Check Case")))</f>
        <v>-7.0658818424424496E-3</v>
      </c>
      <c r="JS35" s="445"/>
      <c r="JT35" s="231"/>
      <c r="JU35" s="382"/>
      <c r="JV35" s="454">
        <f>IF('Integrated Financial Statements'!$A$8=1,Ratios!JV77,IF('Integrated Financial Statements'!$A$8=2,Ratios!JV97,IF('Integrated Financial Statements'!$A$8=3,Ratios!JV117,"Check Case")))</f>
        <v>-7.0658818424424496E-3</v>
      </c>
      <c r="JW35" s="445"/>
      <c r="JX35" s="231"/>
      <c r="JY35" s="83"/>
      <c r="JZ35" s="459">
        <f>IF('Integrated Financial Statements'!$A$8=1,Ratios!JZ77,IF('Integrated Financial Statements'!$A$8=2,Ratios!JZ97,IF('Integrated Financial Statements'!$A$8=3,Ratios!JZ117,"Check Case")))</f>
        <v>-7.0658818424424496E-3</v>
      </c>
      <c r="KA35" s="458"/>
      <c r="KC35" s="382"/>
      <c r="KD35" s="454">
        <f>IF('Integrated Financial Statements'!$A$8=1,Ratios!KD77,IF('Integrated Financial Statements'!$A$8=2,Ratios!KD97,IF('Integrated Financial Statements'!$A$8=3,Ratios!KD117,"Check Case")))</f>
        <v>-7.0658818424424496E-3</v>
      </c>
      <c r="KE35" s="445"/>
      <c r="KF35" s="231"/>
      <c r="KG35" s="382"/>
      <c r="KH35" s="454">
        <f>IF('Integrated Financial Statements'!$A$8=1,Ratios!KH77,IF('Integrated Financial Statements'!$A$8=2,Ratios!KH97,IF('Integrated Financial Statements'!$A$8=3,Ratios!KH117,"Check Case")))</f>
        <v>-7.0658818424424496E-3</v>
      </c>
      <c r="KI35" s="445"/>
      <c r="KJ35" s="231"/>
      <c r="KK35" s="382"/>
      <c r="KL35" s="454">
        <f>IF('Integrated Financial Statements'!$A$8=1,Ratios!KL77,IF('Integrated Financial Statements'!$A$8=2,Ratios!KL97,IF('Integrated Financial Statements'!$A$8=3,Ratios!KL117,"Check Case")))</f>
        <v>-7.0658818424424496E-3</v>
      </c>
      <c r="KM35" s="445"/>
      <c r="KN35" s="231"/>
      <c r="KO35" s="382"/>
      <c r="KP35" s="454">
        <f>IF('Integrated Financial Statements'!$A$8=1,Ratios!KP77,IF('Integrated Financial Statements'!$A$8=2,Ratios!KP97,IF('Integrated Financial Statements'!$A$8=3,Ratios!KP117,"Check Case")))</f>
        <v>-7.0658818424424496E-3</v>
      </c>
      <c r="KQ35" s="445"/>
      <c r="KR35" s="231"/>
      <c r="KS35" s="83"/>
      <c r="KT35" s="459">
        <f>IF('Integrated Financial Statements'!$A$8=1,Ratios!KT77,IF('Integrated Financial Statements'!$A$8=2,Ratios!KT97,IF('Integrated Financial Statements'!$A$8=3,Ratios!KT117,"Check Case")))</f>
        <v>-7.0658818424424496E-3</v>
      </c>
      <c r="KU35" s="458"/>
    </row>
    <row r="36" spans="1:307">
      <c r="A36" s="7" t="s">
        <v>306</v>
      </c>
      <c r="C36"/>
      <c r="D36"/>
      <c r="E36"/>
      <c r="F36"/>
      <c r="H36" s="395"/>
      <c r="I36" s="733">
        <f>'Integrated Financial Statements'!I38/'Integrated Financial Statements'!I69</f>
        <v>3.7510477787091366E-3</v>
      </c>
      <c r="J36" s="396"/>
      <c r="L36" s="395"/>
      <c r="M36" s="733">
        <f>'Integrated Financial Statements'!M38/'Integrated Financial Statements'!M69</f>
        <v>3.9191290824261279E-3</v>
      </c>
      <c r="N36" s="396"/>
      <c r="P36" s="395"/>
      <c r="Q36" s="733">
        <f>'Integrated Financial Statements'!Q38/'Integrated Financial Statements'!Q69</f>
        <v>3.7587291538902848E-3</v>
      </c>
      <c r="R36" s="396"/>
      <c r="T36" s="395"/>
      <c r="U36" s="733">
        <f>'Integrated Financial Statements'!U38/'Integrated Financial Statements'!U69</f>
        <v>3.9410523170025592E-3</v>
      </c>
      <c r="V36" s="396"/>
      <c r="X36" s="37"/>
      <c r="Y36" s="734">
        <f>'Integrated Financial Statements'!Y38/'Integrated Financial Statements'!Y69</f>
        <v>1.4363361288033023E-2</v>
      </c>
      <c r="Z36" s="39"/>
      <c r="AB36" s="395"/>
      <c r="AC36" s="733">
        <f>'Integrated Financial Statements'!AC38/'Integrated Financial Statements'!AC69</f>
        <v>4.2175111061125798E-3</v>
      </c>
      <c r="AD36" s="396"/>
      <c r="AF36" s="395"/>
      <c r="AG36" s="733">
        <f>'Integrated Financial Statements'!AG38/'Integrated Financial Statements'!AG69</f>
        <v>4.3839366641386579E-3</v>
      </c>
      <c r="AH36" s="396"/>
      <c r="AJ36" s="395"/>
      <c r="AK36" s="733">
        <f>'Integrated Financial Statements'!AK38/'Integrated Financial Statements'!AK69</f>
        <v>4.9435157551678049E-3</v>
      </c>
      <c r="AL36" s="396"/>
      <c r="AN36" s="395"/>
      <c r="AO36" s="733">
        <f>'Integrated Financial Statements'!AO38/'Integrated Financial Statements'!AO69</f>
        <v>4.6967741935483873E-3</v>
      </c>
      <c r="AP36" s="396"/>
      <c r="AR36" s="37"/>
      <c r="AS36" s="734">
        <f>'Integrated Financial Statements'!AS38/'Integrated Financial Statements'!AS69</f>
        <v>1.7290322580645161E-2</v>
      </c>
      <c r="AT36" s="39"/>
      <c r="AV36" s="395"/>
      <c r="AW36" s="733">
        <f>'Integrated Financial Statements'!AW38/'Integrated Financial Statements'!AW69</f>
        <v>4.7287008094894604E-3</v>
      </c>
      <c r="AX36" s="396"/>
      <c r="AZ36" s="395"/>
      <c r="BA36" s="733">
        <f>'Integrated Financial Statements'!BA38/'Integrated Financial Statements'!BA69</f>
        <v>5.3981328039115952E-3</v>
      </c>
      <c r="BB36" s="396"/>
      <c r="BD36" s="395"/>
      <c r="BE36" s="733">
        <f>'Integrated Financial Statements'!BE38/'Integrated Financial Statements'!BE69</f>
        <v>5.9139964582846068E-3</v>
      </c>
      <c r="BF36" s="396"/>
      <c r="BH36" s="395"/>
      <c r="BI36" s="733">
        <f>'Integrated Financial Statements'!BI38/'Integrated Financial Statements'!BI69</f>
        <v>6.1241154055525311E-3</v>
      </c>
      <c r="BJ36" s="396"/>
      <c r="BL36" s="37"/>
      <c r="BM36" s="734">
        <f>'Integrated Financial Statements'!BM38/'Integrated Financial Statements'!BM69</f>
        <v>2.2761295590636908E-2</v>
      </c>
      <c r="BN36" s="39"/>
      <c r="BP36" s="395"/>
      <c r="BQ36" s="733">
        <f>'Integrated Financial Statements'!BQ38/'Integrated Financial Statements'!BQ69</f>
        <v>6.2598067553059711E-3</v>
      </c>
      <c r="BR36" s="396"/>
      <c r="BT36" s="395"/>
      <c r="BU36" s="733">
        <f>'Integrated Financial Statements'!BU38/'Integrated Financial Statements'!BU69</f>
        <v>7.063986157441267E-3</v>
      </c>
      <c r="BV36" s="396"/>
      <c r="BX36" s="395"/>
      <c r="BY36" s="733">
        <f>'Integrated Financial Statements'!BY38/'Integrated Financial Statements'!BY69</f>
        <v>7.964453386988599E-3</v>
      </c>
      <c r="BZ36" s="396"/>
      <c r="CB36" s="395"/>
      <c r="CC36" s="733">
        <f>'Integrated Financial Statements'!CC38/'Integrated Financial Statements'!CC69</f>
        <v>9.3848035306003091E-3</v>
      </c>
      <c r="CD36" s="396"/>
      <c r="CF36" s="37"/>
      <c r="CG36" s="734">
        <f>'Integrated Financial Statements'!CG38/'Integrated Financial Statements'!CG69</f>
        <v>4.0091455309193384E-2</v>
      </c>
      <c r="CH36" s="39"/>
      <c r="CI36"/>
      <c r="CJ36" s="395"/>
      <c r="CK36" s="733">
        <f>'Integrated Financial Statements'!CK38/'Integrated Financial Statements'!CK69</f>
        <v>1.0063481847702074E-2</v>
      </c>
      <c r="CL36" s="396"/>
      <c r="CM36"/>
      <c r="CN36" s="395"/>
      <c r="CO36" s="733">
        <f>'Integrated Financial Statements'!CO38/'Integrated Financial Statements'!CO69</f>
        <v>1.0737200471389289E-2</v>
      </c>
      <c r="CP36" s="396"/>
      <c r="CQ36"/>
      <c r="CR36" s="395"/>
      <c r="CS36" s="733">
        <f>'Integrated Financial Statements'!CS38/'Integrated Financial Statements'!CS69</f>
        <v>1.3570022958346998E-2</v>
      </c>
      <c r="CT36" s="396"/>
      <c r="CU36"/>
      <c r="CV36" s="395"/>
      <c r="CW36" s="733">
        <f>'Integrated Financial Statements'!CW38/'Integrated Financial Statements'!CW69</f>
        <v>1.4079305728661774E-2</v>
      </c>
      <c r="CX36" s="396"/>
      <c r="CY36"/>
      <c r="CZ36" s="37"/>
      <c r="DA36" s="734">
        <f>'Integrated Financial Statements'!DA38/'Integrated Financial Statements'!DA69</f>
        <v>6.0379448829801965E-2</v>
      </c>
      <c r="DB36" s="39"/>
      <c r="DC36"/>
      <c r="DE36" s="382"/>
      <c r="DF36" s="454">
        <f>CK36</f>
        <v>1.0063481847702074E-2</v>
      </c>
      <c r="DG36" s="445"/>
      <c r="DH36" s="231"/>
      <c r="DI36" s="382"/>
      <c r="DJ36" s="454">
        <f>CO36</f>
        <v>1.0737200471389289E-2</v>
      </c>
      <c r="DK36" s="445"/>
      <c r="DL36" s="231"/>
      <c r="DM36" s="382"/>
      <c r="DN36" s="454">
        <f>CS36</f>
        <v>1.3570022958346998E-2</v>
      </c>
      <c r="DO36" s="445"/>
      <c r="DP36" s="231"/>
      <c r="DQ36" s="382"/>
      <c r="DR36" s="454">
        <f>CW36</f>
        <v>1.4079305728661774E-2</v>
      </c>
      <c r="DS36" s="445"/>
      <c r="DT36" s="231"/>
      <c r="DU36" s="83"/>
      <c r="DV36" s="459"/>
      <c r="DW36" s="458"/>
      <c r="DY36" s="382"/>
      <c r="DZ36" s="454">
        <f>DF36</f>
        <v>1.0063481847702074E-2</v>
      </c>
      <c r="EA36" s="445"/>
      <c r="EB36" s="231"/>
      <c r="EC36" s="382"/>
      <c r="ED36" s="454">
        <f>DJ36</f>
        <v>1.0737200471389289E-2</v>
      </c>
      <c r="EE36" s="445"/>
      <c r="EF36" s="231"/>
      <c r="EG36" s="382"/>
      <c r="EH36" s="454">
        <f>DN36</f>
        <v>1.3570022958346998E-2</v>
      </c>
      <c r="EI36" s="445"/>
      <c r="EJ36" s="231"/>
      <c r="EK36" s="382"/>
      <c r="EL36" s="454">
        <f>DR36</f>
        <v>1.4079305728661774E-2</v>
      </c>
      <c r="EM36" s="445"/>
      <c r="EN36" s="231"/>
      <c r="EO36" s="83"/>
      <c r="EP36" s="459"/>
      <c r="EQ36" s="458"/>
      <c r="ES36" s="382"/>
      <c r="ET36" s="454">
        <f>DZ36</f>
        <v>1.0063481847702074E-2</v>
      </c>
      <c r="EU36" s="445"/>
      <c r="EV36" s="231"/>
      <c r="EW36" s="382"/>
      <c r="EX36" s="454">
        <f>ED36</f>
        <v>1.0737200471389289E-2</v>
      </c>
      <c r="EY36" s="445"/>
      <c r="EZ36" s="231"/>
      <c r="FA36" s="382"/>
      <c r="FB36" s="454">
        <f>EH36</f>
        <v>1.3570022958346998E-2</v>
      </c>
      <c r="FC36" s="445"/>
      <c r="FD36" s="231"/>
      <c r="FE36" s="382"/>
      <c r="FF36" s="454">
        <f>EL36</f>
        <v>1.4079305728661774E-2</v>
      </c>
      <c r="FG36" s="445"/>
      <c r="FH36" s="231"/>
      <c r="FI36" s="83"/>
      <c r="FJ36" s="459"/>
      <c r="FK36" s="458"/>
      <c r="FM36" s="382"/>
      <c r="FN36" s="454">
        <f>ET36</f>
        <v>1.0063481847702074E-2</v>
      </c>
      <c r="FO36" s="445"/>
      <c r="FP36" s="231"/>
      <c r="FQ36" s="382"/>
      <c r="FR36" s="454">
        <f>EX36</f>
        <v>1.0737200471389289E-2</v>
      </c>
      <c r="FS36" s="445"/>
      <c r="FT36" s="231"/>
      <c r="FU36" s="382"/>
      <c r="FV36" s="454">
        <f>FB36</f>
        <v>1.3570022958346998E-2</v>
      </c>
      <c r="FW36" s="445"/>
      <c r="FX36" s="231"/>
      <c r="FY36" s="382"/>
      <c r="FZ36" s="454">
        <f>FF36</f>
        <v>1.4079305728661774E-2</v>
      </c>
      <c r="GA36" s="445"/>
      <c r="GB36" s="231"/>
      <c r="GC36" s="83"/>
      <c r="GD36" s="459"/>
      <c r="GE36" s="458"/>
      <c r="GG36" s="382"/>
      <c r="GH36" s="454">
        <f>FN36</f>
        <v>1.0063481847702074E-2</v>
      </c>
      <c r="GI36" s="445"/>
      <c r="GJ36" s="231"/>
      <c r="GK36" s="382"/>
      <c r="GL36" s="454">
        <f>FR36</f>
        <v>1.0737200471389289E-2</v>
      </c>
      <c r="GM36" s="445"/>
      <c r="GN36" s="231"/>
      <c r="GO36" s="382"/>
      <c r="GP36" s="454">
        <f>FV36</f>
        <v>1.3570022958346998E-2</v>
      </c>
      <c r="GQ36" s="445"/>
      <c r="GR36" s="231"/>
      <c r="GS36" s="382"/>
      <c r="GT36" s="454">
        <f>FZ36</f>
        <v>1.4079305728661774E-2</v>
      </c>
      <c r="GU36" s="445"/>
      <c r="GV36" s="231"/>
      <c r="GW36" s="83"/>
      <c r="GX36" s="459"/>
      <c r="GY36" s="39"/>
      <c r="HA36" s="382"/>
      <c r="HB36" s="454">
        <f>GH36</f>
        <v>1.0063481847702074E-2</v>
      </c>
      <c r="HC36" s="445"/>
      <c r="HD36" s="231"/>
      <c r="HE36" s="382"/>
      <c r="HF36" s="454">
        <f>GL36</f>
        <v>1.0737200471389289E-2</v>
      </c>
      <c r="HG36" s="445"/>
      <c r="HH36" s="231"/>
      <c r="HI36" s="382"/>
      <c r="HJ36" s="454">
        <f>GP36</f>
        <v>1.3570022958346998E-2</v>
      </c>
      <c r="HK36" s="445"/>
      <c r="HL36" s="231"/>
      <c r="HM36" s="382"/>
      <c r="HN36" s="454">
        <f>GT36</f>
        <v>1.4079305728661774E-2</v>
      </c>
      <c r="HO36" s="445"/>
      <c r="HP36" s="231"/>
      <c r="HQ36" s="83"/>
      <c r="HR36" s="459"/>
      <c r="HS36" s="458"/>
      <c r="HU36" s="382"/>
      <c r="HV36" s="454">
        <f>HB36</f>
        <v>1.0063481847702074E-2</v>
      </c>
      <c r="HW36" s="445"/>
      <c r="HX36" s="231"/>
      <c r="HY36" s="382"/>
      <c r="HZ36" s="454">
        <f>HF36</f>
        <v>1.0737200471389289E-2</v>
      </c>
      <c r="IA36" s="445"/>
      <c r="IB36" s="231"/>
      <c r="IC36" s="382"/>
      <c r="ID36" s="454">
        <f>HJ36</f>
        <v>1.3570022958346998E-2</v>
      </c>
      <c r="IE36" s="445"/>
      <c r="IF36" s="231"/>
      <c r="IG36" s="382"/>
      <c r="IH36" s="454">
        <f>HN36</f>
        <v>1.4079305728661774E-2</v>
      </c>
      <c r="II36" s="445"/>
      <c r="IJ36" s="231"/>
      <c r="IK36" s="83"/>
      <c r="IL36" s="459"/>
      <c r="IM36" s="458"/>
      <c r="IO36" s="382"/>
      <c r="IP36" s="454">
        <f>HV36</f>
        <v>1.0063481847702074E-2</v>
      </c>
      <c r="IQ36" s="445"/>
      <c r="IR36" s="231"/>
      <c r="IS36" s="382"/>
      <c r="IT36" s="454">
        <f>HZ36</f>
        <v>1.0737200471389289E-2</v>
      </c>
      <c r="IU36" s="445"/>
      <c r="IV36" s="231"/>
      <c r="IW36" s="382"/>
      <c r="IX36" s="454">
        <f>ID36</f>
        <v>1.3570022958346998E-2</v>
      </c>
      <c r="IY36" s="445"/>
      <c r="IZ36" s="231"/>
      <c r="JA36" s="382"/>
      <c r="JB36" s="454">
        <f>IH36</f>
        <v>1.4079305728661774E-2</v>
      </c>
      <c r="JC36" s="445"/>
      <c r="JD36" s="231"/>
      <c r="JE36" s="83"/>
      <c r="JF36" s="459"/>
      <c r="JG36" s="458"/>
      <c r="JI36" s="382"/>
      <c r="JJ36" s="454">
        <f>IP36</f>
        <v>1.0063481847702074E-2</v>
      </c>
      <c r="JK36" s="445"/>
      <c r="JL36" s="231"/>
      <c r="JM36" s="382"/>
      <c r="JN36" s="454">
        <f>IT36</f>
        <v>1.0737200471389289E-2</v>
      </c>
      <c r="JO36" s="445"/>
      <c r="JP36" s="231"/>
      <c r="JQ36" s="382"/>
      <c r="JR36" s="454">
        <f>IX36</f>
        <v>1.3570022958346998E-2</v>
      </c>
      <c r="JS36" s="445"/>
      <c r="JT36" s="231"/>
      <c r="JU36" s="382"/>
      <c r="JV36" s="454">
        <f>JB36</f>
        <v>1.4079305728661774E-2</v>
      </c>
      <c r="JW36" s="445"/>
      <c r="JX36" s="231"/>
      <c r="JY36" s="83"/>
      <c r="JZ36" s="459"/>
      <c r="KA36" s="458"/>
      <c r="KC36" s="382"/>
      <c r="KD36" s="454">
        <f>JJ36</f>
        <v>1.0063481847702074E-2</v>
      </c>
      <c r="KE36" s="445"/>
      <c r="KF36" s="231"/>
      <c r="KG36" s="382"/>
      <c r="KH36" s="454">
        <f>JN36</f>
        <v>1.0737200471389289E-2</v>
      </c>
      <c r="KI36" s="445"/>
      <c r="KJ36" s="231"/>
      <c r="KK36" s="382"/>
      <c r="KL36" s="454">
        <f>JR36</f>
        <v>1.3570022958346998E-2</v>
      </c>
      <c r="KM36" s="445"/>
      <c r="KN36" s="231"/>
      <c r="KO36" s="382"/>
      <c r="KP36" s="454">
        <f>JV36</f>
        <v>1.4079305728661774E-2</v>
      </c>
      <c r="KQ36" s="445"/>
      <c r="KR36" s="231"/>
      <c r="KS36" s="83"/>
      <c r="KT36" s="459"/>
      <c r="KU36" s="458"/>
    </row>
    <row r="37" spans="1:307">
      <c r="C37"/>
      <c r="D37"/>
      <c r="E37"/>
      <c r="F37"/>
      <c r="H37" s="395"/>
      <c r="I37" s="733"/>
      <c r="J37" s="396"/>
      <c r="L37" s="395"/>
      <c r="M37" s="733"/>
      <c r="N37" s="396"/>
      <c r="P37" s="395"/>
      <c r="Q37" s="733"/>
      <c r="R37" s="396"/>
      <c r="T37" s="395"/>
      <c r="U37" s="733"/>
      <c r="V37" s="396"/>
      <c r="X37" s="37"/>
      <c r="Y37" s="734"/>
      <c r="Z37" s="39"/>
      <c r="AB37" s="395"/>
      <c r="AC37" s="733"/>
      <c r="AD37" s="396"/>
      <c r="AF37" s="395"/>
      <c r="AG37" s="733"/>
      <c r="AH37" s="396"/>
      <c r="AJ37" s="395"/>
      <c r="AK37" s="733"/>
      <c r="AL37" s="396"/>
      <c r="AN37" s="395"/>
      <c r="AO37" s="733"/>
      <c r="AP37" s="396"/>
      <c r="AR37" s="37"/>
      <c r="AS37" s="734"/>
      <c r="AT37" s="39"/>
      <c r="AV37" s="395"/>
      <c r="AW37" s="733"/>
      <c r="AX37" s="396"/>
      <c r="AZ37" s="395"/>
      <c r="BA37" s="733"/>
      <c r="BB37" s="396"/>
      <c r="BD37" s="395"/>
      <c r="BE37" s="733"/>
      <c r="BF37" s="396"/>
      <c r="BH37" s="395"/>
      <c r="BI37" s="733"/>
      <c r="BJ37" s="396"/>
      <c r="BL37" s="37"/>
      <c r="BM37" s="734"/>
      <c r="BN37" s="39"/>
      <c r="BP37" s="395"/>
      <c r="BQ37" s="733"/>
      <c r="BR37" s="396"/>
      <c r="BT37" s="395"/>
      <c r="BU37" s="733"/>
      <c r="BV37" s="396"/>
      <c r="BX37" s="395"/>
      <c r="BY37" s="733"/>
      <c r="BZ37" s="396"/>
      <c r="CB37" s="395"/>
      <c r="CC37" s="733"/>
      <c r="CD37" s="396"/>
      <c r="CF37" s="37"/>
      <c r="CG37" s="734"/>
      <c r="CH37" s="39"/>
      <c r="CI37"/>
      <c r="CJ37" s="395"/>
      <c r="CK37" s="733"/>
      <c r="CL37" s="396"/>
      <c r="CM37"/>
      <c r="CN37" s="395"/>
      <c r="CO37" s="733"/>
      <c r="CP37" s="396"/>
      <c r="CQ37"/>
      <c r="CR37" s="395"/>
      <c r="CS37" s="733"/>
      <c r="CT37" s="396"/>
      <c r="CU37"/>
      <c r="CV37" s="395"/>
      <c r="CW37" s="733"/>
      <c r="CX37" s="396"/>
      <c r="CY37"/>
      <c r="CZ37" s="37"/>
      <c r="DA37" s="734"/>
      <c r="DB37" s="39"/>
      <c r="DC37"/>
      <c r="DE37" s="382"/>
      <c r="DF37" s="454"/>
      <c r="DG37" s="445"/>
      <c r="DH37" s="231"/>
      <c r="DI37" s="382"/>
      <c r="DJ37" s="454"/>
      <c r="DK37" s="445"/>
      <c r="DL37" s="231"/>
      <c r="DM37" s="382"/>
      <c r="DN37" s="454"/>
      <c r="DO37" s="445"/>
      <c r="DP37" s="231"/>
      <c r="DQ37" s="382"/>
      <c r="DR37" s="454"/>
      <c r="DS37" s="445"/>
      <c r="DT37" s="231"/>
      <c r="DU37" s="83"/>
      <c r="DV37" s="459"/>
      <c r="DW37" s="458"/>
      <c r="DY37" s="382"/>
      <c r="DZ37" s="454"/>
      <c r="EA37" s="445"/>
      <c r="EB37" s="231"/>
      <c r="EC37" s="382"/>
      <c r="ED37" s="454"/>
      <c r="EE37" s="445"/>
      <c r="EF37" s="231"/>
      <c r="EG37" s="382"/>
      <c r="EH37" s="454"/>
      <c r="EI37" s="445"/>
      <c r="EJ37" s="231"/>
      <c r="EK37" s="382"/>
      <c r="EL37" s="454"/>
      <c r="EM37" s="445"/>
      <c r="EN37" s="231"/>
      <c r="EO37" s="83"/>
      <c r="EP37" s="459"/>
      <c r="EQ37" s="458"/>
      <c r="ES37" s="382"/>
      <c r="ET37" s="454"/>
      <c r="EU37" s="445"/>
      <c r="EV37" s="231"/>
      <c r="EW37" s="382"/>
      <c r="EX37" s="454"/>
      <c r="EY37" s="445"/>
      <c r="EZ37" s="231"/>
      <c r="FA37" s="382"/>
      <c r="FB37" s="454"/>
      <c r="FC37" s="445"/>
      <c r="FD37" s="231"/>
      <c r="FE37" s="382"/>
      <c r="FF37" s="454"/>
      <c r="FG37" s="445"/>
      <c r="FH37" s="231"/>
      <c r="FI37" s="83"/>
      <c r="FJ37" s="459"/>
      <c r="FK37" s="458"/>
      <c r="FM37" s="382"/>
      <c r="FN37" s="454"/>
      <c r="FO37" s="445"/>
      <c r="FP37" s="231"/>
      <c r="FQ37" s="382"/>
      <c r="FR37" s="454"/>
      <c r="FS37" s="445"/>
      <c r="FT37" s="231"/>
      <c r="FU37" s="382"/>
      <c r="FV37" s="454"/>
      <c r="FW37" s="445"/>
      <c r="FX37" s="231"/>
      <c r="FY37" s="382"/>
      <c r="FZ37" s="454"/>
      <c r="GA37" s="445"/>
      <c r="GB37" s="231"/>
      <c r="GC37" s="83"/>
      <c r="GD37" s="459"/>
      <c r="GE37" s="458"/>
      <c r="GG37" s="382"/>
      <c r="GH37" s="454"/>
      <c r="GI37" s="445"/>
      <c r="GJ37" s="231"/>
      <c r="GK37" s="382"/>
      <c r="GL37" s="454"/>
      <c r="GM37" s="445"/>
      <c r="GN37" s="231"/>
      <c r="GO37" s="382"/>
      <c r="GP37" s="454"/>
      <c r="GQ37" s="445"/>
      <c r="GR37" s="231"/>
      <c r="GS37" s="382"/>
      <c r="GT37" s="454"/>
      <c r="GU37" s="445"/>
      <c r="GV37" s="231"/>
      <c r="GW37" s="83"/>
      <c r="GX37" s="459"/>
      <c r="GY37" s="39"/>
      <c r="HA37" s="382"/>
      <c r="HB37" s="454"/>
      <c r="HC37" s="445"/>
      <c r="HD37" s="231"/>
      <c r="HE37" s="382"/>
      <c r="HF37" s="454"/>
      <c r="HG37" s="445"/>
      <c r="HH37" s="231"/>
      <c r="HI37" s="382"/>
      <c r="HJ37" s="454"/>
      <c r="HK37" s="445"/>
      <c r="HL37" s="231"/>
      <c r="HM37" s="382"/>
      <c r="HN37" s="454"/>
      <c r="HO37" s="445"/>
      <c r="HP37" s="231"/>
      <c r="HQ37" s="83"/>
      <c r="HR37" s="459"/>
      <c r="HS37" s="458"/>
      <c r="HU37" s="382"/>
      <c r="HV37" s="454"/>
      <c r="HW37" s="445"/>
      <c r="HX37" s="231"/>
      <c r="HY37" s="382"/>
      <c r="HZ37" s="454"/>
      <c r="IA37" s="445"/>
      <c r="IB37" s="231"/>
      <c r="IC37" s="382"/>
      <c r="ID37" s="454"/>
      <c r="IE37" s="445"/>
      <c r="IF37" s="231"/>
      <c r="IG37" s="382"/>
      <c r="IH37" s="454"/>
      <c r="II37" s="445"/>
      <c r="IJ37" s="231"/>
      <c r="IK37" s="83"/>
      <c r="IL37" s="459"/>
      <c r="IM37" s="458"/>
      <c r="IO37" s="382"/>
      <c r="IP37" s="454"/>
      <c r="IQ37" s="445"/>
      <c r="IR37" s="231"/>
      <c r="IS37" s="382"/>
      <c r="IT37" s="454"/>
      <c r="IU37" s="445"/>
      <c r="IV37" s="231"/>
      <c r="IW37" s="382"/>
      <c r="IX37" s="454"/>
      <c r="IY37" s="445"/>
      <c r="IZ37" s="231"/>
      <c r="JA37" s="382"/>
      <c r="JB37" s="454"/>
      <c r="JC37" s="445"/>
      <c r="JD37" s="231"/>
      <c r="JE37" s="83"/>
      <c r="JF37" s="459"/>
      <c r="JG37" s="458"/>
      <c r="JI37" s="382"/>
      <c r="JJ37" s="454"/>
      <c r="JK37" s="445"/>
      <c r="JL37" s="231"/>
      <c r="JM37" s="382"/>
      <c r="JN37" s="454"/>
      <c r="JO37" s="445"/>
      <c r="JP37" s="231"/>
      <c r="JQ37" s="382"/>
      <c r="JR37" s="454"/>
      <c r="JS37" s="445"/>
      <c r="JT37" s="231"/>
      <c r="JU37" s="382"/>
      <c r="JV37" s="454"/>
      <c r="JW37" s="445"/>
      <c r="JX37" s="231"/>
      <c r="JY37" s="83"/>
      <c r="JZ37" s="459"/>
      <c r="KA37" s="458"/>
      <c r="KC37" s="382"/>
      <c r="KD37" s="454"/>
      <c r="KE37" s="445"/>
      <c r="KF37" s="231"/>
      <c r="KG37" s="382"/>
      <c r="KH37" s="454"/>
      <c r="KI37" s="445"/>
      <c r="KJ37" s="231"/>
      <c r="KK37" s="382"/>
      <c r="KL37" s="454"/>
      <c r="KM37" s="445"/>
      <c r="KN37" s="231"/>
      <c r="KO37" s="382"/>
      <c r="KP37" s="454"/>
      <c r="KQ37" s="445"/>
      <c r="KR37" s="231"/>
      <c r="KS37" s="83"/>
      <c r="KT37" s="459"/>
      <c r="KU37" s="458"/>
    </row>
    <row r="38" spans="1:307">
      <c r="A38" s="5" t="s">
        <v>284</v>
      </c>
      <c r="C38"/>
      <c r="D38"/>
      <c r="E38"/>
      <c r="F38"/>
      <c r="H38" s="395"/>
      <c r="I38" s="436"/>
      <c r="J38" s="396"/>
      <c r="L38" s="395"/>
      <c r="M38" s="438"/>
      <c r="N38" s="396"/>
      <c r="P38" s="395"/>
      <c r="Q38" s="438"/>
      <c r="R38" s="396"/>
      <c r="T38" s="395"/>
      <c r="U38" s="438"/>
      <c r="V38" s="396"/>
      <c r="X38" s="37"/>
      <c r="Y38" s="442"/>
      <c r="Z38" s="39"/>
      <c r="AB38" s="395"/>
      <c r="AC38" s="438"/>
      <c r="AD38" s="396"/>
      <c r="AF38" s="395"/>
      <c r="AG38" s="438"/>
      <c r="AH38" s="396"/>
      <c r="AJ38" s="395"/>
      <c r="AK38" s="438"/>
      <c r="AL38" s="396"/>
      <c r="AN38" s="395"/>
      <c r="AO38" s="438"/>
      <c r="AP38" s="396"/>
      <c r="AR38" s="37"/>
      <c r="AS38" s="268"/>
      <c r="AT38" s="39"/>
      <c r="AV38" s="395"/>
      <c r="AW38" s="438"/>
      <c r="AX38" s="396"/>
      <c r="AZ38" s="395"/>
      <c r="BA38" s="438"/>
      <c r="BB38" s="396"/>
      <c r="BD38" s="395"/>
      <c r="BE38" s="438"/>
      <c r="BF38" s="396"/>
      <c r="BH38" s="395"/>
      <c r="BI38" s="438"/>
      <c r="BJ38" s="396"/>
      <c r="BL38" s="37"/>
      <c r="BM38" s="268"/>
      <c r="BN38" s="39"/>
      <c r="BP38" s="395"/>
      <c r="BQ38" s="438"/>
      <c r="BR38" s="396"/>
      <c r="BT38" s="395"/>
      <c r="BU38" s="438"/>
      <c r="BV38" s="396"/>
      <c r="BX38" s="395"/>
      <c r="BY38" s="438"/>
      <c r="BZ38" s="396"/>
      <c r="CB38" s="395"/>
      <c r="CC38" s="438"/>
      <c r="CD38" s="396"/>
      <c r="CF38" s="37"/>
      <c r="CG38" s="268"/>
      <c r="CH38" s="39"/>
      <c r="CI38"/>
      <c r="CJ38" s="395"/>
      <c r="CK38" s="438"/>
      <c r="CL38" s="396"/>
      <c r="CM38"/>
      <c r="CN38" s="395"/>
      <c r="CO38" s="438"/>
      <c r="CP38" s="396"/>
      <c r="CQ38"/>
      <c r="CR38" s="395"/>
      <c r="CS38" s="438"/>
      <c r="CT38" s="396"/>
      <c r="CU38"/>
      <c r="CV38" s="395"/>
      <c r="CW38" s="438"/>
      <c r="CX38" s="396"/>
      <c r="CY38"/>
      <c r="CZ38" s="37"/>
      <c r="DA38" s="268"/>
      <c r="DB38" s="39"/>
      <c r="DC38"/>
      <c r="DE38" s="382"/>
      <c r="DF38" s="454"/>
      <c r="DG38" s="445"/>
      <c r="DH38" s="231"/>
      <c r="DI38" s="382"/>
      <c r="DJ38" s="454"/>
      <c r="DK38" s="445"/>
      <c r="DL38" s="231"/>
      <c r="DM38" s="382"/>
      <c r="DN38" s="454"/>
      <c r="DO38" s="445"/>
      <c r="DP38" s="231"/>
      <c r="DQ38" s="382"/>
      <c r="DR38" s="454"/>
      <c r="DS38" s="445"/>
      <c r="DT38" s="231"/>
      <c r="DU38" s="83"/>
      <c r="DV38" s="459"/>
      <c r="DW38" s="458"/>
      <c r="DY38" s="382"/>
      <c r="DZ38" s="454"/>
      <c r="EA38" s="445"/>
      <c r="EB38" s="231"/>
      <c r="EC38" s="382"/>
      <c r="ED38" s="454"/>
      <c r="EE38" s="445"/>
      <c r="EF38" s="231"/>
      <c r="EG38" s="382"/>
      <c r="EH38" s="454"/>
      <c r="EI38" s="445"/>
      <c r="EJ38" s="231"/>
      <c r="EK38" s="382"/>
      <c r="EL38" s="454"/>
      <c r="EM38" s="445"/>
      <c r="EN38" s="231"/>
      <c r="EO38" s="83"/>
      <c r="EP38" s="459"/>
      <c r="EQ38" s="458"/>
      <c r="ES38" s="382"/>
      <c r="ET38" s="454"/>
      <c r="EU38" s="445"/>
      <c r="EV38" s="231"/>
      <c r="EW38" s="382"/>
      <c r="EX38" s="454"/>
      <c r="EY38" s="445"/>
      <c r="EZ38" s="231"/>
      <c r="FA38" s="382"/>
      <c r="FB38" s="454"/>
      <c r="FC38" s="445"/>
      <c r="FD38" s="231"/>
      <c r="FE38" s="382"/>
      <c r="FF38" s="454"/>
      <c r="FG38" s="445"/>
      <c r="FH38" s="231"/>
      <c r="FI38" s="83"/>
      <c r="FJ38" s="459"/>
      <c r="FK38" s="458"/>
      <c r="FM38" s="382"/>
      <c r="FN38" s="454"/>
      <c r="FO38" s="445"/>
      <c r="FP38" s="231"/>
      <c r="FQ38" s="382"/>
      <c r="FR38" s="454"/>
      <c r="FS38" s="445"/>
      <c r="FT38" s="231"/>
      <c r="FU38" s="382"/>
      <c r="FV38" s="454"/>
      <c r="FW38" s="445"/>
      <c r="FX38" s="231"/>
      <c r="FY38" s="382"/>
      <c r="FZ38" s="454"/>
      <c r="GA38" s="445"/>
      <c r="GB38" s="231"/>
      <c r="GC38" s="83"/>
      <c r="GD38" s="459"/>
      <c r="GE38" s="458"/>
      <c r="GG38" s="382"/>
      <c r="GH38" s="454"/>
      <c r="GI38" s="445"/>
      <c r="GJ38" s="231"/>
      <c r="GK38" s="382"/>
      <c r="GL38" s="454"/>
      <c r="GM38" s="445"/>
      <c r="GN38" s="231"/>
      <c r="GO38" s="382"/>
      <c r="GP38" s="454"/>
      <c r="GQ38" s="445"/>
      <c r="GR38" s="231"/>
      <c r="GS38" s="382"/>
      <c r="GT38" s="454"/>
      <c r="GU38" s="445"/>
      <c r="GV38" s="231"/>
      <c r="GW38" s="83"/>
      <c r="GX38" s="459"/>
      <c r="GY38" s="39"/>
      <c r="HA38" s="382"/>
      <c r="HB38" s="454"/>
      <c r="HC38" s="445"/>
      <c r="HD38" s="231"/>
      <c r="HE38" s="382"/>
      <c r="HF38" s="454"/>
      <c r="HG38" s="445"/>
      <c r="HH38" s="231"/>
      <c r="HI38" s="382"/>
      <c r="HJ38" s="454"/>
      <c r="HK38" s="445"/>
      <c r="HL38" s="231"/>
      <c r="HM38" s="382"/>
      <c r="HN38" s="454"/>
      <c r="HO38" s="445"/>
      <c r="HP38" s="231"/>
      <c r="HQ38" s="83"/>
      <c r="HR38" s="459"/>
      <c r="HS38" s="458"/>
      <c r="HU38" s="382"/>
      <c r="HV38" s="454"/>
      <c r="HW38" s="445"/>
      <c r="HX38" s="231"/>
      <c r="HY38" s="382"/>
      <c r="HZ38" s="454"/>
      <c r="IA38" s="445"/>
      <c r="IB38" s="231"/>
      <c r="IC38" s="382"/>
      <c r="ID38" s="454"/>
      <c r="IE38" s="445"/>
      <c r="IF38" s="231"/>
      <c r="IG38" s="382"/>
      <c r="IH38" s="454"/>
      <c r="II38" s="445"/>
      <c r="IJ38" s="231"/>
      <c r="IK38" s="83"/>
      <c r="IL38" s="459"/>
      <c r="IM38" s="458"/>
      <c r="IO38" s="382"/>
      <c r="IP38" s="454"/>
      <c r="IQ38" s="445"/>
      <c r="IR38" s="231"/>
      <c r="IS38" s="382"/>
      <c r="IT38" s="454"/>
      <c r="IU38" s="445"/>
      <c r="IV38" s="231"/>
      <c r="IW38" s="382"/>
      <c r="IX38" s="454"/>
      <c r="IY38" s="445"/>
      <c r="IZ38" s="231"/>
      <c r="JA38" s="382"/>
      <c r="JB38" s="454"/>
      <c r="JC38" s="445"/>
      <c r="JD38" s="231"/>
      <c r="JE38" s="83"/>
      <c r="JF38" s="459"/>
      <c r="JG38" s="458"/>
      <c r="JI38" s="382"/>
      <c r="JJ38" s="454"/>
      <c r="JK38" s="445"/>
      <c r="JL38" s="231"/>
      <c r="JM38" s="382"/>
      <c r="JN38" s="454"/>
      <c r="JO38" s="445"/>
      <c r="JP38" s="231"/>
      <c r="JQ38" s="382"/>
      <c r="JR38" s="454"/>
      <c r="JS38" s="445"/>
      <c r="JT38" s="231"/>
      <c r="JU38" s="382"/>
      <c r="JV38" s="454"/>
      <c r="JW38" s="445"/>
      <c r="JX38" s="231"/>
      <c r="JY38" s="83"/>
      <c r="JZ38" s="459"/>
      <c r="KA38" s="458"/>
      <c r="KC38" s="382"/>
      <c r="KD38" s="454"/>
      <c r="KE38" s="445"/>
      <c r="KF38" s="231"/>
      <c r="KG38" s="382"/>
      <c r="KH38" s="454"/>
      <c r="KI38" s="445"/>
      <c r="KJ38" s="231"/>
      <c r="KK38" s="382"/>
      <c r="KL38" s="454"/>
      <c r="KM38" s="445"/>
      <c r="KN38" s="231"/>
      <c r="KO38" s="382"/>
      <c r="KP38" s="454"/>
      <c r="KQ38" s="445"/>
      <c r="KR38" s="231"/>
      <c r="KS38" s="83"/>
      <c r="KT38" s="459"/>
      <c r="KU38" s="458"/>
    </row>
    <row r="39" spans="1:307">
      <c r="A39" s="5"/>
      <c r="B39" s="7" t="str">
        <f>'Integrated Financial Statements'!B27</f>
        <v>Research and development (a) &amp; (d)</v>
      </c>
      <c r="C39"/>
      <c r="D39"/>
      <c r="E39"/>
      <c r="F39"/>
      <c r="H39" s="395"/>
      <c r="I39" s="436">
        <f>'Integrated Financial Statements'!I27/'Integrated Financial Statements'!I$14</f>
        <v>0.12927725602286647</v>
      </c>
      <c r="J39" s="396"/>
      <c r="L39" s="395"/>
      <c r="M39" s="436">
        <f>'Integrated Financial Statements'!M27/'Integrated Financial Statements'!M$14</f>
        <v>0.12809986595174264</v>
      </c>
      <c r="N39" s="396"/>
      <c r="P39" s="395"/>
      <c r="Q39" s="436">
        <f>'Integrated Financial Statements'!Q27/'Integrated Financial Statements'!Q$14</f>
        <v>0.12746148142044986</v>
      </c>
      <c r="R39" s="396"/>
      <c r="T39" s="395"/>
      <c r="U39" s="436">
        <f>'Integrated Financial Statements'!U27/'Integrated Financial Statements'!U$14</f>
        <v>0.12053258584442887</v>
      </c>
      <c r="V39" s="396"/>
      <c r="X39" s="37"/>
      <c r="Y39" s="669">
        <f>'Integrated Financial Statements'!Y27/'Integrated Financial Statements'!Y$14</f>
        <v>0.12625861963751756</v>
      </c>
      <c r="Z39" s="39"/>
      <c r="AB39" s="395"/>
      <c r="AC39" s="436">
        <f>'Integrated Financial Statements'!AC27/'Integrated Financial Statements'!AC$14</f>
        <v>0.12300898911843558</v>
      </c>
      <c r="AD39" s="396"/>
      <c r="AF39" s="395"/>
      <c r="AG39" s="436">
        <f>'Integrated Financial Statements'!AG27/'Integrated Financial Statements'!AG$14</f>
        <v>0.12651966127274253</v>
      </c>
      <c r="AH39" s="396"/>
      <c r="AJ39" s="395"/>
      <c r="AK39" s="436">
        <f>'Integrated Financial Statements'!AK27/'Integrated Financial Statements'!AK$14</f>
        <v>0.13550000000000001</v>
      </c>
      <c r="AL39" s="396"/>
      <c r="AN39" s="395"/>
      <c r="AO39" s="436">
        <f>'Integrated Financial Statements'!AO27/'Integrated Financial Statements'!AO$14</f>
        <v>0.12668143693622408</v>
      </c>
      <c r="AP39" s="396"/>
      <c r="AR39" s="37"/>
      <c r="AS39" s="669">
        <f>'Integrated Financial Statements'!AS27/'Integrated Financial Statements'!AS$14</f>
        <v>0.12784535098584685</v>
      </c>
      <c r="AT39" s="39"/>
      <c r="AV39" s="395"/>
      <c r="AW39" s="436">
        <f>'Integrated Financial Statements'!AW27/'Integrated Financial Statements'!AW$14</f>
        <v>0.1250809585492228</v>
      </c>
      <c r="AX39" s="396"/>
      <c r="AZ39" s="395"/>
      <c r="BA39" s="436">
        <f>'Integrated Financial Statements'!BA27/'Integrated Financial Statements'!BA$14</f>
        <v>0.13022452504317789</v>
      </c>
      <c r="BB39" s="396"/>
      <c r="BD39" s="395"/>
      <c r="BE39" s="436">
        <f>'Integrated Financial Statements'!BE27/'Integrated Financial Statements'!BE$14</f>
        <v>0.12621440536013401</v>
      </c>
      <c r="BF39" s="396"/>
      <c r="BH39" s="395"/>
      <c r="BI39" s="436">
        <f>'Integrated Financial Statements'!BI27/'Integrated Financial Statements'!BI$14</f>
        <v>0.12354735020192863</v>
      </c>
      <c r="BJ39" s="396"/>
      <c r="BL39" s="37"/>
      <c r="BM39" s="669">
        <f>'Integrated Financial Statements'!BM27/'Integrated Financial Statements'!BM$14</f>
        <v>0.12621601916467035</v>
      </c>
      <c r="BN39" s="39"/>
      <c r="BP39" s="395"/>
      <c r="BQ39" s="436">
        <f>'Integrated Financial Statements'!BQ27/'Integrated Financial Statements'!BQ$14</f>
        <v>0.12911997363216876</v>
      </c>
      <c r="BR39" s="396"/>
      <c r="BT39" s="395"/>
      <c r="BU39" s="436">
        <f>'Integrated Financial Statements'!BU27/'Integrated Financial Statements'!BU$14</f>
        <v>0.13031042315134181</v>
      </c>
      <c r="BV39" s="396"/>
      <c r="BX39" s="395"/>
      <c r="BY39" s="436">
        <f>'Integrated Financial Statements'!BY27/'Integrated Financial Statements'!BY$14</f>
        <v>0.12757762978416112</v>
      </c>
      <c r="BZ39" s="396"/>
      <c r="CB39" s="395"/>
      <c r="CC39" s="436">
        <f>'Integrated Financial Statements'!CC27/'Integrated Financial Statements'!CC$14</f>
        <v>0.12659607598878853</v>
      </c>
      <c r="CD39" s="396"/>
      <c r="CF39" s="37"/>
      <c r="CG39" s="669">
        <f>'Integrated Financial Statements'!CG27/'Integrated Financial Statements'!CG$14</f>
        <v>0.12836002432596796</v>
      </c>
      <c r="CH39" s="39"/>
      <c r="CI39"/>
      <c r="CJ39" s="395"/>
      <c r="CK39" s="436">
        <f>'Integrated Financial Statements'!CK27/'Integrated Financial Statements'!CK$14</f>
        <v>0.1230110159118727</v>
      </c>
      <c r="CL39" s="396"/>
      <c r="CM39"/>
      <c r="CN39" s="395"/>
      <c r="CO39" s="436">
        <f>'Integrated Financial Statements'!CO27/'Integrated Financial Statements'!CO$14</f>
        <v>0.12510043387433714</v>
      </c>
      <c r="CP39" s="396"/>
      <c r="CQ39"/>
      <c r="CR39" s="395"/>
      <c r="CS39" s="436">
        <f>'Integrated Financial Statements'!CS27/'Integrated Financial Statements'!CS$14</f>
        <v>0.12802901682358389</v>
      </c>
      <c r="CT39" s="396"/>
      <c r="CU39"/>
      <c r="CV39" s="395"/>
      <c r="CW39" s="436">
        <f>'Integrated Financial Statements'!CW27/'Integrated Financial Statements'!CW$14</f>
        <v>0.13054810843014597</v>
      </c>
      <c r="CX39" s="396"/>
      <c r="CY39"/>
      <c r="CZ39" s="37"/>
      <c r="DA39" s="669">
        <f>'Integrated Financial Statements'!DA27/'Integrated Financial Statements'!DA$14</f>
        <v>0.12671470406905055</v>
      </c>
      <c r="DB39" s="39"/>
      <c r="DC39"/>
      <c r="DE39" s="382"/>
      <c r="DF39" s="670">
        <f t="shared" ref="DF39:DF44" si="0">DA39</f>
        <v>0.12671470406905055</v>
      </c>
      <c r="DG39" s="671"/>
      <c r="DH39" s="672"/>
      <c r="DI39" s="673"/>
      <c r="DJ39" s="670">
        <f t="shared" ref="DJ39:DJ44" si="1">DF39</f>
        <v>0.12671470406905055</v>
      </c>
      <c r="DK39" s="671"/>
      <c r="DL39" s="672"/>
      <c r="DM39" s="673"/>
      <c r="DN39" s="670">
        <f t="shared" ref="DN39:DN44" si="2">DJ39</f>
        <v>0.12671470406905055</v>
      </c>
      <c r="DO39" s="671"/>
      <c r="DP39" s="672"/>
      <c r="DQ39" s="673"/>
      <c r="DR39" s="670">
        <f t="shared" ref="DR39:DR44" si="3">DN39</f>
        <v>0.12671470406905055</v>
      </c>
      <c r="DS39" s="671"/>
      <c r="DT39" s="672"/>
      <c r="DU39" s="674"/>
      <c r="DV39" s="675"/>
      <c r="DW39" s="676"/>
      <c r="DX39" s="303"/>
      <c r="DY39" s="673"/>
      <c r="DZ39" s="670">
        <f t="shared" ref="DZ39:DZ44" si="4">DR39</f>
        <v>0.12671470406905055</v>
      </c>
      <c r="EA39" s="671"/>
      <c r="EB39" s="672"/>
      <c r="EC39" s="673"/>
      <c r="ED39" s="670">
        <f t="shared" ref="ED39:ED44" si="5">DZ39</f>
        <v>0.12671470406905055</v>
      </c>
      <c r="EE39" s="671"/>
      <c r="EF39" s="672"/>
      <c r="EG39" s="673"/>
      <c r="EH39" s="670">
        <f t="shared" ref="EH39:EH44" si="6">ED39</f>
        <v>0.12671470406905055</v>
      </c>
      <c r="EI39" s="671"/>
      <c r="EJ39" s="672"/>
      <c r="EK39" s="673"/>
      <c r="EL39" s="670">
        <f t="shared" ref="EL39:EL44" si="7">EH39</f>
        <v>0.12671470406905055</v>
      </c>
      <c r="EM39" s="671"/>
      <c r="EN39" s="672"/>
      <c r="EO39" s="674"/>
      <c r="EP39" s="675"/>
      <c r="EQ39" s="676"/>
      <c r="ER39" s="303"/>
      <c r="ES39" s="673"/>
      <c r="ET39" s="670">
        <f t="shared" ref="ET39:ET44" si="8">EL39</f>
        <v>0.12671470406905055</v>
      </c>
      <c r="EU39" s="671"/>
      <c r="EV39" s="672"/>
      <c r="EW39" s="673"/>
      <c r="EX39" s="670">
        <f t="shared" ref="EX39:EX44" si="9">ET39</f>
        <v>0.12671470406905055</v>
      </c>
      <c r="EY39" s="671"/>
      <c r="EZ39" s="672"/>
      <c r="FA39" s="673"/>
      <c r="FB39" s="670">
        <f t="shared" ref="FB39:FB44" si="10">EX39</f>
        <v>0.12671470406905055</v>
      </c>
      <c r="FC39" s="671"/>
      <c r="FD39" s="672"/>
      <c r="FE39" s="673"/>
      <c r="FF39" s="670">
        <f t="shared" ref="FF39:FF44" si="11">FB39</f>
        <v>0.12671470406905055</v>
      </c>
      <c r="FG39" s="671"/>
      <c r="FH39" s="672"/>
      <c r="FI39" s="674"/>
      <c r="FJ39" s="675"/>
      <c r="FK39" s="676"/>
      <c r="FL39" s="303"/>
      <c r="FM39" s="673"/>
      <c r="FN39" s="670">
        <f t="shared" ref="FN39:FN44" si="12">FF39</f>
        <v>0.12671470406905055</v>
      </c>
      <c r="FO39" s="671"/>
      <c r="FP39" s="672"/>
      <c r="FQ39" s="673"/>
      <c r="FR39" s="670">
        <f t="shared" ref="FR39:FR44" si="13">FN39</f>
        <v>0.12671470406905055</v>
      </c>
      <c r="FS39" s="671"/>
      <c r="FT39" s="672"/>
      <c r="FU39" s="673"/>
      <c r="FV39" s="670">
        <f t="shared" ref="FV39:FV44" si="14">FR39</f>
        <v>0.12671470406905055</v>
      </c>
      <c r="FW39" s="671"/>
      <c r="FX39" s="672"/>
      <c r="FY39" s="673"/>
      <c r="FZ39" s="670">
        <f t="shared" ref="FZ39:FZ44" si="15">FV39</f>
        <v>0.12671470406905055</v>
      </c>
      <c r="GA39" s="671"/>
      <c r="GB39" s="672"/>
      <c r="GC39" s="674"/>
      <c r="GD39" s="675"/>
      <c r="GE39" s="676"/>
      <c r="GF39" s="303"/>
      <c r="GG39" s="673"/>
      <c r="GH39" s="670">
        <f t="shared" ref="GH39:GH44" si="16">FZ39</f>
        <v>0.12671470406905055</v>
      </c>
      <c r="GI39" s="671"/>
      <c r="GJ39" s="672"/>
      <c r="GK39" s="673"/>
      <c r="GL39" s="670">
        <f t="shared" ref="GL39:GL44" si="17">GH39</f>
        <v>0.12671470406905055</v>
      </c>
      <c r="GM39" s="671"/>
      <c r="GN39" s="672"/>
      <c r="GO39" s="673"/>
      <c r="GP39" s="670">
        <f t="shared" ref="GP39:GP44" si="18">GL39</f>
        <v>0.12671470406905055</v>
      </c>
      <c r="GQ39" s="671"/>
      <c r="GR39" s="672"/>
      <c r="GS39" s="673"/>
      <c r="GT39" s="670">
        <f t="shared" ref="GT39:GT44" si="19">GP39</f>
        <v>0.12671470406905055</v>
      </c>
      <c r="GU39" s="671"/>
      <c r="GV39" s="672"/>
      <c r="GW39" s="674"/>
      <c r="GX39" s="675"/>
      <c r="GY39" s="676"/>
      <c r="GZ39" s="303"/>
      <c r="HA39" s="673"/>
      <c r="HB39" s="670">
        <f t="shared" ref="HB39:HB44" si="20">GT39</f>
        <v>0.12671470406905055</v>
      </c>
      <c r="HC39" s="671"/>
      <c r="HD39" s="672"/>
      <c r="HE39" s="673"/>
      <c r="HF39" s="670">
        <f t="shared" ref="HF39:HF44" si="21">HB39</f>
        <v>0.12671470406905055</v>
      </c>
      <c r="HG39" s="671"/>
      <c r="HH39" s="672"/>
      <c r="HI39" s="673"/>
      <c r="HJ39" s="670">
        <f t="shared" ref="HJ39:HJ44" si="22">HF39</f>
        <v>0.12671470406905055</v>
      </c>
      <c r="HK39" s="671"/>
      <c r="HL39" s="672"/>
      <c r="HM39" s="673"/>
      <c r="HN39" s="670">
        <f t="shared" ref="HN39:HN44" si="23">HJ39</f>
        <v>0.12671470406905055</v>
      </c>
      <c r="HO39" s="671"/>
      <c r="HP39" s="672"/>
      <c r="HQ39" s="674"/>
      <c r="HR39" s="675"/>
      <c r="HS39" s="676"/>
      <c r="HT39" s="303"/>
      <c r="HU39" s="673"/>
      <c r="HV39" s="670">
        <f t="shared" ref="HV39:HV44" si="24">HN39</f>
        <v>0.12671470406905055</v>
      </c>
      <c r="HW39" s="671"/>
      <c r="HX39" s="672"/>
      <c r="HY39" s="673"/>
      <c r="HZ39" s="670">
        <f t="shared" ref="HZ39:HZ44" si="25">HV39</f>
        <v>0.12671470406905055</v>
      </c>
      <c r="IA39" s="671"/>
      <c r="IB39" s="672"/>
      <c r="IC39" s="673"/>
      <c r="ID39" s="670">
        <f t="shared" ref="ID39:ID44" si="26">HZ39</f>
        <v>0.12671470406905055</v>
      </c>
      <c r="IE39" s="671"/>
      <c r="IF39" s="672"/>
      <c r="IG39" s="673"/>
      <c r="IH39" s="670">
        <f t="shared" ref="IH39:IH44" si="27">ID39</f>
        <v>0.12671470406905055</v>
      </c>
      <c r="II39" s="671"/>
      <c r="IJ39" s="672"/>
      <c r="IK39" s="674"/>
      <c r="IL39" s="675"/>
      <c r="IM39" s="676"/>
      <c r="IN39" s="303"/>
      <c r="IO39" s="673"/>
      <c r="IP39" s="670">
        <f t="shared" ref="IP39:IP44" si="28">IH39</f>
        <v>0.12671470406905055</v>
      </c>
      <c r="IQ39" s="671"/>
      <c r="IR39" s="672"/>
      <c r="IS39" s="673"/>
      <c r="IT39" s="670">
        <f t="shared" ref="IT39:IT44" si="29">IP39</f>
        <v>0.12671470406905055</v>
      </c>
      <c r="IU39" s="671"/>
      <c r="IV39" s="672"/>
      <c r="IW39" s="673"/>
      <c r="IX39" s="670">
        <f t="shared" ref="IX39:IX44" si="30">IT39</f>
        <v>0.12671470406905055</v>
      </c>
      <c r="IY39" s="671"/>
      <c r="IZ39" s="672"/>
      <c r="JA39" s="673"/>
      <c r="JB39" s="670">
        <f t="shared" ref="JB39:JB44" si="31">IX39</f>
        <v>0.12671470406905055</v>
      </c>
      <c r="JC39" s="671"/>
      <c r="JD39" s="672"/>
      <c r="JE39" s="674"/>
      <c r="JF39" s="675"/>
      <c r="JG39" s="676"/>
      <c r="JH39" s="303"/>
      <c r="JI39" s="673"/>
      <c r="JJ39" s="670">
        <f t="shared" ref="JJ39:JJ44" si="32">JB39</f>
        <v>0.12671470406905055</v>
      </c>
      <c r="JK39" s="671"/>
      <c r="JL39" s="672"/>
      <c r="JM39" s="673"/>
      <c r="JN39" s="670">
        <f t="shared" ref="JN39:JN44" si="33">JJ39</f>
        <v>0.12671470406905055</v>
      </c>
      <c r="JO39" s="671"/>
      <c r="JP39" s="672"/>
      <c r="JQ39" s="673"/>
      <c r="JR39" s="670">
        <f t="shared" ref="JR39:JR44" si="34">JN39</f>
        <v>0.12671470406905055</v>
      </c>
      <c r="JS39" s="671"/>
      <c r="JT39" s="672"/>
      <c r="JU39" s="673"/>
      <c r="JV39" s="670">
        <f t="shared" ref="JV39:JV44" si="35">JR39</f>
        <v>0.12671470406905055</v>
      </c>
      <c r="JW39" s="671"/>
      <c r="JX39" s="672"/>
      <c r="JY39" s="674"/>
      <c r="JZ39" s="675"/>
      <c r="KA39" s="676"/>
      <c r="KB39" s="303"/>
      <c r="KC39" s="673"/>
      <c r="KD39" s="670">
        <f t="shared" ref="KD39:KD44" si="36">JV39</f>
        <v>0.12671470406905055</v>
      </c>
      <c r="KE39" s="671"/>
      <c r="KF39" s="672"/>
      <c r="KG39" s="673"/>
      <c r="KH39" s="670">
        <f t="shared" ref="KH39:KH44" si="37">KD39</f>
        <v>0.12671470406905055</v>
      </c>
      <c r="KI39" s="671"/>
      <c r="KJ39" s="672"/>
      <c r="KK39" s="673"/>
      <c r="KL39" s="670">
        <f t="shared" ref="KL39:KL44" si="38">KH39</f>
        <v>0.12671470406905055</v>
      </c>
      <c r="KM39" s="671"/>
      <c r="KN39" s="672"/>
      <c r="KO39" s="673"/>
      <c r="KP39" s="670">
        <f t="shared" ref="KP39:KP44" si="39">KL39</f>
        <v>0.12671470406905055</v>
      </c>
      <c r="KQ39" s="671"/>
      <c r="KR39" s="672"/>
      <c r="KS39" s="674"/>
      <c r="KT39" s="675"/>
      <c r="KU39" s="458"/>
    </row>
    <row r="40" spans="1:307">
      <c r="A40" s="5"/>
      <c r="B40" s="7" t="str">
        <f>'Integrated Financial Statements'!B28</f>
        <v>Sales and marketing (a) &amp; (d)</v>
      </c>
      <c r="C40"/>
      <c r="D40"/>
      <c r="E40"/>
      <c r="F40"/>
      <c r="H40" s="395"/>
      <c r="I40" s="436">
        <f>'Integrated Financial Statements'!I28/'Integrated Financial Statements'!I$14</f>
        <v>0.20538995508370764</v>
      </c>
      <c r="J40" s="396"/>
      <c r="L40" s="395"/>
      <c r="M40" s="436">
        <f>'Integrated Financial Statements'!M28/'Integrated Financial Statements'!M$14</f>
        <v>0.19336461126005361</v>
      </c>
      <c r="N40" s="396"/>
      <c r="P40" s="395"/>
      <c r="Q40" s="436">
        <f>'Integrated Financial Statements'!Q28/'Integrated Financial Statements'!Q$14</f>
        <v>0.20177968196424156</v>
      </c>
      <c r="R40" s="396"/>
      <c r="T40" s="395"/>
      <c r="U40" s="436">
        <f>'Integrated Financial Statements'!U28/'Integrated Financial Statements'!U$14</f>
        <v>0.19847387682005763</v>
      </c>
      <c r="V40" s="396"/>
      <c r="X40" s="37"/>
      <c r="Y40" s="669">
        <f>'Integrated Financial Statements'!Y28/'Integrated Financial Statements'!Y$14</f>
        <v>0.19977217713227965</v>
      </c>
      <c r="Z40" s="39"/>
      <c r="AB40" s="395"/>
      <c r="AC40" s="436">
        <f>'Integrated Financial Statements'!AC28/'Integrated Financial Statements'!AC$14</f>
        <v>0.19263523103611419</v>
      </c>
      <c r="AD40" s="396"/>
      <c r="AF40" s="395"/>
      <c r="AG40" s="436">
        <f>'Integrated Financial Statements'!AG28/'Integrated Financial Statements'!AG$14</f>
        <v>0.19166596797182864</v>
      </c>
      <c r="AH40" s="396"/>
      <c r="AJ40" s="395"/>
      <c r="AK40" s="436">
        <f>'Integrated Financial Statements'!AK28/'Integrated Financial Statements'!AK$14</f>
        <v>0.20391666666666666</v>
      </c>
      <c r="AL40" s="396"/>
      <c r="AN40" s="395"/>
      <c r="AO40" s="436">
        <f>'Integrated Financial Statements'!AO28/'Integrated Financial Statements'!AO$14</f>
        <v>0.19330590283272669</v>
      </c>
      <c r="AP40" s="396"/>
      <c r="AR40" s="37"/>
      <c r="AS40" s="669">
        <f>'Integrated Financial Statements'!AS28/'Integrated Financial Statements'!AS$14</f>
        <v>0.19532154242898045</v>
      </c>
      <c r="AT40" s="39"/>
      <c r="AV40" s="395"/>
      <c r="AW40" s="436">
        <f>'Integrated Financial Statements'!AW28/'Integrated Financial Statements'!AW$14</f>
        <v>0.19575777202072539</v>
      </c>
      <c r="AX40" s="396"/>
      <c r="AZ40" s="395"/>
      <c r="BA40" s="436">
        <f>'Integrated Financial Statements'!BA28/'Integrated Financial Statements'!BA$14</f>
        <v>0.19188255613126079</v>
      </c>
      <c r="BB40" s="396"/>
      <c r="BD40" s="395"/>
      <c r="BE40" s="436">
        <f>'Integrated Financial Statements'!BE28/'Integrated Financial Statements'!BE$14</f>
        <v>0.18643216080402011</v>
      </c>
      <c r="BF40" s="396"/>
      <c r="BH40" s="395"/>
      <c r="BI40" s="436">
        <f>'Integrated Financial Statements'!BI28/'Integrated Financial Statements'!BI$14</f>
        <v>0.19104920464847935</v>
      </c>
      <c r="BJ40" s="396"/>
      <c r="BL40" s="37"/>
      <c r="BM40" s="669">
        <f>'Integrated Financial Statements'!BM28/'Integrated Financial Statements'!BM$14</f>
        <v>0.19131340485366108</v>
      </c>
      <c r="BN40" s="39"/>
      <c r="BP40" s="395"/>
      <c r="BQ40" s="436">
        <f>'Integrated Financial Statements'!BQ28/'Integrated Financial Statements'!BQ$14</f>
        <v>0.19232036914963743</v>
      </c>
      <c r="BR40" s="396"/>
      <c r="BT40" s="395"/>
      <c r="BU40" s="436">
        <f>'Integrated Financial Statements'!BU28/'Integrated Financial Statements'!BU$14</f>
        <v>0.18802052662572558</v>
      </c>
      <c r="BV40" s="396"/>
      <c r="BX40" s="395"/>
      <c r="BY40" s="436">
        <f>'Integrated Financial Statements'!BY28/'Integrated Financial Statements'!BY$14</f>
        <v>0.18655219449570729</v>
      </c>
      <c r="BZ40" s="396"/>
      <c r="CB40" s="395"/>
      <c r="CC40" s="436">
        <f>'Integrated Financial Statements'!CC28/'Integrated Financial Statements'!CC$14</f>
        <v>0.18280909374026783</v>
      </c>
      <c r="CD40" s="396"/>
      <c r="CF40" s="37"/>
      <c r="CG40" s="669">
        <f>'Integrated Financial Statements'!CG28/'Integrated Financial Statements'!CG$14</f>
        <v>0.18735049665517942</v>
      </c>
      <c r="CH40" s="39"/>
      <c r="CI40"/>
      <c r="CJ40" s="395"/>
      <c r="CK40" s="436">
        <f>'Integrated Financial Statements'!CK28/'Integrated Financial Statements'!CK$14</f>
        <v>0.18436352509179926</v>
      </c>
      <c r="CL40" s="396"/>
      <c r="CM40"/>
      <c r="CN40" s="395"/>
      <c r="CO40" s="436">
        <f>'Integrated Financial Statements'!CO28/'Integrated Financial Statements'!CO$14</f>
        <v>0.18246826289570947</v>
      </c>
      <c r="CP40" s="396"/>
      <c r="CQ40"/>
      <c r="CR40" s="395"/>
      <c r="CS40" s="436">
        <f>'Integrated Financial Statements'!CS28/'Integrated Financial Statements'!CS$14</f>
        <v>0.18544528476616762</v>
      </c>
      <c r="CT40" s="396"/>
      <c r="CU40"/>
      <c r="CV40" s="395"/>
      <c r="CW40" s="436">
        <f>'Integrated Financial Statements'!CW28/'Integrated Financial Statements'!CW$14</f>
        <v>0.18521000893655049</v>
      </c>
      <c r="CX40" s="396"/>
      <c r="CY40"/>
      <c r="CZ40" s="37"/>
      <c r="DA40" s="669">
        <f>'Integrated Financial Statements'!DA28/'Integrated Financial Statements'!DA$14</f>
        <v>0.1843981196054254</v>
      </c>
      <c r="DB40" s="39"/>
      <c r="DC40"/>
      <c r="DE40" s="382"/>
      <c r="DF40" s="670">
        <f t="shared" si="0"/>
        <v>0.1843981196054254</v>
      </c>
      <c r="DG40" s="671"/>
      <c r="DH40" s="672"/>
      <c r="DI40" s="673"/>
      <c r="DJ40" s="670">
        <f t="shared" si="1"/>
        <v>0.1843981196054254</v>
      </c>
      <c r="DK40" s="671"/>
      <c r="DL40" s="672"/>
      <c r="DM40" s="673"/>
      <c r="DN40" s="670">
        <f t="shared" si="2"/>
        <v>0.1843981196054254</v>
      </c>
      <c r="DO40" s="671"/>
      <c r="DP40" s="672"/>
      <c r="DQ40" s="673"/>
      <c r="DR40" s="670">
        <f t="shared" si="3"/>
        <v>0.1843981196054254</v>
      </c>
      <c r="DS40" s="671"/>
      <c r="DT40" s="672"/>
      <c r="DU40" s="674"/>
      <c r="DV40" s="675"/>
      <c r="DW40" s="676"/>
      <c r="DX40" s="303"/>
      <c r="DY40" s="673"/>
      <c r="DZ40" s="670">
        <f t="shared" si="4"/>
        <v>0.1843981196054254</v>
      </c>
      <c r="EA40" s="671"/>
      <c r="EB40" s="672"/>
      <c r="EC40" s="673"/>
      <c r="ED40" s="670">
        <f t="shared" si="5"/>
        <v>0.1843981196054254</v>
      </c>
      <c r="EE40" s="671"/>
      <c r="EF40" s="672"/>
      <c r="EG40" s="673"/>
      <c r="EH40" s="670">
        <f t="shared" si="6"/>
        <v>0.1843981196054254</v>
      </c>
      <c r="EI40" s="671"/>
      <c r="EJ40" s="672"/>
      <c r="EK40" s="673"/>
      <c r="EL40" s="670">
        <f t="shared" si="7"/>
        <v>0.1843981196054254</v>
      </c>
      <c r="EM40" s="671"/>
      <c r="EN40" s="672"/>
      <c r="EO40" s="674"/>
      <c r="EP40" s="675"/>
      <c r="EQ40" s="676"/>
      <c r="ER40" s="303"/>
      <c r="ES40" s="673"/>
      <c r="ET40" s="670">
        <f t="shared" si="8"/>
        <v>0.1843981196054254</v>
      </c>
      <c r="EU40" s="671"/>
      <c r="EV40" s="672"/>
      <c r="EW40" s="673"/>
      <c r="EX40" s="670">
        <f t="shared" si="9"/>
        <v>0.1843981196054254</v>
      </c>
      <c r="EY40" s="671"/>
      <c r="EZ40" s="672"/>
      <c r="FA40" s="673"/>
      <c r="FB40" s="670">
        <f t="shared" si="10"/>
        <v>0.1843981196054254</v>
      </c>
      <c r="FC40" s="671"/>
      <c r="FD40" s="672"/>
      <c r="FE40" s="673"/>
      <c r="FF40" s="670">
        <f t="shared" si="11"/>
        <v>0.1843981196054254</v>
      </c>
      <c r="FG40" s="671"/>
      <c r="FH40" s="672"/>
      <c r="FI40" s="674"/>
      <c r="FJ40" s="675"/>
      <c r="FK40" s="676"/>
      <c r="FL40" s="303"/>
      <c r="FM40" s="673"/>
      <c r="FN40" s="670">
        <f t="shared" si="12"/>
        <v>0.1843981196054254</v>
      </c>
      <c r="FO40" s="671"/>
      <c r="FP40" s="672"/>
      <c r="FQ40" s="673"/>
      <c r="FR40" s="670">
        <f t="shared" si="13"/>
        <v>0.1843981196054254</v>
      </c>
      <c r="FS40" s="671"/>
      <c r="FT40" s="672"/>
      <c r="FU40" s="673"/>
      <c r="FV40" s="670">
        <f t="shared" si="14"/>
        <v>0.1843981196054254</v>
      </c>
      <c r="FW40" s="671"/>
      <c r="FX40" s="672"/>
      <c r="FY40" s="673"/>
      <c r="FZ40" s="670">
        <f t="shared" si="15"/>
        <v>0.1843981196054254</v>
      </c>
      <c r="GA40" s="671"/>
      <c r="GB40" s="672"/>
      <c r="GC40" s="674"/>
      <c r="GD40" s="675"/>
      <c r="GE40" s="676"/>
      <c r="GF40" s="303"/>
      <c r="GG40" s="673"/>
      <c r="GH40" s="670">
        <f t="shared" si="16"/>
        <v>0.1843981196054254</v>
      </c>
      <c r="GI40" s="671"/>
      <c r="GJ40" s="672"/>
      <c r="GK40" s="673"/>
      <c r="GL40" s="670">
        <f t="shared" si="17"/>
        <v>0.1843981196054254</v>
      </c>
      <c r="GM40" s="671"/>
      <c r="GN40" s="672"/>
      <c r="GO40" s="673"/>
      <c r="GP40" s="670">
        <f t="shared" si="18"/>
        <v>0.1843981196054254</v>
      </c>
      <c r="GQ40" s="671"/>
      <c r="GR40" s="672"/>
      <c r="GS40" s="673"/>
      <c r="GT40" s="670">
        <f t="shared" si="19"/>
        <v>0.1843981196054254</v>
      </c>
      <c r="GU40" s="671"/>
      <c r="GV40" s="672"/>
      <c r="GW40" s="674"/>
      <c r="GX40" s="675"/>
      <c r="GY40" s="676"/>
      <c r="GZ40" s="303"/>
      <c r="HA40" s="673"/>
      <c r="HB40" s="670">
        <f t="shared" si="20"/>
        <v>0.1843981196054254</v>
      </c>
      <c r="HC40" s="671"/>
      <c r="HD40" s="672"/>
      <c r="HE40" s="673"/>
      <c r="HF40" s="670">
        <f t="shared" si="21"/>
        <v>0.1843981196054254</v>
      </c>
      <c r="HG40" s="671"/>
      <c r="HH40" s="672"/>
      <c r="HI40" s="673"/>
      <c r="HJ40" s="670">
        <f t="shared" si="22"/>
        <v>0.1843981196054254</v>
      </c>
      <c r="HK40" s="671"/>
      <c r="HL40" s="672"/>
      <c r="HM40" s="673"/>
      <c r="HN40" s="670">
        <f t="shared" si="23"/>
        <v>0.1843981196054254</v>
      </c>
      <c r="HO40" s="671"/>
      <c r="HP40" s="672"/>
      <c r="HQ40" s="674"/>
      <c r="HR40" s="675"/>
      <c r="HS40" s="676"/>
      <c r="HT40" s="303"/>
      <c r="HU40" s="673"/>
      <c r="HV40" s="670">
        <f t="shared" si="24"/>
        <v>0.1843981196054254</v>
      </c>
      <c r="HW40" s="671"/>
      <c r="HX40" s="672"/>
      <c r="HY40" s="673"/>
      <c r="HZ40" s="670">
        <f t="shared" si="25"/>
        <v>0.1843981196054254</v>
      </c>
      <c r="IA40" s="671"/>
      <c r="IB40" s="672"/>
      <c r="IC40" s="673"/>
      <c r="ID40" s="670">
        <f t="shared" si="26"/>
        <v>0.1843981196054254</v>
      </c>
      <c r="IE40" s="671"/>
      <c r="IF40" s="672"/>
      <c r="IG40" s="673"/>
      <c r="IH40" s="670">
        <f t="shared" si="27"/>
        <v>0.1843981196054254</v>
      </c>
      <c r="II40" s="671"/>
      <c r="IJ40" s="672"/>
      <c r="IK40" s="674"/>
      <c r="IL40" s="675"/>
      <c r="IM40" s="676"/>
      <c r="IN40" s="303"/>
      <c r="IO40" s="673"/>
      <c r="IP40" s="670">
        <f t="shared" si="28"/>
        <v>0.1843981196054254</v>
      </c>
      <c r="IQ40" s="671"/>
      <c r="IR40" s="672"/>
      <c r="IS40" s="673"/>
      <c r="IT40" s="670">
        <f t="shared" si="29"/>
        <v>0.1843981196054254</v>
      </c>
      <c r="IU40" s="671"/>
      <c r="IV40" s="672"/>
      <c r="IW40" s="673"/>
      <c r="IX40" s="670">
        <f t="shared" si="30"/>
        <v>0.1843981196054254</v>
      </c>
      <c r="IY40" s="671"/>
      <c r="IZ40" s="672"/>
      <c r="JA40" s="673"/>
      <c r="JB40" s="670">
        <f t="shared" si="31"/>
        <v>0.1843981196054254</v>
      </c>
      <c r="JC40" s="671"/>
      <c r="JD40" s="672"/>
      <c r="JE40" s="674"/>
      <c r="JF40" s="675"/>
      <c r="JG40" s="676"/>
      <c r="JH40" s="303"/>
      <c r="JI40" s="673"/>
      <c r="JJ40" s="670">
        <f t="shared" si="32"/>
        <v>0.1843981196054254</v>
      </c>
      <c r="JK40" s="671"/>
      <c r="JL40" s="672"/>
      <c r="JM40" s="673"/>
      <c r="JN40" s="670">
        <f t="shared" si="33"/>
        <v>0.1843981196054254</v>
      </c>
      <c r="JO40" s="671"/>
      <c r="JP40" s="672"/>
      <c r="JQ40" s="673"/>
      <c r="JR40" s="670">
        <f t="shared" si="34"/>
        <v>0.1843981196054254</v>
      </c>
      <c r="JS40" s="671"/>
      <c r="JT40" s="672"/>
      <c r="JU40" s="673"/>
      <c r="JV40" s="670">
        <f t="shared" si="35"/>
        <v>0.1843981196054254</v>
      </c>
      <c r="JW40" s="671"/>
      <c r="JX40" s="672"/>
      <c r="JY40" s="674"/>
      <c r="JZ40" s="675"/>
      <c r="KA40" s="676"/>
      <c r="KB40" s="303"/>
      <c r="KC40" s="673"/>
      <c r="KD40" s="670">
        <f t="shared" si="36"/>
        <v>0.1843981196054254</v>
      </c>
      <c r="KE40" s="671"/>
      <c r="KF40" s="672"/>
      <c r="KG40" s="673"/>
      <c r="KH40" s="670">
        <f t="shared" si="37"/>
        <v>0.1843981196054254</v>
      </c>
      <c r="KI40" s="671"/>
      <c r="KJ40" s="672"/>
      <c r="KK40" s="673"/>
      <c r="KL40" s="670">
        <f t="shared" si="38"/>
        <v>0.1843981196054254</v>
      </c>
      <c r="KM40" s="671"/>
      <c r="KN40" s="672"/>
      <c r="KO40" s="673"/>
      <c r="KP40" s="670">
        <f t="shared" si="39"/>
        <v>0.1843981196054254</v>
      </c>
      <c r="KQ40" s="671"/>
      <c r="KR40" s="672"/>
      <c r="KS40" s="674"/>
      <c r="KT40" s="675"/>
      <c r="KU40" s="458"/>
    </row>
    <row r="41" spans="1:307">
      <c r="A41" s="5"/>
      <c r="B41" s="7" t="str">
        <f>'Integrated Financial Statements'!B29</f>
        <v>General and administrative (a), (d) &amp; (f)</v>
      </c>
      <c r="C41"/>
      <c r="D41"/>
      <c r="E41"/>
      <c r="F41"/>
      <c r="H41" s="395"/>
      <c r="I41" s="436">
        <f>'Integrated Financial Statements'!I29/'Integrated Financial Statements'!I$14</f>
        <v>4.1159657002858306E-2</v>
      </c>
      <c r="J41" s="396"/>
      <c r="L41" s="395"/>
      <c r="M41" s="436">
        <f>'Integrated Financial Statements'!M29/'Integrated Financial Statements'!M$14</f>
        <v>4.1052278820375335E-2</v>
      </c>
      <c r="N41" s="396"/>
      <c r="P41" s="395"/>
      <c r="Q41" s="436">
        <f>'Integrated Financial Statements'!Q29/'Integrated Financial Statements'!Q$14</f>
        <v>4.2020268600148306E-2</v>
      </c>
      <c r="R41" s="396"/>
      <c r="T41" s="395"/>
      <c r="U41" s="436">
        <f>'Integrated Financial Statements'!U29/'Integrated Financial Statements'!U$14</f>
        <v>4.1734797165771234E-2</v>
      </c>
      <c r="V41" s="396"/>
      <c r="X41" s="37"/>
      <c r="Y41" s="669">
        <f>'Integrated Financial Statements'!Y29/'Integrated Financial Statements'!Y$14</f>
        <v>4.1496308049063284E-2</v>
      </c>
      <c r="Z41" s="39"/>
      <c r="AB41" s="395"/>
      <c r="AC41" s="436">
        <f>'Integrated Financial Statements'!AC29/'Integrated Financial Statements'!AC$14</f>
        <v>4.2501182778741521E-2</v>
      </c>
      <c r="AD41" s="396"/>
      <c r="AF41" s="395"/>
      <c r="AG41" s="436">
        <f>'Integrated Financial Statements'!AG29/'Integrated Financial Statements'!AG$14</f>
        <v>1.4756434979458373E-2</v>
      </c>
      <c r="AH41" s="396"/>
      <c r="AJ41" s="395"/>
      <c r="AK41" s="436">
        <f>'Integrated Financial Statements'!AK29/'Integrated Financial Statements'!AK$14</f>
        <v>4.7166666666666669E-2</v>
      </c>
      <c r="AL41" s="396"/>
      <c r="AN41" s="395"/>
      <c r="AO41" s="436">
        <f>'Integrated Financial Statements'!AO29/'Integrated Financial Statements'!AO$14</f>
        <v>4.2174394682702961E-2</v>
      </c>
      <c r="AP41" s="396"/>
      <c r="AR41" s="37"/>
      <c r="AS41" s="669">
        <f>'Integrated Financial Statements'!AS29/'Integrated Financial Statements'!AS$14</f>
        <v>3.6834731049607085E-2</v>
      </c>
      <c r="AT41" s="39"/>
      <c r="AV41" s="395"/>
      <c r="AW41" s="436">
        <f>'Integrated Financial Statements'!AW29/'Integrated Financial Statements'!AW$14</f>
        <v>4.493199481865285E-2</v>
      </c>
      <c r="AX41" s="396"/>
      <c r="AZ41" s="395"/>
      <c r="BA41" s="436">
        <f>'Integrated Financial Statements'!BA29/'Integrated Financial Statements'!BA$14</f>
        <v>3.9378238341968914E-2</v>
      </c>
      <c r="BB41" s="396"/>
      <c r="BD41" s="395"/>
      <c r="BE41" s="436">
        <f>'Integrated Financial Statements'!BE29/'Integrated Financial Statements'!BE$14</f>
        <v>4.0787269681742046E-2</v>
      </c>
      <c r="BF41" s="396"/>
      <c r="BH41" s="395"/>
      <c r="BI41" s="436">
        <f>'Integrated Financial Statements'!BI29/'Integrated Financial Statements'!BI$14</f>
        <v>4.0797824116047147E-2</v>
      </c>
      <c r="BJ41" s="396"/>
      <c r="BL41" s="37"/>
      <c r="BM41" s="669">
        <f>'Integrated Financial Statements'!BM29/'Integrated Financial Statements'!BM$14</f>
        <v>4.1516508697010727E-2</v>
      </c>
      <c r="BN41" s="39"/>
      <c r="BP41" s="395"/>
      <c r="BQ41" s="436">
        <f>'Integrated Financial Statements'!BQ29/'Integrated Financial Statements'!BQ$14</f>
        <v>4.5896506262359922E-2</v>
      </c>
      <c r="BR41" s="396"/>
      <c r="BT41" s="395"/>
      <c r="BU41" s="436">
        <f>'Integrated Financial Statements'!BU29/'Integrated Financial Statements'!BU$14</f>
        <v>4.0632623874821236E-2</v>
      </c>
      <c r="BV41" s="396"/>
      <c r="BX41" s="395"/>
      <c r="BY41" s="436">
        <f>'Integrated Financial Statements'!BY29/'Integrated Financial Statements'!BY$14</f>
        <v>4.5013239187996469E-2</v>
      </c>
      <c r="BZ41" s="396"/>
      <c r="CB41" s="395"/>
      <c r="CC41" s="436">
        <f>'Integrated Financial Statements'!CC29/'Integrated Financial Statements'!CC$14</f>
        <v>4.2276549361569604E-2</v>
      </c>
      <c r="CD41" s="396"/>
      <c r="CF41" s="37"/>
      <c r="CG41" s="669">
        <f>'Integrated Financial Statements'!CG29/'Integrated Financial Statements'!CG$14</f>
        <v>4.3462396107845122E-2</v>
      </c>
      <c r="CH41" s="39"/>
      <c r="CI41"/>
      <c r="CJ41" s="395"/>
      <c r="CK41" s="436">
        <f>'Integrated Financial Statements'!CK29/'Integrated Financial Statements'!CK$14</f>
        <v>1.6141370869033049E-2</v>
      </c>
      <c r="CL41" s="396"/>
      <c r="CM41"/>
      <c r="CN41" s="395"/>
      <c r="CO41" s="436">
        <f>'Integrated Financial Statements'!CO29/'Integrated Financial Statements'!CO$14</f>
        <v>4.0896673630081953E-2</v>
      </c>
      <c r="CP41" s="396"/>
      <c r="CQ41"/>
      <c r="CR41" s="395"/>
      <c r="CS41" s="436">
        <f>'Integrated Financial Statements'!CS29/'Integrated Financial Statements'!CS$14</f>
        <v>4.1750270103411022E-2</v>
      </c>
      <c r="CT41" s="396"/>
      <c r="CU41"/>
      <c r="CV41" s="395"/>
      <c r="CW41" s="436">
        <f>'Integrated Financial Statements'!CW29/'Integrated Financial Statements'!CW$14</f>
        <v>4.2150729818290142E-2</v>
      </c>
      <c r="CX41" s="396"/>
      <c r="CY41"/>
      <c r="CZ41" s="37"/>
      <c r="DA41" s="669">
        <f>'Integrated Financial Statements'!DA29/'Integrated Financial Statements'!DA$14</f>
        <v>3.5199599260172625E-2</v>
      </c>
      <c r="DB41" s="39"/>
      <c r="DC41"/>
      <c r="DE41" s="382"/>
      <c r="DF41" s="670">
        <f t="shared" si="0"/>
        <v>3.5199599260172625E-2</v>
      </c>
      <c r="DG41" s="671"/>
      <c r="DH41" s="672"/>
      <c r="DI41" s="673"/>
      <c r="DJ41" s="670">
        <f t="shared" si="1"/>
        <v>3.5199599260172625E-2</v>
      </c>
      <c r="DK41" s="671"/>
      <c r="DL41" s="672"/>
      <c r="DM41" s="673"/>
      <c r="DN41" s="670">
        <f t="shared" si="2"/>
        <v>3.5199599260172625E-2</v>
      </c>
      <c r="DO41" s="671"/>
      <c r="DP41" s="672"/>
      <c r="DQ41" s="673"/>
      <c r="DR41" s="670">
        <f t="shared" si="3"/>
        <v>3.5199599260172625E-2</v>
      </c>
      <c r="DS41" s="671"/>
      <c r="DT41" s="672"/>
      <c r="DU41" s="674"/>
      <c r="DV41" s="675"/>
      <c r="DW41" s="676"/>
      <c r="DX41" s="303"/>
      <c r="DY41" s="673"/>
      <c r="DZ41" s="670">
        <f t="shared" si="4"/>
        <v>3.5199599260172625E-2</v>
      </c>
      <c r="EA41" s="671"/>
      <c r="EB41" s="672"/>
      <c r="EC41" s="673"/>
      <c r="ED41" s="670">
        <f t="shared" si="5"/>
        <v>3.5199599260172625E-2</v>
      </c>
      <c r="EE41" s="671"/>
      <c r="EF41" s="672"/>
      <c r="EG41" s="673"/>
      <c r="EH41" s="670">
        <f t="shared" si="6"/>
        <v>3.5199599260172625E-2</v>
      </c>
      <c r="EI41" s="671"/>
      <c r="EJ41" s="672"/>
      <c r="EK41" s="673"/>
      <c r="EL41" s="670">
        <f t="shared" si="7"/>
        <v>3.5199599260172625E-2</v>
      </c>
      <c r="EM41" s="671"/>
      <c r="EN41" s="672"/>
      <c r="EO41" s="674"/>
      <c r="EP41" s="675"/>
      <c r="EQ41" s="676"/>
      <c r="ER41" s="303"/>
      <c r="ES41" s="673"/>
      <c r="ET41" s="670">
        <f t="shared" si="8"/>
        <v>3.5199599260172625E-2</v>
      </c>
      <c r="EU41" s="671"/>
      <c r="EV41" s="672"/>
      <c r="EW41" s="673"/>
      <c r="EX41" s="670">
        <f t="shared" si="9"/>
        <v>3.5199599260172625E-2</v>
      </c>
      <c r="EY41" s="671"/>
      <c r="EZ41" s="672"/>
      <c r="FA41" s="673"/>
      <c r="FB41" s="670">
        <f t="shared" si="10"/>
        <v>3.5199599260172625E-2</v>
      </c>
      <c r="FC41" s="671"/>
      <c r="FD41" s="672"/>
      <c r="FE41" s="673"/>
      <c r="FF41" s="670">
        <f t="shared" si="11"/>
        <v>3.5199599260172625E-2</v>
      </c>
      <c r="FG41" s="671"/>
      <c r="FH41" s="672"/>
      <c r="FI41" s="674"/>
      <c r="FJ41" s="675"/>
      <c r="FK41" s="676"/>
      <c r="FL41" s="303"/>
      <c r="FM41" s="673"/>
      <c r="FN41" s="670">
        <f t="shared" si="12"/>
        <v>3.5199599260172625E-2</v>
      </c>
      <c r="FO41" s="671"/>
      <c r="FP41" s="672"/>
      <c r="FQ41" s="673"/>
      <c r="FR41" s="670">
        <f t="shared" si="13"/>
        <v>3.5199599260172625E-2</v>
      </c>
      <c r="FS41" s="671"/>
      <c r="FT41" s="672"/>
      <c r="FU41" s="673"/>
      <c r="FV41" s="670">
        <f t="shared" si="14"/>
        <v>3.5199599260172625E-2</v>
      </c>
      <c r="FW41" s="671"/>
      <c r="FX41" s="672"/>
      <c r="FY41" s="673"/>
      <c r="FZ41" s="670">
        <f t="shared" si="15"/>
        <v>3.5199599260172625E-2</v>
      </c>
      <c r="GA41" s="671"/>
      <c r="GB41" s="672"/>
      <c r="GC41" s="674"/>
      <c r="GD41" s="675"/>
      <c r="GE41" s="676"/>
      <c r="GF41" s="303"/>
      <c r="GG41" s="673"/>
      <c r="GH41" s="670">
        <f t="shared" si="16"/>
        <v>3.5199599260172625E-2</v>
      </c>
      <c r="GI41" s="671"/>
      <c r="GJ41" s="672"/>
      <c r="GK41" s="673"/>
      <c r="GL41" s="670">
        <f t="shared" si="17"/>
        <v>3.5199599260172625E-2</v>
      </c>
      <c r="GM41" s="671"/>
      <c r="GN41" s="672"/>
      <c r="GO41" s="673"/>
      <c r="GP41" s="670">
        <f t="shared" si="18"/>
        <v>3.5199599260172625E-2</v>
      </c>
      <c r="GQ41" s="671"/>
      <c r="GR41" s="672"/>
      <c r="GS41" s="673"/>
      <c r="GT41" s="670">
        <f t="shared" si="19"/>
        <v>3.5199599260172625E-2</v>
      </c>
      <c r="GU41" s="671"/>
      <c r="GV41" s="672"/>
      <c r="GW41" s="674"/>
      <c r="GX41" s="675"/>
      <c r="GY41" s="676"/>
      <c r="GZ41" s="303"/>
      <c r="HA41" s="673"/>
      <c r="HB41" s="670">
        <f t="shared" si="20"/>
        <v>3.5199599260172625E-2</v>
      </c>
      <c r="HC41" s="671"/>
      <c r="HD41" s="672"/>
      <c r="HE41" s="673"/>
      <c r="HF41" s="670">
        <f t="shared" si="21"/>
        <v>3.5199599260172625E-2</v>
      </c>
      <c r="HG41" s="671"/>
      <c r="HH41" s="672"/>
      <c r="HI41" s="673"/>
      <c r="HJ41" s="670">
        <f t="shared" si="22"/>
        <v>3.5199599260172625E-2</v>
      </c>
      <c r="HK41" s="671"/>
      <c r="HL41" s="672"/>
      <c r="HM41" s="673"/>
      <c r="HN41" s="670">
        <f t="shared" si="23"/>
        <v>3.5199599260172625E-2</v>
      </c>
      <c r="HO41" s="671"/>
      <c r="HP41" s="672"/>
      <c r="HQ41" s="674"/>
      <c r="HR41" s="675"/>
      <c r="HS41" s="676"/>
      <c r="HT41" s="303"/>
      <c r="HU41" s="673"/>
      <c r="HV41" s="670">
        <f t="shared" si="24"/>
        <v>3.5199599260172625E-2</v>
      </c>
      <c r="HW41" s="671"/>
      <c r="HX41" s="672"/>
      <c r="HY41" s="673"/>
      <c r="HZ41" s="670">
        <f t="shared" si="25"/>
        <v>3.5199599260172625E-2</v>
      </c>
      <c r="IA41" s="671"/>
      <c r="IB41" s="672"/>
      <c r="IC41" s="673"/>
      <c r="ID41" s="670">
        <f t="shared" si="26"/>
        <v>3.5199599260172625E-2</v>
      </c>
      <c r="IE41" s="671"/>
      <c r="IF41" s="672"/>
      <c r="IG41" s="673"/>
      <c r="IH41" s="670">
        <f t="shared" si="27"/>
        <v>3.5199599260172625E-2</v>
      </c>
      <c r="II41" s="671"/>
      <c r="IJ41" s="672"/>
      <c r="IK41" s="674"/>
      <c r="IL41" s="675"/>
      <c r="IM41" s="676"/>
      <c r="IN41" s="303"/>
      <c r="IO41" s="673"/>
      <c r="IP41" s="670">
        <f t="shared" si="28"/>
        <v>3.5199599260172625E-2</v>
      </c>
      <c r="IQ41" s="671"/>
      <c r="IR41" s="672"/>
      <c r="IS41" s="673"/>
      <c r="IT41" s="670">
        <f t="shared" si="29"/>
        <v>3.5199599260172625E-2</v>
      </c>
      <c r="IU41" s="671"/>
      <c r="IV41" s="672"/>
      <c r="IW41" s="673"/>
      <c r="IX41" s="670">
        <f t="shared" si="30"/>
        <v>3.5199599260172625E-2</v>
      </c>
      <c r="IY41" s="671"/>
      <c r="IZ41" s="672"/>
      <c r="JA41" s="673"/>
      <c r="JB41" s="670">
        <f t="shared" si="31"/>
        <v>3.5199599260172625E-2</v>
      </c>
      <c r="JC41" s="671"/>
      <c r="JD41" s="672"/>
      <c r="JE41" s="674"/>
      <c r="JF41" s="675"/>
      <c r="JG41" s="676"/>
      <c r="JH41" s="303"/>
      <c r="JI41" s="673"/>
      <c r="JJ41" s="670">
        <f t="shared" si="32"/>
        <v>3.5199599260172625E-2</v>
      </c>
      <c r="JK41" s="671"/>
      <c r="JL41" s="672"/>
      <c r="JM41" s="673"/>
      <c r="JN41" s="670">
        <f t="shared" si="33"/>
        <v>3.5199599260172625E-2</v>
      </c>
      <c r="JO41" s="671"/>
      <c r="JP41" s="672"/>
      <c r="JQ41" s="673"/>
      <c r="JR41" s="670">
        <f t="shared" si="34"/>
        <v>3.5199599260172625E-2</v>
      </c>
      <c r="JS41" s="671"/>
      <c r="JT41" s="672"/>
      <c r="JU41" s="673"/>
      <c r="JV41" s="670">
        <f t="shared" si="35"/>
        <v>3.5199599260172625E-2</v>
      </c>
      <c r="JW41" s="671"/>
      <c r="JX41" s="672"/>
      <c r="JY41" s="674"/>
      <c r="JZ41" s="675"/>
      <c r="KA41" s="676"/>
      <c r="KB41" s="303"/>
      <c r="KC41" s="673"/>
      <c r="KD41" s="670">
        <f t="shared" si="36"/>
        <v>3.5199599260172625E-2</v>
      </c>
      <c r="KE41" s="671"/>
      <c r="KF41" s="672"/>
      <c r="KG41" s="673"/>
      <c r="KH41" s="670">
        <f t="shared" si="37"/>
        <v>3.5199599260172625E-2</v>
      </c>
      <c r="KI41" s="671"/>
      <c r="KJ41" s="672"/>
      <c r="KK41" s="673"/>
      <c r="KL41" s="670">
        <f t="shared" si="38"/>
        <v>3.5199599260172625E-2</v>
      </c>
      <c r="KM41" s="671"/>
      <c r="KN41" s="672"/>
      <c r="KO41" s="673"/>
      <c r="KP41" s="670">
        <f t="shared" si="39"/>
        <v>3.5199599260172625E-2</v>
      </c>
      <c r="KQ41" s="671"/>
      <c r="KR41" s="672"/>
      <c r="KS41" s="674"/>
      <c r="KT41" s="675"/>
      <c r="KU41" s="458"/>
    </row>
    <row r="42" spans="1:307">
      <c r="A42" s="5"/>
      <c r="B42" s="7" t="str">
        <f>'Integrated Financial Statements'!B30</f>
        <v>Amortization of purchased intangible assets (b)</v>
      </c>
      <c r="C42"/>
      <c r="D42"/>
      <c r="E42"/>
      <c r="F42"/>
      <c r="H42" s="395"/>
      <c r="I42" s="436">
        <f>'Integrated Financial Statements'!I30/'Integrated Financial Statements'!I$14</f>
        <v>5.7982850142915474E-3</v>
      </c>
      <c r="J42" s="396"/>
      <c r="L42" s="395"/>
      <c r="M42" s="436">
        <f>'Integrated Financial Statements'!M30/'Integrated Financial Statements'!M$14</f>
        <v>6.0321715817694367E-3</v>
      </c>
      <c r="N42" s="396"/>
      <c r="P42" s="395"/>
      <c r="Q42" s="436">
        <f>'Integrated Financial Statements'!Q30/'Integrated Financial Statements'!Q$14</f>
        <v>5.7674878470791793E-3</v>
      </c>
      <c r="R42" s="396"/>
      <c r="T42" s="395"/>
      <c r="U42" s="436">
        <f>'Integrated Financial Statements'!U30/'Integrated Financial Statements'!U$14</f>
        <v>1.1368060422019778E-2</v>
      </c>
      <c r="V42" s="396"/>
      <c r="X42" s="37"/>
      <c r="Y42" s="669">
        <f>'Integrated Financial Statements'!Y30/'Integrated Financial Statements'!Y$14</f>
        <v>7.3025365635361363E-3</v>
      </c>
      <c r="Z42" s="39"/>
      <c r="AB42" s="395"/>
      <c r="AC42" s="436">
        <f>'Integrated Financial Statements'!AC30/'Integrated Financial Statements'!AC$14</f>
        <v>5.4407822110077277E-3</v>
      </c>
      <c r="AD42" s="396"/>
      <c r="AF42" s="395"/>
      <c r="AG42" s="436">
        <f>'Integrated Financial Statements'!AG30/'Integrated Financial Statements'!AG$14</f>
        <v>5.9528800201224114E-3</v>
      </c>
      <c r="AH42" s="396"/>
      <c r="AJ42" s="395"/>
      <c r="AK42" s="436">
        <f>'Integrated Financial Statements'!AK30/'Integrated Financial Statements'!AK$14</f>
        <v>6.7499999999999999E-3</v>
      </c>
      <c r="AL42" s="396"/>
      <c r="AN42" s="395"/>
      <c r="AO42" s="436">
        <f>'Integrated Financial Statements'!AO30/'Integrated Financial Statements'!AO$14</f>
        <v>6.488368412723532E-3</v>
      </c>
      <c r="AP42" s="396"/>
      <c r="AR42" s="37"/>
      <c r="AS42" s="669">
        <f>'Integrated Financial Statements'!AS30/'Integrated Financial Statements'!AS$14</f>
        <v>6.1526590452210287E-3</v>
      </c>
      <c r="AT42" s="39"/>
      <c r="AV42" s="395"/>
      <c r="AW42" s="436">
        <f>'Integrated Financial Statements'!AW30/'Integrated Financial Statements'!AW$14</f>
        <v>6.3147668393782382E-3</v>
      </c>
      <c r="AX42" s="396"/>
      <c r="AZ42" s="395"/>
      <c r="BA42" s="436">
        <f>'Integrated Financial Statements'!BA30/'Integrated Financial Statements'!BA$14</f>
        <v>5.5267702936096716E-3</v>
      </c>
      <c r="BB42" s="396"/>
      <c r="BD42" s="395"/>
      <c r="BE42" s="436">
        <f>'Integrated Financial Statements'!BE30/'Integrated Financial Statements'!BE$14</f>
        <v>4.9413735343383581E-3</v>
      </c>
      <c r="BF42" s="396"/>
      <c r="BH42" s="395"/>
      <c r="BI42" s="436">
        <f>'Integrated Financial Statements'!BI30/'Integrated Financial Statements'!BI$14</f>
        <v>4.7803511085469383E-3</v>
      </c>
      <c r="BJ42" s="396"/>
      <c r="BL42" s="37"/>
      <c r="BM42" s="669">
        <f>'Integrated Financial Statements'!BM30/'Integrated Financial Statements'!BM$14</f>
        <v>5.3952713259035516E-3</v>
      </c>
      <c r="BN42" s="39"/>
      <c r="BP42" s="395"/>
      <c r="BQ42" s="436">
        <f>'Integrated Financial Statements'!BQ30/'Integrated Financial Statements'!BQ$14</f>
        <v>5.0263678312458798E-3</v>
      </c>
      <c r="BR42" s="396"/>
      <c r="BT42" s="395"/>
      <c r="BU42" s="436">
        <f>'Integrated Financial Statements'!BU30/'Integrated Financial Statements'!BU$14</f>
        <v>5.0475309161268616E-3</v>
      </c>
      <c r="BV42" s="396"/>
      <c r="BX42" s="395"/>
      <c r="BY42" s="436">
        <f>'Integrated Financial Statements'!BY30/'Integrated Financial Statements'!BY$14</f>
        <v>5.3759127015967261E-3</v>
      </c>
      <c r="BZ42" s="396"/>
      <c r="CB42" s="395"/>
      <c r="CC42" s="436">
        <f>'Integrated Financial Statements'!CC30/'Integrated Financial Statements'!CC$14</f>
        <v>2.5692930551230145E-3</v>
      </c>
      <c r="CD42" s="396"/>
      <c r="CF42" s="37"/>
      <c r="CG42" s="669">
        <f>'Integrated Financial Statements'!CG30/'Integrated Financial Statements'!CG$14</f>
        <v>4.4800324346239611E-3</v>
      </c>
      <c r="CH42" s="39"/>
      <c r="CI42"/>
      <c r="CJ42" s="395"/>
      <c r="CK42" s="436">
        <f>'Integrated Financial Statements'!CK30/'Integrated Financial Statements'!CK$14</f>
        <v>2.6009791921664627E-3</v>
      </c>
      <c r="CL42" s="396"/>
      <c r="CM42"/>
      <c r="CN42" s="395"/>
      <c r="CO42" s="436">
        <f>'Integrated Financial Statements'!CO30/'Integrated Financial Statements'!CO$14</f>
        <v>3.1335368793186567E-3</v>
      </c>
      <c r="CP42" s="396"/>
      <c r="CQ42"/>
      <c r="CR42" s="395"/>
      <c r="CS42" s="436">
        <f>'Integrated Financial Statements'!CS30/'Integrated Financial Statements'!CS$14</f>
        <v>3.009723722796728E-3</v>
      </c>
      <c r="CT42" s="396"/>
      <c r="CU42"/>
      <c r="CV42" s="395"/>
      <c r="CW42" s="436">
        <f>'Integrated Financial Statements'!CW30/'Integrated Financial Statements'!CW$14</f>
        <v>2.8299076556449212E-3</v>
      </c>
      <c r="CX42" s="396"/>
      <c r="CY42"/>
      <c r="CZ42" s="37"/>
      <c r="DA42" s="669">
        <f>'Integrated Financial Statements'!DA30/'Integrated Financial Statements'!DA$14</f>
        <v>2.8899506781750925E-3</v>
      </c>
      <c r="DB42" s="39"/>
      <c r="DC42"/>
      <c r="DE42" s="382"/>
      <c r="DF42" s="670">
        <f t="shared" si="0"/>
        <v>2.8899506781750925E-3</v>
      </c>
      <c r="DG42" s="671"/>
      <c r="DH42" s="672"/>
      <c r="DI42" s="673"/>
      <c r="DJ42" s="670">
        <f t="shared" si="1"/>
        <v>2.8899506781750925E-3</v>
      </c>
      <c r="DK42" s="671"/>
      <c r="DL42" s="672"/>
      <c r="DM42" s="673"/>
      <c r="DN42" s="670">
        <f t="shared" si="2"/>
        <v>2.8899506781750925E-3</v>
      </c>
      <c r="DO42" s="671"/>
      <c r="DP42" s="672"/>
      <c r="DQ42" s="673"/>
      <c r="DR42" s="670">
        <f t="shared" si="3"/>
        <v>2.8899506781750925E-3</v>
      </c>
      <c r="DS42" s="671"/>
      <c r="DT42" s="672"/>
      <c r="DU42" s="674"/>
      <c r="DV42" s="675"/>
      <c r="DW42" s="676"/>
      <c r="DX42" s="303"/>
      <c r="DY42" s="673"/>
      <c r="DZ42" s="670">
        <f t="shared" si="4"/>
        <v>2.8899506781750925E-3</v>
      </c>
      <c r="EA42" s="671"/>
      <c r="EB42" s="672"/>
      <c r="EC42" s="673"/>
      <c r="ED42" s="670">
        <f t="shared" si="5"/>
        <v>2.8899506781750925E-3</v>
      </c>
      <c r="EE42" s="671"/>
      <c r="EF42" s="672"/>
      <c r="EG42" s="673"/>
      <c r="EH42" s="670">
        <f t="shared" si="6"/>
        <v>2.8899506781750925E-3</v>
      </c>
      <c r="EI42" s="671"/>
      <c r="EJ42" s="672"/>
      <c r="EK42" s="673"/>
      <c r="EL42" s="670">
        <f t="shared" si="7"/>
        <v>2.8899506781750925E-3</v>
      </c>
      <c r="EM42" s="671"/>
      <c r="EN42" s="672"/>
      <c r="EO42" s="674"/>
      <c r="EP42" s="675"/>
      <c r="EQ42" s="676"/>
      <c r="ER42" s="303"/>
      <c r="ES42" s="673"/>
      <c r="ET42" s="670">
        <f t="shared" si="8"/>
        <v>2.8899506781750925E-3</v>
      </c>
      <c r="EU42" s="671"/>
      <c r="EV42" s="672"/>
      <c r="EW42" s="673"/>
      <c r="EX42" s="670">
        <f t="shared" si="9"/>
        <v>2.8899506781750925E-3</v>
      </c>
      <c r="EY42" s="671"/>
      <c r="EZ42" s="672"/>
      <c r="FA42" s="673"/>
      <c r="FB42" s="670">
        <f t="shared" si="10"/>
        <v>2.8899506781750925E-3</v>
      </c>
      <c r="FC42" s="671"/>
      <c r="FD42" s="672"/>
      <c r="FE42" s="673"/>
      <c r="FF42" s="670">
        <f t="shared" si="11"/>
        <v>2.8899506781750925E-3</v>
      </c>
      <c r="FG42" s="671"/>
      <c r="FH42" s="672"/>
      <c r="FI42" s="674"/>
      <c r="FJ42" s="675"/>
      <c r="FK42" s="676"/>
      <c r="FL42" s="303"/>
      <c r="FM42" s="673"/>
      <c r="FN42" s="670">
        <f t="shared" si="12"/>
        <v>2.8899506781750925E-3</v>
      </c>
      <c r="FO42" s="671"/>
      <c r="FP42" s="672"/>
      <c r="FQ42" s="673"/>
      <c r="FR42" s="670">
        <f t="shared" si="13"/>
        <v>2.8899506781750925E-3</v>
      </c>
      <c r="FS42" s="671"/>
      <c r="FT42" s="672"/>
      <c r="FU42" s="673"/>
      <c r="FV42" s="670">
        <f t="shared" si="14"/>
        <v>2.8899506781750925E-3</v>
      </c>
      <c r="FW42" s="671"/>
      <c r="FX42" s="672"/>
      <c r="FY42" s="673"/>
      <c r="FZ42" s="670">
        <f t="shared" si="15"/>
        <v>2.8899506781750925E-3</v>
      </c>
      <c r="GA42" s="671"/>
      <c r="GB42" s="672"/>
      <c r="GC42" s="674"/>
      <c r="GD42" s="675"/>
      <c r="GE42" s="676"/>
      <c r="GF42" s="303"/>
      <c r="GG42" s="673"/>
      <c r="GH42" s="670">
        <f t="shared" si="16"/>
        <v>2.8899506781750925E-3</v>
      </c>
      <c r="GI42" s="671"/>
      <c r="GJ42" s="672"/>
      <c r="GK42" s="673"/>
      <c r="GL42" s="670">
        <f t="shared" si="17"/>
        <v>2.8899506781750925E-3</v>
      </c>
      <c r="GM42" s="671"/>
      <c r="GN42" s="672"/>
      <c r="GO42" s="673"/>
      <c r="GP42" s="670">
        <f t="shared" si="18"/>
        <v>2.8899506781750925E-3</v>
      </c>
      <c r="GQ42" s="671"/>
      <c r="GR42" s="672"/>
      <c r="GS42" s="673"/>
      <c r="GT42" s="670">
        <f t="shared" si="19"/>
        <v>2.8899506781750925E-3</v>
      </c>
      <c r="GU42" s="671"/>
      <c r="GV42" s="672"/>
      <c r="GW42" s="674"/>
      <c r="GX42" s="675"/>
      <c r="GY42" s="676"/>
      <c r="GZ42" s="303"/>
      <c r="HA42" s="673"/>
      <c r="HB42" s="670">
        <f t="shared" si="20"/>
        <v>2.8899506781750925E-3</v>
      </c>
      <c r="HC42" s="671"/>
      <c r="HD42" s="672"/>
      <c r="HE42" s="673"/>
      <c r="HF42" s="670">
        <f t="shared" si="21"/>
        <v>2.8899506781750925E-3</v>
      </c>
      <c r="HG42" s="671"/>
      <c r="HH42" s="672"/>
      <c r="HI42" s="673"/>
      <c r="HJ42" s="670">
        <f t="shared" si="22"/>
        <v>2.8899506781750925E-3</v>
      </c>
      <c r="HK42" s="671"/>
      <c r="HL42" s="672"/>
      <c r="HM42" s="673"/>
      <c r="HN42" s="670">
        <f t="shared" si="23"/>
        <v>2.8899506781750925E-3</v>
      </c>
      <c r="HO42" s="671"/>
      <c r="HP42" s="672"/>
      <c r="HQ42" s="674"/>
      <c r="HR42" s="675"/>
      <c r="HS42" s="676"/>
      <c r="HT42" s="303"/>
      <c r="HU42" s="673"/>
      <c r="HV42" s="670">
        <f t="shared" si="24"/>
        <v>2.8899506781750925E-3</v>
      </c>
      <c r="HW42" s="671"/>
      <c r="HX42" s="672"/>
      <c r="HY42" s="673"/>
      <c r="HZ42" s="670">
        <f t="shared" si="25"/>
        <v>2.8899506781750925E-3</v>
      </c>
      <c r="IA42" s="671"/>
      <c r="IB42" s="672"/>
      <c r="IC42" s="673"/>
      <c r="ID42" s="670">
        <f t="shared" si="26"/>
        <v>2.8899506781750925E-3</v>
      </c>
      <c r="IE42" s="671"/>
      <c r="IF42" s="672"/>
      <c r="IG42" s="673"/>
      <c r="IH42" s="670">
        <f t="shared" si="27"/>
        <v>2.8899506781750925E-3</v>
      </c>
      <c r="II42" s="671"/>
      <c r="IJ42" s="672"/>
      <c r="IK42" s="674"/>
      <c r="IL42" s="675"/>
      <c r="IM42" s="676"/>
      <c r="IN42" s="303"/>
      <c r="IO42" s="673"/>
      <c r="IP42" s="670">
        <f t="shared" si="28"/>
        <v>2.8899506781750925E-3</v>
      </c>
      <c r="IQ42" s="671"/>
      <c r="IR42" s="672"/>
      <c r="IS42" s="673"/>
      <c r="IT42" s="670">
        <f t="shared" si="29"/>
        <v>2.8899506781750925E-3</v>
      </c>
      <c r="IU42" s="671"/>
      <c r="IV42" s="672"/>
      <c r="IW42" s="673"/>
      <c r="IX42" s="670">
        <f t="shared" si="30"/>
        <v>2.8899506781750925E-3</v>
      </c>
      <c r="IY42" s="671"/>
      <c r="IZ42" s="672"/>
      <c r="JA42" s="673"/>
      <c r="JB42" s="670">
        <f t="shared" si="31"/>
        <v>2.8899506781750925E-3</v>
      </c>
      <c r="JC42" s="671"/>
      <c r="JD42" s="672"/>
      <c r="JE42" s="674"/>
      <c r="JF42" s="675"/>
      <c r="JG42" s="676"/>
      <c r="JH42" s="303"/>
      <c r="JI42" s="673"/>
      <c r="JJ42" s="670">
        <f t="shared" si="32"/>
        <v>2.8899506781750925E-3</v>
      </c>
      <c r="JK42" s="671"/>
      <c r="JL42" s="672"/>
      <c r="JM42" s="673"/>
      <c r="JN42" s="670">
        <f t="shared" si="33"/>
        <v>2.8899506781750925E-3</v>
      </c>
      <c r="JO42" s="671"/>
      <c r="JP42" s="672"/>
      <c r="JQ42" s="673"/>
      <c r="JR42" s="670">
        <f t="shared" si="34"/>
        <v>2.8899506781750925E-3</v>
      </c>
      <c r="JS42" s="671"/>
      <c r="JT42" s="672"/>
      <c r="JU42" s="673"/>
      <c r="JV42" s="670">
        <f t="shared" si="35"/>
        <v>2.8899506781750925E-3</v>
      </c>
      <c r="JW42" s="671"/>
      <c r="JX42" s="672"/>
      <c r="JY42" s="674"/>
      <c r="JZ42" s="675"/>
      <c r="KA42" s="676"/>
      <c r="KB42" s="303"/>
      <c r="KC42" s="673"/>
      <c r="KD42" s="670">
        <f t="shared" si="36"/>
        <v>2.8899506781750925E-3</v>
      </c>
      <c r="KE42" s="671"/>
      <c r="KF42" s="672"/>
      <c r="KG42" s="673"/>
      <c r="KH42" s="670">
        <f t="shared" si="37"/>
        <v>2.8899506781750925E-3</v>
      </c>
      <c r="KI42" s="671"/>
      <c r="KJ42" s="672"/>
      <c r="KK42" s="673"/>
      <c r="KL42" s="670">
        <f t="shared" si="38"/>
        <v>2.8899506781750925E-3</v>
      </c>
      <c r="KM42" s="671"/>
      <c r="KN42" s="672"/>
      <c r="KO42" s="673"/>
      <c r="KP42" s="670">
        <f t="shared" si="39"/>
        <v>2.8899506781750925E-3</v>
      </c>
      <c r="KQ42" s="671"/>
      <c r="KR42" s="672"/>
      <c r="KS42" s="674"/>
      <c r="KT42" s="675"/>
      <c r="KU42" s="458"/>
    </row>
    <row r="43" spans="1:307">
      <c r="A43" s="5"/>
      <c r="B43" s="7" t="str">
        <f>'Integrated Financial Statements'!B31</f>
        <v>Restructuring and other charges (e)</v>
      </c>
      <c r="C43"/>
      <c r="D43"/>
      <c r="E43"/>
      <c r="F43"/>
      <c r="H43" s="395"/>
      <c r="I43" s="436">
        <f>'Integrated Financial Statements'!I31/'Integrated Financial Statements'!I$14</f>
        <v>2.5969783585136789E-2</v>
      </c>
      <c r="J43" s="396"/>
      <c r="L43" s="395"/>
      <c r="M43" s="436">
        <f>'Integrated Financial Statements'!M31/'Integrated Financial Statements'!M$14</f>
        <v>5.7808310991957108E-3</v>
      </c>
      <c r="N43" s="396"/>
      <c r="P43" s="395"/>
      <c r="Q43" s="436">
        <f>'Integrated Financial Statements'!Q31/'Integrated Financial Statements'!Q$14</f>
        <v>1.9774244047128615E-3</v>
      </c>
      <c r="R43" s="396"/>
      <c r="T43" s="395"/>
      <c r="U43" s="436">
        <f>'Integrated Financial Statements'!U31/'Integrated Financial Statements'!U$14</f>
        <v>5.6840302110098889E-3</v>
      </c>
      <c r="V43" s="396"/>
      <c r="X43" s="37"/>
      <c r="Y43" s="669">
        <f>'Integrated Financial Statements'!Y31/'Integrated Financial Statements'!Y$14</f>
        <v>9.8452024979150139E-3</v>
      </c>
      <c r="Z43" s="39"/>
      <c r="AB43" s="395"/>
      <c r="AC43" s="436">
        <f>'Integrated Financial Statements'!AC31/'Integrated Financial Statements'!AC$14</f>
        <v>1.1196972086421701E-2</v>
      </c>
      <c r="AD43" s="396"/>
      <c r="AF43" s="395"/>
      <c r="AG43" s="436">
        <f>'Integrated Financial Statements'!AG31/'Integrated Financial Statements'!AG$14</f>
        <v>8.0489645342500214E-3</v>
      </c>
      <c r="AH43" s="396"/>
      <c r="AJ43" s="395"/>
      <c r="AK43" s="436">
        <f>'Integrated Financial Statements'!AK31/'Integrated Financial Statements'!AK$14</f>
        <v>1.4166666666666668E-3</v>
      </c>
      <c r="AL43" s="396"/>
      <c r="AN43" s="395"/>
      <c r="AO43" s="436">
        <f>'Integrated Financial Statements'!AO31/'Integrated Financial Statements'!AO$14</f>
        <v>1.0286437727488526E-3</v>
      </c>
      <c r="AP43" s="396"/>
      <c r="AR43" s="37"/>
      <c r="AS43" s="669">
        <f>'Integrated Financial Statements'!AS31/'Integrated Financial Statements'!AS$14</f>
        <v>5.4419558551789954E-3</v>
      </c>
      <c r="AT43" s="39"/>
      <c r="AV43" s="395"/>
      <c r="AW43" s="436">
        <f>'Integrated Financial Statements'!AW31/'Integrated Financial Statements'!AW$14</f>
        <v>3.3273963730569948E-2</v>
      </c>
      <c r="AX43" s="396"/>
      <c r="AZ43" s="395"/>
      <c r="BA43" s="436">
        <f>'Integrated Financial Statements'!BA31/'Integrated Financial Statements'!BA$14</f>
        <v>1.14853195164076E-2</v>
      </c>
      <c r="BB43" s="396"/>
      <c r="BD43" s="395"/>
      <c r="BE43" s="436">
        <f>'Integrated Financial Statements'!BE31/'Integrated Financial Statements'!BE$14</f>
        <v>5.8626465661641538E-3</v>
      </c>
      <c r="BF43" s="396"/>
      <c r="BH43" s="395"/>
      <c r="BI43" s="436">
        <f>'Integrated Financial Statements'!BI31/'Integrated Financial Statements'!BI$14</f>
        <v>1.1703618231270091E-2</v>
      </c>
      <c r="BJ43" s="396"/>
      <c r="BL43" s="37"/>
      <c r="BM43" s="669">
        <f>'Integrated Financial Statements'!BM31/'Integrated Financial Statements'!BM$14</f>
        <v>1.5748359545880636E-2</v>
      </c>
      <c r="BN43" s="39"/>
      <c r="BP43" s="395"/>
      <c r="BQ43" s="436">
        <f>'Integrated Financial Statements'!BQ31/'Integrated Financial Statements'!BQ$14</f>
        <v>1.2524719841793012E-2</v>
      </c>
      <c r="BR43" s="396"/>
      <c r="BT43" s="395"/>
      <c r="BU43" s="436">
        <f>'Integrated Financial Statements'!BU31/'Integrated Financial Statements'!BU$14</f>
        <v>8.2443004963405394E-3</v>
      </c>
      <c r="BV43" s="396"/>
      <c r="BX43" s="395"/>
      <c r="BY43" s="436">
        <f>'Integrated Financial Statements'!BY31/'Integrated Financial Statements'!BY$14</f>
        <v>6.5794752467303215E-3</v>
      </c>
      <c r="BZ43" s="396"/>
      <c r="CB43" s="395"/>
      <c r="CC43" s="436">
        <f>'Integrated Financial Statements'!CC31/'Integrated Financial Statements'!CC$14</f>
        <v>2.0242914979757085E-3</v>
      </c>
      <c r="CD43" s="396"/>
      <c r="CF43" s="37"/>
      <c r="CG43" s="669">
        <f>'Integrated Financial Statements'!CG31/'Integrated Financial Statements'!CG$14</f>
        <v>7.2572471112913031E-3</v>
      </c>
      <c r="CH43" s="39"/>
      <c r="CI43"/>
      <c r="CJ43" s="395"/>
      <c r="CK43" s="436">
        <f>'Integrated Financial Statements'!CK31/'Integrated Financial Statements'!CK$14</f>
        <v>5.9669522643818846E-3</v>
      </c>
      <c r="CL43" s="396"/>
      <c r="CM43"/>
      <c r="CN43" s="395"/>
      <c r="CO43" s="436">
        <f>'Integrated Financial Statements'!CO31/'Integrated Financial Statements'!CO$14</f>
        <v>1.4944560501365901E-2</v>
      </c>
      <c r="CP43" s="396"/>
      <c r="CQ43"/>
      <c r="CR43" s="395"/>
      <c r="CS43" s="436">
        <f>'Integrated Financial Statements'!CS31/'Integrated Financial Statements'!CS$14</f>
        <v>1.389103256675413E-3</v>
      </c>
      <c r="CT43" s="396"/>
      <c r="CU43"/>
      <c r="CV43" s="395"/>
      <c r="CW43" s="436">
        <f>'Integrated Financial Statements'!CW31/'Integrated Financial Statements'!CW$14</f>
        <v>2.9788501638367592E-3</v>
      </c>
      <c r="CX43" s="396"/>
      <c r="CY43"/>
      <c r="CZ43" s="37"/>
      <c r="DA43" s="669">
        <f>'Integrated Financial Statements'!DA31/'Integrated Financial Statements'!DA$14</f>
        <v>6.2037607891491982E-3</v>
      </c>
      <c r="DB43" s="39"/>
      <c r="DC43"/>
      <c r="DE43" s="382"/>
      <c r="DF43" s="670">
        <f t="shared" si="0"/>
        <v>6.2037607891491982E-3</v>
      </c>
      <c r="DG43" s="671"/>
      <c r="DH43" s="672"/>
      <c r="DI43" s="673"/>
      <c r="DJ43" s="670">
        <f t="shared" si="1"/>
        <v>6.2037607891491982E-3</v>
      </c>
      <c r="DK43" s="671"/>
      <c r="DL43" s="672"/>
      <c r="DM43" s="673"/>
      <c r="DN43" s="670">
        <f t="shared" si="2"/>
        <v>6.2037607891491982E-3</v>
      </c>
      <c r="DO43" s="671"/>
      <c r="DP43" s="672"/>
      <c r="DQ43" s="673"/>
      <c r="DR43" s="670">
        <f t="shared" si="3"/>
        <v>6.2037607891491982E-3</v>
      </c>
      <c r="DS43" s="671"/>
      <c r="DT43" s="672"/>
      <c r="DU43" s="674"/>
      <c r="DV43" s="675"/>
      <c r="DW43" s="676"/>
      <c r="DX43" s="303"/>
      <c r="DY43" s="673"/>
      <c r="DZ43" s="670">
        <f t="shared" si="4"/>
        <v>6.2037607891491982E-3</v>
      </c>
      <c r="EA43" s="671"/>
      <c r="EB43" s="672"/>
      <c r="EC43" s="673"/>
      <c r="ED43" s="670">
        <f t="shared" si="5"/>
        <v>6.2037607891491982E-3</v>
      </c>
      <c r="EE43" s="671"/>
      <c r="EF43" s="672"/>
      <c r="EG43" s="673"/>
      <c r="EH43" s="670">
        <f t="shared" si="6"/>
        <v>6.2037607891491982E-3</v>
      </c>
      <c r="EI43" s="671"/>
      <c r="EJ43" s="672"/>
      <c r="EK43" s="673"/>
      <c r="EL43" s="670">
        <f t="shared" si="7"/>
        <v>6.2037607891491982E-3</v>
      </c>
      <c r="EM43" s="671"/>
      <c r="EN43" s="672"/>
      <c r="EO43" s="674"/>
      <c r="EP43" s="675"/>
      <c r="EQ43" s="676"/>
      <c r="ER43" s="303"/>
      <c r="ES43" s="673"/>
      <c r="ET43" s="670">
        <f t="shared" si="8"/>
        <v>6.2037607891491982E-3</v>
      </c>
      <c r="EU43" s="671"/>
      <c r="EV43" s="672"/>
      <c r="EW43" s="673"/>
      <c r="EX43" s="670">
        <f t="shared" si="9"/>
        <v>6.2037607891491982E-3</v>
      </c>
      <c r="EY43" s="671"/>
      <c r="EZ43" s="672"/>
      <c r="FA43" s="673"/>
      <c r="FB43" s="670">
        <f t="shared" si="10"/>
        <v>6.2037607891491982E-3</v>
      </c>
      <c r="FC43" s="671"/>
      <c r="FD43" s="672"/>
      <c r="FE43" s="673"/>
      <c r="FF43" s="670">
        <f t="shared" si="11"/>
        <v>6.2037607891491982E-3</v>
      </c>
      <c r="FG43" s="671"/>
      <c r="FH43" s="672"/>
      <c r="FI43" s="674"/>
      <c r="FJ43" s="675"/>
      <c r="FK43" s="676"/>
      <c r="FL43" s="303"/>
      <c r="FM43" s="673"/>
      <c r="FN43" s="670">
        <f t="shared" si="12"/>
        <v>6.2037607891491982E-3</v>
      </c>
      <c r="FO43" s="671"/>
      <c r="FP43" s="672"/>
      <c r="FQ43" s="673"/>
      <c r="FR43" s="670">
        <f t="shared" si="13"/>
        <v>6.2037607891491982E-3</v>
      </c>
      <c r="FS43" s="671"/>
      <c r="FT43" s="672"/>
      <c r="FU43" s="673"/>
      <c r="FV43" s="670">
        <f t="shared" si="14"/>
        <v>6.2037607891491982E-3</v>
      </c>
      <c r="FW43" s="671"/>
      <c r="FX43" s="672"/>
      <c r="FY43" s="673"/>
      <c r="FZ43" s="670">
        <f t="shared" si="15"/>
        <v>6.2037607891491982E-3</v>
      </c>
      <c r="GA43" s="671"/>
      <c r="GB43" s="672"/>
      <c r="GC43" s="674"/>
      <c r="GD43" s="675"/>
      <c r="GE43" s="676"/>
      <c r="GF43" s="303"/>
      <c r="GG43" s="673"/>
      <c r="GH43" s="670">
        <f t="shared" si="16"/>
        <v>6.2037607891491982E-3</v>
      </c>
      <c r="GI43" s="671"/>
      <c r="GJ43" s="672"/>
      <c r="GK43" s="673"/>
      <c r="GL43" s="670">
        <f t="shared" si="17"/>
        <v>6.2037607891491982E-3</v>
      </c>
      <c r="GM43" s="671"/>
      <c r="GN43" s="672"/>
      <c r="GO43" s="673"/>
      <c r="GP43" s="670">
        <f t="shared" si="18"/>
        <v>6.2037607891491982E-3</v>
      </c>
      <c r="GQ43" s="671"/>
      <c r="GR43" s="672"/>
      <c r="GS43" s="673"/>
      <c r="GT43" s="670">
        <f t="shared" si="19"/>
        <v>6.2037607891491982E-3</v>
      </c>
      <c r="GU43" s="671"/>
      <c r="GV43" s="672"/>
      <c r="GW43" s="674"/>
      <c r="GX43" s="675"/>
      <c r="GY43" s="676"/>
      <c r="GZ43" s="303"/>
      <c r="HA43" s="673"/>
      <c r="HB43" s="670">
        <f t="shared" si="20"/>
        <v>6.2037607891491982E-3</v>
      </c>
      <c r="HC43" s="671"/>
      <c r="HD43" s="672"/>
      <c r="HE43" s="673"/>
      <c r="HF43" s="670">
        <f t="shared" si="21"/>
        <v>6.2037607891491982E-3</v>
      </c>
      <c r="HG43" s="671"/>
      <c r="HH43" s="672"/>
      <c r="HI43" s="673"/>
      <c r="HJ43" s="670">
        <f t="shared" si="22"/>
        <v>6.2037607891491982E-3</v>
      </c>
      <c r="HK43" s="671"/>
      <c r="HL43" s="672"/>
      <c r="HM43" s="673"/>
      <c r="HN43" s="670">
        <f t="shared" si="23"/>
        <v>6.2037607891491982E-3</v>
      </c>
      <c r="HO43" s="671"/>
      <c r="HP43" s="672"/>
      <c r="HQ43" s="674"/>
      <c r="HR43" s="675"/>
      <c r="HS43" s="676"/>
      <c r="HT43" s="303"/>
      <c r="HU43" s="673"/>
      <c r="HV43" s="670">
        <f t="shared" si="24"/>
        <v>6.2037607891491982E-3</v>
      </c>
      <c r="HW43" s="671"/>
      <c r="HX43" s="672"/>
      <c r="HY43" s="673"/>
      <c r="HZ43" s="670">
        <f t="shared" si="25"/>
        <v>6.2037607891491982E-3</v>
      </c>
      <c r="IA43" s="671"/>
      <c r="IB43" s="672"/>
      <c r="IC43" s="673"/>
      <c r="ID43" s="670">
        <f t="shared" si="26"/>
        <v>6.2037607891491982E-3</v>
      </c>
      <c r="IE43" s="671"/>
      <c r="IF43" s="672"/>
      <c r="IG43" s="673"/>
      <c r="IH43" s="670">
        <f t="shared" si="27"/>
        <v>6.2037607891491982E-3</v>
      </c>
      <c r="II43" s="671"/>
      <c r="IJ43" s="672"/>
      <c r="IK43" s="674"/>
      <c r="IL43" s="675"/>
      <c r="IM43" s="676"/>
      <c r="IN43" s="303"/>
      <c r="IO43" s="673"/>
      <c r="IP43" s="670">
        <f t="shared" si="28"/>
        <v>6.2037607891491982E-3</v>
      </c>
      <c r="IQ43" s="671"/>
      <c r="IR43" s="672"/>
      <c r="IS43" s="673"/>
      <c r="IT43" s="670">
        <f t="shared" si="29"/>
        <v>6.2037607891491982E-3</v>
      </c>
      <c r="IU43" s="671"/>
      <c r="IV43" s="672"/>
      <c r="IW43" s="673"/>
      <c r="IX43" s="670">
        <f t="shared" si="30"/>
        <v>6.2037607891491982E-3</v>
      </c>
      <c r="IY43" s="671"/>
      <c r="IZ43" s="672"/>
      <c r="JA43" s="673"/>
      <c r="JB43" s="670">
        <f t="shared" si="31"/>
        <v>6.2037607891491982E-3</v>
      </c>
      <c r="JC43" s="671"/>
      <c r="JD43" s="672"/>
      <c r="JE43" s="674"/>
      <c r="JF43" s="675"/>
      <c r="JG43" s="676"/>
      <c r="JH43" s="303"/>
      <c r="JI43" s="673"/>
      <c r="JJ43" s="670">
        <f t="shared" si="32"/>
        <v>6.2037607891491982E-3</v>
      </c>
      <c r="JK43" s="671"/>
      <c r="JL43" s="672"/>
      <c r="JM43" s="673"/>
      <c r="JN43" s="670">
        <f t="shared" si="33"/>
        <v>6.2037607891491982E-3</v>
      </c>
      <c r="JO43" s="671"/>
      <c r="JP43" s="672"/>
      <c r="JQ43" s="673"/>
      <c r="JR43" s="670">
        <f t="shared" si="34"/>
        <v>6.2037607891491982E-3</v>
      </c>
      <c r="JS43" s="671"/>
      <c r="JT43" s="672"/>
      <c r="JU43" s="673"/>
      <c r="JV43" s="670">
        <f t="shared" si="35"/>
        <v>6.2037607891491982E-3</v>
      </c>
      <c r="JW43" s="671"/>
      <c r="JX43" s="672"/>
      <c r="JY43" s="674"/>
      <c r="JZ43" s="675"/>
      <c r="KA43" s="676"/>
      <c r="KB43" s="303"/>
      <c r="KC43" s="673"/>
      <c r="KD43" s="670">
        <f t="shared" si="36"/>
        <v>6.2037607891491982E-3</v>
      </c>
      <c r="KE43" s="671"/>
      <c r="KF43" s="672"/>
      <c r="KG43" s="673"/>
      <c r="KH43" s="670">
        <f t="shared" si="37"/>
        <v>6.2037607891491982E-3</v>
      </c>
      <c r="KI43" s="671"/>
      <c r="KJ43" s="672"/>
      <c r="KK43" s="673"/>
      <c r="KL43" s="670">
        <f t="shared" si="38"/>
        <v>6.2037607891491982E-3</v>
      </c>
      <c r="KM43" s="671"/>
      <c r="KN43" s="672"/>
      <c r="KO43" s="673"/>
      <c r="KP43" s="670">
        <f t="shared" si="39"/>
        <v>6.2037607891491982E-3</v>
      </c>
      <c r="KQ43" s="671"/>
      <c r="KR43" s="672"/>
      <c r="KS43" s="674"/>
      <c r="KT43" s="675"/>
      <c r="KU43" s="458"/>
    </row>
    <row r="44" spans="1:307">
      <c r="A44" s="5"/>
      <c r="B44" s="7" t="str">
        <f>'Integrated Financial Statements'!B32</f>
        <v xml:space="preserve">   Total operating expenses (a), (b), &amp; (d) - (f)</v>
      </c>
      <c r="C44"/>
      <c r="D44"/>
      <c r="E44"/>
      <c r="F44"/>
      <c r="H44" s="395"/>
      <c r="I44" s="436">
        <f>'Integrated Financial Statements'!I32/'Integrated Financial Statements'!I$14</f>
        <v>0.40759493670886077</v>
      </c>
      <c r="J44" s="396"/>
      <c r="L44" s="395"/>
      <c r="M44" s="436">
        <f>'Integrated Financial Statements'!M32/'Integrated Financial Statements'!M$14</f>
        <v>0.37432975871313673</v>
      </c>
      <c r="N44" s="396"/>
      <c r="P44" s="395"/>
      <c r="Q44" s="436">
        <f>'Integrated Financial Statements'!Q32/'Integrated Financial Statements'!Q$14</f>
        <v>0.37900634423663176</v>
      </c>
      <c r="R44" s="396"/>
      <c r="T44" s="395"/>
      <c r="U44" s="436">
        <f>'Integrated Financial Statements'!U32/'Integrated Financial Statements'!U$14</f>
        <v>0.37779335046328738</v>
      </c>
      <c r="V44" s="396"/>
      <c r="X44" s="37"/>
      <c r="Y44" s="669">
        <f>'Integrated Financial Statements'!Y32/'Integrated Financial Statements'!Y$14</f>
        <v>0.38467484388031165</v>
      </c>
      <c r="Z44" s="39"/>
      <c r="AB44" s="395"/>
      <c r="AC44" s="436">
        <f>'Integrated Financial Statements'!AC32/'Integrated Financial Statements'!AC$14</f>
        <v>0.3747831572307207</v>
      </c>
      <c r="AD44" s="396"/>
      <c r="AF44" s="395"/>
      <c r="AG44" s="436">
        <f>'Integrated Financial Statements'!AG32/'Integrated Financial Statements'!AG$14</f>
        <v>0.34694390877840192</v>
      </c>
      <c r="AH44" s="396"/>
      <c r="AJ44" s="395"/>
      <c r="AK44" s="436">
        <f>'Integrated Financial Statements'!AK32/'Integrated Financial Statements'!AK$14</f>
        <v>0.39474999999999999</v>
      </c>
      <c r="AL44" s="396"/>
      <c r="AN44" s="395"/>
      <c r="AO44" s="436">
        <f>'Integrated Financial Statements'!AO32/'Integrated Financial Statements'!AO$14</f>
        <v>0.36967874663712613</v>
      </c>
      <c r="AP44" s="396"/>
      <c r="AR44" s="37"/>
      <c r="AS44" s="669">
        <f>'Integrated Financial Statements'!AS32/'Integrated Financial Statements'!AS$14</f>
        <v>0.37159623936483438</v>
      </c>
      <c r="AT44" s="39"/>
      <c r="AV44" s="395"/>
      <c r="AW44" s="436">
        <f>'Integrated Financial Statements'!AW32/'Integrated Financial Statements'!AW$14</f>
        <v>0.40535945595854922</v>
      </c>
      <c r="AX44" s="396"/>
      <c r="AZ44" s="395"/>
      <c r="BA44" s="436">
        <f>'Integrated Financial Statements'!BA32/'Integrated Financial Statements'!BA$14</f>
        <v>0.37849740932642489</v>
      </c>
      <c r="BB44" s="396"/>
      <c r="BD44" s="395"/>
      <c r="BE44" s="436">
        <f>'Integrated Financial Statements'!BE32/'Integrated Financial Statements'!BE$14</f>
        <v>0.36423785594639868</v>
      </c>
      <c r="BF44" s="396"/>
      <c r="BH44" s="395"/>
      <c r="BI44" s="436">
        <f>'Integrated Financial Statements'!BI32/'Integrated Financial Statements'!BI$14</f>
        <v>0.37187834830627214</v>
      </c>
      <c r="BJ44" s="396"/>
      <c r="BL44" s="37"/>
      <c r="BM44" s="669">
        <f>'Integrated Financial Statements'!BM32/'Integrated Financial Statements'!BM$14</f>
        <v>0.38018956358712636</v>
      </c>
      <c r="BN44" s="39"/>
      <c r="BP44" s="395"/>
      <c r="BQ44" s="436">
        <f>'Integrated Financial Statements'!BQ32/'Integrated Financial Statements'!BQ$14</f>
        <v>0.384887936717205</v>
      </c>
      <c r="BR44" s="396"/>
      <c r="BT44" s="395"/>
      <c r="BU44" s="436">
        <f>'Integrated Financial Statements'!BU32/'Integrated Financial Statements'!BU$14</f>
        <v>0.372255405064356</v>
      </c>
      <c r="BV44" s="396"/>
      <c r="BX44" s="395"/>
      <c r="BY44" s="436">
        <f>'Integrated Financial Statements'!BY32/'Integrated Financial Statements'!BY$14</f>
        <v>0.37109845141619191</v>
      </c>
      <c r="BZ44" s="396"/>
      <c r="CB44" s="395"/>
      <c r="CC44" s="436">
        <f>'Integrated Financial Statements'!CC32/'Integrated Financial Statements'!CC$14</f>
        <v>0.35627530364372467</v>
      </c>
      <c r="CD44" s="396"/>
      <c r="CF44" s="37"/>
      <c r="CG44" s="669">
        <f>'Integrated Financial Statements'!CG32/'Integrated Financial Statements'!CG$14</f>
        <v>0.37091019663490776</v>
      </c>
      <c r="CH44" s="39"/>
      <c r="CI44"/>
      <c r="CJ44" s="395"/>
      <c r="CK44" s="436">
        <f>'Integrated Financial Statements'!CK32/'Integrated Financial Statements'!CK$14</f>
        <v>0.33208384332925339</v>
      </c>
      <c r="CL44" s="396"/>
      <c r="CM44"/>
      <c r="CN44" s="395"/>
      <c r="CO44" s="436">
        <f>'Integrated Financial Statements'!CO32/'Integrated Financial Statements'!CO$14</f>
        <v>0.36654346778081309</v>
      </c>
      <c r="CP44" s="396"/>
      <c r="CQ44"/>
      <c r="CR44" s="395"/>
      <c r="CS44" s="436">
        <f>'Integrated Financial Statements'!CS32/'Integrated Financial Statements'!CS$14</f>
        <v>0.35962339867263465</v>
      </c>
      <c r="CT44" s="396"/>
      <c r="CU44"/>
      <c r="CV44" s="395"/>
      <c r="CW44" s="436">
        <f>'Integrated Financial Statements'!CW32/'Integrated Financial Statements'!CW$14</f>
        <v>0.36371760500446826</v>
      </c>
      <c r="CX44" s="396"/>
      <c r="CY44"/>
      <c r="CZ44" s="37"/>
      <c r="DA44" s="669">
        <f>'Integrated Financial Statements'!DA32/'Integrated Financial Statements'!DA$14</f>
        <v>0.35540613440197288</v>
      </c>
      <c r="DB44" s="39"/>
      <c r="DC44"/>
      <c r="DE44" s="382"/>
      <c r="DF44" s="670">
        <f t="shared" si="0"/>
        <v>0.35540613440197288</v>
      </c>
      <c r="DG44" s="671"/>
      <c r="DH44" s="672"/>
      <c r="DI44" s="673"/>
      <c r="DJ44" s="670">
        <f t="shared" si="1"/>
        <v>0.35540613440197288</v>
      </c>
      <c r="DK44" s="671"/>
      <c r="DL44" s="672"/>
      <c r="DM44" s="673"/>
      <c r="DN44" s="670">
        <f t="shared" si="2"/>
        <v>0.35540613440197288</v>
      </c>
      <c r="DO44" s="671"/>
      <c r="DP44" s="672"/>
      <c r="DQ44" s="673"/>
      <c r="DR44" s="670">
        <f t="shared" si="3"/>
        <v>0.35540613440197288</v>
      </c>
      <c r="DS44" s="671"/>
      <c r="DT44" s="672"/>
      <c r="DU44" s="674"/>
      <c r="DV44" s="675"/>
      <c r="DW44" s="676"/>
      <c r="DX44" s="303"/>
      <c r="DY44" s="673"/>
      <c r="DZ44" s="670">
        <f t="shared" si="4"/>
        <v>0.35540613440197288</v>
      </c>
      <c r="EA44" s="671"/>
      <c r="EB44" s="672"/>
      <c r="EC44" s="673"/>
      <c r="ED44" s="670">
        <f t="shared" si="5"/>
        <v>0.35540613440197288</v>
      </c>
      <c r="EE44" s="671"/>
      <c r="EF44" s="672"/>
      <c r="EG44" s="673"/>
      <c r="EH44" s="670">
        <f t="shared" si="6"/>
        <v>0.35540613440197288</v>
      </c>
      <c r="EI44" s="671"/>
      <c r="EJ44" s="672"/>
      <c r="EK44" s="673"/>
      <c r="EL44" s="670">
        <f t="shared" si="7"/>
        <v>0.35540613440197288</v>
      </c>
      <c r="EM44" s="671"/>
      <c r="EN44" s="672"/>
      <c r="EO44" s="674"/>
      <c r="EP44" s="675"/>
      <c r="EQ44" s="676"/>
      <c r="ER44" s="303"/>
      <c r="ES44" s="673"/>
      <c r="ET44" s="670">
        <f t="shared" si="8"/>
        <v>0.35540613440197288</v>
      </c>
      <c r="EU44" s="671"/>
      <c r="EV44" s="672"/>
      <c r="EW44" s="673"/>
      <c r="EX44" s="670">
        <f t="shared" si="9"/>
        <v>0.35540613440197288</v>
      </c>
      <c r="EY44" s="671"/>
      <c r="EZ44" s="672"/>
      <c r="FA44" s="673"/>
      <c r="FB44" s="670">
        <f t="shared" si="10"/>
        <v>0.35540613440197288</v>
      </c>
      <c r="FC44" s="671"/>
      <c r="FD44" s="672"/>
      <c r="FE44" s="673"/>
      <c r="FF44" s="670">
        <f t="shared" si="11"/>
        <v>0.35540613440197288</v>
      </c>
      <c r="FG44" s="671"/>
      <c r="FH44" s="672"/>
      <c r="FI44" s="674"/>
      <c r="FJ44" s="675"/>
      <c r="FK44" s="676"/>
      <c r="FL44" s="303"/>
      <c r="FM44" s="673"/>
      <c r="FN44" s="670">
        <f t="shared" si="12"/>
        <v>0.35540613440197288</v>
      </c>
      <c r="FO44" s="671"/>
      <c r="FP44" s="672"/>
      <c r="FQ44" s="673"/>
      <c r="FR44" s="670">
        <f t="shared" si="13"/>
        <v>0.35540613440197288</v>
      </c>
      <c r="FS44" s="671"/>
      <c r="FT44" s="672"/>
      <c r="FU44" s="673"/>
      <c r="FV44" s="670">
        <f t="shared" si="14"/>
        <v>0.35540613440197288</v>
      </c>
      <c r="FW44" s="671"/>
      <c r="FX44" s="672"/>
      <c r="FY44" s="673"/>
      <c r="FZ44" s="670">
        <f t="shared" si="15"/>
        <v>0.35540613440197288</v>
      </c>
      <c r="GA44" s="671"/>
      <c r="GB44" s="672"/>
      <c r="GC44" s="674"/>
      <c r="GD44" s="675"/>
      <c r="GE44" s="676"/>
      <c r="GF44" s="303"/>
      <c r="GG44" s="673"/>
      <c r="GH44" s="670">
        <f t="shared" si="16"/>
        <v>0.35540613440197288</v>
      </c>
      <c r="GI44" s="671"/>
      <c r="GJ44" s="672"/>
      <c r="GK44" s="673"/>
      <c r="GL44" s="670">
        <f t="shared" si="17"/>
        <v>0.35540613440197288</v>
      </c>
      <c r="GM44" s="671"/>
      <c r="GN44" s="672"/>
      <c r="GO44" s="673"/>
      <c r="GP44" s="670">
        <f t="shared" si="18"/>
        <v>0.35540613440197288</v>
      </c>
      <c r="GQ44" s="671"/>
      <c r="GR44" s="672"/>
      <c r="GS44" s="673"/>
      <c r="GT44" s="670">
        <f t="shared" si="19"/>
        <v>0.35540613440197288</v>
      </c>
      <c r="GU44" s="671"/>
      <c r="GV44" s="672"/>
      <c r="GW44" s="674"/>
      <c r="GX44" s="675"/>
      <c r="GY44" s="676"/>
      <c r="GZ44" s="303"/>
      <c r="HA44" s="673"/>
      <c r="HB44" s="670">
        <f t="shared" si="20"/>
        <v>0.35540613440197288</v>
      </c>
      <c r="HC44" s="671"/>
      <c r="HD44" s="672"/>
      <c r="HE44" s="673"/>
      <c r="HF44" s="670">
        <f t="shared" si="21"/>
        <v>0.35540613440197288</v>
      </c>
      <c r="HG44" s="671"/>
      <c r="HH44" s="672"/>
      <c r="HI44" s="673"/>
      <c r="HJ44" s="670">
        <f t="shared" si="22"/>
        <v>0.35540613440197288</v>
      </c>
      <c r="HK44" s="671"/>
      <c r="HL44" s="672"/>
      <c r="HM44" s="673"/>
      <c r="HN44" s="670">
        <f t="shared" si="23"/>
        <v>0.35540613440197288</v>
      </c>
      <c r="HO44" s="671"/>
      <c r="HP44" s="672"/>
      <c r="HQ44" s="674"/>
      <c r="HR44" s="675"/>
      <c r="HS44" s="676"/>
      <c r="HT44" s="303"/>
      <c r="HU44" s="673"/>
      <c r="HV44" s="670">
        <f t="shared" si="24"/>
        <v>0.35540613440197288</v>
      </c>
      <c r="HW44" s="671"/>
      <c r="HX44" s="672"/>
      <c r="HY44" s="673"/>
      <c r="HZ44" s="670">
        <f t="shared" si="25"/>
        <v>0.35540613440197288</v>
      </c>
      <c r="IA44" s="671"/>
      <c r="IB44" s="672"/>
      <c r="IC44" s="673"/>
      <c r="ID44" s="670">
        <f t="shared" si="26"/>
        <v>0.35540613440197288</v>
      </c>
      <c r="IE44" s="671"/>
      <c r="IF44" s="672"/>
      <c r="IG44" s="673"/>
      <c r="IH44" s="670">
        <f t="shared" si="27"/>
        <v>0.35540613440197288</v>
      </c>
      <c r="II44" s="671"/>
      <c r="IJ44" s="672"/>
      <c r="IK44" s="674"/>
      <c r="IL44" s="675"/>
      <c r="IM44" s="676"/>
      <c r="IN44" s="303"/>
      <c r="IO44" s="673"/>
      <c r="IP44" s="670">
        <f t="shared" si="28"/>
        <v>0.35540613440197288</v>
      </c>
      <c r="IQ44" s="671"/>
      <c r="IR44" s="672"/>
      <c r="IS44" s="673"/>
      <c r="IT44" s="670">
        <f t="shared" si="29"/>
        <v>0.35540613440197288</v>
      </c>
      <c r="IU44" s="671"/>
      <c r="IV44" s="672"/>
      <c r="IW44" s="673"/>
      <c r="IX44" s="670">
        <f t="shared" si="30"/>
        <v>0.35540613440197288</v>
      </c>
      <c r="IY44" s="671"/>
      <c r="IZ44" s="672"/>
      <c r="JA44" s="673"/>
      <c r="JB44" s="670">
        <f t="shared" si="31"/>
        <v>0.35540613440197288</v>
      </c>
      <c r="JC44" s="671"/>
      <c r="JD44" s="672"/>
      <c r="JE44" s="674"/>
      <c r="JF44" s="675"/>
      <c r="JG44" s="676"/>
      <c r="JH44" s="303"/>
      <c r="JI44" s="673"/>
      <c r="JJ44" s="670">
        <f t="shared" si="32"/>
        <v>0.35540613440197288</v>
      </c>
      <c r="JK44" s="671"/>
      <c r="JL44" s="672"/>
      <c r="JM44" s="673"/>
      <c r="JN44" s="670">
        <f t="shared" si="33"/>
        <v>0.35540613440197288</v>
      </c>
      <c r="JO44" s="671"/>
      <c r="JP44" s="672"/>
      <c r="JQ44" s="673"/>
      <c r="JR44" s="670">
        <f t="shared" si="34"/>
        <v>0.35540613440197288</v>
      </c>
      <c r="JS44" s="671"/>
      <c r="JT44" s="672"/>
      <c r="JU44" s="673"/>
      <c r="JV44" s="670">
        <f t="shared" si="35"/>
        <v>0.35540613440197288</v>
      </c>
      <c r="JW44" s="671"/>
      <c r="JX44" s="672"/>
      <c r="JY44" s="674"/>
      <c r="JZ44" s="675"/>
      <c r="KA44" s="676"/>
      <c r="KB44" s="303"/>
      <c r="KC44" s="673"/>
      <c r="KD44" s="670">
        <f t="shared" si="36"/>
        <v>0.35540613440197288</v>
      </c>
      <c r="KE44" s="671"/>
      <c r="KF44" s="672"/>
      <c r="KG44" s="673"/>
      <c r="KH44" s="670">
        <f t="shared" si="37"/>
        <v>0.35540613440197288</v>
      </c>
      <c r="KI44" s="671"/>
      <c r="KJ44" s="672"/>
      <c r="KK44" s="673"/>
      <c r="KL44" s="670">
        <f t="shared" si="38"/>
        <v>0.35540613440197288</v>
      </c>
      <c r="KM44" s="671"/>
      <c r="KN44" s="672"/>
      <c r="KO44" s="673"/>
      <c r="KP44" s="670">
        <f t="shared" si="39"/>
        <v>0.35540613440197288</v>
      </c>
      <c r="KQ44" s="671"/>
      <c r="KR44" s="672"/>
      <c r="KS44" s="674"/>
      <c r="KT44" s="675"/>
      <c r="KU44" s="458"/>
    </row>
    <row r="45" spans="1:307">
      <c r="A45" s="5"/>
      <c r="C45"/>
      <c r="D45"/>
      <c r="E45"/>
      <c r="F45"/>
      <c r="H45" s="395"/>
      <c r="I45" s="436"/>
      <c r="J45" s="396"/>
      <c r="L45" s="395"/>
      <c r="M45" s="436"/>
      <c r="N45" s="396"/>
      <c r="P45" s="395"/>
      <c r="Q45" s="436"/>
      <c r="R45" s="396"/>
      <c r="T45" s="395"/>
      <c r="U45" s="436"/>
      <c r="V45" s="396"/>
      <c r="X45" s="37"/>
      <c r="Y45" s="669"/>
      <c r="Z45" s="39"/>
      <c r="AB45" s="395"/>
      <c r="AC45" s="436"/>
      <c r="AD45" s="396"/>
      <c r="AF45" s="395"/>
      <c r="AG45" s="436"/>
      <c r="AH45" s="396"/>
      <c r="AJ45" s="395"/>
      <c r="AK45" s="436"/>
      <c r="AL45" s="396"/>
      <c r="AN45" s="395"/>
      <c r="AO45" s="436"/>
      <c r="AP45" s="396"/>
      <c r="AR45" s="37"/>
      <c r="AS45" s="669"/>
      <c r="AT45" s="39"/>
      <c r="AV45" s="395"/>
      <c r="AW45" s="436"/>
      <c r="AX45" s="396"/>
      <c r="AZ45" s="395"/>
      <c r="BA45" s="436"/>
      <c r="BB45" s="396"/>
      <c r="BD45" s="395"/>
      <c r="BE45" s="436"/>
      <c r="BF45" s="396"/>
      <c r="BH45" s="395"/>
      <c r="BI45" s="436"/>
      <c r="BJ45" s="396"/>
      <c r="BL45" s="37"/>
      <c r="BM45" s="669"/>
      <c r="BN45" s="39"/>
      <c r="BP45" s="395"/>
      <c r="BQ45" s="436"/>
      <c r="BR45" s="396"/>
      <c r="BT45" s="395"/>
      <c r="BU45" s="436"/>
      <c r="BV45" s="396"/>
      <c r="BX45" s="395"/>
      <c r="BY45" s="436"/>
      <c r="BZ45" s="396"/>
      <c r="CB45" s="395"/>
      <c r="CC45" s="436"/>
      <c r="CD45" s="396"/>
      <c r="CF45" s="37"/>
      <c r="CG45" s="669"/>
      <c r="CH45" s="39"/>
      <c r="CI45"/>
      <c r="CJ45" s="395"/>
      <c r="CK45" s="436"/>
      <c r="CL45" s="396"/>
      <c r="CM45"/>
      <c r="CN45" s="395"/>
      <c r="CO45" s="436"/>
      <c r="CP45" s="396"/>
      <c r="CQ45"/>
      <c r="CR45" s="395"/>
      <c r="CS45" s="436"/>
      <c r="CT45" s="396"/>
      <c r="CU45"/>
      <c r="CV45" s="395"/>
      <c r="CW45" s="436"/>
      <c r="CX45" s="396"/>
      <c r="CY45"/>
      <c r="CZ45" s="37"/>
      <c r="DA45" s="669"/>
      <c r="DB45" s="39"/>
      <c r="DC45"/>
      <c r="DE45" s="382"/>
      <c r="DF45" s="670"/>
      <c r="DG45" s="671"/>
      <c r="DH45" s="672"/>
      <c r="DI45" s="673"/>
      <c r="DJ45" s="670"/>
      <c r="DK45" s="671"/>
      <c r="DL45" s="672"/>
      <c r="DM45" s="673"/>
      <c r="DN45" s="670"/>
      <c r="DO45" s="671"/>
      <c r="DP45" s="672"/>
      <c r="DQ45" s="673"/>
      <c r="DR45" s="670"/>
      <c r="DS45" s="671"/>
      <c r="DT45" s="672"/>
      <c r="DU45" s="674"/>
      <c r="DV45" s="675"/>
      <c r="DW45" s="676"/>
      <c r="DX45" s="303"/>
      <c r="DY45" s="673"/>
      <c r="DZ45" s="670"/>
      <c r="EA45" s="671"/>
      <c r="EB45" s="672"/>
      <c r="EC45" s="673"/>
      <c r="ED45" s="670"/>
      <c r="EE45" s="671"/>
      <c r="EF45" s="672"/>
      <c r="EG45" s="673"/>
      <c r="EH45" s="670"/>
      <c r="EI45" s="671"/>
      <c r="EJ45" s="672"/>
      <c r="EK45" s="673"/>
      <c r="EL45" s="670"/>
      <c r="EM45" s="671"/>
      <c r="EN45" s="672"/>
      <c r="EO45" s="674"/>
      <c r="EP45" s="675"/>
      <c r="EQ45" s="676"/>
      <c r="ER45" s="303"/>
      <c r="ES45" s="673"/>
      <c r="ET45" s="670"/>
      <c r="EU45" s="671"/>
      <c r="EV45" s="672"/>
      <c r="EW45" s="673"/>
      <c r="EX45" s="670"/>
      <c r="EY45" s="671"/>
      <c r="EZ45" s="672"/>
      <c r="FA45" s="673"/>
      <c r="FB45" s="670"/>
      <c r="FC45" s="671"/>
      <c r="FD45" s="672"/>
      <c r="FE45" s="673"/>
      <c r="FF45" s="670"/>
      <c r="FG45" s="671"/>
      <c r="FH45" s="672"/>
      <c r="FI45" s="674"/>
      <c r="FJ45" s="675"/>
      <c r="FK45" s="676"/>
      <c r="FL45" s="303"/>
      <c r="FM45" s="673"/>
      <c r="FN45" s="670"/>
      <c r="FO45" s="671"/>
      <c r="FP45" s="672"/>
      <c r="FQ45" s="673"/>
      <c r="FR45" s="670"/>
      <c r="FS45" s="671"/>
      <c r="FT45" s="672"/>
      <c r="FU45" s="673"/>
      <c r="FV45" s="670"/>
      <c r="FW45" s="671"/>
      <c r="FX45" s="672"/>
      <c r="FY45" s="673"/>
      <c r="FZ45" s="670"/>
      <c r="GA45" s="671"/>
      <c r="GB45" s="672"/>
      <c r="GC45" s="674"/>
      <c r="GD45" s="675"/>
      <c r="GE45" s="676"/>
      <c r="GF45" s="303"/>
      <c r="GG45" s="673"/>
      <c r="GH45" s="670"/>
      <c r="GI45" s="671"/>
      <c r="GJ45" s="672"/>
      <c r="GK45" s="673"/>
      <c r="GL45" s="670"/>
      <c r="GM45" s="671"/>
      <c r="GN45" s="672"/>
      <c r="GO45" s="673"/>
      <c r="GP45" s="670"/>
      <c r="GQ45" s="671"/>
      <c r="GR45" s="672"/>
      <c r="GS45" s="673"/>
      <c r="GT45" s="670"/>
      <c r="GU45" s="671"/>
      <c r="GV45" s="672"/>
      <c r="GW45" s="674"/>
      <c r="GX45" s="675"/>
      <c r="GY45" s="676"/>
      <c r="GZ45" s="303"/>
      <c r="HA45" s="673"/>
      <c r="HB45" s="670"/>
      <c r="HC45" s="671"/>
      <c r="HD45" s="672"/>
      <c r="HE45" s="673"/>
      <c r="HF45" s="670"/>
      <c r="HG45" s="671"/>
      <c r="HH45" s="672"/>
      <c r="HI45" s="673"/>
      <c r="HJ45" s="670"/>
      <c r="HK45" s="671"/>
      <c r="HL45" s="672"/>
      <c r="HM45" s="673"/>
      <c r="HN45" s="670"/>
      <c r="HO45" s="671"/>
      <c r="HP45" s="672"/>
      <c r="HQ45" s="674"/>
      <c r="HR45" s="675"/>
      <c r="HS45" s="676"/>
      <c r="HT45" s="303"/>
      <c r="HU45" s="673"/>
      <c r="HV45" s="670"/>
      <c r="HW45" s="671"/>
      <c r="HX45" s="672"/>
      <c r="HY45" s="673"/>
      <c r="HZ45" s="670"/>
      <c r="IA45" s="671"/>
      <c r="IB45" s="672"/>
      <c r="IC45" s="673"/>
      <c r="ID45" s="670"/>
      <c r="IE45" s="671"/>
      <c r="IF45" s="672"/>
      <c r="IG45" s="673"/>
      <c r="IH45" s="670"/>
      <c r="II45" s="671"/>
      <c r="IJ45" s="672"/>
      <c r="IK45" s="674"/>
      <c r="IL45" s="675"/>
      <c r="IM45" s="676"/>
      <c r="IN45" s="303"/>
      <c r="IO45" s="673"/>
      <c r="IP45" s="670"/>
      <c r="IQ45" s="671"/>
      <c r="IR45" s="672"/>
      <c r="IS45" s="673"/>
      <c r="IT45" s="670"/>
      <c r="IU45" s="671"/>
      <c r="IV45" s="672"/>
      <c r="IW45" s="673"/>
      <c r="IX45" s="670"/>
      <c r="IY45" s="671"/>
      <c r="IZ45" s="672"/>
      <c r="JA45" s="673"/>
      <c r="JB45" s="670"/>
      <c r="JC45" s="671"/>
      <c r="JD45" s="672"/>
      <c r="JE45" s="674"/>
      <c r="JF45" s="675"/>
      <c r="JG45" s="676"/>
      <c r="JH45" s="303"/>
      <c r="JI45" s="673"/>
      <c r="JJ45" s="670"/>
      <c r="JK45" s="671"/>
      <c r="JL45" s="672"/>
      <c r="JM45" s="673"/>
      <c r="JN45" s="670"/>
      <c r="JO45" s="671"/>
      <c r="JP45" s="672"/>
      <c r="JQ45" s="673"/>
      <c r="JR45" s="670"/>
      <c r="JS45" s="671"/>
      <c r="JT45" s="672"/>
      <c r="JU45" s="673"/>
      <c r="JV45" s="670"/>
      <c r="JW45" s="671"/>
      <c r="JX45" s="672"/>
      <c r="JY45" s="674"/>
      <c r="JZ45" s="675"/>
      <c r="KA45" s="676"/>
      <c r="KB45" s="303"/>
      <c r="KC45" s="673"/>
      <c r="KD45" s="670"/>
      <c r="KE45" s="671"/>
      <c r="KF45" s="672"/>
      <c r="KG45" s="673"/>
      <c r="KH45" s="670"/>
      <c r="KI45" s="671"/>
      <c r="KJ45" s="672"/>
      <c r="KK45" s="673"/>
      <c r="KL45" s="670"/>
      <c r="KM45" s="671"/>
      <c r="KN45" s="672"/>
      <c r="KO45" s="673"/>
      <c r="KP45" s="670"/>
      <c r="KQ45" s="671"/>
      <c r="KR45" s="672"/>
      <c r="KS45" s="674"/>
      <c r="KT45" s="675"/>
      <c r="KU45" s="458"/>
    </row>
    <row r="46" spans="1:307">
      <c r="A46" s="5" t="s">
        <v>319</v>
      </c>
      <c r="C46"/>
      <c r="D46"/>
      <c r="E46"/>
      <c r="F46"/>
      <c r="H46" s="395"/>
      <c r="I46" s="436"/>
      <c r="J46" s="396"/>
      <c r="L46" s="395"/>
      <c r="M46" s="436"/>
      <c r="N46" s="396"/>
      <c r="P46" s="395"/>
      <c r="Q46" s="436"/>
      <c r="R46" s="396"/>
      <c r="T46" s="395"/>
      <c r="U46" s="436"/>
      <c r="V46" s="396"/>
      <c r="X46" s="37"/>
      <c r="Y46" s="669"/>
      <c r="Z46" s="39"/>
      <c r="AB46" s="395"/>
      <c r="AC46" s="436"/>
      <c r="AD46" s="396"/>
      <c r="AF46" s="395"/>
      <c r="AG46" s="436"/>
      <c r="AH46" s="396"/>
      <c r="AJ46" s="395"/>
      <c r="AK46" s="436"/>
      <c r="AL46" s="396"/>
      <c r="AN46" s="395"/>
      <c r="AO46" s="436"/>
      <c r="AP46" s="396"/>
      <c r="AR46" s="37"/>
      <c r="AS46" s="669">
        <f>'Integrated Financial Statements'!AC58/'Integrated Financial Statements'!I58-1</f>
        <v>0.10526315789473673</v>
      </c>
      <c r="AT46" s="39"/>
      <c r="AV46" s="395"/>
      <c r="AW46" s="436"/>
      <c r="AX46" s="396"/>
      <c r="AZ46" s="395"/>
      <c r="BA46" s="436"/>
      <c r="BB46" s="396"/>
      <c r="BD46" s="395"/>
      <c r="BE46" s="436"/>
      <c r="BF46" s="396"/>
      <c r="BH46" s="395"/>
      <c r="BI46" s="436"/>
      <c r="BJ46" s="396"/>
      <c r="BL46" s="37"/>
      <c r="BM46" s="669">
        <f>'Integrated Financial Statements'!AW58/'Integrated Financial Statements'!AC58-1</f>
        <v>0.23809523809523814</v>
      </c>
      <c r="BN46" s="39"/>
      <c r="BP46" s="395"/>
      <c r="BQ46" s="436"/>
      <c r="BR46" s="396"/>
      <c r="BT46" s="395"/>
      <c r="BU46" s="436"/>
      <c r="BV46" s="396"/>
      <c r="BX46" s="395"/>
      <c r="BY46" s="436"/>
      <c r="BZ46" s="396"/>
      <c r="CB46" s="395"/>
      <c r="CC46" s="436"/>
      <c r="CD46" s="396"/>
      <c r="CF46" s="37"/>
      <c r="CG46" s="669">
        <f>'Integrated Financial Statements'!BQ58/'Integrated Financial Statements'!AW58-1</f>
        <v>0.1153846153846152</v>
      </c>
      <c r="CH46" s="39"/>
      <c r="CI46"/>
      <c r="CJ46" s="395"/>
      <c r="CK46" s="436"/>
      <c r="CL46" s="396"/>
      <c r="CM46"/>
      <c r="CN46" s="395"/>
      <c r="CO46" s="436"/>
      <c r="CP46" s="396"/>
      <c r="CQ46"/>
      <c r="CR46" s="395"/>
      <c r="CS46" s="436"/>
      <c r="CT46" s="396"/>
      <c r="CU46"/>
      <c r="CV46" s="395"/>
      <c r="CW46" s="436"/>
      <c r="CX46" s="396"/>
      <c r="CY46"/>
      <c r="CZ46" s="37"/>
      <c r="DA46" s="669">
        <f>'Integrated Financial Statements'!CK58/'Integrated Financial Statements'!BQ58-1</f>
        <v>0.13793103448275867</v>
      </c>
      <c r="DB46" s="39"/>
      <c r="DC46"/>
      <c r="DE46" s="382"/>
      <c r="DF46" s="670">
        <f>AVERAGE(AS46:DA46)</f>
        <v>0.14916851146433718</v>
      </c>
      <c r="DG46" s="671"/>
      <c r="DH46" s="672"/>
      <c r="DI46" s="673"/>
      <c r="DJ46" s="670">
        <f>DF46</f>
        <v>0.14916851146433718</v>
      </c>
      <c r="DK46" s="671"/>
      <c r="DL46" s="672"/>
      <c r="DM46" s="673"/>
      <c r="DN46" s="670">
        <f>DJ46</f>
        <v>0.14916851146433718</v>
      </c>
      <c r="DO46" s="671"/>
      <c r="DP46" s="672"/>
      <c r="DQ46" s="673"/>
      <c r="DR46" s="670">
        <f>DN46</f>
        <v>0.14916851146433718</v>
      </c>
      <c r="DS46" s="671"/>
      <c r="DT46" s="672"/>
      <c r="DU46" s="674"/>
      <c r="DV46" s="675"/>
      <c r="DW46" s="676"/>
      <c r="DX46" s="303"/>
      <c r="DY46" s="673"/>
      <c r="DZ46" s="670">
        <f>DR46</f>
        <v>0.14916851146433718</v>
      </c>
      <c r="EA46" s="671"/>
      <c r="EB46" s="672"/>
      <c r="EC46" s="673"/>
      <c r="ED46" s="670">
        <f>DZ46</f>
        <v>0.14916851146433718</v>
      </c>
      <c r="EE46" s="671"/>
      <c r="EF46" s="672"/>
      <c r="EG46" s="673"/>
      <c r="EH46" s="670">
        <f>ED46</f>
        <v>0.14916851146433718</v>
      </c>
      <c r="EI46" s="671"/>
      <c r="EJ46" s="672"/>
      <c r="EK46" s="673"/>
      <c r="EL46" s="670">
        <f>EH46</f>
        <v>0.14916851146433718</v>
      </c>
      <c r="EM46" s="671"/>
      <c r="EN46" s="672"/>
      <c r="EO46" s="674"/>
      <c r="EP46" s="675"/>
      <c r="EQ46" s="676"/>
      <c r="ER46" s="303"/>
      <c r="ES46" s="673"/>
      <c r="ET46" s="670">
        <f>EL46</f>
        <v>0.14916851146433718</v>
      </c>
      <c r="EU46" s="671"/>
      <c r="EV46" s="672"/>
      <c r="EW46" s="673"/>
      <c r="EX46" s="670">
        <f>ET46</f>
        <v>0.14916851146433718</v>
      </c>
      <c r="EY46" s="671"/>
      <c r="EZ46" s="672"/>
      <c r="FA46" s="673"/>
      <c r="FB46" s="670">
        <f>EX46</f>
        <v>0.14916851146433718</v>
      </c>
      <c r="FC46" s="671"/>
      <c r="FD46" s="672"/>
      <c r="FE46" s="673"/>
      <c r="FF46" s="670">
        <f>FB46</f>
        <v>0.14916851146433718</v>
      </c>
      <c r="FG46" s="671"/>
      <c r="FH46" s="672"/>
      <c r="FI46" s="674"/>
      <c r="FJ46" s="675"/>
      <c r="FK46" s="676"/>
      <c r="FL46" s="303"/>
      <c r="FM46" s="673"/>
      <c r="FN46" s="670">
        <f>FF46</f>
        <v>0.14916851146433718</v>
      </c>
      <c r="FO46" s="671"/>
      <c r="FP46" s="672"/>
      <c r="FQ46" s="673"/>
      <c r="FR46" s="670">
        <f>FN46</f>
        <v>0.14916851146433718</v>
      </c>
      <c r="FS46" s="671"/>
      <c r="FT46" s="672"/>
      <c r="FU46" s="673"/>
      <c r="FV46" s="670">
        <f>FR46</f>
        <v>0.14916851146433718</v>
      </c>
      <c r="FW46" s="671"/>
      <c r="FX46" s="672"/>
      <c r="FY46" s="673"/>
      <c r="FZ46" s="670">
        <f>FV46</f>
        <v>0.14916851146433718</v>
      </c>
      <c r="GA46" s="671"/>
      <c r="GB46" s="672"/>
      <c r="GC46" s="674"/>
      <c r="GD46" s="675"/>
      <c r="GE46" s="676"/>
      <c r="GF46" s="303"/>
      <c r="GG46" s="673"/>
      <c r="GH46" s="670">
        <f>FZ46</f>
        <v>0.14916851146433718</v>
      </c>
      <c r="GI46" s="671"/>
      <c r="GJ46" s="672"/>
      <c r="GK46" s="673"/>
      <c r="GL46" s="670">
        <f>GH46</f>
        <v>0.14916851146433718</v>
      </c>
      <c r="GM46" s="671"/>
      <c r="GN46" s="672"/>
      <c r="GO46" s="673"/>
      <c r="GP46" s="670">
        <f>GL46</f>
        <v>0.14916851146433718</v>
      </c>
      <c r="GQ46" s="671"/>
      <c r="GR46" s="672"/>
      <c r="GS46" s="673"/>
      <c r="GT46" s="670">
        <f>GP46</f>
        <v>0.14916851146433718</v>
      </c>
      <c r="GU46" s="671"/>
      <c r="GV46" s="672"/>
      <c r="GW46" s="674"/>
      <c r="GX46" s="675"/>
      <c r="GY46" s="676"/>
      <c r="GZ46" s="303"/>
      <c r="HA46" s="673"/>
      <c r="HB46" s="670">
        <f>GT46</f>
        <v>0.14916851146433718</v>
      </c>
      <c r="HC46" s="671"/>
      <c r="HD46" s="672"/>
      <c r="HE46" s="673"/>
      <c r="HF46" s="670">
        <f>HB46</f>
        <v>0.14916851146433718</v>
      </c>
      <c r="HG46" s="671"/>
      <c r="HH46" s="672"/>
      <c r="HI46" s="673"/>
      <c r="HJ46" s="670">
        <f>HF46</f>
        <v>0.14916851146433718</v>
      </c>
      <c r="HK46" s="671"/>
      <c r="HL46" s="672"/>
      <c r="HM46" s="673"/>
      <c r="HN46" s="670">
        <f>HJ46</f>
        <v>0.14916851146433718</v>
      </c>
      <c r="HO46" s="671"/>
      <c r="HP46" s="672"/>
      <c r="HQ46" s="674"/>
      <c r="HR46" s="675"/>
      <c r="HS46" s="676"/>
      <c r="HT46" s="303"/>
      <c r="HU46" s="673"/>
      <c r="HV46" s="670">
        <f>HN46</f>
        <v>0.14916851146433718</v>
      </c>
      <c r="HW46" s="671"/>
      <c r="HX46" s="672"/>
      <c r="HY46" s="673"/>
      <c r="HZ46" s="670">
        <f>HV46</f>
        <v>0.14916851146433718</v>
      </c>
      <c r="IA46" s="671"/>
      <c r="IB46" s="672"/>
      <c r="IC46" s="673"/>
      <c r="ID46" s="670">
        <f>HZ46</f>
        <v>0.14916851146433718</v>
      </c>
      <c r="IE46" s="671"/>
      <c r="IF46" s="672"/>
      <c r="IG46" s="673"/>
      <c r="IH46" s="670">
        <f>ID46</f>
        <v>0.14916851146433718</v>
      </c>
      <c r="II46" s="671"/>
      <c r="IJ46" s="672"/>
      <c r="IK46" s="674"/>
      <c r="IL46" s="675"/>
      <c r="IM46" s="676"/>
      <c r="IN46" s="303"/>
      <c r="IO46" s="673"/>
      <c r="IP46" s="670">
        <f>IH46</f>
        <v>0.14916851146433718</v>
      </c>
      <c r="IQ46" s="671"/>
      <c r="IR46" s="672"/>
      <c r="IS46" s="673"/>
      <c r="IT46" s="670">
        <f>IP46</f>
        <v>0.14916851146433718</v>
      </c>
      <c r="IU46" s="671"/>
      <c r="IV46" s="672"/>
      <c r="IW46" s="673"/>
      <c r="IX46" s="670">
        <f>IT46</f>
        <v>0.14916851146433718</v>
      </c>
      <c r="IY46" s="671"/>
      <c r="IZ46" s="672"/>
      <c r="JA46" s="673"/>
      <c r="JB46" s="670">
        <f>IX46</f>
        <v>0.14916851146433718</v>
      </c>
      <c r="JC46" s="671"/>
      <c r="JD46" s="672"/>
      <c r="JE46" s="674"/>
      <c r="JF46" s="675"/>
      <c r="JG46" s="676"/>
      <c r="JH46" s="303"/>
      <c r="JI46" s="673"/>
      <c r="JJ46" s="670">
        <f>JB46</f>
        <v>0.14916851146433718</v>
      </c>
      <c r="JK46" s="671"/>
      <c r="JL46" s="672"/>
      <c r="JM46" s="673"/>
      <c r="JN46" s="670">
        <f>JJ46</f>
        <v>0.14916851146433718</v>
      </c>
      <c r="JO46" s="671"/>
      <c r="JP46" s="672"/>
      <c r="JQ46" s="673"/>
      <c r="JR46" s="670">
        <f>JN46</f>
        <v>0.14916851146433718</v>
      </c>
      <c r="JS46" s="671"/>
      <c r="JT46" s="672"/>
      <c r="JU46" s="673"/>
      <c r="JV46" s="670">
        <f>JR46</f>
        <v>0.14916851146433718</v>
      </c>
      <c r="JW46" s="671"/>
      <c r="JX46" s="672"/>
      <c r="JY46" s="674"/>
      <c r="JZ46" s="675"/>
      <c r="KA46" s="676"/>
      <c r="KB46" s="303"/>
      <c r="KC46" s="673"/>
      <c r="KD46" s="670">
        <f>JV46</f>
        <v>0.14916851146433718</v>
      </c>
      <c r="KE46" s="671"/>
      <c r="KF46" s="672"/>
      <c r="KG46" s="673"/>
      <c r="KH46" s="670">
        <f>KD46</f>
        <v>0.14916851146433718</v>
      </c>
      <c r="KI46" s="671"/>
      <c r="KJ46" s="672"/>
      <c r="KK46" s="673"/>
      <c r="KL46" s="670">
        <f>KH46</f>
        <v>0.14916851146433718</v>
      </c>
      <c r="KM46" s="671"/>
      <c r="KN46" s="672"/>
      <c r="KO46" s="673"/>
      <c r="KP46" s="670">
        <f>KL46</f>
        <v>0.14916851146433718</v>
      </c>
      <c r="KQ46" s="671"/>
      <c r="KR46" s="672"/>
      <c r="KS46" s="674"/>
      <c r="KT46" s="675"/>
      <c r="KU46" s="458"/>
    </row>
    <row r="47" spans="1:307">
      <c r="A47" s="5" t="s">
        <v>288</v>
      </c>
      <c r="C47"/>
      <c r="D47"/>
      <c r="E47"/>
      <c r="F47"/>
      <c r="H47" s="395"/>
      <c r="I47" s="436"/>
      <c r="J47" s="396"/>
      <c r="L47" s="395"/>
      <c r="M47" s="436">
        <f>'Integrated Financial Statements'!M78/'Integrated Financial Statements'!I78-1</f>
        <v>7.3879494335904461E-4</v>
      </c>
      <c r="N47" s="396"/>
      <c r="P47" s="395"/>
      <c r="Q47" s="436">
        <f>'Integrated Financial Statements'!Q78/'Integrated Financial Statements'!M78-1</f>
        <v>6.5622180296931454E-4</v>
      </c>
      <c r="R47" s="396"/>
      <c r="T47" s="395"/>
      <c r="U47" s="436">
        <f>'Integrated Financial Statements'!U78/'Integrated Financial Statements'!Q78-1</f>
        <v>2.9100745962784558E-3</v>
      </c>
      <c r="V47" s="396"/>
      <c r="X47" s="37"/>
      <c r="Y47" s="669"/>
      <c r="Z47" s="39"/>
      <c r="AB47" s="395"/>
      <c r="AC47" s="436">
        <f>'Integrated Financial Statements'!AC78/'Integrated Financial Statements'!U78-1</f>
        <v>1.6878499325677421E-2</v>
      </c>
      <c r="AD47" s="396"/>
      <c r="AF47" s="395"/>
      <c r="AG47" s="436">
        <f>'Integrated Financial Statements'!AG78/'Integrated Financial Statements'!AC78-1</f>
        <v>3.0544168475203914E-3</v>
      </c>
      <c r="AH47" s="396"/>
      <c r="AJ47" s="395"/>
      <c r="AK47" s="436">
        <f>'Integrated Financial Statements'!AK78/'Integrated Financial Statements'!AG78-1</f>
        <v>7.2281432807115964E-2</v>
      </c>
      <c r="AL47" s="396"/>
      <c r="AN47" s="395"/>
      <c r="AO47" s="436">
        <f>'Integrated Financial Statements'!AO78/'Integrated Financial Statements'!AK78-1</f>
        <v>-5.1191988640609809E-3</v>
      </c>
      <c r="AP47" s="396"/>
      <c r="AR47" s="37"/>
      <c r="AS47" s="669">
        <f>'Integrated Financial Statements'!AS78/'Integrated Financial Statements'!Y78-1</f>
        <v>8.8111488005231164E-2</v>
      </c>
      <c r="AT47" s="39"/>
      <c r="AV47" s="395"/>
      <c r="AW47" s="436">
        <f>'Integrated Financial Statements'!AW78/'Integrated Financial Statements'!AO78-1</f>
        <v>7.4366197183097782E-3</v>
      </c>
      <c r="AX47" s="396"/>
      <c r="AZ47" s="395"/>
      <c r="BA47" s="436">
        <f>'Integrated Financial Statements'!BA78/'Integrated Financial Statements'!AW78-1</f>
        <v>-3.7281437572200815E-5</v>
      </c>
      <c r="BB47" s="396"/>
      <c r="BD47" s="395"/>
      <c r="BE47" s="436">
        <f>'Integrated Financial Statements'!BE78/'Integrated Financial Statements'!BA78-1</f>
        <v>0.10043993736484969</v>
      </c>
      <c r="BF47" s="396"/>
      <c r="BH47" s="395"/>
      <c r="BI47" s="436">
        <f>'Integrated Financial Statements'!BI78/'Integrated Financial Statements'!BE78-1</f>
        <v>8.4699823824365694E-3</v>
      </c>
      <c r="BJ47" s="396"/>
      <c r="BL47" s="37"/>
      <c r="BM47" s="669">
        <f>'Integrated Financial Statements'!BM78/'Integrated Financial Statements'!AS78-1</f>
        <v>0.11797183098591546</v>
      </c>
      <c r="BN47" s="39"/>
      <c r="BP47" s="395"/>
      <c r="BQ47" s="436">
        <f>'Integrated Financial Statements'!BQ78/'Integrated Financial Statements'!BI78-1</f>
        <v>1.5689041187932462E-2</v>
      </c>
      <c r="BR47" s="396"/>
      <c r="BT47" s="395"/>
      <c r="BU47" s="436">
        <f>'Integrated Financial Statements'!BU78/'Integrated Financial Statements'!BQ78-1</f>
        <v>5.2260774650216835E-3</v>
      </c>
      <c r="BV47" s="396"/>
      <c r="BX47" s="395"/>
      <c r="BY47" s="436">
        <f>'Integrated Financial Statements'!BY78/'Integrated Financial Statements'!BU78-1</f>
        <v>4.1558356092264104E-2</v>
      </c>
      <c r="BZ47" s="396"/>
      <c r="CB47" s="395"/>
      <c r="CC47" s="436">
        <f>'Integrated Financial Statements'!CC78/'Integrated Financial Statements'!BY78-1</f>
        <v>1.6427623681052328E-3</v>
      </c>
      <c r="CD47" s="396"/>
      <c r="CF47" s="37"/>
      <c r="CG47" s="669">
        <f>'Integrated Financial Statements'!CG78/'Integrated Financial Statements'!BM78-1</f>
        <v>6.5175031915608361E-2</v>
      </c>
      <c r="CH47" s="39"/>
      <c r="CI47"/>
      <c r="CJ47" s="395"/>
      <c r="CK47" s="436">
        <f>'Integrated Financial Statements'!CK78/'Integrated Financial Statements'!CC78-1</f>
        <v>5.2986816375449441E-2</v>
      </c>
      <c r="CL47" s="396"/>
      <c r="CM47"/>
      <c r="CN47" s="395"/>
      <c r="CO47" s="436">
        <f>'Integrated Financial Statements'!CO78/'Integrated Financial Statements'!CK78-1</f>
        <v>-2.7855987539687765E-3</v>
      </c>
      <c r="CP47" s="396"/>
      <c r="CQ47"/>
      <c r="CR47" s="395"/>
      <c r="CS47" s="436">
        <f>'Integrated Financial Statements'!CS78/'Integrated Financial Statements'!CO78-1</f>
        <v>7.5391223380290029E-3</v>
      </c>
      <c r="CT47" s="396"/>
      <c r="CU47"/>
      <c r="CV47" s="395"/>
      <c r="CW47" s="436">
        <f>'Integrated Financial Statements'!CW78/'Integrated Financial Statements'!CS78-1</f>
        <v>-4.4717386119719205E-4</v>
      </c>
      <c r="CX47" s="396"/>
      <c r="CY47"/>
      <c r="CZ47" s="37"/>
      <c r="DA47" s="669">
        <f>'Integrated Financial Statements'!DA78/'Integrated Financial Statements'!CG78-1</f>
        <v>5.7497003721693085E-2</v>
      </c>
      <c r="DB47" s="39"/>
      <c r="DC47"/>
      <c r="DE47" s="382"/>
      <c r="DF47" s="670">
        <f>AVERAGE(CK47:CW47,BQ47:CC47,AW47:BI47,AC47:AO47,M47:U47)</f>
        <v>1.7322047510448389E-2</v>
      </c>
      <c r="DG47" s="671"/>
      <c r="DH47" s="672"/>
      <c r="DI47" s="673"/>
      <c r="DJ47" s="670">
        <f>DF47</f>
        <v>1.7322047510448389E-2</v>
      </c>
      <c r="DK47" s="671"/>
      <c r="DL47" s="672"/>
      <c r="DM47" s="673"/>
      <c r="DN47" s="670">
        <f>DJ47</f>
        <v>1.7322047510448389E-2</v>
      </c>
      <c r="DO47" s="671"/>
      <c r="DP47" s="672"/>
      <c r="DQ47" s="673"/>
      <c r="DR47" s="670">
        <f>DN47</f>
        <v>1.7322047510448389E-2</v>
      </c>
      <c r="DS47" s="671"/>
      <c r="DT47" s="672"/>
      <c r="DU47" s="674"/>
      <c r="DV47" s="675"/>
      <c r="DW47" s="676"/>
      <c r="DX47" s="303"/>
      <c r="DY47" s="673"/>
      <c r="DZ47" s="670">
        <f>DR47</f>
        <v>1.7322047510448389E-2</v>
      </c>
      <c r="EA47" s="671"/>
      <c r="EB47" s="672"/>
      <c r="EC47" s="673"/>
      <c r="ED47" s="670">
        <f>DZ47</f>
        <v>1.7322047510448389E-2</v>
      </c>
      <c r="EE47" s="671"/>
      <c r="EF47" s="672"/>
      <c r="EG47" s="673"/>
      <c r="EH47" s="670">
        <f>ED47</f>
        <v>1.7322047510448389E-2</v>
      </c>
      <c r="EI47" s="671"/>
      <c r="EJ47" s="672"/>
      <c r="EK47" s="673"/>
      <c r="EL47" s="670">
        <f>EH47</f>
        <v>1.7322047510448389E-2</v>
      </c>
      <c r="EM47" s="671"/>
      <c r="EN47" s="672"/>
      <c r="EO47" s="674"/>
      <c r="EP47" s="675"/>
      <c r="EQ47" s="676"/>
      <c r="ER47" s="303"/>
      <c r="ES47" s="673"/>
      <c r="ET47" s="670">
        <f>EL47</f>
        <v>1.7322047510448389E-2</v>
      </c>
      <c r="EU47" s="671"/>
      <c r="EV47" s="672"/>
      <c r="EW47" s="673"/>
      <c r="EX47" s="670">
        <f>ET47</f>
        <v>1.7322047510448389E-2</v>
      </c>
      <c r="EY47" s="671"/>
      <c r="EZ47" s="672"/>
      <c r="FA47" s="673"/>
      <c r="FB47" s="670">
        <f>EX47</f>
        <v>1.7322047510448389E-2</v>
      </c>
      <c r="FC47" s="671"/>
      <c r="FD47" s="672"/>
      <c r="FE47" s="673"/>
      <c r="FF47" s="670">
        <f>FB47</f>
        <v>1.7322047510448389E-2</v>
      </c>
      <c r="FG47" s="671"/>
      <c r="FH47" s="672"/>
      <c r="FI47" s="674"/>
      <c r="FJ47" s="675"/>
      <c r="FK47" s="676"/>
      <c r="FL47" s="303"/>
      <c r="FM47" s="673"/>
      <c r="FN47" s="670">
        <f>FF47</f>
        <v>1.7322047510448389E-2</v>
      </c>
      <c r="FO47" s="671"/>
      <c r="FP47" s="672"/>
      <c r="FQ47" s="673"/>
      <c r="FR47" s="670">
        <f>FN47</f>
        <v>1.7322047510448389E-2</v>
      </c>
      <c r="FS47" s="671"/>
      <c r="FT47" s="672"/>
      <c r="FU47" s="673"/>
      <c r="FV47" s="670">
        <f>FR47</f>
        <v>1.7322047510448389E-2</v>
      </c>
      <c r="FW47" s="671"/>
      <c r="FX47" s="672"/>
      <c r="FY47" s="673"/>
      <c r="FZ47" s="670">
        <f>FV47</f>
        <v>1.7322047510448389E-2</v>
      </c>
      <c r="GA47" s="671"/>
      <c r="GB47" s="672"/>
      <c r="GC47" s="674"/>
      <c r="GD47" s="675"/>
      <c r="GE47" s="676"/>
      <c r="GF47" s="303"/>
      <c r="GG47" s="673"/>
      <c r="GH47" s="670">
        <f>FZ47</f>
        <v>1.7322047510448389E-2</v>
      </c>
      <c r="GI47" s="671"/>
      <c r="GJ47" s="672"/>
      <c r="GK47" s="673"/>
      <c r="GL47" s="670">
        <f>GH47</f>
        <v>1.7322047510448389E-2</v>
      </c>
      <c r="GM47" s="671"/>
      <c r="GN47" s="672"/>
      <c r="GO47" s="673"/>
      <c r="GP47" s="670">
        <f>GL47</f>
        <v>1.7322047510448389E-2</v>
      </c>
      <c r="GQ47" s="671"/>
      <c r="GR47" s="672"/>
      <c r="GS47" s="673"/>
      <c r="GT47" s="670">
        <f>GP47</f>
        <v>1.7322047510448389E-2</v>
      </c>
      <c r="GU47" s="671"/>
      <c r="GV47" s="672"/>
      <c r="GW47" s="674"/>
      <c r="GX47" s="675"/>
      <c r="GY47" s="676"/>
      <c r="GZ47" s="303"/>
      <c r="HA47" s="673"/>
      <c r="HB47" s="670">
        <f>GT47</f>
        <v>1.7322047510448389E-2</v>
      </c>
      <c r="HC47" s="671"/>
      <c r="HD47" s="672"/>
      <c r="HE47" s="673"/>
      <c r="HF47" s="670">
        <f>HB47</f>
        <v>1.7322047510448389E-2</v>
      </c>
      <c r="HG47" s="671"/>
      <c r="HH47" s="672"/>
      <c r="HI47" s="673"/>
      <c r="HJ47" s="670">
        <f>HF47</f>
        <v>1.7322047510448389E-2</v>
      </c>
      <c r="HK47" s="671"/>
      <c r="HL47" s="672"/>
      <c r="HM47" s="673"/>
      <c r="HN47" s="670">
        <f>HJ47</f>
        <v>1.7322047510448389E-2</v>
      </c>
      <c r="HO47" s="671"/>
      <c r="HP47" s="672"/>
      <c r="HQ47" s="674"/>
      <c r="HR47" s="675"/>
      <c r="HS47" s="676"/>
      <c r="HT47" s="303"/>
      <c r="HU47" s="673"/>
      <c r="HV47" s="670">
        <f>HN47</f>
        <v>1.7322047510448389E-2</v>
      </c>
      <c r="HW47" s="671"/>
      <c r="HX47" s="672"/>
      <c r="HY47" s="673"/>
      <c r="HZ47" s="670">
        <f>HV47</f>
        <v>1.7322047510448389E-2</v>
      </c>
      <c r="IA47" s="671"/>
      <c r="IB47" s="672"/>
      <c r="IC47" s="673"/>
      <c r="ID47" s="670">
        <f>HZ47</f>
        <v>1.7322047510448389E-2</v>
      </c>
      <c r="IE47" s="671"/>
      <c r="IF47" s="672"/>
      <c r="IG47" s="673"/>
      <c r="IH47" s="670">
        <f>ID47</f>
        <v>1.7322047510448389E-2</v>
      </c>
      <c r="II47" s="671"/>
      <c r="IJ47" s="672"/>
      <c r="IK47" s="674"/>
      <c r="IL47" s="675"/>
      <c r="IM47" s="676"/>
      <c r="IN47" s="303"/>
      <c r="IO47" s="673"/>
      <c r="IP47" s="670">
        <f>IH47</f>
        <v>1.7322047510448389E-2</v>
      </c>
      <c r="IQ47" s="671"/>
      <c r="IR47" s="672"/>
      <c r="IS47" s="673"/>
      <c r="IT47" s="670">
        <f>IP47</f>
        <v>1.7322047510448389E-2</v>
      </c>
      <c r="IU47" s="671"/>
      <c r="IV47" s="672"/>
      <c r="IW47" s="673"/>
      <c r="IX47" s="670">
        <f>IT47</f>
        <v>1.7322047510448389E-2</v>
      </c>
      <c r="IY47" s="671"/>
      <c r="IZ47" s="672"/>
      <c r="JA47" s="673"/>
      <c r="JB47" s="670">
        <f>IX47</f>
        <v>1.7322047510448389E-2</v>
      </c>
      <c r="JC47" s="671"/>
      <c r="JD47" s="672"/>
      <c r="JE47" s="674"/>
      <c r="JF47" s="675"/>
      <c r="JG47" s="676"/>
      <c r="JH47" s="303"/>
      <c r="JI47" s="673"/>
      <c r="JJ47" s="670">
        <f>JB47</f>
        <v>1.7322047510448389E-2</v>
      </c>
      <c r="JK47" s="671"/>
      <c r="JL47" s="672"/>
      <c r="JM47" s="673"/>
      <c r="JN47" s="670">
        <f>JJ47</f>
        <v>1.7322047510448389E-2</v>
      </c>
      <c r="JO47" s="671"/>
      <c r="JP47" s="672"/>
      <c r="JQ47" s="673"/>
      <c r="JR47" s="670">
        <f>JN47</f>
        <v>1.7322047510448389E-2</v>
      </c>
      <c r="JS47" s="671"/>
      <c r="JT47" s="672"/>
      <c r="JU47" s="673"/>
      <c r="JV47" s="670">
        <f>JR47</f>
        <v>1.7322047510448389E-2</v>
      </c>
      <c r="JW47" s="671"/>
      <c r="JX47" s="672"/>
      <c r="JY47" s="674"/>
      <c r="JZ47" s="675"/>
      <c r="KA47" s="676"/>
      <c r="KB47" s="303"/>
      <c r="KC47" s="673"/>
      <c r="KD47" s="670">
        <f>JV47</f>
        <v>1.7322047510448389E-2</v>
      </c>
      <c r="KE47" s="671"/>
      <c r="KF47" s="672"/>
      <c r="KG47" s="673"/>
      <c r="KH47" s="670">
        <f>KD47</f>
        <v>1.7322047510448389E-2</v>
      </c>
      <c r="KI47" s="671"/>
      <c r="KJ47" s="672"/>
      <c r="KK47" s="673"/>
      <c r="KL47" s="670">
        <f>KH47</f>
        <v>1.7322047510448389E-2</v>
      </c>
      <c r="KM47" s="671"/>
      <c r="KN47" s="672"/>
      <c r="KO47" s="673"/>
      <c r="KP47" s="670">
        <f>KL47</f>
        <v>1.7322047510448389E-2</v>
      </c>
      <c r="KQ47" s="671"/>
      <c r="KR47" s="672"/>
      <c r="KS47" s="674"/>
      <c r="KT47" s="675"/>
      <c r="KU47" s="458"/>
    </row>
    <row r="48" spans="1:307">
      <c r="A48" s="1"/>
      <c r="C48" s="1"/>
      <c r="D48" s="1"/>
      <c r="E48" s="1"/>
      <c r="F48" s="1"/>
      <c r="H48" s="402"/>
      <c r="I48" s="407"/>
      <c r="J48" s="403"/>
      <c r="L48" s="402"/>
      <c r="M48" s="407"/>
      <c r="N48" s="403"/>
      <c r="P48" s="402"/>
      <c r="Q48" s="407"/>
      <c r="R48" s="403"/>
      <c r="T48" s="402"/>
      <c r="U48" s="407"/>
      <c r="V48" s="403"/>
      <c r="X48" s="38"/>
      <c r="Y48" s="25"/>
      <c r="Z48" s="41"/>
      <c r="AB48" s="402"/>
      <c r="AC48" s="407"/>
      <c r="AD48" s="403"/>
      <c r="AF48" s="402"/>
      <c r="AG48" s="407"/>
      <c r="AH48" s="403"/>
      <c r="AJ48" s="402"/>
      <c r="AK48" s="407"/>
      <c r="AL48" s="403"/>
      <c r="AN48" s="402"/>
      <c r="AO48" s="407"/>
      <c r="AP48" s="403"/>
      <c r="AR48" s="38"/>
      <c r="AS48" s="25"/>
      <c r="AT48" s="41"/>
      <c r="AV48" s="402"/>
      <c r="AW48" s="407"/>
      <c r="AX48" s="403"/>
      <c r="AZ48" s="402"/>
      <c r="BA48" s="407"/>
      <c r="BB48" s="403"/>
      <c r="BD48" s="402"/>
      <c r="BE48" s="407"/>
      <c r="BF48" s="403"/>
      <c r="BH48" s="402"/>
      <c r="BI48" s="407"/>
      <c r="BJ48" s="403"/>
      <c r="BL48" s="38"/>
      <c r="BM48" s="25"/>
      <c r="BN48" s="41"/>
      <c r="BP48" s="402"/>
      <c r="BQ48" s="407"/>
      <c r="BR48" s="403"/>
      <c r="BT48" s="402"/>
      <c r="BU48" s="407"/>
      <c r="BV48" s="403"/>
      <c r="BX48" s="402"/>
      <c r="BY48" s="407"/>
      <c r="BZ48" s="403"/>
      <c r="CB48" s="402"/>
      <c r="CC48" s="407"/>
      <c r="CD48" s="403"/>
      <c r="CF48" s="38"/>
      <c r="CG48" s="25"/>
      <c r="CH48" s="41"/>
      <c r="CI48"/>
      <c r="CJ48" s="402"/>
      <c r="CK48" s="407"/>
      <c r="CL48" s="403"/>
      <c r="CM48"/>
      <c r="CN48" s="402"/>
      <c r="CO48" s="407"/>
      <c r="CP48" s="403"/>
      <c r="CQ48"/>
      <c r="CR48" s="402"/>
      <c r="CS48" s="407"/>
      <c r="CT48" s="403"/>
      <c r="CU48"/>
      <c r="CV48" s="402"/>
      <c r="CW48" s="407"/>
      <c r="CX48" s="403"/>
      <c r="CY48"/>
      <c r="CZ48" s="38"/>
      <c r="DA48" s="25"/>
      <c r="DB48" s="41"/>
      <c r="DC48"/>
      <c r="DE48" s="386"/>
      <c r="DF48" s="677"/>
      <c r="DG48" s="678"/>
      <c r="DH48" s="303"/>
      <c r="DI48" s="679"/>
      <c r="DJ48" s="677"/>
      <c r="DK48" s="678"/>
      <c r="DL48" s="303"/>
      <c r="DM48" s="679"/>
      <c r="DN48" s="677"/>
      <c r="DO48" s="678"/>
      <c r="DP48" s="303"/>
      <c r="DQ48" s="679"/>
      <c r="DR48" s="677"/>
      <c r="DS48" s="678"/>
      <c r="DT48" s="303"/>
      <c r="DU48" s="680"/>
      <c r="DV48" s="681"/>
      <c r="DW48" s="682"/>
      <c r="DX48" s="303"/>
      <c r="DY48" s="679"/>
      <c r="DZ48" s="677"/>
      <c r="EA48" s="678"/>
      <c r="EB48" s="303"/>
      <c r="EC48" s="679"/>
      <c r="ED48" s="677"/>
      <c r="EE48" s="678"/>
      <c r="EF48" s="303"/>
      <c r="EG48" s="679"/>
      <c r="EH48" s="677"/>
      <c r="EI48" s="678"/>
      <c r="EJ48" s="303"/>
      <c r="EK48" s="679"/>
      <c r="EL48" s="677"/>
      <c r="EM48" s="678"/>
      <c r="EN48" s="303"/>
      <c r="EO48" s="680"/>
      <c r="EP48" s="681"/>
      <c r="EQ48" s="682"/>
      <c r="ER48" s="303"/>
      <c r="ES48" s="679"/>
      <c r="ET48" s="677"/>
      <c r="EU48" s="678"/>
      <c r="EV48" s="303"/>
      <c r="EW48" s="679"/>
      <c r="EX48" s="677"/>
      <c r="EY48" s="678"/>
      <c r="EZ48" s="303"/>
      <c r="FA48" s="679"/>
      <c r="FB48" s="677"/>
      <c r="FC48" s="678"/>
      <c r="FD48" s="303"/>
      <c r="FE48" s="679"/>
      <c r="FF48" s="677"/>
      <c r="FG48" s="678"/>
      <c r="FH48" s="303"/>
      <c r="FI48" s="680"/>
      <c r="FJ48" s="681"/>
      <c r="FK48" s="682"/>
      <c r="FL48" s="303"/>
      <c r="FM48" s="679"/>
      <c r="FN48" s="677"/>
      <c r="FO48" s="678"/>
      <c r="FP48" s="303"/>
      <c r="FQ48" s="679"/>
      <c r="FR48" s="677"/>
      <c r="FS48" s="678"/>
      <c r="FT48" s="303"/>
      <c r="FU48" s="679"/>
      <c r="FV48" s="677"/>
      <c r="FW48" s="678"/>
      <c r="FX48" s="303"/>
      <c r="FY48" s="679"/>
      <c r="FZ48" s="677"/>
      <c r="GA48" s="678"/>
      <c r="GB48" s="303"/>
      <c r="GC48" s="680"/>
      <c r="GD48" s="681"/>
      <c r="GE48" s="682"/>
      <c r="GF48" s="303"/>
      <c r="GG48" s="679"/>
      <c r="GH48" s="677"/>
      <c r="GI48" s="678"/>
      <c r="GJ48" s="303"/>
      <c r="GK48" s="679"/>
      <c r="GL48" s="677"/>
      <c r="GM48" s="678"/>
      <c r="GN48" s="303"/>
      <c r="GO48" s="679"/>
      <c r="GP48" s="677"/>
      <c r="GQ48" s="678"/>
      <c r="GR48" s="303"/>
      <c r="GS48" s="679"/>
      <c r="GT48" s="677"/>
      <c r="GU48" s="678"/>
      <c r="GV48" s="303"/>
      <c r="GW48" s="680"/>
      <c r="GX48" s="681"/>
      <c r="GY48" s="683"/>
      <c r="GZ48" s="303"/>
      <c r="HA48" s="679"/>
      <c r="HB48" s="677"/>
      <c r="HC48" s="678"/>
      <c r="HD48" s="303"/>
      <c r="HE48" s="679"/>
      <c r="HF48" s="677"/>
      <c r="HG48" s="678"/>
      <c r="HH48" s="303"/>
      <c r="HI48" s="679"/>
      <c r="HJ48" s="677"/>
      <c r="HK48" s="678"/>
      <c r="HL48" s="303"/>
      <c r="HM48" s="679"/>
      <c r="HN48" s="677"/>
      <c r="HO48" s="678"/>
      <c r="HP48" s="303"/>
      <c r="HQ48" s="680"/>
      <c r="HR48" s="681"/>
      <c r="HS48" s="682"/>
      <c r="HT48" s="303"/>
      <c r="HU48" s="679"/>
      <c r="HV48" s="677"/>
      <c r="HW48" s="678"/>
      <c r="HX48" s="303"/>
      <c r="HY48" s="679"/>
      <c r="HZ48" s="677"/>
      <c r="IA48" s="678"/>
      <c r="IB48" s="303"/>
      <c r="IC48" s="679"/>
      <c r="ID48" s="677"/>
      <c r="IE48" s="678"/>
      <c r="IF48" s="303"/>
      <c r="IG48" s="679"/>
      <c r="IH48" s="677"/>
      <c r="II48" s="678"/>
      <c r="IJ48" s="303"/>
      <c r="IK48" s="680"/>
      <c r="IL48" s="681"/>
      <c r="IM48" s="682"/>
      <c r="IN48" s="303"/>
      <c r="IO48" s="679"/>
      <c r="IP48" s="677"/>
      <c r="IQ48" s="678"/>
      <c r="IR48" s="303"/>
      <c r="IS48" s="679"/>
      <c r="IT48" s="677"/>
      <c r="IU48" s="678"/>
      <c r="IV48" s="303"/>
      <c r="IW48" s="679"/>
      <c r="IX48" s="677"/>
      <c r="IY48" s="678"/>
      <c r="IZ48" s="303"/>
      <c r="JA48" s="679"/>
      <c r="JB48" s="677"/>
      <c r="JC48" s="678"/>
      <c r="JD48" s="303"/>
      <c r="JE48" s="680"/>
      <c r="JF48" s="681"/>
      <c r="JG48" s="682"/>
      <c r="JH48" s="303"/>
      <c r="JI48" s="679"/>
      <c r="JJ48" s="677"/>
      <c r="JK48" s="678"/>
      <c r="JL48" s="303"/>
      <c r="JM48" s="679"/>
      <c r="JN48" s="677"/>
      <c r="JO48" s="678"/>
      <c r="JP48" s="303"/>
      <c r="JQ48" s="679"/>
      <c r="JR48" s="677"/>
      <c r="JS48" s="678"/>
      <c r="JT48" s="303"/>
      <c r="JU48" s="679"/>
      <c r="JV48" s="677"/>
      <c r="JW48" s="678"/>
      <c r="JX48" s="303"/>
      <c r="JY48" s="680"/>
      <c r="JZ48" s="681"/>
      <c r="KA48" s="682"/>
      <c r="KB48" s="303"/>
      <c r="KC48" s="679"/>
      <c r="KD48" s="677"/>
      <c r="KE48" s="678"/>
      <c r="KF48" s="303"/>
      <c r="KG48" s="679"/>
      <c r="KH48" s="677"/>
      <c r="KI48" s="678"/>
      <c r="KJ48" s="303"/>
      <c r="KK48" s="679"/>
      <c r="KL48" s="677"/>
      <c r="KM48" s="678"/>
      <c r="KN48" s="303"/>
      <c r="KO48" s="679"/>
      <c r="KP48" s="677"/>
      <c r="KQ48" s="678"/>
      <c r="KR48" s="303"/>
      <c r="KS48" s="680"/>
      <c r="KT48" s="681"/>
      <c r="KU48" s="119"/>
    </row>
    <row r="49" spans="1:328" s="3" customFormat="1">
      <c r="A49" s="4"/>
      <c r="B49" s="124"/>
      <c r="C49" s="4"/>
      <c r="D49" s="4"/>
      <c r="E49" s="4"/>
      <c r="F49" s="4"/>
      <c r="H49" s="4"/>
      <c r="I49" s="4"/>
      <c r="J49" s="4"/>
      <c r="L49" s="4"/>
      <c r="M49" s="4"/>
      <c r="N49" s="4"/>
      <c r="P49" s="4"/>
      <c r="Q49" s="4"/>
      <c r="R49" s="4"/>
      <c r="T49" s="4"/>
      <c r="U49" s="4"/>
      <c r="V49" s="4"/>
      <c r="X49" s="4"/>
      <c r="Y49" s="4"/>
      <c r="Z49" s="4"/>
      <c r="AB49" s="4"/>
      <c r="AC49" s="4"/>
      <c r="AD49" s="4"/>
      <c r="AF49" s="4"/>
      <c r="AG49" s="4"/>
      <c r="AH49" s="4"/>
      <c r="AJ49" s="4"/>
      <c r="AK49" s="4"/>
      <c r="AL49" s="4"/>
      <c r="AN49" s="4"/>
      <c r="AO49" s="4"/>
      <c r="AP49" s="4"/>
      <c r="AR49" s="4"/>
      <c r="AS49" s="4"/>
      <c r="AT49" s="4"/>
      <c r="AV49" s="4"/>
      <c r="AW49" s="4"/>
      <c r="AX49" s="4"/>
      <c r="AZ49" s="4"/>
      <c r="BA49" s="4"/>
      <c r="BB49" s="4"/>
      <c r="BD49" s="4"/>
      <c r="BE49" s="4"/>
      <c r="BF49" s="4"/>
      <c r="BH49" s="4"/>
      <c r="BI49" s="4"/>
      <c r="BJ49" s="4"/>
      <c r="BL49" s="4"/>
      <c r="BM49" s="4"/>
      <c r="BN49" s="4"/>
      <c r="BP49" s="4"/>
      <c r="BQ49" s="4"/>
      <c r="BR49" s="4"/>
      <c r="BT49" s="4"/>
      <c r="BU49" s="4"/>
      <c r="BV49" s="4"/>
      <c r="BX49" s="4"/>
      <c r="BY49" s="4"/>
      <c r="BZ49" s="4"/>
      <c r="CB49" s="4"/>
      <c r="CC49" s="4"/>
      <c r="CD49" s="4"/>
      <c r="CF49" s="4"/>
      <c r="CG49" s="4"/>
      <c r="CH49" s="4"/>
      <c r="CJ49" s="4"/>
      <c r="CK49" s="4"/>
      <c r="CL49" s="4"/>
      <c r="CN49" s="4"/>
      <c r="CO49" s="4"/>
      <c r="CP49" s="4"/>
      <c r="CR49" s="4"/>
      <c r="CS49" s="4"/>
      <c r="CT49" s="4"/>
      <c r="CV49" s="4"/>
      <c r="CW49" s="4"/>
      <c r="CX49" s="4"/>
      <c r="CZ49" s="4"/>
      <c r="DA49" s="4"/>
      <c r="DB49" s="4"/>
      <c r="DE49" s="4"/>
      <c r="DF49" s="4"/>
      <c r="DG49" s="4"/>
      <c r="DI49" s="4"/>
      <c r="DJ49" s="4"/>
      <c r="DK49" s="4"/>
      <c r="DM49" s="4"/>
      <c r="DN49" s="4"/>
      <c r="DO49" s="4"/>
      <c r="DQ49" s="4"/>
      <c r="DR49" s="4"/>
      <c r="DS49" s="4"/>
      <c r="DU49" s="4"/>
      <c r="DV49" s="4"/>
      <c r="DW49" s="4"/>
      <c r="DY49" s="4"/>
      <c r="DZ49" s="4"/>
      <c r="EA49" s="4"/>
      <c r="EC49" s="4"/>
      <c r="ED49" s="4"/>
      <c r="EE49" s="4"/>
      <c r="EG49" s="4"/>
      <c r="EH49" s="4"/>
      <c r="EI49" s="4"/>
      <c r="EK49" s="4"/>
      <c r="EL49" s="4"/>
      <c r="EM49" s="4"/>
      <c r="EO49" s="4"/>
      <c r="EP49" s="4"/>
      <c r="EQ49" s="4"/>
      <c r="ES49" s="4"/>
      <c r="ET49" s="4"/>
      <c r="EU49" s="4"/>
      <c r="EW49" s="4"/>
      <c r="EX49" s="4"/>
      <c r="EY49" s="4"/>
      <c r="FA49" s="4"/>
      <c r="FB49" s="4"/>
      <c r="FC49" s="4"/>
      <c r="FE49" s="4"/>
      <c r="FF49" s="4"/>
      <c r="FG49" s="4"/>
      <c r="FI49" s="4"/>
      <c r="FJ49" s="4"/>
      <c r="FK49" s="4"/>
      <c r="FM49" s="4"/>
      <c r="FN49" s="4"/>
      <c r="FO49" s="4"/>
      <c r="FQ49" s="4"/>
      <c r="FR49" s="4"/>
      <c r="FS49" s="4"/>
      <c r="FU49" s="4"/>
      <c r="FV49" s="4"/>
      <c r="FW49" s="4"/>
      <c r="FY49" s="4"/>
      <c r="FZ49" s="4"/>
      <c r="GA49" s="4"/>
      <c r="GC49" s="4"/>
      <c r="GD49" s="4"/>
      <c r="GE49" s="4"/>
      <c r="GG49" s="4"/>
      <c r="GH49" s="4"/>
      <c r="GI49" s="4"/>
      <c r="GK49" s="4"/>
      <c r="GL49" s="4"/>
      <c r="GM49" s="4"/>
      <c r="GO49" s="4"/>
      <c r="GP49" s="4"/>
      <c r="GQ49" s="4"/>
      <c r="GS49" s="4"/>
      <c r="GT49" s="4"/>
      <c r="GU49" s="4"/>
      <c r="GW49" s="4"/>
      <c r="GX49" s="4"/>
      <c r="GY49" s="4"/>
      <c r="HA49" s="4"/>
      <c r="HB49" s="4"/>
      <c r="HC49" s="4"/>
      <c r="HE49" s="4"/>
      <c r="HF49" s="4"/>
      <c r="HG49" s="4"/>
      <c r="HI49" s="4"/>
      <c r="HJ49" s="4"/>
      <c r="HK49" s="4"/>
      <c r="HM49" s="4"/>
      <c r="HN49" s="4"/>
      <c r="HO49" s="4"/>
      <c r="HQ49" s="4"/>
      <c r="HR49" s="4"/>
      <c r="HS49" s="4"/>
      <c r="HU49" s="4"/>
      <c r="HV49" s="4"/>
      <c r="HW49" s="4"/>
      <c r="HY49" s="4"/>
      <c r="HZ49" s="4"/>
      <c r="IA49" s="4"/>
      <c r="IC49" s="4"/>
      <c r="ID49" s="4"/>
      <c r="IE49" s="4"/>
      <c r="IG49" s="4"/>
      <c r="IH49" s="4"/>
      <c r="II49" s="4"/>
      <c r="IK49" s="4"/>
      <c r="IL49" s="4"/>
      <c r="IM49" s="4"/>
      <c r="IO49" s="4"/>
      <c r="IP49" s="4"/>
      <c r="IQ49" s="4"/>
      <c r="IS49" s="4"/>
      <c r="IT49" s="4"/>
      <c r="IU49" s="4"/>
      <c r="IW49" s="4"/>
      <c r="IX49" s="4"/>
      <c r="IY49" s="4"/>
      <c r="JA49" s="4"/>
      <c r="JB49" s="4"/>
      <c r="JC49" s="4"/>
      <c r="JE49" s="4"/>
      <c r="JF49" s="4"/>
      <c r="JG49" s="4"/>
      <c r="JI49" s="4"/>
      <c r="JJ49" s="4"/>
      <c r="JK49" s="4"/>
      <c r="JM49" s="4"/>
      <c r="JN49" s="4"/>
      <c r="JO49" s="4"/>
      <c r="JQ49" s="4"/>
      <c r="JR49" s="4"/>
      <c r="JS49" s="4"/>
      <c r="JU49" s="4"/>
      <c r="JV49" s="4"/>
      <c r="JW49" s="4"/>
      <c r="JY49" s="4"/>
      <c r="JZ49" s="4"/>
      <c r="KA49" s="4"/>
      <c r="KC49" s="4"/>
      <c r="KD49" s="4"/>
      <c r="KE49" s="4"/>
      <c r="KG49" s="4"/>
      <c r="KH49" s="4"/>
      <c r="KI49" s="4"/>
      <c r="KK49" s="4"/>
      <c r="KL49" s="4"/>
      <c r="KM49" s="4"/>
      <c r="KO49" s="4"/>
      <c r="KP49" s="4"/>
      <c r="KQ49" s="4"/>
      <c r="KS49" s="4"/>
      <c r="KT49" s="4"/>
      <c r="KU49" s="4"/>
    </row>
    <row r="50" spans="1:328" s="3" customFormat="1" ht="20">
      <c r="A50" s="815" t="s">
        <v>293</v>
      </c>
      <c r="B50" s="815"/>
      <c r="C50" s="815"/>
      <c r="D50" s="815"/>
      <c r="E50" s="815"/>
      <c r="F50" s="815"/>
      <c r="H50" s="4"/>
      <c r="I50" s="4"/>
      <c r="J50" s="4"/>
      <c r="L50" s="4"/>
      <c r="M50" s="4"/>
      <c r="N50" s="4"/>
      <c r="P50" s="4"/>
      <c r="Q50" s="4"/>
      <c r="R50" s="4"/>
      <c r="T50" s="4"/>
      <c r="U50" s="4"/>
      <c r="V50" s="4"/>
      <c r="X50" s="4"/>
      <c r="Y50" s="4"/>
      <c r="Z50" s="4"/>
      <c r="AB50" s="4"/>
      <c r="AC50" s="4"/>
      <c r="AD50" s="4"/>
      <c r="AF50" s="4"/>
      <c r="AG50" s="4"/>
      <c r="AH50" s="4"/>
      <c r="AJ50" s="4"/>
      <c r="AK50" s="4"/>
      <c r="AL50" s="4"/>
      <c r="AN50" s="4"/>
      <c r="AO50" s="4"/>
      <c r="AP50" s="4"/>
      <c r="AR50" s="4"/>
      <c r="AS50" s="4"/>
      <c r="AT50" s="4"/>
      <c r="AV50" s="4"/>
      <c r="AW50" s="4"/>
      <c r="AX50" s="4"/>
      <c r="AZ50" s="4"/>
      <c r="BA50" s="4"/>
      <c r="BB50" s="4"/>
      <c r="BD50" s="4"/>
      <c r="BE50" s="4"/>
      <c r="BF50" s="4"/>
      <c r="BH50" s="4"/>
      <c r="BI50" s="4"/>
      <c r="BJ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E50" s="4"/>
      <c r="DF50" s="4"/>
      <c r="DG50" s="4"/>
      <c r="DI50" s="4"/>
      <c r="DJ50" s="4"/>
      <c r="DK50" s="4"/>
      <c r="DM50" s="4"/>
      <c r="DN50" s="4"/>
      <c r="DO50" s="4"/>
      <c r="DQ50" s="4"/>
      <c r="DR50" s="4"/>
      <c r="DS50" s="4"/>
      <c r="DU50" s="4"/>
      <c r="DV50" s="4"/>
      <c r="DW50" s="4"/>
      <c r="DY50" s="4"/>
      <c r="DZ50" s="4"/>
      <c r="EA50" s="4"/>
      <c r="EC50" s="4"/>
      <c r="ED50" s="4"/>
      <c r="EE50" s="4"/>
      <c r="EG50" s="4"/>
      <c r="EH50" s="4"/>
      <c r="EI50" s="4"/>
      <c r="EK50" s="4"/>
      <c r="EL50" s="4"/>
      <c r="EM50" s="4"/>
      <c r="EO50" s="4"/>
      <c r="EP50" s="4"/>
      <c r="EQ50" s="4"/>
      <c r="ES50" s="4"/>
      <c r="ET50" s="4"/>
      <c r="EU50" s="4"/>
      <c r="EW50" s="4"/>
      <c r="EX50" s="4"/>
      <c r="EY50" s="4"/>
      <c r="FA50" s="4"/>
      <c r="FB50" s="4"/>
      <c r="FC50" s="4"/>
      <c r="FE50" s="4"/>
      <c r="FF50" s="4"/>
      <c r="FG50" s="4"/>
      <c r="FI50" s="4"/>
      <c r="FJ50" s="4"/>
      <c r="FK50" s="4"/>
      <c r="FM50" s="4"/>
      <c r="FN50" s="4"/>
      <c r="FO50" s="4"/>
      <c r="FQ50" s="4"/>
      <c r="FR50" s="4"/>
      <c r="FS50" s="4"/>
      <c r="FU50" s="4"/>
      <c r="FV50" s="4"/>
      <c r="FW50" s="4"/>
      <c r="FY50" s="4"/>
      <c r="FZ50" s="4"/>
      <c r="GA50" s="4"/>
      <c r="GC50" s="4"/>
      <c r="GD50" s="4"/>
      <c r="GE50" s="4"/>
      <c r="GG50" s="4"/>
      <c r="GH50" s="4"/>
      <c r="GI50" s="4"/>
      <c r="GK50" s="4"/>
      <c r="GL50" s="4"/>
      <c r="GM50" s="4"/>
      <c r="GO50" s="4"/>
      <c r="GP50" s="4"/>
      <c r="GQ50" s="4"/>
      <c r="GS50" s="4"/>
      <c r="GT50" s="4"/>
      <c r="GU50" s="4"/>
      <c r="GW50" s="4"/>
      <c r="GX50" s="4"/>
      <c r="GY50" s="4"/>
      <c r="HA50" s="4"/>
      <c r="HB50" s="4"/>
      <c r="HC50" s="4"/>
      <c r="HE50" s="4"/>
      <c r="HF50" s="4"/>
      <c r="HG50" s="4"/>
      <c r="HI50" s="4"/>
      <c r="HJ50" s="4"/>
      <c r="HK50" s="4"/>
      <c r="HM50" s="4"/>
      <c r="HN50" s="4"/>
      <c r="HO50" s="4"/>
      <c r="HQ50" s="4"/>
      <c r="HR50" s="4"/>
      <c r="HS50" s="4"/>
      <c r="HU50" s="4"/>
      <c r="HV50" s="4"/>
      <c r="HW50" s="4"/>
      <c r="HY50" s="4"/>
      <c r="HZ50" s="4"/>
      <c r="IA50" s="4"/>
      <c r="IC50" s="4"/>
      <c r="ID50" s="4"/>
      <c r="IE50" s="4"/>
      <c r="IG50" s="4"/>
      <c r="IH50" s="4"/>
      <c r="II50" s="4"/>
      <c r="IK50" s="4"/>
      <c r="IL50" s="4"/>
      <c r="IM50" s="4"/>
      <c r="IO50" s="4"/>
      <c r="IP50" s="4"/>
      <c r="IQ50" s="4"/>
      <c r="IS50" s="4"/>
      <c r="IT50" s="4"/>
      <c r="IU50" s="4"/>
      <c r="IW50" s="4"/>
      <c r="IX50" s="4"/>
      <c r="IY50" s="4"/>
      <c r="JA50" s="4"/>
      <c r="JB50" s="4"/>
      <c r="JC50" s="4"/>
      <c r="JE50" s="4"/>
      <c r="JF50" s="4"/>
      <c r="JG50" s="4"/>
      <c r="JI50" s="4"/>
      <c r="JJ50" s="4"/>
      <c r="JK50" s="4"/>
      <c r="JM50" s="4"/>
      <c r="JN50" s="4"/>
      <c r="JO50" s="4"/>
      <c r="JQ50" s="4"/>
      <c r="JR50" s="4"/>
      <c r="JS50" s="4"/>
      <c r="JU50" s="4"/>
      <c r="JV50" s="4"/>
      <c r="JW50" s="4"/>
      <c r="JY50" s="4"/>
      <c r="JZ50" s="4"/>
      <c r="KA50" s="4"/>
      <c r="KC50" s="4"/>
      <c r="KD50" s="4"/>
      <c r="KE50" s="4"/>
      <c r="KG50" s="4"/>
      <c r="KH50" s="4"/>
      <c r="KI50" s="4"/>
      <c r="KK50" s="4"/>
      <c r="KL50" s="4"/>
      <c r="KM50" s="4"/>
      <c r="KO50" s="4"/>
      <c r="KP50" s="4"/>
      <c r="KQ50" s="4"/>
      <c r="KS50" s="4"/>
      <c r="KT50" s="4"/>
      <c r="KU50" s="4"/>
    </row>
    <row r="51" spans="1:328" s="3" customFormat="1">
      <c r="A51" s="479" t="s">
        <v>290</v>
      </c>
      <c r="B51" s="479"/>
      <c r="C51" s="4"/>
      <c r="D51" s="4"/>
      <c r="E51" s="4"/>
      <c r="F51" s="4"/>
      <c r="H51" s="4"/>
      <c r="I51" s="4"/>
      <c r="J51" s="4"/>
      <c r="L51" s="4"/>
      <c r="M51" s="4"/>
      <c r="N51" s="4"/>
      <c r="P51" s="4"/>
      <c r="Q51" s="4"/>
      <c r="R51" s="4"/>
      <c r="T51" s="4"/>
      <c r="U51" s="4"/>
      <c r="V51" s="4"/>
      <c r="X51" s="4"/>
      <c r="Y51" s="715">
        <v>155</v>
      </c>
      <c r="Z51" s="4"/>
      <c r="AB51" s="4"/>
      <c r="AC51" s="4"/>
      <c r="AD51" s="4"/>
      <c r="AF51" s="4"/>
      <c r="AG51" s="4"/>
      <c r="AH51" s="4"/>
      <c r="AJ51" s="4"/>
      <c r="AK51" s="4"/>
      <c r="AL51" s="4"/>
      <c r="AN51" s="4"/>
      <c r="AO51" s="4"/>
      <c r="AP51" s="4"/>
      <c r="AR51" s="4"/>
      <c r="AS51" s="715">
        <v>148</v>
      </c>
      <c r="AT51" s="4"/>
      <c r="AV51" s="4"/>
      <c r="AW51" s="4"/>
      <c r="AX51" s="4"/>
      <c r="AZ51" s="4"/>
      <c r="BA51" s="4"/>
      <c r="BB51" s="4"/>
      <c r="BD51" s="4"/>
      <c r="BE51" s="4"/>
      <c r="BF51" s="4"/>
      <c r="BH51" s="4"/>
      <c r="BI51" s="4"/>
      <c r="BJ51" s="4"/>
      <c r="BL51" s="4"/>
      <c r="BM51" s="715">
        <v>118</v>
      </c>
      <c r="BN51" s="4"/>
      <c r="BO51" s="4"/>
      <c r="BP51" s="4"/>
      <c r="BQ51" s="599">
        <v>51</v>
      </c>
      <c r="BR51" s="4"/>
      <c r="BS51" s="4"/>
      <c r="BT51" s="4"/>
      <c r="BU51" s="599">
        <v>103</v>
      </c>
      <c r="BV51" s="4"/>
      <c r="BW51" s="4"/>
      <c r="BX51" s="4"/>
      <c r="BY51" s="599">
        <v>140</v>
      </c>
      <c r="BZ51" s="4"/>
      <c r="CA51" s="4"/>
      <c r="CB51" s="4"/>
      <c r="CC51" s="599">
        <v>138</v>
      </c>
      <c r="CD51" s="4"/>
      <c r="CE51" s="4"/>
      <c r="CF51" s="4"/>
      <c r="CG51" s="599">
        <f>SUM(BQ51:CF51)</f>
        <v>432</v>
      </c>
      <c r="CH51" s="4"/>
      <c r="CI51" s="4"/>
      <c r="CJ51" s="4"/>
      <c r="CK51" s="599">
        <v>109</v>
      </c>
      <c r="CL51" s="4"/>
      <c r="CM51" s="4"/>
      <c r="CN51" s="4"/>
      <c r="CO51" s="599">
        <v>111</v>
      </c>
      <c r="CP51" s="4"/>
      <c r="CQ51" s="4"/>
      <c r="CR51" s="4"/>
      <c r="CS51" s="599">
        <v>116</v>
      </c>
      <c r="CT51" s="4"/>
      <c r="CU51" s="4"/>
      <c r="CV51" s="4"/>
      <c r="CW51" s="599">
        <f>418-SUM(CK51:CV51)</f>
        <v>82</v>
      </c>
      <c r="CX51" s="4"/>
      <c r="CY51" s="4"/>
      <c r="CZ51" s="4"/>
      <c r="DA51" s="599">
        <f>SUM(CK51:CZ51)</f>
        <v>418</v>
      </c>
      <c r="DB51" s="4"/>
      <c r="DC51" s="4"/>
      <c r="DD51" s="4"/>
      <c r="DE51" s="4"/>
      <c r="DF51" s="599">
        <f>DF53/DF52</f>
        <v>50.989809939799258</v>
      </c>
      <c r="DG51" s="4"/>
      <c r="DH51" s="4"/>
      <c r="DI51" s="4"/>
      <c r="DJ51" s="599">
        <f>DJ53/DJ52</f>
        <v>42.357329317670938</v>
      </c>
      <c r="DK51" s="4"/>
      <c r="DL51" s="4"/>
      <c r="DM51" s="4"/>
      <c r="DN51" s="599">
        <f>DN53/DN52</f>
        <v>35.186311716867905</v>
      </c>
      <c r="DO51" s="4"/>
      <c r="DP51" s="4"/>
      <c r="DQ51" s="4"/>
      <c r="DR51" s="599">
        <f>DR53/DR52</f>
        <v>29.229334147846895</v>
      </c>
      <c r="DS51" s="4"/>
      <c r="DT51" s="4"/>
      <c r="DU51" s="4"/>
      <c r="DV51" s="599">
        <f>SUM(DF51:DR51)</f>
        <v>157.76278512218499</v>
      </c>
      <c r="DW51" s="4"/>
      <c r="DX51" s="4"/>
      <c r="DY51" s="4"/>
      <c r="DZ51" s="599">
        <f>DZ53/DZ52</f>
        <v>17.985823611922136</v>
      </c>
      <c r="EA51" s="4"/>
      <c r="EB51" s="4"/>
      <c r="EC51" s="4"/>
      <c r="ED51" s="599">
        <f>ED53/ED52</f>
        <v>14.9408569021767</v>
      </c>
      <c r="EE51" s="4"/>
      <c r="EF51" s="4"/>
      <c r="EG51" s="4"/>
      <c r="EH51" s="599">
        <f>EH53/EH52</f>
        <v>12.41139743099397</v>
      </c>
      <c r="EI51" s="4"/>
      <c r="EJ51" s="4"/>
      <c r="EK51" s="4"/>
      <c r="EL51" s="599">
        <f>EL53/EL52</f>
        <v>10.310170775254637</v>
      </c>
      <c r="EM51" s="4"/>
      <c r="EN51" s="4"/>
      <c r="EO51" s="4"/>
      <c r="EP51" s="599">
        <f>SUM(DZ51:EL51)</f>
        <v>55.648248720347439</v>
      </c>
      <c r="EQ51" s="4"/>
      <c r="ER51" s="4"/>
      <c r="ES51" s="4"/>
      <c r="ET51" s="599">
        <f>ET53/ET52</f>
        <v>2.141169477609778</v>
      </c>
      <c r="EU51" s="4"/>
      <c r="EV51" s="4"/>
      <c r="EW51" s="4"/>
      <c r="EX51" s="599">
        <f>EX53/EX52</f>
        <v>1.7786734407353211</v>
      </c>
      <c r="EY51" s="4"/>
      <c r="EZ51" s="4"/>
      <c r="FA51" s="4"/>
      <c r="FB51" s="599">
        <f>FB53/FB52</f>
        <v>1.4775473132135679</v>
      </c>
      <c r="FC51" s="4"/>
      <c r="FD51" s="4"/>
      <c r="FE51" s="4"/>
      <c r="FF51" s="599">
        <f>FF53/FF52</f>
        <v>1.2274012827684091</v>
      </c>
      <c r="FG51" s="4"/>
      <c r="FH51" s="4"/>
      <c r="FI51" s="4"/>
      <c r="FJ51" s="599">
        <f>SUM(ET51:FF51)</f>
        <v>6.6247915143270761</v>
      </c>
      <c r="FK51" s="4"/>
      <c r="FL51" s="4"/>
      <c r="FM51" s="4"/>
      <c r="FN51" s="599">
        <f>FN53/FN52</f>
        <v>1.0196045131475133</v>
      </c>
      <c r="FO51" s="4"/>
      <c r="FP51" s="4"/>
      <c r="FQ51" s="4"/>
      <c r="FR51" s="599">
        <f>FR53/FR52</f>
        <v>0.84698735273110515</v>
      </c>
      <c r="FS51" s="4"/>
      <c r="FT51" s="4"/>
      <c r="FU51" s="4"/>
      <c r="FV51" s="599">
        <f>FV53/FV52</f>
        <v>0.70359395867312746</v>
      </c>
      <c r="FW51" s="4"/>
      <c r="FX51" s="4"/>
      <c r="FY51" s="4"/>
      <c r="FZ51" s="599">
        <f>FZ53/FZ52</f>
        <v>0.58447680131828994</v>
      </c>
      <c r="GA51" s="4"/>
      <c r="GB51" s="4"/>
      <c r="GC51" s="4"/>
      <c r="GD51" s="599">
        <f>SUM(FN51:FZ51)</f>
        <v>3.1546626258700359</v>
      </c>
      <c r="GE51" s="4"/>
      <c r="GF51" s="4"/>
      <c r="GG51" s="4"/>
      <c r="GH51" s="599">
        <f>GH53/GH52</f>
        <v>0.48552595864167292</v>
      </c>
      <c r="GI51" s="4"/>
      <c r="GJ51" s="4"/>
      <c r="GK51" s="4"/>
      <c r="GL51" s="599">
        <f>GL53/GL52</f>
        <v>0.40332731082433582</v>
      </c>
      <c r="GM51" s="4"/>
      <c r="GN51" s="4"/>
      <c r="GO51" s="4"/>
      <c r="GP51" s="599">
        <f>GP53/GP52</f>
        <v>0.33504474222529873</v>
      </c>
      <c r="GQ51" s="4"/>
      <c r="GR51" s="4"/>
      <c r="GS51" s="4"/>
      <c r="GT51" s="599">
        <f>GT53/GT52</f>
        <v>0.27832228634204281</v>
      </c>
      <c r="GU51" s="4"/>
      <c r="GV51" s="4"/>
      <c r="GW51" s="4"/>
      <c r="GX51" s="599">
        <f>SUM(GH51:GT51)</f>
        <v>1.5022202980333503</v>
      </c>
      <c r="GY51" s="4"/>
      <c r="GZ51" s="4"/>
      <c r="HA51" s="4"/>
      <c r="HB51" s="599">
        <f>HB53/HB52</f>
        <v>0.23120283744841566</v>
      </c>
      <c r="HC51" s="4"/>
      <c r="HD51" s="4"/>
      <c r="HE51" s="4"/>
      <c r="HF51" s="599">
        <f>HF53/HF52</f>
        <v>0.19206062420206463</v>
      </c>
      <c r="HG51" s="4"/>
      <c r="HH51" s="4"/>
      <c r="HI51" s="4"/>
      <c r="HJ51" s="599">
        <f>HJ53/HJ52</f>
        <v>0.15954511534538035</v>
      </c>
      <c r="HK51" s="4"/>
      <c r="HL51" s="4"/>
      <c r="HM51" s="4"/>
      <c r="HN51" s="599">
        <f>HN53/HN52</f>
        <v>0.13253442206763943</v>
      </c>
      <c r="HO51" s="4"/>
      <c r="HP51" s="4"/>
      <c r="HQ51" s="4"/>
      <c r="HR51" s="599">
        <f>SUM(HB51:HN51)</f>
        <v>0.71534299906350007</v>
      </c>
      <c r="HS51" s="4"/>
      <c r="HT51" s="4"/>
      <c r="HU51" s="4"/>
      <c r="HV51" s="599">
        <f>HV53/HV52</f>
        <v>0.1100965892611503</v>
      </c>
      <c r="HW51" s="4"/>
      <c r="HX51" s="4"/>
      <c r="HY51" s="4"/>
      <c r="HZ51" s="599">
        <f>HZ53/HZ52</f>
        <v>9.145744009622124E-2</v>
      </c>
      <c r="IA51" s="4"/>
      <c r="IB51" s="4"/>
      <c r="IC51" s="4"/>
      <c r="ID51" s="599">
        <f>ID53/ID52</f>
        <v>7.5973864450181103E-2</v>
      </c>
      <c r="IE51" s="4"/>
      <c r="IF51" s="4"/>
      <c r="IG51" s="4"/>
      <c r="IH51" s="599">
        <f>IH53/IH52</f>
        <v>6.3111629556018761E-2</v>
      </c>
      <c r="II51" s="4"/>
      <c r="IJ51" s="4"/>
      <c r="IK51" s="4"/>
      <c r="IL51" s="599">
        <f>SUM(HV51:IH51)</f>
        <v>0.34063952336357139</v>
      </c>
      <c r="IM51" s="4"/>
      <c r="IN51" s="4"/>
      <c r="IO51" s="4"/>
      <c r="IP51" s="599">
        <f>IP53/IP52</f>
        <v>5.2426947267214426E-2</v>
      </c>
      <c r="IQ51" s="4"/>
      <c r="IR51" s="4"/>
      <c r="IS51" s="4"/>
      <c r="IT51" s="599">
        <f>IT53/IT52</f>
        <v>4.3551161950581542E-2</v>
      </c>
      <c r="IU51" s="4"/>
      <c r="IV51" s="4"/>
      <c r="IW51" s="4"/>
      <c r="IX51" s="599">
        <f>IX53/IX52</f>
        <v>3.6178030690562434E-2</v>
      </c>
      <c r="IY51" s="4"/>
      <c r="IZ51" s="4"/>
      <c r="JA51" s="4"/>
      <c r="JB51" s="599">
        <f>JB53/JB52</f>
        <v>3.0053156931437508E-2</v>
      </c>
      <c r="JC51" s="4"/>
      <c r="JD51" s="4"/>
      <c r="JE51" s="4"/>
      <c r="JF51" s="599">
        <f>SUM(IP51:JB51)</f>
        <v>0.1622092968397959</v>
      </c>
      <c r="JG51" s="4"/>
      <c r="JH51" s="4"/>
      <c r="JI51" s="4"/>
      <c r="JJ51" s="599">
        <f>JJ53/JJ52</f>
        <v>2.4965212984387822E-2</v>
      </c>
      <c r="JK51" s="4"/>
      <c r="JL51" s="4"/>
      <c r="JM51" s="4"/>
      <c r="JN51" s="599">
        <f>JN53/JN52</f>
        <v>2.0738648547895974E-2</v>
      </c>
      <c r="JO51" s="4"/>
      <c r="JP51" s="4"/>
      <c r="JQ51" s="4"/>
      <c r="JR51" s="599">
        <f>JR53/JR52</f>
        <v>1.7227633662172587E-2</v>
      </c>
      <c r="JS51" s="4"/>
      <c r="JT51" s="4"/>
      <c r="JU51" s="4"/>
      <c r="JV51" s="599">
        <f>JV53/JV52</f>
        <v>1.4311027110208338E-2</v>
      </c>
      <c r="JW51" s="4"/>
      <c r="JX51" s="4"/>
      <c r="JY51" s="4"/>
      <c r="JZ51" s="599">
        <f>SUM(JJ51:JV51)</f>
        <v>7.7242522304664718E-2</v>
      </c>
      <c r="KA51" s="4"/>
      <c r="KB51" s="4"/>
      <c r="KC51" s="4"/>
      <c r="KD51" s="599">
        <f>KD53/KD52</f>
        <v>1.1888196659232296E-2</v>
      </c>
      <c r="KE51" s="4"/>
      <c r="KF51" s="4"/>
      <c r="KG51" s="4"/>
      <c r="KH51" s="599">
        <f>KH53/KH52</f>
        <v>9.8755469275695115E-3</v>
      </c>
      <c r="KI51" s="4"/>
      <c r="KJ51" s="4"/>
      <c r="KK51" s="4"/>
      <c r="KL51" s="599">
        <f>KL53/KL52</f>
        <v>8.2036350772250397E-3</v>
      </c>
      <c r="KM51" s="4"/>
      <c r="KN51" s="4"/>
      <c r="KO51" s="4"/>
      <c r="KP51" s="599">
        <f>KP53/KP52</f>
        <v>6.8147748143849215E-3</v>
      </c>
      <c r="KQ51" s="4"/>
      <c r="KR51" s="4"/>
      <c r="KS51" s="4"/>
      <c r="KT51" s="599">
        <f>SUM(KD51:KP51)</f>
        <v>3.6782153478411767E-2</v>
      </c>
      <c r="KU51" s="4"/>
      <c r="KV51" s="4"/>
      <c r="KW51" s="4"/>
      <c r="KX51" s="599"/>
      <c r="KY51" s="4"/>
      <c r="KZ51" s="4"/>
      <c r="LA51" s="4"/>
      <c r="LB51" s="599"/>
      <c r="LC51" s="4"/>
      <c r="LD51" s="4"/>
      <c r="LE51" s="4"/>
      <c r="LF51" s="599"/>
      <c r="LG51" s="4"/>
      <c r="LH51" s="4"/>
      <c r="LI51" s="4"/>
      <c r="LJ51" s="599"/>
      <c r="LK51" s="4"/>
      <c r="LL51" s="4"/>
      <c r="LM51" s="4"/>
      <c r="LN51" s="4"/>
      <c r="LO51" s="4"/>
      <c r="LP51" s="4"/>
    </row>
    <row r="52" spans="1:328" s="3" customFormat="1">
      <c r="A52" s="479" t="s">
        <v>292</v>
      </c>
      <c r="B52" s="479"/>
      <c r="C52" s="4"/>
      <c r="D52" s="4"/>
      <c r="E52" s="4"/>
      <c r="F52" s="4"/>
      <c r="H52" s="4"/>
      <c r="I52" s="4"/>
      <c r="J52" s="4"/>
      <c r="L52" s="4"/>
      <c r="M52" s="4"/>
      <c r="N52" s="4"/>
      <c r="P52" s="4"/>
      <c r="Q52" s="4"/>
      <c r="R52" s="4"/>
      <c r="T52" s="4"/>
      <c r="U52" s="4"/>
      <c r="V52" s="4"/>
      <c r="X52" s="4"/>
      <c r="Y52" s="717">
        <v>27.22</v>
      </c>
      <c r="Z52" s="4"/>
      <c r="AB52" s="4"/>
      <c r="AC52" s="4"/>
      <c r="AD52" s="4"/>
      <c r="AF52" s="4"/>
      <c r="AG52" s="4"/>
      <c r="AH52" s="4"/>
      <c r="AJ52" s="4"/>
      <c r="AK52" s="4"/>
      <c r="AL52" s="4"/>
      <c r="AN52" s="4"/>
      <c r="AO52" s="4"/>
      <c r="AP52" s="4"/>
      <c r="AR52" s="4"/>
      <c r="AS52" s="716">
        <v>26.45</v>
      </c>
      <c r="AT52" s="4"/>
      <c r="AV52" s="4"/>
      <c r="AW52" s="4"/>
      <c r="AX52" s="4"/>
      <c r="AZ52" s="4"/>
      <c r="BA52" s="4"/>
      <c r="BB52" s="4"/>
      <c r="BD52" s="4"/>
      <c r="BE52" s="4"/>
      <c r="BF52" s="4"/>
      <c r="BH52" s="4"/>
      <c r="BI52" s="4"/>
      <c r="BJ52" s="4"/>
      <c r="BL52" s="4"/>
      <c r="BM52" s="716">
        <v>31.38</v>
      </c>
      <c r="BN52" s="4"/>
      <c r="BO52" s="4"/>
      <c r="BP52" s="4"/>
      <c r="BQ52" s="721">
        <v>31.8</v>
      </c>
      <c r="BR52" s="4"/>
      <c r="BS52" s="4"/>
      <c r="BT52" s="4"/>
      <c r="BU52" s="721">
        <v>39.07</v>
      </c>
      <c r="BV52" s="4"/>
      <c r="BW52" s="4"/>
      <c r="BX52" s="4"/>
      <c r="BY52" s="721">
        <v>42.83</v>
      </c>
      <c r="BZ52" s="4"/>
      <c r="CA52" s="4"/>
      <c r="CB52" s="4"/>
      <c r="CC52" s="721">
        <v>43.58</v>
      </c>
      <c r="CD52" s="4"/>
      <c r="CE52" s="4"/>
      <c r="CF52" s="4"/>
      <c r="CG52" s="721">
        <f>CC51/CG51*CC52+BY51/CG51*BY52+BU51/CG51*BU52+BQ51/CG51*BQ52</f>
        <v>40.870949074074076</v>
      </c>
      <c r="CH52" s="4"/>
      <c r="CI52" s="4"/>
      <c r="CJ52" s="4"/>
      <c r="CK52" s="721">
        <v>46.01</v>
      </c>
      <c r="CL52" s="4"/>
      <c r="CM52" s="4"/>
      <c r="CN52" s="4"/>
      <c r="CO52" s="721">
        <v>45.09</v>
      </c>
      <c r="CP52" s="4"/>
      <c r="CQ52" s="4"/>
      <c r="CR52" s="4"/>
      <c r="CS52" s="721">
        <v>52.14</v>
      </c>
      <c r="CT52" s="4"/>
      <c r="CU52" s="4"/>
      <c r="CV52" s="4"/>
      <c r="CW52" s="721">
        <f>CW53/CW51</f>
        <v>54.983902439024369</v>
      </c>
      <c r="CX52" s="4"/>
      <c r="CY52" s="4"/>
      <c r="CZ52" s="4"/>
      <c r="DA52" s="721">
        <f>CW51/DA51*CW52+CS51/DA51*CS52+CO51/DA51*CO52+CK51/DA51*CK52</f>
        <v>49.22727272727272</v>
      </c>
      <c r="DB52" s="4"/>
      <c r="DC52" s="4"/>
      <c r="DD52" s="4"/>
      <c r="DE52" s="4"/>
      <c r="DF52" s="721">
        <f>CW52*(1+DCF!$D$29)^(1/4)</f>
        <v>66.189695627119789</v>
      </c>
      <c r="DG52" s="4"/>
      <c r="DH52" s="4"/>
      <c r="DI52" s="4"/>
      <c r="DJ52" s="721">
        <f>DF52*(1+DCF!$D$29)^(1/4)</f>
        <v>79.679244521962644</v>
      </c>
      <c r="DK52" s="4"/>
      <c r="DL52" s="4"/>
      <c r="DM52" s="4"/>
      <c r="DN52" s="721">
        <f>DJ52*(1+DCF!$D$29)^(1/4)</f>
        <v>95.917981604820056</v>
      </c>
      <c r="DO52" s="4"/>
      <c r="DP52" s="4"/>
      <c r="DQ52" s="4"/>
      <c r="DR52" s="721">
        <f>DN52*(1+DCF!$D$29)^(1/4)</f>
        <v>115.46619512195117</v>
      </c>
      <c r="DS52" s="4"/>
      <c r="DT52" s="4"/>
      <c r="DU52" s="4"/>
      <c r="DV52" s="721">
        <f>DR51/DV51*DR52+DN51/DV51*DN52+DJ51/DV51*DJ52+DF51/DV51*DF52</f>
        <v>85.571511618183251</v>
      </c>
      <c r="DW52" s="4"/>
      <c r="DX52" s="4"/>
      <c r="DY52" s="4"/>
      <c r="DZ52" s="721">
        <f>DR52*(1+DCF!$D$29)^(1/4)</f>
        <v>138.99836081695156</v>
      </c>
      <c r="EA52" s="4"/>
      <c r="EB52" s="4"/>
      <c r="EC52" s="4"/>
      <c r="ED52" s="721">
        <f>DZ52*(1+DCF!$D$29)^(1/4)</f>
        <v>167.32641349612155</v>
      </c>
      <c r="EE52" s="4"/>
      <c r="EF52" s="4"/>
      <c r="EG52" s="4"/>
      <c r="EH52" s="721">
        <f>ED52*(1+DCF!$D$29)^(1/4)</f>
        <v>201.42776137012211</v>
      </c>
      <c r="EI52" s="4"/>
      <c r="EJ52" s="4"/>
      <c r="EK52" s="4"/>
      <c r="EL52" s="721">
        <f>EH52*(1+DCF!$D$29)^(1/4)</f>
        <v>242.47900975609747</v>
      </c>
      <c r="EM52" s="4"/>
      <c r="EN52" s="4"/>
      <c r="EO52" s="4"/>
      <c r="EP52" s="721">
        <f>EL51/EP51*EL52+EH51/EP51*EH52+ED51/EP51*ED52+DZ51/EP51*DZ52</f>
        <v>179.7001743981848</v>
      </c>
      <c r="EQ52" s="4"/>
      <c r="ER52" s="4"/>
      <c r="ES52" s="4"/>
      <c r="ET52" s="721">
        <f>EL52*(1+DCF!$D$29)^(1/4)</f>
        <v>291.89655771559831</v>
      </c>
      <c r="EU52" s="4"/>
      <c r="EV52" s="4"/>
      <c r="EW52" s="4"/>
      <c r="EX52" s="721">
        <f>ET52*(1+DCF!$D$29)^(1/4)</f>
        <v>351.3854683418553</v>
      </c>
      <c r="EY52" s="4"/>
      <c r="EZ52" s="4"/>
      <c r="FA52" s="4"/>
      <c r="FB52" s="721">
        <f>EX52*(1+DCF!$D$29)^(1/4)</f>
        <v>422.99829887725645</v>
      </c>
      <c r="FC52" s="4"/>
      <c r="FD52" s="4"/>
      <c r="FE52" s="4"/>
      <c r="FF52" s="721">
        <f>FB52*(1+DCF!$D$29)^(1/4)</f>
        <v>509.20592048780469</v>
      </c>
      <c r="FG52" s="4"/>
      <c r="FH52" s="4"/>
      <c r="FI52" s="4"/>
      <c r="FJ52" s="721">
        <f>FF51/FJ51*FF52+FB51/FJ51*FB52+EX51/FJ51*EX52+ET51/FJ51*ET52</f>
        <v>377.37036623618815</v>
      </c>
      <c r="FK52" s="4"/>
      <c r="FL52" s="4"/>
      <c r="FM52" s="4"/>
      <c r="FN52" s="721">
        <f>FF52*(1+DCF!$D$29)^(1/4)</f>
        <v>612.98277120275645</v>
      </c>
      <c r="FO52" s="4"/>
      <c r="FP52" s="4"/>
      <c r="FQ52" s="4"/>
      <c r="FR52" s="721">
        <f>FN52*(1+DCF!$D$29)^(1/4)</f>
        <v>737.90948351789621</v>
      </c>
      <c r="FS52" s="4"/>
      <c r="FT52" s="4"/>
      <c r="FU52" s="4"/>
      <c r="FV52" s="721">
        <f>FR52*(1+DCF!$D$29)^(1/4)</f>
        <v>888.29642764223865</v>
      </c>
      <c r="FW52" s="4"/>
      <c r="FX52" s="4"/>
      <c r="FY52" s="4"/>
      <c r="FZ52" s="721">
        <f>FV52*(1+DCF!$D$29)^(1/4)</f>
        <v>1069.33243302439</v>
      </c>
      <c r="GA52" s="4"/>
      <c r="GB52" s="4"/>
      <c r="GC52" s="4"/>
      <c r="GD52" s="721">
        <f>FZ51/GD51*FZ52+FV51/GD51*FV52+FR51/GD51*FR52+FN51/GD51*FN52</f>
        <v>792.4777690959952</v>
      </c>
      <c r="GE52" s="4"/>
      <c r="GF52" s="4"/>
      <c r="GG52" s="4"/>
      <c r="GH52" s="721">
        <f>FZ52*(1+DCF!$D$29)^(1/4)</f>
        <v>1287.2638195257887</v>
      </c>
      <c r="GI52" s="4"/>
      <c r="GJ52" s="4"/>
      <c r="GK52" s="4"/>
      <c r="GL52" s="721">
        <f>GH52*(1+DCF!$D$29)^(1/4)</f>
        <v>1549.6099153875821</v>
      </c>
      <c r="GM52" s="4"/>
      <c r="GN52" s="4"/>
      <c r="GO52" s="4"/>
      <c r="GP52" s="721">
        <f>GL52*(1+DCF!$D$29)^(1/4)</f>
        <v>1865.4224980487013</v>
      </c>
      <c r="GQ52" s="4"/>
      <c r="GR52" s="4"/>
      <c r="GS52" s="4"/>
      <c r="GT52" s="721">
        <f>GP52*(1+DCF!$D$29)^(1/4)</f>
        <v>2245.5981093512191</v>
      </c>
      <c r="GU52" s="4"/>
      <c r="GV52" s="4"/>
      <c r="GW52" s="4"/>
      <c r="GX52" s="721">
        <f>GT51/GX51*GT52+GP51/GX51*GP52+GL51/GX51*GL52+GH51/GX51*GH52</f>
        <v>1664.2033151015899</v>
      </c>
      <c r="GY52" s="4"/>
      <c r="GZ52" s="4"/>
      <c r="HA52" s="4"/>
      <c r="HB52" s="721">
        <f>GT52*(1+DCF!$D$29)^(1/4)</f>
        <v>2703.2540210041566</v>
      </c>
      <c r="HC52" s="4"/>
      <c r="HD52" s="4"/>
      <c r="HE52" s="4"/>
      <c r="HF52" s="721">
        <f>HB52*(1+DCF!$D$29)^(1/4)</f>
        <v>3254.1808223139228</v>
      </c>
      <c r="HG52" s="4"/>
      <c r="HH52" s="4"/>
      <c r="HI52" s="4"/>
      <c r="HJ52" s="721">
        <f>HF52*(1+DCF!$D$29)^(1/4)</f>
        <v>3917.3872459022732</v>
      </c>
      <c r="HK52" s="4"/>
      <c r="HL52" s="4"/>
      <c r="HM52" s="4"/>
      <c r="HN52" s="721">
        <f>HJ52*(1+DCF!$D$29)^(1/4)</f>
        <v>4715.7560296375605</v>
      </c>
      <c r="HO52" s="4"/>
      <c r="HP52" s="4"/>
      <c r="HQ52" s="4"/>
      <c r="HR52" s="721">
        <f>HN51/HR51*HN52+HJ51/HR51*HJ52+HF51/HR51*HF52+HB51/HR51*HB52</f>
        <v>3494.8269617133396</v>
      </c>
      <c r="HS52" s="4"/>
      <c r="HT52" s="4"/>
      <c r="HU52" s="4"/>
      <c r="HV52" s="721">
        <f>HN52*(1+DCF!$D$29)^(1/4)</f>
        <v>5676.8334441087291</v>
      </c>
      <c r="HW52" s="4"/>
      <c r="HX52" s="4"/>
      <c r="HY52" s="4"/>
      <c r="HZ52" s="721">
        <f>HV52*(1+DCF!$D$29)^(1/4)</f>
        <v>6833.7797268592385</v>
      </c>
      <c r="IA52" s="4"/>
      <c r="IB52" s="4"/>
      <c r="IC52" s="4"/>
      <c r="ID52" s="721">
        <f>HZ52*(1+DCF!$D$29)^(1/4)</f>
        <v>8226.5132163947746</v>
      </c>
      <c r="IE52" s="4"/>
      <c r="IF52" s="4"/>
      <c r="IG52" s="4"/>
      <c r="IH52" s="721">
        <f>ID52*(1+DCF!$D$29)^(1/4)</f>
        <v>9903.0876622388787</v>
      </c>
      <c r="II52" s="4"/>
      <c r="IJ52" s="4"/>
      <c r="IK52" s="4"/>
      <c r="IL52" s="721">
        <f>IH51/IL51*IH52+ID51/IL51*ID52+HZ51/IL51*HZ52+HV51/IL51*HV52</f>
        <v>7339.1366195980136</v>
      </c>
      <c r="IM52" s="4"/>
      <c r="IN52" s="4"/>
      <c r="IO52" s="4"/>
      <c r="IP52" s="721">
        <f>IH52*(1+DCF!$D$29)^(1/4)</f>
        <v>11921.350232628332</v>
      </c>
      <c r="IQ52" s="4"/>
      <c r="IR52" s="4"/>
      <c r="IS52" s="4"/>
      <c r="IT52" s="721">
        <f>IP52*(1+DCF!$D$29)^(1/4)</f>
        <v>14350.937426404402</v>
      </c>
      <c r="IU52" s="4"/>
      <c r="IV52" s="4"/>
      <c r="IW52" s="4"/>
      <c r="IX52" s="721">
        <f>IT52*(1+DCF!$D$29)^(1/4)</f>
        <v>17275.677754429027</v>
      </c>
      <c r="IY52" s="4"/>
      <c r="IZ52" s="4"/>
      <c r="JA52" s="4"/>
      <c r="JB52" s="721">
        <f>IX52*(1+DCF!$D$29)^(1/4)</f>
        <v>20796.484090701644</v>
      </c>
      <c r="JC52" s="4"/>
      <c r="JD52" s="4"/>
      <c r="JE52" s="4"/>
      <c r="JF52" s="721">
        <f>JB51/JF51*JB52+IX51/JF51*IX52+IT51/JF51*IT52+IP51/JF51*IP52</f>
        <v>15412.18690115583</v>
      </c>
      <c r="JG52" s="4"/>
      <c r="JH52" s="4"/>
      <c r="JI52" s="4"/>
      <c r="JJ52" s="721">
        <f>JB52*(1+DCF!$D$29)^(1/4)</f>
        <v>25034.835488519497</v>
      </c>
      <c r="JK52" s="4"/>
      <c r="JL52" s="4"/>
      <c r="JM52" s="4"/>
      <c r="JN52" s="721">
        <f>JJ52*(1+DCF!$D$29)^(1/4)</f>
        <v>30136.968595449242</v>
      </c>
      <c r="JO52" s="4"/>
      <c r="JP52" s="4"/>
      <c r="JQ52" s="4"/>
      <c r="JR52" s="721">
        <f>JN52*(1+DCF!$D$29)^(1/4)</f>
        <v>36278.923284300952</v>
      </c>
      <c r="JS52" s="4"/>
      <c r="JT52" s="4"/>
      <c r="JU52" s="4"/>
      <c r="JV52" s="721">
        <f>JR52*(1+DCF!$D$29)^(1/4)</f>
        <v>43672.616590473452</v>
      </c>
      <c r="JW52" s="4"/>
      <c r="JX52" s="4"/>
      <c r="JY52" s="4"/>
      <c r="JZ52" s="721">
        <f>JV51/JZ51*JV52+JR51/JZ51*JR52+JN51/JZ51*JN52+JJ51/JZ51*JJ52</f>
        <v>32365.59249242724</v>
      </c>
      <c r="KA52" s="4"/>
      <c r="KB52" s="4"/>
      <c r="KC52" s="4"/>
      <c r="KD52" s="721">
        <f>JV52*(1+DCF!$D$29)^(1/4)</f>
        <v>52573.154525890946</v>
      </c>
      <c r="KE52" s="4"/>
      <c r="KF52" s="4"/>
      <c r="KG52" s="4"/>
      <c r="KH52" s="721">
        <f>KD52*(1+DCF!$D$29)^(1/4)</f>
        <v>63287.634050443412</v>
      </c>
      <c r="KI52" s="4"/>
      <c r="KJ52" s="4"/>
      <c r="KK52" s="4"/>
      <c r="KL52" s="721">
        <f>KH52*(1+DCF!$D$29)^(1/4)</f>
        <v>76185.738897032017</v>
      </c>
      <c r="KM52" s="4"/>
      <c r="KN52" s="4"/>
      <c r="KO52" s="4"/>
      <c r="KP52" s="721">
        <f>KL52*(1+DCF!$D$29)^(1/4)</f>
        <v>91712.494839994266</v>
      </c>
      <c r="KQ52" s="4"/>
      <c r="KR52" s="4"/>
      <c r="KS52" s="4"/>
      <c r="KT52" s="721">
        <f>KP51/KT51*KP52+KL51/KT51*KL52+KH51/KT51*KH52+KD51/KT51*KD52</f>
        <v>67967.744234097219</v>
      </c>
      <c r="KU52" s="4"/>
      <c r="KV52" s="4"/>
      <c r="KW52" s="4"/>
      <c r="KX52" s="721"/>
      <c r="KY52" s="4"/>
      <c r="KZ52" s="4"/>
      <c r="LA52" s="4"/>
      <c r="LB52" s="721"/>
      <c r="LC52" s="4"/>
      <c r="LD52" s="4"/>
      <c r="LE52" s="4"/>
      <c r="LF52" s="721"/>
      <c r="LG52" s="4"/>
      <c r="LH52" s="4"/>
      <c r="LI52" s="4"/>
      <c r="LJ52" s="721"/>
      <c r="LK52" s="4"/>
      <c r="LL52" s="4"/>
      <c r="LM52" s="4"/>
      <c r="LN52" s="4"/>
      <c r="LO52" s="4"/>
      <c r="LP52" s="4"/>
    </row>
    <row r="53" spans="1:328" s="3" customFormat="1">
      <c r="A53" s="479" t="s">
        <v>291</v>
      </c>
      <c r="B53" s="479"/>
      <c r="C53" s="4"/>
      <c r="D53" s="4"/>
      <c r="E53" s="4"/>
      <c r="F53" s="4"/>
      <c r="H53" s="4"/>
      <c r="I53" s="4"/>
      <c r="J53" s="4"/>
      <c r="L53" s="4"/>
      <c r="M53" s="4"/>
      <c r="N53" s="4"/>
      <c r="P53" s="4"/>
      <c r="Q53" s="4"/>
      <c r="R53" s="4"/>
      <c r="T53" s="4"/>
      <c r="U53" s="4"/>
      <c r="V53" s="4"/>
      <c r="X53" s="4"/>
      <c r="Y53" s="718">
        <v>4234</v>
      </c>
      <c r="Z53" s="4"/>
      <c r="AB53" s="4"/>
      <c r="AC53" s="4"/>
      <c r="AD53" s="4"/>
      <c r="AF53" s="4"/>
      <c r="AG53" s="4"/>
      <c r="AH53" s="4"/>
      <c r="AJ53" s="4"/>
      <c r="AK53" s="4"/>
      <c r="AL53" s="4"/>
      <c r="AN53" s="4"/>
      <c r="AO53" s="4"/>
      <c r="AP53" s="4"/>
      <c r="AR53" s="4"/>
      <c r="AS53" s="715">
        <v>3918</v>
      </c>
      <c r="AT53" s="4"/>
      <c r="AV53" s="4"/>
      <c r="AW53" s="4"/>
      <c r="AX53" s="4"/>
      <c r="AZ53" s="4"/>
      <c r="BA53" s="4"/>
      <c r="BB53" s="4"/>
      <c r="BD53" s="4"/>
      <c r="BE53" s="4"/>
      <c r="BF53" s="4"/>
      <c r="BH53" s="4"/>
      <c r="BI53" s="4"/>
      <c r="BJ53" s="4"/>
      <c r="BL53" s="4"/>
      <c r="BM53" s="715">
        <v>3706</v>
      </c>
      <c r="BN53" s="4"/>
      <c r="BO53" s="4"/>
      <c r="BP53" s="4"/>
      <c r="BQ53" s="599">
        <f>BQ52*BQ51</f>
        <v>1621.8</v>
      </c>
      <c r="BR53" s="4"/>
      <c r="BS53" s="4"/>
      <c r="BT53" s="4"/>
      <c r="BU53" s="599">
        <f>BU52*BU51</f>
        <v>4024.21</v>
      </c>
      <c r="BV53" s="4"/>
      <c r="BW53" s="4"/>
      <c r="BX53" s="4"/>
      <c r="BY53" s="599">
        <f>BY52*BY51</f>
        <v>5996.2</v>
      </c>
      <c r="BZ53" s="4"/>
      <c r="CA53" s="4"/>
      <c r="CB53" s="4"/>
      <c r="CC53" s="599">
        <f>CC52*CC51</f>
        <v>6014.04</v>
      </c>
      <c r="CD53" s="4"/>
      <c r="CE53" s="4"/>
      <c r="CF53" s="4"/>
      <c r="CG53" s="599">
        <f>SUM(BQ53:CF53)</f>
        <v>17656.25</v>
      </c>
      <c r="CH53" s="4"/>
      <c r="CI53" s="4"/>
      <c r="CJ53" s="4"/>
      <c r="CK53" s="599">
        <f>CK52*CK51</f>
        <v>5015.09</v>
      </c>
      <c r="CL53" s="4"/>
      <c r="CM53" s="4"/>
      <c r="CN53" s="4"/>
      <c r="CO53" s="599">
        <f>CO52*CO51</f>
        <v>5004.9900000000007</v>
      </c>
      <c r="CP53" s="4"/>
      <c r="CQ53" s="4"/>
      <c r="CR53" s="4"/>
      <c r="CS53" s="599">
        <f>CS52*CS51</f>
        <v>6048.24</v>
      </c>
      <c r="CT53" s="4"/>
      <c r="CU53" s="4"/>
      <c r="CV53" s="4"/>
      <c r="CW53" s="599">
        <f>20577-SUM(CK53:CV53)</f>
        <v>4508.6799999999985</v>
      </c>
      <c r="CX53" s="4"/>
      <c r="CY53" s="4"/>
      <c r="CZ53" s="4"/>
      <c r="DA53" s="599">
        <f>SUM(CK53:CZ53)</f>
        <v>20577</v>
      </c>
      <c r="DB53" s="4"/>
      <c r="DC53" s="4"/>
      <c r="DD53" s="4"/>
      <c r="DE53" s="4"/>
      <c r="DF53" s="599">
        <f>DV53/4</f>
        <v>3375</v>
      </c>
      <c r="DG53" s="4"/>
      <c r="DH53" s="4"/>
      <c r="DI53" s="4"/>
      <c r="DJ53" s="599">
        <f>DV53/4</f>
        <v>3375</v>
      </c>
      <c r="DK53" s="4"/>
      <c r="DL53" s="4"/>
      <c r="DM53" s="4"/>
      <c r="DN53" s="599">
        <f>DV53/4</f>
        <v>3375</v>
      </c>
      <c r="DO53" s="4"/>
      <c r="DP53" s="4"/>
      <c r="DQ53" s="4"/>
      <c r="DR53" s="599">
        <f>DV53/4</f>
        <v>3375</v>
      </c>
      <c r="DS53" s="4"/>
      <c r="DT53" s="4"/>
      <c r="DU53" s="4"/>
      <c r="DV53" s="599">
        <v>13500</v>
      </c>
      <c r="DW53" s="4"/>
      <c r="DX53" s="4"/>
      <c r="DY53" s="4"/>
      <c r="DZ53" s="599">
        <f>EP53/4</f>
        <v>2500</v>
      </c>
      <c r="EA53" s="4"/>
      <c r="EB53" s="4"/>
      <c r="EC53" s="4"/>
      <c r="ED53" s="599">
        <f>EP53/4</f>
        <v>2500</v>
      </c>
      <c r="EE53" s="4"/>
      <c r="EF53" s="4"/>
      <c r="EG53" s="4"/>
      <c r="EH53" s="599">
        <f>EP53/4</f>
        <v>2500</v>
      </c>
      <c r="EI53" s="4"/>
      <c r="EJ53" s="4"/>
      <c r="EK53" s="4"/>
      <c r="EL53" s="599">
        <f>EP53/4</f>
        <v>2500</v>
      </c>
      <c r="EM53" s="4"/>
      <c r="EN53" s="4"/>
      <c r="EO53" s="4"/>
      <c r="EP53" s="599">
        <v>10000</v>
      </c>
      <c r="EQ53" s="4"/>
      <c r="ER53" s="4"/>
      <c r="ES53" s="4"/>
      <c r="ET53" s="599">
        <f>FJ53/4</f>
        <v>625</v>
      </c>
      <c r="EU53" s="4"/>
      <c r="EV53" s="4"/>
      <c r="EW53" s="4"/>
      <c r="EX53" s="599">
        <f>FJ53/4</f>
        <v>625</v>
      </c>
      <c r="EY53" s="4"/>
      <c r="EZ53" s="4"/>
      <c r="FA53" s="4"/>
      <c r="FB53" s="599">
        <f>FJ53/4</f>
        <v>625</v>
      </c>
      <c r="FC53" s="4"/>
      <c r="FD53" s="4"/>
      <c r="FE53" s="4"/>
      <c r="FF53" s="599">
        <f>FJ53/4</f>
        <v>625</v>
      </c>
      <c r="FG53" s="4"/>
      <c r="FH53" s="4"/>
      <c r="FI53" s="4"/>
      <c r="FJ53" s="599">
        <v>2500</v>
      </c>
      <c r="FK53" s="4"/>
      <c r="FL53" s="4"/>
      <c r="FM53" s="4"/>
      <c r="FN53" s="599">
        <f>GD53/4</f>
        <v>625</v>
      </c>
      <c r="FO53" s="4"/>
      <c r="FP53" s="4"/>
      <c r="FQ53" s="4"/>
      <c r="FR53" s="599">
        <f>GD53/4</f>
        <v>625</v>
      </c>
      <c r="FS53" s="4"/>
      <c r="FT53" s="4"/>
      <c r="FU53" s="4"/>
      <c r="FV53" s="599">
        <f>GD53/4</f>
        <v>625</v>
      </c>
      <c r="FW53" s="4"/>
      <c r="FX53" s="4"/>
      <c r="FY53" s="4"/>
      <c r="FZ53" s="599">
        <f>GD53/4</f>
        <v>625</v>
      </c>
      <c r="GA53" s="4"/>
      <c r="GB53" s="4"/>
      <c r="GC53" s="4"/>
      <c r="GD53" s="599">
        <v>2500</v>
      </c>
      <c r="GE53" s="4"/>
      <c r="GF53" s="4"/>
      <c r="GG53" s="4"/>
      <c r="GH53" s="599">
        <f>GX53/4</f>
        <v>625</v>
      </c>
      <c r="GI53" s="4"/>
      <c r="GJ53" s="4"/>
      <c r="GK53" s="4"/>
      <c r="GL53" s="599">
        <f>GX53/4</f>
        <v>625</v>
      </c>
      <c r="GM53" s="4"/>
      <c r="GN53" s="4"/>
      <c r="GO53" s="4"/>
      <c r="GP53" s="599">
        <f>GX53/4</f>
        <v>625</v>
      </c>
      <c r="GQ53" s="4"/>
      <c r="GR53" s="4"/>
      <c r="GS53" s="4"/>
      <c r="GT53" s="599">
        <f>GX53/4</f>
        <v>625</v>
      </c>
      <c r="GU53" s="4"/>
      <c r="GV53" s="4"/>
      <c r="GW53" s="4"/>
      <c r="GX53" s="599">
        <v>2500</v>
      </c>
      <c r="GY53" s="4"/>
      <c r="GZ53" s="4"/>
      <c r="HA53" s="4"/>
      <c r="HB53" s="599">
        <f>HR53/4</f>
        <v>625</v>
      </c>
      <c r="HC53" s="4"/>
      <c r="HD53" s="4"/>
      <c r="HE53" s="4"/>
      <c r="HF53" s="599">
        <f>HR53/4</f>
        <v>625</v>
      </c>
      <c r="HG53" s="4"/>
      <c r="HH53" s="4"/>
      <c r="HI53" s="4"/>
      <c r="HJ53" s="599">
        <f>HR53/4</f>
        <v>625</v>
      </c>
      <c r="HK53" s="4"/>
      <c r="HL53" s="4"/>
      <c r="HM53" s="4"/>
      <c r="HN53" s="599">
        <f>HR53/4</f>
        <v>625</v>
      </c>
      <c r="HO53" s="4"/>
      <c r="HP53" s="4"/>
      <c r="HQ53" s="4"/>
      <c r="HR53" s="599">
        <v>2500</v>
      </c>
      <c r="HS53" s="4"/>
      <c r="HT53" s="4"/>
      <c r="HU53" s="4"/>
      <c r="HV53" s="599">
        <f>IL53/4</f>
        <v>625</v>
      </c>
      <c r="HW53" s="4"/>
      <c r="HX53" s="4"/>
      <c r="HY53" s="4"/>
      <c r="HZ53" s="599">
        <f>IL53/4</f>
        <v>625</v>
      </c>
      <c r="IA53" s="4"/>
      <c r="IB53" s="4"/>
      <c r="IC53" s="4"/>
      <c r="ID53" s="599">
        <f>IL53/4</f>
        <v>625</v>
      </c>
      <c r="IE53" s="4"/>
      <c r="IF53" s="4"/>
      <c r="IG53" s="4"/>
      <c r="IH53" s="599">
        <f>IL53/4</f>
        <v>625</v>
      </c>
      <c r="II53" s="4"/>
      <c r="IJ53" s="4"/>
      <c r="IK53" s="4"/>
      <c r="IL53" s="599">
        <v>2500</v>
      </c>
      <c r="IM53" s="4"/>
      <c r="IN53" s="4"/>
      <c r="IO53" s="4"/>
      <c r="IP53" s="599">
        <f>JF53/4</f>
        <v>625</v>
      </c>
      <c r="IQ53" s="4"/>
      <c r="IR53" s="4"/>
      <c r="IS53" s="4"/>
      <c r="IT53" s="599">
        <f>JF53/4</f>
        <v>625</v>
      </c>
      <c r="IU53" s="4"/>
      <c r="IV53" s="4"/>
      <c r="IW53" s="4"/>
      <c r="IX53" s="599">
        <f>JF53/4</f>
        <v>625</v>
      </c>
      <c r="IY53" s="4"/>
      <c r="IZ53" s="4"/>
      <c r="JA53" s="4"/>
      <c r="JB53" s="599">
        <f>JF53/4</f>
        <v>625</v>
      </c>
      <c r="JC53" s="4"/>
      <c r="JD53" s="4"/>
      <c r="JE53" s="4"/>
      <c r="JF53" s="599">
        <v>2500</v>
      </c>
      <c r="JG53" s="4"/>
      <c r="JH53" s="4"/>
      <c r="JI53" s="4"/>
      <c r="JJ53" s="599">
        <f>JZ53/4</f>
        <v>625</v>
      </c>
      <c r="JK53" s="4"/>
      <c r="JL53" s="4"/>
      <c r="JM53" s="4"/>
      <c r="JN53" s="599">
        <f>JZ53/4</f>
        <v>625</v>
      </c>
      <c r="JO53" s="4"/>
      <c r="JP53" s="4"/>
      <c r="JQ53" s="4"/>
      <c r="JR53" s="599">
        <f>JZ53/4</f>
        <v>625</v>
      </c>
      <c r="JS53" s="4"/>
      <c r="JT53" s="4"/>
      <c r="JU53" s="4"/>
      <c r="JV53" s="599">
        <f>JZ53/4</f>
        <v>625</v>
      </c>
      <c r="JW53" s="4"/>
      <c r="JX53" s="4"/>
      <c r="JY53" s="4"/>
      <c r="JZ53" s="599">
        <v>2500</v>
      </c>
      <c r="KA53" s="4"/>
      <c r="KB53" s="4"/>
      <c r="KC53" s="4"/>
      <c r="KD53" s="599">
        <f>KT53/4</f>
        <v>625</v>
      </c>
      <c r="KE53" s="4"/>
      <c r="KF53" s="4"/>
      <c r="KG53" s="4"/>
      <c r="KH53" s="599">
        <f>KT53/4</f>
        <v>625</v>
      </c>
      <c r="KI53" s="4"/>
      <c r="KJ53" s="4"/>
      <c r="KK53" s="4"/>
      <c r="KL53" s="599">
        <f>KT53/4</f>
        <v>625</v>
      </c>
      <c r="KM53" s="4"/>
      <c r="KN53" s="4"/>
      <c r="KO53" s="4"/>
      <c r="KP53" s="599">
        <f>KT53/4</f>
        <v>625</v>
      </c>
      <c r="KQ53" s="4"/>
      <c r="KR53" s="4"/>
      <c r="KS53" s="4"/>
      <c r="KT53" s="599">
        <v>2500</v>
      </c>
      <c r="KU53" s="4"/>
      <c r="KV53" s="4"/>
      <c r="KW53" s="4"/>
      <c r="KX53" s="599"/>
      <c r="KY53" s="4"/>
      <c r="KZ53" s="4"/>
      <c r="LA53" s="4"/>
      <c r="LB53" s="599"/>
      <c r="LC53" s="4"/>
      <c r="LD53" s="4"/>
      <c r="LE53" s="4"/>
      <c r="LF53" s="599"/>
      <c r="LG53" s="4"/>
      <c r="LH53" s="4"/>
      <c r="LI53" s="4"/>
      <c r="LJ53" s="599"/>
      <c r="LK53" s="4"/>
      <c r="LL53" s="4"/>
      <c r="LM53" s="4"/>
      <c r="LN53" s="4"/>
      <c r="LO53" s="4"/>
      <c r="LP53" s="4"/>
    </row>
    <row r="54" spans="1:328" s="3" customFormat="1">
      <c r="A54" s="479"/>
      <c r="B54" s="479"/>
      <c r="C54" s="4"/>
      <c r="D54" s="4"/>
      <c r="E54" s="4"/>
      <c r="F54" s="4"/>
      <c r="H54" s="4"/>
      <c r="I54" s="4"/>
      <c r="J54" s="4"/>
      <c r="L54" s="4"/>
      <c r="M54" s="4"/>
      <c r="N54" s="4"/>
      <c r="P54" s="4"/>
      <c r="Q54" s="4"/>
      <c r="R54" s="4"/>
      <c r="T54" s="4"/>
      <c r="U54" s="4"/>
      <c r="V54" s="4"/>
      <c r="X54" s="4"/>
      <c r="Y54" s="4"/>
      <c r="Z54" s="4"/>
      <c r="AB54" s="4"/>
      <c r="AC54" s="4"/>
      <c r="AD54" s="4"/>
      <c r="AF54" s="4"/>
      <c r="AG54" s="4"/>
      <c r="AH54" s="4"/>
      <c r="AJ54" s="4"/>
      <c r="AK54" s="4"/>
      <c r="AL54" s="4"/>
      <c r="AN54" s="4"/>
      <c r="AO54" s="4"/>
      <c r="AP54" s="4"/>
      <c r="AR54" s="4"/>
      <c r="AS54" s="4"/>
      <c r="AT54" s="4"/>
      <c r="AV54" s="4"/>
      <c r="AW54" s="4"/>
      <c r="AX54" s="4"/>
      <c r="AZ54" s="4"/>
      <c r="BA54" s="4"/>
      <c r="BB54" s="4"/>
      <c r="BD54" s="4"/>
      <c r="BE54" s="4"/>
      <c r="BF54" s="4"/>
      <c r="BH54" s="4"/>
      <c r="BI54" s="4"/>
      <c r="BJ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</row>
    <row r="55" spans="1:328" s="3" customFormat="1">
      <c r="A55" s="480" t="s">
        <v>294</v>
      </c>
      <c r="B55" s="479"/>
      <c r="C55" s="4"/>
      <c r="D55" s="4"/>
      <c r="E55" s="4"/>
      <c r="F55" s="4"/>
      <c r="H55" s="4"/>
      <c r="I55" s="722">
        <f>'Integrated Financial Statements'!I55</f>
        <v>5112</v>
      </c>
      <c r="J55" s="4"/>
      <c r="L55" s="4"/>
      <c r="M55" s="722">
        <f>'Integrated Financial Statements'!M55</f>
        <v>5117</v>
      </c>
      <c r="N55" s="4"/>
      <c r="P55" s="4"/>
      <c r="Q55" s="722">
        <f>'Integrated Financial Statements'!Q55</f>
        <v>5102</v>
      </c>
      <c r="R55" s="4"/>
      <c r="T55" s="4"/>
      <c r="U55" s="722">
        <f>'Integrated Financial Statements'!U55</f>
        <v>5086</v>
      </c>
      <c r="V55" s="4"/>
      <c r="X55" s="4"/>
      <c r="Y55" s="722">
        <f>'Integrated Financial Statements'!Y55</f>
        <v>5104</v>
      </c>
      <c r="Z55" s="4"/>
      <c r="AB55" s="4"/>
      <c r="AC55" s="722">
        <f>'Integrated Financial Statements'!AC55</f>
        <v>5080</v>
      </c>
      <c r="AD55" s="4"/>
      <c r="AF55" s="4"/>
      <c r="AG55" s="722">
        <f>'Integrated Financial Statements'!AG55</f>
        <v>5070</v>
      </c>
      <c r="AH55" s="4"/>
      <c r="AJ55" s="4"/>
      <c r="AK55" s="722">
        <f>'Integrated Financial Statements'!AK55</f>
        <v>5032</v>
      </c>
      <c r="AL55" s="4"/>
      <c r="AN55" s="4"/>
      <c r="AO55" s="722">
        <f>'Integrated Financial Statements'!AO55</f>
        <v>5031</v>
      </c>
      <c r="AP55" s="4"/>
      <c r="AR55" s="4"/>
      <c r="AS55" s="722">
        <f>'Integrated Financial Statements'!AS55</f>
        <v>5053</v>
      </c>
      <c r="AT55" s="4"/>
      <c r="AV55" s="4"/>
      <c r="AW55" s="722">
        <f>'Integrated Financial Statements'!AW55</f>
        <v>5027</v>
      </c>
      <c r="AX55" s="4"/>
      <c r="AZ55" s="4"/>
      <c r="BA55" s="722">
        <f>'Integrated Financial Statements'!BA55</f>
        <v>5015</v>
      </c>
      <c r="BB55" s="4"/>
      <c r="BD55" s="4"/>
      <c r="BE55" s="722">
        <f>'Integrated Financial Statements'!BE55</f>
        <v>5005</v>
      </c>
      <c r="BF55" s="4"/>
      <c r="BH55" s="4"/>
      <c r="BI55" s="722">
        <f>'Integrated Financial Statements'!BI55</f>
        <v>4993</v>
      </c>
      <c r="BJ55" s="4"/>
      <c r="BL55" s="4"/>
      <c r="BM55" s="722">
        <f>'Integrated Financial Statements'!BM55</f>
        <v>5010</v>
      </c>
      <c r="BN55" s="4"/>
      <c r="BP55" s="4"/>
      <c r="BQ55" s="722">
        <f>'Integrated Financial Statements'!BQ55</f>
        <v>4959</v>
      </c>
      <c r="BR55" s="4"/>
      <c r="BT55" s="4"/>
      <c r="BU55" s="722">
        <f>'Integrated Financial Statements'!BU55</f>
        <v>4924</v>
      </c>
      <c r="BV55" s="4"/>
      <c r="BX55" s="4"/>
      <c r="BY55" s="722">
        <f>'Integrated Financial Statements'!BY55</f>
        <v>4791</v>
      </c>
      <c r="BZ55" s="4"/>
      <c r="CB55" s="4"/>
      <c r="CC55" s="722">
        <f>'Integrated Financial Statements'!CC55</f>
        <v>4672</v>
      </c>
      <c r="CD55" s="4"/>
      <c r="CE55" s="4"/>
      <c r="CF55" s="4"/>
      <c r="CG55" s="722">
        <f>'Integrated Financial Statements'!CG55</f>
        <v>4837</v>
      </c>
      <c r="CH55" s="4"/>
      <c r="CI55" s="4"/>
      <c r="CJ55" s="4"/>
      <c r="CK55" s="722">
        <f>'Integrated Financial Statements'!CK55</f>
        <v>4565</v>
      </c>
      <c r="CL55" s="4"/>
      <c r="CM55" s="4"/>
      <c r="CN55" s="4"/>
      <c r="CO55" s="722">
        <f>'Integrated Financial Statements'!CO55</f>
        <v>4470</v>
      </c>
      <c r="CP55" s="4"/>
      <c r="CQ55" s="4"/>
      <c r="CR55" s="4"/>
      <c r="CS55" s="722">
        <f>'Integrated Financial Statements'!CS55</f>
        <v>4370</v>
      </c>
      <c r="CT55" s="4"/>
      <c r="CU55" s="4"/>
      <c r="CV55" s="4"/>
      <c r="CW55" s="722">
        <f>'Integrated Financial Statements'!CW55</f>
        <v>4269</v>
      </c>
      <c r="CX55" s="4"/>
      <c r="CY55" s="4"/>
      <c r="CZ55" s="4"/>
      <c r="DA55" s="722">
        <f>'Integrated Financial Statements'!DA55</f>
        <v>4419</v>
      </c>
      <c r="DB55" s="4"/>
      <c r="DC55" s="4"/>
      <c r="DD55" s="4"/>
      <c r="DE55" s="4"/>
      <c r="DF55" s="722">
        <f>'Integrated Financial Statements'!CW55-DF51</f>
        <v>4218.0101900602003</v>
      </c>
      <c r="DG55" s="4"/>
      <c r="DH55" s="4"/>
      <c r="DI55" s="4"/>
      <c r="DJ55" s="722">
        <f>DF55-DJ51</f>
        <v>4175.6528607425298</v>
      </c>
      <c r="DK55" s="4"/>
      <c r="DL55" s="4"/>
      <c r="DM55" s="4"/>
      <c r="DN55" s="722">
        <f>DJ55-DN51</f>
        <v>4140.4665490256621</v>
      </c>
      <c r="DO55" s="4"/>
      <c r="DP55" s="4"/>
      <c r="DQ55" s="4"/>
      <c r="DR55" s="722">
        <f>DN55-DR51</f>
        <v>4111.2372148778149</v>
      </c>
      <c r="DS55" s="4"/>
      <c r="DT55" s="4"/>
      <c r="DU55" s="4"/>
      <c r="DV55" s="722">
        <f>DR55</f>
        <v>4111.2372148778149</v>
      </c>
      <c r="DW55" s="4"/>
      <c r="DX55" s="4"/>
      <c r="DY55" s="4"/>
      <c r="DZ55" s="722">
        <f>DV55-DZ51</f>
        <v>4093.2513912658928</v>
      </c>
      <c r="EA55" s="4"/>
      <c r="EB55" s="4"/>
      <c r="EC55" s="4"/>
      <c r="ED55" s="722">
        <f>DZ55-ED51</f>
        <v>4078.3105343637162</v>
      </c>
      <c r="EE55" s="4"/>
      <c r="EF55" s="4"/>
      <c r="EG55" s="4"/>
      <c r="EH55" s="722">
        <f>ED55-EH51</f>
        <v>4065.8991369327223</v>
      </c>
      <c r="EI55" s="4"/>
      <c r="EJ55" s="4"/>
      <c r="EK55" s="4"/>
      <c r="EL55" s="722">
        <f>EH55-EL51</f>
        <v>4055.5889661574674</v>
      </c>
      <c r="EM55" s="4"/>
      <c r="EN55" s="4"/>
      <c r="EO55" s="4"/>
      <c r="EP55" s="722">
        <f>EL55</f>
        <v>4055.5889661574674</v>
      </c>
      <c r="EQ55" s="4"/>
      <c r="ER55" s="4"/>
      <c r="ES55" s="4"/>
      <c r="ET55" s="722">
        <f>EP55-ET51</f>
        <v>4053.4477966798577</v>
      </c>
      <c r="EU55" s="4"/>
      <c r="EV55" s="4"/>
      <c r="EW55" s="4"/>
      <c r="EX55" s="722">
        <f>ET55-EX51</f>
        <v>4051.6691232391222</v>
      </c>
      <c r="EY55" s="4"/>
      <c r="EZ55" s="4"/>
      <c r="FA55" s="4"/>
      <c r="FB55" s="722">
        <f>EX55-FB51</f>
        <v>4050.1915759259086</v>
      </c>
      <c r="FC55" s="4"/>
      <c r="FD55" s="4"/>
      <c r="FE55" s="4"/>
      <c r="FF55" s="722">
        <f>FB55-FF51</f>
        <v>4048.9641746431403</v>
      </c>
      <c r="FG55" s="4"/>
      <c r="FH55" s="4"/>
      <c r="FI55" s="4"/>
      <c r="FJ55" s="722">
        <f>FF55</f>
        <v>4048.9641746431403</v>
      </c>
      <c r="FK55" s="4"/>
      <c r="FL55" s="4"/>
      <c r="FM55" s="4"/>
      <c r="FN55" s="722">
        <f>FJ55-FN51</f>
        <v>4047.9445701299928</v>
      </c>
      <c r="FO55" s="4"/>
      <c r="FP55" s="4"/>
      <c r="FQ55" s="4"/>
      <c r="FR55" s="722">
        <f>FN55-FR51</f>
        <v>4047.0975827772618</v>
      </c>
      <c r="FS55" s="4"/>
      <c r="FT55" s="4"/>
      <c r="FU55" s="4"/>
      <c r="FV55" s="722">
        <f>FR55-FV51</f>
        <v>4046.3939888185887</v>
      </c>
      <c r="FW55" s="4"/>
      <c r="FX55" s="4"/>
      <c r="FY55" s="4"/>
      <c r="FZ55" s="722">
        <f>FV55-FZ51</f>
        <v>4045.8095120172702</v>
      </c>
      <c r="GA55" s="4"/>
      <c r="GB55" s="4"/>
      <c r="GC55" s="4"/>
      <c r="GD55" s="722">
        <f>FZ55</f>
        <v>4045.8095120172702</v>
      </c>
      <c r="GE55" s="4"/>
      <c r="GF55" s="4"/>
      <c r="GG55" s="4"/>
      <c r="GH55" s="722">
        <f>GD55-GH51</f>
        <v>4045.3239860586286</v>
      </c>
      <c r="GI55" s="4"/>
      <c r="GJ55" s="4"/>
      <c r="GK55" s="4"/>
      <c r="GL55" s="722">
        <f>GH55-GL51</f>
        <v>4044.9206587478043</v>
      </c>
      <c r="GM55" s="4"/>
      <c r="GN55" s="4"/>
      <c r="GO55" s="4"/>
      <c r="GP55" s="722">
        <f>GL55-GP51</f>
        <v>4044.5856140055789</v>
      </c>
      <c r="GQ55" s="4"/>
      <c r="GR55" s="4"/>
      <c r="GS55" s="4"/>
      <c r="GT55" s="722">
        <f>GP55-GT51</f>
        <v>4044.3072917192367</v>
      </c>
      <c r="GU55" s="4"/>
      <c r="GV55" s="4"/>
      <c r="GW55" s="4"/>
      <c r="GX55" s="722">
        <f>GT55</f>
        <v>4044.3072917192367</v>
      </c>
      <c r="GY55" s="4"/>
      <c r="GZ55" s="4"/>
      <c r="HA55" s="4"/>
      <c r="HB55" s="722">
        <f>GX55-HB51</f>
        <v>4044.0760888817881</v>
      </c>
      <c r="HC55" s="4"/>
      <c r="HD55" s="4"/>
      <c r="HE55" s="4"/>
      <c r="HF55" s="722">
        <f>HB55-HF51</f>
        <v>4043.8840282575861</v>
      </c>
      <c r="HG55" s="4"/>
      <c r="HH55" s="4"/>
      <c r="HI55" s="4"/>
      <c r="HJ55" s="722">
        <f>HF55-HJ51</f>
        <v>4043.7244831422408</v>
      </c>
      <c r="HK55" s="4"/>
      <c r="HL55" s="4"/>
      <c r="HM55" s="4"/>
      <c r="HN55" s="722">
        <f>HJ55-HN51</f>
        <v>4043.5919487201731</v>
      </c>
      <c r="HO55" s="4"/>
      <c r="HP55" s="4"/>
      <c r="HQ55" s="4"/>
      <c r="HR55" s="722">
        <f>HN55</f>
        <v>4043.5919487201731</v>
      </c>
      <c r="HS55" s="4"/>
      <c r="HT55" s="4"/>
      <c r="HU55" s="4"/>
      <c r="HV55" s="722">
        <f>HR55-HV51</f>
        <v>4043.4818521309121</v>
      </c>
      <c r="HW55" s="4"/>
      <c r="HX55" s="4"/>
      <c r="HY55" s="4"/>
      <c r="HZ55" s="722">
        <f>HV55-HZ51</f>
        <v>4043.3903946908158</v>
      </c>
      <c r="IA55" s="4"/>
      <c r="IB55" s="4"/>
      <c r="IC55" s="4"/>
      <c r="ID55" s="722">
        <f>HZ55-ID51</f>
        <v>4043.3144208263657</v>
      </c>
      <c r="IE55" s="4"/>
      <c r="IF55" s="4"/>
      <c r="IG55" s="4"/>
      <c r="IH55" s="722">
        <f>ID55-IH51</f>
        <v>4043.2513091968099</v>
      </c>
      <c r="II55" s="4"/>
      <c r="IJ55" s="4"/>
      <c r="IK55" s="4"/>
      <c r="IL55" s="722">
        <f>IH55</f>
        <v>4043.2513091968099</v>
      </c>
      <c r="IM55" s="4"/>
      <c r="IN55" s="4"/>
      <c r="IO55" s="4"/>
      <c r="IP55" s="722">
        <f>IL55-IP51</f>
        <v>4043.1988822495427</v>
      </c>
      <c r="IQ55" s="4"/>
      <c r="IR55" s="4"/>
      <c r="IS55" s="4"/>
      <c r="IT55" s="722">
        <f>IP55-IT51</f>
        <v>4043.155331087592</v>
      </c>
      <c r="IU55" s="4"/>
      <c r="IV55" s="4"/>
      <c r="IW55" s="4"/>
      <c r="IX55" s="722">
        <f>IT55-IX51</f>
        <v>4043.1191530569013</v>
      </c>
      <c r="IY55" s="4"/>
      <c r="IZ55" s="4"/>
      <c r="JA55" s="4"/>
      <c r="JB55" s="722">
        <f>IX55-JB51</f>
        <v>4043.0890998999698</v>
      </c>
      <c r="JC55" s="4"/>
      <c r="JD55" s="4"/>
      <c r="JE55" s="4"/>
      <c r="JF55" s="722">
        <f>JB55</f>
        <v>4043.0890998999698</v>
      </c>
      <c r="JG55" s="4"/>
      <c r="JH55" s="4"/>
      <c r="JI55" s="4"/>
      <c r="JJ55" s="722">
        <f>JF55-JJ51</f>
        <v>4043.0641346869857</v>
      </c>
      <c r="JK55" s="4"/>
      <c r="JL55" s="4"/>
      <c r="JM55" s="4"/>
      <c r="JN55" s="722">
        <f>JJ55-JN51</f>
        <v>4043.0433960384375</v>
      </c>
      <c r="JO55" s="4"/>
      <c r="JP55" s="4"/>
      <c r="JQ55" s="4"/>
      <c r="JR55" s="722">
        <f>JN55-JR51</f>
        <v>4043.0261684047755</v>
      </c>
      <c r="JS55" s="4"/>
      <c r="JT55" s="4"/>
      <c r="JU55" s="4"/>
      <c r="JV55" s="722">
        <f>JR55-JV51</f>
        <v>4043.0118573776654</v>
      </c>
      <c r="JW55" s="4"/>
      <c r="JX55" s="4"/>
      <c r="JY55" s="4"/>
      <c r="JZ55" s="722">
        <f>JV55</f>
        <v>4043.0118573776654</v>
      </c>
      <c r="KA55" s="4"/>
      <c r="KB55" s="4"/>
      <c r="KC55" s="4"/>
      <c r="KD55" s="722">
        <f>JZ55-KD51</f>
        <v>4042.9999691810062</v>
      </c>
      <c r="KE55" s="4"/>
      <c r="KF55" s="4"/>
      <c r="KG55" s="4"/>
      <c r="KH55" s="722">
        <f>KD55-KH51</f>
        <v>4042.9900936340787</v>
      </c>
      <c r="KI55" s="4"/>
      <c r="KJ55" s="4"/>
      <c r="KK55" s="4"/>
      <c r="KL55" s="722">
        <f>KH55-KL51</f>
        <v>4042.9818899990014</v>
      </c>
      <c r="KM55" s="4"/>
      <c r="KN55" s="4"/>
      <c r="KO55" s="4"/>
      <c r="KP55" s="722">
        <f>KL55-KP51</f>
        <v>4042.9750752241871</v>
      </c>
      <c r="KQ55" s="4"/>
      <c r="KR55" s="4"/>
      <c r="KS55" s="4"/>
      <c r="KT55" s="722">
        <f>KP55</f>
        <v>4042.9750752241871</v>
      </c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</row>
    <row r="56" spans="1:328" s="3" customFormat="1">
      <c r="A56" s="480" t="s">
        <v>295</v>
      </c>
      <c r="B56" s="479"/>
      <c r="C56" s="4"/>
      <c r="D56" s="4"/>
      <c r="E56" s="4"/>
      <c r="F56" s="4"/>
      <c r="H56" s="4"/>
      <c r="I56" s="727">
        <f>'Integrated Financial Statements'!I57-'Integrated Financial Statements'!I55</f>
        <v>44</v>
      </c>
      <c r="J56" s="4"/>
      <c r="L56" s="4"/>
      <c r="M56" s="727">
        <f>'Integrated Financial Statements'!M57-'Integrated Financial Statements'!M55</f>
        <v>43</v>
      </c>
      <c r="N56" s="4"/>
      <c r="P56" s="4"/>
      <c r="Q56" s="727">
        <f>'Integrated Financial Statements'!Q57-'Integrated Financial Statements'!Q55</f>
        <v>46</v>
      </c>
      <c r="R56" s="4"/>
      <c r="T56" s="4"/>
      <c r="U56" s="727">
        <f>'Integrated Financial Statements'!U57-'Integrated Financial Statements'!U55</f>
        <v>45</v>
      </c>
      <c r="V56" s="4"/>
      <c r="X56" s="4"/>
      <c r="Y56" s="727">
        <f>'Integrated Financial Statements'!Y57-'Integrated Financial Statements'!Y55</f>
        <v>42</v>
      </c>
      <c r="Z56" s="4"/>
      <c r="AB56" s="4"/>
      <c r="AC56" s="727">
        <f>'Integrated Financial Statements'!AC57-'Integrated Financial Statements'!AC55</f>
        <v>33</v>
      </c>
      <c r="AD56" s="4"/>
      <c r="AF56" s="4"/>
      <c r="AG56" s="727">
        <f>'Integrated Financial Statements'!AG57-'Integrated Financial Statements'!AG55</f>
        <v>27</v>
      </c>
      <c r="AH56" s="4"/>
      <c r="AJ56" s="4"/>
      <c r="AK56" s="727">
        <f>'Integrated Financial Statements'!AK57-'Integrated Financial Statements'!AK55</f>
        <v>33</v>
      </c>
      <c r="AL56" s="4"/>
      <c r="AN56" s="4"/>
      <c r="AO56" s="727">
        <f>'Integrated Financial Statements'!AO57-'Integrated Financial Statements'!AO55</f>
        <v>36</v>
      </c>
      <c r="AP56" s="4"/>
      <c r="AR56" s="4"/>
      <c r="AS56" s="727">
        <f>'Integrated Financial Statements'!AS57-'Integrated Financial Statements'!AS55</f>
        <v>35</v>
      </c>
      <c r="AT56" s="4"/>
      <c r="AV56" s="4"/>
      <c r="AW56" s="727">
        <f>'Integrated Financial Statements'!AW57-'Integrated Financial Statements'!AW55</f>
        <v>39</v>
      </c>
      <c r="AX56" s="4"/>
      <c r="AZ56" s="4"/>
      <c r="BA56" s="727">
        <f>'Integrated Financial Statements'!BA57-'Integrated Financial Statements'!BA55</f>
        <v>25</v>
      </c>
      <c r="BB56" s="4"/>
      <c r="BD56" s="4"/>
      <c r="BE56" s="727">
        <f>'Integrated Financial Statements'!BE57-'Integrated Financial Statements'!BE55</f>
        <v>40</v>
      </c>
      <c r="BF56" s="4"/>
      <c r="BH56" s="4"/>
      <c r="BI56" s="727">
        <f>'Integrated Financial Statements'!BI57-'Integrated Financial Statements'!BI55</f>
        <v>34</v>
      </c>
      <c r="BJ56" s="4"/>
      <c r="BL56" s="4"/>
      <c r="BM56" s="727">
        <f>'Integrated Financial Statements'!BM57-'Integrated Financial Statements'!BM55</f>
        <v>39</v>
      </c>
      <c r="BN56" s="4"/>
      <c r="BO56" s="4"/>
      <c r="BP56" s="4"/>
      <c r="BQ56" s="727">
        <f>'Integrated Financial Statements'!BQ57-'Integrated Financial Statements'!BQ55</f>
        <v>35</v>
      </c>
      <c r="BR56" s="4"/>
      <c r="BT56" s="4"/>
      <c r="BU56" s="727">
        <f>'Integrated Financial Statements'!BU57-'Integrated Financial Statements'!BU55</f>
        <v>0</v>
      </c>
      <c r="BV56" s="4"/>
      <c r="BX56" s="4"/>
      <c r="BY56" s="727">
        <f>'Integrated Financial Statements'!BY57-'Integrated Financial Statements'!BY55</f>
        <v>53</v>
      </c>
      <c r="BZ56" s="4"/>
      <c r="CB56" s="4"/>
      <c r="CC56" s="727">
        <f>'Integrated Financial Statements'!CC57-'Integrated Financial Statements'!CC55</f>
        <v>50</v>
      </c>
      <c r="CD56" s="4"/>
      <c r="CF56" s="4"/>
      <c r="CG56" s="727">
        <f>'Integrated Financial Statements'!CG57-'Integrated Financial Statements'!CG55</f>
        <v>44</v>
      </c>
      <c r="CH56" s="4"/>
      <c r="CI56" s="4"/>
      <c r="CJ56" s="4"/>
      <c r="CK56" s="727">
        <f>'Integrated Financial Statements'!CK57-'Integrated Financial Statements'!CK55</f>
        <v>49</v>
      </c>
      <c r="CL56" s="4"/>
      <c r="CM56" s="4"/>
      <c r="CN56" s="4"/>
      <c r="CO56" s="727">
        <f>'Integrated Financial Statements'!CO57-'Integrated Financial Statements'!CO55</f>
        <v>35</v>
      </c>
      <c r="CP56" s="4"/>
      <c r="CQ56" s="4"/>
      <c r="CR56" s="4"/>
      <c r="CS56" s="727">
        <f>'Integrated Financial Statements'!CS57-'Integrated Financial Statements'!CS55</f>
        <v>45</v>
      </c>
      <c r="CT56" s="4"/>
      <c r="CU56" s="4"/>
      <c r="CV56" s="4"/>
      <c r="CW56" s="727">
        <f>'Integrated Financial Statements'!CW57-'Integrated Financial Statements'!CW55</f>
        <v>38</v>
      </c>
      <c r="CX56" s="4"/>
      <c r="CY56" s="4"/>
      <c r="CZ56" s="4"/>
      <c r="DA56" s="727">
        <f>'Integrated Financial Statements'!DA57-'Integrated Financial Statements'!DA55</f>
        <v>34</v>
      </c>
      <c r="DB56" s="4"/>
      <c r="DC56" s="4"/>
      <c r="DD56" s="4"/>
      <c r="DE56" s="4"/>
      <c r="DF56" s="722">
        <f>DF55*DF57</f>
        <v>33.516684716860503</v>
      </c>
      <c r="DG56" s="4"/>
      <c r="DH56" s="4"/>
      <c r="DI56" s="4"/>
      <c r="DJ56" s="722">
        <f>DJ55*DJ57</f>
        <v>33.180109604848191</v>
      </c>
      <c r="DK56" s="4"/>
      <c r="DL56" s="4"/>
      <c r="DM56" s="4"/>
      <c r="DN56" s="722">
        <f>DN55*DN57</f>
        <v>32.900516037496807</v>
      </c>
      <c r="DO56" s="4"/>
      <c r="DP56" s="4"/>
      <c r="DQ56" s="4"/>
      <c r="DR56" s="722">
        <f>DR55*DR57</f>
        <v>32.66825714456531</v>
      </c>
      <c r="DS56" s="4"/>
      <c r="DT56" s="4"/>
      <c r="DU56" s="4"/>
      <c r="DV56" s="722">
        <f>DV55*DV57</f>
        <v>32.66825714456531</v>
      </c>
      <c r="DW56" s="4"/>
      <c r="DX56" s="4"/>
      <c r="DY56" s="4"/>
      <c r="DZ56" s="722">
        <f>DZ55*DZ57</f>
        <v>32.525340187940969</v>
      </c>
      <c r="EA56" s="4"/>
      <c r="EB56" s="4"/>
      <c r="EC56" s="4"/>
      <c r="ED56" s="722">
        <f>ED55*ED57</f>
        <v>32.406618808042445</v>
      </c>
      <c r="EE56" s="4"/>
      <c r="EF56" s="4"/>
      <c r="EG56" s="4"/>
      <c r="EH56" s="722">
        <f>EH55*EH57</f>
        <v>32.307996738429964</v>
      </c>
      <c r="EI56" s="4"/>
      <c r="EJ56" s="4"/>
      <c r="EK56" s="4"/>
      <c r="EL56" s="722">
        <f>EL55*EL57</f>
        <v>32.226071203004388</v>
      </c>
      <c r="EM56" s="4"/>
      <c r="EN56" s="4"/>
      <c r="EO56" s="4"/>
      <c r="EP56" s="722">
        <f>EP55*EP57</f>
        <v>32.226071203004388</v>
      </c>
      <c r="EQ56" s="4"/>
      <c r="ER56" s="4"/>
      <c r="ES56" s="4"/>
      <c r="ET56" s="722">
        <f>ET55*ET57</f>
        <v>32.209057279596728</v>
      </c>
      <c r="EU56" s="4"/>
      <c r="EV56" s="4"/>
      <c r="EW56" s="4"/>
      <c r="EX56" s="722">
        <f>EX55*EX57</f>
        <v>32.194923781989758</v>
      </c>
      <c r="EY56" s="4"/>
      <c r="EZ56" s="4"/>
      <c r="FA56" s="4"/>
      <c r="FB56" s="722">
        <f>FB55*FB57</f>
        <v>32.183183059416848</v>
      </c>
      <c r="FC56" s="4"/>
      <c r="FD56" s="4"/>
      <c r="FE56" s="4"/>
      <c r="FF56" s="722">
        <f>FF55*FF57</f>
        <v>32.173430019485231</v>
      </c>
      <c r="FG56" s="4"/>
      <c r="FH56" s="4"/>
      <c r="FI56" s="4"/>
      <c r="FJ56" s="722">
        <f>FJ55*FJ57</f>
        <v>32.173430019485231</v>
      </c>
      <c r="FK56" s="4"/>
      <c r="FL56" s="4"/>
      <c r="FM56" s="4"/>
      <c r="FN56" s="722">
        <f>FN55*FN57</f>
        <v>32.165328151195865</v>
      </c>
      <c r="FO56" s="4"/>
      <c r="FP56" s="4"/>
      <c r="FQ56" s="4"/>
      <c r="FR56" s="722">
        <f>FR55*FR57</f>
        <v>32.158597914240168</v>
      </c>
      <c r="FS56" s="4"/>
      <c r="FT56" s="4"/>
      <c r="FU56" s="4"/>
      <c r="FV56" s="722">
        <f>FV55*FV57</f>
        <v>32.153007093967354</v>
      </c>
      <c r="FW56" s="4"/>
      <c r="FX56" s="4"/>
      <c r="FY56" s="4"/>
      <c r="FZ56" s="722">
        <f>FZ55*FZ57</f>
        <v>32.148362789238014</v>
      </c>
      <c r="GA56" s="4"/>
      <c r="GB56" s="4"/>
      <c r="GC56" s="4"/>
      <c r="GD56" s="722">
        <f>GD55*GD57</f>
        <v>32.148362789238014</v>
      </c>
      <c r="GE56" s="4"/>
      <c r="GF56" s="4"/>
      <c r="GG56" s="4"/>
      <c r="GH56" s="722">
        <f>GH55*GH57</f>
        <v>32.144504756719272</v>
      </c>
      <c r="GI56" s="4"/>
      <c r="GJ56" s="4"/>
      <c r="GK56" s="4"/>
      <c r="GL56" s="722">
        <f>GL55*GL57</f>
        <v>32.141299881978462</v>
      </c>
      <c r="GM56" s="4"/>
      <c r="GN56" s="4"/>
      <c r="GO56" s="4"/>
      <c r="GP56" s="722">
        <f>GP55*GP57</f>
        <v>32.13863758661045</v>
      </c>
      <c r="GQ56" s="4"/>
      <c r="GR56" s="4"/>
      <c r="GS56" s="4"/>
      <c r="GT56" s="722">
        <f>GT55*GT57</f>
        <v>32.13642601292981</v>
      </c>
      <c r="GU56" s="4"/>
      <c r="GV56" s="4"/>
      <c r="GW56" s="4"/>
      <c r="GX56" s="722">
        <f>GX55*GX57</f>
        <v>32.13642601292981</v>
      </c>
      <c r="GY56" s="4"/>
      <c r="GZ56" s="4"/>
      <c r="HA56" s="4"/>
      <c r="HB56" s="722">
        <f>HB55*HB57</f>
        <v>32.134588854587548</v>
      </c>
      <c r="HC56" s="4"/>
      <c r="HD56" s="4"/>
      <c r="HE56" s="4"/>
      <c r="HF56" s="722">
        <f>HF55*HF57</f>
        <v>32.133062723758599</v>
      </c>
      <c r="HG56" s="4"/>
      <c r="HH56" s="4"/>
      <c r="HI56" s="4"/>
      <c r="HJ56" s="722">
        <f>HJ55*HJ57</f>
        <v>32.131794964059544</v>
      </c>
      <c r="HK56" s="4"/>
      <c r="HL56" s="4"/>
      <c r="HM56" s="4"/>
      <c r="HN56" s="722">
        <f>HN55*HN57</f>
        <v>32.130741833735428</v>
      </c>
      <c r="HO56" s="4"/>
      <c r="HP56" s="4"/>
      <c r="HQ56" s="4"/>
      <c r="HR56" s="722">
        <f>HR55*HR57</f>
        <v>32.130741833735428</v>
      </c>
      <c r="HS56" s="4"/>
      <c r="HT56" s="4"/>
      <c r="HU56" s="4"/>
      <c r="HV56" s="722">
        <f>HV55*HV57</f>
        <v>32.129866996429591</v>
      </c>
      <c r="HW56" s="4"/>
      <c r="HX56" s="4"/>
      <c r="HY56" s="4"/>
      <c r="HZ56" s="722">
        <f>HZ55*HZ57</f>
        <v>32.129140267463427</v>
      </c>
      <c r="IA56" s="4"/>
      <c r="IB56" s="4"/>
      <c r="IC56" s="4"/>
      <c r="ID56" s="722">
        <f>ID55*ID57</f>
        <v>32.128536572368638</v>
      </c>
      <c r="IE56" s="4"/>
      <c r="IF56" s="4"/>
      <c r="IG56" s="4"/>
      <c r="IH56" s="722">
        <f>IH55*IH57</f>
        <v>32.128035081738112</v>
      </c>
      <c r="II56" s="4"/>
      <c r="IJ56" s="4"/>
      <c r="IK56" s="4"/>
      <c r="IL56" s="722">
        <f>IL55*IL57</f>
        <v>32.128035081738112</v>
      </c>
      <c r="IM56" s="4"/>
      <c r="IN56" s="4"/>
      <c r="IO56" s="4"/>
      <c r="IP56" s="722">
        <f>IP55*IP57</f>
        <v>32.127618492544855</v>
      </c>
      <c r="IQ56" s="4"/>
      <c r="IR56" s="4"/>
      <c r="IS56" s="4"/>
      <c r="IT56" s="722">
        <f>IT55*IT57</f>
        <v>32.12727243113239</v>
      </c>
      <c r="IU56" s="4"/>
      <c r="IV56" s="4"/>
      <c r="IW56" s="4"/>
      <c r="IX56" s="722">
        <f>IX55*IX57</f>
        <v>32.126984957277728</v>
      </c>
      <c r="IY56" s="4"/>
      <c r="IZ56" s="4"/>
      <c r="JA56" s="4"/>
      <c r="JB56" s="722">
        <f>JB55*JB57</f>
        <v>32.126746152215574</v>
      </c>
      <c r="JC56" s="4"/>
      <c r="JD56" s="4"/>
      <c r="JE56" s="4"/>
      <c r="JF56" s="722">
        <f>JF55*JF57</f>
        <v>32.126746152215574</v>
      </c>
      <c r="JG56" s="4"/>
      <c r="JH56" s="4"/>
      <c r="JI56" s="4"/>
      <c r="JJ56" s="722">
        <f>JJ55*JJ57</f>
        <v>32.126547776409261</v>
      </c>
      <c r="JK56" s="4"/>
      <c r="JL56" s="4"/>
      <c r="JM56" s="4"/>
      <c r="JN56" s="722">
        <f>JN55*JN57</f>
        <v>32.12638298526047</v>
      </c>
      <c r="JO56" s="4"/>
      <c r="JP56" s="4"/>
      <c r="JQ56" s="4"/>
      <c r="JR56" s="722">
        <f>JR55*JR57</f>
        <v>32.126246092948726</v>
      </c>
      <c r="JS56" s="4"/>
      <c r="JT56" s="4"/>
      <c r="JU56" s="4"/>
      <c r="JV56" s="722">
        <f>JV55*JV57</f>
        <v>32.126132376252464</v>
      </c>
      <c r="JW56" s="4"/>
      <c r="JX56" s="4"/>
      <c r="JY56" s="4"/>
      <c r="JZ56" s="722">
        <f>JZ55*JZ57</f>
        <v>32.126132376252464</v>
      </c>
      <c r="KA56" s="4"/>
      <c r="KB56" s="4"/>
      <c r="KC56" s="4"/>
      <c r="KD56" s="722">
        <f>KD55*KD57</f>
        <v>32.126037911582792</v>
      </c>
      <c r="KE56" s="4"/>
      <c r="KF56" s="4"/>
      <c r="KG56" s="4"/>
      <c r="KH56" s="722">
        <f>KH55*KH57</f>
        <v>32.125959439607172</v>
      </c>
      <c r="KI56" s="4"/>
      <c r="KJ56" s="4"/>
      <c r="KK56" s="4"/>
      <c r="KL56" s="722">
        <f>KL55*KL57</f>
        <v>32.125894252792058</v>
      </c>
      <c r="KM56" s="4"/>
      <c r="KN56" s="4"/>
      <c r="KO56" s="4"/>
      <c r="KP56" s="722">
        <f>KP55*KP57</f>
        <v>32.125840101984316</v>
      </c>
      <c r="KQ56" s="4"/>
      <c r="KR56" s="4"/>
      <c r="KS56" s="4"/>
      <c r="KT56" s="722">
        <f>KT55*KT57</f>
        <v>32.125840101984316</v>
      </c>
      <c r="KU56" s="4"/>
      <c r="KV56" s="4"/>
      <c r="KW56" s="4"/>
      <c r="KX56" s="722"/>
      <c r="KY56" s="4"/>
      <c r="KZ56" s="4"/>
      <c r="LA56" s="4"/>
      <c r="LB56" s="722"/>
      <c r="LC56" s="4"/>
      <c r="LD56" s="4"/>
      <c r="LE56" s="4"/>
      <c r="LF56" s="722"/>
      <c r="LG56" s="4"/>
      <c r="LH56" s="4"/>
      <c r="LI56" s="4"/>
      <c r="LJ56" s="722"/>
      <c r="LK56" s="4"/>
      <c r="LL56" s="4"/>
      <c r="LM56" s="4"/>
      <c r="LN56" s="4"/>
      <c r="LO56" s="4"/>
      <c r="LP56" s="4"/>
    </row>
    <row r="57" spans="1:328" s="3" customFormat="1">
      <c r="A57" s="11" t="s">
        <v>296</v>
      </c>
      <c r="B57" s="124"/>
      <c r="C57" s="4"/>
      <c r="D57" s="4"/>
      <c r="E57" s="4"/>
      <c r="F57" s="4"/>
      <c r="H57" s="4"/>
      <c r="I57" s="459">
        <f>('Integrated Financial Statements'!I57-'Integrated Financial Statements'!I55)/'Integrated Financial Statements'!I55</f>
        <v>8.6071987480438178E-3</v>
      </c>
      <c r="J57" s="725"/>
      <c r="K57" s="726"/>
      <c r="L57" s="725"/>
      <c r="M57" s="459">
        <f>('Integrated Financial Statements'!M57-'Integrated Financial Statements'!M55)/'Integrated Financial Statements'!M55</f>
        <v>8.4033613445378148E-3</v>
      </c>
      <c r="N57" s="725"/>
      <c r="O57" s="726"/>
      <c r="P57" s="725"/>
      <c r="Q57" s="459">
        <f>('Integrated Financial Statements'!Q57-'Integrated Financial Statements'!Q55)/'Integrated Financial Statements'!Q55</f>
        <v>9.0160721285770292E-3</v>
      </c>
      <c r="R57" s="725"/>
      <c r="S57" s="726"/>
      <c r="T57" s="725"/>
      <c r="U57" s="459">
        <f>('Integrated Financial Statements'!U57-'Integrated Financial Statements'!U55)/'Integrated Financial Statements'!U55</f>
        <v>8.8478175383405432E-3</v>
      </c>
      <c r="V57" s="4"/>
      <c r="X57" s="4"/>
      <c r="Y57" s="459">
        <f>('Integrated Financial Statements'!Y57-'Integrated Financial Statements'!Y55)/'Integrated Financial Statements'!Y55</f>
        <v>8.2288401253918491E-3</v>
      </c>
      <c r="Z57" s="725"/>
      <c r="AA57" s="726"/>
      <c r="AB57" s="725"/>
      <c r="AC57" s="459">
        <f>('Integrated Financial Statements'!AC57-'Integrated Financial Statements'!AC55)/'Integrated Financial Statements'!AC55</f>
        <v>6.4960629921259842E-3</v>
      </c>
      <c r="AD57" s="725"/>
      <c r="AE57" s="726"/>
      <c r="AF57" s="725"/>
      <c r="AG57" s="459">
        <f>('Integrated Financial Statements'!AG57-'Integrated Financial Statements'!AG55)/'Integrated Financial Statements'!AG55</f>
        <v>5.3254437869822485E-3</v>
      </c>
      <c r="AH57" s="725"/>
      <c r="AI57" s="726"/>
      <c r="AJ57" s="725"/>
      <c r="AK57" s="459">
        <f>('Integrated Financial Statements'!AK57-'Integrated Financial Statements'!AK55)/'Integrated Financial Statements'!AK55</f>
        <v>6.5580286168521462E-3</v>
      </c>
      <c r="AL57" s="725"/>
      <c r="AM57" s="726"/>
      <c r="AN57" s="725"/>
      <c r="AO57" s="459">
        <f>('Integrated Financial Statements'!AO57-'Integrated Financial Statements'!AO55)/'Integrated Financial Statements'!AO55</f>
        <v>7.1556350626118068E-3</v>
      </c>
      <c r="AP57" s="4"/>
      <c r="AR57" s="4"/>
      <c r="AS57" s="459">
        <f>('Integrated Financial Statements'!AS57-'Integrated Financial Statements'!AS55)/'Integrated Financial Statements'!AS55</f>
        <v>6.9265782703344545E-3</v>
      </c>
      <c r="AT57" s="725"/>
      <c r="AU57" s="726"/>
      <c r="AV57" s="725"/>
      <c r="AW57" s="459">
        <f>('Integrated Financial Statements'!AW57-'Integrated Financial Statements'!AW55)/'Integrated Financial Statements'!AW55</f>
        <v>7.7581062263775615E-3</v>
      </c>
      <c r="AX57" s="725"/>
      <c r="AY57" s="726"/>
      <c r="AZ57" s="725"/>
      <c r="BA57" s="459">
        <f>('Integrated Financial Statements'!BA57-'Integrated Financial Statements'!BA55)/'Integrated Financial Statements'!BA55</f>
        <v>4.9850448654037887E-3</v>
      </c>
      <c r="BB57" s="725"/>
      <c r="BC57" s="726"/>
      <c r="BD57" s="725"/>
      <c r="BE57" s="459">
        <f>('Integrated Financial Statements'!BE57-'Integrated Financial Statements'!BE55)/'Integrated Financial Statements'!BE55</f>
        <v>7.992007992007992E-3</v>
      </c>
      <c r="BF57" s="725"/>
      <c r="BG57" s="726"/>
      <c r="BH57" s="725"/>
      <c r="BI57" s="459">
        <f>('Integrated Financial Statements'!BI57-'Integrated Financial Statements'!BI55)/'Integrated Financial Statements'!BI55</f>
        <v>6.8095333466853597E-3</v>
      </c>
      <c r="BJ57" s="4"/>
      <c r="BL57" s="4"/>
      <c r="BM57" s="459">
        <f>('Integrated Financial Statements'!BM57-'Integrated Financial Statements'!BM55)/'Integrated Financial Statements'!BM55</f>
        <v>7.784431137724551E-3</v>
      </c>
      <c r="BN57" s="725"/>
      <c r="BO57" s="726"/>
      <c r="BP57" s="725"/>
      <c r="BQ57" s="459">
        <f>('Integrated Financial Statements'!BQ57-'Integrated Financial Statements'!BQ55)/'Integrated Financial Statements'!BQ55</f>
        <v>7.0578745714861869E-3</v>
      </c>
      <c r="BR57" s="725"/>
      <c r="BS57" s="726"/>
      <c r="BT57" s="725"/>
      <c r="BU57" s="459">
        <f>('Integrated Financial Statements'!BU57-'Integrated Financial Statements'!BU55)/'Integrated Financial Statements'!BU55</f>
        <v>0</v>
      </c>
      <c r="BV57" s="725"/>
      <c r="BW57" s="726"/>
      <c r="BX57" s="725"/>
      <c r="BY57" s="459">
        <f>('Integrated Financial Statements'!BY57-'Integrated Financial Statements'!BY55)/'Integrated Financial Statements'!BY55</f>
        <v>1.1062408682947193E-2</v>
      </c>
      <c r="BZ57" s="725"/>
      <c r="CA57" s="726"/>
      <c r="CB57" s="725"/>
      <c r="CC57" s="459">
        <f>('Integrated Financial Statements'!CC57-'Integrated Financial Statements'!CC55)/'Integrated Financial Statements'!CC55</f>
        <v>1.0702054794520547E-2</v>
      </c>
      <c r="CD57" s="4"/>
      <c r="CF57" s="4"/>
      <c r="CG57" s="459">
        <f>('Integrated Financial Statements'!CG57-'Integrated Financial Statements'!CG55)/'Integrated Financial Statements'!CG55</f>
        <v>9.0965474467645229E-3</v>
      </c>
      <c r="CH57" s="4"/>
      <c r="CI57" s="4"/>
      <c r="CJ57" s="4"/>
      <c r="CK57" s="459">
        <f>('Integrated Financial Statements'!CK57-'Integrated Financial Statements'!CK55)/'Integrated Financial Statements'!CK55</f>
        <v>1.0733844468784228E-2</v>
      </c>
      <c r="CL57" s="725"/>
      <c r="CM57" s="725"/>
      <c r="CN57" s="725"/>
      <c r="CO57" s="459">
        <f>('Integrated Financial Statements'!CO57-'Integrated Financial Statements'!CO55)/'Integrated Financial Statements'!CO55</f>
        <v>7.829977628635347E-3</v>
      </c>
      <c r="CP57" s="725"/>
      <c r="CQ57" s="725"/>
      <c r="CR57" s="725"/>
      <c r="CS57" s="459">
        <f>('Integrated Financial Statements'!CS57-'Integrated Financial Statements'!CS55)/'Integrated Financial Statements'!CS55</f>
        <v>1.0297482837528604E-2</v>
      </c>
      <c r="CT57" s="725"/>
      <c r="CU57" s="725"/>
      <c r="CV57" s="725"/>
      <c r="CW57" s="459">
        <f>('Integrated Financial Statements'!CW57-'Integrated Financial Statements'!CW55)/'Integrated Financial Statements'!CW55</f>
        <v>8.9013820566877493E-3</v>
      </c>
      <c r="CX57" s="4"/>
      <c r="CY57" s="4"/>
      <c r="CZ57" s="4"/>
      <c r="DA57" s="459">
        <f>('Integrated Financial Statements'!DA57-'Integrated Financial Statements'!DA55)/'Integrated Financial Statements'!DA55</f>
        <v>7.6940484272459836E-3</v>
      </c>
      <c r="DB57" s="4"/>
      <c r="DC57" s="4"/>
      <c r="DD57" s="4"/>
      <c r="DE57" s="4"/>
      <c r="DF57" s="725">
        <f>AVERAGE(DA57,CG57,BM57,AS57,Y57)</f>
        <v>7.9460890814922729E-3</v>
      </c>
      <c r="DG57" s="4"/>
      <c r="DH57" s="4"/>
      <c r="DI57" s="4"/>
      <c r="DJ57" s="725">
        <f>DF57</f>
        <v>7.9460890814922729E-3</v>
      </c>
      <c r="DK57" s="4"/>
      <c r="DL57" s="4"/>
      <c r="DM57" s="4"/>
      <c r="DN57" s="725">
        <f>DJ57</f>
        <v>7.9460890814922729E-3</v>
      </c>
      <c r="DO57" s="4"/>
      <c r="DP57" s="4"/>
      <c r="DQ57" s="4"/>
      <c r="DR57" s="725">
        <f>DN57</f>
        <v>7.9460890814922729E-3</v>
      </c>
      <c r="DS57" s="4"/>
      <c r="DT57" s="4"/>
      <c r="DU57" s="4"/>
      <c r="DV57" s="725">
        <f>DR57</f>
        <v>7.9460890814922729E-3</v>
      </c>
      <c r="DW57" s="4"/>
      <c r="DX57" s="4"/>
      <c r="DY57" s="4"/>
      <c r="DZ57" s="725">
        <f>DV57</f>
        <v>7.9460890814922729E-3</v>
      </c>
      <c r="EA57" s="4"/>
      <c r="EB57" s="4"/>
      <c r="EC57" s="4"/>
      <c r="ED57" s="725">
        <f>DZ57</f>
        <v>7.9460890814922729E-3</v>
      </c>
      <c r="EE57" s="4"/>
      <c r="EF57" s="4"/>
      <c r="EG57" s="4"/>
      <c r="EH57" s="725">
        <f>ED57</f>
        <v>7.9460890814922729E-3</v>
      </c>
      <c r="EI57" s="4"/>
      <c r="EJ57" s="4"/>
      <c r="EK57" s="4"/>
      <c r="EL57" s="725">
        <f>EH57</f>
        <v>7.9460890814922729E-3</v>
      </c>
      <c r="EM57" s="4"/>
      <c r="EN57" s="4"/>
      <c r="EO57" s="4"/>
      <c r="EP57" s="725">
        <f>EL57</f>
        <v>7.9460890814922729E-3</v>
      </c>
      <c r="EQ57" s="4"/>
      <c r="ER57" s="4"/>
      <c r="ES57" s="4"/>
      <c r="ET57" s="725">
        <f>EP57</f>
        <v>7.9460890814922729E-3</v>
      </c>
      <c r="EU57" s="4"/>
      <c r="EV57" s="4"/>
      <c r="EW57" s="4"/>
      <c r="EX57" s="725">
        <f>ET57</f>
        <v>7.9460890814922729E-3</v>
      </c>
      <c r="EY57" s="4"/>
      <c r="EZ57" s="4"/>
      <c r="FA57" s="4"/>
      <c r="FB57" s="725">
        <f>EX57</f>
        <v>7.9460890814922729E-3</v>
      </c>
      <c r="FC57" s="4"/>
      <c r="FD57" s="4"/>
      <c r="FE57" s="4"/>
      <c r="FF57" s="725">
        <f>FB57</f>
        <v>7.9460890814922729E-3</v>
      </c>
      <c r="FG57" s="4"/>
      <c r="FH57" s="4"/>
      <c r="FI57" s="4"/>
      <c r="FJ57" s="725">
        <f>FF57</f>
        <v>7.9460890814922729E-3</v>
      </c>
      <c r="FK57" s="4"/>
      <c r="FL57" s="4"/>
      <c r="FM57" s="4"/>
      <c r="FN57" s="725">
        <f>FJ57</f>
        <v>7.9460890814922729E-3</v>
      </c>
      <c r="FO57" s="4"/>
      <c r="FP57" s="4"/>
      <c r="FQ57" s="4"/>
      <c r="FR57" s="725">
        <f>FN57</f>
        <v>7.9460890814922729E-3</v>
      </c>
      <c r="FS57" s="4"/>
      <c r="FT57" s="4"/>
      <c r="FU57" s="4"/>
      <c r="FV57" s="725">
        <f>FR57</f>
        <v>7.9460890814922729E-3</v>
      </c>
      <c r="FW57" s="4"/>
      <c r="FX57" s="4"/>
      <c r="FY57" s="4"/>
      <c r="FZ57" s="725">
        <f>FV57</f>
        <v>7.9460890814922729E-3</v>
      </c>
      <c r="GA57" s="4"/>
      <c r="GB57" s="4"/>
      <c r="GC57" s="4"/>
      <c r="GD57" s="725">
        <f>FZ57</f>
        <v>7.9460890814922729E-3</v>
      </c>
      <c r="GE57" s="4"/>
      <c r="GF57" s="4"/>
      <c r="GG57" s="4"/>
      <c r="GH57" s="725">
        <f>GD57</f>
        <v>7.9460890814922729E-3</v>
      </c>
      <c r="GI57" s="4"/>
      <c r="GJ57" s="4"/>
      <c r="GK57" s="4"/>
      <c r="GL57" s="725">
        <f>GH57</f>
        <v>7.9460890814922729E-3</v>
      </c>
      <c r="GM57" s="4"/>
      <c r="GN57" s="4"/>
      <c r="GO57" s="4"/>
      <c r="GP57" s="725">
        <f>GL57</f>
        <v>7.9460890814922729E-3</v>
      </c>
      <c r="GQ57" s="4"/>
      <c r="GR57" s="4"/>
      <c r="GS57" s="4"/>
      <c r="GT57" s="725">
        <f>GP57</f>
        <v>7.9460890814922729E-3</v>
      </c>
      <c r="GU57" s="4"/>
      <c r="GV57" s="4"/>
      <c r="GW57" s="4"/>
      <c r="GX57" s="725">
        <f>GT57</f>
        <v>7.9460890814922729E-3</v>
      </c>
      <c r="GY57" s="4"/>
      <c r="GZ57" s="4"/>
      <c r="HA57" s="4"/>
      <c r="HB57" s="725">
        <f>GX57</f>
        <v>7.9460890814922729E-3</v>
      </c>
      <c r="HC57" s="4"/>
      <c r="HD57" s="4"/>
      <c r="HE57" s="4"/>
      <c r="HF57" s="725">
        <f>HB57</f>
        <v>7.9460890814922729E-3</v>
      </c>
      <c r="HG57" s="4"/>
      <c r="HH57" s="4"/>
      <c r="HI57" s="4"/>
      <c r="HJ57" s="725">
        <f>HF57</f>
        <v>7.9460890814922729E-3</v>
      </c>
      <c r="HK57" s="4"/>
      <c r="HL57" s="4"/>
      <c r="HM57" s="4"/>
      <c r="HN57" s="725">
        <f>HJ57</f>
        <v>7.9460890814922729E-3</v>
      </c>
      <c r="HO57" s="4"/>
      <c r="HP57" s="4"/>
      <c r="HQ57" s="4"/>
      <c r="HR57" s="725">
        <f>HN57</f>
        <v>7.9460890814922729E-3</v>
      </c>
      <c r="HS57" s="4"/>
      <c r="HT57" s="4"/>
      <c r="HU57" s="4"/>
      <c r="HV57" s="725">
        <f>HR57</f>
        <v>7.9460890814922729E-3</v>
      </c>
      <c r="HW57" s="4"/>
      <c r="HX57" s="4"/>
      <c r="HY57" s="4"/>
      <c r="HZ57" s="725">
        <f>HV57</f>
        <v>7.9460890814922729E-3</v>
      </c>
      <c r="IA57" s="4"/>
      <c r="IB57" s="4"/>
      <c r="IC57" s="4"/>
      <c r="ID57" s="725">
        <f>HZ57</f>
        <v>7.9460890814922729E-3</v>
      </c>
      <c r="IE57" s="4"/>
      <c r="IF57" s="4"/>
      <c r="IG57" s="4"/>
      <c r="IH57" s="725">
        <f>ID57</f>
        <v>7.9460890814922729E-3</v>
      </c>
      <c r="II57" s="4"/>
      <c r="IJ57" s="4"/>
      <c r="IK57" s="4"/>
      <c r="IL57" s="725">
        <f>IH57</f>
        <v>7.9460890814922729E-3</v>
      </c>
      <c r="IM57" s="4"/>
      <c r="IN57" s="4"/>
      <c r="IO57" s="4"/>
      <c r="IP57" s="725">
        <f>IL57</f>
        <v>7.9460890814922729E-3</v>
      </c>
      <c r="IQ57" s="4"/>
      <c r="IR57" s="4"/>
      <c r="IS57" s="4"/>
      <c r="IT57" s="725">
        <f>IP57</f>
        <v>7.9460890814922729E-3</v>
      </c>
      <c r="IU57" s="4"/>
      <c r="IV57" s="4"/>
      <c r="IW57" s="4"/>
      <c r="IX57" s="725">
        <f>IT57</f>
        <v>7.9460890814922729E-3</v>
      </c>
      <c r="IY57" s="4"/>
      <c r="IZ57" s="4"/>
      <c r="JA57" s="4"/>
      <c r="JB57" s="725">
        <f>IX57</f>
        <v>7.9460890814922729E-3</v>
      </c>
      <c r="JC57" s="4"/>
      <c r="JD57" s="4"/>
      <c r="JE57" s="4"/>
      <c r="JF57" s="725">
        <f>JB57</f>
        <v>7.9460890814922729E-3</v>
      </c>
      <c r="JG57" s="4"/>
      <c r="JH57" s="4"/>
      <c r="JI57" s="4"/>
      <c r="JJ57" s="725">
        <f>JF57</f>
        <v>7.9460890814922729E-3</v>
      </c>
      <c r="JK57" s="4"/>
      <c r="JL57" s="4"/>
      <c r="JM57" s="4"/>
      <c r="JN57" s="725">
        <f>JJ57</f>
        <v>7.9460890814922729E-3</v>
      </c>
      <c r="JO57" s="4"/>
      <c r="JP57" s="4"/>
      <c r="JQ57" s="4"/>
      <c r="JR57" s="725">
        <f>JN57</f>
        <v>7.9460890814922729E-3</v>
      </c>
      <c r="JS57" s="4"/>
      <c r="JT57" s="4"/>
      <c r="JU57" s="4"/>
      <c r="JV57" s="725">
        <f>JR57</f>
        <v>7.9460890814922729E-3</v>
      </c>
      <c r="JW57" s="4"/>
      <c r="JX57" s="4"/>
      <c r="JY57" s="4"/>
      <c r="JZ57" s="725">
        <f>JV57</f>
        <v>7.9460890814922729E-3</v>
      </c>
      <c r="KA57" s="4"/>
      <c r="KB57" s="4"/>
      <c r="KC57" s="4"/>
      <c r="KD57" s="725">
        <f>JZ57</f>
        <v>7.9460890814922729E-3</v>
      </c>
      <c r="KE57" s="4"/>
      <c r="KF57" s="4"/>
      <c r="KG57" s="4"/>
      <c r="KH57" s="725">
        <f>KD57</f>
        <v>7.9460890814922729E-3</v>
      </c>
      <c r="KI57" s="4"/>
      <c r="KJ57" s="4"/>
      <c r="KK57" s="4"/>
      <c r="KL57" s="725">
        <f>KH57</f>
        <v>7.9460890814922729E-3</v>
      </c>
      <c r="KM57" s="4"/>
      <c r="KN57" s="4"/>
      <c r="KO57" s="4"/>
      <c r="KP57" s="725">
        <f>KL57</f>
        <v>7.9460890814922729E-3</v>
      </c>
      <c r="KQ57" s="4"/>
      <c r="KR57" s="4"/>
      <c r="KS57" s="4"/>
      <c r="KT57" s="725">
        <f>KP57</f>
        <v>7.9460890814922729E-3</v>
      </c>
      <c r="KU57" s="4"/>
      <c r="KV57" s="4"/>
      <c r="KW57" s="4"/>
      <c r="KX57" s="725"/>
      <c r="KY57" s="4"/>
      <c r="KZ57" s="4"/>
      <c r="LA57" s="4"/>
      <c r="LB57" s="725"/>
      <c r="LC57" s="4"/>
      <c r="LD57" s="4"/>
      <c r="LE57" s="4"/>
      <c r="LF57" s="725"/>
      <c r="LG57" s="4"/>
      <c r="LH57" s="4"/>
      <c r="LI57" s="4"/>
      <c r="LJ57" s="4"/>
      <c r="LK57" s="4"/>
      <c r="LL57" s="4"/>
      <c r="LM57" s="4"/>
      <c r="LN57" s="4"/>
      <c r="LO57" s="4"/>
      <c r="LP57" s="4"/>
    </row>
    <row r="58" spans="1:328" s="3" customFormat="1">
      <c r="A58" s="480" t="s">
        <v>297</v>
      </c>
      <c r="B58" s="479"/>
      <c r="C58" s="4"/>
      <c r="D58" s="4"/>
      <c r="E58" s="4"/>
      <c r="F58" s="4"/>
      <c r="H58" s="4"/>
      <c r="I58" s="727">
        <f>'Integrated Financial Statements'!I57</f>
        <v>5156</v>
      </c>
      <c r="J58" s="4"/>
      <c r="L58" s="4"/>
      <c r="M58" s="727">
        <f>'Integrated Financial Statements'!M57</f>
        <v>5160</v>
      </c>
      <c r="N58" s="4"/>
      <c r="P58" s="4"/>
      <c r="Q58" s="727">
        <f>'Integrated Financial Statements'!Q57</f>
        <v>5148</v>
      </c>
      <c r="R58" s="4"/>
      <c r="T58" s="4"/>
      <c r="U58" s="727">
        <f>'Integrated Financial Statements'!U57</f>
        <v>5131</v>
      </c>
      <c r="V58" s="4"/>
      <c r="X58" s="4"/>
      <c r="Y58" s="727">
        <f>'Integrated Financial Statements'!Y57</f>
        <v>5146</v>
      </c>
      <c r="Z58" s="4"/>
      <c r="AB58" s="4"/>
      <c r="AC58" s="727">
        <f>'Integrated Financial Statements'!AC57</f>
        <v>5113</v>
      </c>
      <c r="AD58" s="4"/>
      <c r="AF58" s="4"/>
      <c r="AG58" s="727">
        <f>'Integrated Financial Statements'!AG57</f>
        <v>5097</v>
      </c>
      <c r="AH58" s="4"/>
      <c r="AJ58" s="4"/>
      <c r="AK58" s="727">
        <f>'Integrated Financial Statements'!AK57</f>
        <v>5065</v>
      </c>
      <c r="AL58" s="4"/>
      <c r="AN58" s="4"/>
      <c r="AO58" s="727">
        <f>'Integrated Financial Statements'!AO57</f>
        <v>5067</v>
      </c>
      <c r="AP58" s="4"/>
      <c r="AR58" s="4"/>
      <c r="AS58" s="727">
        <f>'Integrated Financial Statements'!AS57</f>
        <v>5088</v>
      </c>
      <c r="AT58" s="4"/>
      <c r="AV58" s="4"/>
      <c r="AW58" s="727">
        <f>'Integrated Financial Statements'!AW57</f>
        <v>5066</v>
      </c>
      <c r="AX58" s="4"/>
      <c r="AZ58" s="4"/>
      <c r="BA58" s="727">
        <f>'Integrated Financial Statements'!BA57</f>
        <v>5040</v>
      </c>
      <c r="BB58" s="4"/>
      <c r="BD58" s="4"/>
      <c r="BE58" s="727">
        <f>'Integrated Financial Statements'!BE57</f>
        <v>5045</v>
      </c>
      <c r="BF58" s="4"/>
      <c r="BH58" s="4"/>
      <c r="BI58" s="727">
        <f>'Integrated Financial Statements'!BI57</f>
        <v>5027</v>
      </c>
      <c r="BJ58" s="4"/>
      <c r="BL58" s="4"/>
      <c r="BM58" s="727">
        <f>'Integrated Financial Statements'!BM57</f>
        <v>5049</v>
      </c>
      <c r="BN58" s="4"/>
      <c r="BP58" s="4"/>
      <c r="BQ58" s="727">
        <f>'Integrated Financial Statements'!BQ57</f>
        <v>4994</v>
      </c>
      <c r="BR58" s="4"/>
      <c r="BT58" s="4"/>
      <c r="BU58" s="727">
        <f>'Integrated Financial Statements'!BU57</f>
        <v>4924</v>
      </c>
      <c r="BV58" s="4"/>
      <c r="BX58" s="4"/>
      <c r="BY58" s="727">
        <f>'Integrated Financial Statements'!BY57</f>
        <v>4844</v>
      </c>
      <c r="BZ58" s="4"/>
      <c r="CB58" s="4"/>
      <c r="CC58" s="727">
        <f>'Integrated Financial Statements'!CC57</f>
        <v>4722</v>
      </c>
      <c r="CD58" s="4"/>
      <c r="CF58" s="4"/>
      <c r="CG58" s="727">
        <f>'Integrated Financial Statements'!CG57</f>
        <v>4881</v>
      </c>
      <c r="CH58" s="4"/>
      <c r="CI58" s="4"/>
      <c r="CJ58" s="4"/>
      <c r="CK58" s="727">
        <f>'Integrated Financial Statements'!CK57</f>
        <v>4614</v>
      </c>
      <c r="CL58" s="4"/>
      <c r="CM58" s="4"/>
      <c r="CN58" s="4"/>
      <c r="CO58" s="727">
        <f>'Integrated Financial Statements'!CO57</f>
        <v>4505</v>
      </c>
      <c r="CP58" s="4"/>
      <c r="CQ58" s="4"/>
      <c r="CR58" s="4"/>
      <c r="CS58" s="727">
        <f>'Integrated Financial Statements'!CS57</f>
        <v>4415</v>
      </c>
      <c r="CT58" s="4"/>
      <c r="CU58" s="4"/>
      <c r="CV58" s="4"/>
      <c r="CW58" s="727">
        <f>'Integrated Financial Statements'!CW57</f>
        <v>4307</v>
      </c>
      <c r="CX58" s="4"/>
      <c r="CY58" s="4"/>
      <c r="CZ58" s="4"/>
      <c r="DA58" s="727">
        <f>'Integrated Financial Statements'!DA57</f>
        <v>4453</v>
      </c>
      <c r="DB58" s="4"/>
      <c r="DC58" s="4"/>
      <c r="DD58" s="4"/>
      <c r="DE58" s="4"/>
      <c r="DF58" s="722">
        <f>DF56+DF55</f>
        <v>4251.5268747770606</v>
      </c>
      <c r="DG58" s="4"/>
      <c r="DH58" s="4"/>
      <c r="DI58" s="4"/>
      <c r="DJ58" s="722">
        <f>DJ56+DJ55</f>
        <v>4208.8329703473783</v>
      </c>
      <c r="DK58" s="4"/>
      <c r="DL58" s="4"/>
      <c r="DM58" s="4"/>
      <c r="DN58" s="722">
        <f>DN56+DN55</f>
        <v>4173.3670650631593</v>
      </c>
      <c r="DO58" s="4"/>
      <c r="DP58" s="4"/>
      <c r="DQ58" s="4"/>
      <c r="DR58" s="722">
        <f>DR56+DR55</f>
        <v>4143.9054720223803</v>
      </c>
      <c r="DS58" s="4"/>
      <c r="DT58" s="4"/>
      <c r="DU58" s="4"/>
      <c r="DV58" s="722">
        <f>DV56+DV55</f>
        <v>4143.9054720223803</v>
      </c>
      <c r="DW58" s="4"/>
      <c r="DX58" s="4"/>
      <c r="DY58" s="4"/>
      <c r="DZ58" s="722">
        <f>DZ56+DZ55</f>
        <v>4125.7767314538341</v>
      </c>
      <c r="EA58" s="4"/>
      <c r="EB58" s="4"/>
      <c r="EC58" s="4"/>
      <c r="ED58" s="722">
        <f>ED56+ED55</f>
        <v>4110.7171531717586</v>
      </c>
      <c r="EE58" s="4"/>
      <c r="EF58" s="4"/>
      <c r="EG58" s="4"/>
      <c r="EH58" s="722">
        <f>EH56+EH55</f>
        <v>4098.2071336711524</v>
      </c>
      <c r="EI58" s="4"/>
      <c r="EJ58" s="4"/>
      <c r="EK58" s="4"/>
      <c r="EL58" s="722">
        <f>EL56+EL55</f>
        <v>4087.8150373604717</v>
      </c>
      <c r="EM58" s="4"/>
      <c r="EN58" s="4"/>
      <c r="EO58" s="4"/>
      <c r="EP58" s="722">
        <f>EP56+EP55</f>
        <v>4087.8150373604717</v>
      </c>
      <c r="EQ58" s="4"/>
      <c r="ER58" s="4"/>
      <c r="ES58" s="4"/>
      <c r="ET58" s="722">
        <f>ET56+ET55</f>
        <v>4085.6568539594546</v>
      </c>
      <c r="EU58" s="4"/>
      <c r="EV58" s="4"/>
      <c r="EW58" s="4"/>
      <c r="EX58" s="722">
        <f>EX56+EX55</f>
        <v>4083.8640470211121</v>
      </c>
      <c r="EY58" s="4"/>
      <c r="EZ58" s="4"/>
      <c r="FA58" s="4"/>
      <c r="FB58" s="722">
        <f>FB56+FB55</f>
        <v>4082.3747589853256</v>
      </c>
      <c r="FC58" s="4"/>
      <c r="FD58" s="4"/>
      <c r="FE58" s="4"/>
      <c r="FF58" s="722">
        <f>FF56+FF55</f>
        <v>4081.1376046626256</v>
      </c>
      <c r="FG58" s="4"/>
      <c r="FH58" s="4"/>
      <c r="FI58" s="4"/>
      <c r="FJ58" s="722">
        <f>FJ56+FJ55</f>
        <v>4081.1376046626256</v>
      </c>
      <c r="FK58" s="4"/>
      <c r="FL58" s="4"/>
      <c r="FM58" s="4"/>
      <c r="FN58" s="722">
        <f>FN56+FN55</f>
        <v>4080.1098982811886</v>
      </c>
      <c r="FO58" s="4"/>
      <c r="FP58" s="4"/>
      <c r="FQ58" s="4"/>
      <c r="FR58" s="722">
        <f>FR56+FR55</f>
        <v>4079.2561806915019</v>
      </c>
      <c r="FS58" s="4"/>
      <c r="FT58" s="4"/>
      <c r="FU58" s="4"/>
      <c r="FV58" s="722">
        <f>FV56+FV55</f>
        <v>4078.5469959125562</v>
      </c>
      <c r="FW58" s="4"/>
      <c r="FX58" s="4"/>
      <c r="FY58" s="4"/>
      <c r="FZ58" s="722">
        <f>FZ56+FZ55</f>
        <v>4077.9578748065082</v>
      </c>
      <c r="GA58" s="4"/>
      <c r="GB58" s="4"/>
      <c r="GC58" s="4"/>
      <c r="GD58" s="722">
        <f>GD56+GD55</f>
        <v>4077.9578748065082</v>
      </c>
      <c r="GE58" s="4"/>
      <c r="GF58" s="4"/>
      <c r="GG58" s="4"/>
      <c r="GH58" s="722">
        <f>GH56+GH55</f>
        <v>4077.4684908153481</v>
      </c>
      <c r="GI58" s="4"/>
      <c r="GJ58" s="4"/>
      <c r="GK58" s="4"/>
      <c r="GL58" s="722">
        <f>GL56+GL55</f>
        <v>4077.0619586297826</v>
      </c>
      <c r="GM58" s="4"/>
      <c r="GN58" s="4"/>
      <c r="GO58" s="4"/>
      <c r="GP58" s="722">
        <f>GP56+GP55</f>
        <v>4076.7242515921894</v>
      </c>
      <c r="GQ58" s="4"/>
      <c r="GR58" s="4"/>
      <c r="GS58" s="4"/>
      <c r="GT58" s="722">
        <f>GT56+GT55</f>
        <v>4076.4437177321665</v>
      </c>
      <c r="GU58" s="4"/>
      <c r="GV58" s="4"/>
      <c r="GW58" s="4"/>
      <c r="GX58" s="722">
        <f>GX56+GX55</f>
        <v>4076.4437177321665</v>
      </c>
      <c r="GY58" s="4"/>
      <c r="GZ58" s="4"/>
      <c r="HA58" s="4"/>
      <c r="HB58" s="722">
        <f>HB56+HB55</f>
        <v>4076.2106777363756</v>
      </c>
      <c r="HC58" s="4"/>
      <c r="HD58" s="4"/>
      <c r="HE58" s="4"/>
      <c r="HF58" s="722">
        <f>HF56+HF55</f>
        <v>4076.0170909813446</v>
      </c>
      <c r="HG58" s="4"/>
      <c r="HH58" s="4"/>
      <c r="HI58" s="4"/>
      <c r="HJ58" s="722">
        <f>HJ56+HJ55</f>
        <v>4075.8562781063006</v>
      </c>
      <c r="HK58" s="4"/>
      <c r="HL58" s="4"/>
      <c r="HM58" s="4"/>
      <c r="HN58" s="722">
        <f>HN56+HN55</f>
        <v>4075.7226905539087</v>
      </c>
      <c r="HO58" s="4"/>
      <c r="HP58" s="4"/>
      <c r="HQ58" s="4"/>
      <c r="HR58" s="722">
        <f>HR56+HR55</f>
        <v>4075.7226905539087</v>
      </c>
      <c r="HS58" s="4"/>
      <c r="HT58" s="4"/>
      <c r="HU58" s="4"/>
      <c r="HV58" s="722">
        <f>HV56+HV55</f>
        <v>4075.6117191273415</v>
      </c>
      <c r="HW58" s="4"/>
      <c r="HX58" s="4"/>
      <c r="HY58" s="4"/>
      <c r="HZ58" s="722">
        <f>HZ56+HZ55</f>
        <v>4075.5195349582791</v>
      </c>
      <c r="IA58" s="4"/>
      <c r="IB58" s="4"/>
      <c r="IC58" s="4"/>
      <c r="ID58" s="722">
        <f>ID56+ID55</f>
        <v>4075.4429573987345</v>
      </c>
      <c r="IE58" s="4"/>
      <c r="IF58" s="4"/>
      <c r="IG58" s="4"/>
      <c r="IH58" s="722">
        <f>IH56+IH55</f>
        <v>4075.3793442785482</v>
      </c>
      <c r="II58" s="4"/>
      <c r="IJ58" s="4"/>
      <c r="IK58" s="4"/>
      <c r="IL58" s="722">
        <f>IL56+IL55</f>
        <v>4075.3793442785482</v>
      </c>
      <c r="IM58" s="4"/>
      <c r="IN58" s="4"/>
      <c r="IO58" s="4"/>
      <c r="IP58" s="722">
        <f>IP56+IP55</f>
        <v>4075.3265007420878</v>
      </c>
      <c r="IQ58" s="4"/>
      <c r="IR58" s="4"/>
      <c r="IS58" s="4"/>
      <c r="IT58" s="722">
        <f>IT56+IT55</f>
        <v>4075.2826035187245</v>
      </c>
      <c r="IU58" s="4"/>
      <c r="IV58" s="4"/>
      <c r="IW58" s="4"/>
      <c r="IX58" s="722">
        <f>IX56+IX55</f>
        <v>4075.246138014179</v>
      </c>
      <c r="IY58" s="4"/>
      <c r="IZ58" s="4"/>
      <c r="JA58" s="4"/>
      <c r="JB58" s="722">
        <f>JB56+JB55</f>
        <v>4075.2158460521855</v>
      </c>
      <c r="JC58" s="4"/>
      <c r="JD58" s="4"/>
      <c r="JE58" s="4"/>
      <c r="JF58" s="722">
        <f>JF56+JF55</f>
        <v>4075.2158460521855</v>
      </c>
      <c r="JG58" s="4"/>
      <c r="JH58" s="4"/>
      <c r="JI58" s="4"/>
      <c r="JJ58" s="722">
        <f>JJ56+JJ55</f>
        <v>4075.1906824633948</v>
      </c>
      <c r="JK58" s="4"/>
      <c r="JL58" s="4"/>
      <c r="JM58" s="4"/>
      <c r="JN58" s="722">
        <f>JN56+JN55</f>
        <v>4075.1697790236981</v>
      </c>
      <c r="JO58" s="4"/>
      <c r="JP58" s="4"/>
      <c r="JQ58" s="4"/>
      <c r="JR58" s="722">
        <f>JR56+JR55</f>
        <v>4075.1524144977243</v>
      </c>
      <c r="JS58" s="4"/>
      <c r="JT58" s="4"/>
      <c r="JU58" s="4"/>
      <c r="JV58" s="722">
        <f>JV56+JV55</f>
        <v>4075.1379897539177</v>
      </c>
      <c r="JW58" s="4"/>
      <c r="JX58" s="4"/>
      <c r="JY58" s="4"/>
      <c r="JZ58" s="722">
        <f>JZ56+JZ55</f>
        <v>4075.1379897539177</v>
      </c>
      <c r="KA58" s="4"/>
      <c r="KB58" s="4"/>
      <c r="KC58" s="4"/>
      <c r="KD58" s="722">
        <f>KD56+KD55</f>
        <v>4075.1260070925891</v>
      </c>
      <c r="KE58" s="4"/>
      <c r="KF58" s="4"/>
      <c r="KG58" s="4"/>
      <c r="KH58" s="722">
        <f>KH56+KH55</f>
        <v>4075.1160530736856</v>
      </c>
      <c r="KI58" s="4"/>
      <c r="KJ58" s="4"/>
      <c r="KK58" s="4"/>
      <c r="KL58" s="722">
        <f>KL56+KL55</f>
        <v>4075.1077842517934</v>
      </c>
      <c r="KM58" s="4"/>
      <c r="KN58" s="4"/>
      <c r="KO58" s="4"/>
      <c r="KP58" s="722">
        <f>KP56+KP55</f>
        <v>4075.1009153261716</v>
      </c>
      <c r="KQ58" s="4"/>
      <c r="KR58" s="4"/>
      <c r="KS58" s="4"/>
      <c r="KT58" s="722">
        <f>KT56+KT55</f>
        <v>4075.1009153261716</v>
      </c>
      <c r="KU58" s="4"/>
      <c r="KV58" s="4"/>
      <c r="KW58" s="4"/>
      <c r="KX58" s="722"/>
      <c r="KY58" s="4"/>
      <c r="KZ58" s="4"/>
      <c r="LA58" s="4"/>
      <c r="LB58" s="722"/>
      <c r="LC58" s="4"/>
      <c r="LD58" s="4"/>
      <c r="LE58" s="4"/>
      <c r="LF58" s="722"/>
      <c r="LG58" s="4"/>
      <c r="LH58" s="4"/>
      <c r="LI58" s="4"/>
      <c r="LJ58" s="722"/>
      <c r="LK58" s="4"/>
      <c r="LL58" s="4"/>
      <c r="LM58" s="4"/>
      <c r="LN58" s="4"/>
      <c r="LO58" s="4"/>
      <c r="LP58" s="4"/>
    </row>
    <row r="59" spans="1:328">
      <c r="A59"/>
      <c r="C59"/>
      <c r="D59"/>
      <c r="E59"/>
      <c r="F59" s="7" t="s">
        <v>148</v>
      </c>
      <c r="H59"/>
      <c r="AB59"/>
      <c r="AV59"/>
      <c r="BP59"/>
      <c r="CI59"/>
      <c r="CJ59"/>
      <c r="CL59"/>
      <c r="CM59"/>
      <c r="CN59"/>
      <c r="CP59"/>
      <c r="CQ59"/>
      <c r="CR59"/>
      <c r="CT59"/>
      <c r="CU59"/>
      <c r="CV59"/>
      <c r="CX59"/>
      <c r="CY59"/>
      <c r="CZ59"/>
      <c r="DB59"/>
      <c r="DC59"/>
      <c r="DE59"/>
      <c r="DH59"/>
      <c r="DI59"/>
      <c r="DJ59"/>
      <c r="DK59"/>
      <c r="DL59"/>
      <c r="DM59"/>
      <c r="DN59"/>
      <c r="DO59"/>
      <c r="DP59"/>
      <c r="DQ59"/>
    </row>
    <row r="60" spans="1:328" s="1" customFormat="1" ht="13" customHeight="1">
      <c r="A60" s="818" t="s">
        <v>131</v>
      </c>
      <c r="B60" s="818"/>
      <c r="C60" s="818"/>
      <c r="D60" s="818"/>
      <c r="E60" s="818"/>
      <c r="F60" s="818"/>
      <c r="DD60" s="412"/>
      <c r="DE60" s="412"/>
      <c r="DF60" s="412"/>
      <c r="DG60" s="412"/>
      <c r="DH60" s="412"/>
      <c r="DI60" s="412"/>
      <c r="DJ60" s="412"/>
      <c r="DK60" s="412"/>
      <c r="DL60" s="412"/>
      <c r="DM60" s="412"/>
      <c r="DN60" s="412"/>
      <c r="DO60" s="412"/>
      <c r="DP60" s="412"/>
      <c r="DQ60" s="412"/>
      <c r="DR60" s="412"/>
      <c r="DS60" s="412"/>
      <c r="DT60" s="412"/>
      <c r="DU60" s="412"/>
      <c r="DV60" s="413"/>
      <c r="DW60" s="412"/>
      <c r="DX60" s="412"/>
      <c r="DY60" s="412"/>
      <c r="DZ60" s="412"/>
      <c r="EA60" s="412"/>
      <c r="EB60" s="412"/>
      <c r="EC60" s="412"/>
      <c r="ED60" s="412"/>
      <c r="EE60" s="412"/>
      <c r="EF60" s="412"/>
      <c r="EG60" s="412"/>
      <c r="EH60" s="412"/>
      <c r="EI60" s="412"/>
      <c r="EJ60" s="412"/>
      <c r="EK60" s="412"/>
      <c r="EL60" s="412"/>
      <c r="EM60" s="412"/>
      <c r="EN60" s="412"/>
      <c r="EO60" s="412"/>
      <c r="EP60" s="412"/>
      <c r="EQ60" s="412"/>
      <c r="ER60" s="412"/>
      <c r="ES60" s="412"/>
      <c r="ET60" s="412"/>
      <c r="EU60" s="412"/>
      <c r="EV60" s="412"/>
      <c r="EW60" s="412"/>
      <c r="EX60" s="412"/>
      <c r="EY60" s="412"/>
      <c r="EZ60" s="412"/>
      <c r="FA60" s="412"/>
      <c r="FB60" s="412"/>
      <c r="FC60" s="412"/>
      <c r="FD60" s="412"/>
      <c r="FE60" s="412"/>
      <c r="FF60" s="412"/>
      <c r="FG60" s="412"/>
      <c r="FH60" s="412"/>
      <c r="FI60" s="412"/>
      <c r="FJ60" s="412"/>
      <c r="FK60" s="412"/>
      <c r="FL60" s="412"/>
      <c r="FM60" s="412"/>
      <c r="FN60" s="412"/>
      <c r="FO60" s="412"/>
      <c r="FP60" s="412"/>
      <c r="FQ60" s="412"/>
      <c r="FR60" s="412"/>
      <c r="FS60" s="412"/>
      <c r="FT60" s="412"/>
      <c r="FU60" s="412"/>
      <c r="FV60" s="412"/>
      <c r="FW60" s="412"/>
      <c r="FX60" s="412"/>
      <c r="FY60" s="412"/>
      <c r="FZ60" s="412"/>
      <c r="GA60" s="412"/>
      <c r="GB60" s="412"/>
      <c r="GC60" s="412"/>
      <c r="GD60" s="412"/>
      <c r="GE60" s="412"/>
      <c r="GF60" s="412"/>
      <c r="GG60" s="412"/>
      <c r="GH60" s="412"/>
      <c r="GI60" s="412"/>
      <c r="GJ60" s="412"/>
      <c r="GK60" s="412"/>
      <c r="GL60" s="412"/>
      <c r="GM60" s="412"/>
      <c r="GN60" s="412"/>
      <c r="GO60" s="412"/>
      <c r="GP60" s="412"/>
      <c r="GQ60" s="412"/>
      <c r="GR60" s="412"/>
      <c r="GS60" s="412"/>
      <c r="GT60" s="412"/>
      <c r="GU60" s="412"/>
      <c r="GV60" s="412"/>
      <c r="GW60" s="412"/>
      <c r="GX60" s="412"/>
      <c r="GY60" s="412"/>
      <c r="GZ60" s="412"/>
      <c r="HA60" s="412"/>
      <c r="HB60" s="412"/>
      <c r="HC60" s="412"/>
      <c r="HD60" s="412"/>
      <c r="HE60" s="412"/>
      <c r="HF60" s="412"/>
      <c r="HG60" s="412"/>
      <c r="HH60" s="412"/>
      <c r="HI60" s="412"/>
      <c r="HJ60" s="412"/>
      <c r="HK60" s="412"/>
      <c r="HL60" s="412"/>
      <c r="HM60" s="412"/>
      <c r="HN60" s="412"/>
      <c r="HO60" s="412"/>
      <c r="HP60" s="412"/>
      <c r="HQ60" s="412"/>
      <c r="HR60" s="412"/>
      <c r="HS60" s="412"/>
      <c r="HT60" s="412"/>
      <c r="HU60" s="412"/>
      <c r="HV60" s="412"/>
      <c r="HW60" s="412"/>
      <c r="HX60" s="412"/>
      <c r="HY60" s="412"/>
      <c r="HZ60" s="412"/>
      <c r="IA60" s="412"/>
      <c r="IB60" s="412"/>
      <c r="IC60" s="412"/>
      <c r="ID60" s="412"/>
      <c r="IE60" s="412"/>
      <c r="IF60" s="412"/>
      <c r="IG60" s="412"/>
      <c r="IH60" s="412"/>
      <c r="II60" s="412"/>
      <c r="IJ60" s="412"/>
      <c r="IK60" s="412"/>
      <c r="IL60" s="412"/>
      <c r="IM60" s="412"/>
      <c r="IN60" s="412"/>
      <c r="IO60" s="412"/>
      <c r="IP60" s="412"/>
      <c r="IQ60" s="412"/>
      <c r="IR60" s="412"/>
      <c r="IS60" s="412"/>
      <c r="IT60" s="412"/>
      <c r="IU60" s="412"/>
      <c r="IV60" s="412"/>
      <c r="IW60" s="412"/>
      <c r="IX60" s="412"/>
      <c r="IY60" s="412"/>
      <c r="IZ60" s="412"/>
      <c r="JA60" s="412"/>
      <c r="JB60" s="412"/>
      <c r="JC60" s="412"/>
      <c r="JD60" s="412"/>
      <c r="JE60" s="412"/>
      <c r="JF60" s="412"/>
      <c r="JG60" s="412"/>
      <c r="JH60" s="412"/>
      <c r="JI60" s="412"/>
      <c r="JJ60" s="412"/>
      <c r="JK60" s="412"/>
      <c r="JL60" s="412"/>
      <c r="JM60" s="412"/>
      <c r="JN60" s="412"/>
      <c r="JO60" s="412"/>
      <c r="JP60" s="412"/>
      <c r="JQ60" s="412"/>
      <c r="JR60" s="412"/>
      <c r="JS60" s="412"/>
      <c r="JT60" s="412"/>
      <c r="JU60" s="412"/>
      <c r="JV60" s="412"/>
      <c r="JW60" s="412"/>
      <c r="JX60" s="412"/>
      <c r="JY60" s="412"/>
      <c r="JZ60" s="412"/>
      <c r="KA60" s="412"/>
      <c r="KB60" s="412"/>
      <c r="KC60" s="412"/>
      <c r="KD60" s="412"/>
      <c r="KE60" s="412"/>
      <c r="KF60" s="412"/>
      <c r="KG60" s="412"/>
      <c r="KH60" s="412"/>
      <c r="KI60" s="412"/>
      <c r="KJ60" s="412"/>
      <c r="KK60" s="412"/>
      <c r="KL60" s="412"/>
      <c r="KM60" s="412"/>
      <c r="KN60" s="412"/>
      <c r="KO60" s="412"/>
      <c r="KP60" s="412"/>
      <c r="KQ60" s="412"/>
      <c r="KR60" s="412"/>
      <c r="KS60" s="412"/>
      <c r="KT60" s="412"/>
      <c r="KU60" s="412"/>
    </row>
    <row r="61" spans="1:328" s="4" customFormat="1" ht="13" customHeight="1">
      <c r="A61" s="426"/>
      <c r="B61" s="426"/>
      <c r="C61" s="426"/>
      <c r="D61" s="426"/>
      <c r="E61" s="426"/>
      <c r="F61" s="426"/>
      <c r="DV61" s="13"/>
    </row>
    <row r="62" spans="1:328" s="4" customFormat="1" ht="13" customHeight="1">
      <c r="A62" s="7" t="s">
        <v>286</v>
      </c>
      <c r="B62" s="426"/>
      <c r="C62" s="426"/>
      <c r="D62" s="426"/>
      <c r="E62" s="426"/>
      <c r="F62" s="303">
        <v>0.1</v>
      </c>
      <c r="DF62" s="306">
        <f>DF82*(1+$F62)</f>
        <v>37.186589663253251</v>
      </c>
      <c r="DG62"/>
      <c r="DH62"/>
      <c r="DI62"/>
      <c r="DJ62" s="306">
        <f>DJ82*(1+$F62)</f>
        <v>38.840252549614974</v>
      </c>
      <c r="DK62"/>
      <c r="DL62"/>
      <c r="DM62"/>
      <c r="DN62" s="306">
        <f>DN82*(1+$F62)</f>
        <v>38.242729782559152</v>
      </c>
      <c r="DO62"/>
      <c r="DP62"/>
      <c r="DQ62"/>
      <c r="DR62" s="306">
        <f>DR82*(1+$F62)</f>
        <v>37.090868579267003</v>
      </c>
      <c r="DS62"/>
      <c r="DT62"/>
      <c r="DU62"/>
      <c r="DV62" s="306"/>
      <c r="DW62"/>
      <c r="DX62"/>
      <c r="DY62"/>
      <c r="DZ62" s="306">
        <f>DF62</f>
        <v>37.186589663253251</v>
      </c>
      <c r="EA62"/>
      <c r="EB62"/>
      <c r="EC62"/>
      <c r="ED62" s="306">
        <f>DJ62</f>
        <v>38.840252549614974</v>
      </c>
      <c r="EE62"/>
      <c r="EF62"/>
      <c r="EG62"/>
      <c r="EH62" s="306">
        <f>DN62</f>
        <v>38.242729782559152</v>
      </c>
      <c r="EI62"/>
      <c r="EJ62"/>
      <c r="EK62"/>
      <c r="EL62" s="306">
        <f>DR62</f>
        <v>37.090868579267003</v>
      </c>
      <c r="EM62"/>
      <c r="EN62"/>
      <c r="EO62"/>
      <c r="EP62" s="306"/>
      <c r="EQ62"/>
      <c r="ER62"/>
      <c r="ES62"/>
      <c r="ET62" s="306">
        <f>DZ62</f>
        <v>37.186589663253251</v>
      </c>
      <c r="EU62"/>
      <c r="EV62"/>
      <c r="EW62"/>
      <c r="EX62" s="306">
        <f>ED62</f>
        <v>38.840252549614974</v>
      </c>
      <c r="EY62"/>
      <c r="EZ62"/>
      <c r="FA62"/>
      <c r="FB62" s="306">
        <f>EH62</f>
        <v>38.242729782559152</v>
      </c>
      <c r="FC62"/>
      <c r="FD62"/>
      <c r="FE62"/>
      <c r="FF62" s="306">
        <f>EL62</f>
        <v>37.090868579267003</v>
      </c>
      <c r="FG62"/>
      <c r="FH62"/>
      <c r="FI62"/>
      <c r="FJ62" s="306"/>
      <c r="FK62"/>
      <c r="FL62"/>
      <c r="FM62"/>
      <c r="FN62" s="306">
        <f>ET62</f>
        <v>37.186589663253251</v>
      </c>
      <c r="FO62"/>
      <c r="FP62"/>
      <c r="FQ62"/>
      <c r="FR62" s="306">
        <f>EX62</f>
        <v>38.840252549614974</v>
      </c>
      <c r="FS62"/>
      <c r="FT62"/>
      <c r="FU62"/>
      <c r="FV62" s="306">
        <f>FB62</f>
        <v>38.242729782559152</v>
      </c>
      <c r="FW62"/>
      <c r="FX62"/>
      <c r="FY62"/>
      <c r="FZ62" s="306">
        <f>FF62</f>
        <v>37.090868579267003</v>
      </c>
      <c r="GA62"/>
      <c r="GB62"/>
      <c r="GC62"/>
      <c r="GD62" s="306"/>
      <c r="GE62"/>
      <c r="GF62"/>
      <c r="GG62"/>
      <c r="GH62" s="306">
        <f>FN62</f>
        <v>37.186589663253251</v>
      </c>
      <c r="GI62"/>
      <c r="GJ62"/>
      <c r="GK62"/>
      <c r="GL62" s="306">
        <f>FR62</f>
        <v>38.840252549614974</v>
      </c>
      <c r="GM62"/>
      <c r="GN62"/>
      <c r="GO62"/>
      <c r="GP62" s="306">
        <f>FV62</f>
        <v>38.242729782559152</v>
      </c>
      <c r="GQ62"/>
      <c r="GR62"/>
      <c r="GS62"/>
      <c r="GT62" s="306">
        <f>FZ62</f>
        <v>37.090868579267003</v>
      </c>
      <c r="GU62"/>
      <c r="GV62"/>
      <c r="GW62"/>
      <c r="GX62" s="306"/>
      <c r="GY62"/>
      <c r="GZ62"/>
      <c r="HA62"/>
      <c r="HB62" s="306">
        <f>GH62</f>
        <v>37.186589663253251</v>
      </c>
      <c r="HC62"/>
      <c r="HD62"/>
      <c r="HE62"/>
      <c r="HF62" s="306">
        <f>GL62</f>
        <v>38.840252549614974</v>
      </c>
      <c r="HG62"/>
      <c r="HH62"/>
      <c r="HI62"/>
      <c r="HJ62" s="306">
        <f>GP62</f>
        <v>38.242729782559152</v>
      </c>
      <c r="HK62"/>
      <c r="HL62"/>
      <c r="HM62"/>
      <c r="HN62" s="306">
        <f>GT62</f>
        <v>37.090868579267003</v>
      </c>
      <c r="HO62"/>
      <c r="HP62"/>
      <c r="HQ62"/>
      <c r="HR62" s="306"/>
      <c r="HS62"/>
      <c r="HT62"/>
      <c r="HU62"/>
      <c r="HV62" s="306">
        <f>HB62</f>
        <v>37.186589663253251</v>
      </c>
      <c r="HW62"/>
      <c r="HX62"/>
      <c r="HY62"/>
      <c r="HZ62" s="306">
        <f>HF62</f>
        <v>38.840252549614974</v>
      </c>
      <c r="IA62"/>
      <c r="IB62"/>
      <c r="IC62"/>
      <c r="ID62" s="306">
        <f>HJ62</f>
        <v>38.242729782559152</v>
      </c>
      <c r="IE62"/>
      <c r="IF62"/>
      <c r="IG62"/>
      <c r="IH62" s="306">
        <f>HN62</f>
        <v>37.090868579267003</v>
      </c>
      <c r="II62"/>
      <c r="IJ62"/>
      <c r="IK62"/>
      <c r="IL62" s="306"/>
      <c r="IM62"/>
      <c r="IN62"/>
      <c r="IO62"/>
      <c r="IP62" s="306">
        <f>HV62</f>
        <v>37.186589663253251</v>
      </c>
      <c r="IQ62"/>
      <c r="IR62"/>
      <c r="IS62"/>
      <c r="IT62" s="306">
        <f>HZ62</f>
        <v>38.840252549614974</v>
      </c>
      <c r="IU62"/>
      <c r="IV62"/>
      <c r="IW62"/>
      <c r="IX62" s="306">
        <f>ID62</f>
        <v>38.242729782559152</v>
      </c>
      <c r="IY62"/>
      <c r="IZ62"/>
      <c r="JA62"/>
      <c r="JB62" s="306">
        <f>IH62</f>
        <v>37.090868579267003</v>
      </c>
      <c r="JC62"/>
      <c r="JD62"/>
      <c r="JE62"/>
      <c r="JF62" s="306"/>
      <c r="JG62"/>
      <c r="JH62"/>
      <c r="JI62"/>
      <c r="JJ62" s="306">
        <f>IP62</f>
        <v>37.186589663253251</v>
      </c>
      <c r="JK62"/>
      <c r="JL62"/>
      <c r="JM62"/>
      <c r="JN62" s="306">
        <f>IT62</f>
        <v>38.840252549614974</v>
      </c>
      <c r="JO62"/>
      <c r="JP62"/>
      <c r="JQ62"/>
      <c r="JR62" s="306">
        <f>IX62</f>
        <v>38.242729782559152</v>
      </c>
      <c r="JS62"/>
      <c r="JT62"/>
      <c r="JU62"/>
      <c r="JV62" s="306">
        <f>JB62</f>
        <v>37.090868579267003</v>
      </c>
      <c r="JW62"/>
      <c r="JX62"/>
      <c r="JY62"/>
      <c r="JZ62" s="306"/>
      <c r="KA62"/>
      <c r="KB62"/>
      <c r="KC62"/>
      <c r="KD62" s="306">
        <f>JJ62</f>
        <v>37.186589663253251</v>
      </c>
      <c r="KE62"/>
      <c r="KF62"/>
      <c r="KG62"/>
      <c r="KH62" s="306">
        <f>JN62</f>
        <v>38.840252549614974</v>
      </c>
      <c r="KI62"/>
      <c r="KJ62"/>
      <c r="KK62"/>
      <c r="KL62" s="306">
        <f>JR62</f>
        <v>38.242729782559152</v>
      </c>
      <c r="KM62"/>
      <c r="KN62"/>
      <c r="KO62"/>
      <c r="KP62" s="306">
        <f>JV62</f>
        <v>37.090868579267003</v>
      </c>
      <c r="KQ62"/>
      <c r="KR62"/>
      <c r="KS62"/>
      <c r="KT62" s="306"/>
    </row>
    <row r="63" spans="1:328" s="4" customFormat="1" ht="13" customHeight="1">
      <c r="A63" s="7" t="s">
        <v>287</v>
      </c>
      <c r="B63" s="426"/>
      <c r="C63" s="426"/>
      <c r="D63" s="426"/>
      <c r="E63" s="426"/>
      <c r="F63" s="687">
        <v>0.1</v>
      </c>
      <c r="DF63" s="306">
        <f>DF83*(1+$F63)</f>
        <v>35.317342581415808</v>
      </c>
      <c r="DG63"/>
      <c r="DH63"/>
      <c r="DI63"/>
      <c r="DJ63" s="306">
        <f>DJ83*(1+$F63)</f>
        <v>36.184809780556819</v>
      </c>
      <c r="DK63"/>
      <c r="DL63"/>
      <c r="DM63"/>
      <c r="DN63" s="306">
        <f>DN83*(1+$F63)</f>
        <v>35.355877844120492</v>
      </c>
      <c r="DO63"/>
      <c r="DP63"/>
      <c r="DQ63"/>
      <c r="DR63" s="306">
        <f>DR83*(1+$F63)</f>
        <v>35.420149299884095</v>
      </c>
      <c r="DS63"/>
      <c r="DT63"/>
      <c r="DU63"/>
      <c r="DV63" s="306"/>
      <c r="DW63"/>
      <c r="DX63"/>
      <c r="DY63"/>
      <c r="DZ63" s="306">
        <f>DF63</f>
        <v>35.317342581415808</v>
      </c>
      <c r="EA63"/>
      <c r="EB63"/>
      <c r="EC63"/>
      <c r="ED63" s="306">
        <f>DJ63</f>
        <v>36.184809780556819</v>
      </c>
      <c r="EE63"/>
      <c r="EF63"/>
      <c r="EG63"/>
      <c r="EH63" s="306">
        <f>DN63</f>
        <v>35.355877844120492</v>
      </c>
      <c r="EI63"/>
      <c r="EJ63"/>
      <c r="EK63"/>
      <c r="EL63" s="306">
        <f>DR63</f>
        <v>35.420149299884095</v>
      </c>
      <c r="EM63"/>
      <c r="EN63"/>
      <c r="EO63"/>
      <c r="EP63" s="306"/>
      <c r="EQ63"/>
      <c r="ER63"/>
      <c r="ES63"/>
      <c r="ET63" s="306">
        <f>DZ63</f>
        <v>35.317342581415808</v>
      </c>
      <c r="EU63"/>
      <c r="EV63"/>
      <c r="EW63"/>
      <c r="EX63" s="306">
        <f>ED63</f>
        <v>36.184809780556819</v>
      </c>
      <c r="EY63"/>
      <c r="EZ63"/>
      <c r="FA63"/>
      <c r="FB63" s="306">
        <f>EH63</f>
        <v>35.355877844120492</v>
      </c>
      <c r="FC63"/>
      <c r="FD63"/>
      <c r="FE63"/>
      <c r="FF63" s="306">
        <f>EL63</f>
        <v>35.420149299884095</v>
      </c>
      <c r="FG63"/>
      <c r="FH63"/>
      <c r="FI63"/>
      <c r="FJ63" s="306"/>
      <c r="FK63"/>
      <c r="FL63"/>
      <c r="FM63"/>
      <c r="FN63" s="306">
        <f>ET63</f>
        <v>35.317342581415808</v>
      </c>
      <c r="FO63"/>
      <c r="FP63"/>
      <c r="FQ63"/>
      <c r="FR63" s="306">
        <f>EX63</f>
        <v>36.184809780556819</v>
      </c>
      <c r="FS63"/>
      <c r="FT63"/>
      <c r="FU63"/>
      <c r="FV63" s="306">
        <f>FB63</f>
        <v>35.355877844120492</v>
      </c>
      <c r="FW63"/>
      <c r="FX63"/>
      <c r="FY63"/>
      <c r="FZ63" s="306">
        <f>FF63</f>
        <v>35.420149299884095</v>
      </c>
      <c r="GA63"/>
      <c r="GB63"/>
      <c r="GC63"/>
      <c r="GD63" s="306"/>
      <c r="GE63"/>
      <c r="GF63"/>
      <c r="GG63"/>
      <c r="GH63" s="306">
        <f>FN63</f>
        <v>35.317342581415808</v>
      </c>
      <c r="GI63"/>
      <c r="GJ63"/>
      <c r="GK63"/>
      <c r="GL63" s="306">
        <f>FR63</f>
        <v>36.184809780556819</v>
      </c>
      <c r="GM63"/>
      <c r="GN63"/>
      <c r="GO63"/>
      <c r="GP63" s="306">
        <f>FV63</f>
        <v>35.355877844120492</v>
      </c>
      <c r="GQ63"/>
      <c r="GR63"/>
      <c r="GS63"/>
      <c r="GT63" s="306">
        <f>FZ63</f>
        <v>35.420149299884095</v>
      </c>
      <c r="GU63"/>
      <c r="GV63"/>
      <c r="GW63"/>
      <c r="GX63" s="306"/>
      <c r="GY63"/>
      <c r="GZ63"/>
      <c r="HA63"/>
      <c r="HB63" s="306">
        <f>GH63</f>
        <v>35.317342581415808</v>
      </c>
      <c r="HC63"/>
      <c r="HD63"/>
      <c r="HE63"/>
      <c r="HF63" s="306">
        <f>GL63</f>
        <v>36.184809780556819</v>
      </c>
      <c r="HG63"/>
      <c r="HH63"/>
      <c r="HI63"/>
      <c r="HJ63" s="306">
        <f>GP63</f>
        <v>35.355877844120492</v>
      </c>
      <c r="HK63"/>
      <c r="HL63"/>
      <c r="HM63"/>
      <c r="HN63" s="306">
        <f>GT63</f>
        <v>35.420149299884095</v>
      </c>
      <c r="HO63"/>
      <c r="HP63"/>
      <c r="HQ63"/>
      <c r="HR63" s="306"/>
      <c r="HS63"/>
      <c r="HT63"/>
      <c r="HU63"/>
      <c r="HV63" s="306">
        <f>HB63</f>
        <v>35.317342581415808</v>
      </c>
      <c r="HW63"/>
      <c r="HX63"/>
      <c r="HY63"/>
      <c r="HZ63" s="306">
        <f>HF63</f>
        <v>36.184809780556819</v>
      </c>
      <c r="IA63"/>
      <c r="IB63"/>
      <c r="IC63"/>
      <c r="ID63" s="306">
        <f>HJ63</f>
        <v>35.355877844120492</v>
      </c>
      <c r="IE63"/>
      <c r="IF63"/>
      <c r="IG63"/>
      <c r="IH63" s="306">
        <f>HN63</f>
        <v>35.420149299884095</v>
      </c>
      <c r="II63"/>
      <c r="IJ63"/>
      <c r="IK63"/>
      <c r="IL63" s="306"/>
      <c r="IM63"/>
      <c r="IN63"/>
      <c r="IO63"/>
      <c r="IP63" s="306">
        <f>HV63</f>
        <v>35.317342581415808</v>
      </c>
      <c r="IQ63"/>
      <c r="IR63"/>
      <c r="IS63"/>
      <c r="IT63" s="306">
        <f>HZ63</f>
        <v>36.184809780556819</v>
      </c>
      <c r="IU63"/>
      <c r="IV63"/>
      <c r="IW63"/>
      <c r="IX63" s="306">
        <f>ID63</f>
        <v>35.355877844120492</v>
      </c>
      <c r="IY63"/>
      <c r="IZ63"/>
      <c r="JA63"/>
      <c r="JB63" s="306">
        <f>IH63</f>
        <v>35.420149299884095</v>
      </c>
      <c r="JC63"/>
      <c r="JD63"/>
      <c r="JE63"/>
      <c r="JF63" s="306"/>
      <c r="JG63"/>
      <c r="JH63"/>
      <c r="JI63"/>
      <c r="JJ63" s="306">
        <f>IP63</f>
        <v>35.317342581415808</v>
      </c>
      <c r="JK63"/>
      <c r="JL63"/>
      <c r="JM63"/>
      <c r="JN63" s="306">
        <f>IT63</f>
        <v>36.184809780556819</v>
      </c>
      <c r="JO63"/>
      <c r="JP63"/>
      <c r="JQ63"/>
      <c r="JR63" s="306">
        <f>IX63</f>
        <v>35.355877844120492</v>
      </c>
      <c r="JS63"/>
      <c r="JT63"/>
      <c r="JU63"/>
      <c r="JV63" s="306">
        <f>JB63</f>
        <v>35.420149299884095</v>
      </c>
      <c r="JW63"/>
      <c r="JX63"/>
      <c r="JY63"/>
      <c r="JZ63" s="306"/>
      <c r="KA63"/>
      <c r="KB63"/>
      <c r="KC63"/>
      <c r="KD63" s="306">
        <f>JJ63</f>
        <v>35.317342581415808</v>
      </c>
      <c r="KE63"/>
      <c r="KF63"/>
      <c r="KG63"/>
      <c r="KH63" s="306">
        <f>JN63</f>
        <v>36.184809780556819</v>
      </c>
      <c r="KI63"/>
      <c r="KJ63"/>
      <c r="KK63"/>
      <c r="KL63" s="306">
        <f>JR63</f>
        <v>35.355877844120492</v>
      </c>
      <c r="KM63"/>
      <c r="KN63"/>
      <c r="KO63"/>
      <c r="KP63" s="306">
        <f>JV63</f>
        <v>35.420149299884095</v>
      </c>
      <c r="KQ63"/>
      <c r="KR63"/>
      <c r="KS63"/>
      <c r="KT63" s="306"/>
    </row>
    <row r="64" spans="1:328">
      <c r="A64" s="7" t="s">
        <v>144</v>
      </c>
      <c r="B64"/>
      <c r="C64"/>
      <c r="D64"/>
      <c r="E64"/>
      <c r="F64" s="303">
        <v>0.1</v>
      </c>
      <c r="DB64"/>
      <c r="DC64"/>
      <c r="DE64"/>
      <c r="DF64" s="306">
        <f>DF84*(1+$F64)</f>
        <v>36.264591420562859</v>
      </c>
      <c r="DH64"/>
      <c r="DI64"/>
      <c r="DJ64" s="306">
        <f>DJ84*(1+$F64)</f>
        <v>35.243274695335344</v>
      </c>
      <c r="DK64"/>
      <c r="DL64"/>
      <c r="DM64"/>
      <c r="DN64" s="306">
        <f>DN84*(1+$F64)</f>
        <v>35.316544110041541</v>
      </c>
      <c r="DO64"/>
      <c r="DP64"/>
      <c r="DQ64"/>
      <c r="DR64" s="306">
        <f>DR84*(1+$F64)</f>
        <v>42.927453959183218</v>
      </c>
      <c r="DV64" s="306"/>
      <c r="DZ64" s="306">
        <f>DF64</f>
        <v>36.264591420562859</v>
      </c>
      <c r="ED64" s="306">
        <f>DJ64</f>
        <v>35.243274695335344</v>
      </c>
      <c r="EH64" s="306">
        <f>DN64</f>
        <v>35.316544110041541</v>
      </c>
      <c r="EL64" s="306">
        <f>DR64</f>
        <v>42.927453959183218</v>
      </c>
      <c r="EP64" s="306"/>
      <c r="ET64" s="306">
        <f>DZ64</f>
        <v>36.264591420562859</v>
      </c>
      <c r="EX64" s="306">
        <f>ED64</f>
        <v>35.243274695335344</v>
      </c>
      <c r="FB64" s="306">
        <f>EH64</f>
        <v>35.316544110041541</v>
      </c>
      <c r="FF64" s="306">
        <f>EL64</f>
        <v>42.927453959183218</v>
      </c>
      <c r="FJ64" s="306"/>
      <c r="FN64" s="306">
        <f>ET64</f>
        <v>36.264591420562859</v>
      </c>
      <c r="FR64" s="306">
        <f>EX64</f>
        <v>35.243274695335344</v>
      </c>
      <c r="FV64" s="306">
        <f>FB64</f>
        <v>35.316544110041541</v>
      </c>
      <c r="FZ64" s="306">
        <f>FF64</f>
        <v>42.927453959183218</v>
      </c>
      <c r="GD64" s="306"/>
      <c r="GH64" s="306">
        <f>FN64</f>
        <v>36.264591420562859</v>
      </c>
      <c r="GL64" s="306">
        <f>FR64</f>
        <v>35.243274695335344</v>
      </c>
      <c r="GP64" s="306">
        <f>FV64</f>
        <v>35.316544110041541</v>
      </c>
      <c r="GT64" s="306">
        <f>FZ64</f>
        <v>42.927453959183218</v>
      </c>
      <c r="GX64" s="306"/>
      <c r="HB64" s="306">
        <f>GH64</f>
        <v>36.264591420562859</v>
      </c>
      <c r="HF64" s="306">
        <f>GL64</f>
        <v>35.243274695335344</v>
      </c>
      <c r="HJ64" s="306">
        <f>GP64</f>
        <v>35.316544110041541</v>
      </c>
      <c r="HN64" s="306">
        <f>GT64</f>
        <v>42.927453959183218</v>
      </c>
      <c r="HR64" s="306"/>
      <c r="HV64" s="306">
        <f>HB64</f>
        <v>36.264591420562859</v>
      </c>
      <c r="HZ64" s="306">
        <f>HF64</f>
        <v>35.243274695335344</v>
      </c>
      <c r="ID64" s="306">
        <f>HJ64</f>
        <v>35.316544110041541</v>
      </c>
      <c r="IH64" s="306">
        <f>HN64</f>
        <v>42.927453959183218</v>
      </c>
      <c r="IL64" s="306"/>
      <c r="IP64" s="306">
        <f>HV64</f>
        <v>36.264591420562859</v>
      </c>
      <c r="IT64" s="306">
        <f>HZ64</f>
        <v>35.243274695335344</v>
      </c>
      <c r="IX64" s="306">
        <f>ID64</f>
        <v>35.316544110041541</v>
      </c>
      <c r="JB64" s="306">
        <f>IH64</f>
        <v>42.927453959183218</v>
      </c>
      <c r="JF64" s="306"/>
      <c r="JJ64" s="306">
        <f>IP64</f>
        <v>36.264591420562859</v>
      </c>
      <c r="JN64" s="306">
        <f>IT64</f>
        <v>35.243274695335344</v>
      </c>
      <c r="JR64" s="306">
        <f>IX64</f>
        <v>35.316544110041541</v>
      </c>
      <c r="JV64" s="306">
        <f>JB64</f>
        <v>42.927453959183218</v>
      </c>
      <c r="JZ64" s="306"/>
      <c r="KD64" s="306">
        <f>JJ64</f>
        <v>36.264591420562859</v>
      </c>
      <c r="KH64" s="306">
        <f>JN64</f>
        <v>35.243274695335344</v>
      </c>
      <c r="KL64" s="306">
        <f>JR64</f>
        <v>35.316544110041541</v>
      </c>
      <c r="KP64" s="306">
        <f>JV64</f>
        <v>42.927453959183218</v>
      </c>
      <c r="KT64" s="306"/>
    </row>
    <row r="65" spans="1:307">
      <c r="A65" s="7" t="s">
        <v>145</v>
      </c>
      <c r="B65"/>
      <c r="C65"/>
      <c r="D65"/>
      <c r="E65"/>
      <c r="F65" s="303">
        <v>0.1</v>
      </c>
      <c r="DB65"/>
      <c r="DC65"/>
      <c r="DE65"/>
      <c r="DF65" s="306">
        <f>DF85*(1+$F65)</f>
        <v>12.174902472577497</v>
      </c>
      <c r="DH65"/>
      <c r="DI65"/>
      <c r="DJ65" s="306">
        <f>DJ85*(1+$F65)</f>
        <v>13.141340975305962</v>
      </c>
      <c r="DK65"/>
      <c r="DL65"/>
      <c r="DM65"/>
      <c r="DN65" s="306">
        <f>DN85*(1+$F65)</f>
        <v>13.00330665025159</v>
      </c>
      <c r="DO65"/>
      <c r="DP65"/>
      <c r="DQ65"/>
      <c r="DR65" s="306">
        <f>DR85*(1+$F65)</f>
        <v>12.206049366014348</v>
      </c>
      <c r="DV65" s="306"/>
      <c r="DZ65" s="306">
        <f>DF65</f>
        <v>12.174902472577497</v>
      </c>
      <c r="ED65" s="306">
        <f>DJ65</f>
        <v>13.141340975305962</v>
      </c>
      <c r="EH65" s="306">
        <f>DN65</f>
        <v>13.00330665025159</v>
      </c>
      <c r="EL65" s="306">
        <f>DR65</f>
        <v>12.206049366014348</v>
      </c>
      <c r="EP65" s="306"/>
      <c r="ET65" s="306">
        <f>DZ65</f>
        <v>12.174902472577497</v>
      </c>
      <c r="EX65" s="306">
        <f>ED65</f>
        <v>13.141340975305962</v>
      </c>
      <c r="FB65" s="306">
        <f>EH65</f>
        <v>13.00330665025159</v>
      </c>
      <c r="FF65" s="306">
        <f>EL65</f>
        <v>12.206049366014348</v>
      </c>
      <c r="FJ65" s="306"/>
      <c r="FN65" s="306">
        <f>ET65</f>
        <v>12.174902472577497</v>
      </c>
      <c r="FR65" s="306">
        <f>EX65</f>
        <v>13.141340975305962</v>
      </c>
      <c r="FV65" s="306">
        <f>FB65</f>
        <v>13.00330665025159</v>
      </c>
      <c r="FZ65" s="306">
        <f>FF65</f>
        <v>12.206049366014348</v>
      </c>
      <c r="GD65" s="306"/>
      <c r="GH65" s="306">
        <f>FN65</f>
        <v>12.174902472577497</v>
      </c>
      <c r="GL65" s="306">
        <f>FR65</f>
        <v>13.141340975305962</v>
      </c>
      <c r="GP65" s="306">
        <f>FV65</f>
        <v>13.00330665025159</v>
      </c>
      <c r="GT65" s="306">
        <f>FZ65</f>
        <v>12.206049366014348</v>
      </c>
      <c r="GX65" s="306"/>
      <c r="HB65" s="306">
        <f>GH65</f>
        <v>12.174902472577497</v>
      </c>
      <c r="HF65" s="306">
        <f>GL65</f>
        <v>13.141340975305962</v>
      </c>
      <c r="HJ65" s="306">
        <f>GP65</f>
        <v>13.00330665025159</v>
      </c>
      <c r="HN65" s="306">
        <f>GT65</f>
        <v>12.206049366014348</v>
      </c>
      <c r="HR65" s="306"/>
      <c r="HV65" s="306">
        <f>HB65</f>
        <v>12.174902472577497</v>
      </c>
      <c r="HZ65" s="306">
        <f>HF65</f>
        <v>13.141340975305962</v>
      </c>
      <c r="ID65" s="306">
        <f>HJ65</f>
        <v>13.00330665025159</v>
      </c>
      <c r="IH65" s="306">
        <f>HN65</f>
        <v>12.206049366014348</v>
      </c>
      <c r="IL65" s="306"/>
      <c r="IP65" s="306">
        <f>HV65</f>
        <v>12.174902472577497</v>
      </c>
      <c r="IT65" s="306">
        <f>HZ65</f>
        <v>13.141340975305962</v>
      </c>
      <c r="IX65" s="306">
        <f>ID65</f>
        <v>13.00330665025159</v>
      </c>
      <c r="JB65" s="306">
        <f>IH65</f>
        <v>12.206049366014348</v>
      </c>
      <c r="JF65" s="306"/>
      <c r="JJ65" s="306">
        <f>IP65</f>
        <v>12.174902472577497</v>
      </c>
      <c r="JN65" s="306">
        <f>IT65</f>
        <v>13.141340975305962</v>
      </c>
      <c r="JR65" s="306">
        <f>IX65</f>
        <v>13.00330665025159</v>
      </c>
      <c r="JV65" s="306">
        <f>JB65</f>
        <v>12.206049366014348</v>
      </c>
      <c r="JZ65" s="306"/>
      <c r="KD65" s="306">
        <f>JJ65</f>
        <v>12.174902472577497</v>
      </c>
      <c r="KH65" s="306">
        <f>JN65</f>
        <v>13.141340975305962</v>
      </c>
      <c r="KL65" s="306">
        <f>JR65</f>
        <v>13.00330665025159</v>
      </c>
      <c r="KP65" s="306">
        <f>JV65</f>
        <v>12.206049366014348</v>
      </c>
      <c r="KT65" s="306"/>
    </row>
    <row r="66" spans="1:307">
      <c r="A66" s="7" t="s">
        <v>146</v>
      </c>
      <c r="B66"/>
      <c r="C66"/>
      <c r="D66"/>
      <c r="E66"/>
      <c r="F66" s="303">
        <v>-0.1</v>
      </c>
      <c r="DB66"/>
      <c r="DC66"/>
      <c r="DE66"/>
      <c r="DF66" s="306">
        <f>DF86*(1+$F66)</f>
        <v>20.858294246242465</v>
      </c>
      <c r="DH66"/>
      <c r="DI66"/>
      <c r="DJ66" s="306">
        <f>DJ86*(1+$F66)</f>
        <v>20.244393248378159</v>
      </c>
      <c r="DK66"/>
      <c r="DL66"/>
      <c r="DM66"/>
      <c r="DN66" s="306">
        <f>DN86*(1+$F66)</f>
        <v>24.66690546997841</v>
      </c>
      <c r="DO66"/>
      <c r="DP66"/>
      <c r="DQ66"/>
      <c r="DR66" s="306">
        <f>DR86*(1+$F66)</f>
        <v>25.478627116579258</v>
      </c>
      <c r="DV66" s="306"/>
      <c r="DZ66" s="306">
        <f>DF66</f>
        <v>20.858294246242465</v>
      </c>
      <c r="ED66" s="306">
        <f>DJ66</f>
        <v>20.244393248378159</v>
      </c>
      <c r="EH66" s="306">
        <f>DN66</f>
        <v>24.66690546997841</v>
      </c>
      <c r="EL66" s="306">
        <f>DR66</f>
        <v>25.478627116579258</v>
      </c>
      <c r="EP66" s="306"/>
      <c r="ET66" s="306">
        <f>DZ66</f>
        <v>20.858294246242465</v>
      </c>
      <c r="EX66" s="306">
        <f>ED66</f>
        <v>20.244393248378159</v>
      </c>
      <c r="FB66" s="306">
        <f>EH66</f>
        <v>24.66690546997841</v>
      </c>
      <c r="FF66" s="306">
        <f>EL66</f>
        <v>25.478627116579258</v>
      </c>
      <c r="FJ66" s="306"/>
      <c r="FN66" s="306">
        <f>ET66</f>
        <v>20.858294246242465</v>
      </c>
      <c r="FR66" s="306">
        <f>EX66</f>
        <v>20.244393248378159</v>
      </c>
      <c r="FV66" s="306">
        <f>FB66</f>
        <v>24.66690546997841</v>
      </c>
      <c r="FZ66" s="306">
        <f>FF66</f>
        <v>25.478627116579258</v>
      </c>
      <c r="GD66" s="306"/>
      <c r="GH66" s="306">
        <f>FN66</f>
        <v>20.858294246242465</v>
      </c>
      <c r="GL66" s="306">
        <f>FR66</f>
        <v>20.244393248378159</v>
      </c>
      <c r="GP66" s="306">
        <f>FV66</f>
        <v>24.66690546997841</v>
      </c>
      <c r="GT66" s="306">
        <f>FZ66</f>
        <v>25.478627116579258</v>
      </c>
      <c r="GX66" s="306"/>
      <c r="HB66" s="306">
        <f>GH66</f>
        <v>20.858294246242465</v>
      </c>
      <c r="HF66" s="306">
        <f>GL66</f>
        <v>20.244393248378159</v>
      </c>
      <c r="HJ66" s="306">
        <f>GP66</f>
        <v>24.66690546997841</v>
      </c>
      <c r="HN66" s="306">
        <f>GT66</f>
        <v>25.478627116579258</v>
      </c>
      <c r="HR66" s="306"/>
      <c r="HV66" s="306">
        <f>HB66</f>
        <v>20.858294246242465</v>
      </c>
      <c r="HZ66" s="306">
        <f>HF66</f>
        <v>20.244393248378159</v>
      </c>
      <c r="ID66" s="306">
        <f>HJ66</f>
        <v>24.66690546997841</v>
      </c>
      <c r="IH66" s="306">
        <f>HN66</f>
        <v>25.478627116579258</v>
      </c>
      <c r="IL66" s="306"/>
      <c r="IP66" s="306">
        <f>HV66</f>
        <v>20.858294246242465</v>
      </c>
      <c r="IT66" s="306">
        <f>HZ66</f>
        <v>20.244393248378159</v>
      </c>
      <c r="IX66" s="306">
        <f>ID66</f>
        <v>24.66690546997841</v>
      </c>
      <c r="JB66" s="306">
        <f>IH66</f>
        <v>25.478627116579258</v>
      </c>
      <c r="JF66" s="306"/>
      <c r="JJ66" s="306">
        <f>IP66</f>
        <v>20.858294246242465</v>
      </c>
      <c r="JN66" s="306">
        <f>IT66</f>
        <v>20.244393248378159</v>
      </c>
      <c r="JR66" s="306">
        <f>IX66</f>
        <v>24.66690546997841</v>
      </c>
      <c r="JV66" s="306">
        <f>JB66</f>
        <v>25.478627116579258</v>
      </c>
      <c r="JZ66" s="306"/>
      <c r="KD66" s="306">
        <f>JJ66</f>
        <v>20.858294246242465</v>
      </c>
      <c r="KH66" s="306">
        <f>JN66</f>
        <v>20.244393248378159</v>
      </c>
      <c r="KL66" s="306">
        <f>JR66</f>
        <v>24.66690546997841</v>
      </c>
      <c r="KP66" s="306">
        <f>JV66</f>
        <v>25.478627116579258</v>
      </c>
      <c r="KT66" s="306"/>
    </row>
    <row r="67" spans="1:307">
      <c r="A67" s="7" t="s">
        <v>237</v>
      </c>
      <c r="B67"/>
      <c r="C67"/>
      <c r="D67"/>
      <c r="E67"/>
      <c r="F67"/>
      <c r="DB67"/>
      <c r="DC67"/>
      <c r="DE67" s="231"/>
      <c r="DF67" s="307">
        <f>DF87</f>
        <v>0.39120119317287028</v>
      </c>
      <c r="DG67" s="307"/>
      <c r="DH67" s="307"/>
      <c r="DI67" s="701"/>
      <c r="DJ67" s="307">
        <f>DJ87</f>
        <v>0.39414838019462256</v>
      </c>
      <c r="DK67" s="307"/>
      <c r="DL67" s="307"/>
      <c r="DM67" s="307"/>
      <c r="DN67" s="307">
        <f>DN87</f>
        <v>0.37983008795240497</v>
      </c>
      <c r="DO67" s="307"/>
      <c r="DP67" s="307"/>
      <c r="DQ67" s="307"/>
      <c r="DR67" s="307">
        <f>DR87</f>
        <v>0.39096649877039719</v>
      </c>
      <c r="DZ67" s="307">
        <f>(DZ68+1)*DF67</f>
        <v>0.39417849295507623</v>
      </c>
      <c r="ED67" s="307">
        <f>(ED68+1)*DJ67</f>
        <v>0.39712066072508062</v>
      </c>
      <c r="EH67" s="307">
        <f>(EH68+1)*DN67</f>
        <v>0.38858449144092999</v>
      </c>
      <c r="EL67" s="307">
        <f>(EL68+1)*DR67</f>
        <v>0.39158470177519078</v>
      </c>
      <c r="ET67" s="307">
        <f>(ET68+1)*DZ67</f>
        <v>0.39717845195751933</v>
      </c>
      <c r="EX67" s="307">
        <f>(EX68+1)*ED67</f>
        <v>0.40011535528029601</v>
      </c>
      <c r="FB67" s="307">
        <f>(FB68+1)*EH67</f>
        <v>0.39754066825618922</v>
      </c>
      <c r="FF67" s="307">
        <f>(FF68+1)*EL67</f>
        <v>0.39220388229329134</v>
      </c>
      <c r="FN67" s="307">
        <f>(FN68+1)*ET67</f>
        <v>0.40020124263185014</v>
      </c>
      <c r="FR67" s="307">
        <f>(FR68+1)*EX67</f>
        <v>0.40313263288486134</v>
      </c>
      <c r="FV67" s="307">
        <f>(FV68+1)*FB67</f>
        <v>0.40670326891211367</v>
      </c>
      <c r="FZ67" s="307">
        <f>(FZ68+1)*FF67</f>
        <v>0.39282404187035991</v>
      </c>
      <c r="GH67" s="307">
        <f>(GH68+1)*FN67</f>
        <v>0.40324703874219031</v>
      </c>
      <c r="GL67" s="307">
        <f>(GL68+1)*FR67</f>
        <v>0.40617266383798695</v>
      </c>
      <c r="GP67" s="307">
        <f>(GP68+1)*FV67</f>
        <v>0.41607705110865434</v>
      </c>
      <c r="GT67" s="307">
        <f>(GT68+1)*FZ67</f>
        <v>0.39344518205450146</v>
      </c>
      <c r="HB67" s="307">
        <f>(HB68+1)*GH67</f>
        <v>0.40631601537512146</v>
      </c>
      <c r="HF67" s="307">
        <f>(HF68+1)*GL67</f>
        <v>0.40923561972311279</v>
      </c>
      <c r="HJ67" s="307">
        <f>(HJ68+1)*GP67</f>
        <v>0.42566688220222804</v>
      </c>
      <c r="HN67" s="307">
        <f>(HN68+1)*GT67</f>
        <v>0.39406730439626891</v>
      </c>
      <c r="HV67" s="307">
        <f>(HV68+1)*HB67</f>
        <v>0.40940834894974987</v>
      </c>
      <c r="HZ67" s="307">
        <f>(HZ68+1)*HF67</f>
        <v>0.41232167341759285</v>
      </c>
      <c r="ID67" s="307">
        <f>(ID68+1)*HJ67</f>
        <v>0.43547774173310255</v>
      </c>
      <c r="IH67" s="307">
        <f>(IH68+1)*HN67</f>
        <v>0.39469041044866687</v>
      </c>
      <c r="IP67" s="307">
        <f>(IP68+1)*HV67</f>
        <v>0.41252421722784777</v>
      </c>
      <c r="IT67" s="307">
        <f>(IT68+1)*HZ67</f>
        <v>0.41543099910245257</v>
      </c>
      <c r="IX67" s="307">
        <f>(IX68+1)*ID67</f>
        <v>0.44551472401103359</v>
      </c>
      <c r="JB67" s="307">
        <f>(JB68+1)*IH67</f>
        <v>0.39531450176715571</v>
      </c>
      <c r="JJ67" s="307">
        <f>(JJ68+1)*IP67</f>
        <v>0.41566379932407216</v>
      </c>
      <c r="JN67" s="307">
        <f>(JN68+1)*IT67</f>
        <v>0.41856377227221986</v>
      </c>
      <c r="JR67" s="307">
        <f>(JR68+1)*IX67</f>
        <v>0.45578304076049597</v>
      </c>
      <c r="JV67" s="307">
        <f>(JV68+1)*JB67</f>
        <v>0.39593957990965523</v>
      </c>
      <c r="KD67" s="307">
        <f>(KD68+1)*JJ67</f>
        <v>0.41882727571626099</v>
      </c>
      <c r="KH67" s="307">
        <f>(KH68+1)*JN67</f>
        <v>0.42172016974483029</v>
      </c>
      <c r="KL67" s="307">
        <f>(KL68+1)*JR67</f>
        <v>0.46628802382688278</v>
      </c>
      <c r="KP67" s="307">
        <f>(KP68+1)*JV67</f>
        <v>0.39656564643654862</v>
      </c>
    </row>
    <row r="68" spans="1:307">
      <c r="B68" s="7" t="s">
        <v>153</v>
      </c>
      <c r="C68"/>
      <c r="D68"/>
      <c r="E68"/>
      <c r="F68" s="303">
        <v>2.5000000000000001E-2</v>
      </c>
      <c r="DB68"/>
      <c r="DC68"/>
      <c r="DE68" s="231"/>
      <c r="DF68" s="304">
        <f>DF108+$F$68</f>
        <v>7.6106613020741135E-3</v>
      </c>
      <c r="DH68"/>
      <c r="DI68"/>
      <c r="DJ68" s="304">
        <f>DJ108+$F$68</f>
        <v>7.5410192704341919E-3</v>
      </c>
      <c r="DK68"/>
      <c r="DL68"/>
      <c r="DM68"/>
      <c r="DN68" s="304">
        <f>DN108+$F$68</f>
        <v>2.3048209623725176E-2</v>
      </c>
      <c r="DO68"/>
      <c r="DP68"/>
      <c r="DQ68"/>
      <c r="DR68" s="304">
        <f>DR108+$F$68</f>
        <v>1.5812173338070681E-3</v>
      </c>
      <c r="DV68" s="304"/>
      <c r="DZ68" s="304">
        <f>DZ108+$F$68</f>
        <v>7.6106613020741135E-3</v>
      </c>
      <c r="ED68" s="304">
        <f>ED108+$F$68</f>
        <v>7.5410192704341919E-3</v>
      </c>
      <c r="EH68" s="304">
        <f>EH108+$F$68</f>
        <v>2.3048209623725176E-2</v>
      </c>
      <c r="EL68" s="304">
        <f>EL108+$F$68</f>
        <v>1.5812173338070681E-3</v>
      </c>
      <c r="EP68" s="304"/>
      <c r="ET68" s="304">
        <f>ET108+$F$68</f>
        <v>7.6106613020741135E-3</v>
      </c>
      <c r="EX68" s="304">
        <f>EX108+$F$68</f>
        <v>7.5410192704341919E-3</v>
      </c>
      <c r="FB68" s="304">
        <f>FB108+$F$68</f>
        <v>2.3048209623725176E-2</v>
      </c>
      <c r="FF68" s="304">
        <f>FF108+$F$68</f>
        <v>1.5812173338070681E-3</v>
      </c>
      <c r="FJ68" s="304"/>
      <c r="FN68" s="304">
        <f>FN108+$F$68</f>
        <v>7.6106613020741135E-3</v>
      </c>
      <c r="FR68" s="304">
        <f>FR108+$F$68</f>
        <v>7.5410192704341919E-3</v>
      </c>
      <c r="FV68" s="304">
        <f>FV108+$F$68</f>
        <v>2.3048209623725176E-2</v>
      </c>
      <c r="FZ68" s="304">
        <f>FZ108+$F$68</f>
        <v>1.5812173338070681E-3</v>
      </c>
      <c r="GD68" s="304"/>
      <c r="GH68" s="304">
        <f>GH108+$F$68</f>
        <v>7.6106613020741135E-3</v>
      </c>
      <c r="GL68" s="304">
        <f>GL108+$F$68</f>
        <v>7.5410192704341919E-3</v>
      </c>
      <c r="GP68" s="304">
        <f>GP108+$F$68</f>
        <v>2.3048209623725176E-2</v>
      </c>
      <c r="GT68" s="304">
        <f>GT108+$F$68</f>
        <v>1.5812173338070681E-3</v>
      </c>
      <c r="GX68" s="304"/>
      <c r="HB68" s="304">
        <f>HB108+$F$68</f>
        <v>7.6106613020741135E-3</v>
      </c>
      <c r="HF68" s="304">
        <f>HF108+$F$68</f>
        <v>7.5410192704341919E-3</v>
      </c>
      <c r="HJ68" s="304">
        <f>HJ108+$F$68</f>
        <v>2.3048209623725176E-2</v>
      </c>
      <c r="HN68" s="304">
        <f>HN108+$F$68</f>
        <v>1.5812173338070681E-3</v>
      </c>
      <c r="HR68" s="304"/>
      <c r="HV68" s="304">
        <f>HV108+$F$68</f>
        <v>7.6106613020741135E-3</v>
      </c>
      <c r="HZ68" s="304">
        <f>HZ108+$F$68</f>
        <v>7.5410192704341919E-3</v>
      </c>
      <c r="ID68" s="304">
        <f>ID108+$F$68</f>
        <v>2.3048209623725176E-2</v>
      </c>
      <c r="IH68" s="304">
        <f>IH108+$F$68</f>
        <v>1.5812173338070681E-3</v>
      </c>
      <c r="IL68" s="304"/>
      <c r="IP68" s="304">
        <f>IP108+$F$68</f>
        <v>7.6106613020741135E-3</v>
      </c>
      <c r="IT68" s="304">
        <f>IT108+$F$68</f>
        <v>7.5410192704341919E-3</v>
      </c>
      <c r="IX68" s="304">
        <f>IX108+$F$68</f>
        <v>2.3048209623725176E-2</v>
      </c>
      <c r="JB68" s="304">
        <f>JB108+$F$68</f>
        <v>1.5812173338070681E-3</v>
      </c>
      <c r="JF68" s="304"/>
      <c r="JJ68" s="304">
        <f>JJ108+$F$68</f>
        <v>7.6106613020741135E-3</v>
      </c>
      <c r="JN68" s="304">
        <f>JN108+$F$68</f>
        <v>7.5410192704341919E-3</v>
      </c>
      <c r="JR68" s="304">
        <f>JR108+$F$68</f>
        <v>2.3048209623725176E-2</v>
      </c>
      <c r="JV68" s="304">
        <f>JV108+$F$68</f>
        <v>1.5812173338070681E-3</v>
      </c>
      <c r="JZ68" s="304"/>
      <c r="KD68" s="304">
        <f>KD108+$F$68</f>
        <v>7.6106613020741135E-3</v>
      </c>
      <c r="KH68" s="304">
        <f>KH108+$F$68</f>
        <v>7.5410192704341919E-3</v>
      </c>
      <c r="KL68" s="304">
        <f>KL108+$F$68</f>
        <v>2.3048209623725176E-2</v>
      </c>
      <c r="KP68" s="304">
        <f>KP108+$F$68</f>
        <v>1.5812173338070681E-3</v>
      </c>
      <c r="KT68" s="304"/>
    </row>
    <row r="69" spans="1:307">
      <c r="A69" s="7" t="s">
        <v>152</v>
      </c>
      <c r="B69"/>
      <c r="C69"/>
      <c r="D69"/>
      <c r="E69"/>
      <c r="F69" s="303"/>
      <c r="DB69"/>
      <c r="DC69"/>
      <c r="DE69" s="231"/>
      <c r="DF69" s="307">
        <f>DF89</f>
        <v>0.35260178317170066</v>
      </c>
      <c r="DG69" s="307"/>
      <c r="DH69" s="307"/>
      <c r="DI69" s="701"/>
      <c r="DJ69" s="307">
        <f>DJ89</f>
        <v>0.33829911180755234</v>
      </c>
      <c r="DK69" s="307"/>
      <c r="DL69" s="307"/>
      <c r="DM69" s="307"/>
      <c r="DN69" s="307">
        <f>DN89</f>
        <v>0.34368409544450318</v>
      </c>
      <c r="DO69" s="307"/>
      <c r="DP69" s="307"/>
      <c r="DQ69" s="307"/>
      <c r="DR69" s="307">
        <f>DR89</f>
        <v>0.33786215071197168</v>
      </c>
      <c r="DZ69" s="307">
        <f>(DZ70+1)*DF69</f>
        <v>0.36163122957032207</v>
      </c>
      <c r="ED69" s="307">
        <f>(ED70+1)*DJ69</f>
        <v>0.33976310068013499</v>
      </c>
      <c r="EH69" s="307">
        <f>(EH70+1)*DN69</f>
        <v>0.34563513155055586</v>
      </c>
      <c r="EL69" s="307">
        <f>(EL70+1)*DR69</f>
        <v>0.34081336160792908</v>
      </c>
      <c r="ET69" s="307">
        <f>(ET70+1)*DZ69</f>
        <v>0.37089190254282006</v>
      </c>
      <c r="EX69" s="307">
        <f>(EX70+1)*ED69</f>
        <v>0.3412334249622539</v>
      </c>
      <c r="FB69" s="307">
        <f>(FB70+1)*EH69</f>
        <v>0.34759724335646658</v>
      </c>
      <c r="FF69" s="307">
        <f>(FF70+1)*EL69</f>
        <v>0.34379035120012125</v>
      </c>
      <c r="FN69" s="307">
        <f>(FN70+1)*ET69</f>
        <v>0.38038972335237142</v>
      </c>
      <c r="FR69" s="307">
        <f>(FR70+1)*EX69</f>
        <v>0.34271011207038377</v>
      </c>
      <c r="FV69" s="307">
        <f>(FV70+1)*FB69</f>
        <v>0.34957049373709803</v>
      </c>
      <c r="FZ69" s="307">
        <f>(FZ70+1)*FF69</f>
        <v>0.34679334466431599</v>
      </c>
      <c r="GH69" s="307">
        <f>(GH70+1)*FN69</f>
        <v>0.39013076489419513</v>
      </c>
      <c r="GL69" s="307">
        <f>(GL70+1)*FR69</f>
        <v>0.34419318953964417</v>
      </c>
      <c r="GP69" s="307">
        <f>(GP70+1)*FV69</f>
        <v>0.35155494592424286</v>
      </c>
      <c r="GT69" s="307">
        <f>(GT70+1)*FZ69</f>
        <v>0.34982256914318149</v>
      </c>
      <c r="HB69" s="307">
        <f>(HB70+1)*GH69</f>
        <v>0.40012125557855427</v>
      </c>
      <c r="HF69" s="307">
        <f>(HF70+1)*GL69</f>
        <v>0.34568268502431282</v>
      </c>
      <c r="HJ69" s="307">
        <f>(HJ70+1)*GP69</f>
        <v>0.35355066350864983</v>
      </c>
      <c r="HN69" s="307">
        <f>(HN70+1)*GT69</f>
        <v>0.35287825376346704</v>
      </c>
      <c r="HV69" s="307">
        <f>(HV70+1)*HB69</f>
        <v>0.41036758331319406</v>
      </c>
      <c r="HZ69" s="307">
        <f>(HZ70+1)*HF69</f>
        <v>0.34717862629834129</v>
      </c>
      <c r="ID69" s="307">
        <f>(ID70+1)*HJ69</f>
        <v>0.35555771044206153</v>
      </c>
      <c r="IH69" s="307">
        <f>(IH70+1)*HN69</f>
        <v>0.35596062965333397</v>
      </c>
      <c r="IP69" s="307">
        <f>(IP70+1)*HV69</f>
        <v>0.42087629958776246</v>
      </c>
      <c r="IT69" s="307">
        <f>(IT70+1)*HZ69</f>
        <v>0.34868104125587285</v>
      </c>
      <c r="IX69" s="307">
        <f>(IX70+1)*ID69</f>
        <v>0.35757615103926366</v>
      </c>
      <c r="JB69" s="307">
        <f>(JB70+1)*IH69</f>
        <v>0.35906992995983783</v>
      </c>
      <c r="JJ69" s="307">
        <f>(JJ70+1)*IP69</f>
        <v>0.43165412366282468</v>
      </c>
      <c r="JN69" s="307">
        <f>(JN70+1)*IT69</f>
        <v>0.35018995791176261</v>
      </c>
      <c r="JR69" s="307">
        <f>(JR70+1)*IX69</f>
        <v>0.35960604998014611</v>
      </c>
      <c r="JV69" s="307">
        <f>(JV70+1)*JB69</f>
        <v>0.36220638986656334</v>
      </c>
      <c r="KD69" s="307">
        <f>(KD70+1)*JJ69</f>
        <v>0.44270794686615039</v>
      </c>
      <c r="KH69" s="307">
        <f>(KH70+1)*JN69</f>
        <v>0.35170540440209996</v>
      </c>
      <c r="KL69" s="307">
        <f>(KL70+1)*JR69</f>
        <v>0.36164747231177546</v>
      </c>
      <c r="KP69" s="307">
        <f>(KP70+1)*JV69</f>
        <v>0.36537024661141337</v>
      </c>
    </row>
    <row r="70" spans="1:307">
      <c r="A70"/>
      <c r="B70" s="7" t="s">
        <v>154</v>
      </c>
      <c r="C70"/>
      <c r="D70"/>
      <c r="E70"/>
      <c r="F70" s="303">
        <v>2.5000000000000001E-2</v>
      </c>
      <c r="DB70"/>
      <c r="DC70"/>
      <c r="DE70"/>
      <c r="DF70" s="304">
        <f>DF110+$F70</f>
        <v>2.560805653732174E-2</v>
      </c>
      <c r="DH70"/>
      <c r="DI70"/>
      <c r="DJ70" s="304">
        <f>DJ110+$F$70</f>
        <v>4.3274984222112858E-3</v>
      </c>
      <c r="DK70"/>
      <c r="DL70"/>
      <c r="DM70"/>
      <c r="DN70" s="304">
        <f>DN110+$F$70</f>
        <v>5.6768297745326615E-3</v>
      </c>
      <c r="DO70"/>
      <c r="DP70"/>
      <c r="DQ70"/>
      <c r="DR70" s="304">
        <f>DR110+$F$70</f>
        <v>8.7349556312784973E-3</v>
      </c>
      <c r="DV70" s="304"/>
      <c r="DZ70" s="304">
        <f>DZ110+$F$68</f>
        <v>2.560805653732174E-2</v>
      </c>
      <c r="ED70" s="304">
        <f>ED110+$F$68</f>
        <v>4.3274984222112858E-3</v>
      </c>
      <c r="EH70" s="304">
        <f>EH110+$F$68</f>
        <v>5.6768297745326615E-3</v>
      </c>
      <c r="EL70" s="304">
        <f>EL110+$F$68</f>
        <v>8.7349556312784973E-3</v>
      </c>
      <c r="EP70" s="304"/>
      <c r="ET70" s="304">
        <f>ET110+$F$68</f>
        <v>2.560805653732174E-2</v>
      </c>
      <c r="EX70" s="304">
        <f>EX110+$F$68</f>
        <v>4.3274984222112858E-3</v>
      </c>
      <c r="FB70" s="304">
        <f>FB110+$F$68</f>
        <v>5.6768297745326615E-3</v>
      </c>
      <c r="FF70" s="304">
        <f>FF110+$F$68</f>
        <v>8.7349556312784973E-3</v>
      </c>
      <c r="FJ70" s="304"/>
      <c r="FN70" s="304">
        <f>FN110+$F$68</f>
        <v>2.560805653732174E-2</v>
      </c>
      <c r="FR70" s="304">
        <f>FR110+$F$68</f>
        <v>4.3274984222112858E-3</v>
      </c>
      <c r="FV70" s="304">
        <f>FV110+$F$68</f>
        <v>5.6768297745326615E-3</v>
      </c>
      <c r="FZ70" s="304">
        <f>FZ110+$F$68</f>
        <v>8.7349556312784973E-3</v>
      </c>
      <c r="GD70" s="304"/>
      <c r="GH70" s="304">
        <f>GH110+$F$68</f>
        <v>2.560805653732174E-2</v>
      </c>
      <c r="GL70" s="304">
        <f>GL110+$F$68</f>
        <v>4.3274984222112858E-3</v>
      </c>
      <c r="GP70" s="304">
        <f>GP110+$F$68</f>
        <v>5.6768297745326615E-3</v>
      </c>
      <c r="GT70" s="304">
        <f>GT110+$F$68</f>
        <v>8.7349556312784973E-3</v>
      </c>
      <c r="GX70" s="304"/>
      <c r="HB70" s="304">
        <f>HB110+$F$68</f>
        <v>2.560805653732174E-2</v>
      </c>
      <c r="HF70" s="304">
        <f>HF110+$F$68</f>
        <v>4.3274984222112858E-3</v>
      </c>
      <c r="HJ70" s="304">
        <f>HJ110+$F$68</f>
        <v>5.6768297745326615E-3</v>
      </c>
      <c r="HN70" s="304">
        <f>HN110+$F$68</f>
        <v>8.7349556312784973E-3</v>
      </c>
      <c r="HR70" s="304"/>
      <c r="HV70" s="304">
        <f>HV110+$F$68</f>
        <v>2.560805653732174E-2</v>
      </c>
      <c r="HZ70" s="304">
        <f>HZ110+$F$68</f>
        <v>4.3274984222112858E-3</v>
      </c>
      <c r="ID70" s="304">
        <f>ID110+$F$68</f>
        <v>5.6768297745326615E-3</v>
      </c>
      <c r="IH70" s="304">
        <f>IH110+$F$68</f>
        <v>8.7349556312784973E-3</v>
      </c>
      <c r="IL70" s="304"/>
      <c r="IP70" s="304">
        <f>IP110+$F$68</f>
        <v>2.560805653732174E-2</v>
      </c>
      <c r="IT70" s="304">
        <f>IT110+$F$68</f>
        <v>4.3274984222112858E-3</v>
      </c>
      <c r="IX70" s="304">
        <f>IX110+$F$68</f>
        <v>5.6768297745326615E-3</v>
      </c>
      <c r="JB70" s="304">
        <f>JB110+$F$68</f>
        <v>8.7349556312784973E-3</v>
      </c>
      <c r="JF70" s="304"/>
      <c r="JJ70" s="304">
        <f>JJ110+$F$68</f>
        <v>2.560805653732174E-2</v>
      </c>
      <c r="JN70" s="304">
        <f>JN110+$F$68</f>
        <v>4.3274984222112858E-3</v>
      </c>
      <c r="JR70" s="304">
        <f>JR110+$F$68</f>
        <v>5.6768297745326615E-3</v>
      </c>
      <c r="JV70" s="304">
        <f>JV110+$F$68</f>
        <v>8.7349556312784973E-3</v>
      </c>
      <c r="JZ70" s="304"/>
      <c r="KD70" s="304">
        <f>KD110+$F$68</f>
        <v>2.560805653732174E-2</v>
      </c>
      <c r="KH70" s="304">
        <f>KH110+$F$68</f>
        <v>4.3274984222112858E-3</v>
      </c>
      <c r="KL70" s="304">
        <f>KL110+$F$68</f>
        <v>5.6768297745326615E-3</v>
      </c>
      <c r="KP70" s="304">
        <f>KP110+$F$68</f>
        <v>8.7349556312784973E-3</v>
      </c>
      <c r="KT70" s="304"/>
    </row>
    <row r="71" spans="1:307">
      <c r="A71" t="s">
        <v>300</v>
      </c>
      <c r="C71"/>
      <c r="D71"/>
      <c r="E71"/>
      <c r="F71" s="303">
        <v>-0.01</v>
      </c>
      <c r="DB71"/>
      <c r="DC71"/>
      <c r="DE71"/>
      <c r="DF71" s="304">
        <f>DF91+$F71</f>
        <v>4.9999999999999992E-3</v>
      </c>
      <c r="DH71"/>
      <c r="DI71"/>
      <c r="DJ71" s="304">
        <f>DJ91+$F71</f>
        <v>4.9999999999999992E-3</v>
      </c>
      <c r="DK71"/>
      <c r="DL71"/>
      <c r="DM71"/>
      <c r="DN71" s="304">
        <f>DN91+$F71</f>
        <v>4.9999999999999992E-3</v>
      </c>
      <c r="DO71"/>
      <c r="DP71"/>
      <c r="DQ71"/>
      <c r="DR71" s="304">
        <f>DR91+$F71</f>
        <v>4.9999999999999992E-3</v>
      </c>
      <c r="DV71" s="304"/>
      <c r="DZ71" s="304">
        <f>DZ91+$F71</f>
        <v>4.9999999999999992E-3</v>
      </c>
      <c r="ED71" s="304">
        <f>ED91+$F71</f>
        <v>4.9999999999999992E-3</v>
      </c>
      <c r="EH71" s="304">
        <f>EH91+$F71</f>
        <v>4.9999999999999992E-3</v>
      </c>
      <c r="EL71" s="304">
        <f>EL91+$F71</f>
        <v>4.9999999999999992E-3</v>
      </c>
      <c r="EP71" s="304"/>
      <c r="ET71" s="304">
        <f>ET91+$F71</f>
        <v>1.9999999999999997E-2</v>
      </c>
      <c r="EX71" s="304">
        <f>EX91+$F71</f>
        <v>1.9999999999999997E-2</v>
      </c>
      <c r="FB71" s="304">
        <f>FB91+$F71</f>
        <v>1.9999999999999997E-2</v>
      </c>
      <c r="FF71" s="304">
        <f>FF91+$F71</f>
        <v>1.9999999999999997E-2</v>
      </c>
      <c r="FJ71" s="304"/>
      <c r="FN71" s="304">
        <f>FN91+$F71</f>
        <v>1.9999999999999997E-2</v>
      </c>
      <c r="FR71" s="304">
        <f>FR91+$F71</f>
        <v>1.9999999999999997E-2</v>
      </c>
      <c r="FV71" s="304">
        <f>FV91+$F71</f>
        <v>1.9999999999999997E-2</v>
      </c>
      <c r="FZ71" s="304">
        <f>FZ91+$F71</f>
        <v>1.9999999999999997E-2</v>
      </c>
      <c r="GD71" s="304"/>
      <c r="GH71" s="304">
        <f>GH91+$F71</f>
        <v>1.9999999999999997E-2</v>
      </c>
      <c r="GL71" s="304">
        <f>GL91+$F71</f>
        <v>1.9999999999999997E-2</v>
      </c>
      <c r="GP71" s="304">
        <f>GP91+$F71</f>
        <v>1.9999999999999997E-2</v>
      </c>
      <c r="GT71" s="304">
        <f>GT91+$F71</f>
        <v>1.9999999999999997E-2</v>
      </c>
      <c r="GX71" s="304"/>
      <c r="HB71" s="304">
        <f>HB91+$F71</f>
        <v>4.9999999999999992E-3</v>
      </c>
      <c r="HF71" s="304">
        <f>HF91+$F71</f>
        <v>4.9999999999999992E-3</v>
      </c>
      <c r="HJ71" s="304">
        <f>HJ91+$F71</f>
        <v>4.9999999999999992E-3</v>
      </c>
      <c r="HN71" s="304">
        <f>HN91+$F71</f>
        <v>4.9999999999999992E-3</v>
      </c>
      <c r="HR71" s="304"/>
      <c r="HV71" s="304">
        <f>HV91+$F71</f>
        <v>4.9999999999999992E-3</v>
      </c>
      <c r="HZ71" s="304">
        <f>HZ91+$F71</f>
        <v>4.9999999999999992E-3</v>
      </c>
      <c r="ID71" s="304">
        <f>ID91+$F71</f>
        <v>4.9999999999999992E-3</v>
      </c>
      <c r="IH71" s="304">
        <f>IH91+$F71</f>
        <v>4.9999999999999992E-3</v>
      </c>
      <c r="IL71" s="304"/>
      <c r="IP71" s="304">
        <f>IP91+$F71</f>
        <v>4.9999999999999992E-3</v>
      </c>
      <c r="IT71" s="304">
        <f>IT91+$F71</f>
        <v>4.9999999999999992E-3</v>
      </c>
      <c r="IX71" s="304">
        <f>IX91+$F71</f>
        <v>4.9999999999999992E-3</v>
      </c>
      <c r="JB71" s="304">
        <f>JB91+$F71</f>
        <v>4.9999999999999992E-3</v>
      </c>
      <c r="JF71" s="304"/>
      <c r="JJ71" s="304">
        <f>JJ91+$F71</f>
        <v>4.9999999999999992E-3</v>
      </c>
      <c r="JN71" s="304">
        <f>JN91+$F71</f>
        <v>4.9999999999999992E-3</v>
      </c>
      <c r="JR71" s="304">
        <f>JR91+$F71</f>
        <v>4.9999999999999992E-3</v>
      </c>
      <c r="JV71" s="304">
        <f>JV91+$F71</f>
        <v>4.9999999999999992E-3</v>
      </c>
      <c r="JZ71" s="304"/>
      <c r="KD71" s="304">
        <f>KD91+$F71</f>
        <v>4.9999999999999992E-3</v>
      </c>
      <c r="KH71" s="304">
        <f>KH91+$F71</f>
        <v>4.9999999999999992E-3</v>
      </c>
      <c r="KL71" s="304">
        <f>KL91+$F71</f>
        <v>4.9999999999999992E-3</v>
      </c>
      <c r="KP71" s="304">
        <f>KP91+$F71</f>
        <v>4.9999999999999992E-3</v>
      </c>
      <c r="KT71" s="304"/>
    </row>
    <row r="72" spans="1:307">
      <c r="A72" s="7" t="s">
        <v>307</v>
      </c>
      <c r="C72"/>
      <c r="D72"/>
      <c r="E72"/>
      <c r="F72" s="303">
        <v>0.15</v>
      </c>
      <c r="DB72"/>
      <c r="DC72"/>
      <c r="DE72"/>
      <c r="DF72" s="303">
        <f>DF92+$F72</f>
        <v>0.97133947459323977</v>
      </c>
      <c r="DG72" s="303"/>
      <c r="DH72" s="303"/>
      <c r="DI72" s="303"/>
      <c r="DJ72" s="303">
        <f>DJ92+$F72</f>
        <v>1.0233488163862954</v>
      </c>
      <c r="DK72" s="303"/>
      <c r="DL72" s="303"/>
      <c r="DM72" s="303"/>
      <c r="DN72" s="303">
        <f>DN92+$F72</f>
        <v>1.0012829608166129</v>
      </c>
      <c r="DO72" s="303"/>
      <c r="DP72" s="303"/>
      <c r="DQ72" s="303"/>
      <c r="DR72" s="303">
        <f>DR92+$F72</f>
        <v>1.0103018757335711</v>
      </c>
      <c r="DS72" s="303"/>
      <c r="DT72" s="303"/>
      <c r="DU72" s="303"/>
      <c r="DV72" s="303"/>
      <c r="DW72" s="303"/>
      <c r="DX72" s="303"/>
      <c r="DY72" s="303"/>
      <c r="DZ72" s="303">
        <f>DZ92+$F72</f>
        <v>0.97133947459323977</v>
      </c>
      <c r="EA72" s="303"/>
      <c r="EB72" s="303"/>
      <c r="EC72" s="303"/>
      <c r="ED72" s="303">
        <f>ED92+$F72</f>
        <v>1.0233488163862954</v>
      </c>
      <c r="EE72" s="303"/>
      <c r="EF72" s="303"/>
      <c r="EG72" s="303"/>
      <c r="EH72" s="303">
        <f>EH92+$F72</f>
        <v>1.0012829608166129</v>
      </c>
      <c r="EI72" s="303"/>
      <c r="EJ72" s="303"/>
      <c r="EK72" s="303"/>
      <c r="EL72" s="303">
        <f>EL92+$F72</f>
        <v>1.0103018757335711</v>
      </c>
      <c r="EM72" s="303"/>
      <c r="EN72" s="303"/>
      <c r="EO72" s="303"/>
      <c r="EP72" s="303"/>
      <c r="EQ72" s="303"/>
      <c r="ER72" s="303"/>
      <c r="ES72" s="303"/>
      <c r="ET72" s="303">
        <f>ET92+$F72</f>
        <v>0.97133947459323977</v>
      </c>
      <c r="EU72" s="303"/>
      <c r="EV72" s="303"/>
      <c r="EW72" s="303"/>
      <c r="EX72" s="303">
        <f>EX92+$F72</f>
        <v>1.0233488163862954</v>
      </c>
      <c r="EY72" s="303"/>
      <c r="EZ72" s="303"/>
      <c r="FA72" s="303"/>
      <c r="FB72" s="303">
        <f>FB92+$F72</f>
        <v>1.0012829608166129</v>
      </c>
      <c r="FC72" s="303"/>
      <c r="FD72" s="303"/>
      <c r="FE72" s="303"/>
      <c r="FF72" s="303">
        <f>FF92+$F72</f>
        <v>1.0103018757335711</v>
      </c>
      <c r="FG72" s="303"/>
      <c r="FH72" s="303"/>
      <c r="FI72" s="303"/>
      <c r="FJ72" s="303"/>
      <c r="FK72" s="303"/>
      <c r="FL72" s="303"/>
      <c r="FM72" s="303"/>
      <c r="FN72" s="303">
        <f>FN92+$F72</f>
        <v>0.97133947459323977</v>
      </c>
      <c r="FO72" s="303"/>
      <c r="FP72" s="303"/>
      <c r="FQ72" s="303"/>
      <c r="FR72" s="303">
        <f>FR92+$F72</f>
        <v>1.0233488163862954</v>
      </c>
      <c r="FS72" s="303"/>
      <c r="FT72" s="303"/>
      <c r="FU72" s="303"/>
      <c r="FV72" s="303">
        <f>FV92+$F72</f>
        <v>1.0012829608166129</v>
      </c>
      <c r="FW72" s="303"/>
      <c r="FX72" s="303"/>
      <c r="FY72" s="303"/>
      <c r="FZ72" s="303">
        <f>FZ92+$F72</f>
        <v>1.0103018757335711</v>
      </c>
      <c r="GA72" s="303"/>
      <c r="GB72" s="303"/>
      <c r="GC72" s="303"/>
      <c r="GD72" s="303"/>
      <c r="GE72" s="303"/>
      <c r="GF72" s="303"/>
      <c r="GG72" s="303"/>
      <c r="GH72" s="303">
        <f>GH92+$F72</f>
        <v>0.97133947459323977</v>
      </c>
      <c r="GI72" s="303"/>
      <c r="GJ72" s="303"/>
      <c r="GK72" s="303"/>
      <c r="GL72" s="303">
        <f>GL92+$F72</f>
        <v>1.0233488163862954</v>
      </c>
      <c r="GM72" s="303"/>
      <c r="GN72" s="303"/>
      <c r="GO72" s="303"/>
      <c r="GP72" s="303">
        <f>GP92+$F72</f>
        <v>1.0012829608166129</v>
      </c>
      <c r="GQ72" s="303"/>
      <c r="GR72" s="303"/>
      <c r="GS72" s="303"/>
      <c r="GT72" s="303">
        <f>GT92+$F72</f>
        <v>1.0103018757335711</v>
      </c>
      <c r="GU72" s="303"/>
      <c r="GV72" s="303"/>
      <c r="GW72" s="303"/>
      <c r="GX72" s="303"/>
      <c r="GY72" s="303"/>
      <c r="GZ72" s="303"/>
      <c r="HA72" s="303"/>
      <c r="HB72" s="303">
        <f>HB92+$F72</f>
        <v>0.97133947459323977</v>
      </c>
      <c r="HC72" s="303"/>
      <c r="HD72" s="303"/>
      <c r="HE72" s="303"/>
      <c r="HF72" s="303">
        <f>HF92+$F72</f>
        <v>1.0233488163862954</v>
      </c>
      <c r="HG72" s="303"/>
      <c r="HH72" s="303"/>
      <c r="HI72" s="303"/>
      <c r="HJ72" s="303">
        <f>HJ92+$F72</f>
        <v>1.0012829608166129</v>
      </c>
      <c r="HK72" s="303"/>
      <c r="HL72" s="303"/>
      <c r="HM72" s="303"/>
      <c r="HN72" s="303">
        <f>HN92+$F72</f>
        <v>1.0103018757335711</v>
      </c>
      <c r="HO72" s="303"/>
      <c r="HP72" s="303"/>
      <c r="HQ72" s="303"/>
      <c r="HR72" s="303"/>
      <c r="HS72" s="303"/>
      <c r="HT72" s="303"/>
      <c r="HU72" s="303"/>
      <c r="HV72" s="303">
        <f>HV92+$F72</f>
        <v>0.97133947459323977</v>
      </c>
      <c r="HW72" s="303"/>
      <c r="HX72" s="303"/>
      <c r="HY72" s="303"/>
      <c r="HZ72" s="303">
        <f>HZ92+$F72</f>
        <v>1.0233488163862954</v>
      </c>
      <c r="IA72" s="303"/>
      <c r="IB72" s="303"/>
      <c r="IC72" s="303"/>
      <c r="ID72" s="303">
        <f>ID92+$F72</f>
        <v>1.0012829608166129</v>
      </c>
      <c r="IE72" s="303"/>
      <c r="IF72" s="303"/>
      <c r="IG72" s="303"/>
      <c r="IH72" s="303">
        <f>IH92+$F72</f>
        <v>1.0103018757335711</v>
      </c>
      <c r="II72" s="303"/>
      <c r="IJ72" s="303"/>
      <c r="IK72" s="303"/>
      <c r="IL72" s="303"/>
      <c r="IM72" s="303"/>
      <c r="IN72" s="303"/>
      <c r="IO72" s="303"/>
      <c r="IP72" s="303">
        <f>IP92+$F72</f>
        <v>0.97133947459323977</v>
      </c>
      <c r="IQ72" s="303"/>
      <c r="IR72" s="303"/>
      <c r="IS72" s="303"/>
      <c r="IT72" s="303">
        <f>IT92+$F72</f>
        <v>1.0233488163862954</v>
      </c>
      <c r="IU72" s="303"/>
      <c r="IV72" s="303"/>
      <c r="IW72" s="303"/>
      <c r="IX72" s="303">
        <f>IX92+$F72</f>
        <v>1.0012829608166129</v>
      </c>
      <c r="IY72" s="303"/>
      <c r="IZ72" s="303"/>
      <c r="JA72" s="303"/>
      <c r="JB72" s="303">
        <f>JB92+$F72</f>
        <v>1.0103018757335711</v>
      </c>
      <c r="JC72" s="303"/>
      <c r="JD72" s="303"/>
      <c r="JE72" s="303"/>
      <c r="JF72" s="303"/>
      <c r="JG72" s="303"/>
      <c r="JH72" s="303"/>
      <c r="JI72" s="303"/>
      <c r="JJ72" s="303">
        <f>JJ92+$F72</f>
        <v>0.97133947459323977</v>
      </c>
      <c r="JK72" s="303"/>
      <c r="JL72" s="303"/>
      <c r="JM72" s="303"/>
      <c r="JN72" s="303">
        <f>JN92+$F72</f>
        <v>1.0233488163862954</v>
      </c>
      <c r="JO72" s="303"/>
      <c r="JP72" s="303"/>
      <c r="JQ72" s="303"/>
      <c r="JR72" s="303">
        <f>JR92+$F72</f>
        <v>1.0012829608166129</v>
      </c>
      <c r="JS72" s="303"/>
      <c r="JT72" s="303"/>
      <c r="JU72" s="303"/>
      <c r="JV72" s="303">
        <f>JV92+$F72</f>
        <v>1.0103018757335711</v>
      </c>
      <c r="JW72" s="303"/>
      <c r="JX72" s="303"/>
      <c r="JY72" s="303"/>
      <c r="JZ72" s="303"/>
      <c r="KA72" s="303"/>
      <c r="KB72" s="303"/>
      <c r="KC72" s="303"/>
      <c r="KD72" s="303">
        <f>KD92+$F72</f>
        <v>0.97133947459323977</v>
      </c>
      <c r="KE72" s="303"/>
      <c r="KF72" s="303"/>
      <c r="KG72" s="303"/>
      <c r="KH72" s="303">
        <f>KH92+$F72</f>
        <v>1.0233488163862954</v>
      </c>
      <c r="KI72" s="303"/>
      <c r="KJ72" s="303"/>
      <c r="KK72" s="303"/>
      <c r="KL72" s="303">
        <f>KL92+$F72</f>
        <v>1.0012829608166129</v>
      </c>
      <c r="KM72" s="303"/>
      <c r="KN72" s="303"/>
      <c r="KO72" s="303"/>
      <c r="KP72" s="303">
        <f>KP92+$F72</f>
        <v>1.0103018757335711</v>
      </c>
      <c r="KT72" s="304"/>
    </row>
    <row r="73" spans="1:307">
      <c r="A73" s="7" t="s">
        <v>308</v>
      </c>
      <c r="C73"/>
      <c r="D73"/>
      <c r="E73"/>
      <c r="F73" s="303">
        <v>0.15</v>
      </c>
      <c r="DB73"/>
      <c r="DC73"/>
      <c r="DE73"/>
      <c r="DF73" s="303">
        <f>DF93+$F73</f>
        <v>0.72477228787816927</v>
      </c>
      <c r="DG73" s="303"/>
      <c r="DH73" s="303"/>
      <c r="DI73" s="303"/>
      <c r="DJ73" s="303">
        <f>DJ93+$F73</f>
        <v>0.75761665749324303</v>
      </c>
      <c r="DK73" s="303"/>
      <c r="DL73" s="303"/>
      <c r="DM73" s="303"/>
      <c r="DN73" s="303">
        <f>DN93+$F73</f>
        <v>0.7382559167615802</v>
      </c>
      <c r="DO73" s="303"/>
      <c r="DP73" s="303"/>
      <c r="DQ73" s="303"/>
      <c r="DR73" s="303">
        <f>DR93+$F73</f>
        <v>0.76708330103501154</v>
      </c>
      <c r="DS73" s="303"/>
      <c r="DT73" s="303"/>
      <c r="DU73" s="303"/>
      <c r="DV73" s="303"/>
      <c r="DW73" s="303"/>
      <c r="DX73" s="303"/>
      <c r="DY73" s="303"/>
      <c r="DZ73" s="303">
        <f>DZ93+$F73</f>
        <v>0.72477228787816927</v>
      </c>
      <c r="EA73" s="303"/>
      <c r="EB73" s="303"/>
      <c r="EC73" s="303"/>
      <c r="ED73" s="303">
        <f>ED93+$F73</f>
        <v>0.75761665749324303</v>
      </c>
      <c r="EE73" s="303"/>
      <c r="EF73" s="303"/>
      <c r="EG73" s="303"/>
      <c r="EH73" s="303">
        <f>EH93+$F73</f>
        <v>0.7382559167615802</v>
      </c>
      <c r="EI73" s="303"/>
      <c r="EJ73" s="303"/>
      <c r="EK73" s="303"/>
      <c r="EL73" s="303">
        <f>EL93+$F73</f>
        <v>0.76708330103501154</v>
      </c>
      <c r="EM73" s="303"/>
      <c r="EN73" s="303"/>
      <c r="EO73" s="303"/>
      <c r="EP73" s="303"/>
      <c r="EQ73" s="303"/>
      <c r="ER73" s="303"/>
      <c r="ES73" s="303"/>
      <c r="ET73" s="303">
        <f>ET93+$F73</f>
        <v>0.72477228787816927</v>
      </c>
      <c r="EU73" s="303"/>
      <c r="EV73" s="303"/>
      <c r="EW73" s="303"/>
      <c r="EX73" s="303">
        <f>EX93+$F73</f>
        <v>0.75761665749324303</v>
      </c>
      <c r="EY73" s="303"/>
      <c r="EZ73" s="303"/>
      <c r="FA73" s="303"/>
      <c r="FB73" s="303">
        <f>FB93+$F73</f>
        <v>0.7382559167615802</v>
      </c>
      <c r="FC73" s="303"/>
      <c r="FD73" s="303"/>
      <c r="FE73" s="303"/>
      <c r="FF73" s="303">
        <f>FF93+$F73</f>
        <v>0.76708330103501154</v>
      </c>
      <c r="FG73" s="303"/>
      <c r="FH73" s="303"/>
      <c r="FI73" s="303"/>
      <c r="FJ73" s="303"/>
      <c r="FK73" s="303"/>
      <c r="FL73" s="303"/>
      <c r="FM73" s="303"/>
      <c r="FN73" s="303">
        <f>FN93+$F73</f>
        <v>0.72477228787816927</v>
      </c>
      <c r="FO73" s="303"/>
      <c r="FP73" s="303"/>
      <c r="FQ73" s="303"/>
      <c r="FR73" s="303">
        <f>FR93+$F73</f>
        <v>0.75761665749324303</v>
      </c>
      <c r="FS73" s="303"/>
      <c r="FT73" s="303"/>
      <c r="FU73" s="303"/>
      <c r="FV73" s="303">
        <f>FV93+$F73</f>
        <v>0.7382559167615802</v>
      </c>
      <c r="FW73" s="303"/>
      <c r="FX73" s="303"/>
      <c r="FY73" s="303"/>
      <c r="FZ73" s="303">
        <f>FZ93+$F73</f>
        <v>0.76708330103501154</v>
      </c>
      <c r="GA73" s="303"/>
      <c r="GB73" s="303"/>
      <c r="GC73" s="303"/>
      <c r="GD73" s="303"/>
      <c r="GE73" s="303"/>
      <c r="GF73" s="303"/>
      <c r="GG73" s="303"/>
      <c r="GH73" s="303">
        <f>GH93+$F73</f>
        <v>0.72477228787816927</v>
      </c>
      <c r="GI73" s="303"/>
      <c r="GJ73" s="303"/>
      <c r="GK73" s="303"/>
      <c r="GL73" s="303">
        <f>GL93+$F73</f>
        <v>0.75761665749324303</v>
      </c>
      <c r="GM73" s="303"/>
      <c r="GN73" s="303"/>
      <c r="GO73" s="303"/>
      <c r="GP73" s="303">
        <f>GP93+$F73</f>
        <v>0.7382559167615802</v>
      </c>
      <c r="GQ73" s="303"/>
      <c r="GR73" s="303"/>
      <c r="GS73" s="303"/>
      <c r="GT73" s="303">
        <f>GT93+$F73</f>
        <v>0.76708330103501154</v>
      </c>
      <c r="GU73" s="303"/>
      <c r="GV73" s="303"/>
      <c r="GW73" s="303"/>
      <c r="GX73" s="303"/>
      <c r="GY73" s="303"/>
      <c r="GZ73" s="303"/>
      <c r="HA73" s="303"/>
      <c r="HB73" s="303">
        <f>HB93+$F73</f>
        <v>0.72477228787816927</v>
      </c>
      <c r="HC73" s="303"/>
      <c r="HD73" s="303"/>
      <c r="HE73" s="303"/>
      <c r="HF73" s="303">
        <f>HF93+$F73</f>
        <v>0.75761665749324303</v>
      </c>
      <c r="HG73" s="303"/>
      <c r="HH73" s="303"/>
      <c r="HI73" s="303"/>
      <c r="HJ73" s="303">
        <f>HJ93+$F73</f>
        <v>0.7382559167615802</v>
      </c>
      <c r="HK73" s="303"/>
      <c r="HL73" s="303"/>
      <c r="HM73" s="303"/>
      <c r="HN73" s="303">
        <f>HN93+$F73</f>
        <v>0.76708330103501154</v>
      </c>
      <c r="HO73" s="303"/>
      <c r="HP73" s="303"/>
      <c r="HQ73" s="303"/>
      <c r="HR73" s="303"/>
      <c r="HS73" s="303"/>
      <c r="HT73" s="303"/>
      <c r="HU73" s="303"/>
      <c r="HV73" s="303">
        <f>HV93+$F73</f>
        <v>0.72477228787816927</v>
      </c>
      <c r="HW73" s="303"/>
      <c r="HX73" s="303"/>
      <c r="HY73" s="303"/>
      <c r="HZ73" s="303">
        <f>HZ93+$F73</f>
        <v>0.75761665749324303</v>
      </c>
      <c r="IA73" s="303"/>
      <c r="IB73" s="303"/>
      <c r="IC73" s="303"/>
      <c r="ID73" s="303">
        <f>ID93+$F73</f>
        <v>0.7382559167615802</v>
      </c>
      <c r="IE73" s="303"/>
      <c r="IF73" s="303"/>
      <c r="IG73" s="303"/>
      <c r="IH73" s="303">
        <f>IH93+$F73</f>
        <v>0.76708330103501154</v>
      </c>
      <c r="II73" s="303"/>
      <c r="IJ73" s="303"/>
      <c r="IK73" s="303"/>
      <c r="IL73" s="303"/>
      <c r="IM73" s="303"/>
      <c r="IN73" s="303"/>
      <c r="IO73" s="303"/>
      <c r="IP73" s="303">
        <f>IP93+$F73</f>
        <v>0.72477228787816927</v>
      </c>
      <c r="IQ73" s="303"/>
      <c r="IR73" s="303"/>
      <c r="IS73" s="303"/>
      <c r="IT73" s="303">
        <f>IT93+$F73</f>
        <v>0.75761665749324303</v>
      </c>
      <c r="IU73" s="303"/>
      <c r="IV73" s="303"/>
      <c r="IW73" s="303"/>
      <c r="IX73" s="303">
        <f>IX93+$F73</f>
        <v>0.7382559167615802</v>
      </c>
      <c r="IY73" s="303"/>
      <c r="IZ73" s="303"/>
      <c r="JA73" s="303"/>
      <c r="JB73" s="303">
        <f>JB93+$F73</f>
        <v>0.76708330103501154</v>
      </c>
      <c r="JC73" s="303"/>
      <c r="JD73" s="303"/>
      <c r="JE73" s="303"/>
      <c r="JF73" s="303"/>
      <c r="JG73" s="303"/>
      <c r="JH73" s="303"/>
      <c r="JI73" s="303"/>
      <c r="JJ73" s="303">
        <f>JJ93+$F73</f>
        <v>0.72477228787816927</v>
      </c>
      <c r="JK73" s="303"/>
      <c r="JL73" s="303"/>
      <c r="JM73" s="303"/>
      <c r="JN73" s="303">
        <f>JN93+$F73</f>
        <v>0.75761665749324303</v>
      </c>
      <c r="JO73" s="303"/>
      <c r="JP73" s="303"/>
      <c r="JQ73" s="303"/>
      <c r="JR73" s="303">
        <f>JR93+$F73</f>
        <v>0.7382559167615802</v>
      </c>
      <c r="JS73" s="303"/>
      <c r="JT73" s="303"/>
      <c r="JU73" s="303"/>
      <c r="JV73" s="303">
        <f>JV93+$F73</f>
        <v>0.76708330103501154</v>
      </c>
      <c r="JW73" s="303"/>
      <c r="JX73" s="303"/>
      <c r="JY73" s="303"/>
      <c r="JZ73" s="303"/>
      <c r="KA73" s="303"/>
      <c r="KB73" s="303"/>
      <c r="KC73" s="303"/>
      <c r="KD73" s="303">
        <f>KD93+$F73</f>
        <v>0.72477228787816927</v>
      </c>
      <c r="KE73" s="303"/>
      <c r="KF73" s="303"/>
      <c r="KG73" s="303"/>
      <c r="KH73" s="303">
        <f>KH93+$F73</f>
        <v>0.75761665749324303</v>
      </c>
      <c r="KI73" s="303"/>
      <c r="KJ73" s="303"/>
      <c r="KK73" s="303"/>
      <c r="KL73" s="303">
        <f>KL93+$F73</f>
        <v>0.7382559167615802</v>
      </c>
      <c r="KM73" s="303"/>
      <c r="KN73" s="303"/>
      <c r="KO73" s="303"/>
      <c r="KP73" s="303">
        <f>KP93+$F73</f>
        <v>0.76708330103501154</v>
      </c>
      <c r="KT73" s="304"/>
    </row>
    <row r="74" spans="1:307">
      <c r="A74" s="5" t="s">
        <v>304</v>
      </c>
      <c r="C74"/>
      <c r="D74"/>
      <c r="E74"/>
      <c r="F74" s="303"/>
      <c r="DB74"/>
      <c r="DC74"/>
      <c r="DE74"/>
      <c r="DF74" s="304"/>
      <c r="DH74"/>
      <c r="DI74"/>
      <c r="DJ74" s="304"/>
      <c r="DK74"/>
      <c r="DL74"/>
      <c r="DM74"/>
      <c r="DN74" s="304"/>
      <c r="DO74"/>
      <c r="DP74"/>
      <c r="DQ74"/>
      <c r="DR74" s="304"/>
      <c r="DV74" s="304"/>
      <c r="DZ74" s="304"/>
      <c r="ED74" s="304"/>
      <c r="EH74" s="304"/>
      <c r="EL74" s="304"/>
      <c r="EP74" s="304"/>
      <c r="ET74" s="304"/>
      <c r="EX74" s="304"/>
      <c r="FB74" s="304"/>
      <c r="FF74" s="304"/>
      <c r="FJ74" s="304"/>
      <c r="FN74" s="304"/>
      <c r="FR74" s="304"/>
      <c r="FV74" s="304"/>
      <c r="FZ74" s="304"/>
      <c r="GD74" s="304"/>
      <c r="GH74" s="304"/>
      <c r="GL74" s="304"/>
      <c r="GP74" s="304"/>
      <c r="GT74" s="304"/>
      <c r="GX74" s="304"/>
      <c r="HB74" s="304"/>
      <c r="HF74" s="304"/>
      <c r="HJ74" s="304"/>
      <c r="HN74" s="304"/>
      <c r="HR74" s="304"/>
      <c r="HV74" s="304"/>
      <c r="HZ74" s="304"/>
      <c r="ID74" s="304"/>
      <c r="IH74" s="304"/>
      <c r="IL74" s="304"/>
      <c r="IP74" s="304"/>
      <c r="IT74" s="304"/>
      <c r="IX74" s="304"/>
      <c r="JB74" s="304"/>
      <c r="JF74" s="304"/>
      <c r="JJ74" s="304"/>
      <c r="JN74" s="304"/>
      <c r="JR74" s="304"/>
      <c r="JV74" s="304"/>
      <c r="JZ74" s="304"/>
      <c r="KD74" s="304"/>
      <c r="KH74" s="304"/>
      <c r="KL74" s="304"/>
      <c r="KP74" s="304"/>
      <c r="KT74" s="304"/>
    </row>
    <row r="75" spans="1:307">
      <c r="A75" s="7" t="s">
        <v>302</v>
      </c>
      <c r="C75"/>
      <c r="D75"/>
      <c r="E75"/>
      <c r="F75" s="303">
        <v>0</v>
      </c>
      <c r="DB75"/>
      <c r="DC75"/>
      <c r="DE75"/>
      <c r="DF75" s="304">
        <f>DF95+$F75</f>
        <v>0.30356557743290341</v>
      </c>
      <c r="DG75" s="304"/>
      <c r="DH75" s="304"/>
      <c r="DI75" s="304"/>
      <c r="DJ75" s="304">
        <f>DJ95+$F75</f>
        <v>0.30356557743290341</v>
      </c>
      <c r="DK75" s="304"/>
      <c r="DL75" s="304"/>
      <c r="DM75" s="304"/>
      <c r="DN75" s="304">
        <f>DN95+$F75</f>
        <v>0.30356557743290341</v>
      </c>
      <c r="DO75" s="304"/>
      <c r="DP75" s="304"/>
      <c r="DQ75" s="304"/>
      <c r="DR75" s="304">
        <f>DR95+$F75</f>
        <v>0.30356557743290341</v>
      </c>
      <c r="DV75" s="304">
        <f>DV95+$F75</f>
        <v>0.30356557743290341</v>
      </c>
      <c r="DZ75" s="304">
        <f>DZ95+$F75</f>
        <v>0.30356557743290341</v>
      </c>
      <c r="EA75" s="304"/>
      <c r="EB75" s="304"/>
      <c r="EC75" s="304"/>
      <c r="ED75" s="304">
        <f>ED95+$F75</f>
        <v>0.30356557743290341</v>
      </c>
      <c r="EE75" s="304"/>
      <c r="EF75" s="304"/>
      <c r="EG75" s="304"/>
      <c r="EH75" s="304">
        <f>EH95+$F75</f>
        <v>0.30356557743290341</v>
      </c>
      <c r="EI75" s="304"/>
      <c r="EJ75" s="304"/>
      <c r="EK75" s="304"/>
      <c r="EL75" s="304">
        <f>EL95+$F75</f>
        <v>0.30356557743290341</v>
      </c>
      <c r="EP75" s="304">
        <f>EP95+$F75</f>
        <v>0.30356557743290341</v>
      </c>
      <c r="ET75" s="304">
        <f>ET95+$F75</f>
        <v>0.30356557743290341</v>
      </c>
      <c r="EU75" s="304"/>
      <c r="EV75" s="304"/>
      <c r="EW75" s="304"/>
      <c r="EX75" s="304">
        <f>EX95+$F75</f>
        <v>0.30356557743290341</v>
      </c>
      <c r="EY75" s="304"/>
      <c r="EZ75" s="304"/>
      <c r="FA75" s="304"/>
      <c r="FB75" s="304">
        <f>FB95+$F75</f>
        <v>0.30356557743290341</v>
      </c>
      <c r="FC75" s="304"/>
      <c r="FD75" s="304"/>
      <c r="FE75" s="304"/>
      <c r="FF75" s="304">
        <f>FF95+$F75</f>
        <v>0.30356557743290341</v>
      </c>
      <c r="FJ75" s="304">
        <f>FJ95+$F75</f>
        <v>0.30356557743290341</v>
      </c>
      <c r="FN75" s="304">
        <f>FN95+$F75</f>
        <v>0.30356557743290341</v>
      </c>
      <c r="FO75" s="304"/>
      <c r="FP75" s="304"/>
      <c r="FQ75" s="304"/>
      <c r="FR75" s="304">
        <f>FR95+$F75</f>
        <v>0.30356557743290341</v>
      </c>
      <c r="FS75" s="304"/>
      <c r="FT75" s="304"/>
      <c r="FU75" s="304"/>
      <c r="FV75" s="304">
        <f>FV95+$F75</f>
        <v>0.30356557743290341</v>
      </c>
      <c r="FW75" s="304"/>
      <c r="FX75" s="304"/>
      <c r="FY75" s="304"/>
      <c r="FZ75" s="304">
        <f>FZ95+$F75</f>
        <v>0.30356557743290341</v>
      </c>
      <c r="GD75" s="304">
        <f>GD95+$F75</f>
        <v>0.30356557743290341</v>
      </c>
      <c r="GH75" s="304">
        <f>GH95+$F75</f>
        <v>0.30356557743290341</v>
      </c>
      <c r="GI75" s="304"/>
      <c r="GJ75" s="304"/>
      <c r="GK75" s="304"/>
      <c r="GL75" s="304">
        <f>GL95+$F75</f>
        <v>0.30356557743290341</v>
      </c>
      <c r="GM75" s="304"/>
      <c r="GN75" s="304"/>
      <c r="GO75" s="304"/>
      <c r="GP75" s="304">
        <f>GP95+$F75</f>
        <v>0.30356557743290341</v>
      </c>
      <c r="GQ75" s="304"/>
      <c r="GR75" s="304"/>
      <c r="GS75" s="304"/>
      <c r="GT75" s="304">
        <f>GT95+$F75</f>
        <v>0.30356557743290341</v>
      </c>
      <c r="GX75" s="304">
        <f>GX95+$F75</f>
        <v>0.30356557743290341</v>
      </c>
      <c r="HB75" s="304">
        <f>HB95+$F75</f>
        <v>0.30356557743290341</v>
      </c>
      <c r="HC75" s="304"/>
      <c r="HD75" s="304"/>
      <c r="HE75" s="304"/>
      <c r="HF75" s="304">
        <f>HF95+$F75</f>
        <v>0.30356557743290341</v>
      </c>
      <c r="HG75" s="304"/>
      <c r="HH75" s="304"/>
      <c r="HI75" s="304"/>
      <c r="HJ75" s="304">
        <f>HJ95+$F75</f>
        <v>0.30356557743290341</v>
      </c>
      <c r="HK75" s="304"/>
      <c r="HL75" s="304"/>
      <c r="HM75" s="304"/>
      <c r="HN75" s="304">
        <f>HN95+$F75</f>
        <v>0.30356557743290341</v>
      </c>
      <c r="HR75" s="304">
        <f>HR95+$F75</f>
        <v>0.30356557743290341</v>
      </c>
      <c r="HV75" s="304">
        <f>HV95+$F75</f>
        <v>0.30356557743290341</v>
      </c>
      <c r="HW75" s="304"/>
      <c r="HX75" s="304"/>
      <c r="HY75" s="304"/>
      <c r="HZ75" s="304">
        <f>HZ95+$F75</f>
        <v>0.30356557743290341</v>
      </c>
      <c r="IA75" s="304"/>
      <c r="IB75" s="304"/>
      <c r="IC75" s="304"/>
      <c r="ID75" s="304">
        <f>ID95+$F75</f>
        <v>0.30356557743290341</v>
      </c>
      <c r="IE75" s="304"/>
      <c r="IF75" s="304"/>
      <c r="IG75" s="304"/>
      <c r="IH75" s="304">
        <f>IH95+$F75</f>
        <v>0.30356557743290341</v>
      </c>
      <c r="IL75" s="304">
        <f>IL95+$F75</f>
        <v>0.30356557743290341</v>
      </c>
      <c r="IP75" s="304">
        <f>IP95+$F75</f>
        <v>0.30356557743290341</v>
      </c>
      <c r="IQ75" s="304"/>
      <c r="IR75" s="304"/>
      <c r="IS75" s="304"/>
      <c r="IT75" s="304">
        <f>IT95+$F75</f>
        <v>0.30356557743290341</v>
      </c>
      <c r="IU75" s="304"/>
      <c r="IV75" s="304"/>
      <c r="IW75" s="304"/>
      <c r="IX75" s="304">
        <f>IX95+$F75</f>
        <v>0.30356557743290341</v>
      </c>
      <c r="IY75" s="304"/>
      <c r="IZ75" s="304"/>
      <c r="JA75" s="304"/>
      <c r="JB75" s="304">
        <f>JB95+$F75</f>
        <v>0.30356557743290341</v>
      </c>
      <c r="JF75" s="304">
        <f>JF95+$F75</f>
        <v>0.30356557743290341</v>
      </c>
      <c r="JJ75" s="304">
        <f>JJ95+$F75</f>
        <v>0.30356557743290341</v>
      </c>
      <c r="JK75" s="304"/>
      <c r="JL75" s="304"/>
      <c r="JM75" s="304"/>
      <c r="JN75" s="304">
        <f>JN95+$F75</f>
        <v>0.30356557743290341</v>
      </c>
      <c r="JO75" s="304"/>
      <c r="JP75" s="304"/>
      <c r="JQ75" s="304"/>
      <c r="JR75" s="304">
        <f>JR95+$F75</f>
        <v>0.30356557743290341</v>
      </c>
      <c r="JS75" s="304"/>
      <c r="JT75" s="304"/>
      <c r="JU75" s="304"/>
      <c r="JV75" s="304">
        <f>JV95+$F75</f>
        <v>0.30356557743290341</v>
      </c>
      <c r="JZ75" s="304">
        <f>JZ95+$F75</f>
        <v>0.30356557743290341</v>
      </c>
      <c r="KD75" s="304">
        <f>KD95+$F75</f>
        <v>0.30356557743290341</v>
      </c>
      <c r="KE75" s="304"/>
      <c r="KF75" s="304"/>
      <c r="KG75" s="304"/>
      <c r="KH75" s="304">
        <f>KH95+$F75</f>
        <v>0.30356557743290341</v>
      </c>
      <c r="KI75" s="304"/>
      <c r="KJ75" s="304"/>
      <c r="KK75" s="304"/>
      <c r="KL75" s="304">
        <f>KL95+$F75</f>
        <v>0.30356557743290341</v>
      </c>
      <c r="KM75" s="304"/>
      <c r="KN75" s="304"/>
      <c r="KO75" s="304"/>
      <c r="KP75" s="304">
        <f>KP95+$F75</f>
        <v>0.30356557743290341</v>
      </c>
      <c r="KT75" s="304">
        <f>KT95+$F75</f>
        <v>0.30356557743290341</v>
      </c>
    </row>
    <row r="76" spans="1:307">
      <c r="A76" s="7" t="s">
        <v>303</v>
      </c>
      <c r="C76"/>
      <c r="D76"/>
      <c r="E76"/>
      <c r="F76" s="303">
        <v>0</v>
      </c>
      <c r="DB76"/>
      <c r="DC76"/>
      <c r="DE76"/>
      <c r="DF76" s="304">
        <f>DF96+$F76</f>
        <v>0.43117571713681452</v>
      </c>
      <c r="DG76" s="304"/>
      <c r="DH76" s="304"/>
      <c r="DI76" s="304"/>
      <c r="DJ76" s="304">
        <f>DJ96+$F76</f>
        <v>0.43117571713681452</v>
      </c>
      <c r="DK76" s="304"/>
      <c r="DL76" s="304"/>
      <c r="DM76" s="304"/>
      <c r="DN76" s="304">
        <f>DN96+$F76</f>
        <v>0.43117571713681452</v>
      </c>
      <c r="DO76" s="304"/>
      <c r="DP76" s="304"/>
      <c r="DQ76" s="304"/>
      <c r="DR76" s="304">
        <f>DR96+$F76</f>
        <v>0.43117571713681452</v>
      </c>
      <c r="DV76" s="304">
        <f>DV96+$F76</f>
        <v>0.43117571713681452</v>
      </c>
      <c r="DZ76" s="304">
        <f>DZ96+$F76</f>
        <v>0.43117571713681452</v>
      </c>
      <c r="EA76" s="304"/>
      <c r="EB76" s="304"/>
      <c r="EC76" s="304"/>
      <c r="ED76" s="304">
        <f>ED96+$F76</f>
        <v>0.43117571713681452</v>
      </c>
      <c r="EE76" s="304"/>
      <c r="EF76" s="304"/>
      <c r="EG76" s="304"/>
      <c r="EH76" s="304">
        <f>EH96+$F76</f>
        <v>0.43117571713681452</v>
      </c>
      <c r="EI76" s="304"/>
      <c r="EJ76" s="304"/>
      <c r="EK76" s="304"/>
      <c r="EL76" s="304">
        <f>EL96+$F76</f>
        <v>0.43117571713681452</v>
      </c>
      <c r="EP76" s="304">
        <f>EP96+$F76</f>
        <v>0.43117571713681452</v>
      </c>
      <c r="ET76" s="304">
        <f>ET96+$F76</f>
        <v>0.43117571713681452</v>
      </c>
      <c r="EU76" s="304"/>
      <c r="EV76" s="304"/>
      <c r="EW76" s="304"/>
      <c r="EX76" s="304">
        <f>EX96+$F76</f>
        <v>0.43117571713681452</v>
      </c>
      <c r="EY76" s="304"/>
      <c r="EZ76" s="304"/>
      <c r="FA76" s="304"/>
      <c r="FB76" s="304">
        <f>FB96+$F76</f>
        <v>0.43117571713681452</v>
      </c>
      <c r="FC76" s="304"/>
      <c r="FD76" s="304"/>
      <c r="FE76" s="304"/>
      <c r="FF76" s="304">
        <f>FF96+$F76</f>
        <v>0.43117571713681452</v>
      </c>
      <c r="FJ76" s="304">
        <f>FJ96+$F76</f>
        <v>0.43117571713681452</v>
      </c>
      <c r="FN76" s="304">
        <f>FN96+$F76</f>
        <v>0.43117571713681452</v>
      </c>
      <c r="FO76" s="304"/>
      <c r="FP76" s="304"/>
      <c r="FQ76" s="304"/>
      <c r="FR76" s="304">
        <f>FR96+$F76</f>
        <v>0.43117571713681452</v>
      </c>
      <c r="FS76" s="304"/>
      <c r="FT76" s="304"/>
      <c r="FU76" s="304"/>
      <c r="FV76" s="304">
        <f>FV96+$F76</f>
        <v>0.43117571713681452</v>
      </c>
      <c r="FW76" s="304"/>
      <c r="FX76" s="304"/>
      <c r="FY76" s="304"/>
      <c r="FZ76" s="304">
        <f>FZ96+$F76</f>
        <v>0.43117571713681452</v>
      </c>
      <c r="GD76" s="304">
        <f>GD96+$F76</f>
        <v>0.43117571713681452</v>
      </c>
      <c r="GH76" s="304">
        <f>GH96+$F76</f>
        <v>0.43117571713681452</v>
      </c>
      <c r="GI76" s="304"/>
      <c r="GJ76" s="304"/>
      <c r="GK76" s="304"/>
      <c r="GL76" s="304">
        <f>GL96+$F76</f>
        <v>0.43117571713681452</v>
      </c>
      <c r="GM76" s="304"/>
      <c r="GN76" s="304"/>
      <c r="GO76" s="304"/>
      <c r="GP76" s="304">
        <f>GP96+$F76</f>
        <v>0.43117571713681452</v>
      </c>
      <c r="GQ76" s="304"/>
      <c r="GR76" s="304"/>
      <c r="GS76" s="304"/>
      <c r="GT76" s="304">
        <f>GT96+$F76</f>
        <v>0.43117571713681452</v>
      </c>
      <c r="GX76" s="304">
        <f>GX96+$F76</f>
        <v>0.43117571713681452</v>
      </c>
      <c r="HB76" s="304">
        <f>HB96+$F76</f>
        <v>0.43117571713681452</v>
      </c>
      <c r="HC76" s="304"/>
      <c r="HD76" s="304"/>
      <c r="HE76" s="304"/>
      <c r="HF76" s="304">
        <f>HF96+$F76</f>
        <v>0.43117571713681452</v>
      </c>
      <c r="HG76" s="304"/>
      <c r="HH76" s="304"/>
      <c r="HI76" s="304"/>
      <c r="HJ76" s="304">
        <f>HJ96+$F76</f>
        <v>0.43117571713681452</v>
      </c>
      <c r="HK76" s="304"/>
      <c r="HL76" s="304"/>
      <c r="HM76" s="304"/>
      <c r="HN76" s="304">
        <f>HN96+$F76</f>
        <v>0.43117571713681452</v>
      </c>
      <c r="HR76" s="304">
        <f>HR96+$F76</f>
        <v>0.43117571713681452</v>
      </c>
      <c r="HV76" s="304">
        <f>HV96+$F76</f>
        <v>0.43117571713681452</v>
      </c>
      <c r="HW76" s="304"/>
      <c r="HX76" s="304"/>
      <c r="HY76" s="304"/>
      <c r="HZ76" s="304">
        <f>HZ96+$F76</f>
        <v>0.43117571713681452</v>
      </c>
      <c r="IA76" s="304"/>
      <c r="IB76" s="304"/>
      <c r="IC76" s="304"/>
      <c r="ID76" s="304">
        <f>ID96+$F76</f>
        <v>0.43117571713681452</v>
      </c>
      <c r="IE76" s="304"/>
      <c r="IF76" s="304"/>
      <c r="IG76" s="304"/>
      <c r="IH76" s="304">
        <f>IH96+$F76</f>
        <v>0.43117571713681452</v>
      </c>
      <c r="IL76" s="304">
        <f>IL96+$F76</f>
        <v>0.43117571713681452</v>
      </c>
      <c r="IP76" s="304">
        <f>IP96+$F76</f>
        <v>0.43117571713681452</v>
      </c>
      <c r="IQ76" s="304"/>
      <c r="IR76" s="304"/>
      <c r="IS76" s="304"/>
      <c r="IT76" s="304">
        <f>IT96+$F76</f>
        <v>0.43117571713681452</v>
      </c>
      <c r="IU76" s="304"/>
      <c r="IV76" s="304"/>
      <c r="IW76" s="304"/>
      <c r="IX76" s="304">
        <f>IX96+$F76</f>
        <v>0.43117571713681452</v>
      </c>
      <c r="IY76" s="304"/>
      <c r="IZ76" s="304"/>
      <c r="JA76" s="304"/>
      <c r="JB76" s="304">
        <f>JB96+$F76</f>
        <v>0.43117571713681452</v>
      </c>
      <c r="JF76" s="304">
        <f>JF96+$F76</f>
        <v>0.43117571713681452</v>
      </c>
      <c r="JJ76" s="304">
        <f>JJ96+$F76</f>
        <v>0.43117571713681452</v>
      </c>
      <c r="JK76" s="304"/>
      <c r="JL76" s="304"/>
      <c r="JM76" s="304"/>
      <c r="JN76" s="304">
        <f>JN96+$F76</f>
        <v>0.43117571713681452</v>
      </c>
      <c r="JO76" s="304"/>
      <c r="JP76" s="304"/>
      <c r="JQ76" s="304"/>
      <c r="JR76" s="304">
        <f>JR96+$F76</f>
        <v>0.43117571713681452</v>
      </c>
      <c r="JS76" s="304"/>
      <c r="JT76" s="304"/>
      <c r="JU76" s="304"/>
      <c r="JV76" s="304">
        <f>JV96+$F76</f>
        <v>0.43117571713681452</v>
      </c>
      <c r="JZ76" s="304">
        <f>JZ96+$F76</f>
        <v>0.43117571713681452</v>
      </c>
      <c r="KD76" s="304">
        <f>KD96+$F76</f>
        <v>0.43117571713681452</v>
      </c>
      <c r="KE76" s="304"/>
      <c r="KF76" s="304"/>
      <c r="KG76" s="304"/>
      <c r="KH76" s="304">
        <f>KH96+$F76</f>
        <v>0.43117571713681452</v>
      </c>
      <c r="KI76" s="304"/>
      <c r="KJ76" s="304"/>
      <c r="KK76" s="304"/>
      <c r="KL76" s="304">
        <f>KL96+$F76</f>
        <v>0.43117571713681452</v>
      </c>
      <c r="KM76" s="304"/>
      <c r="KN76" s="304"/>
      <c r="KO76" s="304"/>
      <c r="KP76" s="304">
        <f>KP96+$F76</f>
        <v>0.43117571713681452</v>
      </c>
      <c r="KT76" s="304">
        <f>KT96+$F76</f>
        <v>0.43117571713681452</v>
      </c>
    </row>
    <row r="77" spans="1:307">
      <c r="A77" s="7" t="s">
        <v>305</v>
      </c>
      <c r="C77"/>
      <c r="D77"/>
      <c r="E77"/>
      <c r="F77" s="303">
        <f>-2%/4</f>
        <v>-5.0000000000000001E-3</v>
      </c>
      <c r="DB77"/>
      <c r="DC77"/>
      <c r="DE77"/>
      <c r="DF77" s="304">
        <f>DF97+$F77</f>
        <v>-1.206588184244245E-2</v>
      </c>
      <c r="DG77" s="304"/>
      <c r="DH77" s="304"/>
      <c r="DI77" s="304"/>
      <c r="DJ77" s="304">
        <f>DJ97+$F77</f>
        <v>-1.206588184244245E-2</v>
      </c>
      <c r="DK77" s="304"/>
      <c r="DL77" s="304"/>
      <c r="DM77" s="304"/>
      <c r="DN77" s="304">
        <f>DN97+$F77</f>
        <v>-1.206588184244245E-2</v>
      </c>
      <c r="DO77" s="304"/>
      <c r="DP77" s="304"/>
      <c r="DQ77" s="304"/>
      <c r="DR77" s="304">
        <f>DR97+$F77</f>
        <v>-1.206588184244245E-2</v>
      </c>
      <c r="DV77" s="304">
        <f>DV97+$F77</f>
        <v>-1.206588184244245E-2</v>
      </c>
      <c r="DZ77" s="304">
        <f>DZ97+$F77</f>
        <v>-1.206588184244245E-2</v>
      </c>
      <c r="EA77" s="304"/>
      <c r="EB77" s="304"/>
      <c r="EC77" s="304"/>
      <c r="ED77" s="304">
        <f>ED97+$F77</f>
        <v>-1.206588184244245E-2</v>
      </c>
      <c r="EE77" s="304"/>
      <c r="EF77" s="304"/>
      <c r="EG77" s="304"/>
      <c r="EH77" s="304">
        <f>EH97+$F77</f>
        <v>-1.206588184244245E-2</v>
      </c>
      <c r="EI77" s="304"/>
      <c r="EJ77" s="304"/>
      <c r="EK77" s="304"/>
      <c r="EL77" s="304">
        <f>EL97+$F77</f>
        <v>-1.206588184244245E-2</v>
      </c>
      <c r="EP77" s="304">
        <f>EP97+$F77</f>
        <v>-1.206588184244245E-2</v>
      </c>
      <c r="ET77" s="304">
        <f>ET97+$F77</f>
        <v>-1.206588184244245E-2</v>
      </c>
      <c r="EU77" s="304"/>
      <c r="EV77" s="304"/>
      <c r="EW77" s="304"/>
      <c r="EX77" s="304">
        <f>EX97+$F77</f>
        <v>-1.206588184244245E-2</v>
      </c>
      <c r="EY77" s="304"/>
      <c r="EZ77" s="304"/>
      <c r="FA77" s="304"/>
      <c r="FB77" s="304">
        <f>FB97+$F77</f>
        <v>-1.206588184244245E-2</v>
      </c>
      <c r="FC77" s="304"/>
      <c r="FD77" s="304"/>
      <c r="FE77" s="304"/>
      <c r="FF77" s="304">
        <f>FF97+$F77</f>
        <v>-1.206588184244245E-2</v>
      </c>
      <c r="FJ77" s="304">
        <f>FJ97+$F77</f>
        <v>-1.206588184244245E-2</v>
      </c>
      <c r="FN77" s="304">
        <f>FN97+$F77</f>
        <v>-1.206588184244245E-2</v>
      </c>
      <c r="FO77" s="304"/>
      <c r="FP77" s="304"/>
      <c r="FQ77" s="304"/>
      <c r="FR77" s="304">
        <f>FR97+$F77</f>
        <v>-1.206588184244245E-2</v>
      </c>
      <c r="FS77" s="304"/>
      <c r="FT77" s="304"/>
      <c r="FU77" s="304"/>
      <c r="FV77" s="304">
        <f>FV97+$F77</f>
        <v>-1.206588184244245E-2</v>
      </c>
      <c r="FW77" s="304"/>
      <c r="FX77" s="304"/>
      <c r="FY77" s="304"/>
      <c r="FZ77" s="304">
        <f>FZ97+$F77</f>
        <v>-1.206588184244245E-2</v>
      </c>
      <c r="GD77" s="304">
        <f>GD97+$F77</f>
        <v>-1.206588184244245E-2</v>
      </c>
      <c r="GH77" s="304">
        <f>GH97+$F77</f>
        <v>-1.206588184244245E-2</v>
      </c>
      <c r="GI77" s="304"/>
      <c r="GJ77" s="304"/>
      <c r="GK77" s="304"/>
      <c r="GL77" s="304">
        <f>GL97+$F77</f>
        <v>-1.206588184244245E-2</v>
      </c>
      <c r="GM77" s="304"/>
      <c r="GN77" s="304"/>
      <c r="GO77" s="304"/>
      <c r="GP77" s="304">
        <f>GP97+$F77</f>
        <v>-1.206588184244245E-2</v>
      </c>
      <c r="GQ77" s="304"/>
      <c r="GR77" s="304"/>
      <c r="GS77" s="304"/>
      <c r="GT77" s="304">
        <f>GT97+$F77</f>
        <v>-1.206588184244245E-2</v>
      </c>
      <c r="GX77" s="304">
        <f>GX97+$F77</f>
        <v>-1.206588184244245E-2</v>
      </c>
      <c r="HB77" s="304">
        <f>HB97+$F77</f>
        <v>-1.206588184244245E-2</v>
      </c>
      <c r="HC77" s="304"/>
      <c r="HD77" s="304"/>
      <c r="HE77" s="304"/>
      <c r="HF77" s="304">
        <f>HF97+$F77</f>
        <v>-1.206588184244245E-2</v>
      </c>
      <c r="HG77" s="304"/>
      <c r="HH77" s="304"/>
      <c r="HI77" s="304"/>
      <c r="HJ77" s="304">
        <f>HJ97+$F77</f>
        <v>-1.206588184244245E-2</v>
      </c>
      <c r="HK77" s="304"/>
      <c r="HL77" s="304"/>
      <c r="HM77" s="304"/>
      <c r="HN77" s="304">
        <f>HN97+$F77</f>
        <v>-1.206588184244245E-2</v>
      </c>
      <c r="HR77" s="304">
        <f>HR97+$F77</f>
        <v>-1.206588184244245E-2</v>
      </c>
      <c r="HV77" s="304">
        <f>HV97+$F77</f>
        <v>-1.206588184244245E-2</v>
      </c>
      <c r="HW77" s="304"/>
      <c r="HX77" s="304"/>
      <c r="HY77" s="304"/>
      <c r="HZ77" s="304">
        <f>HZ97+$F77</f>
        <v>-1.206588184244245E-2</v>
      </c>
      <c r="IA77" s="304"/>
      <c r="IB77" s="304"/>
      <c r="IC77" s="304"/>
      <c r="ID77" s="304">
        <f>ID97+$F77</f>
        <v>-1.206588184244245E-2</v>
      </c>
      <c r="IE77" s="304"/>
      <c r="IF77" s="304"/>
      <c r="IG77" s="304"/>
      <c r="IH77" s="304">
        <f>IH97+$F77</f>
        <v>-1.206588184244245E-2</v>
      </c>
      <c r="IL77" s="304">
        <f>IL97+$F77</f>
        <v>-1.206588184244245E-2</v>
      </c>
      <c r="IP77" s="304">
        <f>IP97+$F77</f>
        <v>-1.206588184244245E-2</v>
      </c>
      <c r="IQ77" s="304"/>
      <c r="IR77" s="304"/>
      <c r="IS77" s="304"/>
      <c r="IT77" s="304">
        <f>IT97+$F77</f>
        <v>-1.206588184244245E-2</v>
      </c>
      <c r="IU77" s="304"/>
      <c r="IV77" s="304"/>
      <c r="IW77" s="304"/>
      <c r="IX77" s="304">
        <f>IX97+$F77</f>
        <v>-1.206588184244245E-2</v>
      </c>
      <c r="IY77" s="304"/>
      <c r="IZ77" s="304"/>
      <c r="JA77" s="304"/>
      <c r="JB77" s="304">
        <f>JB97+$F77</f>
        <v>-1.206588184244245E-2</v>
      </c>
      <c r="JF77" s="304">
        <f>JF97+$F77</f>
        <v>-1.206588184244245E-2</v>
      </c>
      <c r="JJ77" s="304">
        <f>JJ97+$F77</f>
        <v>-1.206588184244245E-2</v>
      </c>
      <c r="JK77" s="304"/>
      <c r="JL77" s="304"/>
      <c r="JM77" s="304"/>
      <c r="JN77" s="304">
        <f>JN97+$F77</f>
        <v>-1.206588184244245E-2</v>
      </c>
      <c r="JO77" s="304"/>
      <c r="JP77" s="304"/>
      <c r="JQ77" s="304"/>
      <c r="JR77" s="304">
        <f>JR97+$F77</f>
        <v>-1.206588184244245E-2</v>
      </c>
      <c r="JS77" s="304"/>
      <c r="JT77" s="304"/>
      <c r="JU77" s="304"/>
      <c r="JV77" s="304">
        <f>JV97+$F77</f>
        <v>-1.206588184244245E-2</v>
      </c>
      <c r="JZ77" s="304">
        <f>JZ97+$F77</f>
        <v>-1.206588184244245E-2</v>
      </c>
      <c r="KD77" s="304">
        <f>KD97+$F77</f>
        <v>-1.206588184244245E-2</v>
      </c>
      <c r="KE77" s="304"/>
      <c r="KF77" s="304"/>
      <c r="KG77" s="304"/>
      <c r="KH77" s="304">
        <f>KH97+$F77</f>
        <v>-1.206588184244245E-2</v>
      </c>
      <c r="KI77" s="304"/>
      <c r="KJ77" s="304"/>
      <c r="KK77" s="304"/>
      <c r="KL77" s="304">
        <f>KL97+$F77</f>
        <v>-1.206588184244245E-2</v>
      </c>
      <c r="KM77" s="304"/>
      <c r="KN77" s="304"/>
      <c r="KO77" s="304"/>
      <c r="KP77" s="304">
        <f>KP97+$F77</f>
        <v>-1.206588184244245E-2</v>
      </c>
      <c r="KT77" s="304">
        <f>KT97+$F77</f>
        <v>-1.206588184244245E-2</v>
      </c>
    </row>
    <row r="78" spans="1:307">
      <c r="A78"/>
      <c r="C78"/>
      <c r="D78"/>
      <c r="E78"/>
      <c r="F78" s="303"/>
      <c r="DB78"/>
      <c r="DC78"/>
      <c r="DE78"/>
      <c r="DF78" s="304"/>
      <c r="DH78"/>
      <c r="DI78"/>
      <c r="DJ78" s="304"/>
      <c r="DK78"/>
      <c r="DL78"/>
      <c r="DM78"/>
      <c r="DN78" s="304"/>
      <c r="DO78"/>
      <c r="DP78"/>
      <c r="DQ78"/>
      <c r="DR78" s="304"/>
      <c r="DV78" s="304"/>
      <c r="DZ78" s="304"/>
      <c r="ED78" s="304"/>
      <c r="EH78" s="304"/>
      <c r="EL78" s="304"/>
      <c r="EP78" s="304"/>
      <c r="ET78" s="304"/>
      <c r="EX78" s="304"/>
      <c r="FB78" s="304"/>
      <c r="FF78" s="304"/>
      <c r="FJ78" s="304"/>
      <c r="FN78" s="304"/>
      <c r="FR78" s="304"/>
      <c r="FV78" s="304"/>
      <c r="FZ78" s="304"/>
      <c r="GD78" s="304"/>
      <c r="GH78" s="304"/>
      <c r="GL78" s="304"/>
      <c r="GP78" s="304"/>
      <c r="GT78" s="304"/>
      <c r="GX78" s="304"/>
      <c r="HB78" s="304"/>
      <c r="HF78" s="304"/>
      <c r="HJ78" s="304"/>
      <c r="HN78" s="304"/>
      <c r="HR78" s="304"/>
      <c r="HV78" s="304"/>
      <c r="HZ78" s="304"/>
      <c r="ID78" s="304"/>
      <c r="IH78" s="304"/>
      <c r="IL78" s="304"/>
      <c r="IP78" s="304"/>
      <c r="IT78" s="304"/>
      <c r="IX78" s="304"/>
      <c r="JB78" s="304"/>
      <c r="JF78" s="304"/>
      <c r="JJ78" s="304"/>
      <c r="JN78" s="304"/>
      <c r="JR78" s="304"/>
      <c r="JV78" s="304"/>
      <c r="JZ78" s="304"/>
      <c r="KD78" s="304"/>
      <c r="KH78" s="304"/>
      <c r="KL78" s="304"/>
      <c r="KP78" s="304"/>
      <c r="KT78" s="304"/>
    </row>
    <row r="79" spans="1:307">
      <c r="A79"/>
      <c r="C79"/>
      <c r="D79"/>
      <c r="E79"/>
      <c r="F79" s="304"/>
      <c r="DB79"/>
      <c r="DC79"/>
      <c r="DE79"/>
      <c r="DF79" s="231"/>
      <c r="DH79"/>
      <c r="DI79"/>
      <c r="DJ79" s="231"/>
      <c r="DK79"/>
      <c r="DL79"/>
      <c r="DM79"/>
      <c r="DN79" s="231"/>
      <c r="DO79"/>
      <c r="DP79"/>
      <c r="DQ79"/>
      <c r="DR79" s="231"/>
      <c r="DV79" s="304"/>
      <c r="DZ79" s="231"/>
      <c r="ED79" s="231"/>
      <c r="EH79" s="231"/>
      <c r="EL79" s="231"/>
      <c r="EP79" s="304"/>
      <c r="ET79" s="231"/>
      <c r="EX79" s="231"/>
      <c r="FB79" s="231"/>
      <c r="FF79" s="231"/>
      <c r="FJ79" s="304"/>
      <c r="FN79" s="231"/>
      <c r="FR79" s="231"/>
      <c r="FV79" s="231"/>
      <c r="FZ79" s="231"/>
      <c r="GD79" s="304"/>
      <c r="GH79" s="231"/>
      <c r="GL79" s="231"/>
      <c r="GP79" s="231"/>
      <c r="GT79" s="231"/>
      <c r="GX79" s="304"/>
      <c r="HB79" s="231"/>
      <c r="HF79" s="231"/>
      <c r="HJ79" s="231"/>
      <c r="HN79" s="231"/>
      <c r="HR79" s="304"/>
      <c r="HV79" s="231"/>
      <c r="HZ79" s="231"/>
      <c r="ID79" s="231"/>
      <c r="IH79" s="231"/>
      <c r="IL79" s="304"/>
      <c r="IP79" s="231"/>
      <c r="IT79" s="231"/>
      <c r="IX79" s="231"/>
      <c r="JB79" s="231"/>
      <c r="JF79" s="304"/>
      <c r="JJ79" s="231"/>
      <c r="JN79" s="231"/>
      <c r="JR79" s="231"/>
      <c r="JV79" s="231"/>
      <c r="JZ79" s="304"/>
      <c r="KD79" s="231"/>
      <c r="KH79" s="231"/>
      <c r="KL79" s="231"/>
      <c r="KP79" s="231"/>
      <c r="KT79" s="304"/>
    </row>
    <row r="80" spans="1:307" s="1" customFormat="1" ht="13" customHeight="1">
      <c r="A80" s="818" t="s">
        <v>132</v>
      </c>
      <c r="B80" s="818"/>
      <c r="C80" s="818"/>
      <c r="D80" s="818"/>
      <c r="E80" s="818"/>
      <c r="F80" s="818"/>
      <c r="DD80" s="412"/>
      <c r="DE80" s="412"/>
      <c r="DF80" s="412"/>
      <c r="DG80" s="412"/>
      <c r="DH80" s="412"/>
      <c r="DI80" s="412"/>
      <c r="DJ80" s="412"/>
      <c r="DK80" s="412"/>
      <c r="DL80" s="412"/>
      <c r="DM80" s="412"/>
      <c r="DN80" s="412"/>
      <c r="DO80" s="412"/>
      <c r="DP80" s="412"/>
      <c r="DQ80" s="412"/>
      <c r="DR80" s="412"/>
      <c r="DS80" s="412"/>
      <c r="DT80" s="412"/>
      <c r="DU80" s="412"/>
      <c r="DV80" s="413"/>
      <c r="DW80" s="412"/>
      <c r="DX80" s="412"/>
      <c r="DY80" s="412"/>
      <c r="DZ80" s="412"/>
      <c r="EA80" s="412"/>
      <c r="EB80" s="412"/>
      <c r="EC80" s="412"/>
      <c r="ED80" s="412"/>
      <c r="EE80" s="412"/>
      <c r="EF80" s="412"/>
      <c r="EG80" s="412"/>
      <c r="EH80" s="412"/>
      <c r="EI80" s="412"/>
      <c r="EJ80" s="412"/>
      <c r="EK80" s="412"/>
      <c r="EL80" s="412"/>
      <c r="EM80" s="412"/>
      <c r="EN80" s="412"/>
      <c r="EO80" s="412"/>
      <c r="EP80" s="412"/>
      <c r="EQ80" s="412"/>
      <c r="ER80" s="412"/>
      <c r="ES80" s="412"/>
      <c r="ET80" s="412"/>
      <c r="EU80" s="412"/>
      <c r="EV80" s="412"/>
      <c r="EW80" s="412"/>
      <c r="EX80" s="412"/>
      <c r="EY80" s="412"/>
      <c r="EZ80" s="412"/>
      <c r="FA80" s="412"/>
      <c r="FB80" s="412"/>
      <c r="FC80" s="412"/>
      <c r="FD80" s="412"/>
      <c r="FE80" s="412"/>
      <c r="FF80" s="412"/>
      <c r="FG80" s="412"/>
      <c r="FH80" s="412"/>
      <c r="FI80" s="412"/>
      <c r="FJ80" s="412"/>
      <c r="FK80" s="412"/>
      <c r="FL80" s="412"/>
      <c r="FM80" s="412"/>
      <c r="FN80" s="412"/>
      <c r="FO80" s="412"/>
      <c r="FP80" s="412"/>
      <c r="FQ80" s="412"/>
      <c r="FR80" s="412"/>
      <c r="FS80" s="412"/>
      <c r="FT80" s="412"/>
      <c r="FU80" s="412"/>
      <c r="FV80" s="412"/>
      <c r="FW80" s="412"/>
      <c r="FX80" s="412"/>
      <c r="FY80" s="412"/>
      <c r="FZ80" s="412"/>
      <c r="GA80" s="412"/>
      <c r="GB80" s="412"/>
      <c r="GC80" s="412"/>
      <c r="GD80" s="412"/>
      <c r="GE80" s="412"/>
      <c r="GF80" s="412"/>
      <c r="GG80" s="412"/>
      <c r="GH80" s="412"/>
      <c r="GI80" s="412"/>
      <c r="GJ80" s="412"/>
      <c r="GK80" s="412"/>
      <c r="GL80" s="412"/>
      <c r="GM80" s="412"/>
      <c r="GN80" s="412"/>
      <c r="GO80" s="412"/>
      <c r="GP80" s="412"/>
      <c r="GQ80" s="412"/>
      <c r="GR80" s="412"/>
      <c r="GS80" s="412"/>
      <c r="GT80" s="412"/>
      <c r="GU80" s="412"/>
      <c r="GV80" s="412"/>
      <c r="GW80" s="412"/>
      <c r="GX80" s="412"/>
      <c r="GY80" s="412"/>
      <c r="GZ80" s="412"/>
      <c r="HA80" s="412"/>
      <c r="HB80" s="412"/>
      <c r="HC80" s="412"/>
      <c r="HD80" s="412"/>
      <c r="HE80" s="412"/>
      <c r="HF80" s="412"/>
      <c r="HG80" s="412"/>
      <c r="HH80" s="412"/>
      <c r="HI80" s="412"/>
      <c r="HJ80" s="412"/>
      <c r="HK80" s="412"/>
      <c r="HL80" s="412"/>
      <c r="HM80" s="412"/>
      <c r="HN80" s="412"/>
      <c r="HO80" s="412"/>
      <c r="HP80" s="412"/>
      <c r="HQ80" s="412"/>
      <c r="HR80" s="412"/>
      <c r="HS80" s="412"/>
      <c r="HT80" s="412"/>
      <c r="HU80" s="412"/>
      <c r="HV80" s="412"/>
      <c r="HW80" s="412"/>
      <c r="HX80" s="412"/>
      <c r="HY80" s="412"/>
      <c r="HZ80" s="412"/>
      <c r="IA80" s="412"/>
      <c r="IB80" s="412"/>
      <c r="IC80" s="412"/>
      <c r="ID80" s="412"/>
      <c r="IE80" s="412"/>
      <c r="IF80" s="412"/>
      <c r="IG80" s="412"/>
      <c r="IH80" s="412"/>
      <c r="II80" s="412"/>
      <c r="IJ80" s="412"/>
      <c r="IK80" s="412"/>
      <c r="IL80" s="412"/>
      <c r="IM80" s="412"/>
      <c r="IN80" s="412"/>
      <c r="IO80" s="412"/>
      <c r="IP80" s="412"/>
      <c r="IQ80" s="412"/>
      <c r="IR80" s="412"/>
      <c r="IS80" s="412"/>
      <c r="IT80" s="412"/>
      <c r="IU80" s="412"/>
      <c r="IV80" s="412"/>
      <c r="IW80" s="412"/>
      <c r="IX80" s="412"/>
      <c r="IY80" s="412"/>
      <c r="IZ80" s="412"/>
      <c r="JA80" s="412"/>
      <c r="JB80" s="412"/>
      <c r="JC80" s="412"/>
      <c r="JD80" s="412"/>
      <c r="JE80" s="412"/>
      <c r="JF80" s="412"/>
      <c r="JG80" s="412"/>
      <c r="JH80" s="412"/>
      <c r="JI80" s="412"/>
      <c r="JJ80" s="412"/>
      <c r="JK80" s="412"/>
      <c r="JL80" s="412"/>
      <c r="JM80" s="412"/>
      <c r="JN80" s="412"/>
      <c r="JO80" s="412"/>
      <c r="JP80" s="412"/>
      <c r="JQ80" s="412"/>
      <c r="JR80" s="412"/>
      <c r="JS80" s="412"/>
      <c r="JT80" s="412"/>
      <c r="JU80" s="412"/>
      <c r="JV80" s="412"/>
      <c r="JW80" s="412"/>
      <c r="JX80" s="412"/>
      <c r="JY80" s="412"/>
      <c r="JZ80" s="412"/>
      <c r="KA80" s="412"/>
      <c r="KB80" s="412"/>
      <c r="KC80" s="412"/>
      <c r="KD80" s="412"/>
      <c r="KE80" s="412"/>
      <c r="KF80" s="412"/>
      <c r="KG80" s="412"/>
      <c r="KH80" s="412"/>
      <c r="KI80" s="412"/>
      <c r="KJ80" s="412"/>
      <c r="KK80" s="412"/>
      <c r="KL80" s="412"/>
      <c r="KM80" s="412"/>
      <c r="KN80" s="412"/>
      <c r="KO80" s="412"/>
      <c r="KP80" s="412"/>
      <c r="KQ80" s="412"/>
      <c r="KR80" s="412"/>
      <c r="KS80" s="412"/>
      <c r="KT80" s="412"/>
      <c r="KU80" s="412"/>
    </row>
    <row r="81" spans="1:306" s="4" customFormat="1" ht="13" customHeight="1">
      <c r="A81" s="426"/>
      <c r="B81" s="426"/>
      <c r="C81" s="426"/>
      <c r="D81" s="426"/>
      <c r="E81" s="426"/>
      <c r="F81" s="426"/>
      <c r="DV81" s="13"/>
    </row>
    <row r="82" spans="1:306" s="4" customFormat="1" ht="13" customHeight="1">
      <c r="A82" s="7" t="s">
        <v>286</v>
      </c>
      <c r="B82" s="426"/>
      <c r="C82" s="426"/>
      <c r="D82" s="426"/>
      <c r="E82" s="426"/>
      <c r="F82" s="303">
        <v>0</v>
      </c>
      <c r="DF82" s="306">
        <f>AVERAGE(CK13,BQ13,AW13,AC13,I13)*(1+$F$82)</f>
        <v>33.8059906029575</v>
      </c>
      <c r="DG82"/>
      <c r="DH82"/>
      <c r="DI82"/>
      <c r="DJ82" s="306">
        <f>AVERAGE(CO13,BU13,BA13,AG13,M13)*(1+$F$82)</f>
        <v>35.309320499649971</v>
      </c>
      <c r="DK82"/>
      <c r="DL82"/>
      <c r="DM82"/>
      <c r="DN82" s="306">
        <f>AVERAGE(CS13,BY13,BE13,AK13,Q13)*(1+$F$82)</f>
        <v>34.766117984144678</v>
      </c>
      <c r="DO82"/>
      <c r="DP82"/>
      <c r="DQ82"/>
      <c r="DR82" s="306">
        <f>AVERAGE(CW13,CC13,BI13,AO13,U13)*(1+$F$82)</f>
        <v>33.71897143569727</v>
      </c>
      <c r="DV82" s="306"/>
      <c r="DZ82" s="306">
        <f>DF82</f>
        <v>33.8059906029575</v>
      </c>
      <c r="EA82"/>
      <c r="EB82"/>
      <c r="EC82"/>
      <c r="ED82" s="306">
        <f>DJ82</f>
        <v>35.309320499649971</v>
      </c>
      <c r="EE82"/>
      <c r="EF82"/>
      <c r="EG82"/>
      <c r="EH82" s="306">
        <f>DN82</f>
        <v>34.766117984144678</v>
      </c>
      <c r="EI82"/>
      <c r="EJ82"/>
      <c r="EK82"/>
      <c r="EL82" s="306">
        <f>DR82</f>
        <v>33.71897143569727</v>
      </c>
      <c r="EM82"/>
      <c r="EN82"/>
      <c r="EO82"/>
      <c r="EP82" s="306"/>
      <c r="ET82" s="306">
        <f>DZ82</f>
        <v>33.8059906029575</v>
      </c>
      <c r="EU82"/>
      <c r="EV82"/>
      <c r="EW82"/>
      <c r="EX82" s="306">
        <f>ED82</f>
        <v>35.309320499649971</v>
      </c>
      <c r="EY82"/>
      <c r="EZ82"/>
      <c r="FA82"/>
      <c r="FB82" s="306">
        <f>EH82</f>
        <v>34.766117984144678</v>
      </c>
      <c r="FC82"/>
      <c r="FD82"/>
      <c r="FE82"/>
      <c r="FF82" s="306">
        <f>EL82</f>
        <v>33.71897143569727</v>
      </c>
      <c r="FG82"/>
      <c r="FH82"/>
      <c r="FI82"/>
      <c r="FJ82" s="306"/>
      <c r="FN82" s="306">
        <f>ET82</f>
        <v>33.8059906029575</v>
      </c>
      <c r="FO82"/>
      <c r="FP82"/>
      <c r="FQ82"/>
      <c r="FR82" s="306">
        <f>EX82</f>
        <v>35.309320499649971</v>
      </c>
      <c r="FS82"/>
      <c r="FT82"/>
      <c r="FU82"/>
      <c r="FV82" s="306">
        <f>FB82</f>
        <v>34.766117984144678</v>
      </c>
      <c r="FW82"/>
      <c r="FX82"/>
      <c r="FY82"/>
      <c r="FZ82" s="306">
        <f>FF82</f>
        <v>33.71897143569727</v>
      </c>
      <c r="GD82" s="306"/>
      <c r="GH82" s="306">
        <f>FN82</f>
        <v>33.8059906029575</v>
      </c>
      <c r="GI82"/>
      <c r="GJ82"/>
      <c r="GK82"/>
      <c r="GL82" s="306">
        <f>FR82</f>
        <v>35.309320499649971</v>
      </c>
      <c r="GM82"/>
      <c r="GN82"/>
      <c r="GO82"/>
      <c r="GP82" s="306">
        <f>FV82</f>
        <v>34.766117984144678</v>
      </c>
      <c r="GQ82"/>
      <c r="GR82"/>
      <c r="GS82"/>
      <c r="GT82" s="306">
        <f>FZ82</f>
        <v>33.71897143569727</v>
      </c>
      <c r="GX82" s="306"/>
      <c r="HB82" s="306">
        <f>GH82</f>
        <v>33.8059906029575</v>
      </c>
      <c r="HC82"/>
      <c r="HD82"/>
      <c r="HE82"/>
      <c r="HF82" s="306">
        <f>GL82</f>
        <v>35.309320499649971</v>
      </c>
      <c r="HG82"/>
      <c r="HH82"/>
      <c r="HI82"/>
      <c r="HJ82" s="306">
        <f>GP82</f>
        <v>34.766117984144678</v>
      </c>
      <c r="HK82"/>
      <c r="HL82"/>
      <c r="HM82"/>
      <c r="HN82" s="306">
        <f>GT82</f>
        <v>33.71897143569727</v>
      </c>
      <c r="HR82" s="306"/>
      <c r="HV82" s="306">
        <f>HB82</f>
        <v>33.8059906029575</v>
      </c>
      <c r="HW82"/>
      <c r="HX82"/>
      <c r="HY82"/>
      <c r="HZ82" s="306">
        <f>HF82</f>
        <v>35.309320499649971</v>
      </c>
      <c r="IA82"/>
      <c r="IB82"/>
      <c r="IC82"/>
      <c r="ID82" s="306">
        <f>HJ82</f>
        <v>34.766117984144678</v>
      </c>
      <c r="IE82"/>
      <c r="IF82"/>
      <c r="IG82"/>
      <c r="IH82" s="306">
        <f>HN82</f>
        <v>33.71897143569727</v>
      </c>
      <c r="IL82" s="306"/>
      <c r="IP82" s="306">
        <f>HV82</f>
        <v>33.8059906029575</v>
      </c>
      <c r="IQ82"/>
      <c r="IR82"/>
      <c r="IS82"/>
      <c r="IT82" s="306">
        <f>HZ82</f>
        <v>35.309320499649971</v>
      </c>
      <c r="IU82"/>
      <c r="IV82"/>
      <c r="IW82"/>
      <c r="IX82" s="306">
        <f>ID82</f>
        <v>34.766117984144678</v>
      </c>
      <c r="IY82"/>
      <c r="IZ82"/>
      <c r="JA82"/>
      <c r="JB82" s="306">
        <f>IH82</f>
        <v>33.71897143569727</v>
      </c>
      <c r="JF82" s="306"/>
      <c r="JJ82" s="306">
        <f>IP82</f>
        <v>33.8059906029575</v>
      </c>
      <c r="JK82"/>
      <c r="JL82"/>
      <c r="JM82"/>
      <c r="JN82" s="306">
        <f>IT82</f>
        <v>35.309320499649971</v>
      </c>
      <c r="JO82"/>
      <c r="JP82"/>
      <c r="JQ82"/>
      <c r="JR82" s="306">
        <f>IX82</f>
        <v>34.766117984144678</v>
      </c>
      <c r="JS82"/>
      <c r="JT82"/>
      <c r="JU82"/>
      <c r="JV82" s="306">
        <f>JB82</f>
        <v>33.71897143569727</v>
      </c>
      <c r="JZ82" s="306"/>
      <c r="KD82" s="306">
        <f>JJ82</f>
        <v>33.8059906029575</v>
      </c>
      <c r="KE82"/>
      <c r="KF82"/>
      <c r="KG82"/>
      <c r="KH82" s="306">
        <f>JN82</f>
        <v>35.309320499649971</v>
      </c>
      <c r="KI82"/>
      <c r="KJ82"/>
      <c r="KK82"/>
      <c r="KL82" s="306">
        <f>JR82</f>
        <v>34.766117984144678</v>
      </c>
      <c r="KM82"/>
      <c r="KN82"/>
      <c r="KO82"/>
      <c r="KP82" s="306">
        <f>JV82</f>
        <v>33.71897143569727</v>
      </c>
      <c r="KT82" s="306"/>
    </row>
    <row r="83" spans="1:306" s="4" customFormat="1" ht="13" customHeight="1">
      <c r="A83" s="7" t="s">
        <v>287</v>
      </c>
      <c r="B83" s="426"/>
      <c r="C83" s="426"/>
      <c r="D83" s="426"/>
      <c r="E83" s="426"/>
      <c r="F83" s="303">
        <v>0</v>
      </c>
      <c r="DF83" s="306">
        <f>AVERAGE(CK14,BQ14,AW14,AC14,I14)*(1+$F$82)</f>
        <v>32.106675074014369</v>
      </c>
      <c r="DG83"/>
      <c r="DH83"/>
      <c r="DI83"/>
      <c r="DJ83" s="306">
        <f>AVERAGE(CO14,BU14,BA14,AG14,M14)*(1+$F$82)</f>
        <v>32.895281618688017</v>
      </c>
      <c r="DK83"/>
      <c r="DL83"/>
      <c r="DM83"/>
      <c r="DN83" s="306">
        <f>AVERAGE(CS14,BY14,BE14,AK14,Q14)*(1+$F$82)</f>
        <v>32.141707131018627</v>
      </c>
      <c r="DO83"/>
      <c r="DP83"/>
      <c r="DQ83"/>
      <c r="DR83" s="306">
        <f>AVERAGE(CW14,CC14,BI14,AO14,U14)*(1+$F$82)</f>
        <v>32.200135727167357</v>
      </c>
      <c r="DV83" s="306"/>
      <c r="DZ83" s="306">
        <f>DF83</f>
        <v>32.106675074014369</v>
      </c>
      <c r="EA83"/>
      <c r="EB83"/>
      <c r="EC83"/>
      <c r="ED83" s="306">
        <f>DJ83</f>
        <v>32.895281618688017</v>
      </c>
      <c r="EE83"/>
      <c r="EF83"/>
      <c r="EG83"/>
      <c r="EH83" s="306">
        <f>DN83</f>
        <v>32.141707131018627</v>
      </c>
      <c r="EI83"/>
      <c r="EJ83"/>
      <c r="EK83"/>
      <c r="EL83" s="306">
        <f>DR83</f>
        <v>32.200135727167357</v>
      </c>
      <c r="EM83"/>
      <c r="EN83"/>
      <c r="EO83"/>
      <c r="EP83" s="306"/>
      <c r="ET83" s="306">
        <f>DZ83</f>
        <v>32.106675074014369</v>
      </c>
      <c r="EU83"/>
      <c r="EV83"/>
      <c r="EW83"/>
      <c r="EX83" s="306">
        <f>ED83</f>
        <v>32.895281618688017</v>
      </c>
      <c r="EY83"/>
      <c r="EZ83"/>
      <c r="FA83"/>
      <c r="FB83" s="306">
        <f>EH83</f>
        <v>32.141707131018627</v>
      </c>
      <c r="FC83"/>
      <c r="FD83"/>
      <c r="FE83"/>
      <c r="FF83" s="306">
        <f>EL83</f>
        <v>32.200135727167357</v>
      </c>
      <c r="FG83"/>
      <c r="FH83"/>
      <c r="FI83"/>
      <c r="FJ83" s="306"/>
      <c r="FN83" s="306">
        <f>ET83</f>
        <v>32.106675074014369</v>
      </c>
      <c r="FO83"/>
      <c r="FP83"/>
      <c r="FQ83"/>
      <c r="FR83" s="306">
        <f>EX83</f>
        <v>32.895281618688017</v>
      </c>
      <c r="FS83"/>
      <c r="FT83"/>
      <c r="FU83"/>
      <c r="FV83" s="306">
        <f>FB83</f>
        <v>32.141707131018627</v>
      </c>
      <c r="FW83"/>
      <c r="FX83"/>
      <c r="FY83"/>
      <c r="FZ83" s="306">
        <f>FF83</f>
        <v>32.200135727167357</v>
      </c>
      <c r="GD83" s="306"/>
      <c r="GH83" s="306">
        <f>FN83</f>
        <v>32.106675074014369</v>
      </c>
      <c r="GI83"/>
      <c r="GJ83"/>
      <c r="GK83"/>
      <c r="GL83" s="306">
        <f>FR83</f>
        <v>32.895281618688017</v>
      </c>
      <c r="GM83"/>
      <c r="GN83"/>
      <c r="GO83"/>
      <c r="GP83" s="306">
        <f>FV83</f>
        <v>32.141707131018627</v>
      </c>
      <c r="GQ83"/>
      <c r="GR83"/>
      <c r="GS83"/>
      <c r="GT83" s="306">
        <f>FZ83</f>
        <v>32.200135727167357</v>
      </c>
      <c r="GX83" s="306"/>
      <c r="HB83" s="306">
        <f>GH83</f>
        <v>32.106675074014369</v>
      </c>
      <c r="HC83"/>
      <c r="HD83"/>
      <c r="HE83"/>
      <c r="HF83" s="306">
        <f>GL83</f>
        <v>32.895281618688017</v>
      </c>
      <c r="HG83"/>
      <c r="HH83"/>
      <c r="HI83"/>
      <c r="HJ83" s="306">
        <f>GP83</f>
        <v>32.141707131018627</v>
      </c>
      <c r="HK83"/>
      <c r="HL83"/>
      <c r="HM83"/>
      <c r="HN83" s="306">
        <f>GT83</f>
        <v>32.200135727167357</v>
      </c>
      <c r="HR83" s="306"/>
      <c r="HV83" s="306">
        <f>HB83</f>
        <v>32.106675074014369</v>
      </c>
      <c r="HW83"/>
      <c r="HX83"/>
      <c r="HY83"/>
      <c r="HZ83" s="306">
        <f>HF83</f>
        <v>32.895281618688017</v>
      </c>
      <c r="IA83"/>
      <c r="IB83"/>
      <c r="IC83"/>
      <c r="ID83" s="306">
        <f>HJ83</f>
        <v>32.141707131018627</v>
      </c>
      <c r="IE83"/>
      <c r="IF83"/>
      <c r="IG83"/>
      <c r="IH83" s="306">
        <f>HN83</f>
        <v>32.200135727167357</v>
      </c>
      <c r="IL83" s="306"/>
      <c r="IP83" s="306">
        <f>HV83</f>
        <v>32.106675074014369</v>
      </c>
      <c r="IQ83"/>
      <c r="IR83"/>
      <c r="IS83"/>
      <c r="IT83" s="306">
        <f>HZ83</f>
        <v>32.895281618688017</v>
      </c>
      <c r="IU83"/>
      <c r="IV83"/>
      <c r="IW83"/>
      <c r="IX83" s="306">
        <f>ID83</f>
        <v>32.141707131018627</v>
      </c>
      <c r="IY83"/>
      <c r="IZ83"/>
      <c r="JA83"/>
      <c r="JB83" s="306">
        <f>IH83</f>
        <v>32.200135727167357</v>
      </c>
      <c r="JF83" s="306"/>
      <c r="JJ83" s="306">
        <f>IP83</f>
        <v>32.106675074014369</v>
      </c>
      <c r="JK83"/>
      <c r="JL83"/>
      <c r="JM83"/>
      <c r="JN83" s="306">
        <f>IT83</f>
        <v>32.895281618688017</v>
      </c>
      <c r="JO83"/>
      <c r="JP83"/>
      <c r="JQ83"/>
      <c r="JR83" s="306">
        <f>IX83</f>
        <v>32.141707131018627</v>
      </c>
      <c r="JS83"/>
      <c r="JT83"/>
      <c r="JU83"/>
      <c r="JV83" s="306">
        <f>JB83</f>
        <v>32.200135727167357</v>
      </c>
      <c r="JZ83" s="306"/>
      <c r="KD83" s="306">
        <f>JJ83</f>
        <v>32.106675074014369</v>
      </c>
      <c r="KE83"/>
      <c r="KF83"/>
      <c r="KG83"/>
      <c r="KH83" s="306">
        <f>JN83</f>
        <v>32.895281618688017</v>
      </c>
      <c r="KI83"/>
      <c r="KJ83"/>
      <c r="KK83"/>
      <c r="KL83" s="306">
        <f>JR83</f>
        <v>32.141707131018627</v>
      </c>
      <c r="KM83"/>
      <c r="KN83"/>
      <c r="KO83"/>
      <c r="KP83" s="306">
        <f>JV83</f>
        <v>32.200135727167357</v>
      </c>
      <c r="KT83" s="306"/>
    </row>
    <row r="84" spans="1:306">
      <c r="A84" s="7" t="s">
        <v>144</v>
      </c>
      <c r="B84"/>
      <c r="C84"/>
      <c r="D84"/>
      <c r="E84"/>
      <c r="F84" s="303">
        <v>0</v>
      </c>
      <c r="H84"/>
      <c r="AB84"/>
      <c r="AV84"/>
      <c r="BP84"/>
      <c r="CI84"/>
      <c r="CJ84"/>
      <c r="CL84"/>
      <c r="CM84"/>
      <c r="CN84"/>
      <c r="CP84"/>
      <c r="CQ84"/>
      <c r="CR84"/>
      <c r="CT84"/>
      <c r="CU84"/>
      <c r="CV84"/>
      <c r="CX84"/>
      <c r="CY84"/>
      <c r="CZ84"/>
      <c r="DB84"/>
      <c r="DC84"/>
      <c r="DE84"/>
      <c r="DF84" s="306">
        <f>AVERAGE(CK15,BQ15,AW15,AC15,I15)*(1+$F$82)</f>
        <v>32.967810382329866</v>
      </c>
      <c r="DH84"/>
      <c r="DI84"/>
      <c r="DJ84" s="306">
        <f>AVERAGE(CO15,BU15,BA15,AG15,M15)*(1+$F$82)</f>
        <v>32.039340632123036</v>
      </c>
      <c r="DK84"/>
      <c r="DL84"/>
      <c r="DM84"/>
      <c r="DN84" s="306">
        <f>AVERAGE(CS15,BY15,BE15,AK15,Q15)*(1+$F$82)</f>
        <v>32.105949190946852</v>
      </c>
      <c r="DO84"/>
      <c r="DP84"/>
      <c r="DQ84"/>
      <c r="DR84" s="306">
        <f>AVERAGE(CW15,CC15,BI15,AO15,U15)*(1+$F$82)</f>
        <v>39.024958144712016</v>
      </c>
      <c r="DV84" s="306"/>
      <c r="DZ84" s="306">
        <f>DF84</f>
        <v>32.967810382329866</v>
      </c>
      <c r="ED84" s="306">
        <f>DJ84</f>
        <v>32.039340632123036</v>
      </c>
      <c r="EH84" s="306">
        <f>DN84</f>
        <v>32.105949190946852</v>
      </c>
      <c r="EL84" s="306">
        <f>DR84</f>
        <v>39.024958144712016</v>
      </c>
      <c r="EP84" s="306"/>
      <c r="ET84" s="306">
        <f>DZ84</f>
        <v>32.967810382329866</v>
      </c>
      <c r="EX84" s="306">
        <f>ED84</f>
        <v>32.039340632123036</v>
      </c>
      <c r="FB84" s="306">
        <f>EH84</f>
        <v>32.105949190946852</v>
      </c>
      <c r="FF84" s="306">
        <f>EL84</f>
        <v>39.024958144712016</v>
      </c>
      <c r="FJ84" s="306"/>
      <c r="FN84" s="306">
        <f>ET84</f>
        <v>32.967810382329866</v>
      </c>
      <c r="FR84" s="306">
        <f>EX84</f>
        <v>32.039340632123036</v>
      </c>
      <c r="FV84" s="306">
        <f>FB84</f>
        <v>32.105949190946852</v>
      </c>
      <c r="FZ84" s="306">
        <f>FF84</f>
        <v>39.024958144712016</v>
      </c>
      <c r="GD84" s="306"/>
      <c r="GH84" s="306">
        <f>FN84</f>
        <v>32.967810382329866</v>
      </c>
      <c r="GL84" s="306">
        <f>FR84</f>
        <v>32.039340632123036</v>
      </c>
      <c r="GP84" s="306">
        <f>FV84</f>
        <v>32.105949190946852</v>
      </c>
      <c r="GT84" s="306">
        <f>FZ84</f>
        <v>39.024958144712016</v>
      </c>
      <c r="GX84" s="306"/>
      <c r="HB84" s="306">
        <f>GH84</f>
        <v>32.967810382329866</v>
      </c>
      <c r="HF84" s="306">
        <f>GL84</f>
        <v>32.039340632123036</v>
      </c>
      <c r="HJ84" s="306">
        <f>GP84</f>
        <v>32.105949190946852</v>
      </c>
      <c r="HN84" s="306">
        <f>GT84</f>
        <v>39.024958144712016</v>
      </c>
      <c r="HR84" s="306"/>
      <c r="HV84" s="306">
        <f>HB84</f>
        <v>32.967810382329866</v>
      </c>
      <c r="HZ84" s="306">
        <f>HF84</f>
        <v>32.039340632123036</v>
      </c>
      <c r="ID84" s="306">
        <f>HJ84</f>
        <v>32.105949190946852</v>
      </c>
      <c r="IH84" s="306">
        <f>HN84</f>
        <v>39.024958144712016</v>
      </c>
      <c r="IL84" s="306"/>
      <c r="IP84" s="306">
        <f>HV84</f>
        <v>32.967810382329866</v>
      </c>
      <c r="IT84" s="306">
        <f>HZ84</f>
        <v>32.039340632123036</v>
      </c>
      <c r="IX84" s="306">
        <f>ID84</f>
        <v>32.105949190946852</v>
      </c>
      <c r="JB84" s="306">
        <f>IH84</f>
        <v>39.024958144712016</v>
      </c>
      <c r="JF84" s="306"/>
      <c r="JJ84" s="306">
        <f>IP84</f>
        <v>32.967810382329866</v>
      </c>
      <c r="JN84" s="306">
        <f>IT84</f>
        <v>32.039340632123036</v>
      </c>
      <c r="JR84" s="306">
        <f>IX84</f>
        <v>32.105949190946852</v>
      </c>
      <c r="JV84" s="306">
        <f>JB84</f>
        <v>39.024958144712016</v>
      </c>
      <c r="JZ84" s="306"/>
      <c r="KD84" s="306">
        <f>JJ84</f>
        <v>32.967810382329866</v>
      </c>
      <c r="KH84" s="306">
        <f>JN84</f>
        <v>32.039340632123036</v>
      </c>
      <c r="KL84" s="306">
        <f>JR84</f>
        <v>32.105949190946852</v>
      </c>
      <c r="KP84" s="306">
        <f>JV84</f>
        <v>39.024958144712016</v>
      </c>
      <c r="KT84" s="306"/>
    </row>
    <row r="85" spans="1:306">
      <c r="A85" s="7" t="s">
        <v>145</v>
      </c>
      <c r="B85"/>
      <c r="C85"/>
      <c r="D85"/>
      <c r="E85"/>
      <c r="F85" s="303">
        <v>0</v>
      </c>
      <c r="H85"/>
      <c r="AB85"/>
      <c r="AV85"/>
      <c r="BP85"/>
      <c r="CI85"/>
      <c r="CJ85"/>
      <c r="CL85"/>
      <c r="CM85"/>
      <c r="CN85"/>
      <c r="CP85"/>
      <c r="CQ85"/>
      <c r="CR85"/>
      <c r="CT85"/>
      <c r="CU85"/>
      <c r="CV85"/>
      <c r="CX85"/>
      <c r="CY85"/>
      <c r="CZ85"/>
      <c r="DB85"/>
      <c r="DC85"/>
      <c r="DE85"/>
      <c r="DF85" s="306">
        <f>AVERAGE(CK16,BQ16,AW16,AC16,I16)*(1+$F$82)</f>
        <v>11.068093156888633</v>
      </c>
      <c r="DH85"/>
      <c r="DI85"/>
      <c r="DJ85" s="306">
        <f>AVERAGE(CO16,BU16,BA16,AG16,M16)*(1+$F$82)</f>
        <v>11.946673613914509</v>
      </c>
      <c r="DK85"/>
      <c r="DL85"/>
      <c r="DM85"/>
      <c r="DN85" s="306">
        <f>AVERAGE(CS16,BY16,BE16,AK16,Q16)*(1+$F$82)</f>
        <v>11.821187863865081</v>
      </c>
      <c r="DO85"/>
      <c r="DP85"/>
      <c r="DQ85"/>
      <c r="DR85" s="306">
        <f>AVERAGE(CW16,CC16,BI16,AO16,U16)*(1+$F$82)</f>
        <v>11.096408514558497</v>
      </c>
      <c r="DV85" s="306"/>
      <c r="DZ85" s="306">
        <f>DF85</f>
        <v>11.068093156888633</v>
      </c>
      <c r="ED85" s="306">
        <f>DJ85</f>
        <v>11.946673613914509</v>
      </c>
      <c r="EH85" s="306">
        <f>DN85</f>
        <v>11.821187863865081</v>
      </c>
      <c r="EL85" s="306">
        <f>DR85</f>
        <v>11.096408514558497</v>
      </c>
      <c r="EP85" s="306"/>
      <c r="ET85" s="306">
        <f>DZ85</f>
        <v>11.068093156888633</v>
      </c>
      <c r="EX85" s="306">
        <f>ED85</f>
        <v>11.946673613914509</v>
      </c>
      <c r="FB85" s="306">
        <f>EH85</f>
        <v>11.821187863865081</v>
      </c>
      <c r="FF85" s="306">
        <f>EL85</f>
        <v>11.096408514558497</v>
      </c>
      <c r="FJ85" s="306"/>
      <c r="FN85" s="306">
        <f>ET85</f>
        <v>11.068093156888633</v>
      </c>
      <c r="FR85" s="306">
        <f>EX85</f>
        <v>11.946673613914509</v>
      </c>
      <c r="FV85" s="306">
        <f>FB85</f>
        <v>11.821187863865081</v>
      </c>
      <c r="FZ85" s="306">
        <f>FF85</f>
        <v>11.096408514558497</v>
      </c>
      <c r="GD85" s="306"/>
      <c r="GH85" s="306">
        <f>FN85</f>
        <v>11.068093156888633</v>
      </c>
      <c r="GL85" s="306">
        <f>FR85</f>
        <v>11.946673613914509</v>
      </c>
      <c r="GP85" s="306">
        <f>FV85</f>
        <v>11.821187863865081</v>
      </c>
      <c r="GT85" s="306">
        <f>FZ85</f>
        <v>11.096408514558497</v>
      </c>
      <c r="GX85" s="306"/>
      <c r="HB85" s="306">
        <f>GH85</f>
        <v>11.068093156888633</v>
      </c>
      <c r="HF85" s="306">
        <f>GL85</f>
        <v>11.946673613914509</v>
      </c>
      <c r="HJ85" s="306">
        <f>GP85</f>
        <v>11.821187863865081</v>
      </c>
      <c r="HN85" s="306">
        <f>GT85</f>
        <v>11.096408514558497</v>
      </c>
      <c r="HR85" s="306"/>
      <c r="HV85" s="306">
        <f>HB85</f>
        <v>11.068093156888633</v>
      </c>
      <c r="HZ85" s="306">
        <f>HF85</f>
        <v>11.946673613914509</v>
      </c>
      <c r="ID85" s="306">
        <f>HJ85</f>
        <v>11.821187863865081</v>
      </c>
      <c r="IH85" s="306">
        <f>HN85</f>
        <v>11.096408514558497</v>
      </c>
      <c r="IL85" s="306"/>
      <c r="IP85" s="306">
        <f>HV85</f>
        <v>11.068093156888633</v>
      </c>
      <c r="IT85" s="306">
        <f>HZ85</f>
        <v>11.946673613914509</v>
      </c>
      <c r="IX85" s="306">
        <f>ID85</f>
        <v>11.821187863865081</v>
      </c>
      <c r="JB85" s="306">
        <f>IH85</f>
        <v>11.096408514558497</v>
      </c>
      <c r="JF85" s="306"/>
      <c r="JJ85" s="306">
        <f>IP85</f>
        <v>11.068093156888633</v>
      </c>
      <c r="JN85" s="306">
        <f>IT85</f>
        <v>11.946673613914509</v>
      </c>
      <c r="JR85" s="306">
        <f>IX85</f>
        <v>11.821187863865081</v>
      </c>
      <c r="JV85" s="306">
        <f>JB85</f>
        <v>11.096408514558497</v>
      </c>
      <c r="JZ85" s="306"/>
      <c r="KD85" s="306">
        <f>JJ85</f>
        <v>11.068093156888633</v>
      </c>
      <c r="KH85" s="306">
        <f>JN85</f>
        <v>11.946673613914509</v>
      </c>
      <c r="KL85" s="306">
        <f>JR85</f>
        <v>11.821187863865081</v>
      </c>
      <c r="KP85" s="306">
        <f>JV85</f>
        <v>11.096408514558497</v>
      </c>
      <c r="KT85" s="306"/>
    </row>
    <row r="86" spans="1:306">
      <c r="A86" s="7" t="s">
        <v>146</v>
      </c>
      <c r="B86"/>
      <c r="C86"/>
      <c r="D86"/>
      <c r="E86"/>
      <c r="F86" s="303">
        <v>0</v>
      </c>
      <c r="H86"/>
      <c r="AB86"/>
      <c r="AV86"/>
      <c r="BP86"/>
      <c r="CI86"/>
      <c r="CJ86"/>
      <c r="CL86"/>
      <c r="CM86"/>
      <c r="CN86"/>
      <c r="CP86"/>
      <c r="CQ86"/>
      <c r="CR86"/>
      <c r="CT86"/>
      <c r="CU86"/>
      <c r="CV86"/>
      <c r="CX86"/>
      <c r="CY86"/>
      <c r="CZ86"/>
      <c r="DB86"/>
      <c r="DC86"/>
      <c r="DE86"/>
      <c r="DF86" s="306">
        <f>AVERAGE(CK17,BQ17,AW17,AC17,I17)*(1+$F$82)</f>
        <v>23.175882495824961</v>
      </c>
      <c r="DH86"/>
      <c r="DI86"/>
      <c r="DJ86" s="306">
        <f>AVERAGE(CO17,BU17,BA17,AG17,M17)*(1+$F$82)</f>
        <v>22.493770275975731</v>
      </c>
      <c r="DK86"/>
      <c r="DL86"/>
      <c r="DM86"/>
      <c r="DN86" s="306">
        <f>AVERAGE(CS17,BY17,BE17,AK17,Q17)*(1+$F$82)</f>
        <v>27.407672744420456</v>
      </c>
      <c r="DO86"/>
      <c r="DP86"/>
      <c r="DQ86"/>
      <c r="DR86" s="306">
        <f>AVERAGE(CW17,CC17,BI17,AO17,U17)*(1+$F$82)</f>
        <v>28.309585685088063</v>
      </c>
      <c r="DV86" s="306"/>
      <c r="DZ86" s="306">
        <f>DF86</f>
        <v>23.175882495824961</v>
      </c>
      <c r="ED86" s="306">
        <f>DJ86</f>
        <v>22.493770275975731</v>
      </c>
      <c r="EH86" s="306">
        <f>DN86</f>
        <v>27.407672744420456</v>
      </c>
      <c r="EL86" s="306">
        <f>DR86</f>
        <v>28.309585685088063</v>
      </c>
      <c r="EP86" s="306"/>
      <c r="ET86" s="306">
        <f>DZ86</f>
        <v>23.175882495824961</v>
      </c>
      <c r="EX86" s="306">
        <f>ED86</f>
        <v>22.493770275975731</v>
      </c>
      <c r="FB86" s="306">
        <f>EH86</f>
        <v>27.407672744420456</v>
      </c>
      <c r="FF86" s="306">
        <f>EL86</f>
        <v>28.309585685088063</v>
      </c>
      <c r="FJ86" s="306"/>
      <c r="FN86" s="306">
        <f>ET86</f>
        <v>23.175882495824961</v>
      </c>
      <c r="FR86" s="306">
        <f>EX86</f>
        <v>22.493770275975731</v>
      </c>
      <c r="FV86" s="306">
        <f>FB86</f>
        <v>27.407672744420456</v>
      </c>
      <c r="FZ86" s="306">
        <f>FF86</f>
        <v>28.309585685088063</v>
      </c>
      <c r="GD86" s="306"/>
      <c r="GH86" s="306">
        <f>FN86</f>
        <v>23.175882495824961</v>
      </c>
      <c r="GL86" s="306">
        <f>FR86</f>
        <v>22.493770275975731</v>
      </c>
      <c r="GP86" s="306">
        <f>FV86</f>
        <v>27.407672744420456</v>
      </c>
      <c r="GT86" s="306">
        <f>FZ86</f>
        <v>28.309585685088063</v>
      </c>
      <c r="GX86" s="306"/>
      <c r="HB86" s="306">
        <f>GH86</f>
        <v>23.175882495824961</v>
      </c>
      <c r="HF86" s="306">
        <f>GL86</f>
        <v>22.493770275975731</v>
      </c>
      <c r="HJ86" s="306">
        <f>GP86</f>
        <v>27.407672744420456</v>
      </c>
      <c r="HN86" s="306">
        <f>GT86</f>
        <v>28.309585685088063</v>
      </c>
      <c r="HR86" s="306"/>
      <c r="HV86" s="306">
        <f>HB86</f>
        <v>23.175882495824961</v>
      </c>
      <c r="HZ86" s="306">
        <f>HF86</f>
        <v>22.493770275975731</v>
      </c>
      <c r="ID86" s="306">
        <f>HJ86</f>
        <v>27.407672744420456</v>
      </c>
      <c r="IH86" s="306">
        <f>HN86</f>
        <v>28.309585685088063</v>
      </c>
      <c r="IL86" s="306"/>
      <c r="IP86" s="306">
        <f>HV86</f>
        <v>23.175882495824961</v>
      </c>
      <c r="IT86" s="306">
        <f>HZ86</f>
        <v>22.493770275975731</v>
      </c>
      <c r="IX86" s="306">
        <f>ID86</f>
        <v>27.407672744420456</v>
      </c>
      <c r="JB86" s="306">
        <f>IH86</f>
        <v>28.309585685088063</v>
      </c>
      <c r="JF86" s="306"/>
      <c r="JJ86" s="306">
        <f>IP86</f>
        <v>23.175882495824961</v>
      </c>
      <c r="JN86" s="306">
        <f>IT86</f>
        <v>22.493770275975731</v>
      </c>
      <c r="JR86" s="306">
        <f>IX86</f>
        <v>27.407672744420456</v>
      </c>
      <c r="JV86" s="306">
        <f>JB86</f>
        <v>28.309585685088063</v>
      </c>
      <c r="JZ86" s="306"/>
      <c r="KD86" s="306">
        <f>JJ86</f>
        <v>23.175882495824961</v>
      </c>
      <c r="KH86" s="306">
        <f>JN86</f>
        <v>22.493770275975731</v>
      </c>
      <c r="KL86" s="306">
        <f>JR86</f>
        <v>27.407672744420456</v>
      </c>
      <c r="KP86" s="306">
        <f>JV86</f>
        <v>28.309585685088063</v>
      </c>
      <c r="KT86" s="306"/>
    </row>
    <row r="87" spans="1:306">
      <c r="A87" s="7" t="s">
        <v>237</v>
      </c>
      <c r="B87"/>
      <c r="C87"/>
      <c r="D87"/>
      <c r="E87"/>
      <c r="F87"/>
      <c r="H87"/>
      <c r="AB87"/>
      <c r="AV87"/>
      <c r="BP87"/>
      <c r="CI87"/>
      <c r="CJ87"/>
      <c r="CL87"/>
      <c r="CM87"/>
      <c r="CN87"/>
      <c r="CP87"/>
      <c r="CQ87"/>
      <c r="CR87"/>
      <c r="CT87"/>
      <c r="CU87"/>
      <c r="CV87"/>
      <c r="CX87"/>
      <c r="CY87"/>
      <c r="CZ87"/>
      <c r="DB87" s="303"/>
      <c r="DC87"/>
      <c r="DE87"/>
      <c r="DF87" s="307">
        <f>AVERAGE(CK21,BQ21,AW21,AC21,I21)</f>
        <v>0.39120119317287028</v>
      </c>
      <c r="DH87"/>
      <c r="DI87"/>
      <c r="DJ87" s="307">
        <f>AVERAGE(CO21,BU21,BA21,AG21,M21)</f>
        <v>0.39414838019462256</v>
      </c>
      <c r="DK87"/>
      <c r="DL87"/>
      <c r="DM87"/>
      <c r="DN87" s="307">
        <f>AVERAGE(CS21,BY21,BE21,AK21,Q21)</f>
        <v>0.37983008795240497</v>
      </c>
      <c r="DO87"/>
      <c r="DP87"/>
      <c r="DQ87"/>
      <c r="DR87" s="307">
        <f>AVERAGE(CW21,CC21,BI21,AO21,U21)</f>
        <v>0.39096649877039719</v>
      </c>
      <c r="DV87" s="304"/>
      <c r="DZ87" s="307">
        <f>(DZ88+1)*DF87</f>
        <v>0.39120119317287028</v>
      </c>
      <c r="ED87" s="307">
        <f>(ED88+1)*DJ87</f>
        <v>0.39414838019462256</v>
      </c>
      <c r="EH87" s="307">
        <f>(EH88+1)*DN87</f>
        <v>0.37983008795240497</v>
      </c>
      <c r="EL87" s="307">
        <f>(EL88+1)*DR87</f>
        <v>0.39096649877039719</v>
      </c>
      <c r="EP87" s="304"/>
      <c r="ET87" s="307">
        <f>(ET88+1)*DZ87</f>
        <v>0.39120119317287028</v>
      </c>
      <c r="EX87" s="307">
        <f>(EX88+1)*ED87</f>
        <v>0.39414838019462256</v>
      </c>
      <c r="FB87" s="307">
        <f>(FB88+1)*EH87</f>
        <v>0.37983008795240497</v>
      </c>
      <c r="FF87" s="307">
        <f>(FF88+1)*EL87</f>
        <v>0.39096649877039719</v>
      </c>
      <c r="FJ87" s="304"/>
      <c r="FN87" s="307">
        <f>(FN88+1)*ET87</f>
        <v>0.39120119317287028</v>
      </c>
      <c r="FR87" s="307">
        <f>(FR88+1)*EX87</f>
        <v>0.39414838019462256</v>
      </c>
      <c r="FV87" s="307">
        <f>(FV88+1)*FB87</f>
        <v>0.37983008795240497</v>
      </c>
      <c r="FZ87" s="307">
        <f>(FZ88+1)*FF87</f>
        <v>0.39096649877039719</v>
      </c>
      <c r="GD87" s="304"/>
      <c r="GH87" s="307">
        <f>(GH88+1)*FN87</f>
        <v>0.39120119317287028</v>
      </c>
      <c r="GL87" s="307">
        <f>(GL88+1)*FR87</f>
        <v>0.39414838019462256</v>
      </c>
      <c r="GP87" s="307">
        <f>(GP88+1)*FV87</f>
        <v>0.37983008795240497</v>
      </c>
      <c r="GT87" s="307">
        <f>(GT88+1)*FZ87</f>
        <v>0.39096649877039719</v>
      </c>
      <c r="GX87" s="304"/>
      <c r="HB87" s="307">
        <f>(HB88+1)*GH87</f>
        <v>0.39120119317287028</v>
      </c>
      <c r="HF87" s="307">
        <f>(HF88+1)*GL87</f>
        <v>0.39414838019462256</v>
      </c>
      <c r="HJ87" s="307">
        <f>(HJ88+1)*GP87</f>
        <v>0.37983008795240497</v>
      </c>
      <c r="HN87" s="307">
        <f>(HN88+1)*GT87</f>
        <v>0.39096649877039719</v>
      </c>
      <c r="HR87" s="304"/>
      <c r="HV87" s="307">
        <f>(HV88+1)*HB87</f>
        <v>0.39120119317287028</v>
      </c>
      <c r="HZ87" s="307">
        <f>(HZ88+1)*HF87</f>
        <v>0.39414838019462256</v>
      </c>
      <c r="ID87" s="307">
        <f>(ID88+1)*HJ87</f>
        <v>0.37983008795240497</v>
      </c>
      <c r="IH87" s="307">
        <f>(IH88+1)*HN87</f>
        <v>0.39096649877039719</v>
      </c>
      <c r="IL87" s="304"/>
      <c r="IP87" s="307">
        <f>(IP88+1)*HV87</f>
        <v>0.39120119317287028</v>
      </c>
      <c r="IT87" s="307">
        <f>(IT88+1)*HZ87</f>
        <v>0.39414838019462256</v>
      </c>
      <c r="IX87" s="307">
        <f>(IX88+1)*ID87</f>
        <v>0.37983008795240497</v>
      </c>
      <c r="JB87" s="307">
        <f>(JB88+1)*IH87</f>
        <v>0.39096649877039719</v>
      </c>
      <c r="JF87" s="304"/>
      <c r="JJ87" s="307">
        <f>(JJ88+1)*IP87</f>
        <v>0.39120119317287028</v>
      </c>
      <c r="JN87" s="307">
        <f>(JN88+1)*IT87</f>
        <v>0.39414838019462256</v>
      </c>
      <c r="JR87" s="307">
        <f>(JR88+1)*IX87</f>
        <v>0.37983008795240497</v>
      </c>
      <c r="JV87" s="307">
        <f>(JV88+1)*JB87</f>
        <v>0.39096649877039719</v>
      </c>
      <c r="JZ87" s="304"/>
      <c r="KD87" s="307">
        <f>(KD88+1)*JJ87</f>
        <v>0.39120119317287028</v>
      </c>
      <c r="KH87" s="307">
        <f>(KH88+1)*JN87</f>
        <v>0.39414838019462256</v>
      </c>
      <c r="KL87" s="307">
        <f>(KL88+1)*JR87</f>
        <v>0.37983008795240497</v>
      </c>
      <c r="KP87" s="307">
        <f>(KP88+1)*JV87</f>
        <v>0.39096649877039719</v>
      </c>
      <c r="KT87" s="304"/>
    </row>
    <row r="88" spans="1:306">
      <c r="B88" s="7" t="s">
        <v>153</v>
      </c>
      <c r="C88"/>
      <c r="D88"/>
      <c r="E88"/>
      <c r="F88" s="303">
        <v>0</v>
      </c>
      <c r="H88"/>
      <c r="AB88"/>
      <c r="AV88"/>
      <c r="BP88"/>
      <c r="CI88"/>
      <c r="CJ88"/>
      <c r="CL88"/>
      <c r="CM88"/>
      <c r="CN88"/>
      <c r="CP88"/>
      <c r="CQ88"/>
      <c r="CR88"/>
      <c r="CT88"/>
      <c r="CU88"/>
      <c r="CV88"/>
      <c r="CX88"/>
      <c r="CY88"/>
      <c r="CZ88"/>
      <c r="DB88"/>
      <c r="DC88"/>
      <c r="DE88"/>
      <c r="DF88" s="231">
        <v>0</v>
      </c>
      <c r="DG88" s="231"/>
      <c r="DH88" s="373"/>
      <c r="DI88" s="373"/>
      <c r="DJ88" s="373">
        <v>0</v>
      </c>
      <c r="DK88" s="373"/>
      <c r="DL88" s="373"/>
      <c r="DM88" s="373"/>
      <c r="DN88" s="373">
        <v>0</v>
      </c>
      <c r="DO88" s="373"/>
      <c r="DP88" s="373"/>
      <c r="DQ88" s="373"/>
      <c r="DR88" s="231">
        <v>0</v>
      </c>
      <c r="DZ88" s="231">
        <v>0</v>
      </c>
      <c r="EA88" s="231"/>
      <c r="EB88" s="373"/>
      <c r="EC88" s="373"/>
      <c r="ED88" s="373">
        <v>0</v>
      </c>
      <c r="EE88" s="373"/>
      <c r="EF88" s="373"/>
      <c r="EG88" s="373"/>
      <c r="EH88" s="373">
        <v>0</v>
      </c>
      <c r="EI88" s="373"/>
      <c r="EJ88" s="373"/>
      <c r="EK88" s="373"/>
      <c r="EL88" s="231">
        <v>0</v>
      </c>
      <c r="ET88" s="231">
        <v>0</v>
      </c>
      <c r="EU88" s="231"/>
      <c r="EV88" s="373"/>
      <c r="EW88" s="373"/>
      <c r="EX88" s="373">
        <v>0</v>
      </c>
      <c r="EY88" s="373"/>
      <c r="EZ88" s="373"/>
      <c r="FA88" s="373"/>
      <c r="FB88" s="373">
        <v>0</v>
      </c>
      <c r="FC88" s="373"/>
      <c r="FD88" s="373"/>
      <c r="FE88" s="373"/>
      <c r="FF88" s="231">
        <v>0</v>
      </c>
      <c r="FN88" s="231">
        <v>0</v>
      </c>
      <c r="FO88" s="231"/>
      <c r="FP88" s="373"/>
      <c r="FQ88" s="373"/>
      <c r="FR88" s="373">
        <v>0</v>
      </c>
      <c r="FS88" s="373"/>
      <c r="FT88" s="373"/>
      <c r="FU88" s="373"/>
      <c r="FV88" s="373">
        <v>0</v>
      </c>
      <c r="FW88" s="373"/>
      <c r="FX88" s="373"/>
      <c r="FY88" s="373"/>
      <c r="FZ88" s="231">
        <v>0</v>
      </c>
      <c r="GH88" s="231">
        <v>0</v>
      </c>
      <c r="GI88" s="231"/>
      <c r="GJ88" s="373"/>
      <c r="GK88" s="373"/>
      <c r="GL88" s="373">
        <v>0</v>
      </c>
      <c r="GM88" s="373"/>
      <c r="GN88" s="373"/>
      <c r="GO88" s="373"/>
      <c r="GP88" s="373">
        <v>0</v>
      </c>
      <c r="GQ88" s="373"/>
      <c r="GR88" s="373"/>
      <c r="GS88" s="373"/>
      <c r="GT88" s="231">
        <v>0</v>
      </c>
      <c r="HB88" s="231">
        <v>0</v>
      </c>
      <c r="HC88" s="231"/>
      <c r="HD88" s="373"/>
      <c r="HE88" s="373"/>
      <c r="HF88" s="373">
        <v>0</v>
      </c>
      <c r="HG88" s="373"/>
      <c r="HH88" s="373"/>
      <c r="HI88" s="373"/>
      <c r="HJ88" s="373">
        <v>0</v>
      </c>
      <c r="HK88" s="373"/>
      <c r="HL88" s="373"/>
      <c r="HM88" s="373"/>
      <c r="HN88" s="231">
        <v>0</v>
      </c>
      <c r="HV88" s="231">
        <v>0</v>
      </c>
      <c r="HW88" s="231"/>
      <c r="HX88" s="373"/>
      <c r="HY88" s="373"/>
      <c r="HZ88" s="373">
        <v>0</v>
      </c>
      <c r="IA88" s="373"/>
      <c r="IB88" s="373"/>
      <c r="IC88" s="373"/>
      <c r="ID88" s="373">
        <v>0</v>
      </c>
      <c r="IE88" s="373"/>
      <c r="IF88" s="373"/>
      <c r="IG88" s="373"/>
      <c r="IH88" s="231">
        <v>0</v>
      </c>
      <c r="IP88" s="231">
        <v>0</v>
      </c>
      <c r="IQ88" s="231"/>
      <c r="IR88" s="373"/>
      <c r="IS88" s="373"/>
      <c r="IT88" s="373">
        <v>0</v>
      </c>
      <c r="IU88" s="373"/>
      <c r="IV88" s="373"/>
      <c r="IW88" s="373"/>
      <c r="IX88" s="373">
        <v>0</v>
      </c>
      <c r="IY88" s="373"/>
      <c r="IZ88" s="373"/>
      <c r="JA88" s="373"/>
      <c r="JB88" s="231">
        <v>0</v>
      </c>
      <c r="JJ88" s="231">
        <v>0</v>
      </c>
      <c r="JK88" s="231"/>
      <c r="JL88" s="373"/>
      <c r="JM88" s="373"/>
      <c r="JN88" s="373">
        <v>0</v>
      </c>
      <c r="JO88" s="373"/>
      <c r="JP88" s="373"/>
      <c r="JQ88" s="373"/>
      <c r="JR88" s="373">
        <v>0</v>
      </c>
      <c r="JS88" s="373"/>
      <c r="JT88" s="373"/>
      <c r="JU88" s="373"/>
      <c r="JV88" s="231">
        <v>0</v>
      </c>
      <c r="KD88" s="231">
        <v>0</v>
      </c>
      <c r="KE88" s="231"/>
      <c r="KF88" s="373"/>
      <c r="KG88" s="373"/>
      <c r="KH88" s="373">
        <v>0</v>
      </c>
      <c r="KI88" s="373"/>
      <c r="KJ88" s="373"/>
      <c r="KK88" s="373"/>
      <c r="KL88" s="373">
        <v>0</v>
      </c>
      <c r="KM88" s="373"/>
      <c r="KN88" s="373"/>
      <c r="KO88" s="373"/>
      <c r="KP88" s="231">
        <v>0</v>
      </c>
      <c r="KT88" s="304"/>
    </row>
    <row r="89" spans="1:306">
      <c r="A89" s="7" t="s">
        <v>152</v>
      </c>
      <c r="B89"/>
      <c r="C89"/>
      <c r="D89"/>
      <c r="E89"/>
      <c r="F89" s="303"/>
      <c r="H89"/>
      <c r="AB89"/>
      <c r="AV89"/>
      <c r="BP89"/>
      <c r="CI89"/>
      <c r="CJ89"/>
      <c r="CL89"/>
      <c r="CM89"/>
      <c r="CN89"/>
      <c r="CP89"/>
      <c r="CQ89"/>
      <c r="CR89"/>
      <c r="CT89"/>
      <c r="CU89"/>
      <c r="CV89"/>
      <c r="CX89"/>
      <c r="CY89"/>
      <c r="CZ89"/>
      <c r="DB89"/>
      <c r="DC89"/>
      <c r="DE89"/>
      <c r="DF89" s="307">
        <f>AVERAGE(CK23,BQ23,AW23,AC23,I23)</f>
        <v>0.35260178317170066</v>
      </c>
      <c r="DH89"/>
      <c r="DI89"/>
      <c r="DJ89" s="307">
        <f>AVERAGE(CO23,BU23,BA23,AG23,M23)</f>
        <v>0.33829911180755234</v>
      </c>
      <c r="DK89"/>
      <c r="DL89"/>
      <c r="DM89"/>
      <c r="DN89" s="307">
        <f>AVERAGE(CS23,BY23,BE23,AK23,Q23)</f>
        <v>0.34368409544450318</v>
      </c>
      <c r="DO89"/>
      <c r="DP89"/>
      <c r="DQ89"/>
      <c r="DR89" s="307">
        <f>AVERAGE(CW23,CC23,BI23,AO23,U23)</f>
        <v>0.33786215071197168</v>
      </c>
      <c r="DZ89" s="307">
        <f>(DZ90+1)*DF89</f>
        <v>0.35260178317170066</v>
      </c>
      <c r="ED89" s="307">
        <f>(ED90+1)*DJ89</f>
        <v>0.33829911180755234</v>
      </c>
      <c r="EH89" s="307">
        <f>(EH90+1)*DN89</f>
        <v>0.34368409544450318</v>
      </c>
      <c r="EL89" s="307">
        <f>(EL90+1)*DR89</f>
        <v>0.33786215071197168</v>
      </c>
      <c r="ET89" s="307">
        <f>(ET90+1)*DZ89</f>
        <v>0.35260178317170066</v>
      </c>
      <c r="EX89" s="307">
        <f>(EX90+1)*ED89</f>
        <v>0.33829911180755234</v>
      </c>
      <c r="FB89" s="307">
        <f>(FB90+1)*EH89</f>
        <v>0.34368409544450318</v>
      </c>
      <c r="FF89" s="307">
        <f>(FF90+1)*EL89</f>
        <v>0.33786215071197168</v>
      </c>
      <c r="FN89" s="307">
        <f>(FN90+1)*ET89</f>
        <v>0.35260178317170066</v>
      </c>
      <c r="FR89" s="307">
        <f>(FR90+1)*EX89</f>
        <v>0.33829911180755234</v>
      </c>
      <c r="FV89" s="307">
        <f>(FV90+1)*FB89</f>
        <v>0.34368409544450318</v>
      </c>
      <c r="FZ89" s="307">
        <f>(FZ90+1)*FF89</f>
        <v>0.33786215071197168</v>
      </c>
      <c r="GH89" s="307">
        <f>(GH90+1)*FN89</f>
        <v>0.35260178317170066</v>
      </c>
      <c r="GL89" s="307">
        <f>(GL90+1)*FR89</f>
        <v>0.33829911180755234</v>
      </c>
      <c r="GP89" s="307">
        <f>(GP90+1)*FV89</f>
        <v>0.34368409544450318</v>
      </c>
      <c r="GT89" s="307">
        <f>(GT90+1)*FZ89</f>
        <v>0.33786215071197168</v>
      </c>
      <c r="HB89" s="307">
        <f>(HB90+1)*GH89</f>
        <v>0.35260178317170066</v>
      </c>
      <c r="HF89" s="307">
        <f>(HF90+1)*GL89</f>
        <v>0.33829911180755234</v>
      </c>
      <c r="HJ89" s="307">
        <f>(HJ90+1)*GP89</f>
        <v>0.34368409544450318</v>
      </c>
      <c r="HN89" s="307">
        <f>(HN90+1)*GT89</f>
        <v>0.33786215071197168</v>
      </c>
      <c r="HV89" s="307">
        <f>(HV90+1)*HB89</f>
        <v>0.35260178317170066</v>
      </c>
      <c r="HZ89" s="307">
        <f>(HZ90+1)*HF89</f>
        <v>0.33829911180755234</v>
      </c>
      <c r="ID89" s="307">
        <f>(ID90+1)*HJ89</f>
        <v>0.34368409544450318</v>
      </c>
      <c r="IH89" s="307">
        <f>(IH90+1)*HN89</f>
        <v>0.33786215071197168</v>
      </c>
      <c r="IP89" s="307">
        <f>(IP90+1)*HV89</f>
        <v>0.35260178317170066</v>
      </c>
      <c r="IT89" s="307">
        <f>(IT90+1)*HZ89</f>
        <v>0.33829911180755234</v>
      </c>
      <c r="IX89" s="307">
        <f>(IX90+1)*ID89</f>
        <v>0.34368409544450318</v>
      </c>
      <c r="JB89" s="307">
        <f>(JB90+1)*IH89</f>
        <v>0.33786215071197168</v>
      </c>
      <c r="JJ89" s="307">
        <f>(JJ90+1)*IP89</f>
        <v>0.35260178317170066</v>
      </c>
      <c r="JN89" s="307">
        <f>(JN90+1)*IT89</f>
        <v>0.33829911180755234</v>
      </c>
      <c r="JR89" s="307">
        <f>(JR90+1)*IX89</f>
        <v>0.34368409544450318</v>
      </c>
      <c r="JV89" s="307">
        <f>(JV90+1)*JB89</f>
        <v>0.33786215071197168</v>
      </c>
      <c r="KD89" s="307">
        <f>(KD90+1)*JJ89</f>
        <v>0.35260178317170066</v>
      </c>
      <c r="KH89" s="307">
        <f>(KH90+1)*JN89</f>
        <v>0.33829911180755234</v>
      </c>
      <c r="KL89" s="307">
        <f>(KL90+1)*JR89</f>
        <v>0.34368409544450318</v>
      </c>
      <c r="KP89" s="307">
        <f>(KP90+1)*JV89</f>
        <v>0.33786215071197168</v>
      </c>
    </row>
    <row r="90" spans="1:306">
      <c r="A90"/>
      <c r="B90" s="7" t="s">
        <v>154</v>
      </c>
      <c r="C90"/>
      <c r="D90"/>
      <c r="E90"/>
      <c r="F90" s="303">
        <v>0</v>
      </c>
      <c r="H90"/>
      <c r="AB90"/>
      <c r="AV90"/>
      <c r="BP90"/>
      <c r="CI90"/>
      <c r="CJ90"/>
      <c r="CL90"/>
      <c r="CM90"/>
      <c r="CN90"/>
      <c r="CP90"/>
      <c r="CQ90"/>
      <c r="CR90"/>
      <c r="CT90"/>
      <c r="CU90"/>
      <c r="CV90"/>
      <c r="CX90"/>
      <c r="CY90"/>
      <c r="CZ90"/>
      <c r="DB90"/>
      <c r="DC90"/>
      <c r="DE90"/>
      <c r="DF90" s="231">
        <v>0</v>
      </c>
      <c r="DG90" s="231"/>
      <c r="DH90" s="373"/>
      <c r="DI90" s="373"/>
      <c r="DJ90" s="373">
        <v>0</v>
      </c>
      <c r="DK90" s="373"/>
      <c r="DL90" s="373"/>
      <c r="DM90" s="373"/>
      <c r="DN90" s="373">
        <v>0</v>
      </c>
      <c r="DO90" s="373"/>
      <c r="DP90" s="373"/>
      <c r="DQ90" s="373"/>
      <c r="DR90" s="231">
        <v>0</v>
      </c>
      <c r="DZ90" s="231">
        <v>0</v>
      </c>
      <c r="EA90" s="231"/>
      <c r="EB90" s="373"/>
      <c r="EC90" s="373"/>
      <c r="ED90" s="373">
        <v>0</v>
      </c>
      <c r="EE90" s="373"/>
      <c r="EF90" s="373"/>
      <c r="EG90" s="373"/>
      <c r="EH90" s="373">
        <v>0</v>
      </c>
      <c r="EI90" s="373"/>
      <c r="EJ90" s="373"/>
      <c r="EK90" s="373"/>
      <c r="EL90" s="231">
        <v>0</v>
      </c>
      <c r="ET90" s="231">
        <v>0</v>
      </c>
      <c r="EU90" s="231"/>
      <c r="EV90" s="373"/>
      <c r="EW90" s="373"/>
      <c r="EX90" s="373">
        <v>0</v>
      </c>
      <c r="EY90" s="373"/>
      <c r="EZ90" s="373"/>
      <c r="FA90" s="373"/>
      <c r="FB90" s="373">
        <v>0</v>
      </c>
      <c r="FC90" s="373"/>
      <c r="FD90" s="373"/>
      <c r="FE90" s="373"/>
      <c r="FF90" s="231">
        <v>0</v>
      </c>
      <c r="FN90" s="231">
        <v>0</v>
      </c>
      <c r="FO90" s="231"/>
      <c r="FP90" s="373"/>
      <c r="FQ90" s="373"/>
      <c r="FR90" s="373">
        <v>0</v>
      </c>
      <c r="FS90" s="373"/>
      <c r="FT90" s="373"/>
      <c r="FU90" s="373"/>
      <c r="FV90" s="373">
        <v>0</v>
      </c>
      <c r="FW90" s="373"/>
      <c r="FX90" s="373"/>
      <c r="FY90" s="373"/>
      <c r="FZ90" s="231">
        <v>0</v>
      </c>
      <c r="GH90" s="231">
        <v>0</v>
      </c>
      <c r="GI90" s="231"/>
      <c r="GJ90" s="373"/>
      <c r="GK90" s="373"/>
      <c r="GL90" s="373">
        <v>0</v>
      </c>
      <c r="GM90" s="373"/>
      <c r="GN90" s="373"/>
      <c r="GO90" s="373"/>
      <c r="GP90" s="373">
        <v>0</v>
      </c>
      <c r="GQ90" s="373"/>
      <c r="GR90" s="373"/>
      <c r="GS90" s="373"/>
      <c r="GT90" s="231">
        <v>0</v>
      </c>
      <c r="HB90" s="231">
        <v>0</v>
      </c>
      <c r="HC90" s="231"/>
      <c r="HD90" s="373"/>
      <c r="HE90" s="373"/>
      <c r="HF90" s="373">
        <v>0</v>
      </c>
      <c r="HG90" s="373"/>
      <c r="HH90" s="373"/>
      <c r="HI90" s="373"/>
      <c r="HJ90" s="373">
        <v>0</v>
      </c>
      <c r="HK90" s="373"/>
      <c r="HL90" s="373"/>
      <c r="HM90" s="373"/>
      <c r="HN90" s="231">
        <v>0</v>
      </c>
      <c r="HV90" s="231">
        <v>0</v>
      </c>
      <c r="HW90" s="231"/>
      <c r="HX90" s="373"/>
      <c r="HY90" s="373"/>
      <c r="HZ90" s="373">
        <v>0</v>
      </c>
      <c r="IA90" s="373"/>
      <c r="IB90" s="373"/>
      <c r="IC90" s="373"/>
      <c r="ID90" s="373">
        <v>0</v>
      </c>
      <c r="IE90" s="373"/>
      <c r="IF90" s="373"/>
      <c r="IG90" s="373"/>
      <c r="IH90" s="231">
        <v>0</v>
      </c>
      <c r="IP90" s="231">
        <v>0</v>
      </c>
      <c r="IQ90" s="231"/>
      <c r="IR90" s="373"/>
      <c r="IS90" s="373"/>
      <c r="IT90" s="373">
        <v>0</v>
      </c>
      <c r="IU90" s="373"/>
      <c r="IV90" s="373"/>
      <c r="IW90" s="373"/>
      <c r="IX90" s="373">
        <v>0</v>
      </c>
      <c r="IY90" s="373"/>
      <c r="IZ90" s="373"/>
      <c r="JA90" s="373"/>
      <c r="JB90" s="231">
        <v>0</v>
      </c>
      <c r="JJ90" s="231">
        <v>0</v>
      </c>
      <c r="JK90" s="231"/>
      <c r="JL90" s="373"/>
      <c r="JM90" s="373"/>
      <c r="JN90" s="373">
        <v>0</v>
      </c>
      <c r="JO90" s="373"/>
      <c r="JP90" s="373"/>
      <c r="JQ90" s="373"/>
      <c r="JR90" s="373">
        <v>0</v>
      </c>
      <c r="JS90" s="373"/>
      <c r="JT90" s="373"/>
      <c r="JU90" s="373"/>
      <c r="JV90" s="231">
        <v>0</v>
      </c>
      <c r="KD90" s="231">
        <v>0</v>
      </c>
      <c r="KE90" s="231"/>
      <c r="KF90" s="373"/>
      <c r="KG90" s="373"/>
      <c r="KH90" s="373">
        <v>0</v>
      </c>
      <c r="KI90" s="373"/>
      <c r="KJ90" s="373"/>
      <c r="KK90" s="373"/>
      <c r="KL90" s="373">
        <v>0</v>
      </c>
      <c r="KM90" s="373"/>
      <c r="KN90" s="373"/>
      <c r="KO90" s="373"/>
      <c r="KP90" s="231">
        <v>0</v>
      </c>
      <c r="KT90" s="304"/>
    </row>
    <row r="91" spans="1:306">
      <c r="A91" t="s">
        <v>300</v>
      </c>
      <c r="C91"/>
      <c r="D91"/>
      <c r="E91"/>
      <c r="F91" s="303">
        <v>0</v>
      </c>
      <c r="H91"/>
      <c r="AB91"/>
      <c r="AV91"/>
      <c r="BP91"/>
      <c r="CI91"/>
      <c r="CJ91"/>
      <c r="CL91"/>
      <c r="CM91"/>
      <c r="CN91"/>
      <c r="CP91"/>
      <c r="CQ91"/>
      <c r="CR91"/>
      <c r="CT91"/>
      <c r="CU91"/>
      <c r="CV91"/>
      <c r="CX91"/>
      <c r="CY91"/>
      <c r="CZ91"/>
      <c r="DB91"/>
      <c r="DC91"/>
      <c r="DE91"/>
      <c r="DF91" s="307">
        <v>1.4999999999999999E-2</v>
      </c>
      <c r="DH91"/>
      <c r="DI91"/>
      <c r="DJ91" s="307">
        <v>1.4999999999999999E-2</v>
      </c>
      <c r="DK91"/>
      <c r="DL91"/>
      <c r="DM91"/>
      <c r="DN91" s="307">
        <v>1.4999999999999999E-2</v>
      </c>
      <c r="DO91"/>
      <c r="DP91"/>
      <c r="DQ91"/>
      <c r="DR91" s="307">
        <v>1.4999999999999999E-2</v>
      </c>
      <c r="DV91" s="304"/>
      <c r="DZ91" s="307">
        <v>1.4999999999999999E-2</v>
      </c>
      <c r="ED91" s="307">
        <v>1.4999999999999999E-2</v>
      </c>
      <c r="EH91" s="307">
        <v>1.4999999999999999E-2</v>
      </c>
      <c r="EL91" s="307">
        <v>1.4999999999999999E-2</v>
      </c>
      <c r="EP91" s="304"/>
      <c r="ET91" s="307">
        <v>0.03</v>
      </c>
      <c r="EX91" s="307">
        <v>0.03</v>
      </c>
      <c r="FB91" s="307">
        <v>0.03</v>
      </c>
      <c r="FF91" s="307">
        <v>0.03</v>
      </c>
      <c r="FJ91" s="304"/>
      <c r="FN91" s="307">
        <v>0.03</v>
      </c>
      <c r="FR91" s="307">
        <v>0.03</v>
      </c>
      <c r="FV91" s="307">
        <v>0.03</v>
      </c>
      <c r="FZ91" s="307">
        <v>0.03</v>
      </c>
      <c r="GD91" s="304"/>
      <c r="GH91" s="307">
        <v>0.03</v>
      </c>
      <c r="GL91" s="307">
        <v>0.03</v>
      </c>
      <c r="GP91" s="307">
        <v>0.03</v>
      </c>
      <c r="GT91" s="307">
        <v>0.03</v>
      </c>
      <c r="GX91" s="304"/>
      <c r="HB91" s="307">
        <v>1.4999999999999999E-2</v>
      </c>
      <c r="HF91" s="307">
        <v>1.4999999999999999E-2</v>
      </c>
      <c r="HJ91" s="307">
        <v>1.4999999999999999E-2</v>
      </c>
      <c r="HN91" s="307">
        <v>1.4999999999999999E-2</v>
      </c>
      <c r="HR91" s="304"/>
      <c r="HV91" s="307">
        <v>1.4999999999999999E-2</v>
      </c>
      <c r="HZ91" s="307">
        <v>1.4999999999999999E-2</v>
      </c>
      <c r="ID91" s="307">
        <v>1.4999999999999999E-2</v>
      </c>
      <c r="IH91" s="307">
        <v>1.4999999999999999E-2</v>
      </c>
      <c r="IL91" s="304"/>
      <c r="IP91" s="307">
        <v>1.4999999999999999E-2</v>
      </c>
      <c r="IT91" s="307">
        <v>1.4999999999999999E-2</v>
      </c>
      <c r="IX91" s="307">
        <v>1.4999999999999999E-2</v>
      </c>
      <c r="JB91" s="307">
        <v>1.4999999999999999E-2</v>
      </c>
      <c r="JF91" s="304"/>
      <c r="JJ91" s="307">
        <v>1.4999999999999999E-2</v>
      </c>
      <c r="JN91" s="307">
        <v>1.4999999999999999E-2</v>
      </c>
      <c r="JR91" s="307">
        <v>1.4999999999999999E-2</v>
      </c>
      <c r="JV91" s="307">
        <v>1.4999999999999999E-2</v>
      </c>
      <c r="JZ91" s="304"/>
      <c r="KD91" s="307">
        <v>1.4999999999999999E-2</v>
      </c>
      <c r="KH91" s="307">
        <v>1.4999999999999999E-2</v>
      </c>
      <c r="KL91" s="307">
        <v>1.4999999999999999E-2</v>
      </c>
      <c r="KP91" s="307">
        <v>1.4999999999999999E-2</v>
      </c>
      <c r="KT91" s="304"/>
    </row>
    <row r="92" spans="1:306">
      <c r="A92" s="7" t="s">
        <v>307</v>
      </c>
      <c r="C92"/>
      <c r="D92"/>
      <c r="E92"/>
      <c r="F92" s="303">
        <v>0</v>
      </c>
      <c r="H92"/>
      <c r="AB92"/>
      <c r="AV92"/>
      <c r="BP92"/>
      <c r="CI92"/>
      <c r="CJ92"/>
      <c r="CL92"/>
      <c r="CM92"/>
      <c r="CN92"/>
      <c r="CP92"/>
      <c r="CQ92"/>
      <c r="CR92"/>
      <c r="CT92"/>
      <c r="CU92"/>
      <c r="CV92"/>
      <c r="CX92"/>
      <c r="CY92"/>
      <c r="CZ92"/>
      <c r="DB92"/>
      <c r="DC92"/>
      <c r="DE92"/>
      <c r="DF92" s="675">
        <f>AVERAGE(CK26,BQ26,AW26)</f>
        <v>0.82133947459323975</v>
      </c>
      <c r="DG92" s="675"/>
      <c r="DH92" s="675"/>
      <c r="DI92" s="724"/>
      <c r="DJ92" s="675">
        <f>AVERAGE(CO26,BU26,BA26)</f>
        <v>0.87334881638629536</v>
      </c>
      <c r="DK92" s="675"/>
      <c r="DL92" s="675"/>
      <c r="DM92" s="724"/>
      <c r="DN92" s="675">
        <f>AVERAGE(CS26,BY26,BE26)</f>
        <v>0.85128296081661292</v>
      </c>
      <c r="DO92" s="675"/>
      <c r="DP92" s="675"/>
      <c r="DQ92" s="724"/>
      <c r="DR92" s="675">
        <f>AVERAGE(CW26,CC26,BI26)</f>
        <v>0.8603018757335712</v>
      </c>
      <c r="DV92" s="304"/>
      <c r="DZ92" s="675">
        <f>DF92</f>
        <v>0.82133947459323975</v>
      </c>
      <c r="EA92" s="675"/>
      <c r="EB92" s="675"/>
      <c r="EC92" s="724"/>
      <c r="ED92" s="675">
        <f>DJ92</f>
        <v>0.87334881638629536</v>
      </c>
      <c r="EE92" s="675"/>
      <c r="EF92" s="675"/>
      <c r="EG92" s="724"/>
      <c r="EH92" s="675">
        <f>DN92</f>
        <v>0.85128296081661292</v>
      </c>
      <c r="EI92" s="675"/>
      <c r="EJ92" s="675"/>
      <c r="EK92" s="724"/>
      <c r="EL92" s="675">
        <f>DR92</f>
        <v>0.8603018757335712</v>
      </c>
      <c r="EM92" s="303"/>
      <c r="EN92" s="303"/>
      <c r="EO92" s="303"/>
      <c r="EP92" s="303"/>
      <c r="EQ92" s="303"/>
      <c r="ER92" s="303"/>
      <c r="ES92" s="303"/>
      <c r="ET92" s="675">
        <f>DZ92</f>
        <v>0.82133947459323975</v>
      </c>
      <c r="EU92" s="675"/>
      <c r="EV92" s="675"/>
      <c r="EW92" s="724"/>
      <c r="EX92" s="675">
        <f>ED92</f>
        <v>0.87334881638629536</v>
      </c>
      <c r="EY92" s="675"/>
      <c r="EZ92" s="675"/>
      <c r="FA92" s="724"/>
      <c r="FB92" s="675">
        <f>EH92</f>
        <v>0.85128296081661292</v>
      </c>
      <c r="FC92" s="675"/>
      <c r="FD92" s="675"/>
      <c r="FE92" s="724"/>
      <c r="FF92" s="675">
        <f>EL92</f>
        <v>0.8603018757335712</v>
      </c>
      <c r="FG92" s="303"/>
      <c r="FH92" s="303"/>
      <c r="FI92" s="303"/>
      <c r="FJ92" s="303"/>
      <c r="FK92" s="303"/>
      <c r="FL92" s="303"/>
      <c r="FM92" s="303"/>
      <c r="FN92" s="675">
        <f>ET92</f>
        <v>0.82133947459323975</v>
      </c>
      <c r="FO92" s="675"/>
      <c r="FP92" s="675"/>
      <c r="FQ92" s="724"/>
      <c r="FR92" s="675">
        <f>EX92</f>
        <v>0.87334881638629536</v>
      </c>
      <c r="FS92" s="675"/>
      <c r="FT92" s="675"/>
      <c r="FU92" s="724"/>
      <c r="FV92" s="675">
        <f>FB92</f>
        <v>0.85128296081661292</v>
      </c>
      <c r="FW92" s="675"/>
      <c r="FX92" s="675"/>
      <c r="FY92" s="724"/>
      <c r="FZ92" s="675">
        <f>FF92</f>
        <v>0.8603018757335712</v>
      </c>
      <c r="GA92" s="303"/>
      <c r="GB92" s="303"/>
      <c r="GC92" s="303"/>
      <c r="GD92" s="303"/>
      <c r="GE92" s="303"/>
      <c r="GF92" s="303"/>
      <c r="GG92" s="303"/>
      <c r="GH92" s="675">
        <f>FN92</f>
        <v>0.82133947459323975</v>
      </c>
      <c r="GI92" s="675"/>
      <c r="GJ92" s="675"/>
      <c r="GK92" s="724"/>
      <c r="GL92" s="675">
        <f>FR92</f>
        <v>0.87334881638629536</v>
      </c>
      <c r="GM92" s="675"/>
      <c r="GN92" s="675"/>
      <c r="GO92" s="724"/>
      <c r="GP92" s="675">
        <f>FV92</f>
        <v>0.85128296081661292</v>
      </c>
      <c r="GQ92" s="675"/>
      <c r="GR92" s="675"/>
      <c r="GS92" s="724"/>
      <c r="GT92" s="675">
        <f>FZ92</f>
        <v>0.8603018757335712</v>
      </c>
      <c r="GU92" s="303"/>
      <c r="GV92" s="303"/>
      <c r="GW92" s="303"/>
      <c r="GX92" s="303"/>
      <c r="GY92" s="303"/>
      <c r="GZ92" s="303"/>
      <c r="HA92" s="303"/>
      <c r="HB92" s="675">
        <f>GH92</f>
        <v>0.82133947459323975</v>
      </c>
      <c r="HC92" s="675"/>
      <c r="HD92" s="675"/>
      <c r="HE92" s="724"/>
      <c r="HF92" s="675">
        <f>GL92</f>
        <v>0.87334881638629536</v>
      </c>
      <c r="HG92" s="675"/>
      <c r="HH92" s="675"/>
      <c r="HI92" s="724"/>
      <c r="HJ92" s="675">
        <f>GP92</f>
        <v>0.85128296081661292</v>
      </c>
      <c r="HK92" s="675"/>
      <c r="HL92" s="675"/>
      <c r="HM92" s="724"/>
      <c r="HN92" s="675">
        <f>GT92</f>
        <v>0.8603018757335712</v>
      </c>
      <c r="HO92" s="303"/>
      <c r="HP92" s="303"/>
      <c r="HQ92" s="303"/>
      <c r="HR92" s="303"/>
      <c r="HS92" s="303"/>
      <c r="HT92" s="303"/>
      <c r="HU92" s="303"/>
      <c r="HV92" s="675">
        <f>HB92</f>
        <v>0.82133947459323975</v>
      </c>
      <c r="HW92" s="675"/>
      <c r="HX92" s="675"/>
      <c r="HY92" s="724"/>
      <c r="HZ92" s="675">
        <f>HF92</f>
        <v>0.87334881638629536</v>
      </c>
      <c r="IA92" s="675"/>
      <c r="IB92" s="675"/>
      <c r="IC92" s="724"/>
      <c r="ID92" s="675">
        <f>HJ92</f>
        <v>0.85128296081661292</v>
      </c>
      <c r="IE92" s="675"/>
      <c r="IF92" s="675"/>
      <c r="IG92" s="724"/>
      <c r="IH92" s="675">
        <f>HN92</f>
        <v>0.8603018757335712</v>
      </c>
      <c r="II92" s="303"/>
      <c r="IJ92" s="303"/>
      <c r="IK92" s="303"/>
      <c r="IL92" s="303"/>
      <c r="IM92" s="303"/>
      <c r="IN92" s="303"/>
      <c r="IO92" s="303"/>
      <c r="IP92" s="675">
        <f>HV92</f>
        <v>0.82133947459323975</v>
      </c>
      <c r="IQ92" s="675"/>
      <c r="IR92" s="675"/>
      <c r="IS92" s="724"/>
      <c r="IT92" s="675">
        <f>HZ92</f>
        <v>0.87334881638629536</v>
      </c>
      <c r="IU92" s="675"/>
      <c r="IV92" s="675"/>
      <c r="IW92" s="724"/>
      <c r="IX92" s="675">
        <f>ID92</f>
        <v>0.85128296081661292</v>
      </c>
      <c r="IY92" s="675"/>
      <c r="IZ92" s="675"/>
      <c r="JA92" s="724"/>
      <c r="JB92" s="675">
        <f>IH92</f>
        <v>0.8603018757335712</v>
      </c>
      <c r="JC92" s="303"/>
      <c r="JD92" s="303"/>
      <c r="JE92" s="303"/>
      <c r="JF92" s="303"/>
      <c r="JG92" s="303"/>
      <c r="JH92" s="303"/>
      <c r="JI92" s="303"/>
      <c r="JJ92" s="675">
        <f>IP92</f>
        <v>0.82133947459323975</v>
      </c>
      <c r="JK92" s="675"/>
      <c r="JL92" s="675"/>
      <c r="JM92" s="724"/>
      <c r="JN92" s="675">
        <f>IT92</f>
        <v>0.87334881638629536</v>
      </c>
      <c r="JO92" s="675"/>
      <c r="JP92" s="675"/>
      <c r="JQ92" s="724"/>
      <c r="JR92" s="675">
        <f>IX92</f>
        <v>0.85128296081661292</v>
      </c>
      <c r="JS92" s="675"/>
      <c r="JT92" s="675"/>
      <c r="JU92" s="724"/>
      <c r="JV92" s="675">
        <f>JB92</f>
        <v>0.8603018757335712</v>
      </c>
      <c r="JW92" s="303"/>
      <c r="JX92" s="303"/>
      <c r="JY92" s="303"/>
      <c r="JZ92" s="303"/>
      <c r="KA92" s="303"/>
      <c r="KB92" s="303"/>
      <c r="KC92" s="303"/>
      <c r="KD92" s="675">
        <f>JJ92</f>
        <v>0.82133947459323975</v>
      </c>
      <c r="KE92" s="675"/>
      <c r="KF92" s="675"/>
      <c r="KG92" s="724"/>
      <c r="KH92" s="675">
        <f>JN92</f>
        <v>0.87334881638629536</v>
      </c>
      <c r="KI92" s="675"/>
      <c r="KJ92" s="675"/>
      <c r="KK92" s="724"/>
      <c r="KL92" s="675">
        <f>JR92</f>
        <v>0.85128296081661292</v>
      </c>
      <c r="KM92" s="675"/>
      <c r="KN92" s="675"/>
      <c r="KO92" s="724"/>
      <c r="KP92" s="675">
        <f>JV92</f>
        <v>0.8603018757335712</v>
      </c>
      <c r="KT92" s="304"/>
    </row>
    <row r="93" spans="1:306">
      <c r="A93" s="7" t="s">
        <v>308</v>
      </c>
      <c r="C93"/>
      <c r="D93"/>
      <c r="E93"/>
      <c r="F93" s="303">
        <v>0</v>
      </c>
      <c r="H93"/>
      <c r="AB93"/>
      <c r="AV93"/>
      <c r="BP93"/>
      <c r="CI93"/>
      <c r="CJ93"/>
      <c r="CL93"/>
      <c r="CM93"/>
      <c r="CN93"/>
      <c r="CP93"/>
      <c r="CQ93"/>
      <c r="CR93"/>
      <c r="CT93"/>
      <c r="CU93"/>
      <c r="CV93"/>
      <c r="CX93"/>
      <c r="CY93"/>
      <c r="CZ93"/>
      <c r="DB93"/>
      <c r="DC93"/>
      <c r="DE93"/>
      <c r="DF93" s="675">
        <f>AVERAGE(CK27,BQ27,AW27)</f>
        <v>0.57477228787816925</v>
      </c>
      <c r="DG93" s="675"/>
      <c r="DH93" s="675"/>
      <c r="DI93" s="724"/>
      <c r="DJ93" s="675">
        <f>AVERAGE(CO27,BU27,BA27)</f>
        <v>0.60761665749324301</v>
      </c>
      <c r="DK93" s="675"/>
      <c r="DL93" s="675"/>
      <c r="DM93" s="724"/>
      <c r="DN93" s="675">
        <f>AVERAGE(CS27,BY27,BE27)</f>
        <v>0.58825591676158018</v>
      </c>
      <c r="DO93" s="675"/>
      <c r="DP93" s="675"/>
      <c r="DQ93" s="724"/>
      <c r="DR93" s="675">
        <f>AVERAGE(CW27,CC27,BI27)</f>
        <v>0.61708330103501152</v>
      </c>
      <c r="DS93" s="457"/>
      <c r="DT93" s="457"/>
      <c r="DU93" s="4"/>
      <c r="DV93" s="459"/>
      <c r="DW93" s="457"/>
      <c r="DX93" s="4"/>
      <c r="DY93" s="4"/>
      <c r="DZ93" s="675">
        <f>DF93</f>
        <v>0.57477228787816925</v>
      </c>
      <c r="EA93" s="675"/>
      <c r="EB93" s="675"/>
      <c r="EC93" s="724"/>
      <c r="ED93" s="675">
        <f>DJ93</f>
        <v>0.60761665749324301</v>
      </c>
      <c r="EE93" s="675"/>
      <c r="EF93" s="675"/>
      <c r="EG93" s="724"/>
      <c r="EH93" s="675">
        <f>DN93</f>
        <v>0.58825591676158018</v>
      </c>
      <c r="EI93" s="675"/>
      <c r="EJ93" s="675"/>
      <c r="EK93" s="724"/>
      <c r="EL93" s="675">
        <f>DR93</f>
        <v>0.61708330103501152</v>
      </c>
      <c r="EM93" s="303"/>
      <c r="EN93" s="303"/>
      <c r="EO93" s="303"/>
      <c r="EP93" s="303"/>
      <c r="EQ93" s="303"/>
      <c r="ER93" s="303"/>
      <c r="ES93" s="303"/>
      <c r="ET93" s="675">
        <f>DZ93</f>
        <v>0.57477228787816925</v>
      </c>
      <c r="EU93" s="675"/>
      <c r="EV93" s="675"/>
      <c r="EW93" s="724"/>
      <c r="EX93" s="675">
        <f>ED93</f>
        <v>0.60761665749324301</v>
      </c>
      <c r="EY93" s="675"/>
      <c r="EZ93" s="675"/>
      <c r="FA93" s="724"/>
      <c r="FB93" s="675">
        <f>EH93</f>
        <v>0.58825591676158018</v>
      </c>
      <c r="FC93" s="675"/>
      <c r="FD93" s="675"/>
      <c r="FE93" s="724"/>
      <c r="FF93" s="675">
        <f>EL93</f>
        <v>0.61708330103501152</v>
      </c>
      <c r="FG93" s="303"/>
      <c r="FH93" s="303"/>
      <c r="FI93" s="303"/>
      <c r="FJ93" s="303"/>
      <c r="FK93" s="303"/>
      <c r="FL93" s="303"/>
      <c r="FM93" s="303"/>
      <c r="FN93" s="675">
        <f>ET93</f>
        <v>0.57477228787816925</v>
      </c>
      <c r="FO93" s="675"/>
      <c r="FP93" s="675"/>
      <c r="FQ93" s="724"/>
      <c r="FR93" s="675">
        <f>EX93</f>
        <v>0.60761665749324301</v>
      </c>
      <c r="FS93" s="675"/>
      <c r="FT93" s="675"/>
      <c r="FU93" s="724"/>
      <c r="FV93" s="675">
        <f>FB93</f>
        <v>0.58825591676158018</v>
      </c>
      <c r="FW93" s="675"/>
      <c r="FX93" s="675"/>
      <c r="FY93" s="724"/>
      <c r="FZ93" s="675">
        <f>FF93</f>
        <v>0.61708330103501152</v>
      </c>
      <c r="GA93" s="303"/>
      <c r="GB93" s="303"/>
      <c r="GC93" s="303"/>
      <c r="GD93" s="303"/>
      <c r="GE93" s="303"/>
      <c r="GF93" s="303"/>
      <c r="GG93" s="303"/>
      <c r="GH93" s="675">
        <f>FN93</f>
        <v>0.57477228787816925</v>
      </c>
      <c r="GI93" s="675"/>
      <c r="GJ93" s="675"/>
      <c r="GK93" s="724"/>
      <c r="GL93" s="675">
        <f>FR93</f>
        <v>0.60761665749324301</v>
      </c>
      <c r="GM93" s="675"/>
      <c r="GN93" s="675"/>
      <c r="GO93" s="724"/>
      <c r="GP93" s="675">
        <f>FV93</f>
        <v>0.58825591676158018</v>
      </c>
      <c r="GQ93" s="675"/>
      <c r="GR93" s="675"/>
      <c r="GS93" s="724"/>
      <c r="GT93" s="675">
        <f>FZ93</f>
        <v>0.61708330103501152</v>
      </c>
      <c r="GU93" s="303"/>
      <c r="GV93" s="303"/>
      <c r="GW93" s="303"/>
      <c r="GX93" s="303"/>
      <c r="GY93" s="303"/>
      <c r="GZ93" s="303"/>
      <c r="HA93" s="303"/>
      <c r="HB93" s="675">
        <f>GH93</f>
        <v>0.57477228787816925</v>
      </c>
      <c r="HC93" s="675"/>
      <c r="HD93" s="675"/>
      <c r="HE93" s="724"/>
      <c r="HF93" s="675">
        <f>GL93</f>
        <v>0.60761665749324301</v>
      </c>
      <c r="HG93" s="675"/>
      <c r="HH93" s="675"/>
      <c r="HI93" s="724"/>
      <c r="HJ93" s="675">
        <f>GP93</f>
        <v>0.58825591676158018</v>
      </c>
      <c r="HK93" s="675"/>
      <c r="HL93" s="675"/>
      <c r="HM93" s="724"/>
      <c r="HN93" s="675">
        <f>GT93</f>
        <v>0.61708330103501152</v>
      </c>
      <c r="HO93" s="303"/>
      <c r="HP93" s="303"/>
      <c r="HQ93" s="303"/>
      <c r="HR93" s="303"/>
      <c r="HS93" s="303"/>
      <c r="HT93" s="303"/>
      <c r="HU93" s="303"/>
      <c r="HV93" s="675">
        <f>HB93</f>
        <v>0.57477228787816925</v>
      </c>
      <c r="HW93" s="675"/>
      <c r="HX93" s="675"/>
      <c r="HY93" s="724"/>
      <c r="HZ93" s="675">
        <f>HF93</f>
        <v>0.60761665749324301</v>
      </c>
      <c r="IA93" s="675"/>
      <c r="IB93" s="675"/>
      <c r="IC93" s="724"/>
      <c r="ID93" s="675">
        <f>HJ93</f>
        <v>0.58825591676158018</v>
      </c>
      <c r="IE93" s="675"/>
      <c r="IF93" s="675"/>
      <c r="IG93" s="724"/>
      <c r="IH93" s="675">
        <f>HN93</f>
        <v>0.61708330103501152</v>
      </c>
      <c r="II93" s="303"/>
      <c r="IJ93" s="303"/>
      <c r="IK93" s="303"/>
      <c r="IL93" s="303"/>
      <c r="IM93" s="303"/>
      <c r="IN93" s="303"/>
      <c r="IO93" s="303"/>
      <c r="IP93" s="675">
        <f>HV93</f>
        <v>0.57477228787816925</v>
      </c>
      <c r="IQ93" s="675"/>
      <c r="IR93" s="675"/>
      <c r="IS93" s="724"/>
      <c r="IT93" s="675">
        <f>HZ93</f>
        <v>0.60761665749324301</v>
      </c>
      <c r="IU93" s="675"/>
      <c r="IV93" s="675"/>
      <c r="IW93" s="724"/>
      <c r="IX93" s="675">
        <f>ID93</f>
        <v>0.58825591676158018</v>
      </c>
      <c r="IY93" s="675"/>
      <c r="IZ93" s="675"/>
      <c r="JA93" s="724"/>
      <c r="JB93" s="675">
        <f>IH93</f>
        <v>0.61708330103501152</v>
      </c>
      <c r="JC93" s="303"/>
      <c r="JD93" s="303"/>
      <c r="JE93" s="303"/>
      <c r="JF93" s="303"/>
      <c r="JG93" s="303"/>
      <c r="JH93" s="303"/>
      <c r="JI93" s="303"/>
      <c r="JJ93" s="675">
        <f>IP93</f>
        <v>0.57477228787816925</v>
      </c>
      <c r="JK93" s="675"/>
      <c r="JL93" s="675"/>
      <c r="JM93" s="724"/>
      <c r="JN93" s="675">
        <f>IT93</f>
        <v>0.60761665749324301</v>
      </c>
      <c r="JO93" s="675"/>
      <c r="JP93" s="675"/>
      <c r="JQ93" s="724"/>
      <c r="JR93" s="675">
        <f>IX93</f>
        <v>0.58825591676158018</v>
      </c>
      <c r="JS93" s="675"/>
      <c r="JT93" s="675"/>
      <c r="JU93" s="724"/>
      <c r="JV93" s="675">
        <f>JB93</f>
        <v>0.61708330103501152</v>
      </c>
      <c r="JW93" s="303"/>
      <c r="JX93" s="303"/>
      <c r="JY93" s="303"/>
      <c r="JZ93" s="303"/>
      <c r="KA93" s="303"/>
      <c r="KB93" s="303"/>
      <c r="KC93" s="303"/>
      <c r="KD93" s="675">
        <f>JJ93</f>
        <v>0.57477228787816925</v>
      </c>
      <c r="KE93" s="675"/>
      <c r="KF93" s="675"/>
      <c r="KG93" s="724"/>
      <c r="KH93" s="675">
        <f>JN93</f>
        <v>0.60761665749324301</v>
      </c>
      <c r="KI93" s="675"/>
      <c r="KJ93" s="675"/>
      <c r="KK93" s="724"/>
      <c r="KL93" s="675">
        <f>JR93</f>
        <v>0.58825591676158018</v>
      </c>
      <c r="KM93" s="675"/>
      <c r="KN93" s="675"/>
      <c r="KO93" s="724"/>
      <c r="KP93" s="675">
        <f>JV93</f>
        <v>0.61708330103501152</v>
      </c>
      <c r="KT93" s="304"/>
    </row>
    <row r="94" spans="1:306">
      <c r="A94" s="5" t="s">
        <v>304</v>
      </c>
      <c r="C94"/>
      <c r="D94"/>
      <c r="E94"/>
      <c r="F94" s="303"/>
      <c r="H94"/>
      <c r="AB94"/>
      <c r="AV94"/>
      <c r="BP94"/>
      <c r="CI94"/>
      <c r="CJ94"/>
      <c r="CL94"/>
      <c r="CM94"/>
      <c r="CN94"/>
      <c r="CP94"/>
      <c r="CQ94"/>
      <c r="CR94"/>
      <c r="CT94"/>
      <c r="CU94"/>
      <c r="CV94"/>
      <c r="CX94"/>
      <c r="CY94"/>
      <c r="CZ94"/>
      <c r="DB94"/>
      <c r="DC94"/>
      <c r="DE94"/>
      <c r="DF94" s="307"/>
      <c r="DH94"/>
      <c r="DI94"/>
      <c r="DJ94" s="307"/>
      <c r="DK94"/>
      <c r="DL94"/>
      <c r="DM94"/>
      <c r="DN94" s="307"/>
      <c r="DO94"/>
      <c r="DP94"/>
      <c r="DQ94"/>
      <c r="DR94" s="307"/>
      <c r="DV94" s="304"/>
      <c r="DZ94" s="307"/>
      <c r="ED94" s="307"/>
      <c r="EH94" s="307"/>
      <c r="EL94" s="307"/>
      <c r="EP94" s="304"/>
      <c r="ET94" s="701"/>
      <c r="EX94" s="701"/>
      <c r="FB94" s="701"/>
      <c r="FF94" s="701"/>
      <c r="FJ94" s="304"/>
      <c r="FN94" s="701"/>
      <c r="FR94" s="701"/>
      <c r="FV94" s="701"/>
      <c r="FZ94" s="701"/>
      <c r="GD94" s="304"/>
      <c r="GH94" s="701"/>
      <c r="GL94" s="701"/>
      <c r="GP94" s="701"/>
      <c r="GT94" s="701"/>
      <c r="GX94" s="304"/>
      <c r="HB94" s="307"/>
      <c r="HF94" s="307"/>
      <c r="HJ94" s="307"/>
      <c r="HN94" s="307"/>
      <c r="HR94" s="304"/>
      <c r="HV94" s="307"/>
      <c r="HZ94" s="307"/>
      <c r="ID94" s="307"/>
      <c r="IH94" s="307"/>
      <c r="IL94" s="304"/>
      <c r="IP94" s="307"/>
      <c r="IT94" s="307"/>
      <c r="IX94" s="307"/>
      <c r="JB94" s="307"/>
      <c r="JF94" s="304"/>
      <c r="JJ94" s="307"/>
      <c r="JN94" s="307"/>
      <c r="JR94" s="307"/>
      <c r="JV94" s="307"/>
      <c r="JZ94" s="304"/>
      <c r="KD94" s="307"/>
      <c r="KH94" s="307"/>
      <c r="KL94" s="307"/>
      <c r="KP94" s="307"/>
      <c r="KT94" s="304"/>
    </row>
    <row r="95" spans="1:306">
      <c r="A95" s="7" t="s">
        <v>302</v>
      </c>
      <c r="C95"/>
      <c r="D95"/>
      <c r="E95"/>
      <c r="F95" s="303">
        <v>0</v>
      </c>
      <c r="H95"/>
      <c r="AB95"/>
      <c r="AV95"/>
      <c r="BP95"/>
      <c r="CI95"/>
      <c r="CJ95"/>
      <c r="CL95"/>
      <c r="CM95"/>
      <c r="CN95"/>
      <c r="CP95"/>
      <c r="CQ95"/>
      <c r="CR95"/>
      <c r="CT95"/>
      <c r="CU95"/>
      <c r="CV95"/>
      <c r="CX95"/>
      <c r="CY95"/>
      <c r="CZ95"/>
      <c r="DB95"/>
      <c r="DC95"/>
      <c r="DE95"/>
      <c r="DF95" s="675">
        <f>DA33</f>
        <v>0.30356557743290341</v>
      </c>
      <c r="DG95" s="457"/>
      <c r="DH95" s="457"/>
      <c r="DI95" s="4"/>
      <c r="DJ95" s="675">
        <f>DF95</f>
        <v>0.30356557743290341</v>
      </c>
      <c r="DK95" s="457"/>
      <c r="DL95" s="457"/>
      <c r="DM95" s="4"/>
      <c r="DN95" s="675">
        <f>DJ95</f>
        <v>0.30356557743290341</v>
      </c>
      <c r="DO95" s="457"/>
      <c r="DP95" s="457"/>
      <c r="DQ95" s="4"/>
      <c r="DR95" s="675">
        <f>DN95</f>
        <v>0.30356557743290341</v>
      </c>
      <c r="DS95" s="457"/>
      <c r="DT95" s="457"/>
      <c r="DU95" s="4"/>
      <c r="DV95" s="675">
        <f>DR95</f>
        <v>0.30356557743290341</v>
      </c>
      <c r="DZ95" s="675">
        <f>DV95</f>
        <v>0.30356557743290341</v>
      </c>
      <c r="EA95" s="457"/>
      <c r="EB95" s="457"/>
      <c r="EC95" s="4"/>
      <c r="ED95" s="675">
        <f>DZ95</f>
        <v>0.30356557743290341</v>
      </c>
      <c r="EE95" s="457"/>
      <c r="EF95" s="457"/>
      <c r="EG95" s="4"/>
      <c r="EH95" s="675">
        <f>ED95</f>
        <v>0.30356557743290341</v>
      </c>
      <c r="EI95" s="457"/>
      <c r="EJ95" s="457"/>
      <c r="EK95" s="4"/>
      <c r="EL95" s="675">
        <f>EH95</f>
        <v>0.30356557743290341</v>
      </c>
      <c r="EM95" s="457"/>
      <c r="EN95" s="457"/>
      <c r="EO95" s="4"/>
      <c r="EP95" s="675">
        <f>EL95</f>
        <v>0.30356557743290341</v>
      </c>
      <c r="ET95" s="675">
        <f>EP95</f>
        <v>0.30356557743290341</v>
      </c>
      <c r="EU95" s="457"/>
      <c r="EV95" s="457"/>
      <c r="EW95" s="4"/>
      <c r="EX95" s="675">
        <f>ET95</f>
        <v>0.30356557743290341</v>
      </c>
      <c r="EY95" s="457"/>
      <c r="EZ95" s="457"/>
      <c r="FA95" s="4"/>
      <c r="FB95" s="675">
        <f>EX95</f>
        <v>0.30356557743290341</v>
      </c>
      <c r="FC95" s="457"/>
      <c r="FD95" s="457"/>
      <c r="FE95" s="4"/>
      <c r="FF95" s="675">
        <f>FB95</f>
        <v>0.30356557743290341</v>
      </c>
      <c r="FG95" s="457"/>
      <c r="FH95" s="457"/>
      <c r="FI95" s="4"/>
      <c r="FJ95" s="675">
        <f>FF95</f>
        <v>0.30356557743290341</v>
      </c>
      <c r="FN95" s="675">
        <f>FJ95</f>
        <v>0.30356557743290341</v>
      </c>
      <c r="FO95" s="457"/>
      <c r="FP95" s="457"/>
      <c r="FQ95" s="4"/>
      <c r="FR95" s="675">
        <f>FN95</f>
        <v>0.30356557743290341</v>
      </c>
      <c r="FS95" s="457"/>
      <c r="FT95" s="457"/>
      <c r="FU95" s="4"/>
      <c r="FV95" s="675">
        <f>FR95</f>
        <v>0.30356557743290341</v>
      </c>
      <c r="FW95" s="457"/>
      <c r="FX95" s="457"/>
      <c r="FY95" s="4"/>
      <c r="FZ95" s="675">
        <f>FV95</f>
        <v>0.30356557743290341</v>
      </c>
      <c r="GA95" s="457"/>
      <c r="GB95" s="457"/>
      <c r="GC95" s="4"/>
      <c r="GD95" s="675">
        <f>FZ95</f>
        <v>0.30356557743290341</v>
      </c>
      <c r="GH95" s="675">
        <f>GD95</f>
        <v>0.30356557743290341</v>
      </c>
      <c r="GI95" s="457"/>
      <c r="GJ95" s="457"/>
      <c r="GK95" s="4"/>
      <c r="GL95" s="675">
        <f>GH95</f>
        <v>0.30356557743290341</v>
      </c>
      <c r="GM95" s="457"/>
      <c r="GN95" s="457"/>
      <c r="GO95" s="4"/>
      <c r="GP95" s="675">
        <f>GL95</f>
        <v>0.30356557743290341</v>
      </c>
      <c r="GQ95" s="457"/>
      <c r="GR95" s="457"/>
      <c r="GS95" s="4"/>
      <c r="GT95" s="675">
        <f>GP95</f>
        <v>0.30356557743290341</v>
      </c>
      <c r="GU95" s="457"/>
      <c r="GV95" s="457"/>
      <c r="GW95" s="4"/>
      <c r="GX95" s="675">
        <f>GT95</f>
        <v>0.30356557743290341</v>
      </c>
      <c r="HB95" s="675">
        <f>GX95</f>
        <v>0.30356557743290341</v>
      </c>
      <c r="HC95" s="457"/>
      <c r="HD95" s="457"/>
      <c r="HE95" s="4"/>
      <c r="HF95" s="675">
        <f>HB95</f>
        <v>0.30356557743290341</v>
      </c>
      <c r="HG95" s="457"/>
      <c r="HH95" s="457"/>
      <c r="HI95" s="4"/>
      <c r="HJ95" s="675">
        <f>HF95</f>
        <v>0.30356557743290341</v>
      </c>
      <c r="HK95" s="457"/>
      <c r="HL95" s="457"/>
      <c r="HM95" s="4"/>
      <c r="HN95" s="675">
        <f>HJ95</f>
        <v>0.30356557743290341</v>
      </c>
      <c r="HO95" s="457"/>
      <c r="HP95" s="457"/>
      <c r="HQ95" s="4"/>
      <c r="HR95" s="675">
        <f>HN95</f>
        <v>0.30356557743290341</v>
      </c>
      <c r="HV95" s="675">
        <f>HR95</f>
        <v>0.30356557743290341</v>
      </c>
      <c r="HW95" s="457"/>
      <c r="HX95" s="457"/>
      <c r="HY95" s="4"/>
      <c r="HZ95" s="675">
        <f>HV95</f>
        <v>0.30356557743290341</v>
      </c>
      <c r="IA95" s="457"/>
      <c r="IB95" s="457"/>
      <c r="IC95" s="4"/>
      <c r="ID95" s="675">
        <f>HZ95</f>
        <v>0.30356557743290341</v>
      </c>
      <c r="IE95" s="457"/>
      <c r="IF95" s="457"/>
      <c r="IG95" s="4"/>
      <c r="IH95" s="675">
        <f>ID95</f>
        <v>0.30356557743290341</v>
      </c>
      <c r="II95" s="457"/>
      <c r="IJ95" s="457"/>
      <c r="IK95" s="4"/>
      <c r="IL95" s="675">
        <f>IH95</f>
        <v>0.30356557743290341</v>
      </c>
      <c r="IP95" s="675">
        <f>IL95</f>
        <v>0.30356557743290341</v>
      </c>
      <c r="IQ95" s="457"/>
      <c r="IR95" s="457"/>
      <c r="IS95" s="4"/>
      <c r="IT95" s="675">
        <f>IP95</f>
        <v>0.30356557743290341</v>
      </c>
      <c r="IU95" s="457"/>
      <c r="IV95" s="457"/>
      <c r="IW95" s="4"/>
      <c r="IX95" s="675">
        <f>IT95</f>
        <v>0.30356557743290341</v>
      </c>
      <c r="IY95" s="457"/>
      <c r="IZ95" s="457"/>
      <c r="JA95" s="4"/>
      <c r="JB95" s="675">
        <f>IX95</f>
        <v>0.30356557743290341</v>
      </c>
      <c r="JC95" s="457"/>
      <c r="JD95" s="457"/>
      <c r="JE95" s="4"/>
      <c r="JF95" s="675">
        <f>JB95</f>
        <v>0.30356557743290341</v>
      </c>
      <c r="JJ95" s="675">
        <f>JF95</f>
        <v>0.30356557743290341</v>
      </c>
      <c r="JK95" s="457"/>
      <c r="JL95" s="457"/>
      <c r="JM95" s="4"/>
      <c r="JN95" s="675">
        <f>JJ95</f>
        <v>0.30356557743290341</v>
      </c>
      <c r="JO95" s="457"/>
      <c r="JP95" s="457"/>
      <c r="JQ95" s="4"/>
      <c r="JR95" s="675">
        <f>JN95</f>
        <v>0.30356557743290341</v>
      </c>
      <c r="JS95" s="457"/>
      <c r="JT95" s="457"/>
      <c r="JU95" s="4"/>
      <c r="JV95" s="675">
        <f>JR95</f>
        <v>0.30356557743290341</v>
      </c>
      <c r="JW95" s="457"/>
      <c r="JX95" s="457"/>
      <c r="JY95" s="4"/>
      <c r="JZ95" s="675">
        <f>JV95</f>
        <v>0.30356557743290341</v>
      </c>
      <c r="KD95" s="675">
        <f>JZ95</f>
        <v>0.30356557743290341</v>
      </c>
      <c r="KE95" s="457"/>
      <c r="KF95" s="457"/>
      <c r="KG95" s="4"/>
      <c r="KH95" s="675">
        <f>KD95</f>
        <v>0.30356557743290341</v>
      </c>
      <c r="KI95" s="457"/>
      <c r="KJ95" s="457"/>
      <c r="KK95" s="4"/>
      <c r="KL95" s="675">
        <f>KH95</f>
        <v>0.30356557743290341</v>
      </c>
      <c r="KM95" s="457"/>
      <c r="KN95" s="457"/>
      <c r="KO95" s="4"/>
      <c r="KP95" s="675">
        <f>KL95</f>
        <v>0.30356557743290341</v>
      </c>
      <c r="KQ95" s="457"/>
      <c r="KR95" s="457"/>
      <c r="KS95" s="4"/>
      <c r="KT95" s="675">
        <f>KP95</f>
        <v>0.30356557743290341</v>
      </c>
    </row>
    <row r="96" spans="1:306">
      <c r="A96" s="7" t="s">
        <v>303</v>
      </c>
      <c r="C96"/>
      <c r="D96"/>
      <c r="E96"/>
      <c r="F96" s="303">
        <v>0</v>
      </c>
      <c r="H96"/>
      <c r="AB96"/>
      <c r="AV96"/>
      <c r="BP96"/>
      <c r="CI96"/>
      <c r="CJ96"/>
      <c r="CL96"/>
      <c r="CM96"/>
      <c r="CN96"/>
      <c r="CP96"/>
      <c r="CQ96"/>
      <c r="CR96"/>
      <c r="CT96"/>
      <c r="CU96"/>
      <c r="CV96"/>
      <c r="CX96"/>
      <c r="CY96"/>
      <c r="CZ96"/>
      <c r="DB96"/>
      <c r="DC96"/>
      <c r="DE96"/>
      <c r="DF96" s="675">
        <f>DA34</f>
        <v>0.43117571713681452</v>
      </c>
      <c r="DG96" s="457"/>
      <c r="DH96" s="457"/>
      <c r="DI96" s="4"/>
      <c r="DJ96" s="675">
        <f>DF96</f>
        <v>0.43117571713681452</v>
      </c>
      <c r="DK96" s="457"/>
      <c r="DL96" s="457"/>
      <c r="DM96" s="4"/>
      <c r="DN96" s="675">
        <f>DJ96</f>
        <v>0.43117571713681452</v>
      </c>
      <c r="DO96" s="457"/>
      <c r="DP96" s="457"/>
      <c r="DQ96" s="4"/>
      <c r="DR96" s="675">
        <f>DN96</f>
        <v>0.43117571713681452</v>
      </c>
      <c r="DS96" s="457"/>
      <c r="DT96" s="457"/>
      <c r="DU96" s="4"/>
      <c r="DV96" s="675">
        <f>DR96</f>
        <v>0.43117571713681452</v>
      </c>
      <c r="DZ96" s="675">
        <f>DV96</f>
        <v>0.43117571713681452</v>
      </c>
      <c r="EA96" s="457"/>
      <c r="EB96" s="457"/>
      <c r="EC96" s="4"/>
      <c r="ED96" s="675">
        <f>DZ96</f>
        <v>0.43117571713681452</v>
      </c>
      <c r="EE96" s="457"/>
      <c r="EF96" s="457"/>
      <c r="EG96" s="4"/>
      <c r="EH96" s="675">
        <f>ED96</f>
        <v>0.43117571713681452</v>
      </c>
      <c r="EI96" s="457"/>
      <c r="EJ96" s="457"/>
      <c r="EK96" s="4"/>
      <c r="EL96" s="675">
        <f>EH96</f>
        <v>0.43117571713681452</v>
      </c>
      <c r="EM96" s="457"/>
      <c r="EN96" s="457"/>
      <c r="EO96" s="4"/>
      <c r="EP96" s="675">
        <f>EL96</f>
        <v>0.43117571713681452</v>
      </c>
      <c r="ET96" s="675">
        <f>EP96</f>
        <v>0.43117571713681452</v>
      </c>
      <c r="EU96" s="457"/>
      <c r="EV96" s="457"/>
      <c r="EW96" s="4"/>
      <c r="EX96" s="675">
        <f>ET96</f>
        <v>0.43117571713681452</v>
      </c>
      <c r="EY96" s="457"/>
      <c r="EZ96" s="457"/>
      <c r="FA96" s="4"/>
      <c r="FB96" s="675">
        <f>EX96</f>
        <v>0.43117571713681452</v>
      </c>
      <c r="FC96" s="457"/>
      <c r="FD96" s="457"/>
      <c r="FE96" s="4"/>
      <c r="FF96" s="675">
        <f>FB96</f>
        <v>0.43117571713681452</v>
      </c>
      <c r="FG96" s="457"/>
      <c r="FH96" s="457"/>
      <c r="FI96" s="4"/>
      <c r="FJ96" s="675">
        <f>FF96</f>
        <v>0.43117571713681452</v>
      </c>
      <c r="FN96" s="675">
        <f>FJ96</f>
        <v>0.43117571713681452</v>
      </c>
      <c r="FO96" s="457"/>
      <c r="FP96" s="457"/>
      <c r="FQ96" s="4"/>
      <c r="FR96" s="675">
        <f>FN96</f>
        <v>0.43117571713681452</v>
      </c>
      <c r="FS96" s="457"/>
      <c r="FT96" s="457"/>
      <c r="FU96" s="4"/>
      <c r="FV96" s="675">
        <f>FR96</f>
        <v>0.43117571713681452</v>
      </c>
      <c r="FW96" s="457"/>
      <c r="FX96" s="457"/>
      <c r="FY96" s="4"/>
      <c r="FZ96" s="675">
        <f>FV96</f>
        <v>0.43117571713681452</v>
      </c>
      <c r="GA96" s="457"/>
      <c r="GB96" s="457"/>
      <c r="GC96" s="4"/>
      <c r="GD96" s="675">
        <f>FZ96</f>
        <v>0.43117571713681452</v>
      </c>
      <c r="GH96" s="675">
        <f>GD96</f>
        <v>0.43117571713681452</v>
      </c>
      <c r="GI96" s="457"/>
      <c r="GJ96" s="457"/>
      <c r="GK96" s="4"/>
      <c r="GL96" s="675">
        <f>GH96</f>
        <v>0.43117571713681452</v>
      </c>
      <c r="GM96" s="457"/>
      <c r="GN96" s="457"/>
      <c r="GO96" s="4"/>
      <c r="GP96" s="675">
        <f>GL96</f>
        <v>0.43117571713681452</v>
      </c>
      <c r="GQ96" s="457"/>
      <c r="GR96" s="457"/>
      <c r="GS96" s="4"/>
      <c r="GT96" s="675">
        <f>GP96</f>
        <v>0.43117571713681452</v>
      </c>
      <c r="GU96" s="457"/>
      <c r="GV96" s="457"/>
      <c r="GW96" s="4"/>
      <c r="GX96" s="675">
        <f>GT96</f>
        <v>0.43117571713681452</v>
      </c>
      <c r="HB96" s="675">
        <f>GX96</f>
        <v>0.43117571713681452</v>
      </c>
      <c r="HC96" s="457"/>
      <c r="HD96" s="457"/>
      <c r="HE96" s="4"/>
      <c r="HF96" s="675">
        <f>HB96</f>
        <v>0.43117571713681452</v>
      </c>
      <c r="HG96" s="457"/>
      <c r="HH96" s="457"/>
      <c r="HI96" s="4"/>
      <c r="HJ96" s="675">
        <f>HF96</f>
        <v>0.43117571713681452</v>
      </c>
      <c r="HK96" s="457"/>
      <c r="HL96" s="457"/>
      <c r="HM96" s="4"/>
      <c r="HN96" s="675">
        <f>HJ96</f>
        <v>0.43117571713681452</v>
      </c>
      <c r="HO96" s="457"/>
      <c r="HP96" s="457"/>
      <c r="HQ96" s="4"/>
      <c r="HR96" s="675">
        <f>HN96</f>
        <v>0.43117571713681452</v>
      </c>
      <c r="HV96" s="675">
        <f>HR96</f>
        <v>0.43117571713681452</v>
      </c>
      <c r="HW96" s="457"/>
      <c r="HX96" s="457"/>
      <c r="HY96" s="4"/>
      <c r="HZ96" s="675">
        <f>HV96</f>
        <v>0.43117571713681452</v>
      </c>
      <c r="IA96" s="457"/>
      <c r="IB96" s="457"/>
      <c r="IC96" s="4"/>
      <c r="ID96" s="675">
        <f>HZ96</f>
        <v>0.43117571713681452</v>
      </c>
      <c r="IE96" s="457"/>
      <c r="IF96" s="457"/>
      <c r="IG96" s="4"/>
      <c r="IH96" s="675">
        <f>ID96</f>
        <v>0.43117571713681452</v>
      </c>
      <c r="II96" s="457"/>
      <c r="IJ96" s="457"/>
      <c r="IK96" s="4"/>
      <c r="IL96" s="675">
        <f>IH96</f>
        <v>0.43117571713681452</v>
      </c>
      <c r="IP96" s="675">
        <f>IL96</f>
        <v>0.43117571713681452</v>
      </c>
      <c r="IQ96" s="457"/>
      <c r="IR96" s="457"/>
      <c r="IS96" s="4"/>
      <c r="IT96" s="675">
        <f>IP96</f>
        <v>0.43117571713681452</v>
      </c>
      <c r="IU96" s="457"/>
      <c r="IV96" s="457"/>
      <c r="IW96" s="4"/>
      <c r="IX96" s="675">
        <f>IT96</f>
        <v>0.43117571713681452</v>
      </c>
      <c r="IY96" s="457"/>
      <c r="IZ96" s="457"/>
      <c r="JA96" s="4"/>
      <c r="JB96" s="675">
        <f>IX96</f>
        <v>0.43117571713681452</v>
      </c>
      <c r="JC96" s="457"/>
      <c r="JD96" s="457"/>
      <c r="JE96" s="4"/>
      <c r="JF96" s="675">
        <f>JB96</f>
        <v>0.43117571713681452</v>
      </c>
      <c r="JJ96" s="675">
        <f>JF96</f>
        <v>0.43117571713681452</v>
      </c>
      <c r="JK96" s="457"/>
      <c r="JL96" s="457"/>
      <c r="JM96" s="4"/>
      <c r="JN96" s="675">
        <f>JJ96</f>
        <v>0.43117571713681452</v>
      </c>
      <c r="JO96" s="457"/>
      <c r="JP96" s="457"/>
      <c r="JQ96" s="4"/>
      <c r="JR96" s="675">
        <f>JN96</f>
        <v>0.43117571713681452</v>
      </c>
      <c r="JS96" s="457"/>
      <c r="JT96" s="457"/>
      <c r="JU96" s="4"/>
      <c r="JV96" s="675">
        <f>JR96</f>
        <v>0.43117571713681452</v>
      </c>
      <c r="JW96" s="457"/>
      <c r="JX96" s="457"/>
      <c r="JY96" s="4"/>
      <c r="JZ96" s="675">
        <f>JV96</f>
        <v>0.43117571713681452</v>
      </c>
      <c r="KD96" s="675">
        <f>JZ96</f>
        <v>0.43117571713681452</v>
      </c>
      <c r="KE96" s="457"/>
      <c r="KF96" s="457"/>
      <c r="KG96" s="4"/>
      <c r="KH96" s="675">
        <f>KD96</f>
        <v>0.43117571713681452</v>
      </c>
      <c r="KI96" s="457"/>
      <c r="KJ96" s="457"/>
      <c r="KK96" s="4"/>
      <c r="KL96" s="675">
        <f>KH96</f>
        <v>0.43117571713681452</v>
      </c>
      <c r="KM96" s="457"/>
      <c r="KN96" s="457"/>
      <c r="KO96" s="4"/>
      <c r="KP96" s="675">
        <f>KL96</f>
        <v>0.43117571713681452</v>
      </c>
      <c r="KQ96" s="457"/>
      <c r="KR96" s="457"/>
      <c r="KS96" s="4"/>
      <c r="KT96" s="675">
        <f>KP96</f>
        <v>0.43117571713681452</v>
      </c>
    </row>
    <row r="97" spans="1:307">
      <c r="A97" s="7" t="s">
        <v>305</v>
      </c>
      <c r="C97"/>
      <c r="D97"/>
      <c r="E97"/>
      <c r="F97" s="303">
        <v>0</v>
      </c>
      <c r="H97"/>
      <c r="AB97"/>
      <c r="AV97"/>
      <c r="BP97"/>
      <c r="CI97"/>
      <c r="CJ97"/>
      <c r="CL97"/>
      <c r="CM97"/>
      <c r="CN97"/>
      <c r="CP97"/>
      <c r="CQ97"/>
      <c r="CR97"/>
      <c r="CT97"/>
      <c r="CU97"/>
      <c r="CV97"/>
      <c r="CX97"/>
      <c r="CY97"/>
      <c r="CZ97"/>
      <c r="DB97"/>
      <c r="DC97"/>
      <c r="DE97"/>
      <c r="DF97" s="459">
        <f>AVERAGE(CK35:CW35,BQ35:CC35,AW35:BI35,AC35:AO35,I35:U35)</f>
        <v>-7.0658818424424496E-3</v>
      </c>
      <c r="DG97" s="457"/>
      <c r="DH97" s="457"/>
      <c r="DI97" s="4"/>
      <c r="DJ97" s="459">
        <f>DF97</f>
        <v>-7.0658818424424496E-3</v>
      </c>
      <c r="DK97" s="457"/>
      <c r="DL97" s="457"/>
      <c r="DM97" s="4"/>
      <c r="DN97" s="459">
        <f>DJ97</f>
        <v>-7.0658818424424496E-3</v>
      </c>
      <c r="DO97" s="457"/>
      <c r="DP97" s="457"/>
      <c r="DQ97" s="4"/>
      <c r="DR97" s="459">
        <f>DN97</f>
        <v>-7.0658818424424496E-3</v>
      </c>
      <c r="DS97" s="457"/>
      <c r="DT97" s="457"/>
      <c r="DU97" s="4"/>
      <c r="DV97" s="459">
        <f>DR97</f>
        <v>-7.0658818424424496E-3</v>
      </c>
      <c r="DZ97" s="459">
        <f>DV97</f>
        <v>-7.0658818424424496E-3</v>
      </c>
      <c r="EA97" s="457"/>
      <c r="EB97" s="457"/>
      <c r="EC97" s="4"/>
      <c r="ED97" s="459">
        <f>DZ97</f>
        <v>-7.0658818424424496E-3</v>
      </c>
      <c r="EE97" s="457"/>
      <c r="EF97" s="457"/>
      <c r="EG97" s="4"/>
      <c r="EH97" s="459">
        <f>ED97</f>
        <v>-7.0658818424424496E-3</v>
      </c>
      <c r="EI97" s="457"/>
      <c r="EJ97" s="457"/>
      <c r="EK97" s="4"/>
      <c r="EL97" s="459">
        <f>EH97</f>
        <v>-7.0658818424424496E-3</v>
      </c>
      <c r="EM97" s="457"/>
      <c r="EN97" s="457"/>
      <c r="EO97" s="4"/>
      <c r="EP97" s="459">
        <f>EL97</f>
        <v>-7.0658818424424496E-3</v>
      </c>
      <c r="ET97" s="459">
        <f>EP97</f>
        <v>-7.0658818424424496E-3</v>
      </c>
      <c r="EU97" s="457"/>
      <c r="EV97" s="457"/>
      <c r="EW97" s="4"/>
      <c r="EX97" s="459">
        <f>ET97</f>
        <v>-7.0658818424424496E-3</v>
      </c>
      <c r="EY97" s="457"/>
      <c r="EZ97" s="457"/>
      <c r="FA97" s="4"/>
      <c r="FB97" s="459">
        <f>EX97</f>
        <v>-7.0658818424424496E-3</v>
      </c>
      <c r="FC97" s="457"/>
      <c r="FD97" s="457"/>
      <c r="FE97" s="4"/>
      <c r="FF97" s="459">
        <f>FB97</f>
        <v>-7.0658818424424496E-3</v>
      </c>
      <c r="FG97" s="457"/>
      <c r="FH97" s="457"/>
      <c r="FI97" s="4"/>
      <c r="FJ97" s="459">
        <f>FF97</f>
        <v>-7.0658818424424496E-3</v>
      </c>
      <c r="FN97" s="459">
        <f>FJ97</f>
        <v>-7.0658818424424496E-3</v>
      </c>
      <c r="FO97" s="457"/>
      <c r="FP97" s="457"/>
      <c r="FQ97" s="4"/>
      <c r="FR97" s="459">
        <f>FN97</f>
        <v>-7.0658818424424496E-3</v>
      </c>
      <c r="FS97" s="457"/>
      <c r="FT97" s="457"/>
      <c r="FU97" s="4"/>
      <c r="FV97" s="459">
        <f>FR97</f>
        <v>-7.0658818424424496E-3</v>
      </c>
      <c r="FW97" s="457"/>
      <c r="FX97" s="457"/>
      <c r="FY97" s="4"/>
      <c r="FZ97" s="459">
        <f>FV97</f>
        <v>-7.0658818424424496E-3</v>
      </c>
      <c r="GA97" s="457"/>
      <c r="GB97" s="457"/>
      <c r="GC97" s="4"/>
      <c r="GD97" s="459">
        <f>FZ97</f>
        <v>-7.0658818424424496E-3</v>
      </c>
      <c r="GH97" s="459">
        <f>GD97</f>
        <v>-7.0658818424424496E-3</v>
      </c>
      <c r="GI97" s="457"/>
      <c r="GJ97" s="457"/>
      <c r="GK97" s="4"/>
      <c r="GL97" s="459">
        <f>GH97</f>
        <v>-7.0658818424424496E-3</v>
      </c>
      <c r="GM97" s="457"/>
      <c r="GN97" s="457"/>
      <c r="GO97" s="4"/>
      <c r="GP97" s="459">
        <f>GL97</f>
        <v>-7.0658818424424496E-3</v>
      </c>
      <c r="GQ97" s="457"/>
      <c r="GR97" s="457"/>
      <c r="GS97" s="4"/>
      <c r="GT97" s="459">
        <f>GP97</f>
        <v>-7.0658818424424496E-3</v>
      </c>
      <c r="GU97" s="457"/>
      <c r="GV97" s="457"/>
      <c r="GW97" s="4"/>
      <c r="GX97" s="459">
        <f>GT97</f>
        <v>-7.0658818424424496E-3</v>
      </c>
      <c r="HB97" s="459">
        <f>GX97</f>
        <v>-7.0658818424424496E-3</v>
      </c>
      <c r="HC97" s="457"/>
      <c r="HD97" s="457"/>
      <c r="HE97" s="4"/>
      <c r="HF97" s="459">
        <f>HB97</f>
        <v>-7.0658818424424496E-3</v>
      </c>
      <c r="HG97" s="457"/>
      <c r="HH97" s="457"/>
      <c r="HI97" s="4"/>
      <c r="HJ97" s="459">
        <f>HF97</f>
        <v>-7.0658818424424496E-3</v>
      </c>
      <c r="HK97" s="457"/>
      <c r="HL97" s="457"/>
      <c r="HM97" s="4"/>
      <c r="HN97" s="459">
        <f>HJ97</f>
        <v>-7.0658818424424496E-3</v>
      </c>
      <c r="HO97" s="457"/>
      <c r="HP97" s="457"/>
      <c r="HQ97" s="4"/>
      <c r="HR97" s="459">
        <f>HN97</f>
        <v>-7.0658818424424496E-3</v>
      </c>
      <c r="HV97" s="459">
        <f>HR97</f>
        <v>-7.0658818424424496E-3</v>
      </c>
      <c r="HW97" s="457"/>
      <c r="HX97" s="457"/>
      <c r="HY97" s="4"/>
      <c r="HZ97" s="459">
        <f>HV97</f>
        <v>-7.0658818424424496E-3</v>
      </c>
      <c r="IA97" s="457"/>
      <c r="IB97" s="457"/>
      <c r="IC97" s="4"/>
      <c r="ID97" s="459">
        <f>HZ97</f>
        <v>-7.0658818424424496E-3</v>
      </c>
      <c r="IE97" s="457"/>
      <c r="IF97" s="457"/>
      <c r="IG97" s="4"/>
      <c r="IH97" s="459">
        <f>ID97</f>
        <v>-7.0658818424424496E-3</v>
      </c>
      <c r="II97" s="457"/>
      <c r="IJ97" s="457"/>
      <c r="IK97" s="4"/>
      <c r="IL97" s="459">
        <f>IH97</f>
        <v>-7.0658818424424496E-3</v>
      </c>
      <c r="IP97" s="459">
        <f>IL97</f>
        <v>-7.0658818424424496E-3</v>
      </c>
      <c r="IQ97" s="457"/>
      <c r="IR97" s="457"/>
      <c r="IS97" s="4"/>
      <c r="IT97" s="459">
        <f>IP97</f>
        <v>-7.0658818424424496E-3</v>
      </c>
      <c r="IU97" s="457"/>
      <c r="IV97" s="457"/>
      <c r="IW97" s="4"/>
      <c r="IX97" s="459">
        <f>IT97</f>
        <v>-7.0658818424424496E-3</v>
      </c>
      <c r="IY97" s="457"/>
      <c r="IZ97" s="457"/>
      <c r="JA97" s="4"/>
      <c r="JB97" s="459">
        <f>IX97</f>
        <v>-7.0658818424424496E-3</v>
      </c>
      <c r="JC97" s="457"/>
      <c r="JD97" s="457"/>
      <c r="JE97" s="4"/>
      <c r="JF97" s="459">
        <f>JB97</f>
        <v>-7.0658818424424496E-3</v>
      </c>
      <c r="JJ97" s="459">
        <f>JF97</f>
        <v>-7.0658818424424496E-3</v>
      </c>
      <c r="JK97" s="457"/>
      <c r="JL97" s="457"/>
      <c r="JM97" s="4"/>
      <c r="JN97" s="459">
        <f>JJ97</f>
        <v>-7.0658818424424496E-3</v>
      </c>
      <c r="JO97" s="457"/>
      <c r="JP97" s="457"/>
      <c r="JQ97" s="4"/>
      <c r="JR97" s="459">
        <f>JN97</f>
        <v>-7.0658818424424496E-3</v>
      </c>
      <c r="JS97" s="457"/>
      <c r="JT97" s="457"/>
      <c r="JU97" s="4"/>
      <c r="JV97" s="459">
        <f>JR97</f>
        <v>-7.0658818424424496E-3</v>
      </c>
      <c r="JW97" s="457"/>
      <c r="JX97" s="457"/>
      <c r="JY97" s="4"/>
      <c r="JZ97" s="459">
        <f>JV97</f>
        <v>-7.0658818424424496E-3</v>
      </c>
      <c r="KD97" s="459">
        <f>JZ97</f>
        <v>-7.0658818424424496E-3</v>
      </c>
      <c r="KE97" s="457"/>
      <c r="KF97" s="457"/>
      <c r="KG97" s="4"/>
      <c r="KH97" s="459">
        <f>KD97</f>
        <v>-7.0658818424424496E-3</v>
      </c>
      <c r="KI97" s="457"/>
      <c r="KJ97" s="457"/>
      <c r="KK97" s="4"/>
      <c r="KL97" s="459">
        <f>KH97</f>
        <v>-7.0658818424424496E-3</v>
      </c>
      <c r="KM97" s="457"/>
      <c r="KN97" s="457"/>
      <c r="KO97" s="4"/>
      <c r="KP97" s="459">
        <f>KL97</f>
        <v>-7.0658818424424496E-3</v>
      </c>
      <c r="KQ97" s="457"/>
      <c r="KR97" s="457"/>
      <c r="KS97" s="4"/>
      <c r="KT97" s="459">
        <f>KP97</f>
        <v>-7.0658818424424496E-3</v>
      </c>
    </row>
    <row r="98" spans="1:307">
      <c r="A98"/>
      <c r="C98"/>
      <c r="D98"/>
      <c r="E98"/>
      <c r="F98" s="303"/>
      <c r="H98"/>
      <c r="AB98"/>
      <c r="AV98"/>
      <c r="BP98"/>
      <c r="CI98"/>
      <c r="CJ98"/>
      <c r="CL98"/>
      <c r="CM98"/>
      <c r="CN98"/>
      <c r="CP98"/>
      <c r="CQ98"/>
      <c r="CR98"/>
      <c r="CT98"/>
      <c r="CU98"/>
      <c r="CV98"/>
      <c r="CX98"/>
      <c r="CY98"/>
      <c r="CZ98"/>
      <c r="DB98"/>
      <c r="DC98"/>
      <c r="DE98"/>
      <c r="DF98" s="307"/>
      <c r="DH98"/>
      <c r="DI98"/>
      <c r="DJ98" s="307"/>
      <c r="DK98"/>
      <c r="DL98"/>
      <c r="DM98"/>
      <c r="DN98" s="307"/>
      <c r="DO98"/>
      <c r="DP98"/>
      <c r="DQ98"/>
      <c r="DR98" s="307"/>
      <c r="DV98" s="304"/>
      <c r="DZ98" s="307"/>
      <c r="ED98" s="307"/>
      <c r="EH98" s="307"/>
      <c r="EL98" s="307"/>
      <c r="EP98" s="304"/>
      <c r="ET98" s="701"/>
      <c r="EX98" s="701"/>
      <c r="FB98" s="701"/>
      <c r="FF98" s="701"/>
      <c r="FJ98" s="304"/>
      <c r="FN98" s="701"/>
      <c r="FR98" s="701"/>
      <c r="FV98" s="701"/>
      <c r="FZ98" s="701"/>
      <c r="GD98" s="304"/>
      <c r="GH98" s="701"/>
      <c r="GL98" s="701"/>
      <c r="GP98" s="701"/>
      <c r="GT98" s="701"/>
      <c r="GX98" s="304"/>
      <c r="HB98" s="307"/>
      <c r="HF98" s="307"/>
      <c r="HJ98" s="307"/>
      <c r="HN98" s="307"/>
      <c r="HR98" s="304"/>
      <c r="HV98" s="307"/>
      <c r="HZ98" s="307"/>
      <c r="ID98" s="307"/>
      <c r="IH98" s="307"/>
      <c r="IL98" s="304"/>
      <c r="IP98" s="307"/>
      <c r="IT98" s="307"/>
      <c r="IX98" s="307"/>
      <c r="JB98" s="307"/>
      <c r="JF98" s="304"/>
      <c r="JJ98" s="307"/>
      <c r="JN98" s="307"/>
      <c r="JR98" s="307"/>
      <c r="JV98" s="307"/>
      <c r="JZ98" s="304"/>
      <c r="KD98" s="307"/>
      <c r="KH98" s="307"/>
      <c r="KL98" s="307"/>
      <c r="KP98" s="307"/>
      <c r="KT98" s="304"/>
    </row>
    <row r="99" spans="1:307">
      <c r="A99"/>
      <c r="C99"/>
      <c r="D99"/>
      <c r="E99"/>
      <c r="F99" s="304"/>
      <c r="H99"/>
      <c r="AB99"/>
      <c r="AV99"/>
      <c r="BP99"/>
      <c r="CI99"/>
      <c r="CJ99"/>
      <c r="CL99"/>
      <c r="CM99"/>
      <c r="CN99"/>
      <c r="CP99"/>
      <c r="CQ99"/>
      <c r="CR99"/>
      <c r="CT99"/>
      <c r="CU99"/>
      <c r="CV99"/>
      <c r="CX99"/>
      <c r="CY99"/>
      <c r="CZ99"/>
      <c r="DB99"/>
      <c r="DC99"/>
      <c r="DE99"/>
      <c r="DF99" s="231"/>
      <c r="DH99"/>
      <c r="DI99"/>
      <c r="DJ99" s="231"/>
      <c r="DK99"/>
      <c r="DL99"/>
      <c r="DM99"/>
      <c r="DN99" s="231"/>
      <c r="DO99"/>
      <c r="DP99"/>
      <c r="DQ99"/>
      <c r="DR99" s="231"/>
      <c r="DV99" s="304"/>
      <c r="DZ99" s="231"/>
      <c r="ED99" s="231"/>
      <c r="EH99" s="231"/>
      <c r="EL99" s="231"/>
      <c r="EP99" s="304"/>
      <c r="ET99" s="231"/>
      <c r="EX99" s="231"/>
      <c r="FB99" s="231"/>
      <c r="FF99" s="231"/>
      <c r="FJ99" s="304"/>
      <c r="FN99" s="231"/>
      <c r="FR99" s="231"/>
      <c r="FV99" s="231"/>
      <c r="FZ99" s="231"/>
      <c r="GD99" s="304"/>
      <c r="GH99" s="231"/>
      <c r="GL99" s="231"/>
      <c r="GP99" s="231"/>
      <c r="GT99" s="231"/>
      <c r="GX99" s="304"/>
      <c r="HB99" s="231"/>
      <c r="HF99" s="231"/>
      <c r="HJ99" s="231"/>
      <c r="HN99" s="231"/>
      <c r="HR99" s="304"/>
      <c r="HV99" s="231"/>
      <c r="HZ99" s="231"/>
      <c r="ID99" s="231"/>
      <c r="IH99" s="231"/>
      <c r="IL99" s="304"/>
      <c r="IP99" s="231"/>
      <c r="IT99" s="231"/>
      <c r="IX99" s="231"/>
      <c r="JB99" s="231"/>
      <c r="JF99" s="304"/>
      <c r="JJ99" s="231"/>
      <c r="JN99" s="231"/>
      <c r="JR99" s="231"/>
      <c r="JV99" s="231"/>
      <c r="JZ99" s="304"/>
      <c r="KD99" s="231"/>
      <c r="KH99" s="231"/>
      <c r="KL99" s="231"/>
      <c r="KP99" s="231"/>
      <c r="KT99" s="304"/>
    </row>
    <row r="100" spans="1:307" s="1" customFormat="1" ht="13" customHeight="1">
      <c r="A100" s="818" t="s">
        <v>133</v>
      </c>
      <c r="B100" s="818"/>
      <c r="C100" s="818"/>
      <c r="D100" s="818"/>
      <c r="E100" s="818"/>
      <c r="F100" s="818"/>
      <c r="DD100" s="412"/>
      <c r="DE100" s="412"/>
      <c r="DF100" s="412"/>
      <c r="DG100" s="412"/>
      <c r="DH100" s="412"/>
      <c r="DI100" s="412"/>
      <c r="DJ100" s="412"/>
      <c r="DK100" s="412"/>
      <c r="DL100" s="412"/>
      <c r="DM100" s="412"/>
      <c r="DN100" s="412"/>
      <c r="DO100" s="412"/>
      <c r="DP100" s="412"/>
      <c r="DQ100" s="412"/>
      <c r="DR100" s="412"/>
      <c r="DS100" s="412"/>
      <c r="DT100" s="412"/>
      <c r="DU100" s="412"/>
      <c r="DV100" s="413"/>
      <c r="DW100" s="412"/>
      <c r="DX100" s="412"/>
      <c r="DY100" s="412"/>
      <c r="DZ100" s="412"/>
      <c r="EA100" s="412"/>
      <c r="EB100" s="412"/>
      <c r="EC100" s="412"/>
      <c r="ED100" s="412"/>
      <c r="EE100" s="412"/>
      <c r="EF100" s="412"/>
      <c r="EG100" s="412"/>
      <c r="EH100" s="412"/>
      <c r="EI100" s="412"/>
      <c r="EJ100" s="412"/>
      <c r="EK100" s="412"/>
      <c r="EL100" s="412"/>
      <c r="EM100" s="412"/>
      <c r="EN100" s="412"/>
      <c r="EO100" s="412"/>
      <c r="EP100" s="412"/>
      <c r="EQ100" s="412"/>
      <c r="ER100" s="412"/>
      <c r="ES100" s="412"/>
      <c r="ET100" s="412"/>
      <c r="EU100" s="412"/>
      <c r="EV100" s="412"/>
      <c r="EW100" s="412"/>
      <c r="EX100" s="412"/>
      <c r="EY100" s="412"/>
      <c r="EZ100" s="412"/>
      <c r="FA100" s="412"/>
      <c r="FB100" s="412"/>
      <c r="FC100" s="412"/>
      <c r="FD100" s="412"/>
      <c r="FE100" s="412"/>
      <c r="FF100" s="412"/>
      <c r="FG100" s="412"/>
      <c r="FH100" s="412"/>
      <c r="FI100" s="412"/>
      <c r="FJ100" s="412"/>
      <c r="FK100" s="412"/>
      <c r="FL100" s="412"/>
      <c r="FM100" s="412"/>
      <c r="FN100" s="412"/>
      <c r="FO100" s="412"/>
      <c r="FP100" s="412"/>
      <c r="FQ100" s="412"/>
      <c r="FR100" s="412"/>
      <c r="FS100" s="412"/>
      <c r="FT100" s="412"/>
      <c r="FU100" s="412"/>
      <c r="FV100" s="412"/>
      <c r="FW100" s="412"/>
      <c r="FX100" s="412"/>
      <c r="FY100" s="412"/>
      <c r="FZ100" s="412"/>
      <c r="GA100" s="412"/>
      <c r="GB100" s="412"/>
      <c r="GC100" s="412"/>
      <c r="GD100" s="412"/>
      <c r="GE100" s="412"/>
      <c r="GF100" s="412"/>
      <c r="GG100" s="412"/>
      <c r="GH100" s="412"/>
      <c r="GI100" s="412"/>
      <c r="GJ100" s="412"/>
      <c r="GK100" s="412"/>
      <c r="GL100" s="412"/>
      <c r="GM100" s="412"/>
      <c r="GN100" s="412"/>
      <c r="GO100" s="412"/>
      <c r="GP100" s="412"/>
      <c r="GQ100" s="412"/>
      <c r="GR100" s="412"/>
      <c r="GS100" s="412"/>
      <c r="GT100" s="412"/>
      <c r="GU100" s="412"/>
      <c r="GV100" s="412"/>
      <c r="GW100" s="412"/>
      <c r="GX100" s="412"/>
      <c r="GY100" s="412"/>
      <c r="GZ100" s="412"/>
      <c r="HA100" s="412"/>
      <c r="HB100" s="412"/>
      <c r="HC100" s="412"/>
      <c r="HD100" s="412"/>
      <c r="HE100" s="412"/>
      <c r="HF100" s="412"/>
      <c r="HG100" s="412"/>
      <c r="HH100" s="412"/>
      <c r="HI100" s="412"/>
      <c r="HJ100" s="412"/>
      <c r="HK100" s="412"/>
      <c r="HL100" s="412"/>
      <c r="HM100" s="412"/>
      <c r="HN100" s="412"/>
      <c r="HO100" s="412"/>
      <c r="HP100" s="412"/>
      <c r="HQ100" s="412"/>
      <c r="HR100" s="412"/>
      <c r="HS100" s="412"/>
      <c r="HT100" s="412"/>
      <c r="HU100" s="412"/>
      <c r="HV100" s="412"/>
      <c r="HW100" s="412"/>
      <c r="HX100" s="412"/>
      <c r="HY100" s="412"/>
      <c r="HZ100" s="412"/>
      <c r="IA100" s="412"/>
      <c r="IB100" s="412"/>
      <c r="IC100" s="412"/>
      <c r="ID100" s="412"/>
      <c r="IE100" s="412"/>
      <c r="IF100" s="412"/>
      <c r="IG100" s="412"/>
      <c r="IH100" s="412"/>
      <c r="II100" s="412"/>
      <c r="IJ100" s="412"/>
      <c r="IK100" s="412"/>
      <c r="IL100" s="412"/>
      <c r="IM100" s="412"/>
      <c r="IN100" s="412"/>
      <c r="IO100" s="412"/>
      <c r="IP100" s="412"/>
      <c r="IQ100" s="412"/>
      <c r="IR100" s="412"/>
      <c r="IS100" s="412"/>
      <c r="IT100" s="412"/>
      <c r="IU100" s="412"/>
      <c r="IV100" s="412"/>
      <c r="IW100" s="412"/>
      <c r="IX100" s="412"/>
      <c r="IY100" s="412"/>
      <c r="IZ100" s="412"/>
      <c r="JA100" s="412"/>
      <c r="JB100" s="412"/>
      <c r="JC100" s="412"/>
      <c r="JD100" s="412"/>
      <c r="JE100" s="412"/>
      <c r="JF100" s="412"/>
      <c r="JG100" s="412"/>
      <c r="JH100" s="412"/>
      <c r="JI100" s="412"/>
      <c r="JJ100" s="412"/>
      <c r="JK100" s="412"/>
      <c r="JL100" s="412"/>
      <c r="JM100" s="412"/>
      <c r="JN100" s="412"/>
      <c r="JO100" s="412"/>
      <c r="JP100" s="412"/>
      <c r="JQ100" s="412"/>
      <c r="JR100" s="412"/>
      <c r="JS100" s="412"/>
      <c r="JT100" s="412"/>
      <c r="JU100" s="412"/>
      <c r="JV100" s="412"/>
      <c r="JW100" s="412"/>
      <c r="JX100" s="412"/>
      <c r="JY100" s="412"/>
      <c r="JZ100" s="412"/>
      <c r="KA100" s="412"/>
      <c r="KB100" s="412"/>
      <c r="KC100" s="412"/>
      <c r="KD100" s="412"/>
      <c r="KE100" s="412"/>
      <c r="KF100" s="412"/>
      <c r="KG100" s="412"/>
      <c r="KH100" s="412"/>
      <c r="KI100" s="412"/>
      <c r="KJ100" s="412"/>
      <c r="KK100" s="412"/>
      <c r="KL100" s="412"/>
      <c r="KM100" s="412"/>
      <c r="KN100" s="412"/>
      <c r="KO100" s="412"/>
      <c r="KP100" s="412"/>
      <c r="KQ100" s="412"/>
      <c r="KR100" s="412"/>
      <c r="KS100" s="412"/>
      <c r="KT100" s="412"/>
      <c r="KU100" s="412"/>
    </row>
    <row r="101" spans="1:307" s="4" customFormat="1" ht="13" customHeight="1">
      <c r="A101" s="426"/>
      <c r="B101" s="426"/>
      <c r="C101" s="426"/>
      <c r="D101" s="426"/>
      <c r="E101" s="426"/>
      <c r="F101" s="426"/>
      <c r="DV101" s="13"/>
    </row>
    <row r="102" spans="1:307" s="4" customFormat="1" ht="13" customHeight="1">
      <c r="A102" s="7" t="s">
        <v>286</v>
      </c>
      <c r="B102" s="426"/>
      <c r="C102" s="426"/>
      <c r="D102" s="426"/>
      <c r="E102" s="426"/>
      <c r="F102" s="303">
        <v>-0.1</v>
      </c>
      <c r="DF102" s="306">
        <f>DF82*(1+$F102)</f>
        <v>30.42539154266175</v>
      </c>
      <c r="DG102"/>
      <c r="DH102"/>
      <c r="DI102"/>
      <c r="DJ102" s="306">
        <f>DJ82*(1+$F102)</f>
        <v>31.778388449684975</v>
      </c>
      <c r="DK102"/>
      <c r="DL102"/>
      <c r="DM102"/>
      <c r="DN102" s="306">
        <f>DN82*(1+$F102)</f>
        <v>31.289506185730211</v>
      </c>
      <c r="DO102"/>
      <c r="DP102"/>
      <c r="DQ102"/>
      <c r="DR102" s="306">
        <f>DR82*(1+$F102)</f>
        <v>30.347074292127544</v>
      </c>
      <c r="DS102"/>
      <c r="DT102"/>
      <c r="DU102"/>
      <c r="DV102" s="306"/>
      <c r="DW102"/>
      <c r="DX102"/>
      <c r="DY102"/>
      <c r="DZ102" s="306">
        <f>DF102</f>
        <v>30.42539154266175</v>
      </c>
      <c r="EA102"/>
      <c r="EB102"/>
      <c r="EC102"/>
      <c r="ED102" s="306">
        <f>DJ102</f>
        <v>31.778388449684975</v>
      </c>
      <c r="EE102"/>
      <c r="EF102"/>
      <c r="EG102"/>
      <c r="EH102" s="306">
        <f>DN102</f>
        <v>31.289506185730211</v>
      </c>
      <c r="EI102"/>
      <c r="EJ102"/>
      <c r="EK102"/>
      <c r="EL102" s="306">
        <f>DR102</f>
        <v>30.347074292127544</v>
      </c>
      <c r="EM102"/>
      <c r="EN102"/>
      <c r="EO102"/>
      <c r="EP102" s="306"/>
      <c r="EQ102"/>
      <c r="ER102"/>
      <c r="ES102"/>
      <c r="ET102" s="306">
        <f>DZ102</f>
        <v>30.42539154266175</v>
      </c>
      <c r="EU102"/>
      <c r="EV102"/>
      <c r="EW102"/>
      <c r="EX102" s="306">
        <f>ED102</f>
        <v>31.778388449684975</v>
      </c>
      <c r="EY102"/>
      <c r="EZ102"/>
      <c r="FA102"/>
      <c r="FB102" s="306">
        <f>EH102</f>
        <v>31.289506185730211</v>
      </c>
      <c r="FC102"/>
      <c r="FD102"/>
      <c r="FE102"/>
      <c r="FF102" s="306">
        <f>EL102</f>
        <v>30.347074292127544</v>
      </c>
      <c r="FG102"/>
      <c r="FH102"/>
      <c r="FI102"/>
      <c r="FJ102" s="306"/>
      <c r="FK102"/>
      <c r="FL102"/>
      <c r="FM102"/>
      <c r="FN102" s="306">
        <f>ET102</f>
        <v>30.42539154266175</v>
      </c>
      <c r="FO102"/>
      <c r="FP102"/>
      <c r="FQ102"/>
      <c r="FR102" s="306">
        <f>EX102</f>
        <v>31.778388449684975</v>
      </c>
      <c r="FS102"/>
      <c r="FT102"/>
      <c r="FU102"/>
      <c r="FV102" s="306">
        <f>FB102</f>
        <v>31.289506185730211</v>
      </c>
      <c r="FW102"/>
      <c r="FX102"/>
      <c r="FY102"/>
      <c r="FZ102" s="306">
        <f>FF102</f>
        <v>30.347074292127544</v>
      </c>
      <c r="GA102"/>
      <c r="GB102"/>
      <c r="GC102"/>
      <c r="GD102" s="306"/>
      <c r="GE102"/>
      <c r="GF102"/>
      <c r="GG102"/>
      <c r="GH102" s="306">
        <f>FN102</f>
        <v>30.42539154266175</v>
      </c>
      <c r="GI102"/>
      <c r="GJ102"/>
      <c r="GK102"/>
      <c r="GL102" s="306">
        <f>FR102</f>
        <v>31.778388449684975</v>
      </c>
      <c r="GM102"/>
      <c r="GN102"/>
      <c r="GO102"/>
      <c r="GP102" s="306">
        <f>FV102</f>
        <v>31.289506185730211</v>
      </c>
      <c r="GQ102"/>
      <c r="GR102"/>
      <c r="GS102"/>
      <c r="GT102" s="306">
        <f>FZ102</f>
        <v>30.347074292127544</v>
      </c>
      <c r="GU102"/>
      <c r="GV102"/>
      <c r="GW102"/>
      <c r="GX102" s="306"/>
      <c r="GY102"/>
      <c r="GZ102"/>
      <c r="HA102"/>
      <c r="HB102" s="306">
        <f>GH102</f>
        <v>30.42539154266175</v>
      </c>
      <c r="HC102"/>
      <c r="HD102"/>
      <c r="HE102"/>
      <c r="HF102" s="306">
        <f>GL102</f>
        <v>31.778388449684975</v>
      </c>
      <c r="HG102"/>
      <c r="HH102"/>
      <c r="HI102"/>
      <c r="HJ102" s="306">
        <f>GP102</f>
        <v>31.289506185730211</v>
      </c>
      <c r="HK102"/>
      <c r="HL102"/>
      <c r="HM102"/>
      <c r="HN102" s="306">
        <f>GT102</f>
        <v>30.347074292127544</v>
      </c>
      <c r="HO102"/>
      <c r="HP102"/>
      <c r="HQ102"/>
      <c r="HR102" s="306"/>
      <c r="HS102"/>
      <c r="HT102"/>
      <c r="HU102"/>
      <c r="HV102" s="306">
        <f>HB102</f>
        <v>30.42539154266175</v>
      </c>
      <c r="HW102"/>
      <c r="HX102"/>
      <c r="HY102"/>
      <c r="HZ102" s="306">
        <f>HF102</f>
        <v>31.778388449684975</v>
      </c>
      <c r="IA102"/>
      <c r="IB102"/>
      <c r="IC102"/>
      <c r="ID102" s="306">
        <f>HJ102</f>
        <v>31.289506185730211</v>
      </c>
      <c r="IE102"/>
      <c r="IF102"/>
      <c r="IG102"/>
      <c r="IH102" s="306">
        <f>HN102</f>
        <v>30.347074292127544</v>
      </c>
      <c r="II102"/>
      <c r="IJ102"/>
      <c r="IK102"/>
      <c r="IL102" s="306"/>
      <c r="IM102"/>
      <c r="IN102"/>
      <c r="IO102"/>
      <c r="IP102" s="306">
        <f>HV102</f>
        <v>30.42539154266175</v>
      </c>
      <c r="IQ102"/>
      <c r="IR102"/>
      <c r="IS102"/>
      <c r="IT102" s="306">
        <f>HZ102</f>
        <v>31.778388449684975</v>
      </c>
      <c r="IU102"/>
      <c r="IV102"/>
      <c r="IW102"/>
      <c r="IX102" s="306">
        <f>ID102</f>
        <v>31.289506185730211</v>
      </c>
      <c r="IY102"/>
      <c r="IZ102"/>
      <c r="JA102"/>
      <c r="JB102" s="306">
        <f>IH102</f>
        <v>30.347074292127544</v>
      </c>
      <c r="JC102"/>
      <c r="JD102"/>
      <c r="JE102"/>
      <c r="JF102" s="306"/>
      <c r="JG102"/>
      <c r="JH102"/>
      <c r="JI102"/>
      <c r="JJ102" s="306">
        <f>IP102</f>
        <v>30.42539154266175</v>
      </c>
      <c r="JK102"/>
      <c r="JL102"/>
      <c r="JM102"/>
      <c r="JN102" s="306">
        <f>IT102</f>
        <v>31.778388449684975</v>
      </c>
      <c r="JO102"/>
      <c r="JP102"/>
      <c r="JQ102"/>
      <c r="JR102" s="306">
        <f>IX102</f>
        <v>31.289506185730211</v>
      </c>
      <c r="JS102"/>
      <c r="JT102"/>
      <c r="JU102"/>
      <c r="JV102" s="306">
        <f>JB102</f>
        <v>30.347074292127544</v>
      </c>
      <c r="JW102"/>
      <c r="JX102"/>
      <c r="JY102"/>
      <c r="JZ102" s="306"/>
      <c r="KA102"/>
      <c r="KB102"/>
      <c r="KC102"/>
      <c r="KD102" s="306">
        <f>JJ102</f>
        <v>30.42539154266175</v>
      </c>
      <c r="KE102"/>
      <c r="KF102"/>
      <c r="KG102"/>
      <c r="KH102" s="306">
        <f>JN102</f>
        <v>31.778388449684975</v>
      </c>
      <c r="KI102"/>
      <c r="KJ102"/>
      <c r="KK102"/>
      <c r="KL102" s="306">
        <f>JR102</f>
        <v>31.289506185730211</v>
      </c>
      <c r="KM102"/>
      <c r="KN102"/>
      <c r="KO102"/>
      <c r="KP102" s="306">
        <f>JV102</f>
        <v>30.347074292127544</v>
      </c>
      <c r="KQ102"/>
      <c r="KR102"/>
      <c r="KS102"/>
      <c r="KT102" s="306"/>
    </row>
    <row r="103" spans="1:307" s="4" customFormat="1" ht="13" customHeight="1">
      <c r="A103" s="7" t="s">
        <v>287</v>
      </c>
      <c r="B103" s="426"/>
      <c r="C103" s="426"/>
      <c r="D103" s="426"/>
      <c r="E103" s="426"/>
      <c r="F103" s="303">
        <v>-0.1</v>
      </c>
      <c r="DF103" s="306">
        <f>DF83*(1+$F103)</f>
        <v>28.896007566612933</v>
      </c>
      <c r="DG103"/>
      <c r="DH103"/>
      <c r="DI103"/>
      <c r="DJ103" s="306">
        <f>DJ83*(1+$F103)</f>
        <v>29.605753456819215</v>
      </c>
      <c r="DK103"/>
      <c r="DL103"/>
      <c r="DM103"/>
      <c r="DN103" s="306">
        <f>DN83*(1+$F103)</f>
        <v>28.927536417916766</v>
      </c>
      <c r="DO103"/>
      <c r="DP103"/>
      <c r="DQ103"/>
      <c r="DR103" s="306">
        <f>DR83*(1+$F103)</f>
        <v>28.980122154450623</v>
      </c>
      <c r="DS103"/>
      <c r="DT103"/>
      <c r="DU103"/>
      <c r="DV103" s="306"/>
      <c r="DW103"/>
      <c r="DX103"/>
      <c r="DY103"/>
      <c r="DZ103" s="306">
        <f>DF103</f>
        <v>28.896007566612933</v>
      </c>
      <c r="EA103"/>
      <c r="EB103"/>
      <c r="EC103"/>
      <c r="ED103" s="306">
        <f>DJ103</f>
        <v>29.605753456819215</v>
      </c>
      <c r="EE103"/>
      <c r="EF103"/>
      <c r="EG103"/>
      <c r="EH103" s="306">
        <f>DN103</f>
        <v>28.927536417916766</v>
      </c>
      <c r="EI103"/>
      <c r="EJ103"/>
      <c r="EK103"/>
      <c r="EL103" s="306">
        <f>DR103</f>
        <v>28.980122154450623</v>
      </c>
      <c r="EM103"/>
      <c r="EN103"/>
      <c r="EO103"/>
      <c r="EP103" s="306"/>
      <c r="EQ103"/>
      <c r="ER103"/>
      <c r="ES103"/>
      <c r="ET103" s="306">
        <f>DZ103</f>
        <v>28.896007566612933</v>
      </c>
      <c r="EU103"/>
      <c r="EV103"/>
      <c r="EW103"/>
      <c r="EX103" s="306">
        <f>ED103</f>
        <v>29.605753456819215</v>
      </c>
      <c r="EY103"/>
      <c r="EZ103"/>
      <c r="FA103"/>
      <c r="FB103" s="306">
        <f>EH103</f>
        <v>28.927536417916766</v>
      </c>
      <c r="FC103"/>
      <c r="FD103"/>
      <c r="FE103"/>
      <c r="FF103" s="306">
        <f>EL103</f>
        <v>28.980122154450623</v>
      </c>
      <c r="FG103"/>
      <c r="FH103"/>
      <c r="FI103"/>
      <c r="FJ103" s="306"/>
      <c r="FK103"/>
      <c r="FL103"/>
      <c r="FM103"/>
      <c r="FN103" s="306">
        <f>ET103</f>
        <v>28.896007566612933</v>
      </c>
      <c r="FO103"/>
      <c r="FP103"/>
      <c r="FQ103"/>
      <c r="FR103" s="306">
        <f>EX103</f>
        <v>29.605753456819215</v>
      </c>
      <c r="FS103"/>
      <c r="FT103"/>
      <c r="FU103"/>
      <c r="FV103" s="306">
        <f>FB103</f>
        <v>28.927536417916766</v>
      </c>
      <c r="FW103"/>
      <c r="FX103"/>
      <c r="FY103"/>
      <c r="FZ103" s="306">
        <f>FF103</f>
        <v>28.980122154450623</v>
      </c>
      <c r="GA103"/>
      <c r="GB103"/>
      <c r="GC103"/>
      <c r="GD103" s="306"/>
      <c r="GE103"/>
      <c r="GF103"/>
      <c r="GG103"/>
      <c r="GH103" s="306">
        <f>FN103</f>
        <v>28.896007566612933</v>
      </c>
      <c r="GI103"/>
      <c r="GJ103"/>
      <c r="GK103"/>
      <c r="GL103" s="306">
        <f>FR103</f>
        <v>29.605753456819215</v>
      </c>
      <c r="GM103"/>
      <c r="GN103"/>
      <c r="GO103"/>
      <c r="GP103" s="306">
        <f>FV103</f>
        <v>28.927536417916766</v>
      </c>
      <c r="GQ103"/>
      <c r="GR103"/>
      <c r="GS103"/>
      <c r="GT103" s="306">
        <f>FZ103</f>
        <v>28.980122154450623</v>
      </c>
      <c r="GU103"/>
      <c r="GV103"/>
      <c r="GW103"/>
      <c r="GX103" s="306"/>
      <c r="GY103"/>
      <c r="GZ103"/>
      <c r="HA103"/>
      <c r="HB103" s="306">
        <f>GH103</f>
        <v>28.896007566612933</v>
      </c>
      <c r="HC103"/>
      <c r="HD103"/>
      <c r="HE103"/>
      <c r="HF103" s="306">
        <f>GL103</f>
        <v>29.605753456819215</v>
      </c>
      <c r="HG103"/>
      <c r="HH103"/>
      <c r="HI103"/>
      <c r="HJ103" s="306">
        <f>GP103</f>
        <v>28.927536417916766</v>
      </c>
      <c r="HK103"/>
      <c r="HL103"/>
      <c r="HM103"/>
      <c r="HN103" s="306">
        <f>GT103</f>
        <v>28.980122154450623</v>
      </c>
      <c r="HO103"/>
      <c r="HP103"/>
      <c r="HQ103"/>
      <c r="HR103" s="306"/>
      <c r="HS103"/>
      <c r="HT103"/>
      <c r="HU103"/>
      <c r="HV103" s="306">
        <f>HB103</f>
        <v>28.896007566612933</v>
      </c>
      <c r="HW103"/>
      <c r="HX103"/>
      <c r="HY103"/>
      <c r="HZ103" s="306">
        <f>HF103</f>
        <v>29.605753456819215</v>
      </c>
      <c r="IA103"/>
      <c r="IB103"/>
      <c r="IC103"/>
      <c r="ID103" s="306">
        <f>HJ103</f>
        <v>28.927536417916766</v>
      </c>
      <c r="IE103"/>
      <c r="IF103"/>
      <c r="IG103"/>
      <c r="IH103" s="306">
        <f>HN103</f>
        <v>28.980122154450623</v>
      </c>
      <c r="II103"/>
      <c r="IJ103"/>
      <c r="IK103"/>
      <c r="IL103" s="306"/>
      <c r="IM103"/>
      <c r="IN103"/>
      <c r="IO103"/>
      <c r="IP103" s="306">
        <f>HV103</f>
        <v>28.896007566612933</v>
      </c>
      <c r="IQ103"/>
      <c r="IR103"/>
      <c r="IS103"/>
      <c r="IT103" s="306">
        <f>HZ103</f>
        <v>29.605753456819215</v>
      </c>
      <c r="IU103"/>
      <c r="IV103"/>
      <c r="IW103"/>
      <c r="IX103" s="306">
        <f>ID103</f>
        <v>28.927536417916766</v>
      </c>
      <c r="IY103"/>
      <c r="IZ103"/>
      <c r="JA103"/>
      <c r="JB103" s="306">
        <f>IH103</f>
        <v>28.980122154450623</v>
      </c>
      <c r="JC103"/>
      <c r="JD103"/>
      <c r="JE103"/>
      <c r="JF103" s="306"/>
      <c r="JG103"/>
      <c r="JH103"/>
      <c r="JI103"/>
      <c r="JJ103" s="306">
        <f>IP103</f>
        <v>28.896007566612933</v>
      </c>
      <c r="JK103"/>
      <c r="JL103"/>
      <c r="JM103"/>
      <c r="JN103" s="306">
        <f>IT103</f>
        <v>29.605753456819215</v>
      </c>
      <c r="JO103"/>
      <c r="JP103"/>
      <c r="JQ103"/>
      <c r="JR103" s="306">
        <f>IX103</f>
        <v>28.927536417916766</v>
      </c>
      <c r="JS103"/>
      <c r="JT103"/>
      <c r="JU103"/>
      <c r="JV103" s="306">
        <f>JB103</f>
        <v>28.980122154450623</v>
      </c>
      <c r="JW103"/>
      <c r="JX103"/>
      <c r="JY103"/>
      <c r="JZ103" s="306"/>
      <c r="KA103"/>
      <c r="KB103"/>
      <c r="KC103"/>
      <c r="KD103" s="306">
        <f>JJ103</f>
        <v>28.896007566612933</v>
      </c>
      <c r="KE103"/>
      <c r="KF103"/>
      <c r="KG103"/>
      <c r="KH103" s="306">
        <f>JN103</f>
        <v>29.605753456819215</v>
      </c>
      <c r="KI103"/>
      <c r="KJ103"/>
      <c r="KK103"/>
      <c r="KL103" s="306">
        <f>JR103</f>
        <v>28.927536417916766</v>
      </c>
      <c r="KM103"/>
      <c r="KN103"/>
      <c r="KO103"/>
      <c r="KP103" s="306">
        <f>JV103</f>
        <v>28.980122154450623</v>
      </c>
      <c r="KQ103"/>
      <c r="KR103"/>
      <c r="KS103"/>
      <c r="KT103" s="306"/>
    </row>
    <row r="104" spans="1:307">
      <c r="A104" s="7" t="s">
        <v>144</v>
      </c>
      <c r="B104"/>
      <c r="C104"/>
      <c r="D104"/>
      <c r="E104"/>
      <c r="F104" s="303">
        <v>-0.1</v>
      </c>
      <c r="H104"/>
      <c r="AB104"/>
      <c r="AV104"/>
      <c r="BP104"/>
      <c r="CI104"/>
      <c r="CJ104"/>
      <c r="CL104"/>
      <c r="CM104"/>
      <c r="CN104"/>
      <c r="CP104"/>
      <c r="CQ104"/>
      <c r="CR104"/>
      <c r="CT104"/>
      <c r="CU104"/>
      <c r="CV104"/>
      <c r="CX104"/>
      <c r="CY104"/>
      <c r="CZ104"/>
      <c r="DB104"/>
      <c r="DC104"/>
      <c r="DE104"/>
      <c r="DF104" s="306">
        <f>DF84*(1+$F104)</f>
        <v>29.67102934409688</v>
      </c>
      <c r="DH104"/>
      <c r="DI104"/>
      <c r="DJ104" s="306">
        <f>DJ84*(1+$F104)</f>
        <v>28.835406568910734</v>
      </c>
      <c r="DK104"/>
      <c r="DL104"/>
      <c r="DM104"/>
      <c r="DN104" s="306">
        <f>DN84*(1+$F104)</f>
        <v>28.895354271852167</v>
      </c>
      <c r="DO104"/>
      <c r="DP104"/>
      <c r="DQ104"/>
      <c r="DR104" s="306">
        <f>DR84*(1+$F104)</f>
        <v>35.122462330240815</v>
      </c>
      <c r="DV104" s="306"/>
      <c r="DZ104" s="306">
        <f>DF104</f>
        <v>29.67102934409688</v>
      </c>
      <c r="ED104" s="306">
        <f>DJ104</f>
        <v>28.835406568910734</v>
      </c>
      <c r="EH104" s="306">
        <f>DN104</f>
        <v>28.895354271852167</v>
      </c>
      <c r="EL104" s="306">
        <f>DR104</f>
        <v>35.122462330240815</v>
      </c>
      <c r="EP104" s="306"/>
      <c r="ET104" s="306">
        <f>DZ104</f>
        <v>29.67102934409688</v>
      </c>
      <c r="EX104" s="306">
        <f>ED104</f>
        <v>28.835406568910734</v>
      </c>
      <c r="FB104" s="306">
        <f>EH104</f>
        <v>28.895354271852167</v>
      </c>
      <c r="FF104" s="306">
        <f>EL104</f>
        <v>35.122462330240815</v>
      </c>
      <c r="FJ104" s="306"/>
      <c r="FN104" s="306">
        <f>ET104</f>
        <v>29.67102934409688</v>
      </c>
      <c r="FR104" s="306">
        <f>EX104</f>
        <v>28.835406568910734</v>
      </c>
      <c r="FV104" s="306">
        <f>FB104</f>
        <v>28.895354271852167</v>
      </c>
      <c r="FZ104" s="306">
        <f>FF104</f>
        <v>35.122462330240815</v>
      </c>
      <c r="GD104" s="306"/>
      <c r="GH104" s="306">
        <f>FN104</f>
        <v>29.67102934409688</v>
      </c>
      <c r="GL104" s="306">
        <f>FR104</f>
        <v>28.835406568910734</v>
      </c>
      <c r="GP104" s="306">
        <f>FV104</f>
        <v>28.895354271852167</v>
      </c>
      <c r="GT104" s="306">
        <f>FZ104</f>
        <v>35.122462330240815</v>
      </c>
      <c r="GX104" s="306"/>
      <c r="HB104" s="306">
        <f>GH104</f>
        <v>29.67102934409688</v>
      </c>
      <c r="HF104" s="306">
        <f>GL104</f>
        <v>28.835406568910734</v>
      </c>
      <c r="HJ104" s="306">
        <f>GP104</f>
        <v>28.895354271852167</v>
      </c>
      <c r="HN104" s="306">
        <f>GT104</f>
        <v>35.122462330240815</v>
      </c>
      <c r="HR104" s="306"/>
      <c r="HV104" s="306">
        <f>HB104</f>
        <v>29.67102934409688</v>
      </c>
      <c r="HZ104" s="306">
        <f>HF104</f>
        <v>28.835406568910734</v>
      </c>
      <c r="ID104" s="306">
        <f>HJ104</f>
        <v>28.895354271852167</v>
      </c>
      <c r="IH104" s="306">
        <f>HN104</f>
        <v>35.122462330240815</v>
      </c>
      <c r="IL104" s="306"/>
      <c r="IP104" s="306">
        <f>HV104</f>
        <v>29.67102934409688</v>
      </c>
      <c r="IT104" s="306">
        <f>HZ104</f>
        <v>28.835406568910734</v>
      </c>
      <c r="IX104" s="306">
        <f>ID104</f>
        <v>28.895354271852167</v>
      </c>
      <c r="JB104" s="306">
        <f>IH104</f>
        <v>35.122462330240815</v>
      </c>
      <c r="JF104" s="306"/>
      <c r="JJ104" s="306">
        <f>IP104</f>
        <v>29.67102934409688</v>
      </c>
      <c r="JN104" s="306">
        <f>IT104</f>
        <v>28.835406568910734</v>
      </c>
      <c r="JR104" s="306">
        <f>IX104</f>
        <v>28.895354271852167</v>
      </c>
      <c r="JV104" s="306">
        <f>JB104</f>
        <v>35.122462330240815</v>
      </c>
      <c r="JZ104" s="306"/>
      <c r="KD104" s="306">
        <f>JJ104</f>
        <v>29.67102934409688</v>
      </c>
      <c r="KH104" s="306">
        <f>JN104</f>
        <v>28.835406568910734</v>
      </c>
      <c r="KL104" s="306">
        <f>JR104</f>
        <v>28.895354271852167</v>
      </c>
      <c r="KP104" s="306">
        <f>JV104</f>
        <v>35.122462330240815</v>
      </c>
      <c r="KT104" s="306"/>
    </row>
    <row r="105" spans="1:307">
      <c r="A105" s="7" t="s">
        <v>145</v>
      </c>
      <c r="B105"/>
      <c r="C105"/>
      <c r="D105"/>
      <c r="E105"/>
      <c r="F105" s="303">
        <v>-0.1</v>
      </c>
      <c r="H105"/>
      <c r="AB105"/>
      <c r="AV105"/>
      <c r="BP105"/>
      <c r="CI105"/>
      <c r="CJ105"/>
      <c r="CL105"/>
      <c r="CM105"/>
      <c r="CN105"/>
      <c r="CP105"/>
      <c r="CQ105"/>
      <c r="CR105"/>
      <c r="CT105"/>
      <c r="CU105"/>
      <c r="CV105"/>
      <c r="CX105"/>
      <c r="CY105"/>
      <c r="CZ105"/>
      <c r="DB105"/>
      <c r="DC105"/>
      <c r="DE105"/>
      <c r="DF105" s="306">
        <f>DF85*(1+$F105)</f>
        <v>9.9612838411997693</v>
      </c>
      <c r="DH105"/>
      <c r="DI105"/>
      <c r="DJ105" s="306">
        <f>DJ85*(1+$F105)</f>
        <v>10.752006252523058</v>
      </c>
      <c r="DK105"/>
      <c r="DL105"/>
      <c r="DM105"/>
      <c r="DN105" s="306">
        <f>DN85*(1+$F105)</f>
        <v>10.639069077478574</v>
      </c>
      <c r="DO105"/>
      <c r="DP105"/>
      <c r="DQ105"/>
      <c r="DR105" s="306">
        <f>DR85*(1+$F105)</f>
        <v>9.9867676631026487</v>
      </c>
      <c r="DV105" s="306"/>
      <c r="DZ105" s="306">
        <f>DF105</f>
        <v>9.9612838411997693</v>
      </c>
      <c r="ED105" s="306">
        <f>DJ105</f>
        <v>10.752006252523058</v>
      </c>
      <c r="EH105" s="306">
        <f>DN105</f>
        <v>10.639069077478574</v>
      </c>
      <c r="EL105" s="306">
        <f>DR105</f>
        <v>9.9867676631026487</v>
      </c>
      <c r="EP105" s="306"/>
      <c r="ET105" s="306">
        <f>DZ105</f>
        <v>9.9612838411997693</v>
      </c>
      <c r="EX105" s="306">
        <f>ED105</f>
        <v>10.752006252523058</v>
      </c>
      <c r="FB105" s="306">
        <f>EH105</f>
        <v>10.639069077478574</v>
      </c>
      <c r="FF105" s="306">
        <f>EL105</f>
        <v>9.9867676631026487</v>
      </c>
      <c r="FJ105" s="306"/>
      <c r="FN105" s="306">
        <f>ET105</f>
        <v>9.9612838411997693</v>
      </c>
      <c r="FR105" s="306">
        <f>EX105</f>
        <v>10.752006252523058</v>
      </c>
      <c r="FV105" s="306">
        <f>FB105</f>
        <v>10.639069077478574</v>
      </c>
      <c r="FZ105" s="306">
        <f>FF105</f>
        <v>9.9867676631026487</v>
      </c>
      <c r="GD105" s="306"/>
      <c r="GH105" s="306">
        <f>FN105</f>
        <v>9.9612838411997693</v>
      </c>
      <c r="GL105" s="306">
        <f>FR105</f>
        <v>10.752006252523058</v>
      </c>
      <c r="GP105" s="306">
        <f>FV105</f>
        <v>10.639069077478574</v>
      </c>
      <c r="GT105" s="306">
        <f>FZ105</f>
        <v>9.9867676631026487</v>
      </c>
      <c r="GX105" s="306"/>
      <c r="HB105" s="306">
        <f>GH105</f>
        <v>9.9612838411997693</v>
      </c>
      <c r="HF105" s="306">
        <f>GL105</f>
        <v>10.752006252523058</v>
      </c>
      <c r="HJ105" s="306">
        <f>GP105</f>
        <v>10.639069077478574</v>
      </c>
      <c r="HN105" s="306">
        <f>GT105</f>
        <v>9.9867676631026487</v>
      </c>
      <c r="HR105" s="306"/>
      <c r="HV105" s="306">
        <f>HB105</f>
        <v>9.9612838411997693</v>
      </c>
      <c r="HZ105" s="306">
        <f>HF105</f>
        <v>10.752006252523058</v>
      </c>
      <c r="ID105" s="306">
        <f>HJ105</f>
        <v>10.639069077478574</v>
      </c>
      <c r="IH105" s="306">
        <f>HN105</f>
        <v>9.9867676631026487</v>
      </c>
      <c r="IL105" s="306"/>
      <c r="IP105" s="306">
        <f>HV105</f>
        <v>9.9612838411997693</v>
      </c>
      <c r="IT105" s="306">
        <f>HZ105</f>
        <v>10.752006252523058</v>
      </c>
      <c r="IX105" s="306">
        <f>ID105</f>
        <v>10.639069077478574</v>
      </c>
      <c r="JB105" s="306">
        <f>IH105</f>
        <v>9.9867676631026487</v>
      </c>
      <c r="JF105" s="306"/>
      <c r="JJ105" s="306">
        <f>IP105</f>
        <v>9.9612838411997693</v>
      </c>
      <c r="JN105" s="306">
        <f>IT105</f>
        <v>10.752006252523058</v>
      </c>
      <c r="JR105" s="306">
        <f>IX105</f>
        <v>10.639069077478574</v>
      </c>
      <c r="JV105" s="306">
        <f>JB105</f>
        <v>9.9867676631026487</v>
      </c>
      <c r="JZ105" s="306"/>
      <c r="KD105" s="306">
        <f>JJ105</f>
        <v>9.9612838411997693</v>
      </c>
      <c r="KH105" s="306">
        <f>JN105</f>
        <v>10.752006252523058</v>
      </c>
      <c r="KL105" s="306">
        <f>JR105</f>
        <v>10.639069077478574</v>
      </c>
      <c r="KP105" s="306">
        <f>JV105</f>
        <v>9.9867676631026487</v>
      </c>
      <c r="KT105" s="306"/>
    </row>
    <row r="106" spans="1:307">
      <c r="A106" s="7" t="s">
        <v>146</v>
      </c>
      <c r="B106"/>
      <c r="C106"/>
      <c r="D106"/>
      <c r="E106"/>
      <c r="F106" s="303">
        <v>0.1</v>
      </c>
      <c r="H106"/>
      <c r="AB106"/>
      <c r="AV106"/>
      <c r="BP106"/>
      <c r="CI106"/>
      <c r="CJ106"/>
      <c r="CL106"/>
      <c r="CM106"/>
      <c r="CN106"/>
      <c r="CP106"/>
      <c r="CQ106"/>
      <c r="CR106"/>
      <c r="CT106"/>
      <c r="CU106"/>
      <c r="CV106"/>
      <c r="CX106"/>
      <c r="CY106"/>
      <c r="CZ106"/>
      <c r="DB106"/>
      <c r="DC106"/>
      <c r="DE106"/>
      <c r="DF106" s="306">
        <f>DF86*(1+$F106)</f>
        <v>25.49347074540746</v>
      </c>
      <c r="DH106"/>
      <c r="DI106"/>
      <c r="DJ106" s="306">
        <f>DJ86*(1+$F106)</f>
        <v>24.743147303573306</v>
      </c>
      <c r="DK106"/>
      <c r="DL106"/>
      <c r="DM106"/>
      <c r="DN106" s="306">
        <f>DN86*(1+$F106)</f>
        <v>30.148440018862505</v>
      </c>
      <c r="DO106"/>
      <c r="DP106"/>
      <c r="DQ106"/>
      <c r="DR106" s="306">
        <f>DR86*(1+$F106)</f>
        <v>31.140544253596872</v>
      </c>
      <c r="DV106" s="306"/>
      <c r="DZ106" s="306">
        <f>DF106</f>
        <v>25.49347074540746</v>
      </c>
      <c r="ED106" s="306">
        <f>DJ106</f>
        <v>24.743147303573306</v>
      </c>
      <c r="EH106" s="306">
        <f>DN106</f>
        <v>30.148440018862505</v>
      </c>
      <c r="EL106" s="306">
        <f>DR106</f>
        <v>31.140544253596872</v>
      </c>
      <c r="EP106" s="306"/>
      <c r="ET106" s="306">
        <f>DZ106</f>
        <v>25.49347074540746</v>
      </c>
      <c r="EX106" s="306">
        <f>ED106</f>
        <v>24.743147303573306</v>
      </c>
      <c r="FB106" s="306">
        <f>EH106</f>
        <v>30.148440018862505</v>
      </c>
      <c r="FF106" s="306">
        <f>EL106</f>
        <v>31.140544253596872</v>
      </c>
      <c r="FJ106" s="306"/>
      <c r="FN106" s="306">
        <f>ET106</f>
        <v>25.49347074540746</v>
      </c>
      <c r="FR106" s="306">
        <f>EX106</f>
        <v>24.743147303573306</v>
      </c>
      <c r="FV106" s="306">
        <f>FB106</f>
        <v>30.148440018862505</v>
      </c>
      <c r="FZ106" s="306">
        <f>FF106</f>
        <v>31.140544253596872</v>
      </c>
      <c r="GD106" s="306"/>
      <c r="GH106" s="306">
        <f>FN106</f>
        <v>25.49347074540746</v>
      </c>
      <c r="GL106" s="306">
        <f>FR106</f>
        <v>24.743147303573306</v>
      </c>
      <c r="GP106" s="306">
        <f>FV106</f>
        <v>30.148440018862505</v>
      </c>
      <c r="GT106" s="306">
        <f>FZ106</f>
        <v>31.140544253596872</v>
      </c>
      <c r="GX106" s="306"/>
      <c r="HB106" s="306">
        <f>GH106</f>
        <v>25.49347074540746</v>
      </c>
      <c r="HF106" s="306">
        <f>GL106</f>
        <v>24.743147303573306</v>
      </c>
      <c r="HJ106" s="306">
        <f>GP106</f>
        <v>30.148440018862505</v>
      </c>
      <c r="HN106" s="306">
        <f>GT106</f>
        <v>31.140544253596872</v>
      </c>
      <c r="HR106" s="306"/>
      <c r="HV106" s="306">
        <f>HB106</f>
        <v>25.49347074540746</v>
      </c>
      <c r="HZ106" s="306">
        <f>HF106</f>
        <v>24.743147303573306</v>
      </c>
      <c r="ID106" s="306">
        <f>HJ106</f>
        <v>30.148440018862505</v>
      </c>
      <c r="IH106" s="306">
        <f>HN106</f>
        <v>31.140544253596872</v>
      </c>
      <c r="IL106" s="306"/>
      <c r="IP106" s="306">
        <f>HV106</f>
        <v>25.49347074540746</v>
      </c>
      <c r="IT106" s="306">
        <f>HZ106</f>
        <v>24.743147303573306</v>
      </c>
      <c r="IX106" s="306">
        <f>ID106</f>
        <v>30.148440018862505</v>
      </c>
      <c r="JB106" s="306">
        <f>IH106</f>
        <v>31.140544253596872</v>
      </c>
      <c r="JF106" s="306"/>
      <c r="JJ106" s="306">
        <f>IP106</f>
        <v>25.49347074540746</v>
      </c>
      <c r="JN106" s="306">
        <f>IT106</f>
        <v>24.743147303573306</v>
      </c>
      <c r="JR106" s="306">
        <f>IX106</f>
        <v>30.148440018862505</v>
      </c>
      <c r="JV106" s="306">
        <f>JB106</f>
        <v>31.140544253596872</v>
      </c>
      <c r="JZ106" s="306"/>
      <c r="KD106" s="306">
        <f>JJ106</f>
        <v>25.49347074540746</v>
      </c>
      <c r="KH106" s="306">
        <f>JN106</f>
        <v>24.743147303573306</v>
      </c>
      <c r="KL106" s="306">
        <f>JR106</f>
        <v>30.148440018862505</v>
      </c>
      <c r="KP106" s="306">
        <f>JV106</f>
        <v>31.140544253596872</v>
      </c>
      <c r="KT106" s="306"/>
    </row>
    <row r="107" spans="1:307">
      <c r="A107" s="7" t="s">
        <v>237</v>
      </c>
      <c r="B107"/>
      <c r="C107"/>
      <c r="D107"/>
      <c r="E107"/>
      <c r="F107"/>
      <c r="H107"/>
      <c r="AB107"/>
      <c r="AV107"/>
      <c r="BP107"/>
      <c r="CI107"/>
      <c r="CJ107"/>
      <c r="CL107"/>
      <c r="CM107"/>
      <c r="CN107"/>
      <c r="CP107"/>
      <c r="CQ107"/>
      <c r="CR107"/>
      <c r="CT107"/>
      <c r="CU107"/>
      <c r="CV107"/>
      <c r="CX107"/>
      <c r="CY107"/>
      <c r="CZ107"/>
      <c r="DB107"/>
      <c r="DC107"/>
      <c r="DE107"/>
      <c r="DF107" s="303">
        <f>DF87</f>
        <v>0.39120119317287028</v>
      </c>
      <c r="DH107"/>
      <c r="DI107"/>
      <c r="DJ107" s="303">
        <f>DJ87</f>
        <v>0.39414838019462256</v>
      </c>
      <c r="DK107"/>
      <c r="DL107"/>
      <c r="DM107"/>
      <c r="DN107" s="303">
        <f>DN87</f>
        <v>0.37983008795240497</v>
      </c>
      <c r="DO107"/>
      <c r="DP107"/>
      <c r="DQ107"/>
      <c r="DR107" s="303">
        <f>DR87</f>
        <v>0.39096649877039719</v>
      </c>
      <c r="DZ107" s="307">
        <f>(DZ108+1)*DF107</f>
        <v>0.38439846312575449</v>
      </c>
      <c r="ED107" s="307">
        <f>(ED108+1)*DJ107</f>
        <v>0.38726695122021509</v>
      </c>
      <c r="EH107" s="307">
        <f>(EH108+1)*DN107</f>
        <v>0.37908873924211983</v>
      </c>
      <c r="EL107" s="307">
        <f>(EL108+1)*DR107</f>
        <v>0.3818105393059309</v>
      </c>
      <c r="ET107" s="307">
        <f>(ET108+1)*DZ107</f>
        <v>0.37771402805549853</v>
      </c>
      <c r="EX107" s="307">
        <f>(EX108+1)*ED107</f>
        <v>0.38050566498166366</v>
      </c>
      <c r="FB107" s="307">
        <f>(FB108+1)*EH107</f>
        <v>0.37834883748911291</v>
      </c>
      <c r="FF107" s="307">
        <f>(FF108+1)*EL107</f>
        <v>0.37286900126626338</v>
      </c>
      <c r="FN107" s="307">
        <f>(FN108+1)*ET107</f>
        <v>0.37114583089068359</v>
      </c>
      <c r="FR107" s="307">
        <f>(FR108+1)*EX107</f>
        <v>0.37386242390925817</v>
      </c>
      <c r="FV107" s="307">
        <f>(FV108+1)*FB107</f>
        <v>0.37761037986922691</v>
      </c>
      <c r="FZ107" s="307">
        <f>(FZ108+1)*FF107</f>
        <v>0.36413686316264837</v>
      </c>
      <c r="GH107" s="307">
        <f>(GH108+1)*FN107</f>
        <v>0.36469185033100238</v>
      </c>
      <c r="GL107" s="307">
        <f>(GL108+1)*FR107</f>
        <v>0.36733516705471769</v>
      </c>
      <c r="GP107" s="307">
        <f>(GP108+1)*FV107</f>
        <v>0.37687336356381668</v>
      </c>
      <c r="GT107" s="307">
        <f>(GT108+1)*FZ107</f>
        <v>0.35560922110349308</v>
      </c>
      <c r="HB107" s="307">
        <f>(HB108+1)*GH107</f>
        <v>0.35835010022522329</v>
      </c>
      <c r="HF107" s="307">
        <f>(HF108+1)*GL107</f>
        <v>0.36092186945181753</v>
      </c>
      <c r="HJ107" s="307">
        <f>(HJ108+1)*GP107</f>
        <v>0.3761377857597385</v>
      </c>
      <c r="HN107" s="307">
        <f>(HN108+1)*GT107</f>
        <v>0.34728128604037622</v>
      </c>
      <c r="HV107" s="307">
        <f>(HV108+1)*HB107</f>
        <v>0.3521186289599712</v>
      </c>
      <c r="HZ107" s="307">
        <f>(HZ108+1)*HF107</f>
        <v>0.3546205414881794</v>
      </c>
      <c r="ID107" s="307">
        <f>(ID108+1)*HJ107</f>
        <v>0.37540364364933931</v>
      </c>
      <c r="IH107" s="307">
        <f>(IH108+1)*HN107</f>
        <v>0.33914838107856066</v>
      </c>
      <c r="IP107" s="307">
        <f>(IP108+1)*HV107</f>
        <v>0.34599551885913699</v>
      </c>
      <c r="IT107" s="307">
        <f>(IT108+1)*HZ107</f>
        <v>0.34842922828802908</v>
      </c>
      <c r="IX107" s="307">
        <f>(IX108+1)*ID107</f>
        <v>0.37467093443044602</v>
      </c>
      <c r="JB107" s="307">
        <f>(JB108+1)*IH107</f>
        <v>0.33120593885049066</v>
      </c>
      <c r="JJ107" s="307">
        <f>(JJ108+1)*IP107</f>
        <v>0.33997888559373085</v>
      </c>
      <c r="JN107" s="307">
        <f>(JN108+1)*IT107</f>
        <v>0.34234600910573093</v>
      </c>
      <c r="JR107" s="307">
        <f>(JR108+1)*IX107</f>
        <v>0.37393965530635481</v>
      </c>
      <c r="JV107" s="307">
        <f>(JV108+1)*JB107</f>
        <v>0.32344949895079866</v>
      </c>
      <c r="KD107" s="307">
        <f>(KD108+1)*JJ107</f>
        <v>0.33406687760199805</v>
      </c>
      <c r="KH107" s="307">
        <f>(KH108+1)*JN107</f>
        <v>0.33636899672991022</v>
      </c>
      <c r="KL107" s="307">
        <f>(KL108+1)*JR107</f>
        <v>0.37320980348582034</v>
      </c>
      <c r="KP107" s="307">
        <f>(KP108+1)*JV107</f>
        <v>0.31587470543138091</v>
      </c>
    </row>
    <row r="108" spans="1:307">
      <c r="B108" s="7" t="s">
        <v>153</v>
      </c>
      <c r="C108"/>
      <c r="D108"/>
      <c r="E108"/>
      <c r="F108" s="303">
        <v>-0.02</v>
      </c>
      <c r="H108"/>
      <c r="AB108"/>
      <c r="AV108"/>
      <c r="BP108"/>
      <c r="CI108"/>
      <c r="CJ108"/>
      <c r="CL108"/>
      <c r="CM108"/>
      <c r="CN108"/>
      <c r="CP108"/>
      <c r="CQ108"/>
      <c r="CR108"/>
      <c r="CT108"/>
      <c r="CU108"/>
      <c r="CV108"/>
      <c r="CX108"/>
      <c r="CY108"/>
      <c r="CZ108"/>
      <c r="DB108"/>
      <c r="DC108"/>
      <c r="DE108"/>
      <c r="DF108" s="307">
        <f>AVERAGE(CK22,BQ22,AW22,AC22,I22)</f>
        <v>-1.7389338697925888E-2</v>
      </c>
      <c r="DH108"/>
      <c r="DI108"/>
      <c r="DJ108" s="307">
        <f>AVERAGE(CO22,BU22,BA22,AG22,M22)</f>
        <v>-1.7458980729565809E-2</v>
      </c>
      <c r="DK108"/>
      <c r="DL108"/>
      <c r="DM108"/>
      <c r="DN108" s="307">
        <f>AVERAGE(CS22,BY22,BE22,AK22,Q22)</f>
        <v>-1.9517903762748257E-3</v>
      </c>
      <c r="DO108"/>
      <c r="DP108"/>
      <c r="DQ108"/>
      <c r="DR108" s="307">
        <f>AVERAGE(CW22,CC22,BI22,AO22,U22)</f>
        <v>-2.3418782666192933E-2</v>
      </c>
      <c r="DV108" s="304"/>
      <c r="DZ108" s="701">
        <f>DF108</f>
        <v>-1.7389338697925888E-2</v>
      </c>
      <c r="ED108" s="701">
        <f>DJ108</f>
        <v>-1.7458980729565809E-2</v>
      </c>
      <c r="EH108" s="701">
        <f>DN108</f>
        <v>-1.9517903762748257E-3</v>
      </c>
      <c r="EL108" s="701">
        <f>DR108</f>
        <v>-2.3418782666192933E-2</v>
      </c>
      <c r="EP108" s="304"/>
      <c r="ET108" s="701">
        <f>DZ108</f>
        <v>-1.7389338697925888E-2</v>
      </c>
      <c r="EX108" s="701">
        <f>ED108</f>
        <v>-1.7458980729565809E-2</v>
      </c>
      <c r="FB108" s="701">
        <f>EH108</f>
        <v>-1.9517903762748257E-3</v>
      </c>
      <c r="FF108" s="701">
        <f>EL108</f>
        <v>-2.3418782666192933E-2</v>
      </c>
      <c r="FJ108" s="304"/>
      <c r="FN108" s="701">
        <f>ET108</f>
        <v>-1.7389338697925888E-2</v>
      </c>
      <c r="FR108" s="701">
        <f>EX108</f>
        <v>-1.7458980729565809E-2</v>
      </c>
      <c r="FV108" s="701">
        <f>FB108</f>
        <v>-1.9517903762748257E-3</v>
      </c>
      <c r="FZ108" s="701">
        <f>FF108</f>
        <v>-2.3418782666192933E-2</v>
      </c>
      <c r="GD108" s="304"/>
      <c r="GH108" s="701">
        <f>FN108</f>
        <v>-1.7389338697925888E-2</v>
      </c>
      <c r="GL108" s="701">
        <f>FR108</f>
        <v>-1.7458980729565809E-2</v>
      </c>
      <c r="GP108" s="701">
        <f>FV108</f>
        <v>-1.9517903762748257E-3</v>
      </c>
      <c r="GT108" s="701">
        <f>FZ108</f>
        <v>-2.3418782666192933E-2</v>
      </c>
      <c r="GX108" s="304"/>
      <c r="HB108" s="701">
        <f>GH108</f>
        <v>-1.7389338697925888E-2</v>
      </c>
      <c r="HF108" s="701">
        <f>GL108</f>
        <v>-1.7458980729565809E-2</v>
      </c>
      <c r="HJ108" s="701">
        <f>GP108</f>
        <v>-1.9517903762748257E-3</v>
      </c>
      <c r="HN108" s="701">
        <f>GT108</f>
        <v>-2.3418782666192933E-2</v>
      </c>
      <c r="HR108" s="304"/>
      <c r="HV108" s="701">
        <f>HB108</f>
        <v>-1.7389338697925888E-2</v>
      </c>
      <c r="HZ108" s="701">
        <f>HF108</f>
        <v>-1.7458980729565809E-2</v>
      </c>
      <c r="ID108" s="701">
        <f>HJ108</f>
        <v>-1.9517903762748257E-3</v>
      </c>
      <c r="IH108" s="701">
        <f>HN108</f>
        <v>-2.3418782666192933E-2</v>
      </c>
      <c r="IL108" s="304"/>
      <c r="IP108" s="701">
        <f>HV108</f>
        <v>-1.7389338697925888E-2</v>
      </c>
      <c r="IT108" s="701">
        <f>HZ108</f>
        <v>-1.7458980729565809E-2</v>
      </c>
      <c r="IX108" s="701">
        <f>ID108</f>
        <v>-1.9517903762748257E-3</v>
      </c>
      <c r="JB108" s="701">
        <f>IH108</f>
        <v>-2.3418782666192933E-2</v>
      </c>
      <c r="JF108" s="304"/>
      <c r="JJ108" s="701">
        <f>IP108</f>
        <v>-1.7389338697925888E-2</v>
      </c>
      <c r="JN108" s="701">
        <f>IT108</f>
        <v>-1.7458980729565809E-2</v>
      </c>
      <c r="JR108" s="701">
        <f>IX108</f>
        <v>-1.9517903762748257E-3</v>
      </c>
      <c r="JV108" s="701">
        <f>JB108</f>
        <v>-2.3418782666192933E-2</v>
      </c>
      <c r="JZ108" s="304"/>
      <c r="KD108" s="701">
        <f>JJ108</f>
        <v>-1.7389338697925888E-2</v>
      </c>
      <c r="KH108" s="701">
        <f>JN108</f>
        <v>-1.7458980729565809E-2</v>
      </c>
      <c r="KL108" s="701">
        <f>JR108</f>
        <v>-1.9517903762748257E-3</v>
      </c>
      <c r="KP108" s="701">
        <f>JV108</f>
        <v>-2.3418782666192933E-2</v>
      </c>
      <c r="KT108" s="304"/>
    </row>
    <row r="109" spans="1:307">
      <c r="A109" s="7" t="s">
        <v>152</v>
      </c>
      <c r="B109"/>
      <c r="C109"/>
      <c r="D109"/>
      <c r="E109"/>
      <c r="F109"/>
      <c r="H109"/>
      <c r="AB109"/>
      <c r="AV109"/>
      <c r="BP109"/>
      <c r="CI109"/>
      <c r="CJ109"/>
      <c r="CL109"/>
      <c r="CM109"/>
      <c r="CN109"/>
      <c r="CP109"/>
      <c r="CQ109"/>
      <c r="CR109"/>
      <c r="CT109"/>
      <c r="CU109"/>
      <c r="CV109"/>
      <c r="CX109"/>
      <c r="CY109"/>
      <c r="CZ109"/>
      <c r="DB109"/>
      <c r="DC109"/>
      <c r="DE109"/>
      <c r="DF109" s="303">
        <f>DF89</f>
        <v>0.35260178317170066</v>
      </c>
      <c r="DH109"/>
      <c r="DI109"/>
      <c r="DJ109" s="303">
        <f>DJ89</f>
        <v>0.33829911180755234</v>
      </c>
      <c r="DK109"/>
      <c r="DL109"/>
      <c r="DM109"/>
      <c r="DN109" s="303">
        <f>DN89</f>
        <v>0.34368409544450318</v>
      </c>
      <c r="DO109"/>
      <c r="DP109"/>
      <c r="DQ109"/>
      <c r="DR109" s="303">
        <f>DR89</f>
        <v>0.33786215071197168</v>
      </c>
      <c r="DZ109" s="307">
        <f>(DZ110+1)*DF109</f>
        <v>0.35281618499102946</v>
      </c>
      <c r="ED109" s="307">
        <f>(ED110+1)*DJ109</f>
        <v>0.33130562288494619</v>
      </c>
      <c r="EH109" s="307">
        <f>(EH110+1)*DN109</f>
        <v>0.33704302916444329</v>
      </c>
      <c r="EL109" s="307">
        <f>(EL110+1)*DR109</f>
        <v>0.33236680784012979</v>
      </c>
      <c r="ET109" s="307">
        <f>(ET110+1)*DZ109</f>
        <v>0.35303071717878615</v>
      </c>
      <c r="EX109" s="307">
        <f>(EX110+1)*ED109</f>
        <v>0.32445670687312689</v>
      </c>
      <c r="FB109" s="307">
        <f>(FB110+1)*EH109</f>
        <v>0.33053028933859158</v>
      </c>
      <c r="FF109" s="307">
        <f>(FF110+1)*EL109</f>
        <v>0.32696084696391975</v>
      </c>
      <c r="FN109" s="307">
        <f>(FN110+1)*ET109</f>
        <v>0.35324537981424203</v>
      </c>
      <c r="FR109" s="307">
        <f>(FR110+1)*EX109</f>
        <v>0.31774937508836804</v>
      </c>
      <c r="FV109" s="307">
        <f>(FV110+1)*FB109</f>
        <v>0.32414339629302896</v>
      </c>
      <c r="FZ109" s="307">
        <f>(FZ110+1)*FF109</f>
        <v>0.32164281428121683</v>
      </c>
      <c r="GH109" s="307">
        <f>(GH110+1)*FN109</f>
        <v>0.35346017297671678</v>
      </c>
      <c r="GL109" s="307">
        <f>(GL110+1)*FR109</f>
        <v>0.3111807006305124</v>
      </c>
      <c r="GP109" s="307">
        <f>(GP110+1)*FV109</f>
        <v>0.31787991826899764</v>
      </c>
      <c r="GT109" s="307">
        <f>(GT110+1)*FZ109</f>
        <v>0.31641127963605237</v>
      </c>
      <c r="HB109" s="307">
        <f>(HB110+1)*GH109</f>
        <v>0.35367509674557812</v>
      </c>
      <c r="HF109" s="307">
        <f>(HF110+1)*GL109</f>
        <v>0.30474781710575077</v>
      </c>
      <c r="HJ109" s="307">
        <f>(HJ110+1)*GP109</f>
        <v>0.31173747049702816</v>
      </c>
      <c r="HN109" s="307">
        <f>(HN110+1)*GT109</f>
        <v>0.31126483613400802</v>
      </c>
      <c r="HV109" s="307">
        <f>(HV110+1)*HB109</f>
        <v>0.35389015120024214</v>
      </c>
      <c r="HZ109" s="307">
        <f>(HZ110+1)*HF109</f>
        <v>0.29844791737580451</v>
      </c>
      <c r="ID109" s="307">
        <f>(ID110+1)*HJ109</f>
        <v>0.30571371428895749</v>
      </c>
      <c r="IH109" s="307">
        <f>(IH110+1)*HN109</f>
        <v>0.30620209976386553</v>
      </c>
      <c r="IP109" s="307">
        <f>(IP110+1)*HV109</f>
        <v>0.35410533642017322</v>
      </c>
      <c r="IT109" s="307">
        <f>(IT110+1)*HZ109</f>
        <v>0.29227825233296545</v>
      </c>
      <c r="IX109" s="307">
        <f>(IX110+1)*ID109</f>
        <v>0.29980635614749207</v>
      </c>
      <c r="JB109" s="307">
        <f>(JB110+1)*IH109</f>
        <v>0.30122170902541057</v>
      </c>
      <c r="JJ109" s="307">
        <f>(JJ110+1)*IP109</f>
        <v>0.35432065248488398</v>
      </c>
      <c r="JN109" s="307">
        <f>(JN110+1)*IT109</f>
        <v>0.28623612970045892</v>
      </c>
      <c r="JR109" s="307">
        <f>(JR110+1)*IX109</f>
        <v>0.29401314689297697</v>
      </c>
      <c r="JV109" s="307">
        <f>(JV110+1)*JB109</f>
        <v>0.29632232456329011</v>
      </c>
      <c r="KD109" s="307">
        <f>(KD110+1)*JJ109</f>
        <v>0.3545360994739355</v>
      </c>
      <c r="KH109" s="307">
        <f>(KH110+1)*JN109</f>
        <v>0.28031891285760607</v>
      </c>
      <c r="KL109" s="307">
        <f>(KL110+1)*JR109</f>
        <v>0.28833188080703864</v>
      </c>
      <c r="KP109" s="307">
        <f>(KP110+1)*JV109</f>
        <v>0.29150262880682548</v>
      </c>
    </row>
    <row r="110" spans="1:307">
      <c r="A110"/>
      <c r="B110" s="7" t="s">
        <v>154</v>
      </c>
      <c r="C110"/>
      <c r="D110"/>
      <c r="E110"/>
      <c r="F110" s="303">
        <v>-0.02</v>
      </c>
      <c r="H110"/>
      <c r="AB110"/>
      <c r="AV110"/>
      <c r="BP110"/>
      <c r="CI110"/>
      <c r="CJ110"/>
      <c r="CL110"/>
      <c r="CM110"/>
      <c r="CN110"/>
      <c r="CP110"/>
      <c r="CQ110"/>
      <c r="CR110"/>
      <c r="CT110"/>
      <c r="CU110"/>
      <c r="CV110"/>
      <c r="CX110"/>
      <c r="CY110"/>
      <c r="CZ110"/>
      <c r="DB110"/>
      <c r="DC110"/>
      <c r="DE110"/>
      <c r="DF110" s="307">
        <f>AVERAGE(CK24,BQ24,AW24,AC24,I24)</f>
        <v>6.0805653732173837E-4</v>
      </c>
      <c r="DH110"/>
      <c r="DI110"/>
      <c r="DJ110" s="307">
        <f>AVERAGE(CO24,BU24,BA24,AG24,M24)</f>
        <v>-2.0672501577788716E-2</v>
      </c>
      <c r="DK110"/>
      <c r="DL110"/>
      <c r="DM110"/>
      <c r="DN110" s="307">
        <f>AVERAGE(CS24,BY24,BE24,AK24,Q24)</f>
        <v>-1.932317022546734E-2</v>
      </c>
      <c r="DO110"/>
      <c r="DP110"/>
      <c r="DQ110"/>
      <c r="DR110" s="307">
        <f>AVERAGE(CW24,CC24,BI24,AO24,U24)</f>
        <v>-1.6265044368721504E-2</v>
      </c>
      <c r="DV110" s="304"/>
      <c r="DZ110" s="701">
        <f>DF110</f>
        <v>6.0805653732173837E-4</v>
      </c>
      <c r="ED110" s="701">
        <f>DJ110</f>
        <v>-2.0672501577788716E-2</v>
      </c>
      <c r="EH110" s="701">
        <f>DN110</f>
        <v>-1.932317022546734E-2</v>
      </c>
      <c r="EL110" s="701">
        <f>DR110</f>
        <v>-1.6265044368721504E-2</v>
      </c>
      <c r="EP110" s="304"/>
      <c r="ET110" s="701">
        <f>DZ110</f>
        <v>6.0805653732173837E-4</v>
      </c>
      <c r="EX110" s="701">
        <f>ED110</f>
        <v>-2.0672501577788716E-2</v>
      </c>
      <c r="FB110" s="701">
        <f>EH110</f>
        <v>-1.932317022546734E-2</v>
      </c>
      <c r="FF110" s="701">
        <f>EL110</f>
        <v>-1.6265044368721504E-2</v>
      </c>
      <c r="FJ110" s="304"/>
      <c r="FN110" s="701">
        <f>ET110</f>
        <v>6.0805653732173837E-4</v>
      </c>
      <c r="FR110" s="701">
        <f>EX110</f>
        <v>-2.0672501577788716E-2</v>
      </c>
      <c r="FV110" s="701">
        <f>FB110</f>
        <v>-1.932317022546734E-2</v>
      </c>
      <c r="FZ110" s="701">
        <f>FF110</f>
        <v>-1.6265044368721504E-2</v>
      </c>
      <c r="GD110" s="304"/>
      <c r="GH110" s="701">
        <f>FN110</f>
        <v>6.0805653732173837E-4</v>
      </c>
      <c r="GL110" s="701">
        <f>FR110</f>
        <v>-2.0672501577788716E-2</v>
      </c>
      <c r="GP110" s="701">
        <f>FV110</f>
        <v>-1.932317022546734E-2</v>
      </c>
      <c r="GT110" s="701">
        <f>FZ110</f>
        <v>-1.6265044368721504E-2</v>
      </c>
      <c r="GX110" s="304"/>
      <c r="HB110" s="701">
        <f>GH110</f>
        <v>6.0805653732173837E-4</v>
      </c>
      <c r="HF110" s="701">
        <f>GL110</f>
        <v>-2.0672501577788716E-2</v>
      </c>
      <c r="HJ110" s="701">
        <f>GP110</f>
        <v>-1.932317022546734E-2</v>
      </c>
      <c r="HN110" s="701">
        <f>GT110</f>
        <v>-1.6265044368721504E-2</v>
      </c>
      <c r="HR110" s="304"/>
      <c r="HV110" s="701">
        <f>HB110</f>
        <v>6.0805653732173837E-4</v>
      </c>
      <c r="HZ110" s="701">
        <f>HF110</f>
        <v>-2.0672501577788716E-2</v>
      </c>
      <c r="ID110" s="701">
        <f>HJ110</f>
        <v>-1.932317022546734E-2</v>
      </c>
      <c r="IH110" s="701">
        <f>HN110</f>
        <v>-1.6265044368721504E-2</v>
      </c>
      <c r="IL110" s="304"/>
      <c r="IP110" s="701">
        <f>HV110</f>
        <v>6.0805653732173837E-4</v>
      </c>
      <c r="IT110" s="701">
        <f>HZ110</f>
        <v>-2.0672501577788716E-2</v>
      </c>
      <c r="IX110" s="701">
        <f>ID110</f>
        <v>-1.932317022546734E-2</v>
      </c>
      <c r="JB110" s="701">
        <f>IH110</f>
        <v>-1.6265044368721504E-2</v>
      </c>
      <c r="JF110" s="304"/>
      <c r="JJ110" s="701">
        <f>IP110</f>
        <v>6.0805653732173837E-4</v>
      </c>
      <c r="JN110" s="701">
        <f>IT110</f>
        <v>-2.0672501577788716E-2</v>
      </c>
      <c r="JR110" s="701">
        <f>IX110</f>
        <v>-1.932317022546734E-2</v>
      </c>
      <c r="JV110" s="701">
        <f>JB110</f>
        <v>-1.6265044368721504E-2</v>
      </c>
      <c r="JZ110" s="304"/>
      <c r="KD110" s="701">
        <f>JJ110</f>
        <v>6.0805653732173837E-4</v>
      </c>
      <c r="KH110" s="701">
        <f>JN110</f>
        <v>-2.0672501577788716E-2</v>
      </c>
      <c r="KL110" s="701">
        <f>JR110</f>
        <v>-1.932317022546734E-2</v>
      </c>
      <c r="KP110" s="701">
        <f>JV110</f>
        <v>-1.6265044368721504E-2</v>
      </c>
      <c r="KT110" s="304"/>
    </row>
    <row r="111" spans="1:307">
      <c r="A111" t="s">
        <v>300</v>
      </c>
      <c r="C111"/>
      <c r="D111"/>
      <c r="E111"/>
      <c r="F111" s="303">
        <v>0.01</v>
      </c>
      <c r="H111"/>
      <c r="AB111"/>
      <c r="AV111"/>
      <c r="BP111"/>
      <c r="CI111"/>
      <c r="CJ111"/>
      <c r="CL111"/>
      <c r="CM111"/>
      <c r="CN111"/>
      <c r="CP111"/>
      <c r="CQ111"/>
      <c r="CR111"/>
      <c r="CT111"/>
      <c r="CU111"/>
      <c r="CV111"/>
      <c r="CX111"/>
      <c r="CY111"/>
      <c r="CZ111"/>
      <c r="DB111"/>
      <c r="DC111"/>
      <c r="DE111"/>
      <c r="DF111" s="304">
        <f>DF91+$F111</f>
        <v>2.5000000000000001E-2</v>
      </c>
      <c r="DH111"/>
      <c r="DI111"/>
      <c r="DJ111" s="304">
        <f>DJ91+$F111</f>
        <v>2.5000000000000001E-2</v>
      </c>
      <c r="DK111"/>
      <c r="DL111"/>
      <c r="DM111"/>
      <c r="DN111" s="304">
        <f>DN91+$F111</f>
        <v>2.5000000000000001E-2</v>
      </c>
      <c r="DO111"/>
      <c r="DP111"/>
      <c r="DQ111"/>
      <c r="DR111" s="304">
        <f>DR91+$F111</f>
        <v>2.5000000000000001E-2</v>
      </c>
      <c r="DV111" s="304"/>
      <c r="DZ111" s="304">
        <f>DZ91+$F111</f>
        <v>2.5000000000000001E-2</v>
      </c>
      <c r="ED111" s="304">
        <f>ED91+$F111</f>
        <v>2.5000000000000001E-2</v>
      </c>
      <c r="EH111" s="304">
        <f>EH91+$F111</f>
        <v>2.5000000000000001E-2</v>
      </c>
      <c r="EL111" s="304">
        <f>EL91+$F111</f>
        <v>2.5000000000000001E-2</v>
      </c>
      <c r="EP111" s="304"/>
      <c r="ET111" s="304">
        <f>ET91+$F111</f>
        <v>0.04</v>
      </c>
      <c r="EX111" s="304">
        <f>EX91+$F111</f>
        <v>0.04</v>
      </c>
      <c r="FB111" s="304">
        <f>FB91+$F111</f>
        <v>0.04</v>
      </c>
      <c r="FF111" s="304">
        <f>FF91+$F111</f>
        <v>0.04</v>
      </c>
      <c r="FJ111" s="304"/>
      <c r="FN111" s="304">
        <f>FN91+$F111</f>
        <v>0.04</v>
      </c>
      <c r="FR111" s="304">
        <f>FR91+$F111</f>
        <v>0.04</v>
      </c>
      <c r="FV111" s="304">
        <f>FV91+$F111</f>
        <v>0.04</v>
      </c>
      <c r="FZ111" s="304">
        <f>FZ91+$F111</f>
        <v>0.04</v>
      </c>
      <c r="GD111" s="304"/>
      <c r="GH111" s="304">
        <f>GH91+$F111</f>
        <v>0.04</v>
      </c>
      <c r="GL111" s="304">
        <f>GL91+$F111</f>
        <v>0.04</v>
      </c>
      <c r="GP111" s="304">
        <f>GP91+$F111</f>
        <v>0.04</v>
      </c>
      <c r="GT111" s="304">
        <f>GT91+$F111</f>
        <v>0.04</v>
      </c>
      <c r="GX111" s="304"/>
      <c r="HB111" s="304">
        <f>HB91+$F111</f>
        <v>2.5000000000000001E-2</v>
      </c>
      <c r="HF111" s="304">
        <f>HF91+$F111</f>
        <v>2.5000000000000001E-2</v>
      </c>
      <c r="HJ111" s="304">
        <f>HJ91+$F111</f>
        <v>2.5000000000000001E-2</v>
      </c>
      <c r="HN111" s="304">
        <f>HN91+$F111</f>
        <v>2.5000000000000001E-2</v>
      </c>
      <c r="HR111" s="304"/>
      <c r="HV111" s="304">
        <f>HV91+$F111</f>
        <v>2.5000000000000001E-2</v>
      </c>
      <c r="HZ111" s="304">
        <f>HZ91+$F111</f>
        <v>2.5000000000000001E-2</v>
      </c>
      <c r="ID111" s="304">
        <f>ID91+$F111</f>
        <v>2.5000000000000001E-2</v>
      </c>
      <c r="IH111" s="304">
        <f>IH91+$F111</f>
        <v>2.5000000000000001E-2</v>
      </c>
      <c r="IL111" s="304"/>
      <c r="IP111" s="304">
        <f>IP91+$F111</f>
        <v>2.5000000000000001E-2</v>
      </c>
      <c r="IT111" s="304">
        <f>IT91+$F111</f>
        <v>2.5000000000000001E-2</v>
      </c>
      <c r="IX111" s="304">
        <f>IX91+$F111</f>
        <v>2.5000000000000001E-2</v>
      </c>
      <c r="JB111" s="304">
        <f>JB91+$F111</f>
        <v>2.5000000000000001E-2</v>
      </c>
      <c r="JF111" s="304"/>
      <c r="JJ111" s="304">
        <f>JJ91+$F111</f>
        <v>2.5000000000000001E-2</v>
      </c>
      <c r="JN111" s="304">
        <f>JN91+$F111</f>
        <v>2.5000000000000001E-2</v>
      </c>
      <c r="JR111" s="304">
        <f>JR91+$F111</f>
        <v>2.5000000000000001E-2</v>
      </c>
      <c r="JV111" s="304">
        <f>JV91+$F111</f>
        <v>2.5000000000000001E-2</v>
      </c>
      <c r="JZ111" s="304"/>
      <c r="KD111" s="304">
        <f>KD91+$F111</f>
        <v>2.5000000000000001E-2</v>
      </c>
      <c r="KH111" s="304">
        <f>KH91+$F111</f>
        <v>2.5000000000000001E-2</v>
      </c>
      <c r="KL111" s="304">
        <f>KL91+$F111</f>
        <v>2.5000000000000001E-2</v>
      </c>
      <c r="KP111" s="304">
        <f>KP91+$F111</f>
        <v>2.5000000000000001E-2</v>
      </c>
      <c r="KT111" s="304"/>
    </row>
    <row r="112" spans="1:307">
      <c r="A112" s="7" t="s">
        <v>307</v>
      </c>
      <c r="C112"/>
      <c r="D112"/>
      <c r="E112"/>
      <c r="F112" s="303">
        <v>-0.15</v>
      </c>
      <c r="H112"/>
      <c r="AB112"/>
      <c r="AV112"/>
      <c r="BP112"/>
      <c r="CI112"/>
      <c r="CJ112"/>
      <c r="CL112"/>
      <c r="CM112"/>
      <c r="CN112"/>
      <c r="CP112"/>
      <c r="CQ112"/>
      <c r="CR112"/>
      <c r="CT112"/>
      <c r="CU112"/>
      <c r="CV112"/>
      <c r="CX112"/>
      <c r="CY112"/>
      <c r="CZ112"/>
      <c r="DB112"/>
      <c r="DC112"/>
      <c r="DE112"/>
      <c r="DF112" s="303">
        <f>DF92+$F112</f>
        <v>0.67133947459323973</v>
      </c>
      <c r="DG112" s="303"/>
      <c r="DH112" s="303"/>
      <c r="DI112" s="303"/>
      <c r="DJ112" s="303">
        <f>DJ92+$F112</f>
        <v>0.72334881638629533</v>
      </c>
      <c r="DK112" s="303"/>
      <c r="DL112" s="303"/>
      <c r="DM112" s="303"/>
      <c r="DN112" s="303">
        <f>DN92+$F112</f>
        <v>0.7012829608166129</v>
      </c>
      <c r="DO112" s="303"/>
      <c r="DP112" s="303"/>
      <c r="DQ112" s="303"/>
      <c r="DR112" s="303">
        <f>DR92+$F112</f>
        <v>0.71030187573357118</v>
      </c>
      <c r="DS112" s="303"/>
      <c r="DT112" s="303"/>
      <c r="DU112" s="303"/>
      <c r="DV112" s="303"/>
      <c r="DW112" s="303"/>
      <c r="DX112" s="303"/>
      <c r="DY112" s="303"/>
      <c r="DZ112" s="303">
        <f>DZ92+$F112</f>
        <v>0.67133947459323973</v>
      </c>
      <c r="EA112" s="303"/>
      <c r="EB112" s="303"/>
      <c r="EC112" s="303"/>
      <c r="ED112" s="303">
        <f>ED92+$F112</f>
        <v>0.72334881638629533</v>
      </c>
      <c r="EE112" s="303"/>
      <c r="EF112" s="303"/>
      <c r="EG112" s="303"/>
      <c r="EH112" s="303">
        <f>EH92+$F112</f>
        <v>0.7012829608166129</v>
      </c>
      <c r="EI112" s="303"/>
      <c r="EJ112" s="303"/>
      <c r="EK112" s="303"/>
      <c r="EL112" s="303">
        <f>EL92+$F112</f>
        <v>0.71030187573357118</v>
      </c>
      <c r="EM112" s="303"/>
      <c r="EN112" s="303"/>
      <c r="EO112" s="303"/>
      <c r="EP112" s="303"/>
      <c r="EQ112" s="303"/>
      <c r="ER112" s="303"/>
      <c r="ES112" s="303"/>
      <c r="ET112" s="303">
        <f>ET92+$F112</f>
        <v>0.67133947459323973</v>
      </c>
      <c r="EU112" s="303"/>
      <c r="EV112" s="303"/>
      <c r="EW112" s="303"/>
      <c r="EX112" s="303">
        <f>EX92+$F112</f>
        <v>0.72334881638629533</v>
      </c>
      <c r="EY112" s="303"/>
      <c r="EZ112" s="303"/>
      <c r="FA112" s="303"/>
      <c r="FB112" s="303">
        <f>FB92+$F112</f>
        <v>0.7012829608166129</v>
      </c>
      <c r="FC112" s="303"/>
      <c r="FD112" s="303"/>
      <c r="FE112" s="303"/>
      <c r="FF112" s="303">
        <f>FF92+$F112</f>
        <v>0.71030187573357118</v>
      </c>
      <c r="FG112" s="303"/>
      <c r="FH112" s="303"/>
      <c r="FI112" s="303"/>
      <c r="FJ112" s="303"/>
      <c r="FK112" s="303"/>
      <c r="FL112" s="303"/>
      <c r="FM112" s="303"/>
      <c r="FN112" s="303">
        <f>FN92+$F112</f>
        <v>0.67133947459323973</v>
      </c>
      <c r="FO112" s="303"/>
      <c r="FP112" s="303"/>
      <c r="FQ112" s="303"/>
      <c r="FR112" s="303">
        <f>FR92+$F112</f>
        <v>0.72334881638629533</v>
      </c>
      <c r="FS112" s="303"/>
      <c r="FT112" s="303"/>
      <c r="FU112" s="303"/>
      <c r="FV112" s="303">
        <f>FV92+$F112</f>
        <v>0.7012829608166129</v>
      </c>
      <c r="FW112" s="303"/>
      <c r="FX112" s="303"/>
      <c r="FY112" s="303"/>
      <c r="FZ112" s="303">
        <f>FZ92+$F112</f>
        <v>0.71030187573357118</v>
      </c>
      <c r="GA112" s="303"/>
      <c r="GB112" s="303"/>
      <c r="GC112" s="303"/>
      <c r="GD112" s="303"/>
      <c r="GE112" s="303"/>
      <c r="GF112" s="303"/>
      <c r="GG112" s="303"/>
      <c r="GH112" s="303">
        <f>GH92+$F112</f>
        <v>0.67133947459323973</v>
      </c>
      <c r="GI112" s="303"/>
      <c r="GJ112" s="303"/>
      <c r="GK112" s="303"/>
      <c r="GL112" s="303">
        <f>GL92+$F112</f>
        <v>0.72334881638629533</v>
      </c>
      <c r="GM112" s="303"/>
      <c r="GN112" s="303"/>
      <c r="GO112" s="303"/>
      <c r="GP112" s="303">
        <f>GP92+$F112</f>
        <v>0.7012829608166129</v>
      </c>
      <c r="GQ112" s="303"/>
      <c r="GR112" s="303"/>
      <c r="GS112" s="303"/>
      <c r="GT112" s="303">
        <f>GT92+$F112</f>
        <v>0.71030187573357118</v>
      </c>
      <c r="GU112" s="303"/>
      <c r="GV112" s="303"/>
      <c r="GW112" s="303"/>
      <c r="GX112" s="303"/>
      <c r="GY112" s="303"/>
      <c r="GZ112" s="303"/>
      <c r="HA112" s="303"/>
      <c r="HB112" s="303">
        <f>HB92+$F112</f>
        <v>0.67133947459323973</v>
      </c>
      <c r="HC112" s="303"/>
      <c r="HD112" s="303"/>
      <c r="HE112" s="303"/>
      <c r="HF112" s="303">
        <f>HF92+$F112</f>
        <v>0.72334881638629533</v>
      </c>
      <c r="HG112" s="303"/>
      <c r="HH112" s="303"/>
      <c r="HI112" s="303"/>
      <c r="HJ112" s="303">
        <f>HJ92+$F112</f>
        <v>0.7012829608166129</v>
      </c>
      <c r="HK112" s="303"/>
      <c r="HL112" s="303"/>
      <c r="HM112" s="303"/>
      <c r="HN112" s="303">
        <f>HN92+$F112</f>
        <v>0.71030187573357118</v>
      </c>
      <c r="HO112" s="303"/>
      <c r="HP112" s="303"/>
      <c r="HQ112" s="303"/>
      <c r="HR112" s="303"/>
      <c r="HS112" s="303"/>
      <c r="HT112" s="303"/>
      <c r="HU112" s="303"/>
      <c r="HV112" s="303">
        <f>HV92+$F112</f>
        <v>0.67133947459323973</v>
      </c>
      <c r="HW112" s="303"/>
      <c r="HX112" s="303"/>
      <c r="HY112" s="303"/>
      <c r="HZ112" s="303">
        <f>HZ92+$F112</f>
        <v>0.72334881638629533</v>
      </c>
      <c r="IA112" s="303"/>
      <c r="IB112" s="303"/>
      <c r="IC112" s="303"/>
      <c r="ID112" s="303">
        <f>ID92+$F112</f>
        <v>0.7012829608166129</v>
      </c>
      <c r="IE112" s="303"/>
      <c r="IF112" s="303"/>
      <c r="IG112" s="303"/>
      <c r="IH112" s="303">
        <f>IH92+$F112</f>
        <v>0.71030187573357118</v>
      </c>
      <c r="II112" s="303"/>
      <c r="IJ112" s="303"/>
      <c r="IK112" s="303"/>
      <c r="IL112" s="303"/>
      <c r="IM112" s="303"/>
      <c r="IN112" s="303"/>
      <c r="IO112" s="303"/>
      <c r="IP112" s="303">
        <f>IP92+$F112</f>
        <v>0.67133947459323973</v>
      </c>
      <c r="IQ112" s="303"/>
      <c r="IR112" s="303"/>
      <c r="IS112" s="303"/>
      <c r="IT112" s="303">
        <f>IT92+$F112</f>
        <v>0.72334881638629533</v>
      </c>
      <c r="IU112" s="303"/>
      <c r="IV112" s="303"/>
      <c r="IW112" s="303"/>
      <c r="IX112" s="303">
        <f>IX92+$F112</f>
        <v>0.7012829608166129</v>
      </c>
      <c r="IY112" s="303"/>
      <c r="IZ112" s="303"/>
      <c r="JA112" s="303"/>
      <c r="JB112" s="303">
        <f>JB92+$F112</f>
        <v>0.71030187573357118</v>
      </c>
      <c r="JC112" s="303"/>
      <c r="JD112" s="303"/>
      <c r="JE112" s="303"/>
      <c r="JF112" s="303"/>
      <c r="JG112" s="303"/>
      <c r="JH112" s="303"/>
      <c r="JI112" s="303"/>
      <c r="JJ112" s="303">
        <f>JJ92+$F112</f>
        <v>0.67133947459323973</v>
      </c>
      <c r="JK112" s="303"/>
      <c r="JL112" s="303"/>
      <c r="JM112" s="303"/>
      <c r="JN112" s="303">
        <f>JN92+$F112</f>
        <v>0.72334881638629533</v>
      </c>
      <c r="JO112" s="303"/>
      <c r="JP112" s="303"/>
      <c r="JQ112" s="303"/>
      <c r="JR112" s="303">
        <f>JR92+$F112</f>
        <v>0.7012829608166129</v>
      </c>
      <c r="JS112" s="303"/>
      <c r="JT112" s="303"/>
      <c r="JU112" s="303"/>
      <c r="JV112" s="303">
        <f>JV92+$F112</f>
        <v>0.71030187573357118</v>
      </c>
      <c r="JW112" s="303"/>
      <c r="JX112" s="303"/>
      <c r="JY112" s="303"/>
      <c r="JZ112" s="303"/>
      <c r="KA112" s="303"/>
      <c r="KB112" s="303"/>
      <c r="KC112" s="303"/>
      <c r="KD112" s="303">
        <f>KD92+$F112</f>
        <v>0.67133947459323973</v>
      </c>
      <c r="KE112" s="303"/>
      <c r="KF112" s="303"/>
      <c r="KG112" s="303"/>
      <c r="KH112" s="303">
        <f>KH92+$F112</f>
        <v>0.72334881638629533</v>
      </c>
      <c r="KI112" s="303"/>
      <c r="KJ112" s="303"/>
      <c r="KK112" s="303"/>
      <c r="KL112" s="303">
        <f>KL92+$F112</f>
        <v>0.7012829608166129</v>
      </c>
      <c r="KM112" s="303"/>
      <c r="KN112" s="303"/>
      <c r="KO112" s="303"/>
      <c r="KP112" s="303">
        <f>KP92+$F112</f>
        <v>0.71030187573357118</v>
      </c>
      <c r="KT112" s="304"/>
    </row>
    <row r="113" spans="1:307">
      <c r="A113" s="7" t="s">
        <v>308</v>
      </c>
      <c r="C113"/>
      <c r="D113"/>
      <c r="E113"/>
      <c r="F113" s="303">
        <v>-0.15</v>
      </c>
      <c r="H113"/>
      <c r="AB113"/>
      <c r="AV113"/>
      <c r="BP113"/>
      <c r="CI113"/>
      <c r="CJ113"/>
      <c r="CL113"/>
      <c r="CM113"/>
      <c r="CN113"/>
      <c r="CP113"/>
      <c r="CQ113"/>
      <c r="CR113"/>
      <c r="CT113"/>
      <c r="CU113"/>
      <c r="CV113"/>
      <c r="CX113"/>
      <c r="CY113"/>
      <c r="CZ113"/>
      <c r="DB113"/>
      <c r="DC113"/>
      <c r="DE113"/>
      <c r="DF113" s="303">
        <f>DF93+$F113</f>
        <v>0.42477228787816923</v>
      </c>
      <c r="DG113" s="303"/>
      <c r="DH113" s="303"/>
      <c r="DI113" s="303"/>
      <c r="DJ113" s="303">
        <f>DJ93+$F113</f>
        <v>0.45761665749324298</v>
      </c>
      <c r="DK113" s="303"/>
      <c r="DL113" s="303"/>
      <c r="DM113" s="303"/>
      <c r="DN113" s="303">
        <f>DN93+$F113</f>
        <v>0.43825591676158016</v>
      </c>
      <c r="DO113" s="303"/>
      <c r="DP113" s="303"/>
      <c r="DQ113" s="303"/>
      <c r="DR113" s="303">
        <f>DR93+$F113</f>
        <v>0.4670833010350115</v>
      </c>
      <c r="DS113" s="303"/>
      <c r="DT113" s="303"/>
      <c r="DU113" s="303"/>
      <c r="DV113" s="303"/>
      <c r="DW113" s="303"/>
      <c r="DX113" s="303"/>
      <c r="DY113" s="303"/>
      <c r="DZ113" s="303">
        <f>DZ93+$F113</f>
        <v>0.42477228787816923</v>
      </c>
      <c r="EA113" s="303"/>
      <c r="EB113" s="303"/>
      <c r="EC113" s="303"/>
      <c r="ED113" s="303">
        <f>ED93+$F113</f>
        <v>0.45761665749324298</v>
      </c>
      <c r="EE113" s="303"/>
      <c r="EF113" s="303"/>
      <c r="EG113" s="303"/>
      <c r="EH113" s="303">
        <f>EH93+$F113</f>
        <v>0.43825591676158016</v>
      </c>
      <c r="EI113" s="303"/>
      <c r="EJ113" s="303"/>
      <c r="EK113" s="303"/>
      <c r="EL113" s="303">
        <f>EL93+$F113</f>
        <v>0.4670833010350115</v>
      </c>
      <c r="EM113" s="303"/>
      <c r="EN113" s="303"/>
      <c r="EO113" s="303"/>
      <c r="EP113" s="303"/>
      <c r="EQ113" s="303"/>
      <c r="ER113" s="303"/>
      <c r="ES113" s="303"/>
      <c r="ET113" s="303">
        <f>ET93+$F113</f>
        <v>0.42477228787816923</v>
      </c>
      <c r="EU113" s="303"/>
      <c r="EV113" s="303"/>
      <c r="EW113" s="303"/>
      <c r="EX113" s="303">
        <f>EX93+$F113</f>
        <v>0.45761665749324298</v>
      </c>
      <c r="EY113" s="303"/>
      <c r="EZ113" s="303"/>
      <c r="FA113" s="303"/>
      <c r="FB113" s="303">
        <f>FB93+$F113</f>
        <v>0.43825591676158016</v>
      </c>
      <c r="FC113" s="303"/>
      <c r="FD113" s="303"/>
      <c r="FE113" s="303"/>
      <c r="FF113" s="303">
        <f>FF93+$F113</f>
        <v>0.4670833010350115</v>
      </c>
      <c r="FG113" s="303"/>
      <c r="FH113" s="303"/>
      <c r="FI113" s="303"/>
      <c r="FJ113" s="303"/>
      <c r="FK113" s="303"/>
      <c r="FL113" s="303"/>
      <c r="FM113" s="303"/>
      <c r="FN113" s="303">
        <f>FN93+$F113</f>
        <v>0.42477228787816923</v>
      </c>
      <c r="FO113" s="303"/>
      <c r="FP113" s="303"/>
      <c r="FQ113" s="303"/>
      <c r="FR113" s="303">
        <f>FR93+$F113</f>
        <v>0.45761665749324298</v>
      </c>
      <c r="FS113" s="303"/>
      <c r="FT113" s="303"/>
      <c r="FU113" s="303"/>
      <c r="FV113" s="303">
        <f>FV93+$F113</f>
        <v>0.43825591676158016</v>
      </c>
      <c r="FW113" s="303"/>
      <c r="FX113" s="303"/>
      <c r="FY113" s="303"/>
      <c r="FZ113" s="303">
        <f>FZ93+$F113</f>
        <v>0.4670833010350115</v>
      </c>
      <c r="GA113" s="303"/>
      <c r="GB113" s="303"/>
      <c r="GC113" s="303"/>
      <c r="GD113" s="303"/>
      <c r="GE113" s="303"/>
      <c r="GF113" s="303"/>
      <c r="GG113" s="303"/>
      <c r="GH113" s="303">
        <f>GH93+$F113</f>
        <v>0.42477228787816923</v>
      </c>
      <c r="GI113" s="303"/>
      <c r="GJ113" s="303"/>
      <c r="GK113" s="303"/>
      <c r="GL113" s="303">
        <f>GL93+$F113</f>
        <v>0.45761665749324298</v>
      </c>
      <c r="GM113" s="303"/>
      <c r="GN113" s="303"/>
      <c r="GO113" s="303"/>
      <c r="GP113" s="303">
        <f>GP93+$F113</f>
        <v>0.43825591676158016</v>
      </c>
      <c r="GQ113" s="303"/>
      <c r="GR113" s="303"/>
      <c r="GS113" s="303"/>
      <c r="GT113" s="303">
        <f>GT93+$F113</f>
        <v>0.4670833010350115</v>
      </c>
      <c r="GU113" s="303"/>
      <c r="GV113" s="303"/>
      <c r="GW113" s="303"/>
      <c r="GX113" s="303"/>
      <c r="GY113" s="303"/>
      <c r="GZ113" s="303"/>
      <c r="HA113" s="303"/>
      <c r="HB113" s="303">
        <f>HB93+$F113</f>
        <v>0.42477228787816923</v>
      </c>
      <c r="HC113" s="303"/>
      <c r="HD113" s="303"/>
      <c r="HE113" s="303"/>
      <c r="HF113" s="303">
        <f>HF93+$F113</f>
        <v>0.45761665749324298</v>
      </c>
      <c r="HG113" s="303"/>
      <c r="HH113" s="303"/>
      <c r="HI113" s="303"/>
      <c r="HJ113" s="303">
        <f>HJ93+$F113</f>
        <v>0.43825591676158016</v>
      </c>
      <c r="HK113" s="303"/>
      <c r="HL113" s="303"/>
      <c r="HM113" s="303"/>
      <c r="HN113" s="303">
        <f>HN93+$F113</f>
        <v>0.4670833010350115</v>
      </c>
      <c r="HO113" s="303"/>
      <c r="HP113" s="303"/>
      <c r="HQ113" s="303"/>
      <c r="HR113" s="303"/>
      <c r="HS113" s="303"/>
      <c r="HT113" s="303"/>
      <c r="HU113" s="303"/>
      <c r="HV113" s="303">
        <f>HV93+$F113</f>
        <v>0.42477228787816923</v>
      </c>
      <c r="HW113" s="303"/>
      <c r="HX113" s="303"/>
      <c r="HY113" s="303"/>
      <c r="HZ113" s="303">
        <f>HZ93+$F113</f>
        <v>0.45761665749324298</v>
      </c>
      <c r="IA113" s="303"/>
      <c r="IB113" s="303"/>
      <c r="IC113" s="303"/>
      <c r="ID113" s="303">
        <f>ID93+$F113</f>
        <v>0.43825591676158016</v>
      </c>
      <c r="IE113" s="303"/>
      <c r="IF113" s="303"/>
      <c r="IG113" s="303"/>
      <c r="IH113" s="303">
        <f>IH93+$F113</f>
        <v>0.4670833010350115</v>
      </c>
      <c r="II113" s="303"/>
      <c r="IJ113" s="303"/>
      <c r="IK113" s="303"/>
      <c r="IL113" s="303"/>
      <c r="IM113" s="303"/>
      <c r="IN113" s="303"/>
      <c r="IO113" s="303"/>
      <c r="IP113" s="303">
        <f>IP93+$F113</f>
        <v>0.42477228787816923</v>
      </c>
      <c r="IQ113" s="303"/>
      <c r="IR113" s="303"/>
      <c r="IS113" s="303"/>
      <c r="IT113" s="303">
        <f>IT93+$F113</f>
        <v>0.45761665749324298</v>
      </c>
      <c r="IU113" s="303"/>
      <c r="IV113" s="303"/>
      <c r="IW113" s="303"/>
      <c r="IX113" s="303">
        <f>IX93+$F113</f>
        <v>0.43825591676158016</v>
      </c>
      <c r="IY113" s="303"/>
      <c r="IZ113" s="303"/>
      <c r="JA113" s="303"/>
      <c r="JB113" s="303">
        <f>JB93+$F113</f>
        <v>0.4670833010350115</v>
      </c>
      <c r="JC113" s="303"/>
      <c r="JD113" s="303"/>
      <c r="JE113" s="303"/>
      <c r="JF113" s="303"/>
      <c r="JG113" s="303"/>
      <c r="JH113" s="303"/>
      <c r="JI113" s="303"/>
      <c r="JJ113" s="303">
        <f>JJ93+$F113</f>
        <v>0.42477228787816923</v>
      </c>
      <c r="JK113" s="303"/>
      <c r="JL113" s="303"/>
      <c r="JM113" s="303"/>
      <c r="JN113" s="303">
        <f>JN93+$F113</f>
        <v>0.45761665749324298</v>
      </c>
      <c r="JO113" s="303"/>
      <c r="JP113" s="303"/>
      <c r="JQ113" s="303"/>
      <c r="JR113" s="303">
        <f>JR93+$F113</f>
        <v>0.43825591676158016</v>
      </c>
      <c r="JS113" s="303"/>
      <c r="JT113" s="303"/>
      <c r="JU113" s="303"/>
      <c r="JV113" s="303">
        <f>JV93+$F113</f>
        <v>0.4670833010350115</v>
      </c>
      <c r="JW113" s="303"/>
      <c r="JX113" s="303"/>
      <c r="JY113" s="303"/>
      <c r="JZ113" s="303"/>
      <c r="KA113" s="303"/>
      <c r="KB113" s="303"/>
      <c r="KC113" s="303"/>
      <c r="KD113" s="303">
        <f>KD93+$F113</f>
        <v>0.42477228787816923</v>
      </c>
      <c r="KE113" s="303"/>
      <c r="KF113" s="303"/>
      <c r="KG113" s="303"/>
      <c r="KH113" s="303">
        <f>KH93+$F113</f>
        <v>0.45761665749324298</v>
      </c>
      <c r="KI113" s="303"/>
      <c r="KJ113" s="303"/>
      <c r="KK113" s="303"/>
      <c r="KL113" s="303">
        <f>KL93+$F113</f>
        <v>0.43825591676158016</v>
      </c>
      <c r="KM113" s="303"/>
      <c r="KN113" s="303"/>
      <c r="KO113" s="303"/>
      <c r="KP113" s="303">
        <f>KP93+$F113</f>
        <v>0.4670833010350115</v>
      </c>
      <c r="KT113" s="304"/>
    </row>
    <row r="114" spans="1:307">
      <c r="A114" s="5" t="s">
        <v>304</v>
      </c>
      <c r="C114"/>
      <c r="D114"/>
      <c r="E114"/>
      <c r="F114" s="303"/>
      <c r="H114"/>
      <c r="AB114"/>
      <c r="AV114"/>
      <c r="BP114"/>
      <c r="CI114"/>
      <c r="CJ114"/>
      <c r="CL114"/>
      <c r="CM114"/>
      <c r="CN114"/>
      <c r="CP114"/>
      <c r="CQ114"/>
      <c r="CR114"/>
      <c r="CT114"/>
      <c r="CU114"/>
      <c r="CV114"/>
      <c r="CX114"/>
      <c r="CY114"/>
      <c r="CZ114"/>
      <c r="DB114"/>
      <c r="DC114"/>
      <c r="DE114"/>
      <c r="DF114" s="304"/>
      <c r="DH114"/>
      <c r="DI114"/>
      <c r="DJ114" s="304"/>
      <c r="DK114"/>
      <c r="DL114"/>
      <c r="DM114"/>
      <c r="DN114" s="304"/>
      <c r="DO114"/>
      <c r="DP114"/>
      <c r="DQ114"/>
      <c r="DR114" s="304"/>
      <c r="DV114" s="304"/>
      <c r="DZ114" s="304"/>
      <c r="ED114" s="304"/>
      <c r="EH114" s="304"/>
      <c r="EL114" s="304"/>
      <c r="EP114" s="304"/>
      <c r="ET114" s="304"/>
      <c r="EX114" s="304"/>
      <c r="FB114" s="304"/>
      <c r="FF114" s="304"/>
      <c r="FJ114" s="304"/>
      <c r="FN114" s="304"/>
      <c r="FR114" s="304"/>
      <c r="FV114" s="304"/>
      <c r="FZ114" s="304"/>
      <c r="GD114" s="304"/>
      <c r="GH114" s="304"/>
      <c r="GL114" s="304"/>
      <c r="GP114" s="304"/>
      <c r="GT114" s="304"/>
      <c r="GX114" s="304"/>
      <c r="HB114" s="304"/>
      <c r="HF114" s="304"/>
      <c r="HJ114" s="304"/>
      <c r="HN114" s="304"/>
      <c r="HR114" s="304"/>
      <c r="HV114" s="304"/>
      <c r="HZ114" s="304"/>
      <c r="ID114" s="304"/>
      <c r="IH114" s="304"/>
      <c r="IL114" s="304"/>
      <c r="IP114" s="304"/>
      <c r="IT114" s="304"/>
      <c r="IX114" s="304"/>
      <c r="JB114" s="304"/>
      <c r="JF114" s="304"/>
      <c r="JJ114" s="304"/>
      <c r="JN114" s="304"/>
      <c r="JR114" s="304"/>
      <c r="JV114" s="304"/>
      <c r="JZ114" s="304"/>
      <c r="KD114" s="304"/>
      <c r="KH114" s="304"/>
      <c r="KL114" s="304"/>
      <c r="KP114" s="304"/>
      <c r="KT114" s="304"/>
    </row>
    <row r="115" spans="1:307">
      <c r="A115" s="7" t="s">
        <v>302</v>
      </c>
      <c r="C115"/>
      <c r="D115"/>
      <c r="E115"/>
      <c r="F115" s="303">
        <v>0</v>
      </c>
      <c r="H115"/>
      <c r="AB115"/>
      <c r="AV115"/>
      <c r="BP115"/>
      <c r="CI115"/>
      <c r="CJ115"/>
      <c r="CL115"/>
      <c r="CM115"/>
      <c r="CN115"/>
      <c r="CP115"/>
      <c r="CQ115"/>
      <c r="CR115"/>
      <c r="CT115"/>
      <c r="CU115"/>
      <c r="CV115"/>
      <c r="CX115"/>
      <c r="CY115"/>
      <c r="CZ115"/>
      <c r="DB115"/>
      <c r="DC115"/>
      <c r="DE115"/>
      <c r="DF115" s="303">
        <f>DF95+$F115</f>
        <v>0.30356557743290341</v>
      </c>
      <c r="DG115" s="303"/>
      <c r="DH115" s="303"/>
      <c r="DI115" s="303"/>
      <c r="DJ115" s="303">
        <f>DJ95+$F115</f>
        <v>0.30356557743290341</v>
      </c>
      <c r="DK115" s="303"/>
      <c r="DL115" s="303"/>
      <c r="DM115" s="303"/>
      <c r="DN115" s="303">
        <f>DN95+$F115</f>
        <v>0.30356557743290341</v>
      </c>
      <c r="DO115" s="303"/>
      <c r="DP115" s="303"/>
      <c r="DQ115" s="303"/>
      <c r="DR115" s="303">
        <f>DR95+$F115</f>
        <v>0.30356557743290341</v>
      </c>
      <c r="DV115" s="303">
        <f>DV95+$F115</f>
        <v>0.30356557743290341</v>
      </c>
      <c r="DZ115" s="303">
        <f>DZ95+$F115</f>
        <v>0.30356557743290341</v>
      </c>
      <c r="EA115" s="303"/>
      <c r="EB115" s="303"/>
      <c r="EC115" s="303"/>
      <c r="ED115" s="303">
        <f>ED95+$F115</f>
        <v>0.30356557743290341</v>
      </c>
      <c r="EE115" s="303"/>
      <c r="EF115" s="303"/>
      <c r="EG115" s="303"/>
      <c r="EH115" s="303">
        <f>EH95+$F115</f>
        <v>0.30356557743290341</v>
      </c>
      <c r="EI115" s="303"/>
      <c r="EJ115" s="303"/>
      <c r="EK115" s="303"/>
      <c r="EL115" s="303">
        <f>EL95+$F115</f>
        <v>0.30356557743290341</v>
      </c>
      <c r="EP115" s="303">
        <f>EP95+$F115</f>
        <v>0.30356557743290341</v>
      </c>
      <c r="ET115" s="303">
        <f>ET95+$F115</f>
        <v>0.30356557743290341</v>
      </c>
      <c r="EU115" s="303"/>
      <c r="EV115" s="303"/>
      <c r="EW115" s="303"/>
      <c r="EX115" s="303">
        <f>EX95+$F115</f>
        <v>0.30356557743290341</v>
      </c>
      <c r="EY115" s="303"/>
      <c r="EZ115" s="303"/>
      <c r="FA115" s="303"/>
      <c r="FB115" s="303">
        <f>FB95+$F115</f>
        <v>0.30356557743290341</v>
      </c>
      <c r="FC115" s="303"/>
      <c r="FD115" s="303"/>
      <c r="FE115" s="303"/>
      <c r="FF115" s="303">
        <f>FF95+$F115</f>
        <v>0.30356557743290341</v>
      </c>
      <c r="FJ115" s="303">
        <f>FJ95+$F115</f>
        <v>0.30356557743290341</v>
      </c>
      <c r="FN115" s="303">
        <f>FN95+$F115</f>
        <v>0.30356557743290341</v>
      </c>
      <c r="FO115" s="303"/>
      <c r="FP115" s="303"/>
      <c r="FQ115" s="303"/>
      <c r="FR115" s="303">
        <f>FR95+$F115</f>
        <v>0.30356557743290341</v>
      </c>
      <c r="FS115" s="303"/>
      <c r="FT115" s="303"/>
      <c r="FU115" s="303"/>
      <c r="FV115" s="303">
        <f>FV95+$F115</f>
        <v>0.30356557743290341</v>
      </c>
      <c r="FW115" s="303"/>
      <c r="FX115" s="303"/>
      <c r="FY115" s="303"/>
      <c r="FZ115" s="303">
        <f>FZ95+$F115</f>
        <v>0.30356557743290341</v>
      </c>
      <c r="GD115" s="303">
        <f>GD95+$F115</f>
        <v>0.30356557743290341</v>
      </c>
      <c r="GH115" s="303">
        <f>GH95+$F115</f>
        <v>0.30356557743290341</v>
      </c>
      <c r="GI115" s="303"/>
      <c r="GJ115" s="303"/>
      <c r="GK115" s="303"/>
      <c r="GL115" s="303">
        <f>GL95+$F115</f>
        <v>0.30356557743290341</v>
      </c>
      <c r="GM115" s="303"/>
      <c r="GN115" s="303"/>
      <c r="GO115" s="303"/>
      <c r="GP115" s="303">
        <f>GP95+$F115</f>
        <v>0.30356557743290341</v>
      </c>
      <c r="GQ115" s="303"/>
      <c r="GR115" s="303"/>
      <c r="GS115" s="303"/>
      <c r="GT115" s="303">
        <f>GT95+$F115</f>
        <v>0.30356557743290341</v>
      </c>
      <c r="GX115" s="303">
        <f>GX95+$F115</f>
        <v>0.30356557743290341</v>
      </c>
      <c r="HB115" s="303">
        <f>HB95+$F115</f>
        <v>0.30356557743290341</v>
      </c>
      <c r="HC115" s="303"/>
      <c r="HD115" s="303"/>
      <c r="HE115" s="303"/>
      <c r="HF115" s="303">
        <f>HF95+$F115</f>
        <v>0.30356557743290341</v>
      </c>
      <c r="HG115" s="303"/>
      <c r="HH115" s="303"/>
      <c r="HI115" s="303"/>
      <c r="HJ115" s="303">
        <f>HJ95+$F115</f>
        <v>0.30356557743290341</v>
      </c>
      <c r="HK115" s="303"/>
      <c r="HL115" s="303"/>
      <c r="HM115" s="303"/>
      <c r="HN115" s="303">
        <f>HN95+$F115</f>
        <v>0.30356557743290341</v>
      </c>
      <c r="HR115" s="303">
        <f>HR95+$F115</f>
        <v>0.30356557743290341</v>
      </c>
      <c r="HV115" s="303">
        <f>HV95+$F115</f>
        <v>0.30356557743290341</v>
      </c>
      <c r="HW115" s="303"/>
      <c r="HX115" s="303"/>
      <c r="HY115" s="303"/>
      <c r="HZ115" s="303">
        <f>HZ95+$F115</f>
        <v>0.30356557743290341</v>
      </c>
      <c r="IA115" s="303"/>
      <c r="IB115" s="303"/>
      <c r="IC115" s="303"/>
      <c r="ID115" s="303">
        <f>ID95+$F115</f>
        <v>0.30356557743290341</v>
      </c>
      <c r="IE115" s="303"/>
      <c r="IF115" s="303"/>
      <c r="IG115" s="303"/>
      <c r="IH115" s="303">
        <f>IH95+$F115</f>
        <v>0.30356557743290341</v>
      </c>
      <c r="IL115" s="303">
        <f>IL95+$F115</f>
        <v>0.30356557743290341</v>
      </c>
      <c r="IP115" s="303">
        <f>IP95+$F115</f>
        <v>0.30356557743290341</v>
      </c>
      <c r="IQ115" s="303"/>
      <c r="IR115" s="303"/>
      <c r="IS115" s="303"/>
      <c r="IT115" s="303">
        <f>IT95+$F115</f>
        <v>0.30356557743290341</v>
      </c>
      <c r="IU115" s="303"/>
      <c r="IV115" s="303"/>
      <c r="IW115" s="303"/>
      <c r="IX115" s="303">
        <f>IX95+$F115</f>
        <v>0.30356557743290341</v>
      </c>
      <c r="IY115" s="303"/>
      <c r="IZ115" s="303"/>
      <c r="JA115" s="303"/>
      <c r="JB115" s="303">
        <f>JB95+$F115</f>
        <v>0.30356557743290341</v>
      </c>
      <c r="JF115" s="303">
        <f>JF95+$F115</f>
        <v>0.30356557743290341</v>
      </c>
      <c r="JJ115" s="303">
        <f>JJ95+$F115</f>
        <v>0.30356557743290341</v>
      </c>
      <c r="JK115" s="303"/>
      <c r="JL115" s="303"/>
      <c r="JM115" s="303"/>
      <c r="JN115" s="303">
        <f>JN95+$F115</f>
        <v>0.30356557743290341</v>
      </c>
      <c r="JO115" s="303"/>
      <c r="JP115" s="303"/>
      <c r="JQ115" s="303"/>
      <c r="JR115" s="303">
        <f>JR95+$F115</f>
        <v>0.30356557743290341</v>
      </c>
      <c r="JS115" s="303"/>
      <c r="JT115" s="303"/>
      <c r="JU115" s="303"/>
      <c r="JV115" s="303">
        <f>JV95+$F115</f>
        <v>0.30356557743290341</v>
      </c>
      <c r="JZ115" s="303">
        <f>JZ95+$F115</f>
        <v>0.30356557743290341</v>
      </c>
      <c r="KD115" s="303">
        <f>KD95+$F115</f>
        <v>0.30356557743290341</v>
      </c>
      <c r="KE115" s="303"/>
      <c r="KF115" s="303"/>
      <c r="KG115" s="303"/>
      <c r="KH115" s="303">
        <f>KH95+$F115</f>
        <v>0.30356557743290341</v>
      </c>
      <c r="KI115" s="303"/>
      <c r="KJ115" s="303"/>
      <c r="KK115" s="303"/>
      <c r="KL115" s="303">
        <f>KL95+$F115</f>
        <v>0.30356557743290341</v>
      </c>
      <c r="KM115" s="303"/>
      <c r="KN115" s="303"/>
      <c r="KO115" s="303"/>
      <c r="KP115" s="303">
        <f>KP95+$F115</f>
        <v>0.30356557743290341</v>
      </c>
      <c r="KT115" s="303">
        <f>KT95+$F115</f>
        <v>0.30356557743290341</v>
      </c>
    </row>
    <row r="116" spans="1:307">
      <c r="A116" s="7" t="s">
        <v>303</v>
      </c>
      <c r="C116"/>
      <c r="D116"/>
      <c r="E116"/>
      <c r="F116" s="303">
        <v>0</v>
      </c>
      <c r="H116"/>
      <c r="AB116"/>
      <c r="AV116"/>
      <c r="BP116"/>
      <c r="CI116"/>
      <c r="CJ116"/>
      <c r="CL116"/>
      <c r="CM116"/>
      <c r="CN116"/>
      <c r="CP116"/>
      <c r="CQ116"/>
      <c r="CR116"/>
      <c r="CT116"/>
      <c r="CU116"/>
      <c r="CV116"/>
      <c r="CX116"/>
      <c r="CY116"/>
      <c r="CZ116"/>
      <c r="DB116"/>
      <c r="DC116"/>
      <c r="DE116"/>
      <c r="DF116" s="303">
        <f>DF96+$F116</f>
        <v>0.43117571713681452</v>
      </c>
      <c r="DG116" s="303"/>
      <c r="DH116" s="303"/>
      <c r="DI116" s="303"/>
      <c r="DJ116" s="303">
        <f>DJ96+$F116</f>
        <v>0.43117571713681452</v>
      </c>
      <c r="DK116" s="303"/>
      <c r="DL116" s="303"/>
      <c r="DM116" s="303"/>
      <c r="DN116" s="303">
        <f>DN96+$F116</f>
        <v>0.43117571713681452</v>
      </c>
      <c r="DO116" s="303"/>
      <c r="DP116" s="303"/>
      <c r="DQ116" s="303"/>
      <c r="DR116" s="303">
        <f>DR96+$F116</f>
        <v>0.43117571713681452</v>
      </c>
      <c r="DV116" s="303">
        <f>DV96+$F116</f>
        <v>0.43117571713681452</v>
      </c>
      <c r="DZ116" s="303">
        <f>DZ96+$F116</f>
        <v>0.43117571713681452</v>
      </c>
      <c r="EA116" s="303"/>
      <c r="EB116" s="303"/>
      <c r="EC116" s="303"/>
      <c r="ED116" s="303">
        <f>ED96+$F116</f>
        <v>0.43117571713681452</v>
      </c>
      <c r="EE116" s="303"/>
      <c r="EF116" s="303"/>
      <c r="EG116" s="303"/>
      <c r="EH116" s="303">
        <f>EH96+$F116</f>
        <v>0.43117571713681452</v>
      </c>
      <c r="EI116" s="303"/>
      <c r="EJ116" s="303"/>
      <c r="EK116" s="303"/>
      <c r="EL116" s="303">
        <f>EL96+$F116</f>
        <v>0.43117571713681452</v>
      </c>
      <c r="EP116" s="303">
        <f>EP96+$F116</f>
        <v>0.43117571713681452</v>
      </c>
      <c r="ET116" s="303">
        <f>ET96+$F116</f>
        <v>0.43117571713681452</v>
      </c>
      <c r="EU116" s="303"/>
      <c r="EV116" s="303"/>
      <c r="EW116" s="303"/>
      <c r="EX116" s="303">
        <f>EX96+$F116</f>
        <v>0.43117571713681452</v>
      </c>
      <c r="EY116" s="303"/>
      <c r="EZ116" s="303"/>
      <c r="FA116" s="303"/>
      <c r="FB116" s="303">
        <f>FB96+$F116</f>
        <v>0.43117571713681452</v>
      </c>
      <c r="FC116" s="303"/>
      <c r="FD116" s="303"/>
      <c r="FE116" s="303"/>
      <c r="FF116" s="303">
        <f>FF96+$F116</f>
        <v>0.43117571713681452</v>
      </c>
      <c r="FJ116" s="303">
        <f>FJ96+$F116</f>
        <v>0.43117571713681452</v>
      </c>
      <c r="FN116" s="303">
        <f>FN96+$F116</f>
        <v>0.43117571713681452</v>
      </c>
      <c r="FO116" s="303"/>
      <c r="FP116" s="303"/>
      <c r="FQ116" s="303"/>
      <c r="FR116" s="303">
        <f>FR96+$F116</f>
        <v>0.43117571713681452</v>
      </c>
      <c r="FS116" s="303"/>
      <c r="FT116" s="303"/>
      <c r="FU116" s="303"/>
      <c r="FV116" s="303">
        <f>FV96+$F116</f>
        <v>0.43117571713681452</v>
      </c>
      <c r="FW116" s="303"/>
      <c r="FX116" s="303"/>
      <c r="FY116" s="303"/>
      <c r="FZ116" s="303">
        <f>FZ96+$F116</f>
        <v>0.43117571713681452</v>
      </c>
      <c r="GD116" s="303">
        <f>GD96+$F116</f>
        <v>0.43117571713681452</v>
      </c>
      <c r="GH116" s="303">
        <f>GH96+$F116</f>
        <v>0.43117571713681452</v>
      </c>
      <c r="GI116" s="303"/>
      <c r="GJ116" s="303"/>
      <c r="GK116" s="303"/>
      <c r="GL116" s="303">
        <f>GL96+$F116</f>
        <v>0.43117571713681452</v>
      </c>
      <c r="GM116" s="303"/>
      <c r="GN116" s="303"/>
      <c r="GO116" s="303"/>
      <c r="GP116" s="303">
        <f>GP96+$F116</f>
        <v>0.43117571713681452</v>
      </c>
      <c r="GQ116" s="303"/>
      <c r="GR116" s="303"/>
      <c r="GS116" s="303"/>
      <c r="GT116" s="303">
        <f>GT96+$F116</f>
        <v>0.43117571713681452</v>
      </c>
      <c r="GX116" s="303">
        <f>GX96+$F116</f>
        <v>0.43117571713681452</v>
      </c>
      <c r="HB116" s="303">
        <f>HB96+$F116</f>
        <v>0.43117571713681452</v>
      </c>
      <c r="HC116" s="303"/>
      <c r="HD116" s="303"/>
      <c r="HE116" s="303"/>
      <c r="HF116" s="303">
        <f>HF96+$F116</f>
        <v>0.43117571713681452</v>
      </c>
      <c r="HG116" s="303"/>
      <c r="HH116" s="303"/>
      <c r="HI116" s="303"/>
      <c r="HJ116" s="303">
        <f>HJ96+$F116</f>
        <v>0.43117571713681452</v>
      </c>
      <c r="HK116" s="303"/>
      <c r="HL116" s="303"/>
      <c r="HM116" s="303"/>
      <c r="HN116" s="303">
        <f>HN96+$F116</f>
        <v>0.43117571713681452</v>
      </c>
      <c r="HR116" s="303">
        <f>HR96+$F116</f>
        <v>0.43117571713681452</v>
      </c>
      <c r="HV116" s="303">
        <f>HV96+$F116</f>
        <v>0.43117571713681452</v>
      </c>
      <c r="HW116" s="303"/>
      <c r="HX116" s="303"/>
      <c r="HY116" s="303"/>
      <c r="HZ116" s="303">
        <f>HZ96+$F116</f>
        <v>0.43117571713681452</v>
      </c>
      <c r="IA116" s="303"/>
      <c r="IB116" s="303"/>
      <c r="IC116" s="303"/>
      <c r="ID116" s="303">
        <f>ID96+$F116</f>
        <v>0.43117571713681452</v>
      </c>
      <c r="IE116" s="303"/>
      <c r="IF116" s="303"/>
      <c r="IG116" s="303"/>
      <c r="IH116" s="303">
        <f>IH96+$F116</f>
        <v>0.43117571713681452</v>
      </c>
      <c r="IL116" s="303">
        <f>IL96+$F116</f>
        <v>0.43117571713681452</v>
      </c>
      <c r="IP116" s="303">
        <f>IP96+$F116</f>
        <v>0.43117571713681452</v>
      </c>
      <c r="IQ116" s="303"/>
      <c r="IR116" s="303"/>
      <c r="IS116" s="303"/>
      <c r="IT116" s="303">
        <f>IT96+$F116</f>
        <v>0.43117571713681452</v>
      </c>
      <c r="IU116" s="303"/>
      <c r="IV116" s="303"/>
      <c r="IW116" s="303"/>
      <c r="IX116" s="303">
        <f>IX96+$F116</f>
        <v>0.43117571713681452</v>
      </c>
      <c r="IY116" s="303"/>
      <c r="IZ116" s="303"/>
      <c r="JA116" s="303"/>
      <c r="JB116" s="303">
        <f>JB96+$F116</f>
        <v>0.43117571713681452</v>
      </c>
      <c r="JF116" s="303">
        <f>JF96+$F116</f>
        <v>0.43117571713681452</v>
      </c>
      <c r="JJ116" s="303">
        <f>JJ96+$F116</f>
        <v>0.43117571713681452</v>
      </c>
      <c r="JK116" s="303"/>
      <c r="JL116" s="303"/>
      <c r="JM116" s="303"/>
      <c r="JN116" s="303">
        <f>JN96+$F116</f>
        <v>0.43117571713681452</v>
      </c>
      <c r="JO116" s="303"/>
      <c r="JP116" s="303"/>
      <c r="JQ116" s="303"/>
      <c r="JR116" s="303">
        <f>JR96+$F116</f>
        <v>0.43117571713681452</v>
      </c>
      <c r="JS116" s="303"/>
      <c r="JT116" s="303"/>
      <c r="JU116" s="303"/>
      <c r="JV116" s="303">
        <f>JV96+$F116</f>
        <v>0.43117571713681452</v>
      </c>
      <c r="JZ116" s="303">
        <f>JZ96+$F116</f>
        <v>0.43117571713681452</v>
      </c>
      <c r="KD116" s="303">
        <f>KD96+$F116</f>
        <v>0.43117571713681452</v>
      </c>
      <c r="KE116" s="303"/>
      <c r="KF116" s="303"/>
      <c r="KG116" s="303"/>
      <c r="KH116" s="303">
        <f>KH96+$F116</f>
        <v>0.43117571713681452</v>
      </c>
      <c r="KI116" s="303"/>
      <c r="KJ116" s="303"/>
      <c r="KK116" s="303"/>
      <c r="KL116" s="303">
        <f>KL96+$F116</f>
        <v>0.43117571713681452</v>
      </c>
      <c r="KM116" s="303"/>
      <c r="KN116" s="303"/>
      <c r="KO116" s="303"/>
      <c r="KP116" s="303">
        <f>KP96+$F116</f>
        <v>0.43117571713681452</v>
      </c>
      <c r="KT116" s="303">
        <f>KT96+$F116</f>
        <v>0.43117571713681452</v>
      </c>
    </row>
    <row r="117" spans="1:307">
      <c r="A117" s="7" t="s">
        <v>305</v>
      </c>
      <c r="C117"/>
      <c r="D117"/>
      <c r="E117"/>
      <c r="F117" s="303">
        <f>2%/4</f>
        <v>5.0000000000000001E-3</v>
      </c>
      <c r="H117"/>
      <c r="AB117"/>
      <c r="AV117"/>
      <c r="BP117"/>
      <c r="CI117"/>
      <c r="CJ117"/>
      <c r="CL117"/>
      <c r="CM117"/>
      <c r="CN117"/>
      <c r="CP117"/>
      <c r="CQ117"/>
      <c r="CR117"/>
      <c r="CT117"/>
      <c r="CU117"/>
      <c r="CV117"/>
      <c r="CX117"/>
      <c r="CY117"/>
      <c r="CZ117"/>
      <c r="DB117"/>
      <c r="DC117"/>
      <c r="DE117"/>
      <c r="DF117" s="304">
        <f>DF97+$F117</f>
        <v>-2.0658818424424494E-3</v>
      </c>
      <c r="DG117" s="304"/>
      <c r="DH117" s="304"/>
      <c r="DI117" s="304"/>
      <c r="DJ117" s="304">
        <f>DJ97+$F117</f>
        <v>-2.0658818424424494E-3</v>
      </c>
      <c r="DK117" s="304"/>
      <c r="DL117" s="304"/>
      <c r="DM117" s="304"/>
      <c r="DN117" s="304">
        <f>DN97+$F117</f>
        <v>-2.0658818424424494E-3</v>
      </c>
      <c r="DO117" s="304"/>
      <c r="DP117" s="304"/>
      <c r="DQ117" s="304"/>
      <c r="DR117" s="304">
        <f>DR97+$F117</f>
        <v>-2.0658818424424494E-3</v>
      </c>
      <c r="DV117" s="304">
        <f>DV97+$F117</f>
        <v>-2.0658818424424494E-3</v>
      </c>
      <c r="DZ117" s="304">
        <f>DZ97+$F117</f>
        <v>-2.0658818424424494E-3</v>
      </c>
      <c r="EA117" s="304"/>
      <c r="EB117" s="304"/>
      <c r="EC117" s="304"/>
      <c r="ED117" s="304">
        <f>ED97+$F117</f>
        <v>-2.0658818424424494E-3</v>
      </c>
      <c r="EE117" s="304"/>
      <c r="EF117" s="304"/>
      <c r="EG117" s="304"/>
      <c r="EH117" s="304">
        <f>EH97+$F117</f>
        <v>-2.0658818424424494E-3</v>
      </c>
      <c r="EI117" s="304"/>
      <c r="EJ117" s="304"/>
      <c r="EK117" s="304"/>
      <c r="EL117" s="304">
        <f>EL97+$F117</f>
        <v>-2.0658818424424494E-3</v>
      </c>
      <c r="EP117" s="304">
        <f>EP97+$F117</f>
        <v>-2.0658818424424494E-3</v>
      </c>
      <c r="ET117" s="304">
        <f>ET97+$F117</f>
        <v>-2.0658818424424494E-3</v>
      </c>
      <c r="EU117" s="304"/>
      <c r="EV117" s="304"/>
      <c r="EW117" s="304"/>
      <c r="EX117" s="304">
        <f>EX97+$F117</f>
        <v>-2.0658818424424494E-3</v>
      </c>
      <c r="EY117" s="304"/>
      <c r="EZ117" s="304"/>
      <c r="FA117" s="304"/>
      <c r="FB117" s="304">
        <f>FB97+$F117</f>
        <v>-2.0658818424424494E-3</v>
      </c>
      <c r="FC117" s="304"/>
      <c r="FD117" s="304"/>
      <c r="FE117" s="304"/>
      <c r="FF117" s="304">
        <f>FF97+$F117</f>
        <v>-2.0658818424424494E-3</v>
      </c>
      <c r="FJ117" s="304">
        <f>FJ97+$F117</f>
        <v>-2.0658818424424494E-3</v>
      </c>
      <c r="FN117" s="304">
        <f>FN97+$F117</f>
        <v>-2.0658818424424494E-3</v>
      </c>
      <c r="FO117" s="304"/>
      <c r="FP117" s="304"/>
      <c r="FQ117" s="304"/>
      <c r="FR117" s="304">
        <f>FR97+$F117</f>
        <v>-2.0658818424424494E-3</v>
      </c>
      <c r="FS117" s="304"/>
      <c r="FT117" s="304"/>
      <c r="FU117" s="304"/>
      <c r="FV117" s="304">
        <f>FV97+$F117</f>
        <v>-2.0658818424424494E-3</v>
      </c>
      <c r="FW117" s="304"/>
      <c r="FX117" s="304"/>
      <c r="FY117" s="304"/>
      <c r="FZ117" s="304">
        <f>FZ97+$F117</f>
        <v>-2.0658818424424494E-3</v>
      </c>
      <c r="GD117" s="304">
        <f>GD97+$F117</f>
        <v>-2.0658818424424494E-3</v>
      </c>
      <c r="GH117" s="304">
        <f>GH97+$F117</f>
        <v>-2.0658818424424494E-3</v>
      </c>
      <c r="GI117" s="304"/>
      <c r="GJ117" s="304"/>
      <c r="GK117" s="304"/>
      <c r="GL117" s="304">
        <f>GL97+$F117</f>
        <v>-2.0658818424424494E-3</v>
      </c>
      <c r="GM117" s="304"/>
      <c r="GN117" s="304"/>
      <c r="GO117" s="304"/>
      <c r="GP117" s="304">
        <f>GP97+$F117</f>
        <v>-2.0658818424424494E-3</v>
      </c>
      <c r="GQ117" s="304"/>
      <c r="GR117" s="304"/>
      <c r="GS117" s="304"/>
      <c r="GT117" s="304">
        <f>GT97+$F117</f>
        <v>-2.0658818424424494E-3</v>
      </c>
      <c r="GX117" s="304">
        <f>GX97+$F117</f>
        <v>-2.0658818424424494E-3</v>
      </c>
      <c r="HB117" s="304">
        <f>HB97+$F117</f>
        <v>-2.0658818424424494E-3</v>
      </c>
      <c r="HC117" s="304"/>
      <c r="HD117" s="304"/>
      <c r="HE117" s="304"/>
      <c r="HF117" s="304">
        <f>HF97+$F117</f>
        <v>-2.0658818424424494E-3</v>
      </c>
      <c r="HG117" s="304"/>
      <c r="HH117" s="304"/>
      <c r="HI117" s="304"/>
      <c r="HJ117" s="304">
        <f>HJ97+$F117</f>
        <v>-2.0658818424424494E-3</v>
      </c>
      <c r="HK117" s="304"/>
      <c r="HL117" s="304"/>
      <c r="HM117" s="304"/>
      <c r="HN117" s="304">
        <f>HN97+$F117</f>
        <v>-2.0658818424424494E-3</v>
      </c>
      <c r="HR117" s="304">
        <f>HR97+$F117</f>
        <v>-2.0658818424424494E-3</v>
      </c>
      <c r="HV117" s="304">
        <f>HV97+$F117</f>
        <v>-2.0658818424424494E-3</v>
      </c>
      <c r="HW117" s="304"/>
      <c r="HX117" s="304"/>
      <c r="HY117" s="304"/>
      <c r="HZ117" s="304">
        <f>HZ97+$F117</f>
        <v>-2.0658818424424494E-3</v>
      </c>
      <c r="IA117" s="304"/>
      <c r="IB117" s="304"/>
      <c r="IC117" s="304"/>
      <c r="ID117" s="304">
        <f>ID97+$F117</f>
        <v>-2.0658818424424494E-3</v>
      </c>
      <c r="IE117" s="304"/>
      <c r="IF117" s="304"/>
      <c r="IG117" s="304"/>
      <c r="IH117" s="304">
        <f>IH97+$F117</f>
        <v>-2.0658818424424494E-3</v>
      </c>
      <c r="IL117" s="304">
        <f>IL97+$F117</f>
        <v>-2.0658818424424494E-3</v>
      </c>
      <c r="IP117" s="304">
        <f>IP97+$F117</f>
        <v>-2.0658818424424494E-3</v>
      </c>
      <c r="IQ117" s="304"/>
      <c r="IR117" s="304"/>
      <c r="IS117" s="304"/>
      <c r="IT117" s="304">
        <f>IT97+$F117</f>
        <v>-2.0658818424424494E-3</v>
      </c>
      <c r="IU117" s="304"/>
      <c r="IV117" s="304"/>
      <c r="IW117" s="304"/>
      <c r="IX117" s="304">
        <f>IX97+$F117</f>
        <v>-2.0658818424424494E-3</v>
      </c>
      <c r="IY117" s="304"/>
      <c r="IZ117" s="304"/>
      <c r="JA117" s="304"/>
      <c r="JB117" s="304">
        <f>JB97+$F117</f>
        <v>-2.0658818424424494E-3</v>
      </c>
      <c r="JF117" s="304">
        <f>JF97+$F117</f>
        <v>-2.0658818424424494E-3</v>
      </c>
      <c r="JJ117" s="304">
        <f>JJ97+$F117</f>
        <v>-2.0658818424424494E-3</v>
      </c>
      <c r="JK117" s="304"/>
      <c r="JL117" s="304"/>
      <c r="JM117" s="304"/>
      <c r="JN117" s="304">
        <f>JN97+$F117</f>
        <v>-2.0658818424424494E-3</v>
      </c>
      <c r="JO117" s="304"/>
      <c r="JP117" s="304"/>
      <c r="JQ117" s="304"/>
      <c r="JR117" s="304">
        <f>JR97+$F117</f>
        <v>-2.0658818424424494E-3</v>
      </c>
      <c r="JS117" s="304"/>
      <c r="JT117" s="304"/>
      <c r="JU117" s="304"/>
      <c r="JV117" s="304">
        <f>JV97+$F117</f>
        <v>-2.0658818424424494E-3</v>
      </c>
      <c r="JZ117" s="304">
        <f>JZ97+$F117</f>
        <v>-2.0658818424424494E-3</v>
      </c>
      <c r="KD117" s="304">
        <f>KD97+$F117</f>
        <v>-2.0658818424424494E-3</v>
      </c>
      <c r="KE117" s="304"/>
      <c r="KF117" s="304"/>
      <c r="KG117" s="304"/>
      <c r="KH117" s="304">
        <f>KH97+$F117</f>
        <v>-2.0658818424424494E-3</v>
      </c>
      <c r="KI117" s="304"/>
      <c r="KJ117" s="304"/>
      <c r="KK117" s="304"/>
      <c r="KL117" s="304">
        <f>KL97+$F117</f>
        <v>-2.0658818424424494E-3</v>
      </c>
      <c r="KM117" s="304"/>
      <c r="KN117" s="304"/>
      <c r="KO117" s="304"/>
      <c r="KP117" s="304">
        <f>KP97+$F117</f>
        <v>-2.0658818424424494E-3</v>
      </c>
      <c r="KT117" s="304">
        <f>KT97+$F117</f>
        <v>-2.0658818424424494E-3</v>
      </c>
    </row>
    <row r="118" spans="1:307">
      <c r="A118"/>
      <c r="C118"/>
      <c r="D118"/>
      <c r="E118"/>
      <c r="F118" s="303"/>
      <c r="H118"/>
      <c r="AB118"/>
      <c r="AV118"/>
      <c r="BP118"/>
      <c r="CI118"/>
      <c r="CJ118"/>
      <c r="CL118"/>
      <c r="CM118"/>
      <c r="CN118"/>
      <c r="CP118"/>
      <c r="CQ118"/>
      <c r="CR118"/>
      <c r="CT118"/>
      <c r="CU118"/>
      <c r="CV118"/>
      <c r="CX118"/>
      <c r="CY118"/>
      <c r="CZ118"/>
      <c r="DB118"/>
      <c r="DC118"/>
      <c r="DE118"/>
      <c r="DF118" s="304"/>
      <c r="DH118"/>
      <c r="DI118"/>
      <c r="DJ118" s="304"/>
      <c r="DK118"/>
      <c r="DL118"/>
      <c r="DM118"/>
      <c r="DN118" s="304"/>
      <c r="DO118"/>
      <c r="DP118"/>
      <c r="DQ118"/>
      <c r="DR118" s="304"/>
      <c r="DV118" s="304"/>
      <c r="DZ118" s="304"/>
      <c r="ED118" s="304"/>
      <c r="EH118" s="304"/>
      <c r="EL118" s="304"/>
      <c r="EP118" s="304"/>
      <c r="ET118" s="304"/>
      <c r="EX118" s="304"/>
      <c r="FB118" s="304"/>
      <c r="FF118" s="304"/>
      <c r="FJ118" s="304"/>
      <c r="FN118" s="304"/>
      <c r="FR118" s="304"/>
      <c r="FV118" s="304"/>
      <c r="FZ118" s="304"/>
      <c r="GD118" s="304"/>
      <c r="GH118" s="304"/>
      <c r="GL118" s="304"/>
      <c r="GP118" s="304"/>
      <c r="GT118" s="304"/>
      <c r="GX118" s="304"/>
      <c r="HB118" s="304"/>
      <c r="HF118" s="304"/>
      <c r="HJ118" s="304"/>
      <c r="HN118" s="304"/>
      <c r="HR118" s="304"/>
      <c r="HV118" s="304"/>
      <c r="HZ118" s="304"/>
      <c r="ID118" s="304"/>
      <c r="IH118" s="304"/>
      <c r="IL118" s="304"/>
      <c r="IP118" s="304"/>
      <c r="IT118" s="304"/>
      <c r="IX118" s="304"/>
      <c r="JB118" s="304"/>
      <c r="JF118" s="304"/>
      <c r="JJ118" s="304"/>
      <c r="JN118" s="304"/>
      <c r="JR118" s="304"/>
      <c r="JV118" s="304"/>
      <c r="JZ118" s="304"/>
      <c r="KD118" s="304"/>
      <c r="KH118" s="304"/>
      <c r="KL118" s="304"/>
      <c r="KP118" s="304"/>
      <c r="KT118" s="304"/>
    </row>
    <row r="119" spans="1:307">
      <c r="A119"/>
      <c r="C119"/>
      <c r="D119"/>
      <c r="E119"/>
      <c r="F119" s="303"/>
      <c r="H119"/>
      <c r="AB119"/>
      <c r="AV119"/>
      <c r="BP119"/>
      <c r="CI119"/>
      <c r="CJ119"/>
      <c r="CL119"/>
      <c r="CM119"/>
      <c r="CN119"/>
      <c r="CP119"/>
      <c r="CQ119"/>
      <c r="CR119"/>
      <c r="CT119"/>
      <c r="CU119"/>
      <c r="CV119"/>
      <c r="CX119"/>
      <c r="CY119"/>
      <c r="CZ119"/>
      <c r="DB119"/>
      <c r="DC119"/>
      <c r="DE119"/>
      <c r="DF119" s="304"/>
      <c r="DH119"/>
      <c r="DI119"/>
      <c r="DJ119" s="304"/>
      <c r="DK119"/>
      <c r="DL119"/>
      <c r="DM119"/>
      <c r="DN119" s="304"/>
      <c r="DO119"/>
      <c r="DP119"/>
      <c r="DQ119"/>
      <c r="DR119" s="304"/>
      <c r="DV119" s="304"/>
      <c r="DZ119" s="304"/>
      <c r="ED119" s="304"/>
      <c r="EH119" s="304"/>
      <c r="EL119" s="304"/>
      <c r="EP119" s="304"/>
      <c r="ET119" s="304"/>
      <c r="EX119" s="304"/>
      <c r="FB119" s="304"/>
      <c r="FF119" s="304"/>
      <c r="FJ119" s="304"/>
      <c r="FN119" s="304"/>
      <c r="FR119" s="304"/>
      <c r="FV119" s="304"/>
      <c r="FZ119" s="304"/>
      <c r="GD119" s="304"/>
      <c r="GH119" s="304"/>
      <c r="GL119" s="304"/>
      <c r="GP119" s="304"/>
      <c r="GT119" s="304"/>
      <c r="GX119" s="304"/>
      <c r="HB119" s="304"/>
      <c r="HF119" s="304"/>
      <c r="HJ119" s="304"/>
      <c r="HN119" s="304"/>
      <c r="HR119" s="304"/>
      <c r="HV119" s="304"/>
      <c r="HZ119" s="304"/>
      <c r="ID119" s="304"/>
      <c r="IH119" s="304"/>
      <c r="IL119" s="304"/>
      <c r="IP119" s="304"/>
      <c r="IT119" s="304"/>
      <c r="IX119" s="304"/>
      <c r="JB119" s="304"/>
      <c r="JF119" s="304"/>
      <c r="JJ119" s="304"/>
      <c r="JN119" s="304"/>
      <c r="JR119" s="304"/>
      <c r="JV119" s="304"/>
      <c r="JZ119" s="304"/>
      <c r="KD119" s="304"/>
      <c r="KH119" s="304"/>
      <c r="KL119" s="304"/>
      <c r="KP119" s="304"/>
      <c r="KT119" s="304"/>
    </row>
    <row r="120" spans="1:307">
      <c r="A120"/>
      <c r="B120"/>
      <c r="C120"/>
      <c r="D120"/>
      <c r="E120"/>
      <c r="F120"/>
      <c r="H120"/>
      <c r="AB120"/>
      <c r="AV120"/>
      <c r="BP120"/>
      <c r="CI120"/>
      <c r="CJ120"/>
      <c r="CL120"/>
      <c r="CM120"/>
      <c r="CN120"/>
      <c r="CP120"/>
      <c r="CQ120"/>
      <c r="CR120"/>
      <c r="CT120"/>
      <c r="CU120"/>
      <c r="CV120"/>
      <c r="CX120"/>
      <c r="CY120"/>
      <c r="CZ120"/>
      <c r="DB120"/>
      <c r="DC120"/>
      <c r="DE120"/>
      <c r="DH120"/>
      <c r="DI120"/>
      <c r="DJ120"/>
      <c r="DK120"/>
      <c r="DL120"/>
      <c r="DM120"/>
      <c r="DN120"/>
      <c r="DO120"/>
      <c r="DP120"/>
      <c r="DQ120"/>
    </row>
    <row r="121" spans="1:307" s="3" customFormat="1">
      <c r="A121" s="349"/>
      <c r="B121" s="349"/>
      <c r="C121" s="349"/>
      <c r="D121" s="349"/>
      <c r="E121" s="349"/>
      <c r="F121" s="349"/>
      <c r="G121" s="349"/>
      <c r="H121" s="349"/>
      <c r="I121" s="349"/>
      <c r="J121" s="349"/>
      <c r="K121" s="349"/>
      <c r="L121" s="349"/>
      <c r="M121" s="349"/>
      <c r="N121" s="349"/>
      <c r="O121" s="349"/>
      <c r="P121" s="349"/>
      <c r="Q121" s="349"/>
      <c r="R121" s="349"/>
      <c r="S121" s="349"/>
      <c r="T121" s="349"/>
      <c r="U121" s="349"/>
      <c r="V121" s="349"/>
      <c r="W121" s="349"/>
      <c r="X121" s="349"/>
      <c r="Y121" s="349"/>
      <c r="Z121" s="349"/>
      <c r="AA121" s="349"/>
      <c r="AB121" s="349"/>
      <c r="AC121" s="349"/>
      <c r="AD121" s="349"/>
      <c r="AE121" s="349"/>
      <c r="AF121" s="349"/>
      <c r="AG121" s="349"/>
      <c r="AH121" s="349"/>
      <c r="AI121" s="349"/>
      <c r="AJ121" s="349"/>
      <c r="AK121" s="349"/>
      <c r="AL121" s="349"/>
      <c r="AM121" s="349"/>
      <c r="AN121" s="349"/>
      <c r="AO121" s="349"/>
      <c r="AP121" s="349"/>
      <c r="AQ121" s="349"/>
      <c r="AR121" s="349"/>
      <c r="AS121" s="349"/>
      <c r="AT121" s="349"/>
      <c r="AU121" s="349"/>
      <c r="AV121" s="349"/>
      <c r="AW121" s="349"/>
      <c r="AX121" s="349"/>
      <c r="AY121" s="349"/>
      <c r="AZ121" s="349"/>
      <c r="BA121" s="349"/>
      <c r="BB121" s="349"/>
      <c r="BC121" s="349"/>
      <c r="BD121" s="349"/>
      <c r="BE121" s="349"/>
      <c r="BF121" s="349"/>
      <c r="BG121" s="349"/>
      <c r="BH121" s="349"/>
      <c r="BI121" s="349"/>
      <c r="BJ121" s="349"/>
      <c r="BK121" s="349"/>
      <c r="BL121" s="349"/>
      <c r="BM121" s="349"/>
      <c r="BN121" s="349"/>
      <c r="BO121" s="349"/>
      <c r="BP121" s="349"/>
      <c r="BQ121" s="349"/>
      <c r="BR121" s="349"/>
      <c r="BS121" s="349"/>
      <c r="BT121" s="349"/>
      <c r="BU121" s="349"/>
      <c r="BV121" s="349"/>
      <c r="BW121" s="349"/>
      <c r="BX121" s="349"/>
      <c r="BY121" s="349"/>
      <c r="BZ121" s="349"/>
      <c r="CA121" s="349"/>
      <c r="CB121" s="349"/>
      <c r="CC121" s="349"/>
      <c r="CD121" s="349"/>
      <c r="CE121" s="349"/>
      <c r="CF121" s="349"/>
      <c r="CG121" s="349"/>
      <c r="CH121" s="349"/>
      <c r="CI121" s="349"/>
      <c r="CJ121" s="349"/>
      <c r="CK121" s="349"/>
      <c r="CL121" s="349"/>
      <c r="CM121" s="349"/>
      <c r="CN121" s="349"/>
      <c r="CO121" s="349"/>
      <c r="CP121" s="349"/>
      <c r="CQ121" s="349"/>
      <c r="CR121" s="349"/>
      <c r="CS121" s="349"/>
      <c r="CT121" s="349"/>
      <c r="CU121" s="349"/>
      <c r="CV121" s="349"/>
      <c r="CW121" s="349"/>
      <c r="CX121" s="349"/>
      <c r="CY121" s="349"/>
      <c r="CZ121" s="349"/>
      <c r="DA121" s="349"/>
      <c r="DB121" s="349"/>
      <c r="DC121" s="349"/>
      <c r="DD121" s="349"/>
      <c r="DE121" s="349"/>
      <c r="DF121" s="349"/>
      <c r="DG121" s="349"/>
      <c r="DH121" s="349"/>
      <c r="DI121" s="349"/>
      <c r="DJ121" s="349"/>
      <c r="DK121" s="349"/>
      <c r="DL121" s="349"/>
      <c r="DM121" s="349"/>
      <c r="DN121" s="349"/>
      <c r="DO121" s="349"/>
      <c r="DP121" s="349"/>
      <c r="DQ121" s="349"/>
      <c r="DR121" s="349"/>
      <c r="DS121" s="349"/>
      <c r="DT121" s="349"/>
      <c r="DU121" s="349"/>
      <c r="DV121" s="349"/>
      <c r="DW121" s="349"/>
      <c r="DX121" s="349"/>
      <c r="DY121" s="349"/>
      <c r="DZ121" s="349"/>
      <c r="EA121" s="349"/>
      <c r="EB121" s="349"/>
      <c r="EC121" s="349"/>
      <c r="ED121" s="349"/>
      <c r="EE121" s="349"/>
      <c r="EF121" s="349"/>
      <c r="EG121" s="349"/>
      <c r="EH121" s="349"/>
      <c r="EI121" s="349"/>
      <c r="EJ121" s="349"/>
      <c r="EK121" s="349"/>
      <c r="EL121" s="349"/>
      <c r="EM121" s="349"/>
      <c r="EN121" s="349"/>
      <c r="EO121" s="349"/>
      <c r="EP121" s="349"/>
      <c r="EQ121" s="349"/>
      <c r="ER121" s="349"/>
      <c r="ES121" s="349"/>
      <c r="ET121" s="349"/>
      <c r="EU121" s="349"/>
      <c r="EV121" s="349"/>
      <c r="EW121" s="349"/>
      <c r="EX121" s="349"/>
      <c r="EY121" s="349"/>
      <c r="EZ121" s="349"/>
      <c r="FA121" s="349"/>
      <c r="FB121" s="349"/>
      <c r="FC121" s="349"/>
      <c r="FD121" s="349"/>
      <c r="FE121" s="349"/>
      <c r="FF121" s="349"/>
      <c r="FG121" s="349"/>
      <c r="FH121" s="349"/>
      <c r="FI121" s="349"/>
      <c r="FJ121" s="349"/>
      <c r="FK121" s="349"/>
      <c r="FL121" s="349"/>
      <c r="FM121" s="349"/>
      <c r="FN121" s="349"/>
      <c r="FO121" s="349"/>
      <c r="FP121" s="349"/>
      <c r="FQ121" s="349"/>
      <c r="FR121" s="349"/>
      <c r="FS121" s="349"/>
      <c r="FT121" s="349"/>
      <c r="FU121" s="349"/>
      <c r="FV121" s="349"/>
      <c r="FW121" s="349"/>
      <c r="FX121" s="349"/>
      <c r="FY121" s="349"/>
      <c r="FZ121" s="349"/>
      <c r="GA121" s="349"/>
      <c r="GB121" s="349"/>
      <c r="GC121" s="349"/>
      <c r="GD121" s="349"/>
      <c r="GE121" s="349"/>
      <c r="GF121" s="349"/>
      <c r="GG121" s="349"/>
      <c r="GH121" s="349"/>
      <c r="GI121" s="349"/>
      <c r="GJ121" s="349"/>
      <c r="GK121" s="349"/>
      <c r="GL121" s="349"/>
      <c r="GM121" s="349"/>
      <c r="GN121" s="349"/>
      <c r="GO121" s="349"/>
      <c r="GP121" s="349"/>
      <c r="GQ121" s="349"/>
      <c r="GR121" s="349"/>
      <c r="GS121" s="349"/>
      <c r="GT121" s="349"/>
      <c r="GU121" s="349"/>
      <c r="GV121" s="349"/>
      <c r="GW121" s="349"/>
      <c r="GX121" s="349"/>
      <c r="GY121" s="349"/>
      <c r="GZ121" s="349"/>
      <c r="HA121" s="349"/>
      <c r="HB121" s="349"/>
      <c r="HC121" s="349"/>
      <c r="HD121" s="349"/>
      <c r="HE121" s="349"/>
      <c r="HF121" s="349"/>
      <c r="HG121" s="349"/>
      <c r="HH121" s="349"/>
      <c r="HI121" s="349"/>
      <c r="HJ121" s="349"/>
      <c r="HK121" s="349"/>
      <c r="HL121" s="349"/>
      <c r="HM121" s="349"/>
      <c r="HN121" s="349"/>
      <c r="HO121" s="349"/>
      <c r="HP121" s="349"/>
      <c r="HQ121" s="349"/>
      <c r="HR121" s="349"/>
      <c r="HS121" s="349"/>
      <c r="HT121" s="349"/>
      <c r="HU121" s="349"/>
      <c r="HV121" s="349"/>
      <c r="HW121" s="349"/>
      <c r="HX121" s="349"/>
      <c r="HY121" s="349"/>
      <c r="HZ121" s="349"/>
      <c r="IA121" s="349"/>
      <c r="IB121" s="349"/>
      <c r="IC121" s="349"/>
      <c r="ID121" s="349"/>
      <c r="IE121" s="349"/>
      <c r="IF121" s="349"/>
      <c r="IG121" s="349"/>
      <c r="IH121" s="349"/>
      <c r="II121" s="349"/>
      <c r="IJ121" s="349"/>
      <c r="IK121" s="349"/>
      <c r="IL121" s="349"/>
      <c r="IM121" s="349"/>
      <c r="IN121" s="349"/>
      <c r="IO121" s="349"/>
      <c r="IP121" s="349"/>
      <c r="IQ121" s="349"/>
      <c r="IR121" s="349"/>
      <c r="IS121" s="349"/>
      <c r="IT121" s="349"/>
      <c r="IU121" s="349"/>
      <c r="IV121" s="349"/>
      <c r="IW121" s="349"/>
      <c r="IX121" s="349"/>
      <c r="IY121" s="349"/>
      <c r="IZ121" s="349"/>
      <c r="JA121" s="349"/>
      <c r="JB121" s="349"/>
      <c r="JC121" s="349"/>
      <c r="JD121" s="349"/>
      <c r="JE121" s="349"/>
      <c r="JF121" s="349"/>
      <c r="JG121" s="349"/>
      <c r="JH121" s="349"/>
      <c r="JI121" s="349"/>
      <c r="JJ121" s="349"/>
      <c r="JK121" s="349"/>
      <c r="JL121" s="349"/>
      <c r="JM121" s="349"/>
      <c r="JN121" s="349"/>
      <c r="JO121" s="349"/>
      <c r="JP121" s="349"/>
      <c r="JQ121" s="349"/>
      <c r="JR121" s="349"/>
      <c r="JS121" s="349"/>
      <c r="JT121" s="349"/>
      <c r="JU121" s="349"/>
      <c r="JV121" s="349"/>
      <c r="JW121" s="349"/>
      <c r="JX121" s="349"/>
      <c r="JY121" s="349"/>
      <c r="JZ121" s="349"/>
      <c r="KA121" s="349"/>
      <c r="KB121" s="349"/>
      <c r="KC121" s="349"/>
      <c r="KD121" s="349"/>
      <c r="KE121" s="349"/>
      <c r="KF121" s="349"/>
      <c r="KG121" s="349"/>
      <c r="KH121" s="349"/>
      <c r="KI121" s="349"/>
      <c r="KJ121" s="349"/>
      <c r="KK121" s="349"/>
      <c r="KL121" s="349"/>
      <c r="KM121" s="349"/>
      <c r="KN121" s="349"/>
      <c r="KO121" s="349"/>
      <c r="KP121" s="349"/>
      <c r="KQ121" s="349"/>
      <c r="KR121" s="349"/>
      <c r="KS121" s="349"/>
      <c r="KT121" s="349"/>
      <c r="KU121" s="349"/>
    </row>
    <row r="122" spans="1:307">
      <c r="A122"/>
      <c r="B122"/>
      <c r="C122"/>
      <c r="D122"/>
      <c r="E122"/>
      <c r="F122"/>
      <c r="H122"/>
      <c r="AB122"/>
      <c r="AV122"/>
      <c r="BP122"/>
      <c r="CI122"/>
      <c r="CJ122"/>
      <c r="CL122"/>
      <c r="CM122"/>
      <c r="CN122"/>
      <c r="CP122"/>
      <c r="CQ122"/>
      <c r="CR122"/>
      <c r="CT122"/>
      <c r="CU122"/>
      <c r="CV122"/>
      <c r="CX122"/>
      <c r="CY122"/>
      <c r="CZ122"/>
      <c r="DB122"/>
      <c r="DC122"/>
      <c r="DE122"/>
      <c r="DH122"/>
      <c r="DI122"/>
      <c r="DJ122"/>
      <c r="DK122"/>
      <c r="DL122"/>
      <c r="DM122"/>
      <c r="DN122"/>
      <c r="DO122"/>
      <c r="DP122"/>
      <c r="DQ122"/>
    </row>
    <row r="123" spans="1:307">
      <c r="A123"/>
      <c r="B123"/>
      <c r="C123"/>
      <c r="D123"/>
      <c r="E123"/>
      <c r="F123"/>
      <c r="H123"/>
      <c r="AB123"/>
      <c r="AV123"/>
      <c r="BP123"/>
      <c r="CI123"/>
      <c r="CJ123"/>
      <c r="CL123"/>
      <c r="CM123"/>
      <c r="CN123"/>
      <c r="CP123"/>
      <c r="CQ123"/>
      <c r="CR123"/>
      <c r="CT123"/>
      <c r="CU123"/>
      <c r="CV123"/>
      <c r="CX123"/>
      <c r="CY123"/>
      <c r="CZ123"/>
      <c r="DB123"/>
      <c r="DC123"/>
      <c r="DE123"/>
      <c r="DH123"/>
      <c r="DI123"/>
      <c r="DJ123"/>
      <c r="DK123"/>
      <c r="DL123"/>
      <c r="DM123"/>
      <c r="DN123"/>
      <c r="DO123"/>
      <c r="DP123"/>
      <c r="DQ123"/>
    </row>
    <row r="124" spans="1:307">
      <c r="A124"/>
      <c r="B124"/>
      <c r="C124"/>
      <c r="D124"/>
      <c r="E124"/>
      <c r="F124"/>
      <c r="H124"/>
      <c r="AB124"/>
      <c r="AV124"/>
      <c r="BP124"/>
      <c r="CI124"/>
      <c r="CJ124"/>
      <c r="CL124"/>
      <c r="CM124"/>
      <c r="CN124"/>
      <c r="CP124"/>
      <c r="CQ124"/>
      <c r="CR124"/>
      <c r="CT124"/>
      <c r="CU124"/>
      <c r="CV124"/>
      <c r="CX124"/>
      <c r="CY124"/>
      <c r="CZ124"/>
      <c r="DB124"/>
      <c r="DC124"/>
      <c r="DE124"/>
      <c r="DH124"/>
      <c r="DI124"/>
      <c r="DJ124"/>
      <c r="DK124"/>
      <c r="DL124"/>
      <c r="DM124"/>
      <c r="DN124"/>
      <c r="DO124"/>
      <c r="DP124"/>
      <c r="DQ124"/>
    </row>
    <row r="125" spans="1:307">
      <c r="A125"/>
      <c r="B125"/>
      <c r="C125"/>
      <c r="D125"/>
      <c r="E125"/>
      <c r="F125"/>
      <c r="H125"/>
      <c r="AB125"/>
      <c r="AV125"/>
      <c r="BP125"/>
      <c r="CI125"/>
      <c r="CJ125"/>
      <c r="CL125"/>
      <c r="CM125"/>
      <c r="CN125"/>
      <c r="CP125"/>
      <c r="CQ125"/>
      <c r="CR125"/>
      <c r="CT125"/>
      <c r="CU125"/>
      <c r="CV125"/>
      <c r="CX125"/>
      <c r="CY125"/>
      <c r="CZ125"/>
      <c r="DB125"/>
      <c r="DC125"/>
      <c r="DE125"/>
      <c r="DH125"/>
      <c r="DI125"/>
      <c r="DJ125"/>
      <c r="DK125"/>
      <c r="DL125"/>
      <c r="DM125"/>
      <c r="DN125"/>
      <c r="DO125"/>
      <c r="DP125"/>
      <c r="DQ125"/>
    </row>
    <row r="126" spans="1:307">
      <c r="A126"/>
      <c r="B126"/>
      <c r="C126"/>
      <c r="D126"/>
      <c r="E126"/>
      <c r="F126"/>
      <c r="H126"/>
      <c r="AB126"/>
      <c r="AV126"/>
      <c r="BP126"/>
      <c r="CI126"/>
      <c r="CJ126"/>
      <c r="CL126"/>
      <c r="CM126"/>
      <c r="CN126"/>
      <c r="CP126"/>
      <c r="CQ126"/>
      <c r="CR126"/>
      <c r="CT126"/>
      <c r="CU126"/>
      <c r="CV126"/>
      <c r="CX126"/>
      <c r="CY126"/>
      <c r="CZ126"/>
      <c r="DB126"/>
      <c r="DC126"/>
      <c r="DE126"/>
      <c r="DH126"/>
      <c r="DI126"/>
      <c r="DJ126"/>
      <c r="DK126"/>
      <c r="DL126"/>
      <c r="DM126"/>
      <c r="DN126"/>
      <c r="DO126"/>
      <c r="DP126"/>
      <c r="DQ126"/>
    </row>
    <row r="127" spans="1:307">
      <c r="A127"/>
      <c r="B127"/>
      <c r="C127"/>
      <c r="D127"/>
      <c r="E127"/>
      <c r="F127"/>
      <c r="H127"/>
      <c r="AB127"/>
      <c r="AV127"/>
      <c r="BP127"/>
      <c r="CI127"/>
      <c r="CJ127"/>
      <c r="CL127"/>
      <c r="CM127"/>
      <c r="CN127"/>
      <c r="CP127"/>
      <c r="CQ127"/>
      <c r="CR127"/>
      <c r="CT127"/>
      <c r="CU127"/>
      <c r="CV127"/>
      <c r="CX127"/>
      <c r="CY127"/>
      <c r="CZ127"/>
      <c r="DB127"/>
      <c r="DC127"/>
      <c r="DE127"/>
      <c r="DH127"/>
      <c r="DI127"/>
      <c r="DJ127"/>
      <c r="DK127"/>
      <c r="DL127"/>
      <c r="DM127"/>
      <c r="DN127"/>
      <c r="DO127"/>
      <c r="DP127"/>
      <c r="DQ127"/>
    </row>
    <row r="128" spans="1:307">
      <c r="A128"/>
      <c r="B128"/>
      <c r="C128"/>
      <c r="D128"/>
      <c r="E128"/>
      <c r="F128"/>
      <c r="H128"/>
      <c r="AB128"/>
      <c r="AV128"/>
      <c r="BP128"/>
      <c r="CI128"/>
      <c r="CJ128"/>
      <c r="CL128"/>
      <c r="CM128"/>
      <c r="CN128"/>
      <c r="CP128"/>
      <c r="CQ128"/>
      <c r="CR128"/>
      <c r="CT128"/>
      <c r="CU128"/>
      <c r="CV128"/>
      <c r="CX128"/>
      <c r="CY128"/>
      <c r="CZ128"/>
      <c r="DB128"/>
      <c r="DC128"/>
      <c r="DE128"/>
      <c r="DH128"/>
      <c r="DI128"/>
      <c r="DJ128"/>
      <c r="DK128"/>
      <c r="DL128"/>
      <c r="DM128"/>
      <c r="DN128"/>
      <c r="DO128"/>
      <c r="DP128"/>
      <c r="DQ128"/>
    </row>
    <row r="129" spans="1:121">
      <c r="A129"/>
      <c r="B129"/>
      <c r="C129"/>
      <c r="D129"/>
      <c r="E129"/>
      <c r="F129"/>
      <c r="H129"/>
      <c r="AB129"/>
      <c r="AV129"/>
      <c r="BP129"/>
      <c r="CI129"/>
      <c r="CJ129"/>
      <c r="CL129"/>
      <c r="CM129"/>
      <c r="CN129"/>
      <c r="CP129"/>
      <c r="CQ129"/>
      <c r="CR129"/>
      <c r="CT129"/>
      <c r="CU129"/>
      <c r="CV129"/>
      <c r="CX129"/>
      <c r="CY129"/>
      <c r="CZ129"/>
      <c r="DB129"/>
      <c r="DC129"/>
      <c r="DE129"/>
      <c r="DH129"/>
      <c r="DI129"/>
      <c r="DJ129"/>
      <c r="DK129"/>
      <c r="DL129"/>
      <c r="DM129"/>
      <c r="DN129"/>
      <c r="DO129"/>
      <c r="DP129"/>
      <c r="DQ129"/>
    </row>
    <row r="130" spans="1:121">
      <c r="A130"/>
      <c r="B130"/>
      <c r="C130"/>
      <c r="D130"/>
      <c r="E130"/>
      <c r="F130"/>
      <c r="H130"/>
      <c r="AB130"/>
      <c r="AV130"/>
      <c r="BP130"/>
      <c r="CI130"/>
      <c r="CJ130"/>
      <c r="CL130"/>
      <c r="CM130"/>
      <c r="CN130"/>
      <c r="CP130"/>
      <c r="CQ130"/>
      <c r="CR130"/>
      <c r="CT130"/>
      <c r="CU130"/>
      <c r="CV130"/>
      <c r="CX130"/>
      <c r="CY130"/>
      <c r="CZ130"/>
      <c r="DB130"/>
      <c r="DC130"/>
      <c r="DE130"/>
      <c r="DH130"/>
      <c r="DI130"/>
      <c r="DJ130"/>
      <c r="DK130"/>
      <c r="DL130"/>
      <c r="DM130"/>
      <c r="DN130"/>
      <c r="DO130"/>
      <c r="DP130"/>
      <c r="DQ130"/>
    </row>
    <row r="131" spans="1:121">
      <c r="A131"/>
      <c r="B131"/>
      <c r="C131"/>
      <c r="D131"/>
      <c r="E131"/>
      <c r="F131"/>
      <c r="H131"/>
      <c r="AB131"/>
      <c r="AV131"/>
      <c r="BP131"/>
      <c r="CI131"/>
      <c r="CJ131"/>
      <c r="CL131"/>
      <c r="CM131"/>
      <c r="CN131"/>
      <c r="CP131"/>
      <c r="CQ131"/>
      <c r="CR131"/>
      <c r="CT131"/>
      <c r="CU131"/>
      <c r="CV131"/>
      <c r="CX131"/>
      <c r="CY131"/>
      <c r="CZ131"/>
      <c r="DB131"/>
      <c r="DC131"/>
      <c r="DE131"/>
      <c r="DH131"/>
      <c r="DI131"/>
      <c r="DJ131"/>
      <c r="DK131"/>
      <c r="DL131"/>
      <c r="DM131"/>
      <c r="DN131"/>
      <c r="DO131"/>
      <c r="DP131"/>
      <c r="DQ131"/>
    </row>
    <row r="132" spans="1:121">
      <c r="A132"/>
      <c r="B132"/>
      <c r="C132"/>
      <c r="D132"/>
      <c r="E132"/>
      <c r="F132"/>
      <c r="H132"/>
      <c r="AB132"/>
      <c r="AV132"/>
      <c r="BP132"/>
      <c r="CI132"/>
      <c r="CJ132"/>
      <c r="CL132"/>
      <c r="CM132"/>
      <c r="CN132"/>
      <c r="CP132"/>
      <c r="CQ132"/>
      <c r="CR132"/>
      <c r="CT132"/>
      <c r="CU132"/>
      <c r="CV132"/>
      <c r="CX132"/>
      <c r="CY132"/>
      <c r="CZ132"/>
      <c r="DB132"/>
      <c r="DC132"/>
      <c r="DE132"/>
      <c r="DH132"/>
      <c r="DI132"/>
      <c r="DJ132"/>
      <c r="DK132"/>
      <c r="DL132"/>
      <c r="DM132"/>
      <c r="DN132"/>
      <c r="DO132"/>
      <c r="DP132"/>
      <c r="DQ132"/>
    </row>
    <row r="133" spans="1:121">
      <c r="A133"/>
      <c r="B133"/>
      <c r="C133"/>
      <c r="D133"/>
      <c r="E133"/>
      <c r="F133"/>
      <c r="H133"/>
      <c r="AB133"/>
      <c r="AV133"/>
      <c r="BP133"/>
      <c r="CI133"/>
      <c r="CJ133"/>
      <c r="CL133"/>
      <c r="CM133"/>
      <c r="CN133"/>
      <c r="CP133"/>
      <c r="CQ133"/>
      <c r="CR133"/>
      <c r="CT133"/>
      <c r="CU133"/>
      <c r="CV133"/>
      <c r="CX133"/>
      <c r="CY133"/>
      <c r="CZ133"/>
      <c r="DB133"/>
      <c r="DC133"/>
      <c r="DE133"/>
      <c r="DH133"/>
      <c r="DI133"/>
      <c r="DJ133"/>
      <c r="DK133"/>
      <c r="DL133"/>
      <c r="DM133"/>
      <c r="DN133"/>
      <c r="DO133"/>
      <c r="DP133"/>
      <c r="DQ133"/>
    </row>
    <row r="134" spans="1:121">
      <c r="A134"/>
      <c r="B134"/>
      <c r="C134"/>
      <c r="D134"/>
      <c r="E134"/>
      <c r="F134"/>
      <c r="H134"/>
      <c r="AB134"/>
      <c r="AV134"/>
      <c r="BP134"/>
      <c r="CI134"/>
      <c r="CJ134"/>
      <c r="CL134"/>
      <c r="CM134"/>
      <c r="CN134"/>
      <c r="CP134"/>
      <c r="CQ134"/>
      <c r="CR134"/>
      <c r="CT134"/>
      <c r="CU134"/>
      <c r="CV134"/>
      <c r="CX134"/>
      <c r="CY134"/>
      <c r="CZ134"/>
      <c r="DB134"/>
      <c r="DC134"/>
      <c r="DE134"/>
      <c r="DH134"/>
      <c r="DI134"/>
      <c r="DJ134"/>
      <c r="DK134"/>
      <c r="DL134"/>
      <c r="DM134"/>
      <c r="DN134"/>
      <c r="DO134"/>
      <c r="DP134"/>
      <c r="DQ134"/>
    </row>
    <row r="135" spans="1:121">
      <c r="A135"/>
      <c r="B135"/>
      <c r="C135"/>
      <c r="D135"/>
      <c r="E135"/>
      <c r="F135"/>
      <c r="H135"/>
      <c r="AB135"/>
      <c r="AV135"/>
      <c r="BP135"/>
      <c r="CI135"/>
      <c r="CJ135"/>
      <c r="CL135"/>
      <c r="CM135"/>
      <c r="CN135"/>
      <c r="CP135"/>
      <c r="CQ135"/>
      <c r="CR135"/>
      <c r="CT135"/>
      <c r="CU135"/>
      <c r="CV135"/>
      <c r="CX135"/>
      <c r="CY135"/>
      <c r="CZ135"/>
      <c r="DB135"/>
      <c r="DC135"/>
      <c r="DE135"/>
      <c r="DH135"/>
      <c r="DI135"/>
      <c r="DJ135"/>
      <c r="DK135"/>
      <c r="DL135"/>
      <c r="DM135"/>
      <c r="DN135"/>
      <c r="DO135"/>
      <c r="DP135"/>
      <c r="DQ135"/>
    </row>
    <row r="136" spans="1:121">
      <c r="A136"/>
      <c r="B136"/>
      <c r="C136"/>
      <c r="D136"/>
      <c r="E136"/>
      <c r="F136"/>
      <c r="H136"/>
      <c r="AB136"/>
      <c r="AV136"/>
      <c r="BP136"/>
      <c r="CI136"/>
      <c r="CJ136"/>
      <c r="CL136"/>
      <c r="CM136"/>
      <c r="CN136"/>
      <c r="CP136"/>
      <c r="CQ136"/>
      <c r="CR136"/>
      <c r="CT136"/>
      <c r="CU136"/>
      <c r="CV136"/>
      <c r="CX136"/>
      <c r="CY136"/>
      <c r="CZ136"/>
      <c r="DB136"/>
      <c r="DC136"/>
      <c r="DE136"/>
      <c r="DH136"/>
      <c r="DI136"/>
      <c r="DJ136"/>
      <c r="DK136"/>
      <c r="DL136"/>
      <c r="DM136"/>
      <c r="DN136"/>
      <c r="DO136"/>
      <c r="DP136"/>
      <c r="DQ136"/>
    </row>
    <row r="137" spans="1:121">
      <c r="A137"/>
      <c r="B137"/>
      <c r="C137"/>
      <c r="D137"/>
      <c r="E137"/>
      <c r="F137"/>
      <c r="H137"/>
      <c r="AB137"/>
      <c r="AV137"/>
      <c r="BP137"/>
      <c r="CI137"/>
      <c r="CJ137"/>
      <c r="CL137"/>
      <c r="CM137"/>
      <c r="CN137"/>
      <c r="CP137"/>
      <c r="CQ137"/>
      <c r="CR137"/>
      <c r="CT137"/>
      <c r="CU137"/>
      <c r="CV137"/>
      <c r="CX137"/>
      <c r="CY137"/>
      <c r="CZ137"/>
      <c r="DB137"/>
      <c r="DC137"/>
      <c r="DE137"/>
      <c r="DH137"/>
      <c r="DI137"/>
      <c r="DJ137"/>
      <c r="DK137"/>
      <c r="DL137"/>
      <c r="DM137"/>
      <c r="DN137"/>
      <c r="DO137"/>
      <c r="DP137"/>
      <c r="DQ137"/>
    </row>
    <row r="138" spans="1:121">
      <c r="A138"/>
      <c r="B138"/>
      <c r="C138"/>
      <c r="D138"/>
      <c r="E138"/>
      <c r="F138"/>
      <c r="H138"/>
      <c r="AB138"/>
      <c r="AV138"/>
      <c r="BP138"/>
      <c r="CI138"/>
      <c r="CJ138"/>
      <c r="CL138"/>
      <c r="CM138"/>
      <c r="CN138"/>
      <c r="CP138"/>
      <c r="CQ138"/>
      <c r="CR138"/>
      <c r="CT138"/>
      <c r="CU138"/>
      <c r="CV138"/>
      <c r="CX138"/>
      <c r="CY138"/>
      <c r="CZ138"/>
      <c r="DB138"/>
      <c r="DC138"/>
      <c r="DE138"/>
      <c r="DH138"/>
      <c r="DI138"/>
      <c r="DJ138"/>
      <c r="DK138"/>
      <c r="DL138"/>
      <c r="DM138"/>
      <c r="DN138"/>
      <c r="DO138"/>
      <c r="DP138"/>
      <c r="DQ138"/>
    </row>
    <row r="139" spans="1:121">
      <c r="A139"/>
      <c r="B139"/>
      <c r="C139"/>
      <c r="D139"/>
      <c r="E139"/>
      <c r="F139"/>
      <c r="H139"/>
      <c r="AB139"/>
      <c r="AV139"/>
      <c r="BP139"/>
      <c r="CI139"/>
      <c r="CJ139"/>
      <c r="CL139"/>
      <c r="CM139"/>
      <c r="CN139"/>
      <c r="CP139"/>
      <c r="CQ139"/>
      <c r="CR139"/>
      <c r="CT139"/>
      <c r="CU139"/>
      <c r="CV139"/>
      <c r="CX139"/>
      <c r="CY139"/>
      <c r="CZ139"/>
      <c r="DB139"/>
      <c r="DC139"/>
      <c r="DE139"/>
      <c r="DH139"/>
      <c r="DI139"/>
      <c r="DJ139"/>
      <c r="DK139"/>
      <c r="DL139"/>
      <c r="DM139"/>
      <c r="DN139"/>
      <c r="DO139"/>
      <c r="DP139"/>
      <c r="DQ139"/>
    </row>
    <row r="140" spans="1:121">
      <c r="A140"/>
      <c r="B140"/>
      <c r="C140"/>
      <c r="D140"/>
      <c r="E140"/>
      <c r="F140"/>
      <c r="H140"/>
      <c r="AB140"/>
      <c r="AV140"/>
      <c r="BP140"/>
      <c r="CI140"/>
      <c r="CJ140"/>
      <c r="CL140"/>
      <c r="CM140"/>
      <c r="CN140"/>
      <c r="CP140"/>
      <c r="CQ140"/>
      <c r="CR140"/>
      <c r="CT140"/>
      <c r="CU140"/>
      <c r="CV140"/>
      <c r="CX140"/>
      <c r="CY140"/>
      <c r="CZ140"/>
      <c r="DB140"/>
      <c r="DC140"/>
      <c r="DE140"/>
      <c r="DH140"/>
      <c r="DI140"/>
      <c r="DJ140"/>
      <c r="DK140"/>
      <c r="DL140"/>
      <c r="DM140"/>
      <c r="DN140"/>
      <c r="DO140"/>
      <c r="DP140"/>
      <c r="DQ140"/>
    </row>
    <row r="141" spans="1:121">
      <c r="A141"/>
      <c r="B141"/>
      <c r="C141"/>
      <c r="D141"/>
      <c r="E141"/>
      <c r="F141"/>
      <c r="H141"/>
      <c r="AB141"/>
      <c r="AV141"/>
      <c r="BP141"/>
      <c r="CI141"/>
      <c r="CJ141"/>
      <c r="CL141"/>
      <c r="CM141"/>
      <c r="CN141"/>
      <c r="CP141"/>
      <c r="CQ141"/>
      <c r="CR141"/>
      <c r="CT141"/>
      <c r="CU141"/>
      <c r="CV141"/>
      <c r="CX141"/>
      <c r="CY141"/>
      <c r="CZ141"/>
      <c r="DB141"/>
      <c r="DC141"/>
      <c r="DE141"/>
      <c r="DH141"/>
      <c r="DI141"/>
      <c r="DJ141"/>
      <c r="DK141"/>
      <c r="DL141"/>
      <c r="DM141"/>
      <c r="DN141"/>
      <c r="DO141"/>
      <c r="DP141"/>
      <c r="DQ141"/>
    </row>
    <row r="142" spans="1:121">
      <c r="A142"/>
      <c r="B142"/>
      <c r="C142"/>
      <c r="D142"/>
      <c r="E142"/>
      <c r="F142"/>
      <c r="H142"/>
      <c r="AB142"/>
      <c r="AV142"/>
      <c r="BP142"/>
      <c r="CI142"/>
      <c r="CJ142"/>
      <c r="CL142"/>
      <c r="CM142"/>
      <c r="CN142"/>
      <c r="CP142"/>
      <c r="CQ142"/>
      <c r="CR142"/>
      <c r="CT142"/>
      <c r="CU142"/>
      <c r="CV142"/>
      <c r="CX142"/>
      <c r="CY142"/>
      <c r="CZ142"/>
      <c r="DB142"/>
      <c r="DC142"/>
      <c r="DE142"/>
      <c r="DH142"/>
      <c r="DI142"/>
      <c r="DJ142"/>
      <c r="DK142"/>
      <c r="DL142"/>
      <c r="DM142"/>
      <c r="DN142"/>
      <c r="DO142"/>
      <c r="DP142"/>
      <c r="DQ142"/>
    </row>
    <row r="143" spans="1:121">
      <c r="A143"/>
      <c r="B143"/>
      <c r="C143"/>
      <c r="D143"/>
      <c r="E143"/>
      <c r="F143"/>
      <c r="H143"/>
      <c r="AB143"/>
      <c r="AV143"/>
      <c r="BP143"/>
      <c r="CI143"/>
      <c r="CJ143"/>
      <c r="CL143"/>
      <c r="CM143"/>
      <c r="CN143"/>
      <c r="CP143"/>
      <c r="CQ143"/>
      <c r="CR143"/>
      <c r="CT143"/>
      <c r="CU143"/>
      <c r="CV143"/>
      <c r="CX143"/>
      <c r="CY143"/>
      <c r="CZ143"/>
      <c r="DB143"/>
      <c r="DC143"/>
      <c r="DE143"/>
      <c r="DH143"/>
      <c r="DI143"/>
      <c r="DJ143"/>
      <c r="DK143"/>
      <c r="DL143"/>
      <c r="DM143"/>
      <c r="DN143"/>
      <c r="DO143"/>
      <c r="DP143"/>
      <c r="DQ143"/>
    </row>
    <row r="144" spans="1:121">
      <c r="A144"/>
      <c r="B144"/>
      <c r="C144"/>
      <c r="D144"/>
      <c r="E144"/>
      <c r="F144"/>
      <c r="H144"/>
      <c r="AB144"/>
      <c r="AV144"/>
      <c r="BP144"/>
      <c r="CI144"/>
      <c r="CJ144"/>
      <c r="CL144"/>
      <c r="CM144"/>
      <c r="CN144"/>
      <c r="CP144"/>
      <c r="CQ144"/>
      <c r="CR144"/>
      <c r="CT144"/>
      <c r="CU144"/>
      <c r="CV144"/>
      <c r="CX144"/>
      <c r="CY144"/>
      <c r="CZ144"/>
      <c r="DB144"/>
      <c r="DC144"/>
      <c r="DE144"/>
      <c r="DH144"/>
      <c r="DI144"/>
      <c r="DJ144"/>
      <c r="DK144"/>
      <c r="DL144"/>
      <c r="DM144"/>
      <c r="DN144"/>
      <c r="DO144"/>
      <c r="DP144"/>
      <c r="DQ144"/>
    </row>
    <row r="145" spans="1:121">
      <c r="A145"/>
      <c r="B145"/>
      <c r="C145"/>
      <c r="D145"/>
      <c r="E145"/>
      <c r="F145"/>
      <c r="H145"/>
      <c r="AB145"/>
      <c r="AV145"/>
      <c r="BP145"/>
      <c r="CI145"/>
      <c r="CJ145"/>
      <c r="CL145"/>
      <c r="CM145"/>
      <c r="CN145"/>
      <c r="CP145"/>
      <c r="CQ145"/>
      <c r="CR145"/>
      <c r="CT145"/>
      <c r="CU145"/>
      <c r="CV145"/>
      <c r="CX145"/>
      <c r="CY145"/>
      <c r="CZ145"/>
      <c r="DB145"/>
      <c r="DC145"/>
      <c r="DE145"/>
      <c r="DH145"/>
      <c r="DI145"/>
      <c r="DJ145"/>
      <c r="DK145"/>
      <c r="DL145"/>
      <c r="DM145"/>
      <c r="DN145"/>
      <c r="DO145"/>
      <c r="DP145"/>
      <c r="DQ145"/>
    </row>
    <row r="146" spans="1:121">
      <c r="A146"/>
      <c r="B146"/>
      <c r="C146"/>
      <c r="D146"/>
      <c r="E146"/>
      <c r="F146"/>
      <c r="H146"/>
      <c r="AB146"/>
      <c r="AV146"/>
      <c r="BP146"/>
      <c r="CI146"/>
      <c r="CJ146"/>
      <c r="CL146"/>
      <c r="CM146"/>
      <c r="CN146"/>
      <c r="CP146"/>
      <c r="CQ146"/>
      <c r="CR146"/>
      <c r="CT146"/>
      <c r="CU146"/>
      <c r="CV146"/>
      <c r="CX146"/>
      <c r="CY146"/>
      <c r="CZ146"/>
      <c r="DB146"/>
      <c r="DC146"/>
      <c r="DE146"/>
      <c r="DH146"/>
      <c r="DI146"/>
      <c r="DJ146"/>
      <c r="DK146"/>
      <c r="DL146"/>
      <c r="DM146"/>
      <c r="DN146"/>
      <c r="DO146"/>
      <c r="DP146"/>
      <c r="DQ146"/>
    </row>
    <row r="147" spans="1:121">
      <c r="A147"/>
      <c r="B147"/>
      <c r="C147"/>
      <c r="D147"/>
      <c r="E147"/>
      <c r="F147"/>
      <c r="H147"/>
      <c r="AB147"/>
      <c r="AV147"/>
      <c r="BP147"/>
      <c r="CI147"/>
      <c r="CJ147"/>
      <c r="CL147"/>
      <c r="CM147"/>
      <c r="CN147"/>
      <c r="CP147"/>
      <c r="CQ147"/>
      <c r="CR147"/>
      <c r="CT147"/>
      <c r="CU147"/>
      <c r="CV147"/>
      <c r="CX147"/>
      <c r="CY147"/>
      <c r="CZ147"/>
      <c r="DB147"/>
      <c r="DC147"/>
      <c r="DE147"/>
      <c r="DH147"/>
      <c r="DI147"/>
      <c r="DJ147"/>
      <c r="DK147"/>
      <c r="DL147"/>
      <c r="DM147"/>
      <c r="DN147"/>
      <c r="DO147"/>
      <c r="DP147"/>
      <c r="DQ147"/>
    </row>
    <row r="148" spans="1:121">
      <c r="A148"/>
      <c r="B148"/>
      <c r="C148"/>
      <c r="D148"/>
      <c r="E148"/>
      <c r="F148"/>
      <c r="H148"/>
      <c r="AB148"/>
      <c r="AV148"/>
      <c r="BP148"/>
      <c r="CI148"/>
      <c r="CJ148"/>
      <c r="CL148"/>
      <c r="CM148"/>
      <c r="CN148"/>
      <c r="CP148"/>
      <c r="CQ148"/>
      <c r="CR148"/>
      <c r="CT148"/>
      <c r="CU148"/>
      <c r="CV148"/>
      <c r="CX148"/>
      <c r="CY148"/>
      <c r="CZ148"/>
      <c r="DB148"/>
      <c r="DC148"/>
      <c r="DE148"/>
      <c r="DH148"/>
      <c r="DI148"/>
      <c r="DJ148"/>
      <c r="DK148"/>
      <c r="DL148"/>
      <c r="DM148"/>
      <c r="DN148"/>
      <c r="DO148"/>
      <c r="DP148"/>
      <c r="DQ148"/>
    </row>
    <row r="149" spans="1:121">
      <c r="A149"/>
      <c r="B149"/>
      <c r="C149"/>
      <c r="D149"/>
      <c r="E149"/>
      <c r="F149"/>
      <c r="H149"/>
      <c r="AB149"/>
      <c r="AV149"/>
      <c r="BP149"/>
      <c r="CI149"/>
      <c r="CJ149"/>
      <c r="CL149"/>
      <c r="CM149"/>
      <c r="CN149"/>
      <c r="CP149"/>
      <c r="CQ149"/>
      <c r="CR149"/>
      <c r="CT149"/>
      <c r="CU149"/>
      <c r="CV149"/>
      <c r="CX149"/>
      <c r="CY149"/>
      <c r="CZ149"/>
      <c r="DB149"/>
      <c r="DC149"/>
      <c r="DE149"/>
      <c r="DH149"/>
      <c r="DI149"/>
      <c r="DJ149"/>
      <c r="DK149"/>
      <c r="DL149"/>
      <c r="DM149"/>
      <c r="DN149"/>
      <c r="DO149"/>
      <c r="DP149"/>
      <c r="DQ149"/>
    </row>
    <row r="150" spans="1:121">
      <c r="A150"/>
      <c r="B150"/>
      <c r="C150"/>
      <c r="D150"/>
      <c r="E150"/>
      <c r="F150"/>
      <c r="H150"/>
      <c r="AB150"/>
      <c r="AV150"/>
      <c r="BP150"/>
      <c r="CI150"/>
      <c r="CJ150"/>
      <c r="CL150"/>
      <c r="CM150"/>
      <c r="CN150"/>
      <c r="CP150"/>
      <c r="CQ150"/>
      <c r="CR150"/>
      <c r="CT150"/>
      <c r="CU150"/>
      <c r="CV150"/>
      <c r="CX150"/>
      <c r="CY150"/>
      <c r="CZ150"/>
      <c r="DB150"/>
      <c r="DC150"/>
      <c r="DE150"/>
      <c r="DH150"/>
      <c r="DI150"/>
      <c r="DJ150"/>
      <c r="DK150"/>
      <c r="DL150"/>
      <c r="DM150"/>
      <c r="DN150"/>
      <c r="DO150"/>
      <c r="DP150"/>
      <c r="DQ150"/>
    </row>
    <row r="151" spans="1:121">
      <c r="A151"/>
      <c r="B151"/>
      <c r="C151"/>
      <c r="D151"/>
      <c r="E151"/>
      <c r="F151"/>
      <c r="H151"/>
      <c r="AB151"/>
      <c r="AV151"/>
      <c r="BP151"/>
      <c r="CI151"/>
      <c r="CJ151"/>
      <c r="CL151"/>
      <c r="CM151"/>
      <c r="CN151"/>
      <c r="CP151"/>
      <c r="CQ151"/>
      <c r="CR151"/>
      <c r="CT151"/>
      <c r="CU151"/>
      <c r="CV151"/>
      <c r="CX151"/>
      <c r="CY151"/>
      <c r="CZ151"/>
      <c r="DB151"/>
      <c r="DC151"/>
      <c r="DE151"/>
      <c r="DH151"/>
      <c r="DI151"/>
      <c r="DJ151"/>
      <c r="DK151"/>
      <c r="DL151"/>
      <c r="DM151"/>
      <c r="DN151"/>
      <c r="DO151"/>
      <c r="DP151"/>
      <c r="DQ151"/>
    </row>
    <row r="152" spans="1:121">
      <c r="A152"/>
      <c r="B152"/>
      <c r="C152"/>
      <c r="D152"/>
      <c r="E152"/>
      <c r="F152"/>
      <c r="H152"/>
      <c r="AB152"/>
      <c r="AV152"/>
      <c r="BP152"/>
      <c r="CI152"/>
      <c r="CJ152"/>
      <c r="CL152"/>
      <c r="CM152"/>
      <c r="CN152"/>
      <c r="CP152"/>
      <c r="CQ152"/>
      <c r="CR152"/>
      <c r="CT152"/>
      <c r="CU152"/>
      <c r="CV152"/>
      <c r="CX152"/>
      <c r="CY152"/>
      <c r="CZ152"/>
      <c r="DB152"/>
      <c r="DC152"/>
      <c r="DE152"/>
      <c r="DH152"/>
      <c r="DI152"/>
      <c r="DJ152"/>
      <c r="DK152"/>
      <c r="DL152"/>
      <c r="DM152"/>
      <c r="DN152"/>
      <c r="DO152"/>
      <c r="DP152"/>
      <c r="DQ152"/>
    </row>
    <row r="153" spans="1:121">
      <c r="A153"/>
      <c r="B153"/>
      <c r="C153"/>
      <c r="D153"/>
      <c r="E153"/>
      <c r="F153"/>
      <c r="H153"/>
      <c r="AB153"/>
      <c r="AV153"/>
      <c r="BP153"/>
      <c r="CI153"/>
      <c r="CJ153"/>
      <c r="CL153"/>
      <c r="CM153"/>
      <c r="CN153"/>
      <c r="CP153"/>
      <c r="CQ153"/>
      <c r="CR153"/>
      <c r="CT153"/>
      <c r="CU153"/>
      <c r="CV153"/>
      <c r="CX153"/>
      <c r="CY153"/>
      <c r="CZ153"/>
      <c r="DB153"/>
      <c r="DC153"/>
      <c r="DE153"/>
      <c r="DH153"/>
      <c r="DI153"/>
      <c r="DJ153"/>
      <c r="DK153"/>
      <c r="DL153"/>
      <c r="DM153"/>
      <c r="DN153"/>
      <c r="DO153"/>
      <c r="DP153"/>
      <c r="DQ153"/>
    </row>
    <row r="154" spans="1:121">
      <c r="A154"/>
      <c r="B154"/>
      <c r="C154"/>
      <c r="D154"/>
      <c r="E154"/>
      <c r="F154"/>
      <c r="H154"/>
      <c r="AB154"/>
      <c r="AV154"/>
      <c r="BP154"/>
      <c r="CI154"/>
      <c r="CJ154"/>
      <c r="CL154"/>
      <c r="CM154"/>
      <c r="CN154"/>
      <c r="CP154"/>
      <c r="CQ154"/>
      <c r="CR154"/>
      <c r="CT154"/>
      <c r="CU154"/>
      <c r="CV154"/>
      <c r="CX154"/>
      <c r="CY154"/>
      <c r="CZ154"/>
      <c r="DB154"/>
      <c r="DC154"/>
      <c r="DE154"/>
      <c r="DH154"/>
      <c r="DI154"/>
      <c r="DJ154"/>
      <c r="DK154"/>
      <c r="DL154"/>
      <c r="DM154"/>
      <c r="DN154"/>
      <c r="DO154"/>
      <c r="DP154"/>
      <c r="DQ154"/>
    </row>
    <row r="155" spans="1:121">
      <c r="A155"/>
      <c r="B155"/>
      <c r="C155"/>
      <c r="D155"/>
      <c r="E155"/>
      <c r="F155"/>
      <c r="H155"/>
      <c r="AB155"/>
      <c r="AV155"/>
      <c r="BP155"/>
      <c r="CI155"/>
      <c r="CJ155"/>
      <c r="CL155"/>
      <c r="CM155"/>
      <c r="CN155"/>
      <c r="CP155"/>
      <c r="CQ155"/>
      <c r="CR155"/>
      <c r="CT155"/>
      <c r="CU155"/>
      <c r="CV155"/>
      <c r="CX155"/>
      <c r="CY155"/>
      <c r="CZ155"/>
      <c r="DB155"/>
      <c r="DC155"/>
      <c r="DE155"/>
      <c r="DH155"/>
      <c r="DI155"/>
      <c r="DJ155"/>
      <c r="DK155"/>
      <c r="DL155"/>
      <c r="DM155"/>
      <c r="DN155"/>
      <c r="DO155"/>
      <c r="DP155"/>
      <c r="DQ155"/>
    </row>
    <row r="156" spans="1:121">
      <c r="A156"/>
      <c r="B156"/>
      <c r="C156"/>
      <c r="D156"/>
      <c r="E156"/>
      <c r="F156"/>
      <c r="H156"/>
      <c r="AB156"/>
      <c r="AV156"/>
      <c r="BP156"/>
      <c r="CI156"/>
      <c r="CJ156"/>
      <c r="CL156"/>
      <c r="CM156"/>
      <c r="CN156"/>
      <c r="CP156"/>
      <c r="CQ156"/>
      <c r="CR156"/>
      <c r="CT156"/>
      <c r="CU156"/>
      <c r="CV156"/>
      <c r="CX156"/>
      <c r="CY156"/>
      <c r="CZ156"/>
      <c r="DB156"/>
      <c r="DC156"/>
      <c r="DE156"/>
      <c r="DH156"/>
      <c r="DI156"/>
      <c r="DJ156"/>
      <c r="DK156"/>
      <c r="DL156"/>
      <c r="DM156"/>
      <c r="DN156"/>
      <c r="DO156"/>
      <c r="DP156"/>
      <c r="DQ156"/>
    </row>
    <row r="157" spans="1:121">
      <c r="A157"/>
      <c r="B157"/>
      <c r="C157"/>
      <c r="D157"/>
      <c r="E157"/>
      <c r="F157"/>
      <c r="H157"/>
      <c r="AB157"/>
      <c r="AV157"/>
      <c r="BP157"/>
      <c r="CI157"/>
      <c r="CJ157"/>
      <c r="CL157"/>
      <c r="CM157"/>
      <c r="CN157"/>
      <c r="CP157"/>
      <c r="CQ157"/>
      <c r="CR157"/>
      <c r="CT157"/>
      <c r="CU157"/>
      <c r="CV157"/>
      <c r="CX157"/>
      <c r="CY157"/>
      <c r="CZ157"/>
      <c r="DB157"/>
      <c r="DC157"/>
      <c r="DE157"/>
      <c r="DH157"/>
      <c r="DI157"/>
      <c r="DJ157"/>
      <c r="DK157"/>
      <c r="DL157"/>
      <c r="DM157"/>
      <c r="DN157"/>
      <c r="DO157"/>
      <c r="DP157"/>
      <c r="DQ157"/>
    </row>
    <row r="158" spans="1:121">
      <c r="A158"/>
      <c r="B158"/>
      <c r="C158"/>
      <c r="D158"/>
      <c r="E158"/>
      <c r="F158"/>
      <c r="H158"/>
      <c r="AB158"/>
      <c r="AV158"/>
      <c r="BP158"/>
      <c r="CI158"/>
      <c r="CJ158"/>
      <c r="CL158"/>
      <c r="CM158"/>
      <c r="CN158"/>
      <c r="CP158"/>
      <c r="CQ158"/>
      <c r="CR158"/>
      <c r="CT158"/>
      <c r="CU158"/>
      <c r="CV158"/>
      <c r="CX158"/>
      <c r="CY158"/>
      <c r="CZ158"/>
      <c r="DB158"/>
      <c r="DC158"/>
      <c r="DE158"/>
      <c r="DH158"/>
      <c r="DI158"/>
      <c r="DJ158"/>
      <c r="DK158"/>
      <c r="DL158"/>
      <c r="DM158"/>
      <c r="DN158"/>
      <c r="DO158"/>
      <c r="DP158"/>
      <c r="DQ158"/>
    </row>
    <row r="159" spans="1:121">
      <c r="A159"/>
      <c r="B159"/>
      <c r="C159"/>
      <c r="D159"/>
      <c r="E159"/>
      <c r="F159"/>
      <c r="H159"/>
      <c r="AB159"/>
      <c r="AV159"/>
      <c r="BP159"/>
      <c r="CI159"/>
      <c r="CJ159"/>
      <c r="CL159"/>
      <c r="CM159"/>
      <c r="CN159"/>
      <c r="CP159"/>
      <c r="CQ159"/>
      <c r="CR159"/>
      <c r="CT159"/>
      <c r="CU159"/>
      <c r="CV159"/>
      <c r="CX159"/>
      <c r="CY159"/>
      <c r="CZ159"/>
      <c r="DB159"/>
      <c r="DC159"/>
      <c r="DE159"/>
      <c r="DH159"/>
      <c r="DI159"/>
      <c r="DJ159"/>
      <c r="DK159"/>
      <c r="DL159"/>
      <c r="DM159"/>
      <c r="DN159"/>
      <c r="DO159"/>
      <c r="DP159"/>
      <c r="DQ159"/>
    </row>
    <row r="160" spans="1:121">
      <c r="A160"/>
      <c r="B160"/>
      <c r="C160"/>
      <c r="D160"/>
      <c r="E160"/>
      <c r="F160"/>
      <c r="H160"/>
      <c r="AB160"/>
      <c r="AV160"/>
      <c r="BP160"/>
      <c r="CI160"/>
      <c r="CJ160"/>
      <c r="CL160"/>
      <c r="CM160"/>
      <c r="CN160"/>
      <c r="CP160"/>
      <c r="CQ160"/>
      <c r="CR160"/>
      <c r="CT160"/>
      <c r="CU160"/>
      <c r="CV160"/>
      <c r="CX160"/>
      <c r="CY160"/>
      <c r="CZ160"/>
      <c r="DB160"/>
      <c r="DC160"/>
      <c r="DE160"/>
      <c r="DH160"/>
      <c r="DI160"/>
      <c r="DJ160"/>
      <c r="DK160"/>
      <c r="DL160"/>
      <c r="DM160"/>
      <c r="DN160"/>
      <c r="DO160"/>
      <c r="DP160"/>
      <c r="DQ160"/>
    </row>
    <row r="161" spans="1:121">
      <c r="A161"/>
      <c r="B161"/>
      <c r="C161"/>
      <c r="D161"/>
      <c r="E161"/>
      <c r="F161"/>
      <c r="H161"/>
      <c r="AB161"/>
      <c r="AV161"/>
      <c r="BP161"/>
      <c r="CI161"/>
      <c r="CJ161"/>
      <c r="CL161"/>
      <c r="CM161"/>
      <c r="CN161"/>
      <c r="CP161"/>
      <c r="CQ161"/>
      <c r="CR161"/>
      <c r="CT161"/>
      <c r="CU161"/>
      <c r="CV161"/>
      <c r="CX161"/>
      <c r="CY161"/>
      <c r="CZ161"/>
      <c r="DB161"/>
      <c r="DC161"/>
      <c r="DE161"/>
      <c r="DH161"/>
      <c r="DI161"/>
      <c r="DJ161"/>
      <c r="DK161"/>
      <c r="DL161"/>
      <c r="DM161"/>
      <c r="DN161"/>
      <c r="DO161"/>
      <c r="DP161"/>
      <c r="DQ161"/>
    </row>
    <row r="162" spans="1:121">
      <c r="A162"/>
      <c r="B162"/>
      <c r="C162"/>
      <c r="D162"/>
      <c r="E162"/>
      <c r="F162"/>
      <c r="H162"/>
      <c r="AB162"/>
      <c r="AV162"/>
      <c r="BP162"/>
      <c r="CI162"/>
      <c r="CJ162"/>
      <c r="CL162"/>
      <c r="CM162"/>
      <c r="CN162"/>
      <c r="CP162"/>
      <c r="CQ162"/>
      <c r="CR162"/>
      <c r="CT162"/>
      <c r="CU162"/>
      <c r="CV162"/>
      <c r="CX162"/>
      <c r="CY162"/>
      <c r="CZ162"/>
      <c r="DB162"/>
      <c r="DC162"/>
      <c r="DE162"/>
      <c r="DH162"/>
      <c r="DI162"/>
      <c r="DJ162"/>
      <c r="DK162"/>
      <c r="DL162"/>
      <c r="DM162"/>
      <c r="DN162"/>
      <c r="DO162"/>
      <c r="DP162"/>
      <c r="DQ162"/>
    </row>
    <row r="163" spans="1:121">
      <c r="A163"/>
      <c r="B163"/>
      <c r="C163"/>
      <c r="D163"/>
      <c r="E163"/>
      <c r="F163"/>
      <c r="H163"/>
      <c r="AB163"/>
      <c r="AV163"/>
      <c r="BP163"/>
      <c r="CI163"/>
      <c r="CJ163"/>
      <c r="CL163"/>
      <c r="CM163"/>
      <c r="CN163"/>
      <c r="CP163"/>
      <c r="CQ163"/>
      <c r="CR163"/>
      <c r="CT163"/>
      <c r="CU163"/>
      <c r="CV163"/>
      <c r="CX163"/>
      <c r="CY163"/>
      <c r="CZ163"/>
      <c r="DB163"/>
      <c r="DC163"/>
      <c r="DE163"/>
      <c r="DH163"/>
      <c r="DI163"/>
      <c r="DJ163"/>
      <c r="DK163"/>
      <c r="DL163"/>
      <c r="DM163"/>
      <c r="DN163"/>
      <c r="DO163"/>
      <c r="DP163"/>
      <c r="DQ163"/>
    </row>
    <row r="164" spans="1:121">
      <c r="A164"/>
      <c r="B164"/>
      <c r="C164"/>
      <c r="D164"/>
      <c r="E164"/>
      <c r="F164"/>
      <c r="H164"/>
      <c r="AB164"/>
      <c r="AV164"/>
      <c r="BP164"/>
      <c r="CI164"/>
      <c r="CJ164"/>
      <c r="CL164"/>
      <c r="CM164"/>
      <c r="CN164"/>
      <c r="CP164"/>
      <c r="CQ164"/>
      <c r="CR164"/>
      <c r="CT164"/>
      <c r="CU164"/>
      <c r="CV164"/>
      <c r="CX164"/>
      <c r="CY164"/>
      <c r="CZ164"/>
      <c r="DB164"/>
      <c r="DC164"/>
      <c r="DE164"/>
      <c r="DH164"/>
      <c r="DI164"/>
      <c r="DJ164"/>
      <c r="DK164"/>
      <c r="DL164"/>
      <c r="DM164"/>
      <c r="DN164"/>
      <c r="DO164"/>
      <c r="DP164"/>
      <c r="DQ164"/>
    </row>
    <row r="165" spans="1:121">
      <c r="A165"/>
      <c r="B165"/>
      <c r="C165"/>
      <c r="D165"/>
      <c r="E165"/>
      <c r="F165"/>
      <c r="H165"/>
      <c r="AB165"/>
      <c r="AV165"/>
      <c r="BP165"/>
      <c r="CI165"/>
      <c r="CJ165"/>
      <c r="CL165"/>
      <c r="CM165"/>
      <c r="CN165"/>
      <c r="CP165"/>
      <c r="CQ165"/>
      <c r="CR165"/>
      <c r="CT165"/>
      <c r="CU165"/>
      <c r="CV165"/>
      <c r="CX165"/>
      <c r="CY165"/>
      <c r="CZ165"/>
      <c r="DB165"/>
      <c r="DC165"/>
      <c r="DE165"/>
      <c r="DH165"/>
      <c r="DI165"/>
      <c r="DJ165"/>
      <c r="DK165"/>
      <c r="DL165"/>
      <c r="DM165"/>
      <c r="DN165"/>
      <c r="DO165"/>
      <c r="DP165"/>
      <c r="DQ165"/>
    </row>
    <row r="166" spans="1:121">
      <c r="A166"/>
      <c r="B166"/>
      <c r="C166"/>
      <c r="D166"/>
      <c r="E166"/>
      <c r="F166"/>
      <c r="H166"/>
      <c r="AB166"/>
      <c r="AV166"/>
      <c r="BP166"/>
      <c r="CI166"/>
      <c r="CJ166"/>
      <c r="CL166"/>
      <c r="CM166"/>
      <c r="CN166"/>
      <c r="CP166"/>
      <c r="CQ166"/>
      <c r="CR166"/>
      <c r="CT166"/>
      <c r="CU166"/>
      <c r="CV166"/>
      <c r="CX166"/>
      <c r="CY166"/>
      <c r="CZ166"/>
      <c r="DB166"/>
      <c r="DC166"/>
      <c r="DE166"/>
      <c r="DH166"/>
      <c r="DI166"/>
      <c r="DJ166"/>
      <c r="DK166"/>
      <c r="DL166"/>
      <c r="DM166"/>
      <c r="DN166"/>
      <c r="DO166"/>
      <c r="DP166"/>
      <c r="DQ166"/>
    </row>
    <row r="167" spans="1:121">
      <c r="A167"/>
      <c r="B167"/>
      <c r="C167"/>
      <c r="D167"/>
      <c r="E167"/>
      <c r="F167"/>
      <c r="H167"/>
      <c r="AB167"/>
      <c r="AV167"/>
      <c r="BP167"/>
      <c r="CI167"/>
      <c r="CJ167"/>
      <c r="CL167"/>
      <c r="CM167"/>
      <c r="CN167"/>
      <c r="CP167"/>
      <c r="CQ167"/>
      <c r="CR167"/>
      <c r="CT167"/>
      <c r="CU167"/>
      <c r="CV167"/>
      <c r="CX167"/>
      <c r="CY167"/>
      <c r="CZ167"/>
      <c r="DB167"/>
      <c r="DC167"/>
      <c r="DE167"/>
      <c r="DH167"/>
      <c r="DI167"/>
      <c r="DJ167"/>
      <c r="DK167"/>
      <c r="DL167"/>
      <c r="DM167"/>
      <c r="DN167"/>
      <c r="DO167"/>
      <c r="DP167"/>
      <c r="DQ167"/>
    </row>
    <row r="168" spans="1:121">
      <c r="A168"/>
      <c r="B168"/>
      <c r="C168"/>
      <c r="D168"/>
      <c r="E168"/>
      <c r="F168"/>
      <c r="H168"/>
      <c r="AB168"/>
      <c r="AV168"/>
      <c r="BP168"/>
      <c r="CI168"/>
      <c r="CJ168"/>
      <c r="CL168"/>
      <c r="CM168"/>
      <c r="CN168"/>
      <c r="CP168"/>
      <c r="CQ168"/>
      <c r="CR168"/>
      <c r="CT168"/>
      <c r="CU168"/>
      <c r="CV168"/>
      <c r="CX168"/>
      <c r="CY168"/>
      <c r="CZ168"/>
      <c r="DB168"/>
      <c r="DC168"/>
      <c r="DE168"/>
      <c r="DH168"/>
      <c r="DI168"/>
      <c r="DJ168"/>
      <c r="DK168"/>
      <c r="DL168"/>
      <c r="DM168"/>
      <c r="DN168"/>
      <c r="DO168"/>
      <c r="DP168"/>
      <c r="DQ168"/>
    </row>
    <row r="169" spans="1:121">
      <c r="A169"/>
      <c r="B169"/>
      <c r="C169"/>
      <c r="D169"/>
      <c r="E169"/>
      <c r="F169"/>
      <c r="H169"/>
      <c r="AB169"/>
      <c r="AV169"/>
      <c r="BP169"/>
      <c r="CI169"/>
      <c r="CJ169"/>
      <c r="CL169"/>
      <c r="CM169"/>
      <c r="CN169"/>
      <c r="CP169"/>
      <c r="CQ169"/>
      <c r="CR169"/>
      <c r="CT169"/>
      <c r="CU169"/>
      <c r="CV169"/>
      <c r="CX169"/>
      <c r="CY169"/>
      <c r="CZ169"/>
      <c r="DB169"/>
      <c r="DC169"/>
      <c r="DE169"/>
      <c r="DH169"/>
      <c r="DI169"/>
      <c r="DJ169"/>
      <c r="DK169"/>
      <c r="DL169"/>
      <c r="DM169"/>
      <c r="DN169"/>
      <c r="DO169"/>
      <c r="DP169"/>
      <c r="DQ169"/>
    </row>
    <row r="170" spans="1:121">
      <c r="A170"/>
      <c r="B170"/>
      <c r="C170"/>
      <c r="D170"/>
      <c r="E170"/>
      <c r="F170"/>
      <c r="H170"/>
      <c r="AB170"/>
      <c r="AV170"/>
      <c r="BP170"/>
      <c r="CI170"/>
      <c r="CJ170"/>
      <c r="CL170"/>
      <c r="CM170"/>
      <c r="CN170"/>
      <c r="CP170"/>
      <c r="CQ170"/>
      <c r="CR170"/>
      <c r="CT170"/>
      <c r="CU170"/>
      <c r="CV170"/>
      <c r="CX170"/>
      <c r="CY170"/>
      <c r="CZ170"/>
      <c r="DB170"/>
      <c r="DC170"/>
      <c r="DE170"/>
      <c r="DH170"/>
      <c r="DI170"/>
      <c r="DJ170"/>
      <c r="DK170"/>
      <c r="DL170"/>
      <c r="DM170"/>
      <c r="DN170"/>
      <c r="DO170"/>
      <c r="DP170"/>
      <c r="DQ170"/>
    </row>
    <row r="171" spans="1:121">
      <c r="A171"/>
      <c r="B171"/>
      <c r="C171"/>
      <c r="D171"/>
      <c r="E171"/>
      <c r="F171"/>
      <c r="H171"/>
      <c r="AB171"/>
      <c r="AV171"/>
      <c r="BP171"/>
      <c r="CI171"/>
      <c r="CJ171"/>
      <c r="CL171"/>
      <c r="CM171"/>
      <c r="CN171"/>
      <c r="CP171"/>
      <c r="CQ171"/>
      <c r="CR171"/>
      <c r="CT171"/>
      <c r="CU171"/>
      <c r="CV171"/>
      <c r="CX171"/>
      <c r="CY171"/>
      <c r="CZ171"/>
      <c r="DB171"/>
      <c r="DC171"/>
      <c r="DE171"/>
      <c r="DH171"/>
      <c r="DI171"/>
      <c r="DJ171"/>
      <c r="DK171"/>
      <c r="DL171"/>
      <c r="DM171"/>
      <c r="DN171"/>
      <c r="DO171"/>
      <c r="DP171"/>
      <c r="DQ171"/>
    </row>
    <row r="172" spans="1:121">
      <c r="A172"/>
      <c r="B172"/>
      <c r="C172"/>
      <c r="D172"/>
      <c r="E172"/>
      <c r="F172"/>
      <c r="H172"/>
      <c r="AB172"/>
      <c r="AV172"/>
      <c r="BP172"/>
      <c r="CI172"/>
      <c r="CJ172"/>
      <c r="CL172"/>
      <c r="CM172"/>
      <c r="CN172"/>
      <c r="CP172"/>
      <c r="CQ172"/>
      <c r="CR172"/>
      <c r="CT172"/>
      <c r="CU172"/>
      <c r="CV172"/>
      <c r="CX172"/>
      <c r="CY172"/>
      <c r="CZ172"/>
      <c r="DB172"/>
      <c r="DC172"/>
      <c r="DE172"/>
      <c r="DH172"/>
      <c r="DI172"/>
      <c r="DJ172"/>
      <c r="DK172"/>
      <c r="DL172"/>
      <c r="DM172"/>
      <c r="DN172"/>
      <c r="DO172"/>
      <c r="DP172"/>
      <c r="DQ172"/>
    </row>
    <row r="173" spans="1:121">
      <c r="A173"/>
      <c r="B173"/>
      <c r="C173"/>
      <c r="D173"/>
      <c r="E173"/>
      <c r="F173"/>
      <c r="H173"/>
      <c r="AB173"/>
      <c r="AV173"/>
      <c r="BP173"/>
      <c r="CI173"/>
      <c r="CJ173"/>
      <c r="CL173"/>
      <c r="CM173"/>
      <c r="CN173"/>
      <c r="CP173"/>
      <c r="CQ173"/>
      <c r="CR173"/>
      <c r="CT173"/>
      <c r="CU173"/>
      <c r="CV173"/>
      <c r="CX173"/>
      <c r="CY173"/>
      <c r="CZ173"/>
      <c r="DB173"/>
      <c r="DC173"/>
      <c r="DE173"/>
      <c r="DH173"/>
      <c r="DI173"/>
      <c r="DJ173"/>
      <c r="DK173"/>
      <c r="DL173"/>
      <c r="DM173"/>
      <c r="DN173"/>
      <c r="DO173"/>
      <c r="DP173"/>
      <c r="DQ173"/>
    </row>
    <row r="174" spans="1:121">
      <c r="A174"/>
      <c r="B174"/>
      <c r="C174"/>
      <c r="D174"/>
      <c r="E174"/>
      <c r="F174"/>
      <c r="H174"/>
      <c r="AB174"/>
      <c r="AV174"/>
      <c r="BP174"/>
      <c r="CI174"/>
      <c r="CJ174"/>
      <c r="CL174"/>
      <c r="CM174"/>
      <c r="CN174"/>
      <c r="CP174"/>
      <c r="CQ174"/>
      <c r="CR174"/>
      <c r="CT174"/>
      <c r="CU174"/>
      <c r="CV174"/>
      <c r="CX174"/>
      <c r="CY174"/>
      <c r="CZ174"/>
      <c r="DB174"/>
      <c r="DC174"/>
      <c r="DE174"/>
      <c r="DH174"/>
      <c r="DI174"/>
      <c r="DJ174"/>
      <c r="DK174"/>
      <c r="DL174"/>
      <c r="DM174"/>
      <c r="DN174"/>
      <c r="DO174"/>
      <c r="DP174"/>
      <c r="DQ174"/>
    </row>
    <row r="175" spans="1:121">
      <c r="A175"/>
      <c r="B175"/>
      <c r="C175"/>
      <c r="D175"/>
      <c r="E175"/>
      <c r="F175"/>
      <c r="H175"/>
      <c r="AB175"/>
      <c r="AV175"/>
      <c r="BP175"/>
      <c r="CI175"/>
      <c r="CJ175"/>
      <c r="CL175"/>
      <c r="CM175"/>
      <c r="CN175"/>
      <c r="CP175"/>
      <c r="CQ175"/>
      <c r="CR175"/>
      <c r="CT175"/>
      <c r="CU175"/>
      <c r="CV175"/>
      <c r="CX175"/>
      <c r="CY175"/>
      <c r="CZ175"/>
      <c r="DB175"/>
      <c r="DC175"/>
      <c r="DE175"/>
      <c r="DH175"/>
      <c r="DI175"/>
      <c r="DJ175"/>
      <c r="DK175"/>
      <c r="DL175"/>
      <c r="DM175"/>
      <c r="DN175"/>
      <c r="DO175"/>
      <c r="DP175"/>
      <c r="DQ175"/>
    </row>
    <row r="176" spans="1:121">
      <c r="A176"/>
      <c r="B176"/>
      <c r="C176"/>
      <c r="D176"/>
      <c r="E176"/>
      <c r="F176"/>
      <c r="H176"/>
      <c r="AB176"/>
      <c r="AV176"/>
      <c r="BP176"/>
      <c r="CI176"/>
      <c r="CJ176"/>
      <c r="CL176"/>
      <c r="CM176"/>
      <c r="CN176"/>
      <c r="CP176"/>
      <c r="CQ176"/>
      <c r="CR176"/>
      <c r="CT176"/>
      <c r="CU176"/>
      <c r="CV176"/>
      <c r="CX176"/>
      <c r="CY176"/>
      <c r="CZ176"/>
      <c r="DB176"/>
      <c r="DC176"/>
      <c r="DE176"/>
      <c r="DH176"/>
      <c r="DI176"/>
      <c r="DJ176"/>
      <c r="DK176"/>
      <c r="DL176"/>
      <c r="DM176"/>
      <c r="DN176"/>
      <c r="DO176"/>
      <c r="DP176"/>
      <c r="DQ176"/>
    </row>
    <row r="177" spans="1:121">
      <c r="A177"/>
      <c r="B177"/>
      <c r="C177"/>
      <c r="D177"/>
      <c r="E177"/>
      <c r="F177"/>
      <c r="H177"/>
      <c r="AB177"/>
      <c r="AV177"/>
      <c r="BP177"/>
      <c r="CI177"/>
      <c r="CJ177"/>
      <c r="CL177"/>
      <c r="CM177"/>
      <c r="CN177"/>
      <c r="CP177"/>
      <c r="CQ177"/>
      <c r="CR177"/>
      <c r="CT177"/>
      <c r="CU177"/>
      <c r="CV177"/>
      <c r="CX177"/>
      <c r="CY177"/>
      <c r="CZ177"/>
      <c r="DB177"/>
      <c r="DC177"/>
      <c r="DE177"/>
      <c r="DH177"/>
      <c r="DI177"/>
      <c r="DJ177"/>
      <c r="DK177"/>
      <c r="DL177"/>
      <c r="DM177"/>
      <c r="DN177"/>
      <c r="DO177"/>
      <c r="DP177"/>
      <c r="DQ177"/>
    </row>
    <row r="178" spans="1:121">
      <c r="A178"/>
      <c r="B178"/>
      <c r="C178"/>
      <c r="D178"/>
      <c r="E178"/>
      <c r="F178"/>
      <c r="H178"/>
      <c r="AB178"/>
      <c r="AV178"/>
      <c r="BP178"/>
      <c r="CI178"/>
      <c r="CJ178"/>
      <c r="CL178"/>
      <c r="CM178"/>
      <c r="CN178"/>
      <c r="CP178"/>
      <c r="CQ178"/>
      <c r="CR178"/>
      <c r="CT178"/>
      <c r="CU178"/>
      <c r="CV178"/>
      <c r="CX178"/>
      <c r="CY178"/>
      <c r="CZ178"/>
      <c r="DB178"/>
      <c r="DC178"/>
      <c r="DE178"/>
      <c r="DH178"/>
      <c r="DI178"/>
      <c r="DJ178"/>
      <c r="DK178"/>
      <c r="DL178"/>
      <c r="DM178"/>
      <c r="DN178"/>
      <c r="DO178"/>
      <c r="DP178"/>
      <c r="DQ178"/>
    </row>
    <row r="179" spans="1:121">
      <c r="A179"/>
      <c r="B179"/>
      <c r="C179"/>
      <c r="D179"/>
      <c r="E179"/>
      <c r="F179"/>
      <c r="H179"/>
      <c r="AB179"/>
      <c r="AV179"/>
      <c r="BP179"/>
      <c r="CI179"/>
      <c r="CJ179"/>
      <c r="CL179"/>
      <c r="CM179"/>
      <c r="CN179"/>
      <c r="CP179"/>
      <c r="CQ179"/>
      <c r="CR179"/>
      <c r="CT179"/>
      <c r="CU179"/>
      <c r="CV179"/>
      <c r="CX179"/>
      <c r="CY179"/>
      <c r="CZ179"/>
      <c r="DB179"/>
      <c r="DC179"/>
      <c r="DE179"/>
      <c r="DH179"/>
      <c r="DI179"/>
      <c r="DJ179"/>
      <c r="DK179"/>
      <c r="DL179"/>
      <c r="DM179"/>
      <c r="DN179"/>
      <c r="DO179"/>
      <c r="DP179"/>
      <c r="DQ179"/>
    </row>
    <row r="180" spans="1:121">
      <c r="A180"/>
      <c r="B180"/>
      <c r="C180"/>
      <c r="D180"/>
      <c r="E180"/>
      <c r="F180"/>
      <c r="H180"/>
      <c r="AB180"/>
      <c r="AV180"/>
      <c r="BP180"/>
      <c r="CI180"/>
      <c r="CJ180"/>
      <c r="CL180"/>
      <c r="CM180"/>
      <c r="CN180"/>
      <c r="CP180"/>
      <c r="CQ180"/>
      <c r="CR180"/>
      <c r="CT180"/>
      <c r="CU180"/>
      <c r="CV180"/>
      <c r="CX180"/>
      <c r="CY180"/>
      <c r="CZ180"/>
      <c r="DB180"/>
      <c r="DC180"/>
      <c r="DE180"/>
      <c r="DH180"/>
      <c r="DI180"/>
      <c r="DJ180"/>
      <c r="DK180"/>
      <c r="DL180"/>
      <c r="DM180"/>
      <c r="DN180"/>
      <c r="DO180"/>
      <c r="DP180"/>
      <c r="DQ180"/>
    </row>
    <row r="181" spans="1:121">
      <c r="A181"/>
      <c r="B181"/>
      <c r="C181"/>
      <c r="D181"/>
      <c r="E181"/>
      <c r="F181"/>
      <c r="H181"/>
      <c r="AB181"/>
      <c r="AV181"/>
      <c r="BP181"/>
      <c r="CI181"/>
      <c r="CJ181"/>
      <c r="CL181"/>
      <c r="CM181"/>
      <c r="CN181"/>
      <c r="CP181"/>
      <c r="CQ181"/>
      <c r="CR181"/>
      <c r="CT181"/>
      <c r="CU181"/>
      <c r="CV181"/>
      <c r="CX181"/>
      <c r="CY181"/>
      <c r="CZ181"/>
      <c r="DB181"/>
      <c r="DC181"/>
      <c r="DE181"/>
      <c r="DH181"/>
      <c r="DI181"/>
      <c r="DJ181"/>
      <c r="DK181"/>
      <c r="DL181"/>
      <c r="DM181"/>
      <c r="DN181"/>
      <c r="DO181"/>
      <c r="DP181"/>
      <c r="DQ181"/>
    </row>
    <row r="182" spans="1:121">
      <c r="A182"/>
      <c r="B182"/>
      <c r="C182"/>
      <c r="D182"/>
      <c r="E182"/>
      <c r="F182"/>
      <c r="H182"/>
      <c r="AB182"/>
      <c r="AV182"/>
      <c r="BP182"/>
      <c r="CI182"/>
      <c r="CJ182"/>
      <c r="CL182"/>
      <c r="CM182"/>
      <c r="CN182"/>
      <c r="CP182"/>
      <c r="CQ182"/>
      <c r="CR182"/>
      <c r="CT182"/>
      <c r="CU182"/>
      <c r="CV182"/>
      <c r="CX182"/>
      <c r="CY182"/>
      <c r="CZ182"/>
      <c r="DB182"/>
      <c r="DC182"/>
      <c r="DE182"/>
      <c r="DH182"/>
      <c r="DI182"/>
      <c r="DJ182"/>
      <c r="DK182"/>
      <c r="DL182"/>
      <c r="DM182"/>
      <c r="DN182"/>
      <c r="DO182"/>
      <c r="DP182"/>
      <c r="DQ182"/>
    </row>
    <row r="183" spans="1:121">
      <c r="A183"/>
      <c r="B183"/>
      <c r="C183"/>
      <c r="D183"/>
      <c r="E183"/>
      <c r="F183"/>
      <c r="H183"/>
      <c r="AB183"/>
      <c r="AV183"/>
      <c r="BP183"/>
      <c r="CI183"/>
      <c r="CJ183"/>
      <c r="CL183"/>
      <c r="CM183"/>
      <c r="CN183"/>
      <c r="CP183"/>
      <c r="CQ183"/>
      <c r="CR183"/>
      <c r="CT183"/>
      <c r="CU183"/>
      <c r="CV183"/>
      <c r="CX183"/>
      <c r="CY183"/>
      <c r="CZ183"/>
      <c r="DB183"/>
      <c r="DC183"/>
      <c r="DE183"/>
      <c r="DH183"/>
      <c r="DI183"/>
      <c r="DJ183"/>
      <c r="DK183"/>
      <c r="DL183"/>
      <c r="DM183"/>
      <c r="DN183"/>
      <c r="DO183"/>
      <c r="DP183"/>
      <c r="DQ183"/>
    </row>
    <row r="184" spans="1:121">
      <c r="A184"/>
      <c r="B184"/>
      <c r="C184"/>
      <c r="D184"/>
      <c r="E184"/>
      <c r="F184"/>
      <c r="H184"/>
      <c r="AB184"/>
      <c r="AV184"/>
      <c r="BP184"/>
      <c r="CI184"/>
      <c r="CJ184"/>
      <c r="CL184"/>
      <c r="CM184"/>
      <c r="CN184"/>
      <c r="CP184"/>
      <c r="CQ184"/>
      <c r="CR184"/>
      <c r="CT184"/>
      <c r="CU184"/>
      <c r="CV184"/>
      <c r="CX184"/>
      <c r="CY184"/>
      <c r="CZ184"/>
      <c r="DB184"/>
      <c r="DC184"/>
      <c r="DE184"/>
      <c r="DH184"/>
      <c r="DI184"/>
      <c r="DJ184"/>
      <c r="DK184"/>
      <c r="DL184"/>
      <c r="DM184"/>
      <c r="DN184"/>
      <c r="DO184"/>
      <c r="DP184"/>
      <c r="DQ184"/>
    </row>
    <row r="185" spans="1:121">
      <c r="A185"/>
      <c r="B185"/>
      <c r="C185"/>
      <c r="D185"/>
      <c r="E185"/>
      <c r="F185"/>
      <c r="H185"/>
      <c r="AB185"/>
      <c r="AV185"/>
      <c r="BP185"/>
      <c r="CI185"/>
      <c r="CJ185"/>
      <c r="CL185"/>
      <c r="CM185"/>
      <c r="CN185"/>
      <c r="CP185"/>
      <c r="CQ185"/>
      <c r="CR185"/>
      <c r="CT185"/>
      <c r="CU185"/>
      <c r="CV185"/>
      <c r="CX185"/>
      <c r="CY185"/>
      <c r="CZ185"/>
      <c r="DB185"/>
      <c r="DC185"/>
      <c r="DE185"/>
      <c r="DH185"/>
      <c r="DI185"/>
      <c r="DJ185"/>
      <c r="DK185"/>
      <c r="DL185"/>
      <c r="DM185"/>
      <c r="DN185"/>
      <c r="DO185"/>
      <c r="DP185"/>
      <c r="DQ185"/>
    </row>
    <row r="186" spans="1:121">
      <c r="A186"/>
      <c r="B186"/>
      <c r="C186"/>
      <c r="D186"/>
      <c r="E186"/>
      <c r="F186"/>
      <c r="H186"/>
      <c r="AB186"/>
      <c r="AV186"/>
      <c r="BP186"/>
      <c r="CI186"/>
      <c r="CJ186"/>
      <c r="CL186"/>
      <c r="CM186"/>
      <c r="CN186"/>
      <c r="CP186"/>
      <c r="CQ186"/>
      <c r="CR186"/>
      <c r="CT186"/>
      <c r="CU186"/>
      <c r="CV186"/>
      <c r="CX186"/>
      <c r="CY186"/>
      <c r="CZ186"/>
      <c r="DB186"/>
      <c r="DC186"/>
      <c r="DE186"/>
      <c r="DH186"/>
      <c r="DI186"/>
      <c r="DJ186"/>
      <c r="DK186"/>
      <c r="DL186"/>
      <c r="DM186"/>
      <c r="DN186"/>
      <c r="DO186"/>
      <c r="DP186"/>
      <c r="DQ186"/>
    </row>
    <row r="187" spans="1:121">
      <c r="A187"/>
      <c r="B187"/>
      <c r="C187"/>
      <c r="D187"/>
      <c r="E187"/>
      <c r="F187"/>
      <c r="H187"/>
      <c r="AB187"/>
      <c r="AV187"/>
      <c r="BP187"/>
      <c r="CI187"/>
      <c r="CJ187"/>
      <c r="CL187"/>
      <c r="CM187"/>
      <c r="CN187"/>
      <c r="CP187"/>
      <c r="CQ187"/>
      <c r="CR187"/>
      <c r="CT187"/>
      <c r="CU187"/>
      <c r="CV187"/>
      <c r="CX187"/>
      <c r="CY187"/>
      <c r="CZ187"/>
      <c r="DB187"/>
      <c r="DC187"/>
      <c r="DE187"/>
      <c r="DH187"/>
      <c r="DI187"/>
      <c r="DJ187"/>
      <c r="DK187"/>
      <c r="DL187"/>
      <c r="DM187"/>
      <c r="DN187"/>
      <c r="DO187"/>
      <c r="DP187"/>
      <c r="DQ187"/>
    </row>
    <row r="188" spans="1:121">
      <c r="A188"/>
      <c r="B188"/>
      <c r="C188"/>
      <c r="D188"/>
      <c r="E188"/>
      <c r="F188"/>
      <c r="H188"/>
      <c r="AB188"/>
      <c r="AV188"/>
      <c r="BP188"/>
      <c r="CI188"/>
      <c r="CJ188"/>
      <c r="CL188"/>
      <c r="CM188"/>
      <c r="CN188"/>
      <c r="CP188"/>
      <c r="CQ188"/>
      <c r="CR188"/>
      <c r="CT188"/>
      <c r="CU188"/>
      <c r="CV188"/>
      <c r="CX188"/>
      <c r="CY188"/>
      <c r="CZ188"/>
      <c r="DB188"/>
      <c r="DC188"/>
      <c r="DE188"/>
      <c r="DH188"/>
      <c r="DI188"/>
      <c r="DJ188"/>
      <c r="DK188"/>
      <c r="DL188"/>
      <c r="DM188"/>
      <c r="DN188"/>
      <c r="DO188"/>
      <c r="DP188"/>
      <c r="DQ188"/>
    </row>
    <row r="189" spans="1:121">
      <c r="A189"/>
      <c r="B189"/>
      <c r="C189"/>
      <c r="D189"/>
      <c r="E189"/>
      <c r="F189"/>
      <c r="H189"/>
      <c r="AB189"/>
      <c r="AV189"/>
      <c r="BP189"/>
      <c r="CI189"/>
      <c r="CJ189"/>
      <c r="CL189"/>
      <c r="CM189"/>
      <c r="CN189"/>
      <c r="CP189"/>
      <c r="CQ189"/>
      <c r="CR189"/>
      <c r="CT189"/>
      <c r="CU189"/>
      <c r="CV189"/>
      <c r="CX189"/>
      <c r="CY189"/>
      <c r="CZ189"/>
      <c r="DB189"/>
      <c r="DC189"/>
      <c r="DE189"/>
      <c r="DH189"/>
      <c r="DI189"/>
      <c r="DJ189"/>
      <c r="DK189"/>
      <c r="DL189"/>
      <c r="DM189"/>
      <c r="DN189"/>
      <c r="DO189"/>
      <c r="DP189"/>
      <c r="DQ189"/>
    </row>
    <row r="190" spans="1:121">
      <c r="A190"/>
      <c r="B190"/>
      <c r="C190"/>
      <c r="D190"/>
      <c r="E190"/>
      <c r="F190"/>
      <c r="H190"/>
      <c r="AB190"/>
      <c r="AV190"/>
      <c r="BP190"/>
      <c r="CI190"/>
      <c r="CJ190"/>
      <c r="CL190"/>
      <c r="CM190"/>
      <c r="CN190"/>
      <c r="CP190"/>
      <c r="CQ190"/>
      <c r="CR190"/>
      <c r="CT190"/>
      <c r="CU190"/>
      <c r="CV190"/>
      <c r="CX190"/>
      <c r="CY190"/>
      <c r="CZ190"/>
      <c r="DB190"/>
      <c r="DC190"/>
      <c r="DE190"/>
      <c r="DH190"/>
      <c r="DI190"/>
      <c r="DJ190"/>
      <c r="DK190"/>
      <c r="DL190"/>
      <c r="DM190"/>
      <c r="DN190"/>
      <c r="DO190"/>
      <c r="DP190"/>
      <c r="DQ190"/>
    </row>
    <row r="191" spans="1:121">
      <c r="A191"/>
      <c r="B191"/>
      <c r="C191"/>
      <c r="D191"/>
      <c r="E191"/>
      <c r="F191"/>
      <c r="H191"/>
      <c r="AB191"/>
      <c r="AV191"/>
      <c r="BP191"/>
      <c r="CI191"/>
      <c r="CJ191"/>
      <c r="CL191"/>
      <c r="CM191"/>
      <c r="CN191"/>
      <c r="CP191"/>
      <c r="CQ191"/>
      <c r="CR191"/>
      <c r="CT191"/>
      <c r="CU191"/>
      <c r="CV191"/>
      <c r="CX191"/>
      <c r="CY191"/>
      <c r="CZ191"/>
      <c r="DB191"/>
      <c r="DC191"/>
      <c r="DE191"/>
      <c r="DH191"/>
      <c r="DI191"/>
      <c r="DJ191"/>
      <c r="DK191"/>
      <c r="DL191"/>
      <c r="DM191"/>
      <c r="DN191"/>
      <c r="DO191"/>
      <c r="DP191"/>
      <c r="DQ191"/>
    </row>
    <row r="192" spans="1:121">
      <c r="A192"/>
      <c r="B192"/>
      <c r="C192"/>
      <c r="D192"/>
      <c r="E192"/>
      <c r="F192"/>
      <c r="H192"/>
      <c r="AB192"/>
      <c r="AV192"/>
      <c r="BP192"/>
      <c r="CI192"/>
      <c r="CJ192"/>
      <c r="CL192"/>
      <c r="CM192"/>
      <c r="CN192"/>
      <c r="CP192"/>
      <c r="CQ192"/>
      <c r="CR192"/>
      <c r="CT192"/>
      <c r="CU192"/>
      <c r="CV192"/>
      <c r="CX192"/>
      <c r="CY192"/>
      <c r="CZ192"/>
      <c r="DB192"/>
      <c r="DC192"/>
      <c r="DE192"/>
      <c r="DH192"/>
      <c r="DI192"/>
      <c r="DJ192"/>
      <c r="DK192"/>
      <c r="DL192"/>
      <c r="DM192"/>
      <c r="DN192"/>
      <c r="DO192"/>
      <c r="DP192"/>
      <c r="DQ192"/>
    </row>
    <row r="193" spans="1:121">
      <c r="A193"/>
      <c r="B193"/>
      <c r="C193"/>
      <c r="D193"/>
      <c r="E193"/>
      <c r="F193"/>
      <c r="H193"/>
      <c r="AB193"/>
      <c r="AV193"/>
      <c r="BP193"/>
      <c r="CI193"/>
      <c r="CJ193"/>
      <c r="CL193"/>
      <c r="CM193"/>
      <c r="CN193"/>
      <c r="CP193"/>
      <c r="CQ193"/>
      <c r="CR193"/>
      <c r="CT193"/>
      <c r="CU193"/>
      <c r="CV193"/>
      <c r="CX193"/>
      <c r="CY193"/>
      <c r="CZ193"/>
      <c r="DB193"/>
      <c r="DC193"/>
      <c r="DE193"/>
      <c r="DH193"/>
      <c r="DI193"/>
      <c r="DJ193"/>
      <c r="DK193"/>
      <c r="DL193"/>
      <c r="DM193"/>
      <c r="DN193"/>
      <c r="DO193"/>
      <c r="DP193"/>
      <c r="DQ193"/>
    </row>
    <row r="194" spans="1:121">
      <c r="A194"/>
      <c r="B194"/>
      <c r="C194"/>
      <c r="D194"/>
      <c r="E194"/>
      <c r="F194"/>
      <c r="H194"/>
      <c r="AB194"/>
      <c r="AV194"/>
      <c r="BP194"/>
      <c r="CI194"/>
      <c r="CJ194"/>
      <c r="CL194"/>
      <c r="CM194"/>
      <c r="CN194"/>
      <c r="CP194"/>
      <c r="CQ194"/>
      <c r="CR194"/>
      <c r="CT194"/>
      <c r="CU194"/>
      <c r="CV194"/>
      <c r="CX194"/>
      <c r="CY194"/>
      <c r="CZ194"/>
      <c r="DB194"/>
      <c r="DC194"/>
      <c r="DE194"/>
      <c r="DH194"/>
      <c r="DI194"/>
      <c r="DJ194"/>
      <c r="DK194"/>
      <c r="DL194"/>
      <c r="DM194"/>
      <c r="DN194"/>
      <c r="DO194"/>
      <c r="DP194"/>
      <c r="DQ194"/>
    </row>
    <row r="195" spans="1:121">
      <c r="A195"/>
      <c r="B195"/>
      <c r="C195"/>
      <c r="D195"/>
      <c r="E195"/>
      <c r="F195"/>
      <c r="H195"/>
      <c r="AB195"/>
      <c r="AV195"/>
      <c r="BP195"/>
      <c r="CI195"/>
      <c r="CJ195"/>
      <c r="CL195"/>
      <c r="CM195"/>
      <c r="CN195"/>
      <c r="CP195"/>
      <c r="CQ195"/>
      <c r="CR195"/>
      <c r="CT195"/>
      <c r="CU195"/>
      <c r="CV195"/>
      <c r="CX195"/>
      <c r="CY195"/>
      <c r="CZ195"/>
      <c r="DB195"/>
      <c r="DC195"/>
      <c r="DE195"/>
      <c r="DH195"/>
      <c r="DI195"/>
      <c r="DJ195"/>
      <c r="DK195"/>
      <c r="DL195"/>
      <c r="DM195"/>
      <c r="DN195"/>
      <c r="DO195"/>
      <c r="DP195"/>
      <c r="DQ195"/>
    </row>
    <row r="196" spans="1:121">
      <c r="A196"/>
      <c r="B196"/>
      <c r="C196"/>
      <c r="D196"/>
      <c r="E196"/>
      <c r="F196"/>
      <c r="H196"/>
      <c r="AB196"/>
      <c r="AV196"/>
      <c r="BP196"/>
      <c r="CI196"/>
      <c r="CJ196"/>
      <c r="CL196"/>
      <c r="CM196"/>
      <c r="CN196"/>
      <c r="CP196"/>
      <c r="CQ196"/>
      <c r="CR196"/>
      <c r="CT196"/>
      <c r="CU196"/>
      <c r="CV196"/>
      <c r="CX196"/>
      <c r="CY196"/>
      <c r="CZ196"/>
      <c r="DB196"/>
      <c r="DC196"/>
      <c r="DE196"/>
      <c r="DH196"/>
      <c r="DI196"/>
      <c r="DJ196"/>
      <c r="DK196"/>
      <c r="DL196"/>
      <c r="DM196"/>
      <c r="DN196"/>
      <c r="DO196"/>
      <c r="DP196"/>
      <c r="DQ196"/>
    </row>
    <row r="197" spans="1:121">
      <c r="A197"/>
      <c r="B197"/>
      <c r="C197"/>
      <c r="D197"/>
      <c r="E197"/>
      <c r="F197"/>
      <c r="H197"/>
      <c r="AB197"/>
      <c r="AV197"/>
      <c r="BP197"/>
      <c r="CI197"/>
      <c r="CJ197"/>
      <c r="CL197"/>
      <c r="CM197"/>
      <c r="CN197"/>
      <c r="CP197"/>
      <c r="CQ197"/>
      <c r="CR197"/>
      <c r="CT197"/>
      <c r="CU197"/>
      <c r="CV197"/>
      <c r="CX197"/>
      <c r="CY197"/>
      <c r="CZ197"/>
      <c r="DB197"/>
      <c r="DC197"/>
      <c r="DE197"/>
      <c r="DH197"/>
      <c r="DI197"/>
      <c r="DJ197"/>
      <c r="DK197"/>
      <c r="DL197"/>
      <c r="DM197"/>
      <c r="DN197"/>
      <c r="DO197"/>
      <c r="DP197"/>
      <c r="DQ197"/>
    </row>
    <row r="198" spans="1:121">
      <c r="A198"/>
      <c r="B198"/>
      <c r="C198"/>
      <c r="D198"/>
      <c r="E198"/>
      <c r="F198"/>
      <c r="H198"/>
      <c r="AB198"/>
      <c r="AV198"/>
      <c r="BP198"/>
      <c r="CI198"/>
      <c r="CJ198"/>
      <c r="CL198"/>
      <c r="CM198"/>
      <c r="CN198"/>
      <c r="CP198"/>
      <c r="CQ198"/>
      <c r="CR198"/>
      <c r="CT198"/>
      <c r="CU198"/>
      <c r="CV198"/>
      <c r="CX198"/>
      <c r="CY198"/>
      <c r="CZ198"/>
      <c r="DB198"/>
      <c r="DC198"/>
      <c r="DE198"/>
      <c r="DH198"/>
      <c r="DI198"/>
      <c r="DJ198"/>
      <c r="DK198"/>
      <c r="DL198"/>
      <c r="DM198"/>
      <c r="DN198"/>
      <c r="DO198"/>
      <c r="DP198"/>
      <c r="DQ198"/>
    </row>
    <row r="199" spans="1:121">
      <c r="A199"/>
      <c r="B199"/>
      <c r="C199"/>
      <c r="D199"/>
      <c r="E199"/>
      <c r="F199"/>
      <c r="H199"/>
      <c r="AB199"/>
      <c r="AV199"/>
      <c r="BP199"/>
      <c r="CI199"/>
      <c r="CJ199"/>
      <c r="CL199"/>
      <c r="CM199"/>
      <c r="CN199"/>
      <c r="CP199"/>
      <c r="CQ199"/>
      <c r="CR199"/>
      <c r="CT199"/>
      <c r="CU199"/>
      <c r="CV199"/>
      <c r="CX199"/>
      <c r="CY199"/>
      <c r="CZ199"/>
      <c r="DB199"/>
      <c r="DC199"/>
      <c r="DE199"/>
      <c r="DH199"/>
      <c r="DI199"/>
      <c r="DJ199"/>
      <c r="DK199"/>
      <c r="DL199"/>
      <c r="DM199"/>
      <c r="DN199"/>
      <c r="DO199"/>
      <c r="DP199"/>
      <c r="DQ199"/>
    </row>
    <row r="200" spans="1:121">
      <c r="A200"/>
      <c r="B200"/>
      <c r="C200"/>
      <c r="D200"/>
      <c r="E200"/>
      <c r="F200"/>
      <c r="H200"/>
      <c r="AB200"/>
      <c r="AV200"/>
      <c r="BP200"/>
      <c r="CI200"/>
      <c r="CJ200"/>
      <c r="CL200"/>
      <c r="CM200"/>
      <c r="CN200"/>
      <c r="CP200"/>
      <c r="CQ200"/>
      <c r="CR200"/>
      <c r="CT200"/>
      <c r="CU200"/>
      <c r="CV200"/>
      <c r="CX200"/>
      <c r="CY200"/>
      <c r="CZ200"/>
      <c r="DB200"/>
      <c r="DC200"/>
      <c r="DE200"/>
      <c r="DH200"/>
      <c r="DI200"/>
      <c r="DJ200"/>
      <c r="DK200"/>
      <c r="DL200"/>
      <c r="DM200"/>
      <c r="DN200"/>
      <c r="DO200"/>
      <c r="DP200"/>
      <c r="DQ200"/>
    </row>
    <row r="201" spans="1:121">
      <c r="A201"/>
      <c r="B201"/>
      <c r="C201"/>
      <c r="D201"/>
      <c r="E201"/>
      <c r="F201"/>
      <c r="H201"/>
      <c r="AB201"/>
      <c r="AV201"/>
      <c r="BP201"/>
      <c r="CI201"/>
      <c r="CJ201"/>
      <c r="CL201"/>
      <c r="CM201"/>
      <c r="CN201"/>
      <c r="CP201"/>
      <c r="CQ201"/>
      <c r="CR201"/>
      <c r="CT201"/>
      <c r="CU201"/>
      <c r="CV201"/>
      <c r="CX201"/>
      <c r="CY201"/>
      <c r="CZ201"/>
      <c r="DB201"/>
      <c r="DC201"/>
      <c r="DE201"/>
      <c r="DH201"/>
      <c r="DI201"/>
      <c r="DJ201"/>
      <c r="DK201"/>
      <c r="DL201"/>
      <c r="DM201"/>
      <c r="DN201"/>
      <c r="DO201"/>
      <c r="DP201"/>
      <c r="DQ201"/>
    </row>
    <row r="202" spans="1:121">
      <c r="A202"/>
      <c r="B202"/>
      <c r="C202"/>
      <c r="D202"/>
      <c r="E202"/>
      <c r="F202"/>
      <c r="H202"/>
      <c r="AB202"/>
      <c r="AV202"/>
      <c r="BP202"/>
      <c r="CI202"/>
      <c r="CJ202"/>
      <c r="CL202"/>
      <c r="CM202"/>
      <c r="CN202"/>
      <c r="CP202"/>
      <c r="CQ202"/>
      <c r="CR202"/>
      <c r="CT202"/>
      <c r="CU202"/>
      <c r="CV202"/>
      <c r="CX202"/>
      <c r="CY202"/>
      <c r="CZ202"/>
      <c r="DB202"/>
      <c r="DC202"/>
      <c r="DE202"/>
      <c r="DH202"/>
      <c r="DI202"/>
      <c r="DJ202"/>
      <c r="DK202"/>
      <c r="DL202"/>
      <c r="DM202"/>
      <c r="DN202"/>
      <c r="DO202"/>
      <c r="DP202"/>
      <c r="DQ202"/>
    </row>
    <row r="203" spans="1:121">
      <c r="A203"/>
      <c r="B203"/>
      <c r="C203"/>
      <c r="D203"/>
      <c r="E203"/>
      <c r="F203"/>
      <c r="H203"/>
      <c r="AB203"/>
      <c r="AV203"/>
      <c r="BP203"/>
      <c r="CI203"/>
      <c r="CJ203"/>
      <c r="CL203"/>
      <c r="CM203"/>
      <c r="CN203"/>
      <c r="CP203"/>
      <c r="CQ203"/>
      <c r="CR203"/>
      <c r="CT203"/>
      <c r="CU203"/>
      <c r="CV203"/>
      <c r="CX203"/>
      <c r="CY203"/>
      <c r="CZ203"/>
      <c r="DB203"/>
      <c r="DC203"/>
      <c r="DE203"/>
      <c r="DH203"/>
      <c r="DI203"/>
      <c r="DJ203"/>
      <c r="DK203"/>
      <c r="DL203"/>
      <c r="DM203"/>
      <c r="DN203"/>
      <c r="DO203"/>
      <c r="DP203"/>
      <c r="DQ203"/>
    </row>
    <row r="204" spans="1:121">
      <c r="A204"/>
      <c r="B204"/>
      <c r="C204"/>
      <c r="D204"/>
      <c r="E204"/>
      <c r="F204"/>
      <c r="H204"/>
      <c r="AB204"/>
      <c r="AV204"/>
      <c r="BP204"/>
      <c r="CI204"/>
      <c r="CJ204"/>
      <c r="CL204"/>
      <c r="CM204"/>
      <c r="CN204"/>
      <c r="CP204"/>
      <c r="CQ204"/>
      <c r="CR204"/>
      <c r="CT204"/>
      <c r="CU204"/>
      <c r="CV204"/>
      <c r="CX204"/>
      <c r="CY204"/>
      <c r="CZ204"/>
      <c r="DB204"/>
      <c r="DC204"/>
      <c r="DE204"/>
      <c r="DH204"/>
      <c r="DI204"/>
      <c r="DJ204"/>
      <c r="DK204"/>
      <c r="DL204"/>
      <c r="DM204"/>
      <c r="DN204"/>
      <c r="DO204"/>
      <c r="DP204"/>
      <c r="DQ204"/>
    </row>
    <row r="205" spans="1:121">
      <c r="A205"/>
      <c r="B205"/>
      <c r="C205"/>
      <c r="D205"/>
      <c r="E205"/>
      <c r="F205"/>
      <c r="H205"/>
      <c r="AB205"/>
      <c r="AV205"/>
      <c r="BP205"/>
      <c r="CI205"/>
      <c r="CJ205"/>
      <c r="CL205"/>
      <c r="CM205"/>
      <c r="CN205"/>
      <c r="CP205"/>
      <c r="CQ205"/>
      <c r="CR205"/>
      <c r="CT205"/>
      <c r="CU205"/>
      <c r="CV205"/>
      <c r="CX205"/>
      <c r="CY205"/>
      <c r="CZ205"/>
      <c r="DB205"/>
      <c r="DC205"/>
      <c r="DE205"/>
      <c r="DH205"/>
      <c r="DI205"/>
      <c r="DJ205"/>
      <c r="DK205"/>
      <c r="DL205"/>
      <c r="DM205"/>
      <c r="DN205"/>
      <c r="DO205"/>
      <c r="DP205"/>
      <c r="DQ205"/>
    </row>
    <row r="206" spans="1:121">
      <c r="A206"/>
      <c r="B206"/>
      <c r="C206"/>
      <c r="D206"/>
      <c r="E206"/>
      <c r="F206"/>
      <c r="H206"/>
      <c r="AB206"/>
      <c r="AV206"/>
      <c r="BP206"/>
      <c r="CI206"/>
      <c r="CJ206"/>
      <c r="CL206"/>
      <c r="CM206"/>
      <c r="CN206"/>
      <c r="CP206"/>
      <c r="CQ206"/>
      <c r="CR206"/>
      <c r="CT206"/>
      <c r="CU206"/>
      <c r="CV206"/>
      <c r="CX206"/>
      <c r="CY206"/>
      <c r="CZ206"/>
      <c r="DB206"/>
      <c r="DC206"/>
      <c r="DE206"/>
      <c r="DH206"/>
      <c r="DI206"/>
      <c r="DJ206"/>
      <c r="DK206"/>
      <c r="DL206"/>
      <c r="DM206"/>
      <c r="DN206"/>
      <c r="DO206"/>
      <c r="DP206"/>
      <c r="DQ206"/>
    </row>
    <row r="207" spans="1:121">
      <c r="A207"/>
      <c r="B207"/>
      <c r="C207"/>
      <c r="D207"/>
      <c r="E207"/>
      <c r="F207"/>
      <c r="H207"/>
      <c r="AB207"/>
      <c r="AV207"/>
      <c r="BP207"/>
      <c r="CI207"/>
      <c r="CJ207"/>
      <c r="CL207"/>
      <c r="CM207"/>
      <c r="CN207"/>
      <c r="CP207"/>
      <c r="CQ207"/>
      <c r="CR207"/>
      <c r="CT207"/>
      <c r="CU207"/>
      <c r="CV207"/>
      <c r="CX207"/>
      <c r="CY207"/>
      <c r="CZ207"/>
      <c r="DB207"/>
      <c r="DC207"/>
      <c r="DE207"/>
      <c r="DH207"/>
      <c r="DI207"/>
      <c r="DJ207"/>
      <c r="DK207"/>
      <c r="DL207"/>
      <c r="DM207"/>
      <c r="DN207"/>
      <c r="DO207"/>
      <c r="DP207"/>
      <c r="DQ207"/>
    </row>
    <row r="208" spans="1:121">
      <c r="A208"/>
      <c r="B208"/>
      <c r="C208"/>
      <c r="D208"/>
      <c r="E208"/>
      <c r="F208"/>
      <c r="H208"/>
      <c r="AB208"/>
      <c r="AV208"/>
      <c r="BP208"/>
      <c r="CI208"/>
      <c r="CJ208"/>
      <c r="CL208"/>
      <c r="CM208"/>
      <c r="CN208"/>
      <c r="CP208"/>
      <c r="CQ208"/>
      <c r="CR208"/>
      <c r="CT208"/>
      <c r="CU208"/>
      <c r="CV208"/>
      <c r="CX208"/>
      <c r="CY208"/>
      <c r="CZ208"/>
      <c r="DB208"/>
      <c r="DC208"/>
      <c r="DE208"/>
      <c r="DH208"/>
      <c r="DI208"/>
      <c r="DJ208"/>
      <c r="DK208"/>
      <c r="DL208"/>
      <c r="DM208"/>
      <c r="DN208"/>
      <c r="DO208"/>
      <c r="DP208"/>
      <c r="DQ208"/>
    </row>
    <row r="209" spans="1:121">
      <c r="A209"/>
      <c r="B209"/>
      <c r="C209"/>
      <c r="D209"/>
      <c r="E209"/>
      <c r="F209"/>
      <c r="H209"/>
      <c r="AB209"/>
      <c r="AV209"/>
      <c r="BP209"/>
      <c r="CI209"/>
      <c r="CJ209"/>
      <c r="CL209"/>
      <c r="CM209"/>
      <c r="CN209"/>
      <c r="CP209"/>
      <c r="CQ209"/>
      <c r="CR209"/>
      <c r="CT209"/>
      <c r="CU209"/>
      <c r="CV209"/>
      <c r="CX209"/>
      <c r="CY209"/>
      <c r="CZ209"/>
      <c r="DB209"/>
      <c r="DC209"/>
      <c r="DE209"/>
      <c r="DH209"/>
      <c r="DI209"/>
      <c r="DJ209"/>
      <c r="DK209"/>
      <c r="DL209"/>
      <c r="DM209"/>
      <c r="DN209"/>
      <c r="DO209"/>
      <c r="DP209"/>
      <c r="DQ209"/>
    </row>
    <row r="210" spans="1:121">
      <c r="A210"/>
      <c r="B210"/>
      <c r="C210"/>
      <c r="D210"/>
      <c r="E210"/>
      <c r="F210"/>
      <c r="H210"/>
      <c r="AB210"/>
      <c r="AV210"/>
      <c r="BP210"/>
      <c r="CI210"/>
      <c r="CJ210"/>
      <c r="CL210"/>
      <c r="CM210"/>
      <c r="CN210"/>
      <c r="CP210"/>
      <c r="CQ210"/>
      <c r="CR210"/>
      <c r="CT210"/>
      <c r="CU210"/>
      <c r="CV210"/>
      <c r="CX210"/>
      <c r="CY210"/>
      <c r="CZ210"/>
      <c r="DB210"/>
      <c r="DC210"/>
      <c r="DE210"/>
      <c r="DH210"/>
      <c r="DI210"/>
      <c r="DJ210"/>
      <c r="DK210"/>
      <c r="DL210"/>
      <c r="DM210"/>
      <c r="DN210"/>
      <c r="DO210"/>
      <c r="DP210"/>
      <c r="DQ210"/>
    </row>
    <row r="211" spans="1:121">
      <c r="A211"/>
      <c r="B211"/>
      <c r="C211"/>
      <c r="D211"/>
      <c r="E211"/>
      <c r="F211"/>
      <c r="H211"/>
      <c r="AB211"/>
      <c r="AV211"/>
      <c r="BP211"/>
      <c r="CI211"/>
      <c r="CJ211"/>
      <c r="CL211"/>
      <c r="CM211"/>
      <c r="CN211"/>
      <c r="CP211"/>
      <c r="CQ211"/>
      <c r="CR211"/>
      <c r="CT211"/>
      <c r="CU211"/>
      <c r="CV211"/>
      <c r="CX211"/>
      <c r="CY211"/>
      <c r="CZ211"/>
      <c r="DB211"/>
      <c r="DC211"/>
      <c r="DE211"/>
      <c r="DH211"/>
      <c r="DI211"/>
      <c r="DJ211"/>
      <c r="DK211"/>
      <c r="DL211"/>
      <c r="DM211"/>
      <c r="DN211"/>
      <c r="DO211"/>
      <c r="DP211"/>
      <c r="DQ211"/>
    </row>
    <row r="212" spans="1:121">
      <c r="A212"/>
      <c r="B212"/>
      <c r="C212"/>
      <c r="D212"/>
      <c r="E212"/>
      <c r="F212"/>
      <c r="H212"/>
      <c r="AB212"/>
      <c r="AV212"/>
      <c r="BP212"/>
      <c r="CI212"/>
      <c r="CJ212"/>
      <c r="CL212"/>
      <c r="CM212"/>
      <c r="CN212"/>
      <c r="CP212"/>
      <c r="CQ212"/>
      <c r="CR212"/>
      <c r="CT212"/>
      <c r="CU212"/>
      <c r="CV212"/>
      <c r="CX212"/>
      <c r="CY212"/>
      <c r="CZ212"/>
      <c r="DB212"/>
      <c r="DC212"/>
      <c r="DE212"/>
      <c r="DH212"/>
      <c r="DI212"/>
      <c r="DJ212"/>
      <c r="DK212"/>
      <c r="DL212"/>
      <c r="DM212"/>
      <c r="DN212"/>
      <c r="DO212"/>
      <c r="DP212"/>
      <c r="DQ212"/>
    </row>
    <row r="213" spans="1:121">
      <c r="A213"/>
      <c r="B213"/>
      <c r="C213"/>
      <c r="D213"/>
      <c r="E213"/>
      <c r="F213"/>
      <c r="H213"/>
      <c r="AB213"/>
      <c r="AV213"/>
      <c r="BP213"/>
      <c r="CI213"/>
      <c r="CJ213"/>
      <c r="CL213"/>
      <c r="CM213"/>
      <c r="CN213"/>
      <c r="CP213"/>
      <c r="CQ213"/>
      <c r="CR213"/>
      <c r="CT213"/>
      <c r="CU213"/>
      <c r="CV213"/>
      <c r="CX213"/>
      <c r="CY213"/>
      <c r="CZ213"/>
      <c r="DB213"/>
      <c r="DC213"/>
      <c r="DE213"/>
      <c r="DH213"/>
      <c r="DI213"/>
      <c r="DJ213"/>
      <c r="DK213"/>
      <c r="DL213"/>
      <c r="DM213"/>
      <c r="DN213"/>
      <c r="DO213"/>
      <c r="DP213"/>
      <c r="DQ213"/>
    </row>
    <row r="214" spans="1:121">
      <c r="A214"/>
      <c r="B214"/>
      <c r="C214"/>
      <c r="D214"/>
      <c r="E214"/>
      <c r="F214"/>
      <c r="H214"/>
      <c r="AB214"/>
      <c r="AV214"/>
      <c r="BP214"/>
      <c r="CI214"/>
      <c r="CJ214"/>
      <c r="CL214"/>
      <c r="CM214"/>
      <c r="CN214"/>
      <c r="CP214"/>
      <c r="CQ214"/>
      <c r="CR214"/>
      <c r="CT214"/>
      <c r="CU214"/>
      <c r="CV214"/>
      <c r="CX214"/>
      <c r="CY214"/>
      <c r="CZ214"/>
      <c r="DB214"/>
      <c r="DC214"/>
      <c r="DE214"/>
      <c r="DH214"/>
      <c r="DI214"/>
      <c r="DJ214"/>
      <c r="DK214"/>
      <c r="DL214"/>
      <c r="DM214"/>
      <c r="DN214"/>
      <c r="DO214"/>
      <c r="DP214"/>
      <c r="DQ214"/>
    </row>
    <row r="215" spans="1:121">
      <c r="A215"/>
      <c r="B215"/>
      <c r="C215"/>
      <c r="D215"/>
      <c r="E215"/>
      <c r="F215"/>
      <c r="H215"/>
      <c r="AB215"/>
      <c r="AV215"/>
      <c r="BP215"/>
      <c r="CI215"/>
      <c r="CJ215"/>
      <c r="CL215"/>
      <c r="CM215"/>
      <c r="CN215"/>
      <c r="CP215"/>
      <c r="CQ215"/>
      <c r="CR215"/>
      <c r="CT215"/>
      <c r="CU215"/>
      <c r="CV215"/>
      <c r="CX215"/>
      <c r="CY215"/>
      <c r="CZ215"/>
      <c r="DB215"/>
      <c r="DC215"/>
      <c r="DE215"/>
      <c r="DH215"/>
      <c r="DI215"/>
      <c r="DJ215"/>
      <c r="DK215"/>
      <c r="DL215"/>
      <c r="DM215"/>
      <c r="DN215"/>
      <c r="DO215"/>
      <c r="DP215"/>
      <c r="DQ215"/>
    </row>
    <row r="216" spans="1:121">
      <c r="A216"/>
      <c r="B216"/>
      <c r="C216"/>
      <c r="D216"/>
      <c r="E216"/>
      <c r="F216"/>
      <c r="H216"/>
      <c r="AB216"/>
      <c r="AV216"/>
      <c r="BP216"/>
      <c r="CI216"/>
      <c r="CJ216"/>
      <c r="CL216"/>
      <c r="CM216"/>
      <c r="CN216"/>
      <c r="CP216"/>
      <c r="CQ216"/>
      <c r="CR216"/>
      <c r="CT216"/>
      <c r="CU216"/>
      <c r="CV216"/>
      <c r="CX216"/>
      <c r="CY216"/>
      <c r="CZ216"/>
      <c r="DB216"/>
      <c r="DC216"/>
      <c r="DE216"/>
      <c r="DH216"/>
      <c r="DI216"/>
      <c r="DJ216"/>
      <c r="DK216"/>
      <c r="DL216"/>
      <c r="DM216"/>
      <c r="DN216"/>
      <c r="DO216"/>
      <c r="DP216"/>
      <c r="DQ216"/>
    </row>
    <row r="217" spans="1:121">
      <c r="A217"/>
      <c r="B217"/>
      <c r="C217"/>
      <c r="D217"/>
      <c r="E217"/>
      <c r="F217"/>
      <c r="H217"/>
      <c r="AB217"/>
      <c r="AV217"/>
      <c r="BP217"/>
      <c r="CI217"/>
      <c r="CJ217"/>
      <c r="CL217"/>
      <c r="CM217"/>
      <c r="CN217"/>
      <c r="CP217"/>
      <c r="CQ217"/>
      <c r="CR217"/>
      <c r="CT217"/>
      <c r="CU217"/>
      <c r="CV217"/>
      <c r="CX217"/>
      <c r="CY217"/>
      <c r="CZ217"/>
      <c r="DB217"/>
      <c r="DC217"/>
      <c r="DE217"/>
      <c r="DH217"/>
      <c r="DI217"/>
      <c r="DJ217"/>
      <c r="DK217"/>
      <c r="DL217"/>
      <c r="DM217"/>
      <c r="DN217"/>
      <c r="DO217"/>
      <c r="DP217"/>
      <c r="DQ217"/>
    </row>
    <row r="218" spans="1:121">
      <c r="A218"/>
      <c r="B218"/>
      <c r="C218"/>
      <c r="D218"/>
      <c r="E218"/>
      <c r="F218"/>
      <c r="H218"/>
      <c r="AB218"/>
      <c r="AV218"/>
      <c r="BP218"/>
      <c r="CI218"/>
      <c r="CJ218"/>
      <c r="CL218"/>
      <c r="CM218"/>
      <c r="CN218"/>
      <c r="CP218"/>
      <c r="CQ218"/>
      <c r="CR218"/>
      <c r="CT218"/>
      <c r="CU218"/>
      <c r="CV218"/>
      <c r="CX218"/>
      <c r="CY218"/>
      <c r="CZ218"/>
      <c r="DB218"/>
      <c r="DC218"/>
      <c r="DE218"/>
      <c r="DH218"/>
      <c r="DI218"/>
      <c r="DJ218"/>
      <c r="DK218"/>
      <c r="DL218"/>
      <c r="DM218"/>
      <c r="DN218"/>
      <c r="DO218"/>
      <c r="DP218"/>
      <c r="DQ218"/>
    </row>
    <row r="219" spans="1:121">
      <c r="A219"/>
      <c r="B219"/>
      <c r="C219"/>
      <c r="D219"/>
      <c r="E219"/>
      <c r="F219"/>
      <c r="H219"/>
      <c r="AB219"/>
      <c r="AV219"/>
      <c r="BP219"/>
      <c r="CI219"/>
      <c r="CJ219"/>
      <c r="CL219"/>
      <c r="CM219"/>
      <c r="CN219"/>
      <c r="CP219"/>
      <c r="CQ219"/>
      <c r="CR219"/>
      <c r="CT219"/>
      <c r="CU219"/>
      <c r="CV219"/>
      <c r="CX219"/>
      <c r="CY219"/>
      <c r="CZ219"/>
      <c r="DB219"/>
      <c r="DC219"/>
      <c r="DE219"/>
      <c r="DH219"/>
      <c r="DI219"/>
      <c r="DJ219"/>
      <c r="DK219"/>
      <c r="DL219"/>
      <c r="DM219"/>
      <c r="DN219"/>
      <c r="DO219"/>
      <c r="DP219"/>
      <c r="DQ219"/>
    </row>
    <row r="220" spans="1:121">
      <c r="A220"/>
      <c r="B220"/>
      <c r="C220"/>
      <c r="D220"/>
      <c r="E220"/>
      <c r="F220"/>
      <c r="H220"/>
      <c r="AB220"/>
      <c r="AV220"/>
      <c r="BP220"/>
      <c r="CI220"/>
      <c r="CJ220"/>
      <c r="CL220"/>
      <c r="CM220"/>
      <c r="CN220"/>
      <c r="CP220"/>
      <c r="CQ220"/>
      <c r="CR220"/>
      <c r="CT220"/>
      <c r="CU220"/>
      <c r="CV220"/>
      <c r="CX220"/>
      <c r="CY220"/>
      <c r="CZ220"/>
      <c r="DB220"/>
      <c r="DC220"/>
      <c r="DE220"/>
      <c r="DH220"/>
      <c r="DI220"/>
      <c r="DJ220"/>
      <c r="DK220"/>
      <c r="DL220"/>
      <c r="DM220"/>
      <c r="DN220"/>
      <c r="DO220"/>
      <c r="DP220"/>
      <c r="DQ220"/>
    </row>
    <row r="221" spans="1:121">
      <c r="A221"/>
      <c r="B221"/>
      <c r="C221"/>
      <c r="D221"/>
      <c r="E221"/>
      <c r="F221"/>
      <c r="H221"/>
      <c r="AB221"/>
      <c r="AV221"/>
      <c r="BP221"/>
      <c r="CI221"/>
      <c r="CJ221"/>
      <c r="CL221"/>
      <c r="CM221"/>
      <c r="CN221"/>
      <c r="CP221"/>
      <c r="CQ221"/>
      <c r="CR221"/>
      <c r="CT221"/>
      <c r="CU221"/>
      <c r="CV221"/>
      <c r="CX221"/>
      <c r="CY221"/>
      <c r="CZ221"/>
      <c r="DB221"/>
      <c r="DC221"/>
      <c r="DE221"/>
      <c r="DH221"/>
      <c r="DI221"/>
      <c r="DJ221"/>
      <c r="DK221"/>
      <c r="DL221"/>
      <c r="DM221"/>
      <c r="DN221"/>
      <c r="DO221"/>
      <c r="DP221"/>
      <c r="DQ221"/>
    </row>
    <row r="222" spans="1:121">
      <c r="A222"/>
      <c r="B222"/>
      <c r="C222"/>
      <c r="D222"/>
      <c r="E222"/>
      <c r="F222"/>
      <c r="H222"/>
      <c r="AB222"/>
      <c r="AV222"/>
      <c r="BP222"/>
      <c r="CI222"/>
      <c r="CJ222"/>
      <c r="CL222"/>
      <c r="CM222"/>
      <c r="CN222"/>
      <c r="CP222"/>
      <c r="CQ222"/>
      <c r="CR222"/>
      <c r="CT222"/>
      <c r="CU222"/>
      <c r="CV222"/>
      <c r="CX222"/>
      <c r="CY222"/>
      <c r="CZ222"/>
      <c r="DB222"/>
      <c r="DC222"/>
      <c r="DE222"/>
      <c r="DH222"/>
      <c r="DI222"/>
      <c r="DJ222"/>
      <c r="DK222"/>
      <c r="DL222"/>
      <c r="DM222"/>
      <c r="DN222"/>
      <c r="DO222"/>
      <c r="DP222"/>
      <c r="DQ222"/>
    </row>
    <row r="223" spans="1:121">
      <c r="A223"/>
      <c r="B223"/>
      <c r="C223"/>
      <c r="D223"/>
      <c r="E223"/>
      <c r="F223"/>
      <c r="H223"/>
      <c r="AB223"/>
      <c r="AV223"/>
      <c r="BP223"/>
      <c r="CI223"/>
      <c r="CJ223"/>
      <c r="CL223"/>
      <c r="CM223"/>
      <c r="CN223"/>
      <c r="CP223"/>
      <c r="CQ223"/>
      <c r="CR223"/>
      <c r="CT223"/>
      <c r="CU223"/>
      <c r="CV223"/>
      <c r="CX223"/>
      <c r="CY223"/>
      <c r="CZ223"/>
      <c r="DB223"/>
      <c r="DC223"/>
      <c r="DE223"/>
      <c r="DH223"/>
      <c r="DI223"/>
      <c r="DJ223"/>
      <c r="DK223"/>
      <c r="DL223"/>
      <c r="DM223"/>
      <c r="DN223"/>
      <c r="DO223"/>
      <c r="DP223"/>
      <c r="DQ223"/>
    </row>
    <row r="224" spans="1:121">
      <c r="A224"/>
      <c r="B224"/>
      <c r="C224"/>
      <c r="D224"/>
      <c r="E224"/>
      <c r="F224"/>
      <c r="H224"/>
      <c r="AB224"/>
      <c r="AV224"/>
      <c r="BP224"/>
      <c r="CI224"/>
      <c r="CJ224"/>
      <c r="CL224"/>
      <c r="CM224"/>
      <c r="CN224"/>
      <c r="CP224"/>
      <c r="CQ224"/>
      <c r="CR224"/>
      <c r="CT224"/>
      <c r="CU224"/>
      <c r="CV224"/>
      <c r="CX224"/>
      <c r="CY224"/>
      <c r="CZ224"/>
      <c r="DB224"/>
      <c r="DC224"/>
      <c r="DE224"/>
      <c r="DH224"/>
      <c r="DI224"/>
      <c r="DJ224"/>
      <c r="DK224"/>
      <c r="DL224"/>
      <c r="DM224"/>
      <c r="DN224"/>
      <c r="DO224"/>
      <c r="DP224"/>
      <c r="DQ224"/>
    </row>
    <row r="225" spans="1:121">
      <c r="A225"/>
      <c r="B225"/>
      <c r="C225"/>
      <c r="D225"/>
      <c r="E225"/>
      <c r="F225"/>
      <c r="H225"/>
      <c r="AB225"/>
      <c r="AV225"/>
      <c r="BP225"/>
      <c r="CI225"/>
      <c r="CJ225"/>
      <c r="CL225"/>
      <c r="CM225"/>
      <c r="CN225"/>
      <c r="CP225"/>
      <c r="CQ225"/>
      <c r="CR225"/>
      <c r="CT225"/>
      <c r="CU225"/>
      <c r="CV225"/>
      <c r="CX225"/>
      <c r="CY225"/>
      <c r="CZ225"/>
      <c r="DB225"/>
      <c r="DC225"/>
      <c r="DE225"/>
      <c r="DH225"/>
      <c r="DI225"/>
      <c r="DJ225"/>
      <c r="DK225"/>
      <c r="DL225"/>
      <c r="DM225"/>
      <c r="DN225"/>
      <c r="DO225"/>
      <c r="DP225"/>
      <c r="DQ225"/>
    </row>
    <row r="226" spans="1:121">
      <c r="A226"/>
      <c r="B226"/>
      <c r="C226"/>
      <c r="D226"/>
      <c r="E226"/>
      <c r="F226"/>
      <c r="H226"/>
      <c r="AB226"/>
      <c r="AV226"/>
      <c r="BP226"/>
      <c r="CI226"/>
      <c r="CJ226"/>
      <c r="CL226"/>
      <c r="CM226"/>
      <c r="CN226"/>
      <c r="CP226"/>
      <c r="CQ226"/>
      <c r="CR226"/>
      <c r="CT226"/>
      <c r="CU226"/>
      <c r="CV226"/>
      <c r="CX226"/>
      <c r="CY226"/>
      <c r="CZ226"/>
      <c r="DB226"/>
      <c r="DC226"/>
      <c r="DE226"/>
      <c r="DH226"/>
      <c r="DI226"/>
      <c r="DJ226"/>
      <c r="DK226"/>
      <c r="DL226"/>
      <c r="DM226"/>
      <c r="DN226"/>
      <c r="DO226"/>
      <c r="DP226"/>
      <c r="DQ226"/>
    </row>
    <row r="227" spans="1:121">
      <c r="A227"/>
      <c r="B227"/>
      <c r="C227"/>
      <c r="D227"/>
      <c r="E227"/>
      <c r="F227"/>
      <c r="H227"/>
      <c r="AB227"/>
      <c r="AV227"/>
      <c r="BP227"/>
      <c r="CI227"/>
      <c r="CJ227"/>
      <c r="CL227"/>
      <c r="CM227"/>
      <c r="CN227"/>
      <c r="CP227"/>
      <c r="CQ227"/>
      <c r="CR227"/>
      <c r="CT227"/>
      <c r="CU227"/>
      <c r="CV227"/>
      <c r="CX227"/>
      <c r="CY227"/>
      <c r="CZ227"/>
      <c r="DB227"/>
      <c r="DC227"/>
      <c r="DE227"/>
      <c r="DH227"/>
      <c r="DI227"/>
      <c r="DJ227"/>
      <c r="DK227"/>
      <c r="DL227"/>
      <c r="DM227"/>
      <c r="DN227"/>
      <c r="DO227"/>
      <c r="DP227"/>
      <c r="DQ227"/>
    </row>
    <row r="228" spans="1:121">
      <c r="A228"/>
      <c r="B228"/>
      <c r="C228"/>
      <c r="D228"/>
      <c r="E228"/>
      <c r="F228"/>
      <c r="H228"/>
      <c r="AB228"/>
      <c r="AV228"/>
      <c r="BP228"/>
      <c r="CI228"/>
      <c r="CJ228"/>
      <c r="CL228"/>
      <c r="CM228"/>
      <c r="CN228"/>
      <c r="CP228"/>
      <c r="CQ228"/>
      <c r="CR228"/>
      <c r="CT228"/>
      <c r="CU228"/>
      <c r="CV228"/>
      <c r="CX228"/>
      <c r="CY228"/>
      <c r="CZ228"/>
      <c r="DB228"/>
      <c r="DC228"/>
      <c r="DE228"/>
      <c r="DH228"/>
      <c r="DI228"/>
      <c r="DJ228"/>
      <c r="DK228"/>
      <c r="DL228"/>
      <c r="DM228"/>
      <c r="DN228"/>
      <c r="DO228"/>
      <c r="DP228"/>
      <c r="DQ228"/>
    </row>
    <row r="229" spans="1:121">
      <c r="A229"/>
      <c r="B229"/>
      <c r="C229"/>
      <c r="D229"/>
      <c r="E229"/>
      <c r="F229"/>
      <c r="H229"/>
      <c r="AB229"/>
      <c r="AV229"/>
      <c r="BP229"/>
      <c r="CI229"/>
      <c r="CJ229"/>
      <c r="CL229"/>
      <c r="CM229"/>
      <c r="CN229"/>
      <c r="CP229"/>
      <c r="CQ229"/>
      <c r="CR229"/>
      <c r="CT229"/>
      <c r="CU229"/>
      <c r="CV229"/>
      <c r="CX229"/>
      <c r="CY229"/>
      <c r="CZ229"/>
      <c r="DB229"/>
      <c r="DC229"/>
      <c r="DE229"/>
      <c r="DH229"/>
      <c r="DI229"/>
      <c r="DJ229"/>
      <c r="DK229"/>
      <c r="DL229"/>
      <c r="DM229"/>
      <c r="DN229"/>
      <c r="DO229"/>
      <c r="DP229"/>
      <c r="DQ229"/>
    </row>
    <row r="230" spans="1:121">
      <c r="A230"/>
      <c r="B230"/>
      <c r="C230"/>
      <c r="D230"/>
      <c r="E230"/>
      <c r="F230"/>
      <c r="H230"/>
      <c r="AB230"/>
      <c r="AV230"/>
      <c r="BP230"/>
      <c r="CI230"/>
      <c r="CJ230"/>
      <c r="CL230"/>
      <c r="CM230"/>
      <c r="CN230"/>
      <c r="CP230"/>
      <c r="CQ230"/>
      <c r="CR230"/>
      <c r="CT230"/>
      <c r="CU230"/>
      <c r="CV230"/>
      <c r="CX230"/>
      <c r="CY230"/>
      <c r="CZ230"/>
      <c r="DB230"/>
      <c r="DC230"/>
      <c r="DE230"/>
      <c r="DH230"/>
      <c r="DI230"/>
      <c r="DJ230"/>
      <c r="DK230"/>
      <c r="DL230"/>
      <c r="DM230"/>
      <c r="DN230"/>
      <c r="DO230"/>
      <c r="DP230"/>
      <c r="DQ230"/>
    </row>
    <row r="231" spans="1:121">
      <c r="A231"/>
      <c r="B231"/>
      <c r="C231"/>
      <c r="D231"/>
      <c r="E231"/>
      <c r="F231"/>
      <c r="H231"/>
      <c r="AB231"/>
      <c r="AV231"/>
      <c r="BP231"/>
      <c r="CI231"/>
      <c r="CJ231"/>
      <c r="CL231"/>
      <c r="CM231"/>
      <c r="CN231"/>
      <c r="CP231"/>
      <c r="CQ231"/>
      <c r="CR231"/>
      <c r="CT231"/>
      <c r="CU231"/>
      <c r="CV231"/>
      <c r="CX231"/>
      <c r="CY231"/>
      <c r="CZ231"/>
      <c r="DB231"/>
      <c r="DC231"/>
      <c r="DE231"/>
      <c r="DH231"/>
      <c r="DI231"/>
      <c r="DJ231"/>
      <c r="DK231"/>
      <c r="DL231"/>
      <c r="DM231"/>
      <c r="DN231"/>
      <c r="DO231"/>
      <c r="DP231"/>
      <c r="DQ231"/>
    </row>
    <row r="232" spans="1:121">
      <c r="A232"/>
      <c r="B232"/>
      <c r="C232"/>
      <c r="D232"/>
      <c r="E232"/>
      <c r="F232"/>
      <c r="H232"/>
      <c r="AB232"/>
      <c r="AV232"/>
      <c r="BP232"/>
      <c r="CI232"/>
      <c r="CJ232"/>
      <c r="CL232"/>
      <c r="CM232"/>
      <c r="CN232"/>
      <c r="CP232"/>
      <c r="CQ232"/>
      <c r="CR232"/>
      <c r="CT232"/>
      <c r="CU232"/>
      <c r="CV232"/>
      <c r="CX232"/>
      <c r="CY232"/>
      <c r="CZ232"/>
      <c r="DB232"/>
      <c r="DC232"/>
      <c r="DE232"/>
      <c r="DH232"/>
      <c r="DI232"/>
      <c r="DJ232"/>
      <c r="DK232"/>
      <c r="DL232"/>
      <c r="DM232"/>
      <c r="DN232"/>
      <c r="DO232"/>
      <c r="DP232"/>
      <c r="DQ232"/>
    </row>
    <row r="233" spans="1:121">
      <c r="A233"/>
      <c r="B233"/>
      <c r="C233"/>
      <c r="D233"/>
      <c r="E233"/>
      <c r="F233"/>
      <c r="H233"/>
      <c r="AB233"/>
      <c r="AV233"/>
      <c r="BP233"/>
      <c r="CI233"/>
      <c r="CJ233"/>
      <c r="CL233"/>
      <c r="CM233"/>
      <c r="CN233"/>
      <c r="CP233"/>
      <c r="CQ233"/>
      <c r="CR233"/>
      <c r="CT233"/>
      <c r="CU233"/>
      <c r="CV233"/>
      <c r="CX233"/>
      <c r="CY233"/>
      <c r="CZ233"/>
      <c r="DB233"/>
      <c r="DC233"/>
      <c r="DE233"/>
      <c r="DH233"/>
      <c r="DI233"/>
      <c r="DJ233"/>
      <c r="DK233"/>
      <c r="DL233"/>
      <c r="DM233"/>
      <c r="DN233"/>
      <c r="DO233"/>
      <c r="DP233"/>
      <c r="DQ233"/>
    </row>
    <row r="234" spans="1:121">
      <c r="A234"/>
      <c r="B234"/>
      <c r="C234"/>
      <c r="D234"/>
      <c r="E234"/>
      <c r="F234"/>
      <c r="H234"/>
      <c r="AB234"/>
      <c r="AV234"/>
      <c r="BP234"/>
      <c r="CI234"/>
      <c r="CJ234"/>
      <c r="CL234"/>
      <c r="CM234"/>
      <c r="CN234"/>
      <c r="CP234"/>
      <c r="CQ234"/>
      <c r="CR234"/>
      <c r="CT234"/>
      <c r="CU234"/>
      <c r="CV234"/>
      <c r="CX234"/>
      <c r="CY234"/>
      <c r="CZ234"/>
      <c r="DB234"/>
      <c r="DC234"/>
      <c r="DE234"/>
      <c r="DH234"/>
      <c r="DI234"/>
      <c r="DJ234"/>
      <c r="DK234"/>
      <c r="DL234"/>
      <c r="DM234"/>
      <c r="DN234"/>
      <c r="DO234"/>
      <c r="DP234"/>
      <c r="DQ234"/>
    </row>
    <row r="235" spans="1:121">
      <c r="A235"/>
      <c r="B235"/>
      <c r="C235"/>
      <c r="D235"/>
      <c r="E235"/>
      <c r="F235"/>
      <c r="H235"/>
      <c r="AB235"/>
      <c r="AV235"/>
      <c r="BP235"/>
      <c r="CI235"/>
      <c r="CJ235"/>
      <c r="CL235"/>
      <c r="CM235"/>
      <c r="CN235"/>
      <c r="CP235"/>
      <c r="CQ235"/>
      <c r="CR235"/>
      <c r="CT235"/>
      <c r="CU235"/>
      <c r="CV235"/>
      <c r="CX235"/>
      <c r="CY235"/>
      <c r="CZ235"/>
      <c r="DB235"/>
      <c r="DC235"/>
      <c r="DE235"/>
      <c r="DH235"/>
      <c r="DI235"/>
      <c r="DJ235"/>
      <c r="DK235"/>
      <c r="DL235"/>
      <c r="DM235"/>
      <c r="DN235"/>
      <c r="DO235"/>
      <c r="DP235"/>
      <c r="DQ235"/>
    </row>
    <row r="236" spans="1:121">
      <c r="A236"/>
      <c r="B236"/>
      <c r="C236"/>
      <c r="D236"/>
      <c r="E236"/>
      <c r="F236"/>
      <c r="H236"/>
      <c r="AB236"/>
      <c r="AV236"/>
      <c r="BP236"/>
      <c r="CI236"/>
      <c r="CJ236"/>
      <c r="CL236"/>
      <c r="CM236"/>
      <c r="CN236"/>
      <c r="CP236"/>
      <c r="CQ236"/>
      <c r="CR236"/>
      <c r="CT236"/>
      <c r="CU236"/>
      <c r="CV236"/>
      <c r="CX236"/>
      <c r="CY236"/>
      <c r="CZ236"/>
      <c r="DB236"/>
      <c r="DC236"/>
      <c r="DE236"/>
      <c r="DH236"/>
      <c r="DI236"/>
      <c r="DJ236"/>
      <c r="DK236"/>
      <c r="DL236"/>
      <c r="DM236"/>
      <c r="DN236"/>
      <c r="DO236"/>
      <c r="DP236"/>
      <c r="DQ236"/>
    </row>
    <row r="237" spans="1:121">
      <c r="A237"/>
      <c r="B237"/>
      <c r="C237"/>
      <c r="D237"/>
      <c r="E237"/>
      <c r="F237"/>
      <c r="H237"/>
      <c r="AB237"/>
      <c r="AV237"/>
      <c r="BP237"/>
      <c r="CI237"/>
      <c r="CJ237"/>
      <c r="CL237"/>
      <c r="CM237"/>
      <c r="CN237"/>
      <c r="CP237"/>
      <c r="CQ237"/>
      <c r="CR237"/>
      <c r="CT237"/>
      <c r="CU237"/>
      <c r="CV237"/>
      <c r="CX237"/>
      <c r="CY237"/>
      <c r="CZ237"/>
      <c r="DB237"/>
      <c r="DC237"/>
      <c r="DE237"/>
      <c r="DH237"/>
      <c r="DI237"/>
      <c r="DJ237"/>
      <c r="DK237"/>
      <c r="DL237"/>
      <c r="DM237"/>
      <c r="DN237"/>
      <c r="DO237"/>
      <c r="DP237"/>
      <c r="DQ237"/>
    </row>
    <row r="238" spans="1:121">
      <c r="A238"/>
      <c r="B238"/>
      <c r="C238"/>
      <c r="D238"/>
      <c r="E238"/>
      <c r="F238"/>
      <c r="H238"/>
      <c r="AB238"/>
      <c r="AV238"/>
      <c r="BP238"/>
      <c r="CI238"/>
      <c r="CJ238"/>
      <c r="CL238"/>
      <c r="CM238"/>
      <c r="CN238"/>
      <c r="CP238"/>
      <c r="CQ238"/>
      <c r="CR238"/>
      <c r="CT238"/>
      <c r="CU238"/>
      <c r="CV238"/>
      <c r="CX238"/>
      <c r="CY238"/>
      <c r="CZ238"/>
      <c r="DB238"/>
      <c r="DC238"/>
      <c r="DE238"/>
      <c r="DH238"/>
      <c r="DI238"/>
      <c r="DJ238"/>
      <c r="DK238"/>
      <c r="DL238"/>
      <c r="DM238"/>
      <c r="DN238"/>
      <c r="DO238"/>
      <c r="DP238"/>
      <c r="DQ238"/>
    </row>
    <row r="239" spans="1:121">
      <c r="A239"/>
      <c r="B239"/>
      <c r="C239"/>
      <c r="D239"/>
      <c r="E239"/>
      <c r="F239"/>
      <c r="H239"/>
      <c r="AB239"/>
      <c r="AV239"/>
      <c r="BP239"/>
      <c r="CI239"/>
      <c r="CJ239"/>
      <c r="CL239"/>
      <c r="CM239"/>
      <c r="CN239"/>
      <c r="CP239"/>
      <c r="CQ239"/>
      <c r="CR239"/>
      <c r="CT239"/>
      <c r="CU239"/>
      <c r="CV239"/>
      <c r="CX239"/>
      <c r="CY239"/>
      <c r="CZ239"/>
      <c r="DB239"/>
      <c r="DC239"/>
      <c r="DE239"/>
      <c r="DH239"/>
      <c r="DI239"/>
      <c r="DJ239"/>
      <c r="DK239"/>
      <c r="DL239"/>
      <c r="DM239"/>
      <c r="DN239"/>
      <c r="DO239"/>
      <c r="DP239"/>
      <c r="DQ239"/>
    </row>
    <row r="240" spans="1:121">
      <c r="A240"/>
      <c r="B240"/>
      <c r="C240"/>
      <c r="D240"/>
      <c r="E240"/>
      <c r="F240"/>
      <c r="H240"/>
      <c r="AB240"/>
      <c r="AV240"/>
      <c r="BP240"/>
      <c r="CI240"/>
      <c r="CJ240"/>
      <c r="CL240"/>
      <c r="CM240"/>
      <c r="CN240"/>
      <c r="CP240"/>
      <c r="CQ240"/>
      <c r="CR240"/>
      <c r="CT240"/>
      <c r="CU240"/>
      <c r="CV240"/>
      <c r="CX240"/>
      <c r="CY240"/>
      <c r="CZ240"/>
      <c r="DB240"/>
      <c r="DC240"/>
      <c r="DE240"/>
      <c r="DH240"/>
      <c r="DI240"/>
      <c r="DJ240"/>
      <c r="DK240"/>
      <c r="DL240"/>
      <c r="DM240"/>
      <c r="DN240"/>
      <c r="DO240"/>
      <c r="DP240"/>
      <c r="DQ240"/>
    </row>
    <row r="241" spans="1:121">
      <c r="A241"/>
      <c r="B241"/>
      <c r="C241"/>
      <c r="D241"/>
      <c r="E241"/>
      <c r="F241"/>
      <c r="H241"/>
      <c r="AB241"/>
      <c r="AV241"/>
      <c r="BP241"/>
      <c r="CI241"/>
      <c r="CJ241"/>
      <c r="CL241"/>
      <c r="CM241"/>
      <c r="CN241"/>
      <c r="CP241"/>
      <c r="CQ241"/>
      <c r="CR241"/>
      <c r="CT241"/>
      <c r="CU241"/>
      <c r="CV241"/>
      <c r="CX241"/>
      <c r="CY241"/>
      <c r="CZ241"/>
      <c r="DB241"/>
      <c r="DC241"/>
      <c r="DE241"/>
      <c r="DH241"/>
      <c r="DI241"/>
      <c r="DJ241"/>
      <c r="DK241"/>
      <c r="DL241"/>
      <c r="DM241"/>
      <c r="DN241"/>
      <c r="DO241"/>
      <c r="DP241"/>
      <c r="DQ241"/>
    </row>
    <row r="242" spans="1:121">
      <c r="A242"/>
      <c r="B242"/>
      <c r="C242"/>
      <c r="D242"/>
      <c r="E242"/>
      <c r="F242"/>
      <c r="H242"/>
      <c r="AB242"/>
      <c r="AV242"/>
      <c r="BP242"/>
      <c r="CI242"/>
      <c r="CJ242"/>
      <c r="CL242"/>
      <c r="CM242"/>
      <c r="CN242"/>
      <c r="CP242"/>
      <c r="CQ242"/>
      <c r="CR242"/>
      <c r="CT242"/>
      <c r="CU242"/>
      <c r="CV242"/>
      <c r="CX242"/>
      <c r="CY242"/>
      <c r="CZ242"/>
      <c r="DB242"/>
      <c r="DC242"/>
      <c r="DE242"/>
      <c r="DH242"/>
      <c r="DI242"/>
      <c r="DJ242"/>
      <c r="DK242"/>
      <c r="DL242"/>
      <c r="DM242"/>
      <c r="DN242"/>
      <c r="DO242"/>
      <c r="DP242"/>
      <c r="DQ242"/>
    </row>
    <row r="243" spans="1:121">
      <c r="A243"/>
      <c r="B243"/>
      <c r="C243"/>
      <c r="D243"/>
      <c r="E243"/>
      <c r="F243"/>
      <c r="H243"/>
      <c r="AB243"/>
      <c r="AV243"/>
      <c r="BP243"/>
      <c r="CI243"/>
      <c r="CJ243"/>
      <c r="CL243"/>
      <c r="CM243"/>
      <c r="CN243"/>
      <c r="CP243"/>
      <c r="CQ243"/>
      <c r="CR243"/>
      <c r="CT243"/>
      <c r="CU243"/>
      <c r="CV243"/>
      <c r="CX243"/>
      <c r="CY243"/>
      <c r="CZ243"/>
      <c r="DB243"/>
      <c r="DC243"/>
      <c r="DE243"/>
      <c r="DH243"/>
      <c r="DI243"/>
      <c r="DJ243"/>
      <c r="DK243"/>
      <c r="DL243"/>
      <c r="DM243"/>
      <c r="DN243"/>
      <c r="DO243"/>
      <c r="DP243"/>
      <c r="DQ243"/>
    </row>
    <row r="244" spans="1:121">
      <c r="A244"/>
      <c r="B244"/>
      <c r="C244"/>
      <c r="D244"/>
      <c r="E244"/>
      <c r="F244"/>
      <c r="H244"/>
      <c r="AB244"/>
      <c r="AV244"/>
      <c r="BP244"/>
      <c r="CI244"/>
      <c r="CJ244"/>
      <c r="CL244"/>
      <c r="CM244"/>
      <c r="CN244"/>
      <c r="CP244"/>
      <c r="CQ244"/>
      <c r="CR244"/>
      <c r="CT244"/>
      <c r="CU244"/>
      <c r="CV244"/>
      <c r="CX244"/>
      <c r="CY244"/>
      <c r="CZ244"/>
      <c r="DB244"/>
      <c r="DC244"/>
      <c r="DE244"/>
      <c r="DH244"/>
      <c r="DI244"/>
      <c r="DJ244"/>
      <c r="DK244"/>
      <c r="DL244"/>
      <c r="DM244"/>
      <c r="DN244"/>
      <c r="DO244"/>
      <c r="DP244"/>
      <c r="DQ244"/>
    </row>
    <row r="245" spans="1:121">
      <c r="A245"/>
      <c r="B245"/>
      <c r="C245"/>
      <c r="D245"/>
      <c r="E245"/>
      <c r="F245"/>
      <c r="H245"/>
      <c r="AB245"/>
      <c r="AV245"/>
      <c r="BP245"/>
      <c r="CI245"/>
      <c r="CJ245"/>
      <c r="CL245"/>
      <c r="CM245"/>
      <c r="CN245"/>
      <c r="CP245"/>
      <c r="CQ245"/>
      <c r="CR245"/>
      <c r="CT245"/>
      <c r="CU245"/>
      <c r="CV245"/>
      <c r="CX245"/>
      <c r="CY245"/>
      <c r="CZ245"/>
      <c r="DB245"/>
      <c r="DC245"/>
      <c r="DE245"/>
      <c r="DH245"/>
      <c r="DI245"/>
      <c r="DJ245"/>
      <c r="DK245"/>
      <c r="DL245"/>
      <c r="DM245"/>
      <c r="DN245"/>
      <c r="DO245"/>
      <c r="DP245"/>
      <c r="DQ245"/>
    </row>
    <row r="246" spans="1:121">
      <c r="A246"/>
      <c r="B246"/>
      <c r="C246"/>
      <c r="D246"/>
      <c r="E246"/>
      <c r="F246"/>
      <c r="H246"/>
      <c r="AB246"/>
      <c r="AV246"/>
      <c r="BP246"/>
      <c r="CI246"/>
      <c r="CJ246"/>
      <c r="CL246"/>
      <c r="CM246"/>
      <c r="CN246"/>
      <c r="CP246"/>
      <c r="CQ246"/>
      <c r="CR246"/>
      <c r="CT246"/>
      <c r="CU246"/>
      <c r="CV246"/>
      <c r="CX246"/>
      <c r="CY246"/>
      <c r="CZ246"/>
      <c r="DB246"/>
      <c r="DC246"/>
      <c r="DE246"/>
      <c r="DH246"/>
      <c r="DI246"/>
      <c r="DJ246"/>
      <c r="DK246"/>
      <c r="DL246"/>
      <c r="DM246"/>
      <c r="DN246"/>
      <c r="DO246"/>
      <c r="DP246"/>
      <c r="DQ246"/>
    </row>
    <row r="247" spans="1:121">
      <c r="A247"/>
      <c r="B247"/>
      <c r="C247"/>
      <c r="D247"/>
      <c r="E247"/>
      <c r="F247"/>
      <c r="H247"/>
      <c r="AB247"/>
      <c r="AV247"/>
      <c r="BP247"/>
      <c r="CI247"/>
      <c r="CJ247"/>
      <c r="CL247"/>
      <c r="CM247"/>
      <c r="CN247"/>
      <c r="CP247"/>
      <c r="CQ247"/>
      <c r="CR247"/>
      <c r="CT247"/>
      <c r="CU247"/>
      <c r="CV247"/>
      <c r="CX247"/>
      <c r="CY247"/>
      <c r="CZ247"/>
      <c r="DB247"/>
      <c r="DC247"/>
      <c r="DE247"/>
      <c r="DH247"/>
      <c r="DI247"/>
      <c r="DJ247"/>
      <c r="DK247"/>
      <c r="DL247"/>
      <c r="DM247"/>
      <c r="DN247"/>
      <c r="DO247"/>
      <c r="DP247"/>
      <c r="DQ247"/>
    </row>
    <row r="248" spans="1:121">
      <c r="A248"/>
      <c r="B248"/>
      <c r="C248"/>
      <c r="D248"/>
      <c r="E248"/>
      <c r="F248"/>
      <c r="H248"/>
      <c r="AB248"/>
      <c r="AV248"/>
      <c r="BP248"/>
      <c r="CI248"/>
      <c r="CJ248"/>
      <c r="CL248"/>
      <c r="CM248"/>
      <c r="CN248"/>
      <c r="CP248"/>
      <c r="CQ248"/>
      <c r="CR248"/>
      <c r="CT248"/>
      <c r="CU248"/>
      <c r="CV248"/>
      <c r="CX248"/>
      <c r="CY248"/>
      <c r="CZ248"/>
      <c r="DB248"/>
      <c r="DC248"/>
      <c r="DE248"/>
      <c r="DH248"/>
      <c r="DI248"/>
      <c r="DJ248"/>
      <c r="DK248"/>
      <c r="DL248"/>
      <c r="DM248"/>
      <c r="DN248"/>
      <c r="DO248"/>
      <c r="DP248"/>
      <c r="DQ248"/>
    </row>
    <row r="249" spans="1:121">
      <c r="A249"/>
      <c r="B249"/>
      <c r="C249"/>
      <c r="D249"/>
      <c r="E249"/>
      <c r="F249"/>
      <c r="H249"/>
      <c r="AB249"/>
      <c r="AV249"/>
      <c r="BP249"/>
      <c r="CI249"/>
      <c r="CJ249"/>
      <c r="CL249"/>
      <c r="CM249"/>
      <c r="CN249"/>
      <c r="CP249"/>
      <c r="CQ249"/>
      <c r="CR249"/>
      <c r="CT249"/>
      <c r="CU249"/>
      <c r="CV249"/>
      <c r="CX249"/>
      <c r="CY249"/>
      <c r="CZ249"/>
      <c r="DB249"/>
      <c r="DC249"/>
      <c r="DE249"/>
      <c r="DH249"/>
      <c r="DI249"/>
      <c r="DJ249"/>
      <c r="DK249"/>
      <c r="DL249"/>
      <c r="DM249"/>
      <c r="DN249"/>
      <c r="DO249"/>
      <c r="DP249"/>
      <c r="DQ249"/>
    </row>
    <row r="250" spans="1:121">
      <c r="A250"/>
      <c r="B250"/>
      <c r="C250"/>
      <c r="D250"/>
      <c r="E250"/>
      <c r="F250"/>
      <c r="H250"/>
      <c r="AB250"/>
      <c r="AV250"/>
      <c r="BP250"/>
      <c r="CI250"/>
      <c r="CJ250"/>
      <c r="CL250"/>
      <c r="CM250"/>
      <c r="CN250"/>
      <c r="CP250"/>
      <c r="CQ250"/>
      <c r="CR250"/>
      <c r="CT250"/>
      <c r="CU250"/>
      <c r="CV250"/>
      <c r="CX250"/>
      <c r="CY250"/>
      <c r="CZ250"/>
      <c r="DB250"/>
      <c r="DC250"/>
      <c r="DE250"/>
      <c r="DH250"/>
      <c r="DI250"/>
      <c r="DJ250"/>
      <c r="DK250"/>
      <c r="DL250"/>
      <c r="DM250"/>
      <c r="DN250"/>
      <c r="DO250"/>
      <c r="DP250"/>
      <c r="DQ250"/>
    </row>
    <row r="251" spans="1:121">
      <c r="A251"/>
      <c r="B251"/>
      <c r="C251"/>
      <c r="D251"/>
      <c r="E251"/>
      <c r="F251"/>
      <c r="H251"/>
      <c r="AB251"/>
      <c r="AV251"/>
      <c r="BP251"/>
      <c r="CI251"/>
      <c r="CJ251"/>
      <c r="CL251"/>
      <c r="CM251"/>
      <c r="CN251"/>
      <c r="CP251"/>
      <c r="CQ251"/>
      <c r="CR251"/>
      <c r="CT251"/>
      <c r="CU251"/>
      <c r="CV251"/>
      <c r="CX251"/>
      <c r="CY251"/>
      <c r="CZ251"/>
      <c r="DB251"/>
      <c r="DC251"/>
      <c r="DE251"/>
      <c r="DH251"/>
      <c r="DI251"/>
      <c r="DJ251"/>
      <c r="DK251"/>
      <c r="DL251"/>
      <c r="DM251"/>
      <c r="DN251"/>
      <c r="DO251"/>
      <c r="DP251"/>
      <c r="DQ251"/>
    </row>
    <row r="252" spans="1:121">
      <c r="A252"/>
      <c r="B252"/>
      <c r="C252"/>
      <c r="D252"/>
      <c r="E252"/>
      <c r="F252"/>
      <c r="H252"/>
      <c r="AB252"/>
      <c r="AV252"/>
      <c r="BP252"/>
      <c r="CI252"/>
      <c r="CJ252"/>
      <c r="CL252"/>
      <c r="CM252"/>
      <c r="CN252"/>
      <c r="CP252"/>
      <c r="CQ252"/>
      <c r="CR252"/>
      <c r="CT252"/>
      <c r="CU252"/>
      <c r="CV252"/>
      <c r="CX252"/>
      <c r="CY252"/>
      <c r="CZ252"/>
      <c r="DB252"/>
      <c r="DC252"/>
      <c r="DE252"/>
      <c r="DH252"/>
      <c r="DI252"/>
      <c r="DJ252"/>
      <c r="DK252"/>
      <c r="DL252"/>
      <c r="DM252"/>
      <c r="DN252"/>
      <c r="DO252"/>
      <c r="DP252"/>
      <c r="DQ252"/>
    </row>
    <row r="253" spans="1:121">
      <c r="A253"/>
      <c r="B253"/>
      <c r="C253"/>
      <c r="D253"/>
      <c r="E253"/>
      <c r="F253"/>
      <c r="H253"/>
      <c r="AB253"/>
      <c r="AV253"/>
      <c r="BP253"/>
      <c r="CI253"/>
      <c r="CJ253"/>
      <c r="CL253"/>
      <c r="CM253"/>
      <c r="CN253"/>
      <c r="CP253"/>
      <c r="CQ253"/>
      <c r="CR253"/>
      <c r="CT253"/>
      <c r="CU253"/>
      <c r="CV253"/>
      <c r="CX253"/>
      <c r="CY253"/>
      <c r="CZ253"/>
      <c r="DB253"/>
      <c r="DC253"/>
      <c r="DE253"/>
      <c r="DH253"/>
      <c r="DI253"/>
      <c r="DJ253"/>
      <c r="DK253"/>
      <c r="DL253"/>
      <c r="DM253"/>
      <c r="DN253"/>
      <c r="DO253"/>
      <c r="DP253"/>
      <c r="DQ253"/>
    </row>
    <row r="254" spans="1:121">
      <c r="A254"/>
      <c r="B254"/>
      <c r="C254"/>
      <c r="D254"/>
      <c r="E254"/>
      <c r="F254"/>
      <c r="H254"/>
      <c r="AB254"/>
      <c r="AV254"/>
      <c r="BP254"/>
      <c r="CI254"/>
      <c r="CJ254"/>
      <c r="CL254"/>
      <c r="CM254"/>
      <c r="CN254"/>
      <c r="CP254"/>
      <c r="CQ254"/>
      <c r="CR254"/>
      <c r="CT254"/>
      <c r="CU254"/>
      <c r="CV254"/>
      <c r="CX254"/>
      <c r="CY254"/>
      <c r="CZ254"/>
      <c r="DB254"/>
      <c r="DC254"/>
      <c r="DE254"/>
      <c r="DH254"/>
      <c r="DI254"/>
      <c r="DJ254"/>
      <c r="DK254"/>
      <c r="DL254"/>
      <c r="DM254"/>
      <c r="DN254"/>
      <c r="DO254"/>
      <c r="DP254"/>
      <c r="DQ254"/>
    </row>
    <row r="255" spans="1:121">
      <c r="A255"/>
      <c r="B255"/>
      <c r="C255"/>
      <c r="D255"/>
      <c r="E255"/>
      <c r="F255"/>
      <c r="H255"/>
      <c r="AB255"/>
      <c r="AV255"/>
      <c r="BP255"/>
      <c r="CI255"/>
      <c r="CJ255"/>
      <c r="CL255"/>
      <c r="CM255"/>
      <c r="CN255"/>
      <c r="CP255"/>
      <c r="CQ255"/>
      <c r="CR255"/>
      <c r="CT255"/>
      <c r="CU255"/>
      <c r="CV255"/>
      <c r="CX255"/>
      <c r="CY255"/>
      <c r="CZ255"/>
      <c r="DB255"/>
      <c r="DC255"/>
      <c r="DE255"/>
      <c r="DH255"/>
      <c r="DI255"/>
      <c r="DJ255"/>
      <c r="DK255"/>
      <c r="DL255"/>
      <c r="DM255"/>
      <c r="DN255"/>
      <c r="DO255"/>
      <c r="DP255"/>
      <c r="DQ255"/>
    </row>
  </sheetData>
  <mergeCells count="7">
    <mergeCell ref="A100:F100"/>
    <mergeCell ref="DD1:EP2"/>
    <mergeCell ref="A9:F9"/>
    <mergeCell ref="A10:F10"/>
    <mergeCell ref="A60:F60"/>
    <mergeCell ref="A80:F80"/>
    <mergeCell ref="A50:F50"/>
  </mergeCells>
  <conditionalFormatting sqref="KV1:KY8 LO1:XFD8">
    <cfRule type="expression" dxfId="225" priority="59">
      <formula>$A$8=3</formula>
    </cfRule>
  </conditionalFormatting>
  <conditionalFormatting sqref="DD4:DD8 DE4:DW5 DH6:DH8 DL6:DL8 DP6:DP8 DW3">
    <cfRule type="expression" dxfId="224" priority="61">
      <formula>$A$8=3</formula>
    </cfRule>
  </conditionalFormatting>
  <conditionalFormatting sqref="DX3:DX8 DY3:EQ5 EB6:EB8 EF6:EF8 EJ6:EJ8">
    <cfRule type="expression" dxfId="223" priority="60">
      <formula>$A$8=3</formula>
    </cfRule>
  </conditionalFormatting>
  <conditionalFormatting sqref="EQ1:EQ2">
    <cfRule type="expression" dxfId="222" priority="58">
      <formula>$A$8=3</formula>
    </cfRule>
  </conditionalFormatting>
  <conditionalFormatting sqref="DD1">
    <cfRule type="expression" dxfId="221" priority="57">
      <formula>$A$8=3</formula>
    </cfRule>
  </conditionalFormatting>
  <conditionalFormatting sqref="KZ1:LP8">
    <cfRule type="expression" dxfId="220" priority="56">
      <formula>$A$8=3</formula>
    </cfRule>
  </conditionalFormatting>
  <conditionalFormatting sqref="DD4:DD8 DE4:EQ5 DH6:DH8 DL6:DL8 DP6:DP8 DX6:DX8 EB6:EB8 EF6:EF8 EJ6:EJ8 DW3:EQ3 DT6:DT8 EN6:EN8">
    <cfRule type="expression" dxfId="219" priority="55">
      <formula>$A$8=1</formula>
    </cfRule>
  </conditionalFormatting>
  <conditionalFormatting sqref="DD1:EQ2">
    <cfRule type="expression" dxfId="218" priority="54">
      <formula>$A$8=1</formula>
    </cfRule>
  </conditionalFormatting>
  <conditionalFormatting sqref="ER3:FK5">
    <cfRule type="expression" dxfId="217" priority="53">
      <formula>$A$8=3</formula>
    </cfRule>
  </conditionalFormatting>
  <conditionalFormatting sqref="FL3:GE5">
    <cfRule type="expression" dxfId="216" priority="52">
      <formula>$A$8=3</formula>
    </cfRule>
  </conditionalFormatting>
  <conditionalFormatting sqref="ER3:GE5">
    <cfRule type="expression" dxfId="215" priority="51">
      <formula>$A$8=1</formula>
    </cfRule>
  </conditionalFormatting>
  <conditionalFormatting sqref="GF3:GY5">
    <cfRule type="expression" dxfId="214" priority="50">
      <formula>$A$8=3</formula>
    </cfRule>
  </conditionalFormatting>
  <conditionalFormatting sqref="GZ3:HS5">
    <cfRule type="expression" dxfId="213" priority="49">
      <formula>$A$8=3</formula>
    </cfRule>
  </conditionalFormatting>
  <conditionalFormatting sqref="GF3:HS5">
    <cfRule type="expression" dxfId="212" priority="48">
      <formula>$A$8=1</formula>
    </cfRule>
  </conditionalFormatting>
  <conditionalFormatting sqref="HT3:IM5">
    <cfRule type="expression" dxfId="211" priority="47">
      <formula>$A$8=3</formula>
    </cfRule>
  </conditionalFormatting>
  <conditionalFormatting sqref="IN3:JG5">
    <cfRule type="expression" dxfId="210" priority="46">
      <formula>$A$8=3</formula>
    </cfRule>
  </conditionalFormatting>
  <conditionalFormatting sqref="HT3:JG5">
    <cfRule type="expression" dxfId="209" priority="45">
      <formula>$A$8=1</formula>
    </cfRule>
  </conditionalFormatting>
  <conditionalFormatting sqref="JH3:KA5">
    <cfRule type="expression" dxfId="208" priority="44">
      <formula>$A$8=3</formula>
    </cfRule>
  </conditionalFormatting>
  <conditionalFormatting sqref="KB3:KU5">
    <cfRule type="expression" dxfId="207" priority="43">
      <formula>$A$8=3</formula>
    </cfRule>
  </conditionalFormatting>
  <conditionalFormatting sqref="JH3:KU5">
    <cfRule type="expression" dxfId="206" priority="42">
      <formula>$A$8=1</formula>
    </cfRule>
  </conditionalFormatting>
  <conditionalFormatting sqref="KV1:XFD8">
    <cfRule type="expression" dxfId="205" priority="41">
      <formula>$A$8=1</formula>
    </cfRule>
  </conditionalFormatting>
  <conditionalFormatting sqref="ER1:FK2">
    <cfRule type="expression" dxfId="204" priority="40">
      <formula>$A$8=3</formula>
    </cfRule>
  </conditionalFormatting>
  <conditionalFormatting sqref="FL1:GE2">
    <cfRule type="expression" dxfId="203" priority="39">
      <formula>$A$8=3</formula>
    </cfRule>
  </conditionalFormatting>
  <conditionalFormatting sqref="ER1:GE2">
    <cfRule type="expression" dxfId="202" priority="38">
      <formula>$A$8=1</formula>
    </cfRule>
  </conditionalFormatting>
  <conditionalFormatting sqref="GF1:GY2">
    <cfRule type="expression" dxfId="201" priority="37">
      <formula>$A$8=3</formula>
    </cfRule>
  </conditionalFormatting>
  <conditionalFormatting sqref="GZ1:HS2">
    <cfRule type="expression" dxfId="200" priority="36">
      <formula>$A$8=3</formula>
    </cfRule>
  </conditionalFormatting>
  <conditionalFormatting sqref="GF1:HS2">
    <cfRule type="expression" dxfId="199" priority="35">
      <formula>$A$8=1</formula>
    </cfRule>
  </conditionalFormatting>
  <conditionalFormatting sqref="HT1:IM2">
    <cfRule type="expression" dxfId="198" priority="34">
      <formula>$A$8=3</formula>
    </cfRule>
  </conditionalFormatting>
  <conditionalFormatting sqref="IN1:JG2">
    <cfRule type="expression" dxfId="197" priority="33">
      <formula>$A$8=3</formula>
    </cfRule>
  </conditionalFormatting>
  <conditionalFormatting sqref="HT1:JG2">
    <cfRule type="expression" dxfId="196" priority="32">
      <formula>$A$8=1</formula>
    </cfRule>
  </conditionalFormatting>
  <conditionalFormatting sqref="JH1:KA2">
    <cfRule type="expression" dxfId="195" priority="31">
      <formula>$A$8=3</formula>
    </cfRule>
  </conditionalFormatting>
  <conditionalFormatting sqref="KB1:KU2">
    <cfRule type="expression" dxfId="194" priority="30">
      <formula>$A$8=3</formula>
    </cfRule>
  </conditionalFormatting>
  <conditionalFormatting sqref="JH1:KU2">
    <cfRule type="expression" dxfId="193" priority="29">
      <formula>$A$8=1</formula>
    </cfRule>
  </conditionalFormatting>
  <conditionalFormatting sqref="DD3:DV3">
    <cfRule type="expression" dxfId="192" priority="28">
      <formula>$A$8=3</formula>
    </cfRule>
  </conditionalFormatting>
  <conditionalFormatting sqref="DD3:DV3">
    <cfRule type="expression" dxfId="191" priority="27">
      <formula>$A$8=1</formula>
    </cfRule>
  </conditionalFormatting>
  <conditionalFormatting sqref="DT6:DT8">
    <cfRule type="expression" dxfId="190" priority="26">
      <formula>$A$8=3</formula>
    </cfRule>
  </conditionalFormatting>
  <conditionalFormatting sqref="EN6:EN8">
    <cfRule type="expression" dxfId="189" priority="25">
      <formula>$A$8=3</formula>
    </cfRule>
  </conditionalFormatting>
  <conditionalFormatting sqref="ER6:ER8 EV6:EV8 EZ6:EZ8 FD6:FD8">
    <cfRule type="expression" dxfId="188" priority="24">
      <formula>$A$8=3</formula>
    </cfRule>
  </conditionalFormatting>
  <conditionalFormatting sqref="ER6:ER8 EV6:EV8 EZ6:EZ8 FD6:FD8 FH6:FH8">
    <cfRule type="expression" dxfId="187" priority="23">
      <formula>$A$8=1</formula>
    </cfRule>
  </conditionalFormatting>
  <conditionalFormatting sqref="FH6:FH8">
    <cfRule type="expression" dxfId="186" priority="22">
      <formula>$A$8=3</formula>
    </cfRule>
  </conditionalFormatting>
  <conditionalFormatting sqref="FL6:FL8 FP6:FP8 FT6:FT8 FX6:FX8">
    <cfRule type="expression" dxfId="185" priority="21">
      <formula>$A$8=3</formula>
    </cfRule>
  </conditionalFormatting>
  <conditionalFormatting sqref="FL6:FL8 FP6:FP8 FT6:FT8 FX6:FX8 GB6:GB8">
    <cfRule type="expression" dxfId="184" priority="20">
      <formula>$A$8=1</formula>
    </cfRule>
  </conditionalFormatting>
  <conditionalFormatting sqref="GB6:GB8">
    <cfRule type="expression" dxfId="183" priority="19">
      <formula>$A$8=3</formula>
    </cfRule>
  </conditionalFormatting>
  <conditionalFormatting sqref="GF6:GF8 GJ6:GJ8 GN6:GN8 GR6:GR8">
    <cfRule type="expression" dxfId="182" priority="18">
      <formula>$A$8=3</formula>
    </cfRule>
  </conditionalFormatting>
  <conditionalFormatting sqref="GF6:GF8 GJ6:GJ8 GN6:GN8 GR6:GR8 GV6:GV8">
    <cfRule type="expression" dxfId="181" priority="17">
      <formula>$A$8=1</formula>
    </cfRule>
  </conditionalFormatting>
  <conditionalFormatting sqref="GV6:GV8">
    <cfRule type="expression" dxfId="180" priority="16">
      <formula>$A$8=3</formula>
    </cfRule>
  </conditionalFormatting>
  <conditionalFormatting sqref="GZ6:GZ8 HD6:HD8 HH6:HH8 HL6:HL8">
    <cfRule type="expression" dxfId="179" priority="15">
      <formula>$A$8=3</formula>
    </cfRule>
  </conditionalFormatting>
  <conditionalFormatting sqref="GZ6:GZ8 HD6:HD8 HH6:HH8 HL6:HL8 HP6:HP8">
    <cfRule type="expression" dxfId="178" priority="14">
      <formula>$A$8=1</formula>
    </cfRule>
  </conditionalFormatting>
  <conditionalFormatting sqref="HP6:HP8">
    <cfRule type="expression" dxfId="177" priority="13">
      <formula>$A$8=3</formula>
    </cfRule>
  </conditionalFormatting>
  <conditionalFormatting sqref="HT6:HT8 HX6:HX8 IB6:IB8 IF6:IF8">
    <cfRule type="expression" dxfId="176" priority="12">
      <formula>$A$8=3</formula>
    </cfRule>
  </conditionalFormatting>
  <conditionalFormatting sqref="HT6:HT8 HX6:HX8 IB6:IB8 IF6:IF8 IJ6:IJ8">
    <cfRule type="expression" dxfId="175" priority="11">
      <formula>$A$8=1</formula>
    </cfRule>
  </conditionalFormatting>
  <conditionalFormatting sqref="IJ6:IJ8">
    <cfRule type="expression" dxfId="174" priority="10">
      <formula>$A$8=3</formula>
    </cfRule>
  </conditionalFormatting>
  <conditionalFormatting sqref="IN6:IN8 IR6:IR8 IV6:IV8 IZ6:IZ8">
    <cfRule type="expression" dxfId="173" priority="9">
      <formula>$A$8=3</formula>
    </cfRule>
  </conditionalFormatting>
  <conditionalFormatting sqref="IN6:IN8 IR6:IR8 IV6:IV8 IZ6:IZ8 JD6:JD8">
    <cfRule type="expression" dxfId="172" priority="8">
      <formula>$A$8=1</formula>
    </cfRule>
  </conditionalFormatting>
  <conditionalFormatting sqref="JD6:JD8">
    <cfRule type="expression" dxfId="171" priority="7">
      <formula>$A$8=3</formula>
    </cfRule>
  </conditionalFormatting>
  <conditionalFormatting sqref="JH6:JH8 JL6:JL8 JP6:JP8 JT6:JT8">
    <cfRule type="expression" dxfId="170" priority="6">
      <formula>$A$8=3</formula>
    </cfRule>
  </conditionalFormatting>
  <conditionalFormatting sqref="JH6:JH8 JL6:JL8 JP6:JP8 JT6:JT8 JX6:JX8">
    <cfRule type="expression" dxfId="169" priority="5">
      <formula>$A$8=1</formula>
    </cfRule>
  </conditionalFormatting>
  <conditionalFormatting sqref="JX6:JX8">
    <cfRule type="expression" dxfId="168" priority="4">
      <formula>$A$8=3</formula>
    </cfRule>
  </conditionalFormatting>
  <conditionalFormatting sqref="KB6:KB8 KF6:KF8 KJ6:KJ8 KN6:KN8">
    <cfRule type="expression" dxfId="167" priority="3">
      <formula>$A$8=3</formula>
    </cfRule>
  </conditionalFormatting>
  <conditionalFormatting sqref="KB6:KB8 KF6:KF8 KJ6:KJ8 KN6:KN8 KR6:KR8">
    <cfRule type="expression" dxfId="166" priority="2">
      <formula>$A$8=1</formula>
    </cfRule>
  </conditionalFormatting>
  <conditionalFormatting sqref="KR6:KR8">
    <cfRule type="expression" dxfId="165" priority="1">
      <formula>$A$8=3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E46B8-36BF-432F-B416-4675FA051E6A}">
  <sheetPr codeName="Sheet6"/>
  <dimension ref="A1:KV252"/>
  <sheetViews>
    <sheetView showGridLines="0" zoomScale="90" zoomScaleNormal="90" workbookViewId="0">
      <pane xSplit="6" ySplit="8" topLeftCell="CG9" activePane="bottomRight" state="frozen"/>
      <selection pane="topRight" activeCell="G1" sqref="G1"/>
      <selection pane="bottomLeft" activeCell="A9" sqref="A9"/>
      <selection pane="bottomRight" activeCell="F128" sqref="F128"/>
    </sheetView>
  </sheetViews>
  <sheetFormatPr baseColWidth="10" defaultColWidth="11.5" defaultRowHeight="13" outlineLevelRow="1" outlineLevelCol="1"/>
  <cols>
    <col min="1" max="3" width="2" style="7" customWidth="1"/>
    <col min="4" max="4" width="1.83203125" style="7" customWidth="1"/>
    <col min="5" max="5" width="23.33203125" style="7" customWidth="1"/>
    <col min="6" max="6" width="32.5" style="7" customWidth="1"/>
    <col min="7" max="7" width="1.5" customWidth="1"/>
    <col min="8" max="8" width="1.5" style="7" customWidth="1" outlineLevel="1"/>
    <col min="9" max="9" width="18.33203125" customWidth="1" outlineLevel="1"/>
    <col min="10" max="12" width="1.5" customWidth="1" outlineLevel="1"/>
    <col min="13" max="13" width="18.33203125" customWidth="1" outlineLevel="1"/>
    <col min="14" max="16" width="1.5" customWidth="1" outlineLevel="1"/>
    <col min="17" max="17" width="18.33203125" customWidth="1" outlineLevel="1"/>
    <col min="18" max="20" width="1.5" customWidth="1" outlineLevel="1"/>
    <col min="21" max="21" width="18.33203125" customWidth="1" outlineLevel="1"/>
    <col min="22" max="23" width="1.5" customWidth="1" outlineLevel="1"/>
    <col min="24" max="24" width="1.5" customWidth="1"/>
    <col min="25" max="25" width="18.33203125" customWidth="1"/>
    <col min="26" max="26" width="1.5" customWidth="1"/>
    <col min="27" max="27" width="1.5" customWidth="1" outlineLevel="1"/>
    <col min="28" max="28" width="1.5" style="7" customWidth="1" outlineLevel="1"/>
    <col min="29" max="29" width="18.33203125" customWidth="1" outlineLevel="1"/>
    <col min="30" max="32" width="1.5" customWidth="1" outlineLevel="1"/>
    <col min="33" max="33" width="18.33203125" customWidth="1" outlineLevel="1"/>
    <col min="34" max="36" width="1.5" customWidth="1" outlineLevel="1"/>
    <col min="37" max="37" width="18.33203125" customWidth="1" outlineLevel="1"/>
    <col min="38" max="40" width="1.5" customWidth="1" outlineLevel="1"/>
    <col min="41" max="41" width="18.33203125" customWidth="1" outlineLevel="1"/>
    <col min="42" max="42" width="1.5" customWidth="1" outlineLevel="1"/>
    <col min="43" max="44" width="1.5" customWidth="1"/>
    <col min="45" max="45" width="18.33203125" customWidth="1"/>
    <col min="46" max="46" width="1.5" customWidth="1"/>
    <col min="47" max="47" width="1.5" customWidth="1" outlineLevel="1"/>
    <col min="48" max="48" width="1.5" style="7" customWidth="1" outlineLevel="1"/>
    <col min="49" max="49" width="18.33203125" customWidth="1" outlineLevel="1"/>
    <col min="50" max="52" width="1.5" customWidth="1" outlineLevel="1"/>
    <col min="53" max="53" width="18.33203125" customWidth="1" outlineLevel="1"/>
    <col min="54" max="56" width="1.5" customWidth="1" outlineLevel="1"/>
    <col min="57" max="57" width="18.33203125" customWidth="1" outlineLevel="1"/>
    <col min="58" max="60" width="1.5" customWidth="1" outlineLevel="1"/>
    <col min="61" max="61" width="18.33203125" customWidth="1" outlineLevel="1"/>
    <col min="62" max="62" width="1.5" customWidth="1" outlineLevel="1"/>
    <col min="63" max="64" width="1.5" customWidth="1"/>
    <col min="65" max="65" width="18.33203125" customWidth="1"/>
    <col min="66" max="66" width="1.5" customWidth="1"/>
    <col min="67" max="67" width="1.5" customWidth="1" outlineLevel="1"/>
    <col min="68" max="68" width="1.5" style="7" customWidth="1" outlineLevel="1"/>
    <col min="69" max="69" width="18.33203125" customWidth="1" outlineLevel="1"/>
    <col min="70" max="72" width="1.5" customWidth="1" outlineLevel="1"/>
    <col min="73" max="73" width="18.33203125" customWidth="1" outlineLevel="1"/>
    <col min="74" max="76" width="1.5" customWidth="1" outlineLevel="1"/>
    <col min="77" max="77" width="18.33203125" customWidth="1" outlineLevel="1"/>
    <col min="78" max="80" width="1.5" customWidth="1" outlineLevel="1"/>
    <col min="81" max="81" width="18.33203125" customWidth="1" outlineLevel="1"/>
    <col min="82" max="82" width="1.5" customWidth="1" outlineLevel="1"/>
    <col min="83" max="84" width="1.5" customWidth="1"/>
    <col min="85" max="85" width="18.33203125" customWidth="1"/>
    <col min="86" max="86" width="1.5" customWidth="1"/>
    <col min="87" max="87" width="1.5" style="4" customWidth="1" outlineLevel="1"/>
    <col min="88" max="88" width="1.5" style="1" customWidth="1" outlineLevel="1"/>
    <col min="89" max="89" width="18.1640625" customWidth="1" outlineLevel="1"/>
    <col min="90" max="90" width="1.5" style="1" customWidth="1" outlineLevel="1"/>
    <col min="91" max="92" width="1.5" style="4" customWidth="1" outlineLevel="1"/>
    <col min="93" max="93" width="18.1640625" customWidth="1" outlineLevel="1"/>
    <col min="94" max="96" width="1.5" style="1" customWidth="1" outlineLevel="1"/>
    <col min="97" max="97" width="18.1640625" customWidth="1" outlineLevel="1"/>
    <col min="98" max="100" width="1.5" style="1" customWidth="1" outlineLevel="1"/>
    <col min="101" max="101" width="18.1640625" customWidth="1" outlineLevel="1"/>
    <col min="102" max="102" width="1.5" style="1" customWidth="1" outlineLevel="1"/>
    <col min="103" max="104" width="1.5" style="1" customWidth="1"/>
    <col min="105" max="105" width="18.5" customWidth="1"/>
    <col min="106" max="107" width="1.5" style="1" customWidth="1"/>
    <col min="108" max="108" width="1.5" customWidth="1"/>
    <col min="109" max="109" width="1.5" style="1" customWidth="1" outlineLevel="1"/>
    <col min="110" max="110" width="18.1640625" customWidth="1" outlineLevel="1"/>
    <col min="111" max="111" width="1.5" customWidth="1" outlineLevel="1"/>
    <col min="112" max="113" width="1.5" style="1" customWidth="1" outlineLevel="1"/>
    <col min="114" max="114" width="18.1640625" style="1" customWidth="1" outlineLevel="1"/>
    <col min="115" max="117" width="1.5" style="1" customWidth="1" outlineLevel="1"/>
    <col min="118" max="118" width="18.1640625" style="1" customWidth="1" outlineLevel="1"/>
    <col min="119" max="121" width="1.5" style="1" customWidth="1" outlineLevel="1"/>
    <col min="122" max="122" width="18.1640625" customWidth="1" outlineLevel="1"/>
    <col min="123" max="124" width="1.5" customWidth="1" outlineLevel="1"/>
    <col min="125" max="125" width="1.5" customWidth="1"/>
    <col min="126" max="126" width="18.5" customWidth="1"/>
    <col min="127" max="127" width="1.5" customWidth="1"/>
    <col min="128" max="128" width="1.33203125" customWidth="1"/>
    <col min="129" max="129" width="1.5" customWidth="1" outlineLevel="1"/>
    <col min="130" max="130" width="18.1640625" customWidth="1" outlineLevel="1"/>
    <col min="131" max="133" width="1.5" customWidth="1" outlineLevel="1"/>
    <col min="134" max="134" width="18.1640625" customWidth="1" outlineLevel="1"/>
    <col min="135" max="137" width="1.5" customWidth="1" outlineLevel="1"/>
    <col min="138" max="138" width="18.1640625" customWidth="1" outlineLevel="1"/>
    <col min="139" max="141" width="1.5" customWidth="1" outlineLevel="1"/>
    <col min="142" max="142" width="18.1640625" customWidth="1" outlineLevel="1"/>
    <col min="143" max="144" width="1.5" customWidth="1" outlineLevel="1"/>
    <col min="145" max="145" width="1.5" customWidth="1"/>
    <col min="146" max="146" width="18.5" customWidth="1"/>
    <col min="147" max="147" width="1.5" customWidth="1"/>
    <col min="148" max="148" width="1.33203125" customWidth="1"/>
    <col min="149" max="149" width="1.5" customWidth="1" outlineLevel="1"/>
    <col min="150" max="150" width="18.1640625" customWidth="1" outlineLevel="1"/>
    <col min="151" max="153" width="1.5" customWidth="1" outlineLevel="1"/>
    <col min="154" max="154" width="18.1640625" customWidth="1" outlineLevel="1"/>
    <col min="155" max="157" width="1.5" customWidth="1" outlineLevel="1"/>
    <col min="158" max="158" width="18.1640625" customWidth="1" outlineLevel="1"/>
    <col min="159" max="161" width="1.5" customWidth="1" outlineLevel="1"/>
    <col min="162" max="162" width="18.1640625" customWidth="1" outlineLevel="1"/>
    <col min="163" max="164" width="1.5" customWidth="1" outlineLevel="1"/>
    <col min="165" max="165" width="1.5" customWidth="1"/>
    <col min="166" max="166" width="18.5" customWidth="1"/>
    <col min="167" max="167" width="1.5" customWidth="1"/>
    <col min="168" max="168" width="1.33203125" customWidth="1"/>
    <col min="169" max="169" width="1.5" customWidth="1" outlineLevel="1"/>
    <col min="170" max="170" width="18.1640625" customWidth="1" outlineLevel="1"/>
    <col min="171" max="173" width="1.5" customWidth="1" outlineLevel="1"/>
    <col min="174" max="174" width="18.1640625" customWidth="1" outlineLevel="1"/>
    <col min="175" max="177" width="1.5" customWidth="1" outlineLevel="1"/>
    <col min="178" max="178" width="18.1640625" customWidth="1" outlineLevel="1"/>
    <col min="179" max="181" width="1.5" customWidth="1" outlineLevel="1"/>
    <col min="182" max="182" width="18.1640625" customWidth="1" outlineLevel="1"/>
    <col min="183" max="184" width="1.5" customWidth="1" outlineLevel="1"/>
    <col min="185" max="185" width="1.5" customWidth="1"/>
    <col min="186" max="186" width="18.5" customWidth="1"/>
    <col min="187" max="187" width="1.5" customWidth="1"/>
    <col min="188" max="188" width="1.33203125" customWidth="1"/>
    <col min="189" max="189" width="1.5" customWidth="1" outlineLevel="1"/>
    <col min="190" max="190" width="18.1640625" customWidth="1" outlineLevel="1"/>
    <col min="191" max="193" width="1.5" customWidth="1" outlineLevel="1"/>
    <col min="194" max="194" width="18.1640625" customWidth="1" outlineLevel="1"/>
    <col min="195" max="197" width="1.5" customWidth="1" outlineLevel="1"/>
    <col min="198" max="198" width="18.1640625" customWidth="1" outlineLevel="1"/>
    <col min="199" max="201" width="1.5" customWidth="1" outlineLevel="1"/>
    <col min="202" max="202" width="18.1640625" customWidth="1" outlineLevel="1"/>
    <col min="203" max="204" width="1.5" customWidth="1" outlineLevel="1"/>
    <col min="205" max="205" width="1.5" customWidth="1"/>
    <col min="206" max="206" width="18.5" customWidth="1"/>
    <col min="207" max="207" width="1.5" customWidth="1"/>
    <col min="208" max="208" width="1.33203125" customWidth="1"/>
    <col min="209" max="209" width="1.5" customWidth="1" outlineLevel="1"/>
    <col min="210" max="210" width="18.1640625" customWidth="1" outlineLevel="1"/>
    <col min="211" max="213" width="1.5" customWidth="1" outlineLevel="1"/>
    <col min="214" max="214" width="18.1640625" customWidth="1" outlineLevel="1"/>
    <col min="215" max="217" width="1.5" customWidth="1" outlineLevel="1"/>
    <col min="218" max="218" width="18.1640625" customWidth="1" outlineLevel="1"/>
    <col min="219" max="221" width="1.5" customWidth="1" outlineLevel="1"/>
    <col min="222" max="222" width="18.1640625" customWidth="1" outlineLevel="1"/>
    <col min="223" max="224" width="1.5" customWidth="1" outlineLevel="1"/>
    <col min="225" max="225" width="1.5" customWidth="1"/>
    <col min="226" max="226" width="18.5" customWidth="1"/>
    <col min="227" max="227" width="1.5" customWidth="1"/>
    <col min="228" max="228" width="1.33203125" customWidth="1"/>
    <col min="229" max="229" width="1.5" customWidth="1" outlineLevel="1"/>
    <col min="230" max="230" width="18.1640625" customWidth="1" outlineLevel="1"/>
    <col min="231" max="233" width="1.5" customWidth="1" outlineLevel="1"/>
    <col min="234" max="234" width="18.1640625" customWidth="1" outlineLevel="1"/>
    <col min="235" max="237" width="1.5" customWidth="1" outlineLevel="1"/>
    <col min="238" max="238" width="18.1640625" customWidth="1" outlineLevel="1"/>
    <col min="239" max="241" width="1.5" customWidth="1" outlineLevel="1"/>
    <col min="242" max="242" width="18.1640625" customWidth="1" outlineLevel="1"/>
    <col min="243" max="244" width="1.5" customWidth="1" outlineLevel="1"/>
    <col min="245" max="245" width="1.5" customWidth="1"/>
    <col min="246" max="246" width="18.5" customWidth="1"/>
    <col min="247" max="247" width="1.5" customWidth="1"/>
    <col min="248" max="248" width="1.33203125" customWidth="1"/>
    <col min="249" max="249" width="1.5" customWidth="1" outlineLevel="1"/>
    <col min="250" max="250" width="18.1640625" customWidth="1" outlineLevel="1"/>
    <col min="251" max="253" width="1.5" customWidth="1" outlineLevel="1"/>
    <col min="254" max="254" width="18.1640625" customWidth="1" outlineLevel="1"/>
    <col min="255" max="257" width="1.5" customWidth="1" outlineLevel="1"/>
    <col min="258" max="258" width="18.1640625" customWidth="1" outlineLevel="1"/>
    <col min="259" max="261" width="1.5" customWidth="1" outlineLevel="1"/>
    <col min="262" max="262" width="18.1640625" customWidth="1" outlineLevel="1"/>
    <col min="263" max="264" width="1.5" customWidth="1" outlineLevel="1"/>
    <col min="265" max="265" width="1.5" customWidth="1"/>
    <col min="266" max="266" width="18.5" customWidth="1"/>
    <col min="267" max="267" width="1.5" customWidth="1"/>
    <col min="268" max="268" width="1.33203125" customWidth="1"/>
    <col min="269" max="269" width="1.5" customWidth="1" outlineLevel="1"/>
    <col min="270" max="270" width="18.1640625" customWidth="1" outlineLevel="1"/>
    <col min="271" max="273" width="1.5" customWidth="1" outlineLevel="1"/>
    <col min="274" max="274" width="18.1640625" customWidth="1" outlineLevel="1"/>
    <col min="275" max="277" width="1.5" customWidth="1" outlineLevel="1"/>
    <col min="278" max="278" width="18.1640625" customWidth="1" outlineLevel="1"/>
    <col min="279" max="281" width="1.5" customWidth="1" outlineLevel="1"/>
    <col min="282" max="282" width="18.1640625" customWidth="1" outlineLevel="1"/>
    <col min="283" max="284" width="1.5" customWidth="1" outlineLevel="1"/>
    <col min="285" max="285" width="1.5" customWidth="1"/>
    <col min="286" max="286" width="18.5" customWidth="1"/>
    <col min="287" max="287" width="1.5" customWidth="1"/>
    <col min="288" max="288" width="1.33203125" customWidth="1"/>
    <col min="289" max="289" width="1.5" customWidth="1" outlineLevel="1"/>
    <col min="290" max="290" width="18.1640625" customWidth="1" outlineLevel="1"/>
    <col min="291" max="293" width="1.5" customWidth="1" outlineLevel="1"/>
    <col min="294" max="294" width="18.1640625" customWidth="1" outlineLevel="1"/>
    <col min="295" max="297" width="1.5" customWidth="1" outlineLevel="1"/>
    <col min="298" max="298" width="18.1640625" customWidth="1" outlineLevel="1"/>
    <col min="299" max="301" width="1.5" customWidth="1" outlineLevel="1"/>
    <col min="302" max="302" width="18.1640625" customWidth="1" outlineLevel="1"/>
    <col min="303" max="304" width="1.5" customWidth="1" outlineLevel="1"/>
    <col min="305" max="305" width="1.5" customWidth="1"/>
    <col min="306" max="306" width="18.5" customWidth="1"/>
    <col min="307" max="307" width="1.5" customWidth="1"/>
  </cols>
  <sheetData>
    <row r="1" spans="1:307" s="228" customFormat="1" ht="13" customHeight="1">
      <c r="A1" s="136"/>
      <c r="B1" s="136"/>
      <c r="C1" s="136"/>
      <c r="D1" s="136"/>
      <c r="E1" s="315"/>
      <c r="F1" s="136"/>
      <c r="G1" s="140"/>
      <c r="H1" s="134"/>
      <c r="I1" s="140"/>
      <c r="J1" s="135"/>
      <c r="K1" s="140"/>
      <c r="L1" s="140"/>
      <c r="M1" s="140"/>
      <c r="N1" s="135"/>
      <c r="O1" s="140"/>
      <c r="P1" s="140"/>
      <c r="Q1" s="140"/>
      <c r="R1" s="135"/>
      <c r="S1" s="140"/>
      <c r="T1" s="140"/>
      <c r="U1" s="140"/>
      <c r="V1" s="135"/>
      <c r="W1" s="140"/>
      <c r="X1" s="140"/>
      <c r="Y1" s="140"/>
      <c r="Z1" s="135"/>
      <c r="AA1" s="140"/>
      <c r="AB1" s="134"/>
      <c r="AC1" s="140"/>
      <c r="AD1" s="135"/>
      <c r="AE1" s="140"/>
      <c r="AF1" s="140"/>
      <c r="AG1" s="140"/>
      <c r="AH1" s="135"/>
      <c r="AI1" s="140"/>
      <c r="AJ1" s="140"/>
      <c r="AK1" s="140"/>
      <c r="AL1" s="135"/>
      <c r="AM1" s="140"/>
      <c r="AN1" s="140"/>
      <c r="AO1" s="140"/>
      <c r="AP1" s="135"/>
      <c r="AQ1" s="140"/>
      <c r="AR1" s="140"/>
      <c r="AS1" s="140"/>
      <c r="AT1" s="135"/>
      <c r="AU1" s="140"/>
      <c r="AV1" s="134"/>
      <c r="AW1" s="140"/>
      <c r="AX1" s="135"/>
      <c r="AY1" s="140"/>
      <c r="AZ1" s="140"/>
      <c r="BA1" s="140"/>
      <c r="BB1" s="135"/>
      <c r="BC1" s="140"/>
      <c r="BD1" s="140"/>
      <c r="BE1" s="140"/>
      <c r="BF1" s="135"/>
      <c r="BG1" s="140"/>
      <c r="BH1" s="140"/>
      <c r="BI1" s="140"/>
      <c r="BJ1" s="135"/>
      <c r="BK1" s="140"/>
      <c r="BL1" s="140"/>
      <c r="BM1" s="140"/>
      <c r="BN1" s="135"/>
      <c r="BO1" s="140"/>
      <c r="BP1" s="134"/>
      <c r="BQ1" s="140"/>
      <c r="BR1" s="135"/>
      <c r="BS1" s="140"/>
      <c r="BT1" s="140"/>
      <c r="BU1" s="140"/>
      <c r="BV1" s="135"/>
      <c r="BW1" s="140"/>
      <c r="BX1" s="140"/>
      <c r="BY1" s="140"/>
      <c r="BZ1" s="135"/>
      <c r="CA1" s="140"/>
      <c r="CB1" s="140"/>
      <c r="CC1" s="140"/>
      <c r="CD1" s="135"/>
      <c r="CE1" s="140"/>
      <c r="CF1" s="140"/>
      <c r="CG1" s="140"/>
      <c r="CH1" s="135"/>
      <c r="CI1" s="140"/>
      <c r="CJ1" s="134"/>
      <c r="CK1" s="140"/>
      <c r="CL1" s="135"/>
      <c r="CM1" s="140"/>
      <c r="CN1" s="140"/>
      <c r="CO1" s="140"/>
      <c r="CP1" s="135"/>
      <c r="CQ1" s="140"/>
      <c r="CR1" s="140"/>
      <c r="CS1" s="140"/>
      <c r="CT1" s="135"/>
      <c r="CU1" s="140"/>
      <c r="CV1" s="140"/>
      <c r="CW1" s="140"/>
      <c r="CX1" s="135"/>
      <c r="CY1" s="140"/>
      <c r="CZ1" s="140"/>
      <c r="DA1" s="140"/>
      <c r="DB1" s="135"/>
      <c r="DC1" s="135"/>
      <c r="DD1" s="817" t="str">
        <f>""&amp;IF($A$8=1,"Bear",IF($A$8=2,"Base",IF($A$8=3,"Bull","Check Case")))</f>
        <v>Base</v>
      </c>
      <c r="DE1" s="817"/>
      <c r="DF1" s="817"/>
      <c r="DG1" s="817"/>
      <c r="DH1" s="817"/>
      <c r="DI1" s="817"/>
      <c r="DJ1" s="817"/>
      <c r="DK1" s="817"/>
      <c r="DL1" s="817"/>
      <c r="DM1" s="817"/>
      <c r="DN1" s="817"/>
      <c r="DO1" s="817"/>
      <c r="DP1" s="817"/>
      <c r="DQ1" s="817"/>
      <c r="DR1" s="817"/>
      <c r="DS1" s="817"/>
      <c r="DT1" s="817"/>
      <c r="DU1" s="817"/>
      <c r="DV1" s="817"/>
      <c r="DW1" s="817"/>
      <c r="DX1" s="817"/>
      <c r="DY1" s="817"/>
      <c r="DZ1" s="817"/>
      <c r="EA1" s="817"/>
      <c r="EB1" s="817"/>
      <c r="EC1" s="817"/>
      <c r="ED1" s="817"/>
      <c r="EE1" s="817"/>
      <c r="EF1" s="817"/>
      <c r="EG1" s="817"/>
      <c r="EH1" s="817"/>
      <c r="EI1" s="817"/>
      <c r="EJ1" s="817"/>
      <c r="EK1" s="817"/>
      <c r="EL1" s="817"/>
      <c r="EM1" s="817"/>
      <c r="EN1" s="817"/>
      <c r="EO1" s="817"/>
      <c r="EP1" s="817"/>
      <c r="ER1" s="693"/>
      <c r="FF1" s="694"/>
      <c r="FL1" s="695"/>
      <c r="GF1" s="693"/>
      <c r="GT1" s="694"/>
      <c r="GZ1" s="695"/>
      <c r="HT1" s="693"/>
      <c r="IH1" s="694"/>
      <c r="IN1" s="695"/>
      <c r="JH1" s="693"/>
      <c r="JV1" s="694"/>
      <c r="KB1" s="695"/>
    </row>
    <row r="2" spans="1:307" s="228" customFormat="1" ht="13" customHeight="1">
      <c r="A2" s="136"/>
      <c r="B2" s="136"/>
      <c r="C2" s="136"/>
      <c r="D2" s="136"/>
      <c r="E2" s="315"/>
      <c r="F2" s="136"/>
      <c r="G2" s="140"/>
      <c r="H2" s="134"/>
      <c r="I2" s="140"/>
      <c r="J2" s="135"/>
      <c r="K2" s="140"/>
      <c r="L2" s="140"/>
      <c r="M2" s="140"/>
      <c r="N2" s="135"/>
      <c r="O2" s="140"/>
      <c r="P2" s="140"/>
      <c r="Q2" s="140"/>
      <c r="R2" s="135"/>
      <c r="S2" s="140"/>
      <c r="T2" s="140"/>
      <c r="U2" s="140"/>
      <c r="V2" s="135"/>
      <c r="W2" s="140"/>
      <c r="X2" s="140"/>
      <c r="Y2" s="140"/>
      <c r="Z2" s="135"/>
      <c r="AA2" s="140"/>
      <c r="AB2" s="134"/>
      <c r="AC2" s="140"/>
      <c r="AD2" s="135"/>
      <c r="AE2" s="140"/>
      <c r="AF2" s="140"/>
      <c r="AG2" s="140"/>
      <c r="AH2" s="135"/>
      <c r="AI2" s="140"/>
      <c r="AJ2" s="140"/>
      <c r="AK2" s="140"/>
      <c r="AL2" s="135"/>
      <c r="AM2" s="140"/>
      <c r="AN2" s="140"/>
      <c r="AO2" s="140"/>
      <c r="AP2" s="135"/>
      <c r="AQ2" s="140"/>
      <c r="AR2" s="140"/>
      <c r="AS2" s="140"/>
      <c r="AT2" s="135"/>
      <c r="AU2" s="140"/>
      <c r="AV2" s="134"/>
      <c r="AW2" s="140"/>
      <c r="AX2" s="135"/>
      <c r="AY2" s="140"/>
      <c r="AZ2" s="140"/>
      <c r="BA2" s="140"/>
      <c r="BB2" s="135"/>
      <c r="BC2" s="140"/>
      <c r="BD2" s="140"/>
      <c r="BE2" s="140"/>
      <c r="BF2" s="135"/>
      <c r="BG2" s="140"/>
      <c r="BH2" s="140"/>
      <c r="BI2" s="140"/>
      <c r="BJ2" s="135"/>
      <c r="BK2" s="140"/>
      <c r="BL2" s="140"/>
      <c r="BM2" s="140"/>
      <c r="BN2" s="135"/>
      <c r="BO2" s="140"/>
      <c r="BP2" s="134"/>
      <c r="BQ2" s="140"/>
      <c r="BR2" s="135"/>
      <c r="BS2" s="140"/>
      <c r="BT2" s="140"/>
      <c r="BU2" s="140"/>
      <c r="BV2" s="135"/>
      <c r="BW2" s="140"/>
      <c r="BX2" s="140"/>
      <c r="BY2" s="140"/>
      <c r="BZ2" s="135"/>
      <c r="CA2" s="140"/>
      <c r="CB2" s="140"/>
      <c r="CC2" s="140"/>
      <c r="CD2" s="135"/>
      <c r="CE2" s="140"/>
      <c r="CF2" s="140"/>
      <c r="CG2" s="140"/>
      <c r="CH2" s="135"/>
      <c r="CI2" s="140"/>
      <c r="CJ2" s="134"/>
      <c r="CK2" s="140"/>
      <c r="CL2" s="135"/>
      <c r="CM2" s="140"/>
      <c r="CN2" s="140"/>
      <c r="CO2" s="140"/>
      <c r="CP2" s="135"/>
      <c r="CQ2" s="140"/>
      <c r="CR2" s="140"/>
      <c r="CS2" s="140"/>
      <c r="CT2" s="135"/>
      <c r="CU2" s="140"/>
      <c r="CV2" s="140"/>
      <c r="CW2" s="140"/>
      <c r="CX2" s="135"/>
      <c r="CY2" s="140"/>
      <c r="CZ2" s="140"/>
      <c r="DA2" s="140"/>
      <c r="DB2" s="135"/>
      <c r="DC2" s="135"/>
      <c r="DD2" s="817"/>
      <c r="DE2" s="817"/>
      <c r="DF2" s="817"/>
      <c r="DG2" s="817"/>
      <c r="DH2" s="817"/>
      <c r="DI2" s="817"/>
      <c r="DJ2" s="817"/>
      <c r="DK2" s="817"/>
      <c r="DL2" s="817"/>
      <c r="DM2" s="817"/>
      <c r="DN2" s="817"/>
      <c r="DO2" s="817"/>
      <c r="DP2" s="817"/>
      <c r="DQ2" s="817"/>
      <c r="DR2" s="817"/>
      <c r="DS2" s="817"/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7"/>
      <c r="EI2" s="817"/>
      <c r="EJ2" s="817"/>
      <c r="EK2" s="817"/>
      <c r="EL2" s="817"/>
      <c r="EM2" s="817"/>
      <c r="EN2" s="817"/>
      <c r="EO2" s="817"/>
      <c r="EP2" s="817"/>
      <c r="EQ2" s="696"/>
      <c r="ER2" s="697"/>
      <c r="FL2" s="697"/>
      <c r="GF2" s="697"/>
      <c r="GZ2" s="697"/>
      <c r="HT2" s="697"/>
      <c r="IN2" s="697"/>
      <c r="JH2" s="697"/>
      <c r="KB2" s="697"/>
    </row>
    <row r="3" spans="1:307" s="228" customFormat="1" ht="28">
      <c r="A3" s="136"/>
      <c r="B3" s="136"/>
      <c r="C3" s="136"/>
      <c r="D3" s="136"/>
      <c r="E3" s="315"/>
      <c r="F3" s="136"/>
      <c r="G3" s="699" t="s">
        <v>289</v>
      </c>
      <c r="H3" s="134"/>
      <c r="I3" s="140"/>
      <c r="J3" s="135"/>
      <c r="K3" s="140"/>
      <c r="L3" s="140"/>
      <c r="M3" s="140"/>
      <c r="N3" s="135"/>
      <c r="O3" s="140"/>
      <c r="P3" s="140"/>
      <c r="Q3" s="140"/>
      <c r="R3" s="135"/>
      <c r="S3" s="140"/>
      <c r="T3" s="140"/>
      <c r="U3" s="140"/>
      <c r="V3" s="135"/>
      <c r="W3" s="308"/>
      <c r="X3" s="140"/>
      <c r="Y3" s="140"/>
      <c r="Z3" s="135"/>
      <c r="AA3" s="140"/>
      <c r="AB3" s="134"/>
      <c r="AC3" s="140"/>
      <c r="AD3" s="135"/>
      <c r="AE3" s="140"/>
      <c r="AF3" s="140"/>
      <c r="AG3" s="140"/>
      <c r="AH3" s="135"/>
      <c r="AI3" s="140"/>
      <c r="AJ3" s="140"/>
      <c r="AK3" s="140"/>
      <c r="AL3" s="135"/>
      <c r="AM3" s="140"/>
      <c r="AN3" s="140"/>
      <c r="AO3" s="140"/>
      <c r="AP3" s="135"/>
      <c r="AQ3" s="140"/>
      <c r="AR3" s="140"/>
      <c r="AS3" s="140"/>
      <c r="AT3" s="135"/>
      <c r="AU3" s="140"/>
      <c r="AV3" s="134"/>
      <c r="AW3" s="140"/>
      <c r="AX3" s="135"/>
      <c r="AY3" s="140"/>
      <c r="AZ3" s="140"/>
      <c r="BA3" s="140"/>
      <c r="BB3" s="135"/>
      <c r="BC3" s="140"/>
      <c r="BD3" s="140"/>
      <c r="BE3" s="140"/>
      <c r="BF3" s="135"/>
      <c r="BG3" s="140"/>
      <c r="BH3" s="140"/>
      <c r="BI3" s="140"/>
      <c r="BJ3" s="135"/>
      <c r="BK3" s="140"/>
      <c r="BL3" s="140"/>
      <c r="BM3" s="140"/>
      <c r="BN3" s="135"/>
      <c r="BO3" s="140"/>
      <c r="BP3" s="134"/>
      <c r="BQ3" s="140"/>
      <c r="BR3" s="135"/>
      <c r="BS3" s="140"/>
      <c r="BT3" s="140"/>
      <c r="BU3" s="140"/>
      <c r="BV3" s="135"/>
      <c r="BW3" s="140"/>
      <c r="BX3" s="140"/>
      <c r="BY3" s="140"/>
      <c r="BZ3" s="135"/>
      <c r="CA3" s="140"/>
      <c r="CB3" s="140"/>
      <c r="CC3" s="140"/>
      <c r="CD3" s="135"/>
      <c r="CE3" s="140"/>
      <c r="CF3" s="140"/>
      <c r="CG3" s="140"/>
      <c r="CH3" s="135"/>
      <c r="CI3" s="140"/>
      <c r="CJ3" s="134"/>
      <c r="CK3" s="140"/>
      <c r="CL3" s="135"/>
      <c r="CM3" s="140"/>
      <c r="CN3" s="140"/>
      <c r="CO3" s="140"/>
      <c r="CP3" s="135"/>
      <c r="CQ3" s="140"/>
      <c r="CR3" s="140"/>
      <c r="CS3" s="140"/>
      <c r="CT3" s="135"/>
      <c r="CU3" s="140"/>
      <c r="CV3" s="140"/>
      <c r="CW3" s="140"/>
      <c r="CX3" s="135"/>
      <c r="CY3" s="140"/>
      <c r="CZ3" s="140"/>
      <c r="DA3" s="140"/>
      <c r="DB3" s="135"/>
      <c r="DC3" s="135"/>
      <c r="DD3" s="700" t="str">
        <f>"Proforma Financials"</f>
        <v>Proforma Financials</v>
      </c>
      <c r="DR3" s="694"/>
      <c r="DX3" s="695"/>
      <c r="ER3" s="693"/>
      <c r="FF3" s="694"/>
      <c r="FL3" s="695"/>
      <c r="GF3" s="693"/>
      <c r="GT3" s="694"/>
      <c r="GZ3" s="695"/>
      <c r="HT3" s="693"/>
      <c r="IH3" s="694"/>
      <c r="IN3" s="695"/>
      <c r="JH3" s="693"/>
      <c r="JV3" s="694"/>
      <c r="KB3" s="695"/>
    </row>
    <row r="4" spans="1:307" s="228" customFormat="1">
      <c r="A4" s="138"/>
      <c r="B4" s="138"/>
      <c r="C4" s="138"/>
      <c r="D4" s="138"/>
      <c r="E4" s="315"/>
      <c r="F4" s="138"/>
      <c r="G4" s="140"/>
      <c r="H4" s="137"/>
      <c r="I4" s="142"/>
      <c r="J4" s="135"/>
      <c r="K4" s="140"/>
      <c r="L4" s="140"/>
      <c r="M4" s="142"/>
      <c r="N4" s="135"/>
      <c r="O4" s="140"/>
      <c r="P4" s="140"/>
      <c r="Q4" s="142"/>
      <c r="R4" s="135"/>
      <c r="S4" s="140"/>
      <c r="T4" s="140"/>
      <c r="U4" s="142"/>
      <c r="V4" s="135"/>
      <c r="W4" s="140"/>
      <c r="X4" s="140"/>
      <c r="Y4" s="142"/>
      <c r="Z4" s="135"/>
      <c r="AA4" s="140"/>
      <c r="AB4" s="137"/>
      <c r="AC4" s="142"/>
      <c r="AD4" s="135"/>
      <c r="AE4" s="140"/>
      <c r="AF4" s="140"/>
      <c r="AG4" s="142"/>
      <c r="AH4" s="135"/>
      <c r="AI4" s="140"/>
      <c r="AJ4" s="140"/>
      <c r="AK4" s="142"/>
      <c r="AL4" s="135"/>
      <c r="AM4" s="140"/>
      <c r="AN4" s="140"/>
      <c r="AO4" s="142"/>
      <c r="AP4" s="135"/>
      <c r="AQ4" s="140"/>
      <c r="AR4" s="140"/>
      <c r="AS4" s="142"/>
      <c r="AT4" s="135"/>
      <c r="AU4" s="140"/>
      <c r="AV4" s="137"/>
      <c r="AW4" s="142"/>
      <c r="AX4" s="135"/>
      <c r="AY4" s="140"/>
      <c r="AZ4" s="140"/>
      <c r="BA4" s="142"/>
      <c r="BB4" s="135"/>
      <c r="BC4" s="140"/>
      <c r="BD4" s="140"/>
      <c r="BE4" s="142"/>
      <c r="BF4" s="135"/>
      <c r="BG4" s="140"/>
      <c r="BH4" s="140"/>
      <c r="BI4" s="142"/>
      <c r="BJ4" s="135"/>
      <c r="BK4" s="140"/>
      <c r="BL4" s="140"/>
      <c r="BM4" s="142"/>
      <c r="BN4" s="135"/>
      <c r="BO4" s="140"/>
      <c r="BP4" s="137"/>
      <c r="BQ4" s="142"/>
      <c r="BR4" s="135"/>
      <c r="BS4" s="140"/>
      <c r="BT4" s="140"/>
      <c r="BU4" s="142"/>
      <c r="BV4" s="135"/>
      <c r="BW4" s="140"/>
      <c r="BX4" s="140"/>
      <c r="BY4" s="142"/>
      <c r="BZ4" s="135"/>
      <c r="CA4" s="140"/>
      <c r="CB4" s="140"/>
      <c r="CC4" s="142"/>
      <c r="CD4" s="135"/>
      <c r="CE4" s="140"/>
      <c r="CF4" s="140"/>
      <c r="CG4" s="142"/>
      <c r="CH4" s="135"/>
      <c r="CI4" s="140"/>
      <c r="CJ4" s="137"/>
      <c r="CK4" s="142"/>
      <c r="CL4" s="135"/>
      <c r="CM4" s="140"/>
      <c r="CN4" s="140"/>
      <c r="CO4" s="142"/>
      <c r="CP4" s="135"/>
      <c r="CQ4" s="140"/>
      <c r="CR4" s="140"/>
      <c r="CS4" s="142"/>
      <c r="CT4" s="135"/>
      <c r="CU4" s="140"/>
      <c r="CV4" s="140"/>
      <c r="CW4" s="142"/>
      <c r="CX4" s="135"/>
      <c r="CY4" s="140"/>
      <c r="CZ4" s="140"/>
      <c r="DA4" s="142"/>
      <c r="DB4" s="135"/>
      <c r="DC4" s="135"/>
      <c r="DD4" s="697"/>
      <c r="DX4" s="697"/>
      <c r="ER4" s="697"/>
      <c r="FL4" s="697"/>
      <c r="GF4" s="697"/>
      <c r="GZ4" s="697"/>
      <c r="HT4" s="697"/>
      <c r="IN4" s="697"/>
      <c r="JH4" s="697"/>
      <c r="KB4" s="697"/>
    </row>
    <row r="5" spans="1:307" s="228" customFormat="1">
      <c r="A5" s="321"/>
      <c r="B5" s="321"/>
      <c r="C5" s="321"/>
      <c r="D5" s="321"/>
      <c r="E5" s="321"/>
      <c r="F5" s="321"/>
      <c r="G5" s="135"/>
      <c r="H5" s="139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9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35"/>
      <c r="AV5" s="139"/>
      <c r="AW5" s="135"/>
      <c r="AX5" s="135"/>
      <c r="AY5" s="135"/>
      <c r="AZ5" s="135"/>
      <c r="BA5" s="135"/>
      <c r="BB5" s="135"/>
      <c r="BC5" s="135"/>
      <c r="BD5" s="135"/>
      <c r="BE5" s="135"/>
      <c r="BF5" s="135"/>
      <c r="BG5" s="135"/>
      <c r="BH5" s="135"/>
      <c r="BI5" s="135"/>
      <c r="BJ5" s="135"/>
      <c r="BK5" s="135"/>
      <c r="BL5" s="135"/>
      <c r="BM5" s="135"/>
      <c r="BN5" s="135"/>
      <c r="BO5" s="135"/>
      <c r="BP5" s="139"/>
      <c r="BQ5" s="135"/>
      <c r="BR5" s="135"/>
      <c r="BS5" s="135"/>
      <c r="BT5" s="135"/>
      <c r="BU5" s="135"/>
      <c r="BV5" s="135"/>
      <c r="BW5" s="135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139"/>
      <c r="CK5" s="135"/>
      <c r="CL5" s="135"/>
      <c r="CM5" s="135"/>
      <c r="CN5" s="135"/>
      <c r="CO5" s="135"/>
      <c r="CP5" s="135"/>
      <c r="CQ5" s="135"/>
      <c r="CR5" s="135"/>
      <c r="CS5" s="135"/>
      <c r="CT5" s="135"/>
      <c r="CU5" s="135"/>
      <c r="CV5" s="135"/>
      <c r="CW5" s="135"/>
      <c r="CX5" s="135"/>
      <c r="CY5" s="135"/>
      <c r="CZ5" s="135"/>
      <c r="DA5" s="135"/>
      <c r="DB5" s="135"/>
      <c r="DC5" s="143"/>
      <c r="DD5" s="698"/>
      <c r="DE5" s="698"/>
      <c r="DX5" s="698"/>
      <c r="DY5" s="698"/>
      <c r="ER5" s="698"/>
      <c r="ES5" s="698"/>
      <c r="FL5" s="698"/>
      <c r="FM5" s="698"/>
      <c r="GF5" s="698"/>
      <c r="GG5" s="698"/>
      <c r="GZ5" s="698"/>
      <c r="HA5" s="698"/>
      <c r="HT5" s="698"/>
      <c r="HU5" s="698"/>
      <c r="IN5" s="698"/>
      <c r="IO5" s="698"/>
      <c r="JH5" s="698"/>
      <c r="JI5" s="698"/>
      <c r="KB5" s="698"/>
      <c r="KC5" s="698"/>
    </row>
    <row r="6" spans="1:307" s="228" customFormat="1" ht="14">
      <c r="A6" s="315"/>
      <c r="B6" s="315"/>
      <c r="C6" s="315"/>
      <c r="D6" s="315"/>
      <c r="E6" s="315"/>
      <c r="F6" s="315"/>
      <c r="G6" s="141"/>
      <c r="H6" s="150"/>
      <c r="I6" s="151" t="s">
        <v>46</v>
      </c>
      <c r="J6" s="152"/>
      <c r="K6" s="141"/>
      <c r="L6" s="150"/>
      <c r="M6" s="151" t="s">
        <v>46</v>
      </c>
      <c r="N6" s="152"/>
      <c r="O6" s="141"/>
      <c r="P6" s="150"/>
      <c r="Q6" s="151" t="s">
        <v>46</v>
      </c>
      <c r="R6" s="152"/>
      <c r="S6" s="141"/>
      <c r="T6" s="150"/>
      <c r="U6" s="151" t="s">
        <v>46</v>
      </c>
      <c r="V6" s="152"/>
      <c r="W6" s="135"/>
      <c r="X6" s="357"/>
      <c r="Y6" s="358" t="s">
        <v>46</v>
      </c>
      <c r="Z6" s="359"/>
      <c r="AA6" s="141"/>
      <c r="AB6" s="150"/>
      <c r="AC6" s="151" t="s">
        <v>43</v>
      </c>
      <c r="AD6" s="152"/>
      <c r="AE6" s="141"/>
      <c r="AF6" s="150"/>
      <c r="AG6" s="151" t="s">
        <v>43</v>
      </c>
      <c r="AH6" s="152"/>
      <c r="AI6" s="141"/>
      <c r="AJ6" s="150"/>
      <c r="AK6" s="151" t="s">
        <v>43</v>
      </c>
      <c r="AL6" s="152"/>
      <c r="AM6" s="141"/>
      <c r="AN6" s="150"/>
      <c r="AO6" s="151" t="s">
        <v>43</v>
      </c>
      <c r="AP6" s="152"/>
      <c r="AQ6" s="135"/>
      <c r="AR6" s="357"/>
      <c r="AS6" s="358" t="s">
        <v>43</v>
      </c>
      <c r="AT6" s="359"/>
      <c r="AU6" s="141"/>
      <c r="AV6" s="150"/>
      <c r="AW6" s="151" t="s">
        <v>42</v>
      </c>
      <c r="AX6" s="152"/>
      <c r="AY6" s="141"/>
      <c r="AZ6" s="150"/>
      <c r="BA6" s="151" t="s">
        <v>42</v>
      </c>
      <c r="BB6" s="152"/>
      <c r="BC6" s="141"/>
      <c r="BD6" s="150"/>
      <c r="BE6" s="151" t="s">
        <v>42</v>
      </c>
      <c r="BF6" s="152"/>
      <c r="BG6" s="141"/>
      <c r="BH6" s="150"/>
      <c r="BI6" s="151" t="s">
        <v>42</v>
      </c>
      <c r="BJ6" s="152"/>
      <c r="BK6" s="135"/>
      <c r="BL6" s="357"/>
      <c r="BM6" s="358" t="s">
        <v>42</v>
      </c>
      <c r="BN6" s="359"/>
      <c r="BO6" s="141"/>
      <c r="BP6" s="150"/>
      <c r="BQ6" s="151" t="s">
        <v>41</v>
      </c>
      <c r="BR6" s="152"/>
      <c r="BS6" s="141"/>
      <c r="BT6" s="150"/>
      <c r="BU6" s="151" t="s">
        <v>41</v>
      </c>
      <c r="BV6" s="152"/>
      <c r="BW6" s="141"/>
      <c r="BX6" s="150"/>
      <c r="BY6" s="151" t="s">
        <v>41</v>
      </c>
      <c r="BZ6" s="152"/>
      <c r="CA6" s="141"/>
      <c r="CB6" s="150"/>
      <c r="CC6" s="151" t="s">
        <v>41</v>
      </c>
      <c r="CD6" s="152"/>
      <c r="CE6" s="135"/>
      <c r="CF6" s="357"/>
      <c r="CG6" s="358" t="s">
        <v>41</v>
      </c>
      <c r="CH6" s="359"/>
      <c r="CI6" s="141"/>
      <c r="CJ6" s="150"/>
      <c r="CK6" s="151" t="s">
        <v>24</v>
      </c>
      <c r="CL6" s="152"/>
      <c r="CM6" s="141"/>
      <c r="CN6" s="150"/>
      <c r="CO6" s="151" t="s">
        <v>24</v>
      </c>
      <c r="CP6" s="152"/>
      <c r="CQ6" s="141"/>
      <c r="CR6" s="150"/>
      <c r="CS6" s="151" t="s">
        <v>24</v>
      </c>
      <c r="CT6" s="152"/>
      <c r="CU6" s="141"/>
      <c r="CV6" s="150"/>
      <c r="CW6" s="151" t="s">
        <v>24</v>
      </c>
      <c r="CX6" s="152"/>
      <c r="CY6" s="135"/>
      <c r="CZ6" s="357"/>
      <c r="DA6" s="358" t="s">
        <v>24</v>
      </c>
      <c r="DB6" s="359"/>
      <c r="DC6" s="143"/>
      <c r="DD6" s="145"/>
      <c r="DE6" s="92"/>
      <c r="DF6" s="97" t="str">
        <f>DV6</f>
        <v>FY 2020</v>
      </c>
      <c r="DG6" s="93"/>
      <c r="DH6" s="144"/>
      <c r="DI6" s="92"/>
      <c r="DJ6" s="97" t="str">
        <f>DV6</f>
        <v>FY 2020</v>
      </c>
      <c r="DK6" s="93"/>
      <c r="DL6" s="144"/>
      <c r="DM6" s="92"/>
      <c r="DN6" s="97" t="str">
        <f>DV6</f>
        <v>FY 2020</v>
      </c>
      <c r="DO6" s="93"/>
      <c r="DP6" s="144"/>
      <c r="DQ6" s="92"/>
      <c r="DR6" s="97" t="str">
        <f>DV6</f>
        <v>FY 2020</v>
      </c>
      <c r="DS6" s="93"/>
      <c r="DT6" s="145"/>
      <c r="DU6" s="357"/>
      <c r="DV6" s="358" t="s">
        <v>128</v>
      </c>
      <c r="DW6" s="359"/>
      <c r="DX6" s="145"/>
      <c r="DY6" s="92"/>
      <c r="DZ6" s="97" t="str">
        <f>EP6</f>
        <v>FY 2021</v>
      </c>
      <c r="EA6" s="93"/>
      <c r="EB6" s="144"/>
      <c r="EC6" s="92"/>
      <c r="ED6" s="97" t="str">
        <f>EP6</f>
        <v>FY 2021</v>
      </c>
      <c r="EE6" s="93"/>
      <c r="EF6" s="144"/>
      <c r="EG6" s="92"/>
      <c r="EH6" s="97" t="str">
        <f>EP6</f>
        <v>FY 2021</v>
      </c>
      <c r="EI6" s="93"/>
      <c r="EJ6" s="144"/>
      <c r="EK6" s="92"/>
      <c r="EL6" s="97" t="str">
        <f>EP6</f>
        <v>FY 2021</v>
      </c>
      <c r="EM6" s="93"/>
      <c r="EN6" s="144"/>
      <c r="EO6" s="357"/>
      <c r="EP6" s="358" t="str">
        <f>"FY "&amp;RIGHT(DV6,4)+1</f>
        <v>FY 2021</v>
      </c>
      <c r="EQ6" s="359"/>
      <c r="ER6" s="145"/>
      <c r="ES6" s="92"/>
      <c r="ET6" s="97" t="str">
        <f>FJ6</f>
        <v>FY 2022</v>
      </c>
      <c r="EU6" s="93"/>
      <c r="EV6" s="144"/>
      <c r="EW6" s="92"/>
      <c r="EX6" s="97" t="str">
        <f>FJ6</f>
        <v>FY 2022</v>
      </c>
      <c r="EY6" s="93"/>
      <c r="EZ6" s="144"/>
      <c r="FA6" s="92"/>
      <c r="FB6" s="97" t="str">
        <f>FJ6</f>
        <v>FY 2022</v>
      </c>
      <c r="FC6" s="93"/>
      <c r="FD6" s="144"/>
      <c r="FE6" s="92"/>
      <c r="FF6" s="97" t="str">
        <f>FJ6</f>
        <v>FY 2022</v>
      </c>
      <c r="FG6" s="93"/>
      <c r="FH6" s="144"/>
      <c r="FI6" s="357"/>
      <c r="FJ6" s="358" t="str">
        <f>"FY "&amp;RIGHT(EP6,4)+1</f>
        <v>FY 2022</v>
      </c>
      <c r="FK6" s="359"/>
      <c r="FL6" s="145"/>
      <c r="FM6" s="92"/>
      <c r="FN6" s="97" t="str">
        <f>GD6</f>
        <v>FY 2023</v>
      </c>
      <c r="FO6" s="93"/>
      <c r="FP6" s="144"/>
      <c r="FQ6" s="92"/>
      <c r="FR6" s="97" t="str">
        <f>GD6</f>
        <v>FY 2023</v>
      </c>
      <c r="FS6" s="93"/>
      <c r="FT6" s="144"/>
      <c r="FU6" s="92"/>
      <c r="FV6" s="97" t="str">
        <f>GD6</f>
        <v>FY 2023</v>
      </c>
      <c r="FW6" s="93"/>
      <c r="FX6" s="144"/>
      <c r="FY6" s="92"/>
      <c r="FZ6" s="97" t="str">
        <f>GD6</f>
        <v>FY 2023</v>
      </c>
      <c r="GA6" s="93"/>
      <c r="GB6" s="144"/>
      <c r="GC6" s="357"/>
      <c r="GD6" s="358" t="str">
        <f>"FY "&amp;RIGHT(FJ6,4)+1</f>
        <v>FY 2023</v>
      </c>
      <c r="GE6" s="359"/>
      <c r="GF6" s="145"/>
      <c r="GG6" s="92"/>
      <c r="GH6" s="97" t="str">
        <f>GX6</f>
        <v>FY 2024</v>
      </c>
      <c r="GI6" s="93"/>
      <c r="GJ6" s="144"/>
      <c r="GK6" s="92"/>
      <c r="GL6" s="97" t="str">
        <f>GX6</f>
        <v>FY 2024</v>
      </c>
      <c r="GM6" s="93"/>
      <c r="GN6" s="144"/>
      <c r="GO6" s="92"/>
      <c r="GP6" s="97" t="str">
        <f>GX6</f>
        <v>FY 2024</v>
      </c>
      <c r="GQ6" s="93"/>
      <c r="GR6" s="144"/>
      <c r="GS6" s="92"/>
      <c r="GT6" s="97" t="str">
        <f>GX6</f>
        <v>FY 2024</v>
      </c>
      <c r="GU6" s="93"/>
      <c r="GV6" s="144"/>
      <c r="GW6" s="357"/>
      <c r="GX6" s="358" t="str">
        <f>"FY "&amp;RIGHT(GD6,4)+1</f>
        <v>FY 2024</v>
      </c>
      <c r="GY6" s="359"/>
      <c r="GZ6" s="145"/>
      <c r="HA6" s="92"/>
      <c r="HB6" s="97" t="str">
        <f>HR6</f>
        <v>FY 2025</v>
      </c>
      <c r="HC6" s="93"/>
      <c r="HD6" s="144"/>
      <c r="HE6" s="92"/>
      <c r="HF6" s="97" t="str">
        <f>HR6</f>
        <v>FY 2025</v>
      </c>
      <c r="HG6" s="93"/>
      <c r="HH6" s="144"/>
      <c r="HI6" s="92"/>
      <c r="HJ6" s="97" t="str">
        <f>HR6</f>
        <v>FY 2025</v>
      </c>
      <c r="HK6" s="93"/>
      <c r="HL6" s="144"/>
      <c r="HM6" s="92"/>
      <c r="HN6" s="97" t="str">
        <f>HR6</f>
        <v>FY 2025</v>
      </c>
      <c r="HO6" s="93"/>
      <c r="HP6" s="144"/>
      <c r="HQ6" s="357"/>
      <c r="HR6" s="358" t="str">
        <f>"FY "&amp;RIGHT(GX6,4)+1</f>
        <v>FY 2025</v>
      </c>
      <c r="HS6" s="359"/>
      <c r="HT6" s="145"/>
      <c r="HU6" s="92"/>
      <c r="HV6" s="97" t="str">
        <f>IL6</f>
        <v>FY 2026</v>
      </c>
      <c r="HW6" s="93"/>
      <c r="HX6" s="144"/>
      <c r="HY6" s="92"/>
      <c r="HZ6" s="97" t="str">
        <f>IL6</f>
        <v>FY 2026</v>
      </c>
      <c r="IA6" s="93"/>
      <c r="IB6" s="144"/>
      <c r="IC6" s="92"/>
      <c r="ID6" s="97" t="str">
        <f>IL6</f>
        <v>FY 2026</v>
      </c>
      <c r="IE6" s="93"/>
      <c r="IF6" s="144"/>
      <c r="IG6" s="92"/>
      <c r="IH6" s="97" t="str">
        <f>IL6</f>
        <v>FY 2026</v>
      </c>
      <c r="II6" s="93"/>
      <c r="IJ6" s="144"/>
      <c r="IK6" s="357"/>
      <c r="IL6" s="358" t="str">
        <f>"FY "&amp;RIGHT(HR6,4)+1</f>
        <v>FY 2026</v>
      </c>
      <c r="IM6" s="359"/>
      <c r="IN6" s="145"/>
      <c r="IO6" s="92"/>
      <c r="IP6" s="97" t="str">
        <f>JF6</f>
        <v>FY 2027</v>
      </c>
      <c r="IQ6" s="93"/>
      <c r="IR6" s="144"/>
      <c r="IS6" s="92"/>
      <c r="IT6" s="97" t="str">
        <f>JF6</f>
        <v>FY 2027</v>
      </c>
      <c r="IU6" s="93"/>
      <c r="IV6" s="144"/>
      <c r="IW6" s="92"/>
      <c r="IX6" s="97" t="str">
        <f>JF6</f>
        <v>FY 2027</v>
      </c>
      <c r="IY6" s="93"/>
      <c r="IZ6" s="144"/>
      <c r="JA6" s="92"/>
      <c r="JB6" s="97" t="str">
        <f>JF6</f>
        <v>FY 2027</v>
      </c>
      <c r="JC6" s="93"/>
      <c r="JD6" s="144"/>
      <c r="JE6" s="357"/>
      <c r="JF6" s="358" t="str">
        <f>"FY "&amp;RIGHT(IL6,4)+1</f>
        <v>FY 2027</v>
      </c>
      <c r="JG6" s="359"/>
      <c r="JH6" s="145"/>
      <c r="JI6" s="92"/>
      <c r="JJ6" s="97" t="str">
        <f>JZ6</f>
        <v>FY 2028</v>
      </c>
      <c r="JK6" s="93"/>
      <c r="JL6" s="144"/>
      <c r="JM6" s="92"/>
      <c r="JN6" s="97" t="str">
        <f>JZ6</f>
        <v>FY 2028</v>
      </c>
      <c r="JO6" s="93"/>
      <c r="JP6" s="144"/>
      <c r="JQ6" s="92"/>
      <c r="JR6" s="97" t="str">
        <f>JZ6</f>
        <v>FY 2028</v>
      </c>
      <c r="JS6" s="93"/>
      <c r="JT6" s="144"/>
      <c r="JU6" s="92"/>
      <c r="JV6" s="97" t="str">
        <f>JZ6</f>
        <v>FY 2028</v>
      </c>
      <c r="JW6" s="93"/>
      <c r="JX6" s="144"/>
      <c r="JY6" s="357"/>
      <c r="JZ6" s="358" t="str">
        <f>"FY "&amp;RIGHT(JF6,4)+1</f>
        <v>FY 2028</v>
      </c>
      <c r="KA6" s="359"/>
      <c r="KB6" s="145"/>
      <c r="KC6" s="92"/>
      <c r="KD6" s="97" t="str">
        <f>KT6</f>
        <v>FY 2029</v>
      </c>
      <c r="KE6" s="93"/>
      <c r="KF6" s="144"/>
      <c r="KG6" s="92"/>
      <c r="KH6" s="97" t="str">
        <f>KT6</f>
        <v>FY 2029</v>
      </c>
      <c r="KI6" s="93"/>
      <c r="KJ6" s="144"/>
      <c r="KK6" s="92"/>
      <c r="KL6" s="97" t="str">
        <f>KT6</f>
        <v>FY 2029</v>
      </c>
      <c r="KM6" s="93"/>
      <c r="KN6" s="144"/>
      <c r="KO6" s="92"/>
      <c r="KP6" s="97" t="str">
        <f>KT6</f>
        <v>FY 2029</v>
      </c>
      <c r="KQ6" s="93"/>
      <c r="KR6" s="144"/>
      <c r="KS6" s="357"/>
      <c r="KT6" s="358" t="str">
        <f>"FY "&amp;RIGHT(JZ6,4)+1</f>
        <v>FY 2029</v>
      </c>
      <c r="KU6" s="359"/>
    </row>
    <row r="7" spans="1:307" s="228" customFormat="1" ht="14">
      <c r="A7" s="315"/>
      <c r="B7" s="315"/>
      <c r="C7" s="315"/>
      <c r="D7" s="315"/>
      <c r="E7" s="315"/>
      <c r="F7" s="315"/>
      <c r="G7" s="141"/>
      <c r="H7" s="153"/>
      <c r="I7" s="154" t="s">
        <v>11</v>
      </c>
      <c r="J7" s="155"/>
      <c r="K7" s="141"/>
      <c r="L7" s="153"/>
      <c r="M7" s="154" t="s">
        <v>11</v>
      </c>
      <c r="N7" s="155"/>
      <c r="O7" s="141"/>
      <c r="P7" s="153"/>
      <c r="Q7" s="154" t="s">
        <v>11</v>
      </c>
      <c r="R7" s="155"/>
      <c r="S7" s="141"/>
      <c r="T7" s="153"/>
      <c r="U7" s="154" t="s">
        <v>11</v>
      </c>
      <c r="V7" s="155"/>
      <c r="W7" s="135"/>
      <c r="X7" s="360"/>
      <c r="Y7" s="361" t="s">
        <v>40</v>
      </c>
      <c r="Z7" s="362"/>
      <c r="AA7" s="141"/>
      <c r="AB7" s="153"/>
      <c r="AC7" s="154" t="s">
        <v>11</v>
      </c>
      <c r="AD7" s="155"/>
      <c r="AE7" s="141"/>
      <c r="AF7" s="153"/>
      <c r="AG7" s="154" t="s">
        <v>11</v>
      </c>
      <c r="AH7" s="155"/>
      <c r="AI7" s="141"/>
      <c r="AJ7" s="153"/>
      <c r="AK7" s="154" t="s">
        <v>11</v>
      </c>
      <c r="AL7" s="155"/>
      <c r="AM7" s="141"/>
      <c r="AN7" s="153"/>
      <c r="AO7" s="154" t="s">
        <v>11</v>
      </c>
      <c r="AP7" s="155"/>
      <c r="AQ7" s="135"/>
      <c r="AR7" s="360"/>
      <c r="AS7" s="361" t="s">
        <v>40</v>
      </c>
      <c r="AT7" s="362"/>
      <c r="AU7" s="141"/>
      <c r="AV7" s="153"/>
      <c r="AW7" s="154" t="s">
        <v>11</v>
      </c>
      <c r="AX7" s="155"/>
      <c r="AY7" s="141"/>
      <c r="AZ7" s="153"/>
      <c r="BA7" s="154" t="s">
        <v>11</v>
      </c>
      <c r="BB7" s="155"/>
      <c r="BC7" s="141"/>
      <c r="BD7" s="153"/>
      <c r="BE7" s="154" t="s">
        <v>11</v>
      </c>
      <c r="BF7" s="155"/>
      <c r="BG7" s="141"/>
      <c r="BH7" s="153"/>
      <c r="BI7" s="154" t="s">
        <v>11</v>
      </c>
      <c r="BJ7" s="155"/>
      <c r="BK7" s="135"/>
      <c r="BL7" s="360"/>
      <c r="BM7" s="361" t="s">
        <v>40</v>
      </c>
      <c r="BN7" s="362"/>
      <c r="BO7" s="141"/>
      <c r="BP7" s="153"/>
      <c r="BQ7" s="154" t="s">
        <v>11</v>
      </c>
      <c r="BR7" s="155"/>
      <c r="BS7" s="141"/>
      <c r="BT7" s="153"/>
      <c r="BU7" s="154" t="s">
        <v>11</v>
      </c>
      <c r="BV7" s="155"/>
      <c r="BW7" s="141"/>
      <c r="BX7" s="153"/>
      <c r="BY7" s="154" t="s">
        <v>11</v>
      </c>
      <c r="BZ7" s="155"/>
      <c r="CA7" s="141"/>
      <c r="CB7" s="153"/>
      <c r="CC7" s="154" t="s">
        <v>11</v>
      </c>
      <c r="CD7" s="155"/>
      <c r="CE7" s="135"/>
      <c r="CF7" s="360"/>
      <c r="CG7" s="361" t="s">
        <v>40</v>
      </c>
      <c r="CH7" s="362"/>
      <c r="CI7" s="141"/>
      <c r="CJ7" s="153"/>
      <c r="CK7" s="154" t="s">
        <v>11</v>
      </c>
      <c r="CL7" s="155"/>
      <c r="CM7" s="141"/>
      <c r="CN7" s="153"/>
      <c r="CO7" s="154" t="s">
        <v>11</v>
      </c>
      <c r="CP7" s="155"/>
      <c r="CQ7" s="141"/>
      <c r="CR7" s="153"/>
      <c r="CS7" s="154" t="s">
        <v>11</v>
      </c>
      <c r="CT7" s="155"/>
      <c r="CU7" s="141"/>
      <c r="CV7" s="153"/>
      <c r="CW7" s="154" t="s">
        <v>11</v>
      </c>
      <c r="CX7" s="155"/>
      <c r="CY7" s="135"/>
      <c r="CZ7" s="360"/>
      <c r="DA7" s="361" t="s">
        <v>40</v>
      </c>
      <c r="DB7" s="362"/>
      <c r="DC7" s="143"/>
      <c r="DD7" s="144"/>
      <c r="DE7" s="94"/>
      <c r="DF7" s="96" t="s">
        <v>11</v>
      </c>
      <c r="DG7" s="95"/>
      <c r="DH7" s="144"/>
      <c r="DI7" s="94"/>
      <c r="DJ7" s="96" t="s">
        <v>11</v>
      </c>
      <c r="DK7" s="95"/>
      <c r="DL7" s="144"/>
      <c r="DM7" s="94"/>
      <c r="DN7" s="96" t="s">
        <v>11</v>
      </c>
      <c r="DO7" s="95"/>
      <c r="DP7" s="144"/>
      <c r="DQ7" s="94"/>
      <c r="DR7" s="96" t="s">
        <v>11</v>
      </c>
      <c r="DS7" s="95"/>
      <c r="DT7" s="144"/>
      <c r="DU7" s="360"/>
      <c r="DV7" s="361" t="s">
        <v>40</v>
      </c>
      <c r="DW7" s="362"/>
      <c r="DX7" s="144"/>
      <c r="DY7" s="94"/>
      <c r="DZ7" s="96" t="s">
        <v>11</v>
      </c>
      <c r="EA7" s="95"/>
      <c r="EB7" s="144"/>
      <c r="EC7" s="94"/>
      <c r="ED7" s="96" t="s">
        <v>11</v>
      </c>
      <c r="EE7" s="95"/>
      <c r="EF7" s="144"/>
      <c r="EG7" s="94"/>
      <c r="EH7" s="96" t="s">
        <v>11</v>
      </c>
      <c r="EI7" s="95"/>
      <c r="EJ7" s="144"/>
      <c r="EK7" s="94"/>
      <c r="EL7" s="96" t="s">
        <v>11</v>
      </c>
      <c r="EM7" s="95"/>
      <c r="EN7" s="144"/>
      <c r="EO7" s="360"/>
      <c r="EP7" s="361" t="s">
        <v>40</v>
      </c>
      <c r="EQ7" s="362"/>
      <c r="ER7" s="144"/>
      <c r="ES7" s="94"/>
      <c r="ET7" s="96" t="s">
        <v>11</v>
      </c>
      <c r="EU7" s="95"/>
      <c r="EV7" s="144"/>
      <c r="EW7" s="94"/>
      <c r="EX7" s="96" t="s">
        <v>11</v>
      </c>
      <c r="EY7" s="95"/>
      <c r="EZ7" s="144"/>
      <c r="FA7" s="94"/>
      <c r="FB7" s="96" t="s">
        <v>11</v>
      </c>
      <c r="FC7" s="95"/>
      <c r="FD7" s="144"/>
      <c r="FE7" s="94"/>
      <c r="FF7" s="96" t="s">
        <v>11</v>
      </c>
      <c r="FG7" s="95"/>
      <c r="FH7" s="144"/>
      <c r="FI7" s="360"/>
      <c r="FJ7" s="361" t="s">
        <v>40</v>
      </c>
      <c r="FK7" s="362"/>
      <c r="FL7" s="144"/>
      <c r="FM7" s="94"/>
      <c r="FN7" s="96" t="s">
        <v>11</v>
      </c>
      <c r="FO7" s="95"/>
      <c r="FP7" s="144"/>
      <c r="FQ7" s="94"/>
      <c r="FR7" s="96" t="s">
        <v>11</v>
      </c>
      <c r="FS7" s="95"/>
      <c r="FT7" s="144"/>
      <c r="FU7" s="94"/>
      <c r="FV7" s="96" t="s">
        <v>11</v>
      </c>
      <c r="FW7" s="95"/>
      <c r="FX7" s="144"/>
      <c r="FY7" s="94"/>
      <c r="FZ7" s="96" t="s">
        <v>11</v>
      </c>
      <c r="GA7" s="95"/>
      <c r="GB7" s="144"/>
      <c r="GC7" s="360"/>
      <c r="GD7" s="361" t="s">
        <v>40</v>
      </c>
      <c r="GE7" s="362"/>
      <c r="GF7" s="144"/>
      <c r="GG7" s="94"/>
      <c r="GH7" s="96" t="s">
        <v>11</v>
      </c>
      <c r="GI7" s="95"/>
      <c r="GJ7" s="144"/>
      <c r="GK7" s="94"/>
      <c r="GL7" s="96" t="s">
        <v>11</v>
      </c>
      <c r="GM7" s="95"/>
      <c r="GN7" s="144"/>
      <c r="GO7" s="94"/>
      <c r="GP7" s="96" t="s">
        <v>11</v>
      </c>
      <c r="GQ7" s="95"/>
      <c r="GR7" s="144"/>
      <c r="GS7" s="94"/>
      <c r="GT7" s="96" t="s">
        <v>11</v>
      </c>
      <c r="GU7" s="95"/>
      <c r="GV7" s="144"/>
      <c r="GW7" s="360"/>
      <c r="GX7" s="361" t="s">
        <v>40</v>
      </c>
      <c r="GY7" s="362"/>
      <c r="GZ7" s="144"/>
      <c r="HA7" s="94"/>
      <c r="HB7" s="96" t="s">
        <v>11</v>
      </c>
      <c r="HC7" s="95"/>
      <c r="HD7" s="144"/>
      <c r="HE7" s="94"/>
      <c r="HF7" s="96" t="s">
        <v>11</v>
      </c>
      <c r="HG7" s="95"/>
      <c r="HH7" s="144"/>
      <c r="HI7" s="94"/>
      <c r="HJ7" s="96" t="s">
        <v>11</v>
      </c>
      <c r="HK7" s="95"/>
      <c r="HL7" s="144"/>
      <c r="HM7" s="94"/>
      <c r="HN7" s="96" t="s">
        <v>11</v>
      </c>
      <c r="HO7" s="95"/>
      <c r="HP7" s="144"/>
      <c r="HQ7" s="360"/>
      <c r="HR7" s="361" t="s">
        <v>40</v>
      </c>
      <c r="HS7" s="362"/>
      <c r="HT7" s="144"/>
      <c r="HU7" s="94"/>
      <c r="HV7" s="96" t="s">
        <v>11</v>
      </c>
      <c r="HW7" s="95"/>
      <c r="HX7" s="144"/>
      <c r="HY7" s="94"/>
      <c r="HZ7" s="96" t="s">
        <v>11</v>
      </c>
      <c r="IA7" s="95"/>
      <c r="IB7" s="144"/>
      <c r="IC7" s="94"/>
      <c r="ID7" s="96" t="s">
        <v>11</v>
      </c>
      <c r="IE7" s="95"/>
      <c r="IF7" s="144"/>
      <c r="IG7" s="94"/>
      <c r="IH7" s="96" t="s">
        <v>11</v>
      </c>
      <c r="II7" s="95"/>
      <c r="IJ7" s="144"/>
      <c r="IK7" s="360"/>
      <c r="IL7" s="361" t="s">
        <v>40</v>
      </c>
      <c r="IM7" s="362"/>
      <c r="IN7" s="144"/>
      <c r="IO7" s="94"/>
      <c r="IP7" s="96" t="s">
        <v>11</v>
      </c>
      <c r="IQ7" s="95"/>
      <c r="IR7" s="144"/>
      <c r="IS7" s="94"/>
      <c r="IT7" s="96" t="s">
        <v>11</v>
      </c>
      <c r="IU7" s="95"/>
      <c r="IV7" s="144"/>
      <c r="IW7" s="94"/>
      <c r="IX7" s="96" t="s">
        <v>11</v>
      </c>
      <c r="IY7" s="95"/>
      <c r="IZ7" s="144"/>
      <c r="JA7" s="94"/>
      <c r="JB7" s="96" t="s">
        <v>11</v>
      </c>
      <c r="JC7" s="95"/>
      <c r="JD7" s="144"/>
      <c r="JE7" s="360"/>
      <c r="JF7" s="361" t="s">
        <v>40</v>
      </c>
      <c r="JG7" s="362"/>
      <c r="JH7" s="144"/>
      <c r="JI7" s="94"/>
      <c r="JJ7" s="96" t="s">
        <v>11</v>
      </c>
      <c r="JK7" s="95"/>
      <c r="JL7" s="144"/>
      <c r="JM7" s="94"/>
      <c r="JN7" s="96" t="s">
        <v>11</v>
      </c>
      <c r="JO7" s="95"/>
      <c r="JP7" s="144"/>
      <c r="JQ7" s="94"/>
      <c r="JR7" s="96" t="s">
        <v>11</v>
      </c>
      <c r="JS7" s="95"/>
      <c r="JT7" s="144"/>
      <c r="JU7" s="94"/>
      <c r="JV7" s="96" t="s">
        <v>11</v>
      </c>
      <c r="JW7" s="95"/>
      <c r="JX7" s="144"/>
      <c r="JY7" s="360"/>
      <c r="JZ7" s="361" t="s">
        <v>40</v>
      </c>
      <c r="KA7" s="362"/>
      <c r="KB7" s="144"/>
      <c r="KC7" s="94"/>
      <c r="KD7" s="96" t="s">
        <v>11</v>
      </c>
      <c r="KE7" s="95"/>
      <c r="KF7" s="144"/>
      <c r="KG7" s="94"/>
      <c r="KH7" s="96" t="s">
        <v>11</v>
      </c>
      <c r="KI7" s="95"/>
      <c r="KJ7" s="144"/>
      <c r="KK7" s="94"/>
      <c r="KL7" s="96" t="s">
        <v>11</v>
      </c>
      <c r="KM7" s="95"/>
      <c r="KN7" s="144"/>
      <c r="KO7" s="94"/>
      <c r="KP7" s="96" t="s">
        <v>11</v>
      </c>
      <c r="KQ7" s="95"/>
      <c r="KR7" s="144"/>
      <c r="KS7" s="360"/>
      <c r="KT7" s="361" t="s">
        <v>40</v>
      </c>
      <c r="KU7" s="362"/>
    </row>
    <row r="8" spans="1:307" s="228" customFormat="1" ht="29">
      <c r="A8" s="270">
        <f>'Integrated Financial Statements'!A8</f>
        <v>2</v>
      </c>
      <c r="B8" s="315"/>
      <c r="C8" s="315"/>
      <c r="D8" s="138"/>
      <c r="E8" s="315"/>
      <c r="F8" s="322"/>
      <c r="G8" s="141"/>
      <c r="H8" s="156"/>
      <c r="I8" s="157" t="s">
        <v>195</v>
      </c>
      <c r="J8" s="158"/>
      <c r="K8" s="141"/>
      <c r="L8" s="156"/>
      <c r="M8" s="157" t="s">
        <v>196</v>
      </c>
      <c r="N8" s="158"/>
      <c r="O8" s="141"/>
      <c r="P8" s="156"/>
      <c r="Q8" s="157" t="s">
        <v>47</v>
      </c>
      <c r="R8" s="158"/>
      <c r="S8" s="141"/>
      <c r="T8" s="156"/>
      <c r="U8" s="157" t="s">
        <v>197</v>
      </c>
      <c r="V8" s="158"/>
      <c r="W8" s="143"/>
      <c r="X8" s="120"/>
      <c r="Y8" s="28" t="str">
        <f>U8</f>
        <v>July 25, 
 2015</v>
      </c>
      <c r="Z8" s="121"/>
      <c r="AA8" s="141"/>
      <c r="AB8" s="156"/>
      <c r="AC8" s="157" t="s">
        <v>198</v>
      </c>
      <c r="AD8" s="158"/>
      <c r="AE8" s="141"/>
      <c r="AF8" s="156"/>
      <c r="AG8" s="157" t="s">
        <v>199</v>
      </c>
      <c r="AH8" s="158"/>
      <c r="AI8" s="141"/>
      <c r="AJ8" s="156"/>
      <c r="AK8" s="157" t="s">
        <v>44</v>
      </c>
      <c r="AL8" s="158"/>
      <c r="AM8" s="141"/>
      <c r="AN8" s="156"/>
      <c r="AO8" s="157" t="s">
        <v>45</v>
      </c>
      <c r="AP8" s="158"/>
      <c r="AQ8" s="143"/>
      <c r="AR8" s="120"/>
      <c r="AS8" s="28" t="str">
        <f>AO8</f>
        <v>July 30, 
2016</v>
      </c>
      <c r="AT8" s="121"/>
      <c r="AU8" s="141"/>
      <c r="AV8" s="156"/>
      <c r="AW8" s="157" t="s">
        <v>200</v>
      </c>
      <c r="AX8" s="158"/>
      <c r="AY8" s="141"/>
      <c r="AZ8" s="156"/>
      <c r="BA8" s="157" t="s">
        <v>201</v>
      </c>
      <c r="BB8" s="158"/>
      <c r="BC8" s="141"/>
      <c r="BD8" s="156"/>
      <c r="BE8" s="157" t="s">
        <v>202</v>
      </c>
      <c r="BF8" s="158"/>
      <c r="BG8" s="141"/>
      <c r="BH8" s="156"/>
      <c r="BI8" s="157" t="s">
        <v>203</v>
      </c>
      <c r="BJ8" s="158"/>
      <c r="BK8" s="143"/>
      <c r="BL8" s="120"/>
      <c r="BM8" s="28" t="str">
        <f>BI8</f>
        <v>July 29, 
2017</v>
      </c>
      <c r="BN8" s="121"/>
      <c r="BO8" s="141"/>
      <c r="BP8" s="156"/>
      <c r="BQ8" s="157" t="s">
        <v>204</v>
      </c>
      <c r="BR8" s="158"/>
      <c r="BS8" s="141"/>
      <c r="BT8" s="156"/>
      <c r="BU8" s="157" t="s">
        <v>205</v>
      </c>
      <c r="BV8" s="158"/>
      <c r="BW8" s="141"/>
      <c r="BX8" s="156"/>
      <c r="BY8" s="157" t="s">
        <v>206</v>
      </c>
      <c r="BZ8" s="158"/>
      <c r="CA8" s="141"/>
      <c r="CB8" s="156"/>
      <c r="CC8" s="157" t="s">
        <v>207</v>
      </c>
      <c r="CD8" s="158"/>
      <c r="CE8" s="143"/>
      <c r="CF8" s="120"/>
      <c r="CG8" s="28" t="str">
        <f>CC8</f>
        <v>July 28, 
2018</v>
      </c>
      <c r="CH8" s="121"/>
      <c r="CI8" s="141"/>
      <c r="CJ8" s="156"/>
      <c r="CK8" s="157" t="s">
        <v>208</v>
      </c>
      <c r="CL8" s="158"/>
      <c r="CM8" s="141"/>
      <c r="CN8" s="156"/>
      <c r="CO8" s="157" t="s">
        <v>34</v>
      </c>
      <c r="CP8" s="158"/>
      <c r="CQ8" s="141"/>
      <c r="CR8" s="156"/>
      <c r="CS8" s="157" t="s">
        <v>209</v>
      </c>
      <c r="CT8" s="158"/>
      <c r="CU8" s="141"/>
      <c r="CV8" s="156"/>
      <c r="CW8" s="157" t="s">
        <v>210</v>
      </c>
      <c r="CX8" s="158"/>
      <c r="CY8" s="143"/>
      <c r="CZ8" s="120"/>
      <c r="DA8" s="28" t="str">
        <f>CW8</f>
        <v>July 27, 
2019</v>
      </c>
      <c r="DB8" s="121"/>
      <c r="DC8" s="141"/>
      <c r="DD8" s="144"/>
      <c r="DE8" s="193"/>
      <c r="DF8" s="194" t="str">
        <f>"October 27, 
"&amp;RIGHT(DF6,4)-1</f>
        <v>October 27, 
2019</v>
      </c>
      <c r="DG8" s="195"/>
      <c r="DH8" s="144"/>
      <c r="DI8" s="193"/>
      <c r="DJ8" s="194" t="str">
        <f>"January 26, 
"&amp;RIGHT(DF6,4)</f>
        <v>January 26, 
2020</v>
      </c>
      <c r="DK8" s="195"/>
      <c r="DL8" s="144"/>
      <c r="DM8" s="193"/>
      <c r="DN8" s="194" t="str">
        <f>"April 27, 
"&amp;RIGHT(DF6,4)</f>
        <v>April 27, 
2020</v>
      </c>
      <c r="DO8" s="195"/>
      <c r="DP8" s="144"/>
      <c r="DQ8" s="193"/>
      <c r="DR8" s="194" t="str">
        <f>"July 27, 
"&amp;RIGHT(DF6,4)</f>
        <v>July 27, 
2020</v>
      </c>
      <c r="DS8" s="195"/>
      <c r="DT8" s="144"/>
      <c r="DU8" s="120"/>
      <c r="DV8" s="28" t="str">
        <f>"July 27, 
"&amp;RIGHT(DF6,4)</f>
        <v>July 27, 
2020</v>
      </c>
      <c r="DW8" s="121"/>
      <c r="DX8" s="144"/>
      <c r="DY8" s="193"/>
      <c r="DZ8" s="194" t="str">
        <f>"October 27, 
"&amp;RIGHT(DZ6,4)-1</f>
        <v>October 27, 
2020</v>
      </c>
      <c r="EA8" s="195"/>
      <c r="EB8" s="144"/>
      <c r="EC8" s="193"/>
      <c r="ED8" s="194" t="str">
        <f>"January 26, 
"&amp;RIGHT(DZ6,4)</f>
        <v>January 26, 
2021</v>
      </c>
      <c r="EE8" s="195"/>
      <c r="EF8" s="144"/>
      <c r="EG8" s="193"/>
      <c r="EH8" s="194" t="str">
        <f>"April 27, 
"&amp;RIGHT(DZ6,4)</f>
        <v>April 27, 
2021</v>
      </c>
      <c r="EI8" s="195"/>
      <c r="EJ8" s="144"/>
      <c r="EK8" s="193"/>
      <c r="EL8" s="194" t="str">
        <f>"July 27, 
"&amp;RIGHT(DZ6,4)</f>
        <v>July 27, 
2021</v>
      </c>
      <c r="EM8" s="195"/>
      <c r="EN8" s="144"/>
      <c r="EO8" s="120"/>
      <c r="EP8" s="28" t="str">
        <f>"July 27, 
"&amp;RIGHT(DZ6,4)</f>
        <v>July 27, 
2021</v>
      </c>
      <c r="EQ8" s="121"/>
      <c r="ER8" s="144"/>
      <c r="ES8" s="193"/>
      <c r="ET8" s="194" t="str">
        <f>"October 27, 
"&amp;RIGHT(ET6,4)-1</f>
        <v>October 27, 
2021</v>
      </c>
      <c r="EU8" s="195"/>
      <c r="EV8" s="144"/>
      <c r="EW8" s="193"/>
      <c r="EX8" s="194" t="str">
        <f>"January 26, 
"&amp;RIGHT(ET6,4)</f>
        <v>January 26, 
2022</v>
      </c>
      <c r="EY8" s="195"/>
      <c r="EZ8" s="144"/>
      <c r="FA8" s="193"/>
      <c r="FB8" s="194" t="str">
        <f>"April 27, 
"&amp;RIGHT(ET6,4)</f>
        <v>April 27, 
2022</v>
      </c>
      <c r="FC8" s="195"/>
      <c r="FD8" s="144"/>
      <c r="FE8" s="193"/>
      <c r="FF8" s="194" t="str">
        <f>"July 27, 
"&amp;RIGHT(ET6,4)</f>
        <v>July 27, 
2022</v>
      </c>
      <c r="FG8" s="195"/>
      <c r="FH8" s="144"/>
      <c r="FI8" s="120"/>
      <c r="FJ8" s="28" t="str">
        <f>"July 27, 
"&amp;RIGHT(ET6,4)</f>
        <v>July 27, 
2022</v>
      </c>
      <c r="FK8" s="121"/>
      <c r="FL8" s="144"/>
      <c r="FM8" s="193"/>
      <c r="FN8" s="194" t="str">
        <f>"October 27, 
"&amp;RIGHT(FN6,4)-1</f>
        <v>October 27, 
2022</v>
      </c>
      <c r="FO8" s="195"/>
      <c r="FP8" s="144"/>
      <c r="FQ8" s="193"/>
      <c r="FR8" s="194" t="str">
        <f>"January 26, 
"&amp;RIGHT(FN6,4)</f>
        <v>January 26, 
2023</v>
      </c>
      <c r="FS8" s="195"/>
      <c r="FT8" s="144"/>
      <c r="FU8" s="193"/>
      <c r="FV8" s="194" t="str">
        <f>"April 27, 
"&amp;RIGHT(FN6,4)</f>
        <v>April 27, 
2023</v>
      </c>
      <c r="FW8" s="195"/>
      <c r="FX8" s="144"/>
      <c r="FY8" s="193"/>
      <c r="FZ8" s="194" t="str">
        <f>"July 27, 
"&amp;RIGHT(FN6,4)</f>
        <v>July 27, 
2023</v>
      </c>
      <c r="GA8" s="195"/>
      <c r="GB8" s="144"/>
      <c r="GC8" s="120"/>
      <c r="GD8" s="28" t="str">
        <f>"July 27, 
"&amp;RIGHT(FN6,4)</f>
        <v>July 27, 
2023</v>
      </c>
      <c r="GE8" s="121"/>
      <c r="GF8" s="144"/>
      <c r="GG8" s="193"/>
      <c r="GH8" s="194" t="str">
        <f>"October 27, 
"&amp;RIGHT(GH6,4)-1</f>
        <v>October 27, 
2023</v>
      </c>
      <c r="GI8" s="195"/>
      <c r="GJ8" s="144"/>
      <c r="GK8" s="193"/>
      <c r="GL8" s="194" t="str">
        <f>"January 26, 
"&amp;RIGHT(GH6,4)</f>
        <v>January 26, 
2024</v>
      </c>
      <c r="GM8" s="195"/>
      <c r="GN8" s="144"/>
      <c r="GO8" s="193"/>
      <c r="GP8" s="194" t="str">
        <f>"April 27, 
"&amp;RIGHT(GH6,4)</f>
        <v>April 27, 
2024</v>
      </c>
      <c r="GQ8" s="195"/>
      <c r="GR8" s="144"/>
      <c r="GS8" s="193"/>
      <c r="GT8" s="194" t="str">
        <f>"July 27, 
"&amp;RIGHT(GH6,4)</f>
        <v>July 27, 
2024</v>
      </c>
      <c r="GU8" s="195"/>
      <c r="GV8" s="144"/>
      <c r="GW8" s="120"/>
      <c r="GX8" s="28" t="str">
        <f>"July 27, 
"&amp;RIGHT(GH6,4)</f>
        <v>July 27, 
2024</v>
      </c>
      <c r="GY8" s="121"/>
      <c r="GZ8" s="144"/>
      <c r="HA8" s="193"/>
      <c r="HB8" s="194" t="str">
        <f>"October 27, 
"&amp;RIGHT(HB6,4)-1</f>
        <v>October 27, 
2024</v>
      </c>
      <c r="HC8" s="195"/>
      <c r="HD8" s="144"/>
      <c r="HE8" s="193"/>
      <c r="HF8" s="194" t="str">
        <f>"January 26, 
"&amp;RIGHT(HB6,4)</f>
        <v>January 26, 
2025</v>
      </c>
      <c r="HG8" s="195"/>
      <c r="HH8" s="144"/>
      <c r="HI8" s="193"/>
      <c r="HJ8" s="194" t="str">
        <f>"April 27, 
"&amp;RIGHT(HB6,4)</f>
        <v>April 27, 
2025</v>
      </c>
      <c r="HK8" s="195"/>
      <c r="HL8" s="144"/>
      <c r="HM8" s="193"/>
      <c r="HN8" s="194" t="str">
        <f>"July 27, 
"&amp;RIGHT(HB6,4)</f>
        <v>July 27, 
2025</v>
      </c>
      <c r="HO8" s="195"/>
      <c r="HP8" s="144"/>
      <c r="HQ8" s="120"/>
      <c r="HR8" s="28" t="str">
        <f>"July 27, 
"&amp;RIGHT(HB6,4)</f>
        <v>July 27, 
2025</v>
      </c>
      <c r="HS8" s="121"/>
      <c r="HT8" s="144"/>
      <c r="HU8" s="193"/>
      <c r="HV8" s="194" t="str">
        <f>"October 27, 
"&amp;RIGHT(HV6,4)-1</f>
        <v>October 27, 
2025</v>
      </c>
      <c r="HW8" s="195"/>
      <c r="HX8" s="144"/>
      <c r="HY8" s="193"/>
      <c r="HZ8" s="194" t="str">
        <f>"January 26, 
"&amp;RIGHT(HV6,4)</f>
        <v>January 26, 
2026</v>
      </c>
      <c r="IA8" s="195"/>
      <c r="IB8" s="144"/>
      <c r="IC8" s="193"/>
      <c r="ID8" s="194" t="str">
        <f>"April 27, 
"&amp;RIGHT(HV6,4)</f>
        <v>April 27, 
2026</v>
      </c>
      <c r="IE8" s="195"/>
      <c r="IF8" s="144"/>
      <c r="IG8" s="193"/>
      <c r="IH8" s="194" t="str">
        <f>"July 27, 
"&amp;RIGHT(HV6,4)</f>
        <v>July 27, 
2026</v>
      </c>
      <c r="II8" s="195"/>
      <c r="IJ8" s="144"/>
      <c r="IK8" s="120"/>
      <c r="IL8" s="28" t="str">
        <f>"July 27, 
"&amp;RIGHT(HV6,4)</f>
        <v>July 27, 
2026</v>
      </c>
      <c r="IM8" s="121"/>
      <c r="IN8" s="144"/>
      <c r="IO8" s="193"/>
      <c r="IP8" s="194" t="str">
        <f>"October 27, 
"&amp;RIGHT(IP6,4)-1</f>
        <v>October 27, 
2026</v>
      </c>
      <c r="IQ8" s="195"/>
      <c r="IR8" s="144"/>
      <c r="IS8" s="193"/>
      <c r="IT8" s="194" t="str">
        <f>"January 26, 
"&amp;RIGHT(IP6,4)</f>
        <v>January 26, 
2027</v>
      </c>
      <c r="IU8" s="195"/>
      <c r="IV8" s="144"/>
      <c r="IW8" s="193"/>
      <c r="IX8" s="194" t="str">
        <f>"April 27, 
"&amp;RIGHT(IP6,4)</f>
        <v>April 27, 
2027</v>
      </c>
      <c r="IY8" s="195"/>
      <c r="IZ8" s="144"/>
      <c r="JA8" s="193"/>
      <c r="JB8" s="194" t="str">
        <f>"July 27, 
"&amp;RIGHT(IP6,4)</f>
        <v>July 27, 
2027</v>
      </c>
      <c r="JC8" s="195"/>
      <c r="JD8" s="144"/>
      <c r="JE8" s="120"/>
      <c r="JF8" s="28" t="str">
        <f>"July 27, 
"&amp;RIGHT(IP6,4)</f>
        <v>July 27, 
2027</v>
      </c>
      <c r="JG8" s="121"/>
      <c r="JH8" s="144"/>
      <c r="JI8" s="193"/>
      <c r="JJ8" s="194" t="str">
        <f>"October 27, 
"&amp;RIGHT(JJ6,4)-1</f>
        <v>October 27, 
2027</v>
      </c>
      <c r="JK8" s="195"/>
      <c r="JL8" s="144"/>
      <c r="JM8" s="193"/>
      <c r="JN8" s="194" t="str">
        <f>"January 26, 
"&amp;RIGHT(JJ6,4)</f>
        <v>January 26, 
2028</v>
      </c>
      <c r="JO8" s="195"/>
      <c r="JP8" s="144"/>
      <c r="JQ8" s="193"/>
      <c r="JR8" s="194" t="str">
        <f>"April 27, 
"&amp;RIGHT(JJ6,4)</f>
        <v>April 27, 
2028</v>
      </c>
      <c r="JS8" s="195"/>
      <c r="JT8" s="144"/>
      <c r="JU8" s="193"/>
      <c r="JV8" s="194" t="str">
        <f>"July 27, 
"&amp;RIGHT(JJ6,4)</f>
        <v>July 27, 
2028</v>
      </c>
      <c r="JW8" s="195"/>
      <c r="JX8" s="144"/>
      <c r="JY8" s="120"/>
      <c r="JZ8" s="28" t="str">
        <f>"July 27, 
"&amp;RIGHT(JJ6,4)</f>
        <v>July 27, 
2028</v>
      </c>
      <c r="KA8" s="121"/>
      <c r="KB8" s="144"/>
      <c r="KC8" s="193"/>
      <c r="KD8" s="194" t="str">
        <f>"October 27, 
"&amp;RIGHT(KD6,4)-1</f>
        <v>October 27, 
2028</v>
      </c>
      <c r="KE8" s="195"/>
      <c r="KF8" s="144"/>
      <c r="KG8" s="193"/>
      <c r="KH8" s="194" t="str">
        <f>"January 26, 
"&amp;RIGHT(KD6,4)</f>
        <v>January 26, 
2029</v>
      </c>
      <c r="KI8" s="195"/>
      <c r="KJ8" s="144"/>
      <c r="KK8" s="193"/>
      <c r="KL8" s="194" t="str">
        <f>"April 27, 
"&amp;RIGHT(KD6,4)</f>
        <v>April 27, 
2029</v>
      </c>
      <c r="KM8" s="195"/>
      <c r="KN8" s="144"/>
      <c r="KO8" s="193"/>
      <c r="KP8" s="194" t="str">
        <f>"July 27, 
"&amp;RIGHT(KD6,4)</f>
        <v>July 27, 
2029</v>
      </c>
      <c r="KQ8" s="195"/>
      <c r="KR8" s="144"/>
      <c r="KS8" s="120"/>
      <c r="KT8" s="28" t="str">
        <f>"July 27, 
"&amp;RIGHT(KD6,4)</f>
        <v>July 27, 
2029</v>
      </c>
      <c r="KU8" s="121"/>
    </row>
    <row r="9" spans="1:307">
      <c r="A9" s="816" t="s">
        <v>228</v>
      </c>
      <c r="B9" s="815"/>
      <c r="C9" s="815"/>
      <c r="D9" s="815"/>
      <c r="E9" s="815"/>
      <c r="F9" s="815"/>
      <c r="H9" s="159"/>
      <c r="I9" s="160"/>
      <c r="J9" s="161"/>
      <c r="L9" s="159"/>
      <c r="M9" s="160"/>
      <c r="N9" s="161"/>
      <c r="P9" s="159"/>
      <c r="Q9" s="160"/>
      <c r="R9" s="161"/>
      <c r="T9" s="159"/>
      <c r="U9" s="160"/>
      <c r="V9" s="161"/>
      <c r="W9" s="4"/>
      <c r="X9" s="100"/>
      <c r="Y9" s="133"/>
      <c r="Z9" s="101"/>
      <c r="AB9" s="159"/>
      <c r="AC9" s="160"/>
      <c r="AD9" s="161"/>
      <c r="AF9" s="159"/>
      <c r="AG9" s="160"/>
      <c r="AH9" s="161"/>
      <c r="AJ9" s="159"/>
      <c r="AK9" s="160"/>
      <c r="AL9" s="161"/>
      <c r="AN9" s="159"/>
      <c r="AO9" s="160"/>
      <c r="AP9" s="161"/>
      <c r="AQ9" s="4"/>
      <c r="AR9" s="100"/>
      <c r="AS9" s="133"/>
      <c r="AT9" s="101"/>
      <c r="AV9" s="159"/>
      <c r="AW9" s="160"/>
      <c r="AX9" s="161"/>
      <c r="AZ9" s="159"/>
      <c r="BA9" s="160"/>
      <c r="BB9" s="161"/>
      <c r="BD9" s="159"/>
      <c r="BE9" s="160"/>
      <c r="BF9" s="161"/>
      <c r="BH9" s="159"/>
      <c r="BI9" s="160"/>
      <c r="BJ9" s="161"/>
      <c r="BK9" s="4"/>
      <c r="BL9" s="100"/>
      <c r="BM9" s="133"/>
      <c r="BN9" s="101"/>
      <c r="BP9" s="159"/>
      <c r="BQ9" s="160"/>
      <c r="BR9" s="161"/>
      <c r="BT9" s="159"/>
      <c r="BU9" s="160"/>
      <c r="BV9" s="161"/>
      <c r="BX9" s="159"/>
      <c r="BY9" s="160"/>
      <c r="BZ9" s="161"/>
      <c r="CB9" s="159"/>
      <c r="CC9" s="160"/>
      <c r="CD9" s="161"/>
      <c r="CE9" s="4"/>
      <c r="CF9" s="100"/>
      <c r="CG9" s="133"/>
      <c r="CH9" s="101"/>
      <c r="CI9"/>
      <c r="CJ9" s="159"/>
      <c r="CK9" s="160"/>
      <c r="CL9" s="161"/>
      <c r="CM9"/>
      <c r="CN9" s="159"/>
      <c r="CO9" s="160"/>
      <c r="CP9" s="161"/>
      <c r="CQ9"/>
      <c r="CR9" s="159"/>
      <c r="CS9" s="160"/>
      <c r="CT9" s="161"/>
      <c r="CU9"/>
      <c r="CV9" s="159"/>
      <c r="CW9" s="160"/>
      <c r="CX9" s="161"/>
      <c r="CY9" s="4"/>
      <c r="CZ9" s="100"/>
      <c r="DA9" s="133"/>
      <c r="DB9" s="101"/>
      <c r="DC9" s="4"/>
      <c r="DD9" s="4"/>
      <c r="DE9" s="196"/>
      <c r="DF9" s="197"/>
      <c r="DG9" s="198"/>
      <c r="DH9" s="4"/>
      <c r="DI9" s="196"/>
      <c r="DJ9" s="197"/>
      <c r="DK9" s="198"/>
      <c r="DL9" s="4"/>
      <c r="DM9" s="196"/>
      <c r="DN9" s="197"/>
      <c r="DO9" s="198"/>
      <c r="DP9" s="4"/>
      <c r="DQ9" s="196"/>
      <c r="DR9" s="197"/>
      <c r="DS9" s="198"/>
      <c r="DT9" s="4"/>
      <c r="DU9" s="100"/>
      <c r="DV9" s="133"/>
      <c r="DW9" s="101"/>
      <c r="DY9" s="196"/>
      <c r="DZ9" s="197"/>
      <c r="EA9" s="198"/>
      <c r="EB9" s="4"/>
      <c r="EC9" s="196"/>
      <c r="ED9" s="197"/>
      <c r="EE9" s="198"/>
      <c r="EF9" s="4"/>
      <c r="EG9" s="196"/>
      <c r="EH9" s="197"/>
      <c r="EI9" s="198"/>
      <c r="EJ9" s="4"/>
      <c r="EK9" s="196"/>
      <c r="EL9" s="197"/>
      <c r="EM9" s="198"/>
      <c r="EN9" s="4"/>
      <c r="EO9" s="100"/>
      <c r="EP9" s="133"/>
      <c r="EQ9" s="101"/>
      <c r="ES9" s="196"/>
      <c r="ET9" s="197"/>
      <c r="EU9" s="198"/>
      <c r="EV9" s="4"/>
      <c r="EW9" s="196"/>
      <c r="EX9" s="197"/>
      <c r="EY9" s="198"/>
      <c r="EZ9" s="4"/>
      <c r="FA9" s="196"/>
      <c r="FB9" s="197"/>
      <c r="FC9" s="198"/>
      <c r="FD9" s="4"/>
      <c r="FE9" s="196"/>
      <c r="FF9" s="197"/>
      <c r="FG9" s="198"/>
      <c r="FH9" s="4"/>
      <c r="FI9" s="100"/>
      <c r="FJ9" s="133"/>
      <c r="FK9" s="101"/>
      <c r="FM9" s="196"/>
      <c r="FN9" s="197"/>
      <c r="FO9" s="198"/>
      <c r="FP9" s="4"/>
      <c r="FQ9" s="196"/>
      <c r="FR9" s="197"/>
      <c r="FS9" s="198"/>
      <c r="FT9" s="4"/>
      <c r="FU9" s="196"/>
      <c r="FV9" s="197"/>
      <c r="FW9" s="198"/>
      <c r="FX9" s="4"/>
      <c r="FY9" s="196"/>
      <c r="FZ9" s="197"/>
      <c r="GA9" s="198"/>
      <c r="GB9" s="4"/>
      <c r="GC9" s="100"/>
      <c r="GD9" s="133"/>
      <c r="GE9" s="101"/>
      <c r="GG9" s="196"/>
      <c r="GH9" s="197"/>
      <c r="GI9" s="198"/>
      <c r="GJ9" s="4"/>
      <c r="GK9" s="196"/>
      <c r="GL9" s="197"/>
      <c r="GM9" s="198"/>
      <c r="GN9" s="4"/>
      <c r="GO9" s="196"/>
      <c r="GP9" s="197"/>
      <c r="GQ9" s="198"/>
      <c r="GR9" s="4"/>
      <c r="GS9" s="196"/>
      <c r="GT9" s="197"/>
      <c r="GU9" s="198"/>
      <c r="GV9" s="4"/>
      <c r="GW9" s="100"/>
      <c r="GX9" s="133"/>
      <c r="GY9" s="101"/>
      <c r="HA9" s="196"/>
      <c r="HB9" s="197"/>
      <c r="HC9" s="198"/>
      <c r="HD9" s="4"/>
      <c r="HE9" s="196"/>
      <c r="HF9" s="197"/>
      <c r="HG9" s="198"/>
      <c r="HH9" s="4"/>
      <c r="HI9" s="196"/>
      <c r="HJ9" s="197"/>
      <c r="HK9" s="198"/>
      <c r="HL9" s="4"/>
      <c r="HM9" s="196"/>
      <c r="HN9" s="197"/>
      <c r="HO9" s="198"/>
      <c r="HP9" s="4"/>
      <c r="HQ9" s="100"/>
      <c r="HR9" s="133"/>
      <c r="HS9" s="101"/>
      <c r="HU9" s="196"/>
      <c r="HV9" s="197"/>
      <c r="HW9" s="198"/>
      <c r="HX9" s="4"/>
      <c r="HY9" s="196"/>
      <c r="HZ9" s="197"/>
      <c r="IA9" s="198"/>
      <c r="IB9" s="4"/>
      <c r="IC9" s="196"/>
      <c r="ID9" s="197"/>
      <c r="IE9" s="198"/>
      <c r="IF9" s="4"/>
      <c r="IG9" s="196"/>
      <c r="IH9" s="197"/>
      <c r="II9" s="198"/>
      <c r="IJ9" s="4"/>
      <c r="IK9" s="100"/>
      <c r="IL9" s="133"/>
      <c r="IM9" s="101"/>
      <c r="IO9" s="196"/>
      <c r="IP9" s="197"/>
      <c r="IQ9" s="198"/>
      <c r="IR9" s="4"/>
      <c r="IS9" s="196"/>
      <c r="IT9" s="197"/>
      <c r="IU9" s="198"/>
      <c r="IV9" s="4"/>
      <c r="IW9" s="196"/>
      <c r="IX9" s="197"/>
      <c r="IY9" s="198"/>
      <c r="IZ9" s="4"/>
      <c r="JA9" s="196"/>
      <c r="JB9" s="197"/>
      <c r="JC9" s="198"/>
      <c r="JD9" s="4"/>
      <c r="JE9" s="100"/>
      <c r="JF9" s="133"/>
      <c r="JG9" s="101"/>
      <c r="JI9" s="196"/>
      <c r="JJ9" s="197"/>
      <c r="JK9" s="198"/>
      <c r="JL9" s="4"/>
      <c r="JM9" s="196"/>
      <c r="JN9" s="197"/>
      <c r="JO9" s="198"/>
      <c r="JP9" s="4"/>
      <c r="JQ9" s="196"/>
      <c r="JR9" s="197"/>
      <c r="JS9" s="198"/>
      <c r="JT9" s="4"/>
      <c r="JU9" s="196"/>
      <c r="JV9" s="197"/>
      <c r="JW9" s="198"/>
      <c r="JX9" s="4"/>
      <c r="JY9" s="100"/>
      <c r="JZ9" s="133"/>
      <c r="KA9" s="101"/>
      <c r="KC9" s="196"/>
      <c r="KD9" s="197"/>
      <c r="KE9" s="198"/>
      <c r="KF9" s="4"/>
      <c r="KG9" s="196"/>
      <c r="KH9" s="197"/>
      <c r="KI9" s="198"/>
      <c r="KJ9" s="4"/>
      <c r="KK9" s="196"/>
      <c r="KL9" s="197"/>
      <c r="KM9" s="198"/>
      <c r="KN9" s="4"/>
      <c r="KO9" s="196"/>
      <c r="KP9" s="197"/>
      <c r="KQ9" s="198"/>
      <c r="KR9" s="4"/>
      <c r="KS9" s="100"/>
      <c r="KT9" s="133"/>
      <c r="KU9" s="101"/>
    </row>
    <row r="10" spans="1:307">
      <c r="A10" s="816"/>
      <c r="B10" s="815"/>
      <c r="C10" s="815"/>
      <c r="D10" s="815"/>
      <c r="E10" s="815"/>
      <c r="F10" s="815"/>
      <c r="H10" s="162"/>
      <c r="I10" s="163"/>
      <c r="J10" s="164"/>
      <c r="L10" s="162"/>
      <c r="M10" s="163"/>
      <c r="N10" s="164"/>
      <c r="P10" s="162"/>
      <c r="Q10" s="163"/>
      <c r="R10" s="164"/>
      <c r="T10" s="162"/>
      <c r="U10" s="163"/>
      <c r="V10" s="164"/>
      <c r="W10" s="4"/>
      <c r="X10" s="83"/>
      <c r="Y10" s="4"/>
      <c r="Z10" s="82"/>
      <c r="AB10" s="162"/>
      <c r="AC10" s="163"/>
      <c r="AD10" s="164"/>
      <c r="AF10" s="162"/>
      <c r="AG10" s="163"/>
      <c r="AH10" s="164"/>
      <c r="AJ10" s="162"/>
      <c r="AK10" s="163"/>
      <c r="AL10" s="164"/>
      <c r="AN10" s="162"/>
      <c r="AO10" s="163"/>
      <c r="AP10" s="164"/>
      <c r="AQ10" s="4"/>
      <c r="AR10" s="83"/>
      <c r="AS10" s="4"/>
      <c r="AT10" s="82"/>
      <c r="AV10" s="162"/>
      <c r="AW10" s="163"/>
      <c r="AX10" s="164"/>
      <c r="AZ10" s="162"/>
      <c r="BA10" s="163"/>
      <c r="BB10" s="164"/>
      <c r="BD10" s="162"/>
      <c r="BE10" s="163"/>
      <c r="BF10" s="164"/>
      <c r="BH10" s="162"/>
      <c r="BI10" s="163"/>
      <c r="BJ10" s="164"/>
      <c r="BK10" s="4"/>
      <c r="BL10" s="83"/>
      <c r="BM10" s="4"/>
      <c r="BN10" s="82"/>
      <c r="BP10" s="162"/>
      <c r="BQ10" s="163"/>
      <c r="BR10" s="164"/>
      <c r="BT10" s="162"/>
      <c r="BU10" s="163"/>
      <c r="BV10" s="164"/>
      <c r="BX10" s="162"/>
      <c r="BY10" s="163"/>
      <c r="BZ10" s="164"/>
      <c r="CB10" s="162"/>
      <c r="CC10" s="163"/>
      <c r="CD10" s="164"/>
      <c r="CE10" s="4"/>
      <c r="CF10" s="83"/>
      <c r="CG10" s="4"/>
      <c r="CH10" s="82"/>
      <c r="CI10"/>
      <c r="CJ10" s="162"/>
      <c r="CK10" s="163"/>
      <c r="CL10" s="164"/>
      <c r="CM10"/>
      <c r="CN10" s="162"/>
      <c r="CO10" s="163"/>
      <c r="CP10" s="164"/>
      <c r="CQ10"/>
      <c r="CR10" s="162"/>
      <c r="CS10" s="163"/>
      <c r="CT10" s="164"/>
      <c r="CU10"/>
      <c r="CV10" s="162"/>
      <c r="CW10" s="163"/>
      <c r="CX10" s="164"/>
      <c r="CY10" s="4"/>
      <c r="CZ10" s="83"/>
      <c r="DA10" s="4"/>
      <c r="DB10" s="82"/>
      <c r="DC10" s="4"/>
      <c r="DD10" s="4"/>
      <c r="DE10" s="199"/>
      <c r="DF10" s="200"/>
      <c r="DG10" s="201"/>
      <c r="DH10" s="4"/>
      <c r="DI10" s="199"/>
      <c r="DJ10" s="200"/>
      <c r="DK10" s="201"/>
      <c r="DL10" s="4"/>
      <c r="DM10" s="199"/>
      <c r="DN10" s="200"/>
      <c r="DO10" s="201"/>
      <c r="DP10" s="4"/>
      <c r="DQ10" s="199"/>
      <c r="DR10" s="200"/>
      <c r="DS10" s="201"/>
      <c r="DT10" s="4"/>
      <c r="DU10" s="83"/>
      <c r="DV10" s="4"/>
      <c r="DW10" s="82"/>
      <c r="DY10" s="199"/>
      <c r="DZ10" s="200"/>
      <c r="EA10" s="201"/>
      <c r="EB10" s="4"/>
      <c r="EC10" s="199"/>
      <c r="ED10" s="200"/>
      <c r="EE10" s="201"/>
      <c r="EF10" s="4"/>
      <c r="EG10" s="199"/>
      <c r="EH10" s="200"/>
      <c r="EI10" s="201"/>
      <c r="EJ10" s="4"/>
      <c r="EK10" s="199"/>
      <c r="EL10" s="200"/>
      <c r="EM10" s="201"/>
      <c r="EN10" s="4"/>
      <c r="EO10" s="83"/>
      <c r="EP10" s="4"/>
      <c r="EQ10" s="82"/>
      <c r="ES10" s="199"/>
      <c r="ET10" s="200"/>
      <c r="EU10" s="201"/>
      <c r="EV10" s="4"/>
      <c r="EW10" s="199"/>
      <c r="EX10" s="200"/>
      <c r="EY10" s="201"/>
      <c r="EZ10" s="4"/>
      <c r="FA10" s="199"/>
      <c r="FB10" s="200"/>
      <c r="FC10" s="201"/>
      <c r="FD10" s="4"/>
      <c r="FE10" s="199"/>
      <c r="FF10" s="200"/>
      <c r="FG10" s="201"/>
      <c r="FH10" s="4"/>
      <c r="FI10" s="83"/>
      <c r="FJ10" s="4"/>
      <c r="FK10" s="82"/>
      <c r="FM10" s="199"/>
      <c r="FN10" s="200"/>
      <c r="FO10" s="201"/>
      <c r="FP10" s="4"/>
      <c r="FQ10" s="199"/>
      <c r="FR10" s="200"/>
      <c r="FS10" s="201"/>
      <c r="FT10" s="4"/>
      <c r="FU10" s="199"/>
      <c r="FV10" s="200"/>
      <c r="FW10" s="201"/>
      <c r="FX10" s="4"/>
      <c r="FY10" s="199"/>
      <c r="FZ10" s="200"/>
      <c r="GA10" s="201"/>
      <c r="GB10" s="4"/>
      <c r="GC10" s="83"/>
      <c r="GD10" s="4"/>
      <c r="GE10" s="82"/>
      <c r="GG10" s="199"/>
      <c r="GH10" s="200"/>
      <c r="GI10" s="201"/>
      <c r="GJ10" s="4"/>
      <c r="GK10" s="199"/>
      <c r="GL10" s="200"/>
      <c r="GM10" s="201"/>
      <c r="GN10" s="4"/>
      <c r="GO10" s="199"/>
      <c r="GP10" s="200"/>
      <c r="GQ10" s="201"/>
      <c r="GR10" s="4"/>
      <c r="GS10" s="199"/>
      <c r="GT10" s="200"/>
      <c r="GU10" s="201"/>
      <c r="GV10" s="4"/>
      <c r="GW10" s="83"/>
      <c r="GX10" s="4"/>
      <c r="GY10" s="82"/>
      <c r="HA10" s="199"/>
      <c r="HB10" s="200"/>
      <c r="HC10" s="201"/>
      <c r="HD10" s="4"/>
      <c r="HE10" s="199"/>
      <c r="HF10" s="200"/>
      <c r="HG10" s="201"/>
      <c r="HH10" s="4"/>
      <c r="HI10" s="199"/>
      <c r="HJ10" s="200"/>
      <c r="HK10" s="201"/>
      <c r="HL10" s="4"/>
      <c r="HM10" s="199"/>
      <c r="HN10" s="200"/>
      <c r="HO10" s="201"/>
      <c r="HP10" s="4"/>
      <c r="HQ10" s="83"/>
      <c r="HR10" s="4"/>
      <c r="HS10" s="82"/>
      <c r="HU10" s="199"/>
      <c r="HV10" s="200"/>
      <c r="HW10" s="201"/>
      <c r="HX10" s="4"/>
      <c r="HY10" s="199"/>
      <c r="HZ10" s="200"/>
      <c r="IA10" s="201"/>
      <c r="IB10" s="4"/>
      <c r="IC10" s="199"/>
      <c r="ID10" s="200"/>
      <c r="IE10" s="201"/>
      <c r="IF10" s="4"/>
      <c r="IG10" s="199"/>
      <c r="IH10" s="200"/>
      <c r="II10" s="201"/>
      <c r="IJ10" s="4"/>
      <c r="IK10" s="83"/>
      <c r="IL10" s="4"/>
      <c r="IM10" s="82"/>
      <c r="IO10" s="199"/>
      <c r="IP10" s="200"/>
      <c r="IQ10" s="201"/>
      <c r="IR10" s="4"/>
      <c r="IS10" s="199"/>
      <c r="IT10" s="200"/>
      <c r="IU10" s="201"/>
      <c r="IV10" s="4"/>
      <c r="IW10" s="199"/>
      <c r="IX10" s="200"/>
      <c r="IY10" s="201"/>
      <c r="IZ10" s="4"/>
      <c r="JA10" s="199"/>
      <c r="JB10" s="200"/>
      <c r="JC10" s="201"/>
      <c r="JD10" s="4"/>
      <c r="JE10" s="83"/>
      <c r="JF10" s="4"/>
      <c r="JG10" s="82"/>
      <c r="JI10" s="199"/>
      <c r="JJ10" s="200"/>
      <c r="JK10" s="201"/>
      <c r="JL10" s="4"/>
      <c r="JM10" s="199"/>
      <c r="JN10" s="200"/>
      <c r="JO10" s="201"/>
      <c r="JP10" s="4"/>
      <c r="JQ10" s="199"/>
      <c r="JR10" s="200"/>
      <c r="JS10" s="201"/>
      <c r="JT10" s="4"/>
      <c r="JU10" s="199"/>
      <c r="JV10" s="200"/>
      <c r="JW10" s="201"/>
      <c r="JX10" s="4"/>
      <c r="JY10" s="83"/>
      <c r="JZ10" s="4"/>
      <c r="KA10" s="82"/>
      <c r="KC10" s="199"/>
      <c r="KD10" s="200"/>
      <c r="KE10" s="201"/>
      <c r="KF10" s="4"/>
      <c r="KG10" s="199"/>
      <c r="KH10" s="200"/>
      <c r="KI10" s="201"/>
      <c r="KJ10" s="4"/>
      <c r="KK10" s="199"/>
      <c r="KL10" s="200"/>
      <c r="KM10" s="201"/>
      <c r="KN10" s="4"/>
      <c r="KO10" s="199"/>
      <c r="KP10" s="200"/>
      <c r="KQ10" s="201"/>
      <c r="KR10" s="4"/>
      <c r="KS10" s="83"/>
      <c r="KT10" s="4"/>
      <c r="KU10" s="82"/>
    </row>
    <row r="11" spans="1:307">
      <c r="A11" s="363" t="s">
        <v>215</v>
      </c>
      <c r="B11"/>
      <c r="C11"/>
      <c r="D11"/>
      <c r="E11"/>
      <c r="F11"/>
      <c r="H11" s="165"/>
      <c r="I11" s="166"/>
      <c r="J11" s="164"/>
      <c r="K11" s="4"/>
      <c r="L11" s="165"/>
      <c r="M11" s="166"/>
      <c r="N11" s="164"/>
      <c r="O11" s="1"/>
      <c r="P11" s="165"/>
      <c r="Q11" s="166"/>
      <c r="R11" s="164"/>
      <c r="S11" s="1"/>
      <c r="T11" s="165"/>
      <c r="U11" s="166"/>
      <c r="V11" s="164"/>
      <c r="W11" s="1"/>
      <c r="X11" s="83"/>
      <c r="Y11" s="122"/>
      <c r="Z11" s="82"/>
      <c r="AA11" s="1"/>
      <c r="AB11" s="165"/>
      <c r="AC11" s="166"/>
      <c r="AD11" s="164"/>
      <c r="AE11" s="4"/>
      <c r="AF11" s="165"/>
      <c r="AG11" s="166"/>
      <c r="AH11" s="164"/>
      <c r="AI11" s="1"/>
      <c r="AJ11" s="165"/>
      <c r="AK11" s="166"/>
      <c r="AL11" s="164"/>
      <c r="AM11" s="1"/>
      <c r="AN11" s="165"/>
      <c r="AO11" s="166"/>
      <c r="AP11" s="164"/>
      <c r="AQ11" s="1"/>
      <c r="AR11" s="83"/>
      <c r="AS11" s="122"/>
      <c r="AT11" s="82"/>
      <c r="AU11" s="1"/>
      <c r="AV11" s="165"/>
      <c r="AW11" s="166"/>
      <c r="AX11" s="164"/>
      <c r="AY11" s="4"/>
      <c r="AZ11" s="165"/>
      <c r="BA11" s="166"/>
      <c r="BB11" s="164"/>
      <c r="BC11" s="1"/>
      <c r="BD11" s="165"/>
      <c r="BE11" s="166"/>
      <c r="BF11" s="164"/>
      <c r="BG11" s="1"/>
      <c r="BH11" s="165"/>
      <c r="BI11" s="166"/>
      <c r="BJ11" s="164"/>
      <c r="BK11" s="1"/>
      <c r="BL11" s="83"/>
      <c r="BM11" s="122"/>
      <c r="BN11" s="82"/>
      <c r="BO11" s="1"/>
      <c r="BP11" s="165"/>
      <c r="BQ11" s="166" t="s">
        <v>278</v>
      </c>
      <c r="BR11" s="164"/>
      <c r="BS11" s="4"/>
      <c r="BT11" s="165"/>
      <c r="BU11" s="166"/>
      <c r="BV11" s="164"/>
      <c r="BW11" s="1"/>
      <c r="BX11" s="165"/>
      <c r="BY11" s="166"/>
      <c r="BZ11" s="164"/>
      <c r="CA11" s="1"/>
      <c r="CB11" s="165"/>
      <c r="CC11" s="166"/>
      <c r="CD11" s="164"/>
      <c r="CE11" s="1"/>
      <c r="CF11" s="83"/>
      <c r="CG11" s="122"/>
      <c r="CH11" s="82"/>
      <c r="CI11" s="1"/>
      <c r="CJ11" s="165"/>
      <c r="CK11" s="166"/>
      <c r="CL11" s="164"/>
      <c r="CN11" s="165"/>
      <c r="CO11" s="166"/>
      <c r="CP11" s="164"/>
      <c r="CR11" s="165"/>
      <c r="CS11" s="166"/>
      <c r="CT11" s="164"/>
      <c r="CV11" s="165"/>
      <c r="CW11" s="166"/>
      <c r="CX11" s="164"/>
      <c r="CZ11" s="83"/>
      <c r="DA11" s="122"/>
      <c r="DB11" s="82"/>
      <c r="DD11" s="1"/>
      <c r="DE11" s="199"/>
      <c r="DF11" s="202"/>
      <c r="DG11" s="201"/>
      <c r="DH11" s="4"/>
      <c r="DI11" s="199"/>
      <c r="DJ11" s="202"/>
      <c r="DK11" s="201"/>
      <c r="DM11" s="199"/>
      <c r="DN11" s="202"/>
      <c r="DO11" s="201"/>
      <c r="DQ11" s="199"/>
      <c r="DR11" s="202"/>
      <c r="DS11" s="201"/>
      <c r="DT11" s="1"/>
      <c r="DU11" s="83"/>
      <c r="DV11" s="122"/>
      <c r="DW11" s="82"/>
      <c r="DY11" s="199"/>
      <c r="DZ11" s="202"/>
      <c r="EA11" s="201"/>
      <c r="EB11" s="4"/>
      <c r="EC11" s="199"/>
      <c r="ED11" s="202"/>
      <c r="EE11" s="201"/>
      <c r="EF11" s="1"/>
      <c r="EG11" s="199"/>
      <c r="EH11" s="202"/>
      <c r="EI11" s="201"/>
      <c r="EJ11" s="1"/>
      <c r="EK11" s="199"/>
      <c r="EL11" s="202"/>
      <c r="EM11" s="201"/>
      <c r="EN11" s="1"/>
      <c r="EO11" s="83"/>
      <c r="EP11" s="122"/>
      <c r="EQ11" s="82"/>
      <c r="ES11" s="199"/>
      <c r="ET11" s="202"/>
      <c r="EU11" s="201"/>
      <c r="EV11" s="4"/>
      <c r="EW11" s="199"/>
      <c r="EX11" s="202"/>
      <c r="EY11" s="201"/>
      <c r="EZ11" s="1"/>
      <c r="FA11" s="199"/>
      <c r="FB11" s="202"/>
      <c r="FC11" s="201"/>
      <c r="FD11" s="1"/>
      <c r="FE11" s="199"/>
      <c r="FF11" s="202"/>
      <c r="FG11" s="201"/>
      <c r="FH11" s="1"/>
      <c r="FI11" s="83"/>
      <c r="FJ11" s="122"/>
      <c r="FK11" s="82"/>
      <c r="FM11" s="199"/>
      <c r="FN11" s="202"/>
      <c r="FO11" s="201"/>
      <c r="FP11" s="4"/>
      <c r="FQ11" s="199"/>
      <c r="FR11" s="202"/>
      <c r="FS11" s="201"/>
      <c r="FT11" s="1"/>
      <c r="FU11" s="199"/>
      <c r="FV11" s="202"/>
      <c r="FW11" s="201"/>
      <c r="FX11" s="1"/>
      <c r="FY11" s="199"/>
      <c r="FZ11" s="202"/>
      <c r="GA11" s="201"/>
      <c r="GB11" s="1"/>
      <c r="GC11" s="83"/>
      <c r="GD11" s="122"/>
      <c r="GE11" s="82"/>
      <c r="GG11" s="199"/>
      <c r="GH11" s="202"/>
      <c r="GI11" s="201"/>
      <c r="GJ11" s="4"/>
      <c r="GK11" s="199"/>
      <c r="GL11" s="202"/>
      <c r="GM11" s="201"/>
      <c r="GN11" s="1"/>
      <c r="GO11" s="199"/>
      <c r="GP11" s="202"/>
      <c r="GQ11" s="201"/>
      <c r="GR11" s="1"/>
      <c r="GS11" s="199"/>
      <c r="GT11" s="202"/>
      <c r="GU11" s="201"/>
      <c r="GV11" s="1"/>
      <c r="GW11" s="83"/>
      <c r="GX11" s="122"/>
      <c r="GY11" s="82"/>
      <c r="HA11" s="199"/>
      <c r="HB11" s="202"/>
      <c r="HC11" s="201"/>
      <c r="HD11" s="4"/>
      <c r="HE11" s="199"/>
      <c r="HF11" s="202"/>
      <c r="HG11" s="201"/>
      <c r="HH11" s="1"/>
      <c r="HI11" s="199"/>
      <c r="HJ11" s="202"/>
      <c r="HK11" s="201"/>
      <c r="HL11" s="1"/>
      <c r="HM11" s="199"/>
      <c r="HN11" s="202"/>
      <c r="HO11" s="201"/>
      <c r="HP11" s="1"/>
      <c r="HQ11" s="83"/>
      <c r="HR11" s="122"/>
      <c r="HS11" s="82"/>
      <c r="HU11" s="199"/>
      <c r="HV11" s="202"/>
      <c r="HW11" s="201"/>
      <c r="HX11" s="4"/>
      <c r="HY11" s="199"/>
      <c r="HZ11" s="202"/>
      <c r="IA11" s="201"/>
      <c r="IB11" s="1"/>
      <c r="IC11" s="199"/>
      <c r="ID11" s="202"/>
      <c r="IE11" s="201"/>
      <c r="IF11" s="1"/>
      <c r="IG11" s="199"/>
      <c r="IH11" s="202"/>
      <c r="II11" s="201"/>
      <c r="IJ11" s="1"/>
      <c r="IK11" s="83"/>
      <c r="IL11" s="122"/>
      <c r="IM11" s="82"/>
      <c r="IO11" s="199"/>
      <c r="IP11" s="202"/>
      <c r="IQ11" s="201"/>
      <c r="IR11" s="4"/>
      <c r="IS11" s="199"/>
      <c r="IT11" s="202"/>
      <c r="IU11" s="201"/>
      <c r="IV11" s="1"/>
      <c r="IW11" s="199"/>
      <c r="IX11" s="202"/>
      <c r="IY11" s="201"/>
      <c r="IZ11" s="1"/>
      <c r="JA11" s="199"/>
      <c r="JB11" s="202"/>
      <c r="JC11" s="201"/>
      <c r="JD11" s="1"/>
      <c r="JE11" s="83"/>
      <c r="JF11" s="122"/>
      <c r="JG11" s="82"/>
      <c r="JI11" s="199"/>
      <c r="JJ11" s="202"/>
      <c r="JK11" s="201"/>
      <c r="JL11" s="4"/>
      <c r="JM11" s="199"/>
      <c r="JN11" s="202"/>
      <c r="JO11" s="201"/>
      <c r="JP11" s="1"/>
      <c r="JQ11" s="199"/>
      <c r="JR11" s="202"/>
      <c r="JS11" s="201"/>
      <c r="JT11" s="1"/>
      <c r="JU11" s="199"/>
      <c r="JV11" s="202"/>
      <c r="JW11" s="201"/>
      <c r="JX11" s="1"/>
      <c r="JY11" s="83"/>
      <c r="JZ11" s="122"/>
      <c r="KA11" s="82"/>
      <c r="KC11" s="199"/>
      <c r="KD11" s="202"/>
      <c r="KE11" s="201"/>
      <c r="KF11" s="4"/>
      <c r="KG11" s="199"/>
      <c r="KH11" s="202"/>
      <c r="KI11" s="201"/>
      <c r="KJ11" s="1"/>
      <c r="KK11" s="199"/>
      <c r="KL11" s="202"/>
      <c r="KM11" s="201"/>
      <c r="KN11" s="1"/>
      <c r="KO11" s="199"/>
      <c r="KP11" s="202"/>
      <c r="KQ11" s="201"/>
      <c r="KR11" s="1"/>
      <c r="KS11" s="83"/>
      <c r="KT11" s="122"/>
      <c r="KU11" s="82"/>
    </row>
    <row r="12" spans="1:307">
      <c r="A12" s="365"/>
      <c r="B12" s="7" t="s">
        <v>263</v>
      </c>
      <c r="C12"/>
      <c r="D12"/>
      <c r="E12"/>
      <c r="F12"/>
      <c r="H12" s="395"/>
      <c r="I12" s="610">
        <f>I209</f>
        <v>3846</v>
      </c>
      <c r="J12" s="396"/>
      <c r="K12" s="3"/>
      <c r="L12" s="395"/>
      <c r="M12" s="610">
        <f>M209</f>
        <v>3616</v>
      </c>
      <c r="N12" s="396"/>
      <c r="O12" s="3"/>
      <c r="P12" s="395"/>
      <c r="Q12" s="610">
        <f>Q209</f>
        <v>3560</v>
      </c>
      <c r="R12" s="396"/>
      <c r="S12" s="3"/>
      <c r="T12" s="395"/>
      <c r="U12" s="610">
        <f>U209</f>
        <v>3719</v>
      </c>
      <c r="V12" s="396"/>
      <c r="W12" s="3"/>
      <c r="X12" s="83"/>
      <c r="Y12" s="628">
        <f>SUM(U12,Q12,M12,I12)</f>
        <v>14741</v>
      </c>
      <c r="Z12" s="82"/>
      <c r="AA12" s="3"/>
      <c r="AB12" s="395"/>
      <c r="AC12" s="610">
        <f>AC209</f>
        <v>4022</v>
      </c>
      <c r="AD12" s="396"/>
      <c r="AE12" s="3"/>
      <c r="AF12" s="395"/>
      <c r="AG12" s="610">
        <f>AG209</f>
        <v>3483</v>
      </c>
      <c r="AH12" s="396"/>
      <c r="AI12" s="3"/>
      <c r="AJ12" s="395"/>
      <c r="AK12" s="610">
        <f>AK209</f>
        <v>3447</v>
      </c>
      <c r="AL12" s="396"/>
      <c r="AM12" s="3"/>
      <c r="AN12" s="395"/>
      <c r="AO12" s="610">
        <f>AO209</f>
        <v>3794</v>
      </c>
      <c r="AP12" s="396"/>
      <c r="AQ12" s="3"/>
      <c r="AR12" s="83"/>
      <c r="AS12" s="628">
        <f>SUM(AO12,AK12,AG12,AC12)</f>
        <v>14746</v>
      </c>
      <c r="AT12" s="82"/>
      <c r="AU12" s="3"/>
      <c r="AV12" s="395"/>
      <c r="AW12" s="610">
        <f>AW209</f>
        <v>3716</v>
      </c>
      <c r="AX12" s="396"/>
      <c r="AY12" s="3"/>
      <c r="AZ12" s="395"/>
      <c r="BA12" s="610">
        <f>BA209</f>
        <v>3305</v>
      </c>
      <c r="BB12" s="396"/>
      <c r="BC12" s="3"/>
      <c r="BD12" s="395"/>
      <c r="BE12" s="610">
        <f>BE209</f>
        <v>3489</v>
      </c>
      <c r="BF12" s="396"/>
      <c r="BG12" s="3"/>
      <c r="BH12" s="395"/>
      <c r="BI12" s="610">
        <f>BI209</f>
        <v>3439</v>
      </c>
      <c r="BJ12" s="396"/>
      <c r="BK12" s="3"/>
      <c r="BL12" s="83"/>
      <c r="BM12" s="628">
        <f t="shared" ref="BM12:BM17" si="0">SUM(BI12,BE12,BA12,AW12)</f>
        <v>13949</v>
      </c>
      <c r="BN12" s="82"/>
      <c r="BO12" s="3"/>
      <c r="BP12" s="395"/>
      <c r="BQ12" s="397">
        <v>3359</v>
      </c>
      <c r="BR12" s="396"/>
      <c r="BS12" s="3"/>
      <c r="BT12" s="395"/>
      <c r="BU12" s="397">
        <v>3356.7</v>
      </c>
      <c r="BV12" s="396"/>
      <c r="BW12" s="3"/>
      <c r="BX12" s="395"/>
      <c r="BY12" s="397">
        <v>3971.2</v>
      </c>
      <c r="BZ12" s="396"/>
      <c r="CA12" s="3"/>
      <c r="CB12" s="395"/>
      <c r="CC12" s="397">
        <v>4149.6000000000004</v>
      </c>
      <c r="CD12" s="396"/>
      <c r="CE12" s="3"/>
      <c r="CF12" s="83"/>
      <c r="CG12" s="389">
        <f>SUM(BQ12:CC12)</f>
        <v>14836.5</v>
      </c>
      <c r="CH12" s="82"/>
      <c r="CI12" s="3"/>
      <c r="CJ12" s="395"/>
      <c r="CK12" s="397">
        <f ca="1">CK58*DA12</f>
        <v>3851.0691550606844</v>
      </c>
      <c r="CL12" s="396"/>
      <c r="CM12" s="3"/>
      <c r="CN12" s="395"/>
      <c r="CO12" s="397">
        <f ca="1">CO58*DA12</f>
        <v>3458.1936737062542</v>
      </c>
      <c r="CP12" s="396"/>
      <c r="CQ12" s="3"/>
      <c r="CR12" s="395"/>
      <c r="CS12" s="397">
        <f ca="1">CS58*DA12</f>
        <v>3491.6505868488907</v>
      </c>
      <c r="CT12" s="396"/>
      <c r="CU12" s="3"/>
      <c r="CV12" s="395"/>
      <c r="CW12" s="397">
        <f ca="1">CW58*DA12</f>
        <v>3639.5865843841711</v>
      </c>
      <c r="CX12" s="396"/>
      <c r="CY12" s="3"/>
      <c r="CZ12" s="83"/>
      <c r="DA12" s="389">
        <f ca="1">'Revenue Regression FY18, FY19'!H13</f>
        <v>14440.5</v>
      </c>
      <c r="DB12" s="82"/>
      <c r="DC12" s="3"/>
      <c r="DD12" s="3"/>
      <c r="DE12" s="382"/>
      <c r="DF12" s="383">
        <f ca="1">CK12+DF103</f>
        <v>3851.0691550606844</v>
      </c>
      <c r="DG12" s="384"/>
      <c r="DH12" s="3"/>
      <c r="DI12" s="382"/>
      <c r="DJ12" s="383">
        <f ca="1">CO12*(1+DJ35)</f>
        <v>3492.775610443317</v>
      </c>
      <c r="DK12" s="384"/>
      <c r="DL12" s="3"/>
      <c r="DM12" s="382"/>
      <c r="DN12" s="383">
        <f ca="1">CS12*(1+DN35)</f>
        <v>3526.5670927173796</v>
      </c>
      <c r="DO12" s="384"/>
      <c r="DP12" s="3"/>
      <c r="DQ12" s="382"/>
      <c r="DR12" s="383">
        <f ca="1">CW12*(1+DR35)</f>
        <v>3675.982450228013</v>
      </c>
      <c r="DS12" s="384"/>
      <c r="DT12" s="3"/>
      <c r="DU12" s="83"/>
      <c r="DV12" s="389">
        <f ca="1">SUM(DF12:DR12)</f>
        <v>14546.394308449395</v>
      </c>
      <c r="DW12" s="82"/>
      <c r="DX12" s="3"/>
      <c r="DY12" s="382"/>
      <c r="DZ12" s="383">
        <f ca="1">DF12*(1+DZ35)</f>
        <v>3889.579846611291</v>
      </c>
      <c r="EA12" s="384"/>
      <c r="EB12" s="3"/>
      <c r="EC12" s="382"/>
      <c r="ED12" s="383">
        <f ca="1">DJ12*(1+ED35)</f>
        <v>3527.7033665477502</v>
      </c>
      <c r="EE12" s="384"/>
      <c r="EF12" s="3"/>
      <c r="EG12" s="382"/>
      <c r="EH12" s="383">
        <f ca="1">DN12*(1+EH35)</f>
        <v>3561.8327636445533</v>
      </c>
      <c r="EI12" s="384"/>
      <c r="EJ12" s="3"/>
      <c r="EK12" s="382"/>
      <c r="EL12" s="383">
        <f ca="1">DR12*(1+EL35)</f>
        <v>3712.742274730293</v>
      </c>
      <c r="EM12" s="384"/>
      <c r="EN12" s="3"/>
      <c r="EO12" s="83"/>
      <c r="EP12" s="389">
        <f ca="1">SUM(DZ12:EL12)</f>
        <v>14691.858251533888</v>
      </c>
      <c r="EQ12" s="82"/>
      <c r="ER12" s="3"/>
      <c r="ES12" s="382"/>
      <c r="ET12" s="383">
        <f ca="1">DZ12*(1+ET35)</f>
        <v>3928.4756450774039</v>
      </c>
      <c r="EU12" s="384"/>
      <c r="EV12" s="3"/>
      <c r="EW12" s="382"/>
      <c r="EX12" s="383">
        <f ca="1">ED12*(1+EX35)</f>
        <v>3562.9804002132278</v>
      </c>
      <c r="EY12" s="384"/>
      <c r="EZ12" s="3"/>
      <c r="FA12" s="382"/>
      <c r="FB12" s="383">
        <f ca="1">EH12*(1+FB35)</f>
        <v>3597.4510912809988</v>
      </c>
      <c r="FC12" s="384"/>
      <c r="FD12" s="3"/>
      <c r="FE12" s="382"/>
      <c r="FF12" s="383">
        <f ca="1">EL12*(1+FF35)</f>
        <v>3749.8696974775962</v>
      </c>
      <c r="FG12" s="384"/>
      <c r="FH12" s="3"/>
      <c r="FI12" s="83"/>
      <c r="FJ12" s="389">
        <f t="shared" ref="FJ12:FJ17" ca="1" si="1">SUM(ET12:FF12)</f>
        <v>14838.776834049226</v>
      </c>
      <c r="FK12" s="82"/>
      <c r="FL12" s="3"/>
      <c r="FM12" s="382"/>
      <c r="FN12" s="383">
        <f ca="1">GD12*FN58</f>
        <v>4036.4294089349214</v>
      </c>
      <c r="FO12" s="384"/>
      <c r="FP12" s="3"/>
      <c r="FQ12" s="382"/>
      <c r="FR12" s="383">
        <f ca="1">GD12*FR58</f>
        <v>3624.6439843848148</v>
      </c>
      <c r="FS12" s="384"/>
      <c r="FT12" s="3"/>
      <c r="FU12" s="382"/>
      <c r="FV12" s="383">
        <f ca="1">GD12*FV58</f>
        <v>3659.7112508252662</v>
      </c>
      <c r="FW12" s="384"/>
      <c r="FX12" s="3"/>
      <c r="FY12" s="382"/>
      <c r="FZ12" s="383">
        <f ca="1">GD12*FZ58</f>
        <v>3814.7677265852089</v>
      </c>
      <c r="GA12" s="384"/>
      <c r="GB12" s="3"/>
      <c r="GC12" s="83"/>
      <c r="GD12" s="389">
        <f ca="1">FJ12*(1+GD35)</f>
        <v>15135.552370730211</v>
      </c>
      <c r="GE12" s="82"/>
      <c r="GF12" s="3"/>
      <c r="GG12" s="382"/>
      <c r="GH12" s="383">
        <f ca="1">GX12*GH58</f>
        <v>4117.1579971136198</v>
      </c>
      <c r="GI12" s="384"/>
      <c r="GJ12" s="3"/>
      <c r="GK12" s="382"/>
      <c r="GL12" s="383">
        <f ca="1">GX12*GL58</f>
        <v>3697.1368640725109</v>
      </c>
      <c r="GM12" s="384"/>
      <c r="GN12" s="3"/>
      <c r="GO12" s="382"/>
      <c r="GP12" s="383">
        <f ca="1">GX12*GP58</f>
        <v>3732.9054758417719</v>
      </c>
      <c r="GQ12" s="384"/>
      <c r="GR12" s="3"/>
      <c r="GS12" s="382"/>
      <c r="GT12" s="383">
        <f ca="1">GX12*GT58</f>
        <v>3891.0630811169135</v>
      </c>
      <c r="GU12" s="384"/>
      <c r="GV12" s="3"/>
      <c r="GW12" s="83"/>
      <c r="GX12" s="389">
        <f ca="1">GD12*(1+GX35)</f>
        <v>15438.263418144816</v>
      </c>
      <c r="GY12" s="82"/>
      <c r="GZ12" s="3"/>
      <c r="HA12" s="382"/>
      <c r="HB12" s="383">
        <f ca="1">HR12*HB58</f>
        <v>4199.5011570558927</v>
      </c>
      <c r="HC12" s="384"/>
      <c r="HD12" s="3"/>
      <c r="HE12" s="382"/>
      <c r="HF12" s="383">
        <f ca="1">HR12*HF58</f>
        <v>3771.0796013539612</v>
      </c>
      <c r="HG12" s="384"/>
      <c r="HH12" s="3"/>
      <c r="HI12" s="382"/>
      <c r="HJ12" s="383">
        <f ca="1">HR12*HJ58</f>
        <v>3807.5635853586073</v>
      </c>
      <c r="HK12" s="384"/>
      <c r="HL12" s="3"/>
      <c r="HM12" s="382"/>
      <c r="HN12" s="383">
        <f ca="1">HR12*HN58</f>
        <v>3968.8843427392517</v>
      </c>
      <c r="HO12" s="384"/>
      <c r="HP12" s="3"/>
      <c r="HQ12" s="83"/>
      <c r="HR12" s="389">
        <f ca="1">GX12*(1+HR35)</f>
        <v>15747.028686507712</v>
      </c>
      <c r="HS12" s="82"/>
      <c r="HT12" s="3"/>
      <c r="HU12" s="382"/>
      <c r="HV12" s="383">
        <f ca="1">IL12*HV58</f>
        <v>4283.4911801970102</v>
      </c>
      <c r="HW12" s="384"/>
      <c r="HX12" s="3"/>
      <c r="HY12" s="382"/>
      <c r="HZ12" s="383">
        <f ca="1">IL12*HZ58</f>
        <v>3846.5011933810406</v>
      </c>
      <c r="IA12" s="384"/>
      <c r="IB12" s="3"/>
      <c r="IC12" s="382"/>
      <c r="ID12" s="383">
        <f ca="1">IL12*ID58</f>
        <v>3883.7148570657796</v>
      </c>
      <c r="IE12" s="384"/>
      <c r="IF12" s="3"/>
      <c r="IG12" s="382"/>
      <c r="IH12" s="383">
        <f ca="1">IL12*IH58</f>
        <v>4048.2620295940369</v>
      </c>
      <c r="II12" s="384"/>
      <c r="IJ12" s="3"/>
      <c r="IK12" s="83"/>
      <c r="IL12" s="389">
        <f ca="1">HR12*(1+IL35)</f>
        <v>16061.969260237867</v>
      </c>
      <c r="IM12" s="82"/>
      <c r="IN12" s="3"/>
      <c r="IO12" s="382"/>
      <c r="IP12" s="383">
        <f ca="1">JF12*IP58</f>
        <v>4326.3260919989807</v>
      </c>
      <c r="IQ12" s="384"/>
      <c r="IR12" s="3"/>
      <c r="IS12" s="382"/>
      <c r="IT12" s="383">
        <f ca="1">JF12*IT58</f>
        <v>3884.9662053148509</v>
      </c>
      <c r="IU12" s="384"/>
      <c r="IV12" s="3"/>
      <c r="IW12" s="382"/>
      <c r="IX12" s="383">
        <f ca="1">JF12*IX58</f>
        <v>3922.5520056364376</v>
      </c>
      <c r="IY12" s="384"/>
      <c r="IZ12" s="3"/>
      <c r="JA12" s="382"/>
      <c r="JB12" s="383">
        <f ca="1">JF12*JB58</f>
        <v>4088.7446498899772</v>
      </c>
      <c r="JC12" s="384"/>
      <c r="JD12" s="3"/>
      <c r="JE12" s="83"/>
      <c r="JF12" s="389">
        <f ca="1">IL12*(1+JF35)</f>
        <v>16222.588952840246</v>
      </c>
      <c r="JG12" s="82"/>
      <c r="JH12" s="3"/>
      <c r="JI12" s="382"/>
      <c r="JJ12" s="383">
        <f ca="1">JZ12*JJ58</f>
        <v>4412.8526138389598</v>
      </c>
      <c r="JK12" s="384"/>
      <c r="JL12" s="3"/>
      <c r="JM12" s="382"/>
      <c r="JN12" s="383">
        <f ca="1">JZ12*JN58</f>
        <v>3962.6655294211478</v>
      </c>
      <c r="JO12" s="384"/>
      <c r="JP12" s="3"/>
      <c r="JQ12" s="382"/>
      <c r="JR12" s="383">
        <f ca="1">JZ12*JR58</f>
        <v>4001.0030457491662</v>
      </c>
      <c r="JS12" s="384"/>
      <c r="JT12" s="3"/>
      <c r="JU12" s="382"/>
      <c r="JV12" s="383">
        <f ca="1">JZ12*JV58</f>
        <v>4170.5195428877769</v>
      </c>
      <c r="JW12" s="384"/>
      <c r="JX12" s="3"/>
      <c r="JY12" s="83"/>
      <c r="JZ12" s="389">
        <f ca="1">JF12*(1+JZ35)</f>
        <v>16547.04073189705</v>
      </c>
      <c r="KA12" s="82"/>
      <c r="KB12" s="3"/>
      <c r="KC12" s="382"/>
      <c r="KD12" s="383">
        <f ca="1">KT12*KD58</f>
        <v>4501.1096661157399</v>
      </c>
      <c r="KE12" s="384"/>
      <c r="KF12" s="3"/>
      <c r="KG12" s="382"/>
      <c r="KH12" s="383">
        <f ca="1">KT12*KH58</f>
        <v>4041.9188400095713</v>
      </c>
      <c r="KI12" s="384"/>
      <c r="KJ12" s="3"/>
      <c r="KK12" s="382"/>
      <c r="KL12" s="383">
        <f ca="1">KT12*KL58</f>
        <v>4081.02310666415</v>
      </c>
      <c r="KM12" s="384"/>
      <c r="KN12" s="3"/>
      <c r="KO12" s="382"/>
      <c r="KP12" s="383">
        <f ca="1">KT12*KP58</f>
        <v>4253.9299337455323</v>
      </c>
      <c r="KQ12" s="384"/>
      <c r="KR12" s="3"/>
      <c r="KS12" s="83"/>
      <c r="KT12" s="389">
        <f ca="1">JZ12*(1+KT35)</f>
        <v>16877.981546534993</v>
      </c>
      <c r="KU12" s="82"/>
    </row>
    <row r="13" spans="1:307">
      <c r="A13" s="365"/>
      <c r="B13" s="7" t="s">
        <v>264</v>
      </c>
      <c r="C13"/>
      <c r="D13"/>
      <c r="E13"/>
      <c r="F13"/>
      <c r="H13" s="395"/>
      <c r="I13" s="618">
        <f>I210</f>
        <v>1949</v>
      </c>
      <c r="J13" s="396"/>
      <c r="K13" s="3"/>
      <c r="L13" s="395"/>
      <c r="M13" s="620">
        <f>M210</f>
        <v>1764</v>
      </c>
      <c r="N13" s="396"/>
      <c r="O13" s="3"/>
      <c r="P13" s="395"/>
      <c r="Q13" s="618">
        <f>Q210</f>
        <v>1999</v>
      </c>
      <c r="R13" s="396"/>
      <c r="S13" s="3"/>
      <c r="T13" s="395"/>
      <c r="U13" s="620">
        <f>U210</f>
        <v>1992</v>
      </c>
      <c r="V13" s="396"/>
      <c r="W13" s="3"/>
      <c r="X13" s="83"/>
      <c r="Y13" s="633">
        <f t="shared" ref="Y13:Y30" si="2">SUM(U13,Q13,M13,I13)</f>
        <v>7704</v>
      </c>
      <c r="Z13" s="82"/>
      <c r="AA13" s="3"/>
      <c r="AB13" s="395"/>
      <c r="AC13" s="618">
        <f>AC210</f>
        <v>1793</v>
      </c>
      <c r="AD13" s="396"/>
      <c r="AE13" s="3"/>
      <c r="AF13" s="395"/>
      <c r="AG13" s="620">
        <f>AG210</f>
        <v>1845</v>
      </c>
      <c r="AH13" s="396"/>
      <c r="AI13" s="3"/>
      <c r="AJ13" s="395"/>
      <c r="AK13" s="618">
        <f>AK210</f>
        <v>1894</v>
      </c>
      <c r="AL13" s="396"/>
      <c r="AM13" s="3"/>
      <c r="AN13" s="395"/>
      <c r="AO13" s="620">
        <f>AO210</f>
        <v>1876</v>
      </c>
      <c r="AP13" s="396"/>
      <c r="AQ13" s="3"/>
      <c r="AR13" s="83"/>
      <c r="AS13" s="633">
        <f t="shared" ref="AS13:AS30" si="3">SUM(AO13,AK13,AG13,AC13)</f>
        <v>7408</v>
      </c>
      <c r="AT13" s="82"/>
      <c r="AU13" s="3"/>
      <c r="AV13" s="395"/>
      <c r="AW13" s="618">
        <f>AW210</f>
        <v>2089</v>
      </c>
      <c r="AX13" s="396"/>
      <c r="AY13" s="3"/>
      <c r="AZ13" s="395"/>
      <c r="BA13" s="620">
        <f>BA210</f>
        <v>1817</v>
      </c>
      <c r="BB13" s="396"/>
      <c r="BC13" s="3"/>
      <c r="BD13" s="395"/>
      <c r="BE13" s="618">
        <f>BE210</f>
        <v>2032</v>
      </c>
      <c r="BF13" s="396"/>
      <c r="BG13" s="3"/>
      <c r="BH13" s="395"/>
      <c r="BI13" s="620">
        <f>BI210</f>
        <v>1893</v>
      </c>
      <c r="BJ13" s="396"/>
      <c r="BK13" s="3"/>
      <c r="BL13" s="83"/>
      <c r="BM13" s="633">
        <f t="shared" si="0"/>
        <v>7831</v>
      </c>
      <c r="BN13" s="82"/>
      <c r="BO13" s="3"/>
      <c r="BP13" s="395"/>
      <c r="BQ13" s="639">
        <f ca="1">BQ59*CG13</f>
        <v>1974.19884735236</v>
      </c>
      <c r="BR13" s="577"/>
      <c r="BS13" s="375"/>
      <c r="BT13" s="395"/>
      <c r="BU13" s="639">
        <f ca="1">BU59*CG13</f>
        <v>1840.1433500446283</v>
      </c>
      <c r="BV13" s="577"/>
      <c r="BW13" s="375"/>
      <c r="BX13" s="395"/>
      <c r="BY13" s="639">
        <f ca="1">BY59*CG13</f>
        <v>2007.48810512256</v>
      </c>
      <c r="BZ13" s="577"/>
      <c r="CA13" s="375"/>
      <c r="CB13" s="395"/>
      <c r="CC13" s="639">
        <f ca="1">CC59*CG13</f>
        <v>1952.8363641471183</v>
      </c>
      <c r="CD13" s="577"/>
      <c r="CE13" s="3"/>
      <c r="CF13" s="83"/>
      <c r="CG13" s="644">
        <f ca="1">'Revenue Regression FY18, FY19'!G14</f>
        <v>7774.666666666667</v>
      </c>
      <c r="CH13" s="645"/>
      <c r="CI13" s="3"/>
      <c r="CJ13" s="395"/>
      <c r="CK13" s="639">
        <f ca="1">CK59*DA13</f>
        <v>1990.3232205482363</v>
      </c>
      <c r="CL13" s="577"/>
      <c r="CM13" s="375"/>
      <c r="CN13" s="395"/>
      <c r="CO13" s="639">
        <f ca="1">CO59*DA13</f>
        <v>1855.1728178967765</v>
      </c>
      <c r="CP13" s="577"/>
      <c r="CQ13" s="375"/>
      <c r="CR13" s="395"/>
      <c r="CS13" s="639">
        <f ca="1">CS59*DA13</f>
        <v>2023.8843700867965</v>
      </c>
      <c r="CT13" s="577"/>
      <c r="CU13" s="375"/>
      <c r="CV13" s="395"/>
      <c r="CW13" s="639">
        <f ca="1">CW59*DA13</f>
        <v>1968.7862581348575</v>
      </c>
      <c r="CX13" s="577"/>
      <c r="CY13" s="3"/>
      <c r="CZ13" s="83"/>
      <c r="DA13" s="644">
        <f ca="1">'Revenue Regression FY18, FY19'!H14</f>
        <v>7838.166666666667</v>
      </c>
      <c r="DB13" s="645"/>
      <c r="DC13" s="3"/>
      <c r="DD13" s="3"/>
      <c r="DE13" s="382"/>
      <c r="DF13" s="383">
        <f ca="1">CK13+DF104</f>
        <v>1990.3232205482363</v>
      </c>
      <c r="DG13" s="384"/>
      <c r="DH13" s="3"/>
      <c r="DI13" s="382"/>
      <c r="DJ13" s="383">
        <f ca="1">CO13*(1+DJ36)</f>
        <v>1873.7245460757442</v>
      </c>
      <c r="DK13" s="384"/>
      <c r="DL13" s="3"/>
      <c r="DM13" s="382"/>
      <c r="DN13" s="383">
        <f ca="1">CS13*(1+DN36)</f>
        <v>2044.1232137876646</v>
      </c>
      <c r="DO13" s="384"/>
      <c r="DP13" s="3"/>
      <c r="DQ13" s="382"/>
      <c r="DR13" s="383">
        <f ca="1">CW13*(1+DR36)</f>
        <v>1988.474120716206</v>
      </c>
      <c r="DS13" s="384"/>
      <c r="DT13" s="3"/>
      <c r="DU13" s="83"/>
      <c r="DV13" s="389">
        <f t="shared" ref="DV13:DV30" ca="1" si="4">SUM(DF13:DR13)</f>
        <v>7896.6451011278514</v>
      </c>
      <c r="DW13" s="82"/>
      <c r="DX13" s="3"/>
      <c r="DY13" s="382"/>
      <c r="DZ13" s="383">
        <f ca="1">DF13*(1+DZ36)</f>
        <v>2010.2264527537188</v>
      </c>
      <c r="EA13" s="384"/>
      <c r="EB13" s="3"/>
      <c r="EC13" s="382"/>
      <c r="ED13" s="383">
        <f ca="1">DJ13*(1+ED36)</f>
        <v>1892.4617915365018</v>
      </c>
      <c r="EE13" s="384"/>
      <c r="EF13" s="3"/>
      <c r="EG13" s="382"/>
      <c r="EH13" s="383">
        <f ca="1">DN13*(1+EH36)</f>
        <v>2064.5644459255413</v>
      </c>
      <c r="EI13" s="384"/>
      <c r="EJ13" s="3"/>
      <c r="EK13" s="382"/>
      <c r="EL13" s="383">
        <f ca="1">DR13*(1+EL36)</f>
        <v>2008.3588619233681</v>
      </c>
      <c r="EM13" s="384"/>
      <c r="EN13" s="3"/>
      <c r="EO13" s="83"/>
      <c r="EP13" s="389">
        <f t="shared" ref="EP13:EP28" ca="1" si="5">SUM(DZ13:EL13)</f>
        <v>7975.6115521391303</v>
      </c>
      <c r="EQ13" s="82"/>
      <c r="ER13" s="3"/>
      <c r="ES13" s="382"/>
      <c r="ET13" s="383">
        <f ca="1">DZ13*(1+ET36)</f>
        <v>2030.3287172812561</v>
      </c>
      <c r="EU13" s="384"/>
      <c r="EV13" s="3"/>
      <c r="EW13" s="382"/>
      <c r="EX13" s="383">
        <f ca="1">ED13*(1+EX36)</f>
        <v>1911.3864094518667</v>
      </c>
      <c r="EY13" s="384"/>
      <c r="EZ13" s="3"/>
      <c r="FA13" s="382"/>
      <c r="FB13" s="383">
        <f ca="1">EH13*(1+FB36)</f>
        <v>2085.2100903847968</v>
      </c>
      <c r="FC13" s="384"/>
      <c r="FD13" s="3"/>
      <c r="FE13" s="382"/>
      <c r="FF13" s="383">
        <f ca="1">EL13*(1+FF36)</f>
        <v>2068.6096277810693</v>
      </c>
      <c r="FG13" s="384"/>
      <c r="FH13" s="3"/>
      <c r="FI13" s="83"/>
      <c r="FJ13" s="389">
        <f t="shared" ca="1" si="1"/>
        <v>8095.5348448989889</v>
      </c>
      <c r="FK13" s="82"/>
      <c r="FL13" s="3"/>
      <c r="FM13" s="382"/>
      <c r="FN13" s="383">
        <f ca="1">GD13*FN59</f>
        <v>2117.3462647425995</v>
      </c>
      <c r="FO13" s="384"/>
      <c r="FP13" s="3"/>
      <c r="FQ13" s="382"/>
      <c r="FR13" s="383">
        <f ca="1">GD13*FR59</f>
        <v>1973.5705215476303</v>
      </c>
      <c r="FS13" s="384"/>
      <c r="FT13" s="3"/>
      <c r="FU13" s="382"/>
      <c r="FV13" s="383">
        <f ca="1">GD13*FV59</f>
        <v>2153.0492972361681</v>
      </c>
      <c r="FW13" s="384"/>
      <c r="FX13" s="3"/>
      <c r="FY13" s="382"/>
      <c r="FZ13" s="383">
        <f ca="1">GD13*FZ59</f>
        <v>2094.434806719561</v>
      </c>
      <c r="GA13" s="384"/>
      <c r="GB13" s="3"/>
      <c r="GC13" s="83"/>
      <c r="GD13" s="389">
        <f ca="1">FJ13*(1+GD36)</f>
        <v>8338.4008902459591</v>
      </c>
      <c r="GE13" s="82"/>
      <c r="GF13" s="3"/>
      <c r="GG13" s="382"/>
      <c r="GH13" s="383">
        <f ca="1">GX13*GH59</f>
        <v>2180.8666526848774</v>
      </c>
      <c r="GI13" s="384"/>
      <c r="GJ13" s="3"/>
      <c r="GK13" s="382"/>
      <c r="GL13" s="383">
        <f ca="1">GX13*GL59</f>
        <v>2032.7776371940595</v>
      </c>
      <c r="GM13" s="384"/>
      <c r="GN13" s="3"/>
      <c r="GO13" s="382"/>
      <c r="GP13" s="383">
        <f ca="1">GX13*GP59</f>
        <v>2217.6407761532532</v>
      </c>
      <c r="GQ13" s="384"/>
      <c r="GR13" s="3"/>
      <c r="GS13" s="382"/>
      <c r="GT13" s="383">
        <f ca="1">GX13*GT59</f>
        <v>2157.2678509211478</v>
      </c>
      <c r="GU13" s="384"/>
      <c r="GV13" s="3"/>
      <c r="GW13" s="83"/>
      <c r="GX13" s="389">
        <f ca="1">GD13*(1+GX36)</f>
        <v>8588.5529169533384</v>
      </c>
      <c r="GY13" s="82"/>
      <c r="GZ13" s="3"/>
      <c r="HA13" s="382"/>
      <c r="HB13" s="383">
        <f ca="1">HR13*HB59</f>
        <v>2246.2926522654238</v>
      </c>
      <c r="HC13" s="384"/>
      <c r="HD13" s="3"/>
      <c r="HE13" s="382"/>
      <c r="HF13" s="383">
        <f ca="1">HR13*HF59</f>
        <v>2093.760966309881</v>
      </c>
      <c r="HG13" s="384"/>
      <c r="HH13" s="3"/>
      <c r="HI13" s="382"/>
      <c r="HJ13" s="383">
        <f ca="1">HR13*HJ59</f>
        <v>2284.1699994378509</v>
      </c>
      <c r="HK13" s="384"/>
      <c r="HL13" s="3"/>
      <c r="HM13" s="382"/>
      <c r="HN13" s="383">
        <f ca="1">HR13*HN59</f>
        <v>2221.9858864487824</v>
      </c>
      <c r="HO13" s="384"/>
      <c r="HP13" s="3"/>
      <c r="HQ13" s="83"/>
      <c r="HR13" s="389">
        <f ca="1">GX13*(1+HR36)</f>
        <v>8846.2095044619382</v>
      </c>
      <c r="HS13" s="82"/>
      <c r="HT13" s="3"/>
      <c r="HU13" s="382"/>
      <c r="HV13" s="383">
        <f ca="1">IL13*HV59</f>
        <v>2313.6814318333863</v>
      </c>
      <c r="HW13" s="384"/>
      <c r="HX13" s="3"/>
      <c r="HY13" s="382"/>
      <c r="HZ13" s="383">
        <f ca="1">IL13*HZ59</f>
        <v>2156.5737952991776</v>
      </c>
      <c r="IA13" s="384"/>
      <c r="IB13" s="3"/>
      <c r="IC13" s="382"/>
      <c r="ID13" s="383">
        <f ca="1">IL13*ID59</f>
        <v>2352.6950994209865</v>
      </c>
      <c r="IE13" s="384"/>
      <c r="IF13" s="3"/>
      <c r="IG13" s="382"/>
      <c r="IH13" s="383">
        <f ca="1">IL13*IH59</f>
        <v>2288.6454630422459</v>
      </c>
      <c r="II13" s="384"/>
      <c r="IJ13" s="3"/>
      <c r="IK13" s="83"/>
      <c r="IL13" s="389">
        <f ca="1">HR13*(1+IL36)</f>
        <v>9111.5957895957963</v>
      </c>
      <c r="IM13" s="82"/>
      <c r="IN13" s="3"/>
      <c r="IO13" s="382"/>
      <c r="IP13" s="383">
        <f ca="1">JF13*IP59</f>
        <v>2359.9550604700544</v>
      </c>
      <c r="IQ13" s="384"/>
      <c r="IR13" s="3"/>
      <c r="IS13" s="382"/>
      <c r="IT13" s="383">
        <f ca="1">JF13*IT59</f>
        <v>2199.7052712051609</v>
      </c>
      <c r="IU13" s="384"/>
      <c r="IV13" s="3"/>
      <c r="IW13" s="382"/>
      <c r="IX13" s="383">
        <f ca="1">JF13*IX59</f>
        <v>2399.749001409406</v>
      </c>
      <c r="IY13" s="384"/>
      <c r="IZ13" s="3"/>
      <c r="JA13" s="382"/>
      <c r="JB13" s="383">
        <f ca="1">JF13*JB59</f>
        <v>2334.4183723030906</v>
      </c>
      <c r="JC13" s="384"/>
      <c r="JD13" s="3"/>
      <c r="JE13" s="83"/>
      <c r="JF13" s="389">
        <f ca="1">IL13*(1+JF36)</f>
        <v>9293.8277053877118</v>
      </c>
      <c r="JG13" s="82"/>
      <c r="JH13" s="3"/>
      <c r="JI13" s="382"/>
      <c r="JJ13" s="383">
        <f ca="1">JZ13*JJ59</f>
        <v>2407.1541616794552</v>
      </c>
      <c r="JK13" s="384"/>
      <c r="JL13" s="3"/>
      <c r="JM13" s="382"/>
      <c r="JN13" s="383">
        <f ca="1">JZ13*JN59</f>
        <v>2243.699376629264</v>
      </c>
      <c r="JO13" s="384"/>
      <c r="JP13" s="3"/>
      <c r="JQ13" s="382"/>
      <c r="JR13" s="383">
        <f ca="1">JZ13*JR59</f>
        <v>2447.7439814375939</v>
      </c>
      <c r="JS13" s="384"/>
      <c r="JT13" s="3"/>
      <c r="JU13" s="382"/>
      <c r="JV13" s="383">
        <f ca="1">JZ13*JV59</f>
        <v>2381.106739749152</v>
      </c>
      <c r="JW13" s="384"/>
      <c r="JX13" s="3"/>
      <c r="JY13" s="83"/>
      <c r="JZ13" s="389">
        <f ca="1">JF13*(1+JZ36)</f>
        <v>9479.7042594954655</v>
      </c>
      <c r="KA13" s="82"/>
      <c r="KB13" s="3"/>
      <c r="KC13" s="382"/>
      <c r="KD13" s="383">
        <f ca="1">KT13*KD59</f>
        <v>2455.2972449130439</v>
      </c>
      <c r="KE13" s="384"/>
      <c r="KF13" s="3"/>
      <c r="KG13" s="382"/>
      <c r="KH13" s="383">
        <f ca="1">KT13*KH59</f>
        <v>2288.573364161849</v>
      </c>
      <c r="KI13" s="384"/>
      <c r="KJ13" s="3"/>
      <c r="KK13" s="382"/>
      <c r="KL13" s="383">
        <f ca="1">KT13*KL59</f>
        <v>2496.6988610663457</v>
      </c>
      <c r="KM13" s="384"/>
      <c r="KN13" s="3"/>
      <c r="KO13" s="382"/>
      <c r="KP13" s="383">
        <f ca="1">KT13*KP59</f>
        <v>2428.7288745441351</v>
      </c>
      <c r="KQ13" s="384"/>
      <c r="KR13" s="3"/>
      <c r="KS13" s="83"/>
      <c r="KT13" s="389">
        <f ca="1">JZ13*(1+KT36)</f>
        <v>9669.2983446853741</v>
      </c>
      <c r="KU13" s="82"/>
    </row>
    <row r="14" spans="1:307">
      <c r="A14" s="365"/>
      <c r="B14" s="7" t="s">
        <v>268</v>
      </c>
      <c r="C14"/>
      <c r="D14"/>
      <c r="E14"/>
      <c r="F14"/>
      <c r="H14" s="395"/>
      <c r="I14" s="618">
        <f>I214</f>
        <v>605</v>
      </c>
      <c r="J14" s="396"/>
      <c r="K14" s="3"/>
      <c r="L14" s="395"/>
      <c r="M14" s="620">
        <f>M214</f>
        <v>611</v>
      </c>
      <c r="N14" s="396"/>
      <c r="O14" s="3"/>
      <c r="P14" s="395"/>
      <c r="Q14" s="618">
        <f>Q214</f>
        <v>611</v>
      </c>
      <c r="R14" s="396"/>
      <c r="S14" s="3"/>
      <c r="T14" s="395"/>
      <c r="U14" s="620">
        <f>U214</f>
        <v>715</v>
      </c>
      <c r="V14" s="396"/>
      <c r="W14" s="3"/>
      <c r="X14" s="83"/>
      <c r="Y14" s="633">
        <f t="shared" si="2"/>
        <v>2542</v>
      </c>
      <c r="Z14" s="82"/>
      <c r="AA14" s="3"/>
      <c r="AB14" s="395"/>
      <c r="AC14" s="618">
        <f>AC214</f>
        <v>645</v>
      </c>
      <c r="AD14" s="396"/>
      <c r="AE14" s="3"/>
      <c r="AF14" s="395"/>
      <c r="AG14" s="620">
        <f>AG214</f>
        <v>613</v>
      </c>
      <c r="AH14" s="396"/>
      <c r="AI14" s="3"/>
      <c r="AJ14" s="395"/>
      <c r="AK14" s="618">
        <f>AK214</f>
        <v>615</v>
      </c>
      <c r="AL14" s="396"/>
      <c r="AM14" s="3"/>
      <c r="AN14" s="395"/>
      <c r="AO14" s="620">
        <f>AO214</f>
        <v>752</v>
      </c>
      <c r="AP14" s="396"/>
      <c r="AQ14" s="3"/>
      <c r="AR14" s="83"/>
      <c r="AS14" s="633">
        <f t="shared" si="3"/>
        <v>2625</v>
      </c>
      <c r="AT14" s="82"/>
      <c r="AU14" s="3"/>
      <c r="AV14" s="395"/>
      <c r="AW14" s="618">
        <f>AW214</f>
        <v>632</v>
      </c>
      <c r="AX14" s="396"/>
      <c r="AY14" s="3"/>
      <c r="AZ14" s="395"/>
      <c r="BA14" s="620">
        <f>BA214</f>
        <v>632</v>
      </c>
      <c r="BB14" s="396"/>
      <c r="BC14" s="3"/>
      <c r="BD14" s="395"/>
      <c r="BE14" s="618">
        <f>BE214</f>
        <v>703</v>
      </c>
      <c r="BF14" s="396"/>
      <c r="BG14" s="3"/>
      <c r="BH14" s="395"/>
      <c r="BI14" s="620">
        <f>BI214</f>
        <v>799</v>
      </c>
      <c r="BJ14" s="396"/>
      <c r="BK14" s="3"/>
      <c r="BL14" s="83"/>
      <c r="BM14" s="633">
        <f t="shared" si="0"/>
        <v>2766</v>
      </c>
      <c r="BN14" s="82"/>
      <c r="BO14" s="3"/>
      <c r="BP14" s="395"/>
      <c r="BQ14" s="639">
        <f ca="1">BQ60*$CG14</f>
        <v>680.94678093134462</v>
      </c>
      <c r="BR14" s="577"/>
      <c r="BS14" s="375"/>
      <c r="BT14" s="395"/>
      <c r="BU14" s="639">
        <f ca="1">BU60*$CG14</f>
        <v>671.54808440858824</v>
      </c>
      <c r="BV14" s="577"/>
      <c r="BW14" s="375"/>
      <c r="BX14" s="395"/>
      <c r="BY14" s="639">
        <f ca="1">BY60*$CG14</f>
        <v>696.81880919597245</v>
      </c>
      <c r="BZ14" s="577"/>
      <c r="CA14" s="375"/>
      <c r="CB14" s="395"/>
      <c r="CC14" s="639">
        <f ca="1">CC60*$CG14</f>
        <v>819.01965879742841</v>
      </c>
      <c r="CD14" s="577"/>
      <c r="CE14" s="3"/>
      <c r="CF14" s="83"/>
      <c r="CG14" s="644">
        <f ca="1">'Revenue Regression FY18, FY19'!G15</f>
        <v>2868.3333333333335</v>
      </c>
      <c r="CH14" s="645"/>
      <c r="CI14" s="3"/>
      <c r="CJ14" s="395"/>
      <c r="CK14" s="639">
        <f ca="1">CK60*DA14</f>
        <v>707.53575459699618</v>
      </c>
      <c r="CL14" s="577"/>
      <c r="CM14" s="375"/>
      <c r="CN14" s="395"/>
      <c r="CO14" s="639">
        <f ca="1">CO60*DA14</f>
        <v>697.77006655400203</v>
      </c>
      <c r="CP14" s="577"/>
      <c r="CQ14" s="375"/>
      <c r="CR14" s="395"/>
      <c r="CS14" s="639">
        <f ca="1">CS60*DA14</f>
        <v>724.02753899142238</v>
      </c>
      <c r="CT14" s="577"/>
      <c r="CU14" s="375"/>
      <c r="CV14" s="395"/>
      <c r="CW14" s="639">
        <f ca="1">CW60*DA14</f>
        <v>850.99997319091312</v>
      </c>
      <c r="CX14" s="577"/>
      <c r="CY14" s="3"/>
      <c r="CZ14" s="83"/>
      <c r="DA14" s="644">
        <f ca="1">'Revenue Regression FY18, FY19'!H15</f>
        <v>2980.3333333333335</v>
      </c>
      <c r="DB14" s="645"/>
      <c r="DC14" s="3"/>
      <c r="DD14" s="3"/>
      <c r="DE14" s="382"/>
      <c r="DF14" s="383">
        <f ca="1">CK14+DF105</f>
        <v>707.53575459699618</v>
      </c>
      <c r="DG14" s="384"/>
      <c r="DH14" s="3"/>
      <c r="DI14" s="382"/>
      <c r="DJ14" s="383">
        <f ca="1">CO14*(1+DJ37)</f>
        <v>711.72546788508203</v>
      </c>
      <c r="DK14" s="384"/>
      <c r="DL14" s="3"/>
      <c r="DM14" s="382"/>
      <c r="DN14" s="383">
        <f ca="1">CS14*(1+DN37)</f>
        <v>731.26781438133662</v>
      </c>
      <c r="DO14" s="384"/>
      <c r="DP14" s="3"/>
      <c r="DQ14" s="382"/>
      <c r="DR14" s="383">
        <f ca="1">CW14*(1+DR37)</f>
        <v>876.52997238664057</v>
      </c>
      <c r="DS14" s="384"/>
      <c r="DT14" s="3"/>
      <c r="DU14" s="83"/>
      <c r="DV14" s="389">
        <f t="shared" ca="1" si="4"/>
        <v>3027.0590092500556</v>
      </c>
      <c r="DW14" s="82"/>
      <c r="DX14" s="3"/>
      <c r="DY14" s="382"/>
      <c r="DZ14" s="383">
        <f ca="1">DF14*(1+DZ37)</f>
        <v>714.61111214296614</v>
      </c>
      <c r="EA14" s="384"/>
      <c r="EB14" s="3"/>
      <c r="EC14" s="382"/>
      <c r="ED14" s="383">
        <f ca="1">DJ14*(1+ED37)</f>
        <v>718.84272256393285</v>
      </c>
      <c r="EE14" s="384"/>
      <c r="EF14" s="3"/>
      <c r="EG14" s="382"/>
      <c r="EH14" s="383">
        <f ca="1">DN14*(1+EH37)</f>
        <v>738.58049252515002</v>
      </c>
      <c r="EI14" s="384"/>
      <c r="EJ14" s="3"/>
      <c r="EK14" s="382"/>
      <c r="EL14" s="383">
        <f ca="1">DR14*(1+EL37)</f>
        <v>885.29527211050697</v>
      </c>
      <c r="EM14" s="384"/>
      <c r="EN14" s="3"/>
      <c r="EO14" s="83"/>
      <c r="EP14" s="389">
        <f t="shared" ca="1" si="5"/>
        <v>3057.3295993425559</v>
      </c>
      <c r="EQ14" s="82"/>
      <c r="ER14" s="3"/>
      <c r="ES14" s="382"/>
      <c r="ET14" s="383">
        <f ca="1">DZ14*(1+ET37)</f>
        <v>721.75722326439575</v>
      </c>
      <c r="EU14" s="384"/>
      <c r="EV14" s="3"/>
      <c r="EW14" s="382"/>
      <c r="EX14" s="383">
        <f ca="1">ED14*(1+EX37)</f>
        <v>733.21957701521148</v>
      </c>
      <c r="EY14" s="384"/>
      <c r="EZ14" s="3"/>
      <c r="FA14" s="382"/>
      <c r="FB14" s="383">
        <f ca="1">EH14*(1+FB37)</f>
        <v>745.9662974504015</v>
      </c>
      <c r="FC14" s="384"/>
      <c r="FD14" s="3"/>
      <c r="FE14" s="382"/>
      <c r="FF14" s="383">
        <f ca="1">EL14*(1+FF37)</f>
        <v>911.85413027382219</v>
      </c>
      <c r="FG14" s="384"/>
      <c r="FH14" s="3"/>
      <c r="FI14" s="83"/>
      <c r="FJ14" s="389">
        <f t="shared" ca="1" si="1"/>
        <v>3112.7972280038312</v>
      </c>
      <c r="FK14" s="82"/>
      <c r="FL14" s="3"/>
      <c r="FM14" s="382"/>
      <c r="FN14" s="383">
        <f ca="1">GD14*FN60</f>
        <v>761.15237524610973</v>
      </c>
      <c r="FO14" s="384"/>
      <c r="FP14" s="3"/>
      <c r="FQ14" s="382"/>
      <c r="FR14" s="383">
        <f ca="1">GD14*FR60</f>
        <v>750.64664942018112</v>
      </c>
      <c r="FS14" s="384"/>
      <c r="FT14" s="3"/>
      <c r="FU14" s="382"/>
      <c r="FV14" s="383">
        <f ca="1">GD14*FV60</f>
        <v>778.89389683326135</v>
      </c>
      <c r="FW14" s="384"/>
      <c r="FX14" s="3"/>
      <c r="FY14" s="382"/>
      <c r="FZ14" s="383">
        <f ca="1">GD14*FZ60</f>
        <v>915.4882233443941</v>
      </c>
      <c r="GA14" s="384"/>
      <c r="GB14" s="3"/>
      <c r="GC14" s="83"/>
      <c r="GD14" s="389">
        <f ca="1">FJ14*(1+GD37)</f>
        <v>3206.1811448439462</v>
      </c>
      <c r="GE14" s="82"/>
      <c r="GF14" s="3"/>
      <c r="GG14" s="382"/>
      <c r="GH14" s="383">
        <f ca="1">GX14*GH60</f>
        <v>783.98694650349296</v>
      </c>
      <c r="GI14" s="384"/>
      <c r="GJ14" s="3"/>
      <c r="GK14" s="382"/>
      <c r="GL14" s="383">
        <f ca="1">GX14*GL60</f>
        <v>773.16604890278654</v>
      </c>
      <c r="GM14" s="384"/>
      <c r="GN14" s="3"/>
      <c r="GO14" s="382"/>
      <c r="GP14" s="383">
        <f ca="1">GX14*GP60</f>
        <v>802.26071373825914</v>
      </c>
      <c r="GQ14" s="384"/>
      <c r="GR14" s="3"/>
      <c r="GS14" s="382"/>
      <c r="GT14" s="383">
        <f ca="1">GX14*GT60</f>
        <v>942.95287004472596</v>
      </c>
      <c r="GU14" s="384"/>
      <c r="GV14" s="3"/>
      <c r="GW14" s="83"/>
      <c r="GX14" s="389">
        <f ca="1">GD14*(1+GX37)</f>
        <v>3302.3665791892645</v>
      </c>
      <c r="GY14" s="82"/>
      <c r="GZ14" s="3"/>
      <c r="HA14" s="382"/>
      <c r="HB14" s="383">
        <f ca="1">HR14*HB60</f>
        <v>799.66668543356286</v>
      </c>
      <c r="HC14" s="384"/>
      <c r="HD14" s="3"/>
      <c r="HE14" s="382"/>
      <c r="HF14" s="383">
        <f ca="1">HR14*HF60</f>
        <v>788.62936988084232</v>
      </c>
      <c r="HG14" s="384"/>
      <c r="HH14" s="3"/>
      <c r="HI14" s="382"/>
      <c r="HJ14" s="383">
        <f ca="1">HR14*HJ60</f>
        <v>818.30592801302441</v>
      </c>
      <c r="HK14" s="384"/>
      <c r="HL14" s="3"/>
      <c r="HM14" s="382"/>
      <c r="HN14" s="383">
        <f ca="1">HR14*HN60</f>
        <v>961.81192744562043</v>
      </c>
      <c r="HO14" s="384"/>
      <c r="HP14" s="3"/>
      <c r="HQ14" s="83"/>
      <c r="HR14" s="389">
        <f ca="1">GX14*(1+HR37)</f>
        <v>3368.4139107730498</v>
      </c>
      <c r="HS14" s="82"/>
      <c r="HT14" s="3"/>
      <c r="HU14" s="382"/>
      <c r="HV14" s="383">
        <f ca="1">IL14*HV60</f>
        <v>807.66335228789853</v>
      </c>
      <c r="HW14" s="384"/>
      <c r="HX14" s="3"/>
      <c r="HY14" s="382"/>
      <c r="HZ14" s="383">
        <f ca="1">IL14*HZ60</f>
        <v>796.51566357965078</v>
      </c>
      <c r="IA14" s="384"/>
      <c r="IB14" s="3"/>
      <c r="IC14" s="382"/>
      <c r="ID14" s="383">
        <f ca="1">IL14*ID60</f>
        <v>826.48898729315465</v>
      </c>
      <c r="IE14" s="384"/>
      <c r="IF14" s="3"/>
      <c r="IG14" s="382"/>
      <c r="IH14" s="383">
        <f ca="1">IL14*IH60</f>
        <v>971.43004672007669</v>
      </c>
      <c r="II14" s="384"/>
      <c r="IJ14" s="3"/>
      <c r="IK14" s="83"/>
      <c r="IL14" s="389">
        <f ca="1">HR14*(1+IL37)</f>
        <v>3402.0980498807803</v>
      </c>
      <c r="IM14" s="82"/>
      <c r="IN14" s="3"/>
      <c r="IO14" s="382"/>
      <c r="IP14" s="383">
        <f ca="1">JF14*IP60</f>
        <v>807.66335228789853</v>
      </c>
      <c r="IQ14" s="384"/>
      <c r="IR14" s="3"/>
      <c r="IS14" s="382"/>
      <c r="IT14" s="383">
        <f ca="1">JF14*IT60</f>
        <v>796.51566357965078</v>
      </c>
      <c r="IU14" s="384"/>
      <c r="IV14" s="3"/>
      <c r="IW14" s="382"/>
      <c r="IX14" s="383">
        <f ca="1">JF14*IX60</f>
        <v>826.48898729315465</v>
      </c>
      <c r="IY14" s="384"/>
      <c r="IZ14" s="3"/>
      <c r="JA14" s="382"/>
      <c r="JB14" s="383">
        <f ca="1">JF14*JB60</f>
        <v>971.43004672007669</v>
      </c>
      <c r="JC14" s="384"/>
      <c r="JD14" s="3"/>
      <c r="JE14" s="83"/>
      <c r="JF14" s="389">
        <f ca="1">IL14*(1+JF37)</f>
        <v>3402.0980498807803</v>
      </c>
      <c r="JG14" s="82"/>
      <c r="JH14" s="3"/>
      <c r="JI14" s="382"/>
      <c r="JJ14" s="383">
        <f ca="1">JZ14*JJ60</f>
        <v>815.73998581077751</v>
      </c>
      <c r="JK14" s="384"/>
      <c r="JL14" s="3"/>
      <c r="JM14" s="382"/>
      <c r="JN14" s="383">
        <f ca="1">JZ14*JN60</f>
        <v>804.48082021544735</v>
      </c>
      <c r="JO14" s="384"/>
      <c r="JP14" s="3"/>
      <c r="JQ14" s="382"/>
      <c r="JR14" s="383">
        <f ca="1">JZ14*JR60</f>
        <v>834.75387716608623</v>
      </c>
      <c r="JS14" s="384"/>
      <c r="JT14" s="3"/>
      <c r="JU14" s="382"/>
      <c r="JV14" s="383">
        <f ca="1">JZ14*JV60</f>
        <v>981.1443471872775</v>
      </c>
      <c r="JW14" s="384"/>
      <c r="JX14" s="3"/>
      <c r="JY14" s="83"/>
      <c r="JZ14" s="389">
        <f ca="1">JF14*(1+JZ37)</f>
        <v>3436.1190303795884</v>
      </c>
      <c r="KA14" s="82"/>
      <c r="KB14" s="3"/>
      <c r="KC14" s="382"/>
      <c r="KD14" s="383">
        <f ca="1">KT14*KD60</f>
        <v>823.89738566888525</v>
      </c>
      <c r="KE14" s="384"/>
      <c r="KF14" s="3"/>
      <c r="KG14" s="382"/>
      <c r="KH14" s="383">
        <f ca="1">KT14*KH60</f>
        <v>812.52562841760175</v>
      </c>
      <c r="KI14" s="384"/>
      <c r="KJ14" s="3"/>
      <c r="KK14" s="382"/>
      <c r="KL14" s="383">
        <f ca="1">KT14*KL60</f>
        <v>843.10141593774711</v>
      </c>
      <c r="KM14" s="384"/>
      <c r="KN14" s="3"/>
      <c r="KO14" s="382"/>
      <c r="KP14" s="383">
        <f ca="1">KT14*KP60</f>
        <v>990.95579065915024</v>
      </c>
      <c r="KQ14" s="384"/>
      <c r="KR14" s="3"/>
      <c r="KS14" s="83"/>
      <c r="KT14" s="389">
        <f ca="1">JZ14*(1+KT37)</f>
        <v>3470.4802206833842</v>
      </c>
      <c r="KU14" s="82"/>
    </row>
    <row r="15" spans="1:307">
      <c r="A15" s="365"/>
      <c r="B15" s="7" t="s">
        <v>267</v>
      </c>
      <c r="C15"/>
      <c r="D15"/>
      <c r="E15"/>
      <c r="F15"/>
      <c r="H15" s="395"/>
      <c r="I15" s="618">
        <f>I213</f>
        <v>693</v>
      </c>
      <c r="J15" s="396"/>
      <c r="K15" s="3"/>
      <c r="L15" s="395"/>
      <c r="M15" s="620">
        <f>M213</f>
        <v>846</v>
      </c>
      <c r="N15" s="396"/>
      <c r="O15" s="3"/>
      <c r="P15" s="395"/>
      <c r="Q15" s="618">
        <f>Q213</f>
        <v>801</v>
      </c>
      <c r="R15" s="396"/>
      <c r="S15" s="3"/>
      <c r="T15" s="395"/>
      <c r="U15" s="620">
        <f>U213</f>
        <v>880</v>
      </c>
      <c r="V15" s="396"/>
      <c r="W15" s="3"/>
      <c r="X15" s="83"/>
      <c r="Y15" s="633">
        <f t="shared" si="2"/>
        <v>3220</v>
      </c>
      <c r="Z15" s="82"/>
      <c r="AA15" s="3"/>
      <c r="AB15" s="395"/>
      <c r="AC15" s="618">
        <f>AC213</f>
        <v>859</v>
      </c>
      <c r="AD15" s="396"/>
      <c r="AE15" s="3"/>
      <c r="AF15" s="395"/>
      <c r="AG15" s="620">
        <f>AG213</f>
        <v>822</v>
      </c>
      <c r="AH15" s="396"/>
      <c r="AI15" s="3"/>
      <c r="AJ15" s="395"/>
      <c r="AK15" s="618">
        <f>AK213</f>
        <v>811</v>
      </c>
      <c r="AL15" s="396"/>
      <c r="AM15" s="3"/>
      <c r="AN15" s="395"/>
      <c r="AO15" s="620">
        <f>AO213</f>
        <v>873</v>
      </c>
      <c r="AP15" s="396"/>
      <c r="AQ15" s="3"/>
      <c r="AR15" s="83"/>
      <c r="AS15" s="633">
        <f t="shared" si="3"/>
        <v>3365</v>
      </c>
      <c r="AT15" s="82"/>
      <c r="AU15" s="3"/>
      <c r="AV15" s="395"/>
      <c r="AW15" s="618">
        <f>AW213</f>
        <v>834</v>
      </c>
      <c r="AX15" s="396"/>
      <c r="AY15" s="3"/>
      <c r="AZ15" s="395"/>
      <c r="BA15" s="620">
        <f>BA213</f>
        <v>790</v>
      </c>
      <c r="BB15" s="396"/>
      <c r="BC15" s="3"/>
      <c r="BD15" s="395"/>
      <c r="BE15" s="618">
        <f>BE213</f>
        <v>767</v>
      </c>
      <c r="BF15" s="396"/>
      <c r="BG15" s="3"/>
      <c r="BH15" s="395"/>
      <c r="BI15" s="620">
        <f>BI213</f>
        <v>837</v>
      </c>
      <c r="BJ15" s="396"/>
      <c r="BK15" s="3"/>
      <c r="BL15" s="83"/>
      <c r="BM15" s="633">
        <f t="shared" si="0"/>
        <v>3228</v>
      </c>
      <c r="BN15" s="82"/>
      <c r="BO15" s="3"/>
      <c r="BP15" s="395"/>
      <c r="BQ15" s="639">
        <f ca="1">BQ61*$CG15</f>
        <v>796.6402551988532</v>
      </c>
      <c r="BR15" s="577"/>
      <c r="BS15" s="375"/>
      <c r="BT15" s="395"/>
      <c r="BU15" s="639">
        <f ca="1">BU61*$CG15</f>
        <v>821.65821036709485</v>
      </c>
      <c r="BV15" s="577"/>
      <c r="BW15" s="375"/>
      <c r="BX15" s="395"/>
      <c r="BY15" s="639">
        <f ca="1">BY61*$CG15</f>
        <v>795.02261443736086</v>
      </c>
      <c r="BZ15" s="577"/>
      <c r="CA15" s="375"/>
      <c r="CB15" s="395"/>
      <c r="CC15" s="639">
        <f ca="1">CC61*$CG15</f>
        <v>865.67891999669132</v>
      </c>
      <c r="CD15" s="577"/>
      <c r="CE15" s="3"/>
      <c r="CF15" s="83"/>
      <c r="CG15" s="644">
        <f ca="1">'Revenue Regression FY18, FY19'!G16</f>
        <v>3279</v>
      </c>
      <c r="CH15" s="645"/>
      <c r="CI15" s="3"/>
      <c r="CJ15" s="395"/>
      <c r="CK15" s="639">
        <f ca="1">CK61*DA15</f>
        <v>797.61206398836077</v>
      </c>
      <c r="CL15" s="577"/>
      <c r="CM15" s="375"/>
      <c r="CN15" s="395"/>
      <c r="CO15" s="639">
        <f ca="1">CO61*DA15</f>
        <v>822.66053816260205</v>
      </c>
      <c r="CP15" s="577"/>
      <c r="CQ15" s="375"/>
      <c r="CR15" s="395"/>
      <c r="CS15" s="639">
        <f ca="1">CS61*DA15</f>
        <v>795.99244989260615</v>
      </c>
      <c r="CT15" s="577"/>
      <c r="CU15" s="375"/>
      <c r="CV15" s="395"/>
      <c r="CW15" s="639">
        <f ca="1">CW61*DA15</f>
        <v>866.73494795643114</v>
      </c>
      <c r="CX15" s="577"/>
      <c r="CY15" s="3"/>
      <c r="CZ15" s="83"/>
      <c r="DA15" s="644">
        <f ca="1">'Revenue Regression FY18, FY19'!H16</f>
        <v>3283</v>
      </c>
      <c r="DB15" s="645"/>
      <c r="DC15" s="3"/>
      <c r="DD15" s="3"/>
      <c r="DE15" s="382"/>
      <c r="DF15" s="383">
        <f ca="1">CK15+DF106</f>
        <v>797.61206398836077</v>
      </c>
      <c r="DG15" s="384"/>
      <c r="DH15" s="3"/>
      <c r="DI15" s="382"/>
      <c r="DJ15" s="383">
        <f ca="1">CO15*(1+DJ38)</f>
        <v>839.11374892585411</v>
      </c>
      <c r="DK15" s="384"/>
      <c r="DL15" s="3"/>
      <c r="DM15" s="382"/>
      <c r="DN15" s="383">
        <f ca="1">CS15*(1+DN38)</f>
        <v>803.9523743915322</v>
      </c>
      <c r="DO15" s="384"/>
      <c r="DP15" s="3"/>
      <c r="DQ15" s="382"/>
      <c r="DR15" s="383">
        <f ca="1">CW15*(1+DR38)</f>
        <v>892.73699639512415</v>
      </c>
      <c r="DS15" s="384"/>
      <c r="DT15" s="3"/>
      <c r="DU15" s="83"/>
      <c r="DV15" s="389">
        <f t="shared" ca="1" si="4"/>
        <v>3333.4151837008712</v>
      </c>
      <c r="DW15" s="82"/>
      <c r="DX15" s="3"/>
      <c r="DY15" s="382"/>
      <c r="DZ15" s="383">
        <f ca="1">DF15*(1+DZ38)</f>
        <v>805.58818462824433</v>
      </c>
      <c r="EA15" s="384"/>
      <c r="EB15" s="3"/>
      <c r="EC15" s="382"/>
      <c r="ED15" s="383">
        <f ca="1">DJ15*(1+ED38)</f>
        <v>847.50488641511265</v>
      </c>
      <c r="EE15" s="384"/>
      <c r="EF15" s="3"/>
      <c r="EG15" s="382"/>
      <c r="EH15" s="383">
        <f ca="1">DN15*(1+EH38)</f>
        <v>811.99189813544751</v>
      </c>
      <c r="EI15" s="384"/>
      <c r="EJ15" s="3"/>
      <c r="EK15" s="382"/>
      <c r="EL15" s="383">
        <f ca="1">DR15*(1+EL38)</f>
        <v>901.66436635907542</v>
      </c>
      <c r="EM15" s="384"/>
      <c r="EN15" s="3"/>
      <c r="EO15" s="83"/>
      <c r="EP15" s="389">
        <f t="shared" ca="1" si="5"/>
        <v>3366.7493355378797</v>
      </c>
      <c r="EQ15" s="82"/>
      <c r="ER15" s="3"/>
      <c r="ES15" s="382"/>
      <c r="ET15" s="383">
        <f ca="1">DZ15*(1+ET38)</f>
        <v>813.64406647452677</v>
      </c>
      <c r="EU15" s="384"/>
      <c r="EV15" s="3"/>
      <c r="EW15" s="382"/>
      <c r="EX15" s="383">
        <f ca="1">ED15*(1+EX38)</f>
        <v>864.45498414341489</v>
      </c>
      <c r="EY15" s="384"/>
      <c r="EZ15" s="3"/>
      <c r="FA15" s="382"/>
      <c r="FB15" s="383">
        <f ca="1">EH15*(1+FB38)</f>
        <v>820.11181711680194</v>
      </c>
      <c r="FC15" s="384"/>
      <c r="FD15" s="3"/>
      <c r="FE15" s="382"/>
      <c r="FF15" s="383">
        <f ca="1">EL15*(1+FF38)</f>
        <v>928.7142973498477</v>
      </c>
      <c r="FG15" s="384"/>
      <c r="FH15" s="3"/>
      <c r="FI15" s="83"/>
      <c r="FJ15" s="389">
        <f t="shared" ca="1" si="1"/>
        <v>3426.9251650845913</v>
      </c>
      <c r="FK15" s="82"/>
      <c r="FL15" s="3"/>
      <c r="FM15" s="382"/>
      <c r="FN15" s="383">
        <f ca="1">GD15*FN61</f>
        <v>857.55636907660005</v>
      </c>
      <c r="FO15" s="384"/>
      <c r="FP15" s="3"/>
      <c r="FQ15" s="382"/>
      <c r="FR15" s="383">
        <f ca="1">GD15*FR61</f>
        <v>884.48735411757468</v>
      </c>
      <c r="FS15" s="384"/>
      <c r="FT15" s="3"/>
      <c r="FU15" s="382"/>
      <c r="FV15" s="383">
        <f ca="1">GD15*FV61</f>
        <v>855.81503334966089</v>
      </c>
      <c r="FW15" s="384"/>
      <c r="FX15" s="3"/>
      <c r="FY15" s="382"/>
      <c r="FZ15" s="383">
        <f ca="1">GD15*FZ61</f>
        <v>931.87416349329351</v>
      </c>
      <c r="GA15" s="384"/>
      <c r="GB15" s="3"/>
      <c r="GC15" s="83"/>
      <c r="GD15" s="389">
        <f ca="1">FJ15*(1+GD38)</f>
        <v>3529.7329200371291</v>
      </c>
      <c r="GE15" s="82"/>
      <c r="GF15" s="3"/>
      <c r="GG15" s="382"/>
      <c r="GH15" s="383">
        <f ca="1">GX15*GH61</f>
        <v>883.28306014889813</v>
      </c>
      <c r="GI15" s="384"/>
      <c r="GJ15" s="3"/>
      <c r="GK15" s="382"/>
      <c r="GL15" s="383">
        <f ca="1">GX15*GL61</f>
        <v>911.02197474110199</v>
      </c>
      <c r="GM15" s="384"/>
      <c r="GN15" s="3"/>
      <c r="GO15" s="382"/>
      <c r="GP15" s="383">
        <f ca="1">GX15*GP61</f>
        <v>881.48948435015086</v>
      </c>
      <c r="GQ15" s="384"/>
      <c r="GR15" s="3"/>
      <c r="GS15" s="382"/>
      <c r="GT15" s="383">
        <f ca="1">GX15*GT61</f>
        <v>959.8303883980924</v>
      </c>
      <c r="GU15" s="384"/>
      <c r="GV15" s="3"/>
      <c r="GW15" s="83"/>
      <c r="GX15" s="389">
        <f ca="1">GD15*(1+GX38)</f>
        <v>3635.6249076382433</v>
      </c>
      <c r="GY15" s="82"/>
      <c r="GZ15" s="3"/>
      <c r="HA15" s="382"/>
      <c r="HB15" s="383">
        <f ca="1">HR15*HB61</f>
        <v>900.9487213518762</v>
      </c>
      <c r="HC15" s="384"/>
      <c r="HD15" s="3"/>
      <c r="HE15" s="382"/>
      <c r="HF15" s="383">
        <f ca="1">HR15*HF61</f>
        <v>929.242414235924</v>
      </c>
      <c r="HG15" s="384"/>
      <c r="HH15" s="3"/>
      <c r="HI15" s="382"/>
      <c r="HJ15" s="383">
        <f ca="1">HR15*HJ61</f>
        <v>899.1192740371539</v>
      </c>
      <c r="HK15" s="384"/>
      <c r="HL15" s="3"/>
      <c r="HM15" s="382"/>
      <c r="HN15" s="383">
        <f ca="1">HR15*HN61</f>
        <v>979.02699616605435</v>
      </c>
      <c r="HO15" s="384"/>
      <c r="HP15" s="3"/>
      <c r="HQ15" s="83"/>
      <c r="HR15" s="389">
        <f ca="1">GX15*(1+HR38)</f>
        <v>3708.3374057910082</v>
      </c>
      <c r="HS15" s="82"/>
      <c r="HT15" s="3"/>
      <c r="HU15" s="382"/>
      <c r="HV15" s="383">
        <f ca="1">IL15*HV61</f>
        <v>909.9582085653949</v>
      </c>
      <c r="HW15" s="384"/>
      <c r="HX15" s="3"/>
      <c r="HY15" s="382"/>
      <c r="HZ15" s="383">
        <f ca="1">IL15*HZ61</f>
        <v>938.53483837828321</v>
      </c>
      <c r="IA15" s="384"/>
      <c r="IB15" s="3"/>
      <c r="IC15" s="382"/>
      <c r="ID15" s="383">
        <f ca="1">IL15*ID61</f>
        <v>908.1104667775254</v>
      </c>
      <c r="IE15" s="384"/>
      <c r="IF15" s="3"/>
      <c r="IG15" s="382"/>
      <c r="IH15" s="383">
        <f ca="1">IL15*IH61</f>
        <v>988.81726612771479</v>
      </c>
      <c r="II15" s="384"/>
      <c r="IJ15" s="3"/>
      <c r="IK15" s="83"/>
      <c r="IL15" s="389">
        <f ca="1">HR15*(1+IL38)</f>
        <v>3745.4207798489183</v>
      </c>
      <c r="IM15" s="82"/>
      <c r="IN15" s="3"/>
      <c r="IO15" s="382"/>
      <c r="IP15" s="383">
        <f ca="1">JF15*IP61</f>
        <v>909.9582085653949</v>
      </c>
      <c r="IQ15" s="384"/>
      <c r="IR15" s="3"/>
      <c r="IS15" s="382"/>
      <c r="IT15" s="383">
        <f ca="1">JF15*IT61</f>
        <v>938.53483837828321</v>
      </c>
      <c r="IU15" s="384"/>
      <c r="IV15" s="3"/>
      <c r="IW15" s="382"/>
      <c r="IX15" s="383">
        <f ca="1">JF15*IX61</f>
        <v>908.1104667775254</v>
      </c>
      <c r="IY15" s="384"/>
      <c r="IZ15" s="3"/>
      <c r="JA15" s="382"/>
      <c r="JB15" s="383">
        <f ca="1">JF15*JB61</f>
        <v>988.81726612771479</v>
      </c>
      <c r="JC15" s="384"/>
      <c r="JD15" s="3"/>
      <c r="JE15" s="83"/>
      <c r="JF15" s="389">
        <f ca="1">IL15*(1+JF38)</f>
        <v>3745.4207798489183</v>
      </c>
      <c r="JG15" s="82"/>
      <c r="JH15" s="3"/>
      <c r="JI15" s="382"/>
      <c r="JJ15" s="383">
        <f ca="1">JZ15*JJ61</f>
        <v>919.05779065104889</v>
      </c>
      <c r="JK15" s="384"/>
      <c r="JL15" s="3"/>
      <c r="JM15" s="382"/>
      <c r="JN15" s="383">
        <f ca="1">JZ15*JN61</f>
        <v>947.92018676206612</v>
      </c>
      <c r="JO15" s="384"/>
      <c r="JP15" s="3"/>
      <c r="JQ15" s="382"/>
      <c r="JR15" s="383">
        <f ca="1">JZ15*JR61</f>
        <v>917.19157144530072</v>
      </c>
      <c r="JS15" s="384"/>
      <c r="JT15" s="3"/>
      <c r="JU15" s="382"/>
      <c r="JV15" s="383">
        <f ca="1">JZ15*JV61</f>
        <v>998.70543878899207</v>
      </c>
      <c r="JW15" s="384"/>
      <c r="JX15" s="3"/>
      <c r="JY15" s="83"/>
      <c r="JZ15" s="389">
        <f ca="1">JF15*(1+JZ38)</f>
        <v>3782.8749876474076</v>
      </c>
      <c r="KA15" s="82"/>
      <c r="KB15" s="3"/>
      <c r="KC15" s="382"/>
      <c r="KD15" s="383">
        <f ca="1">KT15*KD61</f>
        <v>928.24836855755939</v>
      </c>
      <c r="KE15" s="384"/>
      <c r="KF15" s="3"/>
      <c r="KG15" s="382"/>
      <c r="KH15" s="383">
        <f ca="1">KT15*KH61</f>
        <v>957.39938862968677</v>
      </c>
      <c r="KI15" s="384"/>
      <c r="KJ15" s="3"/>
      <c r="KK15" s="382"/>
      <c r="KL15" s="383">
        <f ca="1">KT15*KL61</f>
        <v>926.36348715975362</v>
      </c>
      <c r="KM15" s="384"/>
      <c r="KN15" s="3"/>
      <c r="KO15" s="382"/>
      <c r="KP15" s="383">
        <f ca="1">KT15*KP61</f>
        <v>1008.692493176882</v>
      </c>
      <c r="KQ15" s="384"/>
      <c r="KR15" s="3"/>
      <c r="KS15" s="83"/>
      <c r="KT15" s="389">
        <f ca="1">JZ15*(1+KT38)</f>
        <v>3820.7037375238815</v>
      </c>
      <c r="KU15" s="82"/>
    </row>
    <row r="16" spans="1:307">
      <c r="A16" s="365"/>
      <c r="B16" s="7" t="s">
        <v>76</v>
      </c>
      <c r="C16"/>
      <c r="D16"/>
      <c r="E16"/>
      <c r="F16"/>
      <c r="H16" s="395"/>
      <c r="I16" s="619">
        <f>I199-SUM(I12:I15)</f>
        <v>148</v>
      </c>
      <c r="J16" s="396"/>
      <c r="K16" s="3"/>
      <c r="L16" s="395"/>
      <c r="M16" s="619">
        <f>M199-SUM(M12:M15)</f>
        <v>150</v>
      </c>
      <c r="N16" s="396"/>
      <c r="O16" s="3"/>
      <c r="P16" s="395"/>
      <c r="Q16" s="619">
        <f>Q199-SUM(Q12:Q15)</f>
        <v>157</v>
      </c>
      <c r="R16" s="396"/>
      <c r="S16" s="3"/>
      <c r="T16" s="395"/>
      <c r="U16" s="619">
        <f>U199-SUM(U12:U15)</f>
        <v>175</v>
      </c>
      <c r="V16" s="396"/>
      <c r="W16" s="3"/>
      <c r="X16" s="83"/>
      <c r="Y16" s="634">
        <f t="shared" si="2"/>
        <v>630</v>
      </c>
      <c r="Z16" s="82"/>
      <c r="AA16" s="3"/>
      <c r="AB16" s="395"/>
      <c r="AC16" s="619">
        <f>AC199-SUM(AC12:AC15)</f>
        <v>165</v>
      </c>
      <c r="AD16" s="396"/>
      <c r="AE16" s="3"/>
      <c r="AF16" s="395"/>
      <c r="AG16" s="619">
        <f>AG199-SUM(AG12:AG15)</f>
        <v>167</v>
      </c>
      <c r="AH16" s="396"/>
      <c r="AI16" s="3"/>
      <c r="AJ16" s="395"/>
      <c r="AK16" s="619">
        <f>AK199-SUM(AK12:AK15)</f>
        <v>176</v>
      </c>
      <c r="AL16" s="396"/>
      <c r="AM16" s="3"/>
      <c r="AN16" s="395"/>
      <c r="AO16" s="619">
        <f>AO199-SUM(AO12:AO15)</f>
        <v>199</v>
      </c>
      <c r="AP16" s="396"/>
      <c r="AQ16" s="3"/>
      <c r="AR16" s="83"/>
      <c r="AS16" s="634">
        <f t="shared" si="3"/>
        <v>707</v>
      </c>
      <c r="AT16" s="82"/>
      <c r="AU16" s="3"/>
      <c r="AV16" s="395"/>
      <c r="AW16" s="619">
        <f>AW199-SUM(AW12:AW15)</f>
        <v>13</v>
      </c>
      <c r="AX16" s="396"/>
      <c r="AY16" s="3"/>
      <c r="AZ16" s="395"/>
      <c r="BA16" s="619">
        <f>BA199-SUM(BA12:BA15)</f>
        <v>9</v>
      </c>
      <c r="BB16" s="396"/>
      <c r="BC16" s="3"/>
      <c r="BD16" s="395"/>
      <c r="BE16" s="619">
        <f>BE199-SUM(BE12:BE15)</f>
        <v>10</v>
      </c>
      <c r="BF16" s="396"/>
      <c r="BG16" s="3"/>
      <c r="BH16" s="395"/>
      <c r="BI16" s="619">
        <f>BI199-SUM(BI12:BI15)</f>
        <v>11</v>
      </c>
      <c r="BJ16" s="396"/>
      <c r="BK16" s="3"/>
      <c r="BL16" s="83"/>
      <c r="BM16" s="634">
        <f t="shared" si="0"/>
        <v>43</v>
      </c>
      <c r="BN16" s="82"/>
      <c r="BO16" s="3"/>
      <c r="BP16" s="395"/>
      <c r="BQ16" s="641">
        <f ca="1">BQ17-SUM(BQ12:BQ15)</f>
        <v>169.21411651744256</v>
      </c>
      <c r="BR16" s="581"/>
      <c r="BS16" s="582"/>
      <c r="BT16" s="395"/>
      <c r="BU16" s="641">
        <f ca="1">BU17-SUM(BU12:BU15)</f>
        <v>19.950355179687904</v>
      </c>
      <c r="BV16" s="581"/>
      <c r="BW16" s="582"/>
      <c r="BX16" s="395"/>
      <c r="BY16" s="641">
        <f ca="1">BY17-SUM(BY12:BY15)</f>
        <v>-290.52952875589381</v>
      </c>
      <c r="BZ16" s="581"/>
      <c r="CA16" s="582"/>
      <c r="CB16" s="395"/>
      <c r="CC16" s="641">
        <f ca="1">CC17-SUM(CC12:CC15)</f>
        <v>-335.13494294123939</v>
      </c>
      <c r="CD16" s="581"/>
      <c r="CE16" s="3"/>
      <c r="CF16" s="83"/>
      <c r="CG16" s="646">
        <f ca="1">'Revenue Regression FY18, FY19'!G17</f>
        <v>-436.5</v>
      </c>
      <c r="CH16" s="647"/>
      <c r="CI16" s="3"/>
      <c r="CJ16" s="395"/>
      <c r="CK16" s="641">
        <f ca="1">CK17-SUM(CK12:CK15)</f>
        <v>295.45980580572177</v>
      </c>
      <c r="CL16" s="581"/>
      <c r="CM16" s="582"/>
      <c r="CN16" s="395"/>
      <c r="CO16" s="641">
        <f ca="1">CO17-SUM(CO12:CO15)</f>
        <v>294.20290368036513</v>
      </c>
      <c r="CP16" s="581"/>
      <c r="CQ16" s="582"/>
      <c r="CR16" s="395"/>
      <c r="CS16" s="641">
        <f ca="1">CS17-SUM(CS12:CS15)</f>
        <v>509.44505418028348</v>
      </c>
      <c r="CT16" s="581"/>
      <c r="CU16" s="582"/>
      <c r="CV16" s="395"/>
      <c r="CW16" s="641">
        <f ca="1">CW17-SUM(CW12:CW15)</f>
        <v>549.89223633362781</v>
      </c>
      <c r="CX16" s="581"/>
      <c r="CY16" s="3"/>
      <c r="CZ16" s="83"/>
      <c r="DA16" s="646">
        <f ca="1">SUM(CK16:CW16)</f>
        <v>1648.9999999999982</v>
      </c>
      <c r="DB16" s="647"/>
      <c r="DC16" s="3"/>
      <c r="DD16" s="3"/>
      <c r="DE16" s="382"/>
      <c r="DF16" s="585">
        <f ca="1">CK16+DF107</f>
        <v>295.45980580572177</v>
      </c>
      <c r="DG16" s="384"/>
      <c r="DH16" s="3"/>
      <c r="DI16" s="382"/>
      <c r="DJ16" s="585">
        <f ca="1">CO16*(1+DJ39)</f>
        <v>297.14493271716879</v>
      </c>
      <c r="DK16" s="384"/>
      <c r="DL16" s="3"/>
      <c r="DM16" s="382"/>
      <c r="DN16" s="585">
        <f ca="1">CS16*(1+DN39)</f>
        <v>514.53950472208635</v>
      </c>
      <c r="DO16" s="384"/>
      <c r="DP16" s="3"/>
      <c r="DQ16" s="382"/>
      <c r="DR16" s="585">
        <f ca="1">CW16*(1+DR39)</f>
        <v>555.39115869696411</v>
      </c>
      <c r="DS16" s="384"/>
      <c r="DT16" s="3"/>
      <c r="DU16" s="83"/>
      <c r="DV16" s="573">
        <f t="shared" ca="1" si="4"/>
        <v>1662.535401941941</v>
      </c>
      <c r="DW16" s="82"/>
      <c r="DX16" s="3"/>
      <c r="DY16" s="382"/>
      <c r="DZ16" s="585">
        <f ca="1">DF16*(1+DZ39)</f>
        <v>298.414403863779</v>
      </c>
      <c r="EA16" s="384"/>
      <c r="EB16" s="3"/>
      <c r="EC16" s="382"/>
      <c r="ED16" s="585">
        <f ca="1">DJ16*(1+ED39)</f>
        <v>300.11638204434047</v>
      </c>
      <c r="EE16" s="384"/>
      <c r="EF16" s="3"/>
      <c r="EG16" s="382"/>
      <c r="EH16" s="585">
        <f ca="1">DN16*(1+EH39)</f>
        <v>519.68489976930721</v>
      </c>
      <c r="EI16" s="384"/>
      <c r="EJ16" s="3"/>
      <c r="EK16" s="382"/>
      <c r="EL16" s="585">
        <f ca="1">DR16*(1+EL39)</f>
        <v>560.94507028393377</v>
      </c>
      <c r="EM16" s="384"/>
      <c r="EN16" s="3"/>
      <c r="EO16" s="83"/>
      <c r="EP16" s="573">
        <f t="shared" ca="1" si="5"/>
        <v>1679.1607559613606</v>
      </c>
      <c r="EQ16" s="82"/>
      <c r="ER16" s="3"/>
      <c r="ES16" s="382"/>
      <c r="ET16" s="585">
        <f ca="1">DZ16*(1+ET39)</f>
        <v>301.39854790241679</v>
      </c>
      <c r="EU16" s="384"/>
      <c r="EV16" s="3"/>
      <c r="EW16" s="382"/>
      <c r="EX16" s="585">
        <f ca="1">ED16*(1+EX39)</f>
        <v>303.11754586478389</v>
      </c>
      <c r="EY16" s="384"/>
      <c r="EZ16" s="3"/>
      <c r="FA16" s="382"/>
      <c r="FB16" s="585">
        <f ca="1">EH16*(1+FB39)</f>
        <v>524.88174876700032</v>
      </c>
      <c r="FC16" s="384"/>
      <c r="FD16" s="3"/>
      <c r="FE16" s="382"/>
      <c r="FF16" s="585">
        <f ca="1">EL16*(1+FF39)</f>
        <v>566.55452098677313</v>
      </c>
      <c r="FG16" s="384"/>
      <c r="FH16" s="3"/>
      <c r="FI16" s="83"/>
      <c r="FJ16" s="573">
        <f t="shared" ca="1" si="1"/>
        <v>1695.9523635209744</v>
      </c>
      <c r="FK16" s="82"/>
      <c r="FL16" s="3"/>
      <c r="FM16" s="382"/>
      <c r="FN16" s="585">
        <f ca="1">GD16*FN62</f>
        <v>440.00521007671085</v>
      </c>
      <c r="FO16" s="384"/>
      <c r="FP16" s="3"/>
      <c r="FQ16" s="382"/>
      <c r="FR16" s="585">
        <f ca="1">GD16*FR62</f>
        <v>390.31946108690363</v>
      </c>
      <c r="FS16" s="384"/>
      <c r="FT16" s="3"/>
      <c r="FU16" s="382"/>
      <c r="FV16" s="585">
        <f ca="1">GD16*FV62</f>
        <v>417.21033318185579</v>
      </c>
      <c r="FW16" s="384"/>
      <c r="FX16" s="3"/>
      <c r="FY16" s="382"/>
      <c r="FZ16" s="585">
        <f ca="1">GD16*FZ62</f>
        <v>465.37688281071394</v>
      </c>
      <c r="GA16" s="384"/>
      <c r="GB16" s="3"/>
      <c r="GC16" s="83"/>
      <c r="GD16" s="573">
        <f ca="1">FJ16*(1+GD39)</f>
        <v>1712.9118871561841</v>
      </c>
      <c r="GE16" s="82"/>
      <c r="GF16" s="3"/>
      <c r="GG16" s="382"/>
      <c r="GH16" s="585">
        <f ca="1">GX16*GH62</f>
        <v>444.40526217747794</v>
      </c>
      <c r="GI16" s="384"/>
      <c r="GJ16" s="3"/>
      <c r="GK16" s="382"/>
      <c r="GL16" s="585">
        <f ca="1">GX16*GL62</f>
        <v>394.22265569777261</v>
      </c>
      <c r="GM16" s="384"/>
      <c r="GN16" s="3"/>
      <c r="GO16" s="382"/>
      <c r="GP16" s="585">
        <f ca="1">GX16*GP62</f>
        <v>421.38243651367429</v>
      </c>
      <c r="GQ16" s="384"/>
      <c r="GR16" s="3"/>
      <c r="GS16" s="382"/>
      <c r="GT16" s="585">
        <f ca="1">GX16*GT62</f>
        <v>470.03065163882104</v>
      </c>
      <c r="GU16" s="384"/>
      <c r="GV16" s="3"/>
      <c r="GW16" s="83"/>
      <c r="GX16" s="573">
        <f ca="1">GD16*(1+GX39)</f>
        <v>1730.0410060277459</v>
      </c>
      <c r="GY16" s="82"/>
      <c r="GZ16" s="3"/>
      <c r="HA16" s="382"/>
      <c r="HB16" s="585">
        <f ca="1">HR16*HB62</f>
        <v>448.84931479925274</v>
      </c>
      <c r="HC16" s="384"/>
      <c r="HD16" s="3"/>
      <c r="HE16" s="382"/>
      <c r="HF16" s="585">
        <f ca="1">HR16*HF62</f>
        <v>398.16488225475035</v>
      </c>
      <c r="HG16" s="384"/>
      <c r="HH16" s="3"/>
      <c r="HI16" s="382"/>
      <c r="HJ16" s="585">
        <f ca="1">HR16*HJ62</f>
        <v>425.59626087881105</v>
      </c>
      <c r="HK16" s="384"/>
      <c r="HL16" s="3"/>
      <c r="HM16" s="382"/>
      <c r="HN16" s="585">
        <f ca="1">HR16*HN62</f>
        <v>474.73095815520929</v>
      </c>
      <c r="HO16" s="384"/>
      <c r="HP16" s="3"/>
      <c r="HQ16" s="83"/>
      <c r="HR16" s="573">
        <f ca="1">GX16*(1+HR39)</f>
        <v>1747.3414160880234</v>
      </c>
      <c r="HS16" s="82"/>
      <c r="HT16" s="3"/>
      <c r="HU16" s="382"/>
      <c r="HV16" s="585">
        <f ca="1">IL16*HV62</f>
        <v>453.33780794724532</v>
      </c>
      <c r="HW16" s="384"/>
      <c r="HX16" s="3"/>
      <c r="HY16" s="382"/>
      <c r="HZ16" s="585">
        <f ca="1">IL16*HZ62</f>
        <v>402.14653107729788</v>
      </c>
      <c r="IA16" s="384"/>
      <c r="IB16" s="3"/>
      <c r="IC16" s="382"/>
      <c r="ID16" s="585">
        <f ca="1">IL16*ID62</f>
        <v>429.85222348759919</v>
      </c>
      <c r="IE16" s="384"/>
      <c r="IF16" s="3"/>
      <c r="IG16" s="382"/>
      <c r="IH16" s="585">
        <f ca="1">IL16*IH62</f>
        <v>479.47826773676138</v>
      </c>
      <c r="II16" s="384"/>
      <c r="IJ16" s="3"/>
      <c r="IK16" s="83"/>
      <c r="IL16" s="573">
        <f ca="1">HR16*(1+IL39)</f>
        <v>1764.8148302489037</v>
      </c>
      <c r="IM16" s="82"/>
      <c r="IN16" s="3"/>
      <c r="IO16" s="382"/>
      <c r="IP16" s="585">
        <f ca="1">JF16*IP62</f>
        <v>453.33780794724532</v>
      </c>
      <c r="IQ16" s="384"/>
      <c r="IR16" s="3"/>
      <c r="IS16" s="382"/>
      <c r="IT16" s="585">
        <f ca="1">JF16*IT62</f>
        <v>402.14653107729788</v>
      </c>
      <c r="IU16" s="384"/>
      <c r="IV16" s="3"/>
      <c r="IW16" s="382"/>
      <c r="IX16" s="585">
        <f ca="1">JF16*IX62</f>
        <v>429.85222348759919</v>
      </c>
      <c r="IY16" s="384"/>
      <c r="IZ16" s="3"/>
      <c r="JA16" s="382"/>
      <c r="JB16" s="585">
        <f ca="1">JF16*JB62</f>
        <v>479.47826773676138</v>
      </c>
      <c r="JC16" s="384"/>
      <c r="JD16" s="3"/>
      <c r="JE16" s="83"/>
      <c r="JF16" s="573">
        <f ca="1">IL16*(1+JF39)</f>
        <v>1764.8148302489037</v>
      </c>
      <c r="JG16" s="82"/>
      <c r="JH16" s="3"/>
      <c r="JI16" s="382"/>
      <c r="JJ16" s="585">
        <f ca="1">JZ16*JJ62</f>
        <v>457.87118602671779</v>
      </c>
      <c r="JK16" s="384"/>
      <c r="JL16" s="3"/>
      <c r="JM16" s="382"/>
      <c r="JN16" s="585">
        <f ca="1">JZ16*JN62</f>
        <v>406.16799638807089</v>
      </c>
      <c r="JO16" s="384"/>
      <c r="JP16" s="3"/>
      <c r="JQ16" s="382"/>
      <c r="JR16" s="585">
        <f ca="1">JZ16*JR62</f>
        <v>434.15074572247522</v>
      </c>
      <c r="JS16" s="384"/>
      <c r="JT16" s="3"/>
      <c r="JU16" s="382"/>
      <c r="JV16" s="585">
        <f ca="1">JZ16*JV62</f>
        <v>484.27305041412905</v>
      </c>
      <c r="JW16" s="384"/>
      <c r="JX16" s="3"/>
      <c r="JY16" s="83"/>
      <c r="JZ16" s="573">
        <f ca="1">JF16*(1+JZ39)</f>
        <v>1782.4629785513928</v>
      </c>
      <c r="KA16" s="82"/>
      <c r="KB16" s="3"/>
      <c r="KC16" s="382"/>
      <c r="KD16" s="585">
        <f ca="1">KT16*KD62</f>
        <v>462.44989788698496</v>
      </c>
      <c r="KE16" s="384"/>
      <c r="KF16" s="3"/>
      <c r="KG16" s="382"/>
      <c r="KH16" s="585">
        <f ca="1">KT16*KH62</f>
        <v>410.22967635195158</v>
      </c>
      <c r="KI16" s="384"/>
      <c r="KJ16" s="3"/>
      <c r="KK16" s="382"/>
      <c r="KL16" s="585">
        <f ca="1">KT16*KL62</f>
        <v>438.49225317969996</v>
      </c>
      <c r="KM16" s="384"/>
      <c r="KN16" s="3"/>
      <c r="KO16" s="382"/>
      <c r="KP16" s="585">
        <f ca="1">KT16*KP62</f>
        <v>489.11578091827033</v>
      </c>
      <c r="KQ16" s="384"/>
      <c r="KR16" s="3"/>
      <c r="KS16" s="83"/>
      <c r="KT16" s="573">
        <f ca="1">JZ16*(1+KT39)</f>
        <v>1800.2876083369067</v>
      </c>
      <c r="KU16" s="82"/>
    </row>
    <row r="17" spans="1:307">
      <c r="B17" s="5" t="s">
        <v>269</v>
      </c>
      <c r="F17"/>
      <c r="H17" s="395"/>
      <c r="I17" s="618">
        <f>SUM(I12:I16)</f>
        <v>7241</v>
      </c>
      <c r="J17" s="396"/>
      <c r="K17" s="3"/>
      <c r="L17" s="395"/>
      <c r="M17" s="620">
        <f>SUM(M12:M16)</f>
        <v>6987</v>
      </c>
      <c r="N17" s="396"/>
      <c r="O17" s="3"/>
      <c r="P17" s="395"/>
      <c r="Q17" s="618">
        <f>SUM(Q12:Q16)</f>
        <v>7128</v>
      </c>
      <c r="R17" s="396"/>
      <c r="S17" s="3"/>
      <c r="T17" s="395"/>
      <c r="U17" s="620">
        <f>SUM(U12:U16)</f>
        <v>7481</v>
      </c>
      <c r="V17" s="396"/>
      <c r="W17" s="3"/>
      <c r="X17" s="83"/>
      <c r="Y17" s="633">
        <f t="shared" si="2"/>
        <v>28837</v>
      </c>
      <c r="Z17" s="82"/>
      <c r="AA17" s="3"/>
      <c r="AB17" s="395"/>
      <c r="AC17" s="618">
        <f>SUM(AC12:AC16)</f>
        <v>7484</v>
      </c>
      <c r="AD17" s="396"/>
      <c r="AE17" s="3"/>
      <c r="AF17" s="395"/>
      <c r="AG17" s="620">
        <f>SUM(AG12:AG16)</f>
        <v>6930</v>
      </c>
      <c r="AH17" s="396"/>
      <c r="AI17" s="3"/>
      <c r="AJ17" s="395"/>
      <c r="AK17" s="618">
        <f>SUM(AK12:AK16)</f>
        <v>6943</v>
      </c>
      <c r="AL17" s="396"/>
      <c r="AM17" s="3"/>
      <c r="AN17" s="395"/>
      <c r="AO17" s="620">
        <f>SUM(AO12:AO16)</f>
        <v>7494</v>
      </c>
      <c r="AP17" s="396"/>
      <c r="AQ17" s="3"/>
      <c r="AR17" s="83"/>
      <c r="AS17" s="633">
        <f t="shared" si="3"/>
        <v>28851</v>
      </c>
      <c r="AT17" s="82"/>
      <c r="AU17" s="3"/>
      <c r="AV17" s="395"/>
      <c r="AW17" s="618">
        <f>SUM(AW12:AW16)</f>
        <v>7284</v>
      </c>
      <c r="AX17" s="396"/>
      <c r="AY17" s="3"/>
      <c r="AZ17" s="395"/>
      <c r="BA17" s="620">
        <f>SUM(BA12:BA16)</f>
        <v>6553</v>
      </c>
      <c r="BB17" s="396"/>
      <c r="BC17" s="3"/>
      <c r="BD17" s="395"/>
      <c r="BE17" s="618">
        <f>SUM(BE12:BE16)</f>
        <v>7001</v>
      </c>
      <c r="BF17" s="396"/>
      <c r="BG17" s="3"/>
      <c r="BH17" s="395"/>
      <c r="BI17" s="620">
        <f>SUM(BI12:BI16)</f>
        <v>6979</v>
      </c>
      <c r="BJ17" s="396"/>
      <c r="BK17" s="3"/>
      <c r="BL17" s="83"/>
      <c r="BM17" s="633">
        <f t="shared" si="0"/>
        <v>27817</v>
      </c>
      <c r="BN17" s="82"/>
      <c r="BO17" s="3"/>
      <c r="BP17" s="395"/>
      <c r="BQ17" s="640">
        <f>BQ199</f>
        <v>6980</v>
      </c>
      <c r="BR17" s="396"/>
      <c r="BS17" s="3"/>
      <c r="BT17" s="395"/>
      <c r="BU17" s="640">
        <f>BU199</f>
        <v>6710</v>
      </c>
      <c r="BV17" s="396"/>
      <c r="BW17" s="3"/>
      <c r="BX17" s="395"/>
      <c r="BY17" s="640">
        <f>BY199</f>
        <v>7180</v>
      </c>
      <c r="BZ17" s="396"/>
      <c r="CA17" s="3"/>
      <c r="CB17" s="395"/>
      <c r="CC17" s="640">
        <f>CC199</f>
        <v>7452</v>
      </c>
      <c r="CD17" s="396"/>
      <c r="CE17" s="3"/>
      <c r="CF17" s="83"/>
      <c r="CG17" s="648">
        <f>SUM(BQ17:CC17)</f>
        <v>28322</v>
      </c>
      <c r="CH17" s="82"/>
      <c r="CI17" s="3"/>
      <c r="CJ17" s="395"/>
      <c r="CK17" s="640">
        <f>CK199</f>
        <v>7642</v>
      </c>
      <c r="CL17" s="396"/>
      <c r="CM17" s="3"/>
      <c r="CN17" s="395"/>
      <c r="CO17" s="640">
        <f>CO199</f>
        <v>7128</v>
      </c>
      <c r="CP17" s="396"/>
      <c r="CQ17" s="3"/>
      <c r="CR17" s="395"/>
      <c r="CS17" s="640">
        <f>CS199</f>
        <v>7545</v>
      </c>
      <c r="CT17" s="396"/>
      <c r="CU17" s="3"/>
      <c r="CV17" s="395"/>
      <c r="CW17" s="640">
        <f>CW199</f>
        <v>7876</v>
      </c>
      <c r="CX17" s="396"/>
      <c r="CY17" s="3"/>
      <c r="CZ17" s="83"/>
      <c r="DA17" s="648">
        <f>SUM(CK17:CW17)</f>
        <v>30191</v>
      </c>
      <c r="DB17" s="82"/>
      <c r="DC17" s="3"/>
      <c r="DD17" s="3"/>
      <c r="DE17" s="382"/>
      <c r="DF17" s="383">
        <f ca="1">SUM(DF12:DF16)</f>
        <v>7642</v>
      </c>
      <c r="DG17" s="384"/>
      <c r="DH17" s="3"/>
      <c r="DI17" s="382"/>
      <c r="DJ17" s="383">
        <f ca="1">SUM(DJ12:DJ16)</f>
        <v>7214.4843060471667</v>
      </c>
      <c r="DK17" s="384"/>
      <c r="DL17" s="3"/>
      <c r="DM17" s="382"/>
      <c r="DN17" s="383">
        <f ca="1">SUM(DN12:DN16)</f>
        <v>7620.45</v>
      </c>
      <c r="DO17" s="384"/>
      <c r="DP17" s="3"/>
      <c r="DQ17" s="382"/>
      <c r="DR17" s="383">
        <f ca="1">SUM(DR12:DR16)</f>
        <v>7989.114698422949</v>
      </c>
      <c r="DS17" s="384"/>
      <c r="DT17" s="3"/>
      <c r="DU17" s="83"/>
      <c r="DV17" s="389">
        <f t="shared" ca="1" si="4"/>
        <v>30466.049004470115</v>
      </c>
      <c r="DW17" s="82"/>
      <c r="DX17" s="3"/>
      <c r="DY17" s="382"/>
      <c r="DZ17" s="383">
        <f ca="1">SUM(DZ12:DZ16)</f>
        <v>7718.4199999999992</v>
      </c>
      <c r="EA17" s="384"/>
      <c r="EB17" s="3"/>
      <c r="EC17" s="382"/>
      <c r="ED17" s="383">
        <f ca="1">SUM(ED12:ED16)</f>
        <v>7286.6291491076381</v>
      </c>
      <c r="EE17" s="384"/>
      <c r="EF17" s="3"/>
      <c r="EG17" s="382"/>
      <c r="EH17" s="383">
        <f ca="1">SUM(EH12:EH16)</f>
        <v>7696.6544999999987</v>
      </c>
      <c r="EI17" s="384"/>
      <c r="EJ17" s="3"/>
      <c r="EK17" s="382"/>
      <c r="EL17" s="383">
        <f ca="1">SUM(EL12:EL16)</f>
        <v>8069.0058454071777</v>
      </c>
      <c r="EM17" s="384"/>
      <c r="EN17" s="3"/>
      <c r="EO17" s="83"/>
      <c r="EP17" s="389">
        <f t="shared" ca="1" si="5"/>
        <v>30770.709494514813</v>
      </c>
      <c r="EQ17" s="82"/>
      <c r="ER17" s="3"/>
      <c r="ES17" s="382"/>
      <c r="ET17" s="383">
        <f ca="1">SUM(ET12:ET16)</f>
        <v>7795.6041999999998</v>
      </c>
      <c r="EU17" s="384"/>
      <c r="EV17" s="3"/>
      <c r="EW17" s="382"/>
      <c r="EX17" s="383">
        <f ca="1">SUM(EX12:EX16)</f>
        <v>7375.1589166885042</v>
      </c>
      <c r="EY17" s="384"/>
      <c r="EZ17" s="3"/>
      <c r="FA17" s="382"/>
      <c r="FB17" s="383">
        <f ca="1">SUM(FB12:FB16)</f>
        <v>7773.621044999999</v>
      </c>
      <c r="FC17" s="384"/>
      <c r="FD17" s="3"/>
      <c r="FE17" s="382"/>
      <c r="FF17" s="383">
        <f ca="1">SUM(FF12:FF16)</f>
        <v>8225.6022738691081</v>
      </c>
      <c r="FG17" s="384"/>
      <c r="FH17" s="3"/>
      <c r="FI17" s="83"/>
      <c r="FJ17" s="389">
        <f t="shared" ca="1" si="1"/>
        <v>31169.986435557614</v>
      </c>
      <c r="FK17" s="82"/>
      <c r="FL17" s="3"/>
      <c r="FM17" s="382"/>
      <c r="FN17" s="383">
        <f ca="1">SUM(FN12:FN16)</f>
        <v>8212.4896280769426</v>
      </c>
      <c r="FO17" s="384"/>
      <c r="FP17" s="3"/>
      <c r="FQ17" s="382"/>
      <c r="FR17" s="383">
        <f ca="1">SUM(FR12:FR16)</f>
        <v>7623.6679705571041</v>
      </c>
      <c r="FS17" s="384"/>
      <c r="FT17" s="3"/>
      <c r="FU17" s="382"/>
      <c r="FV17" s="383">
        <f ca="1">SUM(FV12:FV16)</f>
        <v>7864.6798114262128</v>
      </c>
      <c r="FW17" s="384"/>
      <c r="FX17" s="3"/>
      <c r="FY17" s="382"/>
      <c r="FZ17" s="383">
        <f ca="1">SUM(FZ12:FZ16)</f>
        <v>8221.9418029531698</v>
      </c>
      <c r="GA17" s="384"/>
      <c r="GB17" s="3"/>
      <c r="GC17" s="83"/>
      <c r="GD17" s="389">
        <f ca="1">SUM(GD12:GD16)</f>
        <v>31922.779213013429</v>
      </c>
      <c r="GE17" s="82"/>
      <c r="GF17" s="3"/>
      <c r="GG17" s="382"/>
      <c r="GH17" s="383">
        <f ca="1">SUM(GH12:GH16)</f>
        <v>8409.6999186283647</v>
      </c>
      <c r="GI17" s="384"/>
      <c r="GJ17" s="3"/>
      <c r="GK17" s="382"/>
      <c r="GL17" s="383">
        <f ca="1">SUM(GL12:GL16)</f>
        <v>7808.3251806082317</v>
      </c>
      <c r="GM17" s="384"/>
      <c r="GN17" s="3"/>
      <c r="GO17" s="382"/>
      <c r="GP17" s="383">
        <f ca="1">SUM(GP12:GP16)</f>
        <v>8055.6788865971093</v>
      </c>
      <c r="GQ17" s="384"/>
      <c r="GR17" s="3"/>
      <c r="GS17" s="382"/>
      <c r="GT17" s="383">
        <f ca="1">SUM(GT12:GT16)</f>
        <v>8421.1448421197019</v>
      </c>
      <c r="GU17" s="384"/>
      <c r="GV17" s="3"/>
      <c r="GW17" s="83"/>
      <c r="GX17" s="389">
        <f ca="1">SUM(GX12:GX16)</f>
        <v>32694.84882795341</v>
      </c>
      <c r="GY17" s="82"/>
      <c r="GZ17" s="3"/>
      <c r="HA17" s="382"/>
      <c r="HB17" s="383">
        <f ca="1">SUM(HB12:HB16)</f>
        <v>8595.2585309060069</v>
      </c>
      <c r="HC17" s="384"/>
      <c r="HD17" s="3"/>
      <c r="HE17" s="382"/>
      <c r="HF17" s="383">
        <f ca="1">SUM(HF12:HF16)</f>
        <v>7980.8772340353589</v>
      </c>
      <c r="HG17" s="384"/>
      <c r="HH17" s="3"/>
      <c r="HI17" s="382"/>
      <c r="HJ17" s="383">
        <f ca="1">SUM(HJ12:HJ16)</f>
        <v>8234.7550477254481</v>
      </c>
      <c r="HK17" s="384"/>
      <c r="HL17" s="3"/>
      <c r="HM17" s="382"/>
      <c r="HN17" s="383">
        <f ca="1">SUM(HN12:HN16)</f>
        <v>8606.4401109549181</v>
      </c>
      <c r="HO17" s="384"/>
      <c r="HP17" s="3"/>
      <c r="HQ17" s="83"/>
      <c r="HR17" s="389">
        <f ca="1">SUM(HR12:HR16)</f>
        <v>33417.330923621732</v>
      </c>
      <c r="HS17" s="82"/>
      <c r="HT17" s="3"/>
      <c r="HU17" s="382"/>
      <c r="HV17" s="383">
        <f ca="1">SUM(HV12:HV16)</f>
        <v>8768.1319808309363</v>
      </c>
      <c r="HW17" s="384"/>
      <c r="HX17" s="3"/>
      <c r="HY17" s="382"/>
      <c r="HZ17" s="383">
        <f ca="1">SUM(HZ12:HZ16)</f>
        <v>8140.272021715451</v>
      </c>
      <c r="IA17" s="384"/>
      <c r="IB17" s="3"/>
      <c r="IC17" s="382"/>
      <c r="ID17" s="383">
        <f ca="1">SUM(ID12:ID16)</f>
        <v>8400.8616340450462</v>
      </c>
      <c r="IE17" s="384"/>
      <c r="IF17" s="3"/>
      <c r="IG17" s="382"/>
      <c r="IH17" s="383">
        <f ca="1">SUM(IH12:IH16)</f>
        <v>8776.6330732208353</v>
      </c>
      <c r="II17" s="384"/>
      <c r="IJ17" s="3"/>
      <c r="IK17" s="83"/>
      <c r="IL17" s="389">
        <f ca="1">SUM(IL12:IL16)</f>
        <v>34085.898709812267</v>
      </c>
      <c r="IM17" s="82"/>
      <c r="IN17" s="3"/>
      <c r="IO17" s="382"/>
      <c r="IP17" s="383">
        <f ca="1">SUM(IP12:IP16)</f>
        <v>8857.2405212695739</v>
      </c>
      <c r="IQ17" s="384"/>
      <c r="IR17" s="3"/>
      <c r="IS17" s="382"/>
      <c r="IT17" s="383">
        <f ca="1">SUM(IT12:IT16)</f>
        <v>8221.8685095552446</v>
      </c>
      <c r="IU17" s="384"/>
      <c r="IV17" s="3"/>
      <c r="IW17" s="382"/>
      <c r="IX17" s="383">
        <f ca="1">SUM(IX12:IX16)</f>
        <v>8486.7526846041237</v>
      </c>
      <c r="IY17" s="384"/>
      <c r="IZ17" s="3"/>
      <c r="JA17" s="382"/>
      <c r="JB17" s="383">
        <f ca="1">SUM(JB12:JB16)</f>
        <v>8862.8886027776207</v>
      </c>
      <c r="JC17" s="384"/>
      <c r="JD17" s="3"/>
      <c r="JE17" s="83"/>
      <c r="JF17" s="389">
        <f ca="1">SUM(JF12:JF16)</f>
        <v>34428.750318206563</v>
      </c>
      <c r="JG17" s="82"/>
      <c r="JH17" s="3"/>
      <c r="JI17" s="382"/>
      <c r="JJ17" s="383">
        <f ca="1">SUM(JJ12:JJ16)</f>
        <v>9012.6757380069594</v>
      </c>
      <c r="JK17" s="384"/>
      <c r="JL17" s="3"/>
      <c r="JM17" s="382"/>
      <c r="JN17" s="383">
        <f ca="1">SUM(JN12:JN16)</f>
        <v>8364.9339094159968</v>
      </c>
      <c r="JO17" s="384"/>
      <c r="JP17" s="3"/>
      <c r="JQ17" s="382"/>
      <c r="JR17" s="383">
        <f ca="1">SUM(JR12:JR16)</f>
        <v>8634.843221520623</v>
      </c>
      <c r="JS17" s="384"/>
      <c r="JT17" s="3"/>
      <c r="JU17" s="382"/>
      <c r="JV17" s="383">
        <f ca="1">SUM(JV12:JV16)</f>
        <v>9015.7491190273286</v>
      </c>
      <c r="JW17" s="384"/>
      <c r="JX17" s="3"/>
      <c r="JY17" s="83"/>
      <c r="JZ17" s="389">
        <f ca="1">SUM(JZ12:JZ16)</f>
        <v>35028.201987970904</v>
      </c>
      <c r="KA17" s="82"/>
      <c r="KB17" s="3"/>
      <c r="KC17" s="382"/>
      <c r="KD17" s="383">
        <f ca="1">SUM(KD12:KD16)</f>
        <v>9171.0025631422141</v>
      </c>
      <c r="KE17" s="384"/>
      <c r="KF17" s="3"/>
      <c r="KG17" s="382"/>
      <c r="KH17" s="383">
        <f ca="1">SUM(KH12:KH16)</f>
        <v>8510.6468975706593</v>
      </c>
      <c r="KI17" s="384"/>
      <c r="KJ17" s="3"/>
      <c r="KK17" s="382"/>
      <c r="KL17" s="383">
        <f ca="1">SUM(KL12:KL16)</f>
        <v>8785.6791240076964</v>
      </c>
      <c r="KM17" s="384"/>
      <c r="KN17" s="3"/>
      <c r="KO17" s="382"/>
      <c r="KP17" s="383">
        <f ca="1">SUM(KP12:KP16)</f>
        <v>9171.4228730439681</v>
      </c>
      <c r="KQ17" s="384"/>
      <c r="KR17" s="3"/>
      <c r="KS17" s="83"/>
      <c r="KT17" s="389">
        <f ca="1">SUM(KT12:KT16)</f>
        <v>35638.751457764534</v>
      </c>
      <c r="KU17" s="82"/>
    </row>
    <row r="18" spans="1:307">
      <c r="A18" s="363" t="s">
        <v>216</v>
      </c>
      <c r="B18"/>
      <c r="C18"/>
      <c r="D18"/>
      <c r="E18"/>
      <c r="F18"/>
      <c r="H18" s="395"/>
      <c r="I18" s="618"/>
      <c r="J18" s="396"/>
      <c r="K18" s="3"/>
      <c r="L18" s="395"/>
      <c r="M18" s="620"/>
      <c r="N18" s="396"/>
      <c r="O18" s="3"/>
      <c r="P18" s="395"/>
      <c r="Q18" s="618"/>
      <c r="R18" s="396"/>
      <c r="S18" s="3"/>
      <c r="T18" s="395"/>
      <c r="U18" s="620"/>
      <c r="V18" s="396"/>
      <c r="W18" s="3"/>
      <c r="X18" s="83"/>
      <c r="Y18" s="633"/>
      <c r="Z18" s="82"/>
      <c r="AA18" s="3"/>
      <c r="AB18" s="395"/>
      <c r="AC18" s="618"/>
      <c r="AD18" s="396"/>
      <c r="AE18" s="3"/>
      <c r="AF18" s="395"/>
      <c r="AG18" s="620"/>
      <c r="AH18" s="396"/>
      <c r="AI18" s="3"/>
      <c r="AJ18" s="395"/>
      <c r="AK18" s="618"/>
      <c r="AL18" s="396"/>
      <c r="AM18" s="3"/>
      <c r="AN18" s="395"/>
      <c r="AO18" s="620"/>
      <c r="AP18" s="396"/>
      <c r="AQ18" s="3"/>
      <c r="AR18" s="83"/>
      <c r="AS18" s="633"/>
      <c r="AT18" s="82"/>
      <c r="AU18" s="3"/>
      <c r="AV18" s="395"/>
      <c r="AW18" s="618"/>
      <c r="AX18" s="396"/>
      <c r="AY18" s="3"/>
      <c r="AZ18" s="395"/>
      <c r="BA18" s="620"/>
      <c r="BB18" s="396"/>
      <c r="BC18" s="3"/>
      <c r="BD18" s="395"/>
      <c r="BE18" s="618"/>
      <c r="BF18" s="396"/>
      <c r="BG18" s="3"/>
      <c r="BH18" s="395"/>
      <c r="BI18" s="620"/>
      <c r="BJ18" s="396"/>
      <c r="BK18" s="3"/>
      <c r="BL18" s="83"/>
      <c r="BM18" s="633"/>
      <c r="BN18" s="82"/>
      <c r="BO18" s="3"/>
      <c r="BP18" s="395"/>
      <c r="BQ18" s="640"/>
      <c r="BR18" s="396"/>
      <c r="BS18" s="3"/>
      <c r="BT18" s="395"/>
      <c r="BU18" s="640"/>
      <c r="BV18" s="396"/>
      <c r="BW18" s="3"/>
      <c r="BX18" s="395"/>
      <c r="BY18" s="640"/>
      <c r="BZ18" s="396"/>
      <c r="CA18" s="3"/>
      <c r="CB18" s="395"/>
      <c r="CC18" s="640"/>
      <c r="CD18" s="396"/>
      <c r="CE18" s="3"/>
      <c r="CF18" s="83"/>
      <c r="CG18" s="648"/>
      <c r="CH18" s="82"/>
      <c r="CI18" s="3"/>
      <c r="CJ18" s="395"/>
      <c r="CK18" s="640"/>
      <c r="CL18" s="396"/>
      <c r="CM18" s="3"/>
      <c r="CN18" s="395"/>
      <c r="CO18" s="640"/>
      <c r="CP18" s="396"/>
      <c r="CQ18" s="3"/>
      <c r="CR18" s="395"/>
      <c r="CS18" s="640"/>
      <c r="CT18" s="396"/>
      <c r="CU18" s="3"/>
      <c r="CV18" s="395"/>
      <c r="CW18" s="640"/>
      <c r="CX18" s="396"/>
      <c r="CY18" s="3"/>
      <c r="CZ18" s="83"/>
      <c r="DA18" s="648"/>
      <c r="DB18" s="82"/>
      <c r="DC18" s="3"/>
      <c r="DD18" s="3"/>
      <c r="DE18" s="382"/>
      <c r="DF18" s="383"/>
      <c r="DG18" s="384"/>
      <c r="DH18" s="3"/>
      <c r="DI18" s="382"/>
      <c r="DJ18" s="383"/>
      <c r="DK18" s="384"/>
      <c r="DL18" s="3"/>
      <c r="DM18" s="382"/>
      <c r="DN18" s="383"/>
      <c r="DO18" s="384"/>
      <c r="DP18" s="3"/>
      <c r="DQ18" s="382"/>
      <c r="DR18" s="383"/>
      <c r="DS18" s="384"/>
      <c r="DT18" s="3"/>
      <c r="DU18" s="83"/>
      <c r="DV18" s="389"/>
      <c r="DW18" s="82"/>
      <c r="DX18" s="3"/>
      <c r="DY18" s="382"/>
      <c r="DZ18" s="383"/>
      <c r="EA18" s="384"/>
      <c r="EB18" s="3"/>
      <c r="EC18" s="382"/>
      <c r="ED18" s="383"/>
      <c r="EE18" s="384"/>
      <c r="EF18" s="3"/>
      <c r="EG18" s="382"/>
      <c r="EH18" s="383"/>
      <c r="EI18" s="384"/>
      <c r="EJ18" s="3"/>
      <c r="EK18" s="382"/>
      <c r="EL18" s="383"/>
      <c r="EM18" s="384"/>
      <c r="EN18" s="3"/>
      <c r="EO18" s="83"/>
      <c r="EP18" s="389"/>
      <c r="EQ18" s="82"/>
      <c r="ER18" s="3"/>
      <c r="ES18" s="382"/>
      <c r="ET18" s="383"/>
      <c r="EU18" s="384"/>
      <c r="EV18" s="3"/>
      <c r="EW18" s="382"/>
      <c r="EX18" s="383"/>
      <c r="EY18" s="384"/>
      <c r="EZ18" s="3"/>
      <c r="FA18" s="382"/>
      <c r="FB18" s="383"/>
      <c r="FC18" s="384"/>
      <c r="FD18" s="3"/>
      <c r="FE18" s="382"/>
      <c r="FF18" s="383"/>
      <c r="FG18" s="384"/>
      <c r="FH18" s="3"/>
      <c r="FI18" s="83"/>
      <c r="FJ18" s="389"/>
      <c r="FK18" s="82"/>
      <c r="FL18" s="3"/>
      <c r="FM18" s="382"/>
      <c r="FN18" s="383"/>
      <c r="FO18" s="384"/>
      <c r="FP18" s="3"/>
      <c r="FQ18" s="382"/>
      <c r="FR18" s="383"/>
      <c r="FS18" s="384"/>
      <c r="FT18" s="3"/>
      <c r="FU18" s="382"/>
      <c r="FV18" s="383"/>
      <c r="FW18" s="384"/>
      <c r="FX18" s="3"/>
      <c r="FY18" s="382"/>
      <c r="FZ18" s="383"/>
      <c r="GA18" s="384"/>
      <c r="GB18" s="3"/>
      <c r="GC18" s="83"/>
      <c r="GD18" s="389"/>
      <c r="GE18" s="82"/>
      <c r="GF18" s="3"/>
      <c r="GG18" s="382"/>
      <c r="GH18" s="383"/>
      <c r="GI18" s="384"/>
      <c r="GJ18" s="3"/>
      <c r="GK18" s="382"/>
      <c r="GL18" s="383"/>
      <c r="GM18" s="384"/>
      <c r="GN18" s="3"/>
      <c r="GO18" s="382"/>
      <c r="GP18" s="383"/>
      <c r="GQ18" s="384"/>
      <c r="GR18" s="3"/>
      <c r="GS18" s="382"/>
      <c r="GT18" s="383"/>
      <c r="GU18" s="384"/>
      <c r="GV18" s="3"/>
      <c r="GW18" s="83"/>
      <c r="GX18" s="389"/>
      <c r="GY18" s="82"/>
      <c r="GZ18" s="3"/>
      <c r="HA18" s="382"/>
      <c r="HB18" s="383"/>
      <c r="HC18" s="384"/>
      <c r="HD18" s="3"/>
      <c r="HE18" s="382"/>
      <c r="HF18" s="383"/>
      <c r="HG18" s="384"/>
      <c r="HH18" s="3"/>
      <c r="HI18" s="382"/>
      <c r="HJ18" s="383"/>
      <c r="HK18" s="384"/>
      <c r="HL18" s="3"/>
      <c r="HM18" s="382"/>
      <c r="HN18" s="383"/>
      <c r="HO18" s="384"/>
      <c r="HP18" s="3"/>
      <c r="HQ18" s="83"/>
      <c r="HR18" s="389"/>
      <c r="HS18" s="82"/>
      <c r="HT18" s="3"/>
      <c r="HU18" s="382"/>
      <c r="HV18" s="383"/>
      <c r="HW18" s="384"/>
      <c r="HX18" s="3"/>
      <c r="HY18" s="382"/>
      <c r="HZ18" s="383"/>
      <c r="IA18" s="384"/>
      <c r="IB18" s="3"/>
      <c r="IC18" s="382"/>
      <c r="ID18" s="383"/>
      <c r="IE18" s="384"/>
      <c r="IF18" s="3"/>
      <c r="IG18" s="382"/>
      <c r="IH18" s="383"/>
      <c r="II18" s="384"/>
      <c r="IJ18" s="3"/>
      <c r="IK18" s="83"/>
      <c r="IL18" s="389"/>
      <c r="IM18" s="82"/>
      <c r="IN18" s="3"/>
      <c r="IO18" s="382"/>
      <c r="IP18" s="383"/>
      <c r="IQ18" s="384"/>
      <c r="IR18" s="3"/>
      <c r="IS18" s="382"/>
      <c r="IT18" s="383"/>
      <c r="IU18" s="384"/>
      <c r="IV18" s="3"/>
      <c r="IW18" s="382"/>
      <c r="IX18" s="383"/>
      <c r="IY18" s="384"/>
      <c r="IZ18" s="3"/>
      <c r="JA18" s="382"/>
      <c r="JB18" s="383"/>
      <c r="JC18" s="384"/>
      <c r="JD18" s="3"/>
      <c r="JE18" s="83"/>
      <c r="JF18" s="389"/>
      <c r="JG18" s="82"/>
      <c r="JH18" s="3"/>
      <c r="JI18" s="382"/>
      <c r="JJ18" s="383"/>
      <c r="JK18" s="384"/>
      <c r="JL18" s="3"/>
      <c r="JM18" s="382"/>
      <c r="JN18" s="383"/>
      <c r="JO18" s="384"/>
      <c r="JP18" s="3"/>
      <c r="JQ18" s="382"/>
      <c r="JR18" s="383"/>
      <c r="JS18" s="384"/>
      <c r="JT18" s="3"/>
      <c r="JU18" s="382"/>
      <c r="JV18" s="383"/>
      <c r="JW18" s="384"/>
      <c r="JX18" s="3"/>
      <c r="JY18" s="83"/>
      <c r="JZ18" s="389"/>
      <c r="KA18" s="82"/>
      <c r="KB18" s="3"/>
      <c r="KC18" s="382"/>
      <c r="KD18" s="383"/>
      <c r="KE18" s="384"/>
      <c r="KF18" s="3"/>
      <c r="KG18" s="382"/>
      <c r="KH18" s="383"/>
      <c r="KI18" s="384"/>
      <c r="KJ18" s="3"/>
      <c r="KK18" s="382"/>
      <c r="KL18" s="383"/>
      <c r="KM18" s="384"/>
      <c r="KN18" s="3"/>
      <c r="KO18" s="382"/>
      <c r="KP18" s="383"/>
      <c r="KQ18" s="384"/>
      <c r="KR18" s="3"/>
      <c r="KS18" s="83"/>
      <c r="KT18" s="389"/>
      <c r="KU18" s="82"/>
    </row>
    <row r="19" spans="1:307">
      <c r="A19" s="365"/>
      <c r="B19" s="7" t="s">
        <v>265</v>
      </c>
      <c r="C19"/>
      <c r="D19"/>
      <c r="E19"/>
      <c r="F19"/>
      <c r="H19" s="395"/>
      <c r="I19" s="620">
        <f>I211</f>
        <v>949</v>
      </c>
      <c r="J19" s="396"/>
      <c r="K19" s="3"/>
      <c r="L19" s="395"/>
      <c r="M19" s="620">
        <f>M211</f>
        <v>990</v>
      </c>
      <c r="N19" s="396"/>
      <c r="O19" s="3"/>
      <c r="P19" s="395"/>
      <c r="Q19" s="620">
        <f>Q211</f>
        <v>973</v>
      </c>
      <c r="R19" s="396"/>
      <c r="S19" s="3"/>
      <c r="T19" s="395"/>
      <c r="U19" s="620">
        <f>U211</f>
        <v>1088</v>
      </c>
      <c r="V19" s="396"/>
      <c r="W19" s="3"/>
      <c r="X19" s="83"/>
      <c r="Y19" s="633">
        <f t="shared" si="2"/>
        <v>4000</v>
      </c>
      <c r="Z19" s="82"/>
      <c r="AA19" s="3"/>
      <c r="AB19" s="395"/>
      <c r="AC19" s="620">
        <f>AC211</f>
        <v>1115</v>
      </c>
      <c r="AD19" s="396"/>
      <c r="AE19" s="3"/>
      <c r="AF19" s="395"/>
      <c r="AG19" s="620">
        <f>AG211</f>
        <v>1019</v>
      </c>
      <c r="AH19" s="396"/>
      <c r="AI19" s="3"/>
      <c r="AJ19" s="395"/>
      <c r="AK19" s="620">
        <f>AK211</f>
        <v>1069</v>
      </c>
      <c r="AL19" s="396"/>
      <c r="AM19" s="3"/>
      <c r="AN19" s="395"/>
      <c r="AO19" s="620">
        <f>AO211</f>
        <v>1149</v>
      </c>
      <c r="AP19" s="396"/>
      <c r="AQ19" s="3"/>
      <c r="AR19" s="83"/>
      <c r="AS19" s="633">
        <f t="shared" si="3"/>
        <v>4352</v>
      </c>
      <c r="AT19" s="82"/>
      <c r="AU19" s="3"/>
      <c r="AV19" s="395"/>
      <c r="AW19" s="620">
        <f>AW211</f>
        <v>1081</v>
      </c>
      <c r="AX19" s="396"/>
      <c r="AY19" s="3"/>
      <c r="AZ19" s="395"/>
      <c r="BA19" s="620">
        <f>BA211</f>
        <v>1062</v>
      </c>
      <c r="BB19" s="396"/>
      <c r="BC19" s="3"/>
      <c r="BD19" s="395"/>
      <c r="BE19" s="620">
        <f>BE211</f>
        <v>1022</v>
      </c>
      <c r="BF19" s="396"/>
      <c r="BG19" s="3"/>
      <c r="BH19" s="395"/>
      <c r="BI19" s="620">
        <f>BI211</f>
        <v>1113</v>
      </c>
      <c r="BJ19" s="396"/>
      <c r="BK19" s="3"/>
      <c r="BL19" s="83"/>
      <c r="BM19" s="633">
        <f>SUM(BI19,BE19,BA19,AW19)</f>
        <v>4278</v>
      </c>
      <c r="BN19" s="82"/>
      <c r="BO19" s="3"/>
      <c r="BP19" s="395"/>
      <c r="BQ19" s="639">
        <f ca="1">BQ65*$CG19</f>
        <v>1116.228755376344</v>
      </c>
      <c r="BR19" s="577"/>
      <c r="BS19" s="375"/>
      <c r="BT19" s="395"/>
      <c r="BU19" s="639">
        <f ca="1">BU65*$CG19</f>
        <v>1091.9185291023844</v>
      </c>
      <c r="BV19" s="577"/>
      <c r="BW19" s="375"/>
      <c r="BX19" s="395"/>
      <c r="BY19" s="639">
        <f ca="1">BY65*$CG19</f>
        <v>1088.7601843151006</v>
      </c>
      <c r="BZ19" s="577"/>
      <c r="CA19" s="375"/>
      <c r="CB19" s="395"/>
      <c r="CC19" s="639">
        <f ca="1">CC65*$CG19</f>
        <v>1191.0925312061711</v>
      </c>
      <c r="CD19" s="577"/>
      <c r="CE19" s="3"/>
      <c r="CF19" s="83"/>
      <c r="CG19" s="644">
        <f ca="1">'Revenue Regression FY18, FY19'!G20</f>
        <v>4488</v>
      </c>
      <c r="CH19" s="645"/>
      <c r="CI19" s="3"/>
      <c r="CJ19" s="395"/>
      <c r="CK19" s="639">
        <f ca="1">CK65*DA19</f>
        <v>1150.8000113917878</v>
      </c>
      <c r="CL19" s="577"/>
      <c r="CM19" s="375"/>
      <c r="CN19" s="395"/>
      <c r="CO19" s="639">
        <f ca="1">CO65*DA19</f>
        <v>1125.7368614431223</v>
      </c>
      <c r="CP19" s="577"/>
      <c r="CQ19" s="375"/>
      <c r="CR19" s="395"/>
      <c r="CS19" s="639">
        <f ca="1">CS65*DA19</f>
        <v>1122.4806980450023</v>
      </c>
      <c r="CT19" s="577"/>
      <c r="CU19" s="375"/>
      <c r="CV19" s="395"/>
      <c r="CW19" s="639">
        <f ca="1">CW65*DA19</f>
        <v>1227.9824291200878</v>
      </c>
      <c r="CX19" s="577"/>
      <c r="CY19" s="3"/>
      <c r="CZ19" s="83"/>
      <c r="DA19" s="644">
        <f ca="1">'Revenue Regression FY18, FY19'!H20</f>
        <v>4627</v>
      </c>
      <c r="DB19" s="645"/>
      <c r="DC19" s="3"/>
      <c r="DD19" s="3"/>
      <c r="DE19" s="382"/>
      <c r="DF19" s="383">
        <f ca="1">CK19+DF110</f>
        <v>1150.8000113917878</v>
      </c>
      <c r="DG19" s="384"/>
      <c r="DH19" s="3"/>
      <c r="DI19" s="382"/>
      <c r="DJ19" s="383">
        <f ca="1">CO19*(1+DJ42)</f>
        <v>1148.2515986719848</v>
      </c>
      <c r="DK19" s="384"/>
      <c r="DL19" s="3"/>
      <c r="DM19" s="382"/>
      <c r="DN19" s="383">
        <f ca="1">CS19*(1+DN42)</f>
        <v>1133.7055050254523</v>
      </c>
      <c r="DO19" s="384"/>
      <c r="DP19" s="3"/>
      <c r="DQ19" s="382"/>
      <c r="DR19" s="383">
        <f ca="1">CW19*(1+DR42)</f>
        <v>1264.8219019936905</v>
      </c>
      <c r="DS19" s="384"/>
      <c r="DT19" s="3"/>
      <c r="DU19" s="83"/>
      <c r="DV19" s="389">
        <f t="shared" ca="1" si="4"/>
        <v>4697.579017082915</v>
      </c>
      <c r="DW19" s="82"/>
      <c r="DX19" s="3"/>
      <c r="DY19" s="382"/>
      <c r="DZ19" s="383">
        <f ca="1">DF19*(1+DZ42)</f>
        <v>1173.8160116196236</v>
      </c>
      <c r="EA19" s="384"/>
      <c r="EB19" s="3"/>
      <c r="EC19" s="382"/>
      <c r="ED19" s="383">
        <f ca="1">DJ19*(1+ED42)</f>
        <v>1171.2166306454244</v>
      </c>
      <c r="EE19" s="384"/>
      <c r="EF19" s="3"/>
      <c r="EG19" s="382"/>
      <c r="EH19" s="383">
        <f ca="1">DN19*(1+EH42)</f>
        <v>1145.0425600757069</v>
      </c>
      <c r="EI19" s="384"/>
      <c r="EJ19" s="3"/>
      <c r="EK19" s="382"/>
      <c r="EL19" s="383">
        <f ca="1">DR19*(1+EL42)</f>
        <v>1302.7665590535012</v>
      </c>
      <c r="EM19" s="384"/>
      <c r="EN19" s="3"/>
      <c r="EO19" s="83"/>
      <c r="EP19" s="389">
        <f t="shared" ca="1" si="5"/>
        <v>4792.8417613942565</v>
      </c>
      <c r="EQ19" s="82"/>
      <c r="ER19" s="3"/>
      <c r="ES19" s="382"/>
      <c r="ET19" s="383">
        <f ca="1">DZ19*(1+ET42)</f>
        <v>1197.2923318520161</v>
      </c>
      <c r="EU19" s="384"/>
      <c r="EV19" s="3"/>
      <c r="EW19" s="382"/>
      <c r="EX19" s="383">
        <f ca="1">ED19*(1+EX42)</f>
        <v>1194.6409632583329</v>
      </c>
      <c r="EY19" s="384"/>
      <c r="EZ19" s="3"/>
      <c r="FA19" s="382"/>
      <c r="FB19" s="383">
        <f ca="1">EH19*(1+FB42)</f>
        <v>1156.4929856764641</v>
      </c>
      <c r="FC19" s="384"/>
      <c r="FD19" s="3"/>
      <c r="FE19" s="382"/>
      <c r="FF19" s="383">
        <f ca="1">EL19*(1+FF42)</f>
        <v>1341.8495558251063</v>
      </c>
      <c r="FG19" s="384"/>
      <c r="FH19" s="3"/>
      <c r="FI19" s="83"/>
      <c r="FJ19" s="389">
        <f ca="1">SUM(ET19:FF19)</f>
        <v>4890.2758366119187</v>
      </c>
      <c r="FK19" s="82"/>
      <c r="FL19" s="3"/>
      <c r="FM19" s="382"/>
      <c r="FN19" s="383">
        <f ca="1">GD19*FN65</f>
        <v>1252.7688292925091</v>
      </c>
      <c r="FO19" s="384"/>
      <c r="FP19" s="3"/>
      <c r="FQ19" s="382"/>
      <c r="FR19" s="383">
        <f ca="1">GD19*FR65</f>
        <v>1225.4849114016856</v>
      </c>
      <c r="FS19" s="384"/>
      <c r="FT19" s="3"/>
      <c r="FU19" s="382"/>
      <c r="FV19" s="383">
        <f ca="1">GD19*FV65</f>
        <v>1221.940229469232</v>
      </c>
      <c r="FW19" s="384"/>
      <c r="FX19" s="3"/>
      <c r="FY19" s="382"/>
      <c r="FZ19" s="383">
        <f ca="1">GD19*FZ65</f>
        <v>1336.7901415468493</v>
      </c>
      <c r="GA19" s="384"/>
      <c r="GB19" s="3"/>
      <c r="GC19" s="83"/>
      <c r="GD19" s="389">
        <f ca="1">FJ19*(1+GD42)</f>
        <v>5036.984111710276</v>
      </c>
      <c r="GE19" s="82"/>
      <c r="GF19" s="3"/>
      <c r="GG19" s="382"/>
      <c r="GH19" s="383">
        <f ca="1">GX19*GH65</f>
        <v>1290.3518941712846</v>
      </c>
      <c r="GI19" s="384"/>
      <c r="GJ19" s="3"/>
      <c r="GK19" s="382"/>
      <c r="GL19" s="383">
        <f ca="1">GX19*GL65</f>
        <v>1262.2494587437363</v>
      </c>
      <c r="GM19" s="384"/>
      <c r="GN19" s="3"/>
      <c r="GO19" s="382"/>
      <c r="GP19" s="383">
        <f ca="1">GX19*GP65</f>
        <v>1258.5984363533091</v>
      </c>
      <c r="GQ19" s="384"/>
      <c r="GR19" s="3"/>
      <c r="GS19" s="382"/>
      <c r="GT19" s="383">
        <f ca="1">GX19*GT65</f>
        <v>1376.893845793255</v>
      </c>
      <c r="GU19" s="384"/>
      <c r="GV19" s="3"/>
      <c r="GW19" s="83"/>
      <c r="GX19" s="389">
        <f ca="1">GD19*(1+GX42)</f>
        <v>5188.0936350615848</v>
      </c>
      <c r="GY19" s="82"/>
      <c r="GZ19" s="3"/>
      <c r="HA19" s="382"/>
      <c r="HB19" s="383">
        <f ca="1">HR19*HB65</f>
        <v>1316.1589320547102</v>
      </c>
      <c r="HC19" s="384"/>
      <c r="HD19" s="3"/>
      <c r="HE19" s="382"/>
      <c r="HF19" s="383">
        <f ca="1">HR19*HF65</f>
        <v>1287.4944479186108</v>
      </c>
      <c r="HG19" s="384"/>
      <c r="HH19" s="3"/>
      <c r="HI19" s="382"/>
      <c r="HJ19" s="383">
        <f ca="1">HR19*HJ65</f>
        <v>1283.7704050803752</v>
      </c>
      <c r="HK19" s="384"/>
      <c r="HL19" s="3"/>
      <c r="HM19" s="382"/>
      <c r="HN19" s="383">
        <f ca="1">HR19*HN65</f>
        <v>1404.4317227091201</v>
      </c>
      <c r="HO19" s="384"/>
      <c r="HP19" s="3"/>
      <c r="HQ19" s="83"/>
      <c r="HR19" s="389">
        <f ca="1">GX19*(1+HR42)</f>
        <v>5291.8555077628162</v>
      </c>
      <c r="HS19" s="82"/>
      <c r="HT19" s="3"/>
      <c r="HU19" s="382"/>
      <c r="HV19" s="383">
        <f ca="1">IL19*HV65</f>
        <v>1329.3205213752574</v>
      </c>
      <c r="HW19" s="384"/>
      <c r="HX19" s="3"/>
      <c r="HY19" s="382"/>
      <c r="HZ19" s="383">
        <f ca="1">IL19*HZ65</f>
        <v>1300.3693923977971</v>
      </c>
      <c r="IA19" s="384"/>
      <c r="IB19" s="3"/>
      <c r="IC19" s="382"/>
      <c r="ID19" s="383">
        <f ca="1">IL19*ID65</f>
        <v>1296.6081091311789</v>
      </c>
      <c r="IE19" s="384"/>
      <c r="IF19" s="3"/>
      <c r="IG19" s="382"/>
      <c r="IH19" s="383">
        <f ca="1">IL19*IH65</f>
        <v>1418.4760399362112</v>
      </c>
      <c r="II19" s="384"/>
      <c r="IJ19" s="3"/>
      <c r="IK19" s="83"/>
      <c r="IL19" s="389">
        <f ca="1">HR19*(1+IL42)</f>
        <v>5344.7740628404445</v>
      </c>
      <c r="IM19" s="82"/>
      <c r="IN19" s="3"/>
      <c r="IO19" s="382"/>
      <c r="IP19" s="383">
        <f ca="1">JF19*IP65</f>
        <v>1342.6137265890097</v>
      </c>
      <c r="IQ19" s="384"/>
      <c r="IR19" s="3"/>
      <c r="IS19" s="382"/>
      <c r="IT19" s="383">
        <f ca="1">JF19*IT65</f>
        <v>1313.373086321775</v>
      </c>
      <c r="IU19" s="384"/>
      <c r="IV19" s="3"/>
      <c r="IW19" s="382"/>
      <c r="IX19" s="383">
        <f ca="1">JF19*IX65</f>
        <v>1309.5741902224906</v>
      </c>
      <c r="IY19" s="384"/>
      <c r="IZ19" s="3"/>
      <c r="JA19" s="382"/>
      <c r="JB19" s="383">
        <f ca="1">JF19*JB65</f>
        <v>1432.6608003355732</v>
      </c>
      <c r="JC19" s="384"/>
      <c r="JD19" s="3"/>
      <c r="JE19" s="83"/>
      <c r="JF19" s="389">
        <f ca="1">IL19*(1+JF42)</f>
        <v>5398.2218034688485</v>
      </c>
      <c r="JG19" s="82"/>
      <c r="JH19" s="3"/>
      <c r="JI19" s="382"/>
      <c r="JJ19" s="383">
        <f ca="1">JZ19*JJ65</f>
        <v>1369.46600112079</v>
      </c>
      <c r="JK19" s="384"/>
      <c r="JL19" s="3"/>
      <c r="JM19" s="382"/>
      <c r="JN19" s="383">
        <f ca="1">JZ19*JN65</f>
        <v>1339.6405480482106</v>
      </c>
      <c r="JO19" s="384"/>
      <c r="JP19" s="3"/>
      <c r="JQ19" s="382"/>
      <c r="JR19" s="383">
        <f ca="1">JZ19*JR65</f>
        <v>1335.7656740269406</v>
      </c>
      <c r="JS19" s="384"/>
      <c r="JT19" s="3"/>
      <c r="JU19" s="382"/>
      <c r="JV19" s="383">
        <f ca="1">JZ19*JV65</f>
        <v>1461.314016342285</v>
      </c>
      <c r="JW19" s="384"/>
      <c r="JX19" s="3"/>
      <c r="JY19" s="83"/>
      <c r="JZ19" s="389">
        <f ca="1">JF19*(1+JZ42)</f>
        <v>5506.1862395382259</v>
      </c>
      <c r="KA19" s="82"/>
      <c r="KB19" s="3"/>
      <c r="KC19" s="382"/>
      <c r="KD19" s="383">
        <f ca="1">KT19*KD65</f>
        <v>1396.8553211432059</v>
      </c>
      <c r="KE19" s="384"/>
      <c r="KF19" s="3"/>
      <c r="KG19" s="382"/>
      <c r="KH19" s="383">
        <f ca="1">KT19*KH65</f>
        <v>1366.4333590091749</v>
      </c>
      <c r="KI19" s="384"/>
      <c r="KJ19" s="3"/>
      <c r="KK19" s="382"/>
      <c r="KL19" s="383">
        <f ca="1">KT19*KL65</f>
        <v>1362.4809875074795</v>
      </c>
      <c r="KM19" s="384"/>
      <c r="KN19" s="3"/>
      <c r="KO19" s="382"/>
      <c r="KP19" s="383">
        <f ca="1">KT19*KP65</f>
        <v>1490.5402966691306</v>
      </c>
      <c r="KQ19" s="384"/>
      <c r="KR19" s="3"/>
      <c r="KS19" s="83"/>
      <c r="KT19" s="389">
        <f ca="1">JZ19*(1+KT42)</f>
        <v>5616.3099643289906</v>
      </c>
      <c r="KU19" s="82"/>
    </row>
    <row r="20" spans="1:307">
      <c r="A20" s="365"/>
      <c r="B20" s="7" t="s">
        <v>76</v>
      </c>
      <c r="C20"/>
      <c r="D20"/>
      <c r="E20"/>
      <c r="F20"/>
      <c r="H20" s="395"/>
      <c r="I20" s="621">
        <f>I200-I19</f>
        <v>17</v>
      </c>
      <c r="J20" s="396"/>
      <c r="K20" s="3"/>
      <c r="L20" s="395"/>
      <c r="M20" s="621">
        <f>M200-M19</f>
        <v>12</v>
      </c>
      <c r="N20" s="396"/>
      <c r="O20" s="3"/>
      <c r="P20" s="395"/>
      <c r="Q20" s="621">
        <f>Q200-Q19</f>
        <v>12</v>
      </c>
      <c r="R20" s="396"/>
      <c r="S20" s="3"/>
      <c r="T20" s="395"/>
      <c r="U20" s="621">
        <f>U200-U19</f>
        <v>13</v>
      </c>
      <c r="V20" s="396"/>
      <c r="W20" s="3"/>
      <c r="X20" s="83"/>
      <c r="Y20" s="635">
        <f t="shared" si="2"/>
        <v>54</v>
      </c>
      <c r="Z20" s="82"/>
      <c r="AA20" s="3"/>
      <c r="AB20" s="395"/>
      <c r="AC20" s="621">
        <f>AC200-AC19</f>
        <v>16</v>
      </c>
      <c r="AD20" s="396"/>
      <c r="AE20" s="3"/>
      <c r="AF20" s="395"/>
      <c r="AG20" s="621">
        <f>AG200-AG19</f>
        <v>12</v>
      </c>
      <c r="AH20" s="396"/>
      <c r="AI20" s="3"/>
      <c r="AJ20" s="395"/>
      <c r="AK20" s="621">
        <f>AK200-AK19</f>
        <v>18</v>
      </c>
      <c r="AL20" s="396"/>
      <c r="AM20" s="3"/>
      <c r="AN20" s="395"/>
      <c r="AO20" s="621">
        <f>AO200-AO19</f>
        <v>40</v>
      </c>
      <c r="AP20" s="396"/>
      <c r="AQ20" s="3"/>
      <c r="AR20" s="83"/>
      <c r="AS20" s="635">
        <f t="shared" si="3"/>
        <v>86</v>
      </c>
      <c r="AT20" s="82"/>
      <c r="AU20" s="3"/>
      <c r="AV20" s="395"/>
      <c r="AW20" s="621">
        <f>AW200-AW19</f>
        <v>55</v>
      </c>
      <c r="AX20" s="396"/>
      <c r="AY20" s="3"/>
      <c r="AZ20" s="395"/>
      <c r="BA20" s="621">
        <f>BA200-BA19</f>
        <v>55</v>
      </c>
      <c r="BB20" s="396"/>
      <c r="BC20" s="3"/>
      <c r="BD20" s="395"/>
      <c r="BE20" s="621">
        <f>BE200-BE19</f>
        <v>78</v>
      </c>
      <c r="BF20" s="396"/>
      <c r="BG20" s="3"/>
      <c r="BH20" s="395"/>
      <c r="BI20" s="621">
        <f>BI200-BI19</f>
        <v>103</v>
      </c>
      <c r="BJ20" s="396"/>
      <c r="BK20" s="3"/>
      <c r="BL20" s="83"/>
      <c r="BM20" s="635">
        <f>SUM(BI20,BE20,BA20,AW20)</f>
        <v>291</v>
      </c>
      <c r="BN20" s="82"/>
      <c r="BO20" s="3"/>
      <c r="BP20" s="395"/>
      <c r="BQ20" s="641">
        <f ca="1">BQ21-BQ19</f>
        <v>86.771244623656003</v>
      </c>
      <c r="BR20" s="581"/>
      <c r="BS20" s="582"/>
      <c r="BT20" s="395"/>
      <c r="BU20" s="641">
        <f ca="1">BU21-BU19</f>
        <v>92.081470897615645</v>
      </c>
      <c r="BV20" s="581"/>
      <c r="BW20" s="582"/>
      <c r="BX20" s="395"/>
      <c r="BY20" s="641">
        <f ca="1">BY21-BY19</f>
        <v>221.23981568489944</v>
      </c>
      <c r="BZ20" s="581"/>
      <c r="CA20" s="582"/>
      <c r="CB20" s="395"/>
      <c r="CC20" s="641">
        <f ca="1">CC21-CC19</f>
        <v>147.90746879382891</v>
      </c>
      <c r="CD20" s="581"/>
      <c r="CE20" s="3"/>
      <c r="CF20" s="83"/>
      <c r="CG20" s="646">
        <f ca="1">'Revenue Regression FY18, FY19'!G21</f>
        <v>548</v>
      </c>
      <c r="CH20" s="647"/>
      <c r="CI20" s="3"/>
      <c r="CJ20" s="395"/>
      <c r="CK20" s="641">
        <f ca="1">CK21-CK19</f>
        <v>268.19998860821215</v>
      </c>
      <c r="CL20" s="581"/>
      <c r="CM20" s="582"/>
      <c r="CN20" s="395"/>
      <c r="CO20" s="641">
        <f ca="1">CO21-CO19</f>
        <v>339.26313855687772</v>
      </c>
      <c r="CP20" s="581"/>
      <c r="CQ20" s="582"/>
      <c r="CR20" s="395"/>
      <c r="CS20" s="641">
        <f ca="1">CS21-CS19</f>
        <v>308.51930195499767</v>
      </c>
      <c r="CT20" s="581"/>
      <c r="CU20" s="582"/>
      <c r="CV20" s="395"/>
      <c r="CW20" s="641">
        <f ca="1">CW21-CW19</f>
        <v>259.01757087991223</v>
      </c>
      <c r="CX20" s="581"/>
      <c r="CY20" s="3"/>
      <c r="CZ20" s="83"/>
      <c r="DA20" s="646">
        <f ca="1">'Revenue Regression FY18, FY19'!H21</f>
        <v>1175</v>
      </c>
      <c r="DB20" s="647"/>
      <c r="DC20" s="3"/>
      <c r="DD20" s="3"/>
      <c r="DE20" s="382"/>
      <c r="DF20" s="585">
        <f ca="1">CK20+DF111</f>
        <v>268.19998860821215</v>
      </c>
      <c r="DG20" s="384"/>
      <c r="DH20" s="3"/>
      <c r="DI20" s="382"/>
      <c r="DJ20" s="585">
        <f ca="1">CO20*(1+DJ43)</f>
        <v>346.0484013280153</v>
      </c>
      <c r="DK20" s="384"/>
      <c r="DL20" s="3"/>
      <c r="DM20" s="382"/>
      <c r="DN20" s="585">
        <f ca="1">CS20*(1+DN43)</f>
        <v>311.60449497454766</v>
      </c>
      <c r="DO20" s="384"/>
      <c r="DP20" s="3"/>
      <c r="DQ20" s="382"/>
      <c r="DR20" s="585">
        <f ca="1">CW20*(1+DR43)</f>
        <v>266.78809800630961</v>
      </c>
      <c r="DS20" s="384"/>
      <c r="DT20" s="3"/>
      <c r="DU20" s="83"/>
      <c r="DV20" s="573">
        <f t="shared" ca="1" si="4"/>
        <v>1192.6409829170848</v>
      </c>
      <c r="DW20" s="82"/>
      <c r="DX20" s="3"/>
      <c r="DY20" s="382"/>
      <c r="DZ20" s="585">
        <f ca="1">DF20*(1+DZ43)</f>
        <v>273.56398838037637</v>
      </c>
      <c r="EA20" s="384"/>
      <c r="EB20" s="3"/>
      <c r="EC20" s="382"/>
      <c r="ED20" s="585">
        <f ca="1">DJ20*(1+ED43)</f>
        <v>352.96936935457563</v>
      </c>
      <c r="EE20" s="384"/>
      <c r="EF20" s="3"/>
      <c r="EG20" s="382"/>
      <c r="EH20" s="585">
        <f ca="1">DN20*(1+EH43)</f>
        <v>314.72053992429312</v>
      </c>
      <c r="EI20" s="384"/>
      <c r="EJ20" s="3"/>
      <c r="EK20" s="382"/>
      <c r="EL20" s="585">
        <f ca="1">DR20*(1+EL43)</f>
        <v>274.79174094649892</v>
      </c>
      <c r="EM20" s="384"/>
      <c r="EN20" s="3"/>
      <c r="EO20" s="83"/>
      <c r="EP20" s="573">
        <f t="shared" ca="1" si="5"/>
        <v>1216.045638605744</v>
      </c>
      <c r="EQ20" s="82"/>
      <c r="ER20" s="3"/>
      <c r="ES20" s="382"/>
      <c r="ET20" s="585">
        <f ca="1">DZ20*(1+ET43)</f>
        <v>279.03526814798391</v>
      </c>
      <c r="EU20" s="384"/>
      <c r="EV20" s="3"/>
      <c r="EW20" s="382"/>
      <c r="EX20" s="585">
        <f ca="1">ED20*(1+EX43)</f>
        <v>360.02875674166717</v>
      </c>
      <c r="EY20" s="384"/>
      <c r="EZ20" s="3"/>
      <c r="FA20" s="382"/>
      <c r="FB20" s="585">
        <f ca="1">EH20*(1+FB43)</f>
        <v>317.86774532353604</v>
      </c>
      <c r="FC20" s="384"/>
      <c r="FD20" s="3"/>
      <c r="FE20" s="382"/>
      <c r="FF20" s="585">
        <f ca="1">EL20*(1+FF43)</f>
        <v>283.03549317489387</v>
      </c>
      <c r="FG20" s="384"/>
      <c r="FH20" s="3"/>
      <c r="FI20" s="83"/>
      <c r="FJ20" s="573">
        <f ca="1">SUM(ET20:FF20)</f>
        <v>1239.9672633880809</v>
      </c>
      <c r="FK20" s="82"/>
      <c r="FL20" s="3"/>
      <c r="FM20" s="382"/>
      <c r="FN20" s="585">
        <f ca="1">GD20*FN66</f>
        <v>293.69067126200383</v>
      </c>
      <c r="FO20" s="384"/>
      <c r="FP20" s="3"/>
      <c r="FQ20" s="382"/>
      <c r="FR20" s="585">
        <f ca="1">GD20*FR66</f>
        <v>234.4709312596236</v>
      </c>
      <c r="FS20" s="384"/>
      <c r="FT20" s="3"/>
      <c r="FU20" s="382"/>
      <c r="FV20" s="585">
        <f ca="1">GD20*FV66</f>
        <v>297.82061067999882</v>
      </c>
      <c r="FW20" s="384"/>
      <c r="FX20" s="3"/>
      <c r="FY20" s="382"/>
      <c r="FZ20" s="585">
        <f ca="1">GD20*FZ66</f>
        <v>451.18406808809715</v>
      </c>
      <c r="GA20" s="384"/>
      <c r="GB20" s="3"/>
      <c r="GC20" s="83"/>
      <c r="GD20" s="573">
        <f ca="1">FJ20*(1+GD43)</f>
        <v>1277.1662812897234</v>
      </c>
      <c r="GE20" s="82"/>
      <c r="GF20" s="3"/>
      <c r="GG20" s="382"/>
      <c r="GH20" s="585">
        <f ca="1">GX20*GH66</f>
        <v>302.50139139986391</v>
      </c>
      <c r="GI20" s="384"/>
      <c r="GJ20" s="3"/>
      <c r="GK20" s="382"/>
      <c r="GL20" s="585">
        <f ca="1">GX20*GL66</f>
        <v>241.50505919741229</v>
      </c>
      <c r="GM20" s="384"/>
      <c r="GN20" s="3"/>
      <c r="GO20" s="382"/>
      <c r="GP20" s="585">
        <f ca="1">GX20*GP66</f>
        <v>306.7552290003988</v>
      </c>
      <c r="GQ20" s="384"/>
      <c r="GR20" s="3"/>
      <c r="GS20" s="382"/>
      <c r="GT20" s="585">
        <f ca="1">GX20*GT66</f>
        <v>464.71959013074007</v>
      </c>
      <c r="GU20" s="384"/>
      <c r="GV20" s="3"/>
      <c r="GW20" s="83"/>
      <c r="GX20" s="573">
        <f ca="1">GD20*(1+GX43)</f>
        <v>1315.4812697284151</v>
      </c>
      <c r="GY20" s="82"/>
      <c r="GZ20" s="3"/>
      <c r="HA20" s="382"/>
      <c r="HB20" s="585">
        <f ca="1">HR20*HB66</f>
        <v>308.55141922786117</v>
      </c>
      <c r="HC20" s="384"/>
      <c r="HD20" s="3"/>
      <c r="HE20" s="382"/>
      <c r="HF20" s="585">
        <f ca="1">HR20*HF66</f>
        <v>246.33516038136054</v>
      </c>
      <c r="HG20" s="384"/>
      <c r="HH20" s="3"/>
      <c r="HI20" s="382"/>
      <c r="HJ20" s="585">
        <f ca="1">HR20*HJ66</f>
        <v>312.89033358040672</v>
      </c>
      <c r="HK20" s="384"/>
      <c r="HL20" s="3"/>
      <c r="HM20" s="382"/>
      <c r="HN20" s="585">
        <f ca="1">HR20*HN66</f>
        <v>474.01398193335484</v>
      </c>
      <c r="HO20" s="384"/>
      <c r="HP20" s="3"/>
      <c r="HQ20" s="83"/>
      <c r="HR20" s="573">
        <f ca="1">GX20*(1+HR43)</f>
        <v>1341.7908951229833</v>
      </c>
      <c r="HS20" s="82"/>
      <c r="HT20" s="3"/>
      <c r="HU20" s="382"/>
      <c r="HV20" s="585">
        <f ca="1">IL20*HV66</f>
        <v>311.63693342013983</v>
      </c>
      <c r="HW20" s="384"/>
      <c r="HX20" s="3"/>
      <c r="HY20" s="382"/>
      <c r="HZ20" s="585">
        <f ca="1">IL20*HZ66</f>
        <v>248.79851198517417</v>
      </c>
      <c r="IA20" s="384"/>
      <c r="IB20" s="3"/>
      <c r="IC20" s="382"/>
      <c r="ID20" s="585">
        <f ca="1">IL20*ID66</f>
        <v>316.01923691621084</v>
      </c>
      <c r="IE20" s="384"/>
      <c r="IF20" s="3"/>
      <c r="IG20" s="382"/>
      <c r="IH20" s="585">
        <f ca="1">IL20*IH66</f>
        <v>478.75412175268843</v>
      </c>
      <c r="II20" s="384"/>
      <c r="IJ20" s="3"/>
      <c r="IK20" s="83"/>
      <c r="IL20" s="573">
        <f ca="1">HR20*(1+IL43)</f>
        <v>1355.2088040742133</v>
      </c>
      <c r="IM20" s="82"/>
      <c r="IN20" s="3"/>
      <c r="IO20" s="382"/>
      <c r="IP20" s="585">
        <f ca="1">JF20*IP66</f>
        <v>314.75330275434123</v>
      </c>
      <c r="IQ20" s="384"/>
      <c r="IR20" s="3"/>
      <c r="IS20" s="382"/>
      <c r="IT20" s="585">
        <f ca="1">JF20*IT66</f>
        <v>251.28649710502589</v>
      </c>
      <c r="IU20" s="384"/>
      <c r="IV20" s="3"/>
      <c r="IW20" s="382"/>
      <c r="IX20" s="585">
        <f ca="1">JF20*IX66</f>
        <v>319.17942928537292</v>
      </c>
      <c r="IY20" s="384"/>
      <c r="IZ20" s="3"/>
      <c r="JA20" s="382"/>
      <c r="JB20" s="585">
        <f ca="1">JF20*JB66</f>
        <v>483.54166297021527</v>
      </c>
      <c r="JC20" s="384"/>
      <c r="JD20" s="3"/>
      <c r="JE20" s="83"/>
      <c r="JF20" s="573">
        <f ca="1">IL20*(1+JF43)</f>
        <v>1368.7608921149554</v>
      </c>
      <c r="JG20" s="82"/>
      <c r="JH20" s="3"/>
      <c r="JI20" s="382"/>
      <c r="JJ20" s="585">
        <f ca="1">JZ20*JJ66</f>
        <v>321.04836880942804</v>
      </c>
      <c r="JK20" s="384"/>
      <c r="JL20" s="3"/>
      <c r="JM20" s="382"/>
      <c r="JN20" s="585">
        <f ca="1">JZ20*JN66</f>
        <v>256.31222704712644</v>
      </c>
      <c r="JO20" s="384"/>
      <c r="JP20" s="3"/>
      <c r="JQ20" s="382"/>
      <c r="JR20" s="585">
        <f ca="1">JZ20*JR66</f>
        <v>325.56301787108038</v>
      </c>
      <c r="JS20" s="384"/>
      <c r="JT20" s="3"/>
      <c r="JU20" s="382"/>
      <c r="JV20" s="585">
        <f ca="1">JZ20*JV66</f>
        <v>493.21249622961966</v>
      </c>
      <c r="JW20" s="384"/>
      <c r="JX20" s="3"/>
      <c r="JY20" s="83"/>
      <c r="JZ20" s="573">
        <f ca="1">JF20*(1+JZ43)</f>
        <v>1396.1361099572546</v>
      </c>
      <c r="KA20" s="82"/>
      <c r="KB20" s="3"/>
      <c r="KC20" s="382"/>
      <c r="KD20" s="585">
        <f ca="1">KT20*KD66</f>
        <v>327.46933618561661</v>
      </c>
      <c r="KE20" s="384"/>
      <c r="KF20" s="3"/>
      <c r="KG20" s="382"/>
      <c r="KH20" s="585">
        <f ca="1">KT20*KH66</f>
        <v>261.43847158806892</v>
      </c>
      <c r="KI20" s="384"/>
      <c r="KJ20" s="3"/>
      <c r="KK20" s="382"/>
      <c r="KL20" s="585">
        <f ca="1">KT20*KL66</f>
        <v>332.07427822850201</v>
      </c>
      <c r="KM20" s="384"/>
      <c r="KN20" s="3"/>
      <c r="KO20" s="382"/>
      <c r="KP20" s="585">
        <f ca="1">KT20*KP66</f>
        <v>503.076746154212</v>
      </c>
      <c r="KQ20" s="384"/>
      <c r="KR20" s="3"/>
      <c r="KS20" s="83"/>
      <c r="KT20" s="573">
        <f ca="1">JZ20*(1+KT43)</f>
        <v>1424.0588321563996</v>
      </c>
      <c r="KU20" s="82"/>
    </row>
    <row r="21" spans="1:307">
      <c r="B21" s="5" t="s">
        <v>270</v>
      </c>
      <c r="F21"/>
      <c r="H21" s="395"/>
      <c r="I21" s="622">
        <f>SUM(I19:I20)</f>
        <v>966</v>
      </c>
      <c r="J21" s="396"/>
      <c r="K21" s="3"/>
      <c r="L21" s="395"/>
      <c r="M21" s="622">
        <f>SUM(M19:M20)</f>
        <v>1002</v>
      </c>
      <c r="N21" s="396"/>
      <c r="O21" s="3"/>
      <c r="P21" s="395"/>
      <c r="Q21" s="622">
        <f>SUM(Q19:Q20)</f>
        <v>985</v>
      </c>
      <c r="R21" s="396"/>
      <c r="S21" s="3"/>
      <c r="T21" s="395"/>
      <c r="U21" s="622">
        <f>SUM(U19:U20)</f>
        <v>1101</v>
      </c>
      <c r="V21" s="396"/>
      <c r="W21" s="3"/>
      <c r="X21" s="83"/>
      <c r="Y21" s="636">
        <f t="shared" si="2"/>
        <v>4054</v>
      </c>
      <c r="Z21" s="82"/>
      <c r="AA21" s="3"/>
      <c r="AB21" s="395"/>
      <c r="AC21" s="622">
        <f>SUM(AC19:AC20)</f>
        <v>1131</v>
      </c>
      <c r="AD21" s="396"/>
      <c r="AE21" s="3"/>
      <c r="AF21" s="395"/>
      <c r="AG21" s="622">
        <f>SUM(AG19:AG20)</f>
        <v>1031</v>
      </c>
      <c r="AH21" s="396"/>
      <c r="AI21" s="3"/>
      <c r="AJ21" s="395"/>
      <c r="AK21" s="622">
        <f>SUM(AK19:AK20)</f>
        <v>1087</v>
      </c>
      <c r="AL21" s="396"/>
      <c r="AM21" s="3"/>
      <c r="AN21" s="395"/>
      <c r="AO21" s="622">
        <f>SUM(AO19:AO20)</f>
        <v>1189</v>
      </c>
      <c r="AP21" s="396"/>
      <c r="AQ21" s="3"/>
      <c r="AR21" s="83"/>
      <c r="AS21" s="636">
        <f t="shared" si="3"/>
        <v>4438</v>
      </c>
      <c r="AT21" s="82"/>
      <c r="AU21" s="3"/>
      <c r="AV21" s="395"/>
      <c r="AW21" s="622">
        <f>SUM(AW19:AW20)</f>
        <v>1136</v>
      </c>
      <c r="AX21" s="396"/>
      <c r="AY21" s="3"/>
      <c r="AZ21" s="395"/>
      <c r="BA21" s="622">
        <f>SUM(BA19:BA20)</f>
        <v>1117</v>
      </c>
      <c r="BB21" s="396"/>
      <c r="BC21" s="3"/>
      <c r="BD21" s="395"/>
      <c r="BE21" s="622">
        <f>SUM(BE19:BE20)</f>
        <v>1100</v>
      </c>
      <c r="BF21" s="396"/>
      <c r="BG21" s="3"/>
      <c r="BH21" s="395"/>
      <c r="BI21" s="622">
        <f>SUM(BI19:BI20)</f>
        <v>1216</v>
      </c>
      <c r="BJ21" s="396"/>
      <c r="BK21" s="3"/>
      <c r="BL21" s="83"/>
      <c r="BM21" s="636">
        <f>SUM(BI21,BE21,BA21,AW21)</f>
        <v>4569</v>
      </c>
      <c r="BN21" s="82"/>
      <c r="BO21" s="3"/>
      <c r="BP21" s="395"/>
      <c r="BQ21" s="640">
        <f>BQ200</f>
        <v>1203</v>
      </c>
      <c r="BR21" s="396"/>
      <c r="BS21" s="3"/>
      <c r="BT21" s="395"/>
      <c r="BU21" s="640">
        <f>BU200</f>
        <v>1184</v>
      </c>
      <c r="BV21" s="396"/>
      <c r="BW21" s="3"/>
      <c r="BX21" s="395"/>
      <c r="BY21" s="640">
        <f>BY200</f>
        <v>1310</v>
      </c>
      <c r="BZ21" s="396"/>
      <c r="CA21" s="3"/>
      <c r="CB21" s="395"/>
      <c r="CC21" s="640">
        <f>CC200</f>
        <v>1339</v>
      </c>
      <c r="CD21" s="396"/>
      <c r="CE21" s="3"/>
      <c r="CF21" s="83"/>
      <c r="CG21" s="648">
        <f t="shared" ref="CG21:CG30" si="6">SUM(BQ21:CC21)</f>
        <v>5036</v>
      </c>
      <c r="CH21" s="82"/>
      <c r="CI21" s="3"/>
      <c r="CJ21" s="395"/>
      <c r="CK21" s="640">
        <f>CK200</f>
        <v>1419</v>
      </c>
      <c r="CL21" s="396"/>
      <c r="CM21" s="3"/>
      <c r="CN21" s="395"/>
      <c r="CO21" s="640">
        <f>CO200</f>
        <v>1465</v>
      </c>
      <c r="CP21" s="396"/>
      <c r="CQ21" s="3"/>
      <c r="CR21" s="395"/>
      <c r="CS21" s="640">
        <f>CS200</f>
        <v>1431</v>
      </c>
      <c r="CT21" s="396"/>
      <c r="CU21" s="3"/>
      <c r="CV21" s="395"/>
      <c r="CW21" s="640">
        <f>CW200</f>
        <v>1487</v>
      </c>
      <c r="CX21" s="396"/>
      <c r="CY21" s="3"/>
      <c r="CZ21" s="83"/>
      <c r="DA21" s="648">
        <f t="shared" ref="DA21:DA30" si="7">SUM(CK21:CW21)</f>
        <v>5802</v>
      </c>
      <c r="DB21" s="82"/>
      <c r="DC21" s="3"/>
      <c r="DD21" s="3"/>
      <c r="DE21" s="382"/>
      <c r="DF21" s="383">
        <f ca="1">SUM(DF19:DF20)</f>
        <v>1419</v>
      </c>
      <c r="DG21" s="384"/>
      <c r="DH21" s="3"/>
      <c r="DI21" s="382"/>
      <c r="DJ21" s="383">
        <f ca="1">SUM(DJ19:DJ20)</f>
        <v>1494.3000000000002</v>
      </c>
      <c r="DK21" s="384"/>
      <c r="DL21" s="3"/>
      <c r="DM21" s="382"/>
      <c r="DN21" s="383">
        <f ca="1">SUM(DN19:DN20)</f>
        <v>1445.31</v>
      </c>
      <c r="DO21" s="384"/>
      <c r="DP21" s="3"/>
      <c r="DQ21" s="382"/>
      <c r="DR21" s="383">
        <f ca="1">SUM(DR19:DR20)</f>
        <v>1531.6100000000001</v>
      </c>
      <c r="DS21" s="384"/>
      <c r="DT21" s="3"/>
      <c r="DU21" s="83"/>
      <c r="DV21" s="389">
        <f t="shared" ca="1" si="4"/>
        <v>5890.2200000000012</v>
      </c>
      <c r="DW21" s="82"/>
      <c r="DX21" s="3"/>
      <c r="DY21" s="382"/>
      <c r="DZ21" s="383">
        <f ca="1">SUM(DZ19:DZ20)</f>
        <v>1447.38</v>
      </c>
      <c r="EA21" s="384"/>
      <c r="EB21" s="3"/>
      <c r="EC21" s="382"/>
      <c r="ED21" s="383">
        <f ca="1">SUM(ED19:ED20)</f>
        <v>1524.1860000000001</v>
      </c>
      <c r="EE21" s="384"/>
      <c r="EF21" s="3"/>
      <c r="EG21" s="382"/>
      <c r="EH21" s="383">
        <f ca="1">SUM(EH19:EH20)</f>
        <v>1459.7631000000001</v>
      </c>
      <c r="EI21" s="384"/>
      <c r="EJ21" s="3"/>
      <c r="EK21" s="382"/>
      <c r="EL21" s="383">
        <f ca="1">SUM(EL19:EL20)</f>
        <v>1577.5583000000001</v>
      </c>
      <c r="EM21" s="384"/>
      <c r="EN21" s="3"/>
      <c r="EO21" s="83"/>
      <c r="EP21" s="389">
        <f t="shared" ca="1" si="5"/>
        <v>6008.8874000000014</v>
      </c>
      <c r="EQ21" s="82"/>
      <c r="ER21" s="3"/>
      <c r="ES21" s="382"/>
      <c r="ET21" s="383">
        <f ca="1">SUM(ET19:ET20)</f>
        <v>1476.3276000000001</v>
      </c>
      <c r="EU21" s="384"/>
      <c r="EV21" s="3"/>
      <c r="EW21" s="382"/>
      <c r="EX21" s="383">
        <f ca="1">SUM(EX19:EX20)</f>
        <v>1554.6697200000001</v>
      </c>
      <c r="EY21" s="384"/>
      <c r="EZ21" s="3"/>
      <c r="FA21" s="382"/>
      <c r="FB21" s="383">
        <f ca="1">SUM(FB19:FB20)</f>
        <v>1474.3607310000002</v>
      </c>
      <c r="FC21" s="384"/>
      <c r="FD21" s="3"/>
      <c r="FE21" s="382"/>
      <c r="FF21" s="383">
        <f ca="1">SUM(FF19:FF20)</f>
        <v>1624.8850490000002</v>
      </c>
      <c r="FG21" s="384"/>
      <c r="FH21" s="3"/>
      <c r="FI21" s="83"/>
      <c r="FJ21" s="389">
        <f ca="1">SUM(ET21:FF21)</f>
        <v>6130.2431000000015</v>
      </c>
      <c r="FK21" s="82"/>
      <c r="FL21" s="3"/>
      <c r="FM21" s="382"/>
      <c r="FN21" s="383">
        <f ca="1">SUM(FN19:FN20)</f>
        <v>1546.4595005545129</v>
      </c>
      <c r="FO21" s="384"/>
      <c r="FP21" s="3"/>
      <c r="FQ21" s="382"/>
      <c r="FR21" s="383">
        <f ca="1">SUM(FR19:FR20)</f>
        <v>1459.9558426613091</v>
      </c>
      <c r="FS21" s="384"/>
      <c r="FT21" s="3"/>
      <c r="FU21" s="382"/>
      <c r="FV21" s="383">
        <f ca="1">SUM(FV19:FV20)</f>
        <v>1519.7608401492307</v>
      </c>
      <c r="FW21" s="384"/>
      <c r="FX21" s="3"/>
      <c r="FY21" s="382"/>
      <c r="FZ21" s="383">
        <f ca="1">SUM(FZ19:FZ20)</f>
        <v>1787.9742096349464</v>
      </c>
      <c r="GA21" s="384"/>
      <c r="GB21" s="3"/>
      <c r="GC21" s="83"/>
      <c r="GD21" s="389">
        <f ca="1">SUM(GD19:GD20)</f>
        <v>6314.1503929999999</v>
      </c>
      <c r="GE21" s="82"/>
      <c r="GF21" s="3"/>
      <c r="GG21" s="382"/>
      <c r="GH21" s="383">
        <f ca="1">SUM(GH19:GH20)</f>
        <v>1592.8532855711485</v>
      </c>
      <c r="GI21" s="384"/>
      <c r="GJ21" s="3"/>
      <c r="GK21" s="382"/>
      <c r="GL21" s="383">
        <f ca="1">SUM(GL19:GL20)</f>
        <v>1503.7545179411486</v>
      </c>
      <c r="GM21" s="384"/>
      <c r="GN21" s="3"/>
      <c r="GO21" s="382"/>
      <c r="GP21" s="383">
        <f ca="1">SUM(GP19:GP20)</f>
        <v>1565.353665353708</v>
      </c>
      <c r="GQ21" s="384"/>
      <c r="GR21" s="3"/>
      <c r="GS21" s="382"/>
      <c r="GT21" s="383">
        <f ca="1">SUM(GT19:GT20)</f>
        <v>1841.613435923995</v>
      </c>
      <c r="GU21" s="384"/>
      <c r="GV21" s="3"/>
      <c r="GW21" s="83"/>
      <c r="GX21" s="389">
        <f ca="1">SUM(GX19:GX20)</f>
        <v>6503.5749047899999</v>
      </c>
      <c r="GY21" s="82"/>
      <c r="GZ21" s="3"/>
      <c r="HA21" s="382"/>
      <c r="HB21" s="383">
        <f ca="1">SUM(HB19:HB20)</f>
        <v>1624.7103512825715</v>
      </c>
      <c r="HC21" s="384"/>
      <c r="HD21" s="3"/>
      <c r="HE21" s="382"/>
      <c r="HF21" s="383">
        <f ca="1">SUM(HF19:HF20)</f>
        <v>1533.8296082999714</v>
      </c>
      <c r="HG21" s="384"/>
      <c r="HH21" s="3"/>
      <c r="HI21" s="382"/>
      <c r="HJ21" s="383">
        <f ca="1">SUM(HJ19:HJ20)</f>
        <v>1596.660738660782</v>
      </c>
      <c r="HK21" s="384"/>
      <c r="HL21" s="3"/>
      <c r="HM21" s="382"/>
      <c r="HN21" s="383">
        <f ca="1">SUM(HN19:HN20)</f>
        <v>1878.445704642475</v>
      </c>
      <c r="HO21" s="384"/>
      <c r="HP21" s="3"/>
      <c r="HQ21" s="83"/>
      <c r="HR21" s="389">
        <f ca="1">SUM(HR19:HR20)</f>
        <v>6633.646402885799</v>
      </c>
      <c r="HS21" s="82"/>
      <c r="HT21" s="3"/>
      <c r="HU21" s="382"/>
      <c r="HV21" s="383">
        <f ca="1">SUM(HV19:HV20)</f>
        <v>1640.9574547953971</v>
      </c>
      <c r="HW21" s="384"/>
      <c r="HX21" s="3"/>
      <c r="HY21" s="382"/>
      <c r="HZ21" s="383">
        <f ca="1">SUM(HZ19:HZ20)</f>
        <v>1549.1679043829713</v>
      </c>
      <c r="IA21" s="384"/>
      <c r="IB21" s="3"/>
      <c r="IC21" s="382"/>
      <c r="ID21" s="383">
        <f ca="1">SUM(ID19:ID20)</f>
        <v>1612.6273460473899</v>
      </c>
      <c r="IE21" s="384"/>
      <c r="IF21" s="3"/>
      <c r="IG21" s="382"/>
      <c r="IH21" s="383">
        <f ca="1">SUM(IH19:IH20)</f>
        <v>1897.2301616888997</v>
      </c>
      <c r="II21" s="384"/>
      <c r="IJ21" s="3"/>
      <c r="IK21" s="83"/>
      <c r="IL21" s="389">
        <f ca="1">SUM(IL19:IL20)</f>
        <v>6699.9828669146573</v>
      </c>
      <c r="IM21" s="82"/>
      <c r="IN21" s="3"/>
      <c r="IO21" s="382"/>
      <c r="IP21" s="383">
        <f ca="1">SUM(IP19:IP20)</f>
        <v>1657.3670293433511</v>
      </c>
      <c r="IQ21" s="384"/>
      <c r="IR21" s="3"/>
      <c r="IS21" s="382"/>
      <c r="IT21" s="383">
        <f ca="1">SUM(IT19:IT20)</f>
        <v>1564.659583426801</v>
      </c>
      <c r="IU21" s="384"/>
      <c r="IV21" s="3"/>
      <c r="IW21" s="382"/>
      <c r="IX21" s="383">
        <f ca="1">SUM(IX19:IX20)</f>
        <v>1628.7536195078635</v>
      </c>
      <c r="IY21" s="384"/>
      <c r="IZ21" s="3"/>
      <c r="JA21" s="382"/>
      <c r="JB21" s="383">
        <f ca="1">SUM(JB19:JB20)</f>
        <v>1916.2024633057886</v>
      </c>
      <c r="JC21" s="384"/>
      <c r="JD21" s="3"/>
      <c r="JE21" s="83"/>
      <c r="JF21" s="389">
        <f ca="1">SUM(JF19:JF20)</f>
        <v>6766.9826955838034</v>
      </c>
      <c r="JG21" s="82"/>
      <c r="JH21" s="3"/>
      <c r="JI21" s="382"/>
      <c r="JJ21" s="383">
        <f ca="1">SUM(JJ19:JJ20)</f>
        <v>1690.514369930218</v>
      </c>
      <c r="JK21" s="384"/>
      <c r="JL21" s="3"/>
      <c r="JM21" s="382"/>
      <c r="JN21" s="383">
        <f ca="1">SUM(JN19:JN20)</f>
        <v>1595.9527750953371</v>
      </c>
      <c r="JO21" s="384"/>
      <c r="JP21" s="3"/>
      <c r="JQ21" s="382"/>
      <c r="JR21" s="383">
        <f ca="1">SUM(JR19:JR20)</f>
        <v>1661.3286918980209</v>
      </c>
      <c r="JS21" s="384"/>
      <c r="JT21" s="3"/>
      <c r="JU21" s="382"/>
      <c r="JV21" s="383">
        <f ca="1">SUM(JV19:JV20)</f>
        <v>1954.5265125719047</v>
      </c>
      <c r="JW21" s="384"/>
      <c r="JX21" s="3"/>
      <c r="JY21" s="83"/>
      <c r="JZ21" s="389">
        <f ca="1">SUM(JZ19:JZ20)</f>
        <v>6902.32234949548</v>
      </c>
      <c r="KA21" s="82"/>
      <c r="KB21" s="3"/>
      <c r="KC21" s="382"/>
      <c r="KD21" s="383">
        <f ca="1">SUM(KD19:KD20)</f>
        <v>1724.3246573288225</v>
      </c>
      <c r="KE21" s="384"/>
      <c r="KF21" s="3"/>
      <c r="KG21" s="382"/>
      <c r="KH21" s="383">
        <f ca="1">SUM(KH19:KH20)</f>
        <v>1627.8718305972438</v>
      </c>
      <c r="KI21" s="384"/>
      <c r="KJ21" s="3"/>
      <c r="KK21" s="382"/>
      <c r="KL21" s="383">
        <f ca="1">SUM(KL19:KL20)</f>
        <v>1694.5552657359815</v>
      </c>
      <c r="KM21" s="384"/>
      <c r="KN21" s="3"/>
      <c r="KO21" s="382"/>
      <c r="KP21" s="383">
        <f ca="1">SUM(KP19:KP20)</f>
        <v>1993.6170428233427</v>
      </c>
      <c r="KQ21" s="384"/>
      <c r="KR21" s="3"/>
      <c r="KS21" s="83"/>
      <c r="KT21" s="389">
        <f ca="1">SUM(KT19:KT20)</f>
        <v>7040.3687964853907</v>
      </c>
      <c r="KU21" s="82"/>
    </row>
    <row r="22" spans="1:307">
      <c r="A22" s="574" t="s">
        <v>217</v>
      </c>
      <c r="B22"/>
      <c r="C22"/>
      <c r="D22"/>
      <c r="E22"/>
      <c r="F22"/>
      <c r="H22" s="395"/>
      <c r="I22" s="622">
        <f>I201</f>
        <v>455</v>
      </c>
      <c r="J22" s="396"/>
      <c r="K22" s="3"/>
      <c r="L22" s="395"/>
      <c r="M22" s="622">
        <f>M201</f>
        <v>416</v>
      </c>
      <c r="N22" s="396"/>
      <c r="O22" s="3"/>
      <c r="P22" s="395"/>
      <c r="Q22" s="622">
        <f>Q201</f>
        <v>412</v>
      </c>
      <c r="R22" s="396"/>
      <c r="S22" s="3"/>
      <c r="T22" s="395"/>
      <c r="U22" s="622">
        <f>U201</f>
        <v>464</v>
      </c>
      <c r="V22" s="396"/>
      <c r="W22" s="3"/>
      <c r="X22" s="83"/>
      <c r="Y22" s="636">
        <f t="shared" si="2"/>
        <v>1747</v>
      </c>
      <c r="Z22" s="82"/>
      <c r="AA22" s="3"/>
      <c r="AB22" s="395"/>
      <c r="AC22" s="622">
        <f>AC201</f>
        <v>485</v>
      </c>
      <c r="AD22" s="396"/>
      <c r="AE22" s="3"/>
      <c r="AF22" s="395"/>
      <c r="AG22" s="622">
        <f>AG201</f>
        <v>462</v>
      </c>
      <c r="AH22" s="396"/>
      <c r="AI22" s="3"/>
      <c r="AJ22" s="395"/>
      <c r="AK22" s="622">
        <f>AK201</f>
        <v>482</v>
      </c>
      <c r="AL22" s="396"/>
      <c r="AM22" s="3"/>
      <c r="AN22" s="395"/>
      <c r="AO22" s="622">
        <f>AO201</f>
        <v>540</v>
      </c>
      <c r="AP22" s="396"/>
      <c r="AQ22" s="3"/>
      <c r="AR22" s="83"/>
      <c r="AS22" s="636">
        <f t="shared" si="3"/>
        <v>1969</v>
      </c>
      <c r="AT22" s="82"/>
      <c r="AU22" s="3"/>
      <c r="AV22" s="395"/>
      <c r="AW22" s="622">
        <f>AW201</f>
        <v>539</v>
      </c>
      <c r="AX22" s="396"/>
      <c r="AY22" s="3"/>
      <c r="AZ22" s="395"/>
      <c r="BA22" s="622">
        <f>BA201</f>
        <v>528</v>
      </c>
      <c r="BB22" s="396"/>
      <c r="BC22" s="3"/>
      <c r="BD22" s="395"/>
      <c r="BE22" s="622">
        <f>BE201</f>
        <v>527</v>
      </c>
      <c r="BF22" s="396"/>
      <c r="BG22" s="3"/>
      <c r="BH22" s="395"/>
      <c r="BI22" s="622">
        <f>BI201</f>
        <v>558</v>
      </c>
      <c r="BJ22" s="396"/>
      <c r="BK22" s="3"/>
      <c r="BL22" s="83"/>
      <c r="BM22" s="636">
        <f>SUM(BI22,BE22,BA22,AW22)</f>
        <v>2152</v>
      </c>
      <c r="BN22" s="82"/>
      <c r="BO22" s="3"/>
      <c r="BP22" s="395"/>
      <c r="BQ22" s="640">
        <f>BQ201</f>
        <v>585</v>
      </c>
      <c r="BR22" s="396"/>
      <c r="BS22" s="3"/>
      <c r="BT22" s="395"/>
      <c r="BU22" s="640">
        <f>BU201</f>
        <v>557</v>
      </c>
      <c r="BV22" s="396"/>
      <c r="BW22" s="3"/>
      <c r="BX22" s="395"/>
      <c r="BY22" s="640">
        <f>BY201</f>
        <v>583</v>
      </c>
      <c r="BZ22" s="396"/>
      <c r="CA22" s="3"/>
      <c r="CB22" s="395"/>
      <c r="CC22" s="640">
        <f>CC201</f>
        <v>627</v>
      </c>
      <c r="CD22" s="396"/>
      <c r="CE22" s="3"/>
      <c r="CF22" s="83"/>
      <c r="CG22" s="648">
        <f t="shared" si="6"/>
        <v>2352</v>
      </c>
      <c r="CH22" s="82"/>
      <c r="CI22" s="3"/>
      <c r="CJ22" s="395"/>
      <c r="CK22" s="640">
        <f>CK201</f>
        <v>651</v>
      </c>
      <c r="CL22" s="396"/>
      <c r="CM22" s="3"/>
      <c r="CN22" s="395"/>
      <c r="CO22" s="640">
        <f>CO201</f>
        <v>658</v>
      </c>
      <c r="CP22" s="396"/>
      <c r="CQ22" s="3"/>
      <c r="CR22" s="395"/>
      <c r="CS22" s="640">
        <f>CS201</f>
        <v>707</v>
      </c>
      <c r="CT22" s="396"/>
      <c r="CU22" s="3"/>
      <c r="CV22" s="395"/>
      <c r="CW22" s="640">
        <f>CW201</f>
        <v>714</v>
      </c>
      <c r="CX22" s="396"/>
      <c r="CY22" s="3"/>
      <c r="CZ22" s="83"/>
      <c r="DA22" s="648">
        <f t="shared" si="7"/>
        <v>2730</v>
      </c>
      <c r="DB22" s="82"/>
      <c r="DC22" s="3"/>
      <c r="DD22" s="3"/>
      <c r="DE22" s="382"/>
      <c r="DF22" s="383">
        <f>CK22+DF113</f>
        <v>651</v>
      </c>
      <c r="DG22" s="384"/>
      <c r="DH22" s="3"/>
      <c r="DI22" s="382"/>
      <c r="DJ22" s="383">
        <f>CO22*(1+DJ45)</f>
        <v>671.16</v>
      </c>
      <c r="DK22" s="384"/>
      <c r="DL22" s="3"/>
      <c r="DM22" s="382"/>
      <c r="DN22" s="383">
        <f>CS22*(1+DN45)</f>
        <v>714.07</v>
      </c>
      <c r="DO22" s="384"/>
      <c r="DP22" s="3"/>
      <c r="DQ22" s="382"/>
      <c r="DR22" s="383">
        <f>CW22*(1+DR45)</f>
        <v>735.42000000000007</v>
      </c>
      <c r="DS22" s="384"/>
      <c r="DT22" s="3"/>
      <c r="DU22" s="83"/>
      <c r="DV22" s="389">
        <f t="shared" si="4"/>
        <v>2771.65</v>
      </c>
      <c r="DW22" s="82"/>
      <c r="DX22" s="3"/>
      <c r="DY22" s="382"/>
      <c r="DZ22" s="383">
        <f>DF22*(1+DZ45)</f>
        <v>670.53</v>
      </c>
      <c r="EA22" s="384"/>
      <c r="EB22" s="3"/>
      <c r="EC22" s="382"/>
      <c r="ED22" s="383">
        <f>DJ22*(1+ED45)</f>
        <v>691.29480000000001</v>
      </c>
      <c r="EE22" s="384"/>
      <c r="EF22" s="3"/>
      <c r="EG22" s="382"/>
      <c r="EH22" s="383">
        <f>DN22*(1+EH45)</f>
        <v>735.49210000000005</v>
      </c>
      <c r="EI22" s="384"/>
      <c r="EJ22" s="3"/>
      <c r="EK22" s="382"/>
      <c r="EL22" s="383">
        <f>DR22*(1+EL45)</f>
        <v>757.48260000000005</v>
      </c>
      <c r="EM22" s="384"/>
      <c r="EN22" s="3"/>
      <c r="EO22" s="83"/>
      <c r="EP22" s="389">
        <f t="shared" si="5"/>
        <v>2854.7995000000001</v>
      </c>
      <c r="EQ22" s="82"/>
      <c r="ER22" s="3"/>
      <c r="ES22" s="382"/>
      <c r="ET22" s="383">
        <f>DZ22*(1+ET45)</f>
        <v>690.64589999999998</v>
      </c>
      <c r="EU22" s="384"/>
      <c r="EV22" s="3"/>
      <c r="EW22" s="382"/>
      <c r="EX22" s="383">
        <f>ED22*(1+EX45)</f>
        <v>712.03364399999998</v>
      </c>
      <c r="EY22" s="384"/>
      <c r="EZ22" s="3"/>
      <c r="FA22" s="382"/>
      <c r="FB22" s="383">
        <f>EH22*(1+FB45)</f>
        <v>757.55686300000002</v>
      </c>
      <c r="FC22" s="384"/>
      <c r="FD22" s="3"/>
      <c r="FE22" s="382"/>
      <c r="FF22" s="383">
        <f>EL22*(1+FF45)</f>
        <v>780.20707800000002</v>
      </c>
      <c r="FG22" s="384"/>
      <c r="FH22" s="3"/>
      <c r="FI22" s="83"/>
      <c r="FJ22" s="389">
        <f>SUM(ET22:FF22)</f>
        <v>2940.4434850000002</v>
      </c>
      <c r="FK22" s="82"/>
      <c r="FL22" s="3"/>
      <c r="FM22" s="382"/>
      <c r="FN22" s="383">
        <f>GD22*FN68</f>
        <v>764.46234314930928</v>
      </c>
      <c r="FO22" s="384"/>
      <c r="FP22" s="3"/>
      <c r="FQ22" s="382"/>
      <c r="FR22" s="383">
        <f>GD22*FR68</f>
        <v>724.97212692039602</v>
      </c>
      <c r="FS22" s="384"/>
      <c r="FT22" s="3"/>
      <c r="FU22" s="382"/>
      <c r="FV22" s="383">
        <f>GD22*FV68</f>
        <v>732.44596037004351</v>
      </c>
      <c r="FW22" s="384"/>
      <c r="FX22" s="3"/>
      <c r="FY22" s="382"/>
      <c r="FZ22" s="383">
        <f>GD22*FZ68</f>
        <v>806.77635911025141</v>
      </c>
      <c r="GA22" s="384"/>
      <c r="GB22" s="3"/>
      <c r="GC22" s="83"/>
      <c r="GD22" s="389">
        <f>FJ22*(1+GD45)</f>
        <v>3028.6567895500002</v>
      </c>
      <c r="GE22" s="82"/>
      <c r="GF22" s="3"/>
      <c r="GG22" s="382"/>
      <c r="GH22" s="383">
        <f>GX22*GH68</f>
        <v>787.3962134437885</v>
      </c>
      <c r="GI22" s="384"/>
      <c r="GJ22" s="3"/>
      <c r="GK22" s="382"/>
      <c r="GL22" s="383">
        <f>GX22*GL68</f>
        <v>746.72129072800783</v>
      </c>
      <c r="GM22" s="384"/>
      <c r="GN22" s="3"/>
      <c r="GO22" s="382"/>
      <c r="GP22" s="383">
        <f>GX22*GP68</f>
        <v>754.41933918114478</v>
      </c>
      <c r="GQ22" s="384"/>
      <c r="GR22" s="3"/>
      <c r="GS22" s="382"/>
      <c r="GT22" s="383">
        <f>GX22*GT68</f>
        <v>830.97964988355886</v>
      </c>
      <c r="GU22" s="384"/>
      <c r="GV22" s="3"/>
      <c r="GW22" s="83"/>
      <c r="GX22" s="389">
        <f>GD22*(1+GX45)</f>
        <v>3119.5164932365001</v>
      </c>
      <c r="GY22" s="82"/>
      <c r="GZ22" s="3"/>
      <c r="HA22" s="382"/>
      <c r="HB22" s="383">
        <f>HR22*HB68</f>
        <v>818.89206198154011</v>
      </c>
      <c r="HC22" s="384"/>
      <c r="HD22" s="3"/>
      <c r="HE22" s="382"/>
      <c r="HF22" s="383">
        <f>HR22*HF68</f>
        <v>776.59014235712823</v>
      </c>
      <c r="HG22" s="384"/>
      <c r="HH22" s="3"/>
      <c r="HI22" s="382"/>
      <c r="HJ22" s="383">
        <f>HR22*HJ68</f>
        <v>784.59611274839062</v>
      </c>
      <c r="HK22" s="384"/>
      <c r="HL22" s="3"/>
      <c r="HM22" s="382"/>
      <c r="HN22" s="383">
        <f>HR22*HN68</f>
        <v>864.21883587890125</v>
      </c>
      <c r="HO22" s="384"/>
      <c r="HP22" s="3"/>
      <c r="HQ22" s="83"/>
      <c r="HR22" s="389">
        <f>GX22*(1+HR45)</f>
        <v>3244.2971529659603</v>
      </c>
      <c r="HS22" s="82"/>
      <c r="HT22" s="3"/>
      <c r="HU22" s="382"/>
      <c r="HV22" s="383">
        <f>IL22*HV68</f>
        <v>851.64774446080173</v>
      </c>
      <c r="HW22" s="384"/>
      <c r="HX22" s="3"/>
      <c r="HY22" s="382"/>
      <c r="HZ22" s="383">
        <f>IL22*HZ68</f>
        <v>807.65374805141334</v>
      </c>
      <c r="IA22" s="384"/>
      <c r="IB22" s="3"/>
      <c r="IC22" s="382"/>
      <c r="ID22" s="383">
        <f>IL22*ID68</f>
        <v>815.97995725832629</v>
      </c>
      <c r="IE22" s="384"/>
      <c r="IF22" s="3"/>
      <c r="IG22" s="382"/>
      <c r="IH22" s="383">
        <f>IL22*IH68</f>
        <v>898.78758931405741</v>
      </c>
      <c r="II22" s="384"/>
      <c r="IJ22" s="3"/>
      <c r="IK22" s="83"/>
      <c r="IL22" s="389">
        <f>HR22*(1+IL45)</f>
        <v>3374.0690390845989</v>
      </c>
      <c r="IM22" s="82"/>
      <c r="IN22" s="3"/>
      <c r="IO22" s="382"/>
      <c r="IP22" s="383">
        <f>JF22*IP68</f>
        <v>885.71365423923385</v>
      </c>
      <c r="IQ22" s="384"/>
      <c r="IR22" s="3"/>
      <c r="IS22" s="382"/>
      <c r="IT22" s="383">
        <f>JF22*IT68</f>
        <v>839.95989797346988</v>
      </c>
      <c r="IU22" s="384"/>
      <c r="IV22" s="3"/>
      <c r="IW22" s="382"/>
      <c r="IX22" s="383">
        <f>JF22*IX68</f>
        <v>848.61915554865936</v>
      </c>
      <c r="IY22" s="384"/>
      <c r="IZ22" s="3"/>
      <c r="JA22" s="382"/>
      <c r="JB22" s="383">
        <f>JF22*JB68</f>
        <v>934.73909288661969</v>
      </c>
      <c r="JC22" s="384"/>
      <c r="JD22" s="3"/>
      <c r="JE22" s="83"/>
      <c r="JF22" s="389">
        <f>IL22*(1+JF45)</f>
        <v>3509.0318006479829</v>
      </c>
      <c r="JG22" s="82"/>
      <c r="JH22" s="3"/>
      <c r="JI22" s="382"/>
      <c r="JJ22" s="383">
        <f>JZ22*JJ68</f>
        <v>912.28506386641095</v>
      </c>
      <c r="JK22" s="384"/>
      <c r="JL22" s="3"/>
      <c r="JM22" s="382"/>
      <c r="JN22" s="383">
        <f>JZ22*JN68</f>
        <v>865.15869491267404</v>
      </c>
      <c r="JO22" s="384"/>
      <c r="JP22" s="3"/>
      <c r="JQ22" s="382"/>
      <c r="JR22" s="383">
        <f>JZ22*JR68</f>
        <v>874.07773021511923</v>
      </c>
      <c r="JS22" s="384"/>
      <c r="JT22" s="3"/>
      <c r="JU22" s="382"/>
      <c r="JV22" s="383">
        <f>JZ22*JV68</f>
        <v>962.78126567321829</v>
      </c>
      <c r="JW22" s="384"/>
      <c r="JX22" s="3"/>
      <c r="JY22" s="83"/>
      <c r="JZ22" s="389">
        <f>JF22*(1+JZ45)</f>
        <v>3614.3027546674225</v>
      </c>
      <c r="KA22" s="82"/>
      <c r="KB22" s="3"/>
      <c r="KC22" s="382"/>
      <c r="KD22" s="383">
        <f>KT22*KD68</f>
        <v>939.65361578240334</v>
      </c>
      <c r="KE22" s="384"/>
      <c r="KF22" s="3"/>
      <c r="KG22" s="382"/>
      <c r="KH22" s="383">
        <f>KT22*KH68</f>
        <v>891.11345576005431</v>
      </c>
      <c r="KI22" s="384"/>
      <c r="KJ22" s="3"/>
      <c r="KK22" s="382"/>
      <c r="KL22" s="383">
        <f>KT22*KL68</f>
        <v>900.30006212157286</v>
      </c>
      <c r="KM22" s="384"/>
      <c r="KN22" s="3"/>
      <c r="KO22" s="382"/>
      <c r="KP22" s="383">
        <f>KT22*KP68</f>
        <v>991.6647036434149</v>
      </c>
      <c r="KQ22" s="384"/>
      <c r="KR22" s="3"/>
      <c r="KS22" s="83"/>
      <c r="KT22" s="389">
        <f>JZ22*(1+KT45)</f>
        <v>3722.7318373074454</v>
      </c>
      <c r="KU22" s="82"/>
    </row>
    <row r="23" spans="1:307">
      <c r="A23" s="363" t="s">
        <v>218</v>
      </c>
      <c r="B23"/>
      <c r="C23"/>
      <c r="D23"/>
      <c r="E23"/>
      <c r="F23"/>
      <c r="H23" s="395"/>
      <c r="I23" s="622"/>
      <c r="J23" s="396"/>
      <c r="K23" s="3"/>
      <c r="L23" s="395"/>
      <c r="M23" s="622"/>
      <c r="N23" s="396"/>
      <c r="O23" s="3"/>
      <c r="P23" s="395"/>
      <c r="Q23" s="622"/>
      <c r="R23" s="396"/>
      <c r="S23" s="3"/>
      <c r="T23" s="395"/>
      <c r="U23" s="622"/>
      <c r="V23" s="396"/>
      <c r="W23" s="3"/>
      <c r="X23" s="83"/>
      <c r="Y23" s="636"/>
      <c r="Z23" s="82"/>
      <c r="AA23" s="3"/>
      <c r="AB23" s="395"/>
      <c r="AC23" s="622"/>
      <c r="AD23" s="396"/>
      <c r="AE23" s="3"/>
      <c r="AF23" s="395"/>
      <c r="AG23" s="622"/>
      <c r="AH23" s="396"/>
      <c r="AI23" s="3"/>
      <c r="AJ23" s="395"/>
      <c r="AK23" s="622"/>
      <c r="AL23" s="396"/>
      <c r="AM23" s="3"/>
      <c r="AN23" s="395"/>
      <c r="AO23" s="622"/>
      <c r="AP23" s="396"/>
      <c r="AQ23" s="3"/>
      <c r="AR23" s="83"/>
      <c r="AS23" s="636"/>
      <c r="AT23" s="82"/>
      <c r="AU23" s="3"/>
      <c r="AV23" s="395"/>
      <c r="AW23" s="622"/>
      <c r="AX23" s="396"/>
      <c r="AY23" s="3"/>
      <c r="AZ23" s="395"/>
      <c r="BA23" s="622"/>
      <c r="BB23" s="396"/>
      <c r="BC23" s="3"/>
      <c r="BD23" s="395"/>
      <c r="BE23" s="622"/>
      <c r="BF23" s="396"/>
      <c r="BG23" s="3"/>
      <c r="BH23" s="395"/>
      <c r="BI23" s="622"/>
      <c r="BJ23" s="396"/>
      <c r="BK23" s="3"/>
      <c r="BL23" s="83"/>
      <c r="BM23" s="636"/>
      <c r="BN23" s="82"/>
      <c r="BO23" s="3"/>
      <c r="BP23" s="395"/>
      <c r="BQ23" s="640"/>
      <c r="BR23" s="396"/>
      <c r="BS23" s="3"/>
      <c r="BT23" s="395"/>
      <c r="BU23" s="640"/>
      <c r="BV23" s="396"/>
      <c r="BW23" s="3"/>
      <c r="BX23" s="395"/>
      <c r="BY23" s="640"/>
      <c r="BZ23" s="396"/>
      <c r="CA23" s="3"/>
      <c r="CB23" s="395"/>
      <c r="CC23" s="640"/>
      <c r="CD23" s="396"/>
      <c r="CE23" s="3"/>
      <c r="CF23" s="83"/>
      <c r="CG23" s="648">
        <f t="shared" si="6"/>
        <v>0</v>
      </c>
      <c r="CH23" s="82"/>
      <c r="CI23" s="3"/>
      <c r="CJ23" s="395"/>
      <c r="CK23" s="640"/>
      <c r="CL23" s="396"/>
      <c r="CM23" s="3"/>
      <c r="CN23" s="395"/>
      <c r="CO23" s="640"/>
      <c r="CP23" s="396"/>
      <c r="CQ23" s="3"/>
      <c r="CR23" s="395"/>
      <c r="CS23" s="640"/>
      <c r="CT23" s="396"/>
      <c r="CU23" s="3"/>
      <c r="CV23" s="395"/>
      <c r="CW23" s="640"/>
      <c r="CX23" s="396"/>
      <c r="CY23" s="3"/>
      <c r="CZ23" s="83"/>
      <c r="DA23" s="648"/>
      <c r="DB23" s="82"/>
      <c r="DC23" s="3"/>
      <c r="DD23" s="3"/>
      <c r="DE23" s="382"/>
      <c r="DF23" s="383"/>
      <c r="DG23" s="384"/>
      <c r="DH23" s="3"/>
      <c r="DI23" s="382"/>
      <c r="DJ23" s="383"/>
      <c r="DK23" s="384"/>
      <c r="DL23" s="3"/>
      <c r="DM23" s="382"/>
      <c r="DN23" s="383"/>
      <c r="DO23" s="384"/>
      <c r="DP23" s="3"/>
      <c r="DQ23" s="382"/>
      <c r="DR23" s="383"/>
      <c r="DS23" s="384"/>
      <c r="DT23" s="3"/>
      <c r="DU23" s="83"/>
      <c r="DV23" s="389"/>
      <c r="DW23" s="82"/>
      <c r="DX23" s="3"/>
      <c r="DY23" s="382"/>
      <c r="DZ23" s="383"/>
      <c r="EA23" s="384"/>
      <c r="EB23" s="3"/>
      <c r="EC23" s="382"/>
      <c r="ED23" s="383"/>
      <c r="EE23" s="384"/>
      <c r="EF23" s="3"/>
      <c r="EG23" s="382"/>
      <c r="EH23" s="383"/>
      <c r="EI23" s="384"/>
      <c r="EJ23" s="3"/>
      <c r="EK23" s="382"/>
      <c r="EL23" s="383"/>
      <c r="EM23" s="384"/>
      <c r="EN23" s="3"/>
      <c r="EO23" s="83"/>
      <c r="EP23" s="389"/>
      <c r="EQ23" s="82"/>
      <c r="ER23" s="3"/>
      <c r="ES23" s="382"/>
      <c r="ET23" s="383"/>
      <c r="EU23" s="384"/>
      <c r="EV23" s="3"/>
      <c r="EW23" s="382"/>
      <c r="EX23" s="383"/>
      <c r="EY23" s="384"/>
      <c r="EZ23" s="3"/>
      <c r="FA23" s="382"/>
      <c r="FB23" s="383"/>
      <c r="FC23" s="384"/>
      <c r="FD23" s="3"/>
      <c r="FE23" s="382"/>
      <c r="FF23" s="383"/>
      <c r="FG23" s="384"/>
      <c r="FH23" s="3"/>
      <c r="FI23" s="83"/>
      <c r="FJ23" s="389"/>
      <c r="FK23" s="82"/>
      <c r="FL23" s="3"/>
      <c r="FM23" s="382"/>
      <c r="FN23" s="383"/>
      <c r="FO23" s="384"/>
      <c r="FP23" s="3"/>
      <c r="FQ23" s="382"/>
      <c r="FR23" s="383"/>
      <c r="FS23" s="384"/>
      <c r="FT23" s="3"/>
      <c r="FU23" s="382"/>
      <c r="FV23" s="383"/>
      <c r="FW23" s="384"/>
      <c r="FX23" s="3"/>
      <c r="FY23" s="382"/>
      <c r="FZ23" s="383"/>
      <c r="GA23" s="384"/>
      <c r="GB23" s="3"/>
      <c r="GC23" s="83"/>
      <c r="GD23" s="389"/>
      <c r="GE23" s="82"/>
      <c r="GF23" s="3"/>
      <c r="GG23" s="382"/>
      <c r="GH23" s="383"/>
      <c r="GI23" s="384"/>
      <c r="GJ23" s="3"/>
      <c r="GK23" s="382"/>
      <c r="GL23" s="383"/>
      <c r="GM23" s="384"/>
      <c r="GN23" s="3"/>
      <c r="GO23" s="382"/>
      <c r="GP23" s="383"/>
      <c r="GQ23" s="384"/>
      <c r="GR23" s="3"/>
      <c r="GS23" s="382"/>
      <c r="GT23" s="383"/>
      <c r="GU23" s="384"/>
      <c r="GV23" s="3"/>
      <c r="GW23" s="83"/>
      <c r="GX23" s="389"/>
      <c r="GY23" s="82"/>
      <c r="GZ23" s="3"/>
      <c r="HA23" s="382"/>
      <c r="HB23" s="383"/>
      <c r="HC23" s="384"/>
      <c r="HD23" s="3"/>
      <c r="HE23" s="382"/>
      <c r="HF23" s="383"/>
      <c r="HG23" s="384"/>
      <c r="HH23" s="3"/>
      <c r="HI23" s="382"/>
      <c r="HJ23" s="383"/>
      <c r="HK23" s="384"/>
      <c r="HL23" s="3"/>
      <c r="HM23" s="382"/>
      <c r="HN23" s="383"/>
      <c r="HO23" s="384"/>
      <c r="HP23" s="3"/>
      <c r="HQ23" s="83"/>
      <c r="HR23" s="389"/>
      <c r="HS23" s="82"/>
      <c r="HT23" s="3"/>
      <c r="HU23" s="382"/>
      <c r="HV23" s="383"/>
      <c r="HW23" s="384"/>
      <c r="HX23" s="3"/>
      <c r="HY23" s="382"/>
      <c r="HZ23" s="383"/>
      <c r="IA23" s="384"/>
      <c r="IB23" s="3"/>
      <c r="IC23" s="382"/>
      <c r="ID23" s="383"/>
      <c r="IE23" s="384"/>
      <c r="IF23" s="3"/>
      <c r="IG23" s="382"/>
      <c r="IH23" s="383"/>
      <c r="II23" s="384"/>
      <c r="IJ23" s="3"/>
      <c r="IK23" s="83"/>
      <c r="IL23" s="389"/>
      <c r="IM23" s="82"/>
      <c r="IN23" s="3"/>
      <c r="IO23" s="382"/>
      <c r="IP23" s="383"/>
      <c r="IQ23" s="384"/>
      <c r="IR23" s="3"/>
      <c r="IS23" s="382"/>
      <c r="IT23" s="383"/>
      <c r="IU23" s="384"/>
      <c r="IV23" s="3"/>
      <c r="IW23" s="382"/>
      <c r="IX23" s="383"/>
      <c r="IY23" s="384"/>
      <c r="IZ23" s="3"/>
      <c r="JA23" s="382"/>
      <c r="JB23" s="383"/>
      <c r="JC23" s="384"/>
      <c r="JD23" s="3"/>
      <c r="JE23" s="83"/>
      <c r="JF23" s="389"/>
      <c r="JG23" s="82"/>
      <c r="JH23" s="3"/>
      <c r="JI23" s="382"/>
      <c r="JJ23" s="383"/>
      <c r="JK23" s="384"/>
      <c r="JL23" s="3"/>
      <c r="JM23" s="382"/>
      <c r="JN23" s="383"/>
      <c r="JO23" s="384"/>
      <c r="JP23" s="3"/>
      <c r="JQ23" s="382"/>
      <c r="JR23" s="383"/>
      <c r="JS23" s="384"/>
      <c r="JT23" s="3"/>
      <c r="JU23" s="382"/>
      <c r="JV23" s="383"/>
      <c r="JW23" s="384"/>
      <c r="JX23" s="3"/>
      <c r="JY23" s="83"/>
      <c r="JZ23" s="389"/>
      <c r="KA23" s="82"/>
      <c r="KB23" s="3"/>
      <c r="KC23" s="382"/>
      <c r="KD23" s="383"/>
      <c r="KE23" s="384"/>
      <c r="KF23" s="3"/>
      <c r="KG23" s="382"/>
      <c r="KH23" s="383"/>
      <c r="KI23" s="384"/>
      <c r="KJ23" s="3"/>
      <c r="KK23" s="382"/>
      <c r="KL23" s="383"/>
      <c r="KM23" s="384"/>
      <c r="KN23" s="3"/>
      <c r="KO23" s="382"/>
      <c r="KP23" s="383"/>
      <c r="KQ23" s="384"/>
      <c r="KR23" s="3"/>
      <c r="KS23" s="83"/>
      <c r="KT23" s="389"/>
      <c r="KU23" s="82"/>
    </row>
    <row r="24" spans="1:307">
      <c r="A24" s="365"/>
      <c r="B24" s="7" t="s">
        <v>273</v>
      </c>
      <c r="C24"/>
      <c r="D24"/>
      <c r="E24"/>
      <c r="F24"/>
      <c r="H24" s="395"/>
      <c r="I24" s="622">
        <f>I212</f>
        <v>871</v>
      </c>
      <c r="J24" s="396"/>
      <c r="K24" s="3"/>
      <c r="L24" s="395"/>
      <c r="M24" s="622">
        <f>M212</f>
        <v>776</v>
      </c>
      <c r="N24" s="396"/>
      <c r="O24" s="3"/>
      <c r="P24" s="395"/>
      <c r="Q24" s="622">
        <f>Q212</f>
        <v>914</v>
      </c>
      <c r="R24" s="396"/>
      <c r="S24" s="3"/>
      <c r="T24" s="395"/>
      <c r="U24" s="622">
        <f>U212</f>
        <v>994</v>
      </c>
      <c r="V24" s="396"/>
      <c r="W24" s="3"/>
      <c r="X24" s="83"/>
      <c r="Y24" s="636">
        <f t="shared" si="2"/>
        <v>3555</v>
      </c>
      <c r="Z24" s="82"/>
      <c r="AA24" s="3"/>
      <c r="AB24" s="395"/>
      <c r="AC24" s="622">
        <f>AC212</f>
        <v>439</v>
      </c>
      <c r="AD24" s="396"/>
      <c r="AE24" s="3"/>
      <c r="AF24" s="395"/>
      <c r="AG24" s="622">
        <f>AG212</f>
        <v>569</v>
      </c>
      <c r="AH24" s="396"/>
      <c r="AI24" s="3"/>
      <c r="AJ24" s="395"/>
      <c r="AK24" s="622">
        <f>AK212</f>
        <v>468</v>
      </c>
      <c r="AL24" s="396"/>
      <c r="AM24" s="3"/>
      <c r="AN24" s="395"/>
      <c r="AO24" s="622">
        <f>AO212</f>
        <v>444</v>
      </c>
      <c r="AP24" s="396"/>
      <c r="AQ24" s="3"/>
      <c r="AR24" s="83"/>
      <c r="AS24" s="636">
        <f t="shared" si="3"/>
        <v>1920</v>
      </c>
      <c r="AT24" s="82"/>
      <c r="AU24" s="3"/>
      <c r="AV24" s="395"/>
      <c r="AW24" s="622">
        <f>AW212</f>
        <v>271</v>
      </c>
      <c r="AX24" s="396"/>
      <c r="AY24" s="3"/>
      <c r="AZ24" s="395"/>
      <c r="BA24" s="622">
        <f>BA212</f>
        <v>241</v>
      </c>
      <c r="BB24" s="396"/>
      <c r="BC24" s="3"/>
      <c r="BD24" s="395"/>
      <c r="BE24" s="622">
        <f>BE212</f>
        <v>207</v>
      </c>
      <c r="BF24" s="396"/>
      <c r="BG24" s="3"/>
      <c r="BH24" s="395"/>
      <c r="BI24" s="622">
        <f>BI212</f>
        <v>227</v>
      </c>
      <c r="BJ24" s="396"/>
      <c r="BK24" s="3"/>
      <c r="BL24" s="83"/>
      <c r="BM24" s="636">
        <f t="shared" ref="BM24:BM30" si="8">SUM(BI24,BE24,BA24,AW24)</f>
        <v>946</v>
      </c>
      <c r="BN24" s="82"/>
      <c r="BO24" s="3"/>
      <c r="BP24" s="395"/>
      <c r="BQ24" s="640"/>
      <c r="BR24" s="396"/>
      <c r="BS24" s="3"/>
      <c r="BT24" s="395"/>
      <c r="BU24" s="640"/>
      <c r="BV24" s="396"/>
      <c r="BW24" s="3"/>
      <c r="BX24" s="395"/>
      <c r="BY24" s="640"/>
      <c r="BZ24" s="396"/>
      <c r="CA24" s="3"/>
      <c r="CB24" s="395"/>
      <c r="CC24" s="640"/>
      <c r="CD24" s="396"/>
      <c r="CE24" s="3"/>
      <c r="CF24" s="83"/>
      <c r="CG24" s="648">
        <f>'Revenue Regression FY18, FY19'!G25</f>
        <v>0</v>
      </c>
      <c r="CH24" s="82"/>
      <c r="CI24" s="3"/>
      <c r="CJ24" s="395"/>
      <c r="CK24" s="640">
        <f>CK70*DA24</f>
        <v>0</v>
      </c>
      <c r="CL24" s="396"/>
      <c r="CM24" s="3"/>
      <c r="CN24" s="395"/>
      <c r="CO24" s="640">
        <f>CO70*DA24</f>
        <v>0</v>
      </c>
      <c r="CP24" s="396"/>
      <c r="CQ24" s="3"/>
      <c r="CR24" s="395"/>
      <c r="CS24" s="640">
        <f>CS70*DA24</f>
        <v>0</v>
      </c>
      <c r="CT24" s="396"/>
      <c r="CU24" s="3"/>
      <c r="CV24" s="395"/>
      <c r="CW24" s="640">
        <f>CW70*DA24</f>
        <v>0</v>
      </c>
      <c r="CX24" s="396"/>
      <c r="CY24" s="3"/>
      <c r="CZ24" s="83"/>
      <c r="DA24" s="648">
        <f>'Revenue Regression FY18, FY19'!H25</f>
        <v>0</v>
      </c>
      <c r="DB24" s="82"/>
      <c r="DC24" s="3"/>
      <c r="DD24" s="3"/>
      <c r="DE24" s="382"/>
      <c r="DF24" s="383">
        <f>CK24+DF115</f>
        <v>0</v>
      </c>
      <c r="DG24" s="384"/>
      <c r="DH24" s="3"/>
      <c r="DI24" s="382"/>
      <c r="DJ24" s="383">
        <f>CO24*(1+DJ47)</f>
        <v>0</v>
      </c>
      <c r="DK24" s="384"/>
      <c r="DL24" s="3"/>
      <c r="DM24" s="382"/>
      <c r="DN24" s="383">
        <f>CS24*(1+DN47)</f>
        <v>0</v>
      </c>
      <c r="DO24" s="384"/>
      <c r="DP24" s="3"/>
      <c r="DQ24" s="382"/>
      <c r="DR24" s="383">
        <f>CW24*(1+DR47)</f>
        <v>0</v>
      </c>
      <c r="DS24" s="384"/>
      <c r="DT24" s="3"/>
      <c r="DU24" s="83"/>
      <c r="DV24" s="389"/>
      <c r="DW24" s="82"/>
      <c r="DX24" s="3"/>
      <c r="DY24" s="382"/>
      <c r="DZ24" s="383"/>
      <c r="EA24" s="384"/>
      <c r="EB24" s="3"/>
      <c r="EC24" s="382"/>
      <c r="ED24" s="383"/>
      <c r="EE24" s="384"/>
      <c r="EF24" s="3"/>
      <c r="EG24" s="382"/>
      <c r="EH24" s="383"/>
      <c r="EI24" s="384"/>
      <c r="EJ24" s="3"/>
      <c r="EK24" s="382"/>
      <c r="EL24" s="383"/>
      <c r="EM24" s="384"/>
      <c r="EN24" s="3"/>
      <c r="EO24" s="83"/>
      <c r="EP24" s="389"/>
      <c r="EQ24" s="82"/>
      <c r="ER24" s="3"/>
      <c r="ES24" s="382"/>
      <c r="ET24" s="383"/>
      <c r="EU24" s="384"/>
      <c r="EV24" s="3"/>
      <c r="EW24" s="382"/>
      <c r="EX24" s="383"/>
      <c r="EY24" s="384"/>
      <c r="EZ24" s="3"/>
      <c r="FA24" s="382"/>
      <c r="FB24" s="383"/>
      <c r="FC24" s="384"/>
      <c r="FD24" s="3"/>
      <c r="FE24" s="382"/>
      <c r="FF24" s="383"/>
      <c r="FG24" s="384"/>
      <c r="FH24" s="3"/>
      <c r="FI24" s="83"/>
      <c r="FJ24" s="389"/>
      <c r="FK24" s="82"/>
      <c r="FL24" s="3"/>
      <c r="FM24" s="382"/>
      <c r="FN24" s="383"/>
      <c r="FO24" s="384"/>
      <c r="FP24" s="3"/>
      <c r="FQ24" s="382"/>
      <c r="FR24" s="383"/>
      <c r="FS24" s="384"/>
      <c r="FT24" s="3"/>
      <c r="FU24" s="382"/>
      <c r="FV24" s="383"/>
      <c r="FW24" s="384"/>
      <c r="FX24" s="3"/>
      <c r="FY24" s="382"/>
      <c r="FZ24" s="383"/>
      <c r="GA24" s="384"/>
      <c r="GB24" s="3"/>
      <c r="GC24" s="83"/>
      <c r="GD24" s="389"/>
      <c r="GE24" s="82"/>
      <c r="GF24" s="3"/>
      <c r="GG24" s="382"/>
      <c r="GH24" s="383"/>
      <c r="GI24" s="384"/>
      <c r="GJ24" s="3"/>
      <c r="GK24" s="382"/>
      <c r="GL24" s="383"/>
      <c r="GM24" s="384"/>
      <c r="GN24" s="3"/>
      <c r="GO24" s="382"/>
      <c r="GP24" s="383"/>
      <c r="GQ24" s="384"/>
      <c r="GR24" s="3"/>
      <c r="GS24" s="382"/>
      <c r="GT24" s="383"/>
      <c r="GU24" s="384"/>
      <c r="GV24" s="3"/>
      <c r="GW24" s="83"/>
      <c r="GX24" s="389"/>
      <c r="GY24" s="82"/>
      <c r="GZ24" s="3"/>
      <c r="HA24" s="382"/>
      <c r="HB24" s="383"/>
      <c r="HC24" s="384"/>
      <c r="HD24" s="3"/>
      <c r="HE24" s="382"/>
      <c r="HF24" s="383"/>
      <c r="HG24" s="384"/>
      <c r="HH24" s="3"/>
      <c r="HI24" s="382"/>
      <c r="HJ24" s="383"/>
      <c r="HK24" s="384"/>
      <c r="HL24" s="3"/>
      <c r="HM24" s="382"/>
      <c r="HN24" s="383"/>
      <c r="HO24" s="384"/>
      <c r="HP24" s="3"/>
      <c r="HQ24" s="83"/>
      <c r="HR24" s="389"/>
      <c r="HS24" s="82"/>
      <c r="HT24" s="3"/>
      <c r="HU24" s="382"/>
      <c r="HV24" s="383"/>
      <c r="HW24" s="384"/>
      <c r="HX24" s="3"/>
      <c r="HY24" s="382"/>
      <c r="HZ24" s="383"/>
      <c r="IA24" s="384"/>
      <c r="IB24" s="3"/>
      <c r="IC24" s="382"/>
      <c r="ID24" s="383"/>
      <c r="IE24" s="384"/>
      <c r="IF24" s="3"/>
      <c r="IG24" s="382"/>
      <c r="IH24" s="383"/>
      <c r="II24" s="384"/>
      <c r="IJ24" s="3"/>
      <c r="IK24" s="83"/>
      <c r="IL24" s="389"/>
      <c r="IM24" s="82"/>
      <c r="IN24" s="3"/>
      <c r="IO24" s="382"/>
      <c r="IP24" s="383"/>
      <c r="IQ24" s="384"/>
      <c r="IR24" s="3"/>
      <c r="IS24" s="382"/>
      <c r="IT24" s="383"/>
      <c r="IU24" s="384"/>
      <c r="IV24" s="3"/>
      <c r="IW24" s="382"/>
      <c r="IX24" s="383"/>
      <c r="IY24" s="384"/>
      <c r="IZ24" s="3"/>
      <c r="JA24" s="382"/>
      <c r="JB24" s="383"/>
      <c r="JC24" s="384"/>
      <c r="JD24" s="3"/>
      <c r="JE24" s="83"/>
      <c r="JF24" s="389"/>
      <c r="JG24" s="82"/>
      <c r="JH24" s="3"/>
      <c r="JI24" s="382"/>
      <c r="JJ24" s="383"/>
      <c r="JK24" s="384"/>
      <c r="JL24" s="3"/>
      <c r="JM24" s="382"/>
      <c r="JN24" s="383"/>
      <c r="JO24" s="384"/>
      <c r="JP24" s="3"/>
      <c r="JQ24" s="382"/>
      <c r="JR24" s="383"/>
      <c r="JS24" s="384"/>
      <c r="JT24" s="3"/>
      <c r="JU24" s="382"/>
      <c r="JV24" s="383"/>
      <c r="JW24" s="384"/>
      <c r="JX24" s="3"/>
      <c r="JY24" s="83"/>
      <c r="JZ24" s="389"/>
      <c r="KA24" s="82"/>
      <c r="KB24" s="3"/>
      <c r="KC24" s="382"/>
      <c r="KD24" s="383"/>
      <c r="KE24" s="384"/>
      <c r="KF24" s="3"/>
      <c r="KG24" s="382"/>
      <c r="KH24" s="383"/>
      <c r="KI24" s="384"/>
      <c r="KJ24" s="3"/>
      <c r="KK24" s="382"/>
      <c r="KL24" s="383"/>
      <c r="KM24" s="384"/>
      <c r="KN24" s="3"/>
      <c r="KO24" s="382"/>
      <c r="KP24" s="383"/>
      <c r="KQ24" s="384"/>
      <c r="KR24" s="3"/>
      <c r="KS24" s="83"/>
      <c r="KT24" s="389"/>
      <c r="KU24" s="82"/>
    </row>
    <row r="25" spans="1:307">
      <c r="A25" s="365"/>
      <c r="B25" s="7" t="s">
        <v>76</v>
      </c>
      <c r="C25"/>
      <c r="D25"/>
      <c r="E25"/>
      <c r="F25"/>
      <c r="H25" s="395"/>
      <c r="I25" s="621">
        <f>I216-I20-I16</f>
        <v>-98</v>
      </c>
      <c r="J25" s="396"/>
      <c r="K25" s="3"/>
      <c r="L25" s="395"/>
      <c r="M25" s="621">
        <f>M216-M20-M16</f>
        <v>-103</v>
      </c>
      <c r="N25" s="396"/>
      <c r="O25" s="3"/>
      <c r="P25" s="395"/>
      <c r="Q25" s="621">
        <f>Q216-Q20-Q16</f>
        <v>-113</v>
      </c>
      <c r="R25" s="396"/>
      <c r="S25" s="3"/>
      <c r="T25" s="395"/>
      <c r="U25" s="621">
        <f>U216-U20-U16</f>
        <v>-129</v>
      </c>
      <c r="V25" s="396"/>
      <c r="W25" s="3"/>
      <c r="X25" s="83"/>
      <c r="Y25" s="635">
        <f t="shared" si="2"/>
        <v>-443</v>
      </c>
      <c r="Z25" s="82"/>
      <c r="AA25" s="3"/>
      <c r="AB25" s="395"/>
      <c r="AC25" s="621">
        <f>AC216-AC20-AC16</f>
        <v>-106</v>
      </c>
      <c r="AD25" s="396"/>
      <c r="AE25" s="3"/>
      <c r="AF25" s="395"/>
      <c r="AG25" s="621">
        <f>AG216-AG20-AG16</f>
        <v>-102</v>
      </c>
      <c r="AH25" s="396"/>
      <c r="AI25" s="3"/>
      <c r="AJ25" s="395"/>
      <c r="AK25" s="621">
        <f>AK216-AK20-AK16</f>
        <v>-105</v>
      </c>
      <c r="AL25" s="396"/>
      <c r="AM25" s="3"/>
      <c r="AN25" s="395"/>
      <c r="AO25" s="621">
        <f>AO216-AO20-AO16</f>
        <v>-115</v>
      </c>
      <c r="AP25" s="396"/>
      <c r="AQ25" s="3"/>
      <c r="AR25" s="83"/>
      <c r="AS25" s="635">
        <f t="shared" si="3"/>
        <v>-428</v>
      </c>
      <c r="AT25" s="82"/>
      <c r="AU25" s="3"/>
      <c r="AV25" s="395"/>
      <c r="AW25" s="621">
        <f>AW216-AW20-AW16</f>
        <v>71</v>
      </c>
      <c r="AX25" s="396"/>
      <c r="AY25" s="3"/>
      <c r="AZ25" s="395"/>
      <c r="BA25" s="621">
        <f>BA216-BA20-BA16</f>
        <v>52</v>
      </c>
      <c r="BB25" s="396"/>
      <c r="BC25" s="3"/>
      <c r="BD25" s="395"/>
      <c r="BE25" s="621">
        <f>BE216-BE20-BE16</f>
        <v>50</v>
      </c>
      <c r="BF25" s="396"/>
      <c r="BG25" s="3"/>
      <c r="BH25" s="395"/>
      <c r="BI25" s="621">
        <f>BI216-BI20-BI16</f>
        <v>47</v>
      </c>
      <c r="BJ25" s="396"/>
      <c r="BK25" s="3"/>
      <c r="BL25" s="83"/>
      <c r="BM25" s="635">
        <f t="shared" si="8"/>
        <v>220</v>
      </c>
      <c r="BN25" s="82"/>
      <c r="BO25" s="3"/>
      <c r="BP25" s="395"/>
      <c r="BQ25" s="621">
        <f>BQ26-BQ24</f>
        <v>286</v>
      </c>
      <c r="BR25" s="664"/>
      <c r="BS25" s="23"/>
      <c r="BT25" s="663"/>
      <c r="BU25" s="621">
        <f>BU26-BU24</f>
        <v>258</v>
      </c>
      <c r="BV25" s="664"/>
      <c r="BW25" s="23"/>
      <c r="BX25" s="663"/>
      <c r="BY25" s="621">
        <f>BY26-BY24</f>
        <v>231</v>
      </c>
      <c r="BZ25" s="664"/>
      <c r="CA25" s="23"/>
      <c r="CB25" s="663"/>
      <c r="CC25" s="621">
        <f>CC26-CC24</f>
        <v>224</v>
      </c>
      <c r="CD25" s="664"/>
      <c r="CE25" s="23"/>
      <c r="CF25" s="665"/>
      <c r="CG25" s="635">
        <f ca="1">'Revenue Regression FY18, FY19'!G26</f>
        <v>999</v>
      </c>
      <c r="CH25" s="666"/>
      <c r="CI25" s="23"/>
      <c r="CJ25" s="663"/>
      <c r="CK25" s="621">
        <f>CK26-CK24</f>
        <v>32</v>
      </c>
      <c r="CL25" s="664"/>
      <c r="CM25" s="23"/>
      <c r="CN25" s="663"/>
      <c r="CO25" s="621">
        <f>CO26-CO24</f>
        <v>22</v>
      </c>
      <c r="CP25" s="664"/>
      <c r="CQ25" s="23"/>
      <c r="CR25" s="663"/>
      <c r="CS25" s="621">
        <f>CS26-CS24</f>
        <v>39</v>
      </c>
      <c r="CT25" s="664"/>
      <c r="CU25" s="23"/>
      <c r="CV25" s="663"/>
      <c r="CW25" s="621">
        <f>CW26-CW24</f>
        <v>42</v>
      </c>
      <c r="CX25" s="664"/>
      <c r="CY25" s="23"/>
      <c r="CZ25" s="665"/>
      <c r="DA25" s="635">
        <f ca="1">'Revenue Regression FY18, FY19'!H26</f>
        <v>135</v>
      </c>
      <c r="DB25" s="647"/>
      <c r="DC25" s="3"/>
      <c r="DD25" s="3"/>
      <c r="DE25" s="382"/>
      <c r="DF25" s="585">
        <f>CK25+DF116</f>
        <v>32</v>
      </c>
      <c r="DG25" s="384"/>
      <c r="DH25" s="3"/>
      <c r="DI25" s="382"/>
      <c r="DJ25" s="585">
        <f>CO25*(1+DJ48)</f>
        <v>22.44</v>
      </c>
      <c r="DK25" s="384"/>
      <c r="DL25" s="3"/>
      <c r="DM25" s="382"/>
      <c r="DN25" s="585">
        <f>CS25*(1+DN48)</f>
        <v>39.39</v>
      </c>
      <c r="DO25" s="384"/>
      <c r="DP25" s="3"/>
      <c r="DQ25" s="382"/>
      <c r="DR25" s="585">
        <f>CW25*(1+DR48)</f>
        <v>43.26</v>
      </c>
      <c r="DS25" s="384"/>
      <c r="DT25" s="3"/>
      <c r="DU25" s="83"/>
      <c r="DV25" s="573">
        <f t="shared" si="4"/>
        <v>137.09</v>
      </c>
      <c r="DW25" s="82"/>
      <c r="DX25" s="3"/>
      <c r="DY25" s="382"/>
      <c r="DZ25" s="585">
        <f>DF25*(1+DZ48)</f>
        <v>32.64</v>
      </c>
      <c r="EA25" s="384"/>
      <c r="EB25" s="3"/>
      <c r="EC25" s="382"/>
      <c r="ED25" s="585">
        <f>DJ25*(1+ED48)</f>
        <v>22.888800000000003</v>
      </c>
      <c r="EE25" s="384"/>
      <c r="EF25" s="3"/>
      <c r="EG25" s="382"/>
      <c r="EH25" s="585">
        <f>DN25*(1+EH48)</f>
        <v>39.783900000000003</v>
      </c>
      <c r="EI25" s="384"/>
      <c r="EJ25" s="3"/>
      <c r="EK25" s="382"/>
      <c r="EL25" s="585">
        <f>DR25*(1+EL48)</f>
        <v>44.5578</v>
      </c>
      <c r="EM25" s="384"/>
      <c r="EN25" s="3"/>
      <c r="EO25" s="83"/>
      <c r="EP25" s="573">
        <f t="shared" si="5"/>
        <v>139.87049999999999</v>
      </c>
      <c r="EQ25" s="82"/>
      <c r="ER25" s="3"/>
      <c r="ES25" s="382"/>
      <c r="ET25" s="585">
        <f>DZ25*(1+ET48)</f>
        <v>33.2928</v>
      </c>
      <c r="EU25" s="384"/>
      <c r="EV25" s="3"/>
      <c r="EW25" s="382"/>
      <c r="EX25" s="585">
        <f>ED25*(1+EX48)</f>
        <v>23.346576000000002</v>
      </c>
      <c r="EY25" s="384"/>
      <c r="EZ25" s="3"/>
      <c r="FA25" s="382"/>
      <c r="FB25" s="585">
        <f>EH25*(1+FB48)</f>
        <v>40.181739</v>
      </c>
      <c r="FC25" s="384"/>
      <c r="FD25" s="3"/>
      <c r="FE25" s="382"/>
      <c r="FF25" s="585">
        <f>EL25*(1+FF48)</f>
        <v>45.894534</v>
      </c>
      <c r="FG25" s="384"/>
      <c r="FH25" s="3"/>
      <c r="FI25" s="83"/>
      <c r="FJ25" s="573">
        <f>SUM(ET25:FF25)</f>
        <v>142.71564899999998</v>
      </c>
      <c r="FK25" s="82"/>
      <c r="FL25" s="3"/>
      <c r="FM25" s="382"/>
      <c r="FN25" s="585">
        <f>GD25*FN71</f>
        <v>38.788119152851458</v>
      </c>
      <c r="FO25" s="384"/>
      <c r="FP25" s="3"/>
      <c r="FQ25" s="382"/>
      <c r="FR25" s="585">
        <f>GD25*FR71</f>
        <v>34.65148553875752</v>
      </c>
      <c r="FS25" s="384"/>
      <c r="FT25" s="3"/>
      <c r="FU25" s="382"/>
      <c r="FV25" s="585">
        <f>GD25*FV71</f>
        <v>35.655564062775667</v>
      </c>
      <c r="FW25" s="384"/>
      <c r="FX25" s="3"/>
      <c r="FY25" s="382"/>
      <c r="FZ25" s="585">
        <f>GD25*FZ71</f>
        <v>37.901949715615331</v>
      </c>
      <c r="GA25" s="384"/>
      <c r="GB25" s="3"/>
      <c r="GC25" s="83"/>
      <c r="GD25" s="573">
        <f>FJ25*(1+GD48)</f>
        <v>146.99711846999998</v>
      </c>
      <c r="GE25" s="82"/>
      <c r="GF25" s="3"/>
      <c r="GG25" s="382"/>
      <c r="GH25" s="585">
        <f>GX25*GH71</f>
        <v>39.951762727437</v>
      </c>
      <c r="GI25" s="384"/>
      <c r="GJ25" s="3"/>
      <c r="GK25" s="382"/>
      <c r="GL25" s="585">
        <f>GX25*GL71</f>
        <v>35.691030104920245</v>
      </c>
      <c r="GM25" s="384"/>
      <c r="GN25" s="3"/>
      <c r="GO25" s="382"/>
      <c r="GP25" s="585">
        <f>GX25*GP71</f>
        <v>36.725230984658936</v>
      </c>
      <c r="GQ25" s="384"/>
      <c r="GR25" s="3"/>
      <c r="GS25" s="382"/>
      <c r="GT25" s="585">
        <f>GX25*GT71</f>
        <v>39.039008207083789</v>
      </c>
      <c r="GU25" s="384"/>
      <c r="GV25" s="3"/>
      <c r="GW25" s="83"/>
      <c r="GX25" s="573">
        <f>GD25*(1+GX48)</f>
        <v>151.40703202409998</v>
      </c>
      <c r="GY25" s="82"/>
      <c r="GZ25" s="3"/>
      <c r="HA25" s="382"/>
      <c r="HB25" s="585">
        <f>HR25*HB71</f>
        <v>40.750797981985741</v>
      </c>
      <c r="HC25" s="384"/>
      <c r="HD25" s="3"/>
      <c r="HE25" s="382"/>
      <c r="HF25" s="585">
        <f>HR25*HF71</f>
        <v>36.404850707018653</v>
      </c>
      <c r="HG25" s="384"/>
      <c r="HH25" s="3"/>
      <c r="HI25" s="382"/>
      <c r="HJ25" s="585">
        <f>HR25*HJ71</f>
        <v>37.459735604352119</v>
      </c>
      <c r="HK25" s="384"/>
      <c r="HL25" s="3"/>
      <c r="HM25" s="382"/>
      <c r="HN25" s="585">
        <f>HR25*HN71</f>
        <v>39.819788371225471</v>
      </c>
      <c r="HO25" s="384"/>
      <c r="HP25" s="3"/>
      <c r="HQ25" s="83"/>
      <c r="HR25" s="573">
        <f>GX25*(1+HR48)</f>
        <v>154.43517266458198</v>
      </c>
      <c r="HS25" s="82"/>
      <c r="HT25" s="3"/>
      <c r="HU25" s="382"/>
      <c r="HV25" s="585">
        <f>IL25*HV71</f>
        <v>41.158305961805603</v>
      </c>
      <c r="HW25" s="384"/>
      <c r="HX25" s="3"/>
      <c r="HY25" s="382"/>
      <c r="HZ25" s="585">
        <f>IL25*HZ71</f>
        <v>36.76889921408884</v>
      </c>
      <c r="IA25" s="384"/>
      <c r="IB25" s="3"/>
      <c r="IC25" s="382"/>
      <c r="ID25" s="585">
        <f>IL25*ID71</f>
        <v>37.834332960395642</v>
      </c>
      <c r="IE25" s="384"/>
      <c r="IF25" s="3"/>
      <c r="IG25" s="382"/>
      <c r="IH25" s="585">
        <f>IL25*IH71</f>
        <v>40.217986254937728</v>
      </c>
      <c r="II25" s="384"/>
      <c r="IJ25" s="3"/>
      <c r="IK25" s="83"/>
      <c r="IL25" s="573">
        <f>HR25*(1+IL48)</f>
        <v>155.97952439122781</v>
      </c>
      <c r="IM25" s="82"/>
      <c r="IN25" s="3"/>
      <c r="IO25" s="382"/>
      <c r="IP25" s="585">
        <f>JF25*IP71</f>
        <v>41.158305961805603</v>
      </c>
      <c r="IQ25" s="384"/>
      <c r="IR25" s="3"/>
      <c r="IS25" s="382"/>
      <c r="IT25" s="585">
        <f>JF25*IT71</f>
        <v>36.76889921408884</v>
      </c>
      <c r="IU25" s="384"/>
      <c r="IV25" s="3"/>
      <c r="IW25" s="382"/>
      <c r="IX25" s="585">
        <f>JF25*IX71</f>
        <v>37.834332960395642</v>
      </c>
      <c r="IY25" s="384"/>
      <c r="IZ25" s="3"/>
      <c r="JA25" s="382"/>
      <c r="JB25" s="585">
        <f>JF25*JB71</f>
        <v>40.217986254937728</v>
      </c>
      <c r="JC25" s="384"/>
      <c r="JD25" s="3"/>
      <c r="JE25" s="83"/>
      <c r="JF25" s="573">
        <f>IL25*(1+JF48)</f>
        <v>155.97952439122781</v>
      </c>
      <c r="JG25" s="82"/>
      <c r="JH25" s="3"/>
      <c r="JI25" s="382"/>
      <c r="JJ25" s="585">
        <f>JZ25*JJ71</f>
        <v>41.569889021423656</v>
      </c>
      <c r="JK25" s="384"/>
      <c r="JL25" s="3"/>
      <c r="JM25" s="382"/>
      <c r="JN25" s="585">
        <f>JZ25*JN71</f>
        <v>37.136588206229725</v>
      </c>
      <c r="JO25" s="384"/>
      <c r="JP25" s="3"/>
      <c r="JQ25" s="382"/>
      <c r="JR25" s="585">
        <f>JZ25*JR71</f>
        <v>38.2126762899996</v>
      </c>
      <c r="JS25" s="384"/>
      <c r="JT25" s="3"/>
      <c r="JU25" s="382"/>
      <c r="JV25" s="585">
        <f>JZ25*JV71</f>
        <v>40.620166117487102</v>
      </c>
      <c r="JW25" s="384"/>
      <c r="JX25" s="3"/>
      <c r="JY25" s="83"/>
      <c r="JZ25" s="573">
        <f>JF25*(1+JZ48)</f>
        <v>157.53931963514009</v>
      </c>
      <c r="KA25" s="82"/>
      <c r="KB25" s="3"/>
      <c r="KC25" s="382"/>
      <c r="KD25" s="585">
        <f>KT25*KD71</f>
        <v>41.985587911637893</v>
      </c>
      <c r="KE25" s="384"/>
      <c r="KF25" s="3"/>
      <c r="KG25" s="382"/>
      <c r="KH25" s="585">
        <f>KT25*KH71</f>
        <v>37.507954088292024</v>
      </c>
      <c r="KI25" s="384"/>
      <c r="KJ25" s="3"/>
      <c r="KK25" s="382"/>
      <c r="KL25" s="585">
        <f>KT25*KL71</f>
        <v>38.594803052899593</v>
      </c>
      <c r="KM25" s="384"/>
      <c r="KN25" s="3"/>
      <c r="KO25" s="382"/>
      <c r="KP25" s="585">
        <f>KT25*KP71</f>
        <v>41.026367778661971</v>
      </c>
      <c r="KQ25" s="384"/>
      <c r="KR25" s="3"/>
      <c r="KS25" s="83"/>
      <c r="KT25" s="573">
        <f>JZ25*(1+KT48)</f>
        <v>159.11471283149149</v>
      </c>
      <c r="KU25" s="82"/>
    </row>
    <row r="26" spans="1:307">
      <c r="A26" s="365"/>
      <c r="B26" s="5" t="s">
        <v>271</v>
      </c>
      <c r="F26"/>
      <c r="H26" s="395"/>
      <c r="I26" s="621">
        <f>SUM(I24:I25)</f>
        <v>773</v>
      </c>
      <c r="J26" s="396"/>
      <c r="K26" s="3"/>
      <c r="L26" s="395"/>
      <c r="M26" s="621">
        <f>SUM(M24:M25)</f>
        <v>673</v>
      </c>
      <c r="N26" s="396"/>
      <c r="O26" s="3"/>
      <c r="P26" s="395"/>
      <c r="Q26" s="621">
        <f>SUM(Q24:Q25)</f>
        <v>801</v>
      </c>
      <c r="R26" s="396"/>
      <c r="S26" s="3"/>
      <c r="T26" s="395"/>
      <c r="U26" s="621">
        <f>SUM(U24:U25)</f>
        <v>865</v>
      </c>
      <c r="V26" s="396"/>
      <c r="W26" s="3"/>
      <c r="X26" s="83"/>
      <c r="Y26" s="635">
        <f t="shared" si="2"/>
        <v>3112</v>
      </c>
      <c r="Z26" s="82"/>
      <c r="AA26" s="3"/>
      <c r="AB26" s="395"/>
      <c r="AC26" s="621">
        <f>SUM(AC24:AC25)</f>
        <v>333</v>
      </c>
      <c r="AD26" s="396"/>
      <c r="AE26" s="3"/>
      <c r="AF26" s="395"/>
      <c r="AG26" s="621">
        <f>SUM(AG24:AG25)</f>
        <v>467</v>
      </c>
      <c r="AH26" s="396"/>
      <c r="AI26" s="3"/>
      <c r="AJ26" s="395"/>
      <c r="AK26" s="621">
        <f>SUM(AK24:AK25)</f>
        <v>363</v>
      </c>
      <c r="AL26" s="396"/>
      <c r="AM26" s="3"/>
      <c r="AN26" s="395"/>
      <c r="AO26" s="621">
        <f>SUM(AO24:AO25)</f>
        <v>329</v>
      </c>
      <c r="AP26" s="396"/>
      <c r="AQ26" s="3"/>
      <c r="AR26" s="83"/>
      <c r="AS26" s="635">
        <f t="shared" si="3"/>
        <v>1492</v>
      </c>
      <c r="AT26" s="82"/>
      <c r="AU26" s="3"/>
      <c r="AV26" s="395"/>
      <c r="AW26" s="621">
        <f>SUM(AW24:AW25)</f>
        <v>342</v>
      </c>
      <c r="AX26" s="396"/>
      <c r="AY26" s="3"/>
      <c r="AZ26" s="395"/>
      <c r="BA26" s="621">
        <f>SUM(BA24:BA25)</f>
        <v>293</v>
      </c>
      <c r="BB26" s="396"/>
      <c r="BC26" s="3"/>
      <c r="BD26" s="395"/>
      <c r="BE26" s="621">
        <f>SUM(BE24:BE25)</f>
        <v>257</v>
      </c>
      <c r="BF26" s="396"/>
      <c r="BG26" s="3"/>
      <c r="BH26" s="395"/>
      <c r="BI26" s="621">
        <f>SUM(BI24:BI25)</f>
        <v>274</v>
      </c>
      <c r="BJ26" s="396"/>
      <c r="BK26" s="3"/>
      <c r="BL26" s="83"/>
      <c r="BM26" s="635">
        <f t="shared" si="8"/>
        <v>1166</v>
      </c>
      <c r="BN26" s="82"/>
      <c r="BO26" s="3"/>
      <c r="BP26" s="395"/>
      <c r="BQ26" s="642">
        <f>BQ202</f>
        <v>286</v>
      </c>
      <c r="BR26" s="396"/>
      <c r="BS26" s="3"/>
      <c r="BT26" s="395"/>
      <c r="BU26" s="642">
        <f>BU202</f>
        <v>258</v>
      </c>
      <c r="BV26" s="396"/>
      <c r="BW26" s="3"/>
      <c r="BX26" s="395"/>
      <c r="BY26" s="642">
        <f>BY202</f>
        <v>231</v>
      </c>
      <c r="BZ26" s="396"/>
      <c r="CA26" s="3"/>
      <c r="CB26" s="395"/>
      <c r="CC26" s="642">
        <f>CC202</f>
        <v>224</v>
      </c>
      <c r="CD26" s="396"/>
      <c r="CE26" s="3"/>
      <c r="CF26" s="83"/>
      <c r="CG26" s="649">
        <f t="shared" si="6"/>
        <v>999</v>
      </c>
      <c r="CH26" s="82"/>
      <c r="CI26" s="3"/>
      <c r="CJ26" s="395"/>
      <c r="CK26" s="642">
        <f>CK202</f>
        <v>32</v>
      </c>
      <c r="CL26" s="396"/>
      <c r="CM26" s="3"/>
      <c r="CN26" s="395"/>
      <c r="CO26" s="642">
        <f>CO202</f>
        <v>22</v>
      </c>
      <c r="CP26" s="396"/>
      <c r="CQ26" s="3"/>
      <c r="CR26" s="395"/>
      <c r="CS26" s="642">
        <f>CS202</f>
        <v>39</v>
      </c>
      <c r="CT26" s="396"/>
      <c r="CU26" s="3"/>
      <c r="CV26" s="395"/>
      <c r="CW26" s="642">
        <f>CW202</f>
        <v>42</v>
      </c>
      <c r="CX26" s="396"/>
      <c r="CY26" s="3"/>
      <c r="CZ26" s="83"/>
      <c r="DA26" s="649">
        <f t="shared" si="7"/>
        <v>135</v>
      </c>
      <c r="DB26" s="82"/>
      <c r="DC26" s="3"/>
      <c r="DD26" s="3"/>
      <c r="DE26" s="382"/>
      <c r="DF26" s="586">
        <f>SUM(DF24:DF25)</f>
        <v>32</v>
      </c>
      <c r="DG26" s="384"/>
      <c r="DH26" s="3"/>
      <c r="DI26" s="382"/>
      <c r="DJ26" s="586">
        <f>SUM(DJ24:DJ25)</f>
        <v>22.44</v>
      </c>
      <c r="DK26" s="384"/>
      <c r="DL26" s="3"/>
      <c r="DM26" s="382"/>
      <c r="DN26" s="586">
        <f>SUM(DN24:DN25)</f>
        <v>39.39</v>
      </c>
      <c r="DO26" s="384"/>
      <c r="DP26" s="3"/>
      <c r="DQ26" s="382"/>
      <c r="DR26" s="586">
        <f>SUM(DR24:DR25)</f>
        <v>43.26</v>
      </c>
      <c r="DS26" s="384"/>
      <c r="DT26" s="3"/>
      <c r="DU26" s="83"/>
      <c r="DV26" s="592">
        <f t="shared" si="4"/>
        <v>137.09</v>
      </c>
      <c r="DW26" s="82"/>
      <c r="DX26" s="3"/>
      <c r="DY26" s="382"/>
      <c r="DZ26" s="586">
        <f>SUM(DZ24:DZ25)</f>
        <v>32.64</v>
      </c>
      <c r="EA26" s="384"/>
      <c r="EB26" s="3"/>
      <c r="EC26" s="382"/>
      <c r="ED26" s="586">
        <f>SUM(ED24:ED25)</f>
        <v>22.888800000000003</v>
      </c>
      <c r="EE26" s="384"/>
      <c r="EF26" s="3"/>
      <c r="EG26" s="382"/>
      <c r="EH26" s="586">
        <f>SUM(EH24:EH25)</f>
        <v>39.783900000000003</v>
      </c>
      <c r="EI26" s="384"/>
      <c r="EJ26" s="3"/>
      <c r="EK26" s="382"/>
      <c r="EL26" s="586">
        <f>SUM(EL24:EL25)</f>
        <v>44.5578</v>
      </c>
      <c r="EM26" s="384"/>
      <c r="EN26" s="3"/>
      <c r="EO26" s="83"/>
      <c r="EP26" s="592">
        <f t="shared" si="5"/>
        <v>139.87049999999999</v>
      </c>
      <c r="EQ26" s="82"/>
      <c r="ER26" s="3"/>
      <c r="ES26" s="382"/>
      <c r="ET26" s="586">
        <f>SUM(ET24:ET25)</f>
        <v>33.2928</v>
      </c>
      <c r="EU26" s="384"/>
      <c r="EV26" s="3"/>
      <c r="EW26" s="382"/>
      <c r="EX26" s="586">
        <f>SUM(EX24:EX25)</f>
        <v>23.346576000000002</v>
      </c>
      <c r="EY26" s="384"/>
      <c r="EZ26" s="3"/>
      <c r="FA26" s="382"/>
      <c r="FB26" s="586">
        <f>SUM(FB24:FB25)</f>
        <v>40.181739</v>
      </c>
      <c r="FC26" s="384"/>
      <c r="FD26" s="3"/>
      <c r="FE26" s="382"/>
      <c r="FF26" s="586">
        <f>SUM(FF24:FF25)</f>
        <v>45.894534</v>
      </c>
      <c r="FG26" s="384"/>
      <c r="FH26" s="3"/>
      <c r="FI26" s="83"/>
      <c r="FJ26" s="592">
        <f>SUM(ET26:FF26)</f>
        <v>142.71564899999998</v>
      </c>
      <c r="FK26" s="82"/>
      <c r="FL26" s="3"/>
      <c r="FM26" s="382"/>
      <c r="FN26" s="586">
        <f>SUM(FN24:FN25)</f>
        <v>38.788119152851458</v>
      </c>
      <c r="FO26" s="384"/>
      <c r="FP26" s="3"/>
      <c r="FQ26" s="382"/>
      <c r="FR26" s="586">
        <f>SUM(FR24:FR25)</f>
        <v>34.65148553875752</v>
      </c>
      <c r="FS26" s="384"/>
      <c r="FT26" s="3"/>
      <c r="FU26" s="382"/>
      <c r="FV26" s="586">
        <f>SUM(FV24:FV25)</f>
        <v>35.655564062775667</v>
      </c>
      <c r="FW26" s="384"/>
      <c r="FX26" s="3"/>
      <c r="FY26" s="382"/>
      <c r="FZ26" s="586">
        <f>SUM(FZ24:FZ25)</f>
        <v>37.901949715615331</v>
      </c>
      <c r="GA26" s="384"/>
      <c r="GB26" s="3"/>
      <c r="GC26" s="83"/>
      <c r="GD26" s="592">
        <f>SUM(GD24:GD25)</f>
        <v>146.99711846999998</v>
      </c>
      <c r="GE26" s="82"/>
      <c r="GF26" s="3"/>
      <c r="GG26" s="382"/>
      <c r="GH26" s="586">
        <f>SUM(GH24:GH25)</f>
        <v>39.951762727437</v>
      </c>
      <c r="GI26" s="384"/>
      <c r="GJ26" s="3"/>
      <c r="GK26" s="382"/>
      <c r="GL26" s="586">
        <f>SUM(GL24:GL25)</f>
        <v>35.691030104920245</v>
      </c>
      <c r="GM26" s="384"/>
      <c r="GN26" s="3"/>
      <c r="GO26" s="382"/>
      <c r="GP26" s="586">
        <f>SUM(GP24:GP25)</f>
        <v>36.725230984658936</v>
      </c>
      <c r="GQ26" s="384"/>
      <c r="GR26" s="3"/>
      <c r="GS26" s="382"/>
      <c r="GT26" s="586">
        <f>SUM(GT24:GT25)</f>
        <v>39.039008207083789</v>
      </c>
      <c r="GU26" s="384"/>
      <c r="GV26" s="3"/>
      <c r="GW26" s="83"/>
      <c r="GX26" s="592">
        <f>SUM(GX24:GX25)</f>
        <v>151.40703202409998</v>
      </c>
      <c r="GY26" s="82"/>
      <c r="GZ26" s="3"/>
      <c r="HA26" s="382"/>
      <c r="HB26" s="586">
        <f>SUM(HB24:HB25)</f>
        <v>40.750797981985741</v>
      </c>
      <c r="HC26" s="384"/>
      <c r="HD26" s="3"/>
      <c r="HE26" s="382"/>
      <c r="HF26" s="586">
        <f>SUM(HF24:HF25)</f>
        <v>36.404850707018653</v>
      </c>
      <c r="HG26" s="384"/>
      <c r="HH26" s="3"/>
      <c r="HI26" s="382"/>
      <c r="HJ26" s="586">
        <f>SUM(HJ24:HJ25)</f>
        <v>37.459735604352119</v>
      </c>
      <c r="HK26" s="384"/>
      <c r="HL26" s="3"/>
      <c r="HM26" s="382"/>
      <c r="HN26" s="586">
        <f>SUM(HN24:HN25)</f>
        <v>39.819788371225471</v>
      </c>
      <c r="HO26" s="384"/>
      <c r="HP26" s="3"/>
      <c r="HQ26" s="83"/>
      <c r="HR26" s="592">
        <f>SUM(HR24:HR25)</f>
        <v>154.43517266458198</v>
      </c>
      <c r="HS26" s="82"/>
      <c r="HT26" s="3"/>
      <c r="HU26" s="382"/>
      <c r="HV26" s="586">
        <f>SUM(HV24:HV25)</f>
        <v>41.158305961805603</v>
      </c>
      <c r="HW26" s="384"/>
      <c r="HX26" s="3"/>
      <c r="HY26" s="382"/>
      <c r="HZ26" s="586">
        <f>SUM(HZ24:HZ25)</f>
        <v>36.76889921408884</v>
      </c>
      <c r="IA26" s="384"/>
      <c r="IB26" s="3"/>
      <c r="IC26" s="382"/>
      <c r="ID26" s="586">
        <f>SUM(ID24:ID25)</f>
        <v>37.834332960395642</v>
      </c>
      <c r="IE26" s="384"/>
      <c r="IF26" s="3"/>
      <c r="IG26" s="382"/>
      <c r="IH26" s="586">
        <f>SUM(IH24:IH25)</f>
        <v>40.217986254937728</v>
      </c>
      <c r="II26" s="384"/>
      <c r="IJ26" s="3"/>
      <c r="IK26" s="83"/>
      <c r="IL26" s="592">
        <f>SUM(IL24:IL25)</f>
        <v>155.97952439122781</v>
      </c>
      <c r="IM26" s="82"/>
      <c r="IN26" s="3"/>
      <c r="IO26" s="382"/>
      <c r="IP26" s="586">
        <f>SUM(IP24:IP25)</f>
        <v>41.158305961805603</v>
      </c>
      <c r="IQ26" s="384"/>
      <c r="IR26" s="3"/>
      <c r="IS26" s="382"/>
      <c r="IT26" s="586">
        <f>SUM(IT24:IT25)</f>
        <v>36.76889921408884</v>
      </c>
      <c r="IU26" s="384"/>
      <c r="IV26" s="3"/>
      <c r="IW26" s="382"/>
      <c r="IX26" s="586">
        <f>SUM(IX24:IX25)</f>
        <v>37.834332960395642</v>
      </c>
      <c r="IY26" s="384"/>
      <c r="IZ26" s="3"/>
      <c r="JA26" s="382"/>
      <c r="JB26" s="586">
        <f>SUM(JB24:JB25)</f>
        <v>40.217986254937728</v>
      </c>
      <c r="JC26" s="384"/>
      <c r="JD26" s="3"/>
      <c r="JE26" s="83"/>
      <c r="JF26" s="592">
        <f>SUM(JF24:JF25)</f>
        <v>155.97952439122781</v>
      </c>
      <c r="JG26" s="82"/>
      <c r="JH26" s="3"/>
      <c r="JI26" s="382"/>
      <c r="JJ26" s="586">
        <f>SUM(JJ24:JJ25)</f>
        <v>41.569889021423656</v>
      </c>
      <c r="JK26" s="384"/>
      <c r="JL26" s="3"/>
      <c r="JM26" s="382"/>
      <c r="JN26" s="586">
        <f>SUM(JN24:JN25)</f>
        <v>37.136588206229725</v>
      </c>
      <c r="JO26" s="384"/>
      <c r="JP26" s="3"/>
      <c r="JQ26" s="382"/>
      <c r="JR26" s="586">
        <f>SUM(JR24:JR25)</f>
        <v>38.2126762899996</v>
      </c>
      <c r="JS26" s="384"/>
      <c r="JT26" s="3"/>
      <c r="JU26" s="382"/>
      <c r="JV26" s="586">
        <f>SUM(JV24:JV25)</f>
        <v>40.620166117487102</v>
      </c>
      <c r="JW26" s="384"/>
      <c r="JX26" s="3"/>
      <c r="JY26" s="83"/>
      <c r="JZ26" s="592">
        <f>SUM(JZ24:JZ25)</f>
        <v>157.53931963514009</v>
      </c>
      <c r="KA26" s="82"/>
      <c r="KB26" s="3"/>
      <c r="KC26" s="382"/>
      <c r="KD26" s="586">
        <f>SUM(KD24:KD25)</f>
        <v>41.985587911637893</v>
      </c>
      <c r="KE26" s="384"/>
      <c r="KF26" s="3"/>
      <c r="KG26" s="382"/>
      <c r="KH26" s="586">
        <f>SUM(KH24:KH25)</f>
        <v>37.507954088292024</v>
      </c>
      <c r="KI26" s="384"/>
      <c r="KJ26" s="3"/>
      <c r="KK26" s="382"/>
      <c r="KL26" s="586">
        <f>SUM(KL24:KL25)</f>
        <v>38.594803052899593</v>
      </c>
      <c r="KM26" s="384"/>
      <c r="KN26" s="3"/>
      <c r="KO26" s="382"/>
      <c r="KP26" s="586">
        <f>SUM(KP24:KP25)</f>
        <v>41.026367778661971</v>
      </c>
      <c r="KQ26" s="384"/>
      <c r="KR26" s="3"/>
      <c r="KS26" s="83"/>
      <c r="KT26" s="592">
        <f>SUM(KT24:KT25)</f>
        <v>159.11471283149149</v>
      </c>
      <c r="KU26" s="82"/>
    </row>
    <row r="27" spans="1:307">
      <c r="A27" s="365"/>
      <c r="C27" s="363" t="s">
        <v>219</v>
      </c>
      <c r="D27"/>
      <c r="E27"/>
      <c r="F27"/>
      <c r="H27" s="395"/>
      <c r="I27" s="622">
        <f>SUM(I26,I21:I22,I17)</f>
        <v>9435</v>
      </c>
      <c r="J27" s="396"/>
      <c r="K27" s="3"/>
      <c r="L27" s="395"/>
      <c r="M27" s="622">
        <f>SUM(M26,M21:M22,M17)</f>
        <v>9078</v>
      </c>
      <c r="N27" s="396"/>
      <c r="O27" s="3"/>
      <c r="P27" s="395"/>
      <c r="Q27" s="622">
        <f>SUM(Q26,Q21:Q22,Q17)</f>
        <v>9326</v>
      </c>
      <c r="R27" s="396"/>
      <c r="S27" s="3"/>
      <c r="T27" s="395"/>
      <c r="U27" s="622">
        <f>SUM(U26,U21:U22,U17)</f>
        <v>9911</v>
      </c>
      <c r="V27" s="396"/>
      <c r="W27" s="3"/>
      <c r="X27" s="83"/>
      <c r="Y27" s="636">
        <f t="shared" si="2"/>
        <v>37750</v>
      </c>
      <c r="Z27" s="82"/>
      <c r="AA27" s="3"/>
      <c r="AB27" s="395"/>
      <c r="AC27" s="622">
        <f>SUM(AC26,AC21:AC22,AC17)</f>
        <v>9433</v>
      </c>
      <c r="AD27" s="396"/>
      <c r="AE27" s="3"/>
      <c r="AF27" s="395"/>
      <c r="AG27" s="622">
        <f>SUM(AG26,AG21:AG22,AG17)</f>
        <v>8890</v>
      </c>
      <c r="AH27" s="396"/>
      <c r="AI27" s="3"/>
      <c r="AJ27" s="395"/>
      <c r="AK27" s="622">
        <f>SUM(AK26,AK21:AK22,AK17)</f>
        <v>8875</v>
      </c>
      <c r="AL27" s="396"/>
      <c r="AM27" s="3"/>
      <c r="AN27" s="395"/>
      <c r="AO27" s="622">
        <f>SUM(AO26,AO21:AO22,AO17)</f>
        <v>9552</v>
      </c>
      <c r="AP27" s="396"/>
      <c r="AQ27" s="3"/>
      <c r="AR27" s="83"/>
      <c r="AS27" s="636">
        <f t="shared" si="3"/>
        <v>36750</v>
      </c>
      <c r="AT27" s="82"/>
      <c r="AU27" s="3"/>
      <c r="AV27" s="395"/>
      <c r="AW27" s="622">
        <f>SUM(AW26,AW21:AW22,AW17)</f>
        <v>9301</v>
      </c>
      <c r="AX27" s="396"/>
      <c r="AY27" s="3"/>
      <c r="AZ27" s="395"/>
      <c r="BA27" s="622">
        <f>SUM(BA26,BA21:BA22,BA17)</f>
        <v>8491</v>
      </c>
      <c r="BB27" s="396"/>
      <c r="BC27" s="3"/>
      <c r="BD27" s="395"/>
      <c r="BE27" s="622">
        <f>SUM(BE26,BE21:BE22,BE17)</f>
        <v>8885</v>
      </c>
      <c r="BF27" s="396"/>
      <c r="BG27" s="3"/>
      <c r="BH27" s="395"/>
      <c r="BI27" s="622">
        <f>SUM(BI26,BI21:BI22,BI17)</f>
        <v>9027</v>
      </c>
      <c r="BJ27" s="396"/>
      <c r="BK27" s="3"/>
      <c r="BL27" s="83"/>
      <c r="BM27" s="636">
        <f t="shared" si="8"/>
        <v>35704</v>
      </c>
      <c r="BN27" s="82"/>
      <c r="BO27" s="3"/>
      <c r="BP27" s="395"/>
      <c r="BQ27" s="640">
        <f>SUM(BQ26,BQ21:BQ22,BQ17)</f>
        <v>9054</v>
      </c>
      <c r="BR27" s="396"/>
      <c r="BS27" s="3"/>
      <c r="BT27" s="395"/>
      <c r="BU27" s="640">
        <f>SUM(BU26,BU21:BU22,BU17)</f>
        <v>8709</v>
      </c>
      <c r="BV27" s="396"/>
      <c r="BW27" s="3"/>
      <c r="BX27" s="395"/>
      <c r="BY27" s="640">
        <f>SUM(BY26,BY21:BY22,BY17)</f>
        <v>9304</v>
      </c>
      <c r="BZ27" s="396"/>
      <c r="CA27" s="3"/>
      <c r="CB27" s="395"/>
      <c r="CC27" s="640">
        <f>SUM(CC26,CC21:CC22,CC17)</f>
        <v>9642</v>
      </c>
      <c r="CD27" s="396"/>
      <c r="CE27" s="3"/>
      <c r="CF27" s="83"/>
      <c r="CG27" s="648">
        <f t="shared" si="6"/>
        <v>36709</v>
      </c>
      <c r="CH27" s="82"/>
      <c r="CI27" s="3"/>
      <c r="CJ27" s="395"/>
      <c r="CK27" s="640">
        <f>SUM(CK26,CK21:CK22,CK17)</f>
        <v>9744</v>
      </c>
      <c r="CL27" s="396"/>
      <c r="CM27" s="3"/>
      <c r="CN27" s="395"/>
      <c r="CO27" s="640">
        <f>SUM(CO26,CO21:CO22,CO17)</f>
        <v>9273</v>
      </c>
      <c r="CP27" s="396"/>
      <c r="CQ27" s="3"/>
      <c r="CR27" s="395"/>
      <c r="CS27" s="640">
        <f>SUM(CS26,CS21:CS22,CS17)</f>
        <v>9722</v>
      </c>
      <c r="CT27" s="396"/>
      <c r="CU27" s="3"/>
      <c r="CV27" s="395"/>
      <c r="CW27" s="640">
        <f>SUM(CW26,CW21:CW22,CW17)</f>
        <v>10119</v>
      </c>
      <c r="CX27" s="396"/>
      <c r="CY27" s="3"/>
      <c r="CZ27" s="83"/>
      <c r="DA27" s="648">
        <f t="shared" si="7"/>
        <v>38858</v>
      </c>
      <c r="DB27" s="82"/>
      <c r="DC27" s="3"/>
      <c r="DD27" s="3"/>
      <c r="DE27" s="382"/>
      <c r="DF27" s="383">
        <f ca="1">SUM(DF26,DF22,DF21,DF17)</f>
        <v>9744</v>
      </c>
      <c r="DG27" s="384"/>
      <c r="DH27" s="3"/>
      <c r="DI27" s="382"/>
      <c r="DJ27" s="383">
        <f ca="1">SUM(DJ26,DJ22,DJ21,DJ17)</f>
        <v>9402.3843060471663</v>
      </c>
      <c r="DK27" s="384"/>
      <c r="DL27" s="3"/>
      <c r="DM27" s="382"/>
      <c r="DN27" s="383">
        <f ca="1">SUM(DN26,DN22,DN21,DN17)</f>
        <v>9819.2199999999993</v>
      </c>
      <c r="DO27" s="384"/>
      <c r="DP27" s="3"/>
      <c r="DQ27" s="382"/>
      <c r="DR27" s="383">
        <f ca="1">SUM(DR26,DR22,DR21,DR17)</f>
        <v>10299.40469842295</v>
      </c>
      <c r="DS27" s="384"/>
      <c r="DT27" s="3"/>
      <c r="DU27" s="83"/>
      <c r="DV27" s="389">
        <f t="shared" ca="1" si="4"/>
        <v>39265.009004470114</v>
      </c>
      <c r="DW27" s="82"/>
      <c r="DX27" s="3"/>
      <c r="DY27" s="382"/>
      <c r="DZ27" s="383">
        <f ca="1">SUM(DZ26,DZ22,DZ21,DZ17)</f>
        <v>9868.9699999999993</v>
      </c>
      <c r="EA27" s="384"/>
      <c r="EB27" s="3"/>
      <c r="EC27" s="382"/>
      <c r="ED27" s="383">
        <f ca="1">SUM(ED26,ED22,ED21,ED17)</f>
        <v>9524.998749107639</v>
      </c>
      <c r="EE27" s="384"/>
      <c r="EF27" s="3"/>
      <c r="EG27" s="382"/>
      <c r="EH27" s="383">
        <f ca="1">SUM(EH26,EH22,EH21,EH17)</f>
        <v>9931.6935999999987</v>
      </c>
      <c r="EI27" s="384"/>
      <c r="EJ27" s="3"/>
      <c r="EK27" s="382"/>
      <c r="EL27" s="383">
        <f ca="1">SUM(EL26,EL22,EL21,EL17)</f>
        <v>10448.604545407179</v>
      </c>
      <c r="EM27" s="384"/>
      <c r="EN27" s="3"/>
      <c r="EO27" s="83"/>
      <c r="EP27" s="389">
        <f t="shared" ca="1" si="5"/>
        <v>39774.266894514818</v>
      </c>
      <c r="EQ27" s="82"/>
      <c r="ER27" s="3"/>
      <c r="ES27" s="382"/>
      <c r="ET27" s="383">
        <f ca="1">SUM(ET26,ET22,ET21,ET17)</f>
        <v>9995.8705000000009</v>
      </c>
      <c r="EU27" s="384"/>
      <c r="EV27" s="3"/>
      <c r="EW27" s="382"/>
      <c r="EX27" s="383">
        <f ca="1">SUM(EX26,EX22,EX21,EX17)</f>
        <v>9665.2088566885031</v>
      </c>
      <c r="EY27" s="384"/>
      <c r="EZ27" s="3"/>
      <c r="FA27" s="382"/>
      <c r="FB27" s="383">
        <f ca="1">SUM(FB26,FB22,FB21,FB17)</f>
        <v>10045.720377999998</v>
      </c>
      <c r="FC27" s="384"/>
      <c r="FD27" s="3"/>
      <c r="FE27" s="382"/>
      <c r="FF27" s="383">
        <f ca="1">SUM(FF26,FF22,FF21,FF17)</f>
        <v>10676.588934869109</v>
      </c>
      <c r="FG27" s="384"/>
      <c r="FH27" s="3"/>
      <c r="FI27" s="83"/>
      <c r="FJ27" s="389">
        <f ca="1">SUM(ET27:FF27)</f>
        <v>40383.388669557607</v>
      </c>
      <c r="FK27" s="82"/>
      <c r="FL27" s="3"/>
      <c r="FM27" s="382"/>
      <c r="FN27" s="383">
        <f ca="1">SUM(FN26,FN22,FN21,FN17)</f>
        <v>10562.199590933616</v>
      </c>
      <c r="FO27" s="384"/>
      <c r="FP27" s="3"/>
      <c r="FQ27" s="382"/>
      <c r="FR27" s="383">
        <f ca="1">SUM(FR26,FR22,FR21,FR17)</f>
        <v>9843.2474256775677</v>
      </c>
      <c r="FS27" s="384"/>
      <c r="FT27" s="3"/>
      <c r="FU27" s="382"/>
      <c r="FV27" s="383">
        <f ca="1">SUM(FV26,FV22,FV21,FV17)</f>
        <v>10152.542176008263</v>
      </c>
      <c r="FW27" s="384"/>
      <c r="FX27" s="3"/>
      <c r="FY27" s="382"/>
      <c r="FZ27" s="383">
        <f ca="1">SUM(FZ26,FZ22,FZ21,FZ17)</f>
        <v>10854.594321413982</v>
      </c>
      <c r="GA27" s="384"/>
      <c r="GB27" s="3"/>
      <c r="GC27" s="83"/>
      <c r="GD27" s="389">
        <f ca="1">SUM(GD26,GD22,GD21,GD17)</f>
        <v>41412.583514033431</v>
      </c>
      <c r="GE27" s="82"/>
      <c r="GF27" s="3"/>
      <c r="GG27" s="382"/>
      <c r="GH27" s="383">
        <f ca="1">SUM(GH26,GH22,GH21,GH17)</f>
        <v>10829.901180370738</v>
      </c>
      <c r="GI27" s="384"/>
      <c r="GJ27" s="3"/>
      <c r="GK27" s="382"/>
      <c r="GL27" s="383">
        <f ca="1">SUM(GL26,GL22,GL21,GL17)</f>
        <v>10094.492019382309</v>
      </c>
      <c r="GM27" s="384"/>
      <c r="GN27" s="3"/>
      <c r="GO27" s="382"/>
      <c r="GP27" s="383">
        <f ca="1">SUM(GP26,GP22,GP21,GP17)</f>
        <v>10412.17712211662</v>
      </c>
      <c r="GQ27" s="384"/>
      <c r="GR27" s="3"/>
      <c r="GS27" s="382"/>
      <c r="GT27" s="383">
        <f ca="1">SUM(GT26,GT22,GT21,GT17)</f>
        <v>11132.77693613434</v>
      </c>
      <c r="GU27" s="384"/>
      <c r="GV27" s="3"/>
      <c r="GW27" s="83"/>
      <c r="GX27" s="389">
        <f ca="1">SUM(GX26,GX22,GX21,GX17)</f>
        <v>42469.347258004011</v>
      </c>
      <c r="GY27" s="82"/>
      <c r="GZ27" s="3"/>
      <c r="HA27" s="382"/>
      <c r="HB27" s="383">
        <f ca="1">SUM(HB26,HB22,HB21,HB17)</f>
        <v>11079.611742152105</v>
      </c>
      <c r="HC27" s="384"/>
      <c r="HD27" s="3"/>
      <c r="HE27" s="382"/>
      <c r="HF27" s="383">
        <f ca="1">SUM(HF26,HF22,HF21,HF17)</f>
        <v>10327.701835399477</v>
      </c>
      <c r="HG27" s="384"/>
      <c r="HH27" s="3"/>
      <c r="HI27" s="382"/>
      <c r="HJ27" s="383">
        <f ca="1">SUM(HJ26,HJ22,HJ21,HJ17)</f>
        <v>10653.471634738973</v>
      </c>
      <c r="HK27" s="384"/>
      <c r="HL27" s="3"/>
      <c r="HM27" s="382"/>
      <c r="HN27" s="383">
        <f ca="1">SUM(HN26,HN22,HN21,HN17)</f>
        <v>11388.92443984752</v>
      </c>
      <c r="HO27" s="384"/>
      <c r="HP27" s="3"/>
      <c r="HQ27" s="83"/>
      <c r="HR27" s="389">
        <f ca="1">SUM(HR26,HR22,HR21,HR17)</f>
        <v>43449.709652138074</v>
      </c>
      <c r="HS27" s="82"/>
      <c r="HT27" s="3"/>
      <c r="HU27" s="382"/>
      <c r="HV27" s="383">
        <f ca="1">SUM(HV26,HV22,HV21,HV17)</f>
        <v>11301.895486048941</v>
      </c>
      <c r="HW27" s="384"/>
      <c r="HX27" s="3"/>
      <c r="HY27" s="382"/>
      <c r="HZ27" s="383">
        <f ca="1">SUM(HZ26,HZ22,HZ21,HZ17)</f>
        <v>10533.862573363924</v>
      </c>
      <c r="IA27" s="384"/>
      <c r="IB27" s="3"/>
      <c r="IC27" s="382"/>
      <c r="ID27" s="383">
        <f ca="1">SUM(ID26,ID22,ID21,ID17)</f>
        <v>10867.303270311158</v>
      </c>
      <c r="IE27" s="384"/>
      <c r="IF27" s="3"/>
      <c r="IG27" s="382"/>
      <c r="IH27" s="383">
        <f ca="1">SUM(IH26,IH22,IH21,IH17)</f>
        <v>11612.868810478731</v>
      </c>
      <c r="II27" s="384"/>
      <c r="IJ27" s="3"/>
      <c r="IK27" s="83"/>
      <c r="IL27" s="389">
        <f ca="1">SUM(IL26,IL22,IL21,IL17)</f>
        <v>44315.930140202749</v>
      </c>
      <c r="IM27" s="82"/>
      <c r="IN27" s="3"/>
      <c r="IO27" s="382"/>
      <c r="IP27" s="383">
        <f ca="1">SUM(IP26,IP22,IP21,IP17)</f>
        <v>11441.479510813964</v>
      </c>
      <c r="IQ27" s="384"/>
      <c r="IR27" s="3"/>
      <c r="IS27" s="382"/>
      <c r="IT27" s="383">
        <f ca="1">SUM(IT26,IT22,IT21,IT17)</f>
        <v>10663.256890169603</v>
      </c>
      <c r="IU27" s="384"/>
      <c r="IV27" s="3"/>
      <c r="IW27" s="382"/>
      <c r="IX27" s="383">
        <f ca="1">SUM(IX26,IX22,IX21,IX17)</f>
        <v>11001.959792621043</v>
      </c>
      <c r="IY27" s="384"/>
      <c r="IZ27" s="3"/>
      <c r="JA27" s="382"/>
      <c r="JB27" s="383">
        <f ca="1">SUM(JB26,JB22,JB21,JB17)</f>
        <v>11754.048145224966</v>
      </c>
      <c r="JC27" s="384"/>
      <c r="JD27" s="3"/>
      <c r="JE27" s="83"/>
      <c r="JF27" s="389">
        <f ca="1">SUM(JF26,JF22,JF21,JF17)</f>
        <v>44860.74433882958</v>
      </c>
      <c r="JG27" s="82"/>
      <c r="JH27" s="3"/>
      <c r="JI27" s="382"/>
      <c r="JJ27" s="383">
        <f ca="1">SUM(JJ26,JJ22,JJ21,JJ17)</f>
        <v>11657.045060825012</v>
      </c>
      <c r="JK27" s="384"/>
      <c r="JL27" s="3"/>
      <c r="JM27" s="382"/>
      <c r="JN27" s="383">
        <f ca="1">SUM(JN26,JN22,JN21,JN17)</f>
        <v>10863.181967630237</v>
      </c>
      <c r="JO27" s="384"/>
      <c r="JP27" s="3"/>
      <c r="JQ27" s="382"/>
      <c r="JR27" s="383">
        <f ca="1">SUM(JR26,JR22,JR21,JR17)</f>
        <v>11208.462319923763</v>
      </c>
      <c r="JS27" s="384"/>
      <c r="JT27" s="3"/>
      <c r="JU27" s="382"/>
      <c r="JV27" s="383">
        <f ca="1">SUM(JV26,JV22,JV21,JV17)</f>
        <v>11973.67706338994</v>
      </c>
      <c r="JW27" s="384"/>
      <c r="JX27" s="3"/>
      <c r="JY27" s="83"/>
      <c r="JZ27" s="389">
        <f ca="1">SUM(JZ26,JZ22,JZ21,JZ17)</f>
        <v>45702.366411768948</v>
      </c>
      <c r="KA27" s="82"/>
      <c r="KB27" s="3"/>
      <c r="KC27" s="382"/>
      <c r="KD27" s="383">
        <f ca="1">SUM(KD26,KD22,KD21,KD17)</f>
        <v>11876.966424165079</v>
      </c>
      <c r="KE27" s="384"/>
      <c r="KF27" s="3"/>
      <c r="KG27" s="382"/>
      <c r="KH27" s="383">
        <f ca="1">SUM(KH26,KH22,KH21,KH17)</f>
        <v>11067.14013801625</v>
      </c>
      <c r="KI27" s="384"/>
      <c r="KJ27" s="3"/>
      <c r="KK27" s="382"/>
      <c r="KL27" s="383">
        <f ca="1">SUM(KL26,KL22,KL21,KL17)</f>
        <v>11419.129254918151</v>
      </c>
      <c r="KM27" s="384"/>
      <c r="KN27" s="3"/>
      <c r="KO27" s="382"/>
      <c r="KP27" s="383">
        <f ca="1">SUM(KP26,KP22,KP21,KP17)</f>
        <v>12197.730987289387</v>
      </c>
      <c r="KQ27" s="384"/>
      <c r="KR27" s="3"/>
      <c r="KS27" s="83"/>
      <c r="KT27" s="389">
        <f ca="1">SUM(KT26,KT22,KT21,KT17)</f>
        <v>46560.96680438886</v>
      </c>
      <c r="KU27" s="82"/>
    </row>
    <row r="28" spans="1:307">
      <c r="A28" s="365"/>
      <c r="C28" s="575" t="s">
        <v>220</v>
      </c>
      <c r="D28"/>
      <c r="E28"/>
      <c r="F28"/>
      <c r="H28" s="395"/>
      <c r="I28" s="621">
        <f>I218</f>
        <v>2810</v>
      </c>
      <c r="J28" s="396"/>
      <c r="K28" s="3"/>
      <c r="L28" s="395"/>
      <c r="M28" s="621">
        <f>M218</f>
        <v>2858</v>
      </c>
      <c r="N28" s="396"/>
      <c r="O28" s="3"/>
      <c r="P28" s="395"/>
      <c r="Q28" s="621">
        <f>Q218</f>
        <v>2811</v>
      </c>
      <c r="R28" s="396"/>
      <c r="S28" s="3"/>
      <c r="T28" s="395"/>
      <c r="U28" s="621">
        <f>U218</f>
        <v>2932</v>
      </c>
      <c r="V28" s="396"/>
      <c r="W28" s="3"/>
      <c r="X28" s="83"/>
      <c r="Y28" s="635">
        <f t="shared" si="2"/>
        <v>11411</v>
      </c>
      <c r="Z28" s="82"/>
      <c r="AA28" s="3"/>
      <c r="AB28" s="395"/>
      <c r="AC28" s="621">
        <f>AC218</f>
        <v>2838</v>
      </c>
      <c r="AD28" s="396"/>
      <c r="AE28" s="3"/>
      <c r="AF28" s="395"/>
      <c r="AG28" s="621">
        <f>AG218</f>
        <v>2944</v>
      </c>
      <c r="AH28" s="396"/>
      <c r="AI28" s="3"/>
      <c r="AJ28" s="395"/>
      <c r="AK28" s="621">
        <f>AK218</f>
        <v>3125</v>
      </c>
      <c r="AL28" s="396"/>
      <c r="AM28" s="3"/>
      <c r="AN28" s="395"/>
      <c r="AO28" s="621">
        <f>AO218</f>
        <v>3086</v>
      </c>
      <c r="AP28" s="396"/>
      <c r="AQ28" s="3"/>
      <c r="AR28" s="83"/>
      <c r="AS28" s="635">
        <f t="shared" si="3"/>
        <v>11993</v>
      </c>
      <c r="AT28" s="82"/>
      <c r="AU28" s="3"/>
      <c r="AV28" s="395"/>
      <c r="AW28" s="621">
        <f>AW218</f>
        <v>3050</v>
      </c>
      <c r="AX28" s="396"/>
      <c r="AY28" s="3"/>
      <c r="AZ28" s="395"/>
      <c r="BA28" s="621">
        <f>BA218</f>
        <v>3089</v>
      </c>
      <c r="BB28" s="396"/>
      <c r="BC28" s="3"/>
      <c r="BD28" s="395"/>
      <c r="BE28" s="621">
        <f>BE218</f>
        <v>3055</v>
      </c>
      <c r="BF28" s="396"/>
      <c r="BG28" s="3"/>
      <c r="BH28" s="395"/>
      <c r="BI28" s="621">
        <f>BI218</f>
        <v>3106</v>
      </c>
      <c r="BJ28" s="396"/>
      <c r="BK28" s="3"/>
      <c r="BL28" s="83"/>
      <c r="BM28" s="635">
        <f t="shared" si="8"/>
        <v>12300</v>
      </c>
      <c r="BN28" s="82"/>
      <c r="BO28" s="3"/>
      <c r="BP28" s="395"/>
      <c r="BQ28" s="643">
        <f>BQ204</f>
        <v>3082</v>
      </c>
      <c r="BR28" s="396"/>
      <c r="BS28" s="3"/>
      <c r="BT28" s="395"/>
      <c r="BU28" s="643">
        <f>BU204</f>
        <v>3178</v>
      </c>
      <c r="BV28" s="396"/>
      <c r="BW28" s="3"/>
      <c r="BX28" s="395"/>
      <c r="BY28" s="643">
        <f>BY204</f>
        <v>3159</v>
      </c>
      <c r="BZ28" s="396"/>
      <c r="CA28" s="3"/>
      <c r="CB28" s="395"/>
      <c r="CC28" s="643">
        <f>CC204</f>
        <v>3202</v>
      </c>
      <c r="CD28" s="396"/>
      <c r="CE28" s="3"/>
      <c r="CF28" s="83"/>
      <c r="CG28" s="650">
        <f t="shared" si="6"/>
        <v>12621</v>
      </c>
      <c r="CH28" s="82"/>
      <c r="CI28" s="3"/>
      <c r="CJ28" s="395"/>
      <c r="CK28" s="643">
        <f>CK204</f>
        <v>3161</v>
      </c>
      <c r="CL28" s="396"/>
      <c r="CM28" s="3"/>
      <c r="CN28" s="395"/>
      <c r="CO28" s="643">
        <f>CO204</f>
        <v>3173</v>
      </c>
      <c r="CP28" s="396"/>
      <c r="CQ28" s="3"/>
      <c r="CR28" s="395"/>
      <c r="CS28" s="643">
        <f>CS204</f>
        <v>3236</v>
      </c>
      <c r="CT28" s="396"/>
      <c r="CU28" s="3"/>
      <c r="CV28" s="395"/>
      <c r="CW28" s="643">
        <f>CW204</f>
        <v>3308</v>
      </c>
      <c r="CX28" s="396"/>
      <c r="CY28" s="3"/>
      <c r="CZ28" s="83"/>
      <c r="DA28" s="650">
        <f t="shared" si="7"/>
        <v>12878</v>
      </c>
      <c r="DB28" s="82"/>
      <c r="DC28" s="3"/>
      <c r="DD28" s="3"/>
      <c r="DE28" s="382"/>
      <c r="DF28" s="585">
        <f>CK28+DF119</f>
        <v>3161</v>
      </c>
      <c r="DG28" s="384"/>
      <c r="DH28" s="3"/>
      <c r="DI28" s="382"/>
      <c r="DJ28" s="585">
        <f>CO28*(1+DJ51)</f>
        <v>3236.46</v>
      </c>
      <c r="DK28" s="384"/>
      <c r="DL28" s="3"/>
      <c r="DM28" s="382"/>
      <c r="DN28" s="585">
        <f>CS28*(1+DN51)</f>
        <v>3268.36</v>
      </c>
      <c r="DO28" s="384"/>
      <c r="DP28" s="3"/>
      <c r="DQ28" s="382"/>
      <c r="DR28" s="585">
        <f>CW28*(1+DR51)</f>
        <v>3407.2400000000002</v>
      </c>
      <c r="DS28" s="384"/>
      <c r="DT28" s="3"/>
      <c r="DU28" s="83"/>
      <c r="DV28" s="573">
        <f t="shared" si="4"/>
        <v>13073.06</v>
      </c>
      <c r="DW28" s="82"/>
      <c r="DX28" s="3"/>
      <c r="DY28" s="382"/>
      <c r="DZ28" s="585">
        <f>DF28*(1+DZ51)</f>
        <v>3255.83</v>
      </c>
      <c r="EA28" s="384"/>
      <c r="EB28" s="3"/>
      <c r="EC28" s="382"/>
      <c r="ED28" s="585">
        <f>DJ28*(1+ED51)</f>
        <v>3333.5538000000001</v>
      </c>
      <c r="EE28" s="384"/>
      <c r="EF28" s="3"/>
      <c r="EG28" s="382"/>
      <c r="EH28" s="585">
        <f>DN28*(1+EH51)</f>
        <v>3366.4108000000001</v>
      </c>
      <c r="EI28" s="384"/>
      <c r="EJ28" s="3"/>
      <c r="EK28" s="382"/>
      <c r="EL28" s="585">
        <f>DR28*(1+EL51)</f>
        <v>3509.4572000000003</v>
      </c>
      <c r="EM28" s="384"/>
      <c r="EN28" s="3"/>
      <c r="EO28" s="83"/>
      <c r="EP28" s="573">
        <f t="shared" si="5"/>
        <v>13465.2518</v>
      </c>
      <c r="EQ28" s="82"/>
      <c r="ER28" s="3"/>
      <c r="ES28" s="382"/>
      <c r="ET28" s="585">
        <f>DZ28*(1+ET51)</f>
        <v>3353.5048999999999</v>
      </c>
      <c r="EU28" s="384"/>
      <c r="EV28" s="3"/>
      <c r="EW28" s="382"/>
      <c r="EX28" s="585">
        <f>ED28*(1+EX51)</f>
        <v>3433.560414</v>
      </c>
      <c r="EY28" s="384"/>
      <c r="EZ28" s="3"/>
      <c r="FA28" s="382"/>
      <c r="FB28" s="585">
        <f>EH28*(1+FB51)</f>
        <v>3467.4031240000004</v>
      </c>
      <c r="FC28" s="384"/>
      <c r="FD28" s="3"/>
      <c r="FE28" s="382"/>
      <c r="FF28" s="585">
        <f>EL28*(1+FF51)</f>
        <v>3614.7409160000002</v>
      </c>
      <c r="FG28" s="384"/>
      <c r="FH28" s="3"/>
      <c r="FI28" s="83"/>
      <c r="FJ28" s="573">
        <f>SUM(ET28:FF28)</f>
        <v>13869.209354000001</v>
      </c>
      <c r="FK28" s="82"/>
      <c r="FL28" s="3"/>
      <c r="FM28" s="382"/>
      <c r="FN28" s="585">
        <f>GD28*FN74</f>
        <v>3480.177160066869</v>
      </c>
      <c r="FO28" s="384"/>
      <c r="FP28" s="3"/>
      <c r="FQ28" s="382"/>
      <c r="FR28" s="585">
        <f>GD28*FR74</f>
        <v>3557.3924062982396</v>
      </c>
      <c r="FS28" s="384"/>
      <c r="FT28" s="3"/>
      <c r="FU28" s="382"/>
      <c r="FV28" s="585">
        <f>GD28*FV74</f>
        <v>3596.4820749378673</v>
      </c>
      <c r="FW28" s="384"/>
      <c r="FX28" s="3"/>
      <c r="FY28" s="382"/>
      <c r="FZ28" s="585">
        <f>GD28*FZ74</f>
        <v>3651.2339933170233</v>
      </c>
      <c r="GA28" s="384"/>
      <c r="GB28" s="3"/>
      <c r="GC28" s="83"/>
      <c r="GD28" s="573">
        <f>FJ28*(1+GD51)</f>
        <v>14285.285634620001</v>
      </c>
      <c r="GE28" s="82"/>
      <c r="GF28" s="3"/>
      <c r="GG28" s="382"/>
      <c r="GH28" s="585">
        <f>GX28*GH74</f>
        <v>3619.384246469544</v>
      </c>
      <c r="GI28" s="384"/>
      <c r="GJ28" s="3"/>
      <c r="GK28" s="382"/>
      <c r="GL28" s="585">
        <f>GX28*GL74</f>
        <v>3699.6881025501693</v>
      </c>
      <c r="GM28" s="384"/>
      <c r="GN28" s="3"/>
      <c r="GO28" s="382"/>
      <c r="GP28" s="585">
        <f>GX28*GP74</f>
        <v>3740.3413579353819</v>
      </c>
      <c r="GQ28" s="384"/>
      <c r="GR28" s="3"/>
      <c r="GS28" s="382"/>
      <c r="GT28" s="585">
        <f>GX28*GT74</f>
        <v>3797.2833530497046</v>
      </c>
      <c r="GU28" s="384"/>
      <c r="GV28" s="3"/>
      <c r="GW28" s="83"/>
      <c r="GX28" s="573">
        <f>GD28*(1+GX51)</f>
        <v>14856.697060004801</v>
      </c>
      <c r="GY28" s="82"/>
      <c r="GZ28" s="3"/>
      <c r="HA28" s="382"/>
      <c r="HB28" s="585">
        <f>HR28*HB74</f>
        <v>3764.1596163283257</v>
      </c>
      <c r="HC28" s="384"/>
      <c r="HD28" s="3"/>
      <c r="HE28" s="382"/>
      <c r="HF28" s="585">
        <f>HR28*HF74</f>
        <v>3847.6756266521761</v>
      </c>
      <c r="HG28" s="384"/>
      <c r="HH28" s="3"/>
      <c r="HI28" s="382"/>
      <c r="HJ28" s="585">
        <f>HR28*HJ74</f>
        <v>3889.9550122527976</v>
      </c>
      <c r="HK28" s="384"/>
      <c r="HL28" s="3"/>
      <c r="HM28" s="382"/>
      <c r="HN28" s="585">
        <f>HR28*HN74</f>
        <v>3949.1746871716928</v>
      </c>
      <c r="HO28" s="384"/>
      <c r="HP28" s="3"/>
      <c r="HQ28" s="83"/>
      <c r="HR28" s="573">
        <f>GX28*(1+HR51)</f>
        <v>15450.964942404993</v>
      </c>
      <c r="HS28" s="82"/>
      <c r="HT28" s="3"/>
      <c r="HU28" s="382"/>
      <c r="HV28" s="585">
        <f>IL28*HV74</f>
        <v>3914.726000981459</v>
      </c>
      <c r="HW28" s="384"/>
      <c r="HX28" s="3"/>
      <c r="HY28" s="382"/>
      <c r="HZ28" s="585">
        <f>IL28*HZ74</f>
        <v>4001.5826517182632</v>
      </c>
      <c r="IA28" s="384"/>
      <c r="IB28" s="3"/>
      <c r="IC28" s="382"/>
      <c r="ID28" s="585">
        <f>IL28*ID74</f>
        <v>4045.5532127429096</v>
      </c>
      <c r="IE28" s="384"/>
      <c r="IF28" s="3"/>
      <c r="IG28" s="382"/>
      <c r="IH28" s="585">
        <f>IL28*IH74</f>
        <v>4107.141674658561</v>
      </c>
      <c r="II28" s="384"/>
      <c r="IJ28" s="3"/>
      <c r="IK28" s="83"/>
      <c r="IL28" s="573">
        <f>HR28*(1+IL51)</f>
        <v>16069.003540101194</v>
      </c>
      <c r="IM28" s="82"/>
      <c r="IN28" s="3"/>
      <c r="IO28" s="382"/>
      <c r="IP28" s="585">
        <f>JF28*IP74</f>
        <v>4071.3150410207172</v>
      </c>
      <c r="IQ28" s="384"/>
      <c r="IR28" s="3"/>
      <c r="IS28" s="382"/>
      <c r="IT28" s="585">
        <f>JF28*IT74</f>
        <v>4161.6459577869937</v>
      </c>
      <c r="IU28" s="384"/>
      <c r="IV28" s="3"/>
      <c r="IW28" s="382"/>
      <c r="IX28" s="585">
        <f>JF28*IX74</f>
        <v>4207.3753412526257</v>
      </c>
      <c r="IY28" s="384"/>
      <c r="IZ28" s="3"/>
      <c r="JA28" s="382"/>
      <c r="JB28" s="585">
        <f>JF28*JB74</f>
        <v>4271.4273416449032</v>
      </c>
      <c r="JC28" s="384"/>
      <c r="JD28" s="3"/>
      <c r="JE28" s="83"/>
      <c r="JF28" s="573">
        <f>IL28*(1+JF51)</f>
        <v>16711.763681705241</v>
      </c>
      <c r="JG28" s="82"/>
      <c r="JH28" s="3"/>
      <c r="JI28" s="382"/>
      <c r="JJ28" s="585">
        <f>JZ28*JJ74</f>
        <v>4193.4544922513387</v>
      </c>
      <c r="JK28" s="384"/>
      <c r="JL28" s="3"/>
      <c r="JM28" s="382"/>
      <c r="JN28" s="585">
        <f>JZ28*JN74</f>
        <v>4286.4953365206038</v>
      </c>
      <c r="JO28" s="384"/>
      <c r="JP28" s="3"/>
      <c r="JQ28" s="382"/>
      <c r="JR28" s="585">
        <f>JZ28*JR74</f>
        <v>4333.5966014902051</v>
      </c>
      <c r="JS28" s="384"/>
      <c r="JT28" s="3"/>
      <c r="JU28" s="382"/>
      <c r="JV28" s="585">
        <f>JZ28*JV74</f>
        <v>4399.5701618942503</v>
      </c>
      <c r="JW28" s="384"/>
      <c r="JX28" s="3"/>
      <c r="JY28" s="83"/>
      <c r="JZ28" s="573">
        <f>JF28*(1+JZ51)</f>
        <v>17213.116592156399</v>
      </c>
      <c r="KA28" s="82"/>
      <c r="KB28" s="3"/>
      <c r="KC28" s="382"/>
      <c r="KD28" s="585">
        <f>KT28*KD74</f>
        <v>4319.2581270188793</v>
      </c>
      <c r="KE28" s="384"/>
      <c r="KF28" s="3"/>
      <c r="KG28" s="382"/>
      <c r="KH28" s="585">
        <f>KT28*KH74</f>
        <v>4415.0901966162219</v>
      </c>
      <c r="KI28" s="384"/>
      <c r="KJ28" s="3"/>
      <c r="KK28" s="382"/>
      <c r="KL28" s="585">
        <f>KT28*KL74</f>
        <v>4463.6044995349112</v>
      </c>
      <c r="KM28" s="384"/>
      <c r="KN28" s="3"/>
      <c r="KO28" s="382"/>
      <c r="KP28" s="585">
        <f>KT28*KP74</f>
        <v>4531.5572667510778</v>
      </c>
      <c r="KQ28" s="384"/>
      <c r="KR28" s="3"/>
      <c r="KS28" s="83"/>
      <c r="KT28" s="573">
        <f>JZ28*(1+KT51)</f>
        <v>17729.510089921092</v>
      </c>
      <c r="KU28" s="82"/>
    </row>
    <row r="29" spans="1:307">
      <c r="A29" s="365"/>
      <c r="C29" s="575"/>
      <c r="D29" s="7" t="s">
        <v>331</v>
      </c>
      <c r="E29"/>
      <c r="F29"/>
      <c r="H29" s="395"/>
      <c r="I29" s="622"/>
      <c r="J29" s="396"/>
      <c r="K29" s="3"/>
      <c r="L29" s="395"/>
      <c r="M29" s="622"/>
      <c r="N29" s="396"/>
      <c r="O29" s="3"/>
      <c r="P29" s="395"/>
      <c r="Q29" s="622"/>
      <c r="R29" s="396"/>
      <c r="S29" s="3"/>
      <c r="T29" s="395"/>
      <c r="U29" s="622"/>
      <c r="V29" s="396"/>
      <c r="W29" s="3"/>
      <c r="X29" s="83"/>
      <c r="Y29" s="636"/>
      <c r="Z29" s="82"/>
      <c r="AA29" s="3"/>
      <c r="AB29" s="395"/>
      <c r="AC29" s="622"/>
      <c r="AD29" s="396"/>
      <c r="AE29" s="3"/>
      <c r="AF29" s="395"/>
      <c r="AG29" s="622"/>
      <c r="AH29" s="396"/>
      <c r="AI29" s="3"/>
      <c r="AJ29" s="395"/>
      <c r="AK29" s="622"/>
      <c r="AL29" s="396"/>
      <c r="AM29" s="3"/>
      <c r="AN29" s="395"/>
      <c r="AO29" s="622"/>
      <c r="AP29" s="396"/>
      <c r="AQ29" s="3"/>
      <c r="AR29" s="83"/>
      <c r="AS29" s="636"/>
      <c r="AT29" s="82"/>
      <c r="AU29" s="3"/>
      <c r="AV29" s="395"/>
      <c r="AW29" s="622"/>
      <c r="AX29" s="396"/>
      <c r="AY29" s="3"/>
      <c r="AZ29" s="395"/>
      <c r="BA29" s="622"/>
      <c r="BB29" s="396"/>
      <c r="BC29" s="3"/>
      <c r="BD29" s="395"/>
      <c r="BE29" s="622"/>
      <c r="BF29" s="396"/>
      <c r="BG29" s="3"/>
      <c r="BH29" s="395"/>
      <c r="BI29" s="622"/>
      <c r="BJ29" s="396"/>
      <c r="BK29" s="3"/>
      <c r="BL29" s="83"/>
      <c r="BM29" s="636"/>
      <c r="BN29" s="82"/>
      <c r="BO29" s="3"/>
      <c r="BP29" s="395"/>
      <c r="BQ29" s="640"/>
      <c r="BR29" s="396"/>
      <c r="BS29" s="3"/>
      <c r="BT29" s="395"/>
      <c r="BU29" s="640"/>
      <c r="BV29" s="396"/>
      <c r="BW29" s="3"/>
      <c r="BX29" s="395"/>
      <c r="BY29" s="640"/>
      <c r="BZ29" s="396"/>
      <c r="CA29" s="3"/>
      <c r="CB29" s="395"/>
      <c r="CC29" s="640"/>
      <c r="CD29" s="396"/>
      <c r="CE29" s="3"/>
      <c r="CF29" s="83"/>
      <c r="CG29" s="648"/>
      <c r="CH29" s="82"/>
      <c r="CI29" s="3"/>
      <c r="CJ29" s="395"/>
      <c r="CK29" s="640"/>
      <c r="CL29" s="396"/>
      <c r="CM29" s="3"/>
      <c r="CN29" s="395"/>
      <c r="CO29" s="640"/>
      <c r="CP29" s="396"/>
      <c r="CQ29" s="3"/>
      <c r="CR29" s="395"/>
      <c r="CS29" s="640"/>
      <c r="CT29" s="396"/>
      <c r="CU29" s="3"/>
      <c r="CV29" s="395"/>
      <c r="CW29" s="640"/>
      <c r="CX29" s="396"/>
      <c r="CY29" s="3"/>
      <c r="CZ29" s="83"/>
      <c r="DA29" s="648"/>
      <c r="DB29" s="82"/>
      <c r="DC29" s="3"/>
      <c r="DD29" s="3"/>
      <c r="DE29" s="382"/>
      <c r="DF29" s="383">
        <v>0</v>
      </c>
      <c r="DG29" s="384"/>
      <c r="DH29" s="3"/>
      <c r="DI29" s="382"/>
      <c r="DJ29" s="383">
        <f>IF('Integrated Financial Statements'!$A$8=1,DJ236,IF('Integrated Financial Statements'!$A$8=2,DJ244,IF('Integrated Financial Statements'!$A$8=3,DJ252,"Check Case")))</f>
        <v>44.85</v>
      </c>
      <c r="DK29" s="384"/>
      <c r="DL29" s="3"/>
      <c r="DM29" s="382"/>
      <c r="DN29" s="383">
        <f>IF('Integrated Financial Statements'!$A$8=1,DN236,IF('Integrated Financial Statements'!$A$8=2,DN244,IF('Integrated Financial Statements'!$A$8=3,DN252,"Check Case")))</f>
        <v>44.85</v>
      </c>
      <c r="DO29" s="384"/>
      <c r="DP29" s="3"/>
      <c r="DQ29" s="382"/>
      <c r="DR29" s="383">
        <f>IF('Integrated Financial Statements'!$A$8=1,DR236,IF('Integrated Financial Statements'!$A$8=2,DR244,IF('Integrated Financial Statements'!$A$8=3,DR252,"Check Case")))</f>
        <v>44.85</v>
      </c>
      <c r="DS29" s="384"/>
      <c r="DT29" s="3"/>
      <c r="DU29" s="83"/>
      <c r="DV29" s="389">
        <f>DF29+DJ29+DN29+DR29</f>
        <v>134.55000000000001</v>
      </c>
      <c r="DW29" s="82"/>
      <c r="DX29" s="3"/>
      <c r="DY29" s="382"/>
      <c r="DZ29" s="383">
        <f>IF('Integrated Financial Statements'!$A$8=1,DZ236,IF('Integrated Financial Statements'!$A$8=2,DZ244,IF('Integrated Financial Statements'!$A$8=3,DZ252,"Check Case")))</f>
        <v>138</v>
      </c>
      <c r="EA29" s="384"/>
      <c r="EB29" s="3"/>
      <c r="EC29" s="382"/>
      <c r="ED29" s="383">
        <f>IF('Integrated Financial Statements'!$A$8=1,ED236,IF('Integrated Financial Statements'!$A$8=2,ED244,IF('Integrated Financial Statements'!$A$8=3,ED252,"Check Case")))</f>
        <v>138</v>
      </c>
      <c r="EE29" s="384"/>
      <c r="EF29" s="3"/>
      <c r="EG29" s="382"/>
      <c r="EH29" s="383">
        <f>IF('Integrated Financial Statements'!$A$8=1,EH236,IF('Integrated Financial Statements'!$A$8=2,EH244,IF('Integrated Financial Statements'!$A$8=3,EH252,"Check Case")))</f>
        <v>138</v>
      </c>
      <c r="EI29" s="384"/>
      <c r="EJ29" s="3"/>
      <c r="EK29" s="382"/>
      <c r="EL29" s="383">
        <f>IF('Integrated Financial Statements'!$A$8=1,EL236,IF('Integrated Financial Statements'!$A$8=2,EL244,IF('Integrated Financial Statements'!$A$8=3,EL252,"Check Case")))</f>
        <v>138</v>
      </c>
      <c r="EM29" s="384"/>
      <c r="EN29" s="3"/>
      <c r="EO29" s="83"/>
      <c r="EP29" s="389">
        <f>DZ29+ED29+EH29+EL29</f>
        <v>552</v>
      </c>
      <c r="EQ29" s="82"/>
      <c r="ER29" s="3"/>
      <c r="ES29" s="382"/>
      <c r="ET29" s="383">
        <f>IF('Integrated Financial Statements'!$A$8=1,ET236,IF('Integrated Financial Statements'!$A$8=2,ET244,IF('Integrated Financial Statements'!$A$8=3,ET252,"Check Case")))</f>
        <v>227.88333333333333</v>
      </c>
      <c r="EU29" s="384"/>
      <c r="EV29" s="3"/>
      <c r="EW29" s="382"/>
      <c r="EX29" s="383">
        <f>IF('Integrated Financial Statements'!$A$8=1,EX236,IF('Integrated Financial Statements'!$A$8=2,EX244,IF('Integrated Financial Statements'!$A$8=3,EX252,"Check Case")))</f>
        <v>227.88333333333333</v>
      </c>
      <c r="EY29" s="384"/>
      <c r="EZ29" s="3"/>
      <c r="FA29" s="382"/>
      <c r="FB29" s="383">
        <f>IF('Integrated Financial Statements'!$A$8=1,FB236,IF('Integrated Financial Statements'!$A$8=2,FB244,IF('Integrated Financial Statements'!$A$8=3,FB252,"Check Case")))</f>
        <v>341.82499999999993</v>
      </c>
      <c r="FC29" s="384"/>
      <c r="FD29" s="3"/>
      <c r="FE29" s="382"/>
      <c r="FF29" s="383">
        <f>IF('Integrated Financial Statements'!$A$8=1,FF236,IF('Integrated Financial Statements'!$A$8=2,FF244,IF('Integrated Financial Statements'!$A$8=3,FF252,"Check Case")))</f>
        <v>341.82499999999993</v>
      </c>
      <c r="FG29" s="384"/>
      <c r="FH29" s="3"/>
      <c r="FI29" s="83"/>
      <c r="FJ29" s="389">
        <f>ET29+EX29+FB29+FF29</f>
        <v>1139.4166666666665</v>
      </c>
      <c r="FK29" s="82"/>
      <c r="FL29" s="3"/>
      <c r="FM29" s="382"/>
      <c r="FN29" s="383">
        <f>IF('Integrated Financial Statements'!$A$8=1,FN236,IF('Integrated Financial Statements'!$A$8=2,FN244,IF('Integrated Financial Statements'!$A$8=3,FN252,"Check Case")))</f>
        <v>770.52499999999998</v>
      </c>
      <c r="FO29" s="384"/>
      <c r="FP29" s="3"/>
      <c r="FQ29" s="382"/>
      <c r="FR29" s="383">
        <f>IF('Integrated Financial Statements'!$A$8=1,FR236,IF('Integrated Financial Statements'!$A$8=2,FR244,IF('Integrated Financial Statements'!$A$8=3,FR252,"Check Case")))</f>
        <v>770.52499999999998</v>
      </c>
      <c r="FS29" s="384"/>
      <c r="FT29" s="3"/>
      <c r="FU29" s="382"/>
      <c r="FV29" s="383">
        <f>IF('Integrated Financial Statements'!$A$8=1,FV236,IF('Integrated Financial Statements'!$A$8=2,FV244,IF('Integrated Financial Statements'!$A$8=3,FV252,"Check Case")))</f>
        <v>770.52499999999998</v>
      </c>
      <c r="FW29" s="384"/>
      <c r="FX29" s="3"/>
      <c r="FY29" s="382"/>
      <c r="FZ29" s="383">
        <f>IF('Integrated Financial Statements'!$A$8=1,FZ236,IF('Integrated Financial Statements'!$A$8=2,FZ244,IF('Integrated Financial Statements'!$A$8=3,FZ252,"Check Case")))</f>
        <v>770.52499999999998</v>
      </c>
      <c r="GA29" s="384"/>
      <c r="GB29" s="3"/>
      <c r="GC29" s="83"/>
      <c r="GD29" s="389">
        <f>FN29+FR29+FV29+FZ29</f>
        <v>3082.1</v>
      </c>
      <c r="GE29" s="82"/>
      <c r="GF29" s="3"/>
      <c r="GG29" s="382"/>
      <c r="GH29" s="383">
        <f>IF('Integrated Financial Statements'!$A$8=1,GH236,IF('Integrated Financial Statements'!$A$8=2,GH244,IF('Integrated Financial Statements'!$A$8=3,GH252,"Check Case")))</f>
        <v>974.73249999999996</v>
      </c>
      <c r="GI29" s="384"/>
      <c r="GJ29" s="3"/>
      <c r="GK29" s="382"/>
      <c r="GL29" s="383">
        <f>IF('Integrated Financial Statements'!$A$8=1,GL236,IF('Integrated Financial Statements'!$A$8=2,GL244,IF('Integrated Financial Statements'!$A$8=3,GL252,"Check Case")))</f>
        <v>974.73249999999996</v>
      </c>
      <c r="GM29" s="384"/>
      <c r="GN29" s="3"/>
      <c r="GO29" s="382"/>
      <c r="GP29" s="383">
        <f>IF('Integrated Financial Statements'!$A$8=1,GP236,IF('Integrated Financial Statements'!$A$8=2,GP244,IF('Integrated Financial Statements'!$A$8=3,GP252,"Check Case")))</f>
        <v>974.73249999999996</v>
      </c>
      <c r="GQ29" s="384"/>
      <c r="GR29" s="3"/>
      <c r="GS29" s="382"/>
      <c r="GT29" s="383">
        <f>IF('Integrated Financial Statements'!$A$8=1,GT236,IF('Integrated Financial Statements'!$A$8=2,GT244,IF('Integrated Financial Statements'!$A$8=3,GT252,"Check Case")))</f>
        <v>974.73249999999996</v>
      </c>
      <c r="GU29" s="384"/>
      <c r="GV29" s="3"/>
      <c r="GW29" s="83"/>
      <c r="GX29" s="389">
        <f>GH29+GL29+GP29+GT29</f>
        <v>3898.93</v>
      </c>
      <c r="GY29" s="82"/>
      <c r="GZ29" s="3"/>
      <c r="HA29" s="382"/>
      <c r="HB29" s="383">
        <f>IF('Integrated Financial Statements'!$A$8=1,HB236,IF('Integrated Financial Statements'!$A$8=2,HB244,IF('Integrated Financial Statements'!$A$8=3,HB252,"Check Case")))</f>
        <v>1170.9366666666667</v>
      </c>
      <c r="HC29" s="384"/>
      <c r="HD29" s="3"/>
      <c r="HE29" s="382"/>
      <c r="HF29" s="383">
        <f>IF('Integrated Financial Statements'!$A$8=1,HF236,IF('Integrated Financial Statements'!$A$8=2,HF244,IF('Integrated Financial Statements'!$A$8=3,HF252,"Check Case")))</f>
        <v>1170.9366666666667</v>
      </c>
      <c r="HG29" s="384"/>
      <c r="HH29" s="3"/>
      <c r="HI29" s="382"/>
      <c r="HJ29" s="383">
        <f>IF('Integrated Financial Statements'!$A$8=1,HJ236,IF('Integrated Financial Statements'!$A$8=2,HJ244,IF('Integrated Financial Statements'!$A$8=3,HJ252,"Check Case")))</f>
        <v>1170.9366666666667</v>
      </c>
      <c r="HK29" s="384"/>
      <c r="HL29" s="3"/>
      <c r="HM29" s="382"/>
      <c r="HN29" s="383">
        <f>IF('Integrated Financial Statements'!$A$8=1,HN236,IF('Integrated Financial Statements'!$A$8=2,HN244,IF('Integrated Financial Statements'!$A$8=3,HN252,"Check Case")))</f>
        <v>1170.9366666666667</v>
      </c>
      <c r="HO29" s="384"/>
      <c r="HP29" s="3"/>
      <c r="HQ29" s="83"/>
      <c r="HR29" s="389">
        <f>HB29+HF29+HJ29+HN29</f>
        <v>4683.7466666666669</v>
      </c>
      <c r="HS29" s="82"/>
      <c r="HT29" s="3"/>
      <c r="HU29" s="382"/>
      <c r="HV29" s="383">
        <f>IF('Integrated Financial Statements'!$A$8=1,HV236,IF('Integrated Financial Statements'!$A$8=2,HV244,IF('Integrated Financial Statements'!$A$8=3,HV252,"Check Case")))</f>
        <v>1359.1375</v>
      </c>
      <c r="HW29" s="384"/>
      <c r="HX29" s="3"/>
      <c r="HY29" s="382"/>
      <c r="HZ29" s="383">
        <f>IF('Integrated Financial Statements'!$A$8=1,HZ236,IF('Integrated Financial Statements'!$A$8=2,HZ244,IF('Integrated Financial Statements'!$A$8=3,HZ252,"Check Case")))</f>
        <v>1359.1375</v>
      </c>
      <c r="IA29" s="384"/>
      <c r="IB29" s="3"/>
      <c r="IC29" s="382"/>
      <c r="ID29" s="383">
        <f>IF('Integrated Financial Statements'!$A$8=1,ID236,IF('Integrated Financial Statements'!$A$8=2,ID244,IF('Integrated Financial Statements'!$A$8=3,ID252,"Check Case")))</f>
        <v>1359.1375</v>
      </c>
      <c r="IE29" s="384"/>
      <c r="IF29" s="3"/>
      <c r="IG29" s="382"/>
      <c r="IH29" s="383">
        <f>IF('Integrated Financial Statements'!$A$8=1,IH236,IF('Integrated Financial Statements'!$A$8=2,IH244,IF('Integrated Financial Statements'!$A$8=3,IH252,"Check Case")))</f>
        <v>1359.1375</v>
      </c>
      <c r="II29" s="384"/>
      <c r="IJ29" s="3"/>
      <c r="IK29" s="83"/>
      <c r="IL29" s="389">
        <f>HV29+HZ29+ID29+IH29</f>
        <v>5436.55</v>
      </c>
      <c r="IM29" s="82"/>
      <c r="IN29" s="3"/>
      <c r="IO29" s="382"/>
      <c r="IP29" s="383">
        <f>IF('Integrated Financial Statements'!$A$8=1,IP236,IF('Integrated Financial Statements'!$A$8=2,IP244,IF('Integrated Financial Statements'!$A$8=3,IP252,"Check Case")))</f>
        <v>1254.09375</v>
      </c>
      <c r="IQ29" s="384"/>
      <c r="IR29" s="3"/>
      <c r="IS29" s="382"/>
      <c r="IT29" s="383">
        <f>IF('Integrated Financial Statements'!$A$8=1,IT236,IF('Integrated Financial Statements'!$A$8=2,IT244,IF('Integrated Financial Statements'!$A$8=3,IT252,"Check Case")))</f>
        <v>1254.09375</v>
      </c>
      <c r="IU29" s="384"/>
      <c r="IV29" s="3"/>
      <c r="IW29" s="382"/>
      <c r="IX29" s="383">
        <f>IF('Integrated Financial Statements'!$A$8=1,IX236,IF('Integrated Financial Statements'!$A$8=2,IX244,IF('Integrated Financial Statements'!$A$8=3,IX252,"Check Case")))</f>
        <v>1254.09375</v>
      </c>
      <c r="IY29" s="384"/>
      <c r="IZ29" s="3"/>
      <c r="JA29" s="382"/>
      <c r="JB29" s="383">
        <f>IF('Integrated Financial Statements'!$A$8=1,JB236,IF('Integrated Financial Statements'!$A$8=2,JB244,IF('Integrated Financial Statements'!$A$8=3,JB252,"Check Case")))</f>
        <v>1254.09375</v>
      </c>
      <c r="JC29" s="384"/>
      <c r="JD29" s="3"/>
      <c r="JE29" s="83"/>
      <c r="JF29" s="389">
        <f>IP29+IT29+IX29+JB29</f>
        <v>5016.375</v>
      </c>
      <c r="JG29" s="82"/>
      <c r="JH29" s="3"/>
      <c r="JI29" s="382"/>
      <c r="JJ29" s="383">
        <f>IF('Integrated Financial Statements'!$A$8=1,JJ236,IF('Integrated Financial Statements'!$A$8=2,JJ244,IF('Integrated Financial Statements'!$A$8=3,JJ252,"Check Case")))</f>
        <v>1149.05</v>
      </c>
      <c r="JK29" s="384"/>
      <c r="JL29" s="3"/>
      <c r="JM29" s="382"/>
      <c r="JN29" s="383">
        <f>IF('Integrated Financial Statements'!$A$8=1,JN236,IF('Integrated Financial Statements'!$A$8=2,JN244,IF('Integrated Financial Statements'!$A$8=3,JN252,"Check Case")))</f>
        <v>1149.05</v>
      </c>
      <c r="JO29" s="384"/>
      <c r="JP29" s="3"/>
      <c r="JQ29" s="382"/>
      <c r="JR29" s="383">
        <f>IF('Integrated Financial Statements'!$A$8=1,JR236,IF('Integrated Financial Statements'!$A$8=2,JR244,IF('Integrated Financial Statements'!$A$8=3,JR252,"Check Case")))</f>
        <v>1149.05</v>
      </c>
      <c r="JS29" s="384"/>
      <c r="JT29" s="3"/>
      <c r="JU29" s="382"/>
      <c r="JV29" s="383">
        <f>IF('Integrated Financial Statements'!$A$8=1,JV236,IF('Integrated Financial Statements'!$A$8=2,JV244,IF('Integrated Financial Statements'!$A$8=3,JV252,"Check Case")))</f>
        <v>1149.05</v>
      </c>
      <c r="JW29" s="384"/>
      <c r="JX29" s="3"/>
      <c r="JY29" s="83"/>
      <c r="JZ29" s="389">
        <f>JJ29+JN29+JR29+JV29</f>
        <v>4596.2</v>
      </c>
      <c r="KA29" s="82"/>
      <c r="KB29" s="3"/>
      <c r="KC29" s="382"/>
      <c r="KD29" s="383">
        <f>IF('Integrated Financial Statements'!$A$8=1,KD236,IF('Integrated Financial Statements'!$A$8=2,KD244,IF('Integrated Financial Statements'!$A$8=3,KD252,"Check Case")))</f>
        <v>1044.0062499999999</v>
      </c>
      <c r="KE29" s="384"/>
      <c r="KF29" s="3"/>
      <c r="KG29" s="382"/>
      <c r="KH29" s="383">
        <f>IF('Integrated Financial Statements'!$A$8=1,KH236,IF('Integrated Financial Statements'!$A$8=2,KH244,IF('Integrated Financial Statements'!$A$8=3,KH252,"Check Case")))</f>
        <v>1044.0062499999999</v>
      </c>
      <c r="KI29" s="384"/>
      <c r="KJ29" s="3"/>
      <c r="KK29" s="382"/>
      <c r="KL29" s="383">
        <f>IF('Integrated Financial Statements'!$A$8=1,KL236,IF('Integrated Financial Statements'!$A$8=2,KL244,IF('Integrated Financial Statements'!$A$8=3,KL252,"Check Case")))</f>
        <v>1044.0062499999999</v>
      </c>
      <c r="KM29" s="384"/>
      <c r="KN29" s="3"/>
      <c r="KO29" s="382"/>
      <c r="KP29" s="383">
        <f>IF('Integrated Financial Statements'!$A$8=1,KP236,IF('Integrated Financial Statements'!$A$8=2,KP244,IF('Integrated Financial Statements'!$A$8=3,KP252,"Check Case")))</f>
        <v>1044.0062499999999</v>
      </c>
      <c r="KQ29" s="384"/>
      <c r="KR29" s="3"/>
      <c r="KS29" s="83"/>
      <c r="KT29" s="389">
        <f>KD29+KH29+KL29+KP29</f>
        <v>4176.0249999999996</v>
      </c>
      <c r="KU29" s="82"/>
    </row>
    <row r="30" spans="1:307" ht="14" thickBot="1">
      <c r="A30" s="365"/>
      <c r="C30"/>
      <c r="D30" s="575" t="s">
        <v>221</v>
      </c>
      <c r="E30"/>
      <c r="F30"/>
      <c r="H30" s="395"/>
      <c r="I30" s="609">
        <f>SUM(I27:I28)</f>
        <v>12245</v>
      </c>
      <c r="J30" s="396"/>
      <c r="K30" s="3"/>
      <c r="L30" s="395"/>
      <c r="M30" s="609">
        <f>SUM(M27:M28)</f>
        <v>11936</v>
      </c>
      <c r="N30" s="396"/>
      <c r="O30" s="3"/>
      <c r="P30" s="395"/>
      <c r="Q30" s="609">
        <f>SUM(Q27:Q28)</f>
        <v>12137</v>
      </c>
      <c r="R30" s="396"/>
      <c r="S30" s="3"/>
      <c r="T30" s="395"/>
      <c r="U30" s="609">
        <f>SUM(U27:U28)</f>
        <v>12843</v>
      </c>
      <c r="V30" s="396"/>
      <c r="W30" s="3"/>
      <c r="X30" s="83"/>
      <c r="Y30" s="627">
        <f t="shared" si="2"/>
        <v>49161</v>
      </c>
      <c r="Z30" s="82"/>
      <c r="AA30" s="3"/>
      <c r="AB30" s="395"/>
      <c r="AC30" s="609">
        <f>SUM(AC27:AC28)</f>
        <v>12271</v>
      </c>
      <c r="AD30" s="396"/>
      <c r="AE30" s="3"/>
      <c r="AF30" s="395"/>
      <c r="AG30" s="609">
        <f>SUM(AG27:AG28)</f>
        <v>11834</v>
      </c>
      <c r="AH30" s="396"/>
      <c r="AI30" s="3"/>
      <c r="AJ30" s="395"/>
      <c r="AK30" s="609">
        <f>SUM(AK27:AK28)</f>
        <v>12000</v>
      </c>
      <c r="AL30" s="396"/>
      <c r="AM30" s="3"/>
      <c r="AN30" s="395"/>
      <c r="AO30" s="609">
        <f>SUM(AO27:AO28)</f>
        <v>12638</v>
      </c>
      <c r="AP30" s="396"/>
      <c r="AQ30" s="3"/>
      <c r="AR30" s="83"/>
      <c r="AS30" s="627">
        <f t="shared" si="3"/>
        <v>48743</v>
      </c>
      <c r="AT30" s="82"/>
      <c r="AU30" s="3"/>
      <c r="AV30" s="395"/>
      <c r="AW30" s="609">
        <f>SUM(AW27:AW28)</f>
        <v>12351</v>
      </c>
      <c r="AX30" s="396"/>
      <c r="AY30" s="3"/>
      <c r="AZ30" s="395"/>
      <c r="BA30" s="609">
        <f>SUM(BA27:BA28)</f>
        <v>11580</v>
      </c>
      <c r="BB30" s="396"/>
      <c r="BC30" s="3"/>
      <c r="BD30" s="395"/>
      <c r="BE30" s="609">
        <f>SUM(BE27:BE28)</f>
        <v>11940</v>
      </c>
      <c r="BF30" s="396"/>
      <c r="BG30" s="3"/>
      <c r="BH30" s="395"/>
      <c r="BI30" s="609">
        <f>SUM(BI27:BI28)</f>
        <v>12133</v>
      </c>
      <c r="BJ30" s="396"/>
      <c r="BK30" s="3"/>
      <c r="BL30" s="83"/>
      <c r="BM30" s="627">
        <f t="shared" si="8"/>
        <v>48004</v>
      </c>
      <c r="BN30" s="82"/>
      <c r="BO30" s="3"/>
      <c r="BP30" s="395"/>
      <c r="BQ30" s="401">
        <f>SUM(BQ27:BQ28)</f>
        <v>12136</v>
      </c>
      <c r="BR30" s="396"/>
      <c r="BS30" s="3"/>
      <c r="BT30" s="395"/>
      <c r="BU30" s="401">
        <f>SUM(BU27:BU28)</f>
        <v>11887</v>
      </c>
      <c r="BV30" s="396"/>
      <c r="BW30" s="3"/>
      <c r="BX30" s="395"/>
      <c r="BY30" s="401">
        <f>SUM(BY27:BY28)</f>
        <v>12463</v>
      </c>
      <c r="BZ30" s="396"/>
      <c r="CA30" s="3"/>
      <c r="CB30" s="395"/>
      <c r="CC30" s="401">
        <f>SUM(CC27:CC28)</f>
        <v>12844</v>
      </c>
      <c r="CD30" s="396"/>
      <c r="CE30" s="3"/>
      <c r="CF30" s="83"/>
      <c r="CG30" s="367">
        <f t="shared" si="6"/>
        <v>49330</v>
      </c>
      <c r="CH30" s="82"/>
      <c r="CI30" s="3"/>
      <c r="CJ30" s="395"/>
      <c r="CK30" s="401">
        <f>SUM(CK27:CK28)</f>
        <v>12905</v>
      </c>
      <c r="CL30" s="396"/>
      <c r="CM30" s="3"/>
      <c r="CN30" s="395"/>
      <c r="CO30" s="401">
        <f>SUM(CO27:CO28)</f>
        <v>12446</v>
      </c>
      <c r="CP30" s="396"/>
      <c r="CQ30" s="3"/>
      <c r="CR30" s="395"/>
      <c r="CS30" s="401">
        <f>SUM(CS27:CS28)</f>
        <v>12958</v>
      </c>
      <c r="CT30" s="396"/>
      <c r="CU30" s="3"/>
      <c r="CV30" s="395"/>
      <c r="CW30" s="401">
        <f>SUM(CW27:CW28)</f>
        <v>13427</v>
      </c>
      <c r="CX30" s="396"/>
      <c r="CY30" s="3"/>
      <c r="CZ30" s="83"/>
      <c r="DA30" s="367">
        <f t="shared" si="7"/>
        <v>51736</v>
      </c>
      <c r="DB30" s="82"/>
      <c r="DC30" s="3"/>
      <c r="DD30" s="3"/>
      <c r="DE30" s="382"/>
      <c r="DF30" s="378">
        <f>CK205*(1+DF2)</f>
        <v>12905</v>
      </c>
      <c r="DG30" s="384"/>
      <c r="DH30" s="3"/>
      <c r="DI30" s="382"/>
      <c r="DJ30" s="378">
        <f ca="1">SUM(DJ27:DJ29)</f>
        <v>12683.694306047166</v>
      </c>
      <c r="DK30" s="384"/>
      <c r="DL30" s="3"/>
      <c r="DM30" s="382"/>
      <c r="DN30" s="378">
        <f ca="1">SUM(DN27:DN29)</f>
        <v>13132.43</v>
      </c>
      <c r="DO30" s="384"/>
      <c r="DP30" s="3"/>
      <c r="DQ30" s="382"/>
      <c r="DR30" s="378">
        <f ca="1">SUM(DR27:DR29)</f>
        <v>13751.49469842295</v>
      </c>
      <c r="DS30" s="384"/>
      <c r="DT30" s="3"/>
      <c r="DU30" s="83"/>
      <c r="DV30" s="367">
        <f t="shared" ca="1" si="4"/>
        <v>52472.619004470122</v>
      </c>
      <c r="DW30" s="82"/>
      <c r="DX30" s="3"/>
      <c r="DY30" s="382"/>
      <c r="DZ30" s="378">
        <f ca="1">SUM(DZ27:DZ29)</f>
        <v>13262.8</v>
      </c>
      <c r="EA30" s="384"/>
      <c r="EB30" s="3"/>
      <c r="EC30" s="382"/>
      <c r="ED30" s="378">
        <f ca="1">SUM(ED27:ED29)</f>
        <v>12996.552549107639</v>
      </c>
      <c r="EE30" s="384"/>
      <c r="EF30" s="3"/>
      <c r="EG30" s="382"/>
      <c r="EH30" s="378">
        <f ca="1">SUM(EH27:EH29)</f>
        <v>13436.104399999998</v>
      </c>
      <c r="EI30" s="384"/>
      <c r="EJ30" s="3"/>
      <c r="EK30" s="382"/>
      <c r="EL30" s="378">
        <f ca="1">SUM(EL27:EL29)</f>
        <v>14096.06174540718</v>
      </c>
      <c r="EM30" s="384"/>
      <c r="EN30" s="3"/>
      <c r="EO30" s="83"/>
      <c r="EP30" s="367">
        <f ca="1">SUM(DZ30:EL30)</f>
        <v>53791.518694514816</v>
      </c>
      <c r="EQ30" s="82"/>
      <c r="ER30" s="3"/>
      <c r="ES30" s="382"/>
      <c r="ET30" s="378">
        <f ca="1">SUM(ET27:ET29)</f>
        <v>13577.258733333334</v>
      </c>
      <c r="EU30" s="384"/>
      <c r="EV30" s="3"/>
      <c r="EW30" s="382"/>
      <c r="EX30" s="378">
        <f ca="1">SUM(EX27:EX29)</f>
        <v>13326.652604021836</v>
      </c>
      <c r="EY30" s="384"/>
      <c r="EZ30" s="3"/>
      <c r="FA30" s="382"/>
      <c r="FB30" s="378">
        <f ca="1">SUM(FB27:FB29)</f>
        <v>13854.948501999999</v>
      </c>
      <c r="FC30" s="384"/>
      <c r="FD30" s="3"/>
      <c r="FE30" s="382"/>
      <c r="FF30" s="378">
        <f ca="1">SUM(FF27:FF29)</f>
        <v>14633.15485086911</v>
      </c>
      <c r="FG30" s="384"/>
      <c r="FH30" s="3"/>
      <c r="FI30" s="83"/>
      <c r="FJ30" s="367">
        <f ca="1">SUM(ET30:FF30)</f>
        <v>55392.014690224278</v>
      </c>
      <c r="FK30" s="82"/>
      <c r="FL30" s="3"/>
      <c r="FM30" s="382"/>
      <c r="FN30" s="378">
        <f ca="1">SUM(FN27:FN29)</f>
        <v>14812.901751000485</v>
      </c>
      <c r="FO30" s="384"/>
      <c r="FP30" s="3"/>
      <c r="FQ30" s="382"/>
      <c r="FR30" s="378">
        <f ca="1">SUM(FR27:FR29)</f>
        <v>14171.164831975808</v>
      </c>
      <c r="FS30" s="384"/>
      <c r="FT30" s="3"/>
      <c r="FU30" s="382"/>
      <c r="FV30" s="378">
        <f ca="1">SUM(FV27:FV29)</f>
        <v>14519.549250946129</v>
      </c>
      <c r="FW30" s="384"/>
      <c r="FX30" s="3"/>
      <c r="FY30" s="382"/>
      <c r="FZ30" s="378">
        <f ca="1">SUM(FZ27:FZ29)</f>
        <v>15276.353314731006</v>
      </c>
      <c r="GA30" s="384"/>
      <c r="GB30" s="3"/>
      <c r="GC30" s="83"/>
      <c r="GD30" s="367">
        <f ca="1">SUM(FN30:FZ30)</f>
        <v>58779.969148653428</v>
      </c>
      <c r="GE30" s="82"/>
      <c r="GF30" s="3"/>
      <c r="GG30" s="382"/>
      <c r="GH30" s="378">
        <f ca="1">SUM(GH27:GH29)</f>
        <v>15424.017926840283</v>
      </c>
      <c r="GI30" s="384"/>
      <c r="GJ30" s="3"/>
      <c r="GK30" s="382"/>
      <c r="GL30" s="378">
        <f ca="1">SUM(GL27:GL29)</f>
        <v>14768.912621932479</v>
      </c>
      <c r="GM30" s="384"/>
      <c r="GN30" s="3"/>
      <c r="GO30" s="382"/>
      <c r="GP30" s="378">
        <f ca="1">SUM(GP27:GP29)</f>
        <v>15127.250980052002</v>
      </c>
      <c r="GQ30" s="384"/>
      <c r="GR30" s="3"/>
      <c r="GS30" s="382"/>
      <c r="GT30" s="378">
        <f ca="1">SUM(GT27:GT29)</f>
        <v>15904.792789184045</v>
      </c>
      <c r="GU30" s="384"/>
      <c r="GV30" s="3"/>
      <c r="GW30" s="83"/>
      <c r="GX30" s="367">
        <f ca="1">SUM(GH30:GT30)</f>
        <v>61224.974318008804</v>
      </c>
      <c r="GY30" s="82"/>
      <c r="GZ30" s="3"/>
      <c r="HA30" s="382"/>
      <c r="HB30" s="378">
        <f ca="1">SUM(HB27:HB29)</f>
        <v>16014.708025147096</v>
      </c>
      <c r="HC30" s="384"/>
      <c r="HD30" s="3"/>
      <c r="HE30" s="382"/>
      <c r="HF30" s="378">
        <f ca="1">SUM(HF27:HF29)</f>
        <v>15346.314128718319</v>
      </c>
      <c r="HG30" s="384"/>
      <c r="HH30" s="3"/>
      <c r="HI30" s="382"/>
      <c r="HJ30" s="378">
        <f ca="1">SUM(HJ27:HJ29)</f>
        <v>15714.363313658438</v>
      </c>
      <c r="HK30" s="384"/>
      <c r="HL30" s="3"/>
      <c r="HM30" s="382"/>
      <c r="HN30" s="378">
        <f ca="1">SUM(HN27:HN29)</f>
        <v>16509.035793685882</v>
      </c>
      <c r="HO30" s="384"/>
      <c r="HP30" s="3"/>
      <c r="HQ30" s="83"/>
      <c r="HR30" s="367">
        <f ca="1">SUM(HB30:HN30)</f>
        <v>63584.421261209733</v>
      </c>
      <c r="HS30" s="82"/>
      <c r="HT30" s="3"/>
      <c r="HU30" s="382"/>
      <c r="HV30" s="378">
        <f ca="1">SUM(HV27:HV29)</f>
        <v>16575.7589870304</v>
      </c>
      <c r="HW30" s="384"/>
      <c r="HX30" s="3"/>
      <c r="HY30" s="382"/>
      <c r="HZ30" s="378">
        <f ca="1">SUM(HZ27:HZ29)</f>
        <v>15894.582725082188</v>
      </c>
      <c r="IA30" s="384"/>
      <c r="IB30" s="3"/>
      <c r="IC30" s="382"/>
      <c r="ID30" s="378">
        <f ca="1">SUM(ID27:ID29)</f>
        <v>16271.993983054068</v>
      </c>
      <c r="IE30" s="384"/>
      <c r="IF30" s="3"/>
      <c r="IG30" s="382"/>
      <c r="IH30" s="378">
        <f ca="1">SUM(IH27:IH29)</f>
        <v>17079.147985137293</v>
      </c>
      <c r="II30" s="384"/>
      <c r="IJ30" s="3"/>
      <c r="IK30" s="83"/>
      <c r="IL30" s="367">
        <f ca="1">SUM(HV30:IH30)</f>
        <v>65821.483680303951</v>
      </c>
      <c r="IM30" s="82"/>
      <c r="IN30" s="3"/>
      <c r="IO30" s="382"/>
      <c r="IP30" s="378">
        <f ca="1">SUM(IP27:IP29)</f>
        <v>16766.888301834682</v>
      </c>
      <c r="IQ30" s="384"/>
      <c r="IR30" s="3"/>
      <c r="IS30" s="382"/>
      <c r="IT30" s="378">
        <f ca="1">SUM(IT27:IT29)</f>
        <v>16078.996597956597</v>
      </c>
      <c r="IU30" s="384"/>
      <c r="IV30" s="3"/>
      <c r="IW30" s="382"/>
      <c r="IX30" s="378">
        <f ca="1">SUM(IX27:IX29)</f>
        <v>16463.428883873668</v>
      </c>
      <c r="IY30" s="384"/>
      <c r="IZ30" s="3"/>
      <c r="JA30" s="382"/>
      <c r="JB30" s="378">
        <f ca="1">SUM(JB27:JB29)</f>
        <v>17279.569236869869</v>
      </c>
      <c r="JC30" s="384"/>
      <c r="JD30" s="3"/>
      <c r="JE30" s="83"/>
      <c r="JF30" s="367">
        <f ca="1">SUM(IP30:JB30)</f>
        <v>66588.88302053482</v>
      </c>
      <c r="JG30" s="82"/>
      <c r="JH30" s="3"/>
      <c r="JI30" s="382"/>
      <c r="JJ30" s="378">
        <f ca="1">SUM(JJ27:JJ29)</f>
        <v>16999.549553076351</v>
      </c>
      <c r="JK30" s="384"/>
      <c r="JL30" s="3"/>
      <c r="JM30" s="382"/>
      <c r="JN30" s="378">
        <f ca="1">SUM(JN27:JN29)</f>
        <v>16298.72730415084</v>
      </c>
      <c r="JO30" s="384"/>
      <c r="JP30" s="3"/>
      <c r="JQ30" s="382"/>
      <c r="JR30" s="378">
        <f ca="1">SUM(JR27:JR29)</f>
        <v>16691.108921413968</v>
      </c>
      <c r="JS30" s="384"/>
      <c r="JT30" s="3"/>
      <c r="JU30" s="382"/>
      <c r="JV30" s="378">
        <f ca="1">SUM(JV27:JV29)</f>
        <v>17522.29722528419</v>
      </c>
      <c r="JW30" s="384"/>
      <c r="JX30" s="3"/>
      <c r="JY30" s="83"/>
      <c r="JZ30" s="367">
        <f ca="1">SUM(JJ30:JV30)</f>
        <v>67511.68300392534</v>
      </c>
      <c r="KA30" s="82"/>
      <c r="KB30" s="3"/>
      <c r="KC30" s="382"/>
      <c r="KD30" s="378">
        <f ca="1">SUM(KD27:KD29)</f>
        <v>17240.230801183956</v>
      </c>
      <c r="KE30" s="384"/>
      <c r="KF30" s="3"/>
      <c r="KG30" s="382"/>
      <c r="KH30" s="378">
        <f ca="1">SUM(KH27:KH29)</f>
        <v>16526.236584632472</v>
      </c>
      <c r="KI30" s="384"/>
      <c r="KJ30" s="3"/>
      <c r="KK30" s="382"/>
      <c r="KL30" s="378">
        <f ca="1">SUM(KL27:KL29)</f>
        <v>16926.740004453062</v>
      </c>
      <c r="KM30" s="384"/>
      <c r="KN30" s="3"/>
      <c r="KO30" s="382"/>
      <c r="KP30" s="378">
        <f ca="1">SUM(KP27:KP29)</f>
        <v>17773.294504040463</v>
      </c>
      <c r="KQ30" s="384"/>
      <c r="KR30" s="3"/>
      <c r="KS30" s="83"/>
      <c r="KT30" s="367">
        <f ca="1">SUM(KD30:KP30)</f>
        <v>68466.501894309957</v>
      </c>
      <c r="KU30" s="82"/>
    </row>
    <row r="31" spans="1:307" ht="14" thickTop="1">
      <c r="A31" s="365"/>
      <c r="B31"/>
      <c r="C31"/>
      <c r="D31"/>
      <c r="E31"/>
      <c r="F31"/>
      <c r="H31" s="402"/>
      <c r="I31" s="407"/>
      <c r="J31" s="403"/>
      <c r="L31" s="402"/>
      <c r="M31" s="407"/>
      <c r="N31" s="403"/>
      <c r="P31" s="402"/>
      <c r="Q31" s="407"/>
      <c r="R31" s="403"/>
      <c r="T31" s="402"/>
      <c r="U31" s="407"/>
      <c r="V31" s="403"/>
      <c r="X31" s="38"/>
      <c r="Y31" s="460"/>
      <c r="Z31" s="41"/>
      <c r="AB31" s="402"/>
      <c r="AC31" s="407"/>
      <c r="AD31" s="403"/>
      <c r="AF31" s="402"/>
      <c r="AG31" s="407"/>
      <c r="AH31" s="403"/>
      <c r="AJ31" s="402"/>
      <c r="AK31" s="407"/>
      <c r="AL31" s="403"/>
      <c r="AN31" s="402"/>
      <c r="AO31" s="407"/>
      <c r="AP31" s="403"/>
      <c r="AR31" s="38"/>
      <c r="AS31" s="460"/>
      <c r="AT31" s="41"/>
      <c r="AV31" s="402"/>
      <c r="AW31" s="407"/>
      <c r="AX31" s="403"/>
      <c r="AZ31" s="402"/>
      <c r="BA31" s="407"/>
      <c r="BB31" s="403"/>
      <c r="BD31" s="402"/>
      <c r="BE31" s="407"/>
      <c r="BF31" s="403"/>
      <c r="BH31" s="402"/>
      <c r="BI31" s="407"/>
      <c r="BJ31" s="403"/>
      <c r="BL31" s="38"/>
      <c r="BM31" s="25"/>
      <c r="BN31" s="41"/>
      <c r="BP31" s="402"/>
      <c r="BQ31" s="407"/>
      <c r="BR31" s="403"/>
      <c r="BT31" s="402"/>
      <c r="BU31" s="407"/>
      <c r="BV31" s="403"/>
      <c r="BX31" s="402"/>
      <c r="BY31" s="407"/>
      <c r="BZ31" s="403"/>
      <c r="CB31" s="402"/>
      <c r="CC31" s="407"/>
      <c r="CD31" s="403"/>
      <c r="CF31" s="38"/>
      <c r="CG31" s="25"/>
      <c r="CH31" s="41"/>
      <c r="CI31"/>
      <c r="CJ31" s="402"/>
      <c r="CK31" s="407"/>
      <c r="CL31" s="403"/>
      <c r="CM31"/>
      <c r="CN31" s="402"/>
      <c r="CO31" s="407"/>
      <c r="CP31" s="403"/>
      <c r="CQ31"/>
      <c r="CR31" s="402"/>
      <c r="CS31" s="407"/>
      <c r="CT31" s="403"/>
      <c r="CU31"/>
      <c r="CV31" s="402"/>
      <c r="CW31" s="407"/>
      <c r="CX31" s="403"/>
      <c r="CY31"/>
      <c r="CZ31" s="38"/>
      <c r="DA31" s="25"/>
      <c r="DB31" s="41"/>
      <c r="DC31"/>
      <c r="DE31" s="386"/>
      <c r="DF31" s="387"/>
      <c r="DG31" s="388"/>
      <c r="DH31"/>
      <c r="DI31" s="386"/>
      <c r="DJ31" s="387"/>
      <c r="DK31" s="388"/>
      <c r="DL31"/>
      <c r="DM31" s="386"/>
      <c r="DN31" s="387"/>
      <c r="DO31" s="388"/>
      <c r="DP31"/>
      <c r="DQ31" s="386"/>
      <c r="DR31" s="387"/>
      <c r="DS31" s="388"/>
      <c r="DU31" s="118"/>
      <c r="DV31" s="460"/>
      <c r="DW31" s="119"/>
      <c r="DY31" s="386"/>
      <c r="DZ31" s="387"/>
      <c r="EA31" s="388"/>
      <c r="EC31" s="386"/>
      <c r="ED31" s="387"/>
      <c r="EE31" s="388"/>
      <c r="EG31" s="386"/>
      <c r="EH31" s="387"/>
      <c r="EI31" s="388"/>
      <c r="EK31" s="386"/>
      <c r="EL31" s="387"/>
      <c r="EM31" s="388"/>
      <c r="EO31" s="118"/>
      <c r="EP31" s="460"/>
      <c r="EQ31" s="119"/>
      <c r="ES31" s="386"/>
      <c r="ET31" s="387"/>
      <c r="EU31" s="388"/>
      <c r="EW31" s="386"/>
      <c r="EX31" s="387"/>
      <c r="EY31" s="388"/>
      <c r="FA31" s="386"/>
      <c r="FB31" s="387"/>
      <c r="FC31" s="388"/>
      <c r="FE31" s="386"/>
      <c r="FF31" s="387"/>
      <c r="FG31" s="388"/>
      <c r="FI31" s="118"/>
      <c r="FJ31" s="460"/>
      <c r="FK31" s="119"/>
      <c r="FM31" s="386"/>
      <c r="FN31" s="387"/>
      <c r="FO31" s="388"/>
      <c r="FQ31" s="386"/>
      <c r="FR31" s="387"/>
      <c r="FS31" s="388"/>
      <c r="FU31" s="386"/>
      <c r="FV31" s="387"/>
      <c r="FW31" s="388"/>
      <c r="FY31" s="386"/>
      <c r="FZ31" s="387"/>
      <c r="GA31" s="388"/>
      <c r="GC31" s="118"/>
      <c r="GD31" s="460"/>
      <c r="GE31" s="119"/>
      <c r="GG31" s="386"/>
      <c r="GH31" s="387"/>
      <c r="GI31" s="388"/>
      <c r="GK31" s="386"/>
      <c r="GL31" s="387"/>
      <c r="GM31" s="388"/>
      <c r="GO31" s="386"/>
      <c r="GP31" s="387"/>
      <c r="GQ31" s="388"/>
      <c r="GS31" s="386"/>
      <c r="GT31" s="387"/>
      <c r="GU31" s="388"/>
      <c r="GW31" s="118"/>
      <c r="GX31" s="460"/>
      <c r="GY31" s="119"/>
      <c r="HA31" s="386"/>
      <c r="HB31" s="387"/>
      <c r="HC31" s="388"/>
      <c r="HE31" s="386"/>
      <c r="HF31" s="387"/>
      <c r="HG31" s="388"/>
      <c r="HI31" s="386"/>
      <c r="HJ31" s="387"/>
      <c r="HK31" s="388"/>
      <c r="HM31" s="386"/>
      <c r="HN31" s="387"/>
      <c r="HO31" s="388"/>
      <c r="HQ31" s="118"/>
      <c r="HR31" s="460"/>
      <c r="HS31" s="119"/>
      <c r="HU31" s="386"/>
      <c r="HV31" s="387"/>
      <c r="HW31" s="388"/>
      <c r="HY31" s="386"/>
      <c r="HZ31" s="387"/>
      <c r="IA31" s="388"/>
      <c r="IC31" s="386"/>
      <c r="ID31" s="387"/>
      <c r="IE31" s="388"/>
      <c r="IG31" s="386"/>
      <c r="IH31" s="387"/>
      <c r="II31" s="388"/>
      <c r="IK31" s="118"/>
      <c r="IL31" s="460"/>
      <c r="IM31" s="119"/>
      <c r="IO31" s="386"/>
      <c r="IP31" s="387"/>
      <c r="IQ31" s="388"/>
      <c r="IS31" s="386"/>
      <c r="IT31" s="387"/>
      <c r="IU31" s="388"/>
      <c r="IW31" s="386"/>
      <c r="IX31" s="387"/>
      <c r="IY31" s="388"/>
      <c r="JA31" s="386"/>
      <c r="JB31" s="387"/>
      <c r="JC31" s="388"/>
      <c r="JE31" s="118"/>
      <c r="JF31" s="460"/>
      <c r="JG31" s="119"/>
      <c r="JI31" s="386"/>
      <c r="JJ31" s="387"/>
      <c r="JK31" s="388"/>
      <c r="JM31" s="386"/>
      <c r="JN31" s="387"/>
      <c r="JO31" s="388"/>
      <c r="JQ31" s="386"/>
      <c r="JR31" s="387"/>
      <c r="JS31" s="388"/>
      <c r="JU31" s="386"/>
      <c r="JV31" s="387"/>
      <c r="JW31" s="388"/>
      <c r="JY31" s="118"/>
      <c r="JZ31" s="460"/>
      <c r="KA31" s="119"/>
      <c r="KC31" s="386"/>
      <c r="KD31" s="387"/>
      <c r="KE31" s="388"/>
      <c r="KG31" s="386"/>
      <c r="KH31" s="387"/>
      <c r="KI31" s="388"/>
      <c r="KK31" s="386"/>
      <c r="KL31" s="387"/>
      <c r="KM31" s="388"/>
      <c r="KO31" s="386"/>
      <c r="KP31" s="387"/>
      <c r="KQ31" s="388"/>
      <c r="KS31" s="118"/>
      <c r="KT31" s="460"/>
      <c r="KU31" s="119"/>
    </row>
    <row r="32" spans="1:307" s="4" customFormat="1">
      <c r="A32" s="816" t="s">
        <v>234</v>
      </c>
      <c r="B32" s="815"/>
      <c r="C32" s="815"/>
      <c r="D32" s="815"/>
      <c r="E32" s="815"/>
      <c r="F32" s="815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</row>
    <row r="33" spans="1:307" s="4" customFormat="1">
      <c r="A33" s="816"/>
      <c r="B33" s="815"/>
      <c r="C33" s="815"/>
      <c r="D33" s="815"/>
      <c r="E33" s="815"/>
      <c r="F33" s="815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 s="3"/>
      <c r="AC33" s="148"/>
      <c r="AG33" s="148"/>
      <c r="AK33" s="148"/>
      <c r="AO33" s="148"/>
      <c r="AS33" s="148"/>
      <c r="AW33" s="148"/>
      <c r="BA33" s="148"/>
      <c r="BE33" s="148"/>
      <c r="BI33" s="148"/>
      <c r="BM33" s="148"/>
      <c r="BQ33" s="148"/>
      <c r="BU33" s="148"/>
      <c r="BY33" s="148"/>
      <c r="CC33" s="148"/>
      <c r="CG33" s="148"/>
      <c r="CK33" s="148"/>
      <c r="CO33" s="148"/>
      <c r="CS33" s="148"/>
      <c r="CW33" s="148"/>
      <c r="DA33" s="148"/>
      <c r="DF33" s="148"/>
      <c r="DJ33" s="148"/>
      <c r="DN33" s="148"/>
      <c r="DR33" s="148"/>
      <c r="DV33" s="148"/>
      <c r="DX33" s="1"/>
      <c r="DZ33" s="148"/>
      <c r="ED33" s="148"/>
      <c r="EH33" s="148"/>
      <c r="EL33" s="148"/>
      <c r="EP33" s="148"/>
      <c r="ER33"/>
      <c r="ET33" s="148"/>
      <c r="EX33" s="148"/>
      <c r="FB33" s="148"/>
      <c r="FF33" s="148"/>
      <c r="FJ33" s="148"/>
      <c r="FL33"/>
      <c r="FN33" s="148"/>
      <c r="FR33" s="148"/>
      <c r="FV33" s="148"/>
      <c r="FZ33" s="148"/>
      <c r="GD33" s="148"/>
      <c r="GF33"/>
      <c r="GH33" s="148"/>
      <c r="GL33" s="148"/>
      <c r="GP33" s="148"/>
      <c r="GT33" s="148"/>
      <c r="GX33" s="148"/>
      <c r="GZ33"/>
      <c r="HB33" s="148"/>
      <c r="HF33" s="148"/>
      <c r="HJ33" s="148"/>
      <c r="HN33" s="148"/>
      <c r="HR33" s="148"/>
      <c r="HT33"/>
      <c r="HV33" s="148"/>
      <c r="HZ33" s="148"/>
      <c r="ID33" s="148"/>
      <c r="IH33" s="148"/>
      <c r="IL33" s="148"/>
      <c r="IN33"/>
      <c r="IP33" s="148"/>
      <c r="IT33" s="148"/>
      <c r="IX33" s="148"/>
      <c r="JB33" s="148"/>
      <c r="JF33" s="148"/>
      <c r="JH33"/>
      <c r="JJ33" s="148"/>
      <c r="JN33" s="148"/>
      <c r="JR33" s="148"/>
      <c r="JV33" s="148"/>
      <c r="JZ33" s="148"/>
      <c r="KB33"/>
      <c r="KD33" s="148"/>
      <c r="KH33" s="148"/>
      <c r="KL33" s="148"/>
      <c r="KP33" s="148"/>
      <c r="KT33" s="148"/>
    </row>
    <row r="34" spans="1:307" outlineLevel="1">
      <c r="A34" s="363" t="s">
        <v>215</v>
      </c>
      <c r="B34"/>
      <c r="C34"/>
      <c r="D34"/>
      <c r="E34"/>
      <c r="F34"/>
      <c r="H34"/>
      <c r="AB34" s="233"/>
      <c r="AC34" s="234"/>
      <c r="AD34" s="235"/>
      <c r="AF34" s="233"/>
      <c r="AG34" s="234"/>
      <c r="AH34" s="235"/>
      <c r="AJ34" s="233"/>
      <c r="AK34" s="234"/>
      <c r="AL34" s="235"/>
      <c r="AN34" s="233"/>
      <c r="AO34" s="234"/>
      <c r="AP34" s="235"/>
      <c r="AR34" s="98"/>
      <c r="AS34" s="149"/>
      <c r="AT34" s="99"/>
      <c r="AV34" s="233"/>
      <c r="AW34" s="234"/>
      <c r="AX34" s="235"/>
      <c r="AZ34" s="233"/>
      <c r="BA34" s="234"/>
      <c r="BB34" s="235"/>
      <c r="BD34" s="233"/>
      <c r="BE34" s="234"/>
      <c r="BF34" s="235"/>
      <c r="BH34" s="233"/>
      <c r="BI34" s="234"/>
      <c r="BJ34" s="235"/>
      <c r="BL34" s="98"/>
      <c r="BM34" s="149"/>
      <c r="BN34" s="99"/>
      <c r="BP34" s="233"/>
      <c r="BQ34" s="234"/>
      <c r="BR34" s="235"/>
      <c r="BT34" s="233"/>
      <c r="BU34" s="234"/>
      <c r="BV34" s="235"/>
      <c r="BX34" s="233"/>
      <c r="BY34" s="234"/>
      <c r="BZ34" s="235"/>
      <c r="CB34" s="233"/>
      <c r="CC34" s="234"/>
      <c r="CD34" s="235"/>
      <c r="CF34" s="98"/>
      <c r="CG34" s="149"/>
      <c r="CH34" s="99"/>
      <c r="CJ34" s="233"/>
      <c r="CK34" s="234"/>
      <c r="CL34" s="235"/>
      <c r="CM34"/>
      <c r="CN34" s="233"/>
      <c r="CO34" s="234"/>
      <c r="CP34" s="235"/>
      <c r="CQ34"/>
      <c r="CR34" s="233"/>
      <c r="CS34" s="234"/>
      <c r="CT34" s="235"/>
      <c r="CU34"/>
      <c r="CV34" s="233"/>
      <c r="CW34" s="234"/>
      <c r="CX34" s="235"/>
      <c r="CY34"/>
      <c r="CZ34" s="98"/>
      <c r="DA34" s="149"/>
      <c r="DB34" s="99"/>
      <c r="DE34" s="271"/>
      <c r="DF34" s="272"/>
      <c r="DG34" s="273"/>
      <c r="DH34"/>
      <c r="DI34" s="271"/>
      <c r="DJ34" s="272"/>
      <c r="DK34" s="273"/>
      <c r="DL34"/>
      <c r="DM34" s="271"/>
      <c r="DN34" s="272"/>
      <c r="DO34" s="273"/>
      <c r="DP34"/>
      <c r="DQ34" s="271"/>
      <c r="DR34" s="272"/>
      <c r="DS34" s="273"/>
      <c r="DU34" s="98"/>
      <c r="DV34" s="149"/>
      <c r="DW34" s="99"/>
      <c r="DY34" s="271"/>
      <c r="DZ34" s="272"/>
      <c r="EA34" s="273"/>
      <c r="EC34" s="271"/>
      <c r="ED34" s="272"/>
      <c r="EE34" s="273"/>
      <c r="EG34" s="271"/>
      <c r="EH34" s="272"/>
      <c r="EI34" s="273"/>
      <c r="EK34" s="271"/>
      <c r="EL34" s="272"/>
      <c r="EM34" s="273"/>
      <c r="EO34" s="98"/>
      <c r="EP34" s="149"/>
      <c r="EQ34" s="99"/>
      <c r="ES34" s="271"/>
      <c r="ET34" s="272"/>
      <c r="EU34" s="273"/>
      <c r="EW34" s="271"/>
      <c r="EX34" s="272"/>
      <c r="EY34" s="273"/>
      <c r="FA34" s="271"/>
      <c r="FB34" s="272"/>
      <c r="FC34" s="273"/>
      <c r="FE34" s="271"/>
      <c r="FF34" s="272"/>
      <c r="FG34" s="273"/>
      <c r="FI34" s="98"/>
      <c r="FJ34" s="149"/>
      <c r="FK34" s="99"/>
      <c r="FM34" s="271"/>
      <c r="FN34" s="272"/>
      <c r="FO34" s="273"/>
      <c r="FQ34" s="271"/>
      <c r="FR34" s="272"/>
      <c r="FS34" s="273"/>
      <c r="FU34" s="271"/>
      <c r="FV34" s="272"/>
      <c r="FW34" s="273"/>
      <c r="FY34" s="271"/>
      <c r="FZ34" s="272"/>
      <c r="GA34" s="273"/>
      <c r="GC34" s="98"/>
      <c r="GD34" s="149"/>
      <c r="GE34" s="99"/>
      <c r="GG34" s="271"/>
      <c r="GH34" s="272"/>
      <c r="GI34" s="273"/>
      <c r="GK34" s="271"/>
      <c r="GL34" s="272"/>
      <c r="GM34" s="273"/>
      <c r="GO34" s="271"/>
      <c r="GP34" s="272"/>
      <c r="GQ34" s="273"/>
      <c r="GS34" s="271"/>
      <c r="GT34" s="272"/>
      <c r="GU34" s="273"/>
      <c r="GW34" s="98"/>
      <c r="GX34" s="149"/>
      <c r="GY34" s="99"/>
      <c r="HA34" s="271"/>
      <c r="HB34" s="272"/>
      <c r="HC34" s="273"/>
      <c r="HE34" s="271"/>
      <c r="HF34" s="272"/>
      <c r="HG34" s="273"/>
      <c r="HI34" s="271"/>
      <c r="HJ34" s="272"/>
      <c r="HK34" s="273"/>
      <c r="HM34" s="271"/>
      <c r="HN34" s="272"/>
      <c r="HO34" s="273"/>
      <c r="HQ34" s="98"/>
      <c r="HR34" s="149"/>
      <c r="HS34" s="99"/>
      <c r="HU34" s="271"/>
      <c r="HV34" s="272"/>
      <c r="HW34" s="273"/>
      <c r="HY34" s="271"/>
      <c r="HZ34" s="272"/>
      <c r="IA34" s="273"/>
      <c r="IC34" s="271"/>
      <c r="ID34" s="272"/>
      <c r="IE34" s="273"/>
      <c r="IG34" s="271"/>
      <c r="IH34" s="272"/>
      <c r="II34" s="273"/>
      <c r="IK34" s="98"/>
      <c r="IL34" s="149"/>
      <c r="IM34" s="99"/>
      <c r="IO34" s="271"/>
      <c r="IP34" s="272"/>
      <c r="IQ34" s="273"/>
      <c r="IS34" s="271"/>
      <c r="IT34" s="272"/>
      <c r="IU34" s="273"/>
      <c r="IW34" s="271"/>
      <c r="IX34" s="272"/>
      <c r="IY34" s="273"/>
      <c r="JA34" s="271"/>
      <c r="JB34" s="272"/>
      <c r="JC34" s="273"/>
      <c r="JE34" s="98"/>
      <c r="JF34" s="149"/>
      <c r="JG34" s="99"/>
      <c r="JI34" s="271"/>
      <c r="JJ34" s="272"/>
      <c r="JK34" s="273"/>
      <c r="JM34" s="271"/>
      <c r="JN34" s="272"/>
      <c r="JO34" s="273"/>
      <c r="JQ34" s="271"/>
      <c r="JR34" s="272"/>
      <c r="JS34" s="273"/>
      <c r="JU34" s="271"/>
      <c r="JV34" s="272"/>
      <c r="JW34" s="273"/>
      <c r="JY34" s="98"/>
      <c r="JZ34" s="149"/>
      <c r="KA34" s="99"/>
      <c r="KC34" s="271"/>
      <c r="KD34" s="272"/>
      <c r="KE34" s="273"/>
      <c r="KG34" s="271"/>
      <c r="KH34" s="272"/>
      <c r="KI34" s="273"/>
      <c r="KK34" s="271"/>
      <c r="KL34" s="272"/>
      <c r="KM34" s="273"/>
      <c r="KO34" s="271"/>
      <c r="KP34" s="272"/>
      <c r="KQ34" s="273"/>
      <c r="KS34" s="98"/>
      <c r="KT34" s="149"/>
      <c r="KU34" s="99"/>
    </row>
    <row r="35" spans="1:307" outlineLevel="1">
      <c r="A35" s="365"/>
      <c r="B35" s="7" t="s">
        <v>263</v>
      </c>
      <c r="C35"/>
      <c r="D35"/>
      <c r="E35"/>
      <c r="F35"/>
      <c r="H35"/>
      <c r="AA35" s="3"/>
      <c r="AB35" s="395"/>
      <c r="AC35" s="405">
        <f t="shared" ref="AC35:AC40" si="9">AC12/I12-1</f>
        <v>4.5761830473219023E-2</v>
      </c>
      <c r="AD35" s="396"/>
      <c r="AE35" s="3"/>
      <c r="AF35" s="395"/>
      <c r="AG35" s="405">
        <f t="shared" ref="AG35:AG40" si="10">AG12/M12-1</f>
        <v>-3.678097345132747E-2</v>
      </c>
      <c r="AH35" s="396"/>
      <c r="AI35" s="3"/>
      <c r="AJ35" s="395"/>
      <c r="AK35" s="405">
        <f t="shared" ref="AK35:AK40" si="11">AK12/Q12-1</f>
        <v>-3.1741573033707837E-2</v>
      </c>
      <c r="AL35" s="396"/>
      <c r="AM35" s="3"/>
      <c r="AN35" s="395"/>
      <c r="AO35" s="405">
        <f t="shared" ref="AO35:AO40" si="12">AO12/U12-1</f>
        <v>2.0166711481581112E-2</v>
      </c>
      <c r="AP35" s="396"/>
      <c r="AQ35" s="3"/>
      <c r="AR35" s="83"/>
      <c r="AS35" s="391">
        <f t="shared" ref="AS35:AS40" si="13">AS12/Y12-1</f>
        <v>3.391900142459825E-4</v>
      </c>
      <c r="AT35" s="82"/>
      <c r="AU35" s="3"/>
      <c r="AV35" s="395"/>
      <c r="AW35" s="405">
        <f t="shared" ref="AW35:AW40" si="14">AW12/AC12-1</f>
        <v>-7.6081551466931852E-2</v>
      </c>
      <c r="AX35" s="396"/>
      <c r="AY35" s="3"/>
      <c r="AZ35" s="395"/>
      <c r="BA35" s="405">
        <f t="shared" ref="BA35:BA40" si="15">BA12/AG12-1</f>
        <v>-5.1105368934826312E-2</v>
      </c>
      <c r="BB35" s="396"/>
      <c r="BC35" s="3"/>
      <c r="BD35" s="395"/>
      <c r="BE35" s="405">
        <f t="shared" ref="BE35:BE40" si="16">BE12/AK12-1</f>
        <v>1.2184508268059169E-2</v>
      </c>
      <c r="BF35" s="396"/>
      <c r="BG35" s="3"/>
      <c r="BH35" s="395"/>
      <c r="BI35" s="405">
        <f t="shared" ref="BI35:BI40" si="17">BI12/AO12-1</f>
        <v>-9.3568792830785452E-2</v>
      </c>
      <c r="BJ35" s="396"/>
      <c r="BK35" s="3"/>
      <c r="BL35" s="83"/>
      <c r="BM35" s="391">
        <f t="shared" ref="BM35:BM40" si="18">BM12/AS12-1</f>
        <v>-5.4048555540485599E-2</v>
      </c>
      <c r="BN35" s="82"/>
      <c r="BO35" s="3"/>
      <c r="BP35" s="395"/>
      <c r="BQ35" s="405">
        <f t="shared" ref="BQ35:BQ40" si="19">BQ12/AW12-1</f>
        <v>-9.6071044133476891E-2</v>
      </c>
      <c r="BR35" s="396"/>
      <c r="BS35" s="3"/>
      <c r="BT35" s="395"/>
      <c r="BU35" s="405">
        <f t="shared" ref="BU35:BU40" si="20">BU12/BA12-1</f>
        <v>1.5642965204236026E-2</v>
      </c>
      <c r="BV35" s="396"/>
      <c r="BW35" s="3"/>
      <c r="BX35" s="395"/>
      <c r="BY35" s="405">
        <f t="shared" ref="BY35:BY40" si="21">BY12/BE12-1</f>
        <v>0.13820578962453411</v>
      </c>
      <c r="BZ35" s="396"/>
      <c r="CA35" s="3"/>
      <c r="CB35" s="395"/>
      <c r="CC35" s="405">
        <f t="shared" ref="CC35:CC40" si="22">CC12/BI12-1</f>
        <v>0.20662983425414372</v>
      </c>
      <c r="CD35" s="396"/>
      <c r="CE35" s="3"/>
      <c r="CF35" s="83"/>
      <c r="CG35" s="391">
        <f t="shared" ref="CG35:CG40" si="23">CG12/BM12-1</f>
        <v>6.3624632590149721E-2</v>
      </c>
      <c r="CH35" s="82"/>
      <c r="CI35" s="3"/>
      <c r="CJ35" s="395"/>
      <c r="CK35" s="405">
        <f t="shared" ref="CK35:CK40" ca="1" si="24">CK12/BQ12-1</f>
        <v>0.14649275232530057</v>
      </c>
      <c r="CL35" s="396"/>
      <c r="CM35" s="3"/>
      <c r="CN35" s="395"/>
      <c r="CO35" s="405">
        <f t="shared" ref="CO35:CO40" ca="1" si="25">CO12/BU12-1</f>
        <v>3.0236146723345625E-2</v>
      </c>
      <c r="CP35" s="396"/>
      <c r="CQ35" s="3"/>
      <c r="CR35" s="395"/>
      <c r="CS35" s="405">
        <f t="shared" ref="CS35:CS40" ca="1" si="26">CS12/BY12-1</f>
        <v>-0.1207568022640787</v>
      </c>
      <c r="CT35" s="396"/>
      <c r="CU35" s="3"/>
      <c r="CV35" s="395"/>
      <c r="CW35" s="405">
        <f t="shared" ref="CW35:CW40" ca="1" si="27">CW12/CC12-1</f>
        <v>-0.12290664536722318</v>
      </c>
      <c r="CX35" s="396"/>
      <c r="CY35" s="3"/>
      <c r="CZ35" s="83"/>
      <c r="DA35" s="391">
        <f t="shared" ref="DA35:DA40" ca="1" si="28">DA12/CG12-1</f>
        <v>-2.6690931149529917E-2</v>
      </c>
      <c r="DB35" s="82"/>
      <c r="DC35" s="3"/>
      <c r="DD35" s="3"/>
      <c r="DE35" s="382"/>
      <c r="DF35" s="410">
        <f t="shared" ref="DF35:DF40" ca="1" si="29">DF12/CK12-1</f>
        <v>0</v>
      </c>
      <c r="DG35" s="384"/>
      <c r="DH35" s="3"/>
      <c r="DI35" s="382"/>
      <c r="DJ35" s="410">
        <f>IF('Integrated Financial Statements'!$A$8=1,DJ129,IF('Integrated Financial Statements'!$A$8=2,DJ151,IF('Integrated Financial Statements'!$A$8=3,DJ173,"Check Case")))</f>
        <v>0.01</v>
      </c>
      <c r="DK35" s="384"/>
      <c r="DL35" s="3"/>
      <c r="DM35" s="382"/>
      <c r="DN35" s="410">
        <f>IF('Integrated Financial Statements'!$A$8=1,DN129,IF('Integrated Financial Statements'!$A$8=2,DN151,IF('Integrated Financial Statements'!$A$8=3,DN173,"Check Case")))</f>
        <v>0.01</v>
      </c>
      <c r="DO35" s="384"/>
      <c r="DP35" s="3"/>
      <c r="DQ35" s="382"/>
      <c r="DR35" s="410">
        <f>IF('Integrated Financial Statements'!$A$8=1,DR129,IF('Integrated Financial Statements'!$A$8=2,DR151,IF('Integrated Financial Statements'!$A$8=3,DR173,"Check Case")))</f>
        <v>0.01</v>
      </c>
      <c r="DS35" s="384"/>
      <c r="DT35" s="3"/>
      <c r="DU35" s="83"/>
      <c r="DV35" s="391">
        <f ca="1">DV12/DA12-1</f>
        <v>7.3331469443160824E-3</v>
      </c>
      <c r="DW35" s="82"/>
      <c r="DY35" s="382"/>
      <c r="DZ35" s="410">
        <f>IF('Integrated Financial Statements'!$A$8=1,DZ129,IF('Integrated Financial Statements'!$A$8=2,DZ151,IF('Integrated Financial Statements'!$A$8=3,DZ173,"Check Case")))</f>
        <v>0.01</v>
      </c>
      <c r="EA35" s="384"/>
      <c r="EB35" s="3"/>
      <c r="EC35" s="382"/>
      <c r="ED35" s="410">
        <f>IF('Integrated Financial Statements'!$A$8=1,ED129,IF('Integrated Financial Statements'!$A$8=2,ED151,IF('Integrated Financial Statements'!$A$8=3,ED173,"Check Case")))</f>
        <v>0.01</v>
      </c>
      <c r="EE35" s="384"/>
      <c r="EF35" s="3"/>
      <c r="EG35" s="382"/>
      <c r="EH35" s="410">
        <f>IF('Integrated Financial Statements'!$A$8=1,EH129,IF('Integrated Financial Statements'!$A$8=2,EH151,IF('Integrated Financial Statements'!$A$8=3,EH173,"Check Case")))</f>
        <v>0.01</v>
      </c>
      <c r="EI35" s="384"/>
      <c r="EJ35" s="3"/>
      <c r="EK35" s="382"/>
      <c r="EL35" s="410">
        <f>IF('Integrated Financial Statements'!$A$8=1,EL129,IF('Integrated Financial Statements'!$A$8=2,EL151,IF('Integrated Financial Statements'!$A$8=3,EL173,"Check Case")))</f>
        <v>0.01</v>
      </c>
      <c r="EM35" s="384"/>
      <c r="EN35" s="3"/>
      <c r="EO35" s="83"/>
      <c r="EP35" s="391">
        <f t="shared" ref="EP35:EP40" ca="1" si="30">EP12/DV12-1</f>
        <v>1.0000000000000009E-2</v>
      </c>
      <c r="EQ35" s="82"/>
      <c r="ES35" s="382"/>
      <c r="ET35" s="410">
        <f>IF('Integrated Financial Statements'!$A$8=1,ET129,IF('Integrated Financial Statements'!$A$8=2,ET151,IF('Integrated Financial Statements'!$A$8=3,ET173,"Check Case")))</f>
        <v>0.01</v>
      </c>
      <c r="EU35" s="384"/>
      <c r="EV35" s="3"/>
      <c r="EW35" s="382"/>
      <c r="EX35" s="410">
        <f>IF('Integrated Financial Statements'!$A$8=1,EX129,IF('Integrated Financial Statements'!$A$8=2,EX151,IF('Integrated Financial Statements'!$A$8=3,EX173,"Check Case")))</f>
        <v>0.01</v>
      </c>
      <c r="EY35" s="384"/>
      <c r="EZ35" s="3"/>
      <c r="FA35" s="382"/>
      <c r="FB35" s="410">
        <f>IF('Integrated Financial Statements'!$A$8=1,FB129,IF('Integrated Financial Statements'!$A$8=2,FB151,IF('Integrated Financial Statements'!$A$8=3,FB173,"Check Case")))</f>
        <v>0.01</v>
      </c>
      <c r="FC35" s="384"/>
      <c r="FD35" s="3"/>
      <c r="FE35" s="382"/>
      <c r="FF35" s="410">
        <f>IF('Integrated Financial Statements'!$A$8=1,FF129,IF('Integrated Financial Statements'!$A$8=2,FF151,IF('Integrated Financial Statements'!$A$8=3,FF173,"Check Case")))</f>
        <v>0.01</v>
      </c>
      <c r="FG35" s="384"/>
      <c r="FH35" s="3"/>
      <c r="FI35" s="83"/>
      <c r="FJ35" s="391">
        <f t="shared" ref="FJ35:FJ40" ca="1" si="31">FJ12/EP12-1</f>
        <v>1.0000000000000009E-2</v>
      </c>
      <c r="FK35" s="82"/>
      <c r="FM35" s="382"/>
      <c r="FN35" s="410"/>
      <c r="FO35" s="384"/>
      <c r="FP35" s="3"/>
      <c r="FQ35" s="382"/>
      <c r="FR35" s="410"/>
      <c r="FS35" s="384"/>
      <c r="FT35" s="3"/>
      <c r="FU35" s="382"/>
      <c r="FV35" s="410"/>
      <c r="FW35" s="384"/>
      <c r="FX35" s="3"/>
      <c r="FY35" s="382"/>
      <c r="FZ35" s="410"/>
      <c r="GA35" s="384"/>
      <c r="GB35" s="3"/>
      <c r="GC35" s="83"/>
      <c r="GD35" s="391">
        <f>IF('Integrated Financial Statements'!$A$8=1,GD129,IF('Integrated Financial Statements'!$A$8=2,GD151,IF('Integrated Financial Statements'!$A$8=3,GD173,"Check Case")))</f>
        <v>0.02</v>
      </c>
      <c r="GE35" s="82"/>
      <c r="GG35" s="382"/>
      <c r="GH35" s="410"/>
      <c r="GI35" s="384"/>
      <c r="GJ35" s="3"/>
      <c r="GK35" s="382"/>
      <c r="GL35" s="410"/>
      <c r="GM35" s="384"/>
      <c r="GN35" s="3"/>
      <c r="GO35" s="382"/>
      <c r="GP35" s="410"/>
      <c r="GQ35" s="384"/>
      <c r="GR35" s="3"/>
      <c r="GS35" s="382"/>
      <c r="GT35" s="410"/>
      <c r="GU35" s="384"/>
      <c r="GV35" s="3"/>
      <c r="GW35" s="83"/>
      <c r="GX35" s="391">
        <f>IF('Integrated Financial Statements'!$A$8=1,GX129,IF('Integrated Financial Statements'!$A$8=2,GX151,IF('Integrated Financial Statements'!$A$8=3,GX173,"Check Case")))</f>
        <v>0.02</v>
      </c>
      <c r="GY35" s="82"/>
      <c r="HA35" s="382"/>
      <c r="HB35" s="410"/>
      <c r="HC35" s="384"/>
      <c r="HD35" s="3"/>
      <c r="HE35" s="382"/>
      <c r="HF35" s="410"/>
      <c r="HG35" s="384"/>
      <c r="HH35" s="3"/>
      <c r="HI35" s="382"/>
      <c r="HJ35" s="410"/>
      <c r="HK35" s="384"/>
      <c r="HL35" s="3"/>
      <c r="HM35" s="382"/>
      <c r="HN35" s="410"/>
      <c r="HO35" s="384"/>
      <c r="HP35" s="3"/>
      <c r="HQ35" s="83"/>
      <c r="HR35" s="391">
        <f>IF('Integrated Financial Statements'!$A$8=1,HR129,IF('Integrated Financial Statements'!$A$8=2,HR151,IF('Integrated Financial Statements'!$A$8=3,HR173,"Check Case")))</f>
        <v>0.02</v>
      </c>
      <c r="HS35" s="82"/>
      <c r="HU35" s="382"/>
      <c r="HV35" s="410"/>
      <c r="HW35" s="384"/>
      <c r="HX35" s="3"/>
      <c r="HY35" s="382"/>
      <c r="HZ35" s="410"/>
      <c r="IA35" s="384"/>
      <c r="IB35" s="3"/>
      <c r="IC35" s="382"/>
      <c r="ID35" s="410"/>
      <c r="IE35" s="384"/>
      <c r="IF35" s="3"/>
      <c r="IG35" s="382"/>
      <c r="IH35" s="410"/>
      <c r="II35" s="384"/>
      <c r="IJ35" s="3"/>
      <c r="IK35" s="83"/>
      <c r="IL35" s="391">
        <f>IF('Integrated Financial Statements'!$A$8=1,IL129,IF('Integrated Financial Statements'!$A$8=2,IL151,IF('Integrated Financial Statements'!$A$8=3,IL173,"Check Case")))</f>
        <v>0.02</v>
      </c>
      <c r="IM35" s="82"/>
      <c r="IO35" s="382"/>
      <c r="IP35" s="410"/>
      <c r="IQ35" s="384"/>
      <c r="IR35" s="3"/>
      <c r="IS35" s="382"/>
      <c r="IT35" s="410"/>
      <c r="IU35" s="384"/>
      <c r="IV35" s="3"/>
      <c r="IW35" s="382"/>
      <c r="IX35" s="410"/>
      <c r="IY35" s="384"/>
      <c r="IZ35" s="3"/>
      <c r="JA35" s="382"/>
      <c r="JB35" s="410"/>
      <c r="JC35" s="384"/>
      <c r="JD35" s="3"/>
      <c r="JE35" s="83"/>
      <c r="JF35" s="391">
        <f>IF('Integrated Financial Statements'!$A$8=1,JF129,IF('Integrated Financial Statements'!$A$8=2,JF151,IF('Integrated Financial Statements'!$A$8=3,JF173,"Check Case")))</f>
        <v>0.01</v>
      </c>
      <c r="JG35" s="82"/>
      <c r="JI35" s="382"/>
      <c r="JJ35" s="410"/>
      <c r="JK35" s="384"/>
      <c r="JL35" s="3"/>
      <c r="JM35" s="382"/>
      <c r="JN35" s="410"/>
      <c r="JO35" s="384"/>
      <c r="JP35" s="3"/>
      <c r="JQ35" s="382"/>
      <c r="JR35" s="410"/>
      <c r="JS35" s="384"/>
      <c r="JT35" s="3"/>
      <c r="JU35" s="382"/>
      <c r="JV35" s="410"/>
      <c r="JW35" s="384"/>
      <c r="JX35" s="3"/>
      <c r="JY35" s="83"/>
      <c r="JZ35" s="391">
        <f>IF('Integrated Financial Statements'!$A$8=1,JZ129,IF('Integrated Financial Statements'!$A$8=2,JZ151,IF('Integrated Financial Statements'!$A$8=3,JZ173,"Check Case")))</f>
        <v>0.02</v>
      </c>
      <c r="KA35" s="82"/>
      <c r="KC35" s="382"/>
      <c r="KD35" s="410"/>
      <c r="KE35" s="384"/>
      <c r="KF35" s="3"/>
      <c r="KG35" s="382"/>
      <c r="KH35" s="410"/>
      <c r="KI35" s="384"/>
      <c r="KJ35" s="3"/>
      <c r="KK35" s="382"/>
      <c r="KL35" s="410"/>
      <c r="KM35" s="384"/>
      <c r="KN35" s="3"/>
      <c r="KO35" s="382"/>
      <c r="KP35" s="410"/>
      <c r="KQ35" s="384"/>
      <c r="KR35" s="3"/>
      <c r="KS35" s="83"/>
      <c r="KT35" s="391">
        <f>IF('Integrated Financial Statements'!$A$8=1,KT129,IF('Integrated Financial Statements'!$A$8=2,KT151,IF('Integrated Financial Statements'!$A$8=3,KT173,"Check Case")))</f>
        <v>0.02</v>
      </c>
      <c r="KU35" s="82"/>
    </row>
    <row r="36" spans="1:307" outlineLevel="1">
      <c r="A36" s="365"/>
      <c r="B36" s="7" t="s">
        <v>264</v>
      </c>
      <c r="C36"/>
      <c r="D36"/>
      <c r="E36"/>
      <c r="F36"/>
      <c r="H36"/>
      <c r="AA36" s="3"/>
      <c r="AB36" s="395"/>
      <c r="AC36" s="405">
        <f t="shared" si="9"/>
        <v>-8.0041046690610518E-2</v>
      </c>
      <c r="AD36" s="396"/>
      <c r="AE36" s="3"/>
      <c r="AF36" s="395"/>
      <c r="AG36" s="405">
        <f t="shared" si="10"/>
        <v>4.5918367346938771E-2</v>
      </c>
      <c r="AH36" s="396"/>
      <c r="AI36" s="3"/>
      <c r="AJ36" s="395"/>
      <c r="AK36" s="405">
        <f t="shared" si="11"/>
        <v>-5.2526263131565831E-2</v>
      </c>
      <c r="AL36" s="396"/>
      <c r="AM36" s="3"/>
      <c r="AN36" s="395"/>
      <c r="AO36" s="405">
        <f t="shared" si="12"/>
        <v>-5.8232931726907577E-2</v>
      </c>
      <c r="AP36" s="396"/>
      <c r="AQ36" s="3"/>
      <c r="AR36" s="83"/>
      <c r="AS36" s="391">
        <f t="shared" si="13"/>
        <v>-3.8421599169262688E-2</v>
      </c>
      <c r="AT36" s="82"/>
      <c r="AU36" s="3"/>
      <c r="AV36" s="395"/>
      <c r="AW36" s="405">
        <f t="shared" si="14"/>
        <v>0.16508644729503619</v>
      </c>
      <c r="AX36" s="396"/>
      <c r="AY36" s="3"/>
      <c r="AZ36" s="395"/>
      <c r="BA36" s="405">
        <f t="shared" si="15"/>
        <v>-1.5176151761517653E-2</v>
      </c>
      <c r="BB36" s="396"/>
      <c r="BC36" s="3"/>
      <c r="BD36" s="395"/>
      <c r="BE36" s="405">
        <f t="shared" si="16"/>
        <v>7.2861668426610349E-2</v>
      </c>
      <c r="BF36" s="396"/>
      <c r="BG36" s="3"/>
      <c r="BH36" s="395"/>
      <c r="BI36" s="405">
        <f t="shared" si="17"/>
        <v>9.0618336886993944E-3</v>
      </c>
      <c r="BJ36" s="396"/>
      <c r="BK36" s="3"/>
      <c r="BL36" s="83"/>
      <c r="BM36" s="391">
        <f t="shared" si="18"/>
        <v>5.7100431965442677E-2</v>
      </c>
      <c r="BN36" s="82"/>
      <c r="BO36" s="3"/>
      <c r="BP36" s="395"/>
      <c r="BQ36" s="405">
        <f t="shared" ca="1" si="19"/>
        <v>-5.4955075465600745E-2</v>
      </c>
      <c r="BR36" s="396"/>
      <c r="BS36" s="3"/>
      <c r="BT36" s="395"/>
      <c r="BU36" s="405">
        <f t="shared" ca="1" si="20"/>
        <v>1.2737121653620509E-2</v>
      </c>
      <c r="BV36" s="396"/>
      <c r="BW36" s="3"/>
      <c r="BX36" s="395"/>
      <c r="BY36" s="405">
        <f t="shared" ca="1" si="21"/>
        <v>-1.2062940392440935E-2</v>
      </c>
      <c r="BZ36" s="396"/>
      <c r="CA36" s="3"/>
      <c r="CB36" s="395"/>
      <c r="CC36" s="405">
        <f t="shared" ca="1" si="22"/>
        <v>3.1609278471800506E-2</v>
      </c>
      <c r="CD36" s="396"/>
      <c r="CE36" s="3"/>
      <c r="CF36" s="83"/>
      <c r="CG36" s="391">
        <f t="shared" ca="1" si="23"/>
        <v>-7.1936321457455321E-3</v>
      </c>
      <c r="CH36" s="82"/>
      <c r="CI36" s="3"/>
      <c r="CJ36" s="395"/>
      <c r="CK36" s="405">
        <f t="shared" ca="1" si="24"/>
        <v>8.1675527353797239E-3</v>
      </c>
      <c r="CL36" s="396"/>
      <c r="CM36" s="3"/>
      <c r="CN36" s="395"/>
      <c r="CO36" s="405">
        <f t="shared" ca="1" si="25"/>
        <v>8.167552735379946E-3</v>
      </c>
      <c r="CP36" s="396"/>
      <c r="CQ36" s="3"/>
      <c r="CR36" s="395"/>
      <c r="CS36" s="405">
        <f t="shared" ca="1" si="26"/>
        <v>8.167552735379946E-3</v>
      </c>
      <c r="CT36" s="396"/>
      <c r="CU36" s="3"/>
      <c r="CV36" s="395"/>
      <c r="CW36" s="405">
        <f t="shared" ca="1" si="27"/>
        <v>8.167552735379946E-3</v>
      </c>
      <c r="CX36" s="396"/>
      <c r="CY36" s="3"/>
      <c r="CZ36" s="83"/>
      <c r="DA36" s="391">
        <f t="shared" ca="1" si="28"/>
        <v>8.167552735379946E-3</v>
      </c>
      <c r="DB36" s="82"/>
      <c r="DC36" s="3"/>
      <c r="DD36" s="3"/>
      <c r="DE36" s="382"/>
      <c r="DF36" s="410">
        <f t="shared" ca="1" si="29"/>
        <v>0</v>
      </c>
      <c r="DG36" s="384"/>
      <c r="DH36" s="3"/>
      <c r="DI36" s="382"/>
      <c r="DJ36" s="410">
        <f>IF('Integrated Financial Statements'!$A$8=1,DJ130,IF('Integrated Financial Statements'!$A$8=2,DJ152,IF('Integrated Financial Statements'!$A$8=3,DJ174,"Check Case")))</f>
        <v>0.01</v>
      </c>
      <c r="DK36" s="384"/>
      <c r="DL36" s="3"/>
      <c r="DM36" s="382"/>
      <c r="DN36" s="410">
        <f>IF('Integrated Financial Statements'!$A$8=1,DN130,IF('Integrated Financial Statements'!$A$8=2,DN152,IF('Integrated Financial Statements'!$A$8=3,DN174,"Check Case")))</f>
        <v>0.01</v>
      </c>
      <c r="DO36" s="384"/>
      <c r="DP36" s="3"/>
      <c r="DQ36" s="382"/>
      <c r="DR36" s="410">
        <f>IF('Integrated Financial Statements'!$A$8=1,DR130,IF('Integrated Financial Statements'!$A$8=2,DR152,IF('Integrated Financial Statements'!$A$8=3,DR174,"Check Case")))</f>
        <v>0.01</v>
      </c>
      <c r="DS36" s="384"/>
      <c r="DT36" s="3"/>
      <c r="DU36" s="83"/>
      <c r="DV36" s="391">
        <f t="shared" ref="DV36:DV45" ca="1" si="32">DV13/DA13-1</f>
        <v>7.4607286305705678E-3</v>
      </c>
      <c r="DW36" s="82"/>
      <c r="DY36" s="382"/>
      <c r="DZ36" s="410">
        <f>IF('Integrated Financial Statements'!$A$8=1,DZ130,IF('Integrated Financial Statements'!$A$8=2,DZ152,IF('Integrated Financial Statements'!$A$8=3,DZ174,"Check Case")))</f>
        <v>0.01</v>
      </c>
      <c r="EA36" s="384"/>
      <c r="EB36" s="3"/>
      <c r="EC36" s="382"/>
      <c r="ED36" s="410">
        <f>IF('Integrated Financial Statements'!$A$8=1,ED130,IF('Integrated Financial Statements'!$A$8=2,ED152,IF('Integrated Financial Statements'!$A$8=3,ED174,"Check Case")))</f>
        <v>0.01</v>
      </c>
      <c r="EE36" s="384"/>
      <c r="EF36" s="3"/>
      <c r="EG36" s="382"/>
      <c r="EH36" s="410">
        <f>IF('Integrated Financial Statements'!$A$8=1,EH130,IF('Integrated Financial Statements'!$A$8=2,EH152,IF('Integrated Financial Statements'!$A$8=3,EH174,"Check Case")))</f>
        <v>0.01</v>
      </c>
      <c r="EI36" s="384"/>
      <c r="EJ36" s="3"/>
      <c r="EK36" s="382"/>
      <c r="EL36" s="410">
        <f>IF('Integrated Financial Statements'!$A$8=1,EL130,IF('Integrated Financial Statements'!$A$8=2,EL152,IF('Integrated Financial Statements'!$A$8=3,EL174,"Check Case")))</f>
        <v>0.01</v>
      </c>
      <c r="EM36" s="384"/>
      <c r="EN36" s="3"/>
      <c r="EO36" s="83"/>
      <c r="EP36" s="391">
        <f t="shared" ca="1" si="30"/>
        <v>1.0000000000000009E-2</v>
      </c>
      <c r="EQ36" s="82"/>
      <c r="ES36" s="382"/>
      <c r="ET36" s="410">
        <f>IF('Integrated Financial Statements'!$A$8=1,ET130,IF('Integrated Financial Statements'!$A$8=2,ET152,IF('Integrated Financial Statements'!$A$8=3,ET174,"Check Case")))</f>
        <v>0.01</v>
      </c>
      <c r="EU36" s="384"/>
      <c r="EV36" s="3"/>
      <c r="EW36" s="382"/>
      <c r="EX36" s="410">
        <f>IF('Integrated Financial Statements'!$A$8=1,EX130,IF('Integrated Financial Statements'!$A$8=2,EX152,IF('Integrated Financial Statements'!$A$8=3,EX174,"Check Case")))</f>
        <v>0.01</v>
      </c>
      <c r="EY36" s="384"/>
      <c r="EZ36" s="3"/>
      <c r="FA36" s="382"/>
      <c r="FB36" s="410">
        <f>IF('Integrated Financial Statements'!$A$8=1,FB130,IF('Integrated Financial Statements'!$A$8=2,FB152,IF('Integrated Financial Statements'!$A$8=3,FB174,"Check Case")))</f>
        <v>0.01</v>
      </c>
      <c r="FC36" s="384"/>
      <c r="FD36" s="3"/>
      <c r="FE36" s="382"/>
      <c r="FF36" s="410">
        <f>IF('Integrated Financial Statements'!$A$8=1,FF130,IF('Integrated Financial Statements'!$A$8=2,FF152,IF('Integrated Financial Statements'!$A$8=3,FF174,"Check Case")))</f>
        <v>0.03</v>
      </c>
      <c r="FG36" s="384"/>
      <c r="FH36" s="3"/>
      <c r="FI36" s="83"/>
      <c r="FJ36" s="391">
        <f t="shared" ca="1" si="31"/>
        <v>1.5036250446236243E-2</v>
      </c>
      <c r="FK36" s="82"/>
      <c r="FM36" s="382"/>
      <c r="FN36" s="410"/>
      <c r="FO36" s="384"/>
      <c r="FP36" s="3"/>
      <c r="FQ36" s="382"/>
      <c r="FR36" s="410"/>
      <c r="FS36" s="384"/>
      <c r="FT36" s="3"/>
      <c r="FU36" s="382"/>
      <c r="FV36" s="410"/>
      <c r="FW36" s="384"/>
      <c r="FX36" s="3"/>
      <c r="FY36" s="382"/>
      <c r="FZ36" s="410"/>
      <c r="GA36" s="384"/>
      <c r="GB36" s="3"/>
      <c r="GC36" s="83"/>
      <c r="GD36" s="391">
        <f>IF('Integrated Financial Statements'!$A$8=1,GD130,IF('Integrated Financial Statements'!$A$8=2,GD152,IF('Integrated Financial Statements'!$A$8=3,GD174,"Check Case")))</f>
        <v>0.03</v>
      </c>
      <c r="GE36" s="82"/>
      <c r="GG36" s="382"/>
      <c r="GH36" s="410"/>
      <c r="GI36" s="384"/>
      <c r="GJ36" s="3"/>
      <c r="GK36" s="382"/>
      <c r="GL36" s="410"/>
      <c r="GM36" s="384"/>
      <c r="GN36" s="3"/>
      <c r="GO36" s="382"/>
      <c r="GP36" s="410"/>
      <c r="GQ36" s="384"/>
      <c r="GR36" s="3"/>
      <c r="GS36" s="382"/>
      <c r="GT36" s="410"/>
      <c r="GU36" s="384"/>
      <c r="GV36" s="3"/>
      <c r="GW36" s="83"/>
      <c r="GX36" s="391">
        <f>IF('Integrated Financial Statements'!$A$8=1,GX130,IF('Integrated Financial Statements'!$A$8=2,GX152,IF('Integrated Financial Statements'!$A$8=3,GX174,"Check Case")))</f>
        <v>0.03</v>
      </c>
      <c r="GY36" s="82"/>
      <c r="HA36" s="382"/>
      <c r="HB36" s="410"/>
      <c r="HC36" s="384"/>
      <c r="HD36" s="3"/>
      <c r="HE36" s="382"/>
      <c r="HF36" s="410"/>
      <c r="HG36" s="384"/>
      <c r="HH36" s="3"/>
      <c r="HI36" s="382"/>
      <c r="HJ36" s="410"/>
      <c r="HK36" s="384"/>
      <c r="HL36" s="3"/>
      <c r="HM36" s="382"/>
      <c r="HN36" s="410"/>
      <c r="HO36" s="384"/>
      <c r="HP36" s="3"/>
      <c r="HQ36" s="83"/>
      <c r="HR36" s="391">
        <f>IF('Integrated Financial Statements'!$A$8=1,HR130,IF('Integrated Financial Statements'!$A$8=2,HR152,IF('Integrated Financial Statements'!$A$8=3,HR174,"Check Case")))</f>
        <v>0.03</v>
      </c>
      <c r="HS36" s="82"/>
      <c r="HU36" s="382"/>
      <c r="HV36" s="410"/>
      <c r="HW36" s="384"/>
      <c r="HX36" s="3"/>
      <c r="HY36" s="382"/>
      <c r="HZ36" s="410"/>
      <c r="IA36" s="384"/>
      <c r="IB36" s="3"/>
      <c r="IC36" s="382"/>
      <c r="ID36" s="410"/>
      <c r="IE36" s="384"/>
      <c r="IF36" s="3"/>
      <c r="IG36" s="382"/>
      <c r="IH36" s="410"/>
      <c r="II36" s="384"/>
      <c r="IJ36" s="3"/>
      <c r="IK36" s="83"/>
      <c r="IL36" s="391">
        <f>IF('Integrated Financial Statements'!$A$8=1,IL130,IF('Integrated Financial Statements'!$A$8=2,IL152,IF('Integrated Financial Statements'!$A$8=3,IL174,"Check Case")))</f>
        <v>0.03</v>
      </c>
      <c r="IM36" s="82"/>
      <c r="IO36" s="382"/>
      <c r="IP36" s="410"/>
      <c r="IQ36" s="384"/>
      <c r="IR36" s="3"/>
      <c r="IS36" s="382"/>
      <c r="IT36" s="410"/>
      <c r="IU36" s="384"/>
      <c r="IV36" s="3"/>
      <c r="IW36" s="382"/>
      <c r="IX36" s="410"/>
      <c r="IY36" s="384"/>
      <c r="IZ36" s="3"/>
      <c r="JA36" s="382"/>
      <c r="JB36" s="410"/>
      <c r="JC36" s="384"/>
      <c r="JD36" s="3"/>
      <c r="JE36" s="83"/>
      <c r="JF36" s="391">
        <f>IF('Integrated Financial Statements'!$A$8=1,JF130,IF('Integrated Financial Statements'!$A$8=2,JF152,IF('Integrated Financial Statements'!$A$8=3,JF174,"Check Case")))</f>
        <v>0.02</v>
      </c>
      <c r="JG36" s="82"/>
      <c r="JI36" s="382"/>
      <c r="JJ36" s="410"/>
      <c r="JK36" s="384"/>
      <c r="JL36" s="3"/>
      <c r="JM36" s="382"/>
      <c r="JN36" s="410"/>
      <c r="JO36" s="384"/>
      <c r="JP36" s="3"/>
      <c r="JQ36" s="382"/>
      <c r="JR36" s="410"/>
      <c r="JS36" s="384"/>
      <c r="JT36" s="3"/>
      <c r="JU36" s="382"/>
      <c r="JV36" s="410"/>
      <c r="JW36" s="384"/>
      <c r="JX36" s="3"/>
      <c r="JY36" s="83"/>
      <c r="JZ36" s="391">
        <f>IF('Integrated Financial Statements'!$A$8=1,JZ130,IF('Integrated Financial Statements'!$A$8=2,JZ152,IF('Integrated Financial Statements'!$A$8=3,JZ174,"Check Case")))</f>
        <v>0.02</v>
      </c>
      <c r="KA36" s="82"/>
      <c r="KC36" s="382"/>
      <c r="KD36" s="410"/>
      <c r="KE36" s="384"/>
      <c r="KF36" s="3"/>
      <c r="KG36" s="382"/>
      <c r="KH36" s="410"/>
      <c r="KI36" s="384"/>
      <c r="KJ36" s="3"/>
      <c r="KK36" s="382"/>
      <c r="KL36" s="410"/>
      <c r="KM36" s="384"/>
      <c r="KN36" s="3"/>
      <c r="KO36" s="382"/>
      <c r="KP36" s="410"/>
      <c r="KQ36" s="384"/>
      <c r="KR36" s="3"/>
      <c r="KS36" s="83"/>
      <c r="KT36" s="391">
        <f>IF('Integrated Financial Statements'!$A$8=1,KT130,IF('Integrated Financial Statements'!$A$8=2,KT152,IF('Integrated Financial Statements'!$A$8=3,KT174,"Check Case")))</f>
        <v>0.02</v>
      </c>
      <c r="KU36" s="82"/>
    </row>
    <row r="37" spans="1:307" outlineLevel="1">
      <c r="A37" s="365"/>
      <c r="B37" s="7" t="s">
        <v>268</v>
      </c>
      <c r="C37"/>
      <c r="D37"/>
      <c r="E37"/>
      <c r="F37"/>
      <c r="H37"/>
      <c r="AA37" s="3"/>
      <c r="AB37" s="395"/>
      <c r="AC37" s="405">
        <f t="shared" si="9"/>
        <v>6.6115702479338845E-2</v>
      </c>
      <c r="AD37" s="396"/>
      <c r="AE37" s="3"/>
      <c r="AF37" s="395"/>
      <c r="AG37" s="405">
        <f t="shared" si="10"/>
        <v>3.2733224222585289E-3</v>
      </c>
      <c r="AH37" s="396"/>
      <c r="AI37" s="3"/>
      <c r="AJ37" s="395"/>
      <c r="AK37" s="405">
        <f t="shared" si="11"/>
        <v>6.5466448445172798E-3</v>
      </c>
      <c r="AL37" s="396"/>
      <c r="AM37" s="3"/>
      <c r="AN37" s="395"/>
      <c r="AO37" s="405">
        <f t="shared" si="12"/>
        <v>5.1748251748251706E-2</v>
      </c>
      <c r="AP37" s="396"/>
      <c r="AQ37" s="3"/>
      <c r="AR37" s="83"/>
      <c r="AS37" s="391">
        <f t="shared" si="13"/>
        <v>3.265145554681359E-2</v>
      </c>
      <c r="AT37" s="82"/>
      <c r="AU37" s="3"/>
      <c r="AV37" s="395"/>
      <c r="AW37" s="405">
        <f t="shared" si="14"/>
        <v>-2.0155038759689936E-2</v>
      </c>
      <c r="AX37" s="396"/>
      <c r="AY37" s="3"/>
      <c r="AZ37" s="395"/>
      <c r="BA37" s="405">
        <f t="shared" si="15"/>
        <v>3.0995106035889064E-2</v>
      </c>
      <c r="BB37" s="396"/>
      <c r="BC37" s="3"/>
      <c r="BD37" s="395"/>
      <c r="BE37" s="405">
        <f t="shared" si="16"/>
        <v>0.14308943089430892</v>
      </c>
      <c r="BF37" s="396"/>
      <c r="BG37" s="3"/>
      <c r="BH37" s="395"/>
      <c r="BI37" s="405">
        <f t="shared" si="17"/>
        <v>6.25E-2</v>
      </c>
      <c r="BJ37" s="396"/>
      <c r="BK37" s="3"/>
      <c r="BL37" s="83"/>
      <c r="BM37" s="391">
        <f t="shared" si="18"/>
        <v>5.3714285714285603E-2</v>
      </c>
      <c r="BN37" s="82"/>
      <c r="BO37" s="3"/>
      <c r="BP37" s="395"/>
      <c r="BQ37" s="405">
        <f t="shared" ca="1" si="19"/>
        <v>7.7447438182507211E-2</v>
      </c>
      <c r="BR37" s="396"/>
      <c r="BS37" s="3"/>
      <c r="BT37" s="395"/>
      <c r="BU37" s="405">
        <f t="shared" ca="1" si="20"/>
        <v>6.2576082924981291E-2</v>
      </c>
      <c r="BV37" s="396"/>
      <c r="BW37" s="3"/>
      <c r="BX37" s="395"/>
      <c r="BY37" s="405">
        <f t="shared" ca="1" si="21"/>
        <v>-8.7925900484033814E-3</v>
      </c>
      <c r="BZ37" s="396"/>
      <c r="CA37" s="3"/>
      <c r="CB37" s="395"/>
      <c r="CC37" s="405">
        <f t="shared" ca="1" si="22"/>
        <v>2.5055893363489901E-2</v>
      </c>
      <c r="CD37" s="396"/>
      <c r="CE37" s="3"/>
      <c r="CF37" s="83"/>
      <c r="CG37" s="391">
        <f t="shared" ca="1" si="23"/>
        <v>3.6996866714871013E-2</v>
      </c>
      <c r="CH37" s="82"/>
      <c r="CI37" s="3"/>
      <c r="CJ37" s="395"/>
      <c r="CK37" s="405">
        <f t="shared" ca="1" si="24"/>
        <v>3.9047065659500335E-2</v>
      </c>
      <c r="CL37" s="396"/>
      <c r="CM37" s="3"/>
      <c r="CN37" s="395"/>
      <c r="CO37" s="405">
        <f t="shared" ca="1" si="25"/>
        <v>3.9047065659500335E-2</v>
      </c>
      <c r="CP37" s="396"/>
      <c r="CQ37" s="3"/>
      <c r="CR37" s="395"/>
      <c r="CS37" s="405">
        <f t="shared" ca="1" si="26"/>
        <v>3.9047065659500335E-2</v>
      </c>
      <c r="CT37" s="396"/>
      <c r="CU37" s="3"/>
      <c r="CV37" s="395"/>
      <c r="CW37" s="405">
        <f t="shared" ca="1" si="27"/>
        <v>3.9047065659500335E-2</v>
      </c>
      <c r="CX37" s="396"/>
      <c r="CY37" s="3"/>
      <c r="CZ37" s="83"/>
      <c r="DA37" s="391">
        <f t="shared" ca="1" si="28"/>
        <v>3.9047065659500335E-2</v>
      </c>
      <c r="DB37" s="82"/>
      <c r="DC37" s="3"/>
      <c r="DD37" s="3"/>
      <c r="DE37" s="382"/>
      <c r="DF37" s="410">
        <f t="shared" ca="1" si="29"/>
        <v>0</v>
      </c>
      <c r="DG37" s="384"/>
      <c r="DH37" s="3"/>
      <c r="DI37" s="382"/>
      <c r="DJ37" s="410">
        <f>IF('Integrated Financial Statements'!$A$8=1,DJ131,IF('Integrated Financial Statements'!$A$8=2,DJ153,IF('Integrated Financial Statements'!$A$8=3,DJ175,"Check Case")))</f>
        <v>0.02</v>
      </c>
      <c r="DK37" s="384"/>
      <c r="DL37" s="3"/>
      <c r="DM37" s="382"/>
      <c r="DN37" s="410">
        <f>IF('Integrated Financial Statements'!$A$8=1,DN131,IF('Integrated Financial Statements'!$A$8=2,DN153,IF('Integrated Financial Statements'!$A$8=3,DN175,"Check Case")))</f>
        <v>0.01</v>
      </c>
      <c r="DO37" s="384"/>
      <c r="DP37" s="3"/>
      <c r="DQ37" s="382"/>
      <c r="DR37" s="410">
        <f>IF('Integrated Financial Statements'!$A$8=1,DR131,IF('Integrated Financial Statements'!$A$8=2,DR153,IF('Integrated Financial Statements'!$A$8=3,DR175,"Check Case")))</f>
        <v>0.03</v>
      </c>
      <c r="DS37" s="384"/>
      <c r="DT37" s="3"/>
      <c r="DU37" s="83"/>
      <c r="DV37" s="391">
        <f t="shared" ca="1" si="32"/>
        <v>1.5678003327386891E-2</v>
      </c>
      <c r="DW37" s="82"/>
      <c r="DY37" s="382"/>
      <c r="DZ37" s="410">
        <f>IF('Integrated Financial Statements'!$A$8=1,DZ131,IF('Integrated Financial Statements'!$A$8=2,DZ153,IF('Integrated Financial Statements'!$A$8=3,DZ175,"Check Case")))</f>
        <v>0.01</v>
      </c>
      <c r="EA37" s="384"/>
      <c r="EB37" s="3"/>
      <c r="EC37" s="382"/>
      <c r="ED37" s="410">
        <f>IF('Integrated Financial Statements'!$A$8=1,ED131,IF('Integrated Financial Statements'!$A$8=2,ED153,IF('Integrated Financial Statements'!$A$8=3,ED175,"Check Case")))</f>
        <v>0.01</v>
      </c>
      <c r="EE37" s="384"/>
      <c r="EF37" s="3"/>
      <c r="EG37" s="382"/>
      <c r="EH37" s="410">
        <f>IF('Integrated Financial Statements'!$A$8=1,EH131,IF('Integrated Financial Statements'!$A$8=2,EH153,IF('Integrated Financial Statements'!$A$8=3,EH175,"Check Case")))</f>
        <v>0.01</v>
      </c>
      <c r="EI37" s="384"/>
      <c r="EJ37" s="3"/>
      <c r="EK37" s="382"/>
      <c r="EL37" s="410">
        <f>IF('Integrated Financial Statements'!$A$8=1,EL131,IF('Integrated Financial Statements'!$A$8=2,EL153,IF('Integrated Financial Statements'!$A$8=3,EL175,"Check Case")))</f>
        <v>0.01</v>
      </c>
      <c r="EM37" s="384"/>
      <c r="EN37" s="3"/>
      <c r="EO37" s="83"/>
      <c r="EP37" s="391">
        <f t="shared" ca="1" si="30"/>
        <v>9.9999999999997868E-3</v>
      </c>
      <c r="EQ37" s="82"/>
      <c r="ES37" s="382"/>
      <c r="ET37" s="410">
        <f>IF('Integrated Financial Statements'!$A$8=1,ET131,IF('Integrated Financial Statements'!$A$8=2,ET153,IF('Integrated Financial Statements'!$A$8=3,ET175,"Check Case")))</f>
        <v>0.01</v>
      </c>
      <c r="EU37" s="384"/>
      <c r="EV37" s="3"/>
      <c r="EW37" s="382"/>
      <c r="EX37" s="410">
        <f>IF('Integrated Financial Statements'!$A$8=1,EX131,IF('Integrated Financial Statements'!$A$8=2,EX153,IF('Integrated Financial Statements'!$A$8=3,EX175,"Check Case")))</f>
        <v>0.02</v>
      </c>
      <c r="EY37" s="384"/>
      <c r="EZ37" s="3"/>
      <c r="FA37" s="382"/>
      <c r="FB37" s="410">
        <f>IF('Integrated Financial Statements'!$A$8=1,FB131,IF('Integrated Financial Statements'!$A$8=2,FB153,IF('Integrated Financial Statements'!$A$8=3,FB175,"Check Case")))</f>
        <v>0.01</v>
      </c>
      <c r="FC37" s="384"/>
      <c r="FD37" s="3"/>
      <c r="FE37" s="382"/>
      <c r="FF37" s="410">
        <f>IF('Integrated Financial Statements'!$A$8=1,FF131,IF('Integrated Financial Statements'!$A$8=2,FF153,IF('Integrated Financial Statements'!$A$8=3,FF175,"Check Case")))</f>
        <v>0.03</v>
      </c>
      <c r="FG37" s="384"/>
      <c r="FH37" s="3"/>
      <c r="FI37" s="83"/>
      <c r="FJ37" s="391">
        <f t="shared" ca="1" si="31"/>
        <v>1.8142508636688426E-2</v>
      </c>
      <c r="FK37" s="82"/>
      <c r="FM37" s="382"/>
      <c r="FN37" s="410"/>
      <c r="FO37" s="384"/>
      <c r="FP37" s="3"/>
      <c r="FQ37" s="382"/>
      <c r="FR37" s="410"/>
      <c r="FS37" s="384"/>
      <c r="FT37" s="3"/>
      <c r="FU37" s="382"/>
      <c r="FV37" s="410"/>
      <c r="FW37" s="384"/>
      <c r="FX37" s="3"/>
      <c r="FY37" s="382"/>
      <c r="FZ37" s="410"/>
      <c r="GA37" s="384"/>
      <c r="GB37" s="3"/>
      <c r="GC37" s="83"/>
      <c r="GD37" s="391">
        <f>IF('Integrated Financial Statements'!$A$8=1,GD131,IF('Integrated Financial Statements'!$A$8=2,GD153,IF('Integrated Financial Statements'!$A$8=3,GD175,"Check Case")))</f>
        <v>0.03</v>
      </c>
      <c r="GE37" s="82"/>
      <c r="GG37" s="382"/>
      <c r="GH37" s="410"/>
      <c r="GI37" s="384"/>
      <c r="GJ37" s="3"/>
      <c r="GK37" s="382"/>
      <c r="GL37" s="410"/>
      <c r="GM37" s="384"/>
      <c r="GN37" s="3"/>
      <c r="GO37" s="382"/>
      <c r="GP37" s="410"/>
      <c r="GQ37" s="384"/>
      <c r="GR37" s="3"/>
      <c r="GS37" s="382"/>
      <c r="GT37" s="410"/>
      <c r="GU37" s="384"/>
      <c r="GV37" s="3"/>
      <c r="GW37" s="83"/>
      <c r="GX37" s="391">
        <f>IF('Integrated Financial Statements'!$A$8=1,GX131,IF('Integrated Financial Statements'!$A$8=2,GX153,IF('Integrated Financial Statements'!$A$8=3,GX175,"Check Case")))</f>
        <v>0.03</v>
      </c>
      <c r="GY37" s="82"/>
      <c r="HA37" s="382"/>
      <c r="HB37" s="410"/>
      <c r="HC37" s="384"/>
      <c r="HD37" s="3"/>
      <c r="HE37" s="382"/>
      <c r="HF37" s="410"/>
      <c r="HG37" s="384"/>
      <c r="HH37" s="3"/>
      <c r="HI37" s="382"/>
      <c r="HJ37" s="410"/>
      <c r="HK37" s="384"/>
      <c r="HL37" s="3"/>
      <c r="HM37" s="382"/>
      <c r="HN37" s="410"/>
      <c r="HO37" s="384"/>
      <c r="HP37" s="3"/>
      <c r="HQ37" s="83"/>
      <c r="HR37" s="391">
        <f>IF('Integrated Financial Statements'!$A$8=1,HR131,IF('Integrated Financial Statements'!$A$8=2,HR153,IF('Integrated Financial Statements'!$A$8=3,HR175,"Check Case")))</f>
        <v>0.02</v>
      </c>
      <c r="HS37" s="82"/>
      <c r="HU37" s="382"/>
      <c r="HV37" s="410"/>
      <c r="HW37" s="384"/>
      <c r="HX37" s="3"/>
      <c r="HY37" s="382"/>
      <c r="HZ37" s="410"/>
      <c r="IA37" s="384"/>
      <c r="IB37" s="3"/>
      <c r="IC37" s="382"/>
      <c r="ID37" s="410"/>
      <c r="IE37" s="384"/>
      <c r="IF37" s="3"/>
      <c r="IG37" s="382"/>
      <c r="IH37" s="410"/>
      <c r="II37" s="384"/>
      <c r="IJ37" s="3"/>
      <c r="IK37" s="83"/>
      <c r="IL37" s="391">
        <f>IF('Integrated Financial Statements'!$A$8=1,IL131,IF('Integrated Financial Statements'!$A$8=2,IL153,IF('Integrated Financial Statements'!$A$8=3,IL175,"Check Case")))</f>
        <v>0.01</v>
      </c>
      <c r="IM37" s="82"/>
      <c r="IO37" s="382"/>
      <c r="IP37" s="410"/>
      <c r="IQ37" s="384"/>
      <c r="IR37" s="3"/>
      <c r="IS37" s="382"/>
      <c r="IT37" s="410"/>
      <c r="IU37" s="384"/>
      <c r="IV37" s="3"/>
      <c r="IW37" s="382"/>
      <c r="IX37" s="410"/>
      <c r="IY37" s="384"/>
      <c r="IZ37" s="3"/>
      <c r="JA37" s="382"/>
      <c r="JB37" s="410"/>
      <c r="JC37" s="384"/>
      <c r="JD37" s="3"/>
      <c r="JE37" s="83"/>
      <c r="JF37" s="391">
        <f>IF('Integrated Financial Statements'!$A$8=1,JF131,IF('Integrated Financial Statements'!$A$8=2,JF153,IF('Integrated Financial Statements'!$A$8=3,JF175,"Check Case")))</f>
        <v>0</v>
      </c>
      <c r="JG37" s="82"/>
      <c r="JI37" s="382"/>
      <c r="JJ37" s="410"/>
      <c r="JK37" s="384"/>
      <c r="JL37" s="3"/>
      <c r="JM37" s="382"/>
      <c r="JN37" s="410"/>
      <c r="JO37" s="384"/>
      <c r="JP37" s="3"/>
      <c r="JQ37" s="382"/>
      <c r="JR37" s="410"/>
      <c r="JS37" s="384"/>
      <c r="JT37" s="3"/>
      <c r="JU37" s="382"/>
      <c r="JV37" s="410"/>
      <c r="JW37" s="384"/>
      <c r="JX37" s="3"/>
      <c r="JY37" s="83"/>
      <c r="JZ37" s="391">
        <f>IF('Integrated Financial Statements'!$A$8=1,JZ131,IF('Integrated Financial Statements'!$A$8=2,JZ153,IF('Integrated Financial Statements'!$A$8=3,JZ175,"Check Case")))</f>
        <v>0.01</v>
      </c>
      <c r="KA37" s="82"/>
      <c r="KC37" s="382"/>
      <c r="KD37" s="410"/>
      <c r="KE37" s="384"/>
      <c r="KF37" s="3"/>
      <c r="KG37" s="382"/>
      <c r="KH37" s="410"/>
      <c r="KI37" s="384"/>
      <c r="KJ37" s="3"/>
      <c r="KK37" s="382"/>
      <c r="KL37" s="410"/>
      <c r="KM37" s="384"/>
      <c r="KN37" s="3"/>
      <c r="KO37" s="382"/>
      <c r="KP37" s="410"/>
      <c r="KQ37" s="384"/>
      <c r="KR37" s="3"/>
      <c r="KS37" s="83"/>
      <c r="KT37" s="391">
        <f>IF('Integrated Financial Statements'!$A$8=1,KT131,IF('Integrated Financial Statements'!$A$8=2,KT153,IF('Integrated Financial Statements'!$A$8=3,KT175,"Check Case")))</f>
        <v>0.01</v>
      </c>
      <c r="KU37" s="82"/>
    </row>
    <row r="38" spans="1:307" outlineLevel="1">
      <c r="A38" s="365"/>
      <c r="B38" s="7" t="s">
        <v>267</v>
      </c>
      <c r="C38"/>
      <c r="D38"/>
      <c r="E38"/>
      <c r="F38"/>
      <c r="H38"/>
      <c r="AA38" s="3"/>
      <c r="AB38" s="395"/>
      <c r="AC38" s="405">
        <f t="shared" si="9"/>
        <v>0.23953823953823949</v>
      </c>
      <c r="AD38" s="396"/>
      <c r="AE38" s="3"/>
      <c r="AF38" s="395"/>
      <c r="AG38" s="405">
        <f t="shared" si="10"/>
        <v>-2.8368794326241176E-2</v>
      </c>
      <c r="AH38" s="396"/>
      <c r="AI38" s="3"/>
      <c r="AJ38" s="395"/>
      <c r="AK38" s="405">
        <f t="shared" si="11"/>
        <v>1.2484394506866447E-2</v>
      </c>
      <c r="AL38" s="396"/>
      <c r="AM38" s="3"/>
      <c r="AN38" s="395"/>
      <c r="AO38" s="405">
        <f t="shared" si="12"/>
        <v>-7.9545454545454364E-3</v>
      </c>
      <c r="AP38" s="396"/>
      <c r="AQ38" s="3"/>
      <c r="AR38" s="83"/>
      <c r="AS38" s="391">
        <f t="shared" si="13"/>
        <v>4.5031055900621064E-2</v>
      </c>
      <c r="AT38" s="82"/>
      <c r="AU38" s="3"/>
      <c r="AV38" s="395"/>
      <c r="AW38" s="405">
        <f t="shared" si="14"/>
        <v>-2.9103608847497076E-2</v>
      </c>
      <c r="AX38" s="396"/>
      <c r="AY38" s="3"/>
      <c r="AZ38" s="395"/>
      <c r="BA38" s="405">
        <f t="shared" si="15"/>
        <v>-3.8929440389294356E-2</v>
      </c>
      <c r="BB38" s="396"/>
      <c r="BC38" s="3"/>
      <c r="BD38" s="395"/>
      <c r="BE38" s="405">
        <f t="shared" si="16"/>
        <v>-5.4254007398273685E-2</v>
      </c>
      <c r="BF38" s="396"/>
      <c r="BG38" s="3"/>
      <c r="BH38" s="395"/>
      <c r="BI38" s="405">
        <f t="shared" si="17"/>
        <v>-4.123711340206182E-2</v>
      </c>
      <c r="BJ38" s="396"/>
      <c r="BK38" s="3"/>
      <c r="BL38" s="83"/>
      <c r="BM38" s="391">
        <f t="shared" si="18"/>
        <v>-4.0713224368499223E-2</v>
      </c>
      <c r="BN38" s="82"/>
      <c r="BO38" s="3"/>
      <c r="BP38" s="395"/>
      <c r="BQ38" s="405">
        <f t="shared" ca="1" si="19"/>
        <v>-4.4795857075715539E-2</v>
      </c>
      <c r="BR38" s="396"/>
      <c r="BS38" s="3"/>
      <c r="BT38" s="395"/>
      <c r="BU38" s="405">
        <f t="shared" ca="1" si="20"/>
        <v>4.0073684008980814E-2</v>
      </c>
      <c r="BV38" s="396"/>
      <c r="BW38" s="3"/>
      <c r="BX38" s="395"/>
      <c r="BY38" s="405">
        <f t="shared" ca="1" si="21"/>
        <v>3.6535351287302342E-2</v>
      </c>
      <c r="BZ38" s="396"/>
      <c r="CA38" s="3"/>
      <c r="CB38" s="395"/>
      <c r="CC38" s="405">
        <f t="shared" ca="1" si="22"/>
        <v>3.4263942648376622E-2</v>
      </c>
      <c r="CD38" s="396"/>
      <c r="CE38" s="3"/>
      <c r="CF38" s="83"/>
      <c r="CG38" s="391">
        <f t="shared" ca="1" si="23"/>
        <v>1.5799256505576231E-2</v>
      </c>
      <c r="CH38" s="82"/>
      <c r="CI38" s="3"/>
      <c r="CJ38" s="395"/>
      <c r="CK38" s="405">
        <f t="shared" ca="1" si="24"/>
        <v>1.2198841110093728E-3</v>
      </c>
      <c r="CL38" s="396"/>
      <c r="CM38" s="3"/>
      <c r="CN38" s="395"/>
      <c r="CO38" s="405">
        <f t="shared" ca="1" si="25"/>
        <v>1.2198841110093728E-3</v>
      </c>
      <c r="CP38" s="396"/>
      <c r="CQ38" s="3"/>
      <c r="CR38" s="395"/>
      <c r="CS38" s="405">
        <f t="shared" ca="1" si="26"/>
        <v>1.2198841110093728E-3</v>
      </c>
      <c r="CT38" s="396"/>
      <c r="CU38" s="3"/>
      <c r="CV38" s="395"/>
      <c r="CW38" s="405">
        <f t="shared" ca="1" si="27"/>
        <v>1.2198841110095948E-3</v>
      </c>
      <c r="CX38" s="396"/>
      <c r="CY38" s="3"/>
      <c r="CZ38" s="83"/>
      <c r="DA38" s="391">
        <f t="shared" ca="1" si="28"/>
        <v>1.2198841110093728E-3</v>
      </c>
      <c r="DB38" s="82"/>
      <c r="DC38" s="3"/>
      <c r="DD38" s="3"/>
      <c r="DE38" s="382"/>
      <c r="DF38" s="410">
        <f t="shared" ca="1" si="29"/>
        <v>0</v>
      </c>
      <c r="DG38" s="384"/>
      <c r="DH38" s="3"/>
      <c r="DI38" s="382"/>
      <c r="DJ38" s="410">
        <f>IF('Integrated Financial Statements'!$A$8=1,DJ132,IF('Integrated Financial Statements'!$A$8=2,DJ154,IF('Integrated Financial Statements'!$A$8=3,DJ176,"Check Case")))</f>
        <v>0.02</v>
      </c>
      <c r="DK38" s="384"/>
      <c r="DL38" s="3"/>
      <c r="DM38" s="382"/>
      <c r="DN38" s="410">
        <f>IF('Integrated Financial Statements'!$A$8=1,DN132,IF('Integrated Financial Statements'!$A$8=2,DN154,IF('Integrated Financial Statements'!$A$8=3,DN176,"Check Case")))</f>
        <v>0.01</v>
      </c>
      <c r="DO38" s="384"/>
      <c r="DP38" s="3"/>
      <c r="DQ38" s="382"/>
      <c r="DR38" s="410">
        <f>IF('Integrated Financial Statements'!$A$8=1,DR132,IF('Integrated Financial Statements'!$A$8=2,DR154,IF('Integrated Financial Statements'!$A$8=3,DR176,"Check Case")))</f>
        <v>0.03</v>
      </c>
      <c r="DS38" s="384"/>
      <c r="DT38" s="3"/>
      <c r="DU38" s="83"/>
      <c r="DV38" s="391">
        <f t="shared" ca="1" si="32"/>
        <v>1.535643731369829E-2</v>
      </c>
      <c r="DW38" s="82"/>
      <c r="DY38" s="382"/>
      <c r="DZ38" s="410">
        <f>IF('Integrated Financial Statements'!$A$8=1,DZ132,IF('Integrated Financial Statements'!$A$8=2,DZ154,IF('Integrated Financial Statements'!$A$8=3,DZ176,"Check Case")))</f>
        <v>0.01</v>
      </c>
      <c r="EA38" s="384"/>
      <c r="EB38" s="3"/>
      <c r="EC38" s="382"/>
      <c r="ED38" s="410">
        <f>IF('Integrated Financial Statements'!$A$8=1,ED132,IF('Integrated Financial Statements'!$A$8=2,ED154,IF('Integrated Financial Statements'!$A$8=3,ED176,"Check Case")))</f>
        <v>0.01</v>
      </c>
      <c r="EE38" s="384"/>
      <c r="EF38" s="3"/>
      <c r="EG38" s="382"/>
      <c r="EH38" s="410">
        <f>IF('Integrated Financial Statements'!$A$8=1,EH132,IF('Integrated Financial Statements'!$A$8=2,EH154,IF('Integrated Financial Statements'!$A$8=3,EH176,"Check Case")))</f>
        <v>0.01</v>
      </c>
      <c r="EI38" s="384"/>
      <c r="EJ38" s="3"/>
      <c r="EK38" s="382"/>
      <c r="EL38" s="410">
        <f>IF('Integrated Financial Statements'!$A$8=1,EL132,IF('Integrated Financial Statements'!$A$8=2,EL154,IF('Integrated Financial Statements'!$A$8=3,EL176,"Check Case")))</f>
        <v>0.01</v>
      </c>
      <c r="EM38" s="384"/>
      <c r="EN38" s="3"/>
      <c r="EO38" s="83"/>
      <c r="EP38" s="391">
        <f t="shared" ca="1" si="30"/>
        <v>1.0000000000000009E-2</v>
      </c>
      <c r="EQ38" s="82"/>
      <c r="ES38" s="382"/>
      <c r="ET38" s="410">
        <f>IF('Integrated Financial Statements'!$A$8=1,ET132,IF('Integrated Financial Statements'!$A$8=2,ET154,IF('Integrated Financial Statements'!$A$8=3,ET176,"Check Case")))</f>
        <v>0.01</v>
      </c>
      <c r="EU38" s="384"/>
      <c r="EV38" s="3"/>
      <c r="EW38" s="382"/>
      <c r="EX38" s="410">
        <f>IF('Integrated Financial Statements'!$A$8=1,EX132,IF('Integrated Financial Statements'!$A$8=2,EX154,IF('Integrated Financial Statements'!$A$8=3,EX176,"Check Case")))</f>
        <v>0.02</v>
      </c>
      <c r="EY38" s="384"/>
      <c r="EZ38" s="3"/>
      <c r="FA38" s="382"/>
      <c r="FB38" s="410">
        <f>IF('Integrated Financial Statements'!$A$8=1,FB132,IF('Integrated Financial Statements'!$A$8=2,FB154,IF('Integrated Financial Statements'!$A$8=3,FB176,"Check Case")))</f>
        <v>0.01</v>
      </c>
      <c r="FC38" s="384"/>
      <c r="FD38" s="3"/>
      <c r="FE38" s="382"/>
      <c r="FF38" s="410">
        <f>IF('Integrated Financial Statements'!$A$8=1,FF132,IF('Integrated Financial Statements'!$A$8=2,FF154,IF('Integrated Financial Statements'!$A$8=3,FF176,"Check Case")))</f>
        <v>0.03</v>
      </c>
      <c r="FG38" s="384"/>
      <c r="FH38" s="3"/>
      <c r="FI38" s="83"/>
      <c r="FJ38" s="391">
        <f t="shared" ca="1" si="31"/>
        <v>1.7873569888771534E-2</v>
      </c>
      <c r="FK38" s="82"/>
      <c r="FM38" s="382"/>
      <c r="FN38" s="410"/>
      <c r="FO38" s="384"/>
      <c r="FP38" s="3"/>
      <c r="FQ38" s="382"/>
      <c r="FR38" s="410"/>
      <c r="FS38" s="384"/>
      <c r="FT38" s="3"/>
      <c r="FU38" s="382"/>
      <c r="FV38" s="410"/>
      <c r="FW38" s="384"/>
      <c r="FX38" s="3"/>
      <c r="FY38" s="382"/>
      <c r="FZ38" s="410"/>
      <c r="GA38" s="384"/>
      <c r="GB38" s="3"/>
      <c r="GC38" s="83"/>
      <c r="GD38" s="391">
        <f>IF('Integrated Financial Statements'!$A$8=1,GD132,IF('Integrated Financial Statements'!$A$8=2,GD154,IF('Integrated Financial Statements'!$A$8=3,GD176,"Check Case")))</f>
        <v>0.03</v>
      </c>
      <c r="GE38" s="82"/>
      <c r="GG38" s="382"/>
      <c r="GH38" s="410"/>
      <c r="GI38" s="384"/>
      <c r="GJ38" s="3"/>
      <c r="GK38" s="382"/>
      <c r="GL38" s="410"/>
      <c r="GM38" s="384"/>
      <c r="GN38" s="3"/>
      <c r="GO38" s="382"/>
      <c r="GP38" s="410"/>
      <c r="GQ38" s="384"/>
      <c r="GR38" s="3"/>
      <c r="GS38" s="382"/>
      <c r="GT38" s="410"/>
      <c r="GU38" s="384"/>
      <c r="GV38" s="3"/>
      <c r="GW38" s="83"/>
      <c r="GX38" s="391">
        <f>IF('Integrated Financial Statements'!$A$8=1,GX132,IF('Integrated Financial Statements'!$A$8=2,GX154,IF('Integrated Financial Statements'!$A$8=3,GX176,"Check Case")))</f>
        <v>0.03</v>
      </c>
      <c r="GY38" s="82"/>
      <c r="HA38" s="382"/>
      <c r="HB38" s="410"/>
      <c r="HC38" s="384"/>
      <c r="HD38" s="3"/>
      <c r="HE38" s="382"/>
      <c r="HF38" s="410"/>
      <c r="HG38" s="384"/>
      <c r="HH38" s="3"/>
      <c r="HI38" s="382"/>
      <c r="HJ38" s="410"/>
      <c r="HK38" s="384"/>
      <c r="HL38" s="3"/>
      <c r="HM38" s="382"/>
      <c r="HN38" s="410"/>
      <c r="HO38" s="384"/>
      <c r="HP38" s="3"/>
      <c r="HQ38" s="83"/>
      <c r="HR38" s="391">
        <f>IF('Integrated Financial Statements'!$A$8=1,HR132,IF('Integrated Financial Statements'!$A$8=2,HR154,IF('Integrated Financial Statements'!$A$8=3,HR176,"Check Case")))</f>
        <v>0.02</v>
      </c>
      <c r="HS38" s="82"/>
      <c r="HU38" s="382"/>
      <c r="HV38" s="410"/>
      <c r="HW38" s="384"/>
      <c r="HX38" s="3"/>
      <c r="HY38" s="382"/>
      <c r="HZ38" s="410"/>
      <c r="IA38" s="384"/>
      <c r="IB38" s="3"/>
      <c r="IC38" s="382"/>
      <c r="ID38" s="410"/>
      <c r="IE38" s="384"/>
      <c r="IF38" s="3"/>
      <c r="IG38" s="382"/>
      <c r="IH38" s="410"/>
      <c r="II38" s="384"/>
      <c r="IJ38" s="3"/>
      <c r="IK38" s="83"/>
      <c r="IL38" s="391">
        <f>IF('Integrated Financial Statements'!$A$8=1,IL132,IF('Integrated Financial Statements'!$A$8=2,IL154,IF('Integrated Financial Statements'!$A$8=3,IL176,"Check Case")))</f>
        <v>0.01</v>
      </c>
      <c r="IM38" s="82"/>
      <c r="IO38" s="382"/>
      <c r="IP38" s="410"/>
      <c r="IQ38" s="384"/>
      <c r="IR38" s="3"/>
      <c r="IS38" s="382"/>
      <c r="IT38" s="410"/>
      <c r="IU38" s="384"/>
      <c r="IV38" s="3"/>
      <c r="IW38" s="382"/>
      <c r="IX38" s="410"/>
      <c r="IY38" s="384"/>
      <c r="IZ38" s="3"/>
      <c r="JA38" s="382"/>
      <c r="JB38" s="410"/>
      <c r="JC38" s="384"/>
      <c r="JD38" s="3"/>
      <c r="JE38" s="83"/>
      <c r="JF38" s="391">
        <f>IF('Integrated Financial Statements'!$A$8=1,JF132,IF('Integrated Financial Statements'!$A$8=2,JF154,IF('Integrated Financial Statements'!$A$8=3,JF176,"Check Case")))</f>
        <v>0</v>
      </c>
      <c r="JG38" s="82"/>
      <c r="JI38" s="382"/>
      <c r="JJ38" s="410"/>
      <c r="JK38" s="384"/>
      <c r="JL38" s="3"/>
      <c r="JM38" s="382"/>
      <c r="JN38" s="410"/>
      <c r="JO38" s="384"/>
      <c r="JP38" s="3"/>
      <c r="JQ38" s="382"/>
      <c r="JR38" s="410"/>
      <c r="JS38" s="384"/>
      <c r="JT38" s="3"/>
      <c r="JU38" s="382"/>
      <c r="JV38" s="410"/>
      <c r="JW38" s="384"/>
      <c r="JX38" s="3"/>
      <c r="JY38" s="83"/>
      <c r="JZ38" s="391">
        <f>IF('Integrated Financial Statements'!$A$8=1,JZ132,IF('Integrated Financial Statements'!$A$8=2,JZ154,IF('Integrated Financial Statements'!$A$8=3,JZ176,"Check Case")))</f>
        <v>0.01</v>
      </c>
      <c r="KA38" s="82"/>
      <c r="KC38" s="382"/>
      <c r="KD38" s="410"/>
      <c r="KE38" s="384"/>
      <c r="KF38" s="3"/>
      <c r="KG38" s="382"/>
      <c r="KH38" s="410"/>
      <c r="KI38" s="384"/>
      <c r="KJ38" s="3"/>
      <c r="KK38" s="382"/>
      <c r="KL38" s="410"/>
      <c r="KM38" s="384"/>
      <c r="KN38" s="3"/>
      <c r="KO38" s="382"/>
      <c r="KP38" s="410"/>
      <c r="KQ38" s="384"/>
      <c r="KR38" s="3"/>
      <c r="KS38" s="83"/>
      <c r="KT38" s="391">
        <f>IF('Integrated Financial Statements'!$A$8=1,KT132,IF('Integrated Financial Statements'!$A$8=2,KT154,IF('Integrated Financial Statements'!$A$8=3,KT176,"Check Case")))</f>
        <v>0.01</v>
      </c>
      <c r="KU38" s="82"/>
    </row>
    <row r="39" spans="1:307" outlineLevel="1">
      <c r="A39" s="365"/>
      <c r="B39" s="7" t="s">
        <v>76</v>
      </c>
      <c r="C39"/>
      <c r="D39"/>
      <c r="E39"/>
      <c r="F39"/>
      <c r="H39"/>
      <c r="AA39" s="3"/>
      <c r="AB39" s="395"/>
      <c r="AC39" s="405">
        <f t="shared" si="9"/>
        <v>0.11486486486486491</v>
      </c>
      <c r="AD39" s="396"/>
      <c r="AE39" s="3"/>
      <c r="AF39" s="395"/>
      <c r="AG39" s="405">
        <f t="shared" si="10"/>
        <v>0.11333333333333329</v>
      </c>
      <c r="AH39" s="396"/>
      <c r="AI39" s="3"/>
      <c r="AJ39" s="395"/>
      <c r="AK39" s="405">
        <f t="shared" si="11"/>
        <v>0.12101910828025475</v>
      </c>
      <c r="AL39" s="396"/>
      <c r="AM39" s="3"/>
      <c r="AN39" s="395"/>
      <c r="AO39" s="405">
        <f t="shared" si="12"/>
        <v>0.13714285714285723</v>
      </c>
      <c r="AP39" s="396"/>
      <c r="AQ39" s="3"/>
      <c r="AR39" s="83"/>
      <c r="AS39" s="391">
        <f t="shared" si="13"/>
        <v>0.12222222222222223</v>
      </c>
      <c r="AT39" s="82"/>
      <c r="AU39" s="3"/>
      <c r="AV39" s="395"/>
      <c r="AW39" s="405">
        <f t="shared" si="14"/>
        <v>-0.92121212121212126</v>
      </c>
      <c r="AX39" s="396"/>
      <c r="AY39" s="3"/>
      <c r="AZ39" s="395"/>
      <c r="BA39" s="405">
        <f t="shared" si="15"/>
        <v>-0.94610778443113774</v>
      </c>
      <c r="BB39" s="396"/>
      <c r="BC39" s="3"/>
      <c r="BD39" s="395"/>
      <c r="BE39" s="405">
        <f t="shared" si="16"/>
        <v>-0.94318181818181823</v>
      </c>
      <c r="BF39" s="396"/>
      <c r="BG39" s="3"/>
      <c r="BH39" s="395"/>
      <c r="BI39" s="405">
        <f t="shared" si="17"/>
        <v>-0.94472361809045224</v>
      </c>
      <c r="BJ39" s="396"/>
      <c r="BK39" s="3"/>
      <c r="BL39" s="83"/>
      <c r="BM39" s="391">
        <f t="shared" si="18"/>
        <v>-0.93917963224893919</v>
      </c>
      <c r="BN39" s="82"/>
      <c r="BO39" s="3"/>
      <c r="BP39" s="395"/>
      <c r="BQ39" s="405">
        <f t="shared" ca="1" si="19"/>
        <v>12.016470501341736</v>
      </c>
      <c r="BR39" s="396"/>
      <c r="BS39" s="3"/>
      <c r="BT39" s="395"/>
      <c r="BU39" s="405">
        <f t="shared" ca="1" si="20"/>
        <v>1.2167061310764336</v>
      </c>
      <c r="BV39" s="396"/>
      <c r="BW39" s="3"/>
      <c r="BX39" s="395"/>
      <c r="BY39" s="405">
        <f t="shared" ca="1" si="21"/>
        <v>-30.05295287558938</v>
      </c>
      <c r="BZ39" s="396"/>
      <c r="CA39" s="3"/>
      <c r="CB39" s="395"/>
      <c r="CC39" s="405">
        <f t="shared" ca="1" si="22"/>
        <v>-31.466812994658127</v>
      </c>
      <c r="CD39" s="396"/>
      <c r="CE39" s="3"/>
      <c r="CF39" s="83"/>
      <c r="CG39" s="391">
        <f t="shared" ca="1" si="23"/>
        <v>-11.151162790697674</v>
      </c>
      <c r="CH39" s="82"/>
      <c r="CI39" s="3"/>
      <c r="CJ39" s="395"/>
      <c r="CK39" s="405">
        <f t="shared" ca="1" si="24"/>
        <v>0.74607067002749639</v>
      </c>
      <c r="CL39" s="396"/>
      <c r="CM39" s="3"/>
      <c r="CN39" s="395"/>
      <c r="CO39" s="405">
        <f t="shared" ca="1" si="25"/>
        <v>13.746750172142425</v>
      </c>
      <c r="CP39" s="396"/>
      <c r="CQ39" s="3"/>
      <c r="CR39" s="395"/>
      <c r="CS39" s="405">
        <f t="shared" ca="1" si="26"/>
        <v>-2.7535052507806359</v>
      </c>
      <c r="CT39" s="396"/>
      <c r="CU39" s="3"/>
      <c r="CV39" s="395"/>
      <c r="CW39" s="405">
        <f t="shared" ca="1" si="27"/>
        <v>-2.640808420356342</v>
      </c>
      <c r="CX39" s="396"/>
      <c r="CY39" s="3"/>
      <c r="CZ39" s="83"/>
      <c r="DA39" s="391">
        <f t="shared" ca="1" si="28"/>
        <v>-4.7777777777777732</v>
      </c>
      <c r="DB39" s="82"/>
      <c r="DC39" s="3"/>
      <c r="DD39" s="3"/>
      <c r="DE39" s="382"/>
      <c r="DF39" s="410">
        <f t="shared" ca="1" si="29"/>
        <v>0</v>
      </c>
      <c r="DG39" s="384"/>
      <c r="DH39" s="3"/>
      <c r="DI39" s="382"/>
      <c r="DJ39" s="410">
        <f>IF('Integrated Financial Statements'!$A$8=1,DJ133,IF('Integrated Financial Statements'!$A$8=2,DJ155,IF('Integrated Financial Statements'!$A$8=3,DJ177,"Check Case")))</f>
        <v>0.01</v>
      </c>
      <c r="DK39" s="384"/>
      <c r="DL39" s="3"/>
      <c r="DM39" s="382"/>
      <c r="DN39" s="410">
        <f>IF('Integrated Financial Statements'!$A$8=1,DN133,IF('Integrated Financial Statements'!$A$8=2,DN155,IF('Integrated Financial Statements'!$A$8=3,DN177,"Check Case")))</f>
        <v>0.01</v>
      </c>
      <c r="DO39" s="384"/>
      <c r="DP39" s="3"/>
      <c r="DQ39" s="382"/>
      <c r="DR39" s="410">
        <f>IF('Integrated Financial Statements'!$A$8=1,DR133,IF('Integrated Financial Statements'!$A$8=2,DR155,IF('Integrated Financial Statements'!$A$8=3,DR177,"Check Case")))</f>
        <v>0.01</v>
      </c>
      <c r="DS39" s="384"/>
      <c r="DT39" s="3"/>
      <c r="DU39" s="83"/>
      <c r="DV39" s="391">
        <f t="shared" ca="1" si="32"/>
        <v>8.2082486003292043E-3</v>
      </c>
      <c r="DW39" s="82"/>
      <c r="DY39" s="382"/>
      <c r="DZ39" s="410">
        <f>IF('Integrated Financial Statements'!$A$8=1,DZ133,IF('Integrated Financial Statements'!$A$8=2,DZ155,IF('Integrated Financial Statements'!$A$8=3,DZ177,"Check Case")))</f>
        <v>0.01</v>
      </c>
      <c r="EA39" s="384"/>
      <c r="EB39" s="3"/>
      <c r="EC39" s="382"/>
      <c r="ED39" s="410">
        <f>IF('Integrated Financial Statements'!$A$8=1,ED133,IF('Integrated Financial Statements'!$A$8=2,ED155,IF('Integrated Financial Statements'!$A$8=3,ED177,"Check Case")))</f>
        <v>0.01</v>
      </c>
      <c r="EE39" s="384"/>
      <c r="EF39" s="3"/>
      <c r="EG39" s="382"/>
      <c r="EH39" s="410">
        <f>IF('Integrated Financial Statements'!$A$8=1,EH133,IF('Integrated Financial Statements'!$A$8=2,EH155,IF('Integrated Financial Statements'!$A$8=3,EH177,"Check Case")))</f>
        <v>0.01</v>
      </c>
      <c r="EI39" s="384"/>
      <c r="EJ39" s="3"/>
      <c r="EK39" s="382"/>
      <c r="EL39" s="410">
        <f>IF('Integrated Financial Statements'!$A$8=1,EL133,IF('Integrated Financial Statements'!$A$8=2,EL155,IF('Integrated Financial Statements'!$A$8=3,EL177,"Check Case")))</f>
        <v>0.01</v>
      </c>
      <c r="EM39" s="384"/>
      <c r="EN39" s="3"/>
      <c r="EO39" s="83"/>
      <c r="EP39" s="391">
        <f t="shared" ca="1" si="30"/>
        <v>1.0000000000000009E-2</v>
      </c>
      <c r="EQ39" s="82"/>
      <c r="ES39" s="382"/>
      <c r="ET39" s="410">
        <f>IF('Integrated Financial Statements'!$A$8=1,ET133,IF('Integrated Financial Statements'!$A$8=2,ET155,IF('Integrated Financial Statements'!$A$8=3,ET177,"Check Case")))</f>
        <v>0.01</v>
      </c>
      <c r="EU39" s="384"/>
      <c r="EV39" s="3"/>
      <c r="EW39" s="382"/>
      <c r="EX39" s="410">
        <f>IF('Integrated Financial Statements'!$A$8=1,EX133,IF('Integrated Financial Statements'!$A$8=2,EX155,IF('Integrated Financial Statements'!$A$8=3,EX177,"Check Case")))</f>
        <v>0.01</v>
      </c>
      <c r="EY39" s="384"/>
      <c r="EZ39" s="3"/>
      <c r="FA39" s="382"/>
      <c r="FB39" s="410">
        <f>IF('Integrated Financial Statements'!$A$8=1,FB133,IF('Integrated Financial Statements'!$A$8=2,FB155,IF('Integrated Financial Statements'!$A$8=3,FB177,"Check Case")))</f>
        <v>0.01</v>
      </c>
      <c r="FC39" s="384"/>
      <c r="FD39" s="3"/>
      <c r="FE39" s="382"/>
      <c r="FF39" s="410">
        <f>IF('Integrated Financial Statements'!$A$8=1,FF133,IF('Integrated Financial Statements'!$A$8=2,FF155,IF('Integrated Financial Statements'!$A$8=3,FF177,"Check Case")))</f>
        <v>0.01</v>
      </c>
      <c r="FG39" s="384"/>
      <c r="FH39" s="3"/>
      <c r="FI39" s="83"/>
      <c r="FJ39" s="391">
        <f t="shared" ca="1" si="31"/>
        <v>1.0000000000000009E-2</v>
      </c>
      <c r="FK39" s="82"/>
      <c r="FM39" s="382"/>
      <c r="FN39" s="410"/>
      <c r="FO39" s="384"/>
      <c r="FP39" s="3"/>
      <c r="FQ39" s="382"/>
      <c r="FR39" s="410"/>
      <c r="FS39" s="384"/>
      <c r="FT39" s="3"/>
      <c r="FU39" s="382"/>
      <c r="FV39" s="410"/>
      <c r="FW39" s="384"/>
      <c r="FX39" s="3"/>
      <c r="FY39" s="382"/>
      <c r="FZ39" s="410"/>
      <c r="GA39" s="384"/>
      <c r="GB39" s="3"/>
      <c r="GC39" s="83"/>
      <c r="GD39" s="391">
        <f>IF('Integrated Financial Statements'!$A$8=1,GD133,IF('Integrated Financial Statements'!$A$8=2,GD155,IF('Integrated Financial Statements'!$A$8=3,GD177,"Check Case")))</f>
        <v>0.01</v>
      </c>
      <c r="GE39" s="82"/>
      <c r="GG39" s="382"/>
      <c r="GH39" s="410"/>
      <c r="GI39" s="384"/>
      <c r="GJ39" s="3"/>
      <c r="GK39" s="382"/>
      <c r="GL39" s="410"/>
      <c r="GM39" s="384"/>
      <c r="GN39" s="3"/>
      <c r="GO39" s="382"/>
      <c r="GP39" s="410"/>
      <c r="GQ39" s="384"/>
      <c r="GR39" s="3"/>
      <c r="GS39" s="382"/>
      <c r="GT39" s="410"/>
      <c r="GU39" s="384"/>
      <c r="GV39" s="3"/>
      <c r="GW39" s="83"/>
      <c r="GX39" s="391">
        <f>IF('Integrated Financial Statements'!$A$8=1,GX133,IF('Integrated Financial Statements'!$A$8=2,GX155,IF('Integrated Financial Statements'!$A$8=3,GX177,"Check Case")))</f>
        <v>0.01</v>
      </c>
      <c r="GY39" s="82"/>
      <c r="HA39" s="382"/>
      <c r="HB39" s="410"/>
      <c r="HC39" s="384"/>
      <c r="HD39" s="3"/>
      <c r="HE39" s="382"/>
      <c r="HF39" s="410"/>
      <c r="HG39" s="384"/>
      <c r="HH39" s="3"/>
      <c r="HI39" s="382"/>
      <c r="HJ39" s="410"/>
      <c r="HK39" s="384"/>
      <c r="HL39" s="3"/>
      <c r="HM39" s="382"/>
      <c r="HN39" s="410"/>
      <c r="HO39" s="384"/>
      <c r="HP39" s="3"/>
      <c r="HQ39" s="83"/>
      <c r="HR39" s="391">
        <f>IF('Integrated Financial Statements'!$A$8=1,HR133,IF('Integrated Financial Statements'!$A$8=2,HR155,IF('Integrated Financial Statements'!$A$8=3,HR177,"Check Case")))</f>
        <v>0.01</v>
      </c>
      <c r="HS39" s="82"/>
      <c r="HU39" s="382"/>
      <c r="HV39" s="410"/>
      <c r="HW39" s="384"/>
      <c r="HX39" s="3"/>
      <c r="HY39" s="382"/>
      <c r="HZ39" s="410"/>
      <c r="IA39" s="384"/>
      <c r="IB39" s="3"/>
      <c r="IC39" s="382"/>
      <c r="ID39" s="410"/>
      <c r="IE39" s="384"/>
      <c r="IF39" s="3"/>
      <c r="IG39" s="382"/>
      <c r="IH39" s="410"/>
      <c r="II39" s="384"/>
      <c r="IJ39" s="3"/>
      <c r="IK39" s="83"/>
      <c r="IL39" s="391">
        <f>IF('Integrated Financial Statements'!$A$8=1,IL133,IF('Integrated Financial Statements'!$A$8=2,IL155,IF('Integrated Financial Statements'!$A$8=3,IL177,"Check Case")))</f>
        <v>0.01</v>
      </c>
      <c r="IM39" s="82"/>
      <c r="IO39" s="382"/>
      <c r="IP39" s="410"/>
      <c r="IQ39" s="384"/>
      <c r="IR39" s="3"/>
      <c r="IS39" s="382"/>
      <c r="IT39" s="410"/>
      <c r="IU39" s="384"/>
      <c r="IV39" s="3"/>
      <c r="IW39" s="382"/>
      <c r="IX39" s="410"/>
      <c r="IY39" s="384"/>
      <c r="IZ39" s="3"/>
      <c r="JA39" s="382"/>
      <c r="JB39" s="410"/>
      <c r="JC39" s="384"/>
      <c r="JD39" s="3"/>
      <c r="JE39" s="83"/>
      <c r="JF39" s="391">
        <f>IF('Integrated Financial Statements'!$A$8=1,JF133,IF('Integrated Financial Statements'!$A$8=2,JF155,IF('Integrated Financial Statements'!$A$8=3,JF177,"Check Case")))</f>
        <v>0</v>
      </c>
      <c r="JG39" s="82"/>
      <c r="JI39" s="382"/>
      <c r="JJ39" s="410"/>
      <c r="JK39" s="384"/>
      <c r="JL39" s="3"/>
      <c r="JM39" s="382"/>
      <c r="JN39" s="410"/>
      <c r="JO39" s="384"/>
      <c r="JP39" s="3"/>
      <c r="JQ39" s="382"/>
      <c r="JR39" s="410"/>
      <c r="JS39" s="384"/>
      <c r="JT39" s="3"/>
      <c r="JU39" s="382"/>
      <c r="JV39" s="410"/>
      <c r="JW39" s="384"/>
      <c r="JX39" s="3"/>
      <c r="JY39" s="83"/>
      <c r="JZ39" s="391">
        <f>IF('Integrated Financial Statements'!$A$8=1,JZ133,IF('Integrated Financial Statements'!$A$8=2,JZ155,IF('Integrated Financial Statements'!$A$8=3,JZ177,"Check Case")))</f>
        <v>0.01</v>
      </c>
      <c r="KA39" s="82"/>
      <c r="KC39" s="382"/>
      <c r="KD39" s="410"/>
      <c r="KE39" s="384"/>
      <c r="KF39" s="3"/>
      <c r="KG39" s="382"/>
      <c r="KH39" s="410"/>
      <c r="KI39" s="384"/>
      <c r="KJ39" s="3"/>
      <c r="KK39" s="382"/>
      <c r="KL39" s="410"/>
      <c r="KM39" s="384"/>
      <c r="KN39" s="3"/>
      <c r="KO39" s="382"/>
      <c r="KP39" s="410"/>
      <c r="KQ39" s="384"/>
      <c r="KR39" s="3"/>
      <c r="KS39" s="83"/>
      <c r="KT39" s="391">
        <f>IF('Integrated Financial Statements'!$A$8=1,KT133,IF('Integrated Financial Statements'!$A$8=2,KT155,IF('Integrated Financial Statements'!$A$8=3,KT177,"Check Case")))</f>
        <v>0.01</v>
      </c>
      <c r="KU39" s="82"/>
    </row>
    <row r="40" spans="1:307" outlineLevel="1">
      <c r="B40" s="5" t="s">
        <v>269</v>
      </c>
      <c r="F40"/>
      <c r="H40"/>
      <c r="AA40" s="3"/>
      <c r="AB40" s="395"/>
      <c r="AC40" s="405">
        <f t="shared" si="9"/>
        <v>3.3558900704322658E-2</v>
      </c>
      <c r="AD40" s="396"/>
      <c r="AE40" s="3"/>
      <c r="AF40" s="395"/>
      <c r="AG40" s="405">
        <f t="shared" si="10"/>
        <v>-8.1580077286389496E-3</v>
      </c>
      <c r="AH40" s="396"/>
      <c r="AI40" s="3"/>
      <c r="AJ40" s="395"/>
      <c r="AK40" s="405">
        <f t="shared" si="11"/>
        <v>-2.5953984287317655E-2</v>
      </c>
      <c r="AL40" s="396"/>
      <c r="AM40" s="3"/>
      <c r="AN40" s="395"/>
      <c r="AO40" s="405">
        <f t="shared" si="12"/>
        <v>1.7377355968453134E-3</v>
      </c>
      <c r="AP40" s="396"/>
      <c r="AQ40" s="3"/>
      <c r="AR40" s="83"/>
      <c r="AS40" s="391">
        <f t="shared" si="13"/>
        <v>4.8548739466647284E-4</v>
      </c>
      <c r="AT40" s="82"/>
      <c r="AU40" s="3"/>
      <c r="AV40" s="395"/>
      <c r="AW40" s="405">
        <f t="shared" si="14"/>
        <v>-2.6723677177979743E-2</v>
      </c>
      <c r="AX40" s="396"/>
      <c r="AY40" s="3"/>
      <c r="AZ40" s="395"/>
      <c r="BA40" s="405">
        <f t="shared" si="15"/>
        <v>-5.440115440115445E-2</v>
      </c>
      <c r="BB40" s="396"/>
      <c r="BC40" s="3"/>
      <c r="BD40" s="395"/>
      <c r="BE40" s="405">
        <f t="shared" si="16"/>
        <v>8.3537375774160871E-3</v>
      </c>
      <c r="BF40" s="396"/>
      <c r="BG40" s="3"/>
      <c r="BH40" s="395"/>
      <c r="BI40" s="405">
        <f t="shared" si="17"/>
        <v>-6.8721643981852099E-2</v>
      </c>
      <c r="BJ40" s="396"/>
      <c r="BK40" s="3"/>
      <c r="BL40" s="83"/>
      <c r="BM40" s="391">
        <f t="shared" si="18"/>
        <v>-3.5839312328862061E-2</v>
      </c>
      <c r="BN40" s="82"/>
      <c r="BO40" s="3"/>
      <c r="BP40" s="395"/>
      <c r="BQ40" s="405">
        <f t="shared" si="19"/>
        <v>-4.1735310269082948E-2</v>
      </c>
      <c r="BR40" s="396"/>
      <c r="BS40" s="3"/>
      <c r="BT40" s="395"/>
      <c r="BU40" s="405">
        <f t="shared" si="20"/>
        <v>2.3958492293606026E-2</v>
      </c>
      <c r="BV40" s="396"/>
      <c r="BW40" s="3"/>
      <c r="BX40" s="395"/>
      <c r="BY40" s="405">
        <f t="shared" si="21"/>
        <v>2.5567776031995448E-2</v>
      </c>
      <c r="BZ40" s="396"/>
      <c r="CA40" s="3"/>
      <c r="CB40" s="395"/>
      <c r="CC40" s="405">
        <f t="shared" si="22"/>
        <v>6.7774752829918405E-2</v>
      </c>
      <c r="CD40" s="396"/>
      <c r="CE40" s="3"/>
      <c r="CF40" s="83"/>
      <c r="CG40" s="391">
        <f t="shared" si="23"/>
        <v>1.8154366035158409E-2</v>
      </c>
      <c r="CH40" s="82"/>
      <c r="CI40" s="3"/>
      <c r="CJ40" s="395"/>
      <c r="CK40" s="405">
        <f t="shared" si="24"/>
        <v>9.4842406876790797E-2</v>
      </c>
      <c r="CL40" s="396"/>
      <c r="CM40" s="3"/>
      <c r="CN40" s="395"/>
      <c r="CO40" s="405">
        <f t="shared" si="25"/>
        <v>6.2295081967213006E-2</v>
      </c>
      <c r="CP40" s="396"/>
      <c r="CQ40" s="3"/>
      <c r="CR40" s="395"/>
      <c r="CS40" s="405">
        <f t="shared" si="26"/>
        <v>5.0835654596100177E-2</v>
      </c>
      <c r="CT40" s="396"/>
      <c r="CU40" s="3"/>
      <c r="CV40" s="395"/>
      <c r="CW40" s="405">
        <f t="shared" si="27"/>
        <v>5.689747718733229E-2</v>
      </c>
      <c r="CX40" s="396"/>
      <c r="CY40" s="3"/>
      <c r="CZ40" s="83"/>
      <c r="DA40" s="391">
        <f t="shared" si="28"/>
        <v>6.5991102323282202E-2</v>
      </c>
      <c r="DB40" s="82"/>
      <c r="DC40" s="3"/>
      <c r="DD40" s="3"/>
      <c r="DE40" s="382"/>
      <c r="DF40" s="410">
        <f t="shared" ca="1" si="29"/>
        <v>0</v>
      </c>
      <c r="DG40" s="384"/>
      <c r="DH40" s="3"/>
      <c r="DI40" s="382"/>
      <c r="DJ40" s="410"/>
      <c r="DK40" s="384"/>
      <c r="DL40" s="3"/>
      <c r="DM40" s="382"/>
      <c r="DN40" s="410"/>
      <c r="DO40" s="384"/>
      <c r="DP40" s="3"/>
      <c r="DQ40" s="382"/>
      <c r="DR40" s="410"/>
      <c r="DS40" s="384"/>
      <c r="DT40" s="3"/>
      <c r="DU40" s="83"/>
      <c r="DV40" s="391">
        <f t="shared" ca="1" si="32"/>
        <v>9.1102979189199296E-3</v>
      </c>
      <c r="DW40" s="82"/>
      <c r="DY40" s="382"/>
      <c r="DZ40" s="410"/>
      <c r="EA40" s="384"/>
      <c r="EB40" s="3"/>
      <c r="EC40" s="382"/>
      <c r="ED40" s="410"/>
      <c r="EE40" s="384"/>
      <c r="EF40" s="3"/>
      <c r="EG40" s="382"/>
      <c r="EH40" s="410"/>
      <c r="EI40" s="384"/>
      <c r="EJ40" s="3"/>
      <c r="EK40" s="382"/>
      <c r="EL40" s="410"/>
      <c r="EM40" s="384"/>
      <c r="EN40" s="3"/>
      <c r="EO40" s="83"/>
      <c r="EP40" s="391">
        <f t="shared" ca="1" si="30"/>
        <v>1.0000000000000009E-2</v>
      </c>
      <c r="EQ40" s="82"/>
      <c r="ES40" s="382"/>
      <c r="ET40" s="410"/>
      <c r="EU40" s="384"/>
      <c r="EV40" s="3"/>
      <c r="EW40" s="382"/>
      <c r="EX40" s="410"/>
      <c r="EY40" s="384"/>
      <c r="EZ40" s="3"/>
      <c r="FA40" s="382"/>
      <c r="FB40" s="410"/>
      <c r="FC40" s="384"/>
      <c r="FD40" s="3"/>
      <c r="FE40" s="382"/>
      <c r="FF40" s="410"/>
      <c r="FG40" s="384"/>
      <c r="FH40" s="3"/>
      <c r="FI40" s="83"/>
      <c r="FJ40" s="391">
        <f t="shared" ca="1" si="31"/>
        <v>1.2975876981776269E-2</v>
      </c>
      <c r="FK40" s="82"/>
      <c r="FM40" s="382"/>
      <c r="FN40" s="410"/>
      <c r="FO40" s="384"/>
      <c r="FP40" s="3"/>
      <c r="FQ40" s="382"/>
      <c r="FR40" s="410"/>
      <c r="FS40" s="384"/>
      <c r="FT40" s="3"/>
      <c r="FU40" s="382"/>
      <c r="FV40" s="410"/>
      <c r="FW40" s="384"/>
      <c r="FX40" s="3"/>
      <c r="FY40" s="382"/>
      <c r="FZ40" s="410"/>
      <c r="GA40" s="384"/>
      <c r="GB40" s="3"/>
      <c r="GC40" s="83"/>
      <c r="GD40" s="391"/>
      <c r="GE40" s="82"/>
      <c r="GG40" s="382"/>
      <c r="GH40" s="410"/>
      <c r="GI40" s="384"/>
      <c r="GJ40" s="3"/>
      <c r="GK40" s="382"/>
      <c r="GL40" s="410"/>
      <c r="GM40" s="384"/>
      <c r="GN40" s="3"/>
      <c r="GO40" s="382"/>
      <c r="GP40" s="410"/>
      <c r="GQ40" s="384"/>
      <c r="GR40" s="3"/>
      <c r="GS40" s="382"/>
      <c r="GT40" s="410"/>
      <c r="GU40" s="384"/>
      <c r="GV40" s="3"/>
      <c r="GW40" s="83"/>
      <c r="GX40" s="391"/>
      <c r="GY40" s="82"/>
      <c r="HA40" s="382"/>
      <c r="HB40" s="410"/>
      <c r="HC40" s="384"/>
      <c r="HD40" s="3"/>
      <c r="HE40" s="382"/>
      <c r="HF40" s="410"/>
      <c r="HG40" s="384"/>
      <c r="HH40" s="3"/>
      <c r="HI40" s="382"/>
      <c r="HJ40" s="410"/>
      <c r="HK40" s="384"/>
      <c r="HL40" s="3"/>
      <c r="HM40" s="382"/>
      <c r="HN40" s="410"/>
      <c r="HO40" s="384"/>
      <c r="HP40" s="3"/>
      <c r="HQ40" s="83"/>
      <c r="HR40" s="391"/>
      <c r="HS40" s="82"/>
      <c r="HU40" s="382"/>
      <c r="HV40" s="410"/>
      <c r="HW40" s="384"/>
      <c r="HX40" s="3"/>
      <c r="HY40" s="382"/>
      <c r="HZ40" s="410"/>
      <c r="IA40" s="384"/>
      <c r="IB40" s="3"/>
      <c r="IC40" s="382"/>
      <c r="ID40" s="410"/>
      <c r="IE40" s="384"/>
      <c r="IF40" s="3"/>
      <c r="IG40" s="382"/>
      <c r="IH40" s="410"/>
      <c r="II40" s="384"/>
      <c r="IJ40" s="3"/>
      <c r="IK40" s="83"/>
      <c r="IL40" s="391"/>
      <c r="IM40" s="82"/>
      <c r="IO40" s="382"/>
      <c r="IP40" s="410"/>
      <c r="IQ40" s="384"/>
      <c r="IR40" s="3"/>
      <c r="IS40" s="382"/>
      <c r="IT40" s="410"/>
      <c r="IU40" s="384"/>
      <c r="IV40" s="3"/>
      <c r="IW40" s="382"/>
      <c r="IX40" s="410"/>
      <c r="IY40" s="384"/>
      <c r="IZ40" s="3"/>
      <c r="JA40" s="382"/>
      <c r="JB40" s="410"/>
      <c r="JC40" s="384"/>
      <c r="JD40" s="3"/>
      <c r="JE40" s="83"/>
      <c r="JF40" s="391"/>
      <c r="JG40" s="82"/>
      <c r="JI40" s="382"/>
      <c r="JJ40" s="410"/>
      <c r="JK40" s="384"/>
      <c r="JL40" s="3"/>
      <c r="JM40" s="382"/>
      <c r="JN40" s="410"/>
      <c r="JO40" s="384"/>
      <c r="JP40" s="3"/>
      <c r="JQ40" s="382"/>
      <c r="JR40" s="410"/>
      <c r="JS40" s="384"/>
      <c r="JT40" s="3"/>
      <c r="JU40" s="382"/>
      <c r="JV40" s="410"/>
      <c r="JW40" s="384"/>
      <c r="JX40" s="3"/>
      <c r="JY40" s="83"/>
      <c r="JZ40" s="391"/>
      <c r="KA40" s="82"/>
      <c r="KC40" s="382"/>
      <c r="KD40" s="410"/>
      <c r="KE40" s="384"/>
      <c r="KF40" s="3"/>
      <c r="KG40" s="382"/>
      <c r="KH40" s="410"/>
      <c r="KI40" s="384"/>
      <c r="KJ40" s="3"/>
      <c r="KK40" s="382"/>
      <c r="KL40" s="410"/>
      <c r="KM40" s="384"/>
      <c r="KN40" s="3"/>
      <c r="KO40" s="382"/>
      <c r="KP40" s="410"/>
      <c r="KQ40" s="384"/>
      <c r="KR40" s="3"/>
      <c r="KS40" s="83"/>
      <c r="KT40" s="391"/>
      <c r="KU40" s="82"/>
    </row>
    <row r="41" spans="1:307" outlineLevel="1">
      <c r="A41" s="363" t="s">
        <v>216</v>
      </c>
      <c r="B41"/>
      <c r="C41"/>
      <c r="D41"/>
      <c r="E41"/>
      <c r="F41"/>
      <c r="H41"/>
      <c r="AA41" s="3"/>
      <c r="AB41" s="395"/>
      <c r="AC41" s="405"/>
      <c r="AD41" s="396"/>
      <c r="AE41" s="3"/>
      <c r="AF41" s="395"/>
      <c r="AG41" s="405"/>
      <c r="AH41" s="396"/>
      <c r="AI41" s="3"/>
      <c r="AJ41" s="395"/>
      <c r="AK41" s="405"/>
      <c r="AL41" s="396"/>
      <c r="AM41" s="3"/>
      <c r="AN41" s="395"/>
      <c r="AO41" s="405"/>
      <c r="AP41" s="396"/>
      <c r="AQ41" s="3"/>
      <c r="AR41" s="83"/>
      <c r="AS41" s="391"/>
      <c r="AT41" s="82"/>
      <c r="AU41" s="3"/>
      <c r="AV41" s="395"/>
      <c r="AW41" s="405"/>
      <c r="AX41" s="396"/>
      <c r="AY41" s="3"/>
      <c r="AZ41" s="395"/>
      <c r="BA41" s="405"/>
      <c r="BB41" s="396"/>
      <c r="BC41" s="3"/>
      <c r="BD41" s="395"/>
      <c r="BE41" s="405"/>
      <c r="BF41" s="396"/>
      <c r="BG41" s="3"/>
      <c r="BH41" s="395"/>
      <c r="BI41" s="405"/>
      <c r="BJ41" s="396"/>
      <c r="BK41" s="3"/>
      <c r="BL41" s="83"/>
      <c r="BM41" s="391"/>
      <c r="BN41" s="82"/>
      <c r="BO41" s="3"/>
      <c r="BP41" s="395"/>
      <c r="BQ41" s="405"/>
      <c r="BR41" s="396"/>
      <c r="BS41" s="3"/>
      <c r="BT41" s="395"/>
      <c r="BU41" s="405"/>
      <c r="BV41" s="396"/>
      <c r="BW41" s="3"/>
      <c r="BX41" s="395"/>
      <c r="BY41" s="405"/>
      <c r="BZ41" s="396"/>
      <c r="CA41" s="3"/>
      <c r="CB41" s="395"/>
      <c r="CC41" s="405"/>
      <c r="CD41" s="396"/>
      <c r="CE41" s="3"/>
      <c r="CF41" s="83"/>
      <c r="CG41" s="391"/>
      <c r="CH41" s="82"/>
      <c r="CI41" s="3"/>
      <c r="CJ41" s="395"/>
      <c r="CK41" s="405"/>
      <c r="CL41" s="396"/>
      <c r="CM41" s="3"/>
      <c r="CN41" s="395"/>
      <c r="CO41" s="405"/>
      <c r="CP41" s="396"/>
      <c r="CQ41" s="3"/>
      <c r="CR41" s="395"/>
      <c r="CS41" s="405"/>
      <c r="CT41" s="396"/>
      <c r="CU41" s="3"/>
      <c r="CV41" s="395"/>
      <c r="CW41" s="405"/>
      <c r="CX41" s="396"/>
      <c r="CY41" s="3"/>
      <c r="CZ41" s="83"/>
      <c r="DA41" s="391"/>
      <c r="DB41" s="82"/>
      <c r="DC41" s="3"/>
      <c r="DD41" s="3"/>
      <c r="DE41" s="382"/>
      <c r="DF41" s="410"/>
      <c r="DG41" s="384"/>
      <c r="DH41" s="3"/>
      <c r="DI41" s="382"/>
      <c r="DJ41" s="410"/>
      <c r="DK41" s="384"/>
      <c r="DL41" s="3"/>
      <c r="DM41" s="382"/>
      <c r="DN41" s="410"/>
      <c r="DO41" s="384"/>
      <c r="DP41" s="3"/>
      <c r="DQ41" s="382"/>
      <c r="DR41" s="410"/>
      <c r="DS41" s="384"/>
      <c r="DT41" s="3"/>
      <c r="DU41" s="83"/>
      <c r="DV41" s="391"/>
      <c r="DW41" s="82"/>
      <c r="DY41" s="382"/>
      <c r="DZ41" s="410"/>
      <c r="EA41" s="384"/>
      <c r="EB41" s="3"/>
      <c r="EC41" s="382"/>
      <c r="ED41" s="410"/>
      <c r="EE41" s="384"/>
      <c r="EF41" s="3"/>
      <c r="EG41" s="382"/>
      <c r="EH41" s="410"/>
      <c r="EI41" s="384"/>
      <c r="EJ41" s="3"/>
      <c r="EK41" s="382"/>
      <c r="EL41" s="410"/>
      <c r="EM41" s="384"/>
      <c r="EN41" s="3"/>
      <c r="EO41" s="83"/>
      <c r="EP41" s="391"/>
      <c r="EQ41" s="82"/>
      <c r="ES41" s="382"/>
      <c r="ET41" s="410"/>
      <c r="EU41" s="384"/>
      <c r="EV41" s="3"/>
      <c r="EW41" s="382"/>
      <c r="EX41" s="410"/>
      <c r="EY41" s="384"/>
      <c r="EZ41" s="3"/>
      <c r="FA41" s="382"/>
      <c r="FB41" s="410"/>
      <c r="FC41" s="384"/>
      <c r="FD41" s="3"/>
      <c r="FE41" s="382"/>
      <c r="FF41" s="410"/>
      <c r="FG41" s="384"/>
      <c r="FH41" s="3"/>
      <c r="FI41" s="83"/>
      <c r="FJ41" s="391"/>
      <c r="FK41" s="82"/>
      <c r="FM41" s="382"/>
      <c r="FN41" s="410"/>
      <c r="FO41" s="384"/>
      <c r="FP41" s="3"/>
      <c r="FQ41" s="382"/>
      <c r="FR41" s="410"/>
      <c r="FS41" s="384"/>
      <c r="FT41" s="3"/>
      <c r="FU41" s="382"/>
      <c r="FV41" s="410"/>
      <c r="FW41" s="384"/>
      <c r="FX41" s="3"/>
      <c r="FY41" s="382"/>
      <c r="FZ41" s="410"/>
      <c r="GA41" s="384"/>
      <c r="GB41" s="3"/>
      <c r="GC41" s="83"/>
      <c r="GD41" s="391"/>
      <c r="GE41" s="82"/>
      <c r="GG41" s="382"/>
      <c r="GH41" s="410"/>
      <c r="GI41" s="384"/>
      <c r="GJ41" s="3"/>
      <c r="GK41" s="382"/>
      <c r="GL41" s="410"/>
      <c r="GM41" s="384"/>
      <c r="GN41" s="3"/>
      <c r="GO41" s="382"/>
      <c r="GP41" s="410"/>
      <c r="GQ41" s="384"/>
      <c r="GR41" s="3"/>
      <c r="GS41" s="382"/>
      <c r="GT41" s="410"/>
      <c r="GU41" s="384"/>
      <c r="GV41" s="3"/>
      <c r="GW41" s="83"/>
      <c r="GX41" s="391"/>
      <c r="GY41" s="82"/>
      <c r="HA41" s="382"/>
      <c r="HB41" s="410"/>
      <c r="HC41" s="384"/>
      <c r="HD41" s="3"/>
      <c r="HE41" s="382"/>
      <c r="HF41" s="410"/>
      <c r="HG41" s="384"/>
      <c r="HH41" s="3"/>
      <c r="HI41" s="382"/>
      <c r="HJ41" s="410"/>
      <c r="HK41" s="384"/>
      <c r="HL41" s="3"/>
      <c r="HM41" s="382"/>
      <c r="HN41" s="410"/>
      <c r="HO41" s="384"/>
      <c r="HP41" s="3"/>
      <c r="HQ41" s="83"/>
      <c r="HR41" s="391"/>
      <c r="HS41" s="82"/>
      <c r="HU41" s="382"/>
      <c r="HV41" s="410"/>
      <c r="HW41" s="384"/>
      <c r="HX41" s="3"/>
      <c r="HY41" s="382"/>
      <c r="HZ41" s="410"/>
      <c r="IA41" s="384"/>
      <c r="IB41" s="3"/>
      <c r="IC41" s="382"/>
      <c r="ID41" s="410"/>
      <c r="IE41" s="384"/>
      <c r="IF41" s="3"/>
      <c r="IG41" s="382"/>
      <c r="IH41" s="410"/>
      <c r="II41" s="384"/>
      <c r="IJ41" s="3"/>
      <c r="IK41" s="83"/>
      <c r="IL41" s="391"/>
      <c r="IM41" s="82"/>
      <c r="IO41" s="382"/>
      <c r="IP41" s="410"/>
      <c r="IQ41" s="384"/>
      <c r="IR41" s="3"/>
      <c r="IS41" s="382"/>
      <c r="IT41" s="410"/>
      <c r="IU41" s="384"/>
      <c r="IV41" s="3"/>
      <c r="IW41" s="382"/>
      <c r="IX41" s="410"/>
      <c r="IY41" s="384"/>
      <c r="IZ41" s="3"/>
      <c r="JA41" s="382"/>
      <c r="JB41" s="410"/>
      <c r="JC41" s="384"/>
      <c r="JD41" s="3"/>
      <c r="JE41" s="83"/>
      <c r="JF41" s="391"/>
      <c r="JG41" s="82"/>
      <c r="JI41" s="382"/>
      <c r="JJ41" s="410"/>
      <c r="JK41" s="384"/>
      <c r="JL41" s="3"/>
      <c r="JM41" s="382"/>
      <c r="JN41" s="410"/>
      <c r="JO41" s="384"/>
      <c r="JP41" s="3"/>
      <c r="JQ41" s="382"/>
      <c r="JR41" s="410"/>
      <c r="JS41" s="384"/>
      <c r="JT41" s="3"/>
      <c r="JU41" s="382"/>
      <c r="JV41" s="410"/>
      <c r="JW41" s="384"/>
      <c r="JX41" s="3"/>
      <c r="JY41" s="83"/>
      <c r="JZ41" s="391"/>
      <c r="KA41" s="82"/>
      <c r="KC41" s="382"/>
      <c r="KD41" s="410"/>
      <c r="KE41" s="384"/>
      <c r="KF41" s="3"/>
      <c r="KG41" s="382"/>
      <c r="KH41" s="410"/>
      <c r="KI41" s="384"/>
      <c r="KJ41" s="3"/>
      <c r="KK41" s="382"/>
      <c r="KL41" s="410"/>
      <c r="KM41" s="384"/>
      <c r="KN41" s="3"/>
      <c r="KO41" s="382"/>
      <c r="KP41" s="410"/>
      <c r="KQ41" s="384"/>
      <c r="KR41" s="3"/>
      <c r="KS41" s="83"/>
      <c r="KT41" s="391"/>
      <c r="KU41" s="82"/>
    </row>
    <row r="42" spans="1:307" outlineLevel="1">
      <c r="A42" s="365"/>
      <c r="B42" s="7" t="s">
        <v>265</v>
      </c>
      <c r="C42"/>
      <c r="D42"/>
      <c r="E42"/>
      <c r="F42"/>
      <c r="H42"/>
      <c r="AA42" s="3"/>
      <c r="AB42" s="395"/>
      <c r="AC42" s="405">
        <f>AC19/I19-1</f>
        <v>0.17492096944151747</v>
      </c>
      <c r="AD42" s="396"/>
      <c r="AE42" s="3"/>
      <c r="AF42" s="395"/>
      <c r="AG42" s="405">
        <f>AG19/M19-1</f>
        <v>2.9292929292929371E-2</v>
      </c>
      <c r="AH42" s="396"/>
      <c r="AI42" s="3"/>
      <c r="AJ42" s="395"/>
      <c r="AK42" s="405">
        <f>AK19/Q19-1</f>
        <v>9.8663926002055424E-2</v>
      </c>
      <c r="AL42" s="396"/>
      <c r="AM42" s="3"/>
      <c r="AN42" s="395"/>
      <c r="AO42" s="405">
        <f>AO19/U19-1</f>
        <v>5.6066176470588314E-2</v>
      </c>
      <c r="AP42" s="396"/>
      <c r="AQ42" s="3"/>
      <c r="AR42" s="83"/>
      <c r="AS42" s="391">
        <f>AS19/Y19-1</f>
        <v>8.8000000000000078E-2</v>
      </c>
      <c r="AT42" s="82"/>
      <c r="AU42" s="3"/>
      <c r="AV42" s="395"/>
      <c r="AW42" s="405">
        <f>AW19/AC19-1</f>
        <v>-3.0493273542600896E-2</v>
      </c>
      <c r="AX42" s="396"/>
      <c r="AY42" s="3"/>
      <c r="AZ42" s="395"/>
      <c r="BA42" s="405">
        <f>BA19/AG19-1</f>
        <v>4.219823356231589E-2</v>
      </c>
      <c r="BB42" s="396"/>
      <c r="BC42" s="3"/>
      <c r="BD42" s="395"/>
      <c r="BE42" s="405">
        <f>BE19/AK19-1</f>
        <v>-4.3966323666978502E-2</v>
      </c>
      <c r="BF42" s="396"/>
      <c r="BG42" s="3"/>
      <c r="BH42" s="395"/>
      <c r="BI42" s="405">
        <f>BI19/AO19-1</f>
        <v>-3.1331592689295085E-2</v>
      </c>
      <c r="BJ42" s="396"/>
      <c r="BK42" s="3"/>
      <c r="BL42" s="83"/>
      <c r="BM42" s="391">
        <f>BM19/AS19-1</f>
        <v>-1.7003676470588203E-2</v>
      </c>
      <c r="BN42" s="82"/>
      <c r="BO42" s="3"/>
      <c r="BP42" s="395"/>
      <c r="BQ42" s="405">
        <f ca="1">BQ19/AW19-1</f>
        <v>3.2589042901335796E-2</v>
      </c>
      <c r="BR42" s="396"/>
      <c r="BS42" s="3"/>
      <c r="BT42" s="395"/>
      <c r="BU42" s="405">
        <f ca="1">BU19/BA19-1</f>
        <v>2.8171872977763135E-2</v>
      </c>
      <c r="BV42" s="396"/>
      <c r="BW42" s="3"/>
      <c r="BX42" s="395"/>
      <c r="BY42" s="405">
        <f ca="1">BY19/BE19-1</f>
        <v>6.532307662925696E-2</v>
      </c>
      <c r="BZ42" s="396"/>
      <c r="CA42" s="3"/>
      <c r="CB42" s="395"/>
      <c r="CC42" s="405">
        <f ca="1">CC19/BI19-1</f>
        <v>7.0163999286766421E-2</v>
      </c>
      <c r="CD42" s="396"/>
      <c r="CE42" s="3"/>
      <c r="CF42" s="83"/>
      <c r="CG42" s="391">
        <f ca="1">CG19/BM19-1</f>
        <v>4.9088359046283392E-2</v>
      </c>
      <c r="CH42" s="82"/>
      <c r="CI42" s="3"/>
      <c r="CJ42" s="395"/>
      <c r="CK42" s="405">
        <f ca="1">CK19/BQ19-1</f>
        <v>3.0971479500891297E-2</v>
      </c>
      <c r="CL42" s="396"/>
      <c r="CM42" s="3"/>
      <c r="CN42" s="395"/>
      <c r="CO42" s="405">
        <f ca="1">CO19/BU19-1</f>
        <v>3.0971479500891297E-2</v>
      </c>
      <c r="CP42" s="396"/>
      <c r="CQ42" s="3"/>
      <c r="CR42" s="395"/>
      <c r="CS42" s="405">
        <f ca="1">CS19/BY19-1</f>
        <v>3.0971479500891297E-2</v>
      </c>
      <c r="CT42" s="396"/>
      <c r="CU42" s="3"/>
      <c r="CV42" s="395"/>
      <c r="CW42" s="405">
        <f ca="1">CW19/CC19-1</f>
        <v>3.0971479500891297E-2</v>
      </c>
      <c r="CX42" s="396"/>
      <c r="CY42" s="3"/>
      <c r="CZ42" s="83"/>
      <c r="DA42" s="391">
        <f ca="1">DA19/CG19-1</f>
        <v>3.0971479500891297E-2</v>
      </c>
      <c r="DB42" s="82"/>
      <c r="DC42" s="3"/>
      <c r="DD42" s="3"/>
      <c r="DE42" s="382"/>
      <c r="DF42" s="410">
        <f ca="1">DF19/CK19-1</f>
        <v>0</v>
      </c>
      <c r="DG42" s="384"/>
      <c r="DH42" s="3"/>
      <c r="DI42" s="382"/>
      <c r="DJ42" s="410">
        <f>IF('Integrated Financial Statements'!$A$8=1,DJ136,IF('Integrated Financial Statements'!$A$8=2,DJ158,IF('Integrated Financial Statements'!$A$8=3,DJ180,"Check Case")))</f>
        <v>0.02</v>
      </c>
      <c r="DK42" s="384"/>
      <c r="DL42" s="3"/>
      <c r="DM42" s="382"/>
      <c r="DN42" s="410">
        <f>IF('Integrated Financial Statements'!$A$8=1,DN136,IF('Integrated Financial Statements'!$A$8=2,DN158,IF('Integrated Financial Statements'!$A$8=3,DN180,"Check Case")))</f>
        <v>0.01</v>
      </c>
      <c r="DO42" s="384"/>
      <c r="DP42" s="3"/>
      <c r="DQ42" s="382"/>
      <c r="DR42" s="410">
        <f>IF('Integrated Financial Statements'!$A$8=1,DR136,IF('Integrated Financial Statements'!$A$8=2,DR158,IF('Integrated Financial Statements'!$A$8=3,DR180,"Check Case")))</f>
        <v>0.03</v>
      </c>
      <c r="DS42" s="384"/>
      <c r="DT42" s="3"/>
      <c r="DU42" s="83"/>
      <c r="DV42" s="391">
        <f t="shared" ca="1" si="32"/>
        <v>1.5253731809577564E-2</v>
      </c>
      <c r="DW42" s="82"/>
      <c r="DY42" s="382"/>
      <c r="DZ42" s="410">
        <f>IF('Integrated Financial Statements'!$A$8=1,DZ136,IF('Integrated Financial Statements'!$A$8=2,DZ158,IF('Integrated Financial Statements'!$A$8=3,DZ180,"Check Case")))</f>
        <v>0.02</v>
      </c>
      <c r="EA42" s="384"/>
      <c r="EB42" s="3"/>
      <c r="EC42" s="382"/>
      <c r="ED42" s="410">
        <f>IF('Integrated Financial Statements'!$A$8=1,ED136,IF('Integrated Financial Statements'!$A$8=2,ED158,IF('Integrated Financial Statements'!$A$8=3,ED180,"Check Case")))</f>
        <v>0.02</v>
      </c>
      <c r="EE42" s="384"/>
      <c r="EF42" s="3"/>
      <c r="EG42" s="382"/>
      <c r="EH42" s="410">
        <f>IF('Integrated Financial Statements'!$A$8=1,EH136,IF('Integrated Financial Statements'!$A$8=2,EH158,IF('Integrated Financial Statements'!$A$8=3,EH180,"Check Case")))</f>
        <v>0.01</v>
      </c>
      <c r="EI42" s="384"/>
      <c r="EJ42" s="3"/>
      <c r="EK42" s="382"/>
      <c r="EL42" s="410">
        <f>IF('Integrated Financial Statements'!$A$8=1,EL136,IF('Integrated Financial Statements'!$A$8=2,EL158,IF('Integrated Financial Statements'!$A$8=3,EL180,"Check Case")))</f>
        <v>0.03</v>
      </c>
      <c r="EM42" s="384"/>
      <c r="EN42" s="3"/>
      <c r="EO42" s="83"/>
      <c r="EP42" s="391">
        <f ca="1">EP19/DV19-1</f>
        <v>2.027911483019551E-2</v>
      </c>
      <c r="EQ42" s="82"/>
      <c r="ES42" s="382"/>
      <c r="ET42" s="410">
        <f>IF('Integrated Financial Statements'!$A$8=1,ET136,IF('Integrated Financial Statements'!$A$8=2,ET158,IF('Integrated Financial Statements'!$A$8=3,ET180,"Check Case")))</f>
        <v>0.02</v>
      </c>
      <c r="EU42" s="384"/>
      <c r="EV42" s="3"/>
      <c r="EW42" s="382"/>
      <c r="EX42" s="410">
        <f>IF('Integrated Financial Statements'!$A$8=1,EX136,IF('Integrated Financial Statements'!$A$8=2,EX158,IF('Integrated Financial Statements'!$A$8=3,EX180,"Check Case")))</f>
        <v>0.02</v>
      </c>
      <c r="EY42" s="384"/>
      <c r="EZ42" s="3"/>
      <c r="FA42" s="382"/>
      <c r="FB42" s="410">
        <f>IF('Integrated Financial Statements'!$A$8=1,FB136,IF('Integrated Financial Statements'!$A$8=2,FB158,IF('Integrated Financial Statements'!$A$8=3,FB180,"Check Case")))</f>
        <v>0.01</v>
      </c>
      <c r="FC42" s="384"/>
      <c r="FD42" s="3"/>
      <c r="FE42" s="382"/>
      <c r="FF42" s="410">
        <f>IF('Integrated Financial Statements'!$A$8=1,FF136,IF('Integrated Financial Statements'!$A$8=2,FF158,IF('Integrated Financial Statements'!$A$8=3,FF180,"Check Case")))</f>
        <v>0.03</v>
      </c>
      <c r="FG42" s="384"/>
      <c r="FH42" s="3"/>
      <c r="FI42" s="83"/>
      <c r="FJ42" s="391">
        <f ca="1">FJ19/EP19-1</f>
        <v>2.0329082425061706E-2</v>
      </c>
      <c r="FK42" s="82"/>
      <c r="FM42" s="382"/>
      <c r="FN42" s="410"/>
      <c r="FO42" s="384"/>
      <c r="FP42" s="3"/>
      <c r="FQ42" s="382"/>
      <c r="FR42" s="410"/>
      <c r="FS42" s="384"/>
      <c r="FT42" s="3"/>
      <c r="FU42" s="382"/>
      <c r="FV42" s="410"/>
      <c r="FW42" s="384"/>
      <c r="FX42" s="3"/>
      <c r="FY42" s="382"/>
      <c r="FZ42" s="410"/>
      <c r="GA42" s="384"/>
      <c r="GB42" s="3"/>
      <c r="GC42" s="83"/>
      <c r="GD42" s="391">
        <f>IF('Integrated Financial Statements'!$A$8=1,GD136,IF('Integrated Financial Statements'!$A$8=2,GD158,IF('Integrated Financial Statements'!$A$8=3,GD180,"Check Case")))</f>
        <v>0.03</v>
      </c>
      <c r="GE42" s="82"/>
      <c r="GG42" s="382"/>
      <c r="GH42" s="410"/>
      <c r="GI42" s="384"/>
      <c r="GJ42" s="3"/>
      <c r="GK42" s="382"/>
      <c r="GL42" s="410"/>
      <c r="GM42" s="384"/>
      <c r="GN42" s="3"/>
      <c r="GO42" s="382"/>
      <c r="GP42" s="410"/>
      <c r="GQ42" s="384"/>
      <c r="GR42" s="3"/>
      <c r="GS42" s="382"/>
      <c r="GT42" s="410"/>
      <c r="GU42" s="384"/>
      <c r="GV42" s="3"/>
      <c r="GW42" s="83"/>
      <c r="GX42" s="391">
        <f>IF('Integrated Financial Statements'!$A$8=1,GX136,IF('Integrated Financial Statements'!$A$8=2,GX158,IF('Integrated Financial Statements'!$A$8=3,GX180,"Check Case")))</f>
        <v>0.03</v>
      </c>
      <c r="GY42" s="82"/>
      <c r="HA42" s="382"/>
      <c r="HB42" s="410"/>
      <c r="HC42" s="384"/>
      <c r="HD42" s="3"/>
      <c r="HE42" s="382"/>
      <c r="HF42" s="410"/>
      <c r="HG42" s="384"/>
      <c r="HH42" s="3"/>
      <c r="HI42" s="382"/>
      <c r="HJ42" s="410"/>
      <c r="HK42" s="384"/>
      <c r="HL42" s="3"/>
      <c r="HM42" s="382"/>
      <c r="HN42" s="410"/>
      <c r="HO42" s="384"/>
      <c r="HP42" s="3"/>
      <c r="HQ42" s="83"/>
      <c r="HR42" s="391">
        <f>IF('Integrated Financial Statements'!$A$8=1,HR136,IF('Integrated Financial Statements'!$A$8=2,HR158,IF('Integrated Financial Statements'!$A$8=3,HR180,"Check Case")))</f>
        <v>0.02</v>
      </c>
      <c r="HS42" s="82"/>
      <c r="HU42" s="382"/>
      <c r="HV42" s="410"/>
      <c r="HW42" s="384"/>
      <c r="HX42" s="3"/>
      <c r="HY42" s="382"/>
      <c r="HZ42" s="410"/>
      <c r="IA42" s="384"/>
      <c r="IB42" s="3"/>
      <c r="IC42" s="382"/>
      <c r="ID42" s="410"/>
      <c r="IE42" s="384"/>
      <c r="IF42" s="3"/>
      <c r="IG42" s="382"/>
      <c r="IH42" s="410"/>
      <c r="II42" s="384"/>
      <c r="IJ42" s="3"/>
      <c r="IK42" s="83"/>
      <c r="IL42" s="391">
        <f>IF('Integrated Financial Statements'!$A$8=1,IL136,IF('Integrated Financial Statements'!$A$8=2,IL158,IF('Integrated Financial Statements'!$A$8=3,IL180,"Check Case")))</f>
        <v>0.01</v>
      </c>
      <c r="IM42" s="82"/>
      <c r="IO42" s="382"/>
      <c r="IP42" s="410"/>
      <c r="IQ42" s="384"/>
      <c r="IR42" s="3"/>
      <c r="IS42" s="382"/>
      <c r="IT42" s="410"/>
      <c r="IU42" s="384"/>
      <c r="IV42" s="3"/>
      <c r="IW42" s="382"/>
      <c r="IX42" s="410"/>
      <c r="IY42" s="384"/>
      <c r="IZ42" s="3"/>
      <c r="JA42" s="382"/>
      <c r="JB42" s="410"/>
      <c r="JC42" s="384"/>
      <c r="JD42" s="3"/>
      <c r="JE42" s="83"/>
      <c r="JF42" s="391">
        <f>IF('Integrated Financial Statements'!$A$8=1,JF136,IF('Integrated Financial Statements'!$A$8=2,JF158,IF('Integrated Financial Statements'!$A$8=3,JF180,"Check Case")))</f>
        <v>0.01</v>
      </c>
      <c r="JG42" s="82"/>
      <c r="JI42" s="382"/>
      <c r="JJ42" s="410"/>
      <c r="JK42" s="384"/>
      <c r="JL42" s="3"/>
      <c r="JM42" s="382"/>
      <c r="JN42" s="410"/>
      <c r="JO42" s="384"/>
      <c r="JP42" s="3"/>
      <c r="JQ42" s="382"/>
      <c r="JR42" s="410"/>
      <c r="JS42" s="384"/>
      <c r="JT42" s="3"/>
      <c r="JU42" s="382"/>
      <c r="JV42" s="410"/>
      <c r="JW42" s="384"/>
      <c r="JX42" s="3"/>
      <c r="JY42" s="83"/>
      <c r="JZ42" s="391">
        <f>IF('Integrated Financial Statements'!$A$8=1,JZ136,IF('Integrated Financial Statements'!$A$8=2,JZ158,IF('Integrated Financial Statements'!$A$8=3,JZ180,"Check Case")))</f>
        <v>0.02</v>
      </c>
      <c r="KA42" s="82"/>
      <c r="KC42" s="382"/>
      <c r="KD42" s="410"/>
      <c r="KE42" s="384"/>
      <c r="KF42" s="3"/>
      <c r="KG42" s="382"/>
      <c r="KH42" s="410"/>
      <c r="KI42" s="384"/>
      <c r="KJ42" s="3"/>
      <c r="KK42" s="382"/>
      <c r="KL42" s="410"/>
      <c r="KM42" s="384"/>
      <c r="KN42" s="3"/>
      <c r="KO42" s="382"/>
      <c r="KP42" s="410"/>
      <c r="KQ42" s="384"/>
      <c r="KR42" s="3"/>
      <c r="KS42" s="83"/>
      <c r="KT42" s="391">
        <f>IF('Integrated Financial Statements'!$A$8=1,KT136,IF('Integrated Financial Statements'!$A$8=2,KT158,IF('Integrated Financial Statements'!$A$8=3,KT180,"Check Case")))</f>
        <v>0.02</v>
      </c>
      <c r="KU42" s="82"/>
    </row>
    <row r="43" spans="1:307" outlineLevel="1">
      <c r="A43" s="365"/>
      <c r="B43" s="7" t="s">
        <v>76</v>
      </c>
      <c r="C43"/>
      <c r="D43"/>
      <c r="E43"/>
      <c r="F43"/>
      <c r="H43"/>
      <c r="AA43" s="3"/>
      <c r="AB43" s="395"/>
      <c r="AC43" s="405">
        <f>AC20/I20-1</f>
        <v>-5.8823529411764719E-2</v>
      </c>
      <c r="AD43" s="396"/>
      <c r="AE43" s="3"/>
      <c r="AF43" s="395"/>
      <c r="AG43" s="405">
        <f>AG20/M20-1</f>
        <v>0</v>
      </c>
      <c r="AH43" s="396"/>
      <c r="AI43" s="3"/>
      <c r="AJ43" s="395"/>
      <c r="AK43" s="405">
        <f>AK20/Q20-1</f>
        <v>0.5</v>
      </c>
      <c r="AL43" s="396"/>
      <c r="AM43" s="3"/>
      <c r="AN43" s="395"/>
      <c r="AO43" s="405">
        <f>AO20/U20-1</f>
        <v>2.0769230769230771</v>
      </c>
      <c r="AP43" s="396"/>
      <c r="AQ43" s="3"/>
      <c r="AR43" s="83"/>
      <c r="AS43" s="391">
        <f>AS20/Y20-1</f>
        <v>0.59259259259259256</v>
      </c>
      <c r="AT43" s="82"/>
      <c r="AU43" s="3"/>
      <c r="AV43" s="395"/>
      <c r="AW43" s="405">
        <f>AW20/AC20-1</f>
        <v>2.4375</v>
      </c>
      <c r="AX43" s="396"/>
      <c r="AY43" s="3"/>
      <c r="AZ43" s="395"/>
      <c r="BA43" s="405">
        <f>BA20/AG20-1</f>
        <v>3.583333333333333</v>
      </c>
      <c r="BB43" s="396"/>
      <c r="BC43" s="3"/>
      <c r="BD43" s="395"/>
      <c r="BE43" s="405">
        <f>BE20/AK20-1</f>
        <v>3.333333333333333</v>
      </c>
      <c r="BF43" s="396"/>
      <c r="BG43" s="3"/>
      <c r="BH43" s="395"/>
      <c r="BI43" s="405">
        <f>BI20/AO20-1</f>
        <v>1.5750000000000002</v>
      </c>
      <c r="BJ43" s="396"/>
      <c r="BK43" s="3"/>
      <c r="BL43" s="83"/>
      <c r="BM43" s="391">
        <f>BM20/AS20-1</f>
        <v>2.3837209302325579</v>
      </c>
      <c r="BN43" s="82"/>
      <c r="BO43" s="3"/>
      <c r="BP43" s="395"/>
      <c r="BQ43" s="405">
        <f ca="1">BQ20/AW20-1</f>
        <v>0.57765899315738189</v>
      </c>
      <c r="BR43" s="396"/>
      <c r="BS43" s="3"/>
      <c r="BT43" s="395"/>
      <c r="BU43" s="405">
        <f ca="1">BU20/BA20-1</f>
        <v>0.67420856177482991</v>
      </c>
      <c r="BV43" s="396"/>
      <c r="BW43" s="3"/>
      <c r="BX43" s="395"/>
      <c r="BY43" s="405">
        <f ca="1">BY20/BE20-1</f>
        <v>1.8364078933961467</v>
      </c>
      <c r="BZ43" s="396"/>
      <c r="CA43" s="3"/>
      <c r="CB43" s="395"/>
      <c r="CC43" s="405">
        <f ca="1">CC20/BI20-1</f>
        <v>0.43599484265853317</v>
      </c>
      <c r="CD43" s="396"/>
      <c r="CE43" s="3"/>
      <c r="CF43" s="83"/>
      <c r="CG43" s="391">
        <f ca="1">CG20/BM20-1</f>
        <v>0.88316151202749138</v>
      </c>
      <c r="CH43" s="82"/>
      <c r="CI43" s="3"/>
      <c r="CJ43" s="395"/>
      <c r="CK43" s="405">
        <f ca="1">CK20/BQ20-1</f>
        <v>2.0908855781825926</v>
      </c>
      <c r="CL43" s="396"/>
      <c r="CM43" s="3"/>
      <c r="CN43" s="395"/>
      <c r="CO43" s="405">
        <f ca="1">CO20/BU20-1</f>
        <v>2.6843800956883128</v>
      </c>
      <c r="CP43" s="396"/>
      <c r="CQ43" s="3"/>
      <c r="CR43" s="395"/>
      <c r="CS43" s="405">
        <f ca="1">CS20/BY20-1</f>
        <v>0.3945017129936772</v>
      </c>
      <c r="CT43" s="396"/>
      <c r="CU43" s="3"/>
      <c r="CV43" s="395"/>
      <c r="CW43" s="405">
        <f ca="1">CW20/CC20-1</f>
        <v>0.75121359990929082</v>
      </c>
      <c r="CX43" s="396"/>
      <c r="CY43" s="3"/>
      <c r="CZ43" s="83"/>
      <c r="DA43" s="391">
        <f ca="1">DA20/CG20-1</f>
        <v>1.144160583941606</v>
      </c>
      <c r="DB43" s="82"/>
      <c r="DC43" s="3"/>
      <c r="DD43" s="3"/>
      <c r="DE43" s="382"/>
      <c r="DF43" s="410">
        <f ca="1">DF20/CK20-1</f>
        <v>0</v>
      </c>
      <c r="DG43" s="384"/>
      <c r="DH43" s="3"/>
      <c r="DI43" s="382"/>
      <c r="DJ43" s="410">
        <f>IF('Integrated Financial Statements'!$A$8=1,DJ137,IF('Integrated Financial Statements'!$A$8=2,DJ159,IF('Integrated Financial Statements'!$A$8=3,DJ181,"Check Case")))</f>
        <v>0.02</v>
      </c>
      <c r="DK43" s="384"/>
      <c r="DL43" s="3"/>
      <c r="DM43" s="382"/>
      <c r="DN43" s="410">
        <f>IF('Integrated Financial Statements'!$A$8=1,DN137,IF('Integrated Financial Statements'!$A$8=2,DN159,IF('Integrated Financial Statements'!$A$8=3,DN181,"Check Case")))</f>
        <v>0.01</v>
      </c>
      <c r="DO43" s="384"/>
      <c r="DP43" s="3"/>
      <c r="DQ43" s="382"/>
      <c r="DR43" s="410">
        <f>IF('Integrated Financial Statements'!$A$8=1,DR137,IF('Integrated Financial Statements'!$A$8=2,DR159,IF('Integrated Financial Statements'!$A$8=3,DR181,"Check Case")))</f>
        <v>0.03</v>
      </c>
      <c r="DS43" s="384"/>
      <c r="DT43" s="3"/>
      <c r="DU43" s="83"/>
      <c r="DV43" s="391">
        <f t="shared" ca="1" si="32"/>
        <v>1.5013602482625288E-2</v>
      </c>
      <c r="DW43" s="82"/>
      <c r="DY43" s="382"/>
      <c r="DZ43" s="410">
        <f>IF('Integrated Financial Statements'!$A$8=1,DZ137,IF('Integrated Financial Statements'!$A$8=2,DZ159,IF('Integrated Financial Statements'!$A$8=3,DZ181,"Check Case")))</f>
        <v>0.02</v>
      </c>
      <c r="EA43" s="384"/>
      <c r="EB43" s="3"/>
      <c r="EC43" s="382"/>
      <c r="ED43" s="410">
        <f>IF('Integrated Financial Statements'!$A$8=1,ED137,IF('Integrated Financial Statements'!$A$8=2,ED159,IF('Integrated Financial Statements'!$A$8=3,ED181,"Check Case")))</f>
        <v>0.02</v>
      </c>
      <c r="EE43" s="384"/>
      <c r="EF43" s="3"/>
      <c r="EG43" s="382"/>
      <c r="EH43" s="410">
        <f>IF('Integrated Financial Statements'!$A$8=1,EH137,IF('Integrated Financial Statements'!$A$8=2,EH159,IF('Integrated Financial Statements'!$A$8=3,EH181,"Check Case")))</f>
        <v>0.01</v>
      </c>
      <c r="EI43" s="384"/>
      <c r="EJ43" s="3"/>
      <c r="EK43" s="382"/>
      <c r="EL43" s="410">
        <f>IF('Integrated Financial Statements'!$A$8=1,EL137,IF('Integrated Financial Statements'!$A$8=2,EL159,IF('Integrated Financial Statements'!$A$8=3,EL181,"Check Case")))</f>
        <v>0.03</v>
      </c>
      <c r="EM43" s="384"/>
      <c r="EN43" s="3"/>
      <c r="EO43" s="83"/>
      <c r="EP43" s="391">
        <f ca="1">EP20/DV20-1</f>
        <v>1.9624225583304789E-2</v>
      </c>
      <c r="EQ43" s="82"/>
      <c r="ES43" s="382"/>
      <c r="ET43" s="410">
        <f>IF('Integrated Financial Statements'!$A$8=1,ET137,IF('Integrated Financial Statements'!$A$8=2,ET159,IF('Integrated Financial Statements'!$A$8=3,ET181,"Check Case")))</f>
        <v>0.02</v>
      </c>
      <c r="EU43" s="384"/>
      <c r="EV43" s="3"/>
      <c r="EW43" s="382"/>
      <c r="EX43" s="410">
        <f>IF('Integrated Financial Statements'!$A$8=1,EX137,IF('Integrated Financial Statements'!$A$8=2,EX159,IF('Integrated Financial Statements'!$A$8=3,EX181,"Check Case")))</f>
        <v>0.02</v>
      </c>
      <c r="EY43" s="384"/>
      <c r="EZ43" s="3"/>
      <c r="FA43" s="382"/>
      <c r="FB43" s="410">
        <f>IF('Integrated Financial Statements'!$A$8=1,FB137,IF('Integrated Financial Statements'!$A$8=2,FB159,IF('Integrated Financial Statements'!$A$8=3,FB181,"Check Case")))</f>
        <v>0.01</v>
      </c>
      <c r="FC43" s="384"/>
      <c r="FD43" s="3"/>
      <c r="FE43" s="382"/>
      <c r="FF43" s="410">
        <f>IF('Integrated Financial Statements'!$A$8=1,FF137,IF('Integrated Financial Statements'!$A$8=2,FF159,IF('Integrated Financial Statements'!$A$8=3,FF181,"Check Case")))</f>
        <v>0.03</v>
      </c>
      <c r="FG43" s="384"/>
      <c r="FH43" s="3"/>
      <c r="FI43" s="83"/>
      <c r="FJ43" s="391">
        <f ca="1">FJ20/EP20-1</f>
        <v>1.9671650489832215E-2</v>
      </c>
      <c r="FK43" s="82"/>
      <c r="FM43" s="382"/>
      <c r="FN43" s="410"/>
      <c r="FO43" s="384"/>
      <c r="FP43" s="3"/>
      <c r="FQ43" s="382"/>
      <c r="FR43" s="410"/>
      <c r="FS43" s="384"/>
      <c r="FT43" s="3"/>
      <c r="FU43" s="382"/>
      <c r="FV43" s="410"/>
      <c r="FW43" s="384"/>
      <c r="FX43" s="3"/>
      <c r="FY43" s="382"/>
      <c r="FZ43" s="410"/>
      <c r="GA43" s="384"/>
      <c r="GB43" s="3"/>
      <c r="GC43" s="83"/>
      <c r="GD43" s="391">
        <f>IF('Integrated Financial Statements'!$A$8=1,GD137,IF('Integrated Financial Statements'!$A$8=2,GD159,IF('Integrated Financial Statements'!$A$8=3,GD181,"Check Case")))</f>
        <v>0.03</v>
      </c>
      <c r="GE43" s="82"/>
      <c r="GG43" s="382"/>
      <c r="GH43" s="410"/>
      <c r="GI43" s="384"/>
      <c r="GJ43" s="3"/>
      <c r="GK43" s="382"/>
      <c r="GL43" s="410"/>
      <c r="GM43" s="384"/>
      <c r="GN43" s="3"/>
      <c r="GO43" s="382"/>
      <c r="GP43" s="410"/>
      <c r="GQ43" s="384"/>
      <c r="GR43" s="3"/>
      <c r="GS43" s="382"/>
      <c r="GT43" s="410"/>
      <c r="GU43" s="384"/>
      <c r="GV43" s="3"/>
      <c r="GW43" s="83"/>
      <c r="GX43" s="391">
        <f>IF('Integrated Financial Statements'!$A$8=1,GX137,IF('Integrated Financial Statements'!$A$8=2,GX159,IF('Integrated Financial Statements'!$A$8=3,GX181,"Check Case")))</f>
        <v>0.03</v>
      </c>
      <c r="GY43" s="82"/>
      <c r="HA43" s="382"/>
      <c r="HB43" s="410"/>
      <c r="HC43" s="384"/>
      <c r="HD43" s="3"/>
      <c r="HE43" s="382"/>
      <c r="HF43" s="410"/>
      <c r="HG43" s="384"/>
      <c r="HH43" s="3"/>
      <c r="HI43" s="382"/>
      <c r="HJ43" s="410"/>
      <c r="HK43" s="384"/>
      <c r="HL43" s="3"/>
      <c r="HM43" s="382"/>
      <c r="HN43" s="410"/>
      <c r="HO43" s="384"/>
      <c r="HP43" s="3"/>
      <c r="HQ43" s="83"/>
      <c r="HR43" s="391">
        <f>IF('Integrated Financial Statements'!$A$8=1,HR137,IF('Integrated Financial Statements'!$A$8=2,HR159,IF('Integrated Financial Statements'!$A$8=3,HR181,"Check Case")))</f>
        <v>0.02</v>
      </c>
      <c r="HS43" s="82"/>
      <c r="HU43" s="382"/>
      <c r="HV43" s="410"/>
      <c r="HW43" s="384"/>
      <c r="HX43" s="3"/>
      <c r="HY43" s="382"/>
      <c r="HZ43" s="410"/>
      <c r="IA43" s="384"/>
      <c r="IB43" s="3"/>
      <c r="IC43" s="382"/>
      <c r="ID43" s="410"/>
      <c r="IE43" s="384"/>
      <c r="IF43" s="3"/>
      <c r="IG43" s="382"/>
      <c r="IH43" s="410"/>
      <c r="II43" s="384"/>
      <c r="IJ43" s="3"/>
      <c r="IK43" s="83"/>
      <c r="IL43" s="391">
        <f>IF('Integrated Financial Statements'!$A$8=1,IL137,IF('Integrated Financial Statements'!$A$8=2,IL159,IF('Integrated Financial Statements'!$A$8=3,IL181,"Check Case")))</f>
        <v>0.01</v>
      </c>
      <c r="IM43" s="82"/>
      <c r="IO43" s="382"/>
      <c r="IP43" s="410"/>
      <c r="IQ43" s="384"/>
      <c r="IR43" s="3"/>
      <c r="IS43" s="382"/>
      <c r="IT43" s="410"/>
      <c r="IU43" s="384"/>
      <c r="IV43" s="3"/>
      <c r="IW43" s="382"/>
      <c r="IX43" s="410"/>
      <c r="IY43" s="384"/>
      <c r="IZ43" s="3"/>
      <c r="JA43" s="382"/>
      <c r="JB43" s="410"/>
      <c r="JC43" s="384"/>
      <c r="JD43" s="3"/>
      <c r="JE43" s="83"/>
      <c r="JF43" s="391">
        <f>IF('Integrated Financial Statements'!$A$8=1,JF137,IF('Integrated Financial Statements'!$A$8=2,JF159,IF('Integrated Financial Statements'!$A$8=3,JF181,"Check Case")))</f>
        <v>0.01</v>
      </c>
      <c r="JG43" s="82"/>
      <c r="JI43" s="382"/>
      <c r="JJ43" s="410"/>
      <c r="JK43" s="384"/>
      <c r="JL43" s="3"/>
      <c r="JM43" s="382"/>
      <c r="JN43" s="410"/>
      <c r="JO43" s="384"/>
      <c r="JP43" s="3"/>
      <c r="JQ43" s="382"/>
      <c r="JR43" s="410"/>
      <c r="JS43" s="384"/>
      <c r="JT43" s="3"/>
      <c r="JU43" s="382"/>
      <c r="JV43" s="410"/>
      <c r="JW43" s="384"/>
      <c r="JX43" s="3"/>
      <c r="JY43" s="83"/>
      <c r="JZ43" s="391">
        <f>IF('Integrated Financial Statements'!$A$8=1,JZ137,IF('Integrated Financial Statements'!$A$8=2,JZ159,IF('Integrated Financial Statements'!$A$8=3,JZ181,"Check Case")))</f>
        <v>0.02</v>
      </c>
      <c r="KA43" s="82"/>
      <c r="KC43" s="382"/>
      <c r="KD43" s="410"/>
      <c r="KE43" s="384"/>
      <c r="KF43" s="3"/>
      <c r="KG43" s="382"/>
      <c r="KH43" s="410"/>
      <c r="KI43" s="384"/>
      <c r="KJ43" s="3"/>
      <c r="KK43" s="382"/>
      <c r="KL43" s="410"/>
      <c r="KM43" s="384"/>
      <c r="KN43" s="3"/>
      <c r="KO43" s="382"/>
      <c r="KP43" s="410"/>
      <c r="KQ43" s="384"/>
      <c r="KR43" s="3"/>
      <c r="KS43" s="83"/>
      <c r="KT43" s="391">
        <f>IF('Integrated Financial Statements'!$A$8=1,KT137,IF('Integrated Financial Statements'!$A$8=2,KT159,IF('Integrated Financial Statements'!$A$8=3,KT181,"Check Case")))</f>
        <v>0.02</v>
      </c>
      <c r="KU43" s="82"/>
    </row>
    <row r="44" spans="1:307" outlineLevel="1">
      <c r="B44" s="5" t="s">
        <v>270</v>
      </c>
      <c r="F44"/>
      <c r="H44"/>
      <c r="AA44" s="3"/>
      <c r="AB44" s="395"/>
      <c r="AC44" s="405">
        <f>AC21/I21-1</f>
        <v>0.170807453416149</v>
      </c>
      <c r="AD44" s="396"/>
      <c r="AE44" s="3"/>
      <c r="AF44" s="395"/>
      <c r="AG44" s="405">
        <f>AG21/M21-1</f>
        <v>2.8942115768463061E-2</v>
      </c>
      <c r="AH44" s="396"/>
      <c r="AI44" s="3"/>
      <c r="AJ44" s="395"/>
      <c r="AK44" s="405">
        <f>AK21/Q21-1</f>
        <v>0.10355329949238579</v>
      </c>
      <c r="AL44" s="396"/>
      <c r="AM44" s="3"/>
      <c r="AN44" s="395"/>
      <c r="AO44" s="405">
        <f>AO21/U21-1</f>
        <v>7.9927338782924684E-2</v>
      </c>
      <c r="AP44" s="396"/>
      <c r="AQ44" s="3"/>
      <c r="AR44" s="83"/>
      <c r="AS44" s="391">
        <f>AS21/Y21-1</f>
        <v>9.472126295017258E-2</v>
      </c>
      <c r="AT44" s="82"/>
      <c r="AU44" s="3"/>
      <c r="AV44" s="395"/>
      <c r="AW44" s="405">
        <f>AW21/AC21-1</f>
        <v>4.4208664898319761E-3</v>
      </c>
      <c r="AX44" s="396"/>
      <c r="AY44" s="3"/>
      <c r="AZ44" s="395"/>
      <c r="BA44" s="405">
        <f>BA21/AG21-1</f>
        <v>8.3414161008729337E-2</v>
      </c>
      <c r="BB44" s="396"/>
      <c r="BC44" s="3"/>
      <c r="BD44" s="395"/>
      <c r="BE44" s="405">
        <f>BE21/AK21-1</f>
        <v>1.1959521619135272E-2</v>
      </c>
      <c r="BF44" s="396"/>
      <c r="BG44" s="3"/>
      <c r="BH44" s="395"/>
      <c r="BI44" s="405">
        <f>BI21/AO21-1</f>
        <v>2.270815811606397E-2</v>
      </c>
      <c r="BJ44" s="396"/>
      <c r="BK44" s="3"/>
      <c r="BL44" s="83"/>
      <c r="BM44" s="391">
        <f>BM21/AS21-1</f>
        <v>2.9517800811176276E-2</v>
      </c>
      <c r="BN44" s="82"/>
      <c r="BO44" s="3"/>
      <c r="BP44" s="395"/>
      <c r="BQ44" s="405">
        <f>BQ21/AW21-1</f>
        <v>5.8978873239436513E-2</v>
      </c>
      <c r="BR44" s="396"/>
      <c r="BS44" s="3"/>
      <c r="BT44" s="395"/>
      <c r="BU44" s="405">
        <f>BU21/BA21-1</f>
        <v>5.9982094897045757E-2</v>
      </c>
      <c r="BV44" s="396"/>
      <c r="BW44" s="3"/>
      <c r="BX44" s="395"/>
      <c r="BY44" s="405">
        <f>BY21/BE21-1</f>
        <v>0.19090909090909092</v>
      </c>
      <c r="BZ44" s="396"/>
      <c r="CA44" s="3"/>
      <c r="CB44" s="395"/>
      <c r="CC44" s="405">
        <f>CC21/BI21-1</f>
        <v>0.10115131578947367</v>
      </c>
      <c r="CD44" s="396"/>
      <c r="CE44" s="3"/>
      <c r="CF44" s="83"/>
      <c r="CG44" s="391">
        <f>CG21/BM21-1</f>
        <v>0.10221054935434459</v>
      </c>
      <c r="CH44" s="82"/>
      <c r="CI44" s="3"/>
      <c r="CJ44" s="395"/>
      <c r="CK44" s="405">
        <f>CK21/BQ21-1</f>
        <v>0.17955112219451363</v>
      </c>
      <c r="CL44" s="396"/>
      <c r="CM44" s="3"/>
      <c r="CN44" s="395"/>
      <c r="CO44" s="405">
        <f>CO21/BU21-1</f>
        <v>0.23733108108108114</v>
      </c>
      <c r="CP44" s="396"/>
      <c r="CQ44" s="3"/>
      <c r="CR44" s="395"/>
      <c r="CS44" s="405">
        <f>CS21/BY21-1</f>
        <v>9.2366412213740423E-2</v>
      </c>
      <c r="CT44" s="396"/>
      <c r="CU44" s="3"/>
      <c r="CV44" s="395"/>
      <c r="CW44" s="405">
        <f>CW21/CC21-1</f>
        <v>0.11053024645257659</v>
      </c>
      <c r="CX44" s="396"/>
      <c r="CY44" s="3"/>
      <c r="CZ44" s="83"/>
      <c r="DA44" s="391">
        <f>DA21/CG21-1</f>
        <v>0.15210484511517075</v>
      </c>
      <c r="DB44" s="82"/>
      <c r="DC44" s="3"/>
      <c r="DD44" s="3"/>
      <c r="DE44" s="382"/>
      <c r="DF44" s="410">
        <f ca="1">DF21/CK21-1</f>
        <v>0</v>
      </c>
      <c r="DG44" s="384"/>
      <c r="DH44" s="3"/>
      <c r="DI44" s="382"/>
      <c r="DJ44" s="410"/>
      <c r="DK44" s="384"/>
      <c r="DL44" s="3"/>
      <c r="DM44" s="382"/>
      <c r="DN44" s="410"/>
      <c r="DO44" s="384"/>
      <c r="DP44" s="3"/>
      <c r="DQ44" s="382"/>
      <c r="DR44" s="410"/>
      <c r="DS44" s="384"/>
      <c r="DT44" s="3"/>
      <c r="DU44" s="83"/>
      <c r="DV44" s="391">
        <f t="shared" ca="1" si="32"/>
        <v>1.5205101689072853E-2</v>
      </c>
      <c r="DW44" s="82"/>
      <c r="DY44" s="382"/>
      <c r="DZ44" s="410"/>
      <c r="EA44" s="384"/>
      <c r="EB44" s="3"/>
      <c r="EC44" s="382"/>
      <c r="ED44" s="410"/>
      <c r="EE44" s="384"/>
      <c r="EF44" s="3"/>
      <c r="EG44" s="382"/>
      <c r="EH44" s="410"/>
      <c r="EI44" s="384"/>
      <c r="EJ44" s="3"/>
      <c r="EK44" s="382"/>
      <c r="EL44" s="410"/>
      <c r="EM44" s="384"/>
      <c r="EN44" s="3"/>
      <c r="EO44" s="83"/>
      <c r="EP44" s="391">
        <f ca="1">EP21/DV21-1</f>
        <v>2.0146514052106657E-2</v>
      </c>
      <c r="EQ44" s="82"/>
      <c r="ES44" s="382"/>
      <c r="ET44" s="410"/>
      <c r="EU44" s="384"/>
      <c r="EV44" s="3"/>
      <c r="EW44" s="382"/>
      <c r="EX44" s="410"/>
      <c r="EY44" s="384"/>
      <c r="EZ44" s="3"/>
      <c r="FA44" s="382"/>
      <c r="FB44" s="410"/>
      <c r="FC44" s="384"/>
      <c r="FD44" s="3"/>
      <c r="FE44" s="382"/>
      <c r="FF44" s="410"/>
      <c r="FG44" s="384"/>
      <c r="FH44" s="3"/>
      <c r="FI44" s="83"/>
      <c r="FJ44" s="391">
        <f ca="1">FJ21/EP21-1</f>
        <v>2.0196034959816256E-2</v>
      </c>
      <c r="FK44" s="82"/>
      <c r="FM44" s="382"/>
      <c r="FN44" s="410"/>
      <c r="FO44" s="384"/>
      <c r="FP44" s="3"/>
      <c r="FQ44" s="382"/>
      <c r="FR44" s="410"/>
      <c r="FS44" s="384"/>
      <c r="FT44" s="3"/>
      <c r="FU44" s="382"/>
      <c r="FV44" s="410"/>
      <c r="FW44" s="384"/>
      <c r="FX44" s="3"/>
      <c r="FY44" s="382"/>
      <c r="FZ44" s="410"/>
      <c r="GA44" s="384"/>
      <c r="GB44" s="3"/>
      <c r="GC44" s="83"/>
      <c r="GD44" s="391"/>
      <c r="GE44" s="82"/>
      <c r="GG44" s="382"/>
      <c r="GH44" s="410"/>
      <c r="GI44" s="384"/>
      <c r="GJ44" s="3"/>
      <c r="GK44" s="382"/>
      <c r="GL44" s="410"/>
      <c r="GM44" s="384"/>
      <c r="GN44" s="3"/>
      <c r="GO44" s="382"/>
      <c r="GP44" s="410"/>
      <c r="GQ44" s="384"/>
      <c r="GR44" s="3"/>
      <c r="GS44" s="382"/>
      <c r="GT44" s="410"/>
      <c r="GU44" s="384"/>
      <c r="GV44" s="3"/>
      <c r="GW44" s="83"/>
      <c r="GX44" s="391"/>
      <c r="GY44" s="82"/>
      <c r="HA44" s="382"/>
      <c r="HB44" s="410"/>
      <c r="HC44" s="384"/>
      <c r="HD44" s="3"/>
      <c r="HE44" s="382"/>
      <c r="HF44" s="410"/>
      <c r="HG44" s="384"/>
      <c r="HH44" s="3"/>
      <c r="HI44" s="382"/>
      <c r="HJ44" s="410"/>
      <c r="HK44" s="384"/>
      <c r="HL44" s="3"/>
      <c r="HM44" s="382"/>
      <c r="HN44" s="410"/>
      <c r="HO44" s="384"/>
      <c r="HP44" s="3"/>
      <c r="HQ44" s="83"/>
      <c r="HR44" s="391"/>
      <c r="HS44" s="82"/>
      <c r="HU44" s="382"/>
      <c r="HV44" s="410"/>
      <c r="HW44" s="384"/>
      <c r="HX44" s="3"/>
      <c r="HY44" s="382"/>
      <c r="HZ44" s="410"/>
      <c r="IA44" s="384"/>
      <c r="IB44" s="3"/>
      <c r="IC44" s="382"/>
      <c r="ID44" s="410"/>
      <c r="IE44" s="384"/>
      <c r="IF44" s="3"/>
      <c r="IG44" s="382"/>
      <c r="IH44" s="410"/>
      <c r="II44" s="384"/>
      <c r="IJ44" s="3"/>
      <c r="IK44" s="83"/>
      <c r="IL44" s="391"/>
      <c r="IM44" s="82"/>
      <c r="IO44" s="382"/>
      <c r="IP44" s="410"/>
      <c r="IQ44" s="384"/>
      <c r="IR44" s="3"/>
      <c r="IS44" s="382"/>
      <c r="IT44" s="410"/>
      <c r="IU44" s="384"/>
      <c r="IV44" s="3"/>
      <c r="IW44" s="382"/>
      <c r="IX44" s="410"/>
      <c r="IY44" s="384"/>
      <c r="IZ44" s="3"/>
      <c r="JA44" s="382"/>
      <c r="JB44" s="410"/>
      <c r="JC44" s="384"/>
      <c r="JD44" s="3"/>
      <c r="JE44" s="83"/>
      <c r="JF44" s="391"/>
      <c r="JG44" s="82"/>
      <c r="JI44" s="382"/>
      <c r="JJ44" s="410"/>
      <c r="JK44" s="384"/>
      <c r="JL44" s="3"/>
      <c r="JM44" s="382"/>
      <c r="JN44" s="410"/>
      <c r="JO44" s="384"/>
      <c r="JP44" s="3"/>
      <c r="JQ44" s="382"/>
      <c r="JR44" s="410"/>
      <c r="JS44" s="384"/>
      <c r="JT44" s="3"/>
      <c r="JU44" s="382"/>
      <c r="JV44" s="410"/>
      <c r="JW44" s="384"/>
      <c r="JX44" s="3"/>
      <c r="JY44" s="83"/>
      <c r="JZ44" s="391"/>
      <c r="KA44" s="82"/>
      <c r="KC44" s="382"/>
      <c r="KD44" s="410"/>
      <c r="KE44" s="384"/>
      <c r="KF44" s="3"/>
      <c r="KG44" s="382"/>
      <c r="KH44" s="410"/>
      <c r="KI44" s="384"/>
      <c r="KJ44" s="3"/>
      <c r="KK44" s="382"/>
      <c r="KL44" s="410"/>
      <c r="KM44" s="384"/>
      <c r="KN44" s="3"/>
      <c r="KO44" s="382"/>
      <c r="KP44" s="410"/>
      <c r="KQ44" s="384"/>
      <c r="KR44" s="3"/>
      <c r="KS44" s="83"/>
      <c r="KT44" s="391"/>
      <c r="KU44" s="82"/>
    </row>
    <row r="45" spans="1:307" outlineLevel="1">
      <c r="A45" s="574" t="s">
        <v>217</v>
      </c>
      <c r="B45"/>
      <c r="C45"/>
      <c r="D45"/>
      <c r="E45"/>
      <c r="F45"/>
      <c r="H45"/>
      <c r="AA45" s="3"/>
      <c r="AB45" s="395"/>
      <c r="AC45" s="405">
        <f>AC22/I22-1</f>
        <v>6.5934065934065922E-2</v>
      </c>
      <c r="AD45" s="396"/>
      <c r="AE45" s="3"/>
      <c r="AF45" s="395"/>
      <c r="AG45" s="405">
        <f>AG22/M22-1</f>
        <v>0.11057692307692313</v>
      </c>
      <c r="AH45" s="396"/>
      <c r="AI45" s="3"/>
      <c r="AJ45" s="395"/>
      <c r="AK45" s="405">
        <f>AK22/Q22-1</f>
        <v>0.16990291262135915</v>
      </c>
      <c r="AL45" s="396"/>
      <c r="AM45" s="3"/>
      <c r="AN45" s="395"/>
      <c r="AO45" s="405">
        <f>AO22/U22-1</f>
        <v>0.1637931034482758</v>
      </c>
      <c r="AP45" s="396"/>
      <c r="AQ45" s="3"/>
      <c r="AR45" s="83"/>
      <c r="AS45" s="391">
        <f>AS22/Y22-1</f>
        <v>0.12707498568975395</v>
      </c>
      <c r="AT45" s="82"/>
      <c r="AU45" s="3"/>
      <c r="AV45" s="395"/>
      <c r="AW45" s="405">
        <f>AW22/AC22-1</f>
        <v>0.11134020618556706</v>
      </c>
      <c r="AX45" s="396"/>
      <c r="AY45" s="3"/>
      <c r="AZ45" s="395"/>
      <c r="BA45" s="405">
        <f>BA22/AG22-1</f>
        <v>0.14285714285714279</v>
      </c>
      <c r="BB45" s="396"/>
      <c r="BC45" s="3"/>
      <c r="BD45" s="395"/>
      <c r="BE45" s="405">
        <f>BE22/AK22-1</f>
        <v>9.3360995850622297E-2</v>
      </c>
      <c r="BF45" s="396"/>
      <c r="BG45" s="3"/>
      <c r="BH45" s="395"/>
      <c r="BI45" s="405">
        <f>BI22/AO22-1</f>
        <v>3.3333333333333437E-2</v>
      </c>
      <c r="BJ45" s="396"/>
      <c r="BK45" s="3"/>
      <c r="BL45" s="83"/>
      <c r="BM45" s="391">
        <f>BM22/AS22-1</f>
        <v>9.2940578974098464E-2</v>
      </c>
      <c r="BN45" s="82"/>
      <c r="BO45" s="3"/>
      <c r="BP45" s="395"/>
      <c r="BQ45" s="405">
        <f>BQ22/AW22-1</f>
        <v>8.5343228200370991E-2</v>
      </c>
      <c r="BR45" s="396"/>
      <c r="BS45" s="3"/>
      <c r="BT45" s="395"/>
      <c r="BU45" s="405">
        <f>BU22/BA22-1</f>
        <v>5.4924242424242431E-2</v>
      </c>
      <c r="BV45" s="396"/>
      <c r="BW45" s="3"/>
      <c r="BX45" s="395"/>
      <c r="BY45" s="405">
        <f>BY22/BE22-1</f>
        <v>0.10626185958254264</v>
      </c>
      <c r="BZ45" s="396"/>
      <c r="CA45" s="3"/>
      <c r="CB45" s="395"/>
      <c r="CC45" s="405">
        <f>CC22/BI22-1</f>
        <v>0.12365591397849451</v>
      </c>
      <c r="CD45" s="396"/>
      <c r="CE45" s="3"/>
      <c r="CF45" s="83"/>
      <c r="CG45" s="391">
        <f>CG22/BM22-1</f>
        <v>9.2936802973977661E-2</v>
      </c>
      <c r="CH45" s="82"/>
      <c r="CI45" s="3"/>
      <c r="CJ45" s="395"/>
      <c r="CK45" s="405">
        <f>CK22/BQ22-1</f>
        <v>0.11282051282051286</v>
      </c>
      <c r="CL45" s="396"/>
      <c r="CM45" s="3"/>
      <c r="CN45" s="395"/>
      <c r="CO45" s="405">
        <f>CO22/BU22-1</f>
        <v>0.18132854578096946</v>
      </c>
      <c r="CP45" s="396"/>
      <c r="CQ45" s="3"/>
      <c r="CR45" s="395"/>
      <c r="CS45" s="405">
        <f>CS22/BY22-1</f>
        <v>0.21269296740994847</v>
      </c>
      <c r="CT45" s="396"/>
      <c r="CU45" s="3"/>
      <c r="CV45" s="395"/>
      <c r="CW45" s="405">
        <f>CW22/CC22-1</f>
        <v>0.13875598086124397</v>
      </c>
      <c r="CX45" s="396"/>
      <c r="CY45" s="3"/>
      <c r="CZ45" s="83"/>
      <c r="DA45" s="391">
        <f>DA22/CG22-1</f>
        <v>0.16071428571428581</v>
      </c>
      <c r="DB45" s="82"/>
      <c r="DC45" s="3"/>
      <c r="DD45" s="3"/>
      <c r="DE45" s="382"/>
      <c r="DF45" s="410">
        <f>DF22/CK22-1</f>
        <v>0</v>
      </c>
      <c r="DG45" s="384"/>
      <c r="DH45" s="3"/>
      <c r="DI45" s="382"/>
      <c r="DJ45" s="410">
        <f>IF('Integrated Financial Statements'!$A$8=1,DJ139,IF('Integrated Financial Statements'!$A$8=2,DJ161,IF('Integrated Financial Statements'!$A$8=3,DJ183,"Check Case")))</f>
        <v>0.02</v>
      </c>
      <c r="DK45" s="384"/>
      <c r="DL45" s="3"/>
      <c r="DM45" s="382"/>
      <c r="DN45" s="410">
        <f>IF('Integrated Financial Statements'!$A$8=1,DN139,IF('Integrated Financial Statements'!$A$8=2,DN161,IF('Integrated Financial Statements'!$A$8=3,DN183,"Check Case")))</f>
        <v>0.01</v>
      </c>
      <c r="DO45" s="384"/>
      <c r="DP45" s="3"/>
      <c r="DQ45" s="382"/>
      <c r="DR45" s="410">
        <f>IF('Integrated Financial Statements'!$A$8=1,DR139,IF('Integrated Financial Statements'!$A$8=2,DR161,IF('Integrated Financial Statements'!$A$8=3,DR183,"Check Case")))</f>
        <v>0.03</v>
      </c>
      <c r="DS45" s="384"/>
      <c r="DT45" s="3"/>
      <c r="DU45" s="83"/>
      <c r="DV45" s="391">
        <f t="shared" si="32"/>
        <v>1.5256410256410335E-2</v>
      </c>
      <c r="DW45" s="82"/>
      <c r="DY45" s="382"/>
      <c r="DZ45" s="410">
        <f>IF('Integrated Financial Statements'!$A$8=1,DZ139,IF('Integrated Financial Statements'!$A$8=2,DZ161,IF('Integrated Financial Statements'!$A$8=3,DZ183,"Check Case")))</f>
        <v>0.03</v>
      </c>
      <c r="EA45" s="384"/>
      <c r="EB45" s="3"/>
      <c r="EC45" s="382"/>
      <c r="ED45" s="410">
        <f>IF('Integrated Financial Statements'!$A$8=1,ED139,IF('Integrated Financial Statements'!$A$8=2,ED161,IF('Integrated Financial Statements'!$A$8=3,ED183,"Check Case")))</f>
        <v>0.03</v>
      </c>
      <c r="EE45" s="384"/>
      <c r="EF45" s="3"/>
      <c r="EG45" s="382"/>
      <c r="EH45" s="410">
        <f>IF('Integrated Financial Statements'!$A$8=1,EH139,IF('Integrated Financial Statements'!$A$8=2,EH161,IF('Integrated Financial Statements'!$A$8=3,EH183,"Check Case")))</f>
        <v>0.03</v>
      </c>
      <c r="EI45" s="384"/>
      <c r="EJ45" s="3"/>
      <c r="EK45" s="382"/>
      <c r="EL45" s="410">
        <f>IF('Integrated Financial Statements'!$A$8=1,EL139,IF('Integrated Financial Statements'!$A$8=2,EL161,IF('Integrated Financial Statements'!$A$8=3,EL183,"Check Case")))</f>
        <v>0.03</v>
      </c>
      <c r="EM45" s="384"/>
      <c r="EN45" s="3"/>
      <c r="EO45" s="83"/>
      <c r="EP45" s="391">
        <f>EP22/DV22-1</f>
        <v>3.0000000000000027E-2</v>
      </c>
      <c r="EQ45" s="82"/>
      <c r="ES45" s="382"/>
      <c r="ET45" s="410">
        <f>IF('Integrated Financial Statements'!$A$8=1,ET139,IF('Integrated Financial Statements'!$A$8=2,ET161,IF('Integrated Financial Statements'!$A$8=3,ET183,"Check Case")))</f>
        <v>0.03</v>
      </c>
      <c r="EU45" s="384"/>
      <c r="EV45" s="3"/>
      <c r="EW45" s="382"/>
      <c r="EX45" s="410">
        <f>IF('Integrated Financial Statements'!$A$8=1,EX139,IF('Integrated Financial Statements'!$A$8=2,EX161,IF('Integrated Financial Statements'!$A$8=3,EX183,"Check Case")))</f>
        <v>0.03</v>
      </c>
      <c r="EY45" s="384"/>
      <c r="EZ45" s="3"/>
      <c r="FA45" s="382"/>
      <c r="FB45" s="410">
        <f>IF('Integrated Financial Statements'!$A$8=1,FB139,IF('Integrated Financial Statements'!$A$8=2,FB161,IF('Integrated Financial Statements'!$A$8=3,FB183,"Check Case")))</f>
        <v>0.03</v>
      </c>
      <c r="FC45" s="384"/>
      <c r="FD45" s="3"/>
      <c r="FE45" s="382"/>
      <c r="FF45" s="410">
        <f>IF('Integrated Financial Statements'!$A$8=1,FF139,IF('Integrated Financial Statements'!$A$8=2,FF161,IF('Integrated Financial Statements'!$A$8=3,FF183,"Check Case")))</f>
        <v>0.03</v>
      </c>
      <c r="FG45" s="384"/>
      <c r="FH45" s="3"/>
      <c r="FI45" s="83"/>
      <c r="FJ45" s="391">
        <f>FJ22/EP22-1</f>
        <v>3.0000000000000027E-2</v>
      </c>
      <c r="FK45" s="82"/>
      <c r="FM45" s="382"/>
      <c r="FN45" s="410"/>
      <c r="FO45" s="384"/>
      <c r="FP45" s="3"/>
      <c r="FQ45" s="382"/>
      <c r="FR45" s="410"/>
      <c r="FS45" s="384"/>
      <c r="FT45" s="3"/>
      <c r="FU45" s="382"/>
      <c r="FV45" s="410"/>
      <c r="FW45" s="384"/>
      <c r="FX45" s="3"/>
      <c r="FY45" s="382"/>
      <c r="FZ45" s="410"/>
      <c r="GA45" s="384"/>
      <c r="GB45" s="3"/>
      <c r="GC45" s="83"/>
      <c r="GD45" s="391">
        <f>IF('Integrated Financial Statements'!$A$8=1,GD139,IF('Integrated Financial Statements'!$A$8=2,GD161,IF('Integrated Financial Statements'!$A$8=3,GD183,"Check Case")))</f>
        <v>0.03</v>
      </c>
      <c r="GE45" s="82"/>
      <c r="GG45" s="382"/>
      <c r="GH45" s="410"/>
      <c r="GI45" s="384"/>
      <c r="GJ45" s="3"/>
      <c r="GK45" s="382"/>
      <c r="GL45" s="410"/>
      <c r="GM45" s="384"/>
      <c r="GN45" s="3"/>
      <c r="GO45" s="382"/>
      <c r="GP45" s="410"/>
      <c r="GQ45" s="384"/>
      <c r="GR45" s="3"/>
      <c r="GS45" s="382"/>
      <c r="GT45" s="410"/>
      <c r="GU45" s="384"/>
      <c r="GV45" s="3"/>
      <c r="GW45" s="83"/>
      <c r="GX45" s="391">
        <f>IF('Integrated Financial Statements'!$A$8=1,GX139,IF('Integrated Financial Statements'!$A$8=2,GX161,IF('Integrated Financial Statements'!$A$8=3,GX183,"Check Case")))</f>
        <v>0.03</v>
      </c>
      <c r="GY45" s="82"/>
      <c r="HA45" s="382"/>
      <c r="HB45" s="410"/>
      <c r="HC45" s="384"/>
      <c r="HD45" s="3"/>
      <c r="HE45" s="382"/>
      <c r="HF45" s="410"/>
      <c r="HG45" s="384"/>
      <c r="HH45" s="3"/>
      <c r="HI45" s="382"/>
      <c r="HJ45" s="410"/>
      <c r="HK45" s="384"/>
      <c r="HL45" s="3"/>
      <c r="HM45" s="382"/>
      <c r="HN45" s="410"/>
      <c r="HO45" s="384"/>
      <c r="HP45" s="3"/>
      <c r="HQ45" s="83"/>
      <c r="HR45" s="391">
        <f>IF('Integrated Financial Statements'!$A$8=1,HR139,IF('Integrated Financial Statements'!$A$8=2,HR161,IF('Integrated Financial Statements'!$A$8=3,HR183,"Check Case")))</f>
        <v>0.04</v>
      </c>
      <c r="HS45" s="82"/>
      <c r="HU45" s="382"/>
      <c r="HV45" s="410"/>
      <c r="HW45" s="384"/>
      <c r="HX45" s="3"/>
      <c r="HY45" s="382"/>
      <c r="HZ45" s="410"/>
      <c r="IA45" s="384"/>
      <c r="IB45" s="3"/>
      <c r="IC45" s="382"/>
      <c r="ID45" s="410"/>
      <c r="IE45" s="384"/>
      <c r="IF45" s="3"/>
      <c r="IG45" s="382"/>
      <c r="IH45" s="410"/>
      <c r="II45" s="384"/>
      <c r="IJ45" s="3"/>
      <c r="IK45" s="83"/>
      <c r="IL45" s="391">
        <f>IF('Integrated Financial Statements'!$A$8=1,IL139,IF('Integrated Financial Statements'!$A$8=2,IL161,IF('Integrated Financial Statements'!$A$8=3,IL183,"Check Case")))</f>
        <v>0.04</v>
      </c>
      <c r="IM45" s="82"/>
      <c r="IO45" s="382"/>
      <c r="IP45" s="410"/>
      <c r="IQ45" s="384"/>
      <c r="IR45" s="3"/>
      <c r="IS45" s="382"/>
      <c r="IT45" s="410"/>
      <c r="IU45" s="384"/>
      <c r="IV45" s="3"/>
      <c r="IW45" s="382"/>
      <c r="IX45" s="410"/>
      <c r="IY45" s="384"/>
      <c r="IZ45" s="3"/>
      <c r="JA45" s="382"/>
      <c r="JB45" s="410"/>
      <c r="JC45" s="384"/>
      <c r="JD45" s="3"/>
      <c r="JE45" s="83"/>
      <c r="JF45" s="391">
        <f>IF('Integrated Financial Statements'!$A$8=1,JF139,IF('Integrated Financial Statements'!$A$8=2,JF161,IF('Integrated Financial Statements'!$A$8=3,JF183,"Check Case")))</f>
        <v>0.04</v>
      </c>
      <c r="JG45" s="82"/>
      <c r="JI45" s="382"/>
      <c r="JJ45" s="410"/>
      <c r="JK45" s="384"/>
      <c r="JL45" s="3"/>
      <c r="JM45" s="382"/>
      <c r="JN45" s="410"/>
      <c r="JO45" s="384"/>
      <c r="JP45" s="3"/>
      <c r="JQ45" s="382"/>
      <c r="JR45" s="410"/>
      <c r="JS45" s="384"/>
      <c r="JT45" s="3"/>
      <c r="JU45" s="382"/>
      <c r="JV45" s="410"/>
      <c r="JW45" s="384"/>
      <c r="JX45" s="3"/>
      <c r="JY45" s="83"/>
      <c r="JZ45" s="391">
        <f>IF('Integrated Financial Statements'!$A$8=1,JZ139,IF('Integrated Financial Statements'!$A$8=2,JZ161,IF('Integrated Financial Statements'!$A$8=3,JZ183,"Check Case")))</f>
        <v>0.03</v>
      </c>
      <c r="KA45" s="82"/>
      <c r="KC45" s="382"/>
      <c r="KD45" s="410"/>
      <c r="KE45" s="384"/>
      <c r="KF45" s="3"/>
      <c r="KG45" s="382"/>
      <c r="KH45" s="410"/>
      <c r="KI45" s="384"/>
      <c r="KJ45" s="3"/>
      <c r="KK45" s="382"/>
      <c r="KL45" s="410"/>
      <c r="KM45" s="384"/>
      <c r="KN45" s="3"/>
      <c r="KO45" s="382"/>
      <c r="KP45" s="410"/>
      <c r="KQ45" s="384"/>
      <c r="KR45" s="3"/>
      <c r="KS45" s="83"/>
      <c r="KT45" s="391">
        <f>IF('Integrated Financial Statements'!$A$8=1,KT139,IF('Integrated Financial Statements'!$A$8=2,KT161,IF('Integrated Financial Statements'!$A$8=3,KT183,"Check Case")))</f>
        <v>0.03</v>
      </c>
      <c r="KU45" s="82"/>
    </row>
    <row r="46" spans="1:307" outlineLevel="1">
      <c r="A46" s="363" t="s">
        <v>218</v>
      </c>
      <c r="B46"/>
      <c r="C46"/>
      <c r="D46"/>
      <c r="E46"/>
      <c r="F46"/>
      <c r="H46"/>
      <c r="AA46" s="3"/>
      <c r="AB46" s="395"/>
      <c r="AC46" s="405"/>
      <c r="AD46" s="396"/>
      <c r="AE46" s="3"/>
      <c r="AF46" s="395"/>
      <c r="AG46" s="405"/>
      <c r="AH46" s="396"/>
      <c r="AI46" s="3"/>
      <c r="AJ46" s="395"/>
      <c r="AK46" s="405"/>
      <c r="AL46" s="396"/>
      <c r="AM46" s="3"/>
      <c r="AN46" s="395"/>
      <c r="AO46" s="405"/>
      <c r="AP46" s="396"/>
      <c r="AQ46" s="3"/>
      <c r="AR46" s="83"/>
      <c r="AS46" s="391"/>
      <c r="AT46" s="82"/>
      <c r="AU46" s="3"/>
      <c r="AV46" s="395"/>
      <c r="AW46" s="405"/>
      <c r="AX46" s="396"/>
      <c r="AY46" s="3"/>
      <c r="AZ46" s="395"/>
      <c r="BA46" s="405"/>
      <c r="BB46" s="396"/>
      <c r="BC46" s="3"/>
      <c r="BD46" s="395"/>
      <c r="BE46" s="405"/>
      <c r="BF46" s="396"/>
      <c r="BG46" s="3"/>
      <c r="BH46" s="395"/>
      <c r="BI46" s="405"/>
      <c r="BJ46" s="396"/>
      <c r="BK46" s="3"/>
      <c r="BL46" s="83"/>
      <c r="BM46" s="391"/>
      <c r="BN46" s="82"/>
      <c r="BO46" s="3"/>
      <c r="BP46" s="395"/>
      <c r="BQ46" s="405"/>
      <c r="BR46" s="396"/>
      <c r="BS46" s="3"/>
      <c r="BT46" s="395"/>
      <c r="BU46" s="405"/>
      <c r="BV46" s="396"/>
      <c r="BW46" s="3"/>
      <c r="BX46" s="395"/>
      <c r="BY46" s="405"/>
      <c r="BZ46" s="396"/>
      <c r="CA46" s="3"/>
      <c r="CB46" s="395"/>
      <c r="CC46" s="405"/>
      <c r="CD46" s="396"/>
      <c r="CE46" s="3"/>
      <c r="CF46" s="83"/>
      <c r="CG46" s="391"/>
      <c r="CH46" s="82"/>
      <c r="CI46" s="3"/>
      <c r="CJ46" s="395"/>
      <c r="CK46" s="405"/>
      <c r="CL46" s="396"/>
      <c r="CM46" s="3"/>
      <c r="CN46" s="395"/>
      <c r="CO46" s="405"/>
      <c r="CP46" s="396"/>
      <c r="CQ46" s="3"/>
      <c r="CR46" s="395"/>
      <c r="CS46" s="405"/>
      <c r="CT46" s="396"/>
      <c r="CU46" s="3"/>
      <c r="CV46" s="395"/>
      <c r="CW46" s="405"/>
      <c r="CX46" s="396"/>
      <c r="CY46" s="3"/>
      <c r="CZ46" s="83"/>
      <c r="DA46" s="391"/>
      <c r="DB46" s="82"/>
      <c r="DC46" s="3"/>
      <c r="DD46" s="3"/>
      <c r="DE46" s="382"/>
      <c r="DF46" s="410"/>
      <c r="DG46" s="384"/>
      <c r="DH46" s="3"/>
      <c r="DI46" s="382"/>
      <c r="DJ46" s="410"/>
      <c r="DK46" s="384"/>
      <c r="DL46" s="3"/>
      <c r="DM46" s="382"/>
      <c r="DN46" s="410"/>
      <c r="DO46" s="384"/>
      <c r="DP46" s="3"/>
      <c r="DQ46" s="382"/>
      <c r="DR46" s="410"/>
      <c r="DS46" s="384"/>
      <c r="DT46" s="3"/>
      <c r="DU46" s="83"/>
      <c r="DV46" s="391"/>
      <c r="DW46" s="82"/>
      <c r="DY46" s="382"/>
      <c r="DZ46" s="410"/>
      <c r="EA46" s="384"/>
      <c r="EB46" s="3"/>
      <c r="EC46" s="382"/>
      <c r="ED46" s="410"/>
      <c r="EE46" s="384"/>
      <c r="EF46" s="3"/>
      <c r="EG46" s="382"/>
      <c r="EH46" s="410"/>
      <c r="EI46" s="384"/>
      <c r="EJ46" s="3"/>
      <c r="EK46" s="382"/>
      <c r="EL46" s="410"/>
      <c r="EM46" s="384"/>
      <c r="EN46" s="3"/>
      <c r="EO46" s="83"/>
      <c r="EP46" s="391"/>
      <c r="EQ46" s="82"/>
      <c r="ES46" s="382"/>
      <c r="ET46" s="410"/>
      <c r="EU46" s="384"/>
      <c r="EV46" s="3"/>
      <c r="EW46" s="382"/>
      <c r="EX46" s="410"/>
      <c r="EY46" s="384"/>
      <c r="EZ46" s="3"/>
      <c r="FA46" s="382"/>
      <c r="FB46" s="410"/>
      <c r="FC46" s="384"/>
      <c r="FD46" s="3"/>
      <c r="FE46" s="382"/>
      <c r="FF46" s="410"/>
      <c r="FG46" s="384"/>
      <c r="FH46" s="3"/>
      <c r="FI46" s="83"/>
      <c r="FJ46" s="391"/>
      <c r="FK46" s="82"/>
      <c r="FM46" s="382"/>
      <c r="FN46" s="410"/>
      <c r="FO46" s="384"/>
      <c r="FP46" s="3"/>
      <c r="FQ46" s="382"/>
      <c r="FR46" s="410"/>
      <c r="FS46" s="384"/>
      <c r="FT46" s="3"/>
      <c r="FU46" s="382"/>
      <c r="FV46" s="410"/>
      <c r="FW46" s="384"/>
      <c r="FX46" s="3"/>
      <c r="FY46" s="382"/>
      <c r="FZ46" s="410"/>
      <c r="GA46" s="384"/>
      <c r="GB46" s="3"/>
      <c r="GC46" s="83"/>
      <c r="GD46" s="391"/>
      <c r="GE46" s="82"/>
      <c r="GG46" s="382"/>
      <c r="GH46" s="410"/>
      <c r="GI46" s="384"/>
      <c r="GJ46" s="3"/>
      <c r="GK46" s="382"/>
      <c r="GL46" s="410"/>
      <c r="GM46" s="384"/>
      <c r="GN46" s="3"/>
      <c r="GO46" s="382"/>
      <c r="GP46" s="410"/>
      <c r="GQ46" s="384"/>
      <c r="GR46" s="3"/>
      <c r="GS46" s="382"/>
      <c r="GT46" s="410"/>
      <c r="GU46" s="384"/>
      <c r="GV46" s="3"/>
      <c r="GW46" s="83"/>
      <c r="GX46" s="391"/>
      <c r="GY46" s="82"/>
      <c r="HA46" s="382"/>
      <c r="HB46" s="410"/>
      <c r="HC46" s="384"/>
      <c r="HD46" s="3"/>
      <c r="HE46" s="382"/>
      <c r="HF46" s="410"/>
      <c r="HG46" s="384"/>
      <c r="HH46" s="3"/>
      <c r="HI46" s="382"/>
      <c r="HJ46" s="410"/>
      <c r="HK46" s="384"/>
      <c r="HL46" s="3"/>
      <c r="HM46" s="382"/>
      <c r="HN46" s="410"/>
      <c r="HO46" s="384"/>
      <c r="HP46" s="3"/>
      <c r="HQ46" s="83"/>
      <c r="HR46" s="391"/>
      <c r="HS46" s="82"/>
      <c r="HU46" s="382"/>
      <c r="HV46" s="410"/>
      <c r="HW46" s="384"/>
      <c r="HX46" s="3"/>
      <c r="HY46" s="382"/>
      <c r="HZ46" s="410"/>
      <c r="IA46" s="384"/>
      <c r="IB46" s="3"/>
      <c r="IC46" s="382"/>
      <c r="ID46" s="410"/>
      <c r="IE46" s="384"/>
      <c r="IF46" s="3"/>
      <c r="IG46" s="382"/>
      <c r="IH46" s="410"/>
      <c r="II46" s="384"/>
      <c r="IJ46" s="3"/>
      <c r="IK46" s="83"/>
      <c r="IL46" s="391"/>
      <c r="IM46" s="82"/>
      <c r="IO46" s="382"/>
      <c r="IP46" s="410"/>
      <c r="IQ46" s="384"/>
      <c r="IR46" s="3"/>
      <c r="IS46" s="382"/>
      <c r="IT46" s="410"/>
      <c r="IU46" s="384"/>
      <c r="IV46" s="3"/>
      <c r="IW46" s="382"/>
      <c r="IX46" s="410"/>
      <c r="IY46" s="384"/>
      <c r="IZ46" s="3"/>
      <c r="JA46" s="382"/>
      <c r="JB46" s="410"/>
      <c r="JC46" s="384"/>
      <c r="JD46" s="3"/>
      <c r="JE46" s="83"/>
      <c r="JF46" s="391"/>
      <c r="JG46" s="82"/>
      <c r="JI46" s="382"/>
      <c r="JJ46" s="410"/>
      <c r="JK46" s="384"/>
      <c r="JL46" s="3"/>
      <c r="JM46" s="382"/>
      <c r="JN46" s="410"/>
      <c r="JO46" s="384"/>
      <c r="JP46" s="3"/>
      <c r="JQ46" s="382"/>
      <c r="JR46" s="410"/>
      <c r="JS46" s="384"/>
      <c r="JT46" s="3"/>
      <c r="JU46" s="382"/>
      <c r="JV46" s="410"/>
      <c r="JW46" s="384"/>
      <c r="JX46" s="3"/>
      <c r="JY46" s="83"/>
      <c r="JZ46" s="391"/>
      <c r="KA46" s="82"/>
      <c r="KC46" s="382"/>
      <c r="KD46" s="410"/>
      <c r="KE46" s="384"/>
      <c r="KF46" s="3"/>
      <c r="KG46" s="382"/>
      <c r="KH46" s="410"/>
      <c r="KI46" s="384"/>
      <c r="KJ46" s="3"/>
      <c r="KK46" s="382"/>
      <c r="KL46" s="410"/>
      <c r="KM46" s="384"/>
      <c r="KN46" s="3"/>
      <c r="KO46" s="382"/>
      <c r="KP46" s="410"/>
      <c r="KQ46" s="384"/>
      <c r="KR46" s="3"/>
      <c r="KS46" s="83"/>
      <c r="KT46" s="391"/>
      <c r="KU46" s="82"/>
    </row>
    <row r="47" spans="1:307" outlineLevel="1">
      <c r="A47" s="365"/>
      <c r="B47" s="7" t="s">
        <v>273</v>
      </c>
      <c r="C47"/>
      <c r="D47"/>
      <c r="E47"/>
      <c r="F47"/>
      <c r="H47"/>
      <c r="AA47" s="3"/>
      <c r="AB47" s="395"/>
      <c r="AC47" s="405">
        <f>AC24/I24-1</f>
        <v>-0.49598163030998854</v>
      </c>
      <c r="AD47" s="396"/>
      <c r="AE47" s="3"/>
      <c r="AF47" s="395"/>
      <c r="AG47" s="405">
        <f>AG24/M24-1</f>
        <v>-0.26675257731958768</v>
      </c>
      <c r="AH47" s="396"/>
      <c r="AI47" s="3"/>
      <c r="AJ47" s="395"/>
      <c r="AK47" s="405">
        <f>AK24/Q24-1</f>
        <v>-0.48796498905908092</v>
      </c>
      <c r="AL47" s="396"/>
      <c r="AM47" s="3"/>
      <c r="AN47" s="395"/>
      <c r="AO47" s="405">
        <f>AO24/U24-1</f>
        <v>-0.55331991951710258</v>
      </c>
      <c r="AP47" s="396"/>
      <c r="AQ47" s="3"/>
      <c r="AR47" s="83"/>
      <c r="AS47" s="391">
        <f>AS24/Y24-1</f>
        <v>-0.45991561181434604</v>
      </c>
      <c r="AT47" s="82"/>
      <c r="AU47" s="3"/>
      <c r="AV47" s="395"/>
      <c r="AW47" s="405">
        <f>AW24/AC24-1</f>
        <v>-0.38268792710706145</v>
      </c>
      <c r="AX47" s="396"/>
      <c r="AY47" s="3"/>
      <c r="AZ47" s="395"/>
      <c r="BA47" s="405">
        <f>BA24/AG24-1</f>
        <v>-0.57644991212653784</v>
      </c>
      <c r="BB47" s="396"/>
      <c r="BC47" s="3"/>
      <c r="BD47" s="395"/>
      <c r="BE47" s="405">
        <f>BE24/AK24-1</f>
        <v>-0.55769230769230771</v>
      </c>
      <c r="BF47" s="396"/>
      <c r="BG47" s="3"/>
      <c r="BH47" s="395"/>
      <c r="BI47" s="405">
        <f>BI24/AO24-1</f>
        <v>-0.48873873873873874</v>
      </c>
      <c r="BJ47" s="396"/>
      <c r="BK47" s="3"/>
      <c r="BL47" s="83"/>
      <c r="BM47" s="391">
        <f>BM24/AS24-1</f>
        <v>-0.5072916666666667</v>
      </c>
      <c r="BN47" s="82"/>
      <c r="BO47" s="3"/>
      <c r="BP47" s="395"/>
      <c r="BQ47" s="405">
        <f>BQ24/AW24-1</f>
        <v>-1</v>
      </c>
      <c r="BR47" s="396"/>
      <c r="BS47" s="3"/>
      <c r="BT47" s="395"/>
      <c r="BU47" s="405">
        <f>BU24/BA24-1</f>
        <v>-1</v>
      </c>
      <c r="BV47" s="396"/>
      <c r="BW47" s="3"/>
      <c r="BX47" s="395"/>
      <c r="BY47" s="405">
        <f>BY24/BE24-1</f>
        <v>-1</v>
      </c>
      <c r="BZ47" s="396"/>
      <c r="CA47" s="3"/>
      <c r="CB47" s="395"/>
      <c r="CC47" s="405">
        <f>CC24/BI24-1</f>
        <v>-1</v>
      </c>
      <c r="CD47" s="396"/>
      <c r="CE47" s="3"/>
      <c r="CF47" s="83"/>
      <c r="CG47" s="391">
        <f>CG24/BM24-1</f>
        <v>-1</v>
      </c>
      <c r="CH47" s="82"/>
      <c r="CI47" s="3"/>
      <c r="CJ47" s="395"/>
      <c r="CK47" s="405"/>
      <c r="CL47" s="396"/>
      <c r="CM47" s="3"/>
      <c r="CN47" s="395"/>
      <c r="CO47" s="405"/>
      <c r="CP47" s="396"/>
      <c r="CQ47" s="3"/>
      <c r="CR47" s="395"/>
      <c r="CS47" s="405"/>
      <c r="CT47" s="396"/>
      <c r="CU47" s="3"/>
      <c r="CV47" s="395"/>
      <c r="CW47" s="405"/>
      <c r="CX47" s="396"/>
      <c r="CY47" s="3"/>
      <c r="CZ47" s="83"/>
      <c r="DA47" s="391"/>
      <c r="DB47" s="82"/>
      <c r="DC47" s="3"/>
      <c r="DD47" s="3"/>
      <c r="DE47" s="382"/>
      <c r="DF47" s="410"/>
      <c r="DG47" s="384"/>
      <c r="DH47" s="3"/>
      <c r="DI47" s="382"/>
      <c r="DJ47" s="410">
        <f>IF('Integrated Financial Statements'!$A$8=1,DJ141,IF('Integrated Financial Statements'!$A$8=2,DJ163,IF('Integrated Financial Statements'!$A$8=3,DJ185,"Check Case")))</f>
        <v>0</v>
      </c>
      <c r="DK47" s="384"/>
      <c r="DL47" s="3"/>
      <c r="DM47" s="382"/>
      <c r="DN47" s="410">
        <f>IF('Integrated Financial Statements'!$A$8=1,DN141,IF('Integrated Financial Statements'!$A$8=2,DN163,IF('Integrated Financial Statements'!$A$8=3,DN185,"Check Case")))</f>
        <v>0</v>
      </c>
      <c r="DO47" s="384"/>
      <c r="DP47" s="3"/>
      <c r="DQ47" s="382"/>
      <c r="DR47" s="410">
        <f>IF('Integrated Financial Statements'!$A$8=1,DR141,IF('Integrated Financial Statements'!$A$8=2,DR163,IF('Integrated Financial Statements'!$A$8=3,DR185,"Check Case")))</f>
        <v>0</v>
      </c>
      <c r="DS47" s="384"/>
      <c r="DT47" s="3"/>
      <c r="DU47" s="83"/>
      <c r="DV47" s="391"/>
      <c r="DW47" s="82"/>
      <c r="DY47" s="382"/>
      <c r="DZ47" s="410">
        <f>IF('Integrated Financial Statements'!$A$8=1,DZ141,IF('Integrated Financial Statements'!$A$8=2,DZ163,IF('Integrated Financial Statements'!$A$8=3,DZ185,"Check Case")))</f>
        <v>0</v>
      </c>
      <c r="EA47" s="384"/>
      <c r="EB47" s="3"/>
      <c r="EC47" s="382"/>
      <c r="ED47" s="410">
        <f>IF('Integrated Financial Statements'!$A$8=1,ED141,IF('Integrated Financial Statements'!$A$8=2,ED163,IF('Integrated Financial Statements'!$A$8=3,ED185,"Check Case")))</f>
        <v>0</v>
      </c>
      <c r="EE47" s="384"/>
      <c r="EF47" s="3"/>
      <c r="EG47" s="382"/>
      <c r="EH47" s="410">
        <f>IF('Integrated Financial Statements'!$A$8=1,EH141,IF('Integrated Financial Statements'!$A$8=2,EH163,IF('Integrated Financial Statements'!$A$8=3,EH185,"Check Case")))</f>
        <v>0</v>
      </c>
      <c r="EI47" s="384"/>
      <c r="EJ47" s="3"/>
      <c r="EK47" s="382"/>
      <c r="EL47" s="410">
        <f>IF('Integrated Financial Statements'!$A$8=1,EL141,IF('Integrated Financial Statements'!$A$8=2,EL163,IF('Integrated Financial Statements'!$A$8=3,EL185,"Check Case")))</f>
        <v>0</v>
      </c>
      <c r="EM47" s="384"/>
      <c r="EN47" s="3"/>
      <c r="EO47" s="83"/>
      <c r="EP47" s="391"/>
      <c r="EQ47" s="82"/>
      <c r="ES47" s="382"/>
      <c r="ET47" s="410">
        <f>IF('Integrated Financial Statements'!$A$8=1,ET141,IF('Integrated Financial Statements'!$A$8=2,ET163,IF('Integrated Financial Statements'!$A$8=3,ET185,"Check Case")))</f>
        <v>0</v>
      </c>
      <c r="EU47" s="384"/>
      <c r="EV47" s="3"/>
      <c r="EW47" s="382"/>
      <c r="EX47" s="410">
        <f>IF('Integrated Financial Statements'!$A$8=1,EX141,IF('Integrated Financial Statements'!$A$8=2,EX163,IF('Integrated Financial Statements'!$A$8=3,EX185,"Check Case")))</f>
        <v>0</v>
      </c>
      <c r="EY47" s="384"/>
      <c r="EZ47" s="3"/>
      <c r="FA47" s="382"/>
      <c r="FB47" s="410">
        <f>IF('Integrated Financial Statements'!$A$8=1,FB141,IF('Integrated Financial Statements'!$A$8=2,FB163,IF('Integrated Financial Statements'!$A$8=3,FB185,"Check Case")))</f>
        <v>0</v>
      </c>
      <c r="FC47" s="384"/>
      <c r="FD47" s="3"/>
      <c r="FE47" s="382"/>
      <c r="FF47" s="410">
        <f>IF('Integrated Financial Statements'!$A$8=1,FF141,IF('Integrated Financial Statements'!$A$8=2,FF163,IF('Integrated Financial Statements'!$A$8=3,FF185,"Check Case")))</f>
        <v>0</v>
      </c>
      <c r="FG47" s="384"/>
      <c r="FH47" s="3"/>
      <c r="FI47" s="83"/>
      <c r="FJ47" s="391"/>
      <c r="FK47" s="82"/>
      <c r="FM47" s="382"/>
      <c r="FN47" s="410"/>
      <c r="FO47" s="384"/>
      <c r="FP47" s="3"/>
      <c r="FQ47" s="382"/>
      <c r="FR47" s="410"/>
      <c r="FS47" s="384"/>
      <c r="FT47" s="3"/>
      <c r="FU47" s="382"/>
      <c r="FV47" s="410"/>
      <c r="FW47" s="384"/>
      <c r="FX47" s="3"/>
      <c r="FY47" s="382"/>
      <c r="FZ47" s="410"/>
      <c r="GA47" s="384"/>
      <c r="GB47" s="3"/>
      <c r="GC47" s="83"/>
      <c r="GD47" s="391">
        <f>IF('Integrated Financial Statements'!$A$8=1,GD141,IF('Integrated Financial Statements'!$A$8=2,GD163,IF('Integrated Financial Statements'!$A$8=3,GD185,"Check Case")))</f>
        <v>0</v>
      </c>
      <c r="GE47" s="82"/>
      <c r="GG47" s="382"/>
      <c r="GH47" s="410"/>
      <c r="GI47" s="384"/>
      <c r="GJ47" s="3"/>
      <c r="GK47" s="382"/>
      <c r="GL47" s="410"/>
      <c r="GM47" s="384"/>
      <c r="GN47" s="3"/>
      <c r="GO47" s="382"/>
      <c r="GP47" s="410"/>
      <c r="GQ47" s="384"/>
      <c r="GR47" s="3"/>
      <c r="GS47" s="382"/>
      <c r="GT47" s="410"/>
      <c r="GU47" s="384"/>
      <c r="GV47" s="3"/>
      <c r="GW47" s="83"/>
      <c r="GX47" s="391">
        <f>IF('Integrated Financial Statements'!$A$8=1,GX141,IF('Integrated Financial Statements'!$A$8=2,GX163,IF('Integrated Financial Statements'!$A$8=3,GX185,"Check Case")))</f>
        <v>0</v>
      </c>
      <c r="GY47" s="82"/>
      <c r="HA47" s="382"/>
      <c r="HB47" s="410"/>
      <c r="HC47" s="384"/>
      <c r="HD47" s="3"/>
      <c r="HE47" s="382"/>
      <c r="HF47" s="410"/>
      <c r="HG47" s="384"/>
      <c r="HH47" s="3"/>
      <c r="HI47" s="382"/>
      <c r="HJ47" s="410"/>
      <c r="HK47" s="384"/>
      <c r="HL47" s="3"/>
      <c r="HM47" s="382"/>
      <c r="HN47" s="410"/>
      <c r="HO47" s="384"/>
      <c r="HP47" s="3"/>
      <c r="HQ47" s="83"/>
      <c r="HR47" s="391">
        <f>IF('Integrated Financial Statements'!$A$8=1,HR141,IF('Integrated Financial Statements'!$A$8=2,HR163,IF('Integrated Financial Statements'!$A$8=3,HR185,"Check Case")))</f>
        <v>0</v>
      </c>
      <c r="HS47" s="82"/>
      <c r="HU47" s="382"/>
      <c r="HV47" s="410"/>
      <c r="HW47" s="384"/>
      <c r="HX47" s="3"/>
      <c r="HY47" s="382"/>
      <c r="HZ47" s="410"/>
      <c r="IA47" s="384"/>
      <c r="IB47" s="3"/>
      <c r="IC47" s="382"/>
      <c r="ID47" s="410"/>
      <c r="IE47" s="384"/>
      <c r="IF47" s="3"/>
      <c r="IG47" s="382"/>
      <c r="IH47" s="410"/>
      <c r="II47" s="384"/>
      <c r="IJ47" s="3"/>
      <c r="IK47" s="83"/>
      <c r="IL47" s="391">
        <f>IF('Integrated Financial Statements'!$A$8=1,IL141,IF('Integrated Financial Statements'!$A$8=2,IL163,IF('Integrated Financial Statements'!$A$8=3,IL185,"Check Case")))</f>
        <v>0</v>
      </c>
      <c r="IM47" s="82"/>
      <c r="IO47" s="382"/>
      <c r="IP47" s="410"/>
      <c r="IQ47" s="384"/>
      <c r="IR47" s="3"/>
      <c r="IS47" s="382"/>
      <c r="IT47" s="410"/>
      <c r="IU47" s="384"/>
      <c r="IV47" s="3"/>
      <c r="IW47" s="382"/>
      <c r="IX47" s="410"/>
      <c r="IY47" s="384"/>
      <c r="IZ47" s="3"/>
      <c r="JA47" s="382"/>
      <c r="JB47" s="410"/>
      <c r="JC47" s="384"/>
      <c r="JD47" s="3"/>
      <c r="JE47" s="83"/>
      <c r="JF47" s="391">
        <f>IF('Integrated Financial Statements'!$A$8=1,JF141,IF('Integrated Financial Statements'!$A$8=2,JF163,IF('Integrated Financial Statements'!$A$8=3,JF185,"Check Case")))</f>
        <v>0</v>
      </c>
      <c r="JG47" s="82"/>
      <c r="JI47" s="382"/>
      <c r="JJ47" s="410"/>
      <c r="JK47" s="384"/>
      <c r="JL47" s="3"/>
      <c r="JM47" s="382"/>
      <c r="JN47" s="410"/>
      <c r="JO47" s="384"/>
      <c r="JP47" s="3"/>
      <c r="JQ47" s="382"/>
      <c r="JR47" s="410"/>
      <c r="JS47" s="384"/>
      <c r="JT47" s="3"/>
      <c r="JU47" s="382"/>
      <c r="JV47" s="410"/>
      <c r="JW47" s="384"/>
      <c r="JX47" s="3"/>
      <c r="JY47" s="83"/>
      <c r="JZ47" s="391">
        <f>IF('Integrated Financial Statements'!$A$8=1,JZ141,IF('Integrated Financial Statements'!$A$8=2,JZ163,IF('Integrated Financial Statements'!$A$8=3,JZ185,"Check Case")))</f>
        <v>0</v>
      </c>
      <c r="KA47" s="82"/>
      <c r="KC47" s="382"/>
      <c r="KD47" s="410"/>
      <c r="KE47" s="384"/>
      <c r="KF47" s="3"/>
      <c r="KG47" s="382"/>
      <c r="KH47" s="410"/>
      <c r="KI47" s="384"/>
      <c r="KJ47" s="3"/>
      <c r="KK47" s="382"/>
      <c r="KL47" s="410"/>
      <c r="KM47" s="384"/>
      <c r="KN47" s="3"/>
      <c r="KO47" s="382"/>
      <c r="KP47" s="410"/>
      <c r="KQ47" s="384"/>
      <c r="KR47" s="3"/>
      <c r="KS47" s="83"/>
      <c r="KT47" s="391">
        <f>IF('Integrated Financial Statements'!$A$8=1,KT141,IF('Integrated Financial Statements'!$A$8=2,KT163,IF('Integrated Financial Statements'!$A$8=3,KT185,"Check Case")))</f>
        <v>0</v>
      </c>
      <c r="KU47" s="82"/>
    </row>
    <row r="48" spans="1:307" outlineLevel="1">
      <c r="A48" s="365"/>
      <c r="B48" s="7" t="s">
        <v>76</v>
      </c>
      <c r="C48"/>
      <c r="D48"/>
      <c r="E48"/>
      <c r="F48"/>
      <c r="H48"/>
      <c r="AA48" s="3"/>
      <c r="AB48" s="395"/>
      <c r="AC48" s="405">
        <f>AC25/I25-1</f>
        <v>8.163265306122458E-2</v>
      </c>
      <c r="AD48" s="396"/>
      <c r="AE48" s="3"/>
      <c r="AF48" s="395"/>
      <c r="AG48" s="405">
        <f>AG25/M25-1</f>
        <v>-9.7087378640776656E-3</v>
      </c>
      <c r="AH48" s="396"/>
      <c r="AI48" s="3"/>
      <c r="AJ48" s="395"/>
      <c r="AK48" s="405">
        <f>AK25/Q25-1</f>
        <v>-7.0796460176991149E-2</v>
      </c>
      <c r="AL48" s="396"/>
      <c r="AM48" s="3"/>
      <c r="AN48" s="395"/>
      <c r="AO48" s="405">
        <f>AO25/U25-1</f>
        <v>-0.10852713178294571</v>
      </c>
      <c r="AP48" s="396"/>
      <c r="AQ48" s="3"/>
      <c r="AR48" s="83"/>
      <c r="AS48" s="391">
        <f>AS25/Y25-1</f>
        <v>-3.3860045146726914E-2</v>
      </c>
      <c r="AT48" s="82"/>
      <c r="AU48" s="3"/>
      <c r="AV48" s="395"/>
      <c r="AW48" s="405">
        <f>AW25/AC25-1</f>
        <v>-1.6698113207547169</v>
      </c>
      <c r="AX48" s="396"/>
      <c r="AY48" s="3"/>
      <c r="AZ48" s="395"/>
      <c r="BA48" s="405">
        <f>BA25/AG25-1</f>
        <v>-1.5098039215686274</v>
      </c>
      <c r="BB48" s="396"/>
      <c r="BC48" s="3"/>
      <c r="BD48" s="395"/>
      <c r="BE48" s="405">
        <f>BE25/AK25-1</f>
        <v>-1.4761904761904763</v>
      </c>
      <c r="BF48" s="396"/>
      <c r="BG48" s="3"/>
      <c r="BH48" s="395"/>
      <c r="BI48" s="405">
        <f>BI25/AO25-1</f>
        <v>-1.4086956521739131</v>
      </c>
      <c r="BJ48" s="396"/>
      <c r="BK48" s="3"/>
      <c r="BL48" s="83"/>
      <c r="BM48" s="391">
        <f>BM25/AS25-1</f>
        <v>-1.514018691588785</v>
      </c>
      <c r="BN48" s="82"/>
      <c r="BO48" s="3"/>
      <c r="BP48" s="395"/>
      <c r="BQ48" s="405">
        <f>BQ25/AW25-1</f>
        <v>3.028169014084507</v>
      </c>
      <c r="BR48" s="396"/>
      <c r="BS48" s="3"/>
      <c r="BT48" s="395"/>
      <c r="BU48" s="405">
        <f>BU25/BA25-1</f>
        <v>3.9615384615384617</v>
      </c>
      <c r="BV48" s="396"/>
      <c r="BW48" s="3"/>
      <c r="BX48" s="395"/>
      <c r="BY48" s="405">
        <f>BY25/BE25-1</f>
        <v>3.62</v>
      </c>
      <c r="BZ48" s="396"/>
      <c r="CA48" s="3"/>
      <c r="CB48" s="395"/>
      <c r="CC48" s="405">
        <f>CC25/BI25-1</f>
        <v>3.7659574468085104</v>
      </c>
      <c r="CD48" s="396"/>
      <c r="CE48" s="3"/>
      <c r="CF48" s="83"/>
      <c r="CG48" s="391">
        <f ca="1">CG25/BM25-1</f>
        <v>3.540909090909091</v>
      </c>
      <c r="CH48" s="82"/>
      <c r="CI48" s="3"/>
      <c r="CJ48" s="395"/>
      <c r="CK48" s="405">
        <f>CK25/BQ25-1</f>
        <v>-0.88811188811188813</v>
      </c>
      <c r="CL48" s="396"/>
      <c r="CM48" s="3"/>
      <c r="CN48" s="395"/>
      <c r="CO48" s="405">
        <f>CO25/BU25-1</f>
        <v>-0.9147286821705426</v>
      </c>
      <c r="CP48" s="396"/>
      <c r="CQ48" s="3"/>
      <c r="CR48" s="395"/>
      <c r="CS48" s="405">
        <f>CS25/BY25-1</f>
        <v>-0.83116883116883122</v>
      </c>
      <c r="CT48" s="396"/>
      <c r="CU48" s="3"/>
      <c r="CV48" s="395"/>
      <c r="CW48" s="405">
        <f>CW25/CC25-1</f>
        <v>-0.8125</v>
      </c>
      <c r="CX48" s="396"/>
      <c r="CY48" s="3"/>
      <c r="CZ48" s="83"/>
      <c r="DA48" s="391">
        <f ca="1">DA25/CG25-1</f>
        <v>-0.86486486486486491</v>
      </c>
      <c r="DB48" s="82"/>
      <c r="DC48" s="3"/>
      <c r="DD48" s="3"/>
      <c r="DE48" s="382"/>
      <c r="DF48" s="410">
        <f>DF25/CK25-1</f>
        <v>0</v>
      </c>
      <c r="DG48" s="384"/>
      <c r="DH48" s="3"/>
      <c r="DI48" s="382"/>
      <c r="DJ48" s="410">
        <f>IF('Integrated Financial Statements'!$A$8=1,DJ142,IF('Integrated Financial Statements'!$A$8=2,DJ164,IF('Integrated Financial Statements'!$A$8=3,DJ186,"Check Case")))</f>
        <v>0.02</v>
      </c>
      <c r="DK48" s="384"/>
      <c r="DL48" s="3"/>
      <c r="DM48" s="382"/>
      <c r="DN48" s="410">
        <f>IF('Integrated Financial Statements'!$A$8=1,DN142,IF('Integrated Financial Statements'!$A$8=2,DN164,IF('Integrated Financial Statements'!$A$8=3,DN186,"Check Case")))</f>
        <v>0.01</v>
      </c>
      <c r="DO48" s="384"/>
      <c r="DP48" s="3"/>
      <c r="DQ48" s="382"/>
      <c r="DR48" s="410">
        <f>IF('Integrated Financial Statements'!$A$8=1,DR142,IF('Integrated Financial Statements'!$A$8=2,DR164,IF('Integrated Financial Statements'!$A$8=3,DR186,"Check Case")))</f>
        <v>0.03</v>
      </c>
      <c r="DS48" s="384"/>
      <c r="DT48" s="3"/>
      <c r="DU48" s="83"/>
      <c r="DV48" s="391">
        <f ca="1">DV25/DA25-1</f>
        <v>1.5481481481481429E-2</v>
      </c>
      <c r="DW48" s="82"/>
      <c r="DY48" s="382"/>
      <c r="DZ48" s="410">
        <f>IF('Integrated Financial Statements'!$A$8=1,DZ142,IF('Integrated Financial Statements'!$A$8=2,DZ164,IF('Integrated Financial Statements'!$A$8=3,DZ186,"Check Case")))</f>
        <v>0.02</v>
      </c>
      <c r="EA48" s="384"/>
      <c r="EB48" s="3"/>
      <c r="EC48" s="382"/>
      <c r="ED48" s="410">
        <f>IF('Integrated Financial Statements'!$A$8=1,ED142,IF('Integrated Financial Statements'!$A$8=2,ED164,IF('Integrated Financial Statements'!$A$8=3,ED186,"Check Case")))</f>
        <v>0.02</v>
      </c>
      <c r="EE48" s="384"/>
      <c r="EF48" s="3"/>
      <c r="EG48" s="382"/>
      <c r="EH48" s="410">
        <f>IF('Integrated Financial Statements'!$A$8=1,EH142,IF('Integrated Financial Statements'!$A$8=2,EH164,IF('Integrated Financial Statements'!$A$8=3,EH186,"Check Case")))</f>
        <v>0.01</v>
      </c>
      <c r="EI48" s="384"/>
      <c r="EJ48" s="3"/>
      <c r="EK48" s="382"/>
      <c r="EL48" s="410">
        <f>IF('Integrated Financial Statements'!$A$8=1,EL142,IF('Integrated Financial Statements'!$A$8=2,EL164,IF('Integrated Financial Statements'!$A$8=3,EL186,"Check Case")))</f>
        <v>0.03</v>
      </c>
      <c r="EM48" s="384"/>
      <c r="EN48" s="3"/>
      <c r="EO48" s="83"/>
      <c r="EP48" s="391">
        <f>EP25/DV25-1</f>
        <v>2.0282296301699532E-2</v>
      </c>
      <c r="EQ48" s="82"/>
      <c r="ES48" s="382"/>
      <c r="ET48" s="410">
        <f>IF('Integrated Financial Statements'!$A$8=1,ET142,IF('Integrated Financial Statements'!$A$8=2,ET164,IF('Integrated Financial Statements'!$A$8=3,ET186,"Check Case")))</f>
        <v>0.02</v>
      </c>
      <c r="EU48" s="384"/>
      <c r="EV48" s="3"/>
      <c r="EW48" s="382"/>
      <c r="EX48" s="410">
        <f>IF('Integrated Financial Statements'!$A$8=1,EX142,IF('Integrated Financial Statements'!$A$8=2,EX164,IF('Integrated Financial Statements'!$A$8=3,EX186,"Check Case")))</f>
        <v>0.02</v>
      </c>
      <c r="EY48" s="384"/>
      <c r="EZ48" s="3"/>
      <c r="FA48" s="382"/>
      <c r="FB48" s="410">
        <f>IF('Integrated Financial Statements'!$A$8=1,FB142,IF('Integrated Financial Statements'!$A$8=2,FB164,IF('Integrated Financial Statements'!$A$8=3,FB186,"Check Case")))</f>
        <v>0.01</v>
      </c>
      <c r="FC48" s="384"/>
      <c r="FD48" s="3"/>
      <c r="FE48" s="382"/>
      <c r="FF48" s="410">
        <f>IF('Integrated Financial Statements'!$A$8=1,FF142,IF('Integrated Financial Statements'!$A$8=2,FF164,IF('Integrated Financial Statements'!$A$8=3,FF186,"Check Case")))</f>
        <v>0.03</v>
      </c>
      <c r="FG48" s="384"/>
      <c r="FH48" s="3"/>
      <c r="FI48" s="83"/>
      <c r="FJ48" s="391">
        <f>FJ25/EP25-1</f>
        <v>2.0341308567567884E-2</v>
      </c>
      <c r="FK48" s="82"/>
      <c r="FM48" s="382"/>
      <c r="FN48" s="410"/>
      <c r="FO48" s="384"/>
      <c r="FP48" s="3"/>
      <c r="FQ48" s="382"/>
      <c r="FR48" s="410"/>
      <c r="FS48" s="384"/>
      <c r="FT48" s="3"/>
      <c r="FU48" s="382"/>
      <c r="FV48" s="410"/>
      <c r="FW48" s="384"/>
      <c r="FX48" s="3"/>
      <c r="FY48" s="382"/>
      <c r="FZ48" s="410"/>
      <c r="GA48" s="384"/>
      <c r="GB48" s="3"/>
      <c r="GC48" s="83"/>
      <c r="GD48" s="391">
        <f>IF('Integrated Financial Statements'!$A$8=1,GD142,IF('Integrated Financial Statements'!$A$8=2,GD164,IF('Integrated Financial Statements'!$A$8=3,GD186,"Check Case")))</f>
        <v>0.03</v>
      </c>
      <c r="GE48" s="82"/>
      <c r="GG48" s="382"/>
      <c r="GH48" s="410"/>
      <c r="GI48" s="384"/>
      <c r="GJ48" s="3"/>
      <c r="GK48" s="382"/>
      <c r="GL48" s="410"/>
      <c r="GM48" s="384"/>
      <c r="GN48" s="3"/>
      <c r="GO48" s="382"/>
      <c r="GP48" s="410"/>
      <c r="GQ48" s="384"/>
      <c r="GR48" s="3"/>
      <c r="GS48" s="382"/>
      <c r="GT48" s="410"/>
      <c r="GU48" s="384"/>
      <c r="GV48" s="3"/>
      <c r="GW48" s="83"/>
      <c r="GX48" s="391">
        <f>IF('Integrated Financial Statements'!$A$8=1,GX142,IF('Integrated Financial Statements'!$A$8=2,GX164,IF('Integrated Financial Statements'!$A$8=3,GX186,"Check Case")))</f>
        <v>0.03</v>
      </c>
      <c r="GY48" s="82"/>
      <c r="HA48" s="382"/>
      <c r="HB48" s="410"/>
      <c r="HC48" s="384"/>
      <c r="HD48" s="3"/>
      <c r="HE48" s="382"/>
      <c r="HF48" s="410"/>
      <c r="HG48" s="384"/>
      <c r="HH48" s="3"/>
      <c r="HI48" s="382"/>
      <c r="HJ48" s="410"/>
      <c r="HK48" s="384"/>
      <c r="HL48" s="3"/>
      <c r="HM48" s="382"/>
      <c r="HN48" s="410"/>
      <c r="HO48" s="384"/>
      <c r="HP48" s="3"/>
      <c r="HQ48" s="83"/>
      <c r="HR48" s="391">
        <f>IF('Integrated Financial Statements'!$A$8=1,HR142,IF('Integrated Financial Statements'!$A$8=2,HR164,IF('Integrated Financial Statements'!$A$8=3,HR186,"Check Case")))</f>
        <v>0.02</v>
      </c>
      <c r="HS48" s="82"/>
      <c r="HU48" s="382"/>
      <c r="HV48" s="410"/>
      <c r="HW48" s="384"/>
      <c r="HX48" s="3"/>
      <c r="HY48" s="382"/>
      <c r="HZ48" s="410"/>
      <c r="IA48" s="384"/>
      <c r="IB48" s="3"/>
      <c r="IC48" s="382"/>
      <c r="ID48" s="410"/>
      <c r="IE48" s="384"/>
      <c r="IF48" s="3"/>
      <c r="IG48" s="382"/>
      <c r="IH48" s="410"/>
      <c r="II48" s="384"/>
      <c r="IJ48" s="3"/>
      <c r="IK48" s="83"/>
      <c r="IL48" s="391">
        <f>IF('Integrated Financial Statements'!$A$8=1,IL142,IF('Integrated Financial Statements'!$A$8=2,IL164,IF('Integrated Financial Statements'!$A$8=3,IL186,"Check Case")))</f>
        <v>0.01</v>
      </c>
      <c r="IM48" s="82"/>
      <c r="IO48" s="382"/>
      <c r="IP48" s="410"/>
      <c r="IQ48" s="384"/>
      <c r="IR48" s="3"/>
      <c r="IS48" s="382"/>
      <c r="IT48" s="410"/>
      <c r="IU48" s="384"/>
      <c r="IV48" s="3"/>
      <c r="IW48" s="382"/>
      <c r="IX48" s="410"/>
      <c r="IY48" s="384"/>
      <c r="IZ48" s="3"/>
      <c r="JA48" s="382"/>
      <c r="JB48" s="410"/>
      <c r="JC48" s="384"/>
      <c r="JD48" s="3"/>
      <c r="JE48" s="83"/>
      <c r="JF48" s="391">
        <f>IF('Integrated Financial Statements'!$A$8=1,JF142,IF('Integrated Financial Statements'!$A$8=2,JF164,IF('Integrated Financial Statements'!$A$8=3,JF186,"Check Case")))</f>
        <v>0</v>
      </c>
      <c r="JG48" s="82"/>
      <c r="JI48" s="382"/>
      <c r="JJ48" s="410"/>
      <c r="JK48" s="384"/>
      <c r="JL48" s="3"/>
      <c r="JM48" s="382"/>
      <c r="JN48" s="410"/>
      <c r="JO48" s="384"/>
      <c r="JP48" s="3"/>
      <c r="JQ48" s="382"/>
      <c r="JR48" s="410"/>
      <c r="JS48" s="384"/>
      <c r="JT48" s="3"/>
      <c r="JU48" s="382"/>
      <c r="JV48" s="410"/>
      <c r="JW48" s="384"/>
      <c r="JX48" s="3"/>
      <c r="JY48" s="83"/>
      <c r="JZ48" s="391">
        <f>IF('Integrated Financial Statements'!$A$8=1,JZ142,IF('Integrated Financial Statements'!$A$8=2,JZ164,IF('Integrated Financial Statements'!$A$8=3,JZ186,"Check Case")))</f>
        <v>0.01</v>
      </c>
      <c r="KA48" s="82"/>
      <c r="KC48" s="382"/>
      <c r="KD48" s="410"/>
      <c r="KE48" s="384"/>
      <c r="KF48" s="3"/>
      <c r="KG48" s="382"/>
      <c r="KH48" s="410"/>
      <c r="KI48" s="384"/>
      <c r="KJ48" s="3"/>
      <c r="KK48" s="382"/>
      <c r="KL48" s="410"/>
      <c r="KM48" s="384"/>
      <c r="KN48" s="3"/>
      <c r="KO48" s="382"/>
      <c r="KP48" s="410"/>
      <c r="KQ48" s="384"/>
      <c r="KR48" s="3"/>
      <c r="KS48" s="83"/>
      <c r="KT48" s="391">
        <f>IF('Integrated Financial Statements'!$A$8=1,KT142,IF('Integrated Financial Statements'!$A$8=2,KT164,IF('Integrated Financial Statements'!$A$8=3,KT186,"Check Case")))</f>
        <v>0.01</v>
      </c>
      <c r="KU48" s="82"/>
    </row>
    <row r="49" spans="1:308" outlineLevel="1">
      <c r="A49" s="365"/>
      <c r="B49" s="5" t="s">
        <v>271</v>
      </c>
      <c r="F49"/>
      <c r="H49"/>
      <c r="AA49" s="3"/>
      <c r="AB49" s="395"/>
      <c r="AC49" s="405">
        <f>AC26/I26-1</f>
        <v>-0.56921086675291077</v>
      </c>
      <c r="AD49" s="396"/>
      <c r="AE49" s="3"/>
      <c r="AF49" s="395"/>
      <c r="AG49" s="405">
        <f>AG26/M26-1</f>
        <v>-0.30609212481426451</v>
      </c>
      <c r="AH49" s="396"/>
      <c r="AI49" s="3"/>
      <c r="AJ49" s="395"/>
      <c r="AK49" s="405">
        <f>AK26/Q26-1</f>
        <v>-0.54681647940074907</v>
      </c>
      <c r="AL49" s="396"/>
      <c r="AM49" s="3"/>
      <c r="AN49" s="395"/>
      <c r="AO49" s="405">
        <f>AO26/U26-1</f>
        <v>-0.61965317919075147</v>
      </c>
      <c r="AP49" s="396"/>
      <c r="AQ49" s="3"/>
      <c r="AR49" s="83"/>
      <c r="AS49" s="391">
        <f>AS26/Y26-1</f>
        <v>-0.52056555269922877</v>
      </c>
      <c r="AT49" s="82"/>
      <c r="AU49" s="3"/>
      <c r="AV49" s="395"/>
      <c r="AW49" s="405">
        <f>AW26/AC26-1</f>
        <v>2.7027027027026973E-2</v>
      </c>
      <c r="AX49" s="396"/>
      <c r="AY49" s="3"/>
      <c r="AZ49" s="395"/>
      <c r="BA49" s="405">
        <f>BA26/AG26-1</f>
        <v>-0.37259100642398291</v>
      </c>
      <c r="BB49" s="396"/>
      <c r="BC49" s="3"/>
      <c r="BD49" s="395"/>
      <c r="BE49" s="405">
        <f>BE26/AK26-1</f>
        <v>-0.29201101928374651</v>
      </c>
      <c r="BF49" s="396"/>
      <c r="BG49" s="3"/>
      <c r="BH49" s="395"/>
      <c r="BI49" s="405">
        <f>BI26/AO26-1</f>
        <v>-0.16717325227963531</v>
      </c>
      <c r="BJ49" s="396"/>
      <c r="BK49" s="3"/>
      <c r="BL49" s="83"/>
      <c r="BM49" s="391">
        <f>BM26/AS26-1</f>
        <v>-0.21849865951742631</v>
      </c>
      <c r="BN49" s="82"/>
      <c r="BO49" s="3"/>
      <c r="BP49" s="395"/>
      <c r="BQ49" s="405">
        <f>BQ26/AW26-1</f>
        <v>-0.16374269005847952</v>
      </c>
      <c r="BR49" s="396"/>
      <c r="BS49" s="3"/>
      <c r="BT49" s="395"/>
      <c r="BU49" s="405">
        <f>BU26/BA26-1</f>
        <v>-0.11945392491467577</v>
      </c>
      <c r="BV49" s="396"/>
      <c r="BW49" s="3"/>
      <c r="BX49" s="395"/>
      <c r="BY49" s="405">
        <f>BY26/BE26-1</f>
        <v>-0.10116731517509725</v>
      </c>
      <c r="BZ49" s="396"/>
      <c r="CA49" s="3"/>
      <c r="CB49" s="395"/>
      <c r="CC49" s="405">
        <f>CC26/BI26-1</f>
        <v>-0.18248175182481752</v>
      </c>
      <c r="CD49" s="396"/>
      <c r="CE49" s="3"/>
      <c r="CF49" s="83"/>
      <c r="CG49" s="391">
        <f>CG26/BM26-1</f>
        <v>-0.14322469982847341</v>
      </c>
      <c r="CH49" s="82"/>
      <c r="CI49" s="3"/>
      <c r="CJ49" s="395"/>
      <c r="CK49" s="405">
        <f>CK26/BQ26-1</f>
        <v>-0.88811188811188813</v>
      </c>
      <c r="CL49" s="396"/>
      <c r="CM49" s="3"/>
      <c r="CN49" s="395"/>
      <c r="CO49" s="405">
        <f>CO26/BU26-1</f>
        <v>-0.9147286821705426</v>
      </c>
      <c r="CP49" s="396"/>
      <c r="CQ49" s="3"/>
      <c r="CR49" s="395"/>
      <c r="CS49" s="405">
        <f>CS26/BY26-1</f>
        <v>-0.83116883116883122</v>
      </c>
      <c r="CT49" s="396"/>
      <c r="CU49" s="3"/>
      <c r="CV49" s="395"/>
      <c r="CW49" s="405">
        <f>CW26/CC26-1</f>
        <v>-0.8125</v>
      </c>
      <c r="CX49" s="396"/>
      <c r="CY49" s="3"/>
      <c r="CZ49" s="83"/>
      <c r="DA49" s="391">
        <f>DA26/CG26-1</f>
        <v>-0.86486486486486491</v>
      </c>
      <c r="DB49" s="82"/>
      <c r="DC49" s="3"/>
      <c r="DD49" s="3"/>
      <c r="DE49" s="382"/>
      <c r="DF49" s="410">
        <f>DF26/CK26-1</f>
        <v>0</v>
      </c>
      <c r="DG49" s="384"/>
      <c r="DH49" s="3"/>
      <c r="DI49" s="382"/>
      <c r="DJ49" s="410"/>
      <c r="DK49" s="384"/>
      <c r="DL49" s="3"/>
      <c r="DM49" s="382"/>
      <c r="DN49" s="410"/>
      <c r="DO49" s="384"/>
      <c r="DP49" s="3"/>
      <c r="DQ49" s="382"/>
      <c r="DR49" s="410"/>
      <c r="DS49" s="384"/>
      <c r="DT49" s="3"/>
      <c r="DU49" s="83"/>
      <c r="DV49" s="391">
        <f>DV26/DA26-1</f>
        <v>1.5481481481481429E-2</v>
      </c>
      <c r="DW49" s="82"/>
      <c r="DY49" s="382"/>
      <c r="DZ49" s="410"/>
      <c r="EA49" s="384"/>
      <c r="EB49" s="3"/>
      <c r="EC49" s="382"/>
      <c r="ED49" s="410"/>
      <c r="EE49" s="384"/>
      <c r="EF49" s="3"/>
      <c r="EG49" s="382"/>
      <c r="EH49" s="410"/>
      <c r="EI49" s="384"/>
      <c r="EJ49" s="3"/>
      <c r="EK49" s="382"/>
      <c r="EL49" s="410"/>
      <c r="EM49" s="384"/>
      <c r="EN49" s="3"/>
      <c r="EO49" s="83"/>
      <c r="EP49" s="391">
        <f>EP26/DV26-1</f>
        <v>2.0282296301699532E-2</v>
      </c>
      <c r="EQ49" s="82"/>
      <c r="ES49" s="382"/>
      <c r="ET49" s="410"/>
      <c r="EU49" s="384"/>
      <c r="EV49" s="3"/>
      <c r="EW49" s="382"/>
      <c r="EX49" s="410"/>
      <c r="EY49" s="384"/>
      <c r="EZ49" s="3"/>
      <c r="FA49" s="382"/>
      <c r="FB49" s="410"/>
      <c r="FC49" s="384"/>
      <c r="FD49" s="3"/>
      <c r="FE49" s="382"/>
      <c r="FF49" s="410"/>
      <c r="FG49" s="384"/>
      <c r="FH49" s="3"/>
      <c r="FI49" s="83"/>
      <c r="FJ49" s="391">
        <f>FJ26/EP26-1</f>
        <v>2.0341308567567884E-2</v>
      </c>
      <c r="FK49" s="82"/>
      <c r="FM49" s="382"/>
      <c r="FN49" s="410"/>
      <c r="FO49" s="384"/>
      <c r="FP49" s="3"/>
      <c r="FQ49" s="382"/>
      <c r="FR49" s="410"/>
      <c r="FS49" s="384"/>
      <c r="FT49" s="3"/>
      <c r="FU49" s="382"/>
      <c r="FV49" s="410"/>
      <c r="FW49" s="384"/>
      <c r="FX49" s="3"/>
      <c r="FY49" s="382"/>
      <c r="FZ49" s="410"/>
      <c r="GA49" s="384"/>
      <c r="GB49" s="3"/>
      <c r="GC49" s="83"/>
      <c r="GD49" s="391"/>
      <c r="GE49" s="82"/>
      <c r="GG49" s="382"/>
      <c r="GH49" s="410"/>
      <c r="GI49" s="384"/>
      <c r="GJ49" s="3"/>
      <c r="GK49" s="382"/>
      <c r="GL49" s="410"/>
      <c r="GM49" s="384"/>
      <c r="GN49" s="3"/>
      <c r="GO49" s="382"/>
      <c r="GP49" s="410"/>
      <c r="GQ49" s="384"/>
      <c r="GR49" s="3"/>
      <c r="GS49" s="382"/>
      <c r="GT49" s="410"/>
      <c r="GU49" s="384"/>
      <c r="GV49" s="3"/>
      <c r="GW49" s="83"/>
      <c r="GX49" s="391"/>
      <c r="GY49" s="82"/>
      <c r="HA49" s="382"/>
      <c r="HB49" s="410"/>
      <c r="HC49" s="384"/>
      <c r="HD49" s="3"/>
      <c r="HE49" s="382"/>
      <c r="HF49" s="410"/>
      <c r="HG49" s="384"/>
      <c r="HH49" s="3"/>
      <c r="HI49" s="382"/>
      <c r="HJ49" s="410"/>
      <c r="HK49" s="384"/>
      <c r="HL49" s="3"/>
      <c r="HM49" s="382"/>
      <c r="HN49" s="410"/>
      <c r="HO49" s="384"/>
      <c r="HP49" s="3"/>
      <c r="HQ49" s="83"/>
      <c r="HR49" s="391"/>
      <c r="HS49" s="82"/>
      <c r="HU49" s="382"/>
      <c r="HV49" s="410"/>
      <c r="HW49" s="384"/>
      <c r="HX49" s="3"/>
      <c r="HY49" s="382"/>
      <c r="HZ49" s="410"/>
      <c r="IA49" s="384"/>
      <c r="IB49" s="3"/>
      <c r="IC49" s="382"/>
      <c r="ID49" s="410"/>
      <c r="IE49" s="384"/>
      <c r="IF49" s="3"/>
      <c r="IG49" s="382"/>
      <c r="IH49" s="410"/>
      <c r="II49" s="384"/>
      <c r="IJ49" s="3"/>
      <c r="IK49" s="83"/>
      <c r="IL49" s="391"/>
      <c r="IM49" s="82"/>
      <c r="IO49" s="382"/>
      <c r="IP49" s="410"/>
      <c r="IQ49" s="384"/>
      <c r="IR49" s="3"/>
      <c r="IS49" s="382"/>
      <c r="IT49" s="410"/>
      <c r="IU49" s="384"/>
      <c r="IV49" s="3"/>
      <c r="IW49" s="382"/>
      <c r="IX49" s="410"/>
      <c r="IY49" s="384"/>
      <c r="IZ49" s="3"/>
      <c r="JA49" s="382"/>
      <c r="JB49" s="410"/>
      <c r="JC49" s="384"/>
      <c r="JD49" s="3"/>
      <c r="JE49" s="83"/>
      <c r="JF49" s="391"/>
      <c r="JG49" s="82"/>
      <c r="JI49" s="382"/>
      <c r="JJ49" s="410"/>
      <c r="JK49" s="384"/>
      <c r="JL49" s="3"/>
      <c r="JM49" s="382"/>
      <c r="JN49" s="410"/>
      <c r="JO49" s="384"/>
      <c r="JP49" s="3"/>
      <c r="JQ49" s="382"/>
      <c r="JR49" s="410"/>
      <c r="JS49" s="384"/>
      <c r="JT49" s="3"/>
      <c r="JU49" s="382"/>
      <c r="JV49" s="410"/>
      <c r="JW49" s="384"/>
      <c r="JX49" s="3"/>
      <c r="JY49" s="83"/>
      <c r="JZ49" s="391"/>
      <c r="KA49" s="82"/>
      <c r="KC49" s="382"/>
      <c r="KD49" s="410"/>
      <c r="KE49" s="384"/>
      <c r="KF49" s="3"/>
      <c r="KG49" s="382"/>
      <c r="KH49" s="410"/>
      <c r="KI49" s="384"/>
      <c r="KJ49" s="3"/>
      <c r="KK49" s="382"/>
      <c r="KL49" s="410"/>
      <c r="KM49" s="384"/>
      <c r="KN49" s="3"/>
      <c r="KO49" s="382"/>
      <c r="KP49" s="410"/>
      <c r="KQ49" s="384"/>
      <c r="KR49" s="3"/>
      <c r="KS49" s="83"/>
      <c r="KT49" s="391"/>
      <c r="KU49" s="82"/>
    </row>
    <row r="50" spans="1:308" outlineLevel="1">
      <c r="A50" s="365"/>
      <c r="C50" s="363" t="s">
        <v>219</v>
      </c>
      <c r="D50"/>
      <c r="E50"/>
      <c r="F50"/>
      <c r="H50"/>
      <c r="AA50" s="3"/>
      <c r="AB50" s="395"/>
      <c r="AC50" s="405">
        <f>AC27/I27-1</f>
        <v>-2.119766825648961E-4</v>
      </c>
      <c r="AD50" s="396"/>
      <c r="AE50" s="3"/>
      <c r="AF50" s="395"/>
      <c r="AG50" s="405">
        <f>AG27/M27-1</f>
        <v>-2.070940735844895E-2</v>
      </c>
      <c r="AH50" s="396"/>
      <c r="AI50" s="3"/>
      <c r="AJ50" s="395"/>
      <c r="AK50" s="405">
        <f>AK27/Q27-1</f>
        <v>-4.8359425262706424E-2</v>
      </c>
      <c r="AL50" s="396"/>
      <c r="AM50" s="3"/>
      <c r="AN50" s="395"/>
      <c r="AO50" s="405">
        <f>AO27/U27-1</f>
        <v>-3.6222379174654429E-2</v>
      </c>
      <c r="AP50" s="396"/>
      <c r="AQ50" s="3"/>
      <c r="AR50" s="83"/>
      <c r="AS50" s="391">
        <f>AS27/Y27-1</f>
        <v>-2.6490066225165587E-2</v>
      </c>
      <c r="AT50" s="82"/>
      <c r="AU50" s="3"/>
      <c r="AV50" s="395"/>
      <c r="AW50" s="405">
        <f>AW27/AC27-1</f>
        <v>-1.3993427329587638E-2</v>
      </c>
      <c r="AX50" s="396"/>
      <c r="AY50" s="3"/>
      <c r="AZ50" s="395"/>
      <c r="BA50" s="405">
        <f>BA27/AG27-1</f>
        <v>-4.4881889763779492E-2</v>
      </c>
      <c r="BB50" s="396"/>
      <c r="BC50" s="3"/>
      <c r="BD50" s="395"/>
      <c r="BE50" s="405">
        <f>BE27/AK27-1</f>
        <v>1.1267605633802358E-3</v>
      </c>
      <c r="BF50" s="396"/>
      <c r="BG50" s="3"/>
      <c r="BH50" s="395"/>
      <c r="BI50" s="405">
        <f>BI27/AO27-1</f>
        <v>-5.4962311557788968E-2</v>
      </c>
      <c r="BJ50" s="396"/>
      <c r="BK50" s="3"/>
      <c r="BL50" s="83"/>
      <c r="BM50" s="391">
        <f>BM27/AS27-1</f>
        <v>-2.8462585034013554E-2</v>
      </c>
      <c r="BN50" s="82"/>
      <c r="BO50" s="3"/>
      <c r="BP50" s="395"/>
      <c r="BQ50" s="405">
        <f>BQ27/AW27-1</f>
        <v>-2.6556284270508601E-2</v>
      </c>
      <c r="BR50" s="396"/>
      <c r="BS50" s="3"/>
      <c r="BT50" s="395"/>
      <c r="BU50" s="405">
        <f>BU27/BA27-1</f>
        <v>2.5674243316452738E-2</v>
      </c>
      <c r="BV50" s="396"/>
      <c r="BW50" s="3"/>
      <c r="BX50" s="395"/>
      <c r="BY50" s="405">
        <f>BY27/BE27-1</f>
        <v>4.7158131682611071E-2</v>
      </c>
      <c r="BZ50" s="396"/>
      <c r="CA50" s="3"/>
      <c r="CB50" s="395"/>
      <c r="CC50" s="405">
        <f>CC27/BI27-1</f>
        <v>6.8128946493851705E-2</v>
      </c>
      <c r="CD50" s="396"/>
      <c r="CE50" s="3"/>
      <c r="CF50" s="83"/>
      <c r="CG50" s="391">
        <f>CG27/BM27-1</f>
        <v>2.8148106654716454E-2</v>
      </c>
      <c r="CH50" s="82"/>
      <c r="CI50" s="3"/>
      <c r="CJ50" s="395"/>
      <c r="CK50" s="405">
        <f>CK27/BQ27-1</f>
        <v>7.6209410205434036E-2</v>
      </c>
      <c r="CL50" s="396"/>
      <c r="CM50" s="3"/>
      <c r="CN50" s="395"/>
      <c r="CO50" s="405">
        <f>CO27/BU27-1</f>
        <v>6.4760592490527014E-2</v>
      </c>
      <c r="CP50" s="396"/>
      <c r="CQ50" s="3"/>
      <c r="CR50" s="395"/>
      <c r="CS50" s="405">
        <f>CS27/BY27-1</f>
        <v>4.492691315563202E-2</v>
      </c>
      <c r="CT50" s="396"/>
      <c r="CU50" s="3"/>
      <c r="CV50" s="395"/>
      <c r="CW50" s="405">
        <f>CW27/CC27-1</f>
        <v>4.9471064094586126E-2</v>
      </c>
      <c r="CX50" s="396"/>
      <c r="CY50" s="3"/>
      <c r="CZ50" s="83"/>
      <c r="DA50" s="391">
        <f>DA27/CG27-1</f>
        <v>5.8541502083957697E-2</v>
      </c>
      <c r="DB50" s="82"/>
      <c r="DC50" s="3"/>
      <c r="DD50" s="3"/>
      <c r="DE50" s="382"/>
      <c r="DF50" s="410">
        <f ca="1">DF27/CK27-1</f>
        <v>0</v>
      </c>
      <c r="DG50" s="384"/>
      <c r="DH50" s="3"/>
      <c r="DI50" s="382"/>
      <c r="DJ50" s="410"/>
      <c r="DK50" s="384"/>
      <c r="DL50" s="3"/>
      <c r="DM50" s="382"/>
      <c r="DN50" s="410"/>
      <c r="DO50" s="384"/>
      <c r="DP50" s="3"/>
      <c r="DQ50" s="382"/>
      <c r="DR50" s="410"/>
      <c r="DS50" s="384"/>
      <c r="DT50" s="3"/>
      <c r="DU50" s="83"/>
      <c r="DV50" s="391">
        <f ca="1">DV27/DA27-1</f>
        <v>1.0474265388597193E-2</v>
      </c>
      <c r="DW50" s="82"/>
      <c r="DY50" s="382"/>
      <c r="DZ50" s="410"/>
      <c r="EA50" s="384"/>
      <c r="EB50" s="3"/>
      <c r="EC50" s="382"/>
      <c r="ED50" s="410"/>
      <c r="EE50" s="384"/>
      <c r="EF50" s="3"/>
      <c r="EG50" s="382"/>
      <c r="EH50" s="410"/>
      <c r="EI50" s="384"/>
      <c r="EJ50" s="3"/>
      <c r="EK50" s="382"/>
      <c r="EL50" s="410"/>
      <c r="EM50" s="384"/>
      <c r="EN50" s="3"/>
      <c r="EO50" s="83"/>
      <c r="EP50" s="391">
        <f ca="1">EP27/DV27-1</f>
        <v>1.2969763740197537E-2</v>
      </c>
      <c r="EQ50" s="82"/>
      <c r="ES50" s="382"/>
      <c r="ET50" s="410"/>
      <c r="EU50" s="384"/>
      <c r="EV50" s="3"/>
      <c r="EW50" s="382"/>
      <c r="EX50" s="410"/>
      <c r="EY50" s="384"/>
      <c r="EZ50" s="3"/>
      <c r="FA50" s="382"/>
      <c r="FB50" s="410"/>
      <c r="FC50" s="384"/>
      <c r="FD50" s="3"/>
      <c r="FE50" s="382"/>
      <c r="FF50" s="410"/>
      <c r="FG50" s="384"/>
      <c r="FH50" s="3"/>
      <c r="FI50" s="83"/>
      <c r="FJ50" s="391">
        <f ca="1">FJ27/EP27-1</f>
        <v>1.5314468941897585E-2</v>
      </c>
      <c r="FK50" s="82"/>
      <c r="FM50" s="382"/>
      <c r="FN50" s="410"/>
      <c r="FO50" s="384"/>
      <c r="FP50" s="3"/>
      <c r="FQ50" s="382"/>
      <c r="FR50" s="410"/>
      <c r="FS50" s="384"/>
      <c r="FT50" s="3"/>
      <c r="FU50" s="382"/>
      <c r="FV50" s="410"/>
      <c r="FW50" s="384"/>
      <c r="FX50" s="3"/>
      <c r="FY50" s="382"/>
      <c r="FZ50" s="410"/>
      <c r="GA50" s="384"/>
      <c r="GB50" s="3"/>
      <c r="GC50" s="83"/>
      <c r="GD50" s="391"/>
      <c r="GE50" s="82"/>
      <c r="GG50" s="382"/>
      <c r="GH50" s="410"/>
      <c r="GI50" s="384"/>
      <c r="GJ50" s="3"/>
      <c r="GK50" s="382"/>
      <c r="GL50" s="410"/>
      <c r="GM50" s="384"/>
      <c r="GN50" s="3"/>
      <c r="GO50" s="382"/>
      <c r="GP50" s="410"/>
      <c r="GQ50" s="384"/>
      <c r="GR50" s="3"/>
      <c r="GS50" s="382"/>
      <c r="GT50" s="410"/>
      <c r="GU50" s="384"/>
      <c r="GV50" s="3"/>
      <c r="GW50" s="83"/>
      <c r="GX50" s="391"/>
      <c r="GY50" s="82"/>
      <c r="HA50" s="382"/>
      <c r="HB50" s="410"/>
      <c r="HC50" s="384"/>
      <c r="HD50" s="3"/>
      <c r="HE50" s="382"/>
      <c r="HF50" s="410"/>
      <c r="HG50" s="384"/>
      <c r="HH50" s="3"/>
      <c r="HI50" s="382"/>
      <c r="HJ50" s="410"/>
      <c r="HK50" s="384"/>
      <c r="HL50" s="3"/>
      <c r="HM50" s="382"/>
      <c r="HN50" s="410"/>
      <c r="HO50" s="384"/>
      <c r="HP50" s="3"/>
      <c r="HQ50" s="83"/>
      <c r="HR50" s="391"/>
      <c r="HS50" s="82"/>
      <c r="HU50" s="382"/>
      <c r="HV50" s="410"/>
      <c r="HW50" s="384"/>
      <c r="HX50" s="3"/>
      <c r="HY50" s="382"/>
      <c r="HZ50" s="410"/>
      <c r="IA50" s="384"/>
      <c r="IB50" s="3"/>
      <c r="IC50" s="382"/>
      <c r="ID50" s="410"/>
      <c r="IE50" s="384"/>
      <c r="IF50" s="3"/>
      <c r="IG50" s="382"/>
      <c r="IH50" s="410"/>
      <c r="II50" s="384"/>
      <c r="IJ50" s="3"/>
      <c r="IK50" s="83"/>
      <c r="IL50" s="391"/>
      <c r="IM50" s="82"/>
      <c r="IO50" s="382"/>
      <c r="IP50" s="410"/>
      <c r="IQ50" s="384"/>
      <c r="IR50" s="3"/>
      <c r="IS50" s="382"/>
      <c r="IT50" s="410"/>
      <c r="IU50" s="384"/>
      <c r="IV50" s="3"/>
      <c r="IW50" s="382"/>
      <c r="IX50" s="410"/>
      <c r="IY50" s="384"/>
      <c r="IZ50" s="3"/>
      <c r="JA50" s="382"/>
      <c r="JB50" s="410"/>
      <c r="JC50" s="384"/>
      <c r="JD50" s="3"/>
      <c r="JE50" s="83"/>
      <c r="JF50" s="391"/>
      <c r="JG50" s="82"/>
      <c r="JI50" s="382"/>
      <c r="JJ50" s="410"/>
      <c r="JK50" s="384"/>
      <c r="JL50" s="3"/>
      <c r="JM50" s="382"/>
      <c r="JN50" s="410"/>
      <c r="JO50" s="384"/>
      <c r="JP50" s="3"/>
      <c r="JQ50" s="382"/>
      <c r="JR50" s="410"/>
      <c r="JS50" s="384"/>
      <c r="JT50" s="3"/>
      <c r="JU50" s="382"/>
      <c r="JV50" s="410"/>
      <c r="JW50" s="384"/>
      <c r="JX50" s="3"/>
      <c r="JY50" s="83"/>
      <c r="JZ50" s="391"/>
      <c r="KA50" s="82"/>
      <c r="KC50" s="382"/>
      <c r="KD50" s="410"/>
      <c r="KE50" s="384"/>
      <c r="KF50" s="3"/>
      <c r="KG50" s="382"/>
      <c r="KH50" s="410"/>
      <c r="KI50" s="384"/>
      <c r="KJ50" s="3"/>
      <c r="KK50" s="382"/>
      <c r="KL50" s="410"/>
      <c r="KM50" s="384"/>
      <c r="KN50" s="3"/>
      <c r="KO50" s="382"/>
      <c r="KP50" s="410"/>
      <c r="KQ50" s="384"/>
      <c r="KR50" s="3"/>
      <c r="KS50" s="83"/>
      <c r="KT50" s="391"/>
      <c r="KU50" s="82"/>
    </row>
    <row r="51" spans="1:308" outlineLevel="1">
      <c r="A51" s="365"/>
      <c r="C51" s="575" t="s">
        <v>220</v>
      </c>
      <c r="D51"/>
      <c r="E51"/>
      <c r="F51"/>
      <c r="H51"/>
      <c r="AA51" s="3"/>
      <c r="AB51" s="395"/>
      <c r="AC51" s="405">
        <f>AC28/I28-1</f>
        <v>9.9644128113878239E-3</v>
      </c>
      <c r="AD51" s="396"/>
      <c r="AE51" s="3"/>
      <c r="AF51" s="395"/>
      <c r="AG51" s="405">
        <f>AG28/M28-1</f>
        <v>3.0090972708187502E-2</v>
      </c>
      <c r="AH51" s="396"/>
      <c r="AI51" s="3"/>
      <c r="AJ51" s="395"/>
      <c r="AK51" s="405">
        <f>AK28/Q28-1</f>
        <v>0.11170401992173606</v>
      </c>
      <c r="AL51" s="396"/>
      <c r="AM51" s="3"/>
      <c r="AN51" s="395"/>
      <c r="AO51" s="405">
        <f>AO28/U28-1</f>
        <v>5.2523874488403788E-2</v>
      </c>
      <c r="AP51" s="396"/>
      <c r="AQ51" s="3"/>
      <c r="AR51" s="83"/>
      <c r="AS51" s="391">
        <f>AS28/Y28-1</f>
        <v>5.1003417754797997E-2</v>
      </c>
      <c r="AT51" s="82"/>
      <c r="AU51" s="3"/>
      <c r="AV51" s="395"/>
      <c r="AW51" s="405">
        <f>AW28/AC28-1</f>
        <v>7.47004933051445E-2</v>
      </c>
      <c r="AX51" s="396"/>
      <c r="AY51" s="3"/>
      <c r="AZ51" s="395"/>
      <c r="BA51" s="405">
        <f>BA28/AG28-1</f>
        <v>4.9252717391304435E-2</v>
      </c>
      <c r="BB51" s="396"/>
      <c r="BC51" s="3"/>
      <c r="BD51" s="395"/>
      <c r="BE51" s="405">
        <f>BE28/AK28-1</f>
        <v>-2.2399999999999975E-2</v>
      </c>
      <c r="BF51" s="396"/>
      <c r="BG51" s="3"/>
      <c r="BH51" s="395"/>
      <c r="BI51" s="405">
        <f>BI28/AO28-1</f>
        <v>6.480881399870464E-3</v>
      </c>
      <c r="BJ51" s="396"/>
      <c r="BK51" s="3"/>
      <c r="BL51" s="83"/>
      <c r="BM51" s="391">
        <f>BM28/AS28-1</f>
        <v>2.5598265654965369E-2</v>
      </c>
      <c r="BN51" s="82"/>
      <c r="BO51" s="3"/>
      <c r="BP51" s="395"/>
      <c r="BQ51" s="405">
        <f>BQ28/AW28-1</f>
        <v>1.0491803278688483E-2</v>
      </c>
      <c r="BR51" s="396"/>
      <c r="BS51" s="3"/>
      <c r="BT51" s="395"/>
      <c r="BU51" s="405">
        <f>BU28/BA28-1</f>
        <v>2.8811913240530895E-2</v>
      </c>
      <c r="BV51" s="396"/>
      <c r="BW51" s="3"/>
      <c r="BX51" s="395"/>
      <c r="BY51" s="405">
        <f>BY28/BE28-1</f>
        <v>3.4042553191489411E-2</v>
      </c>
      <c r="BZ51" s="396"/>
      <c r="CA51" s="3"/>
      <c r="CB51" s="395"/>
      <c r="CC51" s="405">
        <f>CC28/BI28-1</f>
        <v>3.0907920154539692E-2</v>
      </c>
      <c r="CD51" s="396"/>
      <c r="CE51" s="3"/>
      <c r="CF51" s="83"/>
      <c r="CG51" s="391">
        <f>CG28/BM28-1</f>
        <v>2.6097560975609779E-2</v>
      </c>
      <c r="CH51" s="82"/>
      <c r="CI51" s="3"/>
      <c r="CJ51" s="395"/>
      <c r="CK51" s="405">
        <f>CK28/BQ28-1</f>
        <v>2.5632706035042085E-2</v>
      </c>
      <c r="CL51" s="396"/>
      <c r="CM51" s="3"/>
      <c r="CN51" s="395"/>
      <c r="CO51" s="405">
        <f>CO28/BU28-1</f>
        <v>-1.5733165512901159E-3</v>
      </c>
      <c r="CP51" s="396"/>
      <c r="CQ51" s="3"/>
      <c r="CR51" s="395"/>
      <c r="CS51" s="405">
        <f>CS28/BY28-1</f>
        <v>2.4374802152580033E-2</v>
      </c>
      <c r="CT51" s="396"/>
      <c r="CU51" s="3"/>
      <c r="CV51" s="395"/>
      <c r="CW51" s="405">
        <f>CW28/CC28-1</f>
        <v>3.3104309806371024E-2</v>
      </c>
      <c r="CX51" s="396"/>
      <c r="CY51" s="3"/>
      <c r="CZ51" s="83"/>
      <c r="DA51" s="391">
        <f>DA28/CG28-1</f>
        <v>2.0362887251406336E-2</v>
      </c>
      <c r="DB51" s="82"/>
      <c r="DC51" s="3"/>
      <c r="DD51" s="3"/>
      <c r="DE51" s="382"/>
      <c r="DF51" s="410">
        <f>DF28/CK28-1</f>
        <v>0</v>
      </c>
      <c r="DG51" s="384"/>
      <c r="DH51" s="3"/>
      <c r="DI51" s="382"/>
      <c r="DJ51" s="410">
        <f>IF('Integrated Financial Statements'!$A$8=1,DJ145,IF('Integrated Financial Statements'!$A$8=2,DJ167,IF('Integrated Financial Statements'!$A$8=3,DJ189,"Check Case")))</f>
        <v>0.02</v>
      </c>
      <c r="DK51" s="384"/>
      <c r="DL51" s="3"/>
      <c r="DM51" s="382"/>
      <c r="DN51" s="410">
        <f>IF('Integrated Financial Statements'!$A$8=1,DN145,IF('Integrated Financial Statements'!$A$8=2,DN167,IF('Integrated Financial Statements'!$A$8=3,DN189,"Check Case")))</f>
        <v>0.01</v>
      </c>
      <c r="DO51" s="384"/>
      <c r="DP51" s="3"/>
      <c r="DQ51" s="382"/>
      <c r="DR51" s="410">
        <f>IF('Integrated Financial Statements'!$A$8=1,DR145,IF('Integrated Financial Statements'!$A$8=2,DR167,IF('Integrated Financial Statements'!$A$8=3,DR189,"Check Case")))</f>
        <v>0.03</v>
      </c>
      <c r="DS51" s="384"/>
      <c r="DT51" s="3"/>
      <c r="DU51" s="83"/>
      <c r="DV51" s="391">
        <f>DV28/DA28-1</f>
        <v>1.5146761919552665E-2</v>
      </c>
      <c r="DW51" s="82"/>
      <c r="DY51" s="382"/>
      <c r="DZ51" s="410">
        <f>IF('Integrated Financial Statements'!$A$8=1,DZ145,IF('Integrated Financial Statements'!$A$8=2,DZ167,IF('Integrated Financial Statements'!$A$8=3,DZ189,"Check Case")))</f>
        <v>0.03</v>
      </c>
      <c r="EA51" s="384"/>
      <c r="EB51" s="3"/>
      <c r="EC51" s="382"/>
      <c r="ED51" s="410">
        <f>IF('Integrated Financial Statements'!$A$8=1,ED145,IF('Integrated Financial Statements'!$A$8=2,ED167,IF('Integrated Financial Statements'!$A$8=3,ED189,"Check Case")))</f>
        <v>0.03</v>
      </c>
      <c r="EE51" s="384"/>
      <c r="EF51" s="3"/>
      <c r="EG51" s="382"/>
      <c r="EH51" s="410">
        <f>IF('Integrated Financial Statements'!$A$8=1,EH145,IF('Integrated Financial Statements'!$A$8=2,EH167,IF('Integrated Financial Statements'!$A$8=3,EH189,"Check Case")))</f>
        <v>0.03</v>
      </c>
      <c r="EI51" s="384"/>
      <c r="EJ51" s="3"/>
      <c r="EK51" s="382"/>
      <c r="EL51" s="410">
        <f>IF('Integrated Financial Statements'!$A$8=1,EL145,IF('Integrated Financial Statements'!$A$8=2,EL167,IF('Integrated Financial Statements'!$A$8=3,EL189,"Check Case")))</f>
        <v>0.03</v>
      </c>
      <c r="EM51" s="384"/>
      <c r="EN51" s="3"/>
      <c r="EO51" s="83"/>
      <c r="EP51" s="391">
        <f>EP28/DV28-1</f>
        <v>3.0000000000000027E-2</v>
      </c>
      <c r="EQ51" s="82"/>
      <c r="ES51" s="382"/>
      <c r="ET51" s="410">
        <f>IF('Integrated Financial Statements'!$A$8=1,ET145,IF('Integrated Financial Statements'!$A$8=2,ET167,IF('Integrated Financial Statements'!$A$8=3,ET189,"Check Case")))</f>
        <v>0.03</v>
      </c>
      <c r="EU51" s="384"/>
      <c r="EV51" s="3"/>
      <c r="EW51" s="382"/>
      <c r="EX51" s="410">
        <f>IF('Integrated Financial Statements'!$A$8=1,EX145,IF('Integrated Financial Statements'!$A$8=2,EX167,IF('Integrated Financial Statements'!$A$8=3,EX189,"Check Case")))</f>
        <v>0.03</v>
      </c>
      <c r="EY51" s="384"/>
      <c r="EZ51" s="3"/>
      <c r="FA51" s="382"/>
      <c r="FB51" s="410">
        <f>IF('Integrated Financial Statements'!$A$8=1,FB145,IF('Integrated Financial Statements'!$A$8=2,FB167,IF('Integrated Financial Statements'!$A$8=3,FB189,"Check Case")))</f>
        <v>0.03</v>
      </c>
      <c r="FC51" s="384"/>
      <c r="FD51" s="3"/>
      <c r="FE51" s="382"/>
      <c r="FF51" s="410">
        <f>IF('Integrated Financial Statements'!$A$8=1,FF145,IF('Integrated Financial Statements'!$A$8=2,FF167,IF('Integrated Financial Statements'!$A$8=3,FF189,"Check Case")))</f>
        <v>0.03</v>
      </c>
      <c r="FG51" s="384"/>
      <c r="FH51" s="3"/>
      <c r="FI51" s="83"/>
      <c r="FJ51" s="391">
        <f>FJ28/EP28-1</f>
        <v>3.0000000000000027E-2</v>
      </c>
      <c r="FK51" s="82"/>
      <c r="FM51" s="382"/>
      <c r="FN51" s="410"/>
      <c r="FO51" s="384"/>
      <c r="FP51" s="3"/>
      <c r="FQ51" s="382"/>
      <c r="FR51" s="410"/>
      <c r="FS51" s="384"/>
      <c r="FT51" s="3"/>
      <c r="FU51" s="382"/>
      <c r="FV51" s="410"/>
      <c r="FW51" s="384"/>
      <c r="FX51" s="3"/>
      <c r="FY51" s="382"/>
      <c r="FZ51" s="410"/>
      <c r="GA51" s="384"/>
      <c r="GB51" s="3"/>
      <c r="GC51" s="83"/>
      <c r="GD51" s="391">
        <f>IF('Integrated Financial Statements'!$A$8=1,GD145,IF('Integrated Financial Statements'!$A$8=2,GD167,IF('Integrated Financial Statements'!$A$8=3,GD189,"Check Case")))</f>
        <v>0.03</v>
      </c>
      <c r="GE51" s="82"/>
      <c r="GG51" s="382"/>
      <c r="GH51" s="410"/>
      <c r="GI51" s="384"/>
      <c r="GJ51" s="3"/>
      <c r="GK51" s="382"/>
      <c r="GL51" s="410"/>
      <c r="GM51" s="384"/>
      <c r="GN51" s="3"/>
      <c r="GO51" s="382"/>
      <c r="GP51" s="410"/>
      <c r="GQ51" s="384"/>
      <c r="GR51" s="3"/>
      <c r="GS51" s="382"/>
      <c r="GT51" s="410"/>
      <c r="GU51" s="384"/>
      <c r="GV51" s="3"/>
      <c r="GW51" s="83"/>
      <c r="GX51" s="391">
        <f>IF('Integrated Financial Statements'!$A$8=1,GX145,IF('Integrated Financial Statements'!$A$8=2,GX167,IF('Integrated Financial Statements'!$A$8=3,GX189,"Check Case")))</f>
        <v>0.04</v>
      </c>
      <c r="GY51" s="82"/>
      <c r="HA51" s="382"/>
      <c r="HB51" s="410"/>
      <c r="HC51" s="384"/>
      <c r="HD51" s="3"/>
      <c r="HE51" s="382"/>
      <c r="HF51" s="410"/>
      <c r="HG51" s="384"/>
      <c r="HH51" s="3"/>
      <c r="HI51" s="382"/>
      <c r="HJ51" s="410"/>
      <c r="HK51" s="384"/>
      <c r="HL51" s="3"/>
      <c r="HM51" s="382"/>
      <c r="HN51" s="410"/>
      <c r="HO51" s="384"/>
      <c r="HP51" s="3"/>
      <c r="HQ51" s="83"/>
      <c r="HR51" s="391">
        <f>IF('Integrated Financial Statements'!$A$8=1,HR145,IF('Integrated Financial Statements'!$A$8=2,HR167,IF('Integrated Financial Statements'!$A$8=3,HR189,"Check Case")))</f>
        <v>0.04</v>
      </c>
      <c r="HS51" s="82"/>
      <c r="HU51" s="382"/>
      <c r="HV51" s="410"/>
      <c r="HW51" s="384"/>
      <c r="HX51" s="3"/>
      <c r="HY51" s="382"/>
      <c r="HZ51" s="410"/>
      <c r="IA51" s="384"/>
      <c r="IB51" s="3"/>
      <c r="IC51" s="382"/>
      <c r="ID51" s="410"/>
      <c r="IE51" s="384"/>
      <c r="IF51" s="3"/>
      <c r="IG51" s="382"/>
      <c r="IH51" s="410"/>
      <c r="II51" s="384"/>
      <c r="IJ51" s="3"/>
      <c r="IK51" s="83"/>
      <c r="IL51" s="391">
        <f>IF('Integrated Financial Statements'!$A$8=1,IL145,IF('Integrated Financial Statements'!$A$8=2,IL167,IF('Integrated Financial Statements'!$A$8=3,IL189,"Check Case")))</f>
        <v>0.04</v>
      </c>
      <c r="IM51" s="82"/>
      <c r="IO51" s="382"/>
      <c r="IP51" s="410"/>
      <c r="IQ51" s="384"/>
      <c r="IR51" s="3"/>
      <c r="IS51" s="382"/>
      <c r="IT51" s="410"/>
      <c r="IU51" s="384"/>
      <c r="IV51" s="3"/>
      <c r="IW51" s="382"/>
      <c r="IX51" s="410"/>
      <c r="IY51" s="384"/>
      <c r="IZ51" s="3"/>
      <c r="JA51" s="382"/>
      <c r="JB51" s="410"/>
      <c r="JC51" s="384"/>
      <c r="JD51" s="3"/>
      <c r="JE51" s="83"/>
      <c r="JF51" s="391">
        <f>IF('Integrated Financial Statements'!$A$8=1,JF145,IF('Integrated Financial Statements'!$A$8=2,JF167,IF('Integrated Financial Statements'!$A$8=3,JF189,"Check Case")))</f>
        <v>0.04</v>
      </c>
      <c r="JG51" s="82"/>
      <c r="JI51" s="382"/>
      <c r="JJ51" s="410"/>
      <c r="JK51" s="384"/>
      <c r="JL51" s="3"/>
      <c r="JM51" s="382"/>
      <c r="JN51" s="410"/>
      <c r="JO51" s="384"/>
      <c r="JP51" s="3"/>
      <c r="JQ51" s="382"/>
      <c r="JR51" s="410"/>
      <c r="JS51" s="384"/>
      <c r="JT51" s="3"/>
      <c r="JU51" s="382"/>
      <c r="JV51" s="410"/>
      <c r="JW51" s="384"/>
      <c r="JX51" s="3"/>
      <c r="JY51" s="83"/>
      <c r="JZ51" s="391">
        <f>IF('Integrated Financial Statements'!$A$8=1,JZ145,IF('Integrated Financial Statements'!$A$8=2,JZ167,IF('Integrated Financial Statements'!$A$8=3,JZ189,"Check Case")))</f>
        <v>0.03</v>
      </c>
      <c r="KA51" s="82"/>
      <c r="KC51" s="382"/>
      <c r="KD51" s="410"/>
      <c r="KE51" s="384"/>
      <c r="KF51" s="3"/>
      <c r="KG51" s="382"/>
      <c r="KH51" s="410"/>
      <c r="KI51" s="384"/>
      <c r="KJ51" s="3"/>
      <c r="KK51" s="382"/>
      <c r="KL51" s="410"/>
      <c r="KM51" s="384"/>
      <c r="KN51" s="3"/>
      <c r="KO51" s="382"/>
      <c r="KP51" s="410"/>
      <c r="KQ51" s="384"/>
      <c r="KR51" s="3"/>
      <c r="KS51" s="83"/>
      <c r="KT51" s="391">
        <f>IF('Integrated Financial Statements'!$A$8=1,KT145,IF('Integrated Financial Statements'!$A$8=2,KT167,IF('Integrated Financial Statements'!$A$8=3,KT189,"Check Case")))</f>
        <v>0.03</v>
      </c>
      <c r="KU51" s="82"/>
    </row>
    <row r="52" spans="1:308" outlineLevel="1">
      <c r="A52" s="365"/>
      <c r="C52"/>
      <c r="D52" s="575" t="s">
        <v>221</v>
      </c>
      <c r="E52"/>
      <c r="F52"/>
      <c r="H52"/>
      <c r="AA52" s="3"/>
      <c r="AB52" s="395"/>
      <c r="AC52" s="405">
        <f>AC30/I30-1</f>
        <v>2.1233156390363384E-3</v>
      </c>
      <c r="AD52" s="396"/>
      <c r="AE52" s="3"/>
      <c r="AF52" s="395"/>
      <c r="AG52" s="405">
        <f>AG30/M30-1</f>
        <v>-8.5455764075067497E-3</v>
      </c>
      <c r="AH52" s="396"/>
      <c r="AI52" s="3"/>
      <c r="AJ52" s="395"/>
      <c r="AK52" s="405">
        <f>AK30/Q30-1</f>
        <v>-1.1287797643569242E-2</v>
      </c>
      <c r="AL52" s="396"/>
      <c r="AM52" s="3"/>
      <c r="AN52" s="395"/>
      <c r="AO52" s="405">
        <f>AO30/U30-1</f>
        <v>-1.5962002647356588E-2</v>
      </c>
      <c r="AP52" s="396"/>
      <c r="AQ52" s="3"/>
      <c r="AR52" s="83"/>
      <c r="AS52" s="391">
        <f>AS30/Y30-1</f>
        <v>-8.5026748845630218E-3</v>
      </c>
      <c r="AT52" s="82"/>
      <c r="AU52" s="3"/>
      <c r="AV52" s="395"/>
      <c r="AW52" s="405">
        <f>AW30/AC30-1</f>
        <v>6.5194360687801378E-3</v>
      </c>
      <c r="AX52" s="396"/>
      <c r="AY52" s="3"/>
      <c r="AZ52" s="395"/>
      <c r="BA52" s="405">
        <f>BA30/AG30-1</f>
        <v>-2.1463579516646902E-2</v>
      </c>
      <c r="BB52" s="396"/>
      <c r="BC52" s="3"/>
      <c r="BD52" s="395"/>
      <c r="BE52" s="405">
        <f>BE30/AK30-1</f>
        <v>-5.0000000000000044E-3</v>
      </c>
      <c r="BF52" s="396"/>
      <c r="BG52" s="3"/>
      <c r="BH52" s="395"/>
      <c r="BI52" s="405">
        <f>BI30/AO30-1</f>
        <v>-3.995885424909007E-2</v>
      </c>
      <c r="BJ52" s="396"/>
      <c r="BK52" s="3"/>
      <c r="BL52" s="83"/>
      <c r="BM52" s="391">
        <f>BM30/AS30-1</f>
        <v>-1.5161151344808443E-2</v>
      </c>
      <c r="BN52" s="82"/>
      <c r="BO52" s="3"/>
      <c r="BP52" s="395"/>
      <c r="BQ52" s="405">
        <f>BQ30/AW30-1</f>
        <v>-1.7407497368634117E-2</v>
      </c>
      <c r="BR52" s="396"/>
      <c r="BS52" s="3"/>
      <c r="BT52" s="395"/>
      <c r="BU52" s="405">
        <f>BU30/BA30-1</f>
        <v>2.6511226252158959E-2</v>
      </c>
      <c r="BV52" s="396"/>
      <c r="BW52" s="3"/>
      <c r="BX52" s="395"/>
      <c r="BY52" s="405">
        <f>BY30/BE30-1</f>
        <v>4.3802345058626457E-2</v>
      </c>
      <c r="BZ52" s="396"/>
      <c r="CA52" s="3"/>
      <c r="CB52" s="395"/>
      <c r="CC52" s="405">
        <f>CC30/BI30-1</f>
        <v>5.8600511003049638E-2</v>
      </c>
      <c r="CD52" s="396"/>
      <c r="CE52" s="3"/>
      <c r="CF52" s="83"/>
      <c r="CG52" s="391">
        <f>CG30/BM30-1</f>
        <v>2.7622698108491051E-2</v>
      </c>
      <c r="CH52" s="82"/>
      <c r="CI52" s="3"/>
      <c r="CJ52" s="395"/>
      <c r="CK52" s="405">
        <f>CK30/BQ30-1</f>
        <v>6.3365194462755348E-2</v>
      </c>
      <c r="CL52" s="396"/>
      <c r="CM52" s="3"/>
      <c r="CN52" s="395"/>
      <c r="CO52" s="405">
        <f>CO30/BU30-1</f>
        <v>4.7026163035248647E-2</v>
      </c>
      <c r="CP52" s="396"/>
      <c r="CQ52" s="3"/>
      <c r="CR52" s="395"/>
      <c r="CS52" s="405">
        <f>CS30/BY30-1</f>
        <v>3.9717563989408733E-2</v>
      </c>
      <c r="CT52" s="396"/>
      <c r="CU52" s="3"/>
      <c r="CV52" s="395"/>
      <c r="CW52" s="405">
        <f>CW30/CC30-1</f>
        <v>4.5390843973839967E-2</v>
      </c>
      <c r="CX52" s="396"/>
      <c r="CY52" s="3"/>
      <c r="CZ52" s="83"/>
      <c r="DA52" s="391">
        <f>DA30/CG30-1</f>
        <v>4.8773565781471628E-2</v>
      </c>
      <c r="DB52" s="82"/>
      <c r="DC52" s="3"/>
      <c r="DD52" s="3"/>
      <c r="DE52" s="382"/>
      <c r="DF52" s="410">
        <f>DF30/CK30-1</f>
        <v>0</v>
      </c>
      <c r="DG52" s="384"/>
      <c r="DH52" s="3"/>
      <c r="DI52" s="382"/>
      <c r="DJ52" s="410"/>
      <c r="DK52" s="384"/>
      <c r="DL52" s="3"/>
      <c r="DM52" s="382"/>
      <c r="DN52" s="410"/>
      <c r="DO52" s="384"/>
      <c r="DP52" s="3"/>
      <c r="DQ52" s="382"/>
      <c r="DR52" s="410"/>
      <c r="DS52" s="384"/>
      <c r="DT52" s="3"/>
      <c r="DU52" s="83"/>
      <c r="DV52" s="391">
        <f ca="1">DV30/DA30-1</f>
        <v>1.4238035496948465E-2</v>
      </c>
      <c r="DW52" s="82"/>
      <c r="DY52" s="382"/>
      <c r="DZ52" s="410"/>
      <c r="EA52" s="384"/>
      <c r="EB52" s="3"/>
      <c r="EC52" s="382"/>
      <c r="ED52" s="410"/>
      <c r="EE52" s="384"/>
      <c r="EF52" s="3"/>
      <c r="EG52" s="382"/>
      <c r="EH52" s="410"/>
      <c r="EI52" s="384"/>
      <c r="EJ52" s="3"/>
      <c r="EK52" s="382"/>
      <c r="EL52" s="410"/>
      <c r="EM52" s="384"/>
      <c r="EN52" s="3"/>
      <c r="EO52" s="83"/>
      <c r="EP52" s="391">
        <f ca="1">EP30/DV30-1</f>
        <v>2.5135007839657053E-2</v>
      </c>
      <c r="EQ52" s="82"/>
      <c r="ES52" s="382"/>
      <c r="ET52" s="410"/>
      <c r="EU52" s="384"/>
      <c r="EV52" s="3"/>
      <c r="EW52" s="382"/>
      <c r="EX52" s="410"/>
      <c r="EY52" s="384"/>
      <c r="EZ52" s="3"/>
      <c r="FA52" s="382"/>
      <c r="FB52" s="410"/>
      <c r="FC52" s="384"/>
      <c r="FD52" s="3"/>
      <c r="FE52" s="382"/>
      <c r="FF52" s="410"/>
      <c r="FG52" s="384"/>
      <c r="FH52" s="3"/>
      <c r="FI52" s="83"/>
      <c r="FJ52" s="391">
        <f ca="1">FJ30/EP30-1</f>
        <v>2.97536867252024E-2</v>
      </c>
      <c r="FK52" s="82"/>
      <c r="FM52" s="382"/>
      <c r="FN52" s="410"/>
      <c r="FO52" s="384"/>
      <c r="FP52" s="3"/>
      <c r="FQ52" s="382"/>
      <c r="FR52" s="410"/>
      <c r="FS52" s="384"/>
      <c r="FT52" s="3"/>
      <c r="FU52" s="382"/>
      <c r="FV52" s="410"/>
      <c r="FW52" s="384"/>
      <c r="FX52" s="3"/>
      <c r="FY52" s="382"/>
      <c r="FZ52" s="410"/>
      <c r="GA52" s="384"/>
      <c r="GB52" s="3"/>
      <c r="GC52" s="83"/>
      <c r="GD52" s="391"/>
      <c r="GE52" s="82"/>
      <c r="GG52" s="382"/>
      <c r="GH52" s="410"/>
      <c r="GI52" s="384"/>
      <c r="GJ52" s="3"/>
      <c r="GK52" s="382"/>
      <c r="GL52" s="410"/>
      <c r="GM52" s="384"/>
      <c r="GN52" s="3"/>
      <c r="GO52" s="382"/>
      <c r="GP52" s="410"/>
      <c r="GQ52" s="384"/>
      <c r="GR52" s="3"/>
      <c r="GS52" s="382"/>
      <c r="GT52" s="410"/>
      <c r="GU52" s="384"/>
      <c r="GV52" s="3"/>
      <c r="GW52" s="83"/>
      <c r="GX52" s="391"/>
      <c r="GY52" s="82"/>
      <c r="HA52" s="382"/>
      <c r="HB52" s="410"/>
      <c r="HC52" s="384"/>
      <c r="HD52" s="3"/>
      <c r="HE52" s="382"/>
      <c r="HF52" s="410"/>
      <c r="HG52" s="384"/>
      <c r="HH52" s="3"/>
      <c r="HI52" s="382"/>
      <c r="HJ52" s="410"/>
      <c r="HK52" s="384"/>
      <c r="HL52" s="3"/>
      <c r="HM52" s="382"/>
      <c r="HN52" s="410"/>
      <c r="HO52" s="384"/>
      <c r="HP52" s="3"/>
      <c r="HQ52" s="83"/>
      <c r="HR52" s="391"/>
      <c r="HS52" s="82"/>
      <c r="HU52" s="382"/>
      <c r="HV52" s="410"/>
      <c r="HW52" s="384"/>
      <c r="HX52" s="3"/>
      <c r="HY52" s="382"/>
      <c r="HZ52" s="410"/>
      <c r="IA52" s="384"/>
      <c r="IB52" s="3"/>
      <c r="IC52" s="382"/>
      <c r="ID52" s="410"/>
      <c r="IE52" s="384"/>
      <c r="IF52" s="3"/>
      <c r="IG52" s="382"/>
      <c r="IH52" s="410"/>
      <c r="II52" s="384"/>
      <c r="IJ52" s="3"/>
      <c r="IK52" s="83"/>
      <c r="IL52" s="391"/>
      <c r="IM52" s="82"/>
      <c r="IO52" s="382"/>
      <c r="IP52" s="410"/>
      <c r="IQ52" s="384"/>
      <c r="IR52" s="3"/>
      <c r="IS52" s="382"/>
      <c r="IT52" s="410"/>
      <c r="IU52" s="384"/>
      <c r="IV52" s="3"/>
      <c r="IW52" s="382"/>
      <c r="IX52" s="410"/>
      <c r="IY52" s="384"/>
      <c r="IZ52" s="3"/>
      <c r="JA52" s="382"/>
      <c r="JB52" s="410"/>
      <c r="JC52" s="384"/>
      <c r="JD52" s="3"/>
      <c r="JE52" s="83"/>
      <c r="JF52" s="391"/>
      <c r="JG52" s="82"/>
      <c r="JI52" s="382"/>
      <c r="JJ52" s="410"/>
      <c r="JK52" s="384"/>
      <c r="JL52" s="3"/>
      <c r="JM52" s="382"/>
      <c r="JN52" s="410"/>
      <c r="JO52" s="384"/>
      <c r="JP52" s="3"/>
      <c r="JQ52" s="382"/>
      <c r="JR52" s="410"/>
      <c r="JS52" s="384"/>
      <c r="JT52" s="3"/>
      <c r="JU52" s="382"/>
      <c r="JV52" s="410"/>
      <c r="JW52" s="384"/>
      <c r="JX52" s="3"/>
      <c r="JY52" s="83"/>
      <c r="JZ52" s="391"/>
      <c r="KA52" s="82"/>
      <c r="KC52" s="382"/>
      <c r="KD52" s="410"/>
      <c r="KE52" s="384"/>
      <c r="KF52" s="3"/>
      <c r="KG52" s="382"/>
      <c r="KH52" s="410"/>
      <c r="KI52" s="384"/>
      <c r="KJ52" s="3"/>
      <c r="KK52" s="382"/>
      <c r="KL52" s="410"/>
      <c r="KM52" s="384"/>
      <c r="KN52" s="3"/>
      <c r="KO52" s="382"/>
      <c r="KP52" s="410"/>
      <c r="KQ52" s="384"/>
      <c r="KR52" s="3"/>
      <c r="KS52" s="83"/>
      <c r="KT52" s="391"/>
      <c r="KU52" s="82"/>
    </row>
    <row r="53" spans="1:308" outlineLevel="1">
      <c r="A53" s="363"/>
      <c r="B53"/>
      <c r="C53"/>
      <c r="D53"/>
      <c r="E53"/>
      <c r="F53"/>
      <c r="H53"/>
      <c r="AB53" s="402"/>
      <c r="AC53" s="407"/>
      <c r="AD53" s="403"/>
      <c r="AF53" s="402"/>
      <c r="AG53" s="407"/>
      <c r="AH53" s="403"/>
      <c r="AJ53" s="402"/>
      <c r="AK53" s="407"/>
      <c r="AL53" s="403"/>
      <c r="AN53" s="402"/>
      <c r="AO53" s="407"/>
      <c r="AP53" s="403"/>
      <c r="AR53" s="38"/>
      <c r="AS53" s="460"/>
      <c r="AT53" s="41"/>
      <c r="AV53" s="402"/>
      <c r="AW53" s="407"/>
      <c r="AX53" s="403"/>
      <c r="AZ53" s="402"/>
      <c r="BA53" s="407"/>
      <c r="BB53" s="403"/>
      <c r="BD53" s="402"/>
      <c r="BE53" s="407"/>
      <c r="BF53" s="403"/>
      <c r="BH53" s="402"/>
      <c r="BI53" s="407"/>
      <c r="BJ53" s="403"/>
      <c r="BL53" s="38"/>
      <c r="BM53" s="25"/>
      <c r="BN53" s="41"/>
      <c r="BP53" s="402"/>
      <c r="BQ53" s="407"/>
      <c r="BR53" s="403"/>
      <c r="BT53" s="402"/>
      <c r="BU53" s="407"/>
      <c r="BV53" s="403"/>
      <c r="BX53" s="402"/>
      <c r="BY53" s="407"/>
      <c r="BZ53" s="403"/>
      <c r="CB53" s="402"/>
      <c r="CC53" s="407"/>
      <c r="CD53" s="403"/>
      <c r="CF53" s="38"/>
      <c r="CG53" s="25"/>
      <c r="CH53" s="41"/>
      <c r="CI53"/>
      <c r="CJ53" s="402"/>
      <c r="CK53" s="407"/>
      <c r="CL53" s="403"/>
      <c r="CM53"/>
      <c r="CN53" s="402"/>
      <c r="CO53" s="407"/>
      <c r="CP53" s="403"/>
      <c r="CQ53"/>
      <c r="CR53" s="402"/>
      <c r="CS53" s="407"/>
      <c r="CT53" s="403"/>
      <c r="CU53"/>
      <c r="CV53" s="402"/>
      <c r="CW53" s="407"/>
      <c r="CX53" s="403"/>
      <c r="CY53"/>
      <c r="CZ53" s="38"/>
      <c r="DA53" s="25"/>
      <c r="DB53" s="41"/>
      <c r="DC53"/>
      <c r="DE53" s="386"/>
      <c r="DF53" s="387"/>
      <c r="DG53" s="388"/>
      <c r="DH53"/>
      <c r="DI53" s="386"/>
      <c r="DJ53" s="387"/>
      <c r="DK53" s="388"/>
      <c r="DL53"/>
      <c r="DM53" s="386"/>
      <c r="DN53" s="387"/>
      <c r="DO53" s="388"/>
      <c r="DP53"/>
      <c r="DQ53" s="386"/>
      <c r="DR53" s="387"/>
      <c r="DS53" s="388"/>
      <c r="DU53" s="118"/>
      <c r="DV53" s="460"/>
      <c r="DW53" s="119"/>
      <c r="DY53" s="386"/>
      <c r="DZ53" s="387"/>
      <c r="EA53" s="388"/>
      <c r="EC53" s="386"/>
      <c r="ED53" s="387"/>
      <c r="EE53" s="388"/>
      <c r="EG53" s="386"/>
      <c r="EH53" s="387"/>
      <c r="EI53" s="388"/>
      <c r="EK53" s="386"/>
      <c r="EL53" s="387"/>
      <c r="EM53" s="388"/>
      <c r="EO53" s="118"/>
      <c r="EP53" s="460"/>
      <c r="EQ53" s="119"/>
      <c r="ES53" s="386"/>
      <c r="ET53" s="387"/>
      <c r="EU53" s="388"/>
      <c r="EW53" s="386"/>
      <c r="EX53" s="387"/>
      <c r="EY53" s="388"/>
      <c r="FA53" s="386"/>
      <c r="FB53" s="387"/>
      <c r="FC53" s="388"/>
      <c r="FE53" s="386"/>
      <c r="FF53" s="387"/>
      <c r="FG53" s="388"/>
      <c r="FI53" s="118"/>
      <c r="FJ53" s="460"/>
      <c r="FK53" s="119"/>
      <c r="FM53" s="386"/>
      <c r="FN53" s="387"/>
      <c r="FO53" s="388"/>
      <c r="FQ53" s="386"/>
      <c r="FR53" s="387"/>
      <c r="FS53" s="388"/>
      <c r="FU53" s="386"/>
      <c r="FV53" s="387"/>
      <c r="FW53" s="388"/>
      <c r="FY53" s="386"/>
      <c r="FZ53" s="387"/>
      <c r="GA53" s="388"/>
      <c r="GC53" s="118"/>
      <c r="GD53" s="460"/>
      <c r="GE53" s="119"/>
      <c r="GG53" s="386"/>
      <c r="GH53" s="387"/>
      <c r="GI53" s="388"/>
      <c r="GK53" s="386"/>
      <c r="GL53" s="387"/>
      <c r="GM53" s="388"/>
      <c r="GO53" s="386"/>
      <c r="GP53" s="387"/>
      <c r="GQ53" s="388"/>
      <c r="GS53" s="386"/>
      <c r="GT53" s="387"/>
      <c r="GU53" s="388"/>
      <c r="GW53" s="118"/>
      <c r="GX53" s="460"/>
      <c r="GY53" s="119"/>
      <c r="HA53" s="386"/>
      <c r="HB53" s="387"/>
      <c r="HC53" s="388"/>
      <c r="HE53" s="386"/>
      <c r="HF53" s="387"/>
      <c r="HG53" s="388"/>
      <c r="HI53" s="386"/>
      <c r="HJ53" s="387"/>
      <c r="HK53" s="388"/>
      <c r="HM53" s="386"/>
      <c r="HN53" s="387"/>
      <c r="HO53" s="388"/>
      <c r="HQ53" s="118"/>
      <c r="HR53" s="460"/>
      <c r="HS53" s="119"/>
      <c r="HU53" s="386"/>
      <c r="HV53" s="387"/>
      <c r="HW53" s="388"/>
      <c r="HY53" s="386"/>
      <c r="HZ53" s="387"/>
      <c r="IA53" s="388"/>
      <c r="IC53" s="386"/>
      <c r="ID53" s="387"/>
      <c r="IE53" s="388"/>
      <c r="IG53" s="386"/>
      <c r="IH53" s="387"/>
      <c r="II53" s="388"/>
      <c r="IK53" s="118"/>
      <c r="IL53" s="460"/>
      <c r="IM53" s="119"/>
      <c r="IO53" s="386"/>
      <c r="IP53" s="387"/>
      <c r="IQ53" s="388"/>
      <c r="IS53" s="386"/>
      <c r="IT53" s="387"/>
      <c r="IU53" s="388"/>
      <c r="IW53" s="386"/>
      <c r="IX53" s="387"/>
      <c r="IY53" s="388"/>
      <c r="JA53" s="386"/>
      <c r="JB53" s="387"/>
      <c r="JC53" s="388"/>
      <c r="JE53" s="118"/>
      <c r="JF53" s="460"/>
      <c r="JG53" s="119"/>
      <c r="JI53" s="386"/>
      <c r="JJ53" s="387"/>
      <c r="JK53" s="388"/>
      <c r="JM53" s="386"/>
      <c r="JN53" s="387"/>
      <c r="JO53" s="388"/>
      <c r="JQ53" s="386"/>
      <c r="JR53" s="387"/>
      <c r="JS53" s="388"/>
      <c r="JU53" s="386"/>
      <c r="JV53" s="387"/>
      <c r="JW53" s="388"/>
      <c r="JY53" s="118"/>
      <c r="JZ53" s="460"/>
      <c r="KA53" s="119"/>
      <c r="KC53" s="386"/>
      <c r="KD53" s="387"/>
      <c r="KE53" s="388"/>
      <c r="KG53" s="386"/>
      <c r="KH53" s="387"/>
      <c r="KI53" s="388"/>
      <c r="KK53" s="386"/>
      <c r="KL53" s="387"/>
      <c r="KM53" s="388"/>
      <c r="KO53" s="386"/>
      <c r="KP53" s="387"/>
      <c r="KQ53" s="388"/>
      <c r="KS53" s="118"/>
      <c r="KT53" s="460"/>
      <c r="KU53" s="119"/>
    </row>
    <row r="54" spans="1:308">
      <c r="A54" s="363"/>
      <c r="B54"/>
      <c r="C54"/>
      <c r="D54"/>
      <c r="E54"/>
      <c r="F54"/>
      <c r="H54"/>
      <c r="Z54" s="3"/>
      <c r="AA54" s="3"/>
      <c r="AB54" s="4"/>
      <c r="AC54" s="4"/>
      <c r="AD54" s="4"/>
      <c r="AE54" s="3"/>
      <c r="AF54" s="4"/>
      <c r="AG54" s="4"/>
      <c r="AH54" s="4"/>
      <c r="AI54" s="3"/>
      <c r="AJ54" s="4"/>
      <c r="AK54" s="4"/>
      <c r="AL54" s="4"/>
      <c r="AM54" s="3"/>
      <c r="AN54" s="4"/>
      <c r="AO54" s="4"/>
      <c r="AP54" s="4"/>
      <c r="AQ54" s="3"/>
      <c r="AR54" s="4"/>
      <c r="AS54" s="4"/>
      <c r="AT54" s="4"/>
      <c r="AU54" s="3"/>
      <c r="AV54" s="4"/>
      <c r="AW54" s="4"/>
      <c r="AX54" s="4"/>
      <c r="AY54" s="3"/>
      <c r="AZ54" s="4"/>
      <c r="BA54" s="4"/>
      <c r="BB54" s="4"/>
      <c r="BC54" s="3"/>
      <c r="BD54" s="4"/>
      <c r="BE54" s="4"/>
      <c r="BF54" s="4"/>
      <c r="BG54" s="3"/>
      <c r="BH54" s="4"/>
      <c r="BI54" s="4"/>
      <c r="BJ54" s="4"/>
      <c r="BK54" s="3"/>
      <c r="BL54" s="4"/>
      <c r="BM54" s="4"/>
      <c r="BN54" s="4"/>
      <c r="BO54" s="3"/>
      <c r="BP54" s="4"/>
      <c r="BQ54" s="4"/>
      <c r="BR54" s="4"/>
      <c r="BS54" s="3"/>
      <c r="BT54" s="4"/>
      <c r="BU54" s="4"/>
      <c r="BV54" s="4"/>
      <c r="BW54" s="3"/>
      <c r="BX54" s="4"/>
      <c r="BY54" s="4"/>
      <c r="BZ54" s="4"/>
      <c r="CA54" s="3"/>
      <c r="CB54" s="4"/>
      <c r="CC54" s="4"/>
      <c r="CD54" s="4"/>
      <c r="CE54" s="3"/>
      <c r="CF54" s="4"/>
      <c r="CG54" s="4"/>
      <c r="CH54" s="4"/>
      <c r="CI54" s="3"/>
      <c r="CJ54" s="4"/>
      <c r="CK54" s="4"/>
      <c r="CL54" s="4"/>
      <c r="CM54" s="3"/>
      <c r="CO54" s="4"/>
      <c r="CP54" s="4"/>
      <c r="CQ54" s="3"/>
      <c r="CR54" s="4"/>
      <c r="CS54" s="4"/>
      <c r="CT54" s="4"/>
      <c r="CU54" s="3"/>
      <c r="CV54" s="4"/>
      <c r="CW54" s="4"/>
      <c r="CX54" s="4"/>
      <c r="CY54" s="3"/>
      <c r="CZ54" s="4"/>
      <c r="DA54" s="4"/>
      <c r="DB54" s="4"/>
      <c r="DC54" s="3"/>
      <c r="DD54" s="3"/>
      <c r="DE54" s="4"/>
      <c r="DF54" s="4"/>
      <c r="DG54" s="4"/>
      <c r="DH54" s="3"/>
      <c r="DI54" s="4"/>
      <c r="DJ54" s="4"/>
      <c r="DK54" s="4"/>
      <c r="DL54" s="3"/>
      <c r="DM54" s="4"/>
      <c r="DN54" s="4"/>
      <c r="DO54" s="4"/>
      <c r="DP54" s="3"/>
      <c r="DQ54" s="4"/>
      <c r="DR54" s="4"/>
      <c r="DS54" s="4"/>
      <c r="DT54" s="3"/>
      <c r="DU54" s="4"/>
      <c r="DV54" s="4"/>
      <c r="DW54" s="4"/>
      <c r="DX54" s="3"/>
      <c r="DY54" s="4"/>
      <c r="DZ54" s="4"/>
      <c r="EA54" s="4"/>
      <c r="EB54" s="3"/>
      <c r="EC54" s="4"/>
      <c r="ED54" s="4"/>
      <c r="EE54" s="4"/>
      <c r="EF54" s="3"/>
      <c r="EG54" s="4"/>
      <c r="EH54" s="4"/>
      <c r="EI54" s="4"/>
      <c r="EJ54" s="3"/>
      <c r="EK54" s="4"/>
      <c r="EL54" s="4"/>
      <c r="EM54" s="4"/>
      <c r="EN54" s="3"/>
      <c r="EO54" s="4"/>
      <c r="EP54" s="4"/>
      <c r="EQ54" s="4"/>
      <c r="ER54" s="3"/>
      <c r="ES54" s="4"/>
      <c r="ET54" s="4"/>
      <c r="EU54" s="4"/>
      <c r="EV54" s="3"/>
      <c r="EW54" s="4"/>
      <c r="EX54" s="4"/>
      <c r="EY54" s="4"/>
      <c r="EZ54" s="3"/>
      <c r="FA54" s="4"/>
      <c r="FB54" s="4"/>
      <c r="FC54" s="4"/>
      <c r="FD54" s="3"/>
      <c r="FE54" s="4"/>
      <c r="FF54" s="4"/>
      <c r="FG54" s="4"/>
      <c r="FH54" s="3"/>
      <c r="FI54" s="4"/>
      <c r="FJ54" s="4"/>
      <c r="FK54" s="4"/>
      <c r="FL54" s="3"/>
      <c r="FM54" s="4"/>
      <c r="FN54" s="4"/>
      <c r="FO54" s="4"/>
      <c r="FP54" s="3"/>
      <c r="FQ54" s="4"/>
      <c r="FR54" s="4"/>
      <c r="FS54" s="4"/>
      <c r="FT54" s="3"/>
      <c r="FU54" s="4"/>
      <c r="FV54" s="4"/>
      <c r="FW54" s="4"/>
      <c r="FX54" s="3"/>
      <c r="FY54" s="4"/>
      <c r="FZ54" s="4"/>
      <c r="GA54" s="4"/>
      <c r="GB54" s="3"/>
      <c r="GC54" s="4"/>
      <c r="GD54" s="4"/>
      <c r="GE54" s="4"/>
      <c r="GF54" s="3"/>
      <c r="GG54" s="4"/>
      <c r="GH54" s="4"/>
      <c r="GI54" s="4"/>
      <c r="GJ54" s="3"/>
      <c r="GK54" s="4"/>
      <c r="GL54" s="4"/>
      <c r="GM54" s="4"/>
      <c r="GN54" s="3"/>
      <c r="GO54" s="4"/>
      <c r="GP54" s="4"/>
      <c r="GQ54" s="4"/>
      <c r="GR54" s="3"/>
      <c r="GS54" s="4"/>
      <c r="GT54" s="4"/>
      <c r="GU54" s="4"/>
      <c r="GV54" s="3"/>
      <c r="GW54" s="4"/>
      <c r="GX54" s="4"/>
      <c r="GY54" s="4"/>
      <c r="GZ54" s="3"/>
      <c r="HA54" s="4"/>
      <c r="HB54" s="4"/>
      <c r="HC54" s="4"/>
      <c r="HD54" s="3"/>
      <c r="HE54" s="4"/>
      <c r="HF54" s="4"/>
      <c r="HG54" s="4"/>
      <c r="HH54" s="3"/>
      <c r="HI54" s="4"/>
      <c r="HJ54" s="4"/>
      <c r="HK54" s="4"/>
      <c r="HL54" s="3"/>
      <c r="HM54" s="4"/>
      <c r="HN54" s="4"/>
      <c r="HO54" s="4"/>
      <c r="HP54" s="3"/>
      <c r="HQ54" s="4"/>
      <c r="HR54" s="4"/>
      <c r="HS54" s="4"/>
      <c r="HT54" s="3"/>
      <c r="HU54" s="4"/>
      <c r="HV54" s="4"/>
      <c r="HW54" s="4"/>
      <c r="HX54" s="3"/>
      <c r="HY54" s="4"/>
      <c r="HZ54" s="4"/>
      <c r="IA54" s="4"/>
      <c r="IB54" s="3"/>
      <c r="IC54" s="4"/>
      <c r="ID54" s="4"/>
      <c r="IE54" s="4"/>
      <c r="IF54" s="3"/>
      <c r="IG54" s="4"/>
      <c r="IH54" s="4"/>
      <c r="II54" s="4"/>
      <c r="IJ54" s="3"/>
      <c r="IK54" s="4"/>
      <c r="IL54" s="4"/>
      <c r="IM54" s="4"/>
      <c r="IN54" s="3"/>
      <c r="IO54" s="4"/>
      <c r="IP54" s="4"/>
      <c r="IQ54" s="4"/>
      <c r="IR54" s="3"/>
      <c r="IS54" s="4"/>
      <c r="IT54" s="4"/>
      <c r="IU54" s="4"/>
      <c r="IV54" s="3"/>
      <c r="IW54" s="4"/>
      <c r="IX54" s="4"/>
      <c r="IY54" s="4"/>
      <c r="IZ54" s="3"/>
      <c r="JA54" s="4"/>
      <c r="JB54" s="4"/>
      <c r="JC54" s="4"/>
      <c r="JD54" s="3"/>
      <c r="JE54" s="4"/>
      <c r="JF54" s="4"/>
      <c r="JG54" s="4"/>
      <c r="JH54" s="3"/>
      <c r="JI54" s="4"/>
      <c r="JJ54" s="4"/>
      <c r="JK54" s="4"/>
      <c r="JL54" s="3"/>
      <c r="JM54" s="4"/>
      <c r="JN54" s="4"/>
      <c r="JO54" s="4"/>
      <c r="JP54" s="3"/>
      <c r="JQ54" s="4"/>
      <c r="JR54" s="4"/>
      <c r="JS54" s="4"/>
      <c r="JT54" s="3"/>
      <c r="JU54" s="4"/>
      <c r="JV54" s="4"/>
      <c r="JW54" s="4"/>
      <c r="JX54" s="3"/>
      <c r="JY54" s="4"/>
      <c r="JZ54" s="4"/>
      <c r="KA54" s="4"/>
      <c r="KB54" s="3"/>
      <c r="KC54" s="4"/>
      <c r="KD54" s="4"/>
      <c r="KE54" s="4"/>
      <c r="KF54" s="3"/>
      <c r="KG54" s="4"/>
      <c r="KH54" s="4"/>
      <c r="KI54" s="4"/>
      <c r="KJ54" s="3"/>
      <c r="KK54" s="4"/>
      <c r="KL54" s="4"/>
      <c r="KM54" s="4"/>
      <c r="KN54" s="3"/>
      <c r="KO54" s="4"/>
      <c r="KP54" s="4"/>
      <c r="KQ54" s="4"/>
      <c r="KR54" s="3"/>
      <c r="KS54" s="4"/>
      <c r="KT54" s="4"/>
      <c r="KU54" s="4"/>
      <c r="KV54" s="3"/>
    </row>
    <row r="55" spans="1:308" s="4" customFormat="1">
      <c r="A55" s="815" t="s">
        <v>235</v>
      </c>
      <c r="B55" s="815"/>
      <c r="C55" s="815"/>
      <c r="D55" s="815"/>
      <c r="E55" s="815"/>
      <c r="F55" s="81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</row>
    <row r="56" spans="1:308" s="4" customFormat="1">
      <c r="A56" s="815"/>
      <c r="B56" s="815"/>
      <c r="C56" s="815"/>
      <c r="D56" s="815"/>
      <c r="E56" s="815"/>
      <c r="F56" s="815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 s="3"/>
      <c r="AC56" s="148"/>
      <c r="AG56" s="148"/>
      <c r="AK56" s="148"/>
      <c r="AO56" s="148"/>
      <c r="AS56" s="148"/>
      <c r="AW56" s="148"/>
      <c r="BA56" s="148"/>
      <c r="BE56" s="148"/>
      <c r="BI56" s="148"/>
      <c r="BM56" s="148"/>
      <c r="BQ56" s="148"/>
      <c r="BU56" s="148"/>
      <c r="BY56" s="148"/>
      <c r="CC56" s="148"/>
      <c r="CG56" s="148"/>
      <c r="CK56" s="148"/>
      <c r="CO56" s="148"/>
      <c r="CS56" s="148"/>
      <c r="CW56" s="148"/>
      <c r="DA56" s="148"/>
      <c r="DF56" s="148"/>
      <c r="DJ56" s="148"/>
      <c r="DN56" s="148"/>
      <c r="DR56" s="148"/>
      <c r="DV56" s="148"/>
      <c r="DX56" s="1"/>
      <c r="DZ56" s="148"/>
      <c r="ED56" s="148"/>
      <c r="EH56" s="148"/>
      <c r="EL56" s="148"/>
      <c r="EP56" s="148"/>
      <c r="ER56"/>
      <c r="ET56" s="148"/>
      <c r="EX56" s="148"/>
      <c r="FB56" s="148"/>
      <c r="FF56" s="148"/>
      <c r="FJ56" s="148"/>
      <c r="FL56"/>
      <c r="FN56" s="148"/>
      <c r="FR56" s="148"/>
      <c r="FV56" s="148"/>
      <c r="FZ56" s="148"/>
      <c r="GD56" s="148"/>
      <c r="GF56"/>
      <c r="GH56" s="148"/>
      <c r="GL56" s="148"/>
      <c r="GP56" s="148"/>
      <c r="GT56" s="148"/>
      <c r="GX56" s="148"/>
      <c r="GZ56"/>
      <c r="HB56" s="148"/>
      <c r="HF56" s="148"/>
      <c r="HJ56" s="148"/>
      <c r="HN56" s="148"/>
      <c r="HR56" s="148"/>
      <c r="HT56"/>
      <c r="HV56" s="148"/>
      <c r="HZ56" s="148"/>
      <c r="ID56" s="148"/>
      <c r="IH56" s="148"/>
      <c r="IL56" s="148"/>
      <c r="IN56"/>
      <c r="IP56" s="148"/>
      <c r="IT56" s="148"/>
      <c r="IX56" s="148"/>
      <c r="JB56" s="148"/>
      <c r="JF56" s="148"/>
      <c r="JH56"/>
      <c r="JJ56" s="148"/>
      <c r="JN56" s="148"/>
      <c r="JR56" s="148"/>
      <c r="JV56" s="148"/>
      <c r="JZ56" s="148"/>
      <c r="KB56"/>
      <c r="KD56" s="148"/>
      <c r="KH56" s="148"/>
      <c r="KL56" s="148"/>
      <c r="KP56" s="148"/>
      <c r="KT56" s="148"/>
    </row>
    <row r="57" spans="1:308" hidden="1" outlineLevel="1">
      <c r="A57" s="363" t="s">
        <v>215</v>
      </c>
      <c r="B57"/>
      <c r="C57"/>
      <c r="D57"/>
      <c r="E57"/>
      <c r="F57"/>
      <c r="H57"/>
      <c r="AB57" s="233"/>
      <c r="AC57" s="234"/>
      <c r="AD57" s="235"/>
      <c r="AF57" s="233"/>
      <c r="AG57" s="234"/>
      <c r="AH57" s="235"/>
      <c r="AJ57" s="233"/>
      <c r="AK57" s="234"/>
      <c r="AL57" s="235"/>
      <c r="AN57" s="233"/>
      <c r="AO57" s="234"/>
      <c r="AP57" s="235"/>
      <c r="AR57" s="98"/>
      <c r="AS57" s="149"/>
      <c r="AT57" s="99"/>
      <c r="AV57" s="233"/>
      <c r="AW57" s="234"/>
      <c r="AX57" s="235"/>
      <c r="AZ57" s="233"/>
      <c r="BA57" s="234"/>
      <c r="BB57" s="235"/>
      <c r="BD57" s="233"/>
      <c r="BE57" s="234"/>
      <c r="BF57" s="235"/>
      <c r="BH57" s="233"/>
      <c r="BI57" s="234"/>
      <c r="BJ57" s="235"/>
      <c r="BL57" s="98"/>
      <c r="BM57" s="149"/>
      <c r="BN57" s="99"/>
      <c r="BP57" s="233"/>
      <c r="BQ57" s="234"/>
      <c r="BR57" s="235"/>
      <c r="BT57" s="233"/>
      <c r="BU57" s="234"/>
      <c r="BV57" s="235"/>
      <c r="BX57" s="233"/>
      <c r="BY57" s="234"/>
      <c r="BZ57" s="235"/>
      <c r="CB57" s="233"/>
      <c r="CC57" s="234"/>
      <c r="CD57" s="235"/>
      <c r="CF57" s="98"/>
      <c r="CG57" s="149"/>
      <c r="CH57" s="99"/>
      <c r="CJ57" s="233"/>
      <c r="CK57" s="234"/>
      <c r="CL57" s="235"/>
      <c r="CM57"/>
      <c r="CN57" s="233"/>
      <c r="CO57" s="234"/>
      <c r="CP57" s="235"/>
      <c r="CQ57"/>
      <c r="CR57" s="233"/>
      <c r="CS57" s="234"/>
      <c r="CT57" s="235"/>
      <c r="CU57"/>
      <c r="CV57" s="233"/>
      <c r="CW57" s="234"/>
      <c r="CX57" s="235"/>
      <c r="CY57"/>
      <c r="CZ57" s="98"/>
      <c r="DA57" s="149"/>
      <c r="DB57" s="99"/>
      <c r="DE57" s="271"/>
      <c r="DF57" s="272"/>
      <c r="DG57" s="273"/>
      <c r="DH57"/>
      <c r="DI57" s="271"/>
      <c r="DJ57" s="272"/>
      <c r="DK57" s="273"/>
      <c r="DL57"/>
      <c r="DM57" s="271"/>
      <c r="DN57" s="272"/>
      <c r="DO57" s="273"/>
      <c r="DP57"/>
      <c r="DQ57" s="271"/>
      <c r="DR57" s="272"/>
      <c r="DS57" s="273"/>
      <c r="DU57" s="98"/>
      <c r="DV57" s="149"/>
      <c r="DW57" s="99"/>
      <c r="DY57" s="271"/>
      <c r="DZ57" s="272"/>
      <c r="EA57" s="273"/>
      <c r="EC57" s="271"/>
      <c r="ED57" s="272"/>
      <c r="EE57" s="273"/>
      <c r="EG57" s="271"/>
      <c r="EH57" s="272"/>
      <c r="EI57" s="273"/>
      <c r="EK57" s="271"/>
      <c r="EL57" s="272"/>
      <c r="EM57" s="273"/>
      <c r="EO57" s="98"/>
      <c r="EP57" s="149"/>
      <c r="EQ57" s="99"/>
      <c r="ES57" s="271"/>
      <c r="ET57" s="272"/>
      <c r="EU57" s="273"/>
      <c r="EW57" s="271"/>
      <c r="EX57" s="272"/>
      <c r="EY57" s="273"/>
      <c r="FA57" s="271"/>
      <c r="FB57" s="272"/>
      <c r="FC57" s="273"/>
      <c r="FE57" s="271"/>
      <c r="FF57" s="272"/>
      <c r="FG57" s="273"/>
      <c r="FI57" s="98"/>
      <c r="FJ57" s="149"/>
      <c r="FK57" s="99"/>
      <c r="FM57" s="271"/>
      <c r="FN57" s="272"/>
      <c r="FO57" s="273"/>
      <c r="FQ57" s="271"/>
      <c r="FR57" s="272"/>
      <c r="FS57" s="273"/>
      <c r="FU57" s="271"/>
      <c r="FV57" s="272"/>
      <c r="FW57" s="273"/>
      <c r="FY57" s="271"/>
      <c r="FZ57" s="272"/>
      <c r="GA57" s="273"/>
      <c r="GC57" s="98"/>
      <c r="GD57" s="149"/>
      <c r="GE57" s="99"/>
      <c r="GG57" s="271"/>
      <c r="GH57" s="272"/>
      <c r="GI57" s="273"/>
      <c r="GK57" s="271"/>
      <c r="GL57" s="272"/>
      <c r="GM57" s="273"/>
      <c r="GO57" s="271"/>
      <c r="GP57" s="272"/>
      <c r="GQ57" s="273"/>
      <c r="GS57" s="271"/>
      <c r="GT57" s="272"/>
      <c r="GU57" s="273"/>
      <c r="GW57" s="98"/>
      <c r="GX57" s="149"/>
      <c r="GY57" s="99"/>
      <c r="HA57" s="271"/>
      <c r="HB57" s="272"/>
      <c r="HC57" s="273"/>
      <c r="HE57" s="271"/>
      <c r="HF57" s="272"/>
      <c r="HG57" s="273"/>
      <c r="HI57" s="271"/>
      <c r="HJ57" s="272"/>
      <c r="HK57" s="273"/>
      <c r="HM57" s="271"/>
      <c r="HN57" s="272"/>
      <c r="HO57" s="273"/>
      <c r="HQ57" s="98"/>
      <c r="HR57" s="149"/>
      <c r="HS57" s="99"/>
      <c r="HU57" s="271"/>
      <c r="HV57" s="272"/>
      <c r="HW57" s="273"/>
      <c r="HY57" s="271"/>
      <c r="HZ57" s="272"/>
      <c r="IA57" s="273"/>
      <c r="IC57" s="271"/>
      <c r="ID57" s="272"/>
      <c r="IE57" s="273"/>
      <c r="IG57" s="271"/>
      <c r="IH57" s="272"/>
      <c r="II57" s="273"/>
      <c r="IK57" s="98"/>
      <c r="IL57" s="149"/>
      <c r="IM57" s="99"/>
      <c r="IO57" s="271"/>
      <c r="IP57" s="272"/>
      <c r="IQ57" s="273"/>
      <c r="IS57" s="271"/>
      <c r="IT57" s="272"/>
      <c r="IU57" s="273"/>
      <c r="IW57" s="271"/>
      <c r="IX57" s="272"/>
      <c r="IY57" s="273"/>
      <c r="JA57" s="271"/>
      <c r="JB57" s="272"/>
      <c r="JC57" s="273"/>
      <c r="JE57" s="98"/>
      <c r="JF57" s="149"/>
      <c r="JG57" s="99"/>
      <c r="JI57" s="271"/>
      <c r="JJ57" s="272"/>
      <c r="JK57" s="273"/>
      <c r="JM57" s="271"/>
      <c r="JN57" s="272"/>
      <c r="JO57" s="273"/>
      <c r="JQ57" s="271"/>
      <c r="JR57" s="272"/>
      <c r="JS57" s="273"/>
      <c r="JU57" s="271"/>
      <c r="JV57" s="272"/>
      <c r="JW57" s="273"/>
      <c r="JY57" s="98"/>
      <c r="JZ57" s="149"/>
      <c r="KA57" s="99"/>
      <c r="KC57" s="271"/>
      <c r="KD57" s="272"/>
      <c r="KE57" s="273"/>
      <c r="KG57" s="271"/>
      <c r="KH57" s="272"/>
      <c r="KI57" s="273"/>
      <c r="KK57" s="271"/>
      <c r="KL57" s="272"/>
      <c r="KM57" s="273"/>
      <c r="KO57" s="271"/>
      <c r="KP57" s="272"/>
      <c r="KQ57" s="273"/>
      <c r="KS57" s="98"/>
      <c r="KT57" s="149"/>
      <c r="KU57" s="99"/>
    </row>
    <row r="58" spans="1:308" hidden="1" outlineLevel="1">
      <c r="A58" s="365"/>
      <c r="B58" s="7" t="s">
        <v>263</v>
      </c>
      <c r="C58"/>
      <c r="D58"/>
      <c r="E58"/>
      <c r="F58"/>
      <c r="H58"/>
      <c r="I58">
        <f t="shared" ref="I58:I63" si="33">I12/Y12</f>
        <v>0.2609049589580083</v>
      </c>
      <c r="M58">
        <f t="shared" ref="M58:M63" si="34">M12/Y12</f>
        <v>0.24530221830269316</v>
      </c>
      <c r="Q58">
        <f t="shared" ref="Q58:Q63" si="35">Q12/Y12</f>
        <v>0.24150329014313818</v>
      </c>
      <c r="U58">
        <f t="shared" ref="U58:U63" si="36">U12/Y12</f>
        <v>0.25228953259616038</v>
      </c>
      <c r="Y58">
        <f t="shared" ref="Y58:Y63" si="37">Y12/Y12</f>
        <v>1</v>
      </c>
      <c r="AB58" s="395"/>
      <c r="AC58" s="612">
        <f t="shared" ref="AC58:AC63" si="38">AC12/AS12</f>
        <v>0.27275193272751935</v>
      </c>
      <c r="AD58" s="396"/>
      <c r="AF58" s="395"/>
      <c r="AG58" s="406">
        <f t="shared" ref="AG58:AG63" si="39">AG12/AS12</f>
        <v>0.23619964736199647</v>
      </c>
      <c r="AH58" s="396"/>
      <c r="AJ58" s="395"/>
      <c r="AK58" s="406">
        <f t="shared" ref="AK58:AK63" si="40">AK12/AS12</f>
        <v>0.23375830733758307</v>
      </c>
      <c r="AL58" s="396"/>
      <c r="AN58" s="395"/>
      <c r="AO58" s="406">
        <f t="shared" ref="AO58:AO63" si="41">AO12/AS12</f>
        <v>0.25729011257290113</v>
      </c>
      <c r="AP58" s="396"/>
      <c r="AR58" s="37"/>
      <c r="AS58" s="457">
        <f t="shared" ref="AS58:AS63" si="42">AS12/AS12</f>
        <v>1</v>
      </c>
      <c r="AT58" s="39"/>
      <c r="AV58" s="395"/>
      <c r="AW58" s="406">
        <f t="shared" ref="AW58:AW63" si="43">AW12/BM12</f>
        <v>0.26639902501971469</v>
      </c>
      <c r="AX58" s="396"/>
      <c r="AZ58" s="395"/>
      <c r="BA58" s="406">
        <f t="shared" ref="BA58:BA63" si="44">BA12/BM12</f>
        <v>0.23693454727937485</v>
      </c>
      <c r="BB58" s="396"/>
      <c r="BD58" s="395"/>
      <c r="BE58" s="406">
        <f t="shared" ref="BE58:BE63" si="45">BE12/BM12</f>
        <v>0.25012545702200872</v>
      </c>
      <c r="BF58" s="396"/>
      <c r="BH58" s="395"/>
      <c r="BI58" s="406">
        <f t="shared" ref="BI58:BI63" si="46">BI12/BM12</f>
        <v>0.24654097067890171</v>
      </c>
      <c r="BJ58" s="396"/>
      <c r="BL58" s="37"/>
      <c r="BM58" s="457">
        <f t="shared" ref="BM58:BM63" si="47">BM12/BM12</f>
        <v>1</v>
      </c>
      <c r="BN58" s="39"/>
      <c r="BP58" s="395"/>
      <c r="BQ58" s="576">
        <f t="shared" ref="BQ58:BQ63" si="48">AVERAGE(AW58,AC58,I58)</f>
        <v>0.26668530556841413</v>
      </c>
      <c r="BR58" s="577"/>
      <c r="BS58" s="578"/>
      <c r="BT58" s="579"/>
      <c r="BU58" s="576">
        <f t="shared" ref="BU58:BU63" si="49">AVERAGE(BA58,AG58,M58)</f>
        <v>0.23947880431468815</v>
      </c>
      <c r="BV58" s="577"/>
      <c r="BW58" s="578"/>
      <c r="BX58" s="579"/>
      <c r="BY58" s="576">
        <f t="shared" ref="BY58:BY63" si="50">AVERAGE(BE58,AK58,Q58)</f>
        <v>0.24179568483424332</v>
      </c>
      <c r="BZ58" s="577"/>
      <c r="CA58" s="578"/>
      <c r="CB58" s="579"/>
      <c r="CC58" s="576">
        <f t="shared" ref="CC58:CC63" si="51">AVERAGE(BI58,AO58,U58)</f>
        <v>0.25204020528265442</v>
      </c>
      <c r="CD58" s="577"/>
      <c r="CE58" s="578"/>
      <c r="CF58" s="580"/>
      <c r="CG58" s="651">
        <f>SUM(BQ58:CC58)</f>
        <v>1</v>
      </c>
      <c r="CH58" s="39"/>
      <c r="CI58"/>
      <c r="CJ58" s="395"/>
      <c r="CK58" s="406">
        <f>BQ58</f>
        <v>0.26668530556841413</v>
      </c>
      <c r="CL58" s="396"/>
      <c r="CM58"/>
      <c r="CN58" s="395"/>
      <c r="CO58" s="406">
        <f>BU58</f>
        <v>0.23947880431468815</v>
      </c>
      <c r="CP58" s="396"/>
      <c r="CQ58"/>
      <c r="CR58" s="395"/>
      <c r="CS58" s="406">
        <f>BY58</f>
        <v>0.24179568483424332</v>
      </c>
      <c r="CT58" s="396"/>
      <c r="CU58"/>
      <c r="CV58" s="395"/>
      <c r="CW58" s="406">
        <f>CC58</f>
        <v>0.25204020528265442</v>
      </c>
      <c r="CX58" s="396"/>
      <c r="CY58"/>
      <c r="CZ58" s="37"/>
      <c r="DA58" s="584">
        <f>SUM(CK58:CW58)</f>
        <v>1</v>
      </c>
      <c r="DB58" s="39"/>
      <c r="DC58"/>
      <c r="DE58" s="382"/>
      <c r="DF58" s="411">
        <f>CK58</f>
        <v>0.26668530556841413</v>
      </c>
      <c r="DG58" s="384"/>
      <c r="DH58"/>
      <c r="DI58" s="382"/>
      <c r="DJ58" s="411">
        <f>CO58</f>
        <v>0.23947880431468815</v>
      </c>
      <c r="DK58" s="384"/>
      <c r="DL58"/>
      <c r="DM58" s="382"/>
      <c r="DN58" s="411">
        <f>CS58</f>
        <v>0.24179568483424332</v>
      </c>
      <c r="DO58" s="384"/>
      <c r="DP58"/>
      <c r="DQ58" s="382"/>
      <c r="DR58" s="411">
        <f>CW58</f>
        <v>0.25204020528265442</v>
      </c>
      <c r="DS58" s="384"/>
      <c r="DU58" s="83"/>
      <c r="DV58" s="457">
        <f>SUM(DF58:DR58)</f>
        <v>1</v>
      </c>
      <c r="DW58" s="82"/>
      <c r="DY58" s="382"/>
      <c r="DZ58" s="411">
        <f t="shared" ref="DZ58:DZ63" si="52">DF58</f>
        <v>0.26668530556841413</v>
      </c>
      <c r="EA58" s="384"/>
      <c r="EC58" s="382"/>
      <c r="ED58" s="411">
        <f t="shared" ref="ED58:ED63" si="53">DJ58</f>
        <v>0.23947880431468815</v>
      </c>
      <c r="EE58" s="384"/>
      <c r="EG58" s="382"/>
      <c r="EH58" s="411">
        <f t="shared" ref="EH58:EH63" si="54">DN58</f>
        <v>0.24179568483424332</v>
      </c>
      <c r="EI58" s="384"/>
      <c r="EK58" s="382"/>
      <c r="EL58" s="411">
        <f t="shared" ref="EL58:EL63" si="55">DR58</f>
        <v>0.25204020528265442</v>
      </c>
      <c r="EM58" s="384"/>
      <c r="EO58" s="83"/>
      <c r="EP58" s="457">
        <f t="shared" ref="EP58:EP63" si="56">SUM(DZ58:EL58)</f>
        <v>1</v>
      </c>
      <c r="EQ58" s="82"/>
      <c r="ES58" s="382"/>
      <c r="ET58" s="411">
        <f t="shared" ref="ET58:ET63" si="57">DZ58</f>
        <v>0.26668530556841413</v>
      </c>
      <c r="EU58" s="384"/>
      <c r="EW58" s="382"/>
      <c r="EX58" s="411">
        <f t="shared" ref="EX58:EX63" si="58">ED58</f>
        <v>0.23947880431468815</v>
      </c>
      <c r="EY58" s="384"/>
      <c r="FA58" s="382"/>
      <c r="FB58" s="411">
        <f t="shared" ref="FB58:FB63" si="59">EH58</f>
        <v>0.24179568483424332</v>
      </c>
      <c r="FC58" s="384"/>
      <c r="FE58" s="382"/>
      <c r="FF58" s="411">
        <f t="shared" ref="FF58:FF63" si="60">EL58</f>
        <v>0.25204020528265442</v>
      </c>
      <c r="FG58" s="384"/>
      <c r="FI58" s="83"/>
      <c r="FJ58" s="457">
        <f t="shared" ref="FJ58:FJ63" si="61">SUM(ET58:FF58)</f>
        <v>1</v>
      </c>
      <c r="FK58" s="82"/>
      <c r="FM58" s="382"/>
      <c r="FN58" s="411">
        <f t="shared" ref="FN58:FN63" si="62">ET58</f>
        <v>0.26668530556841413</v>
      </c>
      <c r="FO58" s="384"/>
      <c r="FQ58" s="382"/>
      <c r="FR58" s="411">
        <f t="shared" ref="FR58:FR63" si="63">EX58</f>
        <v>0.23947880431468815</v>
      </c>
      <c r="FS58" s="384"/>
      <c r="FU58" s="382"/>
      <c r="FV58" s="411">
        <f t="shared" ref="FV58:FV63" si="64">FB58</f>
        <v>0.24179568483424332</v>
      </c>
      <c r="FW58" s="384"/>
      <c r="FY58" s="382"/>
      <c r="FZ58" s="411">
        <f t="shared" ref="FZ58:FZ63" si="65">FF58</f>
        <v>0.25204020528265442</v>
      </c>
      <c r="GA58" s="384"/>
      <c r="GC58" s="83"/>
      <c r="GD58" s="457">
        <f t="shared" ref="GD58:GD63" si="66">SUM(FN58:FZ58)</f>
        <v>1</v>
      </c>
      <c r="GE58" s="82"/>
      <c r="GG58" s="382"/>
      <c r="GH58" s="411">
        <f t="shared" ref="GH58:GH63" si="67">FN58</f>
        <v>0.26668530556841413</v>
      </c>
      <c r="GI58" s="384"/>
      <c r="GK58" s="382"/>
      <c r="GL58" s="411">
        <f t="shared" ref="GL58:GL63" si="68">FR58</f>
        <v>0.23947880431468815</v>
      </c>
      <c r="GM58" s="384"/>
      <c r="GO58" s="382"/>
      <c r="GP58" s="411">
        <f t="shared" ref="GP58:GP63" si="69">FV58</f>
        <v>0.24179568483424332</v>
      </c>
      <c r="GQ58" s="384"/>
      <c r="GS58" s="382"/>
      <c r="GT58" s="411">
        <f t="shared" ref="GT58:GT63" si="70">FZ58</f>
        <v>0.25204020528265442</v>
      </c>
      <c r="GU58" s="384"/>
      <c r="GW58" s="83"/>
      <c r="GX58" s="457">
        <f t="shared" ref="GX58:GX63" si="71">SUM(GH58:GT58)</f>
        <v>1</v>
      </c>
      <c r="GY58" s="82"/>
      <c r="HA58" s="382"/>
      <c r="HB58" s="411">
        <f t="shared" ref="HB58:HB63" si="72">GH58</f>
        <v>0.26668530556841413</v>
      </c>
      <c r="HC58" s="384"/>
      <c r="HE58" s="382"/>
      <c r="HF58" s="411">
        <f t="shared" ref="HF58:HF63" si="73">GL58</f>
        <v>0.23947880431468815</v>
      </c>
      <c r="HG58" s="384"/>
      <c r="HI58" s="382"/>
      <c r="HJ58" s="411">
        <f t="shared" ref="HJ58:HJ63" si="74">GP58</f>
        <v>0.24179568483424332</v>
      </c>
      <c r="HK58" s="384"/>
      <c r="HM58" s="382"/>
      <c r="HN58" s="411">
        <f t="shared" ref="HN58:HN63" si="75">GT58</f>
        <v>0.25204020528265442</v>
      </c>
      <c r="HO58" s="384"/>
      <c r="HQ58" s="83"/>
      <c r="HR58" s="457">
        <f t="shared" ref="HR58:HR63" si="76">SUM(HB58:HN58)</f>
        <v>1</v>
      </c>
      <c r="HS58" s="82"/>
      <c r="HU58" s="382"/>
      <c r="HV58" s="411">
        <f t="shared" ref="HV58:HV63" si="77">HB58</f>
        <v>0.26668530556841413</v>
      </c>
      <c r="HW58" s="384"/>
      <c r="HY58" s="382"/>
      <c r="HZ58" s="411">
        <f t="shared" ref="HZ58:HZ63" si="78">HF58</f>
        <v>0.23947880431468815</v>
      </c>
      <c r="IA58" s="384"/>
      <c r="IC58" s="382"/>
      <c r="ID58" s="411">
        <f t="shared" ref="ID58:ID63" si="79">HJ58</f>
        <v>0.24179568483424332</v>
      </c>
      <c r="IE58" s="384"/>
      <c r="IG58" s="382"/>
      <c r="IH58" s="411">
        <f t="shared" ref="IH58:IH63" si="80">HN58</f>
        <v>0.25204020528265442</v>
      </c>
      <c r="II58" s="384"/>
      <c r="IK58" s="83"/>
      <c r="IL58" s="457">
        <f t="shared" ref="IL58:IL63" si="81">SUM(HV58:IH58)</f>
        <v>1</v>
      </c>
      <c r="IM58" s="82"/>
      <c r="IO58" s="382"/>
      <c r="IP58" s="411">
        <f t="shared" ref="IP58:IP63" si="82">HV58</f>
        <v>0.26668530556841413</v>
      </c>
      <c r="IQ58" s="384"/>
      <c r="IS58" s="382"/>
      <c r="IT58" s="411">
        <f t="shared" ref="IT58:IT63" si="83">HZ58</f>
        <v>0.23947880431468815</v>
      </c>
      <c r="IU58" s="384"/>
      <c r="IW58" s="382"/>
      <c r="IX58" s="411">
        <f t="shared" ref="IX58:IX63" si="84">ID58</f>
        <v>0.24179568483424332</v>
      </c>
      <c r="IY58" s="384"/>
      <c r="JA58" s="382"/>
      <c r="JB58" s="411">
        <f t="shared" ref="JB58:JB63" si="85">IH58</f>
        <v>0.25204020528265442</v>
      </c>
      <c r="JC58" s="384"/>
      <c r="JE58" s="83"/>
      <c r="JF58" s="457">
        <f t="shared" ref="JF58:JF63" si="86">SUM(IP58:JB58)</f>
        <v>1</v>
      </c>
      <c r="JG58" s="82"/>
      <c r="JI58" s="382"/>
      <c r="JJ58" s="411">
        <f t="shared" ref="JJ58:JJ63" si="87">IP58</f>
        <v>0.26668530556841413</v>
      </c>
      <c r="JK58" s="384"/>
      <c r="JM58" s="382"/>
      <c r="JN58" s="411">
        <f t="shared" ref="JN58:JN63" si="88">IT58</f>
        <v>0.23947880431468815</v>
      </c>
      <c r="JO58" s="384"/>
      <c r="JQ58" s="382"/>
      <c r="JR58" s="411">
        <f t="shared" ref="JR58:JR63" si="89">IX58</f>
        <v>0.24179568483424332</v>
      </c>
      <c r="JS58" s="384"/>
      <c r="JU58" s="382"/>
      <c r="JV58" s="411">
        <f t="shared" ref="JV58:JV63" si="90">JB58</f>
        <v>0.25204020528265442</v>
      </c>
      <c r="JW58" s="384"/>
      <c r="JY58" s="83"/>
      <c r="JZ58" s="457">
        <f t="shared" ref="JZ58:JZ63" si="91">SUM(JJ58:JV58)</f>
        <v>1</v>
      </c>
      <c r="KA58" s="82"/>
      <c r="KC58" s="382"/>
      <c r="KD58" s="411">
        <f t="shared" ref="KD58:KD63" si="92">JJ58</f>
        <v>0.26668530556841413</v>
      </c>
      <c r="KE58" s="384"/>
      <c r="KG58" s="382"/>
      <c r="KH58" s="411">
        <f t="shared" ref="KH58:KH63" si="93">JN58</f>
        <v>0.23947880431468815</v>
      </c>
      <c r="KI58" s="384"/>
      <c r="KK58" s="382"/>
      <c r="KL58" s="411">
        <f t="shared" ref="KL58:KL63" si="94">JR58</f>
        <v>0.24179568483424332</v>
      </c>
      <c r="KM58" s="384"/>
      <c r="KO58" s="382"/>
      <c r="KP58" s="411">
        <f t="shared" ref="KP58:KP63" si="95">JV58</f>
        <v>0.25204020528265442</v>
      </c>
      <c r="KQ58" s="384"/>
      <c r="KS58" s="83"/>
      <c r="KT58" s="457">
        <f t="shared" ref="KT58:KT63" si="96">SUM(KD58:KP58)</f>
        <v>1</v>
      </c>
      <c r="KU58" s="82"/>
    </row>
    <row r="59" spans="1:308" hidden="1" outlineLevel="1">
      <c r="A59" s="365"/>
      <c r="B59" s="7" t="s">
        <v>264</v>
      </c>
      <c r="C59"/>
      <c r="D59"/>
      <c r="E59"/>
      <c r="F59"/>
      <c r="H59"/>
      <c r="I59">
        <f t="shared" si="33"/>
        <v>0.25298546209761164</v>
      </c>
      <c r="M59">
        <f t="shared" si="34"/>
        <v>0.22897196261682243</v>
      </c>
      <c r="Q59">
        <f t="shared" si="35"/>
        <v>0.25947559709241952</v>
      </c>
      <c r="U59">
        <f t="shared" si="36"/>
        <v>0.25856697819314639</v>
      </c>
      <c r="Y59">
        <f t="shared" si="37"/>
        <v>1</v>
      </c>
      <c r="AB59" s="395"/>
      <c r="AC59" s="612">
        <f t="shared" si="38"/>
        <v>0.24203563714902807</v>
      </c>
      <c r="AD59" s="396"/>
      <c r="AF59" s="395"/>
      <c r="AG59" s="406">
        <f t="shared" si="39"/>
        <v>0.24905507559395249</v>
      </c>
      <c r="AH59" s="396"/>
      <c r="AJ59" s="395"/>
      <c r="AK59" s="406">
        <f t="shared" si="40"/>
        <v>0.25566954643628509</v>
      </c>
      <c r="AL59" s="396"/>
      <c r="AN59" s="395"/>
      <c r="AO59" s="406">
        <f t="shared" si="41"/>
        <v>0.25323974082073436</v>
      </c>
      <c r="AP59" s="396"/>
      <c r="AR59" s="37"/>
      <c r="AS59" s="457">
        <f t="shared" si="42"/>
        <v>1</v>
      </c>
      <c r="AT59" s="39"/>
      <c r="AV59" s="395"/>
      <c r="AW59" s="406">
        <f t="shared" si="43"/>
        <v>0.26676031158217339</v>
      </c>
      <c r="AX59" s="396"/>
      <c r="AZ59" s="395"/>
      <c r="BA59" s="406">
        <f t="shared" si="44"/>
        <v>0.23202656110330735</v>
      </c>
      <c r="BB59" s="396"/>
      <c r="BD59" s="395"/>
      <c r="BE59" s="406">
        <f t="shared" si="45"/>
        <v>0.2594815476950581</v>
      </c>
      <c r="BF59" s="396"/>
      <c r="BH59" s="395"/>
      <c r="BI59" s="406">
        <f t="shared" si="46"/>
        <v>0.24173157961946112</v>
      </c>
      <c r="BJ59" s="396"/>
      <c r="BL59" s="37"/>
      <c r="BM59" s="457">
        <f t="shared" si="47"/>
        <v>1</v>
      </c>
      <c r="BN59" s="39"/>
      <c r="BP59" s="395"/>
      <c r="BQ59" s="576">
        <f t="shared" si="48"/>
        <v>0.25392713694293773</v>
      </c>
      <c r="BR59" s="577"/>
      <c r="BS59" s="578"/>
      <c r="BT59" s="579"/>
      <c r="BU59" s="576">
        <f t="shared" si="49"/>
        <v>0.23668453310469409</v>
      </c>
      <c r="BV59" s="577"/>
      <c r="BW59" s="578"/>
      <c r="BX59" s="579"/>
      <c r="BY59" s="576">
        <f t="shared" si="50"/>
        <v>0.25820889707458755</v>
      </c>
      <c r="BZ59" s="577"/>
      <c r="CA59" s="578"/>
      <c r="CB59" s="579"/>
      <c r="CC59" s="576">
        <f t="shared" si="51"/>
        <v>0.25117943287778061</v>
      </c>
      <c r="CD59" s="577"/>
      <c r="CE59" s="578"/>
      <c r="CF59" s="580"/>
      <c r="CG59" s="651">
        <f t="shared" ref="CG59:CG75" si="97">SUM(BQ59:CC59)</f>
        <v>1</v>
      </c>
      <c r="CH59" s="39"/>
      <c r="CI59"/>
      <c r="CJ59" s="395"/>
      <c r="CK59" s="406">
        <f t="shared" ref="CK59:CK75" si="98">BQ59</f>
        <v>0.25392713694293773</v>
      </c>
      <c r="CL59" s="396"/>
      <c r="CM59"/>
      <c r="CN59" s="395"/>
      <c r="CO59" s="406">
        <f t="shared" ref="CO59:CO75" si="99">BU59</f>
        <v>0.23668453310469409</v>
      </c>
      <c r="CP59" s="396"/>
      <c r="CQ59"/>
      <c r="CR59" s="395"/>
      <c r="CS59" s="406">
        <f t="shared" ref="CS59:CS75" si="100">BY59</f>
        <v>0.25820889707458755</v>
      </c>
      <c r="CT59" s="396"/>
      <c r="CU59"/>
      <c r="CV59" s="395"/>
      <c r="CW59" s="406">
        <f t="shared" ref="CW59:CW75" si="101">CC59</f>
        <v>0.25117943287778061</v>
      </c>
      <c r="CX59" s="396"/>
      <c r="CY59"/>
      <c r="CZ59" s="37"/>
      <c r="DA59" s="584">
        <f t="shared" ref="DA59:DA75" si="102">SUM(CK59:CW59)</f>
        <v>1</v>
      </c>
      <c r="DB59" s="39"/>
      <c r="DC59"/>
      <c r="DE59" s="382"/>
      <c r="DF59" s="411">
        <f t="shared" ref="DF59:DF75" si="103">CK59</f>
        <v>0.25392713694293773</v>
      </c>
      <c r="DG59" s="384"/>
      <c r="DH59"/>
      <c r="DI59" s="382"/>
      <c r="DJ59" s="411">
        <f t="shared" ref="DJ59:DJ75" si="104">CO59</f>
        <v>0.23668453310469409</v>
      </c>
      <c r="DK59" s="384"/>
      <c r="DL59"/>
      <c r="DM59" s="382"/>
      <c r="DN59" s="411">
        <f t="shared" ref="DN59:DN75" si="105">CS59</f>
        <v>0.25820889707458755</v>
      </c>
      <c r="DO59" s="384"/>
      <c r="DP59"/>
      <c r="DQ59" s="382"/>
      <c r="DR59" s="411">
        <f t="shared" ref="DR59:DR75" si="106">CW59</f>
        <v>0.25117943287778061</v>
      </c>
      <c r="DS59" s="384"/>
      <c r="DU59" s="83"/>
      <c r="DV59" s="457">
        <f t="shared" ref="DV59:DV75" si="107">SUM(DF59:DR59)</f>
        <v>1</v>
      </c>
      <c r="DW59" s="82"/>
      <c r="DY59" s="382"/>
      <c r="DZ59" s="411">
        <f t="shared" si="52"/>
        <v>0.25392713694293773</v>
      </c>
      <c r="EA59" s="384"/>
      <c r="EC59" s="382"/>
      <c r="ED59" s="411">
        <f t="shared" si="53"/>
        <v>0.23668453310469409</v>
      </c>
      <c r="EE59" s="384"/>
      <c r="EG59" s="382"/>
      <c r="EH59" s="411">
        <f t="shared" si="54"/>
        <v>0.25820889707458755</v>
      </c>
      <c r="EI59" s="384"/>
      <c r="EK59" s="382"/>
      <c r="EL59" s="411">
        <f t="shared" si="55"/>
        <v>0.25117943287778061</v>
      </c>
      <c r="EM59" s="384"/>
      <c r="EO59" s="83"/>
      <c r="EP59" s="457">
        <f t="shared" si="56"/>
        <v>1</v>
      </c>
      <c r="EQ59" s="82"/>
      <c r="ES59" s="382"/>
      <c r="ET59" s="411">
        <f t="shared" si="57"/>
        <v>0.25392713694293773</v>
      </c>
      <c r="EU59" s="384"/>
      <c r="EW59" s="382"/>
      <c r="EX59" s="411">
        <f t="shared" si="58"/>
        <v>0.23668453310469409</v>
      </c>
      <c r="EY59" s="384"/>
      <c r="FA59" s="382"/>
      <c r="FB59" s="411">
        <f t="shared" si="59"/>
        <v>0.25820889707458755</v>
      </c>
      <c r="FC59" s="384"/>
      <c r="FE59" s="382"/>
      <c r="FF59" s="411">
        <f t="shared" si="60"/>
        <v>0.25117943287778061</v>
      </c>
      <c r="FG59" s="384"/>
      <c r="FI59" s="83"/>
      <c r="FJ59" s="457">
        <f t="shared" si="61"/>
        <v>1</v>
      </c>
      <c r="FK59" s="82"/>
      <c r="FM59" s="382"/>
      <c r="FN59" s="411">
        <f t="shared" si="62"/>
        <v>0.25392713694293773</v>
      </c>
      <c r="FO59" s="384"/>
      <c r="FQ59" s="382"/>
      <c r="FR59" s="411">
        <f t="shared" si="63"/>
        <v>0.23668453310469409</v>
      </c>
      <c r="FS59" s="384"/>
      <c r="FU59" s="382"/>
      <c r="FV59" s="411">
        <f t="shared" si="64"/>
        <v>0.25820889707458755</v>
      </c>
      <c r="FW59" s="384"/>
      <c r="FY59" s="382"/>
      <c r="FZ59" s="411">
        <f t="shared" si="65"/>
        <v>0.25117943287778061</v>
      </c>
      <c r="GA59" s="384"/>
      <c r="GC59" s="83"/>
      <c r="GD59" s="457">
        <f t="shared" si="66"/>
        <v>1</v>
      </c>
      <c r="GE59" s="82"/>
      <c r="GG59" s="382"/>
      <c r="GH59" s="411">
        <f t="shared" si="67"/>
        <v>0.25392713694293773</v>
      </c>
      <c r="GI59" s="384"/>
      <c r="GK59" s="382"/>
      <c r="GL59" s="411">
        <f t="shared" si="68"/>
        <v>0.23668453310469409</v>
      </c>
      <c r="GM59" s="384"/>
      <c r="GO59" s="382"/>
      <c r="GP59" s="411">
        <f t="shared" si="69"/>
        <v>0.25820889707458755</v>
      </c>
      <c r="GQ59" s="384"/>
      <c r="GS59" s="382"/>
      <c r="GT59" s="411">
        <f t="shared" si="70"/>
        <v>0.25117943287778061</v>
      </c>
      <c r="GU59" s="384"/>
      <c r="GW59" s="83"/>
      <c r="GX59" s="457">
        <f t="shared" si="71"/>
        <v>1</v>
      </c>
      <c r="GY59" s="82"/>
      <c r="HA59" s="382"/>
      <c r="HB59" s="411">
        <f t="shared" si="72"/>
        <v>0.25392713694293773</v>
      </c>
      <c r="HC59" s="384"/>
      <c r="HE59" s="382"/>
      <c r="HF59" s="411">
        <f t="shared" si="73"/>
        <v>0.23668453310469409</v>
      </c>
      <c r="HG59" s="384"/>
      <c r="HI59" s="382"/>
      <c r="HJ59" s="411">
        <f t="shared" si="74"/>
        <v>0.25820889707458755</v>
      </c>
      <c r="HK59" s="384"/>
      <c r="HM59" s="382"/>
      <c r="HN59" s="411">
        <f t="shared" si="75"/>
        <v>0.25117943287778061</v>
      </c>
      <c r="HO59" s="384"/>
      <c r="HQ59" s="83"/>
      <c r="HR59" s="457">
        <f t="shared" si="76"/>
        <v>1</v>
      </c>
      <c r="HS59" s="82"/>
      <c r="HU59" s="382"/>
      <c r="HV59" s="411">
        <f t="shared" si="77"/>
        <v>0.25392713694293773</v>
      </c>
      <c r="HW59" s="384"/>
      <c r="HY59" s="382"/>
      <c r="HZ59" s="411">
        <f t="shared" si="78"/>
        <v>0.23668453310469409</v>
      </c>
      <c r="IA59" s="384"/>
      <c r="IC59" s="382"/>
      <c r="ID59" s="411">
        <f t="shared" si="79"/>
        <v>0.25820889707458755</v>
      </c>
      <c r="IE59" s="384"/>
      <c r="IG59" s="382"/>
      <c r="IH59" s="411">
        <f t="shared" si="80"/>
        <v>0.25117943287778061</v>
      </c>
      <c r="II59" s="384"/>
      <c r="IK59" s="83"/>
      <c r="IL59" s="457">
        <f t="shared" si="81"/>
        <v>1</v>
      </c>
      <c r="IM59" s="82"/>
      <c r="IO59" s="382"/>
      <c r="IP59" s="411">
        <f t="shared" si="82"/>
        <v>0.25392713694293773</v>
      </c>
      <c r="IQ59" s="384"/>
      <c r="IS59" s="382"/>
      <c r="IT59" s="411">
        <f t="shared" si="83"/>
        <v>0.23668453310469409</v>
      </c>
      <c r="IU59" s="384"/>
      <c r="IW59" s="382"/>
      <c r="IX59" s="411">
        <f t="shared" si="84"/>
        <v>0.25820889707458755</v>
      </c>
      <c r="IY59" s="384"/>
      <c r="JA59" s="382"/>
      <c r="JB59" s="411">
        <f t="shared" si="85"/>
        <v>0.25117943287778061</v>
      </c>
      <c r="JC59" s="384"/>
      <c r="JE59" s="83"/>
      <c r="JF59" s="457">
        <f t="shared" si="86"/>
        <v>1</v>
      </c>
      <c r="JG59" s="82"/>
      <c r="JI59" s="382"/>
      <c r="JJ59" s="411">
        <f t="shared" si="87"/>
        <v>0.25392713694293773</v>
      </c>
      <c r="JK59" s="384"/>
      <c r="JM59" s="382"/>
      <c r="JN59" s="411">
        <f t="shared" si="88"/>
        <v>0.23668453310469409</v>
      </c>
      <c r="JO59" s="384"/>
      <c r="JQ59" s="382"/>
      <c r="JR59" s="411">
        <f t="shared" si="89"/>
        <v>0.25820889707458755</v>
      </c>
      <c r="JS59" s="384"/>
      <c r="JU59" s="382"/>
      <c r="JV59" s="411">
        <f t="shared" si="90"/>
        <v>0.25117943287778061</v>
      </c>
      <c r="JW59" s="384"/>
      <c r="JY59" s="83"/>
      <c r="JZ59" s="457">
        <f t="shared" si="91"/>
        <v>1</v>
      </c>
      <c r="KA59" s="82"/>
      <c r="KC59" s="382"/>
      <c r="KD59" s="411">
        <f t="shared" si="92"/>
        <v>0.25392713694293773</v>
      </c>
      <c r="KE59" s="384"/>
      <c r="KG59" s="382"/>
      <c r="KH59" s="411">
        <f t="shared" si="93"/>
        <v>0.23668453310469409</v>
      </c>
      <c r="KI59" s="384"/>
      <c r="KK59" s="382"/>
      <c r="KL59" s="411">
        <f t="shared" si="94"/>
        <v>0.25820889707458755</v>
      </c>
      <c r="KM59" s="384"/>
      <c r="KO59" s="382"/>
      <c r="KP59" s="411">
        <f t="shared" si="95"/>
        <v>0.25117943287778061</v>
      </c>
      <c r="KQ59" s="384"/>
      <c r="KS59" s="83"/>
      <c r="KT59" s="457">
        <f t="shared" si="96"/>
        <v>1</v>
      </c>
      <c r="KU59" s="82"/>
    </row>
    <row r="60" spans="1:308" hidden="1" outlineLevel="1">
      <c r="A60" s="365"/>
      <c r="B60" s="7" t="s">
        <v>268</v>
      </c>
      <c r="C60"/>
      <c r="D60"/>
      <c r="E60"/>
      <c r="F60"/>
      <c r="H60"/>
      <c r="I60">
        <f t="shared" si="33"/>
        <v>0.23800157356412274</v>
      </c>
      <c r="M60">
        <f t="shared" si="34"/>
        <v>0.24036191974822974</v>
      </c>
      <c r="Q60">
        <f t="shared" si="35"/>
        <v>0.24036191974822974</v>
      </c>
      <c r="U60">
        <f t="shared" si="36"/>
        <v>0.28127458693941776</v>
      </c>
      <c r="Y60">
        <f t="shared" si="37"/>
        <v>1</v>
      </c>
      <c r="AB60" s="395"/>
      <c r="AC60" s="612">
        <f t="shared" si="38"/>
        <v>0.24571428571428572</v>
      </c>
      <c r="AD60" s="396"/>
      <c r="AF60" s="395"/>
      <c r="AG60" s="406">
        <f t="shared" si="39"/>
        <v>0.23352380952380952</v>
      </c>
      <c r="AH60" s="396"/>
      <c r="AJ60" s="395"/>
      <c r="AK60" s="406">
        <f t="shared" si="40"/>
        <v>0.23428571428571429</v>
      </c>
      <c r="AL60" s="396"/>
      <c r="AN60" s="395"/>
      <c r="AO60" s="406">
        <f t="shared" si="41"/>
        <v>0.2864761904761905</v>
      </c>
      <c r="AP60" s="396"/>
      <c r="AR60" s="37"/>
      <c r="AS60" s="457">
        <f t="shared" si="42"/>
        <v>1</v>
      </c>
      <c r="AT60" s="39"/>
      <c r="AV60" s="395"/>
      <c r="AW60" s="406">
        <f t="shared" si="43"/>
        <v>0.22848879248011569</v>
      </c>
      <c r="AX60" s="396"/>
      <c r="AZ60" s="395"/>
      <c r="BA60" s="406">
        <f t="shared" si="44"/>
        <v>0.22848879248011569</v>
      </c>
      <c r="BB60" s="396"/>
      <c r="BD60" s="395"/>
      <c r="BE60" s="406">
        <f t="shared" si="45"/>
        <v>0.25415762834417932</v>
      </c>
      <c r="BF60" s="396"/>
      <c r="BH60" s="395"/>
      <c r="BI60" s="406">
        <f t="shared" si="46"/>
        <v>0.28886478669558929</v>
      </c>
      <c r="BJ60" s="396"/>
      <c r="BL60" s="37"/>
      <c r="BM60" s="457">
        <f t="shared" si="47"/>
        <v>1</v>
      </c>
      <c r="BN60" s="39"/>
      <c r="BP60" s="395"/>
      <c r="BQ60" s="576">
        <f t="shared" si="48"/>
        <v>0.23740155058617474</v>
      </c>
      <c r="BR60" s="577"/>
      <c r="BS60" s="578"/>
      <c r="BT60" s="579"/>
      <c r="BU60" s="576">
        <f t="shared" si="49"/>
        <v>0.23412484058405167</v>
      </c>
      <c r="BV60" s="577"/>
      <c r="BW60" s="578"/>
      <c r="BX60" s="579"/>
      <c r="BY60" s="576">
        <f t="shared" si="50"/>
        <v>0.24293508745937445</v>
      </c>
      <c r="BZ60" s="577"/>
      <c r="CA60" s="578"/>
      <c r="CB60" s="579"/>
      <c r="CC60" s="576">
        <f t="shared" si="51"/>
        <v>0.2855385213703992</v>
      </c>
      <c r="CD60" s="577"/>
      <c r="CE60" s="578"/>
      <c r="CF60" s="580"/>
      <c r="CG60" s="651">
        <f t="shared" si="97"/>
        <v>1</v>
      </c>
      <c r="CH60" s="39"/>
      <c r="CI60"/>
      <c r="CJ60" s="395"/>
      <c r="CK60" s="406">
        <f t="shared" si="98"/>
        <v>0.23740155058617474</v>
      </c>
      <c r="CL60" s="396"/>
      <c r="CM60"/>
      <c r="CN60" s="395"/>
      <c r="CO60" s="406">
        <f t="shared" si="99"/>
        <v>0.23412484058405167</v>
      </c>
      <c r="CP60" s="396"/>
      <c r="CQ60"/>
      <c r="CR60" s="395"/>
      <c r="CS60" s="406">
        <f t="shared" si="100"/>
        <v>0.24293508745937445</v>
      </c>
      <c r="CT60" s="396"/>
      <c r="CU60"/>
      <c r="CV60" s="395"/>
      <c r="CW60" s="406">
        <f t="shared" si="101"/>
        <v>0.2855385213703992</v>
      </c>
      <c r="CX60" s="396"/>
      <c r="CY60"/>
      <c r="CZ60" s="37"/>
      <c r="DA60" s="584">
        <f t="shared" si="102"/>
        <v>1</v>
      </c>
      <c r="DB60" s="39"/>
      <c r="DC60"/>
      <c r="DE60" s="382"/>
      <c r="DF60" s="411">
        <f t="shared" si="103"/>
        <v>0.23740155058617474</v>
      </c>
      <c r="DG60" s="384"/>
      <c r="DH60"/>
      <c r="DI60" s="382"/>
      <c r="DJ60" s="411">
        <f t="shared" si="104"/>
        <v>0.23412484058405167</v>
      </c>
      <c r="DK60" s="384"/>
      <c r="DL60"/>
      <c r="DM60" s="382"/>
      <c r="DN60" s="411">
        <f t="shared" si="105"/>
        <v>0.24293508745937445</v>
      </c>
      <c r="DO60" s="384"/>
      <c r="DP60"/>
      <c r="DQ60" s="382"/>
      <c r="DR60" s="411">
        <f t="shared" si="106"/>
        <v>0.2855385213703992</v>
      </c>
      <c r="DS60" s="384"/>
      <c r="DU60" s="83"/>
      <c r="DV60" s="457">
        <f t="shared" si="107"/>
        <v>1</v>
      </c>
      <c r="DW60" s="82"/>
      <c r="DY60" s="382"/>
      <c r="DZ60" s="411">
        <f t="shared" si="52"/>
        <v>0.23740155058617474</v>
      </c>
      <c r="EA60" s="384"/>
      <c r="EC60" s="382"/>
      <c r="ED60" s="411">
        <f t="shared" si="53"/>
        <v>0.23412484058405167</v>
      </c>
      <c r="EE60" s="384"/>
      <c r="EG60" s="382"/>
      <c r="EH60" s="411">
        <f t="shared" si="54"/>
        <v>0.24293508745937445</v>
      </c>
      <c r="EI60" s="384"/>
      <c r="EK60" s="382"/>
      <c r="EL60" s="411">
        <f t="shared" si="55"/>
        <v>0.2855385213703992</v>
      </c>
      <c r="EM60" s="384"/>
      <c r="EO60" s="83"/>
      <c r="EP60" s="457">
        <f t="shared" si="56"/>
        <v>1</v>
      </c>
      <c r="EQ60" s="82"/>
      <c r="ES60" s="382"/>
      <c r="ET60" s="411">
        <f t="shared" si="57"/>
        <v>0.23740155058617474</v>
      </c>
      <c r="EU60" s="384"/>
      <c r="EW60" s="382"/>
      <c r="EX60" s="411">
        <f t="shared" si="58"/>
        <v>0.23412484058405167</v>
      </c>
      <c r="EY60" s="384"/>
      <c r="FA60" s="382"/>
      <c r="FB60" s="411">
        <f t="shared" si="59"/>
        <v>0.24293508745937445</v>
      </c>
      <c r="FC60" s="384"/>
      <c r="FE60" s="382"/>
      <c r="FF60" s="411">
        <f t="shared" si="60"/>
        <v>0.2855385213703992</v>
      </c>
      <c r="FG60" s="384"/>
      <c r="FI60" s="83"/>
      <c r="FJ60" s="457">
        <f t="shared" si="61"/>
        <v>1</v>
      </c>
      <c r="FK60" s="82"/>
      <c r="FM60" s="382"/>
      <c r="FN60" s="411">
        <f t="shared" si="62"/>
        <v>0.23740155058617474</v>
      </c>
      <c r="FO60" s="384"/>
      <c r="FQ60" s="382"/>
      <c r="FR60" s="411">
        <f t="shared" si="63"/>
        <v>0.23412484058405167</v>
      </c>
      <c r="FS60" s="384"/>
      <c r="FU60" s="382"/>
      <c r="FV60" s="411">
        <f t="shared" si="64"/>
        <v>0.24293508745937445</v>
      </c>
      <c r="FW60" s="384"/>
      <c r="FY60" s="382"/>
      <c r="FZ60" s="411">
        <f t="shared" si="65"/>
        <v>0.2855385213703992</v>
      </c>
      <c r="GA60" s="384"/>
      <c r="GC60" s="83"/>
      <c r="GD60" s="457">
        <f t="shared" si="66"/>
        <v>1</v>
      </c>
      <c r="GE60" s="82"/>
      <c r="GG60" s="382"/>
      <c r="GH60" s="411">
        <f t="shared" si="67"/>
        <v>0.23740155058617474</v>
      </c>
      <c r="GI60" s="384"/>
      <c r="GK60" s="382"/>
      <c r="GL60" s="411">
        <f t="shared" si="68"/>
        <v>0.23412484058405167</v>
      </c>
      <c r="GM60" s="384"/>
      <c r="GO60" s="382"/>
      <c r="GP60" s="411">
        <f t="shared" si="69"/>
        <v>0.24293508745937445</v>
      </c>
      <c r="GQ60" s="384"/>
      <c r="GS60" s="382"/>
      <c r="GT60" s="411">
        <f t="shared" si="70"/>
        <v>0.2855385213703992</v>
      </c>
      <c r="GU60" s="384"/>
      <c r="GW60" s="83"/>
      <c r="GX60" s="457">
        <f t="shared" si="71"/>
        <v>1</v>
      </c>
      <c r="GY60" s="82"/>
      <c r="HA60" s="382"/>
      <c r="HB60" s="411">
        <f t="shared" si="72"/>
        <v>0.23740155058617474</v>
      </c>
      <c r="HC60" s="384"/>
      <c r="HE60" s="382"/>
      <c r="HF60" s="411">
        <f t="shared" si="73"/>
        <v>0.23412484058405167</v>
      </c>
      <c r="HG60" s="384"/>
      <c r="HI60" s="382"/>
      <c r="HJ60" s="411">
        <f t="shared" si="74"/>
        <v>0.24293508745937445</v>
      </c>
      <c r="HK60" s="384"/>
      <c r="HM60" s="382"/>
      <c r="HN60" s="411">
        <f t="shared" si="75"/>
        <v>0.2855385213703992</v>
      </c>
      <c r="HO60" s="384"/>
      <c r="HQ60" s="83"/>
      <c r="HR60" s="457">
        <f t="shared" si="76"/>
        <v>1</v>
      </c>
      <c r="HS60" s="82"/>
      <c r="HU60" s="382"/>
      <c r="HV60" s="411">
        <f t="shared" si="77"/>
        <v>0.23740155058617474</v>
      </c>
      <c r="HW60" s="384"/>
      <c r="HY60" s="382"/>
      <c r="HZ60" s="411">
        <f t="shared" si="78"/>
        <v>0.23412484058405167</v>
      </c>
      <c r="IA60" s="384"/>
      <c r="IC60" s="382"/>
      <c r="ID60" s="411">
        <f t="shared" si="79"/>
        <v>0.24293508745937445</v>
      </c>
      <c r="IE60" s="384"/>
      <c r="IG60" s="382"/>
      <c r="IH60" s="411">
        <f t="shared" si="80"/>
        <v>0.2855385213703992</v>
      </c>
      <c r="II60" s="384"/>
      <c r="IK60" s="83"/>
      <c r="IL60" s="457">
        <f t="shared" si="81"/>
        <v>1</v>
      </c>
      <c r="IM60" s="82"/>
      <c r="IO60" s="382"/>
      <c r="IP60" s="411">
        <f t="shared" si="82"/>
        <v>0.23740155058617474</v>
      </c>
      <c r="IQ60" s="384"/>
      <c r="IS60" s="382"/>
      <c r="IT60" s="411">
        <f t="shared" si="83"/>
        <v>0.23412484058405167</v>
      </c>
      <c r="IU60" s="384"/>
      <c r="IW60" s="382"/>
      <c r="IX60" s="411">
        <f t="shared" si="84"/>
        <v>0.24293508745937445</v>
      </c>
      <c r="IY60" s="384"/>
      <c r="JA60" s="382"/>
      <c r="JB60" s="411">
        <f t="shared" si="85"/>
        <v>0.2855385213703992</v>
      </c>
      <c r="JC60" s="384"/>
      <c r="JE60" s="83"/>
      <c r="JF60" s="457">
        <f t="shared" si="86"/>
        <v>1</v>
      </c>
      <c r="JG60" s="82"/>
      <c r="JI60" s="382"/>
      <c r="JJ60" s="411">
        <f t="shared" si="87"/>
        <v>0.23740155058617474</v>
      </c>
      <c r="JK60" s="384"/>
      <c r="JM60" s="382"/>
      <c r="JN60" s="411">
        <f t="shared" si="88"/>
        <v>0.23412484058405167</v>
      </c>
      <c r="JO60" s="384"/>
      <c r="JQ60" s="382"/>
      <c r="JR60" s="411">
        <f t="shared" si="89"/>
        <v>0.24293508745937445</v>
      </c>
      <c r="JS60" s="384"/>
      <c r="JU60" s="382"/>
      <c r="JV60" s="411">
        <f t="shared" si="90"/>
        <v>0.2855385213703992</v>
      </c>
      <c r="JW60" s="384"/>
      <c r="JY60" s="83"/>
      <c r="JZ60" s="457">
        <f t="shared" si="91"/>
        <v>1</v>
      </c>
      <c r="KA60" s="82"/>
      <c r="KC60" s="382"/>
      <c r="KD60" s="411">
        <f t="shared" si="92"/>
        <v>0.23740155058617474</v>
      </c>
      <c r="KE60" s="384"/>
      <c r="KG60" s="382"/>
      <c r="KH60" s="411">
        <f t="shared" si="93"/>
        <v>0.23412484058405167</v>
      </c>
      <c r="KI60" s="384"/>
      <c r="KK60" s="382"/>
      <c r="KL60" s="411">
        <f t="shared" si="94"/>
        <v>0.24293508745937445</v>
      </c>
      <c r="KM60" s="384"/>
      <c r="KO60" s="382"/>
      <c r="KP60" s="411">
        <f t="shared" si="95"/>
        <v>0.2855385213703992</v>
      </c>
      <c r="KQ60" s="384"/>
      <c r="KS60" s="83"/>
      <c r="KT60" s="457">
        <f t="shared" si="96"/>
        <v>1</v>
      </c>
      <c r="KU60" s="82"/>
    </row>
    <row r="61" spans="1:308" hidden="1" outlineLevel="1">
      <c r="A61" s="365"/>
      <c r="B61" s="7" t="s">
        <v>267</v>
      </c>
      <c r="C61"/>
      <c r="D61"/>
      <c r="E61"/>
      <c r="F61"/>
      <c r="H61"/>
      <c r="I61">
        <f t="shared" si="33"/>
        <v>0.21521739130434783</v>
      </c>
      <c r="M61">
        <f t="shared" si="34"/>
        <v>0.26273291925465836</v>
      </c>
      <c r="Q61">
        <f t="shared" si="35"/>
        <v>0.24875776397515528</v>
      </c>
      <c r="U61">
        <f t="shared" si="36"/>
        <v>0.27329192546583853</v>
      </c>
      <c r="Y61">
        <f t="shared" si="37"/>
        <v>1</v>
      </c>
      <c r="AB61" s="395"/>
      <c r="AC61" s="612">
        <f t="shared" si="38"/>
        <v>0.2552748885586924</v>
      </c>
      <c r="AD61" s="396"/>
      <c r="AF61" s="395"/>
      <c r="AG61" s="406">
        <f t="shared" si="39"/>
        <v>0.24427934621099553</v>
      </c>
      <c r="AH61" s="396"/>
      <c r="AJ61" s="395"/>
      <c r="AK61" s="406">
        <f t="shared" si="40"/>
        <v>0.24101040118870729</v>
      </c>
      <c r="AL61" s="396"/>
      <c r="AN61" s="395"/>
      <c r="AO61" s="406">
        <f t="shared" si="41"/>
        <v>0.25943536404160478</v>
      </c>
      <c r="AP61" s="396"/>
      <c r="AR61" s="37"/>
      <c r="AS61" s="457">
        <f t="shared" si="42"/>
        <v>1</v>
      </c>
      <c r="AT61" s="39"/>
      <c r="AV61" s="395"/>
      <c r="AW61" s="406">
        <f t="shared" si="43"/>
        <v>0.25836431226765799</v>
      </c>
      <c r="AX61" s="396"/>
      <c r="AZ61" s="395"/>
      <c r="BA61" s="406">
        <f t="shared" si="44"/>
        <v>0.24473358116480792</v>
      </c>
      <c r="BB61" s="396"/>
      <c r="BD61" s="395"/>
      <c r="BE61" s="406">
        <f t="shared" si="45"/>
        <v>0.23760842627013631</v>
      </c>
      <c r="BF61" s="396"/>
      <c r="BH61" s="395"/>
      <c r="BI61" s="406">
        <f t="shared" si="46"/>
        <v>0.25929368029739774</v>
      </c>
      <c r="BJ61" s="396"/>
      <c r="BL61" s="37"/>
      <c r="BM61" s="457">
        <f t="shared" si="47"/>
        <v>1</v>
      </c>
      <c r="BN61" s="39"/>
      <c r="BP61" s="395"/>
      <c r="BQ61" s="576">
        <f t="shared" si="48"/>
        <v>0.24295219737689941</v>
      </c>
      <c r="BR61" s="577"/>
      <c r="BS61" s="578"/>
      <c r="BT61" s="579"/>
      <c r="BU61" s="576">
        <f t="shared" si="49"/>
        <v>0.25058194887682061</v>
      </c>
      <c r="BV61" s="577"/>
      <c r="BW61" s="578"/>
      <c r="BX61" s="579"/>
      <c r="BY61" s="576">
        <f t="shared" si="50"/>
        <v>0.24245886381133297</v>
      </c>
      <c r="BZ61" s="577"/>
      <c r="CA61" s="578"/>
      <c r="CB61" s="579"/>
      <c r="CC61" s="576">
        <f t="shared" si="51"/>
        <v>0.26400698993494703</v>
      </c>
      <c r="CD61" s="577"/>
      <c r="CE61" s="578"/>
      <c r="CF61" s="580"/>
      <c r="CG61" s="651">
        <f t="shared" si="97"/>
        <v>1</v>
      </c>
      <c r="CH61" s="39"/>
      <c r="CI61"/>
      <c r="CJ61" s="395"/>
      <c r="CK61" s="406">
        <f t="shared" si="98"/>
        <v>0.24295219737689941</v>
      </c>
      <c r="CL61" s="396"/>
      <c r="CM61"/>
      <c r="CN61" s="395"/>
      <c r="CO61" s="406">
        <f t="shared" si="99"/>
        <v>0.25058194887682061</v>
      </c>
      <c r="CP61" s="396"/>
      <c r="CQ61"/>
      <c r="CR61" s="395"/>
      <c r="CS61" s="406">
        <f t="shared" si="100"/>
        <v>0.24245886381133297</v>
      </c>
      <c r="CT61" s="396"/>
      <c r="CU61"/>
      <c r="CV61" s="395"/>
      <c r="CW61" s="406">
        <f t="shared" si="101"/>
        <v>0.26400698993494703</v>
      </c>
      <c r="CX61" s="396"/>
      <c r="CY61"/>
      <c r="CZ61" s="37"/>
      <c r="DA61" s="584">
        <f t="shared" si="102"/>
        <v>1</v>
      </c>
      <c r="DB61" s="39"/>
      <c r="DC61"/>
      <c r="DE61" s="382"/>
      <c r="DF61" s="411">
        <f t="shared" si="103"/>
        <v>0.24295219737689941</v>
      </c>
      <c r="DG61" s="384"/>
      <c r="DH61"/>
      <c r="DI61" s="382"/>
      <c r="DJ61" s="411">
        <f t="shared" si="104"/>
        <v>0.25058194887682061</v>
      </c>
      <c r="DK61" s="384"/>
      <c r="DL61"/>
      <c r="DM61" s="382"/>
      <c r="DN61" s="411">
        <f t="shared" si="105"/>
        <v>0.24245886381133297</v>
      </c>
      <c r="DO61" s="384"/>
      <c r="DP61"/>
      <c r="DQ61" s="382"/>
      <c r="DR61" s="411">
        <f t="shared" si="106"/>
        <v>0.26400698993494703</v>
      </c>
      <c r="DS61" s="384"/>
      <c r="DU61" s="83"/>
      <c r="DV61" s="457">
        <f t="shared" si="107"/>
        <v>1</v>
      </c>
      <c r="DW61" s="82"/>
      <c r="DY61" s="382"/>
      <c r="DZ61" s="411">
        <f t="shared" si="52"/>
        <v>0.24295219737689941</v>
      </c>
      <c r="EA61" s="384"/>
      <c r="EC61" s="382"/>
      <c r="ED61" s="411">
        <f t="shared" si="53"/>
        <v>0.25058194887682061</v>
      </c>
      <c r="EE61" s="384"/>
      <c r="EG61" s="382"/>
      <c r="EH61" s="411">
        <f t="shared" si="54"/>
        <v>0.24245886381133297</v>
      </c>
      <c r="EI61" s="384"/>
      <c r="EK61" s="382"/>
      <c r="EL61" s="411">
        <f t="shared" si="55"/>
        <v>0.26400698993494703</v>
      </c>
      <c r="EM61" s="384"/>
      <c r="EO61" s="83"/>
      <c r="EP61" s="457">
        <f t="shared" si="56"/>
        <v>1</v>
      </c>
      <c r="EQ61" s="82"/>
      <c r="ES61" s="382"/>
      <c r="ET61" s="411">
        <f t="shared" si="57"/>
        <v>0.24295219737689941</v>
      </c>
      <c r="EU61" s="384"/>
      <c r="EW61" s="382"/>
      <c r="EX61" s="411">
        <f t="shared" si="58"/>
        <v>0.25058194887682061</v>
      </c>
      <c r="EY61" s="384"/>
      <c r="FA61" s="382"/>
      <c r="FB61" s="411">
        <f t="shared" si="59"/>
        <v>0.24245886381133297</v>
      </c>
      <c r="FC61" s="384"/>
      <c r="FE61" s="382"/>
      <c r="FF61" s="411">
        <f t="shared" si="60"/>
        <v>0.26400698993494703</v>
      </c>
      <c r="FG61" s="384"/>
      <c r="FI61" s="83"/>
      <c r="FJ61" s="457">
        <f t="shared" si="61"/>
        <v>1</v>
      </c>
      <c r="FK61" s="82"/>
      <c r="FM61" s="382"/>
      <c r="FN61" s="411">
        <f t="shared" si="62"/>
        <v>0.24295219737689941</v>
      </c>
      <c r="FO61" s="384"/>
      <c r="FQ61" s="382"/>
      <c r="FR61" s="411">
        <f t="shared" si="63"/>
        <v>0.25058194887682061</v>
      </c>
      <c r="FS61" s="384"/>
      <c r="FU61" s="382"/>
      <c r="FV61" s="411">
        <f t="shared" si="64"/>
        <v>0.24245886381133297</v>
      </c>
      <c r="FW61" s="384"/>
      <c r="FY61" s="382"/>
      <c r="FZ61" s="411">
        <f t="shared" si="65"/>
        <v>0.26400698993494703</v>
      </c>
      <c r="GA61" s="384"/>
      <c r="GC61" s="83"/>
      <c r="GD61" s="457">
        <f t="shared" si="66"/>
        <v>1</v>
      </c>
      <c r="GE61" s="82"/>
      <c r="GG61" s="382"/>
      <c r="GH61" s="411">
        <f t="shared" si="67"/>
        <v>0.24295219737689941</v>
      </c>
      <c r="GI61" s="384"/>
      <c r="GK61" s="382"/>
      <c r="GL61" s="411">
        <f t="shared" si="68"/>
        <v>0.25058194887682061</v>
      </c>
      <c r="GM61" s="384"/>
      <c r="GO61" s="382"/>
      <c r="GP61" s="411">
        <f t="shared" si="69"/>
        <v>0.24245886381133297</v>
      </c>
      <c r="GQ61" s="384"/>
      <c r="GS61" s="382"/>
      <c r="GT61" s="411">
        <f t="shared" si="70"/>
        <v>0.26400698993494703</v>
      </c>
      <c r="GU61" s="384"/>
      <c r="GW61" s="83"/>
      <c r="GX61" s="457">
        <f t="shared" si="71"/>
        <v>1</v>
      </c>
      <c r="GY61" s="82"/>
      <c r="HA61" s="382"/>
      <c r="HB61" s="411">
        <f t="shared" si="72"/>
        <v>0.24295219737689941</v>
      </c>
      <c r="HC61" s="384"/>
      <c r="HE61" s="382"/>
      <c r="HF61" s="411">
        <f t="shared" si="73"/>
        <v>0.25058194887682061</v>
      </c>
      <c r="HG61" s="384"/>
      <c r="HI61" s="382"/>
      <c r="HJ61" s="411">
        <f t="shared" si="74"/>
        <v>0.24245886381133297</v>
      </c>
      <c r="HK61" s="384"/>
      <c r="HM61" s="382"/>
      <c r="HN61" s="411">
        <f t="shared" si="75"/>
        <v>0.26400698993494703</v>
      </c>
      <c r="HO61" s="384"/>
      <c r="HQ61" s="83"/>
      <c r="HR61" s="457">
        <f t="shared" si="76"/>
        <v>1</v>
      </c>
      <c r="HS61" s="82"/>
      <c r="HU61" s="382"/>
      <c r="HV61" s="411">
        <f t="shared" si="77"/>
        <v>0.24295219737689941</v>
      </c>
      <c r="HW61" s="384"/>
      <c r="HY61" s="382"/>
      <c r="HZ61" s="411">
        <f t="shared" si="78"/>
        <v>0.25058194887682061</v>
      </c>
      <c r="IA61" s="384"/>
      <c r="IC61" s="382"/>
      <c r="ID61" s="411">
        <f t="shared" si="79"/>
        <v>0.24245886381133297</v>
      </c>
      <c r="IE61" s="384"/>
      <c r="IG61" s="382"/>
      <c r="IH61" s="411">
        <f t="shared" si="80"/>
        <v>0.26400698993494703</v>
      </c>
      <c r="II61" s="384"/>
      <c r="IK61" s="83"/>
      <c r="IL61" s="457">
        <f t="shared" si="81"/>
        <v>1</v>
      </c>
      <c r="IM61" s="82"/>
      <c r="IO61" s="382"/>
      <c r="IP61" s="411">
        <f t="shared" si="82"/>
        <v>0.24295219737689941</v>
      </c>
      <c r="IQ61" s="384"/>
      <c r="IS61" s="382"/>
      <c r="IT61" s="411">
        <f t="shared" si="83"/>
        <v>0.25058194887682061</v>
      </c>
      <c r="IU61" s="384"/>
      <c r="IW61" s="382"/>
      <c r="IX61" s="411">
        <f t="shared" si="84"/>
        <v>0.24245886381133297</v>
      </c>
      <c r="IY61" s="384"/>
      <c r="JA61" s="382"/>
      <c r="JB61" s="411">
        <f t="shared" si="85"/>
        <v>0.26400698993494703</v>
      </c>
      <c r="JC61" s="384"/>
      <c r="JE61" s="83"/>
      <c r="JF61" s="457">
        <f t="shared" si="86"/>
        <v>1</v>
      </c>
      <c r="JG61" s="82"/>
      <c r="JI61" s="382"/>
      <c r="JJ61" s="411">
        <f t="shared" si="87"/>
        <v>0.24295219737689941</v>
      </c>
      <c r="JK61" s="384"/>
      <c r="JM61" s="382"/>
      <c r="JN61" s="411">
        <f t="shared" si="88"/>
        <v>0.25058194887682061</v>
      </c>
      <c r="JO61" s="384"/>
      <c r="JQ61" s="382"/>
      <c r="JR61" s="411">
        <f t="shared" si="89"/>
        <v>0.24245886381133297</v>
      </c>
      <c r="JS61" s="384"/>
      <c r="JU61" s="382"/>
      <c r="JV61" s="411">
        <f t="shared" si="90"/>
        <v>0.26400698993494703</v>
      </c>
      <c r="JW61" s="384"/>
      <c r="JY61" s="83"/>
      <c r="JZ61" s="457">
        <f t="shared" si="91"/>
        <v>1</v>
      </c>
      <c r="KA61" s="82"/>
      <c r="KC61" s="382"/>
      <c r="KD61" s="411">
        <f t="shared" si="92"/>
        <v>0.24295219737689941</v>
      </c>
      <c r="KE61" s="384"/>
      <c r="KG61" s="382"/>
      <c r="KH61" s="411">
        <f t="shared" si="93"/>
        <v>0.25058194887682061</v>
      </c>
      <c r="KI61" s="384"/>
      <c r="KK61" s="382"/>
      <c r="KL61" s="411">
        <f t="shared" si="94"/>
        <v>0.24245886381133297</v>
      </c>
      <c r="KM61" s="384"/>
      <c r="KO61" s="382"/>
      <c r="KP61" s="411">
        <f t="shared" si="95"/>
        <v>0.26400698993494703</v>
      </c>
      <c r="KQ61" s="384"/>
      <c r="KS61" s="83"/>
      <c r="KT61" s="457">
        <f t="shared" si="96"/>
        <v>1</v>
      </c>
      <c r="KU61" s="82"/>
    </row>
    <row r="62" spans="1:308" hidden="1" outlineLevel="1">
      <c r="A62" s="365"/>
      <c r="B62" s="7" t="s">
        <v>76</v>
      </c>
      <c r="C62"/>
      <c r="D62"/>
      <c r="E62"/>
      <c r="F62"/>
      <c r="H62"/>
      <c r="I62">
        <f t="shared" si="33"/>
        <v>0.23492063492063492</v>
      </c>
      <c r="M62">
        <f t="shared" si="34"/>
        <v>0.23809523809523808</v>
      </c>
      <c r="Q62">
        <f t="shared" si="35"/>
        <v>0.24920634920634921</v>
      </c>
      <c r="U62">
        <f t="shared" si="36"/>
        <v>0.27777777777777779</v>
      </c>
      <c r="Y62">
        <f t="shared" si="37"/>
        <v>1</v>
      </c>
      <c r="AB62" s="395"/>
      <c r="AC62" s="612">
        <f t="shared" si="38"/>
        <v>0.23338048090523339</v>
      </c>
      <c r="AD62" s="396"/>
      <c r="AF62" s="395"/>
      <c r="AG62" s="406">
        <f t="shared" si="39"/>
        <v>0.23620933521923621</v>
      </c>
      <c r="AH62" s="396"/>
      <c r="AJ62" s="395"/>
      <c r="AK62" s="406">
        <f t="shared" si="40"/>
        <v>0.24893917963224893</v>
      </c>
      <c r="AL62" s="396"/>
      <c r="AN62" s="395"/>
      <c r="AO62" s="406">
        <f t="shared" si="41"/>
        <v>0.28147100424328148</v>
      </c>
      <c r="AP62" s="396"/>
      <c r="AR62" s="37"/>
      <c r="AS62" s="457">
        <f t="shared" si="42"/>
        <v>1</v>
      </c>
      <c r="AT62" s="39"/>
      <c r="AV62" s="395"/>
      <c r="AW62" s="406">
        <f t="shared" si="43"/>
        <v>0.30232558139534882</v>
      </c>
      <c r="AX62" s="396"/>
      <c r="AZ62" s="395"/>
      <c r="BA62" s="406">
        <f t="shared" si="44"/>
        <v>0.20930232558139536</v>
      </c>
      <c r="BB62" s="396"/>
      <c r="BD62" s="395"/>
      <c r="BE62" s="406">
        <f t="shared" si="45"/>
        <v>0.23255813953488372</v>
      </c>
      <c r="BF62" s="396"/>
      <c r="BH62" s="395"/>
      <c r="BI62" s="406">
        <f t="shared" si="46"/>
        <v>0.2558139534883721</v>
      </c>
      <c r="BJ62" s="396"/>
      <c r="BL62" s="37"/>
      <c r="BM62" s="457">
        <f t="shared" si="47"/>
        <v>1</v>
      </c>
      <c r="BN62" s="39"/>
      <c r="BP62" s="395"/>
      <c r="BQ62" s="576">
        <f t="shared" si="48"/>
        <v>0.25687556574040576</v>
      </c>
      <c r="BR62" s="577"/>
      <c r="BS62" s="578"/>
      <c r="BT62" s="579"/>
      <c r="BU62" s="576">
        <f t="shared" si="49"/>
        <v>0.22786896629862322</v>
      </c>
      <c r="BV62" s="577"/>
      <c r="BW62" s="578"/>
      <c r="BX62" s="579"/>
      <c r="BY62" s="576">
        <f t="shared" si="50"/>
        <v>0.24356788945782729</v>
      </c>
      <c r="BZ62" s="577"/>
      <c r="CA62" s="578"/>
      <c r="CB62" s="579"/>
      <c r="CC62" s="576">
        <f t="shared" si="51"/>
        <v>0.27168757850314379</v>
      </c>
      <c r="CD62" s="577"/>
      <c r="CE62" s="578"/>
      <c r="CF62" s="580"/>
      <c r="CG62" s="651">
        <f t="shared" si="97"/>
        <v>1</v>
      </c>
      <c r="CH62" s="39"/>
      <c r="CI62"/>
      <c r="CJ62" s="395"/>
      <c r="CK62" s="406">
        <f t="shared" si="98"/>
        <v>0.25687556574040576</v>
      </c>
      <c r="CL62" s="396"/>
      <c r="CM62"/>
      <c r="CN62" s="395"/>
      <c r="CO62" s="406">
        <f t="shared" si="99"/>
        <v>0.22786896629862322</v>
      </c>
      <c r="CP62" s="396"/>
      <c r="CQ62"/>
      <c r="CR62" s="395"/>
      <c r="CS62" s="406">
        <f t="shared" si="100"/>
        <v>0.24356788945782729</v>
      </c>
      <c r="CT62" s="396"/>
      <c r="CU62"/>
      <c r="CV62" s="395"/>
      <c r="CW62" s="406">
        <f t="shared" si="101"/>
        <v>0.27168757850314379</v>
      </c>
      <c r="CX62" s="396"/>
      <c r="CY62"/>
      <c r="CZ62" s="37"/>
      <c r="DA62" s="584">
        <f t="shared" si="102"/>
        <v>1</v>
      </c>
      <c r="DB62" s="39"/>
      <c r="DC62"/>
      <c r="DE62" s="382"/>
      <c r="DF62" s="411">
        <f t="shared" si="103"/>
        <v>0.25687556574040576</v>
      </c>
      <c r="DG62" s="384"/>
      <c r="DH62"/>
      <c r="DI62" s="382"/>
      <c r="DJ62" s="411">
        <f t="shared" si="104"/>
        <v>0.22786896629862322</v>
      </c>
      <c r="DK62" s="384"/>
      <c r="DL62"/>
      <c r="DM62" s="382"/>
      <c r="DN62" s="411">
        <f t="shared" si="105"/>
        <v>0.24356788945782729</v>
      </c>
      <c r="DO62" s="384"/>
      <c r="DP62"/>
      <c r="DQ62" s="382"/>
      <c r="DR62" s="411">
        <f t="shared" si="106"/>
        <v>0.27168757850314379</v>
      </c>
      <c r="DS62" s="384"/>
      <c r="DU62" s="83"/>
      <c r="DV62" s="457">
        <f t="shared" si="107"/>
        <v>1</v>
      </c>
      <c r="DW62" s="82"/>
      <c r="DY62" s="382"/>
      <c r="DZ62" s="411">
        <f t="shared" si="52"/>
        <v>0.25687556574040576</v>
      </c>
      <c r="EA62" s="384"/>
      <c r="EC62" s="382"/>
      <c r="ED62" s="411">
        <f t="shared" si="53"/>
        <v>0.22786896629862322</v>
      </c>
      <c r="EE62" s="384"/>
      <c r="EG62" s="382"/>
      <c r="EH62" s="411">
        <f t="shared" si="54"/>
        <v>0.24356788945782729</v>
      </c>
      <c r="EI62" s="384"/>
      <c r="EK62" s="382"/>
      <c r="EL62" s="411">
        <f t="shared" si="55"/>
        <v>0.27168757850314379</v>
      </c>
      <c r="EM62" s="384"/>
      <c r="EO62" s="83"/>
      <c r="EP62" s="457">
        <f t="shared" si="56"/>
        <v>1</v>
      </c>
      <c r="EQ62" s="82"/>
      <c r="ES62" s="382"/>
      <c r="ET62" s="411">
        <f t="shared" si="57"/>
        <v>0.25687556574040576</v>
      </c>
      <c r="EU62" s="384"/>
      <c r="EW62" s="382"/>
      <c r="EX62" s="411">
        <f t="shared" si="58"/>
        <v>0.22786896629862322</v>
      </c>
      <c r="EY62" s="384"/>
      <c r="FA62" s="382"/>
      <c r="FB62" s="411">
        <f t="shared" si="59"/>
        <v>0.24356788945782729</v>
      </c>
      <c r="FC62" s="384"/>
      <c r="FE62" s="382"/>
      <c r="FF62" s="411">
        <f t="shared" si="60"/>
        <v>0.27168757850314379</v>
      </c>
      <c r="FG62" s="384"/>
      <c r="FI62" s="83"/>
      <c r="FJ62" s="457">
        <f t="shared" si="61"/>
        <v>1</v>
      </c>
      <c r="FK62" s="82"/>
      <c r="FM62" s="382"/>
      <c r="FN62" s="411">
        <f t="shared" si="62"/>
        <v>0.25687556574040576</v>
      </c>
      <c r="FO62" s="384"/>
      <c r="FQ62" s="382"/>
      <c r="FR62" s="411">
        <f t="shared" si="63"/>
        <v>0.22786896629862322</v>
      </c>
      <c r="FS62" s="384"/>
      <c r="FU62" s="382"/>
      <c r="FV62" s="411">
        <f t="shared" si="64"/>
        <v>0.24356788945782729</v>
      </c>
      <c r="FW62" s="384"/>
      <c r="FY62" s="382"/>
      <c r="FZ62" s="411">
        <f t="shared" si="65"/>
        <v>0.27168757850314379</v>
      </c>
      <c r="GA62" s="384"/>
      <c r="GC62" s="83"/>
      <c r="GD62" s="457">
        <f t="shared" si="66"/>
        <v>1</v>
      </c>
      <c r="GE62" s="82"/>
      <c r="GG62" s="382"/>
      <c r="GH62" s="411">
        <f t="shared" si="67"/>
        <v>0.25687556574040576</v>
      </c>
      <c r="GI62" s="384"/>
      <c r="GK62" s="382"/>
      <c r="GL62" s="411">
        <f t="shared" si="68"/>
        <v>0.22786896629862322</v>
      </c>
      <c r="GM62" s="384"/>
      <c r="GO62" s="382"/>
      <c r="GP62" s="411">
        <f t="shared" si="69"/>
        <v>0.24356788945782729</v>
      </c>
      <c r="GQ62" s="384"/>
      <c r="GS62" s="382"/>
      <c r="GT62" s="411">
        <f t="shared" si="70"/>
        <v>0.27168757850314379</v>
      </c>
      <c r="GU62" s="384"/>
      <c r="GW62" s="83"/>
      <c r="GX62" s="457">
        <f t="shared" si="71"/>
        <v>1</v>
      </c>
      <c r="GY62" s="82"/>
      <c r="HA62" s="382"/>
      <c r="HB62" s="411">
        <f t="shared" si="72"/>
        <v>0.25687556574040576</v>
      </c>
      <c r="HC62" s="384"/>
      <c r="HE62" s="382"/>
      <c r="HF62" s="411">
        <f t="shared" si="73"/>
        <v>0.22786896629862322</v>
      </c>
      <c r="HG62" s="384"/>
      <c r="HI62" s="382"/>
      <c r="HJ62" s="411">
        <f t="shared" si="74"/>
        <v>0.24356788945782729</v>
      </c>
      <c r="HK62" s="384"/>
      <c r="HM62" s="382"/>
      <c r="HN62" s="411">
        <f t="shared" si="75"/>
        <v>0.27168757850314379</v>
      </c>
      <c r="HO62" s="384"/>
      <c r="HQ62" s="83"/>
      <c r="HR62" s="457">
        <f t="shared" si="76"/>
        <v>1</v>
      </c>
      <c r="HS62" s="82"/>
      <c r="HU62" s="382"/>
      <c r="HV62" s="411">
        <f t="shared" si="77"/>
        <v>0.25687556574040576</v>
      </c>
      <c r="HW62" s="384"/>
      <c r="HY62" s="382"/>
      <c r="HZ62" s="411">
        <f t="shared" si="78"/>
        <v>0.22786896629862322</v>
      </c>
      <c r="IA62" s="384"/>
      <c r="IC62" s="382"/>
      <c r="ID62" s="411">
        <f t="shared" si="79"/>
        <v>0.24356788945782729</v>
      </c>
      <c r="IE62" s="384"/>
      <c r="IG62" s="382"/>
      <c r="IH62" s="411">
        <f t="shared" si="80"/>
        <v>0.27168757850314379</v>
      </c>
      <c r="II62" s="384"/>
      <c r="IK62" s="83"/>
      <c r="IL62" s="457">
        <f t="shared" si="81"/>
        <v>1</v>
      </c>
      <c r="IM62" s="82"/>
      <c r="IO62" s="382"/>
      <c r="IP62" s="411">
        <f t="shared" si="82"/>
        <v>0.25687556574040576</v>
      </c>
      <c r="IQ62" s="384"/>
      <c r="IS62" s="382"/>
      <c r="IT62" s="411">
        <f t="shared" si="83"/>
        <v>0.22786896629862322</v>
      </c>
      <c r="IU62" s="384"/>
      <c r="IW62" s="382"/>
      <c r="IX62" s="411">
        <f t="shared" si="84"/>
        <v>0.24356788945782729</v>
      </c>
      <c r="IY62" s="384"/>
      <c r="JA62" s="382"/>
      <c r="JB62" s="411">
        <f t="shared" si="85"/>
        <v>0.27168757850314379</v>
      </c>
      <c r="JC62" s="384"/>
      <c r="JE62" s="83"/>
      <c r="JF62" s="457">
        <f t="shared" si="86"/>
        <v>1</v>
      </c>
      <c r="JG62" s="82"/>
      <c r="JI62" s="382"/>
      <c r="JJ62" s="411">
        <f t="shared" si="87"/>
        <v>0.25687556574040576</v>
      </c>
      <c r="JK62" s="384"/>
      <c r="JM62" s="382"/>
      <c r="JN62" s="411">
        <f t="shared" si="88"/>
        <v>0.22786896629862322</v>
      </c>
      <c r="JO62" s="384"/>
      <c r="JQ62" s="382"/>
      <c r="JR62" s="411">
        <f t="shared" si="89"/>
        <v>0.24356788945782729</v>
      </c>
      <c r="JS62" s="384"/>
      <c r="JU62" s="382"/>
      <c r="JV62" s="411">
        <f t="shared" si="90"/>
        <v>0.27168757850314379</v>
      </c>
      <c r="JW62" s="384"/>
      <c r="JY62" s="83"/>
      <c r="JZ62" s="457">
        <f t="shared" si="91"/>
        <v>1</v>
      </c>
      <c r="KA62" s="82"/>
      <c r="KC62" s="382"/>
      <c r="KD62" s="411">
        <f t="shared" si="92"/>
        <v>0.25687556574040576</v>
      </c>
      <c r="KE62" s="384"/>
      <c r="KG62" s="382"/>
      <c r="KH62" s="411">
        <f t="shared" si="93"/>
        <v>0.22786896629862322</v>
      </c>
      <c r="KI62" s="384"/>
      <c r="KK62" s="382"/>
      <c r="KL62" s="411">
        <f t="shared" si="94"/>
        <v>0.24356788945782729</v>
      </c>
      <c r="KM62" s="384"/>
      <c r="KO62" s="382"/>
      <c r="KP62" s="411">
        <f t="shared" si="95"/>
        <v>0.27168757850314379</v>
      </c>
      <c r="KQ62" s="384"/>
      <c r="KS62" s="83"/>
      <c r="KT62" s="457">
        <f t="shared" si="96"/>
        <v>1</v>
      </c>
      <c r="KU62" s="82"/>
    </row>
    <row r="63" spans="1:308" hidden="1" outlineLevel="1">
      <c r="B63" s="5" t="s">
        <v>269</v>
      </c>
      <c r="F63"/>
      <c r="H63"/>
      <c r="I63">
        <f t="shared" si="33"/>
        <v>0.25110101605576168</v>
      </c>
      <c r="M63">
        <f t="shared" si="34"/>
        <v>0.24229288760966813</v>
      </c>
      <c r="Q63">
        <f t="shared" si="35"/>
        <v>0.24718243922738148</v>
      </c>
      <c r="U63">
        <f t="shared" si="36"/>
        <v>0.25942365710718868</v>
      </c>
      <c r="Y63">
        <f t="shared" si="37"/>
        <v>1</v>
      </c>
      <c r="AB63" s="395"/>
      <c r="AC63" s="612">
        <f t="shared" si="38"/>
        <v>0.25940175383868841</v>
      </c>
      <c r="AD63" s="396"/>
      <c r="AF63" s="395"/>
      <c r="AG63" s="406">
        <f t="shared" si="39"/>
        <v>0.24019964645939482</v>
      </c>
      <c r="AH63" s="396"/>
      <c r="AJ63" s="395"/>
      <c r="AK63" s="406">
        <f t="shared" si="40"/>
        <v>0.24065023742677896</v>
      </c>
      <c r="AL63" s="396"/>
      <c r="AN63" s="395"/>
      <c r="AO63" s="406">
        <f t="shared" si="41"/>
        <v>0.25974836227513776</v>
      </c>
      <c r="AP63" s="396"/>
      <c r="AR63" s="37"/>
      <c r="AS63" s="457">
        <f t="shared" si="42"/>
        <v>1</v>
      </c>
      <c r="AT63" s="39"/>
      <c r="AV63" s="395"/>
      <c r="AW63" s="406">
        <f t="shared" si="43"/>
        <v>0.26185426178236332</v>
      </c>
      <c r="AX63" s="396"/>
      <c r="AZ63" s="395"/>
      <c r="BA63" s="406">
        <f t="shared" si="44"/>
        <v>0.23557536758097566</v>
      </c>
      <c r="BB63" s="396"/>
      <c r="BD63" s="395"/>
      <c r="BE63" s="406">
        <f t="shared" si="45"/>
        <v>0.25168062695473992</v>
      </c>
      <c r="BF63" s="396"/>
      <c r="BH63" s="395"/>
      <c r="BI63" s="406">
        <f t="shared" si="46"/>
        <v>0.25088974368192113</v>
      </c>
      <c r="BJ63" s="396"/>
      <c r="BL63" s="37"/>
      <c r="BM63" s="457">
        <f t="shared" si="47"/>
        <v>1</v>
      </c>
      <c r="BN63" s="39"/>
      <c r="BP63" s="395"/>
      <c r="BQ63" s="576">
        <f t="shared" si="48"/>
        <v>0.25745234389227112</v>
      </c>
      <c r="BR63" s="577"/>
      <c r="BS63" s="578"/>
      <c r="BT63" s="579"/>
      <c r="BU63" s="576">
        <f t="shared" si="49"/>
        <v>0.23935596721667954</v>
      </c>
      <c r="BV63" s="577"/>
      <c r="BW63" s="578"/>
      <c r="BX63" s="579"/>
      <c r="BY63" s="576">
        <f t="shared" si="50"/>
        <v>0.24650443453630011</v>
      </c>
      <c r="BZ63" s="577"/>
      <c r="CA63" s="578"/>
      <c r="CB63" s="579"/>
      <c r="CC63" s="576">
        <f t="shared" si="51"/>
        <v>0.25668725435474915</v>
      </c>
      <c r="CD63" s="577"/>
      <c r="CE63" s="578"/>
      <c r="CF63" s="580"/>
      <c r="CG63" s="651">
        <f t="shared" si="97"/>
        <v>0.99999999999999989</v>
      </c>
      <c r="CH63" s="39"/>
      <c r="CI63"/>
      <c r="CJ63" s="395"/>
      <c r="CK63" s="406">
        <f t="shared" si="98"/>
        <v>0.25745234389227112</v>
      </c>
      <c r="CL63" s="396"/>
      <c r="CM63"/>
      <c r="CN63" s="395"/>
      <c r="CO63" s="406">
        <f t="shared" si="99"/>
        <v>0.23935596721667954</v>
      </c>
      <c r="CP63" s="396"/>
      <c r="CQ63"/>
      <c r="CR63" s="395"/>
      <c r="CS63" s="406">
        <f t="shared" si="100"/>
        <v>0.24650443453630011</v>
      </c>
      <c r="CT63" s="396"/>
      <c r="CU63"/>
      <c r="CV63" s="395"/>
      <c r="CW63" s="406">
        <f t="shared" si="101"/>
        <v>0.25668725435474915</v>
      </c>
      <c r="CX63" s="396"/>
      <c r="CY63"/>
      <c r="CZ63" s="37"/>
      <c r="DA63" s="584">
        <f t="shared" si="102"/>
        <v>0.99999999999999989</v>
      </c>
      <c r="DB63" s="39"/>
      <c r="DC63"/>
      <c r="DE63" s="382"/>
      <c r="DF63" s="411">
        <f t="shared" si="103"/>
        <v>0.25745234389227112</v>
      </c>
      <c r="DG63" s="384"/>
      <c r="DH63"/>
      <c r="DI63" s="382"/>
      <c r="DJ63" s="411">
        <f t="shared" si="104"/>
        <v>0.23935596721667954</v>
      </c>
      <c r="DK63" s="384"/>
      <c r="DL63"/>
      <c r="DM63" s="382"/>
      <c r="DN63" s="411">
        <f t="shared" si="105"/>
        <v>0.24650443453630011</v>
      </c>
      <c r="DO63" s="384"/>
      <c r="DP63"/>
      <c r="DQ63" s="382"/>
      <c r="DR63" s="411">
        <f t="shared" si="106"/>
        <v>0.25668725435474915</v>
      </c>
      <c r="DS63" s="384"/>
      <c r="DU63" s="83"/>
      <c r="DV63" s="457">
        <f t="shared" si="107"/>
        <v>0.99999999999999989</v>
      </c>
      <c r="DW63" s="82"/>
      <c r="DY63" s="382"/>
      <c r="DZ63" s="411">
        <f t="shared" si="52"/>
        <v>0.25745234389227112</v>
      </c>
      <c r="EA63" s="384"/>
      <c r="EC63" s="382"/>
      <c r="ED63" s="411">
        <f t="shared" si="53"/>
        <v>0.23935596721667954</v>
      </c>
      <c r="EE63" s="384"/>
      <c r="EG63" s="382"/>
      <c r="EH63" s="411">
        <f t="shared" si="54"/>
        <v>0.24650443453630011</v>
      </c>
      <c r="EI63" s="384"/>
      <c r="EK63" s="382"/>
      <c r="EL63" s="411">
        <f t="shared" si="55"/>
        <v>0.25668725435474915</v>
      </c>
      <c r="EM63" s="384"/>
      <c r="EO63" s="83"/>
      <c r="EP63" s="457">
        <f t="shared" si="56"/>
        <v>0.99999999999999989</v>
      </c>
      <c r="EQ63" s="82"/>
      <c r="ES63" s="382"/>
      <c r="ET63" s="411">
        <f t="shared" si="57"/>
        <v>0.25745234389227112</v>
      </c>
      <c r="EU63" s="384"/>
      <c r="EW63" s="382"/>
      <c r="EX63" s="411">
        <f t="shared" si="58"/>
        <v>0.23935596721667954</v>
      </c>
      <c r="EY63" s="384"/>
      <c r="FA63" s="382"/>
      <c r="FB63" s="411">
        <f t="shared" si="59"/>
        <v>0.24650443453630011</v>
      </c>
      <c r="FC63" s="384"/>
      <c r="FE63" s="382"/>
      <c r="FF63" s="411">
        <f t="shared" si="60"/>
        <v>0.25668725435474915</v>
      </c>
      <c r="FG63" s="384"/>
      <c r="FI63" s="83"/>
      <c r="FJ63" s="457">
        <f t="shared" si="61"/>
        <v>0.99999999999999989</v>
      </c>
      <c r="FK63" s="82"/>
      <c r="FM63" s="382"/>
      <c r="FN63" s="411">
        <f t="shared" si="62"/>
        <v>0.25745234389227112</v>
      </c>
      <c r="FO63" s="384"/>
      <c r="FQ63" s="382"/>
      <c r="FR63" s="411">
        <f t="shared" si="63"/>
        <v>0.23935596721667954</v>
      </c>
      <c r="FS63" s="384"/>
      <c r="FU63" s="382"/>
      <c r="FV63" s="411">
        <f t="shared" si="64"/>
        <v>0.24650443453630011</v>
      </c>
      <c r="FW63" s="384"/>
      <c r="FY63" s="382"/>
      <c r="FZ63" s="411">
        <f t="shared" si="65"/>
        <v>0.25668725435474915</v>
      </c>
      <c r="GA63" s="384"/>
      <c r="GC63" s="83"/>
      <c r="GD63" s="457">
        <f t="shared" si="66"/>
        <v>0.99999999999999989</v>
      </c>
      <c r="GE63" s="82"/>
      <c r="GG63" s="382"/>
      <c r="GH63" s="411">
        <f t="shared" si="67"/>
        <v>0.25745234389227112</v>
      </c>
      <c r="GI63" s="384"/>
      <c r="GK63" s="382"/>
      <c r="GL63" s="411">
        <f t="shared" si="68"/>
        <v>0.23935596721667954</v>
      </c>
      <c r="GM63" s="384"/>
      <c r="GO63" s="382"/>
      <c r="GP63" s="411">
        <f t="shared" si="69"/>
        <v>0.24650443453630011</v>
      </c>
      <c r="GQ63" s="384"/>
      <c r="GS63" s="382"/>
      <c r="GT63" s="411">
        <f t="shared" si="70"/>
        <v>0.25668725435474915</v>
      </c>
      <c r="GU63" s="384"/>
      <c r="GW63" s="83"/>
      <c r="GX63" s="457">
        <f t="shared" si="71"/>
        <v>0.99999999999999989</v>
      </c>
      <c r="GY63" s="82"/>
      <c r="HA63" s="382"/>
      <c r="HB63" s="411">
        <f t="shared" si="72"/>
        <v>0.25745234389227112</v>
      </c>
      <c r="HC63" s="384"/>
      <c r="HE63" s="382"/>
      <c r="HF63" s="411">
        <f t="shared" si="73"/>
        <v>0.23935596721667954</v>
      </c>
      <c r="HG63" s="384"/>
      <c r="HI63" s="382"/>
      <c r="HJ63" s="411">
        <f t="shared" si="74"/>
        <v>0.24650443453630011</v>
      </c>
      <c r="HK63" s="384"/>
      <c r="HM63" s="382"/>
      <c r="HN63" s="411">
        <f t="shared" si="75"/>
        <v>0.25668725435474915</v>
      </c>
      <c r="HO63" s="384"/>
      <c r="HQ63" s="83"/>
      <c r="HR63" s="457">
        <f t="shared" si="76"/>
        <v>0.99999999999999989</v>
      </c>
      <c r="HS63" s="82"/>
      <c r="HU63" s="382"/>
      <c r="HV63" s="411">
        <f t="shared" si="77"/>
        <v>0.25745234389227112</v>
      </c>
      <c r="HW63" s="384"/>
      <c r="HY63" s="382"/>
      <c r="HZ63" s="411">
        <f t="shared" si="78"/>
        <v>0.23935596721667954</v>
      </c>
      <c r="IA63" s="384"/>
      <c r="IC63" s="382"/>
      <c r="ID63" s="411">
        <f t="shared" si="79"/>
        <v>0.24650443453630011</v>
      </c>
      <c r="IE63" s="384"/>
      <c r="IG63" s="382"/>
      <c r="IH63" s="411">
        <f t="shared" si="80"/>
        <v>0.25668725435474915</v>
      </c>
      <c r="II63" s="384"/>
      <c r="IK63" s="83"/>
      <c r="IL63" s="457">
        <f t="shared" si="81"/>
        <v>0.99999999999999989</v>
      </c>
      <c r="IM63" s="82"/>
      <c r="IO63" s="382"/>
      <c r="IP63" s="411">
        <f t="shared" si="82"/>
        <v>0.25745234389227112</v>
      </c>
      <c r="IQ63" s="384"/>
      <c r="IS63" s="382"/>
      <c r="IT63" s="411">
        <f t="shared" si="83"/>
        <v>0.23935596721667954</v>
      </c>
      <c r="IU63" s="384"/>
      <c r="IW63" s="382"/>
      <c r="IX63" s="411">
        <f t="shared" si="84"/>
        <v>0.24650443453630011</v>
      </c>
      <c r="IY63" s="384"/>
      <c r="JA63" s="382"/>
      <c r="JB63" s="411">
        <f t="shared" si="85"/>
        <v>0.25668725435474915</v>
      </c>
      <c r="JC63" s="384"/>
      <c r="JE63" s="83"/>
      <c r="JF63" s="457">
        <f t="shared" si="86"/>
        <v>0.99999999999999989</v>
      </c>
      <c r="JG63" s="82"/>
      <c r="JI63" s="382"/>
      <c r="JJ63" s="411">
        <f t="shared" si="87"/>
        <v>0.25745234389227112</v>
      </c>
      <c r="JK63" s="384"/>
      <c r="JM63" s="382"/>
      <c r="JN63" s="411">
        <f t="shared" si="88"/>
        <v>0.23935596721667954</v>
      </c>
      <c r="JO63" s="384"/>
      <c r="JQ63" s="382"/>
      <c r="JR63" s="411">
        <f t="shared" si="89"/>
        <v>0.24650443453630011</v>
      </c>
      <c r="JS63" s="384"/>
      <c r="JU63" s="382"/>
      <c r="JV63" s="411">
        <f t="shared" si="90"/>
        <v>0.25668725435474915</v>
      </c>
      <c r="JW63" s="384"/>
      <c r="JY63" s="83"/>
      <c r="JZ63" s="457">
        <f t="shared" si="91"/>
        <v>0.99999999999999989</v>
      </c>
      <c r="KA63" s="82"/>
      <c r="KC63" s="382"/>
      <c r="KD63" s="411">
        <f t="shared" si="92"/>
        <v>0.25745234389227112</v>
      </c>
      <c r="KE63" s="384"/>
      <c r="KG63" s="382"/>
      <c r="KH63" s="411">
        <f t="shared" si="93"/>
        <v>0.23935596721667954</v>
      </c>
      <c r="KI63" s="384"/>
      <c r="KK63" s="382"/>
      <c r="KL63" s="411">
        <f t="shared" si="94"/>
        <v>0.24650443453630011</v>
      </c>
      <c r="KM63" s="384"/>
      <c r="KO63" s="382"/>
      <c r="KP63" s="411">
        <f t="shared" si="95"/>
        <v>0.25668725435474915</v>
      </c>
      <c r="KQ63" s="384"/>
      <c r="KS63" s="83"/>
      <c r="KT63" s="457">
        <f t="shared" si="96"/>
        <v>0.99999999999999989</v>
      </c>
      <c r="KU63" s="82"/>
    </row>
    <row r="64" spans="1:308" hidden="1" outlineLevel="1">
      <c r="A64" s="363" t="s">
        <v>216</v>
      </c>
      <c r="B64"/>
      <c r="C64"/>
      <c r="D64"/>
      <c r="E64"/>
      <c r="F64"/>
      <c r="H64"/>
      <c r="AB64" s="395"/>
      <c r="AC64" s="612"/>
      <c r="AD64" s="396"/>
      <c r="AF64" s="395"/>
      <c r="AG64" s="406"/>
      <c r="AH64" s="396"/>
      <c r="AJ64" s="395"/>
      <c r="AK64" s="406"/>
      <c r="AL64" s="396"/>
      <c r="AN64" s="395"/>
      <c r="AO64" s="406"/>
      <c r="AP64" s="396"/>
      <c r="AR64" s="37"/>
      <c r="AS64" s="457"/>
      <c r="AT64" s="39"/>
      <c r="AV64" s="395"/>
      <c r="AW64" s="406"/>
      <c r="AX64" s="396"/>
      <c r="AZ64" s="395"/>
      <c r="BA64" s="406"/>
      <c r="BB64" s="396"/>
      <c r="BD64" s="395"/>
      <c r="BE64" s="406"/>
      <c r="BF64" s="396"/>
      <c r="BH64" s="395"/>
      <c r="BI64" s="406"/>
      <c r="BJ64" s="396"/>
      <c r="BL64" s="37"/>
      <c r="BM64" s="457"/>
      <c r="BN64" s="39"/>
      <c r="BP64" s="395"/>
      <c r="BQ64" s="576"/>
      <c r="BR64" s="577"/>
      <c r="BS64" s="578"/>
      <c r="BT64" s="579"/>
      <c r="BU64" s="576"/>
      <c r="BV64" s="577"/>
      <c r="BW64" s="578"/>
      <c r="BX64" s="579"/>
      <c r="BY64" s="576"/>
      <c r="BZ64" s="577"/>
      <c r="CA64" s="578"/>
      <c r="CB64" s="579"/>
      <c r="CC64" s="576"/>
      <c r="CD64" s="577"/>
      <c r="CE64" s="578"/>
      <c r="CF64" s="580"/>
      <c r="CG64" s="651"/>
      <c r="CH64" s="39"/>
      <c r="CI64"/>
      <c r="CJ64" s="395"/>
      <c r="CK64" s="406"/>
      <c r="CL64" s="396"/>
      <c r="CM64"/>
      <c r="CN64" s="395"/>
      <c r="CO64" s="406"/>
      <c r="CP64" s="396"/>
      <c r="CQ64"/>
      <c r="CR64" s="395"/>
      <c r="CS64" s="406"/>
      <c r="CT64" s="396"/>
      <c r="CU64"/>
      <c r="CV64" s="395"/>
      <c r="CW64" s="406"/>
      <c r="CX64" s="396"/>
      <c r="CY64"/>
      <c r="CZ64" s="37"/>
      <c r="DA64" s="584"/>
      <c r="DB64" s="39"/>
      <c r="DC64"/>
      <c r="DE64" s="382"/>
      <c r="DF64" s="411"/>
      <c r="DG64" s="384"/>
      <c r="DH64"/>
      <c r="DI64" s="382"/>
      <c r="DJ64" s="411"/>
      <c r="DK64" s="384"/>
      <c r="DL64"/>
      <c r="DM64" s="382"/>
      <c r="DN64" s="411"/>
      <c r="DO64" s="384"/>
      <c r="DP64"/>
      <c r="DQ64" s="382"/>
      <c r="DR64" s="411"/>
      <c r="DS64" s="384"/>
      <c r="DU64" s="83"/>
      <c r="DV64" s="457"/>
      <c r="DW64" s="82"/>
      <c r="DY64" s="382"/>
      <c r="DZ64" s="411"/>
      <c r="EA64" s="384"/>
      <c r="EC64" s="382"/>
      <c r="ED64" s="411"/>
      <c r="EE64" s="384"/>
      <c r="EG64" s="382"/>
      <c r="EH64" s="411"/>
      <c r="EI64" s="384"/>
      <c r="EK64" s="382"/>
      <c r="EL64" s="411"/>
      <c r="EM64" s="384"/>
      <c r="EO64" s="83"/>
      <c r="EP64" s="457"/>
      <c r="EQ64" s="82"/>
      <c r="ES64" s="382"/>
      <c r="ET64" s="411"/>
      <c r="EU64" s="384"/>
      <c r="EW64" s="382"/>
      <c r="EX64" s="411"/>
      <c r="EY64" s="384"/>
      <c r="FA64" s="382"/>
      <c r="FB64" s="411"/>
      <c r="FC64" s="384"/>
      <c r="FE64" s="382"/>
      <c r="FF64" s="411"/>
      <c r="FG64" s="384"/>
      <c r="FI64" s="83"/>
      <c r="FJ64" s="457"/>
      <c r="FK64" s="82"/>
      <c r="FM64" s="382"/>
      <c r="FN64" s="411"/>
      <c r="FO64" s="384"/>
      <c r="FQ64" s="382"/>
      <c r="FR64" s="411"/>
      <c r="FS64" s="384"/>
      <c r="FU64" s="382"/>
      <c r="FV64" s="411"/>
      <c r="FW64" s="384"/>
      <c r="FY64" s="382"/>
      <c r="FZ64" s="411"/>
      <c r="GA64" s="384"/>
      <c r="GC64" s="83"/>
      <c r="GD64" s="457"/>
      <c r="GE64" s="82"/>
      <c r="GG64" s="382"/>
      <c r="GH64" s="411"/>
      <c r="GI64" s="384"/>
      <c r="GK64" s="382"/>
      <c r="GL64" s="411"/>
      <c r="GM64" s="384"/>
      <c r="GO64" s="382"/>
      <c r="GP64" s="411"/>
      <c r="GQ64" s="384"/>
      <c r="GS64" s="382"/>
      <c r="GT64" s="411"/>
      <c r="GU64" s="384"/>
      <c r="GW64" s="83"/>
      <c r="GX64" s="457"/>
      <c r="GY64" s="82"/>
      <c r="HA64" s="382"/>
      <c r="HB64" s="411"/>
      <c r="HC64" s="384"/>
      <c r="HE64" s="382"/>
      <c r="HF64" s="411"/>
      <c r="HG64" s="384"/>
      <c r="HI64" s="382"/>
      <c r="HJ64" s="411"/>
      <c r="HK64" s="384"/>
      <c r="HM64" s="382"/>
      <c r="HN64" s="411"/>
      <c r="HO64" s="384"/>
      <c r="HQ64" s="83"/>
      <c r="HR64" s="457"/>
      <c r="HS64" s="82"/>
      <c r="HU64" s="382"/>
      <c r="HV64" s="411"/>
      <c r="HW64" s="384"/>
      <c r="HY64" s="382"/>
      <c r="HZ64" s="411"/>
      <c r="IA64" s="384"/>
      <c r="IC64" s="382"/>
      <c r="ID64" s="411"/>
      <c r="IE64" s="384"/>
      <c r="IG64" s="382"/>
      <c r="IH64" s="411"/>
      <c r="II64" s="384"/>
      <c r="IK64" s="83"/>
      <c r="IL64" s="457"/>
      <c r="IM64" s="82"/>
      <c r="IO64" s="382"/>
      <c r="IP64" s="411"/>
      <c r="IQ64" s="384"/>
      <c r="IS64" s="382"/>
      <c r="IT64" s="411"/>
      <c r="IU64" s="384"/>
      <c r="IW64" s="382"/>
      <c r="IX64" s="411"/>
      <c r="IY64" s="384"/>
      <c r="JA64" s="382"/>
      <c r="JB64" s="411"/>
      <c r="JC64" s="384"/>
      <c r="JE64" s="83"/>
      <c r="JF64" s="457"/>
      <c r="JG64" s="82"/>
      <c r="JI64" s="382"/>
      <c r="JJ64" s="411"/>
      <c r="JK64" s="384"/>
      <c r="JM64" s="382"/>
      <c r="JN64" s="411"/>
      <c r="JO64" s="384"/>
      <c r="JQ64" s="382"/>
      <c r="JR64" s="411"/>
      <c r="JS64" s="384"/>
      <c r="JU64" s="382"/>
      <c r="JV64" s="411"/>
      <c r="JW64" s="384"/>
      <c r="JY64" s="83"/>
      <c r="JZ64" s="457"/>
      <c r="KA64" s="82"/>
      <c r="KC64" s="382"/>
      <c r="KD64" s="411"/>
      <c r="KE64" s="384"/>
      <c r="KG64" s="382"/>
      <c r="KH64" s="411"/>
      <c r="KI64" s="384"/>
      <c r="KK64" s="382"/>
      <c r="KL64" s="411"/>
      <c r="KM64" s="384"/>
      <c r="KO64" s="382"/>
      <c r="KP64" s="411"/>
      <c r="KQ64" s="384"/>
      <c r="KS64" s="83"/>
      <c r="KT64" s="457"/>
      <c r="KU64" s="82"/>
    </row>
    <row r="65" spans="1:307" hidden="1" outlineLevel="1">
      <c r="A65" s="365"/>
      <c r="B65" s="7" t="s">
        <v>265</v>
      </c>
      <c r="C65"/>
      <c r="D65"/>
      <c r="E65"/>
      <c r="F65"/>
      <c r="H65"/>
      <c r="I65">
        <f>I19/Y19</f>
        <v>0.23724999999999999</v>
      </c>
      <c r="M65">
        <f>M19/Y19</f>
        <v>0.2475</v>
      </c>
      <c r="Q65">
        <f>Q19/Y19</f>
        <v>0.24324999999999999</v>
      </c>
      <c r="U65">
        <f>U19/Y19</f>
        <v>0.27200000000000002</v>
      </c>
      <c r="Y65">
        <f>Y19/Y19</f>
        <v>1</v>
      </c>
      <c r="AB65" s="395"/>
      <c r="AC65" s="612">
        <f>AC19/AS19</f>
        <v>0.25620404411764708</v>
      </c>
      <c r="AD65" s="396"/>
      <c r="AF65" s="395"/>
      <c r="AG65" s="406">
        <f>AG19/AS19</f>
        <v>0.23414522058823528</v>
      </c>
      <c r="AH65" s="396"/>
      <c r="AJ65" s="395"/>
      <c r="AK65" s="406">
        <f>AK19/AS19</f>
        <v>0.24563419117647059</v>
      </c>
      <c r="AL65" s="396"/>
      <c r="AN65" s="395"/>
      <c r="AO65" s="406">
        <f>AO19/AS19</f>
        <v>0.26401654411764708</v>
      </c>
      <c r="AP65" s="396"/>
      <c r="AR65" s="37"/>
      <c r="AS65" s="457">
        <f>AS19/AS19</f>
        <v>1</v>
      </c>
      <c r="AT65" s="39"/>
      <c r="AV65" s="395"/>
      <c r="AW65" s="406">
        <f>AW19/BM19</f>
        <v>0.25268817204301075</v>
      </c>
      <c r="AX65" s="396"/>
      <c r="AZ65" s="395"/>
      <c r="BA65" s="406">
        <f>BA19/BM19</f>
        <v>0.24824684431977559</v>
      </c>
      <c r="BB65" s="396"/>
      <c r="BD65" s="395"/>
      <c r="BE65" s="406">
        <f>BE19/BM19</f>
        <v>0.23889668069191211</v>
      </c>
      <c r="BF65" s="396"/>
      <c r="BH65" s="395"/>
      <c r="BI65" s="406">
        <f>BI19/BM19</f>
        <v>0.26016830294530152</v>
      </c>
      <c r="BJ65" s="396"/>
      <c r="BL65" s="37"/>
      <c r="BM65" s="457">
        <f>BM19/BM19</f>
        <v>1</v>
      </c>
      <c r="BN65" s="39"/>
      <c r="BP65" s="395"/>
      <c r="BQ65" s="576">
        <f>AVERAGE(AW65,AC65,I65)</f>
        <v>0.24871407205355259</v>
      </c>
      <c r="BR65" s="577"/>
      <c r="BS65" s="578"/>
      <c r="BT65" s="579"/>
      <c r="BU65" s="576">
        <f>AVERAGE(BA65,AG65,M65)</f>
        <v>0.24329735496933699</v>
      </c>
      <c r="BV65" s="577"/>
      <c r="BW65" s="578"/>
      <c r="BX65" s="579"/>
      <c r="BY65" s="576">
        <f>AVERAGE(BE65,AK65,Q65)</f>
        <v>0.24259362395612757</v>
      </c>
      <c r="BZ65" s="577"/>
      <c r="CA65" s="578"/>
      <c r="CB65" s="579"/>
      <c r="CC65" s="576">
        <f>AVERAGE(BI65,AO65,U65)</f>
        <v>0.26539494902098287</v>
      </c>
      <c r="CD65" s="577"/>
      <c r="CE65" s="578"/>
      <c r="CF65" s="580"/>
      <c r="CG65" s="651">
        <f t="shared" si="97"/>
        <v>1</v>
      </c>
      <c r="CH65" s="39"/>
      <c r="CI65"/>
      <c r="CJ65" s="395"/>
      <c r="CK65" s="406">
        <f t="shared" si="98"/>
        <v>0.24871407205355259</v>
      </c>
      <c r="CL65" s="396"/>
      <c r="CM65"/>
      <c r="CN65" s="395"/>
      <c r="CO65" s="406">
        <f t="shared" si="99"/>
        <v>0.24329735496933699</v>
      </c>
      <c r="CP65" s="396"/>
      <c r="CQ65"/>
      <c r="CR65" s="395"/>
      <c r="CS65" s="406">
        <f t="shared" si="100"/>
        <v>0.24259362395612757</v>
      </c>
      <c r="CT65" s="396"/>
      <c r="CU65"/>
      <c r="CV65" s="395"/>
      <c r="CW65" s="406">
        <f t="shared" si="101"/>
        <v>0.26539494902098287</v>
      </c>
      <c r="CX65" s="396"/>
      <c r="CY65"/>
      <c r="CZ65" s="37"/>
      <c r="DA65" s="584">
        <f t="shared" si="102"/>
        <v>1</v>
      </c>
      <c r="DB65" s="39"/>
      <c r="DC65"/>
      <c r="DE65" s="382"/>
      <c r="DF65" s="411">
        <f t="shared" si="103"/>
        <v>0.24871407205355259</v>
      </c>
      <c r="DG65" s="384"/>
      <c r="DH65"/>
      <c r="DI65" s="382"/>
      <c r="DJ65" s="411">
        <f t="shared" si="104"/>
        <v>0.24329735496933699</v>
      </c>
      <c r="DK65" s="384"/>
      <c r="DL65"/>
      <c r="DM65" s="382"/>
      <c r="DN65" s="411">
        <f t="shared" si="105"/>
        <v>0.24259362395612757</v>
      </c>
      <c r="DO65" s="384"/>
      <c r="DP65"/>
      <c r="DQ65" s="382"/>
      <c r="DR65" s="411">
        <f t="shared" si="106"/>
        <v>0.26539494902098287</v>
      </c>
      <c r="DS65" s="384"/>
      <c r="DU65" s="83"/>
      <c r="DV65" s="457">
        <f t="shared" si="107"/>
        <v>1</v>
      </c>
      <c r="DW65" s="82"/>
      <c r="DY65" s="382"/>
      <c r="DZ65" s="411">
        <f>DF65</f>
        <v>0.24871407205355259</v>
      </c>
      <c r="EA65" s="384"/>
      <c r="EC65" s="382"/>
      <c r="ED65" s="411">
        <f>DJ65</f>
        <v>0.24329735496933699</v>
      </c>
      <c r="EE65" s="384"/>
      <c r="EG65" s="382"/>
      <c r="EH65" s="411">
        <f>DN65</f>
        <v>0.24259362395612757</v>
      </c>
      <c r="EI65" s="384"/>
      <c r="EK65" s="382"/>
      <c r="EL65" s="411">
        <f>DR65</f>
        <v>0.26539494902098287</v>
      </c>
      <c r="EM65" s="384"/>
      <c r="EO65" s="83"/>
      <c r="EP65" s="457">
        <f>SUM(DZ65:EL65)</f>
        <v>1</v>
      </c>
      <c r="EQ65" s="82"/>
      <c r="ES65" s="382"/>
      <c r="ET65" s="411">
        <f>DZ65</f>
        <v>0.24871407205355259</v>
      </c>
      <c r="EU65" s="384"/>
      <c r="EW65" s="382"/>
      <c r="EX65" s="411">
        <f>ED65</f>
        <v>0.24329735496933699</v>
      </c>
      <c r="EY65" s="384"/>
      <c r="FA65" s="382"/>
      <c r="FB65" s="411">
        <f>EH65</f>
        <v>0.24259362395612757</v>
      </c>
      <c r="FC65" s="384"/>
      <c r="FE65" s="382"/>
      <c r="FF65" s="411">
        <f>EL65</f>
        <v>0.26539494902098287</v>
      </c>
      <c r="FG65" s="384"/>
      <c r="FI65" s="83"/>
      <c r="FJ65" s="457">
        <f>SUM(ET65:FF65)</f>
        <v>1</v>
      </c>
      <c r="FK65" s="82"/>
      <c r="FM65" s="382"/>
      <c r="FN65" s="411">
        <f>ET65</f>
        <v>0.24871407205355259</v>
      </c>
      <c r="FO65" s="384"/>
      <c r="FQ65" s="382"/>
      <c r="FR65" s="411">
        <f>EX65</f>
        <v>0.24329735496933699</v>
      </c>
      <c r="FS65" s="384"/>
      <c r="FU65" s="382"/>
      <c r="FV65" s="411">
        <f>FB65</f>
        <v>0.24259362395612757</v>
      </c>
      <c r="FW65" s="384"/>
      <c r="FY65" s="382"/>
      <c r="FZ65" s="411">
        <f>FF65</f>
        <v>0.26539494902098287</v>
      </c>
      <c r="GA65" s="384"/>
      <c r="GC65" s="83"/>
      <c r="GD65" s="457">
        <f>SUM(FN65:FZ65)</f>
        <v>1</v>
      </c>
      <c r="GE65" s="82"/>
      <c r="GG65" s="382"/>
      <c r="GH65" s="411">
        <f>FN65</f>
        <v>0.24871407205355259</v>
      </c>
      <c r="GI65" s="384"/>
      <c r="GK65" s="382"/>
      <c r="GL65" s="411">
        <f>FR65</f>
        <v>0.24329735496933699</v>
      </c>
      <c r="GM65" s="384"/>
      <c r="GO65" s="382"/>
      <c r="GP65" s="411">
        <f>FV65</f>
        <v>0.24259362395612757</v>
      </c>
      <c r="GQ65" s="384"/>
      <c r="GS65" s="382"/>
      <c r="GT65" s="411">
        <f>FZ65</f>
        <v>0.26539494902098287</v>
      </c>
      <c r="GU65" s="384"/>
      <c r="GW65" s="83"/>
      <c r="GX65" s="457">
        <f>SUM(GH65:GT65)</f>
        <v>1</v>
      </c>
      <c r="GY65" s="82"/>
      <c r="HA65" s="382"/>
      <c r="HB65" s="411">
        <f>GH65</f>
        <v>0.24871407205355259</v>
      </c>
      <c r="HC65" s="384"/>
      <c r="HE65" s="382"/>
      <c r="HF65" s="411">
        <f>GL65</f>
        <v>0.24329735496933699</v>
      </c>
      <c r="HG65" s="384"/>
      <c r="HI65" s="382"/>
      <c r="HJ65" s="411">
        <f>GP65</f>
        <v>0.24259362395612757</v>
      </c>
      <c r="HK65" s="384"/>
      <c r="HM65" s="382"/>
      <c r="HN65" s="411">
        <f>GT65</f>
        <v>0.26539494902098287</v>
      </c>
      <c r="HO65" s="384"/>
      <c r="HQ65" s="83"/>
      <c r="HR65" s="457">
        <f>SUM(HB65:HN65)</f>
        <v>1</v>
      </c>
      <c r="HS65" s="82"/>
      <c r="HU65" s="382"/>
      <c r="HV65" s="411">
        <f>HB65</f>
        <v>0.24871407205355259</v>
      </c>
      <c r="HW65" s="384"/>
      <c r="HY65" s="382"/>
      <c r="HZ65" s="411">
        <f>HF65</f>
        <v>0.24329735496933699</v>
      </c>
      <c r="IA65" s="384"/>
      <c r="IC65" s="382"/>
      <c r="ID65" s="411">
        <f>HJ65</f>
        <v>0.24259362395612757</v>
      </c>
      <c r="IE65" s="384"/>
      <c r="IG65" s="382"/>
      <c r="IH65" s="411">
        <f>HN65</f>
        <v>0.26539494902098287</v>
      </c>
      <c r="II65" s="384"/>
      <c r="IK65" s="83"/>
      <c r="IL65" s="457">
        <f>SUM(HV65:IH65)</f>
        <v>1</v>
      </c>
      <c r="IM65" s="82"/>
      <c r="IO65" s="382"/>
      <c r="IP65" s="411">
        <f>HV65</f>
        <v>0.24871407205355259</v>
      </c>
      <c r="IQ65" s="384"/>
      <c r="IS65" s="382"/>
      <c r="IT65" s="411">
        <f>HZ65</f>
        <v>0.24329735496933699</v>
      </c>
      <c r="IU65" s="384"/>
      <c r="IW65" s="382"/>
      <c r="IX65" s="411">
        <f>ID65</f>
        <v>0.24259362395612757</v>
      </c>
      <c r="IY65" s="384"/>
      <c r="JA65" s="382"/>
      <c r="JB65" s="411">
        <f>IH65</f>
        <v>0.26539494902098287</v>
      </c>
      <c r="JC65" s="384"/>
      <c r="JE65" s="83"/>
      <c r="JF65" s="457">
        <f>SUM(IP65:JB65)</f>
        <v>1</v>
      </c>
      <c r="JG65" s="82"/>
      <c r="JI65" s="382"/>
      <c r="JJ65" s="411">
        <f>IP65</f>
        <v>0.24871407205355259</v>
      </c>
      <c r="JK65" s="384"/>
      <c r="JM65" s="382"/>
      <c r="JN65" s="411">
        <f>IT65</f>
        <v>0.24329735496933699</v>
      </c>
      <c r="JO65" s="384"/>
      <c r="JQ65" s="382"/>
      <c r="JR65" s="411">
        <f>IX65</f>
        <v>0.24259362395612757</v>
      </c>
      <c r="JS65" s="384"/>
      <c r="JU65" s="382"/>
      <c r="JV65" s="411">
        <f>JB65</f>
        <v>0.26539494902098287</v>
      </c>
      <c r="JW65" s="384"/>
      <c r="JY65" s="83"/>
      <c r="JZ65" s="457">
        <f>SUM(JJ65:JV65)</f>
        <v>1</v>
      </c>
      <c r="KA65" s="82"/>
      <c r="KC65" s="382"/>
      <c r="KD65" s="411">
        <f>JJ65</f>
        <v>0.24871407205355259</v>
      </c>
      <c r="KE65" s="384"/>
      <c r="KG65" s="382"/>
      <c r="KH65" s="411">
        <f>JN65</f>
        <v>0.24329735496933699</v>
      </c>
      <c r="KI65" s="384"/>
      <c r="KK65" s="382"/>
      <c r="KL65" s="411">
        <f>JR65</f>
        <v>0.24259362395612757</v>
      </c>
      <c r="KM65" s="384"/>
      <c r="KO65" s="382"/>
      <c r="KP65" s="411">
        <f>JV65</f>
        <v>0.26539494902098287</v>
      </c>
      <c r="KQ65" s="384"/>
      <c r="KS65" s="83"/>
      <c r="KT65" s="457">
        <f>SUM(KD65:KP65)</f>
        <v>1</v>
      </c>
      <c r="KU65" s="82"/>
    </row>
    <row r="66" spans="1:307" hidden="1" outlineLevel="1">
      <c r="A66" s="365"/>
      <c r="B66" s="7" t="s">
        <v>76</v>
      </c>
      <c r="C66"/>
      <c r="D66"/>
      <c r="E66"/>
      <c r="F66"/>
      <c r="H66"/>
      <c r="I66">
        <f>I20/Y20</f>
        <v>0.31481481481481483</v>
      </c>
      <c r="M66">
        <f>M20/Y20</f>
        <v>0.22222222222222221</v>
      </c>
      <c r="Q66">
        <f>Q20/Y20</f>
        <v>0.22222222222222221</v>
      </c>
      <c r="U66">
        <f>U20/Y20</f>
        <v>0.24074074074074073</v>
      </c>
      <c r="Y66">
        <f>Y20/Y20</f>
        <v>1</v>
      </c>
      <c r="AB66" s="395"/>
      <c r="AC66" s="612">
        <f>AC20/AS20</f>
        <v>0.18604651162790697</v>
      </c>
      <c r="AD66" s="396"/>
      <c r="AF66" s="395"/>
      <c r="AG66" s="406">
        <f>AG20/AS20</f>
        <v>0.13953488372093023</v>
      </c>
      <c r="AH66" s="396"/>
      <c r="AJ66" s="395"/>
      <c r="AK66" s="406">
        <f>AK20/AS20</f>
        <v>0.20930232558139536</v>
      </c>
      <c r="AL66" s="396"/>
      <c r="AN66" s="395"/>
      <c r="AO66" s="406">
        <f>AO20/AS20</f>
        <v>0.46511627906976744</v>
      </c>
      <c r="AP66" s="396"/>
      <c r="AR66" s="37"/>
      <c r="AS66" s="457">
        <f>AS20/AS20</f>
        <v>1</v>
      </c>
      <c r="AT66" s="39"/>
      <c r="AV66" s="395"/>
      <c r="AW66" s="406">
        <f>AW20/BM20</f>
        <v>0.18900343642611683</v>
      </c>
      <c r="AX66" s="396"/>
      <c r="AZ66" s="395"/>
      <c r="BA66" s="406">
        <f>BA20/BM20</f>
        <v>0.18900343642611683</v>
      </c>
      <c r="BB66" s="396"/>
      <c r="BD66" s="395"/>
      <c r="BE66" s="406">
        <f>BE20/BM20</f>
        <v>0.26804123711340205</v>
      </c>
      <c r="BF66" s="396"/>
      <c r="BH66" s="395"/>
      <c r="BI66" s="406">
        <f>BI20/BM20</f>
        <v>0.35395189003436428</v>
      </c>
      <c r="BJ66" s="396"/>
      <c r="BL66" s="37"/>
      <c r="BM66" s="457">
        <f>BM20/BM20</f>
        <v>1</v>
      </c>
      <c r="BN66" s="39"/>
      <c r="BP66" s="395"/>
      <c r="BQ66" s="576">
        <f>AVERAGE(AW66,AC66,I66)</f>
        <v>0.22995492095627953</v>
      </c>
      <c r="BR66" s="577"/>
      <c r="BS66" s="578"/>
      <c r="BT66" s="579"/>
      <c r="BU66" s="576">
        <f>AVERAGE(BA66,AG66,M66)</f>
        <v>0.18358684745642309</v>
      </c>
      <c r="BV66" s="577"/>
      <c r="BW66" s="578"/>
      <c r="BX66" s="579"/>
      <c r="BY66" s="576">
        <f>AVERAGE(BE66,AK66,Q66)</f>
        <v>0.23318859497233987</v>
      </c>
      <c r="BZ66" s="577"/>
      <c r="CA66" s="578"/>
      <c r="CB66" s="579"/>
      <c r="CC66" s="576">
        <f>AVERAGE(BI66,AO66,U66)</f>
        <v>0.35326963661495747</v>
      </c>
      <c r="CD66" s="577"/>
      <c r="CE66" s="578"/>
      <c r="CF66" s="580"/>
      <c r="CG66" s="651">
        <f t="shared" si="97"/>
        <v>1</v>
      </c>
      <c r="CH66" s="39"/>
      <c r="CI66"/>
      <c r="CJ66" s="395"/>
      <c r="CK66" s="406">
        <f t="shared" si="98"/>
        <v>0.22995492095627953</v>
      </c>
      <c r="CL66" s="396"/>
      <c r="CM66"/>
      <c r="CN66" s="395"/>
      <c r="CO66" s="406">
        <f t="shared" si="99"/>
        <v>0.18358684745642309</v>
      </c>
      <c r="CP66" s="396"/>
      <c r="CQ66"/>
      <c r="CR66" s="395"/>
      <c r="CS66" s="406">
        <f t="shared" si="100"/>
        <v>0.23318859497233987</v>
      </c>
      <c r="CT66" s="396"/>
      <c r="CU66"/>
      <c r="CV66" s="395"/>
      <c r="CW66" s="406">
        <f t="shared" si="101"/>
        <v>0.35326963661495747</v>
      </c>
      <c r="CX66" s="396"/>
      <c r="CY66"/>
      <c r="CZ66" s="37"/>
      <c r="DA66" s="584">
        <f t="shared" si="102"/>
        <v>1</v>
      </c>
      <c r="DB66" s="39"/>
      <c r="DC66"/>
      <c r="DE66" s="382"/>
      <c r="DF66" s="411">
        <f t="shared" si="103"/>
        <v>0.22995492095627953</v>
      </c>
      <c r="DG66" s="384"/>
      <c r="DH66"/>
      <c r="DI66" s="382"/>
      <c r="DJ66" s="411">
        <f t="shared" si="104"/>
        <v>0.18358684745642309</v>
      </c>
      <c r="DK66" s="384"/>
      <c r="DL66"/>
      <c r="DM66" s="382"/>
      <c r="DN66" s="411">
        <f t="shared" si="105"/>
        <v>0.23318859497233987</v>
      </c>
      <c r="DO66" s="384"/>
      <c r="DP66"/>
      <c r="DQ66" s="382"/>
      <c r="DR66" s="411">
        <f t="shared" si="106"/>
        <v>0.35326963661495747</v>
      </c>
      <c r="DS66" s="384"/>
      <c r="DU66" s="83"/>
      <c r="DV66" s="457">
        <f t="shared" si="107"/>
        <v>1</v>
      </c>
      <c r="DW66" s="82"/>
      <c r="DY66" s="382"/>
      <c r="DZ66" s="411">
        <f>DF66</f>
        <v>0.22995492095627953</v>
      </c>
      <c r="EA66" s="384"/>
      <c r="EC66" s="382"/>
      <c r="ED66" s="411">
        <f>DJ66</f>
        <v>0.18358684745642309</v>
      </c>
      <c r="EE66" s="384"/>
      <c r="EG66" s="382"/>
      <c r="EH66" s="411">
        <f>DN66</f>
        <v>0.23318859497233987</v>
      </c>
      <c r="EI66" s="384"/>
      <c r="EK66" s="382"/>
      <c r="EL66" s="411">
        <f>DR66</f>
        <v>0.35326963661495747</v>
      </c>
      <c r="EM66" s="384"/>
      <c r="EO66" s="83"/>
      <c r="EP66" s="457">
        <f>SUM(DZ66:EL66)</f>
        <v>1</v>
      </c>
      <c r="EQ66" s="82"/>
      <c r="ES66" s="382"/>
      <c r="ET66" s="411">
        <f>DZ66</f>
        <v>0.22995492095627953</v>
      </c>
      <c r="EU66" s="384"/>
      <c r="EW66" s="382"/>
      <c r="EX66" s="411">
        <f>ED66</f>
        <v>0.18358684745642309</v>
      </c>
      <c r="EY66" s="384"/>
      <c r="FA66" s="382"/>
      <c r="FB66" s="411">
        <f>EH66</f>
        <v>0.23318859497233987</v>
      </c>
      <c r="FC66" s="384"/>
      <c r="FE66" s="382"/>
      <c r="FF66" s="411">
        <f>EL66</f>
        <v>0.35326963661495747</v>
      </c>
      <c r="FG66" s="384"/>
      <c r="FI66" s="83"/>
      <c r="FJ66" s="457">
        <f>SUM(ET66:FF66)</f>
        <v>1</v>
      </c>
      <c r="FK66" s="82"/>
      <c r="FM66" s="382"/>
      <c r="FN66" s="411">
        <f>ET66</f>
        <v>0.22995492095627953</v>
      </c>
      <c r="FO66" s="384"/>
      <c r="FQ66" s="382"/>
      <c r="FR66" s="411">
        <f>EX66</f>
        <v>0.18358684745642309</v>
      </c>
      <c r="FS66" s="384"/>
      <c r="FU66" s="382"/>
      <c r="FV66" s="411">
        <f>FB66</f>
        <v>0.23318859497233987</v>
      </c>
      <c r="FW66" s="384"/>
      <c r="FY66" s="382"/>
      <c r="FZ66" s="411">
        <f>FF66</f>
        <v>0.35326963661495747</v>
      </c>
      <c r="GA66" s="384"/>
      <c r="GC66" s="83"/>
      <c r="GD66" s="457">
        <f>SUM(FN66:FZ66)</f>
        <v>1</v>
      </c>
      <c r="GE66" s="82"/>
      <c r="GG66" s="382"/>
      <c r="GH66" s="411">
        <f>FN66</f>
        <v>0.22995492095627953</v>
      </c>
      <c r="GI66" s="384"/>
      <c r="GK66" s="382"/>
      <c r="GL66" s="411">
        <f>FR66</f>
        <v>0.18358684745642309</v>
      </c>
      <c r="GM66" s="384"/>
      <c r="GO66" s="382"/>
      <c r="GP66" s="411">
        <f>FV66</f>
        <v>0.23318859497233987</v>
      </c>
      <c r="GQ66" s="384"/>
      <c r="GS66" s="382"/>
      <c r="GT66" s="411">
        <f>FZ66</f>
        <v>0.35326963661495747</v>
      </c>
      <c r="GU66" s="384"/>
      <c r="GW66" s="83"/>
      <c r="GX66" s="457">
        <f>SUM(GH66:GT66)</f>
        <v>1</v>
      </c>
      <c r="GY66" s="82"/>
      <c r="HA66" s="382"/>
      <c r="HB66" s="411">
        <f>GH66</f>
        <v>0.22995492095627953</v>
      </c>
      <c r="HC66" s="384"/>
      <c r="HE66" s="382"/>
      <c r="HF66" s="411">
        <f>GL66</f>
        <v>0.18358684745642309</v>
      </c>
      <c r="HG66" s="384"/>
      <c r="HI66" s="382"/>
      <c r="HJ66" s="411">
        <f>GP66</f>
        <v>0.23318859497233987</v>
      </c>
      <c r="HK66" s="384"/>
      <c r="HM66" s="382"/>
      <c r="HN66" s="411">
        <f>GT66</f>
        <v>0.35326963661495747</v>
      </c>
      <c r="HO66" s="384"/>
      <c r="HQ66" s="83"/>
      <c r="HR66" s="457">
        <f>SUM(HB66:HN66)</f>
        <v>1</v>
      </c>
      <c r="HS66" s="82"/>
      <c r="HU66" s="382"/>
      <c r="HV66" s="411">
        <f>HB66</f>
        <v>0.22995492095627953</v>
      </c>
      <c r="HW66" s="384"/>
      <c r="HY66" s="382"/>
      <c r="HZ66" s="411">
        <f>HF66</f>
        <v>0.18358684745642309</v>
      </c>
      <c r="IA66" s="384"/>
      <c r="IC66" s="382"/>
      <c r="ID66" s="411">
        <f>HJ66</f>
        <v>0.23318859497233987</v>
      </c>
      <c r="IE66" s="384"/>
      <c r="IG66" s="382"/>
      <c r="IH66" s="411">
        <f>HN66</f>
        <v>0.35326963661495747</v>
      </c>
      <c r="II66" s="384"/>
      <c r="IK66" s="83"/>
      <c r="IL66" s="457">
        <f>SUM(HV66:IH66)</f>
        <v>1</v>
      </c>
      <c r="IM66" s="82"/>
      <c r="IO66" s="382"/>
      <c r="IP66" s="411">
        <f>HV66</f>
        <v>0.22995492095627953</v>
      </c>
      <c r="IQ66" s="384"/>
      <c r="IS66" s="382"/>
      <c r="IT66" s="411">
        <f>HZ66</f>
        <v>0.18358684745642309</v>
      </c>
      <c r="IU66" s="384"/>
      <c r="IW66" s="382"/>
      <c r="IX66" s="411">
        <f>ID66</f>
        <v>0.23318859497233987</v>
      </c>
      <c r="IY66" s="384"/>
      <c r="JA66" s="382"/>
      <c r="JB66" s="411">
        <f>IH66</f>
        <v>0.35326963661495747</v>
      </c>
      <c r="JC66" s="384"/>
      <c r="JE66" s="83"/>
      <c r="JF66" s="457">
        <f>SUM(IP66:JB66)</f>
        <v>1</v>
      </c>
      <c r="JG66" s="82"/>
      <c r="JI66" s="382"/>
      <c r="JJ66" s="411">
        <f>IP66</f>
        <v>0.22995492095627953</v>
      </c>
      <c r="JK66" s="384"/>
      <c r="JM66" s="382"/>
      <c r="JN66" s="411">
        <f>IT66</f>
        <v>0.18358684745642309</v>
      </c>
      <c r="JO66" s="384"/>
      <c r="JQ66" s="382"/>
      <c r="JR66" s="411">
        <f>IX66</f>
        <v>0.23318859497233987</v>
      </c>
      <c r="JS66" s="384"/>
      <c r="JU66" s="382"/>
      <c r="JV66" s="411">
        <f>JB66</f>
        <v>0.35326963661495747</v>
      </c>
      <c r="JW66" s="384"/>
      <c r="JY66" s="83"/>
      <c r="JZ66" s="457">
        <f>SUM(JJ66:JV66)</f>
        <v>1</v>
      </c>
      <c r="KA66" s="82"/>
      <c r="KC66" s="382"/>
      <c r="KD66" s="411">
        <f>JJ66</f>
        <v>0.22995492095627953</v>
      </c>
      <c r="KE66" s="384"/>
      <c r="KG66" s="382"/>
      <c r="KH66" s="411">
        <f>JN66</f>
        <v>0.18358684745642309</v>
      </c>
      <c r="KI66" s="384"/>
      <c r="KK66" s="382"/>
      <c r="KL66" s="411">
        <f>JR66</f>
        <v>0.23318859497233987</v>
      </c>
      <c r="KM66" s="384"/>
      <c r="KO66" s="382"/>
      <c r="KP66" s="411">
        <f>JV66</f>
        <v>0.35326963661495747</v>
      </c>
      <c r="KQ66" s="384"/>
      <c r="KS66" s="83"/>
      <c r="KT66" s="457">
        <f>SUM(KD66:KP66)</f>
        <v>1</v>
      </c>
      <c r="KU66" s="82"/>
    </row>
    <row r="67" spans="1:307" hidden="1" outlineLevel="1">
      <c r="B67" s="5" t="s">
        <v>270</v>
      </c>
      <c r="F67"/>
      <c r="H67"/>
      <c r="I67">
        <f>I21/Y21</f>
        <v>0.23828317710902813</v>
      </c>
      <c r="M67">
        <f>M21/Y21</f>
        <v>0.24716329551060681</v>
      </c>
      <c r="Q67">
        <f>Q21/Y21</f>
        <v>0.24296990626541687</v>
      </c>
      <c r="U67">
        <f>U21/Y21</f>
        <v>0.27158362111494821</v>
      </c>
      <c r="Y67">
        <f>Y21/Y21</f>
        <v>1</v>
      </c>
      <c r="AB67" s="395"/>
      <c r="AC67" s="612">
        <f>AC21/AS21</f>
        <v>0.25484452456061291</v>
      </c>
      <c r="AD67" s="396"/>
      <c r="AF67" s="395"/>
      <c r="AG67" s="406">
        <f>AG21/AS21</f>
        <v>0.23231185218566922</v>
      </c>
      <c r="AH67" s="396"/>
      <c r="AJ67" s="395"/>
      <c r="AK67" s="406">
        <f>AK21/AS21</f>
        <v>0.24493014871563767</v>
      </c>
      <c r="AL67" s="396"/>
      <c r="AN67" s="395"/>
      <c r="AO67" s="406">
        <f>AO21/AS21</f>
        <v>0.26791347453808023</v>
      </c>
      <c r="AP67" s="396"/>
      <c r="AR67" s="37"/>
      <c r="AS67" s="457">
        <f>AS21/AS21</f>
        <v>1</v>
      </c>
      <c r="AT67" s="39"/>
      <c r="AV67" s="395"/>
      <c r="AW67" s="406">
        <f>AW21/BM21</f>
        <v>0.24863208579557891</v>
      </c>
      <c r="AX67" s="396"/>
      <c r="AZ67" s="395"/>
      <c r="BA67" s="406">
        <f>BA21/BM21</f>
        <v>0.24447362661413877</v>
      </c>
      <c r="BB67" s="396"/>
      <c r="BD67" s="395"/>
      <c r="BE67" s="406">
        <f>BE21/BM21</f>
        <v>0.24075289997811336</v>
      </c>
      <c r="BF67" s="396"/>
      <c r="BH67" s="395"/>
      <c r="BI67" s="406">
        <f>BI21/BM21</f>
        <v>0.26614138761216899</v>
      </c>
      <c r="BJ67" s="396"/>
      <c r="BL67" s="37"/>
      <c r="BM67" s="457">
        <f>BM21/BM21</f>
        <v>1</v>
      </c>
      <c r="BN67" s="39"/>
      <c r="BP67" s="395"/>
      <c r="BQ67" s="576">
        <f>AVERAGE(AW67,AC67,I67)</f>
        <v>0.24725326248840665</v>
      </c>
      <c r="BR67" s="577"/>
      <c r="BS67" s="578"/>
      <c r="BT67" s="579"/>
      <c r="BU67" s="576">
        <f>AVERAGE(BA67,AG67,M67)</f>
        <v>0.2413162581034716</v>
      </c>
      <c r="BV67" s="577"/>
      <c r="BW67" s="578"/>
      <c r="BX67" s="579"/>
      <c r="BY67" s="576">
        <f>AVERAGE(BE67,AK67,Q67)</f>
        <v>0.2428843183197226</v>
      </c>
      <c r="BZ67" s="577"/>
      <c r="CA67" s="578"/>
      <c r="CB67" s="579"/>
      <c r="CC67" s="576">
        <f>AVERAGE(BI67,AO67,U67)</f>
        <v>0.26854616108839918</v>
      </c>
      <c r="CD67" s="577"/>
      <c r="CE67" s="578"/>
      <c r="CF67" s="580"/>
      <c r="CG67" s="583">
        <f t="shared" si="97"/>
        <v>1</v>
      </c>
      <c r="CH67" s="39"/>
      <c r="CI67"/>
      <c r="CJ67" s="395"/>
      <c r="CK67" s="406">
        <f t="shared" si="98"/>
        <v>0.24725326248840665</v>
      </c>
      <c r="CL67" s="396"/>
      <c r="CM67"/>
      <c r="CN67" s="395"/>
      <c r="CO67" s="406">
        <f t="shared" si="99"/>
        <v>0.2413162581034716</v>
      </c>
      <c r="CP67" s="396"/>
      <c r="CQ67"/>
      <c r="CR67" s="395"/>
      <c r="CS67" s="406">
        <f t="shared" si="100"/>
        <v>0.2428843183197226</v>
      </c>
      <c r="CT67" s="396"/>
      <c r="CU67"/>
      <c r="CV67" s="395"/>
      <c r="CW67" s="406">
        <f t="shared" si="101"/>
        <v>0.26854616108839918</v>
      </c>
      <c r="CX67" s="396"/>
      <c r="CY67"/>
      <c r="CZ67" s="37"/>
      <c r="DA67" s="584">
        <f t="shared" si="102"/>
        <v>1</v>
      </c>
      <c r="DB67" s="39"/>
      <c r="DC67"/>
      <c r="DE67" s="382"/>
      <c r="DF67" s="411">
        <f t="shared" si="103"/>
        <v>0.24725326248840665</v>
      </c>
      <c r="DG67" s="384"/>
      <c r="DH67"/>
      <c r="DI67" s="382"/>
      <c r="DJ67" s="411">
        <f t="shared" si="104"/>
        <v>0.2413162581034716</v>
      </c>
      <c r="DK67" s="384"/>
      <c r="DL67"/>
      <c r="DM67" s="382"/>
      <c r="DN67" s="411">
        <f t="shared" si="105"/>
        <v>0.2428843183197226</v>
      </c>
      <c r="DO67" s="384"/>
      <c r="DP67"/>
      <c r="DQ67" s="382"/>
      <c r="DR67" s="411">
        <f t="shared" si="106"/>
        <v>0.26854616108839918</v>
      </c>
      <c r="DS67" s="384"/>
      <c r="DU67" s="83"/>
      <c r="DV67" s="457">
        <f t="shared" si="107"/>
        <v>1</v>
      </c>
      <c r="DW67" s="82"/>
      <c r="DY67" s="382"/>
      <c r="DZ67" s="411">
        <f>DF67</f>
        <v>0.24725326248840665</v>
      </c>
      <c r="EA67" s="384"/>
      <c r="EC67" s="382"/>
      <c r="ED67" s="411">
        <f>DJ67</f>
        <v>0.2413162581034716</v>
      </c>
      <c r="EE67" s="384"/>
      <c r="EG67" s="382"/>
      <c r="EH67" s="411">
        <f>DN67</f>
        <v>0.2428843183197226</v>
      </c>
      <c r="EI67" s="384"/>
      <c r="EK67" s="382"/>
      <c r="EL67" s="411">
        <f>DR67</f>
        <v>0.26854616108839918</v>
      </c>
      <c r="EM67" s="384"/>
      <c r="EO67" s="83"/>
      <c r="EP67" s="457">
        <f>SUM(DZ67:EL67)</f>
        <v>1</v>
      </c>
      <c r="EQ67" s="82"/>
      <c r="ES67" s="382"/>
      <c r="ET67" s="411">
        <f>DZ67</f>
        <v>0.24725326248840665</v>
      </c>
      <c r="EU67" s="384"/>
      <c r="EW67" s="382"/>
      <c r="EX67" s="411">
        <f>ED67</f>
        <v>0.2413162581034716</v>
      </c>
      <c r="EY67" s="384"/>
      <c r="FA67" s="382"/>
      <c r="FB67" s="411">
        <f>EH67</f>
        <v>0.2428843183197226</v>
      </c>
      <c r="FC67" s="384"/>
      <c r="FE67" s="382"/>
      <c r="FF67" s="411">
        <f>EL67</f>
        <v>0.26854616108839918</v>
      </c>
      <c r="FG67" s="384"/>
      <c r="FI67" s="83"/>
      <c r="FJ67" s="457">
        <f>SUM(ET67:FF67)</f>
        <v>1</v>
      </c>
      <c r="FK67" s="82"/>
      <c r="FM67" s="382"/>
      <c r="FN67" s="411">
        <f>ET67</f>
        <v>0.24725326248840665</v>
      </c>
      <c r="FO67" s="384"/>
      <c r="FQ67" s="382"/>
      <c r="FR67" s="411">
        <f>EX67</f>
        <v>0.2413162581034716</v>
      </c>
      <c r="FS67" s="384"/>
      <c r="FU67" s="382"/>
      <c r="FV67" s="411">
        <f>FB67</f>
        <v>0.2428843183197226</v>
      </c>
      <c r="FW67" s="384"/>
      <c r="FY67" s="382"/>
      <c r="FZ67" s="411">
        <f>FF67</f>
        <v>0.26854616108839918</v>
      </c>
      <c r="GA67" s="384"/>
      <c r="GC67" s="83"/>
      <c r="GD67" s="457">
        <f>SUM(FN67:FZ67)</f>
        <v>1</v>
      </c>
      <c r="GE67" s="82"/>
      <c r="GG67" s="382"/>
      <c r="GH67" s="411">
        <f>FN67</f>
        <v>0.24725326248840665</v>
      </c>
      <c r="GI67" s="384"/>
      <c r="GK67" s="382"/>
      <c r="GL67" s="411">
        <f>FR67</f>
        <v>0.2413162581034716</v>
      </c>
      <c r="GM67" s="384"/>
      <c r="GO67" s="382"/>
      <c r="GP67" s="411">
        <f>FV67</f>
        <v>0.2428843183197226</v>
      </c>
      <c r="GQ67" s="384"/>
      <c r="GS67" s="382"/>
      <c r="GT67" s="411">
        <f>FZ67</f>
        <v>0.26854616108839918</v>
      </c>
      <c r="GU67" s="384"/>
      <c r="GW67" s="83"/>
      <c r="GX67" s="457">
        <f>SUM(GH67:GT67)</f>
        <v>1</v>
      </c>
      <c r="GY67" s="82"/>
      <c r="HA67" s="382"/>
      <c r="HB67" s="411">
        <f>GH67</f>
        <v>0.24725326248840665</v>
      </c>
      <c r="HC67" s="384"/>
      <c r="HE67" s="382"/>
      <c r="HF67" s="411">
        <f>GL67</f>
        <v>0.2413162581034716</v>
      </c>
      <c r="HG67" s="384"/>
      <c r="HI67" s="382"/>
      <c r="HJ67" s="411">
        <f>GP67</f>
        <v>0.2428843183197226</v>
      </c>
      <c r="HK67" s="384"/>
      <c r="HM67" s="382"/>
      <c r="HN67" s="411">
        <f>GT67</f>
        <v>0.26854616108839918</v>
      </c>
      <c r="HO67" s="384"/>
      <c r="HQ67" s="83"/>
      <c r="HR67" s="457">
        <f>SUM(HB67:HN67)</f>
        <v>1</v>
      </c>
      <c r="HS67" s="82"/>
      <c r="HU67" s="382"/>
      <c r="HV67" s="411">
        <f>HB67</f>
        <v>0.24725326248840665</v>
      </c>
      <c r="HW67" s="384"/>
      <c r="HY67" s="382"/>
      <c r="HZ67" s="411">
        <f>HF67</f>
        <v>0.2413162581034716</v>
      </c>
      <c r="IA67" s="384"/>
      <c r="IC67" s="382"/>
      <c r="ID67" s="411">
        <f>HJ67</f>
        <v>0.2428843183197226</v>
      </c>
      <c r="IE67" s="384"/>
      <c r="IG67" s="382"/>
      <c r="IH67" s="411">
        <f>HN67</f>
        <v>0.26854616108839918</v>
      </c>
      <c r="II67" s="384"/>
      <c r="IK67" s="83"/>
      <c r="IL67" s="457">
        <f>SUM(HV67:IH67)</f>
        <v>1</v>
      </c>
      <c r="IM67" s="82"/>
      <c r="IO67" s="382"/>
      <c r="IP67" s="411">
        <f>HV67</f>
        <v>0.24725326248840665</v>
      </c>
      <c r="IQ67" s="384"/>
      <c r="IS67" s="382"/>
      <c r="IT67" s="411">
        <f>HZ67</f>
        <v>0.2413162581034716</v>
      </c>
      <c r="IU67" s="384"/>
      <c r="IW67" s="382"/>
      <c r="IX67" s="411">
        <f>ID67</f>
        <v>0.2428843183197226</v>
      </c>
      <c r="IY67" s="384"/>
      <c r="JA67" s="382"/>
      <c r="JB67" s="411">
        <f>IH67</f>
        <v>0.26854616108839918</v>
      </c>
      <c r="JC67" s="384"/>
      <c r="JE67" s="83"/>
      <c r="JF67" s="457">
        <f>SUM(IP67:JB67)</f>
        <v>1</v>
      </c>
      <c r="JG67" s="82"/>
      <c r="JI67" s="382"/>
      <c r="JJ67" s="411">
        <f>IP67</f>
        <v>0.24725326248840665</v>
      </c>
      <c r="JK67" s="384"/>
      <c r="JM67" s="382"/>
      <c r="JN67" s="411">
        <f>IT67</f>
        <v>0.2413162581034716</v>
      </c>
      <c r="JO67" s="384"/>
      <c r="JQ67" s="382"/>
      <c r="JR67" s="411">
        <f>IX67</f>
        <v>0.2428843183197226</v>
      </c>
      <c r="JS67" s="384"/>
      <c r="JU67" s="382"/>
      <c r="JV67" s="411">
        <f>JB67</f>
        <v>0.26854616108839918</v>
      </c>
      <c r="JW67" s="384"/>
      <c r="JY67" s="83"/>
      <c r="JZ67" s="457">
        <f>SUM(JJ67:JV67)</f>
        <v>1</v>
      </c>
      <c r="KA67" s="82"/>
      <c r="KC67" s="382"/>
      <c r="KD67" s="411">
        <f>JJ67</f>
        <v>0.24725326248840665</v>
      </c>
      <c r="KE67" s="384"/>
      <c r="KG67" s="382"/>
      <c r="KH67" s="411">
        <f>JN67</f>
        <v>0.2413162581034716</v>
      </c>
      <c r="KI67" s="384"/>
      <c r="KK67" s="382"/>
      <c r="KL67" s="411">
        <f>JR67</f>
        <v>0.2428843183197226</v>
      </c>
      <c r="KM67" s="384"/>
      <c r="KO67" s="382"/>
      <c r="KP67" s="411">
        <f>JV67</f>
        <v>0.26854616108839918</v>
      </c>
      <c r="KQ67" s="384"/>
      <c r="KS67" s="83"/>
      <c r="KT67" s="457">
        <f>SUM(KD67:KP67)</f>
        <v>1</v>
      </c>
      <c r="KU67" s="82"/>
    </row>
    <row r="68" spans="1:307" hidden="1" outlineLevel="1">
      <c r="A68" s="574" t="s">
        <v>217</v>
      </c>
      <c r="B68"/>
      <c r="C68"/>
      <c r="D68"/>
      <c r="E68"/>
      <c r="F68"/>
      <c r="H68"/>
      <c r="I68">
        <f>I22/Y22</f>
        <v>0.2604464796794505</v>
      </c>
      <c r="M68">
        <f>M22/Y22</f>
        <v>0.23812249570692615</v>
      </c>
      <c r="Q68">
        <f>Q22/Y22</f>
        <v>0.23583285632512879</v>
      </c>
      <c r="U68">
        <f>U22/Y22</f>
        <v>0.26559816828849458</v>
      </c>
      <c r="Y68">
        <f>Y22/Y22</f>
        <v>1</v>
      </c>
      <c r="AB68" s="395"/>
      <c r="AC68" s="612">
        <f>AC22/AS22</f>
        <v>0.24631792788217369</v>
      </c>
      <c r="AD68" s="396"/>
      <c r="AF68" s="395"/>
      <c r="AG68" s="406">
        <f>AG22/AS22</f>
        <v>0.23463687150837989</v>
      </c>
      <c r="AH68" s="396"/>
      <c r="AJ68" s="395"/>
      <c r="AK68" s="406">
        <f>AK22/AS22</f>
        <v>0.24479431183341799</v>
      </c>
      <c r="AL68" s="396"/>
      <c r="AN68" s="395"/>
      <c r="AO68" s="406">
        <f>AO22/AS22</f>
        <v>0.27425088877602843</v>
      </c>
      <c r="AP68" s="396"/>
      <c r="AR68" s="37"/>
      <c r="AS68" s="457">
        <f>AS22/AS22</f>
        <v>1</v>
      </c>
      <c r="AT68" s="39"/>
      <c r="AV68" s="395"/>
      <c r="AW68" s="406">
        <f>AW22/BM22</f>
        <v>0.25046468401486988</v>
      </c>
      <c r="AX68" s="396"/>
      <c r="AZ68" s="395"/>
      <c r="BA68" s="406">
        <f>BA22/BM22</f>
        <v>0.24535315985130113</v>
      </c>
      <c r="BB68" s="396"/>
      <c r="BD68" s="395"/>
      <c r="BE68" s="406">
        <f>BE22/BM22</f>
        <v>0.24488847583643122</v>
      </c>
      <c r="BF68" s="396"/>
      <c r="BH68" s="395"/>
      <c r="BI68" s="406">
        <f>BI22/BM22</f>
        <v>0.25929368029739774</v>
      </c>
      <c r="BJ68" s="396"/>
      <c r="BL68" s="37"/>
      <c r="BM68" s="457">
        <f>BM22/BM22</f>
        <v>1</v>
      </c>
      <c r="BN68" s="39"/>
      <c r="BP68" s="395"/>
      <c r="BQ68" s="576">
        <f>AVERAGE(AW68,AC68,I68)</f>
        <v>0.25240969719216472</v>
      </c>
      <c r="BR68" s="577"/>
      <c r="BS68" s="578"/>
      <c r="BT68" s="579"/>
      <c r="BU68" s="576">
        <f>AVERAGE(BA68,AG68,M68)</f>
        <v>0.23937084235553571</v>
      </c>
      <c r="BV68" s="577"/>
      <c r="BW68" s="578"/>
      <c r="BX68" s="579"/>
      <c r="BY68" s="576">
        <f>AVERAGE(BE68,AK68,Q68)</f>
        <v>0.24183854799832596</v>
      </c>
      <c r="BZ68" s="577"/>
      <c r="CA68" s="578"/>
      <c r="CB68" s="579"/>
      <c r="CC68" s="576">
        <f>AVERAGE(BI68,AO68,U68)</f>
        <v>0.26638091245397361</v>
      </c>
      <c r="CD68" s="577"/>
      <c r="CE68" s="578"/>
      <c r="CF68" s="580"/>
      <c r="CG68" s="583">
        <f t="shared" si="97"/>
        <v>1</v>
      </c>
      <c r="CH68" s="39"/>
      <c r="CI68"/>
      <c r="CJ68" s="395"/>
      <c r="CK68" s="406">
        <f t="shared" si="98"/>
        <v>0.25240969719216472</v>
      </c>
      <c r="CL68" s="396"/>
      <c r="CM68"/>
      <c r="CN68" s="395"/>
      <c r="CO68" s="406">
        <f t="shared" si="99"/>
        <v>0.23937084235553571</v>
      </c>
      <c r="CP68" s="396"/>
      <c r="CQ68"/>
      <c r="CR68" s="395"/>
      <c r="CS68" s="406">
        <f t="shared" si="100"/>
        <v>0.24183854799832596</v>
      </c>
      <c r="CT68" s="396"/>
      <c r="CU68"/>
      <c r="CV68" s="395"/>
      <c r="CW68" s="406">
        <f t="shared" si="101"/>
        <v>0.26638091245397361</v>
      </c>
      <c r="CX68" s="396"/>
      <c r="CY68"/>
      <c r="CZ68" s="37"/>
      <c r="DA68" s="584">
        <f t="shared" si="102"/>
        <v>1</v>
      </c>
      <c r="DB68" s="39"/>
      <c r="DC68"/>
      <c r="DE68" s="382"/>
      <c r="DF68" s="411">
        <f t="shared" si="103"/>
        <v>0.25240969719216472</v>
      </c>
      <c r="DG68" s="384"/>
      <c r="DH68"/>
      <c r="DI68" s="382"/>
      <c r="DJ68" s="411">
        <f t="shared" si="104"/>
        <v>0.23937084235553571</v>
      </c>
      <c r="DK68" s="384"/>
      <c r="DL68"/>
      <c r="DM68" s="382"/>
      <c r="DN68" s="411">
        <f t="shared" si="105"/>
        <v>0.24183854799832596</v>
      </c>
      <c r="DO68" s="384"/>
      <c r="DP68"/>
      <c r="DQ68" s="382"/>
      <c r="DR68" s="411">
        <f t="shared" si="106"/>
        <v>0.26638091245397361</v>
      </c>
      <c r="DS68" s="384"/>
      <c r="DU68" s="83"/>
      <c r="DV68" s="457">
        <f t="shared" si="107"/>
        <v>1</v>
      </c>
      <c r="DW68" s="82"/>
      <c r="DY68" s="382"/>
      <c r="DZ68" s="411">
        <f>DF68</f>
        <v>0.25240969719216472</v>
      </c>
      <c r="EA68" s="384"/>
      <c r="EC68" s="382"/>
      <c r="ED68" s="411">
        <f>DJ68</f>
        <v>0.23937084235553571</v>
      </c>
      <c r="EE68" s="384"/>
      <c r="EG68" s="382"/>
      <c r="EH68" s="411">
        <f>DN68</f>
        <v>0.24183854799832596</v>
      </c>
      <c r="EI68" s="384"/>
      <c r="EK68" s="382"/>
      <c r="EL68" s="411">
        <f>DR68</f>
        <v>0.26638091245397361</v>
      </c>
      <c r="EM68" s="384"/>
      <c r="EO68" s="83"/>
      <c r="EP68" s="457">
        <f>SUM(DZ68:EL68)</f>
        <v>1</v>
      </c>
      <c r="EQ68" s="82"/>
      <c r="ES68" s="382"/>
      <c r="ET68" s="411">
        <f>DZ68</f>
        <v>0.25240969719216472</v>
      </c>
      <c r="EU68" s="384"/>
      <c r="EW68" s="382"/>
      <c r="EX68" s="411">
        <f>ED68</f>
        <v>0.23937084235553571</v>
      </c>
      <c r="EY68" s="384"/>
      <c r="FA68" s="382"/>
      <c r="FB68" s="411">
        <f>EH68</f>
        <v>0.24183854799832596</v>
      </c>
      <c r="FC68" s="384"/>
      <c r="FE68" s="382"/>
      <c r="FF68" s="411">
        <f>EL68</f>
        <v>0.26638091245397361</v>
      </c>
      <c r="FG68" s="384"/>
      <c r="FI68" s="83"/>
      <c r="FJ68" s="457">
        <f>SUM(ET68:FF68)</f>
        <v>1</v>
      </c>
      <c r="FK68" s="82"/>
      <c r="FM68" s="382"/>
      <c r="FN68" s="411">
        <f>ET68</f>
        <v>0.25240969719216472</v>
      </c>
      <c r="FO68" s="384"/>
      <c r="FQ68" s="382"/>
      <c r="FR68" s="411">
        <f>EX68</f>
        <v>0.23937084235553571</v>
      </c>
      <c r="FS68" s="384"/>
      <c r="FU68" s="382"/>
      <c r="FV68" s="411">
        <f>FB68</f>
        <v>0.24183854799832596</v>
      </c>
      <c r="FW68" s="384"/>
      <c r="FY68" s="382"/>
      <c r="FZ68" s="411">
        <f>FF68</f>
        <v>0.26638091245397361</v>
      </c>
      <c r="GA68" s="384"/>
      <c r="GC68" s="83"/>
      <c r="GD68" s="457">
        <f>SUM(FN68:FZ68)</f>
        <v>1</v>
      </c>
      <c r="GE68" s="82"/>
      <c r="GG68" s="382"/>
      <c r="GH68" s="411">
        <f>FN68</f>
        <v>0.25240969719216472</v>
      </c>
      <c r="GI68" s="384"/>
      <c r="GK68" s="382"/>
      <c r="GL68" s="411">
        <f>FR68</f>
        <v>0.23937084235553571</v>
      </c>
      <c r="GM68" s="384"/>
      <c r="GO68" s="382"/>
      <c r="GP68" s="411">
        <f>FV68</f>
        <v>0.24183854799832596</v>
      </c>
      <c r="GQ68" s="384"/>
      <c r="GS68" s="382"/>
      <c r="GT68" s="411">
        <f>FZ68</f>
        <v>0.26638091245397361</v>
      </c>
      <c r="GU68" s="384"/>
      <c r="GW68" s="83"/>
      <c r="GX68" s="457">
        <f>SUM(GH68:GT68)</f>
        <v>1</v>
      </c>
      <c r="GY68" s="82"/>
      <c r="HA68" s="382"/>
      <c r="HB68" s="411">
        <f>GH68</f>
        <v>0.25240969719216472</v>
      </c>
      <c r="HC68" s="384"/>
      <c r="HE68" s="382"/>
      <c r="HF68" s="411">
        <f>GL68</f>
        <v>0.23937084235553571</v>
      </c>
      <c r="HG68" s="384"/>
      <c r="HI68" s="382"/>
      <c r="HJ68" s="411">
        <f>GP68</f>
        <v>0.24183854799832596</v>
      </c>
      <c r="HK68" s="384"/>
      <c r="HM68" s="382"/>
      <c r="HN68" s="411">
        <f>GT68</f>
        <v>0.26638091245397361</v>
      </c>
      <c r="HO68" s="384"/>
      <c r="HQ68" s="83"/>
      <c r="HR68" s="457">
        <f>SUM(HB68:HN68)</f>
        <v>1</v>
      </c>
      <c r="HS68" s="82"/>
      <c r="HU68" s="382"/>
      <c r="HV68" s="411">
        <f>HB68</f>
        <v>0.25240969719216472</v>
      </c>
      <c r="HW68" s="384"/>
      <c r="HY68" s="382"/>
      <c r="HZ68" s="411">
        <f>HF68</f>
        <v>0.23937084235553571</v>
      </c>
      <c r="IA68" s="384"/>
      <c r="IC68" s="382"/>
      <c r="ID68" s="411">
        <f>HJ68</f>
        <v>0.24183854799832596</v>
      </c>
      <c r="IE68" s="384"/>
      <c r="IG68" s="382"/>
      <c r="IH68" s="411">
        <f>HN68</f>
        <v>0.26638091245397361</v>
      </c>
      <c r="II68" s="384"/>
      <c r="IK68" s="83"/>
      <c r="IL68" s="457">
        <f>SUM(HV68:IH68)</f>
        <v>1</v>
      </c>
      <c r="IM68" s="82"/>
      <c r="IO68" s="382"/>
      <c r="IP68" s="411">
        <f>HV68</f>
        <v>0.25240969719216472</v>
      </c>
      <c r="IQ68" s="384"/>
      <c r="IS68" s="382"/>
      <c r="IT68" s="411">
        <f>HZ68</f>
        <v>0.23937084235553571</v>
      </c>
      <c r="IU68" s="384"/>
      <c r="IW68" s="382"/>
      <c r="IX68" s="411">
        <f>ID68</f>
        <v>0.24183854799832596</v>
      </c>
      <c r="IY68" s="384"/>
      <c r="JA68" s="382"/>
      <c r="JB68" s="411">
        <f>IH68</f>
        <v>0.26638091245397361</v>
      </c>
      <c r="JC68" s="384"/>
      <c r="JE68" s="83"/>
      <c r="JF68" s="457">
        <f>SUM(IP68:JB68)</f>
        <v>1</v>
      </c>
      <c r="JG68" s="82"/>
      <c r="JI68" s="382"/>
      <c r="JJ68" s="411">
        <f>IP68</f>
        <v>0.25240969719216472</v>
      </c>
      <c r="JK68" s="384"/>
      <c r="JM68" s="382"/>
      <c r="JN68" s="411">
        <f>IT68</f>
        <v>0.23937084235553571</v>
      </c>
      <c r="JO68" s="384"/>
      <c r="JQ68" s="382"/>
      <c r="JR68" s="411">
        <f>IX68</f>
        <v>0.24183854799832596</v>
      </c>
      <c r="JS68" s="384"/>
      <c r="JU68" s="382"/>
      <c r="JV68" s="411">
        <f>JB68</f>
        <v>0.26638091245397361</v>
      </c>
      <c r="JW68" s="384"/>
      <c r="JY68" s="83"/>
      <c r="JZ68" s="457">
        <f>SUM(JJ68:JV68)</f>
        <v>1</v>
      </c>
      <c r="KA68" s="82"/>
      <c r="KC68" s="382"/>
      <c r="KD68" s="411">
        <f>JJ68</f>
        <v>0.25240969719216472</v>
      </c>
      <c r="KE68" s="384"/>
      <c r="KG68" s="382"/>
      <c r="KH68" s="411">
        <f>JN68</f>
        <v>0.23937084235553571</v>
      </c>
      <c r="KI68" s="384"/>
      <c r="KK68" s="382"/>
      <c r="KL68" s="411">
        <f>JR68</f>
        <v>0.24183854799832596</v>
      </c>
      <c r="KM68" s="384"/>
      <c r="KO68" s="382"/>
      <c r="KP68" s="411">
        <f>JV68</f>
        <v>0.26638091245397361</v>
      </c>
      <c r="KQ68" s="384"/>
      <c r="KS68" s="83"/>
      <c r="KT68" s="457">
        <f>SUM(KD68:KP68)</f>
        <v>1</v>
      </c>
      <c r="KU68" s="82"/>
    </row>
    <row r="69" spans="1:307" hidden="1" outlineLevel="1">
      <c r="A69" s="363" t="s">
        <v>218</v>
      </c>
      <c r="B69"/>
      <c r="C69"/>
      <c r="D69"/>
      <c r="E69"/>
      <c r="F69"/>
      <c r="H69"/>
      <c r="AB69" s="395"/>
      <c r="AC69" s="612"/>
      <c r="AD69" s="396"/>
      <c r="AF69" s="395"/>
      <c r="AG69" s="406"/>
      <c r="AH69" s="396"/>
      <c r="AJ69" s="395"/>
      <c r="AK69" s="406"/>
      <c r="AL69" s="396"/>
      <c r="AN69" s="395"/>
      <c r="AO69" s="406"/>
      <c r="AP69" s="396"/>
      <c r="AR69" s="37"/>
      <c r="AS69" s="457"/>
      <c r="AT69" s="39"/>
      <c r="AV69" s="395"/>
      <c r="AW69" s="406"/>
      <c r="AX69" s="396"/>
      <c r="AZ69" s="395"/>
      <c r="BA69" s="406"/>
      <c r="BB69" s="396"/>
      <c r="BD69" s="395"/>
      <c r="BE69" s="406"/>
      <c r="BF69" s="396"/>
      <c r="BH69" s="395"/>
      <c r="BI69" s="406"/>
      <c r="BJ69" s="396"/>
      <c r="BL69" s="37"/>
      <c r="BM69" s="457"/>
      <c r="BN69" s="39"/>
      <c r="BP69" s="395"/>
      <c r="BQ69" s="576"/>
      <c r="BR69" s="577"/>
      <c r="BS69" s="578"/>
      <c r="BT69" s="579"/>
      <c r="BU69" s="576"/>
      <c r="BV69" s="577"/>
      <c r="BW69" s="578"/>
      <c r="BX69" s="579"/>
      <c r="BY69" s="576"/>
      <c r="BZ69" s="577"/>
      <c r="CA69" s="578"/>
      <c r="CB69" s="579"/>
      <c r="CC69" s="576"/>
      <c r="CD69" s="577"/>
      <c r="CE69" s="578"/>
      <c r="CF69" s="580"/>
      <c r="CG69" s="583"/>
      <c r="CH69" s="39"/>
      <c r="CI69"/>
      <c r="CJ69" s="395"/>
      <c r="CK69" s="406"/>
      <c r="CL69" s="396"/>
      <c r="CM69"/>
      <c r="CN69" s="395"/>
      <c r="CO69" s="406"/>
      <c r="CP69" s="396"/>
      <c r="CQ69"/>
      <c r="CR69" s="395"/>
      <c r="CS69" s="406"/>
      <c r="CT69" s="396"/>
      <c r="CU69"/>
      <c r="CV69" s="395"/>
      <c r="CW69" s="406"/>
      <c r="CX69" s="396"/>
      <c r="CY69"/>
      <c r="CZ69" s="37"/>
      <c r="DA69" s="584"/>
      <c r="DB69" s="39"/>
      <c r="DC69"/>
      <c r="DE69" s="382"/>
      <c r="DF69" s="411"/>
      <c r="DG69" s="384"/>
      <c r="DH69"/>
      <c r="DI69" s="382"/>
      <c r="DJ69" s="411"/>
      <c r="DK69" s="384"/>
      <c r="DL69"/>
      <c r="DM69" s="382"/>
      <c r="DN69" s="411"/>
      <c r="DO69" s="384"/>
      <c r="DP69"/>
      <c r="DQ69" s="382"/>
      <c r="DR69" s="411"/>
      <c r="DS69" s="384"/>
      <c r="DU69" s="83"/>
      <c r="DV69" s="457"/>
      <c r="DW69" s="82"/>
      <c r="DY69" s="382"/>
      <c r="DZ69" s="411"/>
      <c r="EA69" s="384"/>
      <c r="EC69" s="382"/>
      <c r="ED69" s="411"/>
      <c r="EE69" s="384"/>
      <c r="EG69" s="382"/>
      <c r="EH69" s="411"/>
      <c r="EI69" s="384"/>
      <c r="EK69" s="382"/>
      <c r="EL69" s="411"/>
      <c r="EM69" s="384"/>
      <c r="EO69" s="83"/>
      <c r="EP69" s="457"/>
      <c r="EQ69" s="82"/>
      <c r="ES69" s="382"/>
      <c r="ET69" s="411"/>
      <c r="EU69" s="384"/>
      <c r="EW69" s="382"/>
      <c r="EX69" s="411"/>
      <c r="EY69" s="384"/>
      <c r="FA69" s="382"/>
      <c r="FB69" s="411"/>
      <c r="FC69" s="384"/>
      <c r="FE69" s="382"/>
      <c r="FF69" s="411"/>
      <c r="FG69" s="384"/>
      <c r="FI69" s="83"/>
      <c r="FJ69" s="457"/>
      <c r="FK69" s="82"/>
      <c r="FM69" s="382"/>
      <c r="FN69" s="411"/>
      <c r="FO69" s="384"/>
      <c r="FQ69" s="382"/>
      <c r="FR69" s="411"/>
      <c r="FS69" s="384"/>
      <c r="FU69" s="382"/>
      <c r="FV69" s="411"/>
      <c r="FW69" s="384"/>
      <c r="FY69" s="382"/>
      <c r="FZ69" s="411"/>
      <c r="GA69" s="384"/>
      <c r="GC69" s="83"/>
      <c r="GD69" s="457"/>
      <c r="GE69" s="82"/>
      <c r="GG69" s="382"/>
      <c r="GH69" s="411"/>
      <c r="GI69" s="384"/>
      <c r="GK69" s="382"/>
      <c r="GL69" s="411"/>
      <c r="GM69" s="384"/>
      <c r="GO69" s="382"/>
      <c r="GP69" s="411"/>
      <c r="GQ69" s="384"/>
      <c r="GS69" s="382"/>
      <c r="GT69" s="411"/>
      <c r="GU69" s="384"/>
      <c r="GW69" s="83"/>
      <c r="GX69" s="457"/>
      <c r="GY69" s="82"/>
      <c r="HA69" s="382"/>
      <c r="HB69" s="411"/>
      <c r="HC69" s="384"/>
      <c r="HE69" s="382"/>
      <c r="HF69" s="411"/>
      <c r="HG69" s="384"/>
      <c r="HI69" s="382"/>
      <c r="HJ69" s="411"/>
      <c r="HK69" s="384"/>
      <c r="HM69" s="382"/>
      <c r="HN69" s="411"/>
      <c r="HO69" s="384"/>
      <c r="HQ69" s="83"/>
      <c r="HR69" s="457"/>
      <c r="HS69" s="82"/>
      <c r="HU69" s="382"/>
      <c r="HV69" s="411"/>
      <c r="HW69" s="384"/>
      <c r="HY69" s="382"/>
      <c r="HZ69" s="411"/>
      <c r="IA69" s="384"/>
      <c r="IC69" s="382"/>
      <c r="ID69" s="411"/>
      <c r="IE69" s="384"/>
      <c r="IG69" s="382"/>
      <c r="IH69" s="411"/>
      <c r="II69" s="384"/>
      <c r="IK69" s="83"/>
      <c r="IL69" s="457"/>
      <c r="IM69" s="82"/>
      <c r="IO69" s="382"/>
      <c r="IP69" s="411"/>
      <c r="IQ69" s="384"/>
      <c r="IS69" s="382"/>
      <c r="IT69" s="411"/>
      <c r="IU69" s="384"/>
      <c r="IW69" s="382"/>
      <c r="IX69" s="411"/>
      <c r="IY69" s="384"/>
      <c r="JA69" s="382"/>
      <c r="JB69" s="411"/>
      <c r="JC69" s="384"/>
      <c r="JE69" s="83"/>
      <c r="JF69" s="457"/>
      <c r="JG69" s="82"/>
      <c r="JI69" s="382"/>
      <c r="JJ69" s="411"/>
      <c r="JK69" s="384"/>
      <c r="JM69" s="382"/>
      <c r="JN69" s="411"/>
      <c r="JO69" s="384"/>
      <c r="JQ69" s="382"/>
      <c r="JR69" s="411"/>
      <c r="JS69" s="384"/>
      <c r="JU69" s="382"/>
      <c r="JV69" s="411"/>
      <c r="JW69" s="384"/>
      <c r="JY69" s="83"/>
      <c r="JZ69" s="457"/>
      <c r="KA69" s="82"/>
      <c r="KC69" s="382"/>
      <c r="KD69" s="411"/>
      <c r="KE69" s="384"/>
      <c r="KG69" s="382"/>
      <c r="KH69" s="411"/>
      <c r="KI69" s="384"/>
      <c r="KK69" s="382"/>
      <c r="KL69" s="411"/>
      <c r="KM69" s="384"/>
      <c r="KO69" s="382"/>
      <c r="KP69" s="411"/>
      <c r="KQ69" s="384"/>
      <c r="KS69" s="83"/>
      <c r="KT69" s="457"/>
      <c r="KU69" s="82"/>
    </row>
    <row r="70" spans="1:307" hidden="1" outlineLevel="1">
      <c r="A70" s="365"/>
      <c r="B70" s="7" t="s">
        <v>273</v>
      </c>
      <c r="C70"/>
      <c r="D70"/>
      <c r="E70"/>
      <c r="F70"/>
      <c r="H70"/>
      <c r="I70">
        <f>I24/Y24</f>
        <v>0.2450070323488045</v>
      </c>
      <c r="M70">
        <f>M24/Y24</f>
        <v>0.21828410689170183</v>
      </c>
      <c r="Q70">
        <f>Q24/Y24</f>
        <v>0.25710267229254569</v>
      </c>
      <c r="U70">
        <f>U24/Y24</f>
        <v>0.27960618846694796</v>
      </c>
      <c r="Y70">
        <f>Y24/Y24</f>
        <v>1</v>
      </c>
      <c r="AB70" s="395"/>
      <c r="AC70" s="612">
        <f>AC24/AS24</f>
        <v>0.22864583333333333</v>
      </c>
      <c r="AD70" s="396"/>
      <c r="AF70" s="395"/>
      <c r="AG70" s="406">
        <f>AG24/AS24</f>
        <v>0.29635416666666664</v>
      </c>
      <c r="AH70" s="396"/>
      <c r="AJ70" s="395"/>
      <c r="AK70" s="406">
        <f>AK24/AS24</f>
        <v>0.24374999999999999</v>
      </c>
      <c r="AL70" s="396"/>
      <c r="AN70" s="395"/>
      <c r="AO70" s="406">
        <f>AO24/AS24</f>
        <v>0.23125000000000001</v>
      </c>
      <c r="AP70" s="396"/>
      <c r="AR70" s="37"/>
      <c r="AS70" s="457">
        <f>AS24/AS24</f>
        <v>1</v>
      </c>
      <c r="AT70" s="39"/>
      <c r="AV70" s="395"/>
      <c r="AW70" s="406">
        <f>AW24/BM24</f>
        <v>0.28646934460887952</v>
      </c>
      <c r="AX70" s="396"/>
      <c r="AZ70" s="395"/>
      <c r="BA70" s="406">
        <f>BA24/BM24</f>
        <v>0.2547568710359408</v>
      </c>
      <c r="BB70" s="396"/>
      <c r="BD70" s="395"/>
      <c r="BE70" s="406">
        <f>BE24/BM24</f>
        <v>0.21881606765327696</v>
      </c>
      <c r="BF70" s="396"/>
      <c r="BH70" s="395"/>
      <c r="BI70" s="406">
        <f>BI24/BM24</f>
        <v>0.23995771670190275</v>
      </c>
      <c r="BJ70" s="396"/>
      <c r="BL70" s="37"/>
      <c r="BM70" s="457">
        <f>BM24/BM24</f>
        <v>1</v>
      </c>
      <c r="BN70" s="39"/>
      <c r="BP70" s="395"/>
      <c r="BQ70" s="576">
        <f t="shared" ref="BQ70:BQ75" si="108">AVERAGE(AW70,AC70,I70)</f>
        <v>0.2533740700970058</v>
      </c>
      <c r="BR70" s="577"/>
      <c r="BS70" s="578"/>
      <c r="BT70" s="579"/>
      <c r="BU70" s="576">
        <f t="shared" ref="BU70:BU75" si="109">AVERAGE(BA70,AG70,M70)</f>
        <v>0.25646504819810306</v>
      </c>
      <c r="BV70" s="577"/>
      <c r="BW70" s="578"/>
      <c r="BX70" s="579"/>
      <c r="BY70" s="576">
        <f t="shared" ref="BY70:BY75" si="110">AVERAGE(BE70,AK70,Q70)</f>
        <v>0.23988957998194085</v>
      </c>
      <c r="BZ70" s="577"/>
      <c r="CA70" s="578"/>
      <c r="CB70" s="579"/>
      <c r="CC70" s="576">
        <f t="shared" ref="CC70:CC75" si="111">AVERAGE(BI70,AO70,U70)</f>
        <v>0.25027130172295026</v>
      </c>
      <c r="CD70" s="577"/>
      <c r="CE70" s="578"/>
      <c r="CF70" s="580"/>
      <c r="CG70" s="583">
        <f t="shared" si="97"/>
        <v>1</v>
      </c>
      <c r="CH70" s="39"/>
      <c r="CI70"/>
      <c r="CJ70" s="395"/>
      <c r="CK70" s="406">
        <f t="shared" si="98"/>
        <v>0.2533740700970058</v>
      </c>
      <c r="CL70" s="396"/>
      <c r="CM70"/>
      <c r="CN70" s="395"/>
      <c r="CO70" s="406">
        <f t="shared" si="99"/>
        <v>0.25646504819810306</v>
      </c>
      <c r="CP70" s="396"/>
      <c r="CQ70"/>
      <c r="CR70" s="395"/>
      <c r="CS70" s="406">
        <f t="shared" si="100"/>
        <v>0.23988957998194085</v>
      </c>
      <c r="CT70" s="396"/>
      <c r="CU70"/>
      <c r="CV70" s="395"/>
      <c r="CW70" s="406">
        <f t="shared" si="101"/>
        <v>0.25027130172295026</v>
      </c>
      <c r="CX70" s="396"/>
      <c r="CY70"/>
      <c r="CZ70" s="37"/>
      <c r="DA70" s="584">
        <f t="shared" si="102"/>
        <v>1</v>
      </c>
      <c r="DB70" s="39"/>
      <c r="DC70"/>
      <c r="DE70" s="382"/>
      <c r="DF70" s="411">
        <f t="shared" si="103"/>
        <v>0.2533740700970058</v>
      </c>
      <c r="DG70" s="384"/>
      <c r="DH70"/>
      <c r="DI70" s="382"/>
      <c r="DJ70" s="411">
        <f t="shared" si="104"/>
        <v>0.25646504819810306</v>
      </c>
      <c r="DK70" s="384"/>
      <c r="DL70"/>
      <c r="DM70" s="382"/>
      <c r="DN70" s="411">
        <f t="shared" si="105"/>
        <v>0.23988957998194085</v>
      </c>
      <c r="DO70" s="384"/>
      <c r="DP70"/>
      <c r="DQ70" s="382"/>
      <c r="DR70" s="411">
        <f t="shared" si="106"/>
        <v>0.25027130172295026</v>
      </c>
      <c r="DS70" s="384"/>
      <c r="DU70" s="83"/>
      <c r="DV70" s="457">
        <f t="shared" si="107"/>
        <v>1</v>
      </c>
      <c r="DW70" s="82"/>
      <c r="DY70" s="382"/>
      <c r="DZ70" s="411">
        <f t="shared" ref="DZ70:DZ75" si="112">DF70</f>
        <v>0.2533740700970058</v>
      </c>
      <c r="EA70" s="384"/>
      <c r="EC70" s="382"/>
      <c r="ED70" s="411">
        <f t="shared" ref="ED70:ED75" si="113">DJ70</f>
        <v>0.25646504819810306</v>
      </c>
      <c r="EE70" s="384"/>
      <c r="EG70" s="382"/>
      <c r="EH70" s="411">
        <f t="shared" ref="EH70:EH75" si="114">DN70</f>
        <v>0.23988957998194085</v>
      </c>
      <c r="EI70" s="384"/>
      <c r="EK70" s="382"/>
      <c r="EL70" s="411">
        <f t="shared" ref="EL70:EL75" si="115">DR70</f>
        <v>0.25027130172295026</v>
      </c>
      <c r="EM70" s="384"/>
      <c r="EO70" s="83"/>
      <c r="EP70" s="457">
        <f t="shared" ref="EP70:EP75" si="116">SUM(DZ70:EL70)</f>
        <v>1</v>
      </c>
      <c r="EQ70" s="82"/>
      <c r="ES70" s="382"/>
      <c r="ET70" s="411">
        <f t="shared" ref="ET70:ET75" si="117">DZ70</f>
        <v>0.2533740700970058</v>
      </c>
      <c r="EU70" s="384"/>
      <c r="EW70" s="382"/>
      <c r="EX70" s="411">
        <f t="shared" ref="EX70:EX75" si="118">ED70</f>
        <v>0.25646504819810306</v>
      </c>
      <c r="EY70" s="384"/>
      <c r="FA70" s="382"/>
      <c r="FB70" s="411">
        <f t="shared" ref="FB70:FB75" si="119">EH70</f>
        <v>0.23988957998194085</v>
      </c>
      <c r="FC70" s="384"/>
      <c r="FE70" s="382"/>
      <c r="FF70" s="411">
        <f t="shared" ref="FF70:FF75" si="120">EL70</f>
        <v>0.25027130172295026</v>
      </c>
      <c r="FG70" s="384"/>
      <c r="FI70" s="83"/>
      <c r="FJ70" s="457">
        <f t="shared" ref="FJ70:FJ75" si="121">SUM(ET70:FF70)</f>
        <v>1</v>
      </c>
      <c r="FK70" s="82"/>
      <c r="FM70" s="382"/>
      <c r="FN70" s="411">
        <f t="shared" ref="FN70:FN75" si="122">ET70</f>
        <v>0.2533740700970058</v>
      </c>
      <c r="FO70" s="384"/>
      <c r="FQ70" s="382"/>
      <c r="FR70" s="411">
        <f t="shared" ref="FR70:FR75" si="123">EX70</f>
        <v>0.25646504819810306</v>
      </c>
      <c r="FS70" s="384"/>
      <c r="FU70" s="382"/>
      <c r="FV70" s="411">
        <f t="shared" ref="FV70:FV75" si="124">FB70</f>
        <v>0.23988957998194085</v>
      </c>
      <c r="FW70" s="384"/>
      <c r="FY70" s="382"/>
      <c r="FZ70" s="411">
        <f t="shared" ref="FZ70:FZ75" si="125">FF70</f>
        <v>0.25027130172295026</v>
      </c>
      <c r="GA70" s="384"/>
      <c r="GC70" s="83"/>
      <c r="GD70" s="457">
        <f t="shared" ref="GD70:GD75" si="126">SUM(FN70:FZ70)</f>
        <v>1</v>
      </c>
      <c r="GE70" s="82"/>
      <c r="GG70" s="382"/>
      <c r="GH70" s="411">
        <f t="shared" ref="GH70:GH75" si="127">FN70</f>
        <v>0.2533740700970058</v>
      </c>
      <c r="GI70" s="384"/>
      <c r="GK70" s="382"/>
      <c r="GL70" s="411">
        <f t="shared" ref="GL70:GL75" si="128">FR70</f>
        <v>0.25646504819810306</v>
      </c>
      <c r="GM70" s="384"/>
      <c r="GO70" s="382"/>
      <c r="GP70" s="411">
        <f t="shared" ref="GP70:GP75" si="129">FV70</f>
        <v>0.23988957998194085</v>
      </c>
      <c r="GQ70" s="384"/>
      <c r="GS70" s="382"/>
      <c r="GT70" s="411">
        <f t="shared" ref="GT70:GT75" si="130">FZ70</f>
        <v>0.25027130172295026</v>
      </c>
      <c r="GU70" s="384"/>
      <c r="GW70" s="83"/>
      <c r="GX70" s="457">
        <f t="shared" ref="GX70:GX75" si="131">SUM(GH70:GT70)</f>
        <v>1</v>
      </c>
      <c r="GY70" s="82"/>
      <c r="HA70" s="382"/>
      <c r="HB70" s="411">
        <f t="shared" ref="HB70:HB75" si="132">GH70</f>
        <v>0.2533740700970058</v>
      </c>
      <c r="HC70" s="384"/>
      <c r="HE70" s="382"/>
      <c r="HF70" s="411">
        <f t="shared" ref="HF70:HF75" si="133">GL70</f>
        <v>0.25646504819810306</v>
      </c>
      <c r="HG70" s="384"/>
      <c r="HI70" s="382"/>
      <c r="HJ70" s="411">
        <f t="shared" ref="HJ70:HJ75" si="134">GP70</f>
        <v>0.23988957998194085</v>
      </c>
      <c r="HK70" s="384"/>
      <c r="HM70" s="382"/>
      <c r="HN70" s="411">
        <f t="shared" ref="HN70:HN75" si="135">GT70</f>
        <v>0.25027130172295026</v>
      </c>
      <c r="HO70" s="384"/>
      <c r="HQ70" s="83"/>
      <c r="HR70" s="457">
        <f t="shared" ref="HR70:HR75" si="136">SUM(HB70:HN70)</f>
        <v>1</v>
      </c>
      <c r="HS70" s="82"/>
      <c r="HU70" s="382"/>
      <c r="HV70" s="411">
        <f t="shared" ref="HV70:HV75" si="137">HB70</f>
        <v>0.2533740700970058</v>
      </c>
      <c r="HW70" s="384"/>
      <c r="HY70" s="382"/>
      <c r="HZ70" s="411">
        <f t="shared" ref="HZ70:HZ75" si="138">HF70</f>
        <v>0.25646504819810306</v>
      </c>
      <c r="IA70" s="384"/>
      <c r="IC70" s="382"/>
      <c r="ID70" s="411">
        <f t="shared" ref="ID70:ID75" si="139">HJ70</f>
        <v>0.23988957998194085</v>
      </c>
      <c r="IE70" s="384"/>
      <c r="IG70" s="382"/>
      <c r="IH70" s="411">
        <f t="shared" ref="IH70:IH75" si="140">HN70</f>
        <v>0.25027130172295026</v>
      </c>
      <c r="II70" s="384"/>
      <c r="IK70" s="83"/>
      <c r="IL70" s="457">
        <f t="shared" ref="IL70:IL75" si="141">SUM(HV70:IH70)</f>
        <v>1</v>
      </c>
      <c r="IM70" s="82"/>
      <c r="IO70" s="382"/>
      <c r="IP70" s="411">
        <f t="shared" ref="IP70:IP75" si="142">HV70</f>
        <v>0.2533740700970058</v>
      </c>
      <c r="IQ70" s="384"/>
      <c r="IS70" s="382"/>
      <c r="IT70" s="411">
        <f t="shared" ref="IT70:IT75" si="143">HZ70</f>
        <v>0.25646504819810306</v>
      </c>
      <c r="IU70" s="384"/>
      <c r="IW70" s="382"/>
      <c r="IX70" s="411">
        <f t="shared" ref="IX70:IX75" si="144">ID70</f>
        <v>0.23988957998194085</v>
      </c>
      <c r="IY70" s="384"/>
      <c r="JA70" s="382"/>
      <c r="JB70" s="411">
        <f t="shared" ref="JB70:JB75" si="145">IH70</f>
        <v>0.25027130172295026</v>
      </c>
      <c r="JC70" s="384"/>
      <c r="JE70" s="83"/>
      <c r="JF70" s="457">
        <f t="shared" ref="JF70:JF75" si="146">SUM(IP70:JB70)</f>
        <v>1</v>
      </c>
      <c r="JG70" s="82"/>
      <c r="JI70" s="382"/>
      <c r="JJ70" s="411">
        <f t="shared" ref="JJ70:JJ75" si="147">IP70</f>
        <v>0.2533740700970058</v>
      </c>
      <c r="JK70" s="384"/>
      <c r="JM70" s="382"/>
      <c r="JN70" s="411">
        <f t="shared" ref="JN70:JN75" si="148">IT70</f>
        <v>0.25646504819810306</v>
      </c>
      <c r="JO70" s="384"/>
      <c r="JQ70" s="382"/>
      <c r="JR70" s="411">
        <f t="shared" ref="JR70:JR75" si="149">IX70</f>
        <v>0.23988957998194085</v>
      </c>
      <c r="JS70" s="384"/>
      <c r="JU70" s="382"/>
      <c r="JV70" s="411">
        <f t="shared" ref="JV70:JV75" si="150">JB70</f>
        <v>0.25027130172295026</v>
      </c>
      <c r="JW70" s="384"/>
      <c r="JY70" s="83"/>
      <c r="JZ70" s="457">
        <f t="shared" ref="JZ70:JZ75" si="151">SUM(JJ70:JV70)</f>
        <v>1</v>
      </c>
      <c r="KA70" s="82"/>
      <c r="KC70" s="382"/>
      <c r="KD70" s="411">
        <f t="shared" ref="KD70:KD75" si="152">JJ70</f>
        <v>0.2533740700970058</v>
      </c>
      <c r="KE70" s="384"/>
      <c r="KG70" s="382"/>
      <c r="KH70" s="411">
        <f t="shared" ref="KH70:KH75" si="153">JN70</f>
        <v>0.25646504819810306</v>
      </c>
      <c r="KI70" s="384"/>
      <c r="KK70" s="382"/>
      <c r="KL70" s="411">
        <f t="shared" ref="KL70:KL75" si="154">JR70</f>
        <v>0.23988957998194085</v>
      </c>
      <c r="KM70" s="384"/>
      <c r="KO70" s="382"/>
      <c r="KP70" s="411">
        <f t="shared" ref="KP70:KP75" si="155">JV70</f>
        <v>0.25027130172295026</v>
      </c>
      <c r="KQ70" s="384"/>
      <c r="KS70" s="83"/>
      <c r="KT70" s="457">
        <f t="shared" ref="KT70:KT75" si="156">SUM(KD70:KP70)</f>
        <v>1</v>
      </c>
      <c r="KU70" s="82"/>
    </row>
    <row r="71" spans="1:307" hidden="1" outlineLevel="1">
      <c r="A71" s="365"/>
      <c r="B71" s="7" t="s">
        <v>76</v>
      </c>
      <c r="C71"/>
      <c r="D71"/>
      <c r="E71"/>
      <c r="F71"/>
      <c r="H71"/>
      <c r="I71">
        <f>I25/Y25</f>
        <v>0.22121896162528218</v>
      </c>
      <c r="M71">
        <f>M25/Y25</f>
        <v>0.2325056433408578</v>
      </c>
      <c r="Q71">
        <f>Q25/Y25</f>
        <v>0.25507900677200901</v>
      </c>
      <c r="U71">
        <f>U25/Y25</f>
        <v>0.29119638826185101</v>
      </c>
      <c r="Y71">
        <f>Y25/Y25</f>
        <v>1</v>
      </c>
      <c r="AB71" s="395"/>
      <c r="AC71" s="612">
        <f>AC25/AS25</f>
        <v>0.24766355140186916</v>
      </c>
      <c r="AD71" s="396"/>
      <c r="AF71" s="395"/>
      <c r="AG71" s="406">
        <f>AG25/AS25</f>
        <v>0.23831775700934579</v>
      </c>
      <c r="AH71" s="396"/>
      <c r="AJ71" s="395"/>
      <c r="AK71" s="406">
        <f>AK25/AS25</f>
        <v>0.24532710280373832</v>
      </c>
      <c r="AL71" s="396"/>
      <c r="AN71" s="395"/>
      <c r="AO71" s="406">
        <f>AO25/AS25</f>
        <v>0.26869158878504673</v>
      </c>
      <c r="AP71" s="396"/>
      <c r="AR71" s="37"/>
      <c r="AS71" s="457">
        <f>AS25/AS25</f>
        <v>1</v>
      </c>
      <c r="AT71" s="39"/>
      <c r="AV71" s="395"/>
      <c r="AW71" s="406">
        <f>AW25/BM25</f>
        <v>0.32272727272727275</v>
      </c>
      <c r="AX71" s="396"/>
      <c r="AZ71" s="395"/>
      <c r="BA71" s="406">
        <f>BA25/BM25</f>
        <v>0.23636363636363636</v>
      </c>
      <c r="BB71" s="396"/>
      <c r="BD71" s="395"/>
      <c r="BE71" s="406">
        <f>BE25/BM25</f>
        <v>0.22727272727272727</v>
      </c>
      <c r="BF71" s="396"/>
      <c r="BH71" s="395"/>
      <c r="BI71" s="406">
        <f>BI25/BM25</f>
        <v>0.21363636363636362</v>
      </c>
      <c r="BJ71" s="396"/>
      <c r="BL71" s="37"/>
      <c r="BM71" s="457">
        <f>BM25/BM25</f>
        <v>1</v>
      </c>
      <c r="BN71" s="39"/>
      <c r="BP71" s="395"/>
      <c r="BQ71" s="576">
        <f t="shared" si="108"/>
        <v>0.26386992858480801</v>
      </c>
      <c r="BR71" s="577"/>
      <c r="BS71" s="578"/>
      <c r="BT71" s="579"/>
      <c r="BU71" s="576">
        <f t="shared" si="109"/>
        <v>0.23572901223794665</v>
      </c>
      <c r="BV71" s="577"/>
      <c r="BW71" s="578"/>
      <c r="BX71" s="579"/>
      <c r="BY71" s="576">
        <f t="shared" si="110"/>
        <v>0.24255961228282485</v>
      </c>
      <c r="BZ71" s="577"/>
      <c r="CA71" s="578"/>
      <c r="CB71" s="579"/>
      <c r="CC71" s="576">
        <f t="shared" si="111"/>
        <v>0.25784144689442046</v>
      </c>
      <c r="CD71" s="577"/>
      <c r="CE71" s="578"/>
      <c r="CF71" s="580"/>
      <c r="CG71" s="583">
        <f t="shared" si="97"/>
        <v>1</v>
      </c>
      <c r="CH71" s="39"/>
      <c r="CI71"/>
      <c r="CJ71" s="395"/>
      <c r="CK71" s="406">
        <f t="shared" si="98"/>
        <v>0.26386992858480801</v>
      </c>
      <c r="CL71" s="396"/>
      <c r="CM71"/>
      <c r="CN71" s="395"/>
      <c r="CO71" s="406">
        <f t="shared" si="99"/>
        <v>0.23572901223794665</v>
      </c>
      <c r="CP71" s="396"/>
      <c r="CQ71"/>
      <c r="CR71" s="395"/>
      <c r="CS71" s="406">
        <f t="shared" si="100"/>
        <v>0.24255961228282485</v>
      </c>
      <c r="CT71" s="396"/>
      <c r="CU71"/>
      <c r="CV71" s="395"/>
      <c r="CW71" s="406">
        <f t="shared" si="101"/>
        <v>0.25784144689442046</v>
      </c>
      <c r="CX71" s="396"/>
      <c r="CY71"/>
      <c r="CZ71" s="37"/>
      <c r="DA71" s="584">
        <f t="shared" si="102"/>
        <v>1</v>
      </c>
      <c r="DB71" s="39"/>
      <c r="DC71"/>
      <c r="DE71" s="382"/>
      <c r="DF71" s="411">
        <f t="shared" si="103"/>
        <v>0.26386992858480801</v>
      </c>
      <c r="DG71" s="384"/>
      <c r="DH71"/>
      <c r="DI71" s="382"/>
      <c r="DJ71" s="411">
        <f t="shared" si="104"/>
        <v>0.23572901223794665</v>
      </c>
      <c r="DK71" s="384"/>
      <c r="DL71"/>
      <c r="DM71" s="382"/>
      <c r="DN71" s="411">
        <f t="shared" si="105"/>
        <v>0.24255961228282485</v>
      </c>
      <c r="DO71" s="384"/>
      <c r="DP71"/>
      <c r="DQ71" s="382"/>
      <c r="DR71" s="411">
        <f t="shared" si="106"/>
        <v>0.25784144689442046</v>
      </c>
      <c r="DS71" s="384"/>
      <c r="DU71" s="83"/>
      <c r="DV71" s="457">
        <f t="shared" si="107"/>
        <v>1</v>
      </c>
      <c r="DW71" s="82"/>
      <c r="DY71" s="382"/>
      <c r="DZ71" s="411">
        <f t="shared" si="112"/>
        <v>0.26386992858480801</v>
      </c>
      <c r="EA71" s="384"/>
      <c r="EC71" s="382"/>
      <c r="ED71" s="411">
        <f t="shared" si="113"/>
        <v>0.23572901223794665</v>
      </c>
      <c r="EE71" s="384"/>
      <c r="EG71" s="382"/>
      <c r="EH71" s="411">
        <f t="shared" si="114"/>
        <v>0.24255961228282485</v>
      </c>
      <c r="EI71" s="384"/>
      <c r="EK71" s="382"/>
      <c r="EL71" s="411">
        <f t="shared" si="115"/>
        <v>0.25784144689442046</v>
      </c>
      <c r="EM71" s="384"/>
      <c r="EO71" s="83"/>
      <c r="EP71" s="457">
        <f t="shared" si="116"/>
        <v>1</v>
      </c>
      <c r="EQ71" s="82"/>
      <c r="ES71" s="382"/>
      <c r="ET71" s="411">
        <f t="shared" si="117"/>
        <v>0.26386992858480801</v>
      </c>
      <c r="EU71" s="384"/>
      <c r="EW71" s="382"/>
      <c r="EX71" s="411">
        <f t="shared" si="118"/>
        <v>0.23572901223794665</v>
      </c>
      <c r="EY71" s="384"/>
      <c r="FA71" s="382"/>
      <c r="FB71" s="411">
        <f t="shared" si="119"/>
        <v>0.24255961228282485</v>
      </c>
      <c r="FC71" s="384"/>
      <c r="FE71" s="382"/>
      <c r="FF71" s="411">
        <f t="shared" si="120"/>
        <v>0.25784144689442046</v>
      </c>
      <c r="FG71" s="384"/>
      <c r="FI71" s="83"/>
      <c r="FJ71" s="457">
        <f t="shared" si="121"/>
        <v>1</v>
      </c>
      <c r="FK71" s="82"/>
      <c r="FM71" s="382"/>
      <c r="FN71" s="411">
        <f t="shared" si="122"/>
        <v>0.26386992858480801</v>
      </c>
      <c r="FO71" s="384"/>
      <c r="FQ71" s="382"/>
      <c r="FR71" s="411">
        <f t="shared" si="123"/>
        <v>0.23572901223794665</v>
      </c>
      <c r="FS71" s="384"/>
      <c r="FU71" s="382"/>
      <c r="FV71" s="411">
        <f t="shared" si="124"/>
        <v>0.24255961228282485</v>
      </c>
      <c r="FW71" s="384"/>
      <c r="FY71" s="382"/>
      <c r="FZ71" s="411">
        <f t="shared" si="125"/>
        <v>0.25784144689442046</v>
      </c>
      <c r="GA71" s="384"/>
      <c r="GC71" s="83"/>
      <c r="GD71" s="457">
        <f t="shared" si="126"/>
        <v>1</v>
      </c>
      <c r="GE71" s="82"/>
      <c r="GG71" s="382"/>
      <c r="GH71" s="411">
        <f t="shared" si="127"/>
        <v>0.26386992858480801</v>
      </c>
      <c r="GI71" s="384"/>
      <c r="GK71" s="382"/>
      <c r="GL71" s="411">
        <f t="shared" si="128"/>
        <v>0.23572901223794665</v>
      </c>
      <c r="GM71" s="384"/>
      <c r="GO71" s="382"/>
      <c r="GP71" s="411">
        <f t="shared" si="129"/>
        <v>0.24255961228282485</v>
      </c>
      <c r="GQ71" s="384"/>
      <c r="GS71" s="382"/>
      <c r="GT71" s="411">
        <f t="shared" si="130"/>
        <v>0.25784144689442046</v>
      </c>
      <c r="GU71" s="384"/>
      <c r="GW71" s="83"/>
      <c r="GX71" s="457">
        <f t="shared" si="131"/>
        <v>1</v>
      </c>
      <c r="GY71" s="82"/>
      <c r="HA71" s="382"/>
      <c r="HB71" s="411">
        <f t="shared" si="132"/>
        <v>0.26386992858480801</v>
      </c>
      <c r="HC71" s="384"/>
      <c r="HE71" s="382"/>
      <c r="HF71" s="411">
        <f t="shared" si="133"/>
        <v>0.23572901223794665</v>
      </c>
      <c r="HG71" s="384"/>
      <c r="HI71" s="382"/>
      <c r="HJ71" s="411">
        <f t="shared" si="134"/>
        <v>0.24255961228282485</v>
      </c>
      <c r="HK71" s="384"/>
      <c r="HM71" s="382"/>
      <c r="HN71" s="411">
        <f t="shared" si="135"/>
        <v>0.25784144689442046</v>
      </c>
      <c r="HO71" s="384"/>
      <c r="HQ71" s="83"/>
      <c r="HR71" s="457">
        <f t="shared" si="136"/>
        <v>1</v>
      </c>
      <c r="HS71" s="82"/>
      <c r="HU71" s="382"/>
      <c r="HV71" s="411">
        <f t="shared" si="137"/>
        <v>0.26386992858480801</v>
      </c>
      <c r="HW71" s="384"/>
      <c r="HY71" s="382"/>
      <c r="HZ71" s="411">
        <f t="shared" si="138"/>
        <v>0.23572901223794665</v>
      </c>
      <c r="IA71" s="384"/>
      <c r="IC71" s="382"/>
      <c r="ID71" s="411">
        <f t="shared" si="139"/>
        <v>0.24255961228282485</v>
      </c>
      <c r="IE71" s="384"/>
      <c r="IG71" s="382"/>
      <c r="IH71" s="411">
        <f t="shared" si="140"/>
        <v>0.25784144689442046</v>
      </c>
      <c r="II71" s="384"/>
      <c r="IK71" s="83"/>
      <c r="IL71" s="457">
        <f t="shared" si="141"/>
        <v>1</v>
      </c>
      <c r="IM71" s="82"/>
      <c r="IO71" s="382"/>
      <c r="IP71" s="411">
        <f t="shared" si="142"/>
        <v>0.26386992858480801</v>
      </c>
      <c r="IQ71" s="384"/>
      <c r="IS71" s="382"/>
      <c r="IT71" s="411">
        <f t="shared" si="143"/>
        <v>0.23572901223794665</v>
      </c>
      <c r="IU71" s="384"/>
      <c r="IW71" s="382"/>
      <c r="IX71" s="411">
        <f t="shared" si="144"/>
        <v>0.24255961228282485</v>
      </c>
      <c r="IY71" s="384"/>
      <c r="JA71" s="382"/>
      <c r="JB71" s="411">
        <f t="shared" si="145"/>
        <v>0.25784144689442046</v>
      </c>
      <c r="JC71" s="384"/>
      <c r="JE71" s="83"/>
      <c r="JF71" s="457">
        <f t="shared" si="146"/>
        <v>1</v>
      </c>
      <c r="JG71" s="82"/>
      <c r="JI71" s="382"/>
      <c r="JJ71" s="411">
        <f t="shared" si="147"/>
        <v>0.26386992858480801</v>
      </c>
      <c r="JK71" s="384"/>
      <c r="JM71" s="382"/>
      <c r="JN71" s="411">
        <f t="shared" si="148"/>
        <v>0.23572901223794665</v>
      </c>
      <c r="JO71" s="384"/>
      <c r="JQ71" s="382"/>
      <c r="JR71" s="411">
        <f t="shared" si="149"/>
        <v>0.24255961228282485</v>
      </c>
      <c r="JS71" s="384"/>
      <c r="JU71" s="382"/>
      <c r="JV71" s="411">
        <f t="shared" si="150"/>
        <v>0.25784144689442046</v>
      </c>
      <c r="JW71" s="384"/>
      <c r="JY71" s="83"/>
      <c r="JZ71" s="457">
        <f t="shared" si="151"/>
        <v>1</v>
      </c>
      <c r="KA71" s="82"/>
      <c r="KC71" s="382"/>
      <c r="KD71" s="411">
        <f t="shared" si="152"/>
        <v>0.26386992858480801</v>
      </c>
      <c r="KE71" s="384"/>
      <c r="KG71" s="382"/>
      <c r="KH71" s="411">
        <f t="shared" si="153"/>
        <v>0.23572901223794665</v>
      </c>
      <c r="KI71" s="384"/>
      <c r="KK71" s="382"/>
      <c r="KL71" s="411">
        <f t="shared" si="154"/>
        <v>0.24255961228282485</v>
      </c>
      <c r="KM71" s="384"/>
      <c r="KO71" s="382"/>
      <c r="KP71" s="411">
        <f t="shared" si="155"/>
        <v>0.25784144689442046</v>
      </c>
      <c r="KQ71" s="384"/>
      <c r="KS71" s="83"/>
      <c r="KT71" s="457">
        <f t="shared" si="156"/>
        <v>1</v>
      </c>
      <c r="KU71" s="82"/>
    </row>
    <row r="72" spans="1:307" hidden="1" outlineLevel="1">
      <c r="A72" s="365"/>
      <c r="B72" s="5" t="s">
        <v>271</v>
      </c>
      <c r="F72"/>
      <c r="H72"/>
      <c r="I72">
        <f>I26/Y26</f>
        <v>0.24839331619537275</v>
      </c>
      <c r="M72">
        <f>M26/Y26</f>
        <v>0.21625964010282778</v>
      </c>
      <c r="Q72">
        <f>Q26/Y26</f>
        <v>0.25739074550128532</v>
      </c>
      <c r="U72">
        <f>U26/Y26</f>
        <v>0.27795629820051415</v>
      </c>
      <c r="Y72">
        <f>Y26/Y26</f>
        <v>1</v>
      </c>
      <c r="AB72" s="395"/>
      <c r="AC72" s="612">
        <f>AC26/AS26</f>
        <v>0.22319034852546918</v>
      </c>
      <c r="AD72" s="396"/>
      <c r="AF72" s="395"/>
      <c r="AG72" s="406">
        <f>AG26/AS26</f>
        <v>0.31300268096514744</v>
      </c>
      <c r="AH72" s="396"/>
      <c r="AJ72" s="395"/>
      <c r="AK72" s="406">
        <f>AK26/AS26</f>
        <v>0.24329758713136729</v>
      </c>
      <c r="AL72" s="396"/>
      <c r="AN72" s="395"/>
      <c r="AO72" s="406">
        <f>AO26/AS26</f>
        <v>0.22050938337801609</v>
      </c>
      <c r="AP72" s="396"/>
      <c r="AR72" s="37"/>
      <c r="AS72" s="457">
        <f>AS26/AS26</f>
        <v>1</v>
      </c>
      <c r="AT72" s="39"/>
      <c r="AV72" s="395"/>
      <c r="AW72" s="406">
        <f>AW26/BM26</f>
        <v>0.29331046312178388</v>
      </c>
      <c r="AX72" s="396"/>
      <c r="AZ72" s="395"/>
      <c r="BA72" s="406">
        <f>BA26/BM26</f>
        <v>0.25128644939965694</v>
      </c>
      <c r="BB72" s="396"/>
      <c r="BD72" s="395"/>
      <c r="BE72" s="406">
        <f>BE26/BM26</f>
        <v>0.22041166380789023</v>
      </c>
      <c r="BF72" s="396"/>
      <c r="BH72" s="395"/>
      <c r="BI72" s="406">
        <f>BI26/BM26</f>
        <v>0.23499142367066894</v>
      </c>
      <c r="BJ72" s="396"/>
      <c r="BL72" s="37"/>
      <c r="BM72" s="457">
        <f>BM26/BM26</f>
        <v>1</v>
      </c>
      <c r="BN72" s="39"/>
      <c r="BP72" s="395"/>
      <c r="BQ72" s="576">
        <f t="shared" si="108"/>
        <v>0.25496470928087528</v>
      </c>
      <c r="BR72" s="577"/>
      <c r="BS72" s="578"/>
      <c r="BT72" s="579"/>
      <c r="BU72" s="576">
        <f t="shared" si="109"/>
        <v>0.26018292348921074</v>
      </c>
      <c r="BV72" s="577"/>
      <c r="BW72" s="578"/>
      <c r="BX72" s="579"/>
      <c r="BY72" s="576">
        <f t="shared" si="110"/>
        <v>0.24036666548018096</v>
      </c>
      <c r="BZ72" s="577"/>
      <c r="CA72" s="578"/>
      <c r="CB72" s="579"/>
      <c r="CC72" s="576">
        <f t="shared" si="111"/>
        <v>0.24448570174973305</v>
      </c>
      <c r="CD72" s="577"/>
      <c r="CE72" s="578"/>
      <c r="CF72" s="580"/>
      <c r="CG72" s="583">
        <f t="shared" si="97"/>
        <v>1</v>
      </c>
      <c r="CH72" s="39"/>
      <c r="CI72"/>
      <c r="CJ72" s="395"/>
      <c r="CK72" s="406">
        <f t="shared" si="98"/>
        <v>0.25496470928087528</v>
      </c>
      <c r="CL72" s="396"/>
      <c r="CM72"/>
      <c r="CN72" s="395"/>
      <c r="CO72" s="406">
        <f t="shared" si="99"/>
        <v>0.26018292348921074</v>
      </c>
      <c r="CP72" s="396"/>
      <c r="CQ72"/>
      <c r="CR72" s="395"/>
      <c r="CS72" s="406">
        <f t="shared" si="100"/>
        <v>0.24036666548018096</v>
      </c>
      <c r="CT72" s="396"/>
      <c r="CU72"/>
      <c r="CV72" s="395"/>
      <c r="CW72" s="406">
        <f t="shared" si="101"/>
        <v>0.24448570174973305</v>
      </c>
      <c r="CX72" s="396"/>
      <c r="CY72"/>
      <c r="CZ72" s="37"/>
      <c r="DA72" s="584">
        <f t="shared" si="102"/>
        <v>1</v>
      </c>
      <c r="DB72" s="39"/>
      <c r="DC72"/>
      <c r="DE72" s="382"/>
      <c r="DF72" s="411">
        <f t="shared" si="103"/>
        <v>0.25496470928087528</v>
      </c>
      <c r="DG72" s="384"/>
      <c r="DH72"/>
      <c r="DI72" s="382"/>
      <c r="DJ72" s="411">
        <f t="shared" si="104"/>
        <v>0.26018292348921074</v>
      </c>
      <c r="DK72" s="384"/>
      <c r="DL72"/>
      <c r="DM72" s="382"/>
      <c r="DN72" s="411">
        <f t="shared" si="105"/>
        <v>0.24036666548018096</v>
      </c>
      <c r="DO72" s="384"/>
      <c r="DP72"/>
      <c r="DQ72" s="382"/>
      <c r="DR72" s="411">
        <f t="shared" si="106"/>
        <v>0.24448570174973305</v>
      </c>
      <c r="DS72" s="384"/>
      <c r="DU72" s="83"/>
      <c r="DV72" s="457">
        <f t="shared" si="107"/>
        <v>1</v>
      </c>
      <c r="DW72" s="82"/>
      <c r="DY72" s="382"/>
      <c r="DZ72" s="411">
        <f t="shared" si="112"/>
        <v>0.25496470928087528</v>
      </c>
      <c r="EA72" s="384"/>
      <c r="EC72" s="382"/>
      <c r="ED72" s="411">
        <f t="shared" si="113"/>
        <v>0.26018292348921074</v>
      </c>
      <c r="EE72" s="384"/>
      <c r="EG72" s="382"/>
      <c r="EH72" s="411">
        <f t="shared" si="114"/>
        <v>0.24036666548018096</v>
      </c>
      <c r="EI72" s="384"/>
      <c r="EK72" s="382"/>
      <c r="EL72" s="411">
        <f t="shared" si="115"/>
        <v>0.24448570174973305</v>
      </c>
      <c r="EM72" s="384"/>
      <c r="EO72" s="83"/>
      <c r="EP72" s="457">
        <f t="shared" si="116"/>
        <v>1</v>
      </c>
      <c r="EQ72" s="82"/>
      <c r="ES72" s="382"/>
      <c r="ET72" s="411">
        <f t="shared" si="117"/>
        <v>0.25496470928087528</v>
      </c>
      <c r="EU72" s="384"/>
      <c r="EW72" s="382"/>
      <c r="EX72" s="411">
        <f t="shared" si="118"/>
        <v>0.26018292348921074</v>
      </c>
      <c r="EY72" s="384"/>
      <c r="FA72" s="382"/>
      <c r="FB72" s="411">
        <f t="shared" si="119"/>
        <v>0.24036666548018096</v>
      </c>
      <c r="FC72" s="384"/>
      <c r="FE72" s="382"/>
      <c r="FF72" s="411">
        <f t="shared" si="120"/>
        <v>0.24448570174973305</v>
      </c>
      <c r="FG72" s="384"/>
      <c r="FI72" s="83"/>
      <c r="FJ72" s="457">
        <f t="shared" si="121"/>
        <v>1</v>
      </c>
      <c r="FK72" s="82"/>
      <c r="FM72" s="382"/>
      <c r="FN72" s="411">
        <f t="shared" si="122"/>
        <v>0.25496470928087528</v>
      </c>
      <c r="FO72" s="384"/>
      <c r="FQ72" s="382"/>
      <c r="FR72" s="411">
        <f t="shared" si="123"/>
        <v>0.26018292348921074</v>
      </c>
      <c r="FS72" s="384"/>
      <c r="FU72" s="382"/>
      <c r="FV72" s="411">
        <f t="shared" si="124"/>
        <v>0.24036666548018096</v>
      </c>
      <c r="FW72" s="384"/>
      <c r="FY72" s="382"/>
      <c r="FZ72" s="411">
        <f t="shared" si="125"/>
        <v>0.24448570174973305</v>
      </c>
      <c r="GA72" s="384"/>
      <c r="GC72" s="83"/>
      <c r="GD72" s="457">
        <f t="shared" si="126"/>
        <v>1</v>
      </c>
      <c r="GE72" s="82"/>
      <c r="GG72" s="382"/>
      <c r="GH72" s="411">
        <f t="shared" si="127"/>
        <v>0.25496470928087528</v>
      </c>
      <c r="GI72" s="384"/>
      <c r="GK72" s="382"/>
      <c r="GL72" s="411">
        <f t="shared" si="128"/>
        <v>0.26018292348921074</v>
      </c>
      <c r="GM72" s="384"/>
      <c r="GO72" s="382"/>
      <c r="GP72" s="411">
        <f t="shared" si="129"/>
        <v>0.24036666548018096</v>
      </c>
      <c r="GQ72" s="384"/>
      <c r="GS72" s="382"/>
      <c r="GT72" s="411">
        <f t="shared" si="130"/>
        <v>0.24448570174973305</v>
      </c>
      <c r="GU72" s="384"/>
      <c r="GW72" s="83"/>
      <c r="GX72" s="457">
        <f t="shared" si="131"/>
        <v>1</v>
      </c>
      <c r="GY72" s="82"/>
      <c r="HA72" s="382"/>
      <c r="HB72" s="411">
        <f t="shared" si="132"/>
        <v>0.25496470928087528</v>
      </c>
      <c r="HC72" s="384"/>
      <c r="HE72" s="382"/>
      <c r="HF72" s="411">
        <f t="shared" si="133"/>
        <v>0.26018292348921074</v>
      </c>
      <c r="HG72" s="384"/>
      <c r="HI72" s="382"/>
      <c r="HJ72" s="411">
        <f t="shared" si="134"/>
        <v>0.24036666548018096</v>
      </c>
      <c r="HK72" s="384"/>
      <c r="HM72" s="382"/>
      <c r="HN72" s="411">
        <f t="shared" si="135"/>
        <v>0.24448570174973305</v>
      </c>
      <c r="HO72" s="384"/>
      <c r="HQ72" s="83"/>
      <c r="HR72" s="457">
        <f t="shared" si="136"/>
        <v>1</v>
      </c>
      <c r="HS72" s="82"/>
      <c r="HU72" s="382"/>
      <c r="HV72" s="411">
        <f t="shared" si="137"/>
        <v>0.25496470928087528</v>
      </c>
      <c r="HW72" s="384"/>
      <c r="HY72" s="382"/>
      <c r="HZ72" s="411">
        <f t="shared" si="138"/>
        <v>0.26018292348921074</v>
      </c>
      <c r="IA72" s="384"/>
      <c r="IC72" s="382"/>
      <c r="ID72" s="411">
        <f t="shared" si="139"/>
        <v>0.24036666548018096</v>
      </c>
      <c r="IE72" s="384"/>
      <c r="IG72" s="382"/>
      <c r="IH72" s="411">
        <f t="shared" si="140"/>
        <v>0.24448570174973305</v>
      </c>
      <c r="II72" s="384"/>
      <c r="IK72" s="83"/>
      <c r="IL72" s="457">
        <f t="shared" si="141"/>
        <v>1</v>
      </c>
      <c r="IM72" s="82"/>
      <c r="IO72" s="382"/>
      <c r="IP72" s="411">
        <f t="shared" si="142"/>
        <v>0.25496470928087528</v>
      </c>
      <c r="IQ72" s="384"/>
      <c r="IS72" s="382"/>
      <c r="IT72" s="411">
        <f t="shared" si="143"/>
        <v>0.26018292348921074</v>
      </c>
      <c r="IU72" s="384"/>
      <c r="IW72" s="382"/>
      <c r="IX72" s="411">
        <f t="shared" si="144"/>
        <v>0.24036666548018096</v>
      </c>
      <c r="IY72" s="384"/>
      <c r="JA72" s="382"/>
      <c r="JB72" s="411">
        <f t="shared" si="145"/>
        <v>0.24448570174973305</v>
      </c>
      <c r="JC72" s="384"/>
      <c r="JE72" s="83"/>
      <c r="JF72" s="457">
        <f t="shared" si="146"/>
        <v>1</v>
      </c>
      <c r="JG72" s="82"/>
      <c r="JI72" s="382"/>
      <c r="JJ72" s="411">
        <f t="shared" si="147"/>
        <v>0.25496470928087528</v>
      </c>
      <c r="JK72" s="384"/>
      <c r="JM72" s="382"/>
      <c r="JN72" s="411">
        <f t="shared" si="148"/>
        <v>0.26018292348921074</v>
      </c>
      <c r="JO72" s="384"/>
      <c r="JQ72" s="382"/>
      <c r="JR72" s="411">
        <f t="shared" si="149"/>
        <v>0.24036666548018096</v>
      </c>
      <c r="JS72" s="384"/>
      <c r="JU72" s="382"/>
      <c r="JV72" s="411">
        <f t="shared" si="150"/>
        <v>0.24448570174973305</v>
      </c>
      <c r="JW72" s="384"/>
      <c r="JY72" s="83"/>
      <c r="JZ72" s="457">
        <f t="shared" si="151"/>
        <v>1</v>
      </c>
      <c r="KA72" s="82"/>
      <c r="KC72" s="382"/>
      <c r="KD72" s="411">
        <f t="shared" si="152"/>
        <v>0.25496470928087528</v>
      </c>
      <c r="KE72" s="384"/>
      <c r="KG72" s="382"/>
      <c r="KH72" s="411">
        <f t="shared" si="153"/>
        <v>0.26018292348921074</v>
      </c>
      <c r="KI72" s="384"/>
      <c r="KK72" s="382"/>
      <c r="KL72" s="411">
        <f t="shared" si="154"/>
        <v>0.24036666548018096</v>
      </c>
      <c r="KM72" s="384"/>
      <c r="KO72" s="382"/>
      <c r="KP72" s="411">
        <f t="shared" si="155"/>
        <v>0.24448570174973305</v>
      </c>
      <c r="KQ72" s="384"/>
      <c r="KS72" s="83"/>
      <c r="KT72" s="457">
        <f t="shared" si="156"/>
        <v>1</v>
      </c>
      <c r="KU72" s="82"/>
    </row>
    <row r="73" spans="1:307" hidden="1" outlineLevel="1">
      <c r="A73" s="365"/>
      <c r="C73" s="363" t="s">
        <v>219</v>
      </c>
      <c r="D73"/>
      <c r="E73"/>
      <c r="F73"/>
      <c r="H73"/>
      <c r="I73">
        <f>I27/Y27</f>
        <v>0.24993377483443707</v>
      </c>
      <c r="M73">
        <f>M27/Y27</f>
        <v>0.24047682119205299</v>
      </c>
      <c r="Q73">
        <f>Q27/Y27</f>
        <v>0.24704635761589405</v>
      </c>
      <c r="U73">
        <f>U27/Y27</f>
        <v>0.26254304635761588</v>
      </c>
      <c r="Y73">
        <f>Y27/Y27</f>
        <v>1</v>
      </c>
      <c r="AB73" s="395"/>
      <c r="AC73" s="612">
        <f>AC27/AS27</f>
        <v>0.25668027210884353</v>
      </c>
      <c r="AD73" s="396"/>
      <c r="AF73" s="395"/>
      <c r="AG73" s="406">
        <f>AG27/AS27</f>
        <v>0.2419047619047619</v>
      </c>
      <c r="AH73" s="396"/>
      <c r="AJ73" s="395"/>
      <c r="AK73" s="406">
        <f>AK27/AS27</f>
        <v>0.24149659863945577</v>
      </c>
      <c r="AL73" s="396"/>
      <c r="AN73" s="395"/>
      <c r="AO73" s="406">
        <f>AO27/AS27</f>
        <v>0.25991836734693879</v>
      </c>
      <c r="AP73" s="396"/>
      <c r="AR73" s="37"/>
      <c r="AS73" s="457">
        <f>AS27/AS27</f>
        <v>1</v>
      </c>
      <c r="AT73" s="39"/>
      <c r="AV73" s="395"/>
      <c r="AW73" s="406">
        <f>AW27/BM27</f>
        <v>0.26050302487116289</v>
      </c>
      <c r="AX73" s="396"/>
      <c r="AZ73" s="395"/>
      <c r="BA73" s="406">
        <f>BA27/BM27</f>
        <v>0.23781649114945105</v>
      </c>
      <c r="BB73" s="396"/>
      <c r="BD73" s="395"/>
      <c r="BE73" s="406">
        <f>BE27/BM27</f>
        <v>0.24885166928075286</v>
      </c>
      <c r="BF73" s="396"/>
      <c r="BH73" s="395"/>
      <c r="BI73" s="406">
        <f>BI27/BM27</f>
        <v>0.25282881469863322</v>
      </c>
      <c r="BJ73" s="396"/>
      <c r="BL73" s="37"/>
      <c r="BM73" s="457">
        <f>BM27/BM27</f>
        <v>1</v>
      </c>
      <c r="BN73" s="39"/>
      <c r="BP73" s="395"/>
      <c r="BQ73" s="576">
        <f t="shared" si="108"/>
        <v>0.25570569060481452</v>
      </c>
      <c r="BR73" s="577"/>
      <c r="BS73" s="578"/>
      <c r="BT73" s="579"/>
      <c r="BU73" s="576">
        <f t="shared" si="109"/>
        <v>0.2400660247487553</v>
      </c>
      <c r="BV73" s="577"/>
      <c r="BW73" s="578"/>
      <c r="BX73" s="579"/>
      <c r="BY73" s="576">
        <f t="shared" si="110"/>
        <v>0.24579820851203424</v>
      </c>
      <c r="BZ73" s="577"/>
      <c r="CA73" s="578"/>
      <c r="CB73" s="579"/>
      <c r="CC73" s="576">
        <f t="shared" si="111"/>
        <v>0.258430076134396</v>
      </c>
      <c r="CD73" s="577"/>
      <c r="CE73" s="578"/>
      <c r="CF73" s="580"/>
      <c r="CG73" s="583">
        <f t="shared" si="97"/>
        <v>1</v>
      </c>
      <c r="CH73" s="39"/>
      <c r="CI73"/>
      <c r="CJ73" s="395"/>
      <c r="CK73" s="406">
        <f t="shared" si="98"/>
        <v>0.25570569060481452</v>
      </c>
      <c r="CL73" s="396"/>
      <c r="CM73"/>
      <c r="CN73" s="395"/>
      <c r="CO73" s="406">
        <f t="shared" si="99"/>
        <v>0.2400660247487553</v>
      </c>
      <c r="CP73" s="396"/>
      <c r="CQ73"/>
      <c r="CR73" s="395"/>
      <c r="CS73" s="406">
        <f t="shared" si="100"/>
        <v>0.24579820851203424</v>
      </c>
      <c r="CT73" s="396"/>
      <c r="CU73"/>
      <c r="CV73" s="395"/>
      <c r="CW73" s="406">
        <f t="shared" si="101"/>
        <v>0.258430076134396</v>
      </c>
      <c r="CX73" s="396"/>
      <c r="CY73"/>
      <c r="CZ73" s="37"/>
      <c r="DA73" s="584">
        <f t="shared" si="102"/>
        <v>1</v>
      </c>
      <c r="DB73" s="39"/>
      <c r="DC73"/>
      <c r="DE73" s="382"/>
      <c r="DF73" s="411">
        <f t="shared" si="103"/>
        <v>0.25570569060481452</v>
      </c>
      <c r="DG73" s="384"/>
      <c r="DH73"/>
      <c r="DI73" s="382"/>
      <c r="DJ73" s="411">
        <f t="shared" si="104"/>
        <v>0.2400660247487553</v>
      </c>
      <c r="DK73" s="384"/>
      <c r="DL73"/>
      <c r="DM73" s="382"/>
      <c r="DN73" s="411">
        <f t="shared" si="105"/>
        <v>0.24579820851203424</v>
      </c>
      <c r="DO73" s="384"/>
      <c r="DP73"/>
      <c r="DQ73" s="382"/>
      <c r="DR73" s="411">
        <f t="shared" si="106"/>
        <v>0.258430076134396</v>
      </c>
      <c r="DS73" s="384"/>
      <c r="DU73" s="83"/>
      <c r="DV73" s="457">
        <f t="shared" si="107"/>
        <v>1</v>
      </c>
      <c r="DW73" s="82"/>
      <c r="DY73" s="382"/>
      <c r="DZ73" s="411">
        <f t="shared" si="112"/>
        <v>0.25570569060481452</v>
      </c>
      <c r="EA73" s="384"/>
      <c r="EC73" s="382"/>
      <c r="ED73" s="411">
        <f t="shared" si="113"/>
        <v>0.2400660247487553</v>
      </c>
      <c r="EE73" s="384"/>
      <c r="EG73" s="382"/>
      <c r="EH73" s="411">
        <f t="shared" si="114"/>
        <v>0.24579820851203424</v>
      </c>
      <c r="EI73" s="384"/>
      <c r="EK73" s="382"/>
      <c r="EL73" s="411">
        <f t="shared" si="115"/>
        <v>0.258430076134396</v>
      </c>
      <c r="EM73" s="384"/>
      <c r="EO73" s="83"/>
      <c r="EP73" s="457">
        <f t="shared" si="116"/>
        <v>1</v>
      </c>
      <c r="EQ73" s="82"/>
      <c r="ES73" s="382"/>
      <c r="ET73" s="411">
        <f t="shared" si="117"/>
        <v>0.25570569060481452</v>
      </c>
      <c r="EU73" s="384"/>
      <c r="EW73" s="382"/>
      <c r="EX73" s="411">
        <f t="shared" si="118"/>
        <v>0.2400660247487553</v>
      </c>
      <c r="EY73" s="384"/>
      <c r="FA73" s="382"/>
      <c r="FB73" s="411">
        <f t="shared" si="119"/>
        <v>0.24579820851203424</v>
      </c>
      <c r="FC73" s="384"/>
      <c r="FE73" s="382"/>
      <c r="FF73" s="411">
        <f t="shared" si="120"/>
        <v>0.258430076134396</v>
      </c>
      <c r="FG73" s="384"/>
      <c r="FI73" s="83"/>
      <c r="FJ73" s="457">
        <f t="shared" si="121"/>
        <v>1</v>
      </c>
      <c r="FK73" s="82"/>
      <c r="FM73" s="382"/>
      <c r="FN73" s="411">
        <f t="shared" si="122"/>
        <v>0.25570569060481452</v>
      </c>
      <c r="FO73" s="384"/>
      <c r="FQ73" s="382"/>
      <c r="FR73" s="411">
        <f t="shared" si="123"/>
        <v>0.2400660247487553</v>
      </c>
      <c r="FS73" s="384"/>
      <c r="FU73" s="382"/>
      <c r="FV73" s="411">
        <f t="shared" si="124"/>
        <v>0.24579820851203424</v>
      </c>
      <c r="FW73" s="384"/>
      <c r="FY73" s="382"/>
      <c r="FZ73" s="411">
        <f t="shared" si="125"/>
        <v>0.258430076134396</v>
      </c>
      <c r="GA73" s="384"/>
      <c r="GC73" s="83"/>
      <c r="GD73" s="457">
        <f t="shared" si="126"/>
        <v>1</v>
      </c>
      <c r="GE73" s="82"/>
      <c r="GG73" s="382"/>
      <c r="GH73" s="411">
        <f t="shared" si="127"/>
        <v>0.25570569060481452</v>
      </c>
      <c r="GI73" s="384"/>
      <c r="GK73" s="382"/>
      <c r="GL73" s="411">
        <f t="shared" si="128"/>
        <v>0.2400660247487553</v>
      </c>
      <c r="GM73" s="384"/>
      <c r="GO73" s="382"/>
      <c r="GP73" s="411">
        <f t="shared" si="129"/>
        <v>0.24579820851203424</v>
      </c>
      <c r="GQ73" s="384"/>
      <c r="GS73" s="382"/>
      <c r="GT73" s="411">
        <f t="shared" si="130"/>
        <v>0.258430076134396</v>
      </c>
      <c r="GU73" s="384"/>
      <c r="GW73" s="83"/>
      <c r="GX73" s="457">
        <f t="shared" si="131"/>
        <v>1</v>
      </c>
      <c r="GY73" s="82"/>
      <c r="HA73" s="382"/>
      <c r="HB73" s="411">
        <f t="shared" si="132"/>
        <v>0.25570569060481452</v>
      </c>
      <c r="HC73" s="384"/>
      <c r="HE73" s="382"/>
      <c r="HF73" s="411">
        <f t="shared" si="133"/>
        <v>0.2400660247487553</v>
      </c>
      <c r="HG73" s="384"/>
      <c r="HI73" s="382"/>
      <c r="HJ73" s="411">
        <f t="shared" si="134"/>
        <v>0.24579820851203424</v>
      </c>
      <c r="HK73" s="384"/>
      <c r="HM73" s="382"/>
      <c r="HN73" s="411">
        <f t="shared" si="135"/>
        <v>0.258430076134396</v>
      </c>
      <c r="HO73" s="384"/>
      <c r="HQ73" s="83"/>
      <c r="HR73" s="457">
        <f t="shared" si="136"/>
        <v>1</v>
      </c>
      <c r="HS73" s="82"/>
      <c r="HU73" s="382"/>
      <c r="HV73" s="411">
        <f t="shared" si="137"/>
        <v>0.25570569060481452</v>
      </c>
      <c r="HW73" s="384"/>
      <c r="HY73" s="382"/>
      <c r="HZ73" s="411">
        <f t="shared" si="138"/>
        <v>0.2400660247487553</v>
      </c>
      <c r="IA73" s="384"/>
      <c r="IC73" s="382"/>
      <c r="ID73" s="411">
        <f t="shared" si="139"/>
        <v>0.24579820851203424</v>
      </c>
      <c r="IE73" s="384"/>
      <c r="IG73" s="382"/>
      <c r="IH73" s="411">
        <f t="shared" si="140"/>
        <v>0.258430076134396</v>
      </c>
      <c r="II73" s="384"/>
      <c r="IK73" s="83"/>
      <c r="IL73" s="457">
        <f t="shared" si="141"/>
        <v>1</v>
      </c>
      <c r="IM73" s="82"/>
      <c r="IO73" s="382"/>
      <c r="IP73" s="411">
        <f t="shared" si="142"/>
        <v>0.25570569060481452</v>
      </c>
      <c r="IQ73" s="384"/>
      <c r="IS73" s="382"/>
      <c r="IT73" s="411">
        <f t="shared" si="143"/>
        <v>0.2400660247487553</v>
      </c>
      <c r="IU73" s="384"/>
      <c r="IW73" s="382"/>
      <c r="IX73" s="411">
        <f t="shared" si="144"/>
        <v>0.24579820851203424</v>
      </c>
      <c r="IY73" s="384"/>
      <c r="JA73" s="382"/>
      <c r="JB73" s="411">
        <f t="shared" si="145"/>
        <v>0.258430076134396</v>
      </c>
      <c r="JC73" s="384"/>
      <c r="JE73" s="83"/>
      <c r="JF73" s="457">
        <f t="shared" si="146"/>
        <v>1</v>
      </c>
      <c r="JG73" s="82"/>
      <c r="JI73" s="382"/>
      <c r="JJ73" s="411">
        <f t="shared" si="147"/>
        <v>0.25570569060481452</v>
      </c>
      <c r="JK73" s="384"/>
      <c r="JM73" s="382"/>
      <c r="JN73" s="411">
        <f t="shared" si="148"/>
        <v>0.2400660247487553</v>
      </c>
      <c r="JO73" s="384"/>
      <c r="JQ73" s="382"/>
      <c r="JR73" s="411">
        <f t="shared" si="149"/>
        <v>0.24579820851203424</v>
      </c>
      <c r="JS73" s="384"/>
      <c r="JU73" s="382"/>
      <c r="JV73" s="411">
        <f t="shared" si="150"/>
        <v>0.258430076134396</v>
      </c>
      <c r="JW73" s="384"/>
      <c r="JY73" s="83"/>
      <c r="JZ73" s="457">
        <f t="shared" si="151"/>
        <v>1</v>
      </c>
      <c r="KA73" s="82"/>
      <c r="KC73" s="382"/>
      <c r="KD73" s="411">
        <f t="shared" si="152"/>
        <v>0.25570569060481452</v>
      </c>
      <c r="KE73" s="384"/>
      <c r="KG73" s="382"/>
      <c r="KH73" s="411">
        <f t="shared" si="153"/>
        <v>0.2400660247487553</v>
      </c>
      <c r="KI73" s="384"/>
      <c r="KK73" s="382"/>
      <c r="KL73" s="411">
        <f t="shared" si="154"/>
        <v>0.24579820851203424</v>
      </c>
      <c r="KM73" s="384"/>
      <c r="KO73" s="382"/>
      <c r="KP73" s="411">
        <f t="shared" si="155"/>
        <v>0.258430076134396</v>
      </c>
      <c r="KQ73" s="384"/>
      <c r="KS73" s="83"/>
      <c r="KT73" s="457">
        <f t="shared" si="156"/>
        <v>1</v>
      </c>
      <c r="KU73" s="82"/>
    </row>
    <row r="74" spans="1:307" hidden="1" outlineLevel="1">
      <c r="A74" s="365"/>
      <c r="C74" s="575" t="s">
        <v>220</v>
      </c>
      <c r="D74"/>
      <c r="E74"/>
      <c r="F74"/>
      <c r="H74"/>
      <c r="I74">
        <f>I28/Y28</f>
        <v>0.24625361493295941</v>
      </c>
      <c r="M74">
        <f>M28/Y28</f>
        <v>0.25046008237665413</v>
      </c>
      <c r="Q74">
        <f>Q28/Y28</f>
        <v>0.24634124967136972</v>
      </c>
      <c r="U74">
        <f>U28/Y28</f>
        <v>0.25694505301901671</v>
      </c>
      <c r="Y74">
        <f>Y28/Y28</f>
        <v>1</v>
      </c>
      <c r="AB74" s="395"/>
      <c r="AC74" s="612">
        <f>AC28/AS28</f>
        <v>0.23663803885599932</v>
      </c>
      <c r="AD74" s="396"/>
      <c r="AF74" s="395"/>
      <c r="AG74" s="406">
        <f>AG28/AS28</f>
        <v>0.24547652797465189</v>
      </c>
      <c r="AH74" s="396"/>
      <c r="AJ74" s="395"/>
      <c r="AK74" s="406">
        <f>AK28/AS28</f>
        <v>0.26056866505461518</v>
      </c>
      <c r="AL74" s="396"/>
      <c r="AN74" s="395"/>
      <c r="AO74" s="406">
        <f>AO28/AS28</f>
        <v>0.25731676811473359</v>
      </c>
      <c r="AP74" s="396"/>
      <c r="AR74" s="37"/>
      <c r="AS74" s="457">
        <f>AS28/AS28</f>
        <v>1</v>
      </c>
      <c r="AT74" s="39"/>
      <c r="AV74" s="395"/>
      <c r="AW74" s="406">
        <f>AW28/BM28</f>
        <v>0.24796747967479674</v>
      </c>
      <c r="AX74" s="396"/>
      <c r="AZ74" s="395"/>
      <c r="BA74" s="406">
        <f>BA28/BM28</f>
        <v>0.25113821138211384</v>
      </c>
      <c r="BB74" s="396"/>
      <c r="BD74" s="395"/>
      <c r="BE74" s="406">
        <f>BE28/BM28</f>
        <v>0.24837398373983741</v>
      </c>
      <c r="BF74" s="396"/>
      <c r="BH74" s="395"/>
      <c r="BI74" s="406">
        <f>BI28/BM28</f>
        <v>0.25252032520325202</v>
      </c>
      <c r="BJ74" s="396"/>
      <c r="BL74" s="37"/>
      <c r="BM74" s="457">
        <f>BM28/BM28</f>
        <v>1</v>
      </c>
      <c r="BN74" s="39"/>
      <c r="BP74" s="395"/>
      <c r="BQ74" s="576">
        <f t="shared" si="108"/>
        <v>0.24361971115458514</v>
      </c>
      <c r="BR74" s="577"/>
      <c r="BS74" s="578"/>
      <c r="BT74" s="579"/>
      <c r="BU74" s="576">
        <f t="shared" si="109"/>
        <v>0.24902494057780658</v>
      </c>
      <c r="BV74" s="577"/>
      <c r="BW74" s="578"/>
      <c r="BX74" s="579"/>
      <c r="BY74" s="576">
        <f t="shared" si="110"/>
        <v>0.25176129948860743</v>
      </c>
      <c r="BZ74" s="577"/>
      <c r="CA74" s="578"/>
      <c r="CB74" s="579"/>
      <c r="CC74" s="576">
        <f t="shared" si="111"/>
        <v>0.25559404877900077</v>
      </c>
      <c r="CD74" s="577"/>
      <c r="CE74" s="578"/>
      <c r="CF74" s="580"/>
      <c r="CG74" s="583">
        <f t="shared" si="97"/>
        <v>0.99999999999999978</v>
      </c>
      <c r="CH74" s="39"/>
      <c r="CI74"/>
      <c r="CJ74" s="395"/>
      <c r="CK74" s="406">
        <f t="shared" si="98"/>
        <v>0.24361971115458514</v>
      </c>
      <c r="CL74" s="396"/>
      <c r="CM74"/>
      <c r="CN74" s="395"/>
      <c r="CO74" s="406">
        <f t="shared" si="99"/>
        <v>0.24902494057780658</v>
      </c>
      <c r="CP74" s="396"/>
      <c r="CQ74"/>
      <c r="CR74" s="395"/>
      <c r="CS74" s="406">
        <f t="shared" si="100"/>
        <v>0.25176129948860743</v>
      </c>
      <c r="CT74" s="396"/>
      <c r="CU74"/>
      <c r="CV74" s="395"/>
      <c r="CW74" s="406">
        <f t="shared" si="101"/>
        <v>0.25559404877900077</v>
      </c>
      <c r="CX74" s="396"/>
      <c r="CY74"/>
      <c r="CZ74" s="37"/>
      <c r="DA74" s="584">
        <f t="shared" si="102"/>
        <v>0.99999999999999978</v>
      </c>
      <c r="DB74" s="39"/>
      <c r="DC74"/>
      <c r="DE74" s="382"/>
      <c r="DF74" s="411">
        <f t="shared" si="103"/>
        <v>0.24361971115458514</v>
      </c>
      <c r="DG74" s="384"/>
      <c r="DH74"/>
      <c r="DI74" s="382"/>
      <c r="DJ74" s="411">
        <f t="shared" si="104"/>
        <v>0.24902494057780658</v>
      </c>
      <c r="DK74" s="384"/>
      <c r="DL74"/>
      <c r="DM74" s="382"/>
      <c r="DN74" s="411">
        <f t="shared" si="105"/>
        <v>0.25176129948860743</v>
      </c>
      <c r="DO74" s="384"/>
      <c r="DP74"/>
      <c r="DQ74" s="382"/>
      <c r="DR74" s="411">
        <f t="shared" si="106"/>
        <v>0.25559404877900077</v>
      </c>
      <c r="DS74" s="384"/>
      <c r="DU74" s="83"/>
      <c r="DV74" s="457">
        <f t="shared" si="107"/>
        <v>0.99999999999999978</v>
      </c>
      <c r="DW74" s="82"/>
      <c r="DY74" s="382"/>
      <c r="DZ74" s="411">
        <f t="shared" si="112"/>
        <v>0.24361971115458514</v>
      </c>
      <c r="EA74" s="384"/>
      <c r="EC74" s="382"/>
      <c r="ED74" s="411">
        <f t="shared" si="113"/>
        <v>0.24902494057780658</v>
      </c>
      <c r="EE74" s="384"/>
      <c r="EG74" s="382"/>
      <c r="EH74" s="411">
        <f t="shared" si="114"/>
        <v>0.25176129948860743</v>
      </c>
      <c r="EI74" s="384"/>
      <c r="EK74" s="382"/>
      <c r="EL74" s="411">
        <f t="shared" si="115"/>
        <v>0.25559404877900077</v>
      </c>
      <c r="EM74" s="384"/>
      <c r="EO74" s="83"/>
      <c r="EP74" s="457">
        <f t="shared" si="116"/>
        <v>0.99999999999999978</v>
      </c>
      <c r="EQ74" s="82"/>
      <c r="ES74" s="382"/>
      <c r="ET74" s="411">
        <f t="shared" si="117"/>
        <v>0.24361971115458514</v>
      </c>
      <c r="EU74" s="384"/>
      <c r="EW74" s="382"/>
      <c r="EX74" s="411">
        <f t="shared" si="118"/>
        <v>0.24902494057780658</v>
      </c>
      <c r="EY74" s="384"/>
      <c r="FA74" s="382"/>
      <c r="FB74" s="411">
        <f t="shared" si="119"/>
        <v>0.25176129948860743</v>
      </c>
      <c r="FC74" s="384"/>
      <c r="FE74" s="382"/>
      <c r="FF74" s="411">
        <f t="shared" si="120"/>
        <v>0.25559404877900077</v>
      </c>
      <c r="FG74" s="384"/>
      <c r="FI74" s="83"/>
      <c r="FJ74" s="457">
        <f t="shared" si="121"/>
        <v>0.99999999999999978</v>
      </c>
      <c r="FK74" s="82"/>
      <c r="FM74" s="382"/>
      <c r="FN74" s="411">
        <f t="shared" si="122"/>
        <v>0.24361971115458514</v>
      </c>
      <c r="FO74" s="384"/>
      <c r="FQ74" s="382"/>
      <c r="FR74" s="411">
        <f t="shared" si="123"/>
        <v>0.24902494057780658</v>
      </c>
      <c r="FS74" s="384"/>
      <c r="FU74" s="382"/>
      <c r="FV74" s="411">
        <f t="shared" si="124"/>
        <v>0.25176129948860743</v>
      </c>
      <c r="FW74" s="384"/>
      <c r="FY74" s="382"/>
      <c r="FZ74" s="411">
        <f t="shared" si="125"/>
        <v>0.25559404877900077</v>
      </c>
      <c r="GA74" s="384"/>
      <c r="GC74" s="83"/>
      <c r="GD74" s="457">
        <f t="shared" si="126"/>
        <v>0.99999999999999978</v>
      </c>
      <c r="GE74" s="82"/>
      <c r="GG74" s="382"/>
      <c r="GH74" s="411">
        <f t="shared" si="127"/>
        <v>0.24361971115458514</v>
      </c>
      <c r="GI74" s="384"/>
      <c r="GK74" s="382"/>
      <c r="GL74" s="411">
        <f t="shared" si="128"/>
        <v>0.24902494057780658</v>
      </c>
      <c r="GM74" s="384"/>
      <c r="GO74" s="382"/>
      <c r="GP74" s="411">
        <f t="shared" si="129"/>
        <v>0.25176129948860743</v>
      </c>
      <c r="GQ74" s="384"/>
      <c r="GS74" s="382"/>
      <c r="GT74" s="411">
        <f t="shared" si="130"/>
        <v>0.25559404877900077</v>
      </c>
      <c r="GU74" s="384"/>
      <c r="GW74" s="83"/>
      <c r="GX74" s="457">
        <f t="shared" si="131"/>
        <v>0.99999999999999978</v>
      </c>
      <c r="GY74" s="82"/>
      <c r="HA74" s="382"/>
      <c r="HB74" s="411">
        <f t="shared" si="132"/>
        <v>0.24361971115458514</v>
      </c>
      <c r="HC74" s="384"/>
      <c r="HE74" s="382"/>
      <c r="HF74" s="411">
        <f t="shared" si="133"/>
        <v>0.24902494057780658</v>
      </c>
      <c r="HG74" s="384"/>
      <c r="HI74" s="382"/>
      <c r="HJ74" s="411">
        <f t="shared" si="134"/>
        <v>0.25176129948860743</v>
      </c>
      <c r="HK74" s="384"/>
      <c r="HM74" s="382"/>
      <c r="HN74" s="411">
        <f t="shared" si="135"/>
        <v>0.25559404877900077</v>
      </c>
      <c r="HO74" s="384"/>
      <c r="HQ74" s="83"/>
      <c r="HR74" s="457">
        <f t="shared" si="136"/>
        <v>0.99999999999999978</v>
      </c>
      <c r="HS74" s="82"/>
      <c r="HU74" s="382"/>
      <c r="HV74" s="411">
        <f t="shared" si="137"/>
        <v>0.24361971115458514</v>
      </c>
      <c r="HW74" s="384"/>
      <c r="HY74" s="382"/>
      <c r="HZ74" s="411">
        <f t="shared" si="138"/>
        <v>0.24902494057780658</v>
      </c>
      <c r="IA74" s="384"/>
      <c r="IC74" s="382"/>
      <c r="ID74" s="411">
        <f t="shared" si="139"/>
        <v>0.25176129948860743</v>
      </c>
      <c r="IE74" s="384"/>
      <c r="IG74" s="382"/>
      <c r="IH74" s="411">
        <f t="shared" si="140"/>
        <v>0.25559404877900077</v>
      </c>
      <c r="II74" s="384"/>
      <c r="IK74" s="83"/>
      <c r="IL74" s="457">
        <f t="shared" si="141"/>
        <v>0.99999999999999978</v>
      </c>
      <c r="IM74" s="82"/>
      <c r="IO74" s="382"/>
      <c r="IP74" s="411">
        <f t="shared" si="142"/>
        <v>0.24361971115458514</v>
      </c>
      <c r="IQ74" s="384"/>
      <c r="IS74" s="382"/>
      <c r="IT74" s="411">
        <f t="shared" si="143"/>
        <v>0.24902494057780658</v>
      </c>
      <c r="IU74" s="384"/>
      <c r="IW74" s="382"/>
      <c r="IX74" s="411">
        <f t="shared" si="144"/>
        <v>0.25176129948860743</v>
      </c>
      <c r="IY74" s="384"/>
      <c r="JA74" s="382"/>
      <c r="JB74" s="411">
        <f t="shared" si="145"/>
        <v>0.25559404877900077</v>
      </c>
      <c r="JC74" s="384"/>
      <c r="JE74" s="83"/>
      <c r="JF74" s="457">
        <f t="shared" si="146"/>
        <v>0.99999999999999978</v>
      </c>
      <c r="JG74" s="82"/>
      <c r="JI74" s="382"/>
      <c r="JJ74" s="411">
        <f t="shared" si="147"/>
        <v>0.24361971115458514</v>
      </c>
      <c r="JK74" s="384"/>
      <c r="JM74" s="382"/>
      <c r="JN74" s="411">
        <f t="shared" si="148"/>
        <v>0.24902494057780658</v>
      </c>
      <c r="JO74" s="384"/>
      <c r="JQ74" s="382"/>
      <c r="JR74" s="411">
        <f t="shared" si="149"/>
        <v>0.25176129948860743</v>
      </c>
      <c r="JS74" s="384"/>
      <c r="JU74" s="382"/>
      <c r="JV74" s="411">
        <f t="shared" si="150"/>
        <v>0.25559404877900077</v>
      </c>
      <c r="JW74" s="384"/>
      <c r="JY74" s="83"/>
      <c r="JZ74" s="457">
        <f t="shared" si="151"/>
        <v>0.99999999999999978</v>
      </c>
      <c r="KA74" s="82"/>
      <c r="KC74" s="382"/>
      <c r="KD74" s="411">
        <f t="shared" si="152"/>
        <v>0.24361971115458514</v>
      </c>
      <c r="KE74" s="384"/>
      <c r="KG74" s="382"/>
      <c r="KH74" s="411">
        <f t="shared" si="153"/>
        <v>0.24902494057780658</v>
      </c>
      <c r="KI74" s="384"/>
      <c r="KK74" s="382"/>
      <c r="KL74" s="411">
        <f t="shared" si="154"/>
        <v>0.25176129948860743</v>
      </c>
      <c r="KM74" s="384"/>
      <c r="KO74" s="382"/>
      <c r="KP74" s="411">
        <f t="shared" si="155"/>
        <v>0.25559404877900077</v>
      </c>
      <c r="KQ74" s="384"/>
      <c r="KS74" s="83"/>
      <c r="KT74" s="457">
        <f t="shared" si="156"/>
        <v>0.99999999999999978</v>
      </c>
      <c r="KU74" s="82"/>
    </row>
    <row r="75" spans="1:307" hidden="1" outlineLevel="1">
      <c r="A75" s="365"/>
      <c r="C75"/>
      <c r="D75" s="575" t="s">
        <v>221</v>
      </c>
      <c r="E75"/>
      <c r="F75"/>
      <c r="H75"/>
      <c r="I75">
        <f>I30/Y30</f>
        <v>0.24907955493175485</v>
      </c>
      <c r="M75">
        <f>M30/Y30</f>
        <v>0.24279408474197026</v>
      </c>
      <c r="Q75">
        <f>Q30/Y30</f>
        <v>0.2468826915644515</v>
      </c>
      <c r="U75">
        <f>U30/Y30</f>
        <v>0.26124366876182342</v>
      </c>
      <c r="Y75">
        <f>Y30/Y30</f>
        <v>1</v>
      </c>
      <c r="AB75" s="395"/>
      <c r="AC75" s="612">
        <f>AC30/AS30</f>
        <v>0.25174896908274008</v>
      </c>
      <c r="AD75" s="396"/>
      <c r="AF75" s="395"/>
      <c r="AG75" s="406">
        <f>AG30/AS30</f>
        <v>0.24278357918060028</v>
      </c>
      <c r="AH75" s="396"/>
      <c r="AJ75" s="395"/>
      <c r="AK75" s="406">
        <f>AK30/AS30</f>
        <v>0.24618919639743142</v>
      </c>
      <c r="AL75" s="396"/>
      <c r="AN75" s="395"/>
      <c r="AO75" s="406">
        <f>AO30/AS30</f>
        <v>0.25927825533922821</v>
      </c>
      <c r="AP75" s="396"/>
      <c r="AR75" s="37"/>
      <c r="AS75" s="457">
        <f>AS30/AS30</f>
        <v>1</v>
      </c>
      <c r="AT75" s="39"/>
      <c r="AV75" s="395"/>
      <c r="AW75" s="406">
        <f>AW30/BM30</f>
        <v>0.25729105907841016</v>
      </c>
      <c r="AX75" s="396"/>
      <c r="AZ75" s="395"/>
      <c r="BA75" s="406">
        <f>BA30/BM30</f>
        <v>0.24122989750854096</v>
      </c>
      <c r="BB75" s="396"/>
      <c r="BD75" s="395"/>
      <c r="BE75" s="406">
        <f>BE30/BM30</f>
        <v>0.24872927256061994</v>
      </c>
      <c r="BF75" s="396"/>
      <c r="BH75" s="395"/>
      <c r="BI75" s="406">
        <f>BI30/BM30</f>
        <v>0.25274977085242895</v>
      </c>
      <c r="BJ75" s="396"/>
      <c r="BL75" s="37"/>
      <c r="BM75" s="457">
        <f>BM30/BM30</f>
        <v>1</v>
      </c>
      <c r="BN75" s="39"/>
      <c r="BP75" s="395"/>
      <c r="BQ75" s="576">
        <f t="shared" si="108"/>
        <v>0.25270652769763502</v>
      </c>
      <c r="BR75" s="577"/>
      <c r="BS75" s="578"/>
      <c r="BT75" s="579"/>
      <c r="BU75" s="576">
        <f t="shared" si="109"/>
        <v>0.24226918714370382</v>
      </c>
      <c r="BV75" s="577"/>
      <c r="BW75" s="578"/>
      <c r="BX75" s="579"/>
      <c r="BY75" s="576">
        <f t="shared" si="110"/>
        <v>0.24726705350750097</v>
      </c>
      <c r="BZ75" s="577"/>
      <c r="CA75" s="578"/>
      <c r="CB75" s="579"/>
      <c r="CC75" s="576">
        <f t="shared" si="111"/>
        <v>0.25775723165116021</v>
      </c>
      <c r="CD75" s="577"/>
      <c r="CE75" s="578"/>
      <c r="CF75" s="580"/>
      <c r="CG75" s="583">
        <f t="shared" si="97"/>
        <v>1</v>
      </c>
      <c r="CH75" s="39"/>
      <c r="CI75"/>
      <c r="CJ75" s="395"/>
      <c r="CK75" s="406">
        <f t="shared" si="98"/>
        <v>0.25270652769763502</v>
      </c>
      <c r="CL75" s="396"/>
      <c r="CM75"/>
      <c r="CN75" s="395"/>
      <c r="CO75" s="406">
        <f t="shared" si="99"/>
        <v>0.24226918714370382</v>
      </c>
      <c r="CP75" s="396"/>
      <c r="CQ75"/>
      <c r="CR75" s="395"/>
      <c r="CS75" s="406">
        <f t="shared" si="100"/>
        <v>0.24726705350750097</v>
      </c>
      <c r="CT75" s="396"/>
      <c r="CU75"/>
      <c r="CV75" s="395"/>
      <c r="CW75" s="406">
        <f t="shared" si="101"/>
        <v>0.25775723165116021</v>
      </c>
      <c r="CX75" s="396"/>
      <c r="CY75"/>
      <c r="CZ75" s="37"/>
      <c r="DA75" s="584">
        <f t="shared" si="102"/>
        <v>1</v>
      </c>
      <c r="DB75" s="39"/>
      <c r="DC75"/>
      <c r="DE75" s="382"/>
      <c r="DF75" s="411">
        <f t="shared" si="103"/>
        <v>0.25270652769763502</v>
      </c>
      <c r="DG75" s="384"/>
      <c r="DH75"/>
      <c r="DI75" s="382"/>
      <c r="DJ75" s="411">
        <f t="shared" si="104"/>
        <v>0.24226918714370382</v>
      </c>
      <c r="DK75" s="384"/>
      <c r="DL75"/>
      <c r="DM75" s="382"/>
      <c r="DN75" s="411">
        <f t="shared" si="105"/>
        <v>0.24726705350750097</v>
      </c>
      <c r="DO75" s="384"/>
      <c r="DP75"/>
      <c r="DQ75" s="382"/>
      <c r="DR75" s="411">
        <f t="shared" si="106"/>
        <v>0.25775723165116021</v>
      </c>
      <c r="DS75" s="384"/>
      <c r="DU75" s="83"/>
      <c r="DV75" s="457">
        <f t="shared" si="107"/>
        <v>1</v>
      </c>
      <c r="DW75" s="82"/>
      <c r="DY75" s="382"/>
      <c r="DZ75" s="411">
        <f t="shared" si="112"/>
        <v>0.25270652769763502</v>
      </c>
      <c r="EA75" s="384"/>
      <c r="EC75" s="382"/>
      <c r="ED75" s="411">
        <f t="shared" si="113"/>
        <v>0.24226918714370382</v>
      </c>
      <c r="EE75" s="384"/>
      <c r="EG75" s="382"/>
      <c r="EH75" s="411">
        <f t="shared" si="114"/>
        <v>0.24726705350750097</v>
      </c>
      <c r="EI75" s="384"/>
      <c r="EK75" s="382"/>
      <c r="EL75" s="411">
        <f t="shared" si="115"/>
        <v>0.25775723165116021</v>
      </c>
      <c r="EM75" s="384"/>
      <c r="EO75" s="83"/>
      <c r="EP75" s="457">
        <f t="shared" si="116"/>
        <v>1</v>
      </c>
      <c r="EQ75" s="82"/>
      <c r="ES75" s="382"/>
      <c r="ET75" s="411">
        <f t="shared" si="117"/>
        <v>0.25270652769763502</v>
      </c>
      <c r="EU75" s="384"/>
      <c r="EW75" s="382"/>
      <c r="EX75" s="411">
        <f t="shared" si="118"/>
        <v>0.24226918714370382</v>
      </c>
      <c r="EY75" s="384"/>
      <c r="FA75" s="382"/>
      <c r="FB75" s="411">
        <f t="shared" si="119"/>
        <v>0.24726705350750097</v>
      </c>
      <c r="FC75" s="384"/>
      <c r="FE75" s="382"/>
      <c r="FF75" s="411">
        <f t="shared" si="120"/>
        <v>0.25775723165116021</v>
      </c>
      <c r="FG75" s="384"/>
      <c r="FI75" s="83"/>
      <c r="FJ75" s="457">
        <f t="shared" si="121"/>
        <v>1</v>
      </c>
      <c r="FK75" s="82"/>
      <c r="FM75" s="382"/>
      <c r="FN75" s="411">
        <f t="shared" si="122"/>
        <v>0.25270652769763502</v>
      </c>
      <c r="FO75" s="384"/>
      <c r="FQ75" s="382"/>
      <c r="FR75" s="411">
        <f t="shared" si="123"/>
        <v>0.24226918714370382</v>
      </c>
      <c r="FS75" s="384"/>
      <c r="FU75" s="382"/>
      <c r="FV75" s="411">
        <f t="shared" si="124"/>
        <v>0.24726705350750097</v>
      </c>
      <c r="FW75" s="384"/>
      <c r="FY75" s="382"/>
      <c r="FZ75" s="411">
        <f t="shared" si="125"/>
        <v>0.25775723165116021</v>
      </c>
      <c r="GA75" s="384"/>
      <c r="GC75" s="83"/>
      <c r="GD75" s="457">
        <f t="shared" si="126"/>
        <v>1</v>
      </c>
      <c r="GE75" s="82"/>
      <c r="GG75" s="382"/>
      <c r="GH75" s="411">
        <f t="shared" si="127"/>
        <v>0.25270652769763502</v>
      </c>
      <c r="GI75" s="384"/>
      <c r="GK75" s="382"/>
      <c r="GL75" s="411">
        <f t="shared" si="128"/>
        <v>0.24226918714370382</v>
      </c>
      <c r="GM75" s="384"/>
      <c r="GO75" s="382"/>
      <c r="GP75" s="411">
        <f t="shared" si="129"/>
        <v>0.24726705350750097</v>
      </c>
      <c r="GQ75" s="384"/>
      <c r="GS75" s="382"/>
      <c r="GT75" s="411">
        <f t="shared" si="130"/>
        <v>0.25775723165116021</v>
      </c>
      <c r="GU75" s="384"/>
      <c r="GW75" s="83"/>
      <c r="GX75" s="457">
        <f t="shared" si="131"/>
        <v>1</v>
      </c>
      <c r="GY75" s="82"/>
      <c r="HA75" s="382"/>
      <c r="HB75" s="411">
        <f t="shared" si="132"/>
        <v>0.25270652769763502</v>
      </c>
      <c r="HC75" s="384"/>
      <c r="HE75" s="382"/>
      <c r="HF75" s="411">
        <f t="shared" si="133"/>
        <v>0.24226918714370382</v>
      </c>
      <c r="HG75" s="384"/>
      <c r="HI75" s="382"/>
      <c r="HJ75" s="411">
        <f t="shared" si="134"/>
        <v>0.24726705350750097</v>
      </c>
      <c r="HK75" s="384"/>
      <c r="HM75" s="382"/>
      <c r="HN75" s="411">
        <f t="shared" si="135"/>
        <v>0.25775723165116021</v>
      </c>
      <c r="HO75" s="384"/>
      <c r="HQ75" s="83"/>
      <c r="HR75" s="457">
        <f t="shared" si="136"/>
        <v>1</v>
      </c>
      <c r="HS75" s="82"/>
      <c r="HU75" s="382"/>
      <c r="HV75" s="411">
        <f t="shared" si="137"/>
        <v>0.25270652769763502</v>
      </c>
      <c r="HW75" s="384"/>
      <c r="HY75" s="382"/>
      <c r="HZ75" s="411">
        <f t="shared" si="138"/>
        <v>0.24226918714370382</v>
      </c>
      <c r="IA75" s="384"/>
      <c r="IC75" s="382"/>
      <c r="ID75" s="411">
        <f t="shared" si="139"/>
        <v>0.24726705350750097</v>
      </c>
      <c r="IE75" s="384"/>
      <c r="IG75" s="382"/>
      <c r="IH75" s="411">
        <f t="shared" si="140"/>
        <v>0.25775723165116021</v>
      </c>
      <c r="II75" s="384"/>
      <c r="IK75" s="83"/>
      <c r="IL75" s="457">
        <f t="shared" si="141"/>
        <v>1</v>
      </c>
      <c r="IM75" s="82"/>
      <c r="IO75" s="382"/>
      <c r="IP75" s="411">
        <f t="shared" si="142"/>
        <v>0.25270652769763502</v>
      </c>
      <c r="IQ75" s="384"/>
      <c r="IS75" s="382"/>
      <c r="IT75" s="411">
        <f t="shared" si="143"/>
        <v>0.24226918714370382</v>
      </c>
      <c r="IU75" s="384"/>
      <c r="IW75" s="382"/>
      <c r="IX75" s="411">
        <f t="shared" si="144"/>
        <v>0.24726705350750097</v>
      </c>
      <c r="IY75" s="384"/>
      <c r="JA75" s="382"/>
      <c r="JB75" s="411">
        <f t="shared" si="145"/>
        <v>0.25775723165116021</v>
      </c>
      <c r="JC75" s="384"/>
      <c r="JE75" s="83"/>
      <c r="JF75" s="457">
        <f t="shared" si="146"/>
        <v>1</v>
      </c>
      <c r="JG75" s="82"/>
      <c r="JI75" s="382"/>
      <c r="JJ75" s="411">
        <f t="shared" si="147"/>
        <v>0.25270652769763502</v>
      </c>
      <c r="JK75" s="384"/>
      <c r="JM75" s="382"/>
      <c r="JN75" s="411">
        <f t="shared" si="148"/>
        <v>0.24226918714370382</v>
      </c>
      <c r="JO75" s="384"/>
      <c r="JQ75" s="382"/>
      <c r="JR75" s="411">
        <f t="shared" si="149"/>
        <v>0.24726705350750097</v>
      </c>
      <c r="JS75" s="384"/>
      <c r="JU75" s="382"/>
      <c r="JV75" s="411">
        <f t="shared" si="150"/>
        <v>0.25775723165116021</v>
      </c>
      <c r="JW75" s="384"/>
      <c r="JY75" s="83"/>
      <c r="JZ75" s="457">
        <f t="shared" si="151"/>
        <v>1</v>
      </c>
      <c r="KA75" s="82"/>
      <c r="KC75" s="382"/>
      <c r="KD75" s="411">
        <f t="shared" si="152"/>
        <v>0.25270652769763502</v>
      </c>
      <c r="KE75" s="384"/>
      <c r="KG75" s="382"/>
      <c r="KH75" s="411">
        <f t="shared" si="153"/>
        <v>0.24226918714370382</v>
      </c>
      <c r="KI75" s="384"/>
      <c r="KK75" s="382"/>
      <c r="KL75" s="411">
        <f t="shared" si="154"/>
        <v>0.24726705350750097</v>
      </c>
      <c r="KM75" s="384"/>
      <c r="KO75" s="382"/>
      <c r="KP75" s="411">
        <f t="shared" si="155"/>
        <v>0.25775723165116021</v>
      </c>
      <c r="KQ75" s="384"/>
      <c r="KS75" s="83"/>
      <c r="KT75" s="457">
        <f t="shared" si="156"/>
        <v>1</v>
      </c>
      <c r="KU75" s="82"/>
    </row>
    <row r="76" spans="1:307" hidden="1" outlineLevel="1">
      <c r="A76"/>
      <c r="B76"/>
      <c r="C76"/>
      <c r="D76"/>
      <c r="E76"/>
      <c r="F76"/>
      <c r="H76"/>
      <c r="AB76" s="402"/>
      <c r="AC76" s="407"/>
      <c r="AD76" s="403"/>
      <c r="AF76" s="402"/>
      <c r="AG76" s="407"/>
      <c r="AH76" s="403"/>
      <c r="AJ76" s="402"/>
      <c r="AK76" s="407"/>
      <c r="AL76" s="403"/>
      <c r="AN76" s="402"/>
      <c r="AO76" s="407"/>
      <c r="AP76" s="403"/>
      <c r="AR76" s="38"/>
      <c r="AS76" s="460"/>
      <c r="AT76" s="41"/>
      <c r="AV76" s="402"/>
      <c r="AW76" s="407"/>
      <c r="AX76" s="403"/>
      <c r="AZ76" s="402"/>
      <c r="BA76" s="407"/>
      <c r="BB76" s="403"/>
      <c r="BD76" s="402"/>
      <c r="BE76" s="407"/>
      <c r="BF76" s="403"/>
      <c r="BH76" s="402"/>
      <c r="BI76" s="407"/>
      <c r="BJ76" s="403"/>
      <c r="BL76" s="38"/>
      <c r="BM76" s="25"/>
      <c r="BN76" s="41"/>
      <c r="BP76" s="402"/>
      <c r="BQ76" s="407"/>
      <c r="BR76" s="403"/>
      <c r="BT76" s="402"/>
      <c r="BU76" s="407"/>
      <c r="BV76" s="403"/>
      <c r="BX76" s="402"/>
      <c r="BY76" s="407"/>
      <c r="BZ76" s="403"/>
      <c r="CB76" s="402"/>
      <c r="CC76" s="407"/>
      <c r="CD76" s="403"/>
      <c r="CF76" s="38"/>
      <c r="CG76" s="25"/>
      <c r="CH76" s="41"/>
      <c r="CI76"/>
      <c r="CJ76" s="402"/>
      <c r="CK76" s="407"/>
      <c r="CL76" s="403"/>
      <c r="CM76"/>
      <c r="CN76" s="402"/>
      <c r="CO76" s="407"/>
      <c r="CP76" s="403"/>
      <c r="CQ76"/>
      <c r="CR76" s="402"/>
      <c r="CS76" s="407"/>
      <c r="CT76" s="403"/>
      <c r="CU76"/>
      <c r="CV76" s="402"/>
      <c r="CW76" s="407"/>
      <c r="CX76" s="403"/>
      <c r="CY76"/>
      <c r="CZ76" s="38"/>
      <c r="DA76" s="25"/>
      <c r="DB76" s="41"/>
      <c r="DC76"/>
      <c r="DE76" s="386"/>
      <c r="DF76" s="387"/>
      <c r="DG76" s="388"/>
      <c r="DH76"/>
      <c r="DI76" s="386"/>
      <c r="DJ76" s="387"/>
      <c r="DK76" s="388"/>
      <c r="DL76"/>
      <c r="DM76" s="386"/>
      <c r="DN76" s="387"/>
      <c r="DO76" s="388"/>
      <c r="DP76"/>
      <c r="DQ76" s="386"/>
      <c r="DR76" s="387"/>
      <c r="DS76" s="388"/>
      <c r="DU76" s="118"/>
      <c r="DV76" s="460"/>
      <c r="DW76" s="119"/>
      <c r="DY76" s="386"/>
      <c r="DZ76" s="387"/>
      <c r="EA76" s="388"/>
      <c r="EC76" s="386"/>
      <c r="ED76" s="387"/>
      <c r="EE76" s="388"/>
      <c r="EG76" s="386"/>
      <c r="EH76" s="387"/>
      <c r="EI76" s="388"/>
      <c r="EK76" s="386"/>
      <c r="EL76" s="387"/>
      <c r="EM76" s="388"/>
      <c r="EO76" s="118"/>
      <c r="EP76" s="460"/>
      <c r="EQ76" s="119"/>
      <c r="ES76" s="386"/>
      <c r="ET76" s="387"/>
      <c r="EU76" s="388"/>
      <c r="EW76" s="386"/>
      <c r="EX76" s="387"/>
      <c r="EY76" s="388"/>
      <c r="FA76" s="386"/>
      <c r="FB76" s="387"/>
      <c r="FC76" s="388"/>
      <c r="FE76" s="386"/>
      <c r="FF76" s="387"/>
      <c r="FG76" s="388"/>
      <c r="FI76" s="118"/>
      <c r="FJ76" s="460"/>
      <c r="FK76" s="119"/>
      <c r="FM76" s="386"/>
      <c r="FN76" s="387"/>
      <c r="FO76" s="388"/>
      <c r="FQ76" s="386"/>
      <c r="FR76" s="387"/>
      <c r="FS76" s="388"/>
      <c r="FU76" s="386"/>
      <c r="FV76" s="387"/>
      <c r="FW76" s="388"/>
      <c r="FY76" s="386"/>
      <c r="FZ76" s="387"/>
      <c r="GA76" s="388"/>
      <c r="GC76" s="118"/>
      <c r="GD76" s="460"/>
      <c r="GE76" s="119"/>
      <c r="GG76" s="386"/>
      <c r="GH76" s="387"/>
      <c r="GI76" s="388"/>
      <c r="GK76" s="386"/>
      <c r="GL76" s="387"/>
      <c r="GM76" s="388"/>
      <c r="GO76" s="386"/>
      <c r="GP76" s="387"/>
      <c r="GQ76" s="388"/>
      <c r="GS76" s="386"/>
      <c r="GT76" s="387"/>
      <c r="GU76" s="388"/>
      <c r="GW76" s="118"/>
      <c r="GX76" s="460"/>
      <c r="GY76" s="119"/>
      <c r="HA76" s="386"/>
      <c r="HB76" s="387"/>
      <c r="HC76" s="388"/>
      <c r="HE76" s="386"/>
      <c r="HF76" s="387"/>
      <c r="HG76" s="388"/>
      <c r="HI76" s="386"/>
      <c r="HJ76" s="387"/>
      <c r="HK76" s="388"/>
      <c r="HM76" s="386"/>
      <c r="HN76" s="387"/>
      <c r="HO76" s="388"/>
      <c r="HQ76" s="118"/>
      <c r="HR76" s="460"/>
      <c r="HS76" s="119"/>
      <c r="HU76" s="386"/>
      <c r="HV76" s="387"/>
      <c r="HW76" s="388"/>
      <c r="HY76" s="386"/>
      <c r="HZ76" s="387"/>
      <c r="IA76" s="388"/>
      <c r="IC76" s="386"/>
      <c r="ID76" s="387"/>
      <c r="IE76" s="388"/>
      <c r="IG76" s="386"/>
      <c r="IH76" s="387"/>
      <c r="II76" s="388"/>
      <c r="IK76" s="118"/>
      <c r="IL76" s="460"/>
      <c r="IM76" s="119"/>
      <c r="IO76" s="386"/>
      <c r="IP76" s="387"/>
      <c r="IQ76" s="388"/>
      <c r="IS76" s="386"/>
      <c r="IT76" s="387"/>
      <c r="IU76" s="388"/>
      <c r="IW76" s="386"/>
      <c r="IX76" s="387"/>
      <c r="IY76" s="388"/>
      <c r="JA76" s="386"/>
      <c r="JB76" s="387"/>
      <c r="JC76" s="388"/>
      <c r="JE76" s="118"/>
      <c r="JF76" s="460"/>
      <c r="JG76" s="119"/>
      <c r="JI76" s="386"/>
      <c r="JJ76" s="387"/>
      <c r="JK76" s="388"/>
      <c r="JM76" s="386"/>
      <c r="JN76" s="387"/>
      <c r="JO76" s="388"/>
      <c r="JQ76" s="386"/>
      <c r="JR76" s="387"/>
      <c r="JS76" s="388"/>
      <c r="JU76" s="386"/>
      <c r="JV76" s="387"/>
      <c r="JW76" s="388"/>
      <c r="JY76" s="118"/>
      <c r="JZ76" s="460"/>
      <c r="KA76" s="119"/>
      <c r="KC76" s="386"/>
      <c r="KD76" s="387"/>
      <c r="KE76" s="388"/>
      <c r="KG76" s="386"/>
      <c r="KH76" s="387"/>
      <c r="KI76" s="388"/>
      <c r="KK76" s="386"/>
      <c r="KL76" s="387"/>
      <c r="KM76" s="388"/>
      <c r="KO76" s="386"/>
      <c r="KP76" s="387"/>
      <c r="KQ76" s="388"/>
      <c r="KS76" s="118"/>
      <c r="KT76" s="460"/>
      <c r="KU76" s="119"/>
    </row>
    <row r="77" spans="1:307" collapsed="1">
      <c r="A77"/>
      <c r="B77"/>
      <c r="C77"/>
      <c r="D77"/>
      <c r="E77"/>
      <c r="F77"/>
      <c r="H77"/>
      <c r="AB77"/>
      <c r="AV77"/>
      <c r="BP77"/>
      <c r="CI77"/>
      <c r="CJ77"/>
      <c r="CL77"/>
      <c r="CM77"/>
      <c r="CN77"/>
      <c r="CP77"/>
      <c r="CQ77"/>
      <c r="CR77"/>
      <c r="CT77"/>
      <c r="CU77"/>
      <c r="CV77"/>
      <c r="CX77"/>
      <c r="CY77"/>
      <c r="CZ77"/>
      <c r="DB77"/>
      <c r="DC77"/>
      <c r="DE77"/>
      <c r="DH77"/>
      <c r="DI77"/>
      <c r="DJ77"/>
      <c r="DK77"/>
      <c r="DL77"/>
      <c r="DM77"/>
      <c r="DN77"/>
      <c r="DO77"/>
      <c r="DP77"/>
      <c r="DQ77"/>
    </row>
    <row r="78" spans="1:307">
      <c r="A78" s="815" t="s">
        <v>283</v>
      </c>
      <c r="B78" s="815"/>
      <c r="C78" s="815"/>
      <c r="D78" s="815"/>
      <c r="E78" s="815"/>
      <c r="F78" s="815"/>
      <c r="H78"/>
      <c r="AB78"/>
      <c r="AV78"/>
      <c r="BP78"/>
      <c r="CI78"/>
      <c r="CJ78"/>
      <c r="CL78"/>
      <c r="CM78"/>
      <c r="CN78"/>
      <c r="CP78"/>
      <c r="CQ78"/>
      <c r="CR78"/>
      <c r="CT78"/>
      <c r="CU78"/>
      <c r="CV78"/>
      <c r="CX78"/>
      <c r="CY78"/>
      <c r="CZ78"/>
      <c r="DB78"/>
      <c r="DC78"/>
      <c r="DE78"/>
      <c r="DH78"/>
      <c r="DI78"/>
      <c r="DJ78"/>
      <c r="DK78"/>
      <c r="DL78"/>
      <c r="DM78"/>
      <c r="DN78"/>
      <c r="DO78"/>
      <c r="DP78"/>
      <c r="DQ78"/>
    </row>
    <row r="79" spans="1:307">
      <c r="A79" s="815"/>
      <c r="B79" s="815"/>
      <c r="C79" s="815"/>
      <c r="D79" s="815"/>
      <c r="E79" s="815"/>
      <c r="F79" s="815"/>
      <c r="H79"/>
      <c r="AB79"/>
      <c r="AV79"/>
      <c r="BP79"/>
      <c r="CI79"/>
      <c r="CJ79"/>
      <c r="CL79"/>
      <c r="CM79"/>
      <c r="CN79"/>
      <c r="CP79"/>
      <c r="CQ79"/>
      <c r="CR79"/>
      <c r="CT79"/>
      <c r="CU79"/>
      <c r="CV79"/>
      <c r="CX79"/>
      <c r="CY79"/>
      <c r="CZ79"/>
      <c r="DB79"/>
      <c r="DC79"/>
      <c r="DE79"/>
      <c r="DH79"/>
      <c r="DI79"/>
      <c r="DJ79"/>
      <c r="DK79"/>
      <c r="DL79"/>
      <c r="DM79"/>
      <c r="DN79"/>
      <c r="DO79"/>
      <c r="DP79"/>
      <c r="DQ79"/>
    </row>
    <row r="80" spans="1:307" hidden="1" outlineLevel="1">
      <c r="A80" s="5" t="s">
        <v>232</v>
      </c>
      <c r="B80"/>
      <c r="C80"/>
      <c r="D80"/>
      <c r="E80"/>
      <c r="F80" s="7" t="s">
        <v>233</v>
      </c>
      <c r="H80"/>
      <c r="AB80"/>
      <c r="AV80"/>
      <c r="BP80"/>
      <c r="CI80"/>
      <c r="CJ80" s="393"/>
      <c r="CK80" s="404"/>
      <c r="CL80" s="394"/>
      <c r="CM80"/>
      <c r="CN80"/>
      <c r="CP80"/>
      <c r="CQ80"/>
      <c r="CR80"/>
      <c r="CT80"/>
      <c r="CU80"/>
      <c r="CV80"/>
      <c r="CX80" s="4"/>
      <c r="CY80" s="4"/>
      <c r="CZ80" s="4"/>
      <c r="DA80" s="4"/>
      <c r="DB80" s="4"/>
      <c r="DC80" s="4"/>
      <c r="DE80" s="379"/>
      <c r="DF80" s="380"/>
      <c r="DG80" s="381"/>
      <c r="DH80"/>
      <c r="DI80"/>
      <c r="DJ80"/>
      <c r="DK80"/>
      <c r="DL80"/>
      <c r="DM80"/>
      <c r="DN80"/>
      <c r="DO80"/>
      <c r="DP80"/>
      <c r="DQ80"/>
      <c r="DR80" s="371"/>
      <c r="DV80" s="3"/>
    </row>
    <row r="81" spans="1:126" hidden="1" outlineLevel="1">
      <c r="A81" s="363" t="s">
        <v>215</v>
      </c>
      <c r="B81"/>
      <c r="C81"/>
      <c r="D81"/>
      <c r="E81"/>
      <c r="F81"/>
      <c r="H81"/>
      <c r="AB81"/>
      <c r="AV81"/>
      <c r="BP81"/>
      <c r="CI81"/>
      <c r="CJ81" s="395"/>
      <c r="CK81" s="638"/>
      <c r="CL81" s="396"/>
      <c r="CM81"/>
      <c r="CN81"/>
      <c r="CP81"/>
      <c r="CQ81"/>
      <c r="CR81"/>
      <c r="CT81"/>
      <c r="CU81"/>
      <c r="CV81"/>
      <c r="CX81" s="4"/>
      <c r="CY81" s="4"/>
      <c r="CZ81" s="4"/>
      <c r="DA81" s="457"/>
      <c r="DB81" s="4"/>
      <c r="DC81" s="4"/>
      <c r="DE81" s="382"/>
      <c r="DF81" s="408" t="s">
        <v>277</v>
      </c>
      <c r="DG81" s="384"/>
      <c r="DH81"/>
      <c r="DI81"/>
      <c r="DJ81"/>
      <c r="DK81"/>
      <c r="DL81"/>
      <c r="DM81"/>
      <c r="DN81"/>
      <c r="DO81"/>
      <c r="DP81"/>
      <c r="DQ81"/>
      <c r="DR81" s="371"/>
      <c r="DV81" s="3"/>
    </row>
    <row r="82" spans="1:126" hidden="1" outlineLevel="1">
      <c r="A82" s="365"/>
      <c r="B82" s="7" t="s">
        <v>263</v>
      </c>
      <c r="C82"/>
      <c r="D82"/>
      <c r="E82"/>
      <c r="F82"/>
      <c r="H82"/>
      <c r="AB82"/>
      <c r="AV82"/>
      <c r="BP82"/>
      <c r="CI82"/>
      <c r="CJ82" s="395"/>
      <c r="CK82" s="406">
        <f t="shared" ref="CK82:CK93" ca="1" si="157">CK103/$CK$120</f>
        <v>0.48100601667711079</v>
      </c>
      <c r="CL82" s="396"/>
      <c r="CM82"/>
      <c r="CN82"/>
      <c r="CP82"/>
      <c r="CQ82"/>
      <c r="CR82"/>
      <c r="CT82"/>
      <c r="CU82"/>
      <c r="CV82"/>
      <c r="CX82" s="4"/>
      <c r="CY82" s="4"/>
      <c r="CZ82" s="4"/>
      <c r="DA82" s="457"/>
      <c r="DB82" s="4"/>
      <c r="DC82" s="4"/>
      <c r="DE82" s="382"/>
      <c r="DF82" s="385"/>
      <c r="DG82" s="384"/>
      <c r="DH82"/>
      <c r="DI82"/>
      <c r="DJ82"/>
      <c r="DK82"/>
      <c r="DL82"/>
      <c r="DM82"/>
      <c r="DN82"/>
      <c r="DO82"/>
      <c r="DP82"/>
      <c r="DQ82"/>
      <c r="DR82" s="371"/>
      <c r="DV82" s="3"/>
    </row>
    <row r="83" spans="1:126" hidden="1" outlineLevel="1">
      <c r="A83" s="365"/>
      <c r="B83" s="7" t="s">
        <v>264</v>
      </c>
      <c r="C83"/>
      <c r="D83"/>
      <c r="E83"/>
      <c r="F83"/>
      <c r="H83"/>
      <c r="AB83"/>
      <c r="AV83"/>
      <c r="BP83"/>
      <c r="CI83"/>
      <c r="CJ83" s="395"/>
      <c r="CK83" s="406">
        <f t="shared" ca="1" si="157"/>
        <v>1.5761850631355219E-2</v>
      </c>
      <c r="CL83" s="396"/>
      <c r="CM83"/>
      <c r="CN83"/>
      <c r="CP83"/>
      <c r="CQ83"/>
      <c r="CR83"/>
      <c r="CT83"/>
      <c r="CU83"/>
      <c r="CV83"/>
      <c r="CX83" s="4"/>
      <c r="CY83" s="4"/>
      <c r="CZ83" s="4"/>
      <c r="DA83" s="457"/>
      <c r="DB83" s="4"/>
      <c r="DC83" s="4"/>
      <c r="DE83" s="382"/>
      <c r="DF83" s="385"/>
      <c r="DG83" s="384"/>
      <c r="DH83"/>
      <c r="DI83"/>
      <c r="DJ83"/>
      <c r="DK83"/>
      <c r="DL83"/>
      <c r="DM83"/>
      <c r="DN83"/>
      <c r="DO83"/>
      <c r="DP83"/>
      <c r="DQ83"/>
      <c r="DR83" s="371"/>
      <c r="DV83" s="3"/>
    </row>
    <row r="84" spans="1:126" hidden="1" outlineLevel="1">
      <c r="A84" s="365"/>
      <c r="B84" s="7" t="s">
        <v>268</v>
      </c>
      <c r="C84"/>
      <c r="D84"/>
      <c r="E84"/>
      <c r="F84"/>
      <c r="H84"/>
      <c r="AB84"/>
      <c r="AV84"/>
      <c r="BP84"/>
      <c r="CI84"/>
      <c r="CJ84" s="395"/>
      <c r="CK84" s="406">
        <f t="shared" ca="1" si="157"/>
        <v>2.599117660376497E-2</v>
      </c>
      <c r="CL84" s="396"/>
      <c r="CM84"/>
      <c r="CN84"/>
      <c r="CP84"/>
      <c r="CQ84"/>
      <c r="CR84"/>
      <c r="CT84"/>
      <c r="CU84"/>
      <c r="CV84"/>
      <c r="CX84" s="4"/>
      <c r="CY84" s="4"/>
      <c r="CZ84" s="4"/>
      <c r="DA84" s="457"/>
      <c r="DB84" s="4"/>
      <c r="DC84" s="4"/>
      <c r="DE84" s="382"/>
      <c r="DF84" s="385"/>
      <c r="DG84" s="384"/>
      <c r="DH84"/>
      <c r="DI84"/>
      <c r="DJ84"/>
      <c r="DK84"/>
      <c r="DL84"/>
      <c r="DM84"/>
      <c r="DN84"/>
      <c r="DO84"/>
      <c r="DP84"/>
      <c r="DQ84"/>
      <c r="DV84" s="3"/>
    </row>
    <row r="85" spans="1:126" hidden="1" outlineLevel="1">
      <c r="A85" s="365"/>
      <c r="B85" s="7" t="s">
        <v>267</v>
      </c>
      <c r="C85"/>
      <c r="D85"/>
      <c r="E85"/>
      <c r="F85"/>
      <c r="H85"/>
      <c r="AB85"/>
      <c r="AV85"/>
      <c r="BP85"/>
      <c r="CI85"/>
      <c r="CJ85" s="395"/>
      <c r="CK85" s="406">
        <f t="shared" ca="1" si="157"/>
        <v>9.4995971603868711E-4</v>
      </c>
      <c r="CL85" s="396"/>
      <c r="CM85"/>
      <c r="CN85"/>
      <c r="CP85"/>
      <c r="CQ85"/>
      <c r="CR85"/>
      <c r="CT85"/>
      <c r="CU85"/>
      <c r="CV85"/>
      <c r="CX85" s="4"/>
      <c r="CY85" s="4"/>
      <c r="CZ85" s="4"/>
      <c r="DA85" s="457"/>
      <c r="DB85" s="4"/>
      <c r="DC85" s="4"/>
      <c r="DE85" s="382"/>
      <c r="DF85" s="385"/>
      <c r="DG85" s="384"/>
      <c r="DH85"/>
      <c r="DI85"/>
      <c r="DJ85"/>
      <c r="DK85"/>
      <c r="DL85"/>
      <c r="DM85"/>
      <c r="DN85"/>
      <c r="DO85"/>
      <c r="DP85"/>
      <c r="DQ85"/>
    </row>
    <row r="86" spans="1:126" hidden="1" outlineLevel="1">
      <c r="A86" s="365"/>
      <c r="B86" s="7" t="s">
        <v>76</v>
      </c>
      <c r="C86"/>
      <c r="D86"/>
      <c r="E86"/>
      <c r="F86"/>
      <c r="H86"/>
      <c r="AB86"/>
      <c r="AV86"/>
      <c r="BP86"/>
      <c r="CI86"/>
      <c r="CJ86" s="395"/>
      <c r="CK86" s="406">
        <f t="shared" ca="1" si="157"/>
        <v>0.1234073209074088</v>
      </c>
      <c r="CL86" s="396"/>
      <c r="CM86"/>
      <c r="CN86"/>
      <c r="CP86"/>
      <c r="CQ86"/>
      <c r="CR86"/>
      <c r="CT86"/>
      <c r="CU86"/>
      <c r="CV86"/>
      <c r="CX86" s="4"/>
      <c r="CY86" s="4"/>
      <c r="CZ86" s="4"/>
      <c r="DA86" s="457"/>
      <c r="DB86" s="4"/>
      <c r="DC86" s="4"/>
      <c r="DE86" s="382"/>
      <c r="DF86" s="385"/>
      <c r="DG86" s="384"/>
      <c r="DH86"/>
      <c r="DI86"/>
      <c r="DJ86"/>
      <c r="DK86"/>
      <c r="DL86"/>
      <c r="DM86"/>
      <c r="DN86"/>
      <c r="DO86"/>
      <c r="DP86"/>
      <c r="DQ86"/>
    </row>
    <row r="87" spans="1:126" hidden="1" outlineLevel="1">
      <c r="B87" s="5" t="s">
        <v>269</v>
      </c>
      <c r="F87"/>
      <c r="H87"/>
      <c r="AB87"/>
      <c r="AV87"/>
      <c r="BP87"/>
      <c r="CI87"/>
      <c r="CJ87" s="395"/>
      <c r="CK87" s="406">
        <f t="shared" si="157"/>
        <v>0.64711632453567935</v>
      </c>
      <c r="CL87" s="396"/>
      <c r="CM87"/>
      <c r="CN87"/>
      <c r="CP87"/>
      <c r="CQ87"/>
      <c r="CR87"/>
      <c r="CT87"/>
      <c r="CU87"/>
      <c r="CV87"/>
      <c r="CX87" s="4"/>
      <c r="CY87" s="4"/>
      <c r="CZ87" s="4"/>
      <c r="DA87" s="457"/>
      <c r="DB87" s="4"/>
      <c r="DC87" s="4"/>
      <c r="DE87" s="382"/>
      <c r="DF87" s="385"/>
      <c r="DG87" s="384"/>
      <c r="DH87"/>
      <c r="DI87"/>
      <c r="DJ87"/>
      <c r="DK87"/>
      <c r="DL87"/>
      <c r="DM87"/>
      <c r="DN87"/>
      <c r="DO87"/>
      <c r="DP87"/>
      <c r="DQ87"/>
    </row>
    <row r="88" spans="1:126" hidden="1" outlineLevel="1">
      <c r="A88" s="363" t="s">
        <v>216</v>
      </c>
      <c r="B88"/>
      <c r="C88"/>
      <c r="D88"/>
      <c r="E88"/>
      <c r="F88"/>
      <c r="H88"/>
      <c r="AB88"/>
      <c r="AV88"/>
      <c r="BP88"/>
      <c r="CI88"/>
      <c r="CJ88" s="395"/>
      <c r="CK88" s="406">
        <f t="shared" si="157"/>
        <v>0</v>
      </c>
      <c r="CL88" s="396"/>
      <c r="CM88"/>
      <c r="CN88"/>
      <c r="CP88"/>
      <c r="CQ88"/>
      <c r="CR88"/>
      <c r="CT88"/>
      <c r="CU88"/>
      <c r="CV88"/>
      <c r="CX88" s="4"/>
      <c r="CY88" s="4"/>
      <c r="CZ88" s="4"/>
      <c r="DA88" s="457"/>
      <c r="DB88" s="4"/>
      <c r="DC88" s="4"/>
      <c r="DE88" s="382"/>
      <c r="DF88" s="385"/>
      <c r="DG88" s="384"/>
      <c r="DH88"/>
      <c r="DI88"/>
      <c r="DJ88"/>
      <c r="DK88"/>
      <c r="DL88"/>
      <c r="DM88"/>
      <c r="DN88"/>
      <c r="DO88"/>
      <c r="DP88"/>
      <c r="DQ88"/>
    </row>
    <row r="89" spans="1:126" hidden="1" outlineLevel="1">
      <c r="A89" s="365"/>
      <c r="B89" s="7" t="s">
        <v>265</v>
      </c>
      <c r="C89"/>
      <c r="D89"/>
      <c r="E89"/>
      <c r="F89"/>
      <c r="H89"/>
      <c r="AB89"/>
      <c r="AV89"/>
      <c r="BP89"/>
      <c r="CI89"/>
      <c r="CJ89" s="395"/>
      <c r="CK89" s="406">
        <f t="shared" ca="1" si="157"/>
        <v>3.379399414999399E-2</v>
      </c>
      <c r="CL89" s="396"/>
      <c r="CM89"/>
      <c r="CN89"/>
      <c r="CP89"/>
      <c r="CQ89"/>
      <c r="CR89"/>
      <c r="CT89"/>
      <c r="CU89"/>
      <c r="CV89"/>
      <c r="CX89" s="4"/>
      <c r="CY89" s="4"/>
      <c r="CZ89" s="4"/>
      <c r="DA89" s="457"/>
      <c r="DB89" s="4"/>
      <c r="DC89" s="4"/>
      <c r="DE89" s="382"/>
      <c r="DF89" s="385"/>
      <c r="DG89" s="384"/>
      <c r="DH89"/>
      <c r="DI89"/>
      <c r="DJ89"/>
      <c r="DK89"/>
      <c r="DL89"/>
      <c r="DM89"/>
      <c r="DN89"/>
      <c r="DO89"/>
      <c r="DP89"/>
      <c r="DQ89"/>
    </row>
    <row r="90" spans="1:126" hidden="1" outlineLevel="1">
      <c r="A90" s="365"/>
      <c r="B90" s="7" t="s">
        <v>76</v>
      </c>
      <c r="C90"/>
      <c r="D90"/>
      <c r="E90"/>
      <c r="F90"/>
      <c r="H90"/>
      <c r="AB90"/>
      <c r="AV90"/>
      <c r="BP90"/>
      <c r="CI90"/>
      <c r="CJ90" s="395"/>
      <c r="CK90" s="406">
        <f t="shared" ca="1" si="157"/>
        <v>0.17734970086466878</v>
      </c>
      <c r="CL90" s="396"/>
      <c r="CM90"/>
      <c r="CN90"/>
      <c r="CP90"/>
      <c r="CQ90"/>
      <c r="CR90"/>
      <c r="CT90"/>
      <c r="CU90"/>
      <c r="CV90"/>
      <c r="CX90" s="4"/>
      <c r="CY90" s="4"/>
      <c r="CZ90" s="4"/>
      <c r="DA90" s="457"/>
      <c r="DB90" s="4"/>
      <c r="DC90" s="4"/>
      <c r="DE90" s="382"/>
      <c r="DF90" s="385"/>
      <c r="DG90" s="384"/>
      <c r="DH90"/>
      <c r="DI90"/>
      <c r="DJ90"/>
      <c r="DK90"/>
      <c r="DL90"/>
      <c r="DM90"/>
      <c r="DN90"/>
      <c r="DO90"/>
      <c r="DP90"/>
      <c r="DQ90"/>
    </row>
    <row r="91" spans="1:126" hidden="1" outlineLevel="1">
      <c r="B91" s="5" t="s">
        <v>270</v>
      </c>
      <c r="F91"/>
      <c r="H91"/>
      <c r="AB91"/>
      <c r="AV91"/>
      <c r="BP91"/>
      <c r="CI91"/>
      <c r="CJ91" s="395"/>
      <c r="CK91" s="406">
        <f t="shared" si="157"/>
        <v>0.21114369501466276</v>
      </c>
      <c r="CL91" s="396"/>
      <c r="CM91"/>
      <c r="CN91"/>
      <c r="CP91"/>
      <c r="CQ91"/>
      <c r="CR91"/>
      <c r="CT91"/>
      <c r="CU91"/>
      <c r="CV91"/>
      <c r="CX91" s="4"/>
      <c r="CY91" s="4"/>
      <c r="CZ91" s="4"/>
      <c r="DA91" s="457"/>
      <c r="DB91" s="4"/>
      <c r="DC91" s="4"/>
      <c r="DE91" s="382"/>
      <c r="DF91" s="385"/>
      <c r="DG91" s="384"/>
      <c r="DH91"/>
      <c r="DI91"/>
      <c r="DJ91"/>
      <c r="DK91"/>
      <c r="DL91"/>
      <c r="DM91"/>
      <c r="DN91"/>
      <c r="DO91"/>
      <c r="DP91"/>
      <c r="DQ91"/>
    </row>
    <row r="92" spans="1:126" hidden="1" outlineLevel="1">
      <c r="A92" s="574" t="s">
        <v>217</v>
      </c>
      <c r="B92"/>
      <c r="C92"/>
      <c r="D92"/>
      <c r="E92"/>
      <c r="F92"/>
      <c r="H92"/>
      <c r="AB92"/>
      <c r="AV92"/>
      <c r="BP92"/>
      <c r="CI92"/>
      <c r="CJ92" s="395"/>
      <c r="CK92" s="406">
        <f t="shared" si="157"/>
        <v>6.4516129032258063E-2</v>
      </c>
      <c r="CL92" s="396"/>
      <c r="CM92"/>
      <c r="CN92"/>
      <c r="CP92"/>
      <c r="CQ92"/>
      <c r="CR92"/>
      <c r="CT92"/>
      <c r="CU92"/>
      <c r="CV92"/>
      <c r="CX92" s="4"/>
      <c r="CY92" s="4"/>
      <c r="CZ92" s="4"/>
      <c r="DA92" s="457"/>
      <c r="DB92" s="4"/>
      <c r="DC92" s="4"/>
      <c r="DE92" s="382"/>
      <c r="DF92" s="385"/>
      <c r="DG92" s="384"/>
      <c r="DH92"/>
      <c r="DI92"/>
      <c r="DJ92"/>
      <c r="DK92"/>
      <c r="DL92"/>
      <c r="DM92"/>
      <c r="DN92"/>
      <c r="DO92"/>
      <c r="DP92"/>
      <c r="DQ92"/>
    </row>
    <row r="93" spans="1:126" hidden="1" outlineLevel="1">
      <c r="A93" s="363" t="s">
        <v>218</v>
      </c>
      <c r="B93"/>
      <c r="C93"/>
      <c r="D93"/>
      <c r="E93"/>
      <c r="F93"/>
      <c r="H93"/>
      <c r="AB93"/>
      <c r="AV93"/>
      <c r="BP93"/>
      <c r="CI93"/>
      <c r="CJ93" s="395"/>
      <c r="CK93" s="406">
        <f t="shared" si="157"/>
        <v>0</v>
      </c>
      <c r="CL93" s="396"/>
      <c r="CM93"/>
      <c r="CN93"/>
      <c r="CP93"/>
      <c r="CQ93"/>
      <c r="CR93"/>
      <c r="CT93"/>
      <c r="CU93"/>
      <c r="CV93"/>
      <c r="CX93" s="4"/>
      <c r="CY93" s="4"/>
      <c r="CZ93" s="4"/>
      <c r="DA93" s="457"/>
      <c r="DB93" s="4"/>
      <c r="DC93" s="4"/>
      <c r="DE93" s="382"/>
      <c r="DF93" s="385"/>
      <c r="DG93" s="384"/>
      <c r="DH93"/>
      <c r="DI93"/>
      <c r="DJ93"/>
      <c r="DK93"/>
      <c r="DL93"/>
      <c r="DM93"/>
      <c r="DN93"/>
      <c r="DO93"/>
      <c r="DP93"/>
      <c r="DQ93"/>
    </row>
    <row r="94" spans="1:126" hidden="1" outlineLevel="1">
      <c r="A94" s="365"/>
      <c r="B94" s="7" t="s">
        <v>273</v>
      </c>
      <c r="C94"/>
      <c r="D94"/>
      <c r="E94"/>
      <c r="F94"/>
      <c r="H94"/>
      <c r="AB94"/>
      <c r="AV94"/>
      <c r="BP94"/>
      <c r="CI94"/>
      <c r="CJ94" s="395"/>
      <c r="CK94" s="406"/>
      <c r="CL94" s="396"/>
      <c r="CM94"/>
      <c r="CN94"/>
      <c r="CP94"/>
      <c r="CQ94"/>
      <c r="CR94"/>
      <c r="CT94"/>
      <c r="CU94"/>
      <c r="CV94"/>
      <c r="CX94" s="4"/>
      <c r="CY94" s="4"/>
      <c r="CZ94" s="4"/>
      <c r="DA94" s="457"/>
      <c r="DB94" s="4"/>
      <c r="DC94" s="4"/>
      <c r="DE94" s="382"/>
      <c r="DF94" s="385"/>
      <c r="DG94" s="384"/>
      <c r="DH94"/>
      <c r="DI94"/>
      <c r="DJ94"/>
      <c r="DK94"/>
      <c r="DL94"/>
      <c r="DM94"/>
      <c r="DN94"/>
      <c r="DO94"/>
      <c r="DP94"/>
      <c r="DQ94"/>
    </row>
    <row r="95" spans="1:126" hidden="1" outlineLevel="1">
      <c r="A95" s="365"/>
      <c r="B95" s="7" t="s">
        <v>76</v>
      </c>
      <c r="C95"/>
      <c r="D95"/>
      <c r="E95"/>
      <c r="F95"/>
      <c r="H95"/>
      <c r="AB95"/>
      <c r="AV95"/>
      <c r="BP95"/>
      <c r="CI95"/>
      <c r="CJ95" s="395"/>
      <c r="CK95" s="406"/>
      <c r="CL95" s="396"/>
      <c r="CM95"/>
      <c r="CN95"/>
      <c r="CP95"/>
      <c r="CQ95"/>
      <c r="CR95"/>
      <c r="CT95"/>
      <c r="CU95"/>
      <c r="CV95"/>
      <c r="CX95" s="4"/>
      <c r="CY95" s="4"/>
      <c r="CZ95" s="4"/>
      <c r="DA95" s="457"/>
      <c r="DB95" s="4"/>
      <c r="DC95" s="4"/>
      <c r="DE95" s="382"/>
      <c r="DF95" s="385"/>
      <c r="DG95" s="384"/>
      <c r="DH95"/>
      <c r="DI95"/>
      <c r="DJ95"/>
      <c r="DK95"/>
      <c r="DL95"/>
      <c r="DM95"/>
      <c r="DN95"/>
      <c r="DO95"/>
      <c r="DP95"/>
      <c r="DQ95"/>
    </row>
    <row r="96" spans="1:126" hidden="1" outlineLevel="1">
      <c r="A96" s="365"/>
      <c r="B96" s="5" t="s">
        <v>271</v>
      </c>
      <c r="F96"/>
      <c r="H96"/>
      <c r="AB96"/>
      <c r="AV96"/>
      <c r="BP96"/>
      <c r="CI96"/>
      <c r="CJ96" s="395"/>
      <c r="CK96" s="406"/>
      <c r="CL96" s="396"/>
      <c r="CM96"/>
      <c r="CN96"/>
      <c r="CP96"/>
      <c r="CQ96"/>
      <c r="CR96"/>
      <c r="CT96"/>
      <c r="CU96"/>
      <c r="CV96"/>
      <c r="CX96" s="4"/>
      <c r="CY96" s="4"/>
      <c r="CZ96" s="4"/>
      <c r="DA96" s="457"/>
      <c r="DB96" s="4"/>
      <c r="DC96" s="4"/>
      <c r="DE96" s="382"/>
      <c r="DF96" s="385"/>
      <c r="DG96" s="384"/>
      <c r="DH96"/>
      <c r="DI96"/>
      <c r="DJ96"/>
      <c r="DK96"/>
      <c r="DL96"/>
      <c r="DM96"/>
      <c r="DN96"/>
      <c r="DO96"/>
      <c r="DP96"/>
      <c r="DQ96"/>
    </row>
    <row r="97" spans="1:146" hidden="1" outlineLevel="1">
      <c r="A97" s="365"/>
      <c r="C97" s="363" t="s">
        <v>219</v>
      </c>
      <c r="D97"/>
      <c r="E97"/>
      <c r="F97"/>
      <c r="H97"/>
      <c r="AB97"/>
      <c r="AV97"/>
      <c r="BP97"/>
      <c r="CI97"/>
      <c r="CJ97" s="395"/>
      <c r="CK97" s="406">
        <f>CK118/$CK$120</f>
        <v>0.92277614858260015</v>
      </c>
      <c r="CL97" s="396"/>
      <c r="CM97"/>
      <c r="CN97"/>
      <c r="CP97"/>
      <c r="CQ97"/>
      <c r="CR97"/>
      <c r="CT97"/>
      <c r="CU97"/>
      <c r="CV97"/>
      <c r="CX97" s="4"/>
      <c r="CY97" s="4"/>
      <c r="CZ97" s="4"/>
      <c r="DA97" s="457"/>
      <c r="DB97" s="4"/>
      <c r="DC97" s="4"/>
      <c r="DE97" s="382"/>
      <c r="DF97" s="385"/>
      <c r="DG97" s="384"/>
      <c r="DH97"/>
      <c r="DI97"/>
      <c r="DJ97"/>
      <c r="DK97"/>
      <c r="DL97"/>
      <c r="DM97"/>
      <c r="DN97"/>
      <c r="DO97"/>
      <c r="DP97"/>
      <c r="DQ97"/>
    </row>
    <row r="98" spans="1:146" hidden="1" outlineLevel="1">
      <c r="A98" s="365"/>
      <c r="C98" s="575" t="s">
        <v>220</v>
      </c>
      <c r="D98"/>
      <c r="E98"/>
      <c r="F98"/>
      <c r="H98"/>
      <c r="AB98"/>
      <c r="AV98"/>
      <c r="BP98"/>
      <c r="CI98"/>
      <c r="CJ98" s="395"/>
      <c r="CK98" s="406">
        <f>CK119/$CK$120</f>
        <v>7.7223851417399805E-2</v>
      </c>
      <c r="CL98" s="396"/>
      <c r="CM98"/>
      <c r="CN98"/>
      <c r="CP98"/>
      <c r="CQ98"/>
      <c r="CR98"/>
      <c r="CT98"/>
      <c r="CU98"/>
      <c r="CV98"/>
      <c r="CX98" s="4"/>
      <c r="CY98" s="4"/>
      <c r="CZ98" s="4"/>
      <c r="DA98" s="457"/>
      <c r="DB98" s="4"/>
      <c r="DC98" s="4"/>
      <c r="DE98" s="382"/>
      <c r="DF98" s="385"/>
      <c r="DG98" s="384"/>
      <c r="DH98"/>
      <c r="DI98"/>
      <c r="DJ98"/>
      <c r="DK98"/>
      <c r="DL98"/>
      <c r="DM98"/>
      <c r="DN98"/>
      <c r="DO98"/>
      <c r="DP98"/>
      <c r="DQ98"/>
    </row>
    <row r="99" spans="1:146" hidden="1" outlineLevel="1">
      <c r="A99" s="365"/>
      <c r="C99"/>
      <c r="D99" s="575" t="s">
        <v>221</v>
      </c>
      <c r="E99"/>
      <c r="F99"/>
      <c r="H99"/>
      <c r="AB99"/>
      <c r="AV99"/>
      <c r="BP99"/>
      <c r="CI99"/>
      <c r="CJ99" s="395"/>
      <c r="CK99" s="406">
        <f>CK120/$CK$120</f>
        <v>1</v>
      </c>
      <c r="CL99" s="396"/>
      <c r="CM99"/>
      <c r="CN99"/>
      <c r="CP99"/>
      <c r="CQ99"/>
      <c r="CR99"/>
      <c r="CT99"/>
      <c r="CU99"/>
      <c r="CV99"/>
      <c r="CX99" s="4"/>
      <c r="CY99" s="4"/>
      <c r="CZ99" s="4"/>
      <c r="DA99" s="457"/>
      <c r="DB99" s="4"/>
      <c r="DC99" s="4"/>
      <c r="DE99" s="382"/>
      <c r="DF99" s="385"/>
      <c r="DG99" s="384"/>
      <c r="DH99"/>
      <c r="DI99"/>
      <c r="DJ99"/>
      <c r="DK99"/>
      <c r="DL99"/>
      <c r="DM99"/>
      <c r="DN99"/>
      <c r="DO99"/>
      <c r="DP99"/>
      <c r="DQ99"/>
    </row>
    <row r="100" spans="1:146" hidden="1" outlineLevel="1">
      <c r="A100"/>
      <c r="B100"/>
      <c r="C100"/>
      <c r="D100"/>
      <c r="E100"/>
      <c r="F100"/>
      <c r="H100"/>
      <c r="AB100"/>
      <c r="AV100"/>
      <c r="BP100"/>
      <c r="CI100"/>
      <c r="CJ100" s="395"/>
      <c r="CK100" s="414"/>
      <c r="CL100" s="396"/>
      <c r="CM100"/>
      <c r="CN100"/>
      <c r="CP100"/>
      <c r="CQ100"/>
      <c r="CR100"/>
      <c r="CT100"/>
      <c r="CU100"/>
      <c r="CV100"/>
      <c r="CX100" s="4"/>
      <c r="CY100" s="4"/>
      <c r="CZ100" s="4"/>
      <c r="DA100" s="4"/>
      <c r="DB100" s="4"/>
      <c r="DC100" s="4"/>
      <c r="DE100" s="382"/>
      <c r="DF100" s="385"/>
      <c r="DG100" s="384"/>
      <c r="DH100"/>
      <c r="DI100"/>
      <c r="DJ100"/>
      <c r="DK100"/>
      <c r="DL100"/>
      <c r="DM100"/>
      <c r="DN100"/>
      <c r="DO100"/>
      <c r="DP100"/>
      <c r="DQ100"/>
    </row>
    <row r="101" spans="1:146" hidden="1" outlineLevel="1">
      <c r="A101" s="5" t="s">
        <v>231</v>
      </c>
      <c r="B101"/>
      <c r="C101"/>
      <c r="D101"/>
      <c r="E101"/>
      <c r="F101"/>
      <c r="H101"/>
      <c r="AB101"/>
      <c r="AV101"/>
      <c r="BP101"/>
      <c r="CI101"/>
      <c r="CJ101" s="395"/>
      <c r="CK101" s="414"/>
      <c r="CL101" s="396"/>
      <c r="CM101"/>
      <c r="CN101"/>
      <c r="CP101"/>
      <c r="CQ101"/>
      <c r="CR101"/>
      <c r="CT101"/>
      <c r="CU101"/>
      <c r="CV101"/>
      <c r="CX101" s="4"/>
      <c r="CY101" s="4"/>
      <c r="CZ101" s="4"/>
      <c r="DA101" s="4"/>
      <c r="DB101" s="4"/>
      <c r="DC101" s="4"/>
      <c r="DE101" s="382"/>
      <c r="DF101" s="385"/>
      <c r="DG101" s="384"/>
      <c r="DH101"/>
      <c r="DI101"/>
      <c r="DJ101"/>
      <c r="DK101"/>
      <c r="DL101"/>
      <c r="DM101"/>
      <c r="DN101"/>
      <c r="DO101"/>
      <c r="DP101"/>
      <c r="DQ101"/>
    </row>
    <row r="102" spans="1:146" hidden="1" outlineLevel="1">
      <c r="A102" s="363" t="s">
        <v>215</v>
      </c>
      <c r="B102"/>
      <c r="C102"/>
      <c r="D102"/>
      <c r="E102"/>
      <c r="F102"/>
      <c r="H102"/>
      <c r="AB102"/>
      <c r="AV102"/>
      <c r="BP102"/>
      <c r="BQ102" s="370"/>
      <c r="BU102" s="370"/>
      <c r="BY102" s="370"/>
      <c r="CC102" s="370"/>
      <c r="CG102" s="370"/>
      <c r="CI102"/>
      <c r="CJ102" s="395"/>
      <c r="CK102" s="638"/>
      <c r="CL102" s="396"/>
      <c r="CM102"/>
      <c r="CN102"/>
      <c r="CO102" s="370"/>
      <c r="CP102"/>
      <c r="CQ102"/>
      <c r="CR102"/>
      <c r="CS102" s="370"/>
      <c r="CT102"/>
      <c r="CU102"/>
      <c r="CV102"/>
      <c r="CW102" s="370"/>
      <c r="CX102" s="4"/>
      <c r="CY102" s="4"/>
      <c r="CZ102" s="4"/>
      <c r="DA102" s="602"/>
      <c r="DB102" s="4"/>
      <c r="DC102" s="4"/>
      <c r="DE102" s="382"/>
      <c r="DF102" s="431"/>
      <c r="DG102" s="384"/>
      <c r="DH102"/>
      <c r="DI102"/>
      <c r="DJ102"/>
      <c r="DK102"/>
      <c r="DL102"/>
      <c r="DM102"/>
      <c r="DN102"/>
      <c r="DO102"/>
      <c r="DP102"/>
      <c r="DQ102"/>
      <c r="DV102" s="372"/>
      <c r="EP102" s="372"/>
    </row>
    <row r="103" spans="1:146" hidden="1" outlineLevel="1">
      <c r="A103" s="365"/>
      <c r="B103" s="7" t="s">
        <v>263</v>
      </c>
      <c r="C103"/>
      <c r="D103"/>
      <c r="E103"/>
      <c r="F103"/>
      <c r="H103"/>
      <c r="AB103"/>
      <c r="AV103"/>
      <c r="BP103"/>
      <c r="BQ103" s="370"/>
      <c r="BU103" s="370"/>
      <c r="BY103" s="370"/>
      <c r="CC103" s="370"/>
      <c r="CG103" s="370"/>
      <c r="CI103"/>
      <c r="CJ103" s="395"/>
      <c r="CK103" s="430">
        <f t="shared" ref="CK103:CK114" ca="1" si="158">CK12-BQ12</f>
        <v>492.06915506068435</v>
      </c>
      <c r="CL103" s="396"/>
      <c r="CM103"/>
      <c r="CN103"/>
      <c r="CO103" s="370"/>
      <c r="CP103"/>
      <c r="CQ103"/>
      <c r="CR103"/>
      <c r="CS103" s="370"/>
      <c r="CT103"/>
      <c r="CU103"/>
      <c r="CV103"/>
      <c r="CW103" s="370"/>
      <c r="CX103" s="4"/>
      <c r="CY103" s="4"/>
      <c r="CZ103" s="4"/>
      <c r="DA103" s="602"/>
      <c r="DB103" s="4"/>
      <c r="DC103" s="4"/>
      <c r="DE103" s="382"/>
      <c r="DF103" s="653">
        <f t="shared" ref="DF103:DF114" ca="1" si="159">CK82*$DF$120</f>
        <v>0</v>
      </c>
      <c r="DG103" s="384"/>
      <c r="DH103"/>
      <c r="DI103"/>
      <c r="DJ103"/>
      <c r="DK103"/>
      <c r="DL103"/>
      <c r="DM103"/>
      <c r="DN103"/>
      <c r="DO103"/>
      <c r="DP103"/>
      <c r="DQ103"/>
      <c r="DV103" s="372"/>
      <c r="EP103" s="372"/>
    </row>
    <row r="104" spans="1:146" hidden="1" outlineLevel="1">
      <c r="A104" s="365"/>
      <c r="B104" s="7" t="s">
        <v>264</v>
      </c>
      <c r="C104"/>
      <c r="D104"/>
      <c r="E104"/>
      <c r="F104"/>
      <c r="H104"/>
      <c r="AB104"/>
      <c r="AV104"/>
      <c r="BP104"/>
      <c r="BQ104" s="370"/>
      <c r="BU104" s="370"/>
      <c r="BY104" s="370"/>
      <c r="CC104" s="370"/>
      <c r="CG104" s="370"/>
      <c r="CI104"/>
      <c r="CJ104" s="395"/>
      <c r="CK104" s="430">
        <f t="shared" ca="1" si="158"/>
        <v>16.124373195876387</v>
      </c>
      <c r="CL104" s="396"/>
      <c r="CM104"/>
      <c r="CN104"/>
      <c r="CO104" s="370"/>
      <c r="CP104"/>
      <c r="CQ104"/>
      <c r="CR104"/>
      <c r="CS104" s="370"/>
      <c r="CT104"/>
      <c r="CU104"/>
      <c r="CV104"/>
      <c r="CW104" s="370"/>
      <c r="CX104" s="4"/>
      <c r="CY104" s="4"/>
      <c r="CZ104" s="4"/>
      <c r="DA104" s="602"/>
      <c r="DB104" s="4"/>
      <c r="DC104" s="4"/>
      <c r="DE104" s="382"/>
      <c r="DF104" s="653">
        <f t="shared" ca="1" si="159"/>
        <v>0</v>
      </c>
      <c r="DG104" s="384"/>
      <c r="DH104"/>
      <c r="DI104"/>
      <c r="DJ104"/>
      <c r="DK104"/>
      <c r="DL104"/>
      <c r="DM104"/>
      <c r="DN104"/>
      <c r="DO104"/>
      <c r="DP104"/>
      <c r="DQ104"/>
      <c r="DV104" s="372"/>
      <c r="EP104" s="372"/>
    </row>
    <row r="105" spans="1:146" hidden="1" outlineLevel="1">
      <c r="A105" s="365"/>
      <c r="B105" s="7" t="s">
        <v>268</v>
      </c>
      <c r="C105"/>
      <c r="D105"/>
      <c r="E105"/>
      <c r="F105"/>
      <c r="H105"/>
      <c r="AB105"/>
      <c r="AV105"/>
      <c r="BP105"/>
      <c r="BQ105" s="370"/>
      <c r="BU105" s="370"/>
      <c r="BY105" s="370"/>
      <c r="CC105" s="370"/>
      <c r="CG105" s="370"/>
      <c r="CI105"/>
      <c r="CJ105" s="395"/>
      <c r="CK105" s="430">
        <f t="shared" ca="1" si="158"/>
        <v>26.588973665651565</v>
      </c>
      <c r="CL105" s="396"/>
      <c r="CM105"/>
      <c r="CN105"/>
      <c r="CO105" s="370"/>
      <c r="CP105"/>
      <c r="CQ105"/>
      <c r="CR105"/>
      <c r="CS105" s="370"/>
      <c r="CT105"/>
      <c r="CU105"/>
      <c r="CV105"/>
      <c r="CW105" s="370"/>
      <c r="CX105" s="4"/>
      <c r="CY105" s="4"/>
      <c r="CZ105" s="4"/>
      <c r="DA105" s="602"/>
      <c r="DB105" s="4"/>
      <c r="DC105" s="4"/>
      <c r="DE105" s="382"/>
      <c r="DF105" s="653">
        <f t="shared" ca="1" si="159"/>
        <v>0</v>
      </c>
      <c r="DG105" s="384"/>
      <c r="DH105"/>
      <c r="DI105"/>
      <c r="DJ105"/>
      <c r="DK105"/>
      <c r="DL105"/>
      <c r="DM105"/>
      <c r="DN105"/>
      <c r="DO105"/>
      <c r="DP105"/>
      <c r="DQ105"/>
      <c r="DV105" s="372"/>
      <c r="EP105" s="372"/>
    </row>
    <row r="106" spans="1:146" hidden="1" outlineLevel="1">
      <c r="A106" s="365"/>
      <c r="B106" s="7" t="s">
        <v>267</v>
      </c>
      <c r="C106"/>
      <c r="D106"/>
      <c r="E106"/>
      <c r="F106"/>
      <c r="H106"/>
      <c r="AB106"/>
      <c r="AV106"/>
      <c r="BP106"/>
      <c r="BQ106" s="370"/>
      <c r="BU106" s="370"/>
      <c r="BY106" s="370"/>
      <c r="CC106" s="370"/>
      <c r="CG106" s="370"/>
      <c r="CI106"/>
      <c r="CJ106" s="395"/>
      <c r="CK106" s="430">
        <f t="shared" ca="1" si="158"/>
        <v>0.97180878950757688</v>
      </c>
      <c r="CL106" s="396"/>
      <c r="CM106"/>
      <c r="CN106"/>
      <c r="CO106" s="370"/>
      <c r="CP106"/>
      <c r="CQ106"/>
      <c r="CR106"/>
      <c r="CS106" s="370"/>
      <c r="CT106"/>
      <c r="CU106"/>
      <c r="CV106"/>
      <c r="CW106" s="370"/>
      <c r="CX106" s="4"/>
      <c r="CY106" s="4"/>
      <c r="CZ106" s="4"/>
      <c r="DA106" s="602"/>
      <c r="DB106" s="4"/>
      <c r="DC106" s="4"/>
      <c r="DE106" s="382"/>
      <c r="DF106" s="653">
        <f t="shared" ca="1" si="159"/>
        <v>0</v>
      </c>
      <c r="DG106" s="384"/>
      <c r="DH106"/>
      <c r="DI106"/>
      <c r="DJ106"/>
      <c r="DK106"/>
      <c r="DL106"/>
      <c r="DM106"/>
      <c r="DN106"/>
      <c r="DO106"/>
      <c r="DP106"/>
      <c r="DQ106"/>
      <c r="DV106" s="372"/>
      <c r="EP106" s="372"/>
    </row>
    <row r="107" spans="1:146" hidden="1" outlineLevel="1">
      <c r="A107" s="365"/>
      <c r="B107" s="7" t="s">
        <v>76</v>
      </c>
      <c r="C107"/>
      <c r="D107"/>
      <c r="E107"/>
      <c r="F107"/>
      <c r="H107"/>
      <c r="AB107"/>
      <c r="AV107"/>
      <c r="BP107"/>
      <c r="BQ107" s="370"/>
      <c r="BU107" s="370"/>
      <c r="BY107" s="370"/>
      <c r="CC107" s="370"/>
      <c r="CG107" s="370"/>
      <c r="CI107"/>
      <c r="CJ107" s="395"/>
      <c r="CK107" s="588">
        <f t="shared" ca="1" si="158"/>
        <v>126.24568928827921</v>
      </c>
      <c r="CL107" s="396"/>
      <c r="CM107"/>
      <c r="CN107"/>
      <c r="CO107" s="370"/>
      <c r="CP107"/>
      <c r="CQ107"/>
      <c r="CR107"/>
      <c r="CS107" s="370"/>
      <c r="CT107"/>
      <c r="CU107"/>
      <c r="CV107"/>
      <c r="CW107" s="370"/>
      <c r="CX107" s="4"/>
      <c r="CY107" s="4"/>
      <c r="CZ107" s="4"/>
      <c r="DA107" s="602"/>
      <c r="DB107" s="4"/>
      <c r="DC107" s="4"/>
      <c r="DE107" s="382"/>
      <c r="DF107" s="654">
        <f t="shared" ca="1" si="159"/>
        <v>0</v>
      </c>
      <c r="DG107" s="384"/>
      <c r="DH107"/>
      <c r="DI107"/>
      <c r="DJ107"/>
      <c r="DK107"/>
      <c r="DL107"/>
      <c r="DM107"/>
      <c r="DN107"/>
      <c r="DO107"/>
      <c r="DP107"/>
      <c r="DQ107"/>
      <c r="DV107" s="372"/>
      <c r="EP107" s="372"/>
    </row>
    <row r="108" spans="1:146" hidden="1" outlineLevel="1">
      <c r="B108" s="5" t="s">
        <v>269</v>
      </c>
      <c r="F108"/>
      <c r="H108"/>
      <c r="AB108"/>
      <c r="AV108"/>
      <c r="BP108"/>
      <c r="BQ108" s="370"/>
      <c r="BU108" s="370"/>
      <c r="BY108" s="370"/>
      <c r="CC108" s="370"/>
      <c r="CG108" s="370"/>
      <c r="CI108"/>
      <c r="CJ108" s="395"/>
      <c r="CK108" s="430">
        <f t="shared" si="158"/>
        <v>662</v>
      </c>
      <c r="CL108" s="396"/>
      <c r="CM108"/>
      <c r="CN108"/>
      <c r="CO108" s="370"/>
      <c r="CP108"/>
      <c r="CQ108"/>
      <c r="CR108"/>
      <c r="CS108" s="370"/>
      <c r="CT108"/>
      <c r="CU108"/>
      <c r="CV108"/>
      <c r="CW108" s="370"/>
      <c r="CX108" s="4"/>
      <c r="CY108" s="4"/>
      <c r="CZ108" s="4"/>
      <c r="DA108" s="602"/>
      <c r="DB108" s="4"/>
      <c r="DC108" s="4"/>
      <c r="DE108" s="382"/>
      <c r="DF108" s="653">
        <f t="shared" si="159"/>
        <v>0</v>
      </c>
      <c r="DG108" s="384"/>
      <c r="DH108"/>
      <c r="DI108"/>
      <c r="DJ108"/>
      <c r="DK108"/>
      <c r="DL108"/>
      <c r="DM108"/>
      <c r="DN108"/>
      <c r="DO108"/>
      <c r="DP108"/>
      <c r="DQ108"/>
      <c r="DV108" s="372"/>
      <c r="EP108" s="372"/>
    </row>
    <row r="109" spans="1:146" hidden="1" outlineLevel="1">
      <c r="A109" s="363" t="s">
        <v>216</v>
      </c>
      <c r="B109"/>
      <c r="C109"/>
      <c r="D109"/>
      <c r="E109"/>
      <c r="F109"/>
      <c r="H109"/>
      <c r="AB109"/>
      <c r="AV109"/>
      <c r="BP109"/>
      <c r="BQ109" s="370"/>
      <c r="BU109" s="370"/>
      <c r="BY109" s="370"/>
      <c r="CC109" s="370"/>
      <c r="CG109" s="370"/>
      <c r="CI109"/>
      <c r="CJ109" s="395"/>
      <c r="CK109" s="430">
        <f t="shared" si="158"/>
        <v>0</v>
      </c>
      <c r="CL109" s="396"/>
      <c r="CM109"/>
      <c r="CN109"/>
      <c r="CO109" s="370"/>
      <c r="CP109"/>
      <c r="CQ109"/>
      <c r="CR109"/>
      <c r="CS109" s="370"/>
      <c r="CT109"/>
      <c r="CU109"/>
      <c r="CV109"/>
      <c r="CW109" s="370"/>
      <c r="CX109" s="4"/>
      <c r="CY109" s="4"/>
      <c r="CZ109" s="4"/>
      <c r="DA109" s="602"/>
      <c r="DB109" s="4"/>
      <c r="DC109" s="4"/>
      <c r="DE109" s="382"/>
      <c r="DF109" s="653">
        <f t="shared" si="159"/>
        <v>0</v>
      </c>
      <c r="DG109" s="384"/>
      <c r="DH109"/>
      <c r="DI109"/>
      <c r="DJ109"/>
      <c r="DK109"/>
      <c r="DL109"/>
      <c r="DM109"/>
      <c r="DN109"/>
      <c r="DO109"/>
      <c r="DP109"/>
      <c r="DQ109"/>
      <c r="DV109" s="372"/>
      <c r="EP109" s="372"/>
    </row>
    <row r="110" spans="1:146" hidden="1" outlineLevel="1">
      <c r="A110" s="365"/>
      <c r="B110" s="7" t="s">
        <v>265</v>
      </c>
      <c r="C110"/>
      <c r="D110"/>
      <c r="E110"/>
      <c r="F110"/>
      <c r="H110"/>
      <c r="AB110"/>
      <c r="AV110"/>
      <c r="BP110"/>
      <c r="BQ110" s="370"/>
      <c r="BU110" s="370"/>
      <c r="BY110" s="370"/>
      <c r="CC110" s="370"/>
      <c r="CG110" s="370"/>
      <c r="CI110"/>
      <c r="CJ110" s="395"/>
      <c r="CK110" s="430">
        <f t="shared" ca="1" si="158"/>
        <v>34.571256015443851</v>
      </c>
      <c r="CL110" s="396"/>
      <c r="CM110"/>
      <c r="CN110"/>
      <c r="CO110" s="370"/>
      <c r="CP110"/>
      <c r="CQ110"/>
      <c r="CR110"/>
      <c r="CS110" s="370"/>
      <c r="CT110"/>
      <c r="CU110"/>
      <c r="CV110"/>
      <c r="CW110" s="370"/>
      <c r="CX110" s="4"/>
      <c r="CY110" s="4"/>
      <c r="CZ110" s="4"/>
      <c r="DA110" s="602"/>
      <c r="DB110" s="4"/>
      <c r="DC110" s="4"/>
      <c r="DE110" s="382"/>
      <c r="DF110" s="653">
        <f t="shared" ca="1" si="159"/>
        <v>0</v>
      </c>
      <c r="DG110" s="384"/>
      <c r="DH110"/>
      <c r="DI110"/>
      <c r="DJ110"/>
      <c r="DK110"/>
      <c r="DL110"/>
      <c r="DM110"/>
      <c r="DN110"/>
      <c r="DO110"/>
      <c r="DP110"/>
      <c r="DQ110"/>
      <c r="DV110" s="372"/>
      <c r="EP110" s="372"/>
    </row>
    <row r="111" spans="1:146" hidden="1" outlineLevel="1">
      <c r="A111" s="365"/>
      <c r="B111" s="7" t="s">
        <v>76</v>
      </c>
      <c r="C111"/>
      <c r="D111"/>
      <c r="E111"/>
      <c r="F111"/>
      <c r="H111"/>
      <c r="AB111"/>
      <c r="AV111"/>
      <c r="BP111"/>
      <c r="BQ111" s="370"/>
      <c r="BU111" s="370"/>
      <c r="BY111" s="370"/>
      <c r="CC111" s="370"/>
      <c r="CG111" s="370"/>
      <c r="CI111"/>
      <c r="CJ111" s="395"/>
      <c r="CK111" s="588">
        <f t="shared" ca="1" si="158"/>
        <v>181.42874398455615</v>
      </c>
      <c r="CL111" s="396"/>
      <c r="CM111"/>
      <c r="CN111"/>
      <c r="CO111" s="370"/>
      <c r="CP111"/>
      <c r="CQ111"/>
      <c r="CR111"/>
      <c r="CS111" s="370"/>
      <c r="CT111"/>
      <c r="CU111"/>
      <c r="CV111"/>
      <c r="CW111" s="370"/>
      <c r="CX111" s="4"/>
      <c r="CY111" s="4"/>
      <c r="CZ111" s="4"/>
      <c r="DA111" s="602"/>
      <c r="DB111" s="4"/>
      <c r="DC111" s="4"/>
      <c r="DE111" s="382"/>
      <c r="DF111" s="654">
        <f t="shared" ca="1" si="159"/>
        <v>0</v>
      </c>
      <c r="DG111" s="384"/>
      <c r="DH111"/>
      <c r="DI111"/>
      <c r="DJ111"/>
      <c r="DK111"/>
      <c r="DL111"/>
      <c r="DM111"/>
      <c r="DN111"/>
      <c r="DO111"/>
      <c r="DP111"/>
      <c r="DQ111"/>
      <c r="DV111" s="372"/>
      <c r="EP111" s="372"/>
    </row>
    <row r="112" spans="1:146" hidden="1" outlineLevel="1">
      <c r="B112" s="5" t="s">
        <v>270</v>
      </c>
      <c r="F112"/>
      <c r="H112"/>
      <c r="AB112"/>
      <c r="AV112"/>
      <c r="BP112"/>
      <c r="BQ112" s="370"/>
      <c r="BU112" s="370"/>
      <c r="BY112" s="370"/>
      <c r="CC112" s="370"/>
      <c r="CG112" s="370"/>
      <c r="CI112"/>
      <c r="CJ112" s="395"/>
      <c r="CK112" s="589">
        <f t="shared" si="158"/>
        <v>216</v>
      </c>
      <c r="CL112" s="396"/>
      <c r="CM112"/>
      <c r="CN112"/>
      <c r="CO112" s="370"/>
      <c r="CP112"/>
      <c r="CQ112"/>
      <c r="CR112"/>
      <c r="CS112" s="370"/>
      <c r="CT112"/>
      <c r="CU112"/>
      <c r="CV112"/>
      <c r="CW112" s="370"/>
      <c r="CX112" s="4"/>
      <c r="CY112" s="4"/>
      <c r="CZ112" s="4"/>
      <c r="DA112" s="602"/>
      <c r="DB112" s="4"/>
      <c r="DC112" s="4"/>
      <c r="DE112" s="382"/>
      <c r="DF112" s="655">
        <f t="shared" si="159"/>
        <v>0</v>
      </c>
      <c r="DG112" s="384"/>
      <c r="DH112"/>
      <c r="DI112"/>
      <c r="DJ112"/>
      <c r="DK112"/>
      <c r="DL112"/>
      <c r="DM112"/>
      <c r="DN112"/>
      <c r="DO112"/>
      <c r="DP112"/>
      <c r="DQ112"/>
      <c r="DV112" s="372"/>
      <c r="EP112" s="372"/>
    </row>
    <row r="113" spans="1:307" hidden="1" outlineLevel="1">
      <c r="A113" s="574" t="s">
        <v>217</v>
      </c>
      <c r="B113"/>
      <c r="C113"/>
      <c r="D113"/>
      <c r="E113"/>
      <c r="F113"/>
      <c r="H113"/>
      <c r="AB113"/>
      <c r="AV113"/>
      <c r="BP113"/>
      <c r="BQ113" s="370"/>
      <c r="BU113" s="370"/>
      <c r="BY113" s="370"/>
      <c r="CC113" s="370"/>
      <c r="CG113" s="370"/>
      <c r="CI113"/>
      <c r="CJ113" s="395"/>
      <c r="CK113" s="430">
        <f t="shared" si="158"/>
        <v>66</v>
      </c>
      <c r="CL113" s="396"/>
      <c r="CM113"/>
      <c r="CN113"/>
      <c r="CO113" s="370"/>
      <c r="CP113"/>
      <c r="CQ113"/>
      <c r="CR113"/>
      <c r="CS113" s="370"/>
      <c r="CT113"/>
      <c r="CU113"/>
      <c r="CV113"/>
      <c r="CW113" s="370"/>
      <c r="CX113" s="4"/>
      <c r="CY113" s="4"/>
      <c r="CZ113" s="4"/>
      <c r="DA113" s="602"/>
      <c r="DB113" s="4"/>
      <c r="DC113" s="4"/>
      <c r="DE113" s="382"/>
      <c r="DF113" s="653">
        <f t="shared" si="159"/>
        <v>0</v>
      </c>
      <c r="DG113" s="384"/>
      <c r="DH113"/>
      <c r="DI113"/>
      <c r="DJ113"/>
      <c r="DK113"/>
      <c r="DL113"/>
      <c r="DM113"/>
      <c r="DN113"/>
      <c r="DO113"/>
      <c r="DP113"/>
      <c r="DQ113"/>
      <c r="DV113" s="372"/>
      <c r="EP113" s="372"/>
    </row>
    <row r="114" spans="1:307" hidden="1" outlineLevel="1">
      <c r="A114" s="363" t="s">
        <v>218</v>
      </c>
      <c r="B114"/>
      <c r="C114"/>
      <c r="D114"/>
      <c r="E114"/>
      <c r="F114"/>
      <c r="H114"/>
      <c r="AB114"/>
      <c r="AV114"/>
      <c r="BP114"/>
      <c r="BQ114" s="370"/>
      <c r="BU114" s="370"/>
      <c r="BY114" s="370"/>
      <c r="CC114" s="370"/>
      <c r="CG114" s="370"/>
      <c r="CI114"/>
      <c r="CJ114" s="395"/>
      <c r="CK114" s="430">
        <f t="shared" si="158"/>
        <v>0</v>
      </c>
      <c r="CL114" s="396"/>
      <c r="CM114"/>
      <c r="CN114"/>
      <c r="CO114" s="370"/>
      <c r="CP114"/>
      <c r="CQ114"/>
      <c r="CR114"/>
      <c r="CS114" s="370"/>
      <c r="CT114"/>
      <c r="CU114"/>
      <c r="CV114"/>
      <c r="CW114" s="370"/>
      <c r="CX114" s="4"/>
      <c r="CY114" s="4"/>
      <c r="CZ114" s="4"/>
      <c r="DA114" s="602"/>
      <c r="DB114" s="4"/>
      <c r="DC114" s="4"/>
      <c r="DE114" s="382"/>
      <c r="DF114" s="653">
        <f t="shared" si="159"/>
        <v>0</v>
      </c>
      <c r="DG114" s="384"/>
      <c r="DH114"/>
      <c r="DI114"/>
      <c r="DJ114"/>
      <c r="DK114"/>
      <c r="DL114"/>
      <c r="DM114"/>
      <c r="DN114"/>
      <c r="DO114"/>
      <c r="DP114"/>
      <c r="DQ114"/>
      <c r="DV114" s="372"/>
      <c r="EP114" s="372"/>
    </row>
    <row r="115" spans="1:307" hidden="1" outlineLevel="1">
      <c r="A115" s="365"/>
      <c r="B115" s="7" t="s">
        <v>273</v>
      </c>
      <c r="C115"/>
      <c r="D115"/>
      <c r="E115"/>
      <c r="F115"/>
      <c r="H115"/>
      <c r="AB115"/>
      <c r="AV115"/>
      <c r="BP115"/>
      <c r="BQ115" s="370"/>
      <c r="BU115" s="370"/>
      <c r="BY115" s="370"/>
      <c r="CC115" s="370"/>
      <c r="CG115" s="370"/>
      <c r="CI115"/>
      <c r="CJ115" s="395"/>
      <c r="CK115" s="638"/>
      <c r="CL115" s="396"/>
      <c r="CM115"/>
      <c r="CN115"/>
      <c r="CO115" s="370"/>
      <c r="CP115"/>
      <c r="CQ115"/>
      <c r="CR115"/>
      <c r="CS115" s="370"/>
      <c r="CT115"/>
      <c r="CU115"/>
      <c r="CV115"/>
      <c r="CW115" s="370"/>
      <c r="CX115" s="4"/>
      <c r="CY115" s="4"/>
      <c r="CZ115" s="4"/>
      <c r="DA115" s="602"/>
      <c r="DB115" s="4"/>
      <c r="DC115" s="4"/>
      <c r="DE115" s="382"/>
      <c r="DF115" s="656"/>
      <c r="DG115" s="384"/>
      <c r="DH115"/>
      <c r="DI115"/>
      <c r="DJ115"/>
      <c r="DK115"/>
      <c r="DL115"/>
      <c r="DM115"/>
      <c r="DN115"/>
      <c r="DO115"/>
      <c r="DP115"/>
      <c r="DQ115"/>
      <c r="DV115" s="372"/>
      <c r="EP115" s="372"/>
    </row>
    <row r="116" spans="1:307" hidden="1" outlineLevel="1">
      <c r="A116" s="365"/>
      <c r="B116" s="7" t="s">
        <v>76</v>
      </c>
      <c r="C116"/>
      <c r="D116"/>
      <c r="E116"/>
      <c r="F116"/>
      <c r="H116"/>
      <c r="AB116"/>
      <c r="AV116"/>
      <c r="BP116"/>
      <c r="BQ116" s="370"/>
      <c r="BU116" s="370"/>
      <c r="BY116" s="370"/>
      <c r="CC116" s="370"/>
      <c r="CG116" s="370"/>
      <c r="CI116"/>
      <c r="CJ116" s="395"/>
      <c r="CK116" s="430"/>
      <c r="CL116" s="396"/>
      <c r="CM116"/>
      <c r="CN116"/>
      <c r="CO116" s="370"/>
      <c r="CP116"/>
      <c r="CQ116"/>
      <c r="CR116"/>
      <c r="CS116" s="370"/>
      <c r="CT116"/>
      <c r="CU116"/>
      <c r="CV116"/>
      <c r="CW116" s="370"/>
      <c r="CX116" s="4"/>
      <c r="CY116" s="4"/>
      <c r="CZ116" s="4"/>
      <c r="DA116" s="602"/>
      <c r="DB116" s="4"/>
      <c r="DC116" s="4"/>
      <c r="DE116" s="382"/>
      <c r="DF116" s="653"/>
      <c r="DG116" s="384"/>
      <c r="DH116"/>
      <c r="DI116"/>
      <c r="DJ116"/>
      <c r="DK116"/>
      <c r="DL116"/>
      <c r="DM116"/>
      <c r="DN116"/>
      <c r="DO116"/>
      <c r="DP116"/>
      <c r="DQ116"/>
      <c r="DV116" s="372"/>
      <c r="EP116" s="372"/>
    </row>
    <row r="117" spans="1:307" hidden="1" outlineLevel="1">
      <c r="A117" s="365"/>
      <c r="B117" s="5" t="s">
        <v>271</v>
      </c>
      <c r="F117"/>
      <c r="H117"/>
      <c r="AB117"/>
      <c r="AV117"/>
      <c r="BP117"/>
      <c r="BQ117" s="370"/>
      <c r="BU117" s="370"/>
      <c r="BY117" s="370"/>
      <c r="CC117" s="370"/>
      <c r="CG117" s="370"/>
      <c r="CI117"/>
      <c r="CJ117" s="395"/>
      <c r="CK117" s="587" t="s">
        <v>275</v>
      </c>
      <c r="CL117" s="396"/>
      <c r="CM117"/>
      <c r="CN117"/>
      <c r="CO117" s="370"/>
      <c r="CP117"/>
      <c r="CQ117"/>
      <c r="CR117"/>
      <c r="CS117" s="370"/>
      <c r="CT117"/>
      <c r="CU117"/>
      <c r="CV117"/>
      <c r="CW117" s="370"/>
      <c r="CX117" s="4"/>
      <c r="CY117" s="4"/>
      <c r="CZ117" s="4"/>
      <c r="DA117" s="602"/>
      <c r="DB117" s="4"/>
      <c r="DC117" s="4"/>
      <c r="DE117" s="382"/>
      <c r="DF117" s="657" t="str">
        <f>CK117</f>
        <v>don’t expect any change here</v>
      </c>
      <c r="DG117" s="384"/>
      <c r="DH117"/>
      <c r="DI117"/>
      <c r="DJ117"/>
      <c r="DK117"/>
      <c r="DL117"/>
      <c r="DM117"/>
      <c r="DN117"/>
      <c r="DO117"/>
      <c r="DP117"/>
      <c r="DQ117"/>
      <c r="DV117" s="372"/>
      <c r="EP117" s="372"/>
    </row>
    <row r="118" spans="1:307" hidden="1" outlineLevel="1">
      <c r="A118" s="365"/>
      <c r="C118" s="363" t="s">
        <v>219</v>
      </c>
      <c r="D118"/>
      <c r="E118"/>
      <c r="F118"/>
      <c r="H118"/>
      <c r="AB118"/>
      <c r="AV118"/>
      <c r="BP118"/>
      <c r="BQ118" s="370"/>
      <c r="BU118" s="370"/>
      <c r="BY118" s="370"/>
      <c r="CC118" s="370"/>
      <c r="CG118" s="370"/>
      <c r="CI118"/>
      <c r="CJ118" s="395"/>
      <c r="CK118" s="430">
        <f>SUM(CK113,CK112,CK108)</f>
        <v>944</v>
      </c>
      <c r="CL118" s="396"/>
      <c r="CM118"/>
      <c r="CN118"/>
      <c r="CO118" s="370"/>
      <c r="CP118"/>
      <c r="CQ118"/>
      <c r="CR118"/>
      <c r="CS118" s="370"/>
      <c r="CT118"/>
      <c r="CU118"/>
      <c r="CV118"/>
      <c r="CW118" s="370"/>
      <c r="CX118" s="4"/>
      <c r="CY118" s="4"/>
      <c r="CZ118" s="4"/>
      <c r="DA118" s="602"/>
      <c r="DB118" s="4"/>
      <c r="DC118" s="4"/>
      <c r="DE118" s="382"/>
      <c r="DF118" s="653">
        <f>CK97*$DF$120</f>
        <v>0</v>
      </c>
      <c r="DG118" s="384"/>
      <c r="DH118"/>
      <c r="DI118"/>
      <c r="DJ118"/>
      <c r="DK118"/>
      <c r="DL118"/>
      <c r="DM118"/>
      <c r="DN118"/>
      <c r="DO118"/>
      <c r="DP118"/>
      <c r="DQ118"/>
      <c r="DV118" s="372"/>
      <c r="EP118" s="372"/>
    </row>
    <row r="119" spans="1:307" hidden="1" outlineLevel="1">
      <c r="A119" s="365"/>
      <c r="C119" s="575" t="s">
        <v>220</v>
      </c>
      <c r="D119"/>
      <c r="E119"/>
      <c r="F119"/>
      <c r="H119"/>
      <c r="AB119"/>
      <c r="AV119"/>
      <c r="BP119"/>
      <c r="BQ119" s="370"/>
      <c r="BU119" s="370"/>
      <c r="BY119" s="370"/>
      <c r="CC119" s="370"/>
      <c r="CG119" s="370"/>
      <c r="CI119"/>
      <c r="CJ119" s="395"/>
      <c r="CK119" s="430">
        <f>CK28-BQ28</f>
        <v>79</v>
      </c>
      <c r="CL119" s="396"/>
      <c r="CM119"/>
      <c r="CN119"/>
      <c r="CO119" s="370"/>
      <c r="CP119"/>
      <c r="CQ119"/>
      <c r="CR119"/>
      <c r="CS119" s="370"/>
      <c r="CT119"/>
      <c r="CU119"/>
      <c r="CV119"/>
      <c r="CW119" s="370"/>
      <c r="CX119" s="4"/>
      <c r="CY119" s="4"/>
      <c r="CZ119" s="4"/>
      <c r="DA119" s="602"/>
      <c r="DB119" s="4"/>
      <c r="DC119" s="4"/>
      <c r="DE119" s="382"/>
      <c r="DF119" s="653">
        <f>CK98*$DF$120</f>
        <v>0</v>
      </c>
      <c r="DG119" s="384"/>
      <c r="DH119"/>
      <c r="DI119"/>
      <c r="DJ119"/>
      <c r="DK119"/>
      <c r="DL119"/>
      <c r="DM119"/>
      <c r="DN119"/>
      <c r="DO119"/>
      <c r="DP119"/>
      <c r="DQ119"/>
      <c r="DV119" s="372"/>
      <c r="EP119" s="372"/>
    </row>
    <row r="120" spans="1:307" ht="14" hidden="1" outlineLevel="1" thickBot="1">
      <c r="A120" s="365"/>
      <c r="C120"/>
      <c r="D120" s="575" t="s">
        <v>221</v>
      </c>
      <c r="E120"/>
      <c r="F120"/>
      <c r="H120"/>
      <c r="AB120"/>
      <c r="AV120"/>
      <c r="BP120"/>
      <c r="BQ120" s="370"/>
      <c r="BU120" s="370"/>
      <c r="BY120" s="370"/>
      <c r="CC120" s="370"/>
      <c r="CG120" s="370"/>
      <c r="CI120"/>
      <c r="CJ120" s="395"/>
      <c r="CK120" s="652">
        <f>SUM(CK118:CK119)</f>
        <v>1023</v>
      </c>
      <c r="CL120" s="396"/>
      <c r="CM120"/>
      <c r="CN120"/>
      <c r="CO120" s="370"/>
      <c r="CP120"/>
      <c r="CQ120"/>
      <c r="CR120"/>
      <c r="CS120" s="370"/>
      <c r="CT120"/>
      <c r="CU120"/>
      <c r="CV120"/>
      <c r="CW120" s="370"/>
      <c r="CX120" s="4"/>
      <c r="CY120" s="4"/>
      <c r="CZ120" s="4"/>
      <c r="DA120" s="602"/>
      <c r="DB120" s="4"/>
      <c r="DC120" s="4"/>
      <c r="DE120" s="382"/>
      <c r="DF120" s="658">
        <f>DF30-CK30</f>
        <v>0</v>
      </c>
      <c r="DG120" s="384"/>
      <c r="DH120"/>
      <c r="DI120"/>
      <c r="DJ120"/>
      <c r="DK120"/>
      <c r="DL120"/>
      <c r="DM120"/>
      <c r="DN120"/>
      <c r="DO120"/>
      <c r="DP120"/>
      <c r="DQ120"/>
      <c r="DV120" s="372"/>
      <c r="EP120" s="372"/>
    </row>
    <row r="121" spans="1:307" ht="14" hidden="1" outlineLevel="1" thickTop="1">
      <c r="A121"/>
      <c r="B121"/>
      <c r="C121"/>
      <c r="D121"/>
      <c r="E121"/>
      <c r="F121"/>
      <c r="H121"/>
      <c r="AB121"/>
      <c r="AV121"/>
      <c r="BP121"/>
      <c r="CI121"/>
      <c r="CJ121" s="402"/>
      <c r="CK121" s="407"/>
      <c r="CL121" s="403"/>
      <c r="CM121"/>
      <c r="CN121"/>
      <c r="CP121"/>
      <c r="CQ121"/>
      <c r="CR121"/>
      <c r="CT121"/>
      <c r="CU121"/>
      <c r="CV121"/>
      <c r="CX121" s="4"/>
      <c r="CY121" s="4"/>
      <c r="CZ121" s="4"/>
      <c r="DA121" s="4"/>
      <c r="DB121" s="4"/>
      <c r="DC121" s="4"/>
      <c r="DE121" s="386"/>
      <c r="DF121" s="387"/>
      <c r="DG121" s="388"/>
      <c r="DH121"/>
      <c r="DI121"/>
      <c r="DJ121"/>
      <c r="DK121"/>
      <c r="DL121"/>
      <c r="DM121"/>
      <c r="DN121"/>
      <c r="DO121"/>
      <c r="DP121"/>
      <c r="DQ121"/>
    </row>
    <row r="122" spans="1:307" s="3" customFormat="1" collapsed="1">
      <c r="CJ122" s="4"/>
      <c r="CK122" s="4"/>
      <c r="CL122" s="4"/>
      <c r="CX122" s="4"/>
      <c r="CY122" s="4"/>
      <c r="CZ122" s="4"/>
      <c r="DA122" s="4"/>
      <c r="DB122" s="4"/>
      <c r="DC122" s="4"/>
      <c r="DE122" s="4"/>
      <c r="DF122" s="4"/>
      <c r="DG122" s="4"/>
    </row>
    <row r="123" spans="1:307">
      <c r="A123" s="818" t="s">
        <v>222</v>
      </c>
      <c r="B123" s="818"/>
      <c r="C123" s="818"/>
      <c r="D123" s="818"/>
      <c r="E123" s="818"/>
      <c r="F123" s="820" t="s">
        <v>236</v>
      </c>
      <c r="H123"/>
      <c r="AB123"/>
      <c r="AV123"/>
      <c r="BP123"/>
      <c r="CI123"/>
      <c r="CJ123"/>
      <c r="CL123"/>
      <c r="CM123"/>
      <c r="CN123"/>
      <c r="CP123"/>
      <c r="CQ123"/>
      <c r="CR123"/>
      <c r="CT123"/>
      <c r="CU123"/>
      <c r="CV123"/>
      <c r="CX123"/>
      <c r="CY123"/>
      <c r="CZ123"/>
      <c r="DB123"/>
      <c r="DC123"/>
      <c r="DE123"/>
      <c r="DH123"/>
      <c r="DI123"/>
      <c r="DJ123"/>
      <c r="DK123"/>
      <c r="DL123"/>
      <c r="DM123"/>
      <c r="DN123"/>
      <c r="DO123"/>
      <c r="DP123"/>
      <c r="DQ123"/>
    </row>
    <row r="124" spans="1:307">
      <c r="A124" s="818"/>
      <c r="B124" s="818"/>
      <c r="C124" s="818"/>
      <c r="D124" s="818"/>
      <c r="E124" s="818"/>
      <c r="F124" s="820"/>
      <c r="H124"/>
      <c r="AB124"/>
      <c r="AV124"/>
      <c r="BP124"/>
      <c r="CI124"/>
      <c r="CJ124"/>
      <c r="CL124"/>
      <c r="CM124"/>
      <c r="CN124"/>
      <c r="CP124"/>
      <c r="CQ124"/>
      <c r="CR124"/>
      <c r="CT124"/>
      <c r="CU124"/>
      <c r="CV124"/>
      <c r="CX124"/>
      <c r="CY124"/>
      <c r="CZ124"/>
      <c r="DB124"/>
      <c r="DC124"/>
      <c r="DE124"/>
      <c r="DH124"/>
      <c r="DI124"/>
      <c r="DJ124" s="591"/>
      <c r="DK124"/>
      <c r="DL124"/>
      <c r="DM124"/>
      <c r="DN124"/>
      <c r="DO124"/>
      <c r="DP124"/>
      <c r="DQ124"/>
    </row>
    <row r="125" spans="1:307" ht="6" customHeight="1">
      <c r="A125" s="426"/>
      <c r="B125" s="426"/>
      <c r="C125" s="426"/>
      <c r="D125" s="426"/>
      <c r="E125" s="426"/>
      <c r="F125" s="427"/>
      <c r="H125"/>
      <c r="AB125"/>
      <c r="AV125"/>
      <c r="BP125"/>
      <c r="CI125"/>
      <c r="CJ125"/>
      <c r="CL125"/>
      <c r="CM125"/>
      <c r="CN125"/>
      <c r="CP125"/>
      <c r="CQ125"/>
      <c r="CR125"/>
      <c r="CT125"/>
      <c r="CU125"/>
      <c r="CV125"/>
      <c r="CX125"/>
      <c r="CY125"/>
      <c r="CZ125"/>
      <c r="DB125"/>
      <c r="DC125"/>
      <c r="DE125"/>
      <c r="DH125"/>
      <c r="DI125"/>
      <c r="DJ125" s="591"/>
      <c r="DK125"/>
      <c r="DL125"/>
      <c r="DM125"/>
      <c r="DN125"/>
      <c r="DO125"/>
      <c r="DP125"/>
      <c r="DQ125"/>
    </row>
    <row r="126" spans="1:307" ht="18">
      <c r="A126" s="821" t="s">
        <v>131</v>
      </c>
      <c r="B126" s="821"/>
      <c r="C126" s="821"/>
      <c r="D126" s="821"/>
      <c r="E126" s="821"/>
      <c r="F126" s="821"/>
      <c r="H126"/>
      <c r="AB126"/>
      <c r="AV126"/>
      <c r="BP126"/>
      <c r="CI126"/>
      <c r="CJ126"/>
      <c r="CL126"/>
      <c r="CM126"/>
      <c r="CN126"/>
      <c r="CP126"/>
      <c r="CQ126"/>
      <c r="CR126"/>
      <c r="CT126"/>
      <c r="CU126"/>
      <c r="CV126"/>
      <c r="CX126"/>
      <c r="CY126"/>
      <c r="CZ126"/>
      <c r="DB126"/>
      <c r="DC126"/>
      <c r="DE126"/>
      <c r="DH126"/>
      <c r="DI126"/>
      <c r="DJ126" s="659"/>
      <c r="DK126" s="349"/>
      <c r="DL126" s="349"/>
      <c r="DM126" s="349"/>
      <c r="DN126" s="349"/>
      <c r="DO126" s="349"/>
      <c r="DP126" s="349"/>
      <c r="DQ126" s="349"/>
      <c r="DR126" s="349"/>
      <c r="DS126" s="349"/>
      <c r="DT126" s="349"/>
      <c r="DU126" s="349"/>
      <c r="DV126" s="349"/>
      <c r="DW126" s="349"/>
      <c r="DX126" s="349"/>
      <c r="DY126" s="349"/>
      <c r="DZ126" s="349"/>
      <c r="EA126" s="349"/>
      <c r="EB126" s="349"/>
      <c r="EC126" s="349"/>
      <c r="ED126" s="349"/>
      <c r="EE126" s="349"/>
      <c r="EF126" s="349"/>
      <c r="EG126" s="349"/>
      <c r="EH126" s="349"/>
      <c r="EI126" s="349"/>
      <c r="EJ126" s="349"/>
      <c r="EK126" s="349"/>
      <c r="EL126" s="349"/>
      <c r="EM126" s="349"/>
      <c r="EN126" s="349"/>
      <c r="EO126" s="349"/>
      <c r="EP126" s="349"/>
      <c r="EQ126" s="349"/>
      <c r="ER126" s="349"/>
      <c r="ES126" s="349"/>
      <c r="ET126" s="349"/>
      <c r="EU126" s="349"/>
      <c r="EV126" s="349"/>
      <c r="EW126" s="349"/>
      <c r="EX126" s="349"/>
      <c r="EY126" s="349"/>
      <c r="EZ126" s="349"/>
      <c r="FA126" s="349"/>
      <c r="FB126" s="349"/>
      <c r="FC126" s="349"/>
      <c r="FD126" s="349"/>
      <c r="FE126" s="349"/>
      <c r="FF126" s="349"/>
      <c r="FG126" s="349"/>
      <c r="FH126" s="349"/>
      <c r="FI126" s="349"/>
      <c r="FJ126" s="349"/>
      <c r="FK126" s="349"/>
      <c r="FL126" s="349"/>
      <c r="FM126" s="349"/>
      <c r="FN126" s="349"/>
      <c r="FO126" s="349"/>
      <c r="FP126" s="349"/>
      <c r="FQ126" s="349"/>
      <c r="FR126" s="349"/>
      <c r="FS126" s="349"/>
      <c r="FT126" s="349"/>
      <c r="FU126" s="349"/>
      <c r="FV126" s="349"/>
      <c r="FW126" s="349"/>
      <c r="FX126" s="349"/>
      <c r="FY126" s="349"/>
      <c r="FZ126" s="349"/>
      <c r="GA126" s="349"/>
      <c r="GB126" s="349"/>
      <c r="GC126" s="349"/>
      <c r="GD126" s="349"/>
      <c r="GE126" s="349"/>
      <c r="GF126" s="349"/>
      <c r="GG126" s="349"/>
      <c r="GH126" s="349"/>
      <c r="GI126" s="349"/>
      <c r="GJ126" s="349"/>
      <c r="GK126" s="349"/>
      <c r="GL126" s="349"/>
      <c r="GM126" s="349"/>
      <c r="GN126" s="349"/>
      <c r="GO126" s="349"/>
      <c r="GP126" s="349"/>
      <c r="GQ126" s="349"/>
      <c r="GR126" s="349"/>
      <c r="GS126" s="349"/>
      <c r="GT126" s="349"/>
      <c r="GU126" s="349"/>
      <c r="GV126" s="349"/>
      <c r="GW126" s="349"/>
      <c r="GX126" s="349"/>
      <c r="GY126" s="349"/>
      <c r="GZ126" s="349"/>
      <c r="HA126" s="349"/>
      <c r="HB126" s="349"/>
      <c r="HC126" s="349"/>
      <c r="HD126" s="349"/>
      <c r="HE126" s="349"/>
      <c r="HF126" s="349"/>
      <c r="HG126" s="349"/>
      <c r="HH126" s="349"/>
      <c r="HI126" s="349"/>
      <c r="HJ126" s="349"/>
      <c r="HK126" s="349"/>
      <c r="HL126" s="349"/>
      <c r="HM126" s="349"/>
      <c r="HN126" s="349"/>
      <c r="HO126" s="349"/>
      <c r="HP126" s="349"/>
      <c r="HQ126" s="349"/>
      <c r="HR126" s="349"/>
      <c r="HS126" s="349"/>
      <c r="HT126" s="349"/>
      <c r="HU126" s="349"/>
      <c r="HV126" s="349"/>
      <c r="HW126" s="349"/>
      <c r="HX126" s="349"/>
      <c r="HY126" s="349"/>
      <c r="HZ126" s="349"/>
      <c r="IA126" s="349"/>
      <c r="IB126" s="349"/>
      <c r="IC126" s="349"/>
      <c r="ID126" s="349"/>
      <c r="IE126" s="349"/>
      <c r="IF126" s="349"/>
      <c r="IG126" s="349"/>
      <c r="IH126" s="349"/>
      <c r="II126" s="349"/>
      <c r="IJ126" s="349"/>
      <c r="IK126" s="349"/>
      <c r="IL126" s="349"/>
      <c r="IM126" s="349"/>
      <c r="IN126" s="349"/>
      <c r="IO126" s="349"/>
      <c r="IP126" s="349"/>
      <c r="IQ126" s="349"/>
      <c r="IR126" s="349"/>
      <c r="IS126" s="349"/>
      <c r="IT126" s="349"/>
      <c r="IU126" s="349"/>
      <c r="IV126" s="349"/>
      <c r="IW126" s="349"/>
      <c r="IX126" s="349"/>
      <c r="IY126" s="349"/>
      <c r="IZ126" s="349"/>
      <c r="JA126" s="349"/>
      <c r="JB126" s="349"/>
      <c r="JC126" s="349"/>
      <c r="JD126" s="349"/>
      <c r="JE126" s="349"/>
      <c r="JF126" s="349"/>
      <c r="JG126" s="349"/>
      <c r="JH126" s="349"/>
      <c r="JI126" s="349"/>
      <c r="JJ126" s="349"/>
      <c r="JK126" s="349"/>
      <c r="JL126" s="349"/>
      <c r="JM126" s="349"/>
      <c r="JN126" s="349"/>
      <c r="JO126" s="349"/>
      <c r="JP126" s="349"/>
      <c r="JQ126" s="349"/>
      <c r="JR126" s="349"/>
      <c r="JS126" s="349"/>
      <c r="JT126" s="349"/>
      <c r="JU126" s="349"/>
      <c r="JV126" s="349"/>
      <c r="JW126" s="349"/>
      <c r="JX126" s="349"/>
      <c r="JY126" s="349"/>
      <c r="JZ126" s="349"/>
      <c r="KA126" s="349"/>
      <c r="KB126" s="349"/>
      <c r="KC126" s="349"/>
      <c r="KD126" s="349"/>
      <c r="KE126" s="349"/>
      <c r="KF126" s="349"/>
      <c r="KG126" s="349"/>
      <c r="KH126" s="349"/>
      <c r="KI126" s="349"/>
      <c r="KJ126" s="349"/>
      <c r="KK126" s="349"/>
      <c r="KL126" s="349"/>
      <c r="KM126" s="349"/>
      <c r="KN126" s="349"/>
      <c r="KO126" s="349"/>
      <c r="KP126" s="349"/>
      <c r="KQ126" s="349"/>
      <c r="KR126" s="349"/>
      <c r="KS126" s="349"/>
      <c r="KT126" s="349"/>
      <c r="KU126" s="349"/>
    </row>
    <row r="127" spans="1:307">
      <c r="A127" s="822" t="s">
        <v>276</v>
      </c>
      <c r="B127" s="822"/>
      <c r="C127" s="822"/>
      <c r="D127" s="822"/>
      <c r="E127" s="822"/>
      <c r="F127" s="428">
        <v>-1.4999999999999999E-2</v>
      </c>
      <c r="H127"/>
      <c r="AB127"/>
      <c r="AV127"/>
      <c r="BP127"/>
      <c r="CI127"/>
      <c r="CJ127"/>
      <c r="CL127"/>
      <c r="CM127"/>
      <c r="CN127"/>
      <c r="CP127"/>
      <c r="CQ127"/>
      <c r="CR127"/>
      <c r="CT127"/>
      <c r="CU127"/>
      <c r="CV127"/>
      <c r="CX127"/>
      <c r="CY127"/>
      <c r="CZ127"/>
      <c r="DB127"/>
      <c r="DC127"/>
      <c r="DE127"/>
      <c r="DH127"/>
      <c r="DI127"/>
      <c r="DJ127" s="591"/>
      <c r="DK127"/>
      <c r="DL127"/>
      <c r="DM127"/>
      <c r="DN127"/>
      <c r="DO127"/>
      <c r="DP127"/>
      <c r="DQ127"/>
    </row>
    <row r="128" spans="1:307">
      <c r="A128" s="363" t="s">
        <v>215</v>
      </c>
      <c r="B128"/>
      <c r="C128"/>
      <c r="D128"/>
      <c r="E128"/>
      <c r="F128" s="428"/>
      <c r="H128"/>
      <c r="AB128"/>
      <c r="AV128"/>
      <c r="BP128"/>
      <c r="CI128"/>
      <c r="CJ128"/>
      <c r="CL128"/>
      <c r="CM128"/>
      <c r="CN128"/>
      <c r="CP128"/>
      <c r="CQ128"/>
      <c r="CR128"/>
      <c r="CT128"/>
      <c r="CU128"/>
      <c r="CV128"/>
      <c r="CX128"/>
      <c r="CY128"/>
      <c r="CZ128"/>
      <c r="DB128"/>
      <c r="DC128"/>
      <c r="DE128"/>
      <c r="DH128"/>
      <c r="DI128"/>
      <c r="DJ128" s="591"/>
      <c r="DK128"/>
      <c r="DL128"/>
      <c r="DM128"/>
      <c r="DN128"/>
      <c r="DO128"/>
      <c r="DP128"/>
      <c r="DQ128"/>
      <c r="DR128" s="373"/>
    </row>
    <row r="129" spans="1:306">
      <c r="A129" s="365"/>
      <c r="B129" s="7" t="s">
        <v>263</v>
      </c>
      <c r="C129"/>
      <c r="D129"/>
      <c r="E129"/>
      <c r="F129" s="428">
        <f>$F$127</f>
        <v>-1.4999999999999999E-2</v>
      </c>
      <c r="H129"/>
      <c r="AB129"/>
      <c r="AV129"/>
      <c r="BP129"/>
      <c r="CI129"/>
      <c r="CJ129"/>
      <c r="CL129"/>
      <c r="CM129"/>
      <c r="CN129"/>
      <c r="CP129"/>
      <c r="CQ129"/>
      <c r="CR129"/>
      <c r="CT129"/>
      <c r="CU129"/>
      <c r="CV129"/>
      <c r="CX129"/>
      <c r="CY129"/>
      <c r="CZ129"/>
      <c r="DB129"/>
      <c r="DC129"/>
      <c r="DE129"/>
      <c r="DH129"/>
      <c r="DI129"/>
      <c r="DJ129" s="373">
        <f>DJ151+$F129</f>
        <v>-4.9999999999999992E-3</v>
      </c>
      <c r="DK129" s="373"/>
      <c r="DL129" s="373"/>
      <c r="DM129" s="373"/>
      <c r="DN129" s="373">
        <f>DN151+$F129</f>
        <v>-4.9999999999999992E-3</v>
      </c>
      <c r="DO129" s="373"/>
      <c r="DP129" s="373"/>
      <c r="DQ129" s="373"/>
      <c r="DR129" s="373">
        <f>DR151+$F129</f>
        <v>-4.9999999999999992E-3</v>
      </c>
      <c r="DZ129" s="373">
        <f>DZ151+$F129</f>
        <v>-4.9999999999999992E-3</v>
      </c>
      <c r="EA129" s="373"/>
      <c r="EB129" s="373"/>
      <c r="EC129" s="373"/>
      <c r="ED129" s="373">
        <f>ED151+$F129</f>
        <v>-4.9999999999999992E-3</v>
      </c>
      <c r="EE129" s="373"/>
      <c r="EF129" s="373"/>
      <c r="EG129" s="373"/>
      <c r="EH129" s="373">
        <f>EH151+$F129</f>
        <v>-4.9999999999999992E-3</v>
      </c>
      <c r="EI129" s="373"/>
      <c r="EJ129" s="373"/>
      <c r="EK129" s="373"/>
      <c r="EL129" s="373">
        <f>EL151+$F129</f>
        <v>-4.9999999999999992E-3</v>
      </c>
      <c r="ET129" s="373">
        <f>ET151+$F129</f>
        <v>-4.9999999999999992E-3</v>
      </c>
      <c r="EU129" s="373"/>
      <c r="EV129" s="373"/>
      <c r="EW129" s="373"/>
      <c r="EX129" s="373">
        <f>EX151+$F129</f>
        <v>-4.9999999999999992E-3</v>
      </c>
      <c r="EY129" s="373"/>
      <c r="EZ129" s="373"/>
      <c r="FA129" s="373"/>
      <c r="FB129" s="373">
        <f>FB151+$F129</f>
        <v>-4.9999999999999992E-3</v>
      </c>
      <c r="FC129" s="373"/>
      <c r="FD129" s="373"/>
      <c r="FE129" s="373"/>
      <c r="FF129" s="373">
        <f>FF151+$F129</f>
        <v>-4.9999999999999992E-3</v>
      </c>
      <c r="GD129" s="373">
        <f>GD151+$F129</f>
        <v>5.000000000000001E-3</v>
      </c>
      <c r="GX129" s="373">
        <f>GX151+$F129</f>
        <v>5.000000000000001E-3</v>
      </c>
      <c r="HR129" s="373">
        <f>HR151+$F129</f>
        <v>5.000000000000001E-3</v>
      </c>
      <c r="IL129" s="373">
        <f>IL151+$F129</f>
        <v>5.000000000000001E-3</v>
      </c>
      <c r="JF129" s="373">
        <f>JF151+$F129</f>
        <v>-4.9999999999999992E-3</v>
      </c>
      <c r="JZ129" s="373">
        <f>JZ151+$F129</f>
        <v>5.000000000000001E-3</v>
      </c>
      <c r="KT129" s="373">
        <f>KT151+$F129</f>
        <v>5.000000000000001E-3</v>
      </c>
    </row>
    <row r="130" spans="1:306">
      <c r="A130" s="365"/>
      <c r="B130" s="7" t="s">
        <v>264</v>
      </c>
      <c r="C130"/>
      <c r="D130"/>
      <c r="E130"/>
      <c r="F130" s="428">
        <f t="shared" ref="F130:F145" si="160">$F$127</f>
        <v>-1.4999999999999999E-2</v>
      </c>
      <c r="H130"/>
      <c r="AB130"/>
      <c r="AV130"/>
      <c r="BP130"/>
      <c r="CI130"/>
      <c r="CJ130"/>
      <c r="CL130"/>
      <c r="CM130"/>
      <c r="CN130"/>
      <c r="CP130"/>
      <c r="CQ130"/>
      <c r="CR130"/>
      <c r="CT130"/>
      <c r="CU130"/>
      <c r="CV130"/>
      <c r="CX130"/>
      <c r="CY130"/>
      <c r="CZ130"/>
      <c r="DB130"/>
      <c r="DC130"/>
      <c r="DE130"/>
      <c r="DH130"/>
      <c r="DI130"/>
      <c r="DJ130" s="373">
        <f>DJ152+$F130</f>
        <v>-4.9999999999999992E-3</v>
      </c>
      <c r="DK130" s="373"/>
      <c r="DL130" s="373"/>
      <c r="DM130" s="373"/>
      <c r="DN130" s="373">
        <f>DN152+$F130</f>
        <v>-4.9999999999999992E-3</v>
      </c>
      <c r="DO130" s="373"/>
      <c r="DP130" s="373"/>
      <c r="DQ130" s="373"/>
      <c r="DR130" s="373">
        <f>DR152+$F130</f>
        <v>-4.9999999999999992E-3</v>
      </c>
      <c r="DZ130" s="373">
        <f>DZ152+$F130</f>
        <v>-4.9999999999999992E-3</v>
      </c>
      <c r="EA130" s="373"/>
      <c r="EB130" s="373"/>
      <c r="EC130" s="373"/>
      <c r="ED130" s="373">
        <f>ED152+$F130</f>
        <v>-4.9999999999999992E-3</v>
      </c>
      <c r="EE130" s="373"/>
      <c r="EF130" s="373"/>
      <c r="EG130" s="373"/>
      <c r="EH130" s="373">
        <f>EH152+$F130</f>
        <v>-4.9999999999999992E-3</v>
      </c>
      <c r="EI130" s="373"/>
      <c r="EJ130" s="373"/>
      <c r="EK130" s="373"/>
      <c r="EL130" s="373">
        <f>EL152+$F130</f>
        <v>-4.9999999999999992E-3</v>
      </c>
      <c r="ET130" s="373">
        <f>ET152+$F130</f>
        <v>-4.9999999999999992E-3</v>
      </c>
      <c r="EU130" s="373"/>
      <c r="EV130" s="373"/>
      <c r="EW130" s="373"/>
      <c r="EX130" s="373">
        <f>EX152+$F130</f>
        <v>-4.9999999999999992E-3</v>
      </c>
      <c r="EY130" s="373"/>
      <c r="EZ130" s="373"/>
      <c r="FA130" s="373"/>
      <c r="FB130" s="373">
        <f>FB152+$F130</f>
        <v>-4.9999999999999992E-3</v>
      </c>
      <c r="FC130" s="373"/>
      <c r="FD130" s="373"/>
      <c r="FE130" s="373"/>
      <c r="FF130" s="373">
        <f>FF152+$F130</f>
        <v>1.4999999999999999E-2</v>
      </c>
      <c r="GD130" s="373">
        <f>GD152+$F130</f>
        <v>1.4999999999999999E-2</v>
      </c>
      <c r="GX130" s="373">
        <f>GX152+$F130</f>
        <v>1.4999999999999999E-2</v>
      </c>
      <c r="HR130" s="373">
        <f>HR152+$F130</f>
        <v>1.4999999999999999E-2</v>
      </c>
      <c r="IL130" s="373">
        <f>IL152+$F130</f>
        <v>1.4999999999999999E-2</v>
      </c>
      <c r="JF130" s="373">
        <f>JF152+$F130</f>
        <v>5.000000000000001E-3</v>
      </c>
      <c r="JZ130" s="373">
        <f>JZ152+$F130</f>
        <v>5.000000000000001E-3</v>
      </c>
      <c r="KT130" s="373">
        <f>KT152+$F130</f>
        <v>5.000000000000001E-3</v>
      </c>
    </row>
    <row r="131" spans="1:306">
      <c r="A131" s="365"/>
      <c r="B131" s="7" t="s">
        <v>268</v>
      </c>
      <c r="C131"/>
      <c r="D131"/>
      <c r="E131"/>
      <c r="F131" s="428">
        <f t="shared" si="160"/>
        <v>-1.4999999999999999E-2</v>
      </c>
      <c r="H131"/>
      <c r="AB131"/>
      <c r="AV131"/>
      <c r="BP131"/>
      <c r="CI131"/>
      <c r="CJ131"/>
      <c r="CL131"/>
      <c r="CM131"/>
      <c r="CN131"/>
      <c r="CP131"/>
      <c r="CQ131"/>
      <c r="CR131"/>
      <c r="CT131"/>
      <c r="CU131"/>
      <c r="CV131"/>
      <c r="CX131"/>
      <c r="CY131"/>
      <c r="CZ131"/>
      <c r="DB131"/>
      <c r="DC131"/>
      <c r="DE131"/>
      <c r="DH131"/>
      <c r="DI131"/>
      <c r="DJ131" s="373">
        <f>DJ153+$F131</f>
        <v>5.000000000000001E-3</v>
      </c>
      <c r="DK131" s="373"/>
      <c r="DL131" s="373"/>
      <c r="DM131" s="373"/>
      <c r="DN131" s="373">
        <f>DN153+$F131</f>
        <v>-4.9999999999999992E-3</v>
      </c>
      <c r="DO131" s="373"/>
      <c r="DP131" s="373"/>
      <c r="DQ131" s="373"/>
      <c r="DR131" s="373">
        <f>DR153+$F131</f>
        <v>1.4999999999999999E-2</v>
      </c>
      <c r="DZ131" s="373">
        <f>DZ153+$F131</f>
        <v>-4.9999999999999992E-3</v>
      </c>
      <c r="EA131" s="373"/>
      <c r="EB131" s="373"/>
      <c r="EC131" s="373"/>
      <c r="ED131" s="373">
        <f>ED153+$F131</f>
        <v>-4.9999999999999992E-3</v>
      </c>
      <c r="EE131" s="373"/>
      <c r="EF131" s="373"/>
      <c r="EG131" s="373"/>
      <c r="EH131" s="373">
        <f>EH153+$F131</f>
        <v>-4.9999999999999992E-3</v>
      </c>
      <c r="EI131" s="373"/>
      <c r="EJ131" s="373"/>
      <c r="EK131" s="373"/>
      <c r="EL131" s="373">
        <f>EL153+$F131</f>
        <v>-4.9999999999999992E-3</v>
      </c>
      <c r="ET131" s="373">
        <f>ET153+$F131</f>
        <v>-4.9999999999999992E-3</v>
      </c>
      <c r="EU131" s="373"/>
      <c r="EV131" s="373"/>
      <c r="EW131" s="373"/>
      <c r="EX131" s="373">
        <f>EX153+$F131</f>
        <v>5.000000000000001E-3</v>
      </c>
      <c r="EY131" s="373"/>
      <c r="EZ131" s="373"/>
      <c r="FA131" s="373"/>
      <c r="FB131" s="373">
        <f>FB153+$F131</f>
        <v>-4.9999999999999992E-3</v>
      </c>
      <c r="FC131" s="373"/>
      <c r="FD131" s="373"/>
      <c r="FE131" s="373"/>
      <c r="FF131" s="373">
        <f>FF153+$F131</f>
        <v>1.4999999999999999E-2</v>
      </c>
      <c r="GD131" s="373">
        <f>GD153+$F131</f>
        <v>1.4999999999999999E-2</v>
      </c>
      <c r="GX131" s="373">
        <f>GX153+$F131</f>
        <v>1.4999999999999999E-2</v>
      </c>
      <c r="HR131" s="373">
        <f>HR153+$F131</f>
        <v>5.000000000000001E-3</v>
      </c>
      <c r="IL131" s="373">
        <f>IL153+$F131</f>
        <v>-4.9999999999999992E-3</v>
      </c>
      <c r="JF131" s="373">
        <f>JF153+$F131</f>
        <v>-1.4999999999999999E-2</v>
      </c>
      <c r="JZ131" s="373">
        <f>JZ153+$F131</f>
        <v>-4.9999999999999992E-3</v>
      </c>
      <c r="KT131" s="373">
        <f>KT153+$F131</f>
        <v>-4.9999999999999992E-3</v>
      </c>
    </row>
    <row r="132" spans="1:306">
      <c r="A132" s="365"/>
      <c r="B132" s="7" t="s">
        <v>267</v>
      </c>
      <c r="C132"/>
      <c r="D132"/>
      <c r="E132"/>
      <c r="F132" s="428">
        <f t="shared" si="160"/>
        <v>-1.4999999999999999E-2</v>
      </c>
      <c r="H132"/>
      <c r="AB132"/>
      <c r="AV132"/>
      <c r="BP132"/>
      <c r="CI132"/>
      <c r="CJ132"/>
      <c r="CL132"/>
      <c r="CM132"/>
      <c r="CN132"/>
      <c r="CP132"/>
      <c r="CQ132"/>
      <c r="CR132"/>
      <c r="CT132"/>
      <c r="CU132"/>
      <c r="CV132"/>
      <c r="CX132"/>
      <c r="CY132"/>
      <c r="CZ132"/>
      <c r="DB132"/>
      <c r="DC132"/>
      <c r="DE132"/>
      <c r="DH132"/>
      <c r="DI132"/>
      <c r="DJ132" s="373">
        <f>DJ154+$F132</f>
        <v>5.000000000000001E-3</v>
      </c>
      <c r="DK132" s="373"/>
      <c r="DL132" s="373"/>
      <c r="DM132" s="373"/>
      <c r="DN132" s="373">
        <f>DN154+$F132</f>
        <v>-4.9999999999999992E-3</v>
      </c>
      <c r="DO132" s="373"/>
      <c r="DP132" s="373"/>
      <c r="DQ132" s="373"/>
      <c r="DR132" s="373">
        <f>DR154+$F132</f>
        <v>1.4999999999999999E-2</v>
      </c>
      <c r="DZ132" s="373">
        <f>DZ154+$F132</f>
        <v>-4.9999999999999992E-3</v>
      </c>
      <c r="EA132" s="373"/>
      <c r="EB132" s="373"/>
      <c r="EC132" s="373"/>
      <c r="ED132" s="373">
        <f>ED154+$F132</f>
        <v>-4.9999999999999992E-3</v>
      </c>
      <c r="EE132" s="373"/>
      <c r="EF132" s="373"/>
      <c r="EG132" s="373"/>
      <c r="EH132" s="373">
        <f>EH154+$F132</f>
        <v>-4.9999999999999992E-3</v>
      </c>
      <c r="EI132" s="373"/>
      <c r="EJ132" s="373"/>
      <c r="EK132" s="373"/>
      <c r="EL132" s="373">
        <f>EL154+$F132</f>
        <v>-4.9999999999999992E-3</v>
      </c>
      <c r="ET132" s="373">
        <f>ET154+$F132</f>
        <v>-4.9999999999999992E-3</v>
      </c>
      <c r="EU132" s="373"/>
      <c r="EV132" s="373"/>
      <c r="EW132" s="373"/>
      <c r="EX132" s="373">
        <f>EX154+$F132</f>
        <v>5.000000000000001E-3</v>
      </c>
      <c r="EY132" s="373"/>
      <c r="EZ132" s="373"/>
      <c r="FA132" s="373"/>
      <c r="FB132" s="373">
        <f>FB154+$F132</f>
        <v>-4.9999999999999992E-3</v>
      </c>
      <c r="FC132" s="373"/>
      <c r="FD132" s="373"/>
      <c r="FE132" s="373"/>
      <c r="FF132" s="373">
        <f>FF154+$F132</f>
        <v>1.4999999999999999E-2</v>
      </c>
      <c r="GD132" s="373">
        <f>GD154+$F132</f>
        <v>1.4999999999999999E-2</v>
      </c>
      <c r="GX132" s="373">
        <f>GX154+$F132</f>
        <v>1.4999999999999999E-2</v>
      </c>
      <c r="HR132" s="373">
        <f>HR154+$F132</f>
        <v>5.000000000000001E-3</v>
      </c>
      <c r="IL132" s="373">
        <f>IL154+$F132</f>
        <v>-4.9999999999999992E-3</v>
      </c>
      <c r="JF132" s="373">
        <f>JF154+$F132</f>
        <v>-1.4999999999999999E-2</v>
      </c>
      <c r="JZ132" s="373">
        <f>JZ154+$F132</f>
        <v>-4.9999999999999992E-3</v>
      </c>
      <c r="KT132" s="373">
        <f>KT154+$F132</f>
        <v>-4.9999999999999992E-3</v>
      </c>
    </row>
    <row r="133" spans="1:306">
      <c r="A133" s="365"/>
      <c r="B133" s="7" t="s">
        <v>76</v>
      </c>
      <c r="C133"/>
      <c r="D133"/>
      <c r="E133"/>
      <c r="F133" s="428">
        <f t="shared" si="160"/>
        <v>-1.4999999999999999E-2</v>
      </c>
      <c r="H133"/>
      <c r="AB133"/>
      <c r="AV133"/>
      <c r="BP133"/>
      <c r="CI133"/>
      <c r="CJ133"/>
      <c r="CL133"/>
      <c r="CM133"/>
      <c r="CN133"/>
      <c r="CP133"/>
      <c r="CQ133"/>
      <c r="CR133"/>
      <c r="CT133"/>
      <c r="CU133"/>
      <c r="CV133"/>
      <c r="CX133"/>
      <c r="CY133"/>
      <c r="CZ133"/>
      <c r="DB133"/>
      <c r="DC133"/>
      <c r="DE133"/>
      <c r="DH133"/>
      <c r="DI133"/>
      <c r="DJ133" s="373">
        <f>DJ155+$F133</f>
        <v>-4.9999999999999992E-3</v>
      </c>
      <c r="DK133" s="373"/>
      <c r="DL133" s="373"/>
      <c r="DM133" s="373"/>
      <c r="DN133" s="373">
        <f>DN155+$F133</f>
        <v>-4.9999999999999992E-3</v>
      </c>
      <c r="DO133" s="373"/>
      <c r="DP133" s="373"/>
      <c r="DQ133" s="373"/>
      <c r="DR133" s="373">
        <f>DR155+$F133</f>
        <v>-4.9999999999999992E-3</v>
      </c>
      <c r="DZ133" s="373">
        <f>DZ155+$F133</f>
        <v>-4.9999999999999992E-3</v>
      </c>
      <c r="EA133" s="373"/>
      <c r="EB133" s="373"/>
      <c r="EC133" s="373"/>
      <c r="ED133" s="373">
        <f>ED155+$F133</f>
        <v>-4.9999999999999992E-3</v>
      </c>
      <c r="EE133" s="373"/>
      <c r="EF133" s="373"/>
      <c r="EG133" s="373"/>
      <c r="EH133" s="373">
        <f>EH155+$F133</f>
        <v>-4.9999999999999992E-3</v>
      </c>
      <c r="EI133" s="373"/>
      <c r="EJ133" s="373"/>
      <c r="EK133" s="373"/>
      <c r="EL133" s="373">
        <f>EL155+$F133</f>
        <v>-4.9999999999999992E-3</v>
      </c>
      <c r="ET133" s="373">
        <f>ET155+$F133</f>
        <v>-4.9999999999999992E-3</v>
      </c>
      <c r="EU133" s="373"/>
      <c r="EV133" s="373"/>
      <c r="EW133" s="373"/>
      <c r="EX133" s="373">
        <f>EX155+$F133</f>
        <v>-4.9999999999999992E-3</v>
      </c>
      <c r="EY133" s="373"/>
      <c r="EZ133" s="373"/>
      <c r="FA133" s="373"/>
      <c r="FB133" s="373">
        <f>FB155+$F133</f>
        <v>-4.9999999999999992E-3</v>
      </c>
      <c r="FC133" s="373"/>
      <c r="FD133" s="373"/>
      <c r="FE133" s="373"/>
      <c r="FF133" s="373">
        <f>FF155+$F133</f>
        <v>-4.9999999999999992E-3</v>
      </c>
      <c r="GD133" s="373">
        <f>GD155+$F133</f>
        <v>-4.9999999999999992E-3</v>
      </c>
      <c r="GX133" s="373">
        <f>GX155+$F133</f>
        <v>-4.9999999999999992E-3</v>
      </c>
      <c r="HR133" s="373">
        <f>HR155+$F133</f>
        <v>-4.9999999999999992E-3</v>
      </c>
      <c r="IL133" s="373">
        <f>IL155+$F133</f>
        <v>-4.9999999999999992E-3</v>
      </c>
      <c r="JF133" s="373">
        <f>JF155+$F133</f>
        <v>-1.4999999999999999E-2</v>
      </c>
      <c r="JZ133" s="373">
        <f>JZ155+$F133</f>
        <v>-4.9999999999999992E-3</v>
      </c>
      <c r="KT133" s="373">
        <f>KT155+$F133</f>
        <v>-4.9999999999999992E-3</v>
      </c>
    </row>
    <row r="134" spans="1:306">
      <c r="B134" s="5" t="s">
        <v>269</v>
      </c>
      <c r="F134" s="428"/>
      <c r="H134"/>
      <c r="AB134"/>
      <c r="AV134"/>
      <c r="BP134"/>
      <c r="CI134"/>
      <c r="CJ134"/>
      <c r="CL134"/>
      <c r="CM134"/>
      <c r="CN134"/>
      <c r="CP134"/>
      <c r="CQ134"/>
      <c r="CR134"/>
      <c r="CT134"/>
      <c r="CU134"/>
      <c r="CV134"/>
      <c r="CX134"/>
      <c r="CY134"/>
      <c r="CZ134"/>
      <c r="DB134"/>
      <c r="DC134"/>
      <c r="DE134"/>
      <c r="DH134"/>
      <c r="DI134"/>
      <c r="DJ134" s="373"/>
      <c r="DK134" s="373"/>
      <c r="DL134" s="373"/>
      <c r="DM134" s="373"/>
      <c r="DN134" s="373"/>
      <c r="DO134" s="373"/>
      <c r="DP134" s="373"/>
      <c r="DQ134" s="373"/>
      <c r="DR134" s="373"/>
      <c r="DZ134" s="373"/>
      <c r="EA134" s="373"/>
      <c r="EB134" s="373"/>
      <c r="EC134" s="373"/>
      <c r="ED134" s="373"/>
      <c r="EE134" s="373"/>
      <c r="EF134" s="373"/>
      <c r="EG134" s="373"/>
      <c r="EH134" s="373"/>
      <c r="EI134" s="373"/>
      <c r="EJ134" s="373"/>
      <c r="EK134" s="373"/>
      <c r="EL134" s="373"/>
      <c r="ET134" s="373"/>
      <c r="EU134" s="373"/>
      <c r="EV134" s="373"/>
      <c r="EW134" s="373"/>
      <c r="EX134" s="373"/>
      <c r="EY134" s="373"/>
      <c r="EZ134" s="373"/>
      <c r="FA134" s="373"/>
      <c r="FB134" s="373"/>
      <c r="FC134" s="373"/>
      <c r="FD134" s="373"/>
      <c r="FE134" s="373"/>
      <c r="FF134" s="373"/>
      <c r="GD134" s="373"/>
      <c r="GX134" s="373"/>
      <c r="HR134" s="373"/>
      <c r="IL134" s="373"/>
      <c r="JF134" s="373"/>
      <c r="JZ134" s="373"/>
      <c r="KT134" s="373"/>
    </row>
    <row r="135" spans="1:306">
      <c r="A135" s="363" t="s">
        <v>216</v>
      </c>
      <c r="B135"/>
      <c r="C135"/>
      <c r="D135"/>
      <c r="E135"/>
      <c r="F135" s="428"/>
      <c r="H135"/>
      <c r="AB135"/>
      <c r="AV135"/>
      <c r="BP135"/>
      <c r="CI135"/>
      <c r="CJ135"/>
      <c r="CL135"/>
      <c r="CM135"/>
      <c r="CN135"/>
      <c r="CP135"/>
      <c r="CQ135"/>
      <c r="CR135"/>
      <c r="CT135"/>
      <c r="CU135"/>
      <c r="CV135"/>
      <c r="CX135"/>
      <c r="CY135"/>
      <c r="CZ135"/>
      <c r="DB135"/>
      <c r="DC135"/>
      <c r="DE135"/>
      <c r="DH135"/>
      <c r="DI135"/>
      <c r="DJ135" s="373"/>
      <c r="DK135" s="373"/>
      <c r="DL135" s="373"/>
      <c r="DM135" s="373"/>
      <c r="DN135" s="373"/>
      <c r="DO135" s="373"/>
      <c r="DP135" s="373"/>
      <c r="DQ135" s="373"/>
      <c r="DR135" s="373"/>
      <c r="DZ135" s="373"/>
      <c r="EA135" s="373"/>
      <c r="EB135" s="373"/>
      <c r="EC135" s="373"/>
      <c r="ED135" s="373"/>
      <c r="EE135" s="373"/>
      <c r="EF135" s="373"/>
      <c r="EG135" s="373"/>
      <c r="EH135" s="373"/>
      <c r="EI135" s="373"/>
      <c r="EJ135" s="373"/>
      <c r="EK135" s="373"/>
      <c r="EL135" s="373"/>
      <c r="ET135" s="373"/>
      <c r="EU135" s="373"/>
      <c r="EV135" s="373"/>
      <c r="EW135" s="373"/>
      <c r="EX135" s="373"/>
      <c r="EY135" s="373"/>
      <c r="EZ135" s="373"/>
      <c r="FA135" s="373"/>
      <c r="FB135" s="373"/>
      <c r="FC135" s="373"/>
      <c r="FD135" s="373"/>
      <c r="FE135" s="373"/>
      <c r="FF135" s="373"/>
      <c r="GD135" s="373"/>
      <c r="GX135" s="373"/>
      <c r="HR135" s="373"/>
      <c r="IL135" s="373"/>
      <c r="JF135" s="373"/>
      <c r="JZ135" s="373"/>
      <c r="KT135" s="373"/>
    </row>
    <row r="136" spans="1:306">
      <c r="A136" s="365"/>
      <c r="B136" s="7" t="s">
        <v>265</v>
      </c>
      <c r="C136"/>
      <c r="D136"/>
      <c r="E136"/>
      <c r="F136" s="428">
        <f t="shared" si="160"/>
        <v>-1.4999999999999999E-2</v>
      </c>
      <c r="H136"/>
      <c r="AB136"/>
      <c r="AV136"/>
      <c r="BP136"/>
      <c r="CI136"/>
      <c r="CJ136"/>
      <c r="CL136"/>
      <c r="CM136"/>
      <c r="CN136"/>
      <c r="CP136"/>
      <c r="CQ136"/>
      <c r="CR136"/>
      <c r="CT136"/>
      <c r="CU136"/>
      <c r="CV136"/>
      <c r="CX136"/>
      <c r="CY136"/>
      <c r="CZ136"/>
      <c r="DB136"/>
      <c r="DC136"/>
      <c r="DE136"/>
      <c r="DH136"/>
      <c r="DI136"/>
      <c r="DJ136" s="373">
        <f>DJ158+$F136</f>
        <v>5.000000000000001E-3</v>
      </c>
      <c r="DK136" s="373"/>
      <c r="DL136" s="373"/>
      <c r="DM136" s="373"/>
      <c r="DN136" s="373">
        <f>DN158+$F136</f>
        <v>-4.9999999999999992E-3</v>
      </c>
      <c r="DO136" s="373"/>
      <c r="DP136" s="373"/>
      <c r="DQ136" s="373"/>
      <c r="DR136" s="373">
        <f>DR158+$F136</f>
        <v>1.4999999999999999E-2</v>
      </c>
      <c r="DZ136" s="373">
        <f>DZ158+$F136</f>
        <v>5.000000000000001E-3</v>
      </c>
      <c r="EA136" s="373"/>
      <c r="EB136" s="373"/>
      <c r="EC136" s="373"/>
      <c r="ED136" s="373">
        <f>ED158+$F136</f>
        <v>5.000000000000001E-3</v>
      </c>
      <c r="EE136" s="373"/>
      <c r="EF136" s="373"/>
      <c r="EG136" s="373"/>
      <c r="EH136" s="373">
        <f>EH158+$F136</f>
        <v>-4.9999999999999992E-3</v>
      </c>
      <c r="EI136" s="373"/>
      <c r="EJ136" s="373"/>
      <c r="EK136" s="373"/>
      <c r="EL136" s="373">
        <f>EL158+$F136</f>
        <v>1.4999999999999999E-2</v>
      </c>
      <c r="ET136" s="373">
        <f>ET158+$F136</f>
        <v>5.000000000000001E-3</v>
      </c>
      <c r="EU136" s="373"/>
      <c r="EV136" s="373"/>
      <c r="EW136" s="373"/>
      <c r="EX136" s="373">
        <f>EX158+$F136</f>
        <v>5.000000000000001E-3</v>
      </c>
      <c r="EY136" s="373"/>
      <c r="EZ136" s="373"/>
      <c r="FA136" s="373"/>
      <c r="FB136" s="373">
        <f>FB158+$F136</f>
        <v>-4.9999999999999992E-3</v>
      </c>
      <c r="FC136" s="373"/>
      <c r="FD136" s="373"/>
      <c r="FE136" s="373"/>
      <c r="FF136" s="373">
        <f>FF158+$F136</f>
        <v>1.4999999999999999E-2</v>
      </c>
      <c r="GD136" s="373">
        <f>GD158+$F136</f>
        <v>1.4999999999999999E-2</v>
      </c>
      <c r="GX136" s="373">
        <f>GX158+$F136</f>
        <v>1.4999999999999999E-2</v>
      </c>
      <c r="HR136" s="373">
        <f>HR158+$F136</f>
        <v>5.000000000000001E-3</v>
      </c>
      <c r="IL136" s="373">
        <f>IL158+$F136</f>
        <v>-4.9999999999999992E-3</v>
      </c>
      <c r="JF136" s="373">
        <f>JF158+$F136</f>
        <v>-4.9999999999999992E-3</v>
      </c>
      <c r="JZ136" s="373">
        <f>JZ158+$F136</f>
        <v>5.000000000000001E-3</v>
      </c>
      <c r="KT136" s="373">
        <f>KT158+$F136</f>
        <v>5.000000000000001E-3</v>
      </c>
    </row>
    <row r="137" spans="1:306">
      <c r="A137" s="365"/>
      <c r="B137" s="7" t="s">
        <v>76</v>
      </c>
      <c r="C137"/>
      <c r="D137"/>
      <c r="E137"/>
      <c r="F137" s="428">
        <f t="shared" si="160"/>
        <v>-1.4999999999999999E-2</v>
      </c>
      <c r="H137"/>
      <c r="AB137"/>
      <c r="AV137"/>
      <c r="BP137"/>
      <c r="CI137"/>
      <c r="CJ137"/>
      <c r="CL137"/>
      <c r="CM137"/>
      <c r="CN137"/>
      <c r="CP137"/>
      <c r="CQ137"/>
      <c r="CR137"/>
      <c r="CT137"/>
      <c r="CU137"/>
      <c r="CV137"/>
      <c r="CX137"/>
      <c r="CY137"/>
      <c r="CZ137"/>
      <c r="DB137"/>
      <c r="DC137"/>
      <c r="DE137"/>
      <c r="DH137"/>
      <c r="DI137"/>
      <c r="DJ137" s="373">
        <f>DJ159+$F137</f>
        <v>5.000000000000001E-3</v>
      </c>
      <c r="DK137" s="373"/>
      <c r="DL137" s="373"/>
      <c r="DM137" s="373"/>
      <c r="DN137" s="373">
        <f>DN159+$F137</f>
        <v>-4.9999999999999992E-3</v>
      </c>
      <c r="DO137" s="373"/>
      <c r="DP137" s="373"/>
      <c r="DQ137" s="373"/>
      <c r="DR137" s="373">
        <f>DR159+$F137</f>
        <v>1.4999999999999999E-2</v>
      </c>
      <c r="DZ137" s="373">
        <f>DZ159+$F137</f>
        <v>5.000000000000001E-3</v>
      </c>
      <c r="EA137" s="373"/>
      <c r="EB137" s="373"/>
      <c r="EC137" s="373"/>
      <c r="ED137" s="373">
        <f>ED159+$F137</f>
        <v>5.000000000000001E-3</v>
      </c>
      <c r="EE137" s="373"/>
      <c r="EF137" s="373"/>
      <c r="EG137" s="373"/>
      <c r="EH137" s="373">
        <f>EH159+$F137</f>
        <v>-4.9999999999999992E-3</v>
      </c>
      <c r="EI137" s="373"/>
      <c r="EJ137" s="373"/>
      <c r="EK137" s="373"/>
      <c r="EL137" s="373">
        <f>EL159+$F137</f>
        <v>1.4999999999999999E-2</v>
      </c>
      <c r="ET137" s="373">
        <f>ET159+$F137</f>
        <v>5.000000000000001E-3</v>
      </c>
      <c r="EU137" s="373"/>
      <c r="EV137" s="373"/>
      <c r="EW137" s="373"/>
      <c r="EX137" s="373">
        <f>EX159+$F137</f>
        <v>5.000000000000001E-3</v>
      </c>
      <c r="EY137" s="373"/>
      <c r="EZ137" s="373"/>
      <c r="FA137" s="373"/>
      <c r="FB137" s="373">
        <f>FB159+$F137</f>
        <v>-4.9999999999999992E-3</v>
      </c>
      <c r="FC137" s="373"/>
      <c r="FD137" s="373"/>
      <c r="FE137" s="373"/>
      <c r="FF137" s="373">
        <f>FF159+$F137</f>
        <v>1.4999999999999999E-2</v>
      </c>
      <c r="GD137" s="373">
        <f>GD159+$F137</f>
        <v>1.4999999999999999E-2</v>
      </c>
      <c r="GX137" s="373">
        <f>GX159+$F137</f>
        <v>1.4999999999999999E-2</v>
      </c>
      <c r="HR137" s="373">
        <f>HR159+$F137</f>
        <v>5.000000000000001E-3</v>
      </c>
      <c r="IL137" s="373">
        <f>IL159+$F137</f>
        <v>-4.9999999999999992E-3</v>
      </c>
      <c r="JF137" s="373">
        <f>JF159+$F137</f>
        <v>-4.9999999999999992E-3</v>
      </c>
      <c r="JZ137" s="373">
        <f>JZ159+$F137</f>
        <v>5.000000000000001E-3</v>
      </c>
      <c r="KT137" s="373">
        <f>KT159+$F137</f>
        <v>5.000000000000001E-3</v>
      </c>
    </row>
    <row r="138" spans="1:306">
      <c r="B138" s="5" t="s">
        <v>270</v>
      </c>
      <c r="F138" s="428"/>
      <c r="H138"/>
      <c r="AB138"/>
      <c r="AV138"/>
      <c r="BP138"/>
      <c r="CI138"/>
      <c r="CJ138"/>
      <c r="CL138"/>
      <c r="CM138"/>
      <c r="CN138"/>
      <c r="CP138"/>
      <c r="CQ138"/>
      <c r="CR138"/>
      <c r="CT138"/>
      <c r="CU138"/>
      <c r="CV138"/>
      <c r="CX138"/>
      <c r="CY138"/>
      <c r="CZ138"/>
      <c r="DB138"/>
      <c r="DC138"/>
      <c r="DE138"/>
      <c r="DH138"/>
      <c r="DI138"/>
      <c r="DJ138" s="373"/>
      <c r="DK138" s="373"/>
      <c r="DL138" s="373"/>
      <c r="DM138" s="373"/>
      <c r="DN138" s="373"/>
      <c r="DO138" s="373"/>
      <c r="DP138" s="373"/>
      <c r="DQ138" s="373"/>
      <c r="DR138" s="373"/>
      <c r="DZ138" s="373"/>
      <c r="EA138" s="373"/>
      <c r="EB138" s="373"/>
      <c r="EC138" s="373"/>
      <c r="ED138" s="373"/>
      <c r="EE138" s="373"/>
      <c r="EF138" s="373"/>
      <c r="EG138" s="373"/>
      <c r="EH138" s="373"/>
      <c r="EI138" s="373"/>
      <c r="EJ138" s="373"/>
      <c r="EK138" s="373"/>
      <c r="EL138" s="373"/>
      <c r="ET138" s="373"/>
      <c r="EU138" s="373"/>
      <c r="EV138" s="373"/>
      <c r="EW138" s="373"/>
      <c r="EX138" s="373"/>
      <c r="EY138" s="373"/>
      <c r="EZ138" s="373"/>
      <c r="FA138" s="373"/>
      <c r="FB138" s="373"/>
      <c r="FC138" s="373"/>
      <c r="FD138" s="373"/>
      <c r="FE138" s="373"/>
      <c r="FF138" s="373"/>
      <c r="GD138" s="373"/>
      <c r="GX138" s="373"/>
      <c r="HR138" s="373"/>
      <c r="IL138" s="373"/>
      <c r="JF138" s="373"/>
      <c r="JZ138" s="373"/>
      <c r="KT138" s="373"/>
    </row>
    <row r="139" spans="1:306">
      <c r="A139" s="574" t="s">
        <v>217</v>
      </c>
      <c r="B139"/>
      <c r="C139"/>
      <c r="D139"/>
      <c r="E139"/>
      <c r="F139" s="428">
        <f t="shared" si="160"/>
        <v>-1.4999999999999999E-2</v>
      </c>
      <c r="H139"/>
      <c r="AB139"/>
      <c r="AV139"/>
      <c r="BP139"/>
      <c r="CI139"/>
      <c r="CJ139"/>
      <c r="CL139"/>
      <c r="CM139"/>
      <c r="CN139"/>
      <c r="CP139"/>
      <c r="CQ139"/>
      <c r="CR139"/>
      <c r="CT139"/>
      <c r="CU139"/>
      <c r="CV139"/>
      <c r="CX139"/>
      <c r="CY139"/>
      <c r="CZ139"/>
      <c r="DB139"/>
      <c r="DC139"/>
      <c r="DE139"/>
      <c r="DH139"/>
      <c r="DI139"/>
      <c r="DJ139" s="373">
        <f>DJ161+$F139</f>
        <v>5.000000000000001E-3</v>
      </c>
      <c r="DK139" s="373"/>
      <c r="DL139" s="373"/>
      <c r="DM139" s="373"/>
      <c r="DN139" s="373">
        <f>DN161+$F139</f>
        <v>-4.9999999999999992E-3</v>
      </c>
      <c r="DO139" s="373"/>
      <c r="DP139" s="373"/>
      <c r="DQ139" s="373"/>
      <c r="DR139" s="373">
        <f>DR161+$F139</f>
        <v>1.4999999999999999E-2</v>
      </c>
      <c r="DZ139" s="373">
        <f>DZ161+$F139</f>
        <v>1.4999999999999999E-2</v>
      </c>
      <c r="EA139" s="373"/>
      <c r="EB139" s="373"/>
      <c r="EC139" s="373"/>
      <c r="ED139" s="373">
        <f>ED161+$F139</f>
        <v>1.4999999999999999E-2</v>
      </c>
      <c r="EE139" s="373"/>
      <c r="EF139" s="373"/>
      <c r="EG139" s="373"/>
      <c r="EH139" s="373">
        <f>EH161+$F139</f>
        <v>1.4999999999999999E-2</v>
      </c>
      <c r="EI139" s="373"/>
      <c r="EJ139" s="373"/>
      <c r="EK139" s="373"/>
      <c r="EL139" s="373">
        <f>EL161+$F139</f>
        <v>1.4999999999999999E-2</v>
      </c>
      <c r="ET139" s="373">
        <f>ET161+$F139</f>
        <v>1.4999999999999999E-2</v>
      </c>
      <c r="EU139" s="373"/>
      <c r="EV139" s="373"/>
      <c r="EW139" s="373"/>
      <c r="EX139" s="373">
        <f>EX161+$F139</f>
        <v>1.4999999999999999E-2</v>
      </c>
      <c r="EY139" s="373"/>
      <c r="EZ139" s="373"/>
      <c r="FA139" s="373"/>
      <c r="FB139" s="373">
        <f>FB161+$F139</f>
        <v>1.4999999999999999E-2</v>
      </c>
      <c r="FC139" s="373"/>
      <c r="FD139" s="373"/>
      <c r="FE139" s="373"/>
      <c r="FF139" s="373">
        <f>FF161+$F139</f>
        <v>1.4999999999999999E-2</v>
      </c>
      <c r="GD139" s="373">
        <f>GD161+$F139</f>
        <v>1.4999999999999999E-2</v>
      </c>
      <c r="GX139" s="373">
        <f>GX161+$F139</f>
        <v>1.4999999999999999E-2</v>
      </c>
      <c r="HR139" s="373">
        <f>HR161+$F139</f>
        <v>2.5000000000000001E-2</v>
      </c>
      <c r="IL139" s="373">
        <f>IL161+$F139</f>
        <v>2.5000000000000001E-2</v>
      </c>
      <c r="JF139" s="373">
        <f>JF161+$F139</f>
        <v>2.5000000000000001E-2</v>
      </c>
      <c r="JZ139" s="373">
        <f>JZ161+$F139</f>
        <v>1.4999999999999999E-2</v>
      </c>
      <c r="KT139" s="373">
        <f>KT161+$F139</f>
        <v>1.4999999999999999E-2</v>
      </c>
    </row>
    <row r="140" spans="1:306">
      <c r="A140" s="363" t="s">
        <v>218</v>
      </c>
      <c r="B140"/>
      <c r="C140"/>
      <c r="D140"/>
      <c r="E140"/>
      <c r="F140" s="428"/>
      <c r="H140"/>
      <c r="AB140"/>
      <c r="AV140"/>
      <c r="BP140"/>
      <c r="CI140"/>
      <c r="CJ140"/>
      <c r="CL140"/>
      <c r="CM140"/>
      <c r="CN140"/>
      <c r="CP140"/>
      <c r="CQ140"/>
      <c r="CR140"/>
      <c r="CT140"/>
      <c r="CU140"/>
      <c r="CV140"/>
      <c r="CX140"/>
      <c r="CY140"/>
      <c r="CZ140"/>
      <c r="DB140"/>
      <c r="DC140"/>
      <c r="DE140"/>
      <c r="DH140"/>
      <c r="DI140"/>
      <c r="DJ140" s="373"/>
      <c r="DK140" s="373"/>
      <c r="DL140" s="373"/>
      <c r="DM140" s="373"/>
      <c r="DN140" s="373"/>
      <c r="DO140" s="373"/>
      <c r="DP140" s="373"/>
      <c r="DQ140" s="373"/>
      <c r="DR140" s="373"/>
      <c r="DZ140" s="373"/>
      <c r="EA140" s="373"/>
      <c r="EB140" s="373"/>
      <c r="EC140" s="373"/>
      <c r="ED140" s="373"/>
      <c r="EE140" s="373"/>
      <c r="EF140" s="373"/>
      <c r="EG140" s="373"/>
      <c r="EH140" s="373"/>
      <c r="EI140" s="373"/>
      <c r="EJ140" s="373"/>
      <c r="EK140" s="373"/>
      <c r="EL140" s="373"/>
      <c r="ET140" s="373"/>
      <c r="EU140" s="373"/>
      <c r="EV140" s="373"/>
      <c r="EW140" s="373"/>
      <c r="EX140" s="373"/>
      <c r="EY140" s="373"/>
      <c r="EZ140" s="373"/>
      <c r="FA140" s="373"/>
      <c r="FB140" s="373"/>
      <c r="FC140" s="373"/>
      <c r="FD140" s="373"/>
      <c r="FE140" s="373"/>
      <c r="FF140" s="373"/>
      <c r="GD140" s="373"/>
      <c r="GX140" s="373"/>
      <c r="HR140" s="373"/>
      <c r="IL140" s="373"/>
      <c r="JF140" s="373"/>
      <c r="JZ140" s="373"/>
      <c r="KT140" s="373"/>
    </row>
    <row r="141" spans="1:306">
      <c r="A141" s="365"/>
      <c r="B141" s="7" t="s">
        <v>273</v>
      </c>
      <c r="C141"/>
      <c r="D141"/>
      <c r="E141"/>
      <c r="F141" s="428">
        <f t="shared" si="160"/>
        <v>-1.4999999999999999E-2</v>
      </c>
      <c r="H141"/>
      <c r="AB141"/>
      <c r="AV141"/>
      <c r="BP141"/>
      <c r="CI141"/>
      <c r="CJ141"/>
      <c r="CL141"/>
      <c r="CM141"/>
      <c r="CN141"/>
      <c r="CP141"/>
      <c r="CQ141"/>
      <c r="CR141"/>
      <c r="CT141"/>
      <c r="CU141"/>
      <c r="CV141"/>
      <c r="CX141"/>
      <c r="CY141"/>
      <c r="CZ141"/>
      <c r="DB141"/>
      <c r="DC141"/>
      <c r="DE141"/>
      <c r="DH141"/>
      <c r="DI141"/>
      <c r="DJ141" s="373">
        <f>DJ163+$F141</f>
        <v>-1.4999999999999999E-2</v>
      </c>
      <c r="DK141" s="373"/>
      <c r="DL141" s="373"/>
      <c r="DM141" s="373"/>
      <c r="DN141" s="373">
        <f>DN163+$F141</f>
        <v>-1.4999999999999999E-2</v>
      </c>
      <c r="DO141" s="373"/>
      <c r="DP141" s="373"/>
      <c r="DQ141" s="373"/>
      <c r="DR141" s="373">
        <f>DR163+$F141</f>
        <v>-1.4999999999999999E-2</v>
      </c>
      <c r="DZ141" s="373">
        <f>DZ163+$F141</f>
        <v>-1.4999999999999999E-2</v>
      </c>
      <c r="EA141" s="373"/>
      <c r="EB141" s="373"/>
      <c r="EC141" s="373"/>
      <c r="ED141" s="373">
        <f>ED163+$F141</f>
        <v>-1.4999999999999999E-2</v>
      </c>
      <c r="EE141" s="373"/>
      <c r="EF141" s="373"/>
      <c r="EG141" s="373"/>
      <c r="EH141" s="373">
        <f>EH163+$F141</f>
        <v>-1.4999999999999999E-2</v>
      </c>
      <c r="EI141" s="373"/>
      <c r="EJ141" s="373"/>
      <c r="EK141" s="373"/>
      <c r="EL141" s="373">
        <f>EL163+$F141</f>
        <v>-1.4999999999999999E-2</v>
      </c>
      <c r="ET141" s="373">
        <f>ET163+$F141</f>
        <v>-1.4999999999999999E-2</v>
      </c>
      <c r="EU141" s="373"/>
      <c r="EV141" s="373"/>
      <c r="EW141" s="373"/>
      <c r="EX141" s="373">
        <f>EX163+$F141</f>
        <v>-1.4999999999999999E-2</v>
      </c>
      <c r="EY141" s="373"/>
      <c r="EZ141" s="373"/>
      <c r="FA141" s="373"/>
      <c r="FB141" s="373">
        <f>FB163+$F141</f>
        <v>-1.4999999999999999E-2</v>
      </c>
      <c r="FC141" s="373"/>
      <c r="FD141" s="373"/>
      <c r="FE141" s="373"/>
      <c r="FF141" s="373">
        <f>FF163+$F141</f>
        <v>-1.4999999999999999E-2</v>
      </c>
      <c r="GD141" s="373">
        <f>GD163+$F141</f>
        <v>-1.4999999999999999E-2</v>
      </c>
      <c r="GX141" s="373">
        <f>GX163+$F141</f>
        <v>-1.4999999999999999E-2</v>
      </c>
      <c r="HR141" s="373">
        <f>HR163+$F141</f>
        <v>-1.4999999999999999E-2</v>
      </c>
      <c r="IL141" s="373">
        <f>IL163+$F141</f>
        <v>-1.4999999999999999E-2</v>
      </c>
      <c r="JF141" s="373">
        <f>JF163+$F141</f>
        <v>-1.4999999999999999E-2</v>
      </c>
      <c r="JZ141" s="373">
        <f>JZ163+$F141</f>
        <v>-1.4999999999999999E-2</v>
      </c>
      <c r="KT141" s="373">
        <f>KT163+$F141</f>
        <v>-1.4999999999999999E-2</v>
      </c>
    </row>
    <row r="142" spans="1:306">
      <c r="A142" s="365"/>
      <c r="B142" s="7" t="s">
        <v>76</v>
      </c>
      <c r="C142"/>
      <c r="D142"/>
      <c r="E142"/>
      <c r="F142" s="428">
        <f t="shared" si="160"/>
        <v>-1.4999999999999999E-2</v>
      </c>
      <c r="H142"/>
      <c r="AB142"/>
      <c r="AV142"/>
      <c r="BP142"/>
      <c r="CI142"/>
      <c r="CJ142"/>
      <c r="CL142"/>
      <c r="CM142"/>
      <c r="CN142"/>
      <c r="CP142"/>
      <c r="CQ142"/>
      <c r="CR142"/>
      <c r="CT142"/>
      <c r="CU142"/>
      <c r="CV142"/>
      <c r="CX142"/>
      <c r="CY142"/>
      <c r="CZ142"/>
      <c r="DB142"/>
      <c r="DC142"/>
      <c r="DE142"/>
      <c r="DH142"/>
      <c r="DI142"/>
      <c r="DJ142" s="373">
        <f>DJ164+$F142</f>
        <v>5.000000000000001E-3</v>
      </c>
      <c r="DK142" s="373"/>
      <c r="DL142" s="373"/>
      <c r="DM142" s="373"/>
      <c r="DN142" s="373">
        <f>DN164+$F142</f>
        <v>-4.9999999999999992E-3</v>
      </c>
      <c r="DO142" s="373"/>
      <c r="DP142" s="373"/>
      <c r="DQ142" s="373"/>
      <c r="DR142" s="373">
        <f>DR164+$F142</f>
        <v>1.4999999999999999E-2</v>
      </c>
      <c r="DZ142" s="373">
        <f>DZ164+$F142</f>
        <v>5.000000000000001E-3</v>
      </c>
      <c r="EA142" s="373"/>
      <c r="EB142" s="373"/>
      <c r="EC142" s="373"/>
      <c r="ED142" s="373">
        <f>ED164+$F142</f>
        <v>5.000000000000001E-3</v>
      </c>
      <c r="EE142" s="373"/>
      <c r="EF142" s="373"/>
      <c r="EG142" s="373"/>
      <c r="EH142" s="373">
        <f>EH164+$F142</f>
        <v>-4.9999999999999992E-3</v>
      </c>
      <c r="EI142" s="373"/>
      <c r="EJ142" s="373"/>
      <c r="EK142" s="373"/>
      <c r="EL142" s="373">
        <f>EL164+$F142</f>
        <v>1.4999999999999999E-2</v>
      </c>
      <c r="ET142" s="373">
        <f>ET164+$F142</f>
        <v>5.000000000000001E-3</v>
      </c>
      <c r="EU142" s="373"/>
      <c r="EV142" s="373"/>
      <c r="EW142" s="373"/>
      <c r="EX142" s="373">
        <f>EX164+$F142</f>
        <v>5.000000000000001E-3</v>
      </c>
      <c r="EY142" s="373"/>
      <c r="EZ142" s="373"/>
      <c r="FA142" s="373"/>
      <c r="FB142" s="373">
        <f>FB164+$F142</f>
        <v>-4.9999999999999992E-3</v>
      </c>
      <c r="FC142" s="373"/>
      <c r="FD142" s="373"/>
      <c r="FE142" s="373"/>
      <c r="FF142" s="373">
        <f>FF164+$F142</f>
        <v>1.4999999999999999E-2</v>
      </c>
      <c r="GD142" s="373">
        <f>GD164+$F142</f>
        <v>1.4999999999999999E-2</v>
      </c>
      <c r="GX142" s="373">
        <f>GX164+$F142</f>
        <v>1.4999999999999999E-2</v>
      </c>
      <c r="HR142" s="373">
        <f>HR164+$F142</f>
        <v>5.000000000000001E-3</v>
      </c>
      <c r="IL142" s="373">
        <f>IL164+$F142</f>
        <v>-4.9999999999999992E-3</v>
      </c>
      <c r="JF142" s="373">
        <f>JF164+$F142</f>
        <v>-1.4999999999999999E-2</v>
      </c>
      <c r="JZ142" s="373">
        <f>JZ164+$F142</f>
        <v>-4.9999999999999992E-3</v>
      </c>
      <c r="KT142" s="373">
        <f>KT164+$F142</f>
        <v>-4.9999999999999992E-3</v>
      </c>
    </row>
    <row r="143" spans="1:306">
      <c r="A143" s="365"/>
      <c r="B143" s="5" t="s">
        <v>271</v>
      </c>
      <c r="F143" s="428"/>
      <c r="H143"/>
      <c r="AB143"/>
      <c r="AV143"/>
      <c r="BP143"/>
      <c r="CI143"/>
      <c r="CJ143"/>
      <c r="CL143"/>
      <c r="CM143"/>
      <c r="CN143"/>
      <c r="CP143"/>
      <c r="CQ143"/>
      <c r="CR143"/>
      <c r="CT143"/>
      <c r="CU143"/>
      <c r="CV143"/>
      <c r="CX143"/>
      <c r="CY143"/>
      <c r="CZ143"/>
      <c r="DB143"/>
      <c r="DC143"/>
      <c r="DE143"/>
      <c r="DH143"/>
      <c r="DI143"/>
      <c r="DJ143" s="373"/>
      <c r="DK143" s="373"/>
      <c r="DL143" s="373"/>
      <c r="DM143" s="373"/>
      <c r="DN143" s="373"/>
      <c r="DO143" s="373"/>
      <c r="DP143" s="373"/>
      <c r="DQ143" s="373"/>
      <c r="DR143" s="373"/>
      <c r="DZ143" s="373"/>
      <c r="EA143" s="373"/>
      <c r="EB143" s="373"/>
      <c r="EC143" s="373"/>
      <c r="ED143" s="373"/>
      <c r="EE143" s="373"/>
      <c r="EF143" s="373"/>
      <c r="EG143" s="373"/>
      <c r="EH143" s="373"/>
      <c r="EI143" s="373"/>
      <c r="EJ143" s="373"/>
      <c r="EK143" s="373"/>
      <c r="EL143" s="373"/>
      <c r="ET143" s="373"/>
      <c r="EU143" s="373"/>
      <c r="EV143" s="373"/>
      <c r="EW143" s="373"/>
      <c r="EX143" s="373"/>
      <c r="EY143" s="373"/>
      <c r="EZ143" s="373"/>
      <c r="FA143" s="373"/>
      <c r="FB143" s="373"/>
      <c r="FC143" s="373"/>
      <c r="FD143" s="373"/>
      <c r="FE143" s="373"/>
      <c r="FF143" s="373"/>
      <c r="GD143" s="373"/>
      <c r="GX143" s="373"/>
      <c r="HR143" s="373"/>
      <c r="IL143" s="373"/>
      <c r="JF143" s="373"/>
      <c r="JZ143" s="373"/>
      <c r="KT143" s="373"/>
    </row>
    <row r="144" spans="1:306">
      <c r="A144" s="365"/>
      <c r="C144" s="363" t="s">
        <v>219</v>
      </c>
      <c r="D144"/>
      <c r="E144"/>
      <c r="F144" s="428"/>
      <c r="H144"/>
      <c r="AB144"/>
      <c r="AV144"/>
      <c r="BP144"/>
      <c r="CI144"/>
      <c r="CJ144"/>
      <c r="CL144"/>
      <c r="CM144"/>
      <c r="CN144"/>
      <c r="CP144"/>
      <c r="CQ144"/>
      <c r="CR144"/>
      <c r="CT144"/>
      <c r="CU144"/>
      <c r="CV144"/>
      <c r="CX144"/>
      <c r="CY144"/>
      <c r="CZ144"/>
      <c r="DB144"/>
      <c r="DC144"/>
      <c r="DE144"/>
      <c r="DH144"/>
      <c r="DI144"/>
      <c r="DJ144" s="373"/>
      <c r="DK144" s="373"/>
      <c r="DL144" s="373"/>
      <c r="DM144" s="373"/>
      <c r="DN144" s="373"/>
      <c r="DO144" s="373"/>
      <c r="DP144" s="373"/>
      <c r="DQ144" s="373"/>
      <c r="DR144" s="373"/>
      <c r="DZ144" s="373"/>
      <c r="EA144" s="373"/>
      <c r="EB144" s="373"/>
      <c r="EC144" s="373"/>
      <c r="ED144" s="373"/>
      <c r="EE144" s="373"/>
      <c r="EF144" s="373"/>
      <c r="EG144" s="373"/>
      <c r="EH144" s="373"/>
      <c r="EI144" s="373"/>
      <c r="EJ144" s="373"/>
      <c r="EK144" s="373"/>
      <c r="EL144" s="373"/>
      <c r="ET144" s="373"/>
      <c r="EU144" s="373"/>
      <c r="EV144" s="373"/>
      <c r="EW144" s="373"/>
      <c r="EX144" s="373"/>
      <c r="EY144" s="373"/>
      <c r="EZ144" s="373"/>
      <c r="FA144" s="373"/>
      <c r="FB144" s="373"/>
      <c r="FC144" s="373"/>
      <c r="FD144" s="373"/>
      <c r="FE144" s="373"/>
      <c r="FF144" s="373"/>
      <c r="GD144" s="373"/>
      <c r="GX144" s="373"/>
      <c r="HR144" s="373"/>
      <c r="IL144" s="373"/>
      <c r="JF144" s="373"/>
      <c r="JZ144" s="373"/>
      <c r="KT144" s="373"/>
    </row>
    <row r="145" spans="1:307">
      <c r="A145" s="365"/>
      <c r="C145" s="575" t="s">
        <v>220</v>
      </c>
      <c r="D145"/>
      <c r="E145"/>
      <c r="F145" s="428">
        <f t="shared" si="160"/>
        <v>-1.4999999999999999E-2</v>
      </c>
      <c r="H145"/>
      <c r="AB145"/>
      <c r="AV145"/>
      <c r="BP145"/>
      <c r="CI145"/>
      <c r="CJ145"/>
      <c r="CL145"/>
      <c r="CM145"/>
      <c r="CN145"/>
      <c r="CP145"/>
      <c r="CQ145"/>
      <c r="CR145"/>
      <c r="CT145"/>
      <c r="CU145"/>
      <c r="CV145"/>
      <c r="CX145"/>
      <c r="CY145"/>
      <c r="CZ145"/>
      <c r="DB145"/>
      <c r="DC145"/>
      <c r="DE145"/>
      <c r="DH145"/>
      <c r="DI145"/>
      <c r="DJ145" s="373">
        <f>DJ167+$F145</f>
        <v>5.000000000000001E-3</v>
      </c>
      <c r="DK145" s="373"/>
      <c r="DL145" s="373"/>
      <c r="DM145" s="373"/>
      <c r="DN145" s="373">
        <f>DN167+$F145</f>
        <v>-4.9999999999999992E-3</v>
      </c>
      <c r="DO145" s="373"/>
      <c r="DP145" s="373"/>
      <c r="DQ145" s="373"/>
      <c r="DR145" s="373">
        <f>DR167+$F145</f>
        <v>1.4999999999999999E-2</v>
      </c>
      <c r="DZ145" s="373">
        <f>DZ167+$F145</f>
        <v>1.4999999999999999E-2</v>
      </c>
      <c r="EA145" s="373"/>
      <c r="EB145" s="373"/>
      <c r="EC145" s="373"/>
      <c r="ED145" s="373">
        <f>ED167+$F145</f>
        <v>1.4999999999999999E-2</v>
      </c>
      <c r="EE145" s="373"/>
      <c r="EF145" s="373"/>
      <c r="EG145" s="373"/>
      <c r="EH145" s="373">
        <f>EH167+$F145</f>
        <v>1.4999999999999999E-2</v>
      </c>
      <c r="EI145" s="373"/>
      <c r="EJ145" s="373"/>
      <c r="EK145" s="373"/>
      <c r="EL145" s="373">
        <f>EL167+$F145</f>
        <v>1.4999999999999999E-2</v>
      </c>
      <c r="ET145" s="373">
        <f>ET167+$F145</f>
        <v>1.4999999999999999E-2</v>
      </c>
      <c r="EU145" s="373"/>
      <c r="EV145" s="373"/>
      <c r="EW145" s="373"/>
      <c r="EX145" s="373">
        <f>EX167+$F145</f>
        <v>1.4999999999999999E-2</v>
      </c>
      <c r="EY145" s="373"/>
      <c r="EZ145" s="373"/>
      <c r="FA145" s="373"/>
      <c r="FB145" s="373">
        <f>FB167+$F145</f>
        <v>1.4999999999999999E-2</v>
      </c>
      <c r="FC145" s="373"/>
      <c r="FD145" s="373"/>
      <c r="FE145" s="373"/>
      <c r="FF145" s="373">
        <f>FF167+$F145</f>
        <v>1.4999999999999999E-2</v>
      </c>
      <c r="GD145" s="373">
        <f>GD167+$F145</f>
        <v>1.4999999999999999E-2</v>
      </c>
      <c r="GX145" s="373">
        <f>GX167+$F145</f>
        <v>2.5000000000000001E-2</v>
      </c>
      <c r="HR145" s="373">
        <f>HR167+$F145</f>
        <v>2.5000000000000001E-2</v>
      </c>
      <c r="IL145" s="373">
        <f>IL167+$F145</f>
        <v>2.5000000000000001E-2</v>
      </c>
      <c r="JF145" s="373">
        <f>JF167+$F145</f>
        <v>2.5000000000000001E-2</v>
      </c>
      <c r="JZ145" s="373">
        <f>JZ167+$F145</f>
        <v>1.4999999999999999E-2</v>
      </c>
      <c r="KT145" s="373">
        <f>KT167+$F145</f>
        <v>1.4999999999999999E-2</v>
      </c>
    </row>
    <row r="146" spans="1:307">
      <c r="A146" s="365"/>
      <c r="C146"/>
      <c r="D146" s="575" t="s">
        <v>221</v>
      </c>
      <c r="E146"/>
      <c r="F146" s="428"/>
      <c r="H146"/>
      <c r="AB146"/>
      <c r="AV146"/>
      <c r="BP146"/>
      <c r="CI146"/>
      <c r="CJ146"/>
      <c r="CL146"/>
      <c r="CM146"/>
      <c r="CN146"/>
      <c r="CP146"/>
      <c r="CQ146"/>
      <c r="CR146"/>
      <c r="CT146"/>
      <c r="CU146"/>
      <c r="CV146"/>
      <c r="CX146"/>
      <c r="CY146"/>
      <c r="CZ146"/>
      <c r="DB146"/>
      <c r="DC146"/>
      <c r="DE146"/>
      <c r="DH146"/>
      <c r="DI146"/>
      <c r="DJ146"/>
      <c r="DK146"/>
      <c r="DL146"/>
      <c r="DM146"/>
      <c r="DN146"/>
      <c r="DO146"/>
      <c r="DP146"/>
      <c r="DQ146"/>
    </row>
    <row r="147" spans="1:307">
      <c r="A147" s="363"/>
      <c r="B147"/>
      <c r="C147"/>
      <c r="D147"/>
      <c r="E147"/>
      <c r="F147" s="303"/>
      <c r="H147"/>
      <c r="AB147"/>
      <c r="AV147"/>
      <c r="BP147"/>
      <c r="CI147"/>
      <c r="CJ147"/>
      <c r="CL147"/>
      <c r="CM147"/>
      <c r="CN147"/>
      <c r="CP147"/>
      <c r="CQ147"/>
      <c r="CR147"/>
      <c r="CT147"/>
      <c r="CU147"/>
      <c r="CV147"/>
      <c r="CX147"/>
      <c r="CY147"/>
      <c r="CZ147"/>
      <c r="DB147"/>
      <c r="DC147"/>
      <c r="DE147"/>
      <c r="DH147"/>
      <c r="DI147"/>
      <c r="DJ147"/>
      <c r="DK147"/>
      <c r="DL147"/>
      <c r="DM147"/>
      <c r="DN147"/>
      <c r="DO147"/>
      <c r="DP147"/>
      <c r="DQ147"/>
    </row>
    <row r="148" spans="1:307" ht="18">
      <c r="A148" s="821" t="s">
        <v>132</v>
      </c>
      <c r="B148" s="821"/>
      <c r="C148" s="821"/>
      <c r="D148" s="821"/>
      <c r="E148" s="821"/>
      <c r="F148" s="821"/>
      <c r="H148"/>
      <c r="AB148"/>
      <c r="AV148"/>
      <c r="BP148"/>
      <c r="CI148"/>
      <c r="CJ148"/>
      <c r="CL148"/>
      <c r="CM148"/>
      <c r="CN148"/>
      <c r="CP148"/>
      <c r="CQ148"/>
      <c r="CR148"/>
      <c r="CT148"/>
      <c r="CU148"/>
      <c r="CV148"/>
      <c r="CX148"/>
      <c r="CY148"/>
      <c r="CZ148"/>
      <c r="DB148"/>
      <c r="DC148"/>
      <c r="DE148"/>
      <c r="DH148"/>
      <c r="DI148"/>
      <c r="DJ148" s="349"/>
      <c r="DK148" s="349"/>
      <c r="DL148" s="349"/>
      <c r="DM148" s="349"/>
      <c r="DN148" s="349"/>
      <c r="DO148" s="349"/>
      <c r="DP148" s="349"/>
      <c r="DQ148" s="349"/>
      <c r="DR148" s="349"/>
      <c r="DS148" s="349"/>
      <c r="DT148" s="349"/>
      <c r="DU148" s="349"/>
      <c r="DV148" s="349"/>
      <c r="DW148" s="349"/>
      <c r="DX148" s="349"/>
      <c r="DY148" s="349"/>
      <c r="DZ148" s="349"/>
      <c r="EA148" s="349"/>
      <c r="EB148" s="349"/>
      <c r="EC148" s="349"/>
      <c r="ED148" s="349"/>
      <c r="EE148" s="349"/>
      <c r="EF148" s="349"/>
      <c r="EG148" s="349"/>
      <c r="EH148" s="349"/>
      <c r="EI148" s="349"/>
      <c r="EJ148" s="349"/>
      <c r="EK148" s="349"/>
      <c r="EL148" s="349"/>
      <c r="EM148" s="349"/>
      <c r="EN148" s="349"/>
      <c r="EO148" s="349"/>
      <c r="EP148" s="349"/>
      <c r="EQ148" s="349"/>
      <c r="ER148" s="349"/>
      <c r="ES148" s="349"/>
      <c r="ET148" s="349"/>
      <c r="EU148" s="349"/>
      <c r="EV148" s="349"/>
      <c r="EW148" s="349"/>
      <c r="EX148" s="349"/>
      <c r="EY148" s="349"/>
      <c r="EZ148" s="349"/>
      <c r="FA148" s="349"/>
      <c r="FB148" s="349"/>
      <c r="FC148" s="349"/>
      <c r="FD148" s="349"/>
      <c r="FE148" s="349"/>
      <c r="FF148" s="349"/>
      <c r="FG148" s="349"/>
      <c r="FH148" s="349"/>
      <c r="FI148" s="349"/>
      <c r="FJ148" s="349"/>
      <c r="FK148" s="349"/>
      <c r="FL148" s="349"/>
      <c r="FM148" s="349"/>
      <c r="FN148" s="349"/>
      <c r="FO148" s="349"/>
      <c r="FP148" s="349"/>
      <c r="FQ148" s="349"/>
      <c r="FR148" s="349"/>
      <c r="FS148" s="349"/>
      <c r="FT148" s="349"/>
      <c r="FU148" s="349"/>
      <c r="FV148" s="349"/>
      <c r="FW148" s="349"/>
      <c r="FX148" s="349"/>
      <c r="FY148" s="349"/>
      <c r="FZ148" s="349"/>
      <c r="GA148" s="349"/>
      <c r="GB148" s="349"/>
      <c r="GC148" s="349"/>
      <c r="GD148" s="349"/>
      <c r="GE148" s="349"/>
      <c r="GF148" s="349"/>
      <c r="GG148" s="349"/>
      <c r="GH148" s="349"/>
      <c r="GI148" s="349"/>
      <c r="GJ148" s="349"/>
      <c r="GK148" s="349"/>
      <c r="GL148" s="349"/>
      <c r="GM148" s="349"/>
      <c r="GN148" s="349"/>
      <c r="GO148" s="349"/>
      <c r="GP148" s="349"/>
      <c r="GQ148" s="349"/>
      <c r="GR148" s="349"/>
      <c r="GS148" s="349"/>
      <c r="GT148" s="349"/>
      <c r="GU148" s="349"/>
      <c r="GV148" s="349"/>
      <c r="GW148" s="349"/>
      <c r="GX148" s="349"/>
      <c r="GY148" s="349"/>
      <c r="GZ148" s="349"/>
      <c r="HA148" s="349"/>
      <c r="HB148" s="349"/>
      <c r="HC148" s="349"/>
      <c r="HD148" s="349"/>
      <c r="HE148" s="349"/>
      <c r="HF148" s="349"/>
      <c r="HG148" s="349"/>
      <c r="HH148" s="349"/>
      <c r="HI148" s="349"/>
      <c r="HJ148" s="349"/>
      <c r="HK148" s="349"/>
      <c r="HL148" s="349"/>
      <c r="HM148" s="349"/>
      <c r="HN148" s="349"/>
      <c r="HO148" s="349"/>
      <c r="HP148" s="349"/>
      <c r="HQ148" s="349"/>
      <c r="HR148" s="349"/>
      <c r="HS148" s="349"/>
      <c r="HT148" s="349"/>
      <c r="HU148" s="349"/>
      <c r="HV148" s="349"/>
      <c r="HW148" s="349"/>
      <c r="HX148" s="349"/>
      <c r="HY148" s="349"/>
      <c r="HZ148" s="349"/>
      <c r="IA148" s="349"/>
      <c r="IB148" s="349"/>
      <c r="IC148" s="349"/>
      <c r="ID148" s="349"/>
      <c r="IE148" s="349"/>
      <c r="IF148" s="349"/>
      <c r="IG148" s="349"/>
      <c r="IH148" s="349"/>
      <c r="II148" s="349"/>
      <c r="IJ148" s="349"/>
      <c r="IK148" s="349"/>
      <c r="IL148" s="349"/>
      <c r="IM148" s="349"/>
      <c r="IN148" s="349"/>
      <c r="IO148" s="349"/>
      <c r="IP148" s="349"/>
      <c r="IQ148" s="349"/>
      <c r="IR148" s="349"/>
      <c r="IS148" s="349"/>
      <c r="IT148" s="349"/>
      <c r="IU148" s="349"/>
      <c r="IV148" s="349"/>
      <c r="IW148" s="349"/>
      <c r="IX148" s="349"/>
      <c r="IY148" s="349"/>
      <c r="IZ148" s="349"/>
      <c r="JA148" s="349"/>
      <c r="JB148" s="349"/>
      <c r="JC148" s="349"/>
      <c r="JD148" s="349"/>
      <c r="JE148" s="349"/>
      <c r="JF148" s="349"/>
      <c r="JG148" s="349"/>
      <c r="JH148" s="349"/>
      <c r="JI148" s="349"/>
      <c r="JJ148" s="349"/>
      <c r="JK148" s="349"/>
      <c r="JL148" s="349"/>
      <c r="JM148" s="349"/>
      <c r="JN148" s="349"/>
      <c r="JO148" s="349"/>
      <c r="JP148" s="349"/>
      <c r="JQ148" s="349"/>
      <c r="JR148" s="349"/>
      <c r="JS148" s="349"/>
      <c r="JT148" s="349"/>
      <c r="JU148" s="349"/>
      <c r="JV148" s="349"/>
      <c r="JW148" s="349"/>
      <c r="JX148" s="349"/>
      <c r="JY148" s="349"/>
      <c r="JZ148" s="349"/>
      <c r="KA148" s="349"/>
      <c r="KB148" s="349"/>
      <c r="KC148" s="349"/>
      <c r="KD148" s="349"/>
      <c r="KE148" s="349"/>
      <c r="KF148" s="349"/>
      <c r="KG148" s="349"/>
      <c r="KH148" s="349"/>
      <c r="KI148" s="349"/>
      <c r="KJ148" s="349"/>
      <c r="KK148" s="349"/>
      <c r="KL148" s="349"/>
      <c r="KM148" s="349"/>
      <c r="KN148" s="349"/>
      <c r="KO148" s="349"/>
      <c r="KP148" s="349"/>
      <c r="KQ148" s="349"/>
      <c r="KR148" s="349"/>
      <c r="KS148" s="349"/>
      <c r="KT148" s="349"/>
      <c r="KU148" s="349"/>
    </row>
    <row r="149" spans="1:307">
      <c r="A149" s="429"/>
      <c r="B149" s="429"/>
      <c r="C149" s="429"/>
      <c r="D149" s="429"/>
      <c r="E149" s="429"/>
      <c r="F149" s="23"/>
      <c r="H149"/>
      <c r="AB149"/>
      <c r="AV149"/>
      <c r="BP149"/>
      <c r="CI149"/>
      <c r="CJ149"/>
      <c r="CL149"/>
      <c r="CM149"/>
      <c r="CN149"/>
      <c r="CP149"/>
      <c r="CQ149"/>
      <c r="CR149"/>
      <c r="CT149"/>
      <c r="CU149"/>
      <c r="CV149"/>
      <c r="CX149"/>
      <c r="CY149"/>
      <c r="CZ149"/>
      <c r="DB149"/>
      <c r="DC149"/>
      <c r="DE149"/>
      <c r="DH149"/>
      <c r="DI149"/>
      <c r="DJ149"/>
      <c r="DK149"/>
      <c r="DL149"/>
      <c r="DM149"/>
      <c r="DN149"/>
      <c r="DO149"/>
      <c r="DP149"/>
      <c r="DQ149"/>
    </row>
    <row r="150" spans="1:307">
      <c r="A150" s="363" t="s">
        <v>215</v>
      </c>
      <c r="B150"/>
      <c r="C150"/>
      <c r="D150"/>
      <c r="E150"/>
      <c r="F150" s="23"/>
      <c r="H150"/>
      <c r="AB150"/>
      <c r="AV150"/>
      <c r="BP150"/>
      <c r="CI150"/>
      <c r="CJ150"/>
      <c r="CL150"/>
      <c r="CM150"/>
      <c r="CN150"/>
      <c r="CP150"/>
      <c r="CQ150"/>
      <c r="CR150"/>
      <c r="CT150"/>
      <c r="CU150"/>
      <c r="CV150"/>
      <c r="CX150"/>
      <c r="CY150"/>
      <c r="CZ150"/>
      <c r="DB150"/>
      <c r="DC150"/>
      <c r="DE150"/>
      <c r="DH150"/>
      <c r="DI150"/>
      <c r="DJ150"/>
      <c r="DK150"/>
      <c r="DL150"/>
      <c r="DM150"/>
      <c r="DN150"/>
      <c r="DO150"/>
      <c r="DP150"/>
      <c r="DQ150"/>
    </row>
    <row r="151" spans="1:307">
      <c r="A151" s="365"/>
      <c r="B151" s="7" t="s">
        <v>263</v>
      </c>
      <c r="C151"/>
      <c r="D151"/>
      <c r="E151"/>
      <c r="F151" s="23"/>
      <c r="H151"/>
      <c r="AB151"/>
      <c r="AV151"/>
      <c r="BP151"/>
      <c r="CI151"/>
      <c r="CJ151"/>
      <c r="CL151"/>
      <c r="CM151"/>
      <c r="CN151"/>
      <c r="CP151"/>
      <c r="CQ151"/>
      <c r="CR151"/>
      <c r="CT151"/>
      <c r="CU151"/>
      <c r="CV151"/>
      <c r="CX151"/>
      <c r="CY151"/>
      <c r="CZ151"/>
      <c r="DB151"/>
      <c r="DC151"/>
      <c r="DE151"/>
      <c r="DH151"/>
      <c r="DI151"/>
      <c r="DJ151" s="374">
        <v>0.01</v>
      </c>
      <c r="DK151" s="375"/>
      <c r="DL151" s="375"/>
      <c r="DM151" s="375"/>
      <c r="DN151" s="374">
        <v>0.01</v>
      </c>
      <c r="DO151" s="375"/>
      <c r="DP151" s="375"/>
      <c r="DQ151" s="375"/>
      <c r="DR151" s="374">
        <v>0.01</v>
      </c>
      <c r="DZ151" s="374">
        <v>0.01</v>
      </c>
      <c r="EA151" s="375"/>
      <c r="EB151" s="375"/>
      <c r="EC151" s="375"/>
      <c r="ED151" s="374">
        <v>0.01</v>
      </c>
      <c r="EE151" s="375"/>
      <c r="EF151" s="375"/>
      <c r="EG151" s="375"/>
      <c r="EH151" s="374">
        <v>0.01</v>
      </c>
      <c r="EI151" s="375"/>
      <c r="EJ151" s="375"/>
      <c r="EK151" s="375"/>
      <c r="EL151" s="374">
        <v>0.01</v>
      </c>
      <c r="ET151" s="374">
        <v>0.01</v>
      </c>
      <c r="EU151" s="375"/>
      <c r="EV151" s="375"/>
      <c r="EW151" s="375"/>
      <c r="EX151" s="374">
        <v>0.01</v>
      </c>
      <c r="EY151" s="375"/>
      <c r="EZ151" s="375"/>
      <c r="FA151" s="375"/>
      <c r="FB151" s="374">
        <v>0.01</v>
      </c>
      <c r="FC151" s="375"/>
      <c r="FD151" s="375"/>
      <c r="FE151" s="375"/>
      <c r="FF151" s="374">
        <v>0.01</v>
      </c>
      <c r="GD151" s="374">
        <v>0.02</v>
      </c>
      <c r="GX151" s="374">
        <v>0.02</v>
      </c>
      <c r="HR151" s="374">
        <v>0.02</v>
      </c>
      <c r="IL151" s="374">
        <v>0.02</v>
      </c>
      <c r="JF151" s="374">
        <v>0.01</v>
      </c>
      <c r="JZ151" s="374">
        <v>0.02</v>
      </c>
      <c r="KT151" s="374">
        <v>0.02</v>
      </c>
    </row>
    <row r="152" spans="1:307">
      <c r="A152" s="365"/>
      <c r="B152" s="7" t="s">
        <v>264</v>
      </c>
      <c r="C152"/>
      <c r="D152"/>
      <c r="E152"/>
      <c r="F152" s="23"/>
      <c r="H152"/>
      <c r="AB152"/>
      <c r="AV152"/>
      <c r="BP152"/>
      <c r="CI152"/>
      <c r="CJ152"/>
      <c r="CL152"/>
      <c r="CM152"/>
      <c r="CN152"/>
      <c r="CP152"/>
      <c r="CQ152"/>
      <c r="CR152"/>
      <c r="CT152"/>
      <c r="CU152"/>
      <c r="CV152"/>
      <c r="CX152"/>
      <c r="CY152"/>
      <c r="CZ152"/>
      <c r="DB152"/>
      <c r="DC152"/>
      <c r="DE152"/>
      <c r="DH152"/>
      <c r="DI152"/>
      <c r="DJ152" s="374">
        <v>0.01</v>
      </c>
      <c r="DK152" s="375"/>
      <c r="DL152" s="375"/>
      <c r="DM152" s="375"/>
      <c r="DN152" s="374">
        <v>0.01</v>
      </c>
      <c r="DO152" s="375"/>
      <c r="DP152" s="375"/>
      <c r="DQ152" s="375"/>
      <c r="DR152" s="374">
        <v>0.01</v>
      </c>
      <c r="DZ152" s="374">
        <v>0.01</v>
      </c>
      <c r="EA152" s="375"/>
      <c r="EB152" s="375"/>
      <c r="EC152" s="375"/>
      <c r="ED152" s="374">
        <v>0.01</v>
      </c>
      <c r="EE152" s="375"/>
      <c r="EF152" s="375"/>
      <c r="EG152" s="375"/>
      <c r="EH152" s="374">
        <v>0.01</v>
      </c>
      <c r="EI152" s="375"/>
      <c r="EJ152" s="375"/>
      <c r="EK152" s="375"/>
      <c r="EL152" s="374">
        <v>0.01</v>
      </c>
      <c r="ET152" s="374">
        <v>0.01</v>
      </c>
      <c r="EU152" s="375"/>
      <c r="EV152" s="375"/>
      <c r="EW152" s="375"/>
      <c r="EX152" s="374">
        <v>0.01</v>
      </c>
      <c r="EY152" s="375"/>
      <c r="EZ152" s="375"/>
      <c r="FA152" s="375"/>
      <c r="FB152" s="374">
        <v>0.01</v>
      </c>
      <c r="FC152" s="375"/>
      <c r="FD152" s="375"/>
      <c r="FE152" s="375"/>
      <c r="FF152" s="374">
        <v>0.03</v>
      </c>
      <c r="GD152" s="374">
        <v>0.03</v>
      </c>
      <c r="GX152" s="374">
        <v>0.03</v>
      </c>
      <c r="HR152" s="374">
        <v>0.03</v>
      </c>
      <c r="IL152" s="374">
        <v>0.03</v>
      </c>
      <c r="JF152" s="374">
        <v>0.02</v>
      </c>
      <c r="JZ152" s="374">
        <v>0.02</v>
      </c>
      <c r="KT152" s="374">
        <v>0.02</v>
      </c>
    </row>
    <row r="153" spans="1:307">
      <c r="A153" s="365"/>
      <c r="B153" s="7" t="s">
        <v>268</v>
      </c>
      <c r="C153"/>
      <c r="D153"/>
      <c r="E153"/>
      <c r="F153" s="23"/>
      <c r="H153"/>
      <c r="AB153"/>
      <c r="AV153"/>
      <c r="BP153"/>
      <c r="CI153"/>
      <c r="CJ153"/>
      <c r="CL153"/>
      <c r="CM153"/>
      <c r="CN153"/>
      <c r="CP153"/>
      <c r="CQ153"/>
      <c r="CR153"/>
      <c r="CT153"/>
      <c r="CU153"/>
      <c r="CV153"/>
      <c r="CX153"/>
      <c r="CY153"/>
      <c r="CZ153"/>
      <c r="DB153"/>
      <c r="DC153"/>
      <c r="DE153"/>
      <c r="DH153"/>
      <c r="DI153"/>
      <c r="DJ153" s="374">
        <v>0.02</v>
      </c>
      <c r="DK153" s="375"/>
      <c r="DL153" s="375"/>
      <c r="DM153" s="375"/>
      <c r="DN153" s="374">
        <v>0.01</v>
      </c>
      <c r="DO153" s="375"/>
      <c r="DP153" s="375"/>
      <c r="DQ153" s="375"/>
      <c r="DR153" s="374">
        <v>0.03</v>
      </c>
      <c r="DZ153" s="374">
        <v>0.01</v>
      </c>
      <c r="EA153" s="375"/>
      <c r="EB153" s="375"/>
      <c r="EC153" s="375"/>
      <c r="ED153" s="374">
        <v>0.01</v>
      </c>
      <c r="EE153" s="375"/>
      <c r="EF153" s="375"/>
      <c r="EG153" s="375"/>
      <c r="EH153" s="374">
        <v>0.01</v>
      </c>
      <c r="EI153" s="375"/>
      <c r="EJ153" s="375"/>
      <c r="EK153" s="375"/>
      <c r="EL153" s="374">
        <v>0.01</v>
      </c>
      <c r="ET153" s="374">
        <v>0.01</v>
      </c>
      <c r="EU153" s="375"/>
      <c r="EV153" s="375"/>
      <c r="EW153" s="375"/>
      <c r="EX153" s="374">
        <v>0.02</v>
      </c>
      <c r="EY153" s="375"/>
      <c r="EZ153" s="375"/>
      <c r="FA153" s="375"/>
      <c r="FB153" s="374">
        <v>0.01</v>
      </c>
      <c r="FC153" s="375"/>
      <c r="FD153" s="375"/>
      <c r="FE153" s="375"/>
      <c r="FF153" s="374">
        <v>0.03</v>
      </c>
      <c r="GD153" s="374">
        <v>0.03</v>
      </c>
      <c r="GX153" s="374">
        <v>0.03</v>
      </c>
      <c r="HR153" s="374">
        <v>0.02</v>
      </c>
      <c r="IL153" s="374">
        <v>0.01</v>
      </c>
      <c r="JF153" s="374">
        <v>0</v>
      </c>
      <c r="JZ153" s="374">
        <v>0.01</v>
      </c>
      <c r="KT153" s="374">
        <v>0.01</v>
      </c>
    </row>
    <row r="154" spans="1:307">
      <c r="A154" s="365"/>
      <c r="B154" s="7" t="s">
        <v>267</v>
      </c>
      <c r="C154"/>
      <c r="D154"/>
      <c r="E154"/>
      <c r="F154" s="23"/>
      <c r="H154"/>
      <c r="AB154"/>
      <c r="AV154"/>
      <c r="BP154"/>
      <c r="CI154"/>
      <c r="CJ154"/>
      <c r="CL154"/>
      <c r="CM154"/>
      <c r="CN154"/>
      <c r="CP154"/>
      <c r="CQ154"/>
      <c r="CR154"/>
      <c r="CT154"/>
      <c r="CU154"/>
      <c r="CV154"/>
      <c r="CX154"/>
      <c r="CY154"/>
      <c r="CZ154"/>
      <c r="DB154"/>
      <c r="DC154"/>
      <c r="DE154"/>
      <c r="DH154"/>
      <c r="DI154"/>
      <c r="DJ154" s="374">
        <v>0.02</v>
      </c>
      <c r="DK154" s="375"/>
      <c r="DL154" s="375"/>
      <c r="DM154" s="375"/>
      <c r="DN154" s="374">
        <v>0.01</v>
      </c>
      <c r="DO154" s="375"/>
      <c r="DP154" s="375"/>
      <c r="DQ154" s="375"/>
      <c r="DR154" s="374">
        <v>0.03</v>
      </c>
      <c r="DZ154" s="374">
        <v>0.01</v>
      </c>
      <c r="EA154" s="375"/>
      <c r="EB154" s="375"/>
      <c r="EC154" s="375"/>
      <c r="ED154" s="374">
        <v>0.01</v>
      </c>
      <c r="EE154" s="375"/>
      <c r="EF154" s="375"/>
      <c r="EG154" s="375"/>
      <c r="EH154" s="374">
        <v>0.01</v>
      </c>
      <c r="EI154" s="375"/>
      <c r="EJ154" s="375"/>
      <c r="EK154" s="375"/>
      <c r="EL154" s="374">
        <v>0.01</v>
      </c>
      <c r="ET154" s="374">
        <v>0.01</v>
      </c>
      <c r="EU154" s="375"/>
      <c r="EV154" s="375"/>
      <c r="EW154" s="375"/>
      <c r="EX154" s="374">
        <v>0.02</v>
      </c>
      <c r="EY154" s="375"/>
      <c r="EZ154" s="375"/>
      <c r="FA154" s="375"/>
      <c r="FB154" s="374">
        <v>0.01</v>
      </c>
      <c r="FC154" s="375"/>
      <c r="FD154" s="375"/>
      <c r="FE154" s="375"/>
      <c r="FF154" s="374">
        <v>0.03</v>
      </c>
      <c r="GD154" s="374">
        <v>0.03</v>
      </c>
      <c r="GX154" s="374">
        <v>0.03</v>
      </c>
      <c r="HR154" s="374">
        <v>0.02</v>
      </c>
      <c r="IL154" s="374">
        <v>0.01</v>
      </c>
      <c r="JF154" s="374">
        <v>0</v>
      </c>
      <c r="JZ154" s="374">
        <v>0.01</v>
      </c>
      <c r="KT154" s="374">
        <v>0.01</v>
      </c>
    </row>
    <row r="155" spans="1:307">
      <c r="A155" s="365"/>
      <c r="B155" s="7" t="s">
        <v>76</v>
      </c>
      <c r="C155"/>
      <c r="D155"/>
      <c r="E155"/>
      <c r="F155" s="23"/>
      <c r="H155"/>
      <c r="AB155"/>
      <c r="AV155"/>
      <c r="BP155"/>
      <c r="CI155"/>
      <c r="CJ155"/>
      <c r="CL155"/>
      <c r="CM155"/>
      <c r="CN155"/>
      <c r="CP155"/>
      <c r="CQ155"/>
      <c r="CR155"/>
      <c r="CT155"/>
      <c r="CU155"/>
      <c r="CV155"/>
      <c r="CX155"/>
      <c r="CY155"/>
      <c r="CZ155"/>
      <c r="DB155"/>
      <c r="DC155"/>
      <c r="DE155"/>
      <c r="DH155"/>
      <c r="DI155"/>
      <c r="DJ155" s="374">
        <v>0.01</v>
      </c>
      <c r="DK155" s="375"/>
      <c r="DL155" s="375"/>
      <c r="DM155" s="375"/>
      <c r="DN155" s="374">
        <v>0.01</v>
      </c>
      <c r="DO155" s="375"/>
      <c r="DP155" s="375"/>
      <c r="DQ155" s="375"/>
      <c r="DR155" s="374">
        <v>0.01</v>
      </c>
      <c r="DZ155" s="374">
        <v>0.01</v>
      </c>
      <c r="EA155" s="375"/>
      <c r="EB155" s="375"/>
      <c r="EC155" s="375"/>
      <c r="ED155" s="374">
        <v>0.01</v>
      </c>
      <c r="EE155" s="375"/>
      <c r="EF155" s="375"/>
      <c r="EG155" s="375"/>
      <c r="EH155" s="374">
        <v>0.01</v>
      </c>
      <c r="EI155" s="375"/>
      <c r="EJ155" s="375"/>
      <c r="EK155" s="375"/>
      <c r="EL155" s="374">
        <v>0.01</v>
      </c>
      <c r="ET155" s="374">
        <v>0.01</v>
      </c>
      <c r="EU155" s="375"/>
      <c r="EV155" s="375"/>
      <c r="EW155" s="375"/>
      <c r="EX155" s="374">
        <v>0.01</v>
      </c>
      <c r="EY155" s="375"/>
      <c r="EZ155" s="375"/>
      <c r="FA155" s="375"/>
      <c r="FB155" s="374">
        <v>0.01</v>
      </c>
      <c r="FC155" s="375"/>
      <c r="FD155" s="375"/>
      <c r="FE155" s="375"/>
      <c r="FF155" s="374">
        <v>0.01</v>
      </c>
      <c r="GD155" s="374">
        <v>0.01</v>
      </c>
      <c r="GX155" s="374">
        <v>0.01</v>
      </c>
      <c r="HR155" s="374">
        <v>0.01</v>
      </c>
      <c r="IL155" s="374">
        <v>0.01</v>
      </c>
      <c r="JF155" s="374">
        <v>0</v>
      </c>
      <c r="JZ155" s="374">
        <v>0.01</v>
      </c>
      <c r="KT155" s="374">
        <v>0.01</v>
      </c>
    </row>
    <row r="156" spans="1:307">
      <c r="B156" s="5" t="s">
        <v>269</v>
      </c>
      <c r="F156" s="23"/>
      <c r="H156"/>
      <c r="AB156"/>
      <c r="AV156"/>
      <c r="BP156"/>
      <c r="CI156"/>
      <c r="CJ156"/>
      <c r="CL156"/>
      <c r="CM156"/>
      <c r="CN156"/>
      <c r="CP156"/>
      <c r="CQ156"/>
      <c r="CR156"/>
      <c r="CT156"/>
      <c r="CU156"/>
      <c r="CV156"/>
      <c r="CX156"/>
      <c r="CY156"/>
      <c r="CZ156"/>
      <c r="DB156"/>
      <c r="DC156"/>
      <c r="DE156"/>
      <c r="DH156"/>
      <c r="DI156"/>
      <c r="DJ156"/>
      <c r="DK156"/>
      <c r="DL156"/>
      <c r="DM156"/>
      <c r="DN156"/>
      <c r="DO156"/>
      <c r="DP156"/>
      <c r="DQ156"/>
    </row>
    <row r="157" spans="1:307">
      <c r="A157" s="363" t="s">
        <v>216</v>
      </c>
      <c r="B157"/>
      <c r="C157"/>
      <c r="D157"/>
      <c r="E157"/>
      <c r="F157" s="23"/>
      <c r="H157"/>
      <c r="AB157"/>
      <c r="AV157"/>
      <c r="BP157"/>
      <c r="CI157"/>
      <c r="CJ157"/>
      <c r="CL157"/>
      <c r="CM157"/>
      <c r="CN157"/>
      <c r="CP157"/>
      <c r="CQ157"/>
      <c r="CR157"/>
      <c r="CT157"/>
      <c r="CU157"/>
      <c r="CV157"/>
      <c r="CX157"/>
      <c r="CY157"/>
      <c r="CZ157"/>
      <c r="DB157"/>
      <c r="DC157"/>
      <c r="DE157"/>
      <c r="DH157"/>
      <c r="DI157"/>
      <c r="DJ157"/>
      <c r="DK157"/>
      <c r="DL157"/>
      <c r="DM157"/>
      <c r="DN157"/>
      <c r="DO157"/>
      <c r="DP157"/>
      <c r="DQ157"/>
    </row>
    <row r="158" spans="1:307">
      <c r="A158" s="365"/>
      <c r="B158" s="7" t="s">
        <v>265</v>
      </c>
      <c r="C158"/>
      <c r="D158"/>
      <c r="E158"/>
      <c r="F158" s="23"/>
      <c r="H158"/>
      <c r="AB158"/>
      <c r="AV158"/>
      <c r="BP158"/>
      <c r="CI158"/>
      <c r="CJ158"/>
      <c r="CL158"/>
      <c r="CM158"/>
      <c r="CN158"/>
      <c r="CP158"/>
      <c r="CQ158"/>
      <c r="CR158"/>
      <c r="CT158"/>
      <c r="CU158"/>
      <c r="CV158"/>
      <c r="CX158"/>
      <c r="CY158"/>
      <c r="CZ158"/>
      <c r="DB158"/>
      <c r="DC158"/>
      <c r="DE158"/>
      <c r="DH158"/>
      <c r="DI158"/>
      <c r="DJ158" s="374">
        <v>0.02</v>
      </c>
      <c r="DK158" s="375"/>
      <c r="DL158" s="375"/>
      <c r="DM158" s="375"/>
      <c r="DN158" s="374">
        <v>0.01</v>
      </c>
      <c r="DO158" s="375"/>
      <c r="DP158" s="375"/>
      <c r="DQ158" s="375"/>
      <c r="DR158" s="374">
        <v>0.03</v>
      </c>
      <c r="DZ158" s="374">
        <v>0.02</v>
      </c>
      <c r="EA158" s="375"/>
      <c r="EB158" s="375"/>
      <c r="EC158" s="375"/>
      <c r="ED158" s="374">
        <v>0.02</v>
      </c>
      <c r="EE158" s="375"/>
      <c r="EF158" s="375"/>
      <c r="EG158" s="375"/>
      <c r="EH158" s="374">
        <v>0.01</v>
      </c>
      <c r="EI158" s="375"/>
      <c r="EJ158" s="375"/>
      <c r="EK158" s="375"/>
      <c r="EL158" s="374">
        <v>0.03</v>
      </c>
      <c r="ET158" s="374">
        <v>0.02</v>
      </c>
      <c r="EU158" s="375"/>
      <c r="EV158" s="375"/>
      <c r="EW158" s="375"/>
      <c r="EX158" s="374">
        <v>0.02</v>
      </c>
      <c r="EY158" s="375"/>
      <c r="EZ158" s="375"/>
      <c r="FA158" s="375"/>
      <c r="FB158" s="374">
        <v>0.01</v>
      </c>
      <c r="FC158" s="375"/>
      <c r="FD158" s="375"/>
      <c r="FE158" s="375"/>
      <c r="FF158" s="374">
        <v>0.03</v>
      </c>
      <c r="GD158" s="374">
        <v>0.03</v>
      </c>
      <c r="GX158" s="374">
        <v>0.03</v>
      </c>
      <c r="HR158" s="374">
        <v>0.02</v>
      </c>
      <c r="IL158" s="374">
        <v>0.01</v>
      </c>
      <c r="JF158" s="374">
        <v>0.01</v>
      </c>
      <c r="JZ158" s="374">
        <v>0.02</v>
      </c>
      <c r="KT158" s="374">
        <v>0.02</v>
      </c>
    </row>
    <row r="159" spans="1:307">
      <c r="A159" s="365"/>
      <c r="B159" s="7" t="s">
        <v>76</v>
      </c>
      <c r="C159"/>
      <c r="D159"/>
      <c r="E159"/>
      <c r="F159" s="23"/>
      <c r="H159"/>
      <c r="AB159"/>
      <c r="AV159"/>
      <c r="BP159"/>
      <c r="CI159"/>
      <c r="CJ159"/>
      <c r="CL159"/>
      <c r="CM159"/>
      <c r="CN159"/>
      <c r="CP159"/>
      <c r="CQ159"/>
      <c r="CR159"/>
      <c r="CT159"/>
      <c r="CU159"/>
      <c r="CV159"/>
      <c r="CX159"/>
      <c r="CY159"/>
      <c r="CZ159"/>
      <c r="DB159"/>
      <c r="DC159"/>
      <c r="DE159"/>
      <c r="DH159"/>
      <c r="DI159"/>
      <c r="DJ159" s="374">
        <v>0.02</v>
      </c>
      <c r="DK159" s="375"/>
      <c r="DL159" s="375"/>
      <c r="DM159" s="375"/>
      <c r="DN159" s="374">
        <v>0.01</v>
      </c>
      <c r="DO159" s="375"/>
      <c r="DP159" s="375"/>
      <c r="DQ159" s="375"/>
      <c r="DR159" s="374">
        <v>0.03</v>
      </c>
      <c r="DZ159" s="374">
        <v>0.02</v>
      </c>
      <c r="EA159" s="375"/>
      <c r="EB159" s="375"/>
      <c r="EC159" s="375"/>
      <c r="ED159" s="374">
        <v>0.02</v>
      </c>
      <c r="EE159" s="375"/>
      <c r="EF159" s="375"/>
      <c r="EG159" s="375"/>
      <c r="EH159" s="374">
        <v>0.01</v>
      </c>
      <c r="EI159" s="375"/>
      <c r="EJ159" s="375"/>
      <c r="EK159" s="375"/>
      <c r="EL159" s="374">
        <v>0.03</v>
      </c>
      <c r="ET159" s="374">
        <v>0.02</v>
      </c>
      <c r="EU159" s="375"/>
      <c r="EV159" s="375"/>
      <c r="EW159" s="375"/>
      <c r="EX159" s="374">
        <v>0.02</v>
      </c>
      <c r="EY159" s="375"/>
      <c r="EZ159" s="375"/>
      <c r="FA159" s="375"/>
      <c r="FB159" s="374">
        <v>0.01</v>
      </c>
      <c r="FC159" s="375"/>
      <c r="FD159" s="375"/>
      <c r="FE159" s="375"/>
      <c r="FF159" s="374">
        <v>0.03</v>
      </c>
      <c r="GD159" s="374">
        <v>0.03</v>
      </c>
      <c r="GX159" s="374">
        <v>0.03</v>
      </c>
      <c r="HR159" s="374">
        <v>0.02</v>
      </c>
      <c r="IL159" s="374">
        <v>0.01</v>
      </c>
      <c r="JF159" s="374">
        <v>0.01</v>
      </c>
      <c r="JZ159" s="374">
        <v>0.02</v>
      </c>
      <c r="KT159" s="374">
        <v>0.02</v>
      </c>
    </row>
    <row r="160" spans="1:307">
      <c r="B160" s="5" t="s">
        <v>270</v>
      </c>
      <c r="F160" s="23"/>
      <c r="H160"/>
      <c r="AB160"/>
      <c r="AV160"/>
      <c r="BP160"/>
      <c r="CI160"/>
      <c r="CJ160"/>
      <c r="CL160"/>
      <c r="CM160"/>
      <c r="CN160"/>
      <c r="CP160"/>
      <c r="CQ160"/>
      <c r="CR160"/>
      <c r="CT160"/>
      <c r="CU160"/>
      <c r="CV160"/>
      <c r="CX160"/>
      <c r="CY160"/>
      <c r="CZ160"/>
      <c r="DB160"/>
      <c r="DC160"/>
      <c r="DE160"/>
      <c r="DH160"/>
      <c r="DI160"/>
      <c r="DJ160"/>
      <c r="DK160"/>
      <c r="DL160"/>
      <c r="DM160"/>
      <c r="DN160"/>
      <c r="DO160"/>
      <c r="DP160"/>
      <c r="DQ160"/>
    </row>
    <row r="161" spans="1:307">
      <c r="A161" s="574" t="s">
        <v>217</v>
      </c>
      <c r="B161"/>
      <c r="C161"/>
      <c r="D161"/>
      <c r="E161"/>
      <c r="F161" s="23"/>
      <c r="H161"/>
      <c r="AB161"/>
      <c r="AV161"/>
      <c r="BP161"/>
      <c r="CI161"/>
      <c r="CJ161"/>
      <c r="CL161"/>
      <c r="CM161"/>
      <c r="CN161"/>
      <c r="CP161"/>
      <c r="CQ161"/>
      <c r="CR161"/>
      <c r="CT161"/>
      <c r="CU161"/>
      <c r="CV161"/>
      <c r="CX161"/>
      <c r="CY161"/>
      <c r="CZ161"/>
      <c r="DB161"/>
      <c r="DC161"/>
      <c r="DE161"/>
      <c r="DH161"/>
      <c r="DI161"/>
      <c r="DJ161" s="374">
        <v>0.02</v>
      </c>
      <c r="DK161" s="375"/>
      <c r="DL161" s="375"/>
      <c r="DM161" s="375"/>
      <c r="DN161" s="374">
        <v>0.01</v>
      </c>
      <c r="DO161" s="375"/>
      <c r="DP161" s="375"/>
      <c r="DQ161" s="375"/>
      <c r="DR161" s="374">
        <v>0.03</v>
      </c>
      <c r="DZ161" s="374">
        <v>0.03</v>
      </c>
      <c r="EA161" s="375"/>
      <c r="EB161" s="375"/>
      <c r="EC161" s="375"/>
      <c r="ED161" s="374">
        <v>0.03</v>
      </c>
      <c r="EE161" s="375"/>
      <c r="EF161" s="375"/>
      <c r="EG161" s="375"/>
      <c r="EH161" s="374">
        <v>0.03</v>
      </c>
      <c r="EI161" s="375"/>
      <c r="EJ161" s="375"/>
      <c r="EK161" s="375"/>
      <c r="EL161" s="374">
        <v>0.03</v>
      </c>
      <c r="ET161" s="374">
        <v>0.03</v>
      </c>
      <c r="EU161" s="375"/>
      <c r="EV161" s="375"/>
      <c r="EW161" s="375"/>
      <c r="EX161" s="374">
        <v>0.03</v>
      </c>
      <c r="EY161" s="375"/>
      <c r="EZ161" s="375"/>
      <c r="FA161" s="375"/>
      <c r="FB161" s="374">
        <v>0.03</v>
      </c>
      <c r="FC161" s="375"/>
      <c r="FD161" s="375"/>
      <c r="FE161" s="375"/>
      <c r="FF161" s="374">
        <v>0.03</v>
      </c>
      <c r="GD161" s="374">
        <v>0.03</v>
      </c>
      <c r="GX161" s="374">
        <v>0.03</v>
      </c>
      <c r="HR161" s="374">
        <v>0.04</v>
      </c>
      <c r="IL161" s="374">
        <v>0.04</v>
      </c>
      <c r="JF161" s="374">
        <v>0.04</v>
      </c>
      <c r="JZ161" s="374">
        <v>0.03</v>
      </c>
      <c r="KT161" s="374">
        <v>0.03</v>
      </c>
    </row>
    <row r="162" spans="1:307">
      <c r="A162" s="363" t="s">
        <v>218</v>
      </c>
      <c r="B162"/>
      <c r="C162"/>
      <c r="D162"/>
      <c r="E162"/>
      <c r="F162" s="23"/>
      <c r="H162"/>
      <c r="AB162"/>
      <c r="AV162"/>
      <c r="BP162"/>
      <c r="CI162"/>
      <c r="CJ162"/>
      <c r="CL162"/>
      <c r="CM162"/>
      <c r="CN162"/>
      <c r="CP162"/>
      <c r="CQ162"/>
      <c r="CR162"/>
      <c r="CT162"/>
      <c r="CU162"/>
      <c r="CV162"/>
      <c r="CX162"/>
      <c r="CY162"/>
      <c r="CZ162"/>
      <c r="DB162"/>
      <c r="DC162"/>
      <c r="DE162"/>
      <c r="DH162"/>
      <c r="DI162"/>
      <c r="DJ162"/>
      <c r="DK162"/>
      <c r="DL162"/>
      <c r="DM162"/>
      <c r="DN162"/>
      <c r="DO162"/>
      <c r="DP162"/>
      <c r="DQ162"/>
    </row>
    <row r="163" spans="1:307">
      <c r="A163" s="365"/>
      <c r="B163" s="7" t="s">
        <v>273</v>
      </c>
      <c r="C163"/>
      <c r="D163"/>
      <c r="E163"/>
      <c r="F163" s="23"/>
      <c r="H163"/>
      <c r="AB163"/>
      <c r="AV163"/>
      <c r="BP163"/>
      <c r="CI163"/>
      <c r="CJ163"/>
      <c r="CL163"/>
      <c r="CM163"/>
      <c r="CN163"/>
      <c r="CP163"/>
      <c r="CQ163"/>
      <c r="CR163"/>
      <c r="CT163"/>
      <c r="CU163"/>
      <c r="CV163"/>
      <c r="CX163"/>
      <c r="CY163"/>
      <c r="CZ163"/>
      <c r="DB163"/>
      <c r="DC163"/>
      <c r="DE163"/>
      <c r="DH163"/>
      <c r="DI163"/>
      <c r="DJ163"/>
      <c r="DK163"/>
      <c r="DL163"/>
      <c r="DM163"/>
      <c r="DN163"/>
      <c r="DO163"/>
      <c r="DP163"/>
      <c r="DQ163"/>
    </row>
    <row r="164" spans="1:307">
      <c r="A164" s="365"/>
      <c r="B164" s="7" t="s">
        <v>76</v>
      </c>
      <c r="C164"/>
      <c r="D164"/>
      <c r="E164"/>
      <c r="F164"/>
      <c r="H164"/>
      <c r="AB164"/>
      <c r="AV164"/>
      <c r="BP164"/>
      <c r="CI164"/>
      <c r="CJ164"/>
      <c r="CL164"/>
      <c r="CM164"/>
      <c r="CN164"/>
      <c r="CP164"/>
      <c r="CQ164"/>
      <c r="CR164"/>
      <c r="CT164"/>
      <c r="CU164"/>
      <c r="CV164"/>
      <c r="CX164"/>
      <c r="CY164"/>
      <c r="CZ164"/>
      <c r="DB164"/>
      <c r="DC164"/>
      <c r="DE164"/>
      <c r="DH164"/>
      <c r="DI164"/>
      <c r="DJ164" s="374">
        <v>0.02</v>
      </c>
      <c r="DK164" s="375"/>
      <c r="DL164" s="375"/>
      <c r="DM164" s="375"/>
      <c r="DN164" s="374">
        <v>0.01</v>
      </c>
      <c r="DO164" s="375"/>
      <c r="DP164" s="375"/>
      <c r="DQ164" s="375"/>
      <c r="DR164" s="374">
        <v>0.03</v>
      </c>
      <c r="DZ164" s="374">
        <v>0.02</v>
      </c>
      <c r="EA164" s="375"/>
      <c r="EB164" s="375"/>
      <c r="EC164" s="375"/>
      <c r="ED164" s="374">
        <v>0.02</v>
      </c>
      <c r="EE164" s="375"/>
      <c r="EF164" s="375"/>
      <c r="EG164" s="375"/>
      <c r="EH164" s="374">
        <v>0.01</v>
      </c>
      <c r="EI164" s="375"/>
      <c r="EJ164" s="375"/>
      <c r="EK164" s="375"/>
      <c r="EL164" s="374">
        <v>0.03</v>
      </c>
      <c r="ET164" s="374">
        <v>0.02</v>
      </c>
      <c r="EU164" s="375"/>
      <c r="EV164" s="375"/>
      <c r="EW164" s="375"/>
      <c r="EX164" s="374">
        <v>0.02</v>
      </c>
      <c r="EY164" s="375"/>
      <c r="EZ164" s="375"/>
      <c r="FA164" s="375"/>
      <c r="FB164" s="374">
        <v>0.01</v>
      </c>
      <c r="FC164" s="375"/>
      <c r="FD164" s="375"/>
      <c r="FE164" s="375"/>
      <c r="FF164" s="374">
        <v>0.03</v>
      </c>
      <c r="GD164" s="374">
        <v>0.03</v>
      </c>
      <c r="GX164" s="374">
        <v>0.03</v>
      </c>
      <c r="HR164" s="374">
        <v>0.02</v>
      </c>
      <c r="IL164" s="374">
        <v>0.01</v>
      </c>
      <c r="JF164" s="374">
        <v>0</v>
      </c>
      <c r="JZ164" s="374">
        <v>0.01</v>
      </c>
      <c r="KT164" s="374">
        <v>0.01</v>
      </c>
    </row>
    <row r="165" spans="1:307">
      <c r="A165" s="365"/>
      <c r="B165" s="5" t="s">
        <v>271</v>
      </c>
      <c r="F165"/>
      <c r="H165"/>
      <c r="AB165"/>
      <c r="AV165"/>
      <c r="BP165"/>
      <c r="CI165"/>
      <c r="CJ165"/>
      <c r="CL165"/>
      <c r="CM165"/>
      <c r="CN165"/>
      <c r="CP165"/>
      <c r="CQ165"/>
      <c r="CR165"/>
      <c r="CT165"/>
      <c r="CU165"/>
      <c r="CV165"/>
      <c r="CX165"/>
      <c r="CY165"/>
      <c r="CZ165"/>
      <c r="DB165"/>
      <c r="DC165"/>
      <c r="DE165"/>
      <c r="DH165"/>
      <c r="DI165"/>
      <c r="DJ165"/>
      <c r="DK165"/>
      <c r="DL165"/>
      <c r="DM165"/>
      <c r="DN165"/>
      <c r="DO165"/>
      <c r="DP165"/>
      <c r="DQ165"/>
    </row>
    <row r="166" spans="1:307">
      <c r="A166" s="365"/>
      <c r="C166" s="363" t="s">
        <v>219</v>
      </c>
      <c r="D166"/>
      <c r="E166"/>
      <c r="F166"/>
      <c r="H166"/>
      <c r="AB166"/>
      <c r="AV166"/>
      <c r="BP166"/>
      <c r="CI166"/>
      <c r="CJ166"/>
      <c r="CL166"/>
      <c r="CM166"/>
      <c r="CN166"/>
      <c r="CP166"/>
      <c r="CQ166"/>
      <c r="CR166"/>
      <c r="CT166"/>
      <c r="CU166"/>
      <c r="CV166"/>
      <c r="CX166"/>
      <c r="CY166"/>
      <c r="CZ166"/>
      <c r="DB166"/>
      <c r="DC166"/>
      <c r="DE166"/>
      <c r="DH166"/>
      <c r="DI166"/>
      <c r="DJ166"/>
      <c r="DK166"/>
      <c r="DL166"/>
      <c r="DM166"/>
      <c r="DN166"/>
      <c r="DO166"/>
      <c r="DP166"/>
      <c r="DQ166"/>
    </row>
    <row r="167" spans="1:307">
      <c r="A167" s="365"/>
      <c r="C167" s="575" t="s">
        <v>220</v>
      </c>
      <c r="D167"/>
      <c r="E167"/>
      <c r="F167"/>
      <c r="H167"/>
      <c r="AB167"/>
      <c r="AV167"/>
      <c r="BP167"/>
      <c r="CI167"/>
      <c r="CJ167"/>
      <c r="CL167"/>
      <c r="CM167"/>
      <c r="CN167"/>
      <c r="CP167"/>
      <c r="CQ167"/>
      <c r="CR167"/>
      <c r="CT167"/>
      <c r="CU167"/>
      <c r="CV167"/>
      <c r="CX167"/>
      <c r="CY167"/>
      <c r="CZ167"/>
      <c r="DB167"/>
      <c r="DC167"/>
      <c r="DE167"/>
      <c r="DH167"/>
      <c r="DI167"/>
      <c r="DJ167" s="374">
        <v>0.02</v>
      </c>
      <c r="DK167" s="375"/>
      <c r="DL167" s="375"/>
      <c r="DM167" s="375"/>
      <c r="DN167" s="374">
        <v>0.01</v>
      </c>
      <c r="DO167" s="375"/>
      <c r="DP167" s="375"/>
      <c r="DQ167" s="375"/>
      <c r="DR167" s="374">
        <v>0.03</v>
      </c>
      <c r="DZ167" s="374">
        <v>0.03</v>
      </c>
      <c r="EA167" s="375"/>
      <c r="EB167" s="375"/>
      <c r="EC167" s="375"/>
      <c r="ED167" s="374">
        <v>0.03</v>
      </c>
      <c r="EE167" s="375"/>
      <c r="EF167" s="375"/>
      <c r="EG167" s="375"/>
      <c r="EH167" s="374">
        <v>0.03</v>
      </c>
      <c r="EI167" s="375"/>
      <c r="EJ167" s="375"/>
      <c r="EK167" s="375"/>
      <c r="EL167" s="374">
        <v>0.03</v>
      </c>
      <c r="ET167" s="374">
        <v>0.03</v>
      </c>
      <c r="EU167" s="375"/>
      <c r="EV167" s="375"/>
      <c r="EW167" s="375"/>
      <c r="EX167" s="374">
        <v>0.03</v>
      </c>
      <c r="EY167" s="375"/>
      <c r="EZ167" s="375"/>
      <c r="FA167" s="375"/>
      <c r="FB167" s="374">
        <v>0.03</v>
      </c>
      <c r="FC167" s="375"/>
      <c r="FD167" s="375"/>
      <c r="FE167" s="375"/>
      <c r="FF167" s="374">
        <v>0.03</v>
      </c>
      <c r="GD167" s="374">
        <v>0.03</v>
      </c>
      <c r="GX167" s="374">
        <v>0.04</v>
      </c>
      <c r="HR167" s="374">
        <v>0.04</v>
      </c>
      <c r="IL167" s="374">
        <v>0.04</v>
      </c>
      <c r="JF167" s="374">
        <v>0.04</v>
      </c>
      <c r="JZ167" s="374">
        <v>0.03</v>
      </c>
      <c r="KT167" s="374">
        <v>0.03</v>
      </c>
    </row>
    <row r="168" spans="1:307">
      <c r="A168" s="365"/>
      <c r="C168"/>
      <c r="D168" s="575" t="s">
        <v>221</v>
      </c>
      <c r="E168"/>
      <c r="F168"/>
      <c r="H168"/>
      <c r="AB168"/>
      <c r="AV168"/>
      <c r="BP168"/>
      <c r="CI168"/>
      <c r="CJ168"/>
      <c r="CL168"/>
      <c r="CM168"/>
      <c r="CN168"/>
      <c r="CP168"/>
      <c r="CQ168"/>
      <c r="CR168"/>
      <c r="CT168"/>
      <c r="CU168"/>
      <c r="CV168"/>
      <c r="CX168"/>
      <c r="CY168"/>
      <c r="CZ168"/>
      <c r="DB168"/>
      <c r="DC168"/>
      <c r="DE168"/>
      <c r="DH168"/>
      <c r="DI168"/>
      <c r="DJ168"/>
      <c r="DK168"/>
      <c r="DL168"/>
      <c r="DM168"/>
      <c r="DN168"/>
      <c r="DO168"/>
      <c r="DP168"/>
      <c r="DQ168"/>
    </row>
    <row r="169" spans="1:307">
      <c r="A169" s="364"/>
      <c r="B169"/>
      <c r="C169"/>
      <c r="D169"/>
      <c r="E169"/>
      <c r="F169"/>
      <c r="H169"/>
      <c r="AB169"/>
      <c r="AV169"/>
      <c r="BP169"/>
      <c r="CI169"/>
      <c r="CJ169"/>
      <c r="CL169"/>
      <c r="CM169"/>
      <c r="CN169"/>
      <c r="CP169"/>
      <c r="CQ169"/>
      <c r="CR169"/>
      <c r="CT169"/>
      <c r="CU169"/>
      <c r="CV169"/>
      <c r="CX169"/>
      <c r="CY169"/>
      <c r="CZ169"/>
      <c r="DB169"/>
      <c r="DC169"/>
      <c r="DE169"/>
      <c r="DH169"/>
      <c r="DI169"/>
      <c r="DJ169"/>
      <c r="DK169"/>
      <c r="DL169"/>
      <c r="DM169"/>
      <c r="DN169"/>
      <c r="DO169"/>
      <c r="DP169"/>
      <c r="DQ169"/>
    </row>
    <row r="170" spans="1:307" ht="18">
      <c r="A170" s="821" t="s">
        <v>133</v>
      </c>
      <c r="B170" s="821"/>
      <c r="C170" s="821"/>
      <c r="D170" s="821"/>
      <c r="E170" s="821"/>
      <c r="F170" s="821"/>
      <c r="H170"/>
      <c r="AB170"/>
      <c r="AV170"/>
      <c r="BP170"/>
      <c r="CI170"/>
      <c r="CJ170"/>
      <c r="CL170"/>
      <c r="CM170"/>
      <c r="CN170"/>
      <c r="CP170"/>
      <c r="CQ170"/>
      <c r="CR170"/>
      <c r="CT170"/>
      <c r="CU170"/>
      <c r="CV170"/>
      <c r="CX170"/>
      <c r="CY170"/>
      <c r="CZ170"/>
      <c r="DB170"/>
      <c r="DC170"/>
      <c r="DE170"/>
      <c r="DH170"/>
      <c r="DI170"/>
      <c r="DJ170" s="349"/>
      <c r="DK170" s="349"/>
      <c r="DL170" s="349"/>
      <c r="DM170" s="349"/>
      <c r="DN170" s="349"/>
      <c r="DO170" s="349"/>
      <c r="DP170" s="349"/>
      <c r="DQ170" s="349"/>
      <c r="DR170" s="349"/>
      <c r="DS170" s="349"/>
      <c r="DT170" s="349"/>
      <c r="DU170" s="349"/>
      <c r="DV170" s="349"/>
      <c r="DW170" s="349"/>
      <c r="DX170" s="349"/>
      <c r="DY170" s="349"/>
      <c r="DZ170" s="349"/>
      <c r="EA170" s="349"/>
      <c r="EB170" s="349"/>
      <c r="EC170" s="349"/>
      <c r="ED170" s="349"/>
      <c r="EE170" s="349"/>
      <c r="EF170" s="349"/>
      <c r="EG170" s="349"/>
      <c r="EH170" s="349"/>
      <c r="EI170" s="349"/>
      <c r="EJ170" s="349"/>
      <c r="EK170" s="349"/>
      <c r="EL170" s="349"/>
      <c r="EM170" s="349"/>
      <c r="EN170" s="349"/>
      <c r="EO170" s="349"/>
      <c r="EP170" s="349"/>
      <c r="EQ170" s="349"/>
      <c r="ER170" s="349"/>
      <c r="ES170" s="349"/>
      <c r="ET170" s="349"/>
      <c r="EU170" s="349"/>
      <c r="EV170" s="349"/>
      <c r="EW170" s="349"/>
      <c r="EX170" s="349"/>
      <c r="EY170" s="349"/>
      <c r="EZ170" s="349"/>
      <c r="FA170" s="349"/>
      <c r="FB170" s="349"/>
      <c r="FC170" s="349"/>
      <c r="FD170" s="349"/>
      <c r="FE170" s="349"/>
      <c r="FF170" s="349"/>
      <c r="FG170" s="349"/>
      <c r="FH170" s="349"/>
      <c r="FI170" s="349"/>
      <c r="FJ170" s="349"/>
      <c r="FK170" s="349"/>
      <c r="FL170" s="349"/>
      <c r="FM170" s="349"/>
      <c r="FN170" s="349"/>
      <c r="FO170" s="349"/>
      <c r="FP170" s="349"/>
      <c r="FQ170" s="349"/>
      <c r="FR170" s="349"/>
      <c r="FS170" s="349"/>
      <c r="FT170" s="349"/>
      <c r="FU170" s="349"/>
      <c r="FV170" s="349"/>
      <c r="FW170" s="349"/>
      <c r="FX170" s="349"/>
      <c r="FY170" s="349"/>
      <c r="FZ170" s="349"/>
      <c r="GA170" s="349"/>
      <c r="GB170" s="349"/>
      <c r="GC170" s="349"/>
      <c r="GD170" s="349"/>
      <c r="GE170" s="349"/>
      <c r="GF170" s="349"/>
      <c r="GG170" s="349"/>
      <c r="GH170" s="349"/>
      <c r="GI170" s="349"/>
      <c r="GJ170" s="349"/>
      <c r="GK170" s="349"/>
      <c r="GL170" s="349"/>
      <c r="GM170" s="349"/>
      <c r="GN170" s="349"/>
      <c r="GO170" s="349"/>
      <c r="GP170" s="349"/>
      <c r="GQ170" s="349"/>
      <c r="GR170" s="349"/>
      <c r="GS170" s="349"/>
      <c r="GT170" s="349"/>
      <c r="GU170" s="349"/>
      <c r="GV170" s="349"/>
      <c r="GW170" s="349"/>
      <c r="GX170" s="349"/>
      <c r="GY170" s="349"/>
      <c r="GZ170" s="349"/>
      <c r="HA170" s="349"/>
      <c r="HB170" s="349"/>
      <c r="HC170" s="349"/>
      <c r="HD170" s="349"/>
      <c r="HE170" s="349"/>
      <c r="HF170" s="349"/>
      <c r="HG170" s="349"/>
      <c r="HH170" s="349"/>
      <c r="HI170" s="349"/>
      <c r="HJ170" s="349"/>
      <c r="HK170" s="349"/>
      <c r="HL170" s="349"/>
      <c r="HM170" s="349"/>
      <c r="HN170" s="349"/>
      <c r="HO170" s="349"/>
      <c r="HP170" s="349"/>
      <c r="HQ170" s="349"/>
      <c r="HR170" s="349"/>
      <c r="HS170" s="349"/>
      <c r="HT170" s="349"/>
      <c r="HU170" s="349"/>
      <c r="HV170" s="349"/>
      <c r="HW170" s="349"/>
      <c r="HX170" s="349"/>
      <c r="HY170" s="349"/>
      <c r="HZ170" s="349"/>
      <c r="IA170" s="349"/>
      <c r="IB170" s="349"/>
      <c r="IC170" s="349"/>
      <c r="ID170" s="349"/>
      <c r="IE170" s="349"/>
      <c r="IF170" s="349"/>
      <c r="IG170" s="349"/>
      <c r="IH170" s="349"/>
      <c r="II170" s="349"/>
      <c r="IJ170" s="349"/>
      <c r="IK170" s="349"/>
      <c r="IL170" s="349"/>
      <c r="IM170" s="349"/>
      <c r="IN170" s="349"/>
      <c r="IO170" s="349"/>
      <c r="IP170" s="349"/>
      <c r="IQ170" s="349"/>
      <c r="IR170" s="349"/>
      <c r="IS170" s="349"/>
      <c r="IT170" s="349"/>
      <c r="IU170" s="349"/>
      <c r="IV170" s="349"/>
      <c r="IW170" s="349"/>
      <c r="IX170" s="349"/>
      <c r="IY170" s="349"/>
      <c r="IZ170" s="349"/>
      <c r="JA170" s="349"/>
      <c r="JB170" s="349"/>
      <c r="JC170" s="349"/>
      <c r="JD170" s="349"/>
      <c r="JE170" s="349"/>
      <c r="JF170" s="349"/>
      <c r="JG170" s="349"/>
      <c r="JH170" s="349"/>
      <c r="JI170" s="349"/>
      <c r="JJ170" s="349"/>
      <c r="JK170" s="349"/>
      <c r="JL170" s="349"/>
      <c r="JM170" s="349"/>
      <c r="JN170" s="349"/>
      <c r="JO170" s="349"/>
      <c r="JP170" s="349"/>
      <c r="JQ170" s="349"/>
      <c r="JR170" s="349"/>
      <c r="JS170" s="349"/>
      <c r="JT170" s="349"/>
      <c r="JU170" s="349"/>
      <c r="JV170" s="349"/>
      <c r="JW170" s="349"/>
      <c r="JX170" s="349"/>
      <c r="JY170" s="349"/>
      <c r="JZ170" s="349"/>
      <c r="KA170" s="349"/>
      <c r="KB170" s="349"/>
      <c r="KC170" s="349"/>
      <c r="KD170" s="349"/>
      <c r="KE170" s="349"/>
      <c r="KF170" s="349"/>
      <c r="KG170" s="349"/>
      <c r="KH170" s="349"/>
      <c r="KI170" s="349"/>
      <c r="KJ170" s="349"/>
      <c r="KK170" s="349"/>
      <c r="KL170" s="349"/>
      <c r="KM170" s="349"/>
      <c r="KN170" s="349"/>
      <c r="KO170" s="349"/>
      <c r="KP170" s="349"/>
      <c r="KQ170" s="349"/>
      <c r="KR170" s="349"/>
      <c r="KS170" s="349"/>
      <c r="KT170" s="349"/>
      <c r="KU170" s="349"/>
    </row>
    <row r="171" spans="1:307">
      <c r="A171" s="822" t="s">
        <v>276</v>
      </c>
      <c r="B171" s="822"/>
      <c r="C171" s="822"/>
      <c r="D171" s="822"/>
      <c r="E171" s="822"/>
      <c r="F171" s="428">
        <v>0.01</v>
      </c>
      <c r="H171"/>
      <c r="AB171"/>
      <c r="AV171"/>
      <c r="BP171"/>
      <c r="CI171"/>
      <c r="CJ171"/>
      <c r="CL171"/>
      <c r="CM171"/>
      <c r="CN171"/>
      <c r="CP171"/>
      <c r="CQ171"/>
      <c r="CR171"/>
      <c r="CT171"/>
      <c r="CU171"/>
      <c r="CV171"/>
      <c r="CX171"/>
      <c r="CY171"/>
      <c r="CZ171"/>
      <c r="DB171"/>
      <c r="DC171"/>
      <c r="DE171"/>
      <c r="DH171"/>
      <c r="DI171"/>
      <c r="DJ171"/>
      <c r="DK171"/>
      <c r="DL171"/>
      <c r="DM171"/>
      <c r="DN171"/>
      <c r="DO171"/>
      <c r="DP171"/>
      <c r="DQ171"/>
    </row>
    <row r="172" spans="1:307">
      <c r="A172" s="363" t="s">
        <v>215</v>
      </c>
      <c r="B172"/>
      <c r="C172"/>
      <c r="D172"/>
      <c r="E172"/>
      <c r="F172" s="428"/>
    </row>
    <row r="173" spans="1:307">
      <c r="A173" s="365"/>
      <c r="B173" s="7" t="s">
        <v>263</v>
      </c>
      <c r="C173"/>
      <c r="D173"/>
      <c r="E173"/>
      <c r="F173" s="428">
        <f>$F$171</f>
        <v>0.01</v>
      </c>
      <c r="DJ173" s="590">
        <f>DJ151+$F173</f>
        <v>0.02</v>
      </c>
      <c r="DN173" s="590">
        <f>DN151+$F173</f>
        <v>0.02</v>
      </c>
      <c r="DR173" s="590">
        <f>DR151+$F173</f>
        <v>0.02</v>
      </c>
      <c r="DZ173" s="590">
        <f>DZ151+$F173</f>
        <v>0.02</v>
      </c>
      <c r="EA173" s="1"/>
      <c r="EB173" s="1"/>
      <c r="EC173" s="1"/>
      <c r="ED173" s="590">
        <f>ED151+$F173</f>
        <v>0.02</v>
      </c>
      <c r="EE173" s="1"/>
      <c r="EF173" s="1"/>
      <c r="EG173" s="1"/>
      <c r="EH173" s="590">
        <f>EH151+$F173</f>
        <v>0.02</v>
      </c>
      <c r="EI173" s="1"/>
      <c r="EJ173" s="1"/>
      <c r="EK173" s="1"/>
      <c r="EL173" s="590">
        <f>EL151+$F173</f>
        <v>0.02</v>
      </c>
      <c r="ET173" s="590">
        <f>ET151+$F173</f>
        <v>0.02</v>
      </c>
      <c r="EU173" s="1"/>
      <c r="EV173" s="1"/>
      <c r="EW173" s="1"/>
      <c r="EX173" s="590">
        <f>EX151+$F173</f>
        <v>0.02</v>
      </c>
      <c r="EY173" s="1"/>
      <c r="EZ173" s="1"/>
      <c r="FA173" s="1"/>
      <c r="FB173" s="590">
        <f>FB151+$F173</f>
        <v>0.02</v>
      </c>
      <c r="FC173" s="1"/>
      <c r="FD173" s="1"/>
      <c r="FE173" s="1"/>
      <c r="FF173" s="590">
        <f>FF151+$F173</f>
        <v>0.02</v>
      </c>
      <c r="GD173" s="590">
        <f>GD151+$F173</f>
        <v>0.03</v>
      </c>
      <c r="GX173" s="590">
        <f>GX151+$F173</f>
        <v>0.03</v>
      </c>
      <c r="HR173" s="590">
        <f>HR151+$F173</f>
        <v>0.03</v>
      </c>
      <c r="IL173" s="590">
        <f>IL151+$F173</f>
        <v>0.03</v>
      </c>
      <c r="JF173" s="590">
        <f>JF151+$F173</f>
        <v>0.02</v>
      </c>
      <c r="JZ173" s="590">
        <f>JZ151+$F173</f>
        <v>0.03</v>
      </c>
      <c r="KT173" s="590">
        <f>KT151+$F173</f>
        <v>0.03</v>
      </c>
    </row>
    <row r="174" spans="1:307">
      <c r="A174" s="365"/>
      <c r="B174" s="7" t="s">
        <v>264</v>
      </c>
      <c r="C174"/>
      <c r="D174"/>
      <c r="E174"/>
      <c r="F174" s="428">
        <f>$F$171</f>
        <v>0.01</v>
      </c>
      <c r="DJ174" s="590">
        <f>DJ152+$F174</f>
        <v>0.02</v>
      </c>
      <c r="DN174" s="590">
        <f>DN152+$F174</f>
        <v>0.02</v>
      </c>
      <c r="DR174" s="590">
        <f>DR152+$F174</f>
        <v>0.02</v>
      </c>
      <c r="DZ174" s="590">
        <f>DZ152+$F174</f>
        <v>0.02</v>
      </c>
      <c r="EA174" s="1"/>
      <c r="EB174" s="1"/>
      <c r="EC174" s="1"/>
      <c r="ED174" s="590">
        <f>ED152+$F174</f>
        <v>0.02</v>
      </c>
      <c r="EE174" s="1"/>
      <c r="EF174" s="1"/>
      <c r="EG174" s="1"/>
      <c r="EH174" s="590">
        <f>EH152+$F174</f>
        <v>0.02</v>
      </c>
      <c r="EI174" s="1"/>
      <c r="EJ174" s="1"/>
      <c r="EK174" s="1"/>
      <c r="EL174" s="590">
        <f>EL152+$F174</f>
        <v>0.02</v>
      </c>
      <c r="ET174" s="590">
        <f>ET152+$F174</f>
        <v>0.02</v>
      </c>
      <c r="EU174" s="1"/>
      <c r="EV174" s="1"/>
      <c r="EW174" s="1"/>
      <c r="EX174" s="590">
        <f>EX152+$F174</f>
        <v>0.02</v>
      </c>
      <c r="EY174" s="1"/>
      <c r="EZ174" s="1"/>
      <c r="FA174" s="1"/>
      <c r="FB174" s="590">
        <f>FB152+$F174</f>
        <v>0.02</v>
      </c>
      <c r="FC174" s="1"/>
      <c r="FD174" s="1"/>
      <c r="FE174" s="1"/>
      <c r="FF174" s="590">
        <f>FF152+$F174</f>
        <v>0.04</v>
      </c>
      <c r="GD174" s="590">
        <f>GD152+$F174</f>
        <v>0.04</v>
      </c>
      <c r="GX174" s="590">
        <f>GX152+$F174</f>
        <v>0.04</v>
      </c>
      <c r="HR174" s="590">
        <f>HR152+$F174</f>
        <v>0.04</v>
      </c>
      <c r="IL174" s="590">
        <f>IL152+$F174</f>
        <v>0.04</v>
      </c>
      <c r="JF174" s="590">
        <f>JF152+$F174</f>
        <v>0.03</v>
      </c>
      <c r="JZ174" s="590">
        <f>JZ152+$F174</f>
        <v>0.03</v>
      </c>
      <c r="KT174" s="590">
        <f>KT152+$F174</f>
        <v>0.03</v>
      </c>
    </row>
    <row r="175" spans="1:307">
      <c r="A175" s="365"/>
      <c r="B175" s="7" t="s">
        <v>268</v>
      </c>
      <c r="C175"/>
      <c r="D175"/>
      <c r="E175"/>
      <c r="F175" s="428">
        <f>$F$171</f>
        <v>0.01</v>
      </c>
      <c r="DJ175" s="590">
        <f>DJ153+$F175</f>
        <v>0.03</v>
      </c>
      <c r="DN175" s="590">
        <f>DN153+$F175</f>
        <v>0.02</v>
      </c>
      <c r="DR175" s="590">
        <f>DR153+$F175</f>
        <v>0.04</v>
      </c>
      <c r="DZ175" s="590">
        <f>DZ153+$F175</f>
        <v>0.02</v>
      </c>
      <c r="EA175" s="1"/>
      <c r="EB175" s="1"/>
      <c r="EC175" s="1"/>
      <c r="ED175" s="590">
        <f>ED153+$F175</f>
        <v>0.02</v>
      </c>
      <c r="EE175" s="1"/>
      <c r="EF175" s="1"/>
      <c r="EG175" s="1"/>
      <c r="EH175" s="590">
        <f>EH153+$F175</f>
        <v>0.02</v>
      </c>
      <c r="EI175" s="1"/>
      <c r="EJ175" s="1"/>
      <c r="EK175" s="1"/>
      <c r="EL175" s="590">
        <f>EL153+$F175</f>
        <v>0.02</v>
      </c>
      <c r="ET175" s="590">
        <f>ET153+$F175</f>
        <v>0.02</v>
      </c>
      <c r="EU175" s="1"/>
      <c r="EV175" s="1"/>
      <c r="EW175" s="1"/>
      <c r="EX175" s="590">
        <f>EX153+$F175</f>
        <v>0.03</v>
      </c>
      <c r="EY175" s="1"/>
      <c r="EZ175" s="1"/>
      <c r="FA175" s="1"/>
      <c r="FB175" s="590">
        <f>FB153+$F175</f>
        <v>0.02</v>
      </c>
      <c r="FC175" s="1"/>
      <c r="FD175" s="1"/>
      <c r="FE175" s="1"/>
      <c r="FF175" s="590">
        <f>FF153+$F175</f>
        <v>0.04</v>
      </c>
      <c r="GD175" s="590">
        <f>GD153+$F175</f>
        <v>0.04</v>
      </c>
      <c r="GX175" s="590">
        <f>GX153+$F175</f>
        <v>0.04</v>
      </c>
      <c r="HR175" s="590">
        <f>HR153+$F175</f>
        <v>0.03</v>
      </c>
      <c r="IL175" s="590">
        <f>IL153+$F175</f>
        <v>0.02</v>
      </c>
      <c r="JF175" s="590">
        <f>JF153+$F175</f>
        <v>0.01</v>
      </c>
      <c r="JZ175" s="590">
        <f>JZ153+$F175</f>
        <v>0.02</v>
      </c>
      <c r="KT175" s="590">
        <f>KT153+$F175</f>
        <v>0.02</v>
      </c>
    </row>
    <row r="176" spans="1:307">
      <c r="A176" s="365"/>
      <c r="B176" s="7" t="s">
        <v>267</v>
      </c>
      <c r="C176"/>
      <c r="D176"/>
      <c r="E176"/>
      <c r="F176" s="428">
        <f>$F$171</f>
        <v>0.01</v>
      </c>
      <c r="DJ176" s="590">
        <f>DJ154+$F176</f>
        <v>0.03</v>
      </c>
      <c r="DN176" s="590">
        <f>DN154+$F176</f>
        <v>0.02</v>
      </c>
      <c r="DR176" s="590">
        <f>DR154+$F176</f>
        <v>0.04</v>
      </c>
      <c r="DZ176" s="590">
        <f>DZ154+$F176</f>
        <v>0.02</v>
      </c>
      <c r="EA176" s="1"/>
      <c r="EB176" s="1"/>
      <c r="EC176" s="1"/>
      <c r="ED176" s="590">
        <f>ED154+$F176</f>
        <v>0.02</v>
      </c>
      <c r="EE176" s="1"/>
      <c r="EF176" s="1"/>
      <c r="EG176" s="1"/>
      <c r="EH176" s="590">
        <f>EH154+$F176</f>
        <v>0.02</v>
      </c>
      <c r="EI176" s="1"/>
      <c r="EJ176" s="1"/>
      <c r="EK176" s="1"/>
      <c r="EL176" s="590">
        <f>EL154+$F176</f>
        <v>0.02</v>
      </c>
      <c r="ET176" s="590">
        <f>ET154+$F176</f>
        <v>0.02</v>
      </c>
      <c r="EU176" s="1"/>
      <c r="EV176" s="1"/>
      <c r="EW176" s="1"/>
      <c r="EX176" s="590">
        <f>EX154+$F176</f>
        <v>0.03</v>
      </c>
      <c r="EY176" s="1"/>
      <c r="EZ176" s="1"/>
      <c r="FA176" s="1"/>
      <c r="FB176" s="590">
        <f>FB154+$F176</f>
        <v>0.02</v>
      </c>
      <c r="FC176" s="1"/>
      <c r="FD176" s="1"/>
      <c r="FE176" s="1"/>
      <c r="FF176" s="590">
        <f>FF154+$F176</f>
        <v>0.04</v>
      </c>
      <c r="GD176" s="590">
        <f>GD154+$F176</f>
        <v>0.04</v>
      </c>
      <c r="GX176" s="590">
        <f>GX154+$F176</f>
        <v>0.04</v>
      </c>
      <c r="HR176" s="590">
        <f>HR154+$F176</f>
        <v>0.03</v>
      </c>
      <c r="IL176" s="590">
        <f>IL154+$F176</f>
        <v>0.02</v>
      </c>
      <c r="JF176" s="590">
        <f>JF154+$F176</f>
        <v>0.01</v>
      </c>
      <c r="JZ176" s="590">
        <f>JZ154+$F176</f>
        <v>0.02</v>
      </c>
      <c r="KT176" s="590">
        <f>KT154+$F176</f>
        <v>0.02</v>
      </c>
    </row>
    <row r="177" spans="1:307">
      <c r="A177" s="365"/>
      <c r="B177" s="7" t="s">
        <v>76</v>
      </c>
      <c r="C177"/>
      <c r="D177"/>
      <c r="E177"/>
      <c r="F177" s="428">
        <f>$F$171</f>
        <v>0.01</v>
      </c>
      <c r="DJ177" s="590">
        <f>DJ155+$F177</f>
        <v>0.02</v>
      </c>
      <c r="DN177" s="590">
        <f>DN155+$F177</f>
        <v>0.02</v>
      </c>
      <c r="DR177" s="590">
        <f>DR155+$F177</f>
        <v>0.02</v>
      </c>
      <c r="DZ177" s="590">
        <f>DZ155+$F177</f>
        <v>0.02</v>
      </c>
      <c r="EA177" s="1"/>
      <c r="EB177" s="1"/>
      <c r="EC177" s="1"/>
      <c r="ED177" s="590">
        <f>ED155+$F177</f>
        <v>0.02</v>
      </c>
      <c r="EE177" s="1"/>
      <c r="EF177" s="1"/>
      <c r="EG177" s="1"/>
      <c r="EH177" s="590">
        <f>EH155+$F177</f>
        <v>0.02</v>
      </c>
      <c r="EI177" s="1"/>
      <c r="EJ177" s="1"/>
      <c r="EK177" s="1"/>
      <c r="EL177" s="590">
        <f>EL155+$F177</f>
        <v>0.02</v>
      </c>
      <c r="ET177" s="590">
        <f>ET155+$F177</f>
        <v>0.02</v>
      </c>
      <c r="EU177" s="1"/>
      <c r="EV177" s="1"/>
      <c r="EW177" s="1"/>
      <c r="EX177" s="590">
        <f>EX155+$F177</f>
        <v>0.02</v>
      </c>
      <c r="EY177" s="1"/>
      <c r="EZ177" s="1"/>
      <c r="FA177" s="1"/>
      <c r="FB177" s="590">
        <f>FB155+$F177</f>
        <v>0.02</v>
      </c>
      <c r="FC177" s="1"/>
      <c r="FD177" s="1"/>
      <c r="FE177" s="1"/>
      <c r="FF177" s="590">
        <f>FF155+$F177</f>
        <v>0.02</v>
      </c>
      <c r="GD177" s="590">
        <f>GD155+$F177</f>
        <v>0.02</v>
      </c>
      <c r="GX177" s="590">
        <f>GX155+$F177</f>
        <v>0.02</v>
      </c>
      <c r="HR177" s="590">
        <f>HR155+$F177</f>
        <v>0.02</v>
      </c>
      <c r="IL177" s="590">
        <f>IL155+$F177</f>
        <v>0.02</v>
      </c>
      <c r="JF177" s="590">
        <f>JF155+$F177</f>
        <v>0.01</v>
      </c>
      <c r="JZ177" s="590">
        <f>JZ155+$F177</f>
        <v>0.02</v>
      </c>
      <c r="KT177" s="590">
        <f>KT155+$F177</f>
        <v>0.02</v>
      </c>
    </row>
    <row r="178" spans="1:307">
      <c r="B178" s="5" t="s">
        <v>269</v>
      </c>
      <c r="F178" s="428"/>
      <c r="DJ178" s="590"/>
      <c r="DN178" s="590"/>
      <c r="DR178" s="590"/>
      <c r="DZ178" s="590"/>
      <c r="EA178" s="1"/>
      <c r="EB178" s="1"/>
      <c r="EC178" s="1"/>
      <c r="ED178" s="590"/>
      <c r="EE178" s="1"/>
      <c r="EF178" s="1"/>
      <c r="EG178" s="1"/>
      <c r="EH178" s="590"/>
      <c r="EI178" s="1"/>
      <c r="EJ178" s="1"/>
      <c r="EK178" s="1"/>
      <c r="EL178" s="590"/>
      <c r="ET178" s="590"/>
      <c r="EU178" s="1"/>
      <c r="EV178" s="1"/>
      <c r="EW178" s="1"/>
      <c r="EX178" s="590"/>
      <c r="EY178" s="1"/>
      <c r="EZ178" s="1"/>
      <c r="FA178" s="1"/>
      <c r="FB178" s="590"/>
      <c r="FC178" s="1"/>
      <c r="FD178" s="1"/>
      <c r="FE178" s="1"/>
      <c r="FF178" s="590"/>
      <c r="GD178" s="590"/>
      <c r="GX178" s="590"/>
      <c r="HR178" s="590"/>
      <c r="IL178" s="590"/>
      <c r="JF178" s="590"/>
      <c r="JZ178" s="590"/>
      <c r="KT178" s="590"/>
    </row>
    <row r="179" spans="1:307">
      <c r="A179" s="363" t="s">
        <v>216</v>
      </c>
      <c r="B179"/>
      <c r="C179"/>
      <c r="D179"/>
      <c r="E179"/>
      <c r="F179" s="428"/>
      <c r="DJ179" s="590"/>
      <c r="DN179" s="590"/>
      <c r="DR179" s="590"/>
      <c r="DZ179" s="590"/>
      <c r="EA179" s="1"/>
      <c r="EB179" s="1"/>
      <c r="EC179" s="1"/>
      <c r="ED179" s="590"/>
      <c r="EE179" s="1"/>
      <c r="EF179" s="1"/>
      <c r="EG179" s="1"/>
      <c r="EH179" s="590"/>
      <c r="EI179" s="1"/>
      <c r="EJ179" s="1"/>
      <c r="EK179" s="1"/>
      <c r="EL179" s="590"/>
      <c r="ET179" s="590"/>
      <c r="EU179" s="1"/>
      <c r="EV179" s="1"/>
      <c r="EW179" s="1"/>
      <c r="EX179" s="590"/>
      <c r="EY179" s="1"/>
      <c r="EZ179" s="1"/>
      <c r="FA179" s="1"/>
      <c r="FB179" s="590"/>
      <c r="FC179" s="1"/>
      <c r="FD179" s="1"/>
      <c r="FE179" s="1"/>
      <c r="FF179" s="590"/>
      <c r="GD179" s="590"/>
      <c r="GX179" s="590"/>
      <c r="HR179" s="590"/>
      <c r="IL179" s="590"/>
      <c r="JF179" s="590"/>
      <c r="JZ179" s="590"/>
      <c r="KT179" s="590"/>
    </row>
    <row r="180" spans="1:307">
      <c r="A180" s="365"/>
      <c r="B180" s="7" t="s">
        <v>265</v>
      </c>
      <c r="C180"/>
      <c r="D180"/>
      <c r="E180"/>
      <c r="F180" s="428">
        <f>$F$171</f>
        <v>0.01</v>
      </c>
      <c r="DJ180" s="590">
        <f>DJ158+$F180</f>
        <v>0.03</v>
      </c>
      <c r="DN180" s="590">
        <f>DN158+$F180</f>
        <v>0.02</v>
      </c>
      <c r="DR180" s="590">
        <f>DR158+$F180</f>
        <v>0.04</v>
      </c>
      <c r="DZ180" s="590">
        <f>DZ158+$F180</f>
        <v>0.03</v>
      </c>
      <c r="EA180" s="1"/>
      <c r="EB180" s="1"/>
      <c r="EC180" s="1"/>
      <c r="ED180" s="590">
        <f>ED158+$F180</f>
        <v>0.03</v>
      </c>
      <c r="EE180" s="1"/>
      <c r="EF180" s="1"/>
      <c r="EG180" s="1"/>
      <c r="EH180" s="590">
        <f>EH158+$F180</f>
        <v>0.02</v>
      </c>
      <c r="EI180" s="1"/>
      <c r="EJ180" s="1"/>
      <c r="EK180" s="1"/>
      <c r="EL180" s="590">
        <f>EL158+$F180</f>
        <v>0.04</v>
      </c>
      <c r="ET180" s="590">
        <f>ET158+$F180</f>
        <v>0.03</v>
      </c>
      <c r="EU180" s="1"/>
      <c r="EV180" s="1"/>
      <c r="EW180" s="1"/>
      <c r="EX180" s="590">
        <f>EX158+$F180</f>
        <v>0.03</v>
      </c>
      <c r="EY180" s="1"/>
      <c r="EZ180" s="1"/>
      <c r="FA180" s="1"/>
      <c r="FB180" s="590">
        <f>FB158+$F180</f>
        <v>0.02</v>
      </c>
      <c r="FC180" s="1"/>
      <c r="FD180" s="1"/>
      <c r="FE180" s="1"/>
      <c r="FF180" s="590">
        <f>FF158+$F180</f>
        <v>0.04</v>
      </c>
      <c r="GD180" s="590">
        <f>GD158+$F180</f>
        <v>0.04</v>
      </c>
      <c r="GX180" s="590">
        <f>GX158+$F180</f>
        <v>0.04</v>
      </c>
      <c r="HR180" s="590">
        <f>HR158+$F180</f>
        <v>0.03</v>
      </c>
      <c r="IL180" s="590">
        <f>IL158+$F180</f>
        <v>0.02</v>
      </c>
      <c r="JF180" s="590">
        <f>JF158+$F180</f>
        <v>0.02</v>
      </c>
      <c r="JZ180" s="590">
        <f>JZ158+$F180</f>
        <v>0.03</v>
      </c>
      <c r="KT180" s="590">
        <f>KT158+$F180</f>
        <v>0.03</v>
      </c>
    </row>
    <row r="181" spans="1:307">
      <c r="A181" s="365"/>
      <c r="B181" s="7" t="s">
        <v>76</v>
      </c>
      <c r="C181"/>
      <c r="D181"/>
      <c r="E181"/>
      <c r="F181" s="428">
        <f>$F$171</f>
        <v>0.01</v>
      </c>
      <c r="DJ181" s="590">
        <f>DJ159+$F181</f>
        <v>0.03</v>
      </c>
      <c r="DN181" s="590">
        <f>DN159+$F181</f>
        <v>0.02</v>
      </c>
      <c r="DR181" s="590">
        <f>DR159+$F181</f>
        <v>0.04</v>
      </c>
      <c r="DZ181" s="590">
        <f>DZ159+$F181</f>
        <v>0.03</v>
      </c>
      <c r="EA181" s="1"/>
      <c r="EB181" s="1"/>
      <c r="EC181" s="1"/>
      <c r="ED181" s="590">
        <f>ED159+$F181</f>
        <v>0.03</v>
      </c>
      <c r="EE181" s="1"/>
      <c r="EF181" s="1"/>
      <c r="EG181" s="1"/>
      <c r="EH181" s="590">
        <f>EH159+$F181</f>
        <v>0.02</v>
      </c>
      <c r="EI181" s="1"/>
      <c r="EJ181" s="1"/>
      <c r="EK181" s="1"/>
      <c r="EL181" s="590">
        <f>EL159+$F181</f>
        <v>0.04</v>
      </c>
      <c r="ET181" s="590">
        <f>ET159+$F181</f>
        <v>0.03</v>
      </c>
      <c r="EU181" s="1"/>
      <c r="EV181" s="1"/>
      <c r="EW181" s="1"/>
      <c r="EX181" s="590">
        <f>EX159+$F181</f>
        <v>0.03</v>
      </c>
      <c r="EY181" s="1"/>
      <c r="EZ181" s="1"/>
      <c r="FA181" s="1"/>
      <c r="FB181" s="590">
        <f>FB159+$F181</f>
        <v>0.02</v>
      </c>
      <c r="FC181" s="1"/>
      <c r="FD181" s="1"/>
      <c r="FE181" s="1"/>
      <c r="FF181" s="590">
        <f>FF159+$F181</f>
        <v>0.04</v>
      </c>
      <c r="GD181" s="590">
        <f>GD159+$F181</f>
        <v>0.04</v>
      </c>
      <c r="GX181" s="590">
        <f>GX159+$F181</f>
        <v>0.04</v>
      </c>
      <c r="HR181" s="590">
        <f>HR159+$F181</f>
        <v>0.03</v>
      </c>
      <c r="IL181" s="590">
        <f>IL159+$F181</f>
        <v>0.02</v>
      </c>
      <c r="JF181" s="590">
        <f>JF159+$F181</f>
        <v>0.02</v>
      </c>
      <c r="JZ181" s="590">
        <f>JZ159+$F181</f>
        <v>0.03</v>
      </c>
      <c r="KT181" s="590">
        <f>KT159+$F181</f>
        <v>0.03</v>
      </c>
    </row>
    <row r="182" spans="1:307">
      <c r="B182" s="5" t="s">
        <v>270</v>
      </c>
      <c r="F182" s="428"/>
      <c r="DJ182" s="590"/>
      <c r="DN182" s="590"/>
      <c r="DR182" s="590"/>
      <c r="DZ182" s="590"/>
      <c r="EA182" s="1"/>
      <c r="EB182" s="1"/>
      <c r="EC182" s="1"/>
      <c r="ED182" s="590"/>
      <c r="EE182" s="1"/>
      <c r="EF182" s="1"/>
      <c r="EG182" s="1"/>
      <c r="EH182" s="590"/>
      <c r="EI182" s="1"/>
      <c r="EJ182" s="1"/>
      <c r="EK182" s="1"/>
      <c r="EL182" s="590"/>
      <c r="ET182" s="590"/>
      <c r="EU182" s="1"/>
      <c r="EV182" s="1"/>
      <c r="EW182" s="1"/>
      <c r="EX182" s="590"/>
      <c r="EY182" s="1"/>
      <c r="EZ182" s="1"/>
      <c r="FA182" s="1"/>
      <c r="FB182" s="590"/>
      <c r="FC182" s="1"/>
      <c r="FD182" s="1"/>
      <c r="FE182" s="1"/>
      <c r="FF182" s="590"/>
      <c r="GD182" s="590"/>
      <c r="GX182" s="590"/>
      <c r="HR182" s="590"/>
      <c r="IL182" s="590"/>
      <c r="JF182" s="590"/>
      <c r="JZ182" s="590"/>
      <c r="KT182" s="590"/>
    </row>
    <row r="183" spans="1:307">
      <c r="A183" s="574" t="s">
        <v>217</v>
      </c>
      <c r="B183"/>
      <c r="C183"/>
      <c r="D183"/>
      <c r="E183"/>
      <c r="F183" s="428">
        <f>$F$171</f>
        <v>0.01</v>
      </c>
      <c r="DJ183" s="590">
        <f>DJ161+$F183</f>
        <v>0.03</v>
      </c>
      <c r="DN183" s="590">
        <f>DN161+$F183</f>
        <v>0.02</v>
      </c>
      <c r="DR183" s="590">
        <f>DR161+$F183</f>
        <v>0.04</v>
      </c>
      <c r="DZ183" s="590">
        <f>DZ161+$F183</f>
        <v>0.04</v>
      </c>
      <c r="EA183" s="1"/>
      <c r="EB183" s="1"/>
      <c r="EC183" s="1"/>
      <c r="ED183" s="590">
        <f>ED161+$F183</f>
        <v>0.04</v>
      </c>
      <c r="EE183" s="1"/>
      <c r="EF183" s="1"/>
      <c r="EG183" s="1"/>
      <c r="EH183" s="590">
        <f>EH161+$F183</f>
        <v>0.04</v>
      </c>
      <c r="EI183" s="1"/>
      <c r="EJ183" s="1"/>
      <c r="EK183" s="1"/>
      <c r="EL183" s="590">
        <f>EL161+$F183</f>
        <v>0.04</v>
      </c>
      <c r="ET183" s="590">
        <f>ET161+$F183</f>
        <v>0.04</v>
      </c>
      <c r="EU183" s="1"/>
      <c r="EV183" s="1"/>
      <c r="EW183" s="1"/>
      <c r="EX183" s="590">
        <f>EX161+$F183</f>
        <v>0.04</v>
      </c>
      <c r="EY183" s="1"/>
      <c r="EZ183" s="1"/>
      <c r="FA183" s="1"/>
      <c r="FB183" s="590">
        <f>FB161+$F183</f>
        <v>0.04</v>
      </c>
      <c r="FC183" s="1"/>
      <c r="FD183" s="1"/>
      <c r="FE183" s="1"/>
      <c r="FF183" s="590">
        <f>FF161+$F183</f>
        <v>0.04</v>
      </c>
      <c r="GD183" s="590">
        <f>GD161+$F183</f>
        <v>0.04</v>
      </c>
      <c r="GX183" s="590">
        <f>GX161+$F183</f>
        <v>0.04</v>
      </c>
      <c r="HR183" s="590">
        <f>HR161+$F183</f>
        <v>0.05</v>
      </c>
      <c r="IL183" s="590">
        <f>IL161+$F183</f>
        <v>0.05</v>
      </c>
      <c r="JF183" s="590">
        <f>JF161+$F183</f>
        <v>0.05</v>
      </c>
      <c r="JZ183" s="590">
        <f>JZ161+$F183</f>
        <v>0.04</v>
      </c>
      <c r="KT183" s="590">
        <f>KT161+$F183</f>
        <v>0.04</v>
      </c>
    </row>
    <row r="184" spans="1:307">
      <c r="A184" s="363" t="s">
        <v>218</v>
      </c>
      <c r="B184"/>
      <c r="C184"/>
      <c r="D184"/>
      <c r="E184"/>
      <c r="F184" s="428"/>
      <c r="DJ184" s="590"/>
      <c r="DN184" s="590"/>
      <c r="DR184" s="590"/>
      <c r="DZ184" s="590"/>
      <c r="EA184" s="1"/>
      <c r="EB184" s="1"/>
      <c r="EC184" s="1"/>
      <c r="ED184" s="590"/>
      <c r="EE184" s="1"/>
      <c r="EF184" s="1"/>
      <c r="EG184" s="1"/>
      <c r="EH184" s="590"/>
      <c r="EI184" s="1"/>
      <c r="EJ184" s="1"/>
      <c r="EK184" s="1"/>
      <c r="EL184" s="590"/>
      <c r="ET184" s="590"/>
      <c r="EU184" s="1"/>
      <c r="EV184" s="1"/>
      <c r="EW184" s="1"/>
      <c r="EX184" s="590"/>
      <c r="EY184" s="1"/>
      <c r="EZ184" s="1"/>
      <c r="FA184" s="1"/>
      <c r="FB184" s="590"/>
      <c r="FC184" s="1"/>
      <c r="FD184" s="1"/>
      <c r="FE184" s="1"/>
      <c r="FF184" s="590"/>
      <c r="GD184" s="590"/>
      <c r="GX184" s="590"/>
      <c r="HR184" s="590"/>
      <c r="IL184" s="590"/>
      <c r="JF184" s="590"/>
      <c r="JZ184" s="590"/>
      <c r="KT184" s="590"/>
    </row>
    <row r="185" spans="1:307">
      <c r="A185" s="365"/>
      <c r="B185" s="7" t="s">
        <v>273</v>
      </c>
      <c r="C185"/>
      <c r="D185"/>
      <c r="E185"/>
      <c r="F185" s="428">
        <f>$F$171</f>
        <v>0.01</v>
      </c>
      <c r="DJ185" s="590">
        <f>DJ163+$F185</f>
        <v>0.01</v>
      </c>
      <c r="DN185" s="590">
        <f>DN163+$F185</f>
        <v>0.01</v>
      </c>
      <c r="DR185" s="590">
        <f>DR163+$F185</f>
        <v>0.01</v>
      </c>
      <c r="DZ185" s="590">
        <f>DZ163+$F185</f>
        <v>0.01</v>
      </c>
      <c r="EA185" s="1"/>
      <c r="EB185" s="1"/>
      <c r="EC185" s="1"/>
      <c r="ED185" s="590">
        <f>ED163+$F185</f>
        <v>0.01</v>
      </c>
      <c r="EE185" s="1"/>
      <c r="EF185" s="1"/>
      <c r="EG185" s="1"/>
      <c r="EH185" s="590">
        <f>EH163+$F185</f>
        <v>0.01</v>
      </c>
      <c r="EI185" s="1"/>
      <c r="EJ185" s="1"/>
      <c r="EK185" s="1"/>
      <c r="EL185" s="590">
        <f>EL163+$F185</f>
        <v>0.01</v>
      </c>
      <c r="ET185" s="590">
        <f>ET163+$F185</f>
        <v>0.01</v>
      </c>
      <c r="EU185" s="1"/>
      <c r="EV185" s="1"/>
      <c r="EW185" s="1"/>
      <c r="EX185" s="590">
        <f>EX163+$F185</f>
        <v>0.01</v>
      </c>
      <c r="EY185" s="1"/>
      <c r="EZ185" s="1"/>
      <c r="FA185" s="1"/>
      <c r="FB185" s="590">
        <f>FB163+$F185</f>
        <v>0.01</v>
      </c>
      <c r="FC185" s="1"/>
      <c r="FD185" s="1"/>
      <c r="FE185" s="1"/>
      <c r="FF185" s="590">
        <f>FF163+$F185</f>
        <v>0.01</v>
      </c>
      <c r="GD185" s="590">
        <f>GD163+$F185</f>
        <v>0.01</v>
      </c>
      <c r="GX185" s="590">
        <f>GX163+$F185</f>
        <v>0.01</v>
      </c>
      <c r="HR185" s="590">
        <f>HR163+$F185</f>
        <v>0.01</v>
      </c>
      <c r="IL185" s="590">
        <f>IL163+$F185</f>
        <v>0.01</v>
      </c>
      <c r="JF185" s="590">
        <f>JF163+$F185</f>
        <v>0.01</v>
      </c>
      <c r="JZ185" s="590">
        <f>JZ163+$F185</f>
        <v>0.01</v>
      </c>
      <c r="KT185" s="590">
        <f>KT163+$F185</f>
        <v>0.01</v>
      </c>
    </row>
    <row r="186" spans="1:307">
      <c r="A186" s="365"/>
      <c r="B186" s="7" t="s">
        <v>76</v>
      </c>
      <c r="C186"/>
      <c r="D186"/>
      <c r="E186"/>
      <c r="F186" s="428">
        <f>$F$171</f>
        <v>0.01</v>
      </c>
      <c r="DJ186" s="590">
        <f>DJ164+$F186</f>
        <v>0.03</v>
      </c>
      <c r="DN186" s="590">
        <f>DN164+$F186</f>
        <v>0.02</v>
      </c>
      <c r="DR186" s="590">
        <f>DR164+$F186</f>
        <v>0.04</v>
      </c>
      <c r="DZ186" s="590">
        <f>DZ164+$F186</f>
        <v>0.03</v>
      </c>
      <c r="EA186" s="1"/>
      <c r="EB186" s="1"/>
      <c r="EC186" s="1"/>
      <c r="ED186" s="590">
        <f>ED164+$F186</f>
        <v>0.03</v>
      </c>
      <c r="EE186" s="1"/>
      <c r="EF186" s="1"/>
      <c r="EG186" s="1"/>
      <c r="EH186" s="590">
        <f>EH164+$F186</f>
        <v>0.02</v>
      </c>
      <c r="EI186" s="1"/>
      <c r="EJ186" s="1"/>
      <c r="EK186" s="1"/>
      <c r="EL186" s="590">
        <f>EL164+$F186</f>
        <v>0.04</v>
      </c>
      <c r="ET186" s="590">
        <f>ET164+$F186</f>
        <v>0.03</v>
      </c>
      <c r="EU186" s="1"/>
      <c r="EV186" s="1"/>
      <c r="EW186" s="1"/>
      <c r="EX186" s="590">
        <f>EX164+$F186</f>
        <v>0.03</v>
      </c>
      <c r="EY186" s="1"/>
      <c r="EZ186" s="1"/>
      <c r="FA186" s="1"/>
      <c r="FB186" s="590">
        <f>FB164+$F186</f>
        <v>0.02</v>
      </c>
      <c r="FC186" s="1"/>
      <c r="FD186" s="1"/>
      <c r="FE186" s="1"/>
      <c r="FF186" s="590">
        <f>FF164+$F186</f>
        <v>0.04</v>
      </c>
      <c r="GD186" s="590">
        <f>GD164+$F186</f>
        <v>0.04</v>
      </c>
      <c r="GX186" s="590">
        <f>GX164+$F186</f>
        <v>0.04</v>
      </c>
      <c r="HR186" s="590">
        <f>HR164+$F186</f>
        <v>0.03</v>
      </c>
      <c r="IL186" s="590">
        <f>IL164+$F186</f>
        <v>0.02</v>
      </c>
      <c r="JF186" s="590">
        <f>JF164+$F186</f>
        <v>0.01</v>
      </c>
      <c r="JZ186" s="590">
        <f>JZ164+$F186</f>
        <v>0.02</v>
      </c>
      <c r="KT186" s="590">
        <f>KT164+$F186</f>
        <v>0.02</v>
      </c>
    </row>
    <row r="187" spans="1:307">
      <c r="A187" s="365"/>
      <c r="B187" s="5" t="s">
        <v>271</v>
      </c>
      <c r="F187" s="428"/>
      <c r="DJ187" s="590"/>
      <c r="DN187" s="590"/>
      <c r="DR187" s="590"/>
      <c r="DZ187" s="590"/>
      <c r="EA187" s="1"/>
      <c r="EB187" s="1"/>
      <c r="EC187" s="1"/>
      <c r="ED187" s="590"/>
      <c r="EE187" s="1"/>
      <c r="EF187" s="1"/>
      <c r="EG187" s="1"/>
      <c r="EH187" s="590"/>
      <c r="EI187" s="1"/>
      <c r="EJ187" s="1"/>
      <c r="EK187" s="1"/>
      <c r="EL187" s="590"/>
      <c r="ET187" s="590"/>
      <c r="EU187" s="1"/>
      <c r="EV187" s="1"/>
      <c r="EW187" s="1"/>
      <c r="EX187" s="590"/>
      <c r="EY187" s="1"/>
      <c r="EZ187" s="1"/>
      <c r="FA187" s="1"/>
      <c r="FB187" s="590"/>
      <c r="FC187" s="1"/>
      <c r="FD187" s="1"/>
      <c r="FE187" s="1"/>
      <c r="FF187" s="590"/>
      <c r="GD187" s="590"/>
      <c r="GX187" s="590"/>
      <c r="HR187" s="590"/>
      <c r="IL187" s="590"/>
      <c r="JF187" s="590"/>
      <c r="JZ187" s="590"/>
      <c r="KT187" s="590"/>
    </row>
    <row r="188" spans="1:307">
      <c r="A188" s="365"/>
      <c r="C188" s="363" t="s">
        <v>219</v>
      </c>
      <c r="D188"/>
      <c r="E188"/>
      <c r="F188" s="428"/>
      <c r="DJ188" s="590"/>
      <c r="DN188" s="590"/>
      <c r="DR188" s="590"/>
      <c r="DZ188" s="590"/>
      <c r="EA188" s="1"/>
      <c r="EB188" s="1"/>
      <c r="EC188" s="1"/>
      <c r="ED188" s="590"/>
      <c r="EE188" s="1"/>
      <c r="EF188" s="1"/>
      <c r="EG188" s="1"/>
      <c r="EH188" s="590"/>
      <c r="EI188" s="1"/>
      <c r="EJ188" s="1"/>
      <c r="EK188" s="1"/>
      <c r="EL188" s="590"/>
      <c r="ET188" s="590"/>
      <c r="EU188" s="1"/>
      <c r="EV188" s="1"/>
      <c r="EW188" s="1"/>
      <c r="EX188" s="590"/>
      <c r="EY188" s="1"/>
      <c r="EZ188" s="1"/>
      <c r="FA188" s="1"/>
      <c r="FB188" s="590"/>
      <c r="FC188" s="1"/>
      <c r="FD188" s="1"/>
      <c r="FE188" s="1"/>
      <c r="FF188" s="590"/>
      <c r="GD188" s="590"/>
      <c r="GX188" s="590"/>
      <c r="HR188" s="590"/>
      <c r="IL188" s="590"/>
      <c r="JF188" s="590"/>
      <c r="JZ188" s="590"/>
      <c r="KT188" s="590"/>
    </row>
    <row r="189" spans="1:307">
      <c r="A189" s="365"/>
      <c r="C189" s="575" t="s">
        <v>220</v>
      </c>
      <c r="D189"/>
      <c r="E189"/>
      <c r="F189" s="428">
        <f>$F$171</f>
        <v>0.01</v>
      </c>
      <c r="DJ189" s="590">
        <f>DJ167+$F189</f>
        <v>0.03</v>
      </c>
      <c r="DN189" s="590">
        <f>DN167+$F189</f>
        <v>0.02</v>
      </c>
      <c r="DR189" s="590">
        <f>DR167+$F189</f>
        <v>0.04</v>
      </c>
      <c r="DZ189" s="590">
        <f>DZ167+$F189</f>
        <v>0.04</v>
      </c>
      <c r="EA189" s="1"/>
      <c r="EB189" s="1"/>
      <c r="EC189" s="1"/>
      <c r="ED189" s="590">
        <f>ED167+$F189</f>
        <v>0.04</v>
      </c>
      <c r="EE189" s="1"/>
      <c r="EF189" s="1"/>
      <c r="EG189" s="1"/>
      <c r="EH189" s="590">
        <f>EH167+$F189</f>
        <v>0.04</v>
      </c>
      <c r="EI189" s="1"/>
      <c r="EJ189" s="1"/>
      <c r="EK189" s="1"/>
      <c r="EL189" s="590">
        <f>EL167+$F189</f>
        <v>0.04</v>
      </c>
      <c r="ET189" s="590">
        <f>ET167+$F189</f>
        <v>0.04</v>
      </c>
      <c r="EU189" s="1"/>
      <c r="EV189" s="1"/>
      <c r="EW189" s="1"/>
      <c r="EX189" s="590">
        <f>EX167+$F189</f>
        <v>0.04</v>
      </c>
      <c r="EY189" s="1"/>
      <c r="EZ189" s="1"/>
      <c r="FA189" s="1"/>
      <c r="FB189" s="590">
        <f>FB167+$F189</f>
        <v>0.04</v>
      </c>
      <c r="FC189" s="1"/>
      <c r="FD189" s="1"/>
      <c r="FE189" s="1"/>
      <c r="FF189" s="590">
        <f>FF167+$F189</f>
        <v>0.04</v>
      </c>
      <c r="GD189" s="590">
        <f>GD167+$F189</f>
        <v>0.04</v>
      </c>
      <c r="GX189" s="590">
        <f>GX167+$F189</f>
        <v>0.05</v>
      </c>
      <c r="HR189" s="590">
        <f>HR167+$F189</f>
        <v>0.05</v>
      </c>
      <c r="IL189" s="590">
        <f>IL167+$F189</f>
        <v>0.05</v>
      </c>
      <c r="JF189" s="590">
        <f>JF167+$F189</f>
        <v>0.05</v>
      </c>
      <c r="JZ189" s="590">
        <f>JZ167+$F189</f>
        <v>0.04</v>
      </c>
      <c r="KT189" s="590">
        <f>KT167+$F189</f>
        <v>0.04</v>
      </c>
    </row>
    <row r="190" spans="1:307">
      <c r="A190" s="365"/>
      <c r="C190"/>
      <c r="D190" s="575" t="s">
        <v>221</v>
      </c>
      <c r="E190"/>
      <c r="F190"/>
      <c r="DJ190" s="590"/>
    </row>
    <row r="191" spans="1:307">
      <c r="A191" s="364"/>
      <c r="B191"/>
      <c r="C191"/>
      <c r="D191"/>
      <c r="E191"/>
      <c r="F191" s="303"/>
      <c r="DJ191" s="590"/>
    </row>
    <row r="192" spans="1:307" ht="19" customHeight="1">
      <c r="A192" s="349"/>
      <c r="B192" s="349"/>
      <c r="C192" s="349"/>
      <c r="D192" s="349"/>
      <c r="E192" s="349"/>
      <c r="F192" s="349"/>
      <c r="DJ192" s="660"/>
      <c r="DK192" s="412"/>
      <c r="DL192" s="412"/>
      <c r="DM192" s="412"/>
      <c r="DN192" s="412"/>
      <c r="DO192" s="412"/>
      <c r="DP192" s="412"/>
      <c r="DQ192" s="412"/>
      <c r="DR192" s="349"/>
      <c r="DS192" s="349"/>
      <c r="DT192" s="349"/>
      <c r="DU192" s="349"/>
      <c r="DV192" s="349"/>
      <c r="DW192" s="349"/>
      <c r="DX192" s="349"/>
      <c r="DY192" s="349"/>
      <c r="DZ192" s="349"/>
      <c r="EA192" s="349"/>
      <c r="EB192" s="349"/>
      <c r="EC192" s="349"/>
      <c r="ED192" s="349"/>
      <c r="EE192" s="349"/>
      <c r="EF192" s="349"/>
      <c r="EG192" s="349"/>
      <c r="EH192" s="349"/>
      <c r="EI192" s="349"/>
      <c r="EJ192" s="349"/>
      <c r="EK192" s="349"/>
      <c r="EL192" s="349"/>
      <c r="EM192" s="349"/>
      <c r="EN192" s="349"/>
      <c r="EO192" s="349"/>
      <c r="EP192" s="349"/>
      <c r="EQ192" s="349"/>
      <c r="ER192" s="349"/>
      <c r="ES192" s="349"/>
      <c r="ET192" s="349"/>
      <c r="EU192" s="349"/>
      <c r="EV192" s="349"/>
      <c r="EW192" s="349"/>
      <c r="EX192" s="349"/>
      <c r="EY192" s="349"/>
      <c r="EZ192" s="349"/>
      <c r="FA192" s="349"/>
      <c r="FB192" s="349"/>
      <c r="FC192" s="349"/>
      <c r="FD192" s="349"/>
      <c r="FE192" s="349"/>
      <c r="FF192" s="349"/>
      <c r="FG192" s="349"/>
      <c r="FH192" s="349"/>
      <c r="FI192" s="349"/>
      <c r="FJ192" s="349"/>
      <c r="FK192" s="349"/>
      <c r="FL192" s="349"/>
      <c r="FM192" s="349"/>
      <c r="FN192" s="349"/>
      <c r="FO192" s="349"/>
      <c r="FP192" s="349"/>
      <c r="FQ192" s="349"/>
      <c r="FR192" s="349"/>
      <c r="FS192" s="349"/>
      <c r="FT192" s="349"/>
      <c r="FU192" s="349"/>
      <c r="FV192" s="349"/>
      <c r="FW192" s="349"/>
      <c r="FX192" s="349"/>
      <c r="FY192" s="349"/>
      <c r="FZ192" s="349"/>
      <c r="GA192" s="349"/>
      <c r="GB192" s="349"/>
      <c r="GC192" s="349"/>
      <c r="GD192" s="349"/>
      <c r="GE192" s="349"/>
      <c r="GF192" s="349"/>
      <c r="GG192" s="349"/>
      <c r="GH192" s="349"/>
      <c r="GI192" s="349"/>
      <c r="GJ192" s="349"/>
      <c r="GK192" s="349"/>
      <c r="GL192" s="349"/>
      <c r="GM192" s="349"/>
      <c r="GN192" s="349"/>
      <c r="GO192" s="349"/>
      <c r="GP192" s="349"/>
      <c r="GQ192" s="349"/>
      <c r="GR192" s="349"/>
      <c r="GS192" s="349"/>
      <c r="GT192" s="349"/>
      <c r="GU192" s="349"/>
      <c r="GV192" s="349"/>
      <c r="GW192" s="349"/>
      <c r="GX192" s="349"/>
      <c r="GY192" s="349"/>
      <c r="GZ192" s="349"/>
      <c r="HA192" s="349"/>
      <c r="HB192" s="349"/>
      <c r="HC192" s="349"/>
      <c r="HD192" s="349"/>
      <c r="HE192" s="349"/>
      <c r="HF192" s="349"/>
      <c r="HG192" s="349"/>
      <c r="HH192" s="349"/>
      <c r="HI192" s="349"/>
      <c r="HJ192" s="349"/>
      <c r="HK192" s="349"/>
      <c r="HL192" s="349"/>
      <c r="HM192" s="349"/>
      <c r="HN192" s="349"/>
      <c r="HO192" s="349"/>
      <c r="HP192" s="349"/>
      <c r="HQ192" s="349"/>
      <c r="HR192" s="349"/>
      <c r="HS192" s="349"/>
      <c r="HT192" s="349"/>
      <c r="HU192" s="349"/>
      <c r="HV192" s="349"/>
      <c r="HW192" s="349"/>
      <c r="HX192" s="349"/>
      <c r="HY192" s="349"/>
      <c r="HZ192" s="349"/>
      <c r="IA192" s="349"/>
      <c r="IB192" s="349"/>
      <c r="IC192" s="349"/>
      <c r="ID192" s="349"/>
      <c r="IE192" s="349"/>
      <c r="IF192" s="349"/>
      <c r="IG192" s="349"/>
      <c r="IH192" s="349"/>
      <c r="II192" s="349"/>
      <c r="IJ192" s="349"/>
      <c r="IK192" s="349"/>
      <c r="IL192" s="349"/>
      <c r="IM192" s="349"/>
      <c r="IN192" s="349"/>
      <c r="IO192" s="349"/>
      <c r="IP192" s="349"/>
      <c r="IQ192" s="349"/>
      <c r="IR192" s="349"/>
      <c r="IS192" s="349"/>
      <c r="IT192" s="349"/>
      <c r="IU192" s="349"/>
      <c r="IV192" s="349"/>
      <c r="IW192" s="349"/>
      <c r="IX192" s="349"/>
      <c r="IY192" s="349"/>
      <c r="IZ192" s="349"/>
      <c r="JA192" s="349"/>
      <c r="JB192" s="349"/>
      <c r="JC192" s="349"/>
      <c r="JD192" s="349"/>
      <c r="JE192" s="349"/>
      <c r="JF192" s="349"/>
      <c r="JG192" s="349"/>
      <c r="JH192" s="349"/>
      <c r="JI192" s="349"/>
      <c r="JJ192" s="349"/>
      <c r="JK192" s="349"/>
      <c r="JL192" s="349"/>
      <c r="JM192" s="349"/>
      <c r="JN192" s="349"/>
      <c r="JO192" s="349"/>
      <c r="JP192" s="349"/>
      <c r="JQ192" s="349"/>
      <c r="JR192" s="349"/>
      <c r="JS192" s="349"/>
      <c r="JT192" s="349"/>
      <c r="JU192" s="349"/>
      <c r="JV192" s="349"/>
      <c r="JW192" s="349"/>
      <c r="JX192" s="349"/>
      <c r="JY192" s="349"/>
      <c r="JZ192" s="349"/>
      <c r="KA192" s="349"/>
      <c r="KB192" s="349"/>
      <c r="KC192" s="349"/>
      <c r="KD192" s="349"/>
      <c r="KE192" s="349"/>
      <c r="KF192" s="349"/>
      <c r="KG192" s="349"/>
      <c r="KH192" s="349"/>
      <c r="KI192" s="349"/>
      <c r="KJ192" s="349"/>
      <c r="KK192" s="349"/>
      <c r="KL192" s="349"/>
      <c r="KM192" s="349"/>
      <c r="KN192" s="349"/>
      <c r="KO192" s="349"/>
      <c r="KP192" s="349"/>
      <c r="KQ192" s="349"/>
      <c r="KR192" s="349"/>
      <c r="KS192" s="349"/>
      <c r="KT192" s="349"/>
      <c r="KU192" s="349"/>
    </row>
    <row r="193" spans="1:307" ht="5" customHeight="1">
      <c r="A193"/>
      <c r="B193"/>
      <c r="C193"/>
      <c r="D193"/>
      <c r="E193"/>
      <c r="F193"/>
      <c r="H193"/>
      <c r="AB193"/>
      <c r="AV193"/>
      <c r="BP193"/>
      <c r="CI193"/>
      <c r="CJ193"/>
      <c r="CL193"/>
      <c r="CM193"/>
      <c r="CN193"/>
      <c r="CP193"/>
      <c r="CQ193"/>
      <c r="CR193"/>
      <c r="CT193"/>
      <c r="CU193"/>
      <c r="CV193"/>
      <c r="CX193"/>
      <c r="CY193"/>
      <c r="CZ193"/>
      <c r="DB193"/>
      <c r="DC193"/>
      <c r="DE193"/>
      <c r="DH193"/>
      <c r="DI193"/>
      <c r="DJ193"/>
      <c r="DK193"/>
      <c r="DL193"/>
      <c r="DM193"/>
      <c r="DN193"/>
      <c r="DO193"/>
      <c r="DP193"/>
      <c r="DQ193"/>
    </row>
    <row r="194" spans="1:307" ht="13" customHeight="1">
      <c r="A194" s="816" t="s">
        <v>282</v>
      </c>
      <c r="B194" s="815"/>
      <c r="C194" s="815"/>
      <c r="D194" s="815"/>
      <c r="E194" s="815"/>
      <c r="F194" s="815"/>
      <c r="G194" s="415"/>
      <c r="H194"/>
      <c r="AB194"/>
      <c r="AV194"/>
      <c r="BP194"/>
      <c r="CI194"/>
      <c r="CJ194"/>
      <c r="CL194"/>
      <c r="CM194"/>
      <c r="CN194"/>
      <c r="CP194"/>
      <c r="CQ194"/>
      <c r="CR194"/>
      <c r="CT194"/>
      <c r="CU194"/>
      <c r="CV194"/>
      <c r="CX194"/>
      <c r="CY194"/>
      <c r="CZ194"/>
      <c r="DB194"/>
      <c r="DC194"/>
      <c r="DE194"/>
      <c r="DH194"/>
      <c r="DI194"/>
      <c r="DJ194"/>
      <c r="DK194"/>
      <c r="DL194"/>
      <c r="DM194"/>
      <c r="DN194"/>
      <c r="DO194"/>
      <c r="DP194"/>
      <c r="DQ194"/>
    </row>
    <row r="195" spans="1:307" ht="13" customHeight="1">
      <c r="A195" s="816"/>
      <c r="B195" s="815"/>
      <c r="C195" s="815"/>
      <c r="D195" s="815"/>
      <c r="E195" s="815"/>
      <c r="F195" s="815"/>
      <c r="G195" s="415"/>
      <c r="H195"/>
      <c r="AB195"/>
      <c r="AV195"/>
      <c r="BP195"/>
      <c r="CI195"/>
      <c r="CJ195"/>
      <c r="CL195"/>
      <c r="CM195"/>
      <c r="CN195"/>
      <c r="CP195"/>
      <c r="CQ195"/>
      <c r="CR195"/>
      <c r="CT195"/>
      <c r="CU195"/>
      <c r="CV195"/>
      <c r="CX195"/>
      <c r="CY195"/>
      <c r="CZ195"/>
      <c r="DB195"/>
      <c r="DC195"/>
      <c r="DE195"/>
      <c r="DH195"/>
      <c r="DI195"/>
      <c r="DJ195"/>
      <c r="DK195"/>
      <c r="DL195"/>
      <c r="DM195"/>
      <c r="DN195"/>
      <c r="DO195"/>
      <c r="DP195"/>
      <c r="DQ195"/>
    </row>
    <row r="196" spans="1:307" ht="6" hidden="1" customHeight="1" outlineLevel="1">
      <c r="A196" s="661"/>
      <c r="B196" s="662"/>
      <c r="C196" s="662"/>
      <c r="D196" s="662"/>
      <c r="E196" s="662"/>
      <c r="F196" s="662"/>
      <c r="G196" s="415"/>
      <c r="H196"/>
      <c r="AB196"/>
      <c r="AV196"/>
      <c r="BP196"/>
      <c r="CI196"/>
      <c r="CJ196"/>
      <c r="CL196"/>
      <c r="CM196"/>
      <c r="CN196"/>
      <c r="CP196"/>
      <c r="CQ196"/>
      <c r="CR196"/>
      <c r="CT196"/>
      <c r="CU196"/>
      <c r="CV196"/>
      <c r="CX196"/>
      <c r="CY196"/>
      <c r="CZ196"/>
      <c r="DB196"/>
      <c r="DC196"/>
      <c r="DE196"/>
      <c r="DH196"/>
      <c r="DI196"/>
      <c r="DJ196"/>
      <c r="DK196"/>
      <c r="DL196"/>
      <c r="DM196"/>
      <c r="DN196"/>
      <c r="DO196"/>
      <c r="DP196"/>
      <c r="DQ196"/>
    </row>
    <row r="197" spans="1:307" ht="13" hidden="1" customHeight="1" outlineLevel="1">
      <c r="A197" s="816" t="s">
        <v>280</v>
      </c>
      <c r="B197" s="815"/>
      <c r="C197" s="815"/>
      <c r="D197" s="815"/>
      <c r="E197" s="815"/>
      <c r="F197" s="815"/>
      <c r="G197" s="415"/>
      <c r="H197"/>
      <c r="AB197"/>
      <c r="AV197"/>
      <c r="BP197"/>
      <c r="CI197"/>
      <c r="CJ197"/>
      <c r="CL197"/>
      <c r="CM197"/>
      <c r="CN197"/>
      <c r="CP197"/>
      <c r="CQ197"/>
      <c r="CR197"/>
      <c r="CT197"/>
      <c r="CU197"/>
      <c r="CV197"/>
      <c r="CX197"/>
      <c r="CY197"/>
      <c r="CZ197"/>
      <c r="DB197"/>
      <c r="DC197"/>
      <c r="DE197"/>
      <c r="DH197"/>
      <c r="DI197"/>
      <c r="DJ197"/>
      <c r="DK197"/>
      <c r="DL197"/>
      <c r="DM197"/>
      <c r="DN197"/>
      <c r="DO197"/>
      <c r="DP197"/>
      <c r="DQ197"/>
    </row>
    <row r="198" spans="1:307" s="419" customFormat="1" ht="13" hidden="1" customHeight="1" outlineLevel="1">
      <c r="A198" s="816"/>
      <c r="B198" s="815"/>
      <c r="C198" s="815"/>
      <c r="D198" s="815"/>
      <c r="E198" s="815"/>
      <c r="F198" s="815"/>
      <c r="G198" s="415"/>
      <c r="H198" s="417"/>
      <c r="I198" s="416" t="s">
        <v>272</v>
      </c>
      <c r="J198" s="418"/>
      <c r="L198" s="417"/>
      <c r="M198" s="416"/>
      <c r="N198" s="418"/>
      <c r="P198" s="417"/>
      <c r="Q198" s="416"/>
      <c r="R198" s="418"/>
      <c r="T198" s="417"/>
      <c r="U198" s="416"/>
      <c r="V198" s="418"/>
      <c r="X198" s="420"/>
      <c r="Y198" s="421"/>
      <c r="Z198" s="422"/>
      <c r="AB198" s="417"/>
      <c r="AC198" s="416" t="s">
        <v>224</v>
      </c>
      <c r="AD198" s="418"/>
      <c r="AF198" s="417"/>
      <c r="AG198" s="416"/>
      <c r="AH198" s="418"/>
      <c r="AJ198" s="417"/>
      <c r="AK198" s="416"/>
      <c r="AL198" s="418"/>
      <c r="AN198" s="417"/>
      <c r="AO198" s="416"/>
      <c r="AP198" s="418"/>
      <c r="AR198" s="420"/>
      <c r="AS198" s="421"/>
      <c r="AT198" s="422"/>
      <c r="AV198" s="417"/>
      <c r="AW198" s="416" t="s">
        <v>224</v>
      </c>
      <c r="AX198" s="418"/>
      <c r="AZ198" s="417"/>
      <c r="BA198" s="416"/>
      <c r="BB198" s="418"/>
      <c r="BD198" s="417"/>
      <c r="BE198" s="416"/>
      <c r="BF198" s="418"/>
      <c r="BH198" s="417"/>
      <c r="BI198" s="416"/>
      <c r="BJ198" s="418"/>
      <c r="BL198" s="420"/>
      <c r="BM198" s="421"/>
      <c r="BN198" s="422"/>
      <c r="BP198" s="417"/>
      <c r="BQ198" s="416"/>
      <c r="BR198" s="418"/>
      <c r="BT198" s="417"/>
      <c r="BU198" s="416"/>
      <c r="BV198" s="418"/>
      <c r="BX198" s="417"/>
      <c r="BY198" s="416"/>
      <c r="BZ198" s="418"/>
      <c r="CB198" s="417"/>
      <c r="CC198" s="416"/>
      <c r="CD198" s="418"/>
      <c r="CF198" s="420"/>
      <c r="CG198" s="421"/>
      <c r="CH198" s="422"/>
      <c r="CJ198" s="417"/>
      <c r="CK198" s="416" t="s">
        <v>223</v>
      </c>
      <c r="CL198" s="418"/>
      <c r="CN198" s="417"/>
      <c r="CO198" s="416"/>
      <c r="CP198" s="418"/>
      <c r="CR198" s="417"/>
      <c r="CS198" s="416"/>
      <c r="CT198" s="418"/>
      <c r="CV198" s="417"/>
      <c r="CW198" s="416"/>
      <c r="CX198" s="418"/>
      <c r="CZ198" s="420"/>
      <c r="DA198" s="421"/>
      <c r="DB198" s="422"/>
      <c r="DE198" s="423"/>
      <c r="DF198" s="424"/>
      <c r="DG198" s="425"/>
      <c r="DI198" s="423"/>
      <c r="DJ198" s="424"/>
      <c r="DK198" s="425"/>
      <c r="DM198" s="423"/>
      <c r="DN198" s="424"/>
      <c r="DO198" s="425"/>
      <c r="DQ198" s="423"/>
      <c r="DR198" s="424"/>
      <c r="DS198" s="425"/>
      <c r="DU198" s="420"/>
      <c r="DV198" s="421"/>
      <c r="DW198" s="422"/>
      <c r="DY198" s="423"/>
      <c r="DZ198" s="424"/>
      <c r="EA198" s="425"/>
      <c r="EC198" s="423"/>
      <c r="ED198" s="424"/>
      <c r="EE198" s="425"/>
      <c r="EG198" s="423"/>
      <c r="EH198" s="424"/>
      <c r="EI198" s="425"/>
      <c r="EK198" s="423"/>
      <c r="EL198" s="424"/>
      <c r="EM198" s="425"/>
      <c r="EO198" s="420"/>
      <c r="EP198" s="421"/>
      <c r="EQ198" s="422"/>
      <c r="ES198" s="423"/>
      <c r="ET198" s="424"/>
      <c r="EU198" s="425"/>
      <c r="EW198" s="423"/>
      <c r="EX198" s="424"/>
      <c r="EY198" s="425"/>
      <c r="FA198" s="423"/>
      <c r="FB198" s="424"/>
      <c r="FC198" s="425"/>
      <c r="FE198" s="423"/>
      <c r="FF198" s="424"/>
      <c r="FG198" s="425"/>
      <c r="FI198" s="420"/>
      <c r="FJ198" s="421"/>
      <c r="FK198" s="422"/>
      <c r="FM198" s="423"/>
      <c r="FN198" s="424"/>
      <c r="FO198" s="425"/>
      <c r="FQ198" s="423"/>
      <c r="FR198" s="424"/>
      <c r="FS198" s="425"/>
      <c r="FU198" s="423"/>
      <c r="FV198" s="424"/>
      <c r="FW198" s="425"/>
      <c r="FY198" s="423"/>
      <c r="FZ198" s="424"/>
      <c r="GA198" s="425"/>
      <c r="GC198" s="420"/>
      <c r="GD198" s="421"/>
      <c r="GE198" s="422"/>
      <c r="GG198" s="423"/>
      <c r="GH198" s="424"/>
      <c r="GI198" s="425"/>
      <c r="GK198" s="423"/>
      <c r="GL198" s="424"/>
      <c r="GM198" s="425"/>
      <c r="GO198" s="423"/>
      <c r="GP198" s="424"/>
      <c r="GQ198" s="425"/>
      <c r="GS198" s="423"/>
      <c r="GT198" s="424"/>
      <c r="GU198" s="425"/>
      <c r="GW198" s="420"/>
      <c r="GX198" s="421"/>
      <c r="GY198" s="422"/>
      <c r="HA198" s="423"/>
      <c r="HB198" s="424"/>
      <c r="HC198" s="425"/>
      <c r="HE198" s="423"/>
      <c r="HF198" s="424"/>
      <c r="HG198" s="425"/>
      <c r="HI198" s="423"/>
      <c r="HJ198" s="424"/>
      <c r="HK198" s="425"/>
      <c r="HM198" s="423"/>
      <c r="HN198" s="424"/>
      <c r="HO198" s="425"/>
      <c r="HQ198" s="420"/>
      <c r="HR198" s="421"/>
      <c r="HS198" s="422"/>
      <c r="HU198" s="423"/>
      <c r="HV198" s="424"/>
      <c r="HW198" s="425"/>
      <c r="HY198" s="423"/>
      <c r="HZ198" s="424"/>
      <c r="IA198" s="425"/>
      <c r="IC198" s="423"/>
      <c r="ID198" s="424"/>
      <c r="IE198" s="425"/>
      <c r="IG198" s="423"/>
      <c r="IH198" s="424"/>
      <c r="II198" s="425"/>
      <c r="IK198" s="420"/>
      <c r="IL198" s="421"/>
      <c r="IM198" s="422"/>
      <c r="IO198" s="423"/>
      <c r="IP198" s="424"/>
      <c r="IQ198" s="425"/>
      <c r="IS198" s="423"/>
      <c r="IT198" s="424"/>
      <c r="IU198" s="425"/>
      <c r="IW198" s="423"/>
      <c r="IX198" s="424"/>
      <c r="IY198" s="425"/>
      <c r="JA198" s="423"/>
      <c r="JB198" s="424"/>
      <c r="JC198" s="425"/>
      <c r="JE198" s="420"/>
      <c r="JF198" s="421"/>
      <c r="JG198" s="422"/>
      <c r="JI198" s="423"/>
      <c r="JJ198" s="424"/>
      <c r="JK198" s="425"/>
      <c r="JM198" s="423"/>
      <c r="JN198" s="424"/>
      <c r="JO198" s="425"/>
      <c r="JQ198" s="423"/>
      <c r="JR198" s="424"/>
      <c r="JS198" s="425"/>
      <c r="JU198" s="423"/>
      <c r="JV198" s="424"/>
      <c r="JW198" s="425"/>
      <c r="JY198" s="420"/>
      <c r="JZ198" s="421"/>
      <c r="KA198" s="422"/>
      <c r="KC198" s="423"/>
      <c r="KD198" s="424"/>
      <c r="KE198" s="425"/>
      <c r="KG198" s="423"/>
      <c r="KH198" s="424"/>
      <c r="KI198" s="425"/>
      <c r="KK198" s="423"/>
      <c r="KL198" s="424"/>
      <c r="KM198" s="425"/>
      <c r="KO198" s="423"/>
      <c r="KP198" s="424"/>
      <c r="KQ198" s="425"/>
      <c r="KS198" s="420"/>
      <c r="KT198" s="421"/>
      <c r="KU198" s="422"/>
    </row>
    <row r="199" spans="1:307" hidden="1" outlineLevel="1">
      <c r="A199" s="363" t="s">
        <v>215</v>
      </c>
      <c r="B199"/>
      <c r="C199"/>
      <c r="D199"/>
      <c r="E199"/>
      <c r="F199"/>
      <c r="H199" s="395"/>
      <c r="I199" s="397">
        <v>7241</v>
      </c>
      <c r="J199" s="396"/>
      <c r="K199" s="3"/>
      <c r="L199" s="395"/>
      <c r="M199" s="397">
        <v>6987</v>
      </c>
      <c r="N199" s="396"/>
      <c r="O199" s="3"/>
      <c r="P199" s="395"/>
      <c r="Q199" s="397">
        <v>7128</v>
      </c>
      <c r="R199" s="396"/>
      <c r="S199" s="3"/>
      <c r="T199" s="395"/>
      <c r="U199" s="397">
        <v>7481</v>
      </c>
      <c r="V199" s="396"/>
      <c r="W199" s="3"/>
      <c r="X199" s="83"/>
      <c r="Y199" s="389">
        <f>I199+M199+Q199+U199</f>
        <v>28837</v>
      </c>
      <c r="Z199" s="82"/>
      <c r="AA199" s="3"/>
      <c r="AB199" s="395"/>
      <c r="AC199" s="397">
        <v>7484</v>
      </c>
      <c r="AD199" s="396"/>
      <c r="AE199" s="3"/>
      <c r="AF199" s="395"/>
      <c r="AG199" s="397">
        <v>6930</v>
      </c>
      <c r="AH199" s="396"/>
      <c r="AI199" s="3"/>
      <c r="AJ199" s="395"/>
      <c r="AK199" s="397">
        <v>6943</v>
      </c>
      <c r="AL199" s="396"/>
      <c r="AM199" s="3"/>
      <c r="AN199" s="395"/>
      <c r="AO199" s="397">
        <v>7494</v>
      </c>
      <c r="AP199" s="396"/>
      <c r="AQ199" s="3"/>
      <c r="AR199" s="83"/>
      <c r="AS199" s="389">
        <f>AC199+AG199+AK199+AO199</f>
        <v>28851</v>
      </c>
      <c r="AT199" s="82"/>
      <c r="AU199" s="3"/>
      <c r="AV199" s="395"/>
      <c r="AW199" s="397">
        <v>7284</v>
      </c>
      <c r="AX199" s="396"/>
      <c r="AY199" s="3"/>
      <c r="AZ199" s="395"/>
      <c r="BA199" s="397">
        <v>6553</v>
      </c>
      <c r="BB199" s="396"/>
      <c r="BC199" s="3"/>
      <c r="BD199" s="395"/>
      <c r="BE199" s="397">
        <v>7001</v>
      </c>
      <c r="BF199" s="396"/>
      <c r="BG199" s="3"/>
      <c r="BH199" s="395"/>
      <c r="BI199" s="397">
        <v>6979</v>
      </c>
      <c r="BJ199" s="396"/>
      <c r="BK199" s="3"/>
      <c r="BL199" s="83"/>
      <c r="BM199" s="389">
        <v>27817</v>
      </c>
      <c r="BN199" s="82"/>
      <c r="BO199" s="3"/>
      <c r="BP199" s="395"/>
      <c r="BQ199" s="397">
        <v>6980</v>
      </c>
      <c r="BR199" s="396"/>
      <c r="BS199" s="3"/>
      <c r="BT199" s="395"/>
      <c r="BU199" s="397">
        <v>6710</v>
      </c>
      <c r="BV199" s="396"/>
      <c r="BW199" s="3"/>
      <c r="BX199" s="395"/>
      <c r="BY199" s="397">
        <v>7180</v>
      </c>
      <c r="BZ199" s="396"/>
      <c r="CA199" s="3"/>
      <c r="CB199" s="395"/>
      <c r="CC199" s="397">
        <v>7452</v>
      </c>
      <c r="CD199" s="396"/>
      <c r="CE199" s="3"/>
      <c r="CF199" s="83"/>
      <c r="CG199" s="389">
        <v>28322</v>
      </c>
      <c r="CH199" s="82"/>
      <c r="CI199" s="3"/>
      <c r="CJ199" s="395"/>
      <c r="CK199" s="397">
        <v>7642</v>
      </c>
      <c r="CL199" s="396"/>
      <c r="CM199" s="3"/>
      <c r="CN199" s="395"/>
      <c r="CO199" s="397">
        <v>7128</v>
      </c>
      <c r="CP199" s="396"/>
      <c r="CQ199" s="3"/>
      <c r="CR199" s="395"/>
      <c r="CS199" s="397">
        <v>7545</v>
      </c>
      <c r="CT199" s="396"/>
      <c r="CU199" s="3"/>
      <c r="CV199" s="395"/>
      <c r="CW199" s="397">
        <v>7876</v>
      </c>
      <c r="CX199" s="396"/>
      <c r="CY199" s="3"/>
      <c r="CZ199" s="83"/>
      <c r="DA199" s="389">
        <f>SUM(CK199:CW199)</f>
        <v>30191</v>
      </c>
      <c r="DB199" s="82"/>
      <c r="DC199" s="3"/>
      <c r="DD199" s="3"/>
      <c r="DE199" s="382"/>
      <c r="DF199" s="383"/>
      <c r="DG199" s="384"/>
      <c r="DH199" s="3"/>
      <c r="DI199" s="382"/>
      <c r="DJ199" s="383"/>
      <c r="DK199" s="384"/>
      <c r="DL199" s="3"/>
      <c r="DM199" s="382"/>
      <c r="DN199" s="383"/>
      <c r="DO199" s="384"/>
      <c r="DP199" s="3"/>
      <c r="DQ199" s="382"/>
      <c r="DR199" s="383"/>
      <c r="DS199" s="384"/>
      <c r="DT199" s="3"/>
      <c r="DU199" s="83"/>
      <c r="DV199" s="389"/>
      <c r="DW199" s="82"/>
      <c r="DX199" s="3"/>
      <c r="DY199" s="382"/>
      <c r="DZ199" s="383"/>
      <c r="EA199" s="384"/>
      <c r="EB199" s="3"/>
      <c r="EC199" s="382"/>
      <c r="ED199" s="383"/>
      <c r="EE199" s="384"/>
      <c r="EF199" s="3"/>
      <c r="EG199" s="382"/>
      <c r="EH199" s="383"/>
      <c r="EI199" s="384"/>
      <c r="EJ199" s="3"/>
      <c r="EK199" s="382"/>
      <c r="EL199" s="383"/>
      <c r="EM199" s="384"/>
      <c r="EN199" s="3"/>
      <c r="EO199" s="83"/>
      <c r="EP199" s="389"/>
      <c r="EQ199" s="82"/>
      <c r="ER199" s="3"/>
      <c r="ES199" s="382"/>
      <c r="ET199" s="383"/>
      <c r="EU199" s="384"/>
      <c r="EV199" s="3"/>
      <c r="EW199" s="382"/>
      <c r="EX199" s="383"/>
      <c r="EY199" s="384"/>
      <c r="EZ199" s="3"/>
      <c r="FA199" s="382"/>
      <c r="FB199" s="383"/>
      <c r="FC199" s="384"/>
      <c r="FD199" s="3"/>
      <c r="FE199" s="382"/>
      <c r="FF199" s="383"/>
      <c r="FG199" s="384"/>
      <c r="FH199" s="3"/>
      <c r="FI199" s="83"/>
      <c r="FJ199" s="389"/>
      <c r="FK199" s="82"/>
      <c r="FL199" s="3"/>
      <c r="FM199" s="382"/>
      <c r="FN199" s="383"/>
      <c r="FO199" s="384"/>
      <c r="FP199" s="3"/>
      <c r="FQ199" s="382"/>
      <c r="FR199" s="383"/>
      <c r="FS199" s="384"/>
      <c r="FT199" s="3"/>
      <c r="FU199" s="382"/>
      <c r="FV199" s="383"/>
      <c r="FW199" s="384"/>
      <c r="FX199" s="3"/>
      <c r="FY199" s="382"/>
      <c r="FZ199" s="383"/>
      <c r="GA199" s="384"/>
      <c r="GB199" s="3"/>
      <c r="GC199" s="83"/>
      <c r="GD199" s="389"/>
      <c r="GE199" s="82"/>
      <c r="GF199" s="3"/>
      <c r="GG199" s="382"/>
      <c r="GH199" s="383"/>
      <c r="GI199" s="384"/>
      <c r="GJ199" s="3"/>
      <c r="GK199" s="382"/>
      <c r="GL199" s="383"/>
      <c r="GM199" s="384"/>
      <c r="GN199" s="3"/>
      <c r="GO199" s="382"/>
      <c r="GP199" s="383"/>
      <c r="GQ199" s="384"/>
      <c r="GR199" s="3"/>
      <c r="GS199" s="382"/>
      <c r="GT199" s="383"/>
      <c r="GU199" s="384"/>
      <c r="GV199" s="3"/>
      <c r="GW199" s="83"/>
      <c r="GX199" s="389"/>
      <c r="GY199" s="82"/>
      <c r="GZ199" s="3"/>
      <c r="HA199" s="382"/>
      <c r="HB199" s="383"/>
      <c r="HC199" s="384"/>
      <c r="HD199" s="3"/>
      <c r="HE199" s="382"/>
      <c r="HF199" s="383"/>
      <c r="HG199" s="384"/>
      <c r="HH199" s="3"/>
      <c r="HI199" s="382"/>
      <c r="HJ199" s="383"/>
      <c r="HK199" s="384"/>
      <c r="HL199" s="3"/>
      <c r="HM199" s="382"/>
      <c r="HN199" s="383"/>
      <c r="HO199" s="384"/>
      <c r="HP199" s="3"/>
      <c r="HQ199" s="83"/>
      <c r="HR199" s="389"/>
      <c r="HS199" s="82"/>
      <c r="HT199" s="3"/>
      <c r="HU199" s="382"/>
      <c r="HV199" s="383"/>
      <c r="HW199" s="384"/>
      <c r="HX199" s="3"/>
      <c r="HY199" s="382"/>
      <c r="HZ199" s="383"/>
      <c r="IA199" s="384"/>
      <c r="IB199" s="3"/>
      <c r="IC199" s="382"/>
      <c r="ID199" s="383"/>
      <c r="IE199" s="384"/>
      <c r="IF199" s="3"/>
      <c r="IG199" s="382"/>
      <c r="IH199" s="383"/>
      <c r="II199" s="384"/>
      <c r="IJ199" s="3"/>
      <c r="IK199" s="83"/>
      <c r="IL199" s="389"/>
      <c r="IM199" s="82"/>
      <c r="IN199" s="3"/>
      <c r="IO199" s="382"/>
      <c r="IP199" s="383"/>
      <c r="IQ199" s="384"/>
      <c r="IR199" s="3"/>
      <c r="IS199" s="382"/>
      <c r="IT199" s="383"/>
      <c r="IU199" s="384"/>
      <c r="IV199" s="3"/>
      <c r="IW199" s="382"/>
      <c r="IX199" s="383"/>
      <c r="IY199" s="384"/>
      <c r="IZ199" s="3"/>
      <c r="JA199" s="382"/>
      <c r="JB199" s="383"/>
      <c r="JC199" s="384"/>
      <c r="JD199" s="3"/>
      <c r="JE199" s="83"/>
      <c r="JF199" s="389"/>
      <c r="JG199" s="82"/>
      <c r="JH199" s="3"/>
      <c r="JI199" s="382"/>
      <c r="JJ199" s="383"/>
      <c r="JK199" s="384"/>
      <c r="JL199" s="3"/>
      <c r="JM199" s="382"/>
      <c r="JN199" s="383"/>
      <c r="JO199" s="384"/>
      <c r="JP199" s="3"/>
      <c r="JQ199" s="382"/>
      <c r="JR199" s="383"/>
      <c r="JS199" s="384"/>
      <c r="JT199" s="3"/>
      <c r="JU199" s="382"/>
      <c r="JV199" s="383"/>
      <c r="JW199" s="384"/>
      <c r="JX199" s="3"/>
      <c r="JY199" s="83"/>
      <c r="JZ199" s="389"/>
      <c r="KA199" s="82"/>
      <c r="KB199" s="3"/>
      <c r="KC199" s="382"/>
      <c r="KD199" s="383"/>
      <c r="KE199" s="384"/>
      <c r="KF199" s="3"/>
      <c r="KG199" s="382"/>
      <c r="KH199" s="383"/>
      <c r="KI199" s="384"/>
      <c r="KJ199" s="3"/>
      <c r="KK199" s="382"/>
      <c r="KL199" s="383"/>
      <c r="KM199" s="384"/>
      <c r="KN199" s="3"/>
      <c r="KO199" s="382"/>
      <c r="KP199" s="383"/>
      <c r="KQ199" s="384"/>
      <c r="KR199" s="3"/>
      <c r="KS199" s="83"/>
      <c r="KT199" s="389"/>
      <c r="KU199" s="82"/>
    </row>
    <row r="200" spans="1:307" hidden="1" outlineLevel="1">
      <c r="A200" s="363" t="s">
        <v>216</v>
      </c>
      <c r="B200"/>
      <c r="C200"/>
      <c r="D200"/>
      <c r="E200"/>
      <c r="F200"/>
      <c r="H200" s="395"/>
      <c r="I200" s="606">
        <v>966</v>
      </c>
      <c r="J200" s="396"/>
      <c r="K200" s="3"/>
      <c r="L200" s="395"/>
      <c r="M200" s="606">
        <v>1002</v>
      </c>
      <c r="N200" s="396"/>
      <c r="O200" s="3"/>
      <c r="P200" s="395"/>
      <c r="Q200" s="606">
        <v>985</v>
      </c>
      <c r="R200" s="396"/>
      <c r="S200" s="3"/>
      <c r="T200" s="395"/>
      <c r="U200" s="606">
        <v>1101</v>
      </c>
      <c r="V200" s="396"/>
      <c r="W200" s="3"/>
      <c r="X200" s="83"/>
      <c r="Y200" s="624">
        <f>I200+M200+Q200+U200</f>
        <v>4054</v>
      </c>
      <c r="Z200" s="82"/>
      <c r="AA200" s="3"/>
      <c r="AB200" s="395"/>
      <c r="AC200" s="606">
        <v>1131</v>
      </c>
      <c r="AD200" s="396"/>
      <c r="AE200" s="3"/>
      <c r="AF200" s="395"/>
      <c r="AG200" s="606">
        <v>1031</v>
      </c>
      <c r="AH200" s="396"/>
      <c r="AI200" s="3"/>
      <c r="AJ200" s="395"/>
      <c r="AK200" s="606">
        <v>1087</v>
      </c>
      <c r="AL200" s="396"/>
      <c r="AM200" s="3"/>
      <c r="AN200" s="395"/>
      <c r="AO200" s="606">
        <v>1189</v>
      </c>
      <c r="AP200" s="396"/>
      <c r="AQ200" s="3"/>
      <c r="AR200" s="83"/>
      <c r="AS200" s="624">
        <f>AC200+AG200+AK200+AO200</f>
        <v>4438</v>
      </c>
      <c r="AT200" s="82"/>
      <c r="AU200" s="3"/>
      <c r="AV200" s="395"/>
      <c r="AW200" s="606">
        <v>1136</v>
      </c>
      <c r="AX200" s="396"/>
      <c r="AY200" s="3"/>
      <c r="AZ200" s="395"/>
      <c r="BA200" s="606">
        <v>1117</v>
      </c>
      <c r="BB200" s="396"/>
      <c r="BC200" s="3"/>
      <c r="BD200" s="395"/>
      <c r="BE200" s="606">
        <v>1100</v>
      </c>
      <c r="BF200" s="396"/>
      <c r="BG200" s="3"/>
      <c r="BH200" s="395"/>
      <c r="BI200" s="606">
        <v>1216</v>
      </c>
      <c r="BJ200" s="396"/>
      <c r="BK200" s="3"/>
      <c r="BL200" s="83"/>
      <c r="BM200" s="624">
        <v>4568</v>
      </c>
      <c r="BN200" s="82"/>
      <c r="BO200" s="3"/>
      <c r="BP200" s="395"/>
      <c r="BQ200" s="398">
        <v>1203</v>
      </c>
      <c r="BR200" s="396"/>
      <c r="BS200" s="3"/>
      <c r="BT200" s="395"/>
      <c r="BU200" s="398">
        <v>1184</v>
      </c>
      <c r="BV200" s="396"/>
      <c r="BW200" s="3"/>
      <c r="BX200" s="395"/>
      <c r="BY200" s="398">
        <v>1310</v>
      </c>
      <c r="BZ200" s="396"/>
      <c r="CA200" s="3"/>
      <c r="CB200" s="395"/>
      <c r="CC200" s="398">
        <v>1339</v>
      </c>
      <c r="CD200" s="396"/>
      <c r="CE200" s="3"/>
      <c r="CF200" s="83"/>
      <c r="CG200" s="637">
        <v>5036</v>
      </c>
      <c r="CH200" s="82"/>
      <c r="CI200" s="3"/>
      <c r="CJ200" s="395"/>
      <c r="CK200" s="398">
        <v>1419</v>
      </c>
      <c r="CL200" s="396"/>
      <c r="CM200" s="3"/>
      <c r="CN200" s="395"/>
      <c r="CO200" s="398">
        <v>1465</v>
      </c>
      <c r="CP200" s="396"/>
      <c r="CQ200" s="3"/>
      <c r="CR200" s="395"/>
      <c r="CS200" s="398">
        <v>1431</v>
      </c>
      <c r="CT200" s="396"/>
      <c r="CU200" s="3"/>
      <c r="CV200" s="395"/>
      <c r="CW200" s="398">
        <v>1487</v>
      </c>
      <c r="CX200" s="396"/>
      <c r="CY200" s="3"/>
      <c r="CZ200" s="83"/>
      <c r="DA200" s="637">
        <f>SUM(CK200:CW200)</f>
        <v>5802</v>
      </c>
      <c r="DB200" s="82"/>
      <c r="DC200" s="3"/>
      <c r="DD200" s="3"/>
      <c r="DE200" s="382"/>
      <c r="DF200" s="409"/>
      <c r="DG200" s="384"/>
      <c r="DH200" s="3"/>
      <c r="DI200" s="382"/>
      <c r="DJ200" s="409"/>
      <c r="DK200" s="384"/>
      <c r="DL200" s="3"/>
      <c r="DM200" s="382"/>
      <c r="DN200" s="409"/>
      <c r="DO200" s="384"/>
      <c r="DP200" s="3"/>
      <c r="DQ200" s="382"/>
      <c r="DR200" s="409"/>
      <c r="DS200" s="384"/>
      <c r="DT200" s="3"/>
      <c r="DU200" s="83"/>
      <c r="DV200" s="637"/>
      <c r="DW200" s="82"/>
      <c r="DX200" s="3"/>
      <c r="DY200" s="382"/>
      <c r="DZ200" s="409"/>
      <c r="EA200" s="384"/>
      <c r="EB200" s="3"/>
      <c r="EC200" s="382"/>
      <c r="ED200" s="409"/>
      <c r="EE200" s="384"/>
      <c r="EF200" s="3"/>
      <c r="EG200" s="382"/>
      <c r="EH200" s="409"/>
      <c r="EI200" s="384"/>
      <c r="EJ200" s="3"/>
      <c r="EK200" s="382"/>
      <c r="EL200" s="409"/>
      <c r="EM200" s="384"/>
      <c r="EN200" s="3"/>
      <c r="EO200" s="83"/>
      <c r="EP200" s="637"/>
      <c r="EQ200" s="82"/>
      <c r="ER200" s="3"/>
      <c r="ES200" s="382"/>
      <c r="ET200" s="409"/>
      <c r="EU200" s="384"/>
      <c r="EV200" s="3"/>
      <c r="EW200" s="382"/>
      <c r="EX200" s="409"/>
      <c r="EY200" s="384"/>
      <c r="EZ200" s="3"/>
      <c r="FA200" s="382"/>
      <c r="FB200" s="409"/>
      <c r="FC200" s="384"/>
      <c r="FD200" s="3"/>
      <c r="FE200" s="382"/>
      <c r="FF200" s="409"/>
      <c r="FG200" s="384"/>
      <c r="FH200" s="3"/>
      <c r="FI200" s="83"/>
      <c r="FJ200" s="637"/>
      <c r="FK200" s="82"/>
      <c r="FL200" s="3"/>
      <c r="FM200" s="382"/>
      <c r="FN200" s="409"/>
      <c r="FO200" s="384"/>
      <c r="FP200" s="3"/>
      <c r="FQ200" s="382"/>
      <c r="FR200" s="409"/>
      <c r="FS200" s="384"/>
      <c r="FT200" s="3"/>
      <c r="FU200" s="382"/>
      <c r="FV200" s="409"/>
      <c r="FW200" s="384"/>
      <c r="FX200" s="3"/>
      <c r="FY200" s="382"/>
      <c r="FZ200" s="409"/>
      <c r="GA200" s="384"/>
      <c r="GB200" s="3"/>
      <c r="GC200" s="83"/>
      <c r="GD200" s="637"/>
      <c r="GE200" s="82"/>
      <c r="GF200" s="3"/>
      <c r="GG200" s="382"/>
      <c r="GH200" s="409"/>
      <c r="GI200" s="384"/>
      <c r="GJ200" s="3"/>
      <c r="GK200" s="382"/>
      <c r="GL200" s="409"/>
      <c r="GM200" s="384"/>
      <c r="GN200" s="3"/>
      <c r="GO200" s="382"/>
      <c r="GP200" s="409"/>
      <c r="GQ200" s="384"/>
      <c r="GR200" s="3"/>
      <c r="GS200" s="382"/>
      <c r="GT200" s="409"/>
      <c r="GU200" s="384"/>
      <c r="GV200" s="3"/>
      <c r="GW200" s="83"/>
      <c r="GX200" s="637"/>
      <c r="GY200" s="82"/>
      <c r="GZ200" s="3"/>
      <c r="HA200" s="382"/>
      <c r="HB200" s="409"/>
      <c r="HC200" s="384"/>
      <c r="HD200" s="3"/>
      <c r="HE200" s="382"/>
      <c r="HF200" s="409"/>
      <c r="HG200" s="384"/>
      <c r="HH200" s="3"/>
      <c r="HI200" s="382"/>
      <c r="HJ200" s="409"/>
      <c r="HK200" s="384"/>
      <c r="HL200" s="3"/>
      <c r="HM200" s="382"/>
      <c r="HN200" s="409"/>
      <c r="HO200" s="384"/>
      <c r="HP200" s="3"/>
      <c r="HQ200" s="83"/>
      <c r="HR200" s="637"/>
      <c r="HS200" s="82"/>
      <c r="HT200" s="3"/>
      <c r="HU200" s="382"/>
      <c r="HV200" s="409"/>
      <c r="HW200" s="384"/>
      <c r="HX200" s="3"/>
      <c r="HY200" s="382"/>
      <c r="HZ200" s="409"/>
      <c r="IA200" s="384"/>
      <c r="IB200" s="3"/>
      <c r="IC200" s="382"/>
      <c r="ID200" s="409"/>
      <c r="IE200" s="384"/>
      <c r="IF200" s="3"/>
      <c r="IG200" s="382"/>
      <c r="IH200" s="409"/>
      <c r="II200" s="384"/>
      <c r="IJ200" s="3"/>
      <c r="IK200" s="83"/>
      <c r="IL200" s="637"/>
      <c r="IM200" s="82"/>
      <c r="IN200" s="3"/>
      <c r="IO200" s="382"/>
      <c r="IP200" s="409"/>
      <c r="IQ200" s="384"/>
      <c r="IR200" s="3"/>
      <c r="IS200" s="382"/>
      <c r="IT200" s="409"/>
      <c r="IU200" s="384"/>
      <c r="IV200" s="3"/>
      <c r="IW200" s="382"/>
      <c r="IX200" s="409"/>
      <c r="IY200" s="384"/>
      <c r="IZ200" s="3"/>
      <c r="JA200" s="382"/>
      <c r="JB200" s="409"/>
      <c r="JC200" s="384"/>
      <c r="JD200" s="3"/>
      <c r="JE200" s="83"/>
      <c r="JF200" s="637"/>
      <c r="JG200" s="82"/>
      <c r="JH200" s="3"/>
      <c r="JI200" s="382"/>
      <c r="JJ200" s="409"/>
      <c r="JK200" s="384"/>
      <c r="JL200" s="3"/>
      <c r="JM200" s="382"/>
      <c r="JN200" s="409"/>
      <c r="JO200" s="384"/>
      <c r="JP200" s="3"/>
      <c r="JQ200" s="382"/>
      <c r="JR200" s="409"/>
      <c r="JS200" s="384"/>
      <c r="JT200" s="3"/>
      <c r="JU200" s="382"/>
      <c r="JV200" s="409"/>
      <c r="JW200" s="384"/>
      <c r="JX200" s="3"/>
      <c r="JY200" s="83"/>
      <c r="JZ200" s="637"/>
      <c r="KA200" s="82"/>
      <c r="KB200" s="3"/>
      <c r="KC200" s="382"/>
      <c r="KD200" s="409"/>
      <c r="KE200" s="384"/>
      <c r="KF200" s="3"/>
      <c r="KG200" s="382"/>
      <c r="KH200" s="409"/>
      <c r="KI200" s="384"/>
      <c r="KJ200" s="3"/>
      <c r="KK200" s="382"/>
      <c r="KL200" s="409"/>
      <c r="KM200" s="384"/>
      <c r="KN200" s="3"/>
      <c r="KO200" s="382"/>
      <c r="KP200" s="409"/>
      <c r="KQ200" s="384"/>
      <c r="KR200" s="3"/>
      <c r="KS200" s="83"/>
      <c r="KT200" s="637"/>
      <c r="KU200" s="82"/>
    </row>
    <row r="201" spans="1:307" s="3" customFormat="1" hidden="1" outlineLevel="1">
      <c r="A201" s="574" t="s">
        <v>217</v>
      </c>
      <c r="H201" s="395"/>
      <c r="I201" s="607">
        <v>455</v>
      </c>
      <c r="J201" s="396"/>
      <c r="L201" s="395"/>
      <c r="M201" s="607">
        <v>416</v>
      </c>
      <c r="N201" s="396"/>
      <c r="P201" s="83"/>
      <c r="Q201" s="607">
        <v>412</v>
      </c>
      <c r="R201" s="396"/>
      <c r="T201" s="395"/>
      <c r="U201" s="607">
        <v>464</v>
      </c>
      <c r="V201" s="396"/>
      <c r="X201" s="83"/>
      <c r="Y201" s="625">
        <f>I201+M201+Q201+U201</f>
        <v>1747</v>
      </c>
      <c r="Z201" s="82"/>
      <c r="AB201" s="395"/>
      <c r="AC201" s="607">
        <v>485</v>
      </c>
      <c r="AD201" s="396"/>
      <c r="AF201" s="395"/>
      <c r="AG201" s="607">
        <v>462</v>
      </c>
      <c r="AH201" s="396"/>
      <c r="AJ201" s="83"/>
      <c r="AK201" s="607">
        <v>482</v>
      </c>
      <c r="AL201" s="396"/>
      <c r="AN201" s="395"/>
      <c r="AO201" s="607">
        <v>540</v>
      </c>
      <c r="AP201" s="396"/>
      <c r="AR201" s="83"/>
      <c r="AS201" s="625">
        <f>AC201+AG201+AK201+AO201</f>
        <v>1969</v>
      </c>
      <c r="AT201" s="82"/>
      <c r="AV201" s="83"/>
      <c r="AW201" s="607">
        <v>539</v>
      </c>
      <c r="AX201" s="396"/>
      <c r="AZ201" s="395"/>
      <c r="BA201" s="607">
        <v>528</v>
      </c>
      <c r="BB201" s="396"/>
      <c r="BD201" s="83"/>
      <c r="BE201" s="607">
        <v>527</v>
      </c>
      <c r="BF201" s="396"/>
      <c r="BH201" s="395"/>
      <c r="BI201" s="607">
        <v>558</v>
      </c>
      <c r="BJ201" s="396"/>
      <c r="BL201" s="83"/>
      <c r="BM201" s="625">
        <v>2152</v>
      </c>
      <c r="BN201" s="82"/>
      <c r="BP201" s="395"/>
      <c r="BQ201" s="399">
        <v>585</v>
      </c>
      <c r="BR201" s="396"/>
      <c r="BT201" s="395"/>
      <c r="BU201" s="399">
        <v>557</v>
      </c>
      <c r="BV201" s="396"/>
      <c r="BX201" s="395"/>
      <c r="BY201" s="399">
        <v>583</v>
      </c>
      <c r="BZ201" s="396"/>
      <c r="CB201" s="395"/>
      <c r="CC201" s="399">
        <v>627</v>
      </c>
      <c r="CD201" s="396"/>
      <c r="CF201" s="83"/>
      <c r="CG201" s="390">
        <v>2352</v>
      </c>
      <c r="CH201" s="82"/>
      <c r="CJ201" s="395"/>
      <c r="CK201" s="399">
        <v>651</v>
      </c>
      <c r="CL201" s="396"/>
      <c r="CN201" s="395"/>
      <c r="CO201" s="399">
        <v>658</v>
      </c>
      <c r="CP201" s="396"/>
      <c r="CR201" s="395"/>
      <c r="CS201" s="399">
        <v>707</v>
      </c>
      <c r="CT201" s="396"/>
      <c r="CV201" s="395"/>
      <c r="CW201" s="399">
        <v>714</v>
      </c>
      <c r="CX201" s="396"/>
      <c r="CZ201" s="83"/>
      <c r="DA201" s="390">
        <f>SUM(CK201:CW201)</f>
        <v>2730</v>
      </c>
      <c r="DB201" s="82"/>
      <c r="DE201" s="382"/>
      <c r="DF201" s="383"/>
      <c r="DG201" s="384"/>
      <c r="DI201" s="382"/>
      <c r="DJ201" s="383"/>
      <c r="DK201" s="384"/>
      <c r="DM201" s="382"/>
      <c r="DN201" s="383"/>
      <c r="DO201" s="384"/>
      <c r="DQ201" s="382"/>
      <c r="DR201" s="383"/>
      <c r="DS201" s="384"/>
      <c r="DU201" s="83"/>
      <c r="DV201" s="389"/>
      <c r="DW201" s="82"/>
      <c r="DY201" s="382"/>
      <c r="DZ201" s="383"/>
      <c r="EA201" s="384"/>
      <c r="EC201" s="382"/>
      <c r="ED201" s="383"/>
      <c r="EE201" s="384"/>
      <c r="EG201" s="382"/>
      <c r="EH201" s="383"/>
      <c r="EI201" s="384"/>
      <c r="EK201" s="382"/>
      <c r="EL201" s="383"/>
      <c r="EM201" s="384"/>
      <c r="EO201" s="83"/>
      <c r="EP201" s="389"/>
      <c r="EQ201" s="82"/>
      <c r="ES201" s="382"/>
      <c r="ET201" s="383"/>
      <c r="EU201" s="384"/>
      <c r="EW201" s="382"/>
      <c r="EX201" s="383"/>
      <c r="EY201" s="384"/>
      <c r="FA201" s="382"/>
      <c r="FB201" s="383"/>
      <c r="FC201" s="384"/>
      <c r="FE201" s="382"/>
      <c r="FF201" s="383"/>
      <c r="FG201" s="384"/>
      <c r="FI201" s="83"/>
      <c r="FJ201" s="389"/>
      <c r="FK201" s="82"/>
      <c r="FM201" s="382"/>
      <c r="FN201" s="383"/>
      <c r="FO201" s="384"/>
      <c r="FQ201" s="382"/>
      <c r="FR201" s="383"/>
      <c r="FS201" s="384"/>
      <c r="FU201" s="382"/>
      <c r="FV201" s="383"/>
      <c r="FW201" s="384"/>
      <c r="FY201" s="382"/>
      <c r="FZ201" s="383"/>
      <c r="GA201" s="384"/>
      <c r="GC201" s="83"/>
      <c r="GD201" s="389"/>
      <c r="GE201" s="82"/>
      <c r="GG201" s="382"/>
      <c r="GH201" s="383"/>
      <c r="GI201" s="384"/>
      <c r="GK201" s="382"/>
      <c r="GL201" s="383"/>
      <c r="GM201" s="384"/>
      <c r="GO201" s="382"/>
      <c r="GP201" s="383"/>
      <c r="GQ201" s="384"/>
      <c r="GS201" s="382"/>
      <c r="GT201" s="383"/>
      <c r="GU201" s="384"/>
      <c r="GW201" s="83"/>
      <c r="GX201" s="389"/>
      <c r="GY201" s="82"/>
      <c r="HA201" s="382"/>
      <c r="HB201" s="383"/>
      <c r="HC201" s="384"/>
      <c r="HE201" s="382"/>
      <c r="HF201" s="383"/>
      <c r="HG201" s="384"/>
      <c r="HI201" s="382"/>
      <c r="HJ201" s="383"/>
      <c r="HK201" s="384"/>
      <c r="HM201" s="382"/>
      <c r="HN201" s="383"/>
      <c r="HO201" s="384"/>
      <c r="HQ201" s="83"/>
      <c r="HR201" s="389"/>
      <c r="HS201" s="82"/>
      <c r="HU201" s="382"/>
      <c r="HV201" s="383"/>
      <c r="HW201" s="384"/>
      <c r="HY201" s="382"/>
      <c r="HZ201" s="383"/>
      <c r="IA201" s="384"/>
      <c r="IC201" s="382"/>
      <c r="ID201" s="383"/>
      <c r="IE201" s="384"/>
      <c r="IG201" s="382"/>
      <c r="IH201" s="383"/>
      <c r="II201" s="384"/>
      <c r="IK201" s="83"/>
      <c r="IL201" s="389"/>
      <c r="IM201" s="82"/>
      <c r="IO201" s="382"/>
      <c r="IP201" s="383"/>
      <c r="IQ201" s="384"/>
      <c r="IS201" s="382"/>
      <c r="IT201" s="383"/>
      <c r="IU201" s="384"/>
      <c r="IW201" s="382"/>
      <c r="IX201" s="383"/>
      <c r="IY201" s="384"/>
      <c r="JA201" s="382"/>
      <c r="JB201" s="383"/>
      <c r="JC201" s="384"/>
      <c r="JE201" s="83"/>
      <c r="JF201" s="389"/>
      <c r="JG201" s="82"/>
      <c r="JI201" s="382"/>
      <c r="JJ201" s="383"/>
      <c r="JK201" s="384"/>
      <c r="JM201" s="382"/>
      <c r="JN201" s="383"/>
      <c r="JO201" s="384"/>
      <c r="JQ201" s="382"/>
      <c r="JR201" s="383"/>
      <c r="JS201" s="384"/>
      <c r="JU201" s="382"/>
      <c r="JV201" s="383"/>
      <c r="JW201" s="384"/>
      <c r="JY201" s="83"/>
      <c r="JZ201" s="389"/>
      <c r="KA201" s="82"/>
      <c r="KC201" s="382"/>
      <c r="KD201" s="383"/>
      <c r="KE201" s="384"/>
      <c r="KG201" s="382"/>
      <c r="KH201" s="383"/>
      <c r="KI201" s="384"/>
      <c r="KK201" s="382"/>
      <c r="KL201" s="383"/>
      <c r="KM201" s="384"/>
      <c r="KO201" s="382"/>
      <c r="KP201" s="383"/>
      <c r="KQ201" s="384"/>
      <c r="KS201" s="83"/>
      <c r="KT201" s="389"/>
      <c r="KU201" s="82"/>
    </row>
    <row r="202" spans="1:307" hidden="1" outlineLevel="1">
      <c r="A202" s="363" t="s">
        <v>218</v>
      </c>
      <c r="B202"/>
      <c r="C202"/>
      <c r="D202"/>
      <c r="E202"/>
      <c r="F202"/>
      <c r="H202" s="395"/>
      <c r="I202" s="608">
        <v>773</v>
      </c>
      <c r="J202" s="396"/>
      <c r="K202" s="3"/>
      <c r="L202" s="395"/>
      <c r="M202" s="608">
        <v>673</v>
      </c>
      <c r="N202" s="396"/>
      <c r="O202" s="3"/>
      <c r="P202" s="395"/>
      <c r="Q202" s="608">
        <v>801</v>
      </c>
      <c r="R202" s="396"/>
      <c r="S202" s="3"/>
      <c r="T202" s="395"/>
      <c r="U202" s="608">
        <v>865</v>
      </c>
      <c r="V202" s="396"/>
      <c r="W202" s="3"/>
      <c r="X202" s="83"/>
      <c r="Y202" s="626">
        <f>I202+M202+Q202+U202</f>
        <v>3112</v>
      </c>
      <c r="Z202" s="82"/>
      <c r="AA202" s="3"/>
      <c r="AB202" s="395"/>
      <c r="AC202" s="608">
        <v>333</v>
      </c>
      <c r="AD202" s="396"/>
      <c r="AE202" s="3"/>
      <c r="AF202" s="395"/>
      <c r="AG202" s="608">
        <v>467</v>
      </c>
      <c r="AH202" s="396"/>
      <c r="AI202" s="3"/>
      <c r="AJ202" s="395"/>
      <c r="AK202" s="608">
        <v>363</v>
      </c>
      <c r="AL202" s="396"/>
      <c r="AM202" s="3"/>
      <c r="AN202" s="395"/>
      <c r="AO202" s="608">
        <v>329</v>
      </c>
      <c r="AP202" s="396"/>
      <c r="AQ202" s="3"/>
      <c r="AR202" s="83"/>
      <c r="AS202" s="626">
        <f>AC202+AG202+AK202+AO202</f>
        <v>1492</v>
      </c>
      <c r="AT202" s="82"/>
      <c r="AU202" s="3"/>
      <c r="AV202" s="395"/>
      <c r="AW202" s="608">
        <v>343</v>
      </c>
      <c r="AX202" s="396"/>
      <c r="AY202" s="3"/>
      <c r="AZ202" s="395"/>
      <c r="BA202" s="608">
        <v>293</v>
      </c>
      <c r="BB202" s="396"/>
      <c r="BC202" s="3"/>
      <c r="BD202" s="395"/>
      <c r="BE202" s="608">
        <v>257</v>
      </c>
      <c r="BF202" s="396"/>
      <c r="BG202" s="3"/>
      <c r="BH202" s="395"/>
      <c r="BI202" s="608">
        <v>274</v>
      </c>
      <c r="BJ202" s="396"/>
      <c r="BK202" s="3"/>
      <c r="BL202" s="83"/>
      <c r="BM202" s="626">
        <v>1168</v>
      </c>
      <c r="BN202" s="82"/>
      <c r="BO202" s="3"/>
      <c r="BP202" s="395"/>
      <c r="BQ202" s="400">
        <v>286</v>
      </c>
      <c r="BR202" s="396"/>
      <c r="BS202" s="3"/>
      <c r="BT202" s="395"/>
      <c r="BU202" s="400">
        <v>258</v>
      </c>
      <c r="BV202" s="396"/>
      <c r="BW202" s="3"/>
      <c r="BX202" s="395"/>
      <c r="BY202" s="400">
        <v>231</v>
      </c>
      <c r="BZ202" s="396"/>
      <c r="CA202" s="3"/>
      <c r="CB202" s="395"/>
      <c r="CC202" s="400">
        <v>224</v>
      </c>
      <c r="CD202" s="396"/>
      <c r="CE202" s="3"/>
      <c r="CF202" s="83"/>
      <c r="CG202" s="366">
        <v>999</v>
      </c>
      <c r="CH202" s="82"/>
      <c r="CI202" s="3"/>
      <c r="CJ202" s="395"/>
      <c r="CK202" s="400">
        <v>32</v>
      </c>
      <c r="CL202" s="396"/>
      <c r="CM202" s="3"/>
      <c r="CN202" s="395"/>
      <c r="CO202" s="400">
        <v>22</v>
      </c>
      <c r="CP202" s="396"/>
      <c r="CQ202" s="3"/>
      <c r="CR202" s="395"/>
      <c r="CS202" s="400">
        <v>39</v>
      </c>
      <c r="CT202" s="396"/>
      <c r="CU202" s="3"/>
      <c r="CV202" s="395"/>
      <c r="CW202" s="400">
        <v>42</v>
      </c>
      <c r="CX202" s="396"/>
      <c r="CY202" s="3"/>
      <c r="CZ202" s="83"/>
      <c r="DA202" s="366">
        <f>SUM(CK202:CW202)</f>
        <v>135</v>
      </c>
      <c r="DB202" s="82"/>
      <c r="DC202" s="3"/>
      <c r="DD202" s="3"/>
      <c r="DE202" s="382"/>
      <c r="DF202" s="383"/>
      <c r="DG202" s="384"/>
      <c r="DH202" s="3"/>
      <c r="DI202" s="382"/>
      <c r="DJ202" s="383"/>
      <c r="DK202" s="384"/>
      <c r="DL202" s="3"/>
      <c r="DM202" s="382"/>
      <c r="DN202" s="383"/>
      <c r="DO202" s="384"/>
      <c r="DP202" s="3"/>
      <c r="DQ202" s="382"/>
      <c r="DR202" s="383"/>
      <c r="DS202" s="384"/>
      <c r="DT202" s="3"/>
      <c r="DU202" s="83"/>
      <c r="DV202" s="389"/>
      <c r="DW202" s="82"/>
      <c r="DX202" s="3"/>
      <c r="DY202" s="382"/>
      <c r="DZ202" s="383"/>
      <c r="EA202" s="384"/>
      <c r="EB202" s="3"/>
      <c r="EC202" s="382"/>
      <c r="ED202" s="383"/>
      <c r="EE202" s="384"/>
      <c r="EF202" s="3"/>
      <c r="EG202" s="382"/>
      <c r="EH202" s="383"/>
      <c r="EI202" s="384"/>
      <c r="EJ202" s="3"/>
      <c r="EK202" s="382"/>
      <c r="EL202" s="383"/>
      <c r="EM202" s="384"/>
      <c r="EN202" s="3"/>
      <c r="EO202" s="83"/>
      <c r="EP202" s="389"/>
      <c r="EQ202" s="82"/>
      <c r="ER202" s="3"/>
      <c r="ES202" s="382"/>
      <c r="ET202" s="383"/>
      <c r="EU202" s="384"/>
      <c r="EV202" s="3"/>
      <c r="EW202" s="382"/>
      <c r="EX202" s="383"/>
      <c r="EY202" s="384"/>
      <c r="EZ202" s="3"/>
      <c r="FA202" s="382"/>
      <c r="FB202" s="383"/>
      <c r="FC202" s="384"/>
      <c r="FD202" s="3"/>
      <c r="FE202" s="382"/>
      <c r="FF202" s="383"/>
      <c r="FG202" s="384"/>
      <c r="FH202" s="3"/>
      <c r="FI202" s="83"/>
      <c r="FJ202" s="389"/>
      <c r="FK202" s="82"/>
      <c r="FL202" s="3"/>
      <c r="FM202" s="382"/>
      <c r="FN202" s="383"/>
      <c r="FO202" s="384"/>
      <c r="FP202" s="3"/>
      <c r="FQ202" s="382"/>
      <c r="FR202" s="383"/>
      <c r="FS202" s="384"/>
      <c r="FT202" s="3"/>
      <c r="FU202" s="382"/>
      <c r="FV202" s="383"/>
      <c r="FW202" s="384"/>
      <c r="FX202" s="3"/>
      <c r="FY202" s="382"/>
      <c r="FZ202" s="383"/>
      <c r="GA202" s="384"/>
      <c r="GB202" s="3"/>
      <c r="GC202" s="83"/>
      <c r="GD202" s="389"/>
      <c r="GE202" s="82"/>
      <c r="GF202" s="3"/>
      <c r="GG202" s="382"/>
      <c r="GH202" s="383"/>
      <c r="GI202" s="384"/>
      <c r="GJ202" s="3"/>
      <c r="GK202" s="382"/>
      <c r="GL202" s="383"/>
      <c r="GM202" s="384"/>
      <c r="GN202" s="3"/>
      <c r="GO202" s="382"/>
      <c r="GP202" s="383"/>
      <c r="GQ202" s="384"/>
      <c r="GR202" s="3"/>
      <c r="GS202" s="382"/>
      <c r="GT202" s="383"/>
      <c r="GU202" s="384"/>
      <c r="GV202" s="3"/>
      <c r="GW202" s="83"/>
      <c r="GX202" s="389"/>
      <c r="GY202" s="82"/>
      <c r="GZ202" s="3"/>
      <c r="HA202" s="382"/>
      <c r="HB202" s="383"/>
      <c r="HC202" s="384"/>
      <c r="HD202" s="3"/>
      <c r="HE202" s="382"/>
      <c r="HF202" s="383"/>
      <c r="HG202" s="384"/>
      <c r="HH202" s="3"/>
      <c r="HI202" s="382"/>
      <c r="HJ202" s="383"/>
      <c r="HK202" s="384"/>
      <c r="HL202" s="3"/>
      <c r="HM202" s="382"/>
      <c r="HN202" s="383"/>
      <c r="HO202" s="384"/>
      <c r="HP202" s="3"/>
      <c r="HQ202" s="83"/>
      <c r="HR202" s="389"/>
      <c r="HS202" s="82"/>
      <c r="HT202" s="3"/>
      <c r="HU202" s="382"/>
      <c r="HV202" s="383"/>
      <c r="HW202" s="384"/>
      <c r="HX202" s="3"/>
      <c r="HY202" s="382"/>
      <c r="HZ202" s="383"/>
      <c r="IA202" s="384"/>
      <c r="IB202" s="3"/>
      <c r="IC202" s="382"/>
      <c r="ID202" s="383"/>
      <c r="IE202" s="384"/>
      <c r="IF202" s="3"/>
      <c r="IG202" s="382"/>
      <c r="IH202" s="383"/>
      <c r="II202" s="384"/>
      <c r="IJ202" s="3"/>
      <c r="IK202" s="83"/>
      <c r="IL202" s="389"/>
      <c r="IM202" s="82"/>
      <c r="IN202" s="3"/>
      <c r="IO202" s="382"/>
      <c r="IP202" s="383"/>
      <c r="IQ202" s="384"/>
      <c r="IR202" s="3"/>
      <c r="IS202" s="382"/>
      <c r="IT202" s="383"/>
      <c r="IU202" s="384"/>
      <c r="IV202" s="3"/>
      <c r="IW202" s="382"/>
      <c r="IX202" s="383"/>
      <c r="IY202" s="384"/>
      <c r="IZ202" s="3"/>
      <c r="JA202" s="382"/>
      <c r="JB202" s="383"/>
      <c r="JC202" s="384"/>
      <c r="JD202" s="3"/>
      <c r="JE202" s="83"/>
      <c r="JF202" s="389"/>
      <c r="JG202" s="82"/>
      <c r="JH202" s="3"/>
      <c r="JI202" s="382"/>
      <c r="JJ202" s="383"/>
      <c r="JK202" s="384"/>
      <c r="JL202" s="3"/>
      <c r="JM202" s="382"/>
      <c r="JN202" s="383"/>
      <c r="JO202" s="384"/>
      <c r="JP202" s="3"/>
      <c r="JQ202" s="382"/>
      <c r="JR202" s="383"/>
      <c r="JS202" s="384"/>
      <c r="JT202" s="3"/>
      <c r="JU202" s="382"/>
      <c r="JV202" s="383"/>
      <c r="JW202" s="384"/>
      <c r="JX202" s="3"/>
      <c r="JY202" s="83"/>
      <c r="JZ202" s="389"/>
      <c r="KA202" s="82"/>
      <c r="KB202" s="3"/>
      <c r="KC202" s="382"/>
      <c r="KD202" s="383"/>
      <c r="KE202" s="384"/>
      <c r="KF202" s="3"/>
      <c r="KG202" s="382"/>
      <c r="KH202" s="383"/>
      <c r="KI202" s="384"/>
      <c r="KJ202" s="3"/>
      <c r="KK202" s="382"/>
      <c r="KL202" s="383"/>
      <c r="KM202" s="384"/>
      <c r="KN202" s="3"/>
      <c r="KO202" s="382"/>
      <c r="KP202" s="383"/>
      <c r="KQ202" s="384"/>
      <c r="KR202" s="3"/>
      <c r="KS202" s="83"/>
      <c r="KT202" s="389"/>
      <c r="KU202" s="82"/>
    </row>
    <row r="203" spans="1:307" hidden="1" outlineLevel="1">
      <c r="A203" s="364" t="s">
        <v>219</v>
      </c>
      <c r="B203"/>
      <c r="C203"/>
      <c r="D203"/>
      <c r="E203"/>
      <c r="F203"/>
      <c r="H203" s="395"/>
      <c r="I203" s="606">
        <f>SUM(I199:I202)</f>
        <v>9435</v>
      </c>
      <c r="J203" s="396"/>
      <c r="K203" s="3"/>
      <c r="L203" s="395"/>
      <c r="M203" s="606">
        <f>SUM(M199:M202)</f>
        <v>9078</v>
      </c>
      <c r="N203" s="396"/>
      <c r="O203" s="3"/>
      <c r="P203" s="395"/>
      <c r="Q203" s="606">
        <f>SUM(Q199:Q202)</f>
        <v>9326</v>
      </c>
      <c r="R203" s="396"/>
      <c r="S203" s="3"/>
      <c r="T203" s="395"/>
      <c r="U203" s="606">
        <f>SUM(U199:U202)</f>
        <v>9911</v>
      </c>
      <c r="V203" s="396"/>
      <c r="W203" s="3"/>
      <c r="X203" s="83"/>
      <c r="Y203" s="624">
        <f>SUM(Y199:Y202)</f>
        <v>37750</v>
      </c>
      <c r="Z203" s="82"/>
      <c r="AA203" s="3"/>
      <c r="AB203" s="395"/>
      <c r="AC203" s="606">
        <f>SUM(AC199:AC202)</f>
        <v>9433</v>
      </c>
      <c r="AD203" s="396"/>
      <c r="AE203" s="3"/>
      <c r="AF203" s="395"/>
      <c r="AG203" s="606">
        <f>SUM(AG199:AG202)</f>
        <v>8890</v>
      </c>
      <c r="AH203" s="396"/>
      <c r="AI203" s="3"/>
      <c r="AJ203" s="395"/>
      <c r="AK203" s="606">
        <f>SUM(AK199:AK202)</f>
        <v>8875</v>
      </c>
      <c r="AL203" s="396"/>
      <c r="AM203" s="3"/>
      <c r="AN203" s="395"/>
      <c r="AO203" s="606">
        <f>SUM(AO199:AO202)</f>
        <v>9552</v>
      </c>
      <c r="AP203" s="396"/>
      <c r="AQ203" s="3"/>
      <c r="AR203" s="83"/>
      <c r="AS203" s="624">
        <f>SUM(AS199:AS202)</f>
        <v>36750</v>
      </c>
      <c r="AT203" s="82"/>
      <c r="AU203" s="3"/>
      <c r="AV203" s="395"/>
      <c r="AW203" s="606">
        <f>SUM(AW199:AW202)</f>
        <v>9302</v>
      </c>
      <c r="AX203" s="396"/>
      <c r="AY203" s="3"/>
      <c r="AZ203" s="395"/>
      <c r="BA203" s="606">
        <f>SUM(BA199:BA202)</f>
        <v>8491</v>
      </c>
      <c r="BB203" s="396"/>
      <c r="BC203" s="3"/>
      <c r="BD203" s="395"/>
      <c r="BE203" s="606">
        <f>SUM(BE199:BE202)</f>
        <v>8885</v>
      </c>
      <c r="BF203" s="396"/>
      <c r="BG203" s="3"/>
      <c r="BH203" s="395"/>
      <c r="BI203" s="606">
        <f>SUM(BI199:BI202)</f>
        <v>9027</v>
      </c>
      <c r="BJ203" s="396"/>
      <c r="BK203" s="3"/>
      <c r="BL203" s="83"/>
      <c r="BM203" s="624">
        <f>SUM(BM199:BM202)</f>
        <v>35705</v>
      </c>
      <c r="BN203" s="82"/>
      <c r="BO203" s="3"/>
      <c r="BP203" s="395"/>
      <c r="BQ203" s="398">
        <f>SUM(BQ199:BQ202)</f>
        <v>9054</v>
      </c>
      <c r="BR203" s="396"/>
      <c r="BS203" s="3"/>
      <c r="BT203" s="395"/>
      <c r="BU203" s="398">
        <f>SUM(BU199:BU202)</f>
        <v>8709</v>
      </c>
      <c r="BV203" s="396"/>
      <c r="BW203" s="3"/>
      <c r="BX203" s="395"/>
      <c r="BY203" s="398">
        <f>SUM(BY199:BY202)</f>
        <v>9304</v>
      </c>
      <c r="BZ203" s="396"/>
      <c r="CA203" s="3"/>
      <c r="CB203" s="395"/>
      <c r="CC203" s="398">
        <f>SUM(CC199:CC202)</f>
        <v>9642</v>
      </c>
      <c r="CD203" s="396"/>
      <c r="CE203" s="3"/>
      <c r="CF203" s="83"/>
      <c r="CG203" s="637">
        <f>SUM(CG199:CG202)</f>
        <v>36709</v>
      </c>
      <c r="CH203" s="82"/>
      <c r="CI203" s="3"/>
      <c r="CJ203" s="395"/>
      <c r="CK203" s="398">
        <f>SUM(CK199:CK202)</f>
        <v>9744</v>
      </c>
      <c r="CL203" s="396"/>
      <c r="CM203" s="3"/>
      <c r="CN203" s="395"/>
      <c r="CO203" s="398">
        <f>SUM(CO199:CO202)</f>
        <v>9273</v>
      </c>
      <c r="CP203" s="396"/>
      <c r="CQ203" s="3"/>
      <c r="CR203" s="395"/>
      <c r="CS203" s="398">
        <f>SUM(CS199:CS202)</f>
        <v>9722</v>
      </c>
      <c r="CT203" s="396"/>
      <c r="CU203" s="3"/>
      <c r="CV203" s="395"/>
      <c r="CW203" s="398">
        <f>SUM(CW199:CW202)</f>
        <v>10119</v>
      </c>
      <c r="CX203" s="396"/>
      <c r="CY203" s="3"/>
      <c r="CZ203" s="83"/>
      <c r="DA203" s="637">
        <f>SUM(DA199:DA202)</f>
        <v>38858</v>
      </c>
      <c r="DB203" s="82"/>
      <c r="DC203" s="3"/>
      <c r="DD203" s="3"/>
      <c r="DE203" s="382"/>
      <c r="DF203" s="383"/>
      <c r="DG203" s="384"/>
      <c r="DH203" s="3"/>
      <c r="DI203" s="382"/>
      <c r="DJ203" s="383"/>
      <c r="DK203" s="384"/>
      <c r="DL203" s="3"/>
      <c r="DM203" s="382"/>
      <c r="DN203" s="383"/>
      <c r="DO203" s="384"/>
      <c r="DP203" s="3"/>
      <c r="DQ203" s="382"/>
      <c r="DR203" s="383"/>
      <c r="DS203" s="384"/>
      <c r="DT203" s="3"/>
      <c r="DU203" s="83"/>
      <c r="DV203" s="389"/>
      <c r="DW203" s="82"/>
      <c r="DX203" s="3"/>
      <c r="DY203" s="382"/>
      <c r="DZ203" s="383"/>
      <c r="EA203" s="384"/>
      <c r="EB203" s="3"/>
      <c r="EC203" s="382"/>
      <c r="ED203" s="383"/>
      <c r="EE203" s="384"/>
      <c r="EF203" s="3"/>
      <c r="EG203" s="382"/>
      <c r="EH203" s="383"/>
      <c r="EI203" s="384"/>
      <c r="EJ203" s="3"/>
      <c r="EK203" s="382"/>
      <c r="EL203" s="383"/>
      <c r="EM203" s="384"/>
      <c r="EN203" s="3"/>
      <c r="EO203" s="83"/>
      <c r="EP203" s="389"/>
      <c r="EQ203" s="82"/>
      <c r="ER203" s="3"/>
      <c r="ES203" s="382"/>
      <c r="ET203" s="383"/>
      <c r="EU203" s="384"/>
      <c r="EV203" s="3"/>
      <c r="EW203" s="382"/>
      <c r="EX203" s="383"/>
      <c r="EY203" s="384"/>
      <c r="EZ203" s="3"/>
      <c r="FA203" s="382"/>
      <c r="FB203" s="383"/>
      <c r="FC203" s="384"/>
      <c r="FD203" s="3"/>
      <c r="FE203" s="382"/>
      <c r="FF203" s="383"/>
      <c r="FG203" s="384"/>
      <c r="FH203" s="3"/>
      <c r="FI203" s="83"/>
      <c r="FJ203" s="389"/>
      <c r="FK203" s="82"/>
      <c r="FL203" s="3"/>
      <c r="FM203" s="382"/>
      <c r="FN203" s="383"/>
      <c r="FO203" s="384"/>
      <c r="FP203" s="3"/>
      <c r="FQ203" s="382"/>
      <c r="FR203" s="383"/>
      <c r="FS203" s="384"/>
      <c r="FT203" s="3"/>
      <c r="FU203" s="382"/>
      <c r="FV203" s="383"/>
      <c r="FW203" s="384"/>
      <c r="FX203" s="3"/>
      <c r="FY203" s="382"/>
      <c r="FZ203" s="383"/>
      <c r="GA203" s="384"/>
      <c r="GB203" s="3"/>
      <c r="GC203" s="83"/>
      <c r="GD203" s="389"/>
      <c r="GE203" s="82"/>
      <c r="GF203" s="3"/>
      <c r="GG203" s="382"/>
      <c r="GH203" s="383"/>
      <c r="GI203" s="384"/>
      <c r="GJ203" s="3"/>
      <c r="GK203" s="382"/>
      <c r="GL203" s="383"/>
      <c r="GM203" s="384"/>
      <c r="GN203" s="3"/>
      <c r="GO203" s="382"/>
      <c r="GP203" s="383"/>
      <c r="GQ203" s="384"/>
      <c r="GR203" s="3"/>
      <c r="GS203" s="382"/>
      <c r="GT203" s="383"/>
      <c r="GU203" s="384"/>
      <c r="GV203" s="3"/>
      <c r="GW203" s="83"/>
      <c r="GX203" s="389"/>
      <c r="GY203" s="82"/>
      <c r="GZ203" s="3"/>
      <c r="HA203" s="382"/>
      <c r="HB203" s="383"/>
      <c r="HC203" s="384"/>
      <c r="HD203" s="3"/>
      <c r="HE203" s="382"/>
      <c r="HF203" s="383"/>
      <c r="HG203" s="384"/>
      <c r="HH203" s="3"/>
      <c r="HI203" s="382"/>
      <c r="HJ203" s="383"/>
      <c r="HK203" s="384"/>
      <c r="HL203" s="3"/>
      <c r="HM203" s="382"/>
      <c r="HN203" s="383"/>
      <c r="HO203" s="384"/>
      <c r="HP203" s="3"/>
      <c r="HQ203" s="83"/>
      <c r="HR203" s="389"/>
      <c r="HS203" s="82"/>
      <c r="HT203" s="3"/>
      <c r="HU203" s="382"/>
      <c r="HV203" s="383"/>
      <c r="HW203" s="384"/>
      <c r="HX203" s="3"/>
      <c r="HY203" s="382"/>
      <c r="HZ203" s="383"/>
      <c r="IA203" s="384"/>
      <c r="IB203" s="3"/>
      <c r="IC203" s="382"/>
      <c r="ID203" s="383"/>
      <c r="IE203" s="384"/>
      <c r="IF203" s="3"/>
      <c r="IG203" s="382"/>
      <c r="IH203" s="383"/>
      <c r="II203" s="384"/>
      <c r="IJ203" s="3"/>
      <c r="IK203" s="83"/>
      <c r="IL203" s="389"/>
      <c r="IM203" s="82"/>
      <c r="IN203" s="3"/>
      <c r="IO203" s="382"/>
      <c r="IP203" s="383"/>
      <c r="IQ203" s="384"/>
      <c r="IR203" s="3"/>
      <c r="IS203" s="382"/>
      <c r="IT203" s="383"/>
      <c r="IU203" s="384"/>
      <c r="IV203" s="3"/>
      <c r="IW203" s="382"/>
      <c r="IX203" s="383"/>
      <c r="IY203" s="384"/>
      <c r="IZ203" s="3"/>
      <c r="JA203" s="382"/>
      <c r="JB203" s="383"/>
      <c r="JC203" s="384"/>
      <c r="JD203" s="3"/>
      <c r="JE203" s="83"/>
      <c r="JF203" s="389"/>
      <c r="JG203" s="82"/>
      <c r="JH203" s="3"/>
      <c r="JI203" s="382"/>
      <c r="JJ203" s="383"/>
      <c r="JK203" s="384"/>
      <c r="JL203" s="3"/>
      <c r="JM203" s="382"/>
      <c r="JN203" s="383"/>
      <c r="JO203" s="384"/>
      <c r="JP203" s="3"/>
      <c r="JQ203" s="382"/>
      <c r="JR203" s="383"/>
      <c r="JS203" s="384"/>
      <c r="JT203" s="3"/>
      <c r="JU203" s="382"/>
      <c r="JV203" s="383"/>
      <c r="JW203" s="384"/>
      <c r="JX203" s="3"/>
      <c r="JY203" s="83"/>
      <c r="JZ203" s="389"/>
      <c r="KA203" s="82"/>
      <c r="KB203" s="3"/>
      <c r="KC203" s="382"/>
      <c r="KD203" s="383"/>
      <c r="KE203" s="384"/>
      <c r="KF203" s="3"/>
      <c r="KG203" s="382"/>
      <c r="KH203" s="383"/>
      <c r="KI203" s="384"/>
      <c r="KJ203" s="3"/>
      <c r="KK203" s="382"/>
      <c r="KL203" s="383"/>
      <c r="KM203" s="384"/>
      <c r="KN203" s="3"/>
      <c r="KO203" s="382"/>
      <c r="KP203" s="383"/>
      <c r="KQ203" s="384"/>
      <c r="KR203" s="3"/>
      <c r="KS203" s="83"/>
      <c r="KT203" s="389"/>
      <c r="KU203" s="82"/>
    </row>
    <row r="204" spans="1:307" hidden="1" outlineLevel="1">
      <c r="A204" s="364" t="s">
        <v>220</v>
      </c>
      <c r="B204"/>
      <c r="C204"/>
      <c r="D204"/>
      <c r="E204"/>
      <c r="F204"/>
      <c r="H204" s="395"/>
      <c r="I204" s="606">
        <v>2810</v>
      </c>
      <c r="J204" s="396"/>
      <c r="K204" s="3"/>
      <c r="L204" s="395"/>
      <c r="M204" s="606">
        <v>2858</v>
      </c>
      <c r="N204" s="396"/>
      <c r="O204" s="3"/>
      <c r="P204" s="395"/>
      <c r="Q204" s="606">
        <v>2811</v>
      </c>
      <c r="R204" s="396"/>
      <c r="S204" s="3"/>
      <c r="T204" s="395"/>
      <c r="U204" s="606">
        <v>2932</v>
      </c>
      <c r="V204" s="396"/>
      <c r="W204" s="3"/>
      <c r="X204" s="83"/>
      <c r="Y204" s="624">
        <f>I204+M204+Q204+U204</f>
        <v>11411</v>
      </c>
      <c r="Z204" s="82"/>
      <c r="AA204" s="3"/>
      <c r="AB204" s="395"/>
      <c r="AC204" s="606">
        <v>2838</v>
      </c>
      <c r="AD204" s="396"/>
      <c r="AE204" s="3"/>
      <c r="AF204" s="395"/>
      <c r="AG204" s="606">
        <v>2944</v>
      </c>
      <c r="AH204" s="396"/>
      <c r="AI204" s="3"/>
      <c r="AJ204" s="395"/>
      <c r="AK204" s="606">
        <v>3125</v>
      </c>
      <c r="AL204" s="396"/>
      <c r="AM204" s="3"/>
      <c r="AN204" s="395"/>
      <c r="AO204" s="606">
        <v>3086</v>
      </c>
      <c r="AP204" s="396"/>
      <c r="AQ204" s="3"/>
      <c r="AR204" s="83"/>
      <c r="AS204" s="624">
        <f>AC204+AG204+AK204+AO204</f>
        <v>11993</v>
      </c>
      <c r="AT204" s="82"/>
      <c r="AU204" s="3"/>
      <c r="AV204" s="395"/>
      <c r="AW204" s="606">
        <v>3050</v>
      </c>
      <c r="AX204" s="396"/>
      <c r="AY204" s="3"/>
      <c r="AZ204" s="395"/>
      <c r="BA204" s="606">
        <v>3089</v>
      </c>
      <c r="BB204" s="396"/>
      <c r="BC204" s="3"/>
      <c r="BD204" s="395"/>
      <c r="BE204" s="606">
        <v>3055</v>
      </c>
      <c r="BF204" s="396"/>
      <c r="BG204" s="3"/>
      <c r="BH204" s="395"/>
      <c r="BI204" s="606">
        <v>3106</v>
      </c>
      <c r="BJ204" s="396"/>
      <c r="BK204" s="3"/>
      <c r="BL204" s="83"/>
      <c r="BM204" s="624">
        <v>12300</v>
      </c>
      <c r="BN204" s="82"/>
      <c r="BO204" s="3"/>
      <c r="BP204" s="395"/>
      <c r="BQ204" s="398">
        <v>3082</v>
      </c>
      <c r="BR204" s="396"/>
      <c r="BS204" s="3"/>
      <c r="BT204" s="395"/>
      <c r="BU204" s="398">
        <v>3178</v>
      </c>
      <c r="BV204" s="396"/>
      <c r="BW204" s="3"/>
      <c r="BX204" s="395"/>
      <c r="BY204" s="398">
        <v>3159</v>
      </c>
      <c r="BZ204" s="396"/>
      <c r="CA204" s="3"/>
      <c r="CB204" s="395"/>
      <c r="CC204" s="398">
        <v>3202</v>
      </c>
      <c r="CD204" s="396"/>
      <c r="CE204" s="3"/>
      <c r="CF204" s="83"/>
      <c r="CG204" s="637">
        <v>12621</v>
      </c>
      <c r="CH204" s="82"/>
      <c r="CI204" s="3"/>
      <c r="CJ204" s="395"/>
      <c r="CK204" s="398">
        <v>3161</v>
      </c>
      <c r="CL204" s="396"/>
      <c r="CM204" s="3"/>
      <c r="CN204" s="395"/>
      <c r="CO204" s="398">
        <v>3173</v>
      </c>
      <c r="CP204" s="396"/>
      <c r="CQ204" s="3"/>
      <c r="CR204" s="395"/>
      <c r="CS204" s="398">
        <v>3236</v>
      </c>
      <c r="CT204" s="396"/>
      <c r="CU204" s="3"/>
      <c r="CV204" s="395"/>
      <c r="CW204" s="398">
        <v>3308</v>
      </c>
      <c r="CX204" s="396"/>
      <c r="CY204" s="3"/>
      <c r="CZ204" s="83"/>
      <c r="DA204" s="637">
        <f>SUM(CK204:CW204)</f>
        <v>12878</v>
      </c>
      <c r="DB204" s="82"/>
      <c r="DC204" s="3"/>
      <c r="DD204" s="3"/>
      <c r="DE204" s="382"/>
      <c r="DF204" s="383"/>
      <c r="DG204" s="384"/>
      <c r="DH204" s="3"/>
      <c r="DI204" s="382"/>
      <c r="DJ204" s="383"/>
      <c r="DK204" s="384"/>
      <c r="DL204" s="3"/>
      <c r="DM204" s="382"/>
      <c r="DN204" s="383"/>
      <c r="DO204" s="384"/>
      <c r="DP204" s="3"/>
      <c r="DQ204" s="382"/>
      <c r="DR204" s="383"/>
      <c r="DS204" s="384"/>
      <c r="DT204" s="3"/>
      <c r="DU204" s="83"/>
      <c r="DV204" s="389"/>
      <c r="DW204" s="82"/>
      <c r="DX204" s="3"/>
      <c r="DY204" s="382"/>
      <c r="DZ204" s="383"/>
      <c r="EA204" s="384"/>
      <c r="EB204" s="3"/>
      <c r="EC204" s="382"/>
      <c r="ED204" s="383"/>
      <c r="EE204" s="384"/>
      <c r="EF204" s="3"/>
      <c r="EG204" s="382"/>
      <c r="EH204" s="383"/>
      <c r="EI204" s="384"/>
      <c r="EJ204" s="3"/>
      <c r="EK204" s="382"/>
      <c r="EL204" s="383"/>
      <c r="EM204" s="384"/>
      <c r="EN204" s="3"/>
      <c r="EO204" s="83"/>
      <c r="EP204" s="389"/>
      <c r="EQ204" s="82"/>
      <c r="ER204" s="3"/>
      <c r="ES204" s="382"/>
      <c r="ET204" s="383"/>
      <c r="EU204" s="384"/>
      <c r="EV204" s="3"/>
      <c r="EW204" s="382"/>
      <c r="EX204" s="383"/>
      <c r="EY204" s="384"/>
      <c r="EZ204" s="3"/>
      <c r="FA204" s="382"/>
      <c r="FB204" s="383"/>
      <c r="FC204" s="384"/>
      <c r="FD204" s="3"/>
      <c r="FE204" s="382"/>
      <c r="FF204" s="383"/>
      <c r="FG204" s="384"/>
      <c r="FH204" s="3"/>
      <c r="FI204" s="83"/>
      <c r="FJ204" s="389"/>
      <c r="FK204" s="82"/>
      <c r="FL204" s="3"/>
      <c r="FM204" s="382"/>
      <c r="FN204" s="383"/>
      <c r="FO204" s="384"/>
      <c r="FP204" s="3"/>
      <c r="FQ204" s="382"/>
      <c r="FR204" s="383"/>
      <c r="FS204" s="384"/>
      <c r="FT204" s="3"/>
      <c r="FU204" s="382"/>
      <c r="FV204" s="383"/>
      <c r="FW204" s="384"/>
      <c r="FX204" s="3"/>
      <c r="FY204" s="382"/>
      <c r="FZ204" s="383"/>
      <c r="GA204" s="384"/>
      <c r="GB204" s="3"/>
      <c r="GC204" s="83"/>
      <c r="GD204" s="389"/>
      <c r="GE204" s="82"/>
      <c r="GF204" s="3"/>
      <c r="GG204" s="382"/>
      <c r="GH204" s="383"/>
      <c r="GI204" s="384"/>
      <c r="GJ204" s="3"/>
      <c r="GK204" s="382"/>
      <c r="GL204" s="383"/>
      <c r="GM204" s="384"/>
      <c r="GN204" s="3"/>
      <c r="GO204" s="382"/>
      <c r="GP204" s="383"/>
      <c r="GQ204" s="384"/>
      <c r="GR204" s="3"/>
      <c r="GS204" s="382"/>
      <c r="GT204" s="383"/>
      <c r="GU204" s="384"/>
      <c r="GV204" s="3"/>
      <c r="GW204" s="83"/>
      <c r="GX204" s="389"/>
      <c r="GY204" s="82"/>
      <c r="GZ204" s="3"/>
      <c r="HA204" s="382"/>
      <c r="HB204" s="383"/>
      <c r="HC204" s="384"/>
      <c r="HD204" s="3"/>
      <c r="HE204" s="382"/>
      <c r="HF204" s="383"/>
      <c r="HG204" s="384"/>
      <c r="HH204" s="3"/>
      <c r="HI204" s="382"/>
      <c r="HJ204" s="383"/>
      <c r="HK204" s="384"/>
      <c r="HL204" s="3"/>
      <c r="HM204" s="382"/>
      <c r="HN204" s="383"/>
      <c r="HO204" s="384"/>
      <c r="HP204" s="3"/>
      <c r="HQ204" s="83"/>
      <c r="HR204" s="389"/>
      <c r="HS204" s="82"/>
      <c r="HT204" s="3"/>
      <c r="HU204" s="382"/>
      <c r="HV204" s="383"/>
      <c r="HW204" s="384"/>
      <c r="HX204" s="3"/>
      <c r="HY204" s="382"/>
      <c r="HZ204" s="383"/>
      <c r="IA204" s="384"/>
      <c r="IB204" s="3"/>
      <c r="IC204" s="382"/>
      <c r="ID204" s="383"/>
      <c r="IE204" s="384"/>
      <c r="IF204" s="3"/>
      <c r="IG204" s="382"/>
      <c r="IH204" s="383"/>
      <c r="II204" s="384"/>
      <c r="IJ204" s="3"/>
      <c r="IK204" s="83"/>
      <c r="IL204" s="389"/>
      <c r="IM204" s="82"/>
      <c r="IN204" s="3"/>
      <c r="IO204" s="382"/>
      <c r="IP204" s="383"/>
      <c r="IQ204" s="384"/>
      <c r="IR204" s="3"/>
      <c r="IS204" s="382"/>
      <c r="IT204" s="383"/>
      <c r="IU204" s="384"/>
      <c r="IV204" s="3"/>
      <c r="IW204" s="382"/>
      <c r="IX204" s="383"/>
      <c r="IY204" s="384"/>
      <c r="IZ204" s="3"/>
      <c r="JA204" s="382"/>
      <c r="JB204" s="383"/>
      <c r="JC204" s="384"/>
      <c r="JD204" s="3"/>
      <c r="JE204" s="83"/>
      <c r="JF204" s="389"/>
      <c r="JG204" s="82"/>
      <c r="JH204" s="3"/>
      <c r="JI204" s="382"/>
      <c r="JJ204" s="383"/>
      <c r="JK204" s="384"/>
      <c r="JL204" s="3"/>
      <c r="JM204" s="382"/>
      <c r="JN204" s="383"/>
      <c r="JO204" s="384"/>
      <c r="JP204" s="3"/>
      <c r="JQ204" s="382"/>
      <c r="JR204" s="383"/>
      <c r="JS204" s="384"/>
      <c r="JT204" s="3"/>
      <c r="JU204" s="382"/>
      <c r="JV204" s="383"/>
      <c r="JW204" s="384"/>
      <c r="JX204" s="3"/>
      <c r="JY204" s="83"/>
      <c r="JZ204" s="389"/>
      <c r="KA204" s="82"/>
      <c r="KB204" s="3"/>
      <c r="KC204" s="382"/>
      <c r="KD204" s="383"/>
      <c r="KE204" s="384"/>
      <c r="KF204" s="3"/>
      <c r="KG204" s="382"/>
      <c r="KH204" s="383"/>
      <c r="KI204" s="384"/>
      <c r="KJ204" s="3"/>
      <c r="KK204" s="382"/>
      <c r="KL204" s="383"/>
      <c r="KM204" s="384"/>
      <c r="KN204" s="3"/>
      <c r="KO204" s="382"/>
      <c r="KP204" s="383"/>
      <c r="KQ204" s="384"/>
      <c r="KR204" s="3"/>
      <c r="KS204" s="83"/>
      <c r="KT204" s="389"/>
      <c r="KU204" s="82"/>
    </row>
    <row r="205" spans="1:307" ht="14" hidden="1" outlineLevel="1" thickBot="1">
      <c r="A205" s="603" t="s">
        <v>221</v>
      </c>
      <c r="B205" s="124"/>
      <c r="C205" s="124"/>
      <c r="D205" s="124"/>
      <c r="E205" s="124"/>
      <c r="F205"/>
      <c r="H205" s="395"/>
      <c r="I205" s="609">
        <f>SUM(I203:I204)</f>
        <v>12245</v>
      </c>
      <c r="J205" s="396"/>
      <c r="K205" s="3"/>
      <c r="L205" s="395"/>
      <c r="M205" s="609">
        <f>SUM(M203:M204)</f>
        <v>11936</v>
      </c>
      <c r="N205" s="396"/>
      <c r="O205" s="3"/>
      <c r="P205" s="395"/>
      <c r="Q205" s="609">
        <f>SUM(Q203:Q204)</f>
        <v>12137</v>
      </c>
      <c r="R205" s="396"/>
      <c r="S205" s="3"/>
      <c r="T205" s="395"/>
      <c r="U205" s="609">
        <f>SUM(U203:U204)</f>
        <v>12843</v>
      </c>
      <c r="V205" s="396"/>
      <c r="W205" s="3"/>
      <c r="X205" s="83"/>
      <c r="Y205" s="627">
        <f>SUM(Y203:Y204)</f>
        <v>49161</v>
      </c>
      <c r="Z205" s="82"/>
      <c r="AA205" s="3"/>
      <c r="AB205" s="395"/>
      <c r="AC205" s="609">
        <f>SUM(AC203:AC204)</f>
        <v>12271</v>
      </c>
      <c r="AD205" s="396"/>
      <c r="AE205" s="3"/>
      <c r="AF205" s="395"/>
      <c r="AG205" s="609">
        <f>SUM(AG203:AG204)</f>
        <v>11834</v>
      </c>
      <c r="AH205" s="396"/>
      <c r="AI205" s="3"/>
      <c r="AJ205" s="395"/>
      <c r="AK205" s="609">
        <f>SUM(AK203:AK204)</f>
        <v>12000</v>
      </c>
      <c r="AL205" s="396"/>
      <c r="AM205" s="3"/>
      <c r="AN205" s="395"/>
      <c r="AO205" s="609">
        <f>SUM(AO203:AO204)</f>
        <v>12638</v>
      </c>
      <c r="AP205" s="396"/>
      <c r="AQ205" s="3"/>
      <c r="AR205" s="83"/>
      <c r="AS205" s="627">
        <f>SUM(AS203:AS204)</f>
        <v>48743</v>
      </c>
      <c r="AT205" s="82"/>
      <c r="AU205" s="3"/>
      <c r="AV205" s="395"/>
      <c r="AW205" s="609">
        <f>SUM(AW203:AW204)</f>
        <v>12352</v>
      </c>
      <c r="AX205" s="396"/>
      <c r="AY205" s="3"/>
      <c r="AZ205" s="395"/>
      <c r="BA205" s="609">
        <f>SUM(BA203:BA204)</f>
        <v>11580</v>
      </c>
      <c r="BB205" s="396"/>
      <c r="BC205" s="3"/>
      <c r="BD205" s="395"/>
      <c r="BE205" s="609">
        <f>SUM(BE203:BE204)</f>
        <v>11940</v>
      </c>
      <c r="BF205" s="396"/>
      <c r="BG205" s="3"/>
      <c r="BH205" s="395"/>
      <c r="BI205" s="609">
        <f>SUM(BI203:BI204)</f>
        <v>12133</v>
      </c>
      <c r="BJ205" s="396"/>
      <c r="BK205" s="3"/>
      <c r="BL205" s="83"/>
      <c r="BM205" s="627">
        <f>SUM(BM203:BM204)</f>
        <v>48005</v>
      </c>
      <c r="BN205" s="82"/>
      <c r="BO205" s="3"/>
      <c r="BP205" s="395"/>
      <c r="BQ205" s="401">
        <f>SUM(BQ203:BQ204)</f>
        <v>12136</v>
      </c>
      <c r="BR205" s="396"/>
      <c r="BS205" s="3"/>
      <c r="BT205" s="395"/>
      <c r="BU205" s="401">
        <f>SUM(BU203:BU204)</f>
        <v>11887</v>
      </c>
      <c r="BV205" s="396"/>
      <c r="BW205" s="3"/>
      <c r="BX205" s="395"/>
      <c r="BY205" s="401">
        <f>SUM(BY203:BY204)</f>
        <v>12463</v>
      </c>
      <c r="BZ205" s="396"/>
      <c r="CA205" s="3"/>
      <c r="CB205" s="395"/>
      <c r="CC205" s="401">
        <f>SUM(CC203:CC204)</f>
        <v>12844</v>
      </c>
      <c r="CD205" s="396"/>
      <c r="CE205" s="3"/>
      <c r="CF205" s="83"/>
      <c r="CG205" s="367">
        <f>SUM(CG203:CG204)</f>
        <v>49330</v>
      </c>
      <c r="CH205" s="82"/>
      <c r="CI205" s="3"/>
      <c r="CJ205" s="395"/>
      <c r="CK205" s="401">
        <f>SUM(CK203:CK204)</f>
        <v>12905</v>
      </c>
      <c r="CL205" s="396"/>
      <c r="CM205" s="3"/>
      <c r="CN205" s="395"/>
      <c r="CO205" s="401">
        <f>SUM(CO203:CO204)</f>
        <v>12446</v>
      </c>
      <c r="CP205" s="396"/>
      <c r="CQ205" s="3"/>
      <c r="CR205" s="395"/>
      <c r="CS205" s="401">
        <f>SUM(CS203:CS204)</f>
        <v>12958</v>
      </c>
      <c r="CT205" s="396"/>
      <c r="CU205" s="3"/>
      <c r="CV205" s="395"/>
      <c r="CW205" s="401">
        <f>SUM(CW203:CW204)</f>
        <v>13427</v>
      </c>
      <c r="CX205" s="396"/>
      <c r="CY205" s="3"/>
      <c r="CZ205" s="83"/>
      <c r="DA205" s="367">
        <f>SUM(DA203:DA204)</f>
        <v>51736</v>
      </c>
      <c r="DB205" s="82"/>
      <c r="DC205" s="3"/>
      <c r="DD205" s="3"/>
      <c r="DE205" s="382"/>
      <c r="DF205" s="383"/>
      <c r="DG205" s="384"/>
      <c r="DH205" s="3"/>
      <c r="DI205" s="382"/>
      <c r="DJ205" s="383"/>
      <c r="DK205" s="384"/>
      <c r="DL205" s="3"/>
      <c r="DM205" s="382"/>
      <c r="DN205" s="383"/>
      <c r="DO205" s="384"/>
      <c r="DP205" s="3"/>
      <c r="DQ205" s="382"/>
      <c r="DR205" s="383"/>
      <c r="DS205" s="384"/>
      <c r="DT205" s="3"/>
      <c r="DU205" s="83"/>
      <c r="DV205" s="389"/>
      <c r="DW205" s="82"/>
      <c r="DX205" s="3"/>
      <c r="DY205" s="382"/>
      <c r="DZ205" s="383"/>
      <c r="EA205" s="384"/>
      <c r="EB205" s="3"/>
      <c r="EC205" s="382"/>
      <c r="ED205" s="383"/>
      <c r="EE205" s="384"/>
      <c r="EF205" s="3"/>
      <c r="EG205" s="382"/>
      <c r="EH205" s="383"/>
      <c r="EI205" s="384"/>
      <c r="EJ205" s="3"/>
      <c r="EK205" s="382"/>
      <c r="EL205" s="383"/>
      <c r="EM205" s="384"/>
      <c r="EN205" s="3"/>
      <c r="EO205" s="83"/>
      <c r="EP205" s="389"/>
      <c r="EQ205" s="82"/>
      <c r="ER205" s="3"/>
      <c r="ES205" s="382"/>
      <c r="ET205" s="383"/>
      <c r="EU205" s="384"/>
      <c r="EV205" s="3"/>
      <c r="EW205" s="382"/>
      <c r="EX205" s="383"/>
      <c r="EY205" s="384"/>
      <c r="EZ205" s="3"/>
      <c r="FA205" s="382"/>
      <c r="FB205" s="383"/>
      <c r="FC205" s="384"/>
      <c r="FD205" s="3"/>
      <c r="FE205" s="382"/>
      <c r="FF205" s="383"/>
      <c r="FG205" s="384"/>
      <c r="FH205" s="3"/>
      <c r="FI205" s="83"/>
      <c r="FJ205" s="389"/>
      <c r="FK205" s="82"/>
      <c r="FL205" s="3"/>
      <c r="FM205" s="382"/>
      <c r="FN205" s="383"/>
      <c r="FO205" s="384"/>
      <c r="FP205" s="3"/>
      <c r="FQ205" s="382"/>
      <c r="FR205" s="383"/>
      <c r="FS205" s="384"/>
      <c r="FT205" s="3"/>
      <c r="FU205" s="382"/>
      <c r="FV205" s="383"/>
      <c r="FW205" s="384"/>
      <c r="FX205" s="3"/>
      <c r="FY205" s="382"/>
      <c r="FZ205" s="383"/>
      <c r="GA205" s="384"/>
      <c r="GB205" s="3"/>
      <c r="GC205" s="83"/>
      <c r="GD205" s="389"/>
      <c r="GE205" s="82"/>
      <c r="GF205" s="3"/>
      <c r="GG205" s="382"/>
      <c r="GH205" s="383"/>
      <c r="GI205" s="384"/>
      <c r="GJ205" s="3"/>
      <c r="GK205" s="382"/>
      <c r="GL205" s="383"/>
      <c r="GM205" s="384"/>
      <c r="GN205" s="3"/>
      <c r="GO205" s="382"/>
      <c r="GP205" s="383"/>
      <c r="GQ205" s="384"/>
      <c r="GR205" s="3"/>
      <c r="GS205" s="382"/>
      <c r="GT205" s="383"/>
      <c r="GU205" s="384"/>
      <c r="GV205" s="3"/>
      <c r="GW205" s="83"/>
      <c r="GX205" s="389"/>
      <c r="GY205" s="82"/>
      <c r="GZ205" s="3"/>
      <c r="HA205" s="382"/>
      <c r="HB205" s="383"/>
      <c r="HC205" s="384"/>
      <c r="HD205" s="3"/>
      <c r="HE205" s="382"/>
      <c r="HF205" s="383"/>
      <c r="HG205" s="384"/>
      <c r="HH205" s="3"/>
      <c r="HI205" s="382"/>
      <c r="HJ205" s="383"/>
      <c r="HK205" s="384"/>
      <c r="HL205" s="3"/>
      <c r="HM205" s="382"/>
      <c r="HN205" s="383"/>
      <c r="HO205" s="384"/>
      <c r="HP205" s="3"/>
      <c r="HQ205" s="83"/>
      <c r="HR205" s="389"/>
      <c r="HS205" s="82"/>
      <c r="HT205" s="3"/>
      <c r="HU205" s="382"/>
      <c r="HV205" s="383"/>
      <c r="HW205" s="384"/>
      <c r="HX205" s="3"/>
      <c r="HY205" s="382"/>
      <c r="HZ205" s="383"/>
      <c r="IA205" s="384"/>
      <c r="IB205" s="3"/>
      <c r="IC205" s="382"/>
      <c r="ID205" s="383"/>
      <c r="IE205" s="384"/>
      <c r="IF205" s="3"/>
      <c r="IG205" s="382"/>
      <c r="IH205" s="383"/>
      <c r="II205" s="384"/>
      <c r="IJ205" s="3"/>
      <c r="IK205" s="83"/>
      <c r="IL205" s="389"/>
      <c r="IM205" s="82"/>
      <c r="IN205" s="3"/>
      <c r="IO205" s="382"/>
      <c r="IP205" s="383"/>
      <c r="IQ205" s="384"/>
      <c r="IR205" s="3"/>
      <c r="IS205" s="382"/>
      <c r="IT205" s="383"/>
      <c r="IU205" s="384"/>
      <c r="IV205" s="3"/>
      <c r="IW205" s="382"/>
      <c r="IX205" s="383"/>
      <c r="IY205" s="384"/>
      <c r="IZ205" s="3"/>
      <c r="JA205" s="382"/>
      <c r="JB205" s="383"/>
      <c r="JC205" s="384"/>
      <c r="JD205" s="3"/>
      <c r="JE205" s="83"/>
      <c r="JF205" s="389"/>
      <c r="JG205" s="82"/>
      <c r="JH205" s="3"/>
      <c r="JI205" s="382"/>
      <c r="JJ205" s="383"/>
      <c r="JK205" s="384"/>
      <c r="JL205" s="3"/>
      <c r="JM205" s="382"/>
      <c r="JN205" s="383"/>
      <c r="JO205" s="384"/>
      <c r="JP205" s="3"/>
      <c r="JQ205" s="382"/>
      <c r="JR205" s="383"/>
      <c r="JS205" s="384"/>
      <c r="JT205" s="3"/>
      <c r="JU205" s="382"/>
      <c r="JV205" s="383"/>
      <c r="JW205" s="384"/>
      <c r="JX205" s="3"/>
      <c r="JY205" s="83"/>
      <c r="JZ205" s="389"/>
      <c r="KA205" s="82"/>
      <c r="KB205" s="3"/>
      <c r="KC205" s="382"/>
      <c r="KD205" s="383"/>
      <c r="KE205" s="384"/>
      <c r="KF205" s="3"/>
      <c r="KG205" s="382"/>
      <c r="KH205" s="383"/>
      <c r="KI205" s="384"/>
      <c r="KJ205" s="3"/>
      <c r="KK205" s="382"/>
      <c r="KL205" s="383"/>
      <c r="KM205" s="384"/>
      <c r="KN205" s="3"/>
      <c r="KO205" s="382"/>
      <c r="KP205" s="383"/>
      <c r="KQ205" s="384"/>
      <c r="KR205" s="3"/>
      <c r="KS205" s="83"/>
      <c r="KT205" s="389"/>
      <c r="KU205" s="82"/>
    </row>
    <row r="206" spans="1:307" ht="14" hidden="1" outlineLevel="1" thickTop="1">
      <c r="A206" s="603"/>
      <c r="B206" s="124"/>
      <c r="C206" s="124"/>
      <c r="D206" s="124"/>
      <c r="E206" s="124"/>
      <c r="F206"/>
      <c r="H206" s="395"/>
      <c r="I206" s="610"/>
      <c r="J206" s="396"/>
      <c r="K206" s="3"/>
      <c r="L206" s="395"/>
      <c r="M206" s="610"/>
      <c r="N206" s="396"/>
      <c r="O206" s="3"/>
      <c r="P206" s="395"/>
      <c r="Q206" s="610"/>
      <c r="R206" s="396"/>
      <c r="S206" s="3"/>
      <c r="T206" s="395"/>
      <c r="U206" s="610"/>
      <c r="V206" s="396"/>
      <c r="W206" s="3"/>
      <c r="X206" s="83"/>
      <c r="Y206" s="628"/>
      <c r="Z206" s="82"/>
      <c r="AA206" s="3"/>
      <c r="AB206" s="395"/>
      <c r="AC206" s="610"/>
      <c r="AD206" s="396"/>
      <c r="AE206" s="3"/>
      <c r="AF206" s="395"/>
      <c r="AG206" s="610"/>
      <c r="AH206" s="396"/>
      <c r="AI206" s="3"/>
      <c r="AJ206" s="395"/>
      <c r="AK206" s="610"/>
      <c r="AL206" s="396"/>
      <c r="AM206" s="3"/>
      <c r="AN206" s="395"/>
      <c r="AO206" s="610"/>
      <c r="AP206" s="396"/>
      <c r="AQ206" s="3"/>
      <c r="AR206" s="83"/>
      <c r="AS206" s="628"/>
      <c r="AT206" s="82"/>
      <c r="AU206" s="3"/>
      <c r="AV206" s="395"/>
      <c r="AW206" s="610"/>
      <c r="AX206" s="396"/>
      <c r="AY206" s="3"/>
      <c r="AZ206" s="395"/>
      <c r="BA206" s="610"/>
      <c r="BB206" s="396"/>
      <c r="BC206" s="3"/>
      <c r="BD206" s="395"/>
      <c r="BE206" s="610"/>
      <c r="BF206" s="396"/>
      <c r="BG206" s="3"/>
      <c r="BH206" s="395"/>
      <c r="BI206" s="610"/>
      <c r="BJ206" s="396"/>
      <c r="BK206" s="3"/>
      <c r="BL206" s="83"/>
      <c r="BM206" s="628"/>
      <c r="BN206" s="82"/>
      <c r="BO206" s="3"/>
      <c r="BP206" s="395"/>
      <c r="BQ206" s="397"/>
      <c r="BR206" s="396"/>
      <c r="BS206" s="3"/>
      <c r="BT206" s="395"/>
      <c r="BU206" s="397"/>
      <c r="BV206" s="396"/>
      <c r="BW206" s="3"/>
      <c r="BX206" s="395"/>
      <c r="BY206" s="397"/>
      <c r="BZ206" s="396"/>
      <c r="CA206" s="3"/>
      <c r="CB206" s="395"/>
      <c r="CC206" s="397"/>
      <c r="CD206" s="396"/>
      <c r="CE206" s="3"/>
      <c r="CF206" s="83"/>
      <c r="CG206" s="389"/>
      <c r="CH206" s="82"/>
      <c r="CI206" s="3"/>
      <c r="CJ206" s="395"/>
      <c r="CK206" s="397"/>
      <c r="CL206" s="396"/>
      <c r="CM206" s="3"/>
      <c r="CN206" s="395"/>
      <c r="CO206" s="397"/>
      <c r="CP206" s="396"/>
      <c r="CQ206" s="3"/>
      <c r="CR206" s="395"/>
      <c r="CS206" s="397"/>
      <c r="CT206" s="396"/>
      <c r="CU206" s="3"/>
      <c r="CV206" s="395"/>
      <c r="CW206" s="397"/>
      <c r="CX206" s="396"/>
      <c r="CY206" s="3"/>
      <c r="CZ206" s="83"/>
      <c r="DA206" s="389"/>
      <c r="DB206" s="82"/>
      <c r="DC206" s="3"/>
      <c r="DD206" s="3"/>
      <c r="DE206" s="382"/>
      <c r="DF206" s="383"/>
      <c r="DG206" s="384"/>
      <c r="DH206" s="3"/>
      <c r="DI206" s="382"/>
      <c r="DJ206" s="383"/>
      <c r="DK206" s="384"/>
      <c r="DL206" s="3"/>
      <c r="DM206" s="382"/>
      <c r="DN206" s="383"/>
      <c r="DO206" s="384"/>
      <c r="DP206" s="3"/>
      <c r="DQ206" s="382"/>
      <c r="DR206" s="383"/>
      <c r="DS206" s="384"/>
      <c r="DT206" s="3"/>
      <c r="DU206" s="83"/>
      <c r="DV206" s="389"/>
      <c r="DW206" s="82"/>
      <c r="DX206" s="3"/>
      <c r="DY206" s="382"/>
      <c r="DZ206" s="383"/>
      <c r="EA206" s="384"/>
      <c r="EB206" s="3"/>
      <c r="EC206" s="382"/>
      <c r="ED206" s="383"/>
      <c r="EE206" s="384"/>
      <c r="EF206" s="3"/>
      <c r="EG206" s="382"/>
      <c r="EH206" s="383"/>
      <c r="EI206" s="384"/>
      <c r="EJ206" s="3"/>
      <c r="EK206" s="382"/>
      <c r="EL206" s="383"/>
      <c r="EM206" s="384"/>
      <c r="EN206" s="3"/>
      <c r="EO206" s="83"/>
      <c r="EP206" s="389"/>
      <c r="EQ206" s="82"/>
      <c r="ER206" s="3"/>
      <c r="ES206" s="382"/>
      <c r="ET206" s="383"/>
      <c r="EU206" s="384"/>
      <c r="EV206" s="3"/>
      <c r="EW206" s="382"/>
      <c r="EX206" s="383"/>
      <c r="EY206" s="384"/>
      <c r="EZ206" s="3"/>
      <c r="FA206" s="382"/>
      <c r="FB206" s="383"/>
      <c r="FC206" s="384"/>
      <c r="FD206" s="3"/>
      <c r="FE206" s="382"/>
      <c r="FF206" s="383"/>
      <c r="FG206" s="384"/>
      <c r="FH206" s="3"/>
      <c r="FI206" s="83"/>
      <c r="FJ206" s="389"/>
      <c r="FK206" s="82"/>
      <c r="FL206" s="3"/>
      <c r="FM206" s="382"/>
      <c r="FN206" s="383"/>
      <c r="FO206" s="384"/>
      <c r="FP206" s="3"/>
      <c r="FQ206" s="382"/>
      <c r="FR206" s="383"/>
      <c r="FS206" s="384"/>
      <c r="FT206" s="3"/>
      <c r="FU206" s="382"/>
      <c r="FV206" s="383"/>
      <c r="FW206" s="384"/>
      <c r="FX206" s="3"/>
      <c r="FY206" s="382"/>
      <c r="FZ206" s="383"/>
      <c r="GA206" s="384"/>
      <c r="GB206" s="3"/>
      <c r="GC206" s="83"/>
      <c r="GD206" s="389"/>
      <c r="GE206" s="82"/>
      <c r="GF206" s="3"/>
      <c r="GG206" s="382"/>
      <c r="GH206" s="383"/>
      <c r="GI206" s="384"/>
      <c r="GJ206" s="3"/>
      <c r="GK206" s="382"/>
      <c r="GL206" s="383"/>
      <c r="GM206" s="384"/>
      <c r="GN206" s="3"/>
      <c r="GO206" s="382"/>
      <c r="GP206" s="383"/>
      <c r="GQ206" s="384"/>
      <c r="GR206" s="3"/>
      <c r="GS206" s="382"/>
      <c r="GT206" s="383"/>
      <c r="GU206" s="384"/>
      <c r="GV206" s="3"/>
      <c r="GW206" s="83"/>
      <c r="GX206" s="389"/>
      <c r="GY206" s="82"/>
      <c r="GZ206" s="3"/>
      <c r="HA206" s="382"/>
      <c r="HB206" s="383"/>
      <c r="HC206" s="384"/>
      <c r="HD206" s="3"/>
      <c r="HE206" s="382"/>
      <c r="HF206" s="383"/>
      <c r="HG206" s="384"/>
      <c r="HH206" s="3"/>
      <c r="HI206" s="382"/>
      <c r="HJ206" s="383"/>
      <c r="HK206" s="384"/>
      <c r="HL206" s="3"/>
      <c r="HM206" s="382"/>
      <c r="HN206" s="383"/>
      <c r="HO206" s="384"/>
      <c r="HP206" s="3"/>
      <c r="HQ206" s="83"/>
      <c r="HR206" s="389"/>
      <c r="HS206" s="82"/>
      <c r="HT206" s="3"/>
      <c r="HU206" s="382"/>
      <c r="HV206" s="383"/>
      <c r="HW206" s="384"/>
      <c r="HX206" s="3"/>
      <c r="HY206" s="382"/>
      <c r="HZ206" s="383"/>
      <c r="IA206" s="384"/>
      <c r="IB206" s="3"/>
      <c r="IC206" s="382"/>
      <c r="ID206" s="383"/>
      <c r="IE206" s="384"/>
      <c r="IF206" s="3"/>
      <c r="IG206" s="382"/>
      <c r="IH206" s="383"/>
      <c r="II206" s="384"/>
      <c r="IJ206" s="3"/>
      <c r="IK206" s="83"/>
      <c r="IL206" s="389"/>
      <c r="IM206" s="82"/>
      <c r="IN206" s="3"/>
      <c r="IO206" s="382"/>
      <c r="IP206" s="383"/>
      <c r="IQ206" s="384"/>
      <c r="IR206" s="3"/>
      <c r="IS206" s="382"/>
      <c r="IT206" s="383"/>
      <c r="IU206" s="384"/>
      <c r="IV206" s="3"/>
      <c r="IW206" s="382"/>
      <c r="IX206" s="383"/>
      <c r="IY206" s="384"/>
      <c r="IZ206" s="3"/>
      <c r="JA206" s="382"/>
      <c r="JB206" s="383"/>
      <c r="JC206" s="384"/>
      <c r="JD206" s="3"/>
      <c r="JE206" s="83"/>
      <c r="JF206" s="389"/>
      <c r="JG206" s="82"/>
      <c r="JH206" s="3"/>
      <c r="JI206" s="382"/>
      <c r="JJ206" s="383"/>
      <c r="JK206" s="384"/>
      <c r="JL206" s="3"/>
      <c r="JM206" s="382"/>
      <c r="JN206" s="383"/>
      <c r="JO206" s="384"/>
      <c r="JP206" s="3"/>
      <c r="JQ206" s="382"/>
      <c r="JR206" s="383"/>
      <c r="JS206" s="384"/>
      <c r="JT206" s="3"/>
      <c r="JU206" s="382"/>
      <c r="JV206" s="383"/>
      <c r="JW206" s="384"/>
      <c r="JX206" s="3"/>
      <c r="JY206" s="83"/>
      <c r="JZ206" s="389"/>
      <c r="KA206" s="82"/>
      <c r="KB206" s="3"/>
      <c r="KC206" s="382"/>
      <c r="KD206" s="383"/>
      <c r="KE206" s="384"/>
      <c r="KF206" s="3"/>
      <c r="KG206" s="382"/>
      <c r="KH206" s="383"/>
      <c r="KI206" s="384"/>
      <c r="KJ206" s="3"/>
      <c r="KK206" s="382"/>
      <c r="KL206" s="383"/>
      <c r="KM206" s="384"/>
      <c r="KN206" s="3"/>
      <c r="KO206" s="382"/>
      <c r="KP206" s="383"/>
      <c r="KQ206" s="384"/>
      <c r="KR206" s="3"/>
      <c r="KS206" s="83"/>
      <c r="KT206" s="389"/>
      <c r="KU206" s="82"/>
    </row>
    <row r="207" spans="1:307" hidden="1" outlineLevel="1">
      <c r="A207" s="816" t="s">
        <v>281</v>
      </c>
      <c r="B207" s="815"/>
      <c r="C207" s="815"/>
      <c r="D207" s="815"/>
      <c r="E207" s="815"/>
      <c r="F207" s="815"/>
      <c r="H207" s="395"/>
      <c r="I207" s="610"/>
      <c r="J207" s="396"/>
      <c r="K207" s="3"/>
      <c r="L207" s="395"/>
      <c r="M207" s="610"/>
      <c r="N207" s="396"/>
      <c r="O207" s="3"/>
      <c r="P207" s="395"/>
      <c r="Q207" s="610"/>
      <c r="R207" s="396"/>
      <c r="S207" s="3"/>
      <c r="T207" s="395"/>
      <c r="U207" s="610"/>
      <c r="V207" s="396"/>
      <c r="W207" s="3"/>
      <c r="X207" s="83"/>
      <c r="Y207" s="628"/>
      <c r="Z207" s="82"/>
      <c r="AA207" s="3"/>
      <c r="AB207" s="395"/>
      <c r="AC207" s="610"/>
      <c r="AD207" s="396"/>
      <c r="AE207" s="3"/>
      <c r="AF207" s="395"/>
      <c r="AG207" s="610"/>
      <c r="AH207" s="396"/>
      <c r="AI207" s="3"/>
      <c r="AJ207" s="395"/>
      <c r="AK207" s="610"/>
      <c r="AL207" s="396"/>
      <c r="AM207" s="3"/>
      <c r="AN207" s="395"/>
      <c r="AO207" s="610"/>
      <c r="AP207" s="396"/>
      <c r="AQ207" s="3"/>
      <c r="AR207" s="83"/>
      <c r="AS207" s="628"/>
      <c r="AT207" s="82"/>
      <c r="AU207" s="3"/>
      <c r="AV207" s="395"/>
      <c r="AW207" s="610"/>
      <c r="AX207" s="396"/>
      <c r="AY207" s="3"/>
      <c r="AZ207" s="395"/>
      <c r="BA207" s="610"/>
      <c r="BB207" s="396"/>
      <c r="BC207" s="3"/>
      <c r="BD207" s="395"/>
      <c r="BE207" s="610"/>
      <c r="BF207" s="396"/>
      <c r="BG207" s="3"/>
      <c r="BH207" s="395"/>
      <c r="BI207" s="610"/>
      <c r="BJ207" s="396"/>
      <c r="BK207" s="3"/>
      <c r="BL207" s="83"/>
      <c r="BM207" s="628"/>
      <c r="BN207" s="82"/>
      <c r="BO207" s="3"/>
      <c r="BP207" s="395"/>
      <c r="BQ207" s="397"/>
      <c r="BR207" s="396"/>
      <c r="BS207" s="3"/>
      <c r="BT207" s="395"/>
      <c r="BU207" s="397"/>
      <c r="BV207" s="396"/>
      <c r="BW207" s="3"/>
      <c r="BX207" s="395"/>
      <c r="BY207" s="397"/>
      <c r="BZ207" s="396"/>
      <c r="CA207" s="3"/>
      <c r="CB207" s="395"/>
      <c r="CC207" s="397"/>
      <c r="CD207" s="396"/>
      <c r="CE207" s="3"/>
      <c r="CF207" s="83"/>
      <c r="CG207" s="389"/>
      <c r="CH207" s="82"/>
      <c r="CI207" s="3"/>
      <c r="CJ207" s="395"/>
      <c r="CK207" s="397"/>
      <c r="CL207" s="396"/>
      <c r="CM207" s="3"/>
      <c r="CN207" s="395"/>
      <c r="CO207" s="397"/>
      <c r="CP207" s="396"/>
      <c r="CQ207" s="3"/>
      <c r="CR207" s="395"/>
      <c r="CS207" s="397"/>
      <c r="CT207" s="396"/>
      <c r="CU207" s="3"/>
      <c r="CV207" s="395"/>
      <c r="CW207" s="397"/>
      <c r="CX207" s="396"/>
      <c r="CY207" s="3"/>
      <c r="CZ207" s="83"/>
      <c r="DA207" s="389"/>
      <c r="DB207" s="82"/>
      <c r="DC207" s="3"/>
      <c r="DD207" s="3"/>
      <c r="DE207" s="382"/>
      <c r="DF207" s="383"/>
      <c r="DG207" s="384"/>
      <c r="DH207" s="3"/>
      <c r="DI207" s="382"/>
      <c r="DJ207" s="383"/>
      <c r="DK207" s="384"/>
      <c r="DL207" s="3"/>
      <c r="DM207" s="382"/>
      <c r="DN207" s="383"/>
      <c r="DO207" s="384"/>
      <c r="DP207" s="3"/>
      <c r="DQ207" s="382"/>
      <c r="DR207" s="383"/>
      <c r="DS207" s="384"/>
      <c r="DT207" s="3"/>
      <c r="DU207" s="83"/>
      <c r="DV207" s="389"/>
      <c r="DW207" s="82"/>
      <c r="DX207" s="3"/>
      <c r="DY207" s="382"/>
      <c r="DZ207" s="383"/>
      <c r="EA207" s="384"/>
      <c r="EB207" s="3"/>
      <c r="EC207" s="382"/>
      <c r="ED207" s="383"/>
      <c r="EE207" s="384"/>
      <c r="EF207" s="3"/>
      <c r="EG207" s="382"/>
      <c r="EH207" s="383"/>
      <c r="EI207" s="384"/>
      <c r="EJ207" s="3"/>
      <c r="EK207" s="382"/>
      <c r="EL207" s="383"/>
      <c r="EM207" s="384"/>
      <c r="EN207" s="3"/>
      <c r="EO207" s="83"/>
      <c r="EP207" s="389"/>
      <c r="EQ207" s="82"/>
      <c r="ER207" s="3"/>
      <c r="ES207" s="382"/>
      <c r="ET207" s="383"/>
      <c r="EU207" s="384"/>
      <c r="EV207" s="3"/>
      <c r="EW207" s="382"/>
      <c r="EX207" s="383"/>
      <c r="EY207" s="384"/>
      <c r="EZ207" s="3"/>
      <c r="FA207" s="382"/>
      <c r="FB207" s="383"/>
      <c r="FC207" s="384"/>
      <c r="FD207" s="3"/>
      <c r="FE207" s="382"/>
      <c r="FF207" s="383"/>
      <c r="FG207" s="384"/>
      <c r="FH207" s="3"/>
      <c r="FI207" s="83"/>
      <c r="FJ207" s="389"/>
      <c r="FK207" s="82"/>
      <c r="FL207" s="3"/>
      <c r="FM207" s="382"/>
      <c r="FN207" s="383"/>
      <c r="FO207" s="384"/>
      <c r="FP207" s="3"/>
      <c r="FQ207" s="382"/>
      <c r="FR207" s="383"/>
      <c r="FS207" s="384"/>
      <c r="FT207" s="3"/>
      <c r="FU207" s="382"/>
      <c r="FV207" s="383"/>
      <c r="FW207" s="384"/>
      <c r="FX207" s="3"/>
      <c r="FY207" s="382"/>
      <c r="FZ207" s="383"/>
      <c r="GA207" s="384"/>
      <c r="GB207" s="3"/>
      <c r="GC207" s="83"/>
      <c r="GD207" s="389"/>
      <c r="GE207" s="82"/>
      <c r="GF207" s="3"/>
      <c r="GG207" s="382"/>
      <c r="GH207" s="383"/>
      <c r="GI207" s="384"/>
      <c r="GJ207" s="3"/>
      <c r="GK207" s="382"/>
      <c r="GL207" s="383"/>
      <c r="GM207" s="384"/>
      <c r="GN207" s="3"/>
      <c r="GO207" s="382"/>
      <c r="GP207" s="383"/>
      <c r="GQ207" s="384"/>
      <c r="GR207" s="3"/>
      <c r="GS207" s="382"/>
      <c r="GT207" s="383"/>
      <c r="GU207" s="384"/>
      <c r="GV207" s="3"/>
      <c r="GW207" s="83"/>
      <c r="GX207" s="389"/>
      <c r="GY207" s="82"/>
      <c r="GZ207" s="3"/>
      <c r="HA207" s="382"/>
      <c r="HB207" s="383"/>
      <c r="HC207" s="384"/>
      <c r="HD207" s="3"/>
      <c r="HE207" s="382"/>
      <c r="HF207" s="383"/>
      <c r="HG207" s="384"/>
      <c r="HH207" s="3"/>
      <c r="HI207" s="382"/>
      <c r="HJ207" s="383"/>
      <c r="HK207" s="384"/>
      <c r="HL207" s="3"/>
      <c r="HM207" s="382"/>
      <c r="HN207" s="383"/>
      <c r="HO207" s="384"/>
      <c r="HP207" s="3"/>
      <c r="HQ207" s="83"/>
      <c r="HR207" s="389"/>
      <c r="HS207" s="82"/>
      <c r="HT207" s="3"/>
      <c r="HU207" s="382"/>
      <c r="HV207" s="383"/>
      <c r="HW207" s="384"/>
      <c r="HX207" s="3"/>
      <c r="HY207" s="382"/>
      <c r="HZ207" s="383"/>
      <c r="IA207" s="384"/>
      <c r="IB207" s="3"/>
      <c r="IC207" s="382"/>
      <c r="ID207" s="383"/>
      <c r="IE207" s="384"/>
      <c r="IF207" s="3"/>
      <c r="IG207" s="382"/>
      <c r="IH207" s="383"/>
      <c r="II207" s="384"/>
      <c r="IJ207" s="3"/>
      <c r="IK207" s="83"/>
      <c r="IL207" s="389"/>
      <c r="IM207" s="82"/>
      <c r="IN207" s="3"/>
      <c r="IO207" s="382"/>
      <c r="IP207" s="383"/>
      <c r="IQ207" s="384"/>
      <c r="IR207" s="3"/>
      <c r="IS207" s="382"/>
      <c r="IT207" s="383"/>
      <c r="IU207" s="384"/>
      <c r="IV207" s="3"/>
      <c r="IW207" s="382"/>
      <c r="IX207" s="383"/>
      <c r="IY207" s="384"/>
      <c r="IZ207" s="3"/>
      <c r="JA207" s="382"/>
      <c r="JB207" s="383"/>
      <c r="JC207" s="384"/>
      <c r="JD207" s="3"/>
      <c r="JE207" s="83"/>
      <c r="JF207" s="389"/>
      <c r="JG207" s="82"/>
      <c r="JH207" s="3"/>
      <c r="JI207" s="382"/>
      <c r="JJ207" s="383"/>
      <c r="JK207" s="384"/>
      <c r="JL207" s="3"/>
      <c r="JM207" s="382"/>
      <c r="JN207" s="383"/>
      <c r="JO207" s="384"/>
      <c r="JP207" s="3"/>
      <c r="JQ207" s="382"/>
      <c r="JR207" s="383"/>
      <c r="JS207" s="384"/>
      <c r="JT207" s="3"/>
      <c r="JU207" s="382"/>
      <c r="JV207" s="383"/>
      <c r="JW207" s="384"/>
      <c r="JX207" s="3"/>
      <c r="JY207" s="83"/>
      <c r="JZ207" s="389"/>
      <c r="KA207" s="82"/>
      <c r="KB207" s="3"/>
      <c r="KC207" s="382"/>
      <c r="KD207" s="383"/>
      <c r="KE207" s="384"/>
      <c r="KF207" s="3"/>
      <c r="KG207" s="382"/>
      <c r="KH207" s="383"/>
      <c r="KI207" s="384"/>
      <c r="KJ207" s="3"/>
      <c r="KK207" s="382"/>
      <c r="KL207" s="383"/>
      <c r="KM207" s="384"/>
      <c r="KN207" s="3"/>
      <c r="KO207" s="382"/>
      <c r="KP207" s="383"/>
      <c r="KQ207" s="384"/>
      <c r="KR207" s="3"/>
      <c r="KS207" s="83"/>
      <c r="KT207" s="389"/>
      <c r="KU207" s="82"/>
    </row>
    <row r="208" spans="1:307" hidden="1" outlineLevel="1">
      <c r="A208" s="816"/>
      <c r="B208" s="815"/>
      <c r="C208" s="815"/>
      <c r="D208" s="815"/>
      <c r="E208" s="815"/>
      <c r="F208" s="815"/>
      <c r="H208" s="395"/>
      <c r="I208" s="610"/>
      <c r="J208" s="396"/>
      <c r="K208" s="3"/>
      <c r="L208" s="395"/>
      <c r="M208" s="610"/>
      <c r="N208" s="396"/>
      <c r="O208" s="3"/>
      <c r="P208" s="395"/>
      <c r="Q208" s="610"/>
      <c r="R208" s="396"/>
      <c r="S208" s="3"/>
      <c r="T208" s="395"/>
      <c r="U208" s="610"/>
      <c r="V208" s="396"/>
      <c r="W208" s="3"/>
      <c r="X208" s="83"/>
      <c r="Y208" s="628"/>
      <c r="Z208" s="82"/>
      <c r="AA208" s="3"/>
      <c r="AB208" s="395"/>
      <c r="AC208" s="610"/>
      <c r="AD208" s="396"/>
      <c r="AE208" s="3"/>
      <c r="AF208" s="395"/>
      <c r="AG208" s="610"/>
      <c r="AH208" s="396"/>
      <c r="AI208" s="3"/>
      <c r="AJ208" s="395"/>
      <c r="AK208" s="610"/>
      <c r="AL208" s="396"/>
      <c r="AM208" s="3"/>
      <c r="AN208" s="395"/>
      <c r="AO208" s="610"/>
      <c r="AP208" s="396"/>
      <c r="AQ208" s="3"/>
      <c r="AR208" s="83"/>
      <c r="AS208" s="628"/>
      <c r="AT208" s="82"/>
      <c r="AU208" s="3"/>
      <c r="AV208" s="395"/>
      <c r="AW208" s="610"/>
      <c r="AX208" s="396"/>
      <c r="AY208" s="3"/>
      <c r="AZ208" s="395"/>
      <c r="BA208" s="610"/>
      <c r="BB208" s="396"/>
      <c r="BC208" s="3"/>
      <c r="BD208" s="395"/>
      <c r="BE208" s="610"/>
      <c r="BF208" s="396"/>
      <c r="BG208" s="3"/>
      <c r="BH208" s="395"/>
      <c r="BI208" s="610"/>
      <c r="BJ208" s="396"/>
      <c r="BK208" s="3"/>
      <c r="BL208" s="83"/>
      <c r="BM208" s="628"/>
      <c r="BN208" s="82"/>
      <c r="BO208" s="3"/>
      <c r="BP208" s="395"/>
      <c r="BQ208" s="397"/>
      <c r="BR208" s="396"/>
      <c r="BS208" s="3"/>
      <c r="BT208" s="395"/>
      <c r="BU208" s="397"/>
      <c r="BV208" s="396"/>
      <c r="BW208" s="3"/>
      <c r="BX208" s="395"/>
      <c r="BY208" s="397"/>
      <c r="BZ208" s="396"/>
      <c r="CA208" s="3"/>
      <c r="CB208" s="395"/>
      <c r="CC208" s="397"/>
      <c r="CD208" s="396"/>
      <c r="CE208" s="3"/>
      <c r="CF208" s="83"/>
      <c r="CG208" s="389"/>
      <c r="CH208" s="82"/>
      <c r="CI208" s="3"/>
      <c r="CJ208" s="395"/>
      <c r="CK208" s="397"/>
      <c r="CL208" s="396"/>
      <c r="CM208" s="3"/>
      <c r="CN208" s="395"/>
      <c r="CO208" s="397"/>
      <c r="CP208" s="396"/>
      <c r="CQ208" s="3"/>
      <c r="CR208" s="395"/>
      <c r="CS208" s="397"/>
      <c r="CT208" s="396"/>
      <c r="CU208" s="3"/>
      <c r="CV208" s="395"/>
      <c r="CW208" s="397"/>
      <c r="CX208" s="396"/>
      <c r="CY208" s="3"/>
      <c r="CZ208" s="83"/>
      <c r="DA208" s="389"/>
      <c r="DB208" s="82"/>
      <c r="DC208" s="3"/>
      <c r="DD208" s="3"/>
      <c r="DE208" s="382"/>
      <c r="DF208" s="383"/>
      <c r="DG208" s="384"/>
      <c r="DH208" s="3"/>
      <c r="DI208" s="382"/>
      <c r="DJ208" s="383"/>
      <c r="DK208" s="384"/>
      <c r="DL208" s="3"/>
      <c r="DM208" s="382"/>
      <c r="DN208" s="383"/>
      <c r="DO208" s="384"/>
      <c r="DP208" s="3"/>
      <c r="DQ208" s="382"/>
      <c r="DR208" s="383"/>
      <c r="DS208" s="384"/>
      <c r="DT208" s="3"/>
      <c r="DU208" s="83"/>
      <c r="DV208" s="389"/>
      <c r="DW208" s="82"/>
      <c r="DX208" s="3"/>
      <c r="DY208" s="382"/>
      <c r="DZ208" s="383"/>
      <c r="EA208" s="384"/>
      <c r="EB208" s="3"/>
      <c r="EC208" s="382"/>
      <c r="ED208" s="383"/>
      <c r="EE208" s="384"/>
      <c r="EF208" s="3"/>
      <c r="EG208" s="382"/>
      <c r="EH208" s="383"/>
      <c r="EI208" s="384"/>
      <c r="EJ208" s="3"/>
      <c r="EK208" s="382"/>
      <c r="EL208" s="383"/>
      <c r="EM208" s="384"/>
      <c r="EN208" s="3"/>
      <c r="EO208" s="83"/>
      <c r="EP208" s="389"/>
      <c r="EQ208" s="82"/>
      <c r="ER208" s="3"/>
      <c r="ES208" s="382"/>
      <c r="ET208" s="383"/>
      <c r="EU208" s="384"/>
      <c r="EV208" s="3"/>
      <c r="EW208" s="382"/>
      <c r="EX208" s="383"/>
      <c r="EY208" s="384"/>
      <c r="EZ208" s="3"/>
      <c r="FA208" s="382"/>
      <c r="FB208" s="383"/>
      <c r="FC208" s="384"/>
      <c r="FD208" s="3"/>
      <c r="FE208" s="382"/>
      <c r="FF208" s="383"/>
      <c r="FG208" s="384"/>
      <c r="FH208" s="3"/>
      <c r="FI208" s="83"/>
      <c r="FJ208" s="389"/>
      <c r="FK208" s="82"/>
      <c r="FL208" s="3"/>
      <c r="FM208" s="382"/>
      <c r="FN208" s="383"/>
      <c r="FO208" s="384"/>
      <c r="FP208" s="3"/>
      <c r="FQ208" s="382"/>
      <c r="FR208" s="383"/>
      <c r="FS208" s="384"/>
      <c r="FT208" s="3"/>
      <c r="FU208" s="382"/>
      <c r="FV208" s="383"/>
      <c r="FW208" s="384"/>
      <c r="FX208" s="3"/>
      <c r="FY208" s="382"/>
      <c r="FZ208" s="383"/>
      <c r="GA208" s="384"/>
      <c r="GB208" s="3"/>
      <c r="GC208" s="83"/>
      <c r="GD208" s="389"/>
      <c r="GE208" s="82"/>
      <c r="GF208" s="3"/>
      <c r="GG208" s="382"/>
      <c r="GH208" s="383"/>
      <c r="GI208" s="384"/>
      <c r="GJ208" s="3"/>
      <c r="GK208" s="382"/>
      <c r="GL208" s="383"/>
      <c r="GM208" s="384"/>
      <c r="GN208" s="3"/>
      <c r="GO208" s="382"/>
      <c r="GP208" s="383"/>
      <c r="GQ208" s="384"/>
      <c r="GR208" s="3"/>
      <c r="GS208" s="382"/>
      <c r="GT208" s="383"/>
      <c r="GU208" s="384"/>
      <c r="GV208" s="3"/>
      <c r="GW208" s="83"/>
      <c r="GX208" s="389"/>
      <c r="GY208" s="82"/>
      <c r="GZ208" s="3"/>
      <c r="HA208" s="382"/>
      <c r="HB208" s="383"/>
      <c r="HC208" s="384"/>
      <c r="HD208" s="3"/>
      <c r="HE208" s="382"/>
      <c r="HF208" s="383"/>
      <c r="HG208" s="384"/>
      <c r="HH208" s="3"/>
      <c r="HI208" s="382"/>
      <c r="HJ208" s="383"/>
      <c r="HK208" s="384"/>
      <c r="HL208" s="3"/>
      <c r="HM208" s="382"/>
      <c r="HN208" s="383"/>
      <c r="HO208" s="384"/>
      <c r="HP208" s="3"/>
      <c r="HQ208" s="83"/>
      <c r="HR208" s="389"/>
      <c r="HS208" s="82"/>
      <c r="HT208" s="3"/>
      <c r="HU208" s="382"/>
      <c r="HV208" s="383"/>
      <c r="HW208" s="384"/>
      <c r="HX208" s="3"/>
      <c r="HY208" s="382"/>
      <c r="HZ208" s="383"/>
      <c r="IA208" s="384"/>
      <c r="IB208" s="3"/>
      <c r="IC208" s="382"/>
      <c r="ID208" s="383"/>
      <c r="IE208" s="384"/>
      <c r="IF208" s="3"/>
      <c r="IG208" s="382"/>
      <c r="IH208" s="383"/>
      <c r="II208" s="384"/>
      <c r="IJ208" s="3"/>
      <c r="IK208" s="83"/>
      <c r="IL208" s="389"/>
      <c r="IM208" s="82"/>
      <c r="IN208" s="3"/>
      <c r="IO208" s="382"/>
      <c r="IP208" s="383"/>
      <c r="IQ208" s="384"/>
      <c r="IR208" s="3"/>
      <c r="IS208" s="382"/>
      <c r="IT208" s="383"/>
      <c r="IU208" s="384"/>
      <c r="IV208" s="3"/>
      <c r="IW208" s="382"/>
      <c r="IX208" s="383"/>
      <c r="IY208" s="384"/>
      <c r="IZ208" s="3"/>
      <c r="JA208" s="382"/>
      <c r="JB208" s="383"/>
      <c r="JC208" s="384"/>
      <c r="JD208" s="3"/>
      <c r="JE208" s="83"/>
      <c r="JF208" s="389"/>
      <c r="JG208" s="82"/>
      <c r="JH208" s="3"/>
      <c r="JI208" s="382"/>
      <c r="JJ208" s="383"/>
      <c r="JK208" s="384"/>
      <c r="JL208" s="3"/>
      <c r="JM208" s="382"/>
      <c r="JN208" s="383"/>
      <c r="JO208" s="384"/>
      <c r="JP208" s="3"/>
      <c r="JQ208" s="382"/>
      <c r="JR208" s="383"/>
      <c r="JS208" s="384"/>
      <c r="JT208" s="3"/>
      <c r="JU208" s="382"/>
      <c r="JV208" s="383"/>
      <c r="JW208" s="384"/>
      <c r="JX208" s="3"/>
      <c r="JY208" s="83"/>
      <c r="JZ208" s="389"/>
      <c r="KA208" s="82"/>
      <c r="KB208" s="3"/>
      <c r="KC208" s="382"/>
      <c r="KD208" s="383"/>
      <c r="KE208" s="384"/>
      <c r="KF208" s="3"/>
      <c r="KG208" s="382"/>
      <c r="KH208" s="383"/>
      <c r="KI208" s="384"/>
      <c r="KJ208" s="3"/>
      <c r="KK208" s="382"/>
      <c r="KL208" s="383"/>
      <c r="KM208" s="384"/>
      <c r="KN208" s="3"/>
      <c r="KO208" s="382"/>
      <c r="KP208" s="383"/>
      <c r="KQ208" s="384"/>
      <c r="KR208" s="3"/>
      <c r="KS208" s="83"/>
      <c r="KT208" s="389"/>
      <c r="KU208" s="82"/>
    </row>
    <row r="209" spans="1:307" hidden="1" outlineLevel="1">
      <c r="A209" s="604" t="s">
        <v>263</v>
      </c>
      <c r="B209" s="124"/>
      <c r="C209" s="124"/>
      <c r="D209" s="124"/>
      <c r="E209" s="124"/>
      <c r="F209"/>
      <c r="H209" s="395"/>
      <c r="I209" s="610">
        <v>3846</v>
      </c>
      <c r="J209" s="396"/>
      <c r="K209" s="3"/>
      <c r="L209" s="395"/>
      <c r="M209" s="610">
        <v>3616</v>
      </c>
      <c r="N209" s="396"/>
      <c r="O209" s="3"/>
      <c r="P209" s="395"/>
      <c r="Q209" s="610">
        <v>3560</v>
      </c>
      <c r="R209" s="396"/>
      <c r="S209" s="3"/>
      <c r="T209" s="395"/>
      <c r="U209" s="610">
        <v>3719</v>
      </c>
      <c r="V209" s="396"/>
      <c r="W209" s="3"/>
      <c r="X209" s="83"/>
      <c r="Y209" s="628">
        <f>SUM(U209,Q209,M209,I209)</f>
        <v>14741</v>
      </c>
      <c r="Z209" s="82"/>
      <c r="AA209" s="3"/>
      <c r="AB209" s="395"/>
      <c r="AC209" s="610">
        <v>4022</v>
      </c>
      <c r="AD209" s="396"/>
      <c r="AE209" s="3"/>
      <c r="AF209" s="395"/>
      <c r="AG209" s="610">
        <v>3483</v>
      </c>
      <c r="AH209" s="396"/>
      <c r="AI209" s="3"/>
      <c r="AJ209" s="395"/>
      <c r="AK209" s="610">
        <v>3447</v>
      </c>
      <c r="AL209" s="396"/>
      <c r="AM209" s="3"/>
      <c r="AN209" s="395"/>
      <c r="AO209" s="610">
        <v>3794</v>
      </c>
      <c r="AP209" s="396"/>
      <c r="AQ209" s="3"/>
      <c r="AR209" s="83"/>
      <c r="AS209" s="628">
        <f>SUM(AO209,AK209,AG209,AC209)</f>
        <v>14746</v>
      </c>
      <c r="AT209" s="82"/>
      <c r="AU209" s="3"/>
      <c r="AV209" s="395"/>
      <c r="AW209" s="610">
        <v>3716</v>
      </c>
      <c r="AX209" s="396"/>
      <c r="AY209" s="3"/>
      <c r="AZ209" s="395"/>
      <c r="BA209" s="610">
        <v>3305</v>
      </c>
      <c r="BB209" s="396"/>
      <c r="BC209" s="3"/>
      <c r="BD209" s="395"/>
      <c r="BE209" s="610">
        <v>3489</v>
      </c>
      <c r="BF209" s="396"/>
      <c r="BG209" s="3"/>
      <c r="BH209" s="395"/>
      <c r="BI209" s="610">
        <v>3439</v>
      </c>
      <c r="BJ209" s="396"/>
      <c r="BK209" s="3"/>
      <c r="BL209" s="83"/>
      <c r="BM209" s="628">
        <f>SUM(BI209,BE209,BA209,AW209)</f>
        <v>13949</v>
      </c>
      <c r="BN209" s="82"/>
      <c r="BO209" s="3"/>
      <c r="BP209" s="395"/>
      <c r="BQ209" s="638"/>
      <c r="BR209" s="396"/>
      <c r="BT209" s="395"/>
      <c r="BU209" s="638"/>
      <c r="BV209" s="396"/>
      <c r="BX209" s="395"/>
      <c r="BY209" s="638"/>
      <c r="BZ209" s="396"/>
      <c r="CB209" s="395"/>
      <c r="CC209" s="638"/>
      <c r="CD209" s="396"/>
      <c r="CF209" s="83"/>
      <c r="CG209" s="3"/>
      <c r="CH209" s="82"/>
      <c r="CI209" s="3"/>
      <c r="CJ209" s="395"/>
      <c r="CK209" s="638"/>
      <c r="CL209" s="396"/>
      <c r="CM209"/>
      <c r="CN209" s="395"/>
      <c r="CO209" s="638"/>
      <c r="CP209" s="396"/>
      <c r="CQ209"/>
      <c r="CR209" s="395"/>
      <c r="CS209" s="638"/>
      <c r="CT209" s="396"/>
      <c r="CU209"/>
      <c r="CV209" s="395"/>
      <c r="CW209" s="638"/>
      <c r="CX209" s="396"/>
      <c r="CY209"/>
      <c r="CZ209" s="83"/>
      <c r="DA209" s="3"/>
      <c r="DB209" s="82"/>
      <c r="DC209" s="3"/>
      <c r="DD209" s="3"/>
      <c r="DE209" s="382"/>
      <c r="DF209" s="383"/>
      <c r="DG209" s="384"/>
      <c r="DH209" s="3"/>
      <c r="DI209" s="382"/>
      <c r="DJ209" s="383"/>
      <c r="DK209" s="384"/>
      <c r="DL209" s="3"/>
      <c r="DM209" s="382"/>
      <c r="DN209" s="383"/>
      <c r="DO209" s="384"/>
      <c r="DP209" s="3"/>
      <c r="DQ209" s="382"/>
      <c r="DR209" s="383"/>
      <c r="DS209" s="384"/>
      <c r="DT209" s="3"/>
      <c r="DU209" s="83"/>
      <c r="DV209" s="389"/>
      <c r="DW209" s="82"/>
      <c r="DX209" s="3"/>
      <c r="DY209" s="382"/>
      <c r="DZ209" s="383"/>
      <c r="EA209" s="384"/>
      <c r="EB209" s="3"/>
      <c r="EC209" s="382"/>
      <c r="ED209" s="383"/>
      <c r="EE209" s="384"/>
      <c r="EF209" s="3"/>
      <c r="EG209" s="382"/>
      <c r="EH209" s="383"/>
      <c r="EI209" s="384"/>
      <c r="EJ209" s="3"/>
      <c r="EK209" s="382"/>
      <c r="EL209" s="383"/>
      <c r="EM209" s="384"/>
      <c r="EN209" s="3"/>
      <c r="EO209" s="83"/>
      <c r="EP209" s="389"/>
      <c r="EQ209" s="82"/>
      <c r="ER209" s="3"/>
      <c r="ES209" s="382"/>
      <c r="ET209" s="383"/>
      <c r="EU209" s="384"/>
      <c r="EV209" s="3"/>
      <c r="EW209" s="382"/>
      <c r="EX209" s="383"/>
      <c r="EY209" s="384"/>
      <c r="EZ209" s="3"/>
      <c r="FA209" s="382"/>
      <c r="FB209" s="383"/>
      <c r="FC209" s="384"/>
      <c r="FD209" s="3"/>
      <c r="FE209" s="382"/>
      <c r="FF209" s="383"/>
      <c r="FG209" s="384"/>
      <c r="FH209" s="3"/>
      <c r="FI209" s="83"/>
      <c r="FJ209" s="389"/>
      <c r="FK209" s="82"/>
      <c r="FL209" s="3"/>
      <c r="FM209" s="382"/>
      <c r="FN209" s="383"/>
      <c r="FO209" s="384"/>
      <c r="FP209" s="3"/>
      <c r="FQ209" s="382"/>
      <c r="FR209" s="383"/>
      <c r="FS209" s="384"/>
      <c r="FT209" s="3"/>
      <c r="FU209" s="382"/>
      <c r="FV209" s="383"/>
      <c r="FW209" s="384"/>
      <c r="FX209" s="3"/>
      <c r="FY209" s="382"/>
      <c r="FZ209" s="383"/>
      <c r="GA209" s="384"/>
      <c r="GB209" s="3"/>
      <c r="GC209" s="83"/>
      <c r="GD209" s="389"/>
      <c r="GE209" s="82"/>
      <c r="GF209" s="3"/>
      <c r="GG209" s="382"/>
      <c r="GH209" s="383"/>
      <c r="GI209" s="384"/>
      <c r="GJ209" s="3"/>
      <c r="GK209" s="382"/>
      <c r="GL209" s="383"/>
      <c r="GM209" s="384"/>
      <c r="GN209" s="3"/>
      <c r="GO209" s="382"/>
      <c r="GP209" s="383"/>
      <c r="GQ209" s="384"/>
      <c r="GR209" s="3"/>
      <c r="GS209" s="382"/>
      <c r="GT209" s="383"/>
      <c r="GU209" s="384"/>
      <c r="GV209" s="3"/>
      <c r="GW209" s="83"/>
      <c r="GX209" s="389"/>
      <c r="GY209" s="82"/>
      <c r="GZ209" s="3"/>
      <c r="HA209" s="382"/>
      <c r="HB209" s="383"/>
      <c r="HC209" s="384"/>
      <c r="HD209" s="3"/>
      <c r="HE209" s="382"/>
      <c r="HF209" s="383"/>
      <c r="HG209" s="384"/>
      <c r="HH209" s="3"/>
      <c r="HI209" s="382"/>
      <c r="HJ209" s="383"/>
      <c r="HK209" s="384"/>
      <c r="HL209" s="3"/>
      <c r="HM209" s="382"/>
      <c r="HN209" s="383"/>
      <c r="HO209" s="384"/>
      <c r="HP209" s="3"/>
      <c r="HQ209" s="83"/>
      <c r="HR209" s="389"/>
      <c r="HS209" s="82"/>
      <c r="HT209" s="3"/>
      <c r="HU209" s="382"/>
      <c r="HV209" s="383"/>
      <c r="HW209" s="384"/>
      <c r="HX209" s="3"/>
      <c r="HY209" s="382"/>
      <c r="HZ209" s="383"/>
      <c r="IA209" s="384"/>
      <c r="IB209" s="3"/>
      <c r="IC209" s="382"/>
      <c r="ID209" s="383"/>
      <c r="IE209" s="384"/>
      <c r="IF209" s="3"/>
      <c r="IG209" s="382"/>
      <c r="IH209" s="383"/>
      <c r="II209" s="384"/>
      <c r="IJ209" s="3"/>
      <c r="IK209" s="83"/>
      <c r="IL209" s="389"/>
      <c r="IM209" s="82"/>
      <c r="IN209" s="3"/>
      <c r="IO209" s="382"/>
      <c r="IP209" s="383"/>
      <c r="IQ209" s="384"/>
      <c r="IR209" s="3"/>
      <c r="IS209" s="382"/>
      <c r="IT209" s="383"/>
      <c r="IU209" s="384"/>
      <c r="IV209" s="3"/>
      <c r="IW209" s="382"/>
      <c r="IX209" s="383"/>
      <c r="IY209" s="384"/>
      <c r="IZ209" s="3"/>
      <c r="JA209" s="382"/>
      <c r="JB209" s="383"/>
      <c r="JC209" s="384"/>
      <c r="JD209" s="3"/>
      <c r="JE209" s="83"/>
      <c r="JF209" s="389"/>
      <c r="JG209" s="82"/>
      <c r="JH209" s="3"/>
      <c r="JI209" s="382"/>
      <c r="JJ209" s="383"/>
      <c r="JK209" s="384"/>
      <c r="JL209" s="3"/>
      <c r="JM209" s="382"/>
      <c r="JN209" s="383"/>
      <c r="JO209" s="384"/>
      <c r="JP209" s="3"/>
      <c r="JQ209" s="382"/>
      <c r="JR209" s="383"/>
      <c r="JS209" s="384"/>
      <c r="JT209" s="3"/>
      <c r="JU209" s="382"/>
      <c r="JV209" s="383"/>
      <c r="JW209" s="384"/>
      <c r="JX209" s="3"/>
      <c r="JY209" s="83"/>
      <c r="JZ209" s="389"/>
      <c r="KA209" s="82"/>
      <c r="KB209" s="3"/>
      <c r="KC209" s="382"/>
      <c r="KD209" s="383"/>
      <c r="KE209" s="384"/>
      <c r="KF209" s="3"/>
      <c r="KG209" s="382"/>
      <c r="KH209" s="383"/>
      <c r="KI209" s="384"/>
      <c r="KJ209" s="3"/>
      <c r="KK209" s="382"/>
      <c r="KL209" s="383"/>
      <c r="KM209" s="384"/>
      <c r="KN209" s="3"/>
      <c r="KO209" s="382"/>
      <c r="KP209" s="383"/>
      <c r="KQ209" s="384"/>
      <c r="KR209" s="3"/>
      <c r="KS209" s="83"/>
      <c r="KT209" s="389"/>
      <c r="KU209" s="82"/>
    </row>
    <row r="210" spans="1:307" hidden="1" outlineLevel="1">
      <c r="A210" s="604" t="s">
        <v>264</v>
      </c>
      <c r="B210" s="124"/>
      <c r="C210" s="124"/>
      <c r="D210" s="124"/>
      <c r="E210" s="124"/>
      <c r="F210"/>
      <c r="H210" s="395"/>
      <c r="I210" s="613">
        <v>1949</v>
      </c>
      <c r="J210" s="396"/>
      <c r="K210" s="3"/>
      <c r="L210" s="395"/>
      <c r="M210" s="623">
        <v>1764</v>
      </c>
      <c r="N210" s="396"/>
      <c r="O210" s="3"/>
      <c r="P210" s="395"/>
      <c r="Q210" s="613">
        <v>1999</v>
      </c>
      <c r="R210" s="396"/>
      <c r="S210" s="3"/>
      <c r="T210" s="395"/>
      <c r="U210" s="623">
        <v>1992</v>
      </c>
      <c r="V210" s="396"/>
      <c r="W210" s="3"/>
      <c r="X210" s="83"/>
      <c r="Y210" s="629">
        <f t="shared" ref="Y210:Y219" si="161">SUM(U210,Q210,M210,I210)</f>
        <v>7704</v>
      </c>
      <c r="Z210" s="4"/>
      <c r="AA210" s="605"/>
      <c r="AB210" s="414"/>
      <c r="AC210" s="613">
        <v>1793</v>
      </c>
      <c r="AD210" s="396"/>
      <c r="AE210" s="3"/>
      <c r="AF210" s="395"/>
      <c r="AG210" s="623">
        <v>1845</v>
      </c>
      <c r="AH210" s="396"/>
      <c r="AI210" s="3"/>
      <c r="AJ210" s="395"/>
      <c r="AK210" s="613">
        <v>1894</v>
      </c>
      <c r="AL210" s="396"/>
      <c r="AM210" s="3"/>
      <c r="AN210" s="395"/>
      <c r="AO210" s="623">
        <v>1876</v>
      </c>
      <c r="AP210" s="396"/>
      <c r="AQ210" s="3"/>
      <c r="AR210" s="83"/>
      <c r="AS210" s="629">
        <f t="shared" ref="AS210:AS216" si="162">SUM(AO210,AK210,AG210,AC210)</f>
        <v>7408</v>
      </c>
      <c r="AT210" s="82"/>
      <c r="AU210" s="3"/>
      <c r="AV210" s="395"/>
      <c r="AW210" s="613">
        <v>2089</v>
      </c>
      <c r="AX210" s="396"/>
      <c r="AY210" s="3"/>
      <c r="AZ210" s="395"/>
      <c r="BA210" s="623">
        <v>1817</v>
      </c>
      <c r="BB210" s="396"/>
      <c r="BC210" s="3"/>
      <c r="BD210" s="395"/>
      <c r="BE210" s="613">
        <v>2032</v>
      </c>
      <c r="BF210" s="396"/>
      <c r="BG210" s="3"/>
      <c r="BH210" s="395"/>
      <c r="BI210" s="623">
        <v>1893</v>
      </c>
      <c r="BJ210" s="396"/>
      <c r="BK210" s="3"/>
      <c r="BL210" s="83"/>
      <c r="BM210" s="629">
        <f t="shared" ref="BM210:BM219" si="163">SUM(BI210,BE210,BA210,AW210)</f>
        <v>7831</v>
      </c>
      <c r="BN210" s="82"/>
      <c r="BO210" s="3"/>
      <c r="BP210" s="395"/>
      <c r="BQ210" s="397"/>
      <c r="BR210" s="396"/>
      <c r="BS210" s="3"/>
      <c r="BT210" s="395"/>
      <c r="BU210" s="397"/>
      <c r="BV210" s="396"/>
      <c r="BW210" s="3"/>
      <c r="BX210" s="395"/>
      <c r="BY210" s="397"/>
      <c r="BZ210" s="396"/>
      <c r="CA210" s="3"/>
      <c r="CB210" s="395"/>
      <c r="CC210" s="397"/>
      <c r="CD210" s="396"/>
      <c r="CE210" s="3"/>
      <c r="CF210" s="83"/>
      <c r="CG210" s="389"/>
      <c r="CH210" s="82"/>
      <c r="CI210" s="3"/>
      <c r="CJ210" s="395"/>
      <c r="CK210" s="397"/>
      <c r="CL210" s="396"/>
      <c r="CM210" s="3"/>
      <c r="CN210" s="395"/>
      <c r="CO210" s="397"/>
      <c r="CP210" s="396"/>
      <c r="CQ210" s="3"/>
      <c r="CR210" s="395"/>
      <c r="CS210" s="397"/>
      <c r="CT210" s="396"/>
      <c r="CU210" s="3"/>
      <c r="CV210" s="395"/>
      <c r="CW210" s="397"/>
      <c r="CX210" s="396"/>
      <c r="CY210" s="3"/>
      <c r="CZ210" s="83"/>
      <c r="DA210" s="389"/>
      <c r="DB210" s="82"/>
      <c r="DC210" s="3"/>
      <c r="DD210" s="3"/>
      <c r="DE210" s="382"/>
      <c r="DF210" s="383"/>
      <c r="DG210" s="384"/>
      <c r="DH210" s="3"/>
      <c r="DI210" s="382"/>
      <c r="DJ210" s="383"/>
      <c r="DK210" s="384"/>
      <c r="DL210" s="3"/>
      <c r="DM210" s="382"/>
      <c r="DN210" s="383"/>
      <c r="DO210" s="384"/>
      <c r="DP210" s="3"/>
      <c r="DQ210" s="382"/>
      <c r="DR210" s="383"/>
      <c r="DS210" s="384"/>
      <c r="DT210" s="3"/>
      <c r="DU210" s="83"/>
      <c r="DV210" s="389"/>
      <c r="DW210" s="82"/>
      <c r="DX210" s="3"/>
      <c r="DY210" s="382"/>
      <c r="DZ210" s="383"/>
      <c r="EA210" s="384"/>
      <c r="EB210" s="3"/>
      <c r="EC210" s="382"/>
      <c r="ED210" s="383"/>
      <c r="EE210" s="384"/>
      <c r="EF210" s="3"/>
      <c r="EG210" s="382"/>
      <c r="EH210" s="383"/>
      <c r="EI210" s="384"/>
      <c r="EJ210" s="3"/>
      <c r="EK210" s="382"/>
      <c r="EL210" s="383"/>
      <c r="EM210" s="384"/>
      <c r="EN210" s="3"/>
      <c r="EO210" s="83"/>
      <c r="EP210" s="389"/>
      <c r="EQ210" s="82"/>
      <c r="ER210" s="3"/>
      <c r="ES210" s="382"/>
      <c r="ET210" s="383"/>
      <c r="EU210" s="384"/>
      <c r="EV210" s="3"/>
      <c r="EW210" s="382"/>
      <c r="EX210" s="383"/>
      <c r="EY210" s="384"/>
      <c r="EZ210" s="3"/>
      <c r="FA210" s="382"/>
      <c r="FB210" s="383"/>
      <c r="FC210" s="384"/>
      <c r="FD210" s="3"/>
      <c r="FE210" s="382"/>
      <c r="FF210" s="383"/>
      <c r="FG210" s="384"/>
      <c r="FH210" s="3"/>
      <c r="FI210" s="83"/>
      <c r="FJ210" s="389"/>
      <c r="FK210" s="82"/>
      <c r="FL210" s="3"/>
      <c r="FM210" s="382"/>
      <c r="FN210" s="383"/>
      <c r="FO210" s="384"/>
      <c r="FP210" s="3"/>
      <c r="FQ210" s="382"/>
      <c r="FR210" s="383"/>
      <c r="FS210" s="384"/>
      <c r="FT210" s="3"/>
      <c r="FU210" s="382"/>
      <c r="FV210" s="383"/>
      <c r="FW210" s="384"/>
      <c r="FX210" s="3"/>
      <c r="FY210" s="382"/>
      <c r="FZ210" s="383"/>
      <c r="GA210" s="384"/>
      <c r="GB210" s="3"/>
      <c r="GC210" s="83"/>
      <c r="GD210" s="389"/>
      <c r="GE210" s="82"/>
      <c r="GF210" s="3"/>
      <c r="GG210" s="382"/>
      <c r="GH210" s="383"/>
      <c r="GI210" s="384"/>
      <c r="GJ210" s="3"/>
      <c r="GK210" s="382"/>
      <c r="GL210" s="383"/>
      <c r="GM210" s="384"/>
      <c r="GN210" s="3"/>
      <c r="GO210" s="382"/>
      <c r="GP210" s="383"/>
      <c r="GQ210" s="384"/>
      <c r="GR210" s="3"/>
      <c r="GS210" s="382"/>
      <c r="GT210" s="383"/>
      <c r="GU210" s="384"/>
      <c r="GV210" s="3"/>
      <c r="GW210" s="83"/>
      <c r="GX210" s="389"/>
      <c r="GY210" s="82"/>
      <c r="GZ210" s="3"/>
      <c r="HA210" s="382"/>
      <c r="HB210" s="383"/>
      <c r="HC210" s="384"/>
      <c r="HD210" s="3"/>
      <c r="HE210" s="382"/>
      <c r="HF210" s="383"/>
      <c r="HG210" s="384"/>
      <c r="HH210" s="3"/>
      <c r="HI210" s="382"/>
      <c r="HJ210" s="383"/>
      <c r="HK210" s="384"/>
      <c r="HL210" s="3"/>
      <c r="HM210" s="382"/>
      <c r="HN210" s="383"/>
      <c r="HO210" s="384"/>
      <c r="HP210" s="3"/>
      <c r="HQ210" s="83"/>
      <c r="HR210" s="389"/>
      <c r="HS210" s="82"/>
      <c r="HT210" s="3"/>
      <c r="HU210" s="382"/>
      <c r="HV210" s="383"/>
      <c r="HW210" s="384"/>
      <c r="HX210" s="3"/>
      <c r="HY210" s="382"/>
      <c r="HZ210" s="383"/>
      <c r="IA210" s="384"/>
      <c r="IB210" s="3"/>
      <c r="IC210" s="382"/>
      <c r="ID210" s="383"/>
      <c r="IE210" s="384"/>
      <c r="IF210" s="3"/>
      <c r="IG210" s="382"/>
      <c r="IH210" s="383"/>
      <c r="II210" s="384"/>
      <c r="IJ210" s="3"/>
      <c r="IK210" s="83"/>
      <c r="IL210" s="389"/>
      <c r="IM210" s="82"/>
      <c r="IN210" s="3"/>
      <c r="IO210" s="382"/>
      <c r="IP210" s="383"/>
      <c r="IQ210" s="384"/>
      <c r="IR210" s="3"/>
      <c r="IS210" s="382"/>
      <c r="IT210" s="383"/>
      <c r="IU210" s="384"/>
      <c r="IV210" s="3"/>
      <c r="IW210" s="382"/>
      <c r="IX210" s="383"/>
      <c r="IY210" s="384"/>
      <c r="IZ210" s="3"/>
      <c r="JA210" s="382"/>
      <c r="JB210" s="383"/>
      <c r="JC210" s="384"/>
      <c r="JD210" s="3"/>
      <c r="JE210" s="83"/>
      <c r="JF210" s="389"/>
      <c r="JG210" s="82"/>
      <c r="JH210" s="3"/>
      <c r="JI210" s="382"/>
      <c r="JJ210" s="383"/>
      <c r="JK210" s="384"/>
      <c r="JL210" s="3"/>
      <c r="JM210" s="382"/>
      <c r="JN210" s="383"/>
      <c r="JO210" s="384"/>
      <c r="JP210" s="3"/>
      <c r="JQ210" s="382"/>
      <c r="JR210" s="383"/>
      <c r="JS210" s="384"/>
      <c r="JT210" s="3"/>
      <c r="JU210" s="382"/>
      <c r="JV210" s="383"/>
      <c r="JW210" s="384"/>
      <c r="JX210" s="3"/>
      <c r="JY210" s="83"/>
      <c r="JZ210" s="389"/>
      <c r="KA210" s="82"/>
      <c r="KB210" s="3"/>
      <c r="KC210" s="382"/>
      <c r="KD210" s="383"/>
      <c r="KE210" s="384"/>
      <c r="KF210" s="3"/>
      <c r="KG210" s="382"/>
      <c r="KH210" s="383"/>
      <c r="KI210" s="384"/>
      <c r="KJ210" s="3"/>
      <c r="KK210" s="382"/>
      <c r="KL210" s="383"/>
      <c r="KM210" s="384"/>
      <c r="KN210" s="3"/>
      <c r="KO210" s="382"/>
      <c r="KP210" s="383"/>
      <c r="KQ210" s="384"/>
      <c r="KR210" s="3"/>
      <c r="KS210" s="83"/>
      <c r="KT210" s="389"/>
      <c r="KU210" s="82"/>
    </row>
    <row r="211" spans="1:307" hidden="1" outlineLevel="1">
      <c r="A211" s="604" t="s">
        <v>265</v>
      </c>
      <c r="B211" s="124"/>
      <c r="C211" s="124"/>
      <c r="D211" s="124"/>
      <c r="E211" s="124"/>
      <c r="F211"/>
      <c r="H211" s="395"/>
      <c r="I211" s="613">
        <v>949</v>
      </c>
      <c r="J211" s="396"/>
      <c r="K211" s="3"/>
      <c r="L211" s="395"/>
      <c r="M211" s="623">
        <v>990</v>
      </c>
      <c r="N211" s="396"/>
      <c r="O211" s="3"/>
      <c r="P211" s="395"/>
      <c r="Q211" s="613">
        <v>973</v>
      </c>
      <c r="R211" s="396"/>
      <c r="S211" s="3"/>
      <c r="T211" s="395"/>
      <c r="U211" s="623">
        <v>1088</v>
      </c>
      <c r="V211" s="396"/>
      <c r="W211" s="3"/>
      <c r="X211" s="83"/>
      <c r="Y211" s="629">
        <f t="shared" si="161"/>
        <v>4000</v>
      </c>
      <c r="Z211" s="4"/>
      <c r="AA211" s="605"/>
      <c r="AB211" s="414"/>
      <c r="AC211" s="613">
        <v>1115</v>
      </c>
      <c r="AD211" s="396"/>
      <c r="AE211" s="3"/>
      <c r="AF211" s="395"/>
      <c r="AG211" s="623">
        <v>1019</v>
      </c>
      <c r="AH211" s="396"/>
      <c r="AI211" s="3"/>
      <c r="AJ211" s="395"/>
      <c r="AK211" s="613">
        <v>1069</v>
      </c>
      <c r="AL211" s="396"/>
      <c r="AM211" s="3"/>
      <c r="AN211" s="395"/>
      <c r="AO211" s="623">
        <v>1149</v>
      </c>
      <c r="AP211" s="396"/>
      <c r="AQ211" s="3"/>
      <c r="AR211" s="83"/>
      <c r="AS211" s="629">
        <f t="shared" si="162"/>
        <v>4352</v>
      </c>
      <c r="AT211" s="82"/>
      <c r="AU211" s="3"/>
      <c r="AV211" s="395"/>
      <c r="AW211" s="613">
        <v>1081</v>
      </c>
      <c r="AX211" s="396"/>
      <c r="AY211" s="3"/>
      <c r="AZ211" s="395"/>
      <c r="BA211" s="623">
        <v>1062</v>
      </c>
      <c r="BB211" s="396"/>
      <c r="BC211" s="3"/>
      <c r="BD211" s="395"/>
      <c r="BE211" s="613">
        <v>1022</v>
      </c>
      <c r="BF211" s="396"/>
      <c r="BG211" s="3"/>
      <c r="BH211" s="395"/>
      <c r="BI211" s="623">
        <v>1113</v>
      </c>
      <c r="BJ211" s="396"/>
      <c r="BK211" s="3"/>
      <c r="BL211" s="83"/>
      <c r="BM211" s="629">
        <f t="shared" si="163"/>
        <v>4278</v>
      </c>
      <c r="BN211" s="82"/>
      <c r="BO211" s="3"/>
      <c r="BP211" s="395"/>
      <c r="BQ211" s="397"/>
      <c r="BR211" s="396"/>
      <c r="BS211" s="3"/>
      <c r="BT211" s="395"/>
      <c r="BU211" s="397"/>
      <c r="BV211" s="396"/>
      <c r="BW211" s="3"/>
      <c r="BX211" s="395"/>
      <c r="BY211" s="397"/>
      <c r="BZ211" s="396"/>
      <c r="CA211" s="3"/>
      <c r="CB211" s="395"/>
      <c r="CC211" s="397"/>
      <c r="CD211" s="396"/>
      <c r="CE211" s="3"/>
      <c r="CF211" s="83"/>
      <c r="CG211" s="389"/>
      <c r="CH211" s="82"/>
      <c r="CI211" s="3"/>
      <c r="CJ211" s="395"/>
      <c r="CK211" s="397"/>
      <c r="CL211" s="396"/>
      <c r="CM211" s="3"/>
      <c r="CN211" s="395"/>
      <c r="CO211" s="397"/>
      <c r="CP211" s="396"/>
      <c r="CQ211" s="3"/>
      <c r="CR211" s="395"/>
      <c r="CS211" s="397"/>
      <c r="CT211" s="396"/>
      <c r="CU211" s="3"/>
      <c r="CV211" s="395"/>
      <c r="CW211" s="397"/>
      <c r="CX211" s="396"/>
      <c r="CY211" s="3"/>
      <c r="CZ211" s="83"/>
      <c r="DA211" s="389"/>
      <c r="DB211" s="82"/>
      <c r="DC211" s="3"/>
      <c r="DD211" s="3"/>
      <c r="DE211" s="382"/>
      <c r="DF211" s="383"/>
      <c r="DG211" s="384"/>
      <c r="DH211" s="3"/>
      <c r="DI211" s="382"/>
      <c r="DJ211" s="383"/>
      <c r="DK211" s="384"/>
      <c r="DL211" s="3"/>
      <c r="DM211" s="382"/>
      <c r="DN211" s="383"/>
      <c r="DO211" s="384"/>
      <c r="DP211" s="3"/>
      <c r="DQ211" s="382"/>
      <c r="DR211" s="383"/>
      <c r="DS211" s="384"/>
      <c r="DT211" s="3"/>
      <c r="DU211" s="83"/>
      <c r="DV211" s="389"/>
      <c r="DW211" s="82"/>
      <c r="DX211" s="3"/>
      <c r="DY211" s="382"/>
      <c r="DZ211" s="383"/>
      <c r="EA211" s="384"/>
      <c r="EB211" s="3"/>
      <c r="EC211" s="382"/>
      <c r="ED211" s="383"/>
      <c r="EE211" s="384"/>
      <c r="EF211" s="3"/>
      <c r="EG211" s="382"/>
      <c r="EH211" s="383"/>
      <c r="EI211" s="384"/>
      <c r="EJ211" s="3"/>
      <c r="EK211" s="382"/>
      <c r="EL211" s="383"/>
      <c r="EM211" s="384"/>
      <c r="EN211" s="3"/>
      <c r="EO211" s="83"/>
      <c r="EP211" s="389"/>
      <c r="EQ211" s="82"/>
      <c r="ER211" s="3"/>
      <c r="ES211" s="382"/>
      <c r="ET211" s="383"/>
      <c r="EU211" s="384"/>
      <c r="EV211" s="3"/>
      <c r="EW211" s="382"/>
      <c r="EX211" s="383"/>
      <c r="EY211" s="384"/>
      <c r="EZ211" s="3"/>
      <c r="FA211" s="382"/>
      <c r="FB211" s="383"/>
      <c r="FC211" s="384"/>
      <c r="FD211" s="3"/>
      <c r="FE211" s="382"/>
      <c r="FF211" s="383"/>
      <c r="FG211" s="384"/>
      <c r="FH211" s="3"/>
      <c r="FI211" s="83"/>
      <c r="FJ211" s="389"/>
      <c r="FK211" s="82"/>
      <c r="FL211" s="3"/>
      <c r="FM211" s="382"/>
      <c r="FN211" s="383"/>
      <c r="FO211" s="384"/>
      <c r="FP211" s="3"/>
      <c r="FQ211" s="382"/>
      <c r="FR211" s="383"/>
      <c r="FS211" s="384"/>
      <c r="FT211" s="3"/>
      <c r="FU211" s="382"/>
      <c r="FV211" s="383"/>
      <c r="FW211" s="384"/>
      <c r="FX211" s="3"/>
      <c r="FY211" s="382"/>
      <c r="FZ211" s="383"/>
      <c r="GA211" s="384"/>
      <c r="GB211" s="3"/>
      <c r="GC211" s="83"/>
      <c r="GD211" s="389"/>
      <c r="GE211" s="82"/>
      <c r="GF211" s="3"/>
      <c r="GG211" s="382"/>
      <c r="GH211" s="383"/>
      <c r="GI211" s="384"/>
      <c r="GJ211" s="3"/>
      <c r="GK211" s="382"/>
      <c r="GL211" s="383"/>
      <c r="GM211" s="384"/>
      <c r="GN211" s="3"/>
      <c r="GO211" s="382"/>
      <c r="GP211" s="383"/>
      <c r="GQ211" s="384"/>
      <c r="GR211" s="3"/>
      <c r="GS211" s="382"/>
      <c r="GT211" s="383"/>
      <c r="GU211" s="384"/>
      <c r="GV211" s="3"/>
      <c r="GW211" s="83"/>
      <c r="GX211" s="389"/>
      <c r="GY211" s="82"/>
      <c r="GZ211" s="3"/>
      <c r="HA211" s="382"/>
      <c r="HB211" s="383"/>
      <c r="HC211" s="384"/>
      <c r="HD211" s="3"/>
      <c r="HE211" s="382"/>
      <c r="HF211" s="383"/>
      <c r="HG211" s="384"/>
      <c r="HH211" s="3"/>
      <c r="HI211" s="382"/>
      <c r="HJ211" s="383"/>
      <c r="HK211" s="384"/>
      <c r="HL211" s="3"/>
      <c r="HM211" s="382"/>
      <c r="HN211" s="383"/>
      <c r="HO211" s="384"/>
      <c r="HP211" s="3"/>
      <c r="HQ211" s="83"/>
      <c r="HR211" s="389"/>
      <c r="HS211" s="82"/>
      <c r="HT211" s="3"/>
      <c r="HU211" s="382"/>
      <c r="HV211" s="383"/>
      <c r="HW211" s="384"/>
      <c r="HX211" s="3"/>
      <c r="HY211" s="382"/>
      <c r="HZ211" s="383"/>
      <c r="IA211" s="384"/>
      <c r="IB211" s="3"/>
      <c r="IC211" s="382"/>
      <c r="ID211" s="383"/>
      <c r="IE211" s="384"/>
      <c r="IF211" s="3"/>
      <c r="IG211" s="382"/>
      <c r="IH211" s="383"/>
      <c r="II211" s="384"/>
      <c r="IJ211" s="3"/>
      <c r="IK211" s="83"/>
      <c r="IL211" s="389"/>
      <c r="IM211" s="82"/>
      <c r="IN211" s="3"/>
      <c r="IO211" s="382"/>
      <c r="IP211" s="383"/>
      <c r="IQ211" s="384"/>
      <c r="IR211" s="3"/>
      <c r="IS211" s="382"/>
      <c r="IT211" s="383"/>
      <c r="IU211" s="384"/>
      <c r="IV211" s="3"/>
      <c r="IW211" s="382"/>
      <c r="IX211" s="383"/>
      <c r="IY211" s="384"/>
      <c r="IZ211" s="3"/>
      <c r="JA211" s="382"/>
      <c r="JB211" s="383"/>
      <c r="JC211" s="384"/>
      <c r="JD211" s="3"/>
      <c r="JE211" s="83"/>
      <c r="JF211" s="389"/>
      <c r="JG211" s="82"/>
      <c r="JH211" s="3"/>
      <c r="JI211" s="382"/>
      <c r="JJ211" s="383"/>
      <c r="JK211" s="384"/>
      <c r="JL211" s="3"/>
      <c r="JM211" s="382"/>
      <c r="JN211" s="383"/>
      <c r="JO211" s="384"/>
      <c r="JP211" s="3"/>
      <c r="JQ211" s="382"/>
      <c r="JR211" s="383"/>
      <c r="JS211" s="384"/>
      <c r="JT211" s="3"/>
      <c r="JU211" s="382"/>
      <c r="JV211" s="383"/>
      <c r="JW211" s="384"/>
      <c r="JX211" s="3"/>
      <c r="JY211" s="83"/>
      <c r="JZ211" s="389"/>
      <c r="KA211" s="82"/>
      <c r="KB211" s="3"/>
      <c r="KC211" s="382"/>
      <c r="KD211" s="383"/>
      <c r="KE211" s="384"/>
      <c r="KF211" s="3"/>
      <c r="KG211" s="382"/>
      <c r="KH211" s="383"/>
      <c r="KI211" s="384"/>
      <c r="KJ211" s="3"/>
      <c r="KK211" s="382"/>
      <c r="KL211" s="383"/>
      <c r="KM211" s="384"/>
      <c r="KN211" s="3"/>
      <c r="KO211" s="382"/>
      <c r="KP211" s="383"/>
      <c r="KQ211" s="384"/>
      <c r="KR211" s="3"/>
      <c r="KS211" s="83"/>
      <c r="KT211" s="389"/>
      <c r="KU211" s="82"/>
    </row>
    <row r="212" spans="1:307" hidden="1" outlineLevel="1">
      <c r="A212" s="604" t="s">
        <v>266</v>
      </c>
      <c r="B212" s="124"/>
      <c r="C212" s="124"/>
      <c r="D212" s="124"/>
      <c r="E212" s="124"/>
      <c r="F212"/>
      <c r="H212" s="395"/>
      <c r="I212" s="613">
        <v>871</v>
      </c>
      <c r="J212" s="396"/>
      <c r="K212" s="3"/>
      <c r="L212" s="395"/>
      <c r="M212" s="623">
        <v>776</v>
      </c>
      <c r="N212" s="396"/>
      <c r="O212" s="3"/>
      <c r="P212" s="395"/>
      <c r="Q212" s="613">
        <v>914</v>
      </c>
      <c r="R212" s="396"/>
      <c r="S212" s="3"/>
      <c r="T212" s="395"/>
      <c r="U212" s="623">
        <v>994</v>
      </c>
      <c r="V212" s="396"/>
      <c r="W212" s="3"/>
      <c r="X212" s="83"/>
      <c r="Y212" s="629">
        <f t="shared" si="161"/>
        <v>3555</v>
      </c>
      <c r="Z212" s="4"/>
      <c r="AA212" s="605"/>
      <c r="AB212" s="414"/>
      <c r="AC212" s="613">
        <f>850-AC221</f>
        <v>439</v>
      </c>
      <c r="AD212" s="396"/>
      <c r="AE212" s="3"/>
      <c r="AF212" s="395"/>
      <c r="AG212" s="623">
        <v>569</v>
      </c>
      <c r="AH212" s="396"/>
      <c r="AI212" s="3"/>
      <c r="AJ212" s="395"/>
      <c r="AK212" s="613">
        <v>468</v>
      </c>
      <c r="AL212" s="396"/>
      <c r="AM212" s="3"/>
      <c r="AN212" s="395"/>
      <c r="AO212" s="623">
        <v>444</v>
      </c>
      <c r="AP212" s="396"/>
      <c r="AQ212" s="3"/>
      <c r="AR212" s="83"/>
      <c r="AS212" s="629">
        <f t="shared" si="162"/>
        <v>1920</v>
      </c>
      <c r="AT212" s="82"/>
      <c r="AU212" s="3"/>
      <c r="AV212" s="395"/>
      <c r="AW212" s="613">
        <v>271</v>
      </c>
      <c r="AX212" s="396"/>
      <c r="AY212" s="3"/>
      <c r="AZ212" s="395"/>
      <c r="BA212" s="623">
        <v>241</v>
      </c>
      <c r="BB212" s="396"/>
      <c r="BC212" s="3"/>
      <c r="BD212" s="395"/>
      <c r="BE212" s="613">
        <v>207</v>
      </c>
      <c r="BF212" s="396"/>
      <c r="BG212" s="3"/>
      <c r="BH212" s="395"/>
      <c r="BI212" s="623">
        <v>227</v>
      </c>
      <c r="BJ212" s="396"/>
      <c r="BK212" s="3"/>
      <c r="BL212" s="83"/>
      <c r="BM212" s="629">
        <f t="shared" si="163"/>
        <v>946</v>
      </c>
      <c r="BN212" s="82"/>
      <c r="BO212" s="3"/>
      <c r="BP212" s="395"/>
      <c r="BQ212" s="397"/>
      <c r="BR212" s="396"/>
      <c r="BS212" s="3"/>
      <c r="BT212" s="395"/>
      <c r="BU212" s="397"/>
      <c r="BV212" s="396"/>
      <c r="BW212" s="3"/>
      <c r="BX212" s="395"/>
      <c r="BY212" s="397"/>
      <c r="BZ212" s="396"/>
      <c r="CA212" s="3"/>
      <c r="CB212" s="395"/>
      <c r="CC212" s="397"/>
      <c r="CD212" s="396"/>
      <c r="CE212" s="3"/>
      <c r="CF212" s="83"/>
      <c r="CG212" s="389"/>
      <c r="CH212" s="82"/>
      <c r="CI212" s="3"/>
      <c r="CJ212" s="395"/>
      <c r="CK212" s="397"/>
      <c r="CL212" s="396"/>
      <c r="CM212" s="3"/>
      <c r="CN212" s="395"/>
      <c r="CO212" s="397"/>
      <c r="CP212" s="396"/>
      <c r="CQ212" s="3"/>
      <c r="CR212" s="395"/>
      <c r="CS212" s="397"/>
      <c r="CT212" s="396"/>
      <c r="CU212" s="3"/>
      <c r="CV212" s="395"/>
      <c r="CW212" s="397"/>
      <c r="CX212" s="396"/>
      <c r="CY212" s="3"/>
      <c r="CZ212" s="83"/>
      <c r="DA212" s="389"/>
      <c r="DB212" s="82"/>
      <c r="DC212" s="3"/>
      <c r="DD212" s="3"/>
      <c r="DE212" s="382"/>
      <c r="DF212" s="383"/>
      <c r="DG212" s="384"/>
      <c r="DH212" s="3"/>
      <c r="DI212" s="382"/>
      <c r="DJ212" s="383"/>
      <c r="DK212" s="384"/>
      <c r="DL212" s="3"/>
      <c r="DM212" s="382"/>
      <c r="DN212" s="383"/>
      <c r="DO212" s="384"/>
      <c r="DP212" s="3"/>
      <c r="DQ212" s="382"/>
      <c r="DR212" s="383"/>
      <c r="DS212" s="384"/>
      <c r="DT212" s="3"/>
      <c r="DU212" s="83"/>
      <c r="DV212" s="389"/>
      <c r="DW212" s="82"/>
      <c r="DX212" s="3"/>
      <c r="DY212" s="382"/>
      <c r="DZ212" s="383"/>
      <c r="EA212" s="384"/>
      <c r="EB212" s="3"/>
      <c r="EC212" s="382"/>
      <c r="ED212" s="383"/>
      <c r="EE212" s="384"/>
      <c r="EF212" s="3"/>
      <c r="EG212" s="382"/>
      <c r="EH212" s="383"/>
      <c r="EI212" s="384"/>
      <c r="EJ212" s="3"/>
      <c r="EK212" s="382"/>
      <c r="EL212" s="383"/>
      <c r="EM212" s="384"/>
      <c r="EN212" s="3"/>
      <c r="EO212" s="83"/>
      <c r="EP212" s="389"/>
      <c r="EQ212" s="82"/>
      <c r="ER212" s="3"/>
      <c r="ES212" s="382"/>
      <c r="ET212" s="383"/>
      <c r="EU212" s="384"/>
      <c r="EV212" s="3"/>
      <c r="EW212" s="382"/>
      <c r="EX212" s="383"/>
      <c r="EY212" s="384"/>
      <c r="EZ212" s="3"/>
      <c r="FA212" s="382"/>
      <c r="FB212" s="383"/>
      <c r="FC212" s="384"/>
      <c r="FD212" s="3"/>
      <c r="FE212" s="382"/>
      <c r="FF212" s="383"/>
      <c r="FG212" s="384"/>
      <c r="FH212" s="3"/>
      <c r="FI212" s="83"/>
      <c r="FJ212" s="389"/>
      <c r="FK212" s="82"/>
      <c r="FL212" s="3"/>
      <c r="FM212" s="382"/>
      <c r="FN212" s="383"/>
      <c r="FO212" s="384"/>
      <c r="FP212" s="3"/>
      <c r="FQ212" s="382"/>
      <c r="FR212" s="383"/>
      <c r="FS212" s="384"/>
      <c r="FT212" s="3"/>
      <c r="FU212" s="382"/>
      <c r="FV212" s="383"/>
      <c r="FW212" s="384"/>
      <c r="FX212" s="3"/>
      <c r="FY212" s="382"/>
      <c r="FZ212" s="383"/>
      <c r="GA212" s="384"/>
      <c r="GB212" s="3"/>
      <c r="GC212" s="83"/>
      <c r="GD212" s="389"/>
      <c r="GE212" s="82"/>
      <c r="GF212" s="3"/>
      <c r="GG212" s="382"/>
      <c r="GH212" s="383"/>
      <c r="GI212" s="384"/>
      <c r="GJ212" s="3"/>
      <c r="GK212" s="382"/>
      <c r="GL212" s="383"/>
      <c r="GM212" s="384"/>
      <c r="GN212" s="3"/>
      <c r="GO212" s="382"/>
      <c r="GP212" s="383"/>
      <c r="GQ212" s="384"/>
      <c r="GR212" s="3"/>
      <c r="GS212" s="382"/>
      <c r="GT212" s="383"/>
      <c r="GU212" s="384"/>
      <c r="GV212" s="3"/>
      <c r="GW212" s="83"/>
      <c r="GX212" s="389"/>
      <c r="GY212" s="82"/>
      <c r="GZ212" s="3"/>
      <c r="HA212" s="382"/>
      <c r="HB212" s="383"/>
      <c r="HC212" s="384"/>
      <c r="HD212" s="3"/>
      <c r="HE212" s="382"/>
      <c r="HF212" s="383"/>
      <c r="HG212" s="384"/>
      <c r="HH212" s="3"/>
      <c r="HI212" s="382"/>
      <c r="HJ212" s="383"/>
      <c r="HK212" s="384"/>
      <c r="HL212" s="3"/>
      <c r="HM212" s="382"/>
      <c r="HN212" s="383"/>
      <c r="HO212" s="384"/>
      <c r="HP212" s="3"/>
      <c r="HQ212" s="83"/>
      <c r="HR212" s="389"/>
      <c r="HS212" s="82"/>
      <c r="HT212" s="3"/>
      <c r="HU212" s="382"/>
      <c r="HV212" s="383"/>
      <c r="HW212" s="384"/>
      <c r="HX212" s="3"/>
      <c r="HY212" s="382"/>
      <c r="HZ212" s="383"/>
      <c r="IA212" s="384"/>
      <c r="IB212" s="3"/>
      <c r="IC212" s="382"/>
      <c r="ID212" s="383"/>
      <c r="IE212" s="384"/>
      <c r="IF212" s="3"/>
      <c r="IG212" s="382"/>
      <c r="IH212" s="383"/>
      <c r="II212" s="384"/>
      <c r="IJ212" s="3"/>
      <c r="IK212" s="83"/>
      <c r="IL212" s="389"/>
      <c r="IM212" s="82"/>
      <c r="IN212" s="3"/>
      <c r="IO212" s="382"/>
      <c r="IP212" s="383"/>
      <c r="IQ212" s="384"/>
      <c r="IR212" s="3"/>
      <c r="IS212" s="382"/>
      <c r="IT212" s="383"/>
      <c r="IU212" s="384"/>
      <c r="IV212" s="3"/>
      <c r="IW212" s="382"/>
      <c r="IX212" s="383"/>
      <c r="IY212" s="384"/>
      <c r="IZ212" s="3"/>
      <c r="JA212" s="382"/>
      <c r="JB212" s="383"/>
      <c r="JC212" s="384"/>
      <c r="JD212" s="3"/>
      <c r="JE212" s="83"/>
      <c r="JF212" s="389"/>
      <c r="JG212" s="82"/>
      <c r="JH212" s="3"/>
      <c r="JI212" s="382"/>
      <c r="JJ212" s="383"/>
      <c r="JK212" s="384"/>
      <c r="JL212" s="3"/>
      <c r="JM212" s="382"/>
      <c r="JN212" s="383"/>
      <c r="JO212" s="384"/>
      <c r="JP212" s="3"/>
      <c r="JQ212" s="382"/>
      <c r="JR212" s="383"/>
      <c r="JS212" s="384"/>
      <c r="JT212" s="3"/>
      <c r="JU212" s="382"/>
      <c r="JV212" s="383"/>
      <c r="JW212" s="384"/>
      <c r="JX212" s="3"/>
      <c r="JY212" s="83"/>
      <c r="JZ212" s="389"/>
      <c r="KA212" s="82"/>
      <c r="KB212" s="3"/>
      <c r="KC212" s="382"/>
      <c r="KD212" s="383"/>
      <c r="KE212" s="384"/>
      <c r="KF212" s="3"/>
      <c r="KG212" s="382"/>
      <c r="KH212" s="383"/>
      <c r="KI212" s="384"/>
      <c r="KJ212" s="3"/>
      <c r="KK212" s="382"/>
      <c r="KL212" s="383"/>
      <c r="KM212" s="384"/>
      <c r="KN212" s="3"/>
      <c r="KO212" s="382"/>
      <c r="KP212" s="383"/>
      <c r="KQ212" s="384"/>
      <c r="KR212" s="3"/>
      <c r="KS212" s="83"/>
      <c r="KT212" s="389"/>
      <c r="KU212" s="82"/>
    </row>
    <row r="213" spans="1:307" hidden="1" outlineLevel="1">
      <c r="A213" s="604" t="s">
        <v>267</v>
      </c>
      <c r="B213" s="124"/>
      <c r="C213" s="124"/>
      <c r="D213" s="124"/>
      <c r="E213" s="124"/>
      <c r="F213"/>
      <c r="H213" s="395"/>
      <c r="I213" s="614">
        <v>693</v>
      </c>
      <c r="J213" s="396"/>
      <c r="K213" s="3"/>
      <c r="L213" s="395"/>
      <c r="M213" s="617">
        <v>846</v>
      </c>
      <c r="N213" s="396"/>
      <c r="O213" s="3"/>
      <c r="P213" s="395"/>
      <c r="Q213" s="614">
        <v>801</v>
      </c>
      <c r="R213" s="396"/>
      <c r="S213" s="3"/>
      <c r="T213" s="395"/>
      <c r="U213" s="617">
        <v>880</v>
      </c>
      <c r="V213" s="396"/>
      <c r="W213" s="3"/>
      <c r="X213" s="83"/>
      <c r="Y213" s="630">
        <f t="shared" si="161"/>
        <v>3220</v>
      </c>
      <c r="Z213" s="4"/>
      <c r="AA213" s="605"/>
      <c r="AB213" s="414"/>
      <c r="AC213" s="614">
        <v>859</v>
      </c>
      <c r="AD213" s="396"/>
      <c r="AE213" s="3"/>
      <c r="AF213" s="395"/>
      <c r="AG213" s="617">
        <v>822</v>
      </c>
      <c r="AH213" s="396"/>
      <c r="AI213" s="3"/>
      <c r="AJ213" s="395"/>
      <c r="AK213" s="614">
        <v>811</v>
      </c>
      <c r="AL213" s="396"/>
      <c r="AM213" s="3"/>
      <c r="AN213" s="395"/>
      <c r="AO213" s="617">
        <v>873</v>
      </c>
      <c r="AP213" s="396"/>
      <c r="AQ213" s="3"/>
      <c r="AR213" s="83"/>
      <c r="AS213" s="630">
        <f t="shared" si="162"/>
        <v>3365</v>
      </c>
      <c r="AT213" s="82"/>
      <c r="AU213" s="3"/>
      <c r="AV213" s="395"/>
      <c r="AW213" s="614">
        <v>834</v>
      </c>
      <c r="AX213" s="396"/>
      <c r="AY213" s="3"/>
      <c r="AZ213" s="395"/>
      <c r="BA213" s="617">
        <v>790</v>
      </c>
      <c r="BB213" s="396"/>
      <c r="BC213" s="3"/>
      <c r="BD213" s="395"/>
      <c r="BE213" s="614">
        <v>767</v>
      </c>
      <c r="BF213" s="396"/>
      <c r="BG213" s="3"/>
      <c r="BH213" s="395"/>
      <c r="BI213" s="617">
        <v>837</v>
      </c>
      <c r="BJ213" s="396"/>
      <c r="BK213" s="3"/>
      <c r="BL213" s="83"/>
      <c r="BM213" s="630">
        <f t="shared" si="163"/>
        <v>3228</v>
      </c>
      <c r="BN213" s="82"/>
      <c r="BO213" s="3"/>
      <c r="BP213" s="395"/>
      <c r="BQ213" s="397"/>
      <c r="BR213" s="396"/>
      <c r="BS213" s="3"/>
      <c r="BT213" s="395"/>
      <c r="BU213" s="397"/>
      <c r="BV213" s="396"/>
      <c r="BW213" s="3"/>
      <c r="BX213" s="395"/>
      <c r="BY213" s="397"/>
      <c r="BZ213" s="396"/>
      <c r="CA213" s="3"/>
      <c r="CB213" s="395"/>
      <c r="CC213" s="397"/>
      <c r="CD213" s="396"/>
      <c r="CE213" s="3"/>
      <c r="CF213" s="83"/>
      <c r="CG213" s="389"/>
      <c r="CH213" s="82"/>
      <c r="CI213" s="3"/>
      <c r="CJ213" s="395"/>
      <c r="CK213" s="397"/>
      <c r="CL213" s="396"/>
      <c r="CM213" s="3"/>
      <c r="CN213" s="395"/>
      <c r="CO213" s="397"/>
      <c r="CP213" s="396"/>
      <c r="CQ213" s="3"/>
      <c r="CR213" s="395"/>
      <c r="CS213" s="397"/>
      <c r="CT213" s="396"/>
      <c r="CU213" s="3"/>
      <c r="CV213" s="395"/>
      <c r="CW213" s="397"/>
      <c r="CX213" s="396"/>
      <c r="CY213" s="3"/>
      <c r="CZ213" s="83"/>
      <c r="DA213" s="389"/>
      <c r="DB213" s="82"/>
      <c r="DC213" s="3"/>
      <c r="DD213" s="3"/>
      <c r="DE213" s="382"/>
      <c r="DF213" s="383"/>
      <c r="DG213" s="384"/>
      <c r="DH213" s="3"/>
      <c r="DI213" s="382"/>
      <c r="DJ213" s="383"/>
      <c r="DK213" s="384"/>
      <c r="DL213" s="3"/>
      <c r="DM213" s="382"/>
      <c r="DN213" s="383"/>
      <c r="DO213" s="384"/>
      <c r="DP213" s="3"/>
      <c r="DQ213" s="382"/>
      <c r="DR213" s="383"/>
      <c r="DS213" s="384"/>
      <c r="DT213" s="3"/>
      <c r="DU213" s="83"/>
      <c r="DV213" s="389"/>
      <c r="DW213" s="82"/>
      <c r="DX213" s="3"/>
      <c r="DY213" s="382"/>
      <c r="DZ213" s="383"/>
      <c r="EA213" s="384"/>
      <c r="EB213" s="3"/>
      <c r="EC213" s="382"/>
      <c r="ED213" s="383"/>
      <c r="EE213" s="384"/>
      <c r="EF213" s="3"/>
      <c r="EG213" s="382"/>
      <c r="EH213" s="383"/>
      <c r="EI213" s="384"/>
      <c r="EJ213" s="3"/>
      <c r="EK213" s="382"/>
      <c r="EL213" s="383"/>
      <c r="EM213" s="384"/>
      <c r="EN213" s="3"/>
      <c r="EO213" s="83"/>
      <c r="EP213" s="389"/>
      <c r="EQ213" s="82"/>
      <c r="ER213" s="3"/>
      <c r="ES213" s="382"/>
      <c r="ET213" s="383"/>
      <c r="EU213" s="384"/>
      <c r="EV213" s="3"/>
      <c r="EW213" s="382"/>
      <c r="EX213" s="383"/>
      <c r="EY213" s="384"/>
      <c r="EZ213" s="3"/>
      <c r="FA213" s="382"/>
      <c r="FB213" s="383"/>
      <c r="FC213" s="384"/>
      <c r="FD213" s="3"/>
      <c r="FE213" s="382"/>
      <c r="FF213" s="383"/>
      <c r="FG213" s="384"/>
      <c r="FH213" s="3"/>
      <c r="FI213" s="83"/>
      <c r="FJ213" s="389"/>
      <c r="FK213" s="82"/>
      <c r="FL213" s="3"/>
      <c r="FM213" s="382"/>
      <c r="FN213" s="383"/>
      <c r="FO213" s="384"/>
      <c r="FP213" s="3"/>
      <c r="FQ213" s="382"/>
      <c r="FR213" s="383"/>
      <c r="FS213" s="384"/>
      <c r="FT213" s="3"/>
      <c r="FU213" s="382"/>
      <c r="FV213" s="383"/>
      <c r="FW213" s="384"/>
      <c r="FX213" s="3"/>
      <c r="FY213" s="382"/>
      <c r="FZ213" s="383"/>
      <c r="GA213" s="384"/>
      <c r="GB213" s="3"/>
      <c r="GC213" s="83"/>
      <c r="GD213" s="389"/>
      <c r="GE213" s="82"/>
      <c r="GF213" s="3"/>
      <c r="GG213" s="382"/>
      <c r="GH213" s="383"/>
      <c r="GI213" s="384"/>
      <c r="GJ213" s="3"/>
      <c r="GK213" s="382"/>
      <c r="GL213" s="383"/>
      <c r="GM213" s="384"/>
      <c r="GN213" s="3"/>
      <c r="GO213" s="382"/>
      <c r="GP213" s="383"/>
      <c r="GQ213" s="384"/>
      <c r="GR213" s="3"/>
      <c r="GS213" s="382"/>
      <c r="GT213" s="383"/>
      <c r="GU213" s="384"/>
      <c r="GV213" s="3"/>
      <c r="GW213" s="83"/>
      <c r="GX213" s="389"/>
      <c r="GY213" s="82"/>
      <c r="GZ213" s="3"/>
      <c r="HA213" s="382"/>
      <c r="HB213" s="383"/>
      <c r="HC213" s="384"/>
      <c r="HD213" s="3"/>
      <c r="HE213" s="382"/>
      <c r="HF213" s="383"/>
      <c r="HG213" s="384"/>
      <c r="HH213" s="3"/>
      <c r="HI213" s="382"/>
      <c r="HJ213" s="383"/>
      <c r="HK213" s="384"/>
      <c r="HL213" s="3"/>
      <c r="HM213" s="382"/>
      <c r="HN213" s="383"/>
      <c r="HO213" s="384"/>
      <c r="HP213" s="3"/>
      <c r="HQ213" s="83"/>
      <c r="HR213" s="389"/>
      <c r="HS213" s="82"/>
      <c r="HT213" s="3"/>
      <c r="HU213" s="382"/>
      <c r="HV213" s="383"/>
      <c r="HW213" s="384"/>
      <c r="HX213" s="3"/>
      <c r="HY213" s="382"/>
      <c r="HZ213" s="383"/>
      <c r="IA213" s="384"/>
      <c r="IB213" s="3"/>
      <c r="IC213" s="382"/>
      <c r="ID213" s="383"/>
      <c r="IE213" s="384"/>
      <c r="IF213" s="3"/>
      <c r="IG213" s="382"/>
      <c r="IH213" s="383"/>
      <c r="II213" s="384"/>
      <c r="IJ213" s="3"/>
      <c r="IK213" s="83"/>
      <c r="IL213" s="389"/>
      <c r="IM213" s="82"/>
      <c r="IN213" s="3"/>
      <c r="IO213" s="382"/>
      <c r="IP213" s="383"/>
      <c r="IQ213" s="384"/>
      <c r="IR213" s="3"/>
      <c r="IS213" s="382"/>
      <c r="IT213" s="383"/>
      <c r="IU213" s="384"/>
      <c r="IV213" s="3"/>
      <c r="IW213" s="382"/>
      <c r="IX213" s="383"/>
      <c r="IY213" s="384"/>
      <c r="IZ213" s="3"/>
      <c r="JA213" s="382"/>
      <c r="JB213" s="383"/>
      <c r="JC213" s="384"/>
      <c r="JD213" s="3"/>
      <c r="JE213" s="83"/>
      <c r="JF213" s="389"/>
      <c r="JG213" s="82"/>
      <c r="JH213" s="3"/>
      <c r="JI213" s="382"/>
      <c r="JJ213" s="383"/>
      <c r="JK213" s="384"/>
      <c r="JL213" s="3"/>
      <c r="JM213" s="382"/>
      <c r="JN213" s="383"/>
      <c r="JO213" s="384"/>
      <c r="JP213" s="3"/>
      <c r="JQ213" s="382"/>
      <c r="JR213" s="383"/>
      <c r="JS213" s="384"/>
      <c r="JT213" s="3"/>
      <c r="JU213" s="382"/>
      <c r="JV213" s="383"/>
      <c r="JW213" s="384"/>
      <c r="JX213" s="3"/>
      <c r="JY213" s="83"/>
      <c r="JZ213" s="389"/>
      <c r="KA213" s="82"/>
      <c r="KB213" s="3"/>
      <c r="KC213" s="382"/>
      <c r="KD213" s="383"/>
      <c r="KE213" s="384"/>
      <c r="KF213" s="3"/>
      <c r="KG213" s="382"/>
      <c r="KH213" s="383"/>
      <c r="KI213" s="384"/>
      <c r="KJ213" s="3"/>
      <c r="KK213" s="382"/>
      <c r="KL213" s="383"/>
      <c r="KM213" s="384"/>
      <c r="KN213" s="3"/>
      <c r="KO213" s="382"/>
      <c r="KP213" s="383"/>
      <c r="KQ213" s="384"/>
      <c r="KR213" s="3"/>
      <c r="KS213" s="83"/>
      <c r="KT213" s="389"/>
      <c r="KU213" s="82"/>
    </row>
    <row r="214" spans="1:307" hidden="1" outlineLevel="1">
      <c r="A214" s="604" t="s">
        <v>268</v>
      </c>
      <c r="B214" s="124"/>
      <c r="C214" s="124"/>
      <c r="D214" s="124"/>
      <c r="E214" s="124"/>
      <c r="F214"/>
      <c r="H214" s="395"/>
      <c r="I214" s="614">
        <v>605</v>
      </c>
      <c r="J214" s="396"/>
      <c r="K214" s="3"/>
      <c r="L214" s="395"/>
      <c r="M214" s="617">
        <v>611</v>
      </c>
      <c r="N214" s="396"/>
      <c r="O214" s="3"/>
      <c r="P214" s="395"/>
      <c r="Q214" s="614">
        <v>611</v>
      </c>
      <c r="R214" s="396"/>
      <c r="S214" s="3"/>
      <c r="T214" s="395"/>
      <c r="U214" s="617">
        <v>715</v>
      </c>
      <c r="V214" s="396"/>
      <c r="W214" s="3"/>
      <c r="X214" s="83"/>
      <c r="Y214" s="630">
        <f t="shared" si="161"/>
        <v>2542</v>
      </c>
      <c r="Z214" s="4"/>
      <c r="AA214" s="605"/>
      <c r="AB214" s="414"/>
      <c r="AC214" s="614">
        <v>645</v>
      </c>
      <c r="AD214" s="396"/>
      <c r="AE214" s="3"/>
      <c r="AF214" s="395"/>
      <c r="AG214" s="617">
        <v>613</v>
      </c>
      <c r="AH214" s="396"/>
      <c r="AI214" s="3"/>
      <c r="AJ214" s="395"/>
      <c r="AK214" s="614">
        <v>615</v>
      </c>
      <c r="AL214" s="396"/>
      <c r="AM214" s="3"/>
      <c r="AN214" s="395"/>
      <c r="AO214" s="617">
        <v>752</v>
      </c>
      <c r="AP214" s="396"/>
      <c r="AQ214" s="3"/>
      <c r="AR214" s="83"/>
      <c r="AS214" s="630">
        <f t="shared" si="162"/>
        <v>2625</v>
      </c>
      <c r="AT214" s="82"/>
      <c r="AU214" s="3"/>
      <c r="AV214" s="395"/>
      <c r="AW214" s="614">
        <v>632</v>
      </c>
      <c r="AX214" s="396"/>
      <c r="AY214" s="3"/>
      <c r="AZ214" s="395"/>
      <c r="BA214" s="617">
        <v>632</v>
      </c>
      <c r="BB214" s="396"/>
      <c r="BC214" s="3"/>
      <c r="BD214" s="395"/>
      <c r="BE214" s="614">
        <v>703</v>
      </c>
      <c r="BF214" s="396"/>
      <c r="BG214" s="3"/>
      <c r="BH214" s="395"/>
      <c r="BI214" s="617">
        <v>799</v>
      </c>
      <c r="BJ214" s="396"/>
      <c r="BK214" s="3"/>
      <c r="BL214" s="83"/>
      <c r="BM214" s="630">
        <f t="shared" si="163"/>
        <v>2766</v>
      </c>
      <c r="BN214" s="82"/>
      <c r="BO214" s="3"/>
      <c r="BP214" s="395"/>
      <c r="BQ214" s="397"/>
      <c r="BR214" s="396"/>
      <c r="BS214" s="3"/>
      <c r="BT214" s="395"/>
      <c r="BU214" s="397"/>
      <c r="BV214" s="396"/>
      <c r="BW214" s="3"/>
      <c r="BX214" s="395"/>
      <c r="BY214" s="397"/>
      <c r="BZ214" s="396"/>
      <c r="CA214" s="3"/>
      <c r="CB214" s="395"/>
      <c r="CC214" s="397"/>
      <c r="CD214" s="396"/>
      <c r="CE214" s="3"/>
      <c r="CF214" s="83"/>
      <c r="CG214" s="389"/>
      <c r="CH214" s="82"/>
      <c r="CI214" s="3"/>
      <c r="CJ214" s="395"/>
      <c r="CK214" s="397"/>
      <c r="CL214" s="396"/>
      <c r="CM214" s="3"/>
      <c r="CN214" s="395"/>
      <c r="CO214" s="397"/>
      <c r="CP214" s="396"/>
      <c r="CQ214" s="3"/>
      <c r="CR214" s="395"/>
      <c r="CS214" s="397"/>
      <c r="CT214" s="396"/>
      <c r="CU214" s="3"/>
      <c r="CV214" s="395"/>
      <c r="CW214" s="397"/>
      <c r="CX214" s="396"/>
      <c r="CY214" s="3"/>
      <c r="CZ214" s="83"/>
      <c r="DA214" s="389"/>
      <c r="DB214" s="82"/>
      <c r="DC214" s="3"/>
      <c r="DD214" s="3"/>
      <c r="DE214" s="382"/>
      <c r="DF214" s="383"/>
      <c r="DG214" s="384"/>
      <c r="DH214" s="3"/>
      <c r="DI214" s="382"/>
      <c r="DJ214" s="383"/>
      <c r="DK214" s="384"/>
      <c r="DL214" s="3"/>
      <c r="DM214" s="382"/>
      <c r="DN214" s="383"/>
      <c r="DO214" s="384"/>
      <c r="DP214" s="3"/>
      <c r="DQ214" s="382"/>
      <c r="DR214" s="383"/>
      <c r="DS214" s="384"/>
      <c r="DT214" s="3"/>
      <c r="DU214" s="83"/>
      <c r="DV214" s="389"/>
      <c r="DW214" s="82"/>
      <c r="DX214" s="3"/>
      <c r="DY214" s="382"/>
      <c r="DZ214" s="383"/>
      <c r="EA214" s="384"/>
      <c r="EB214" s="3"/>
      <c r="EC214" s="382"/>
      <c r="ED214" s="383"/>
      <c r="EE214" s="384"/>
      <c r="EF214" s="3"/>
      <c r="EG214" s="382"/>
      <c r="EH214" s="383"/>
      <c r="EI214" s="384"/>
      <c r="EJ214" s="3"/>
      <c r="EK214" s="382"/>
      <c r="EL214" s="383"/>
      <c r="EM214" s="384"/>
      <c r="EN214" s="3"/>
      <c r="EO214" s="83"/>
      <c r="EP214" s="389"/>
      <c r="EQ214" s="82"/>
      <c r="ER214" s="3"/>
      <c r="ES214" s="382"/>
      <c r="ET214" s="383"/>
      <c r="EU214" s="384"/>
      <c r="EV214" s="3"/>
      <c r="EW214" s="382"/>
      <c r="EX214" s="383"/>
      <c r="EY214" s="384"/>
      <c r="EZ214" s="3"/>
      <c r="FA214" s="382"/>
      <c r="FB214" s="383"/>
      <c r="FC214" s="384"/>
      <c r="FD214" s="3"/>
      <c r="FE214" s="382"/>
      <c r="FF214" s="383"/>
      <c r="FG214" s="384"/>
      <c r="FH214" s="3"/>
      <c r="FI214" s="83"/>
      <c r="FJ214" s="389"/>
      <c r="FK214" s="82"/>
      <c r="FL214" s="3"/>
      <c r="FM214" s="382"/>
      <c r="FN214" s="383"/>
      <c r="FO214" s="384"/>
      <c r="FP214" s="3"/>
      <c r="FQ214" s="382"/>
      <c r="FR214" s="383"/>
      <c r="FS214" s="384"/>
      <c r="FT214" s="3"/>
      <c r="FU214" s="382"/>
      <c r="FV214" s="383"/>
      <c r="FW214" s="384"/>
      <c r="FX214" s="3"/>
      <c r="FY214" s="382"/>
      <c r="FZ214" s="383"/>
      <c r="GA214" s="384"/>
      <c r="GB214" s="3"/>
      <c r="GC214" s="83"/>
      <c r="GD214" s="389"/>
      <c r="GE214" s="82"/>
      <c r="GF214" s="3"/>
      <c r="GG214" s="382"/>
      <c r="GH214" s="383"/>
      <c r="GI214" s="384"/>
      <c r="GJ214" s="3"/>
      <c r="GK214" s="382"/>
      <c r="GL214" s="383"/>
      <c r="GM214" s="384"/>
      <c r="GN214" s="3"/>
      <c r="GO214" s="382"/>
      <c r="GP214" s="383"/>
      <c r="GQ214" s="384"/>
      <c r="GR214" s="3"/>
      <c r="GS214" s="382"/>
      <c r="GT214" s="383"/>
      <c r="GU214" s="384"/>
      <c r="GV214" s="3"/>
      <c r="GW214" s="83"/>
      <c r="GX214" s="389"/>
      <c r="GY214" s="82"/>
      <c r="GZ214" s="3"/>
      <c r="HA214" s="382"/>
      <c r="HB214" s="383"/>
      <c r="HC214" s="384"/>
      <c r="HD214" s="3"/>
      <c r="HE214" s="382"/>
      <c r="HF214" s="383"/>
      <c r="HG214" s="384"/>
      <c r="HH214" s="3"/>
      <c r="HI214" s="382"/>
      <c r="HJ214" s="383"/>
      <c r="HK214" s="384"/>
      <c r="HL214" s="3"/>
      <c r="HM214" s="382"/>
      <c r="HN214" s="383"/>
      <c r="HO214" s="384"/>
      <c r="HP214" s="3"/>
      <c r="HQ214" s="83"/>
      <c r="HR214" s="389"/>
      <c r="HS214" s="82"/>
      <c r="HT214" s="3"/>
      <c r="HU214" s="382"/>
      <c r="HV214" s="383"/>
      <c r="HW214" s="384"/>
      <c r="HX214" s="3"/>
      <c r="HY214" s="382"/>
      <c r="HZ214" s="383"/>
      <c r="IA214" s="384"/>
      <c r="IB214" s="3"/>
      <c r="IC214" s="382"/>
      <c r="ID214" s="383"/>
      <c r="IE214" s="384"/>
      <c r="IF214" s="3"/>
      <c r="IG214" s="382"/>
      <c r="IH214" s="383"/>
      <c r="II214" s="384"/>
      <c r="IJ214" s="3"/>
      <c r="IK214" s="83"/>
      <c r="IL214" s="389"/>
      <c r="IM214" s="82"/>
      <c r="IN214" s="3"/>
      <c r="IO214" s="382"/>
      <c r="IP214" s="383"/>
      <c r="IQ214" s="384"/>
      <c r="IR214" s="3"/>
      <c r="IS214" s="382"/>
      <c r="IT214" s="383"/>
      <c r="IU214" s="384"/>
      <c r="IV214" s="3"/>
      <c r="IW214" s="382"/>
      <c r="IX214" s="383"/>
      <c r="IY214" s="384"/>
      <c r="IZ214" s="3"/>
      <c r="JA214" s="382"/>
      <c r="JB214" s="383"/>
      <c r="JC214" s="384"/>
      <c r="JD214" s="3"/>
      <c r="JE214" s="83"/>
      <c r="JF214" s="389"/>
      <c r="JG214" s="82"/>
      <c r="JH214" s="3"/>
      <c r="JI214" s="382"/>
      <c r="JJ214" s="383"/>
      <c r="JK214" s="384"/>
      <c r="JL214" s="3"/>
      <c r="JM214" s="382"/>
      <c r="JN214" s="383"/>
      <c r="JO214" s="384"/>
      <c r="JP214" s="3"/>
      <c r="JQ214" s="382"/>
      <c r="JR214" s="383"/>
      <c r="JS214" s="384"/>
      <c r="JT214" s="3"/>
      <c r="JU214" s="382"/>
      <c r="JV214" s="383"/>
      <c r="JW214" s="384"/>
      <c r="JX214" s="3"/>
      <c r="JY214" s="83"/>
      <c r="JZ214" s="389"/>
      <c r="KA214" s="82"/>
      <c r="KB214" s="3"/>
      <c r="KC214" s="382"/>
      <c r="KD214" s="383"/>
      <c r="KE214" s="384"/>
      <c r="KF214" s="3"/>
      <c r="KG214" s="382"/>
      <c r="KH214" s="383"/>
      <c r="KI214" s="384"/>
      <c r="KJ214" s="3"/>
      <c r="KK214" s="382"/>
      <c r="KL214" s="383"/>
      <c r="KM214" s="384"/>
      <c r="KN214" s="3"/>
      <c r="KO214" s="382"/>
      <c r="KP214" s="383"/>
      <c r="KQ214" s="384"/>
      <c r="KR214" s="3"/>
      <c r="KS214" s="83"/>
      <c r="KT214" s="389"/>
      <c r="KU214" s="82"/>
    </row>
    <row r="215" spans="1:307" s="3" customFormat="1" hidden="1" outlineLevel="1">
      <c r="A215" s="604" t="s">
        <v>217</v>
      </c>
      <c r="B215" s="124"/>
      <c r="C215" s="124"/>
      <c r="D215" s="124"/>
      <c r="E215" s="124"/>
      <c r="H215" s="395"/>
      <c r="I215" s="614">
        <v>455</v>
      </c>
      <c r="J215" s="82"/>
      <c r="L215" s="83"/>
      <c r="M215" s="617">
        <v>416</v>
      </c>
      <c r="N215" s="82"/>
      <c r="P215" s="83"/>
      <c r="Q215" s="614">
        <v>412</v>
      </c>
      <c r="R215" s="82"/>
      <c r="T215" s="83"/>
      <c r="U215" s="617">
        <v>464</v>
      </c>
      <c r="V215" s="82"/>
      <c r="X215" s="83"/>
      <c r="Y215" s="630">
        <f t="shared" si="161"/>
        <v>1747</v>
      </c>
      <c r="Z215" s="4"/>
      <c r="AA215" s="605"/>
      <c r="AB215" s="4"/>
      <c r="AC215" s="614">
        <v>485</v>
      </c>
      <c r="AD215" s="82"/>
      <c r="AF215" s="83"/>
      <c r="AG215" s="617">
        <v>462</v>
      </c>
      <c r="AH215" s="82"/>
      <c r="AJ215" s="83"/>
      <c r="AK215" s="614">
        <v>482</v>
      </c>
      <c r="AL215" s="82"/>
      <c r="AN215" s="83"/>
      <c r="AO215" s="617">
        <v>540</v>
      </c>
      <c r="AP215" s="82"/>
      <c r="AR215" s="83"/>
      <c r="AS215" s="630">
        <f t="shared" si="162"/>
        <v>1969</v>
      </c>
      <c r="AT215" s="82"/>
      <c r="AV215" s="83"/>
      <c r="AW215" s="614">
        <v>540</v>
      </c>
      <c r="AX215" s="82"/>
      <c r="AZ215" s="83"/>
      <c r="BA215" s="617">
        <v>528</v>
      </c>
      <c r="BB215" s="82"/>
      <c r="BD215" s="83"/>
      <c r="BE215" s="614">
        <v>527</v>
      </c>
      <c r="BF215" s="82"/>
      <c r="BH215" s="83"/>
      <c r="BI215" s="617">
        <v>558</v>
      </c>
      <c r="BJ215" s="82"/>
      <c r="BL215" s="83"/>
      <c r="BM215" s="630">
        <f t="shared" si="163"/>
        <v>2153</v>
      </c>
      <c r="BN215" s="82"/>
      <c r="BP215" s="395"/>
      <c r="BQ215" s="397"/>
      <c r="BR215" s="396"/>
      <c r="BT215" s="395"/>
      <c r="BU215" s="397"/>
      <c r="BV215" s="396"/>
      <c r="BX215" s="395"/>
      <c r="BY215" s="397"/>
      <c r="BZ215" s="396"/>
      <c r="CB215" s="395"/>
      <c r="CC215" s="397"/>
      <c r="CD215" s="396"/>
      <c r="CF215" s="83"/>
      <c r="CG215" s="389"/>
      <c r="CH215" s="82"/>
      <c r="CJ215" s="395"/>
      <c r="CK215" s="397"/>
      <c r="CL215" s="396"/>
      <c r="CN215" s="395"/>
      <c r="CO215" s="397"/>
      <c r="CP215" s="396"/>
      <c r="CR215" s="395"/>
      <c r="CS215" s="397"/>
      <c r="CT215" s="396"/>
      <c r="CV215" s="395"/>
      <c r="CW215" s="397"/>
      <c r="CX215" s="396"/>
      <c r="CZ215" s="83"/>
      <c r="DA215" s="389"/>
      <c r="DB215" s="82"/>
      <c r="DE215" s="382"/>
      <c r="DF215" s="383"/>
      <c r="DG215" s="384"/>
      <c r="DI215" s="382"/>
      <c r="DJ215" s="383"/>
      <c r="DK215" s="384"/>
      <c r="DM215" s="382"/>
      <c r="DN215" s="383"/>
      <c r="DO215" s="384"/>
      <c r="DQ215" s="382"/>
      <c r="DR215" s="383"/>
      <c r="DS215" s="384"/>
      <c r="DU215" s="83"/>
      <c r="DV215" s="389"/>
      <c r="DW215" s="82"/>
      <c r="DY215" s="382"/>
      <c r="DZ215" s="383"/>
      <c r="EA215" s="384"/>
      <c r="EC215" s="382"/>
      <c r="ED215" s="383"/>
      <c r="EE215" s="384"/>
      <c r="EG215" s="382"/>
      <c r="EH215" s="383"/>
      <c r="EI215" s="384"/>
      <c r="EK215" s="382"/>
      <c r="EL215" s="383"/>
      <c r="EM215" s="384"/>
      <c r="EO215" s="83"/>
      <c r="EP215" s="389"/>
      <c r="EQ215" s="82"/>
      <c r="ES215" s="382"/>
      <c r="ET215" s="383"/>
      <c r="EU215" s="384"/>
      <c r="EW215" s="382"/>
      <c r="EX215" s="383"/>
      <c r="EY215" s="384"/>
      <c r="FA215" s="382"/>
      <c r="FB215" s="383"/>
      <c r="FC215" s="384"/>
      <c r="FE215" s="382"/>
      <c r="FF215" s="383"/>
      <c r="FG215" s="384"/>
      <c r="FI215" s="83"/>
      <c r="FJ215" s="389"/>
      <c r="FK215" s="82"/>
      <c r="FM215" s="382"/>
      <c r="FN215" s="383"/>
      <c r="FO215" s="384"/>
      <c r="FQ215" s="382"/>
      <c r="FR215" s="383"/>
      <c r="FS215" s="384"/>
      <c r="FU215" s="382"/>
      <c r="FV215" s="383"/>
      <c r="FW215" s="384"/>
      <c r="FY215" s="382"/>
      <c r="FZ215" s="383"/>
      <c r="GA215" s="384"/>
      <c r="GC215" s="83"/>
      <c r="GD215" s="389"/>
      <c r="GE215" s="82"/>
      <c r="GG215" s="382"/>
      <c r="GH215" s="383"/>
      <c r="GI215" s="384"/>
      <c r="GK215" s="382"/>
      <c r="GL215" s="383"/>
      <c r="GM215" s="384"/>
      <c r="GO215" s="382"/>
      <c r="GP215" s="383"/>
      <c r="GQ215" s="384"/>
      <c r="GS215" s="382"/>
      <c r="GT215" s="383"/>
      <c r="GU215" s="384"/>
      <c r="GW215" s="83"/>
      <c r="GX215" s="389"/>
      <c r="GY215" s="82"/>
      <c r="HA215" s="382"/>
      <c r="HB215" s="383"/>
      <c r="HC215" s="384"/>
      <c r="HE215" s="382"/>
      <c r="HF215" s="383"/>
      <c r="HG215" s="384"/>
      <c r="HI215" s="382"/>
      <c r="HJ215" s="383"/>
      <c r="HK215" s="384"/>
      <c r="HM215" s="382"/>
      <c r="HN215" s="383"/>
      <c r="HO215" s="384"/>
      <c r="HQ215" s="83"/>
      <c r="HR215" s="389"/>
      <c r="HS215" s="82"/>
      <c r="HU215" s="382"/>
      <c r="HV215" s="383"/>
      <c r="HW215" s="384"/>
      <c r="HY215" s="382"/>
      <c r="HZ215" s="383"/>
      <c r="IA215" s="384"/>
      <c r="IC215" s="382"/>
      <c r="ID215" s="383"/>
      <c r="IE215" s="384"/>
      <c r="IG215" s="382"/>
      <c r="IH215" s="383"/>
      <c r="II215" s="384"/>
      <c r="IK215" s="83"/>
      <c r="IL215" s="389"/>
      <c r="IM215" s="82"/>
      <c r="IO215" s="382"/>
      <c r="IP215" s="383"/>
      <c r="IQ215" s="384"/>
      <c r="IS215" s="382"/>
      <c r="IT215" s="383"/>
      <c r="IU215" s="384"/>
      <c r="IW215" s="382"/>
      <c r="IX215" s="383"/>
      <c r="IY215" s="384"/>
      <c r="JA215" s="382"/>
      <c r="JB215" s="383"/>
      <c r="JC215" s="384"/>
      <c r="JE215" s="83"/>
      <c r="JF215" s="389"/>
      <c r="JG215" s="82"/>
      <c r="JI215" s="382"/>
      <c r="JJ215" s="383"/>
      <c r="JK215" s="384"/>
      <c r="JM215" s="382"/>
      <c r="JN215" s="383"/>
      <c r="JO215" s="384"/>
      <c r="JQ215" s="382"/>
      <c r="JR215" s="383"/>
      <c r="JS215" s="384"/>
      <c r="JU215" s="382"/>
      <c r="JV215" s="383"/>
      <c r="JW215" s="384"/>
      <c r="JY215" s="83"/>
      <c r="JZ215" s="389"/>
      <c r="KA215" s="82"/>
      <c r="KC215" s="382"/>
      <c r="KD215" s="383"/>
      <c r="KE215" s="384"/>
      <c r="KG215" s="382"/>
      <c r="KH215" s="383"/>
      <c r="KI215" s="384"/>
      <c r="KK215" s="382"/>
      <c r="KL215" s="383"/>
      <c r="KM215" s="384"/>
      <c r="KO215" s="382"/>
      <c r="KP215" s="383"/>
      <c r="KQ215" s="384"/>
      <c r="KS215" s="83"/>
      <c r="KT215" s="389"/>
      <c r="KU215" s="82"/>
    </row>
    <row r="216" spans="1:307" hidden="1" outlineLevel="1">
      <c r="A216" s="604" t="s">
        <v>76</v>
      </c>
      <c r="B216" s="124"/>
      <c r="C216" s="124"/>
      <c r="D216" s="124"/>
      <c r="E216" s="124"/>
      <c r="F216"/>
      <c r="H216" s="395"/>
      <c r="I216" s="615">
        <v>67</v>
      </c>
      <c r="J216" s="396"/>
      <c r="K216" s="3"/>
      <c r="L216" s="395"/>
      <c r="M216" s="615">
        <v>59</v>
      </c>
      <c r="N216" s="396"/>
      <c r="O216" s="3"/>
      <c r="P216" s="395"/>
      <c r="Q216" s="615">
        <v>56</v>
      </c>
      <c r="R216" s="396"/>
      <c r="S216" s="3"/>
      <c r="T216" s="395"/>
      <c r="U216" s="615">
        <v>59</v>
      </c>
      <c r="V216" s="396"/>
      <c r="W216" s="3"/>
      <c r="X216" s="83"/>
      <c r="Y216" s="631">
        <f t="shared" si="161"/>
        <v>241</v>
      </c>
      <c r="Z216" s="4"/>
      <c r="AA216" s="605"/>
      <c r="AB216" s="414"/>
      <c r="AC216" s="615">
        <v>75</v>
      </c>
      <c r="AD216" s="396"/>
      <c r="AE216" s="3"/>
      <c r="AF216" s="395"/>
      <c r="AG216" s="615">
        <v>77</v>
      </c>
      <c r="AH216" s="396"/>
      <c r="AI216" s="3"/>
      <c r="AJ216" s="395"/>
      <c r="AK216" s="615">
        <v>89</v>
      </c>
      <c r="AL216" s="396"/>
      <c r="AM216" s="3"/>
      <c r="AN216" s="395"/>
      <c r="AO216" s="615">
        <v>124</v>
      </c>
      <c r="AP216" s="396"/>
      <c r="AQ216" s="3"/>
      <c r="AR216" s="83"/>
      <c r="AS216" s="631">
        <f t="shared" si="162"/>
        <v>365</v>
      </c>
      <c r="AT216" s="82"/>
      <c r="AU216" s="3"/>
      <c r="AV216" s="395"/>
      <c r="AW216" s="615">
        <v>139</v>
      </c>
      <c r="AX216" s="396"/>
      <c r="AY216" s="3"/>
      <c r="AZ216" s="395"/>
      <c r="BA216" s="615">
        <v>116</v>
      </c>
      <c r="BB216" s="396"/>
      <c r="BC216" s="3"/>
      <c r="BD216" s="395"/>
      <c r="BE216" s="615">
        <v>138</v>
      </c>
      <c r="BF216" s="396"/>
      <c r="BG216" s="3"/>
      <c r="BH216" s="395"/>
      <c r="BI216" s="615">
        <v>161</v>
      </c>
      <c r="BJ216" s="396"/>
      <c r="BK216" s="3"/>
      <c r="BL216" s="83"/>
      <c r="BM216" s="631">
        <f t="shared" si="163"/>
        <v>554</v>
      </c>
      <c r="BN216" s="82"/>
      <c r="BO216" s="3"/>
      <c r="BP216" s="395"/>
      <c r="BQ216" s="397"/>
      <c r="BR216" s="396"/>
      <c r="BS216" s="3"/>
      <c r="BT216" s="395"/>
      <c r="BU216" s="397"/>
      <c r="BV216" s="396"/>
      <c r="BW216" s="3"/>
      <c r="BX216" s="395"/>
      <c r="BY216" s="397"/>
      <c r="BZ216" s="396"/>
      <c r="CA216" s="3"/>
      <c r="CB216" s="395"/>
      <c r="CC216" s="397"/>
      <c r="CD216" s="396"/>
      <c r="CE216" s="3"/>
      <c r="CF216" s="83"/>
      <c r="CG216" s="389"/>
      <c r="CH216" s="82"/>
      <c r="CI216" s="3"/>
      <c r="CJ216" s="395"/>
      <c r="CK216" s="397"/>
      <c r="CL216" s="396"/>
      <c r="CM216" s="3"/>
      <c r="CN216" s="395"/>
      <c r="CO216" s="397"/>
      <c r="CP216" s="396"/>
      <c r="CQ216" s="3"/>
      <c r="CR216" s="395"/>
      <c r="CS216" s="397"/>
      <c r="CT216" s="396"/>
      <c r="CU216" s="3"/>
      <c r="CV216" s="395"/>
      <c r="CW216" s="397"/>
      <c r="CX216" s="396"/>
      <c r="CY216" s="3"/>
      <c r="CZ216" s="83"/>
      <c r="DA216" s="389"/>
      <c r="DB216" s="82"/>
      <c r="DC216" s="3"/>
      <c r="DD216" s="3"/>
      <c r="DE216" s="382"/>
      <c r="DF216" s="383"/>
      <c r="DG216" s="384"/>
      <c r="DH216" s="3"/>
      <c r="DI216" s="382"/>
      <c r="DJ216" s="383"/>
      <c r="DK216" s="384"/>
      <c r="DL216" s="3"/>
      <c r="DM216" s="382"/>
      <c r="DN216" s="383"/>
      <c r="DO216" s="384"/>
      <c r="DP216" s="3"/>
      <c r="DQ216" s="382"/>
      <c r="DR216" s="383"/>
      <c r="DS216" s="384"/>
      <c r="DT216" s="3"/>
      <c r="DU216" s="83"/>
      <c r="DV216" s="389"/>
      <c r="DW216" s="82"/>
      <c r="DX216" s="3"/>
      <c r="DY216" s="382"/>
      <c r="DZ216" s="383"/>
      <c r="EA216" s="384"/>
      <c r="EB216" s="3"/>
      <c r="EC216" s="382"/>
      <c r="ED216" s="383"/>
      <c r="EE216" s="384"/>
      <c r="EF216" s="3"/>
      <c r="EG216" s="382"/>
      <c r="EH216" s="383"/>
      <c r="EI216" s="384"/>
      <c r="EJ216" s="3"/>
      <c r="EK216" s="382"/>
      <c r="EL216" s="383"/>
      <c r="EM216" s="384"/>
      <c r="EN216" s="3"/>
      <c r="EO216" s="83"/>
      <c r="EP216" s="389"/>
      <c r="EQ216" s="82"/>
      <c r="ER216" s="3"/>
      <c r="ES216" s="382"/>
      <c r="ET216" s="383"/>
      <c r="EU216" s="384"/>
      <c r="EV216" s="3"/>
      <c r="EW216" s="382"/>
      <c r="EX216" s="383"/>
      <c r="EY216" s="384"/>
      <c r="EZ216" s="3"/>
      <c r="FA216" s="382"/>
      <c r="FB216" s="383"/>
      <c r="FC216" s="384"/>
      <c r="FD216" s="3"/>
      <c r="FE216" s="382"/>
      <c r="FF216" s="383"/>
      <c r="FG216" s="384"/>
      <c r="FH216" s="3"/>
      <c r="FI216" s="83"/>
      <c r="FJ216" s="389"/>
      <c r="FK216" s="82"/>
      <c r="FL216" s="3"/>
      <c r="FM216" s="382"/>
      <c r="FN216" s="383"/>
      <c r="FO216" s="384"/>
      <c r="FP216" s="3"/>
      <c r="FQ216" s="382"/>
      <c r="FR216" s="383"/>
      <c r="FS216" s="384"/>
      <c r="FT216" s="3"/>
      <c r="FU216" s="382"/>
      <c r="FV216" s="383"/>
      <c r="FW216" s="384"/>
      <c r="FX216" s="3"/>
      <c r="FY216" s="382"/>
      <c r="FZ216" s="383"/>
      <c r="GA216" s="384"/>
      <c r="GB216" s="3"/>
      <c r="GC216" s="83"/>
      <c r="GD216" s="389"/>
      <c r="GE216" s="82"/>
      <c r="GF216" s="3"/>
      <c r="GG216" s="382"/>
      <c r="GH216" s="383"/>
      <c r="GI216" s="384"/>
      <c r="GJ216" s="3"/>
      <c r="GK216" s="382"/>
      <c r="GL216" s="383"/>
      <c r="GM216" s="384"/>
      <c r="GN216" s="3"/>
      <c r="GO216" s="382"/>
      <c r="GP216" s="383"/>
      <c r="GQ216" s="384"/>
      <c r="GR216" s="3"/>
      <c r="GS216" s="382"/>
      <c r="GT216" s="383"/>
      <c r="GU216" s="384"/>
      <c r="GV216" s="3"/>
      <c r="GW216" s="83"/>
      <c r="GX216" s="389"/>
      <c r="GY216" s="82"/>
      <c r="GZ216" s="3"/>
      <c r="HA216" s="382"/>
      <c r="HB216" s="383"/>
      <c r="HC216" s="384"/>
      <c r="HD216" s="3"/>
      <c r="HE216" s="382"/>
      <c r="HF216" s="383"/>
      <c r="HG216" s="384"/>
      <c r="HH216" s="3"/>
      <c r="HI216" s="382"/>
      <c r="HJ216" s="383"/>
      <c r="HK216" s="384"/>
      <c r="HL216" s="3"/>
      <c r="HM216" s="382"/>
      <c r="HN216" s="383"/>
      <c r="HO216" s="384"/>
      <c r="HP216" s="3"/>
      <c r="HQ216" s="83"/>
      <c r="HR216" s="389"/>
      <c r="HS216" s="82"/>
      <c r="HT216" s="3"/>
      <c r="HU216" s="382"/>
      <c r="HV216" s="383"/>
      <c r="HW216" s="384"/>
      <c r="HX216" s="3"/>
      <c r="HY216" s="382"/>
      <c r="HZ216" s="383"/>
      <c r="IA216" s="384"/>
      <c r="IB216" s="3"/>
      <c r="IC216" s="382"/>
      <c r="ID216" s="383"/>
      <c r="IE216" s="384"/>
      <c r="IF216" s="3"/>
      <c r="IG216" s="382"/>
      <c r="IH216" s="383"/>
      <c r="II216" s="384"/>
      <c r="IJ216" s="3"/>
      <c r="IK216" s="83"/>
      <c r="IL216" s="389"/>
      <c r="IM216" s="82"/>
      <c r="IN216" s="3"/>
      <c r="IO216" s="382"/>
      <c r="IP216" s="383"/>
      <c r="IQ216" s="384"/>
      <c r="IR216" s="3"/>
      <c r="IS216" s="382"/>
      <c r="IT216" s="383"/>
      <c r="IU216" s="384"/>
      <c r="IV216" s="3"/>
      <c r="IW216" s="382"/>
      <c r="IX216" s="383"/>
      <c r="IY216" s="384"/>
      <c r="IZ216" s="3"/>
      <c r="JA216" s="382"/>
      <c r="JB216" s="383"/>
      <c r="JC216" s="384"/>
      <c r="JD216" s="3"/>
      <c r="JE216" s="83"/>
      <c r="JF216" s="389"/>
      <c r="JG216" s="82"/>
      <c r="JH216" s="3"/>
      <c r="JI216" s="382"/>
      <c r="JJ216" s="383"/>
      <c r="JK216" s="384"/>
      <c r="JL216" s="3"/>
      <c r="JM216" s="382"/>
      <c r="JN216" s="383"/>
      <c r="JO216" s="384"/>
      <c r="JP216" s="3"/>
      <c r="JQ216" s="382"/>
      <c r="JR216" s="383"/>
      <c r="JS216" s="384"/>
      <c r="JT216" s="3"/>
      <c r="JU216" s="382"/>
      <c r="JV216" s="383"/>
      <c r="JW216" s="384"/>
      <c r="JX216" s="3"/>
      <c r="JY216" s="83"/>
      <c r="JZ216" s="389"/>
      <c r="KA216" s="82"/>
      <c r="KB216" s="3"/>
      <c r="KC216" s="382"/>
      <c r="KD216" s="383"/>
      <c r="KE216" s="384"/>
      <c r="KF216" s="3"/>
      <c r="KG216" s="382"/>
      <c r="KH216" s="383"/>
      <c r="KI216" s="384"/>
      <c r="KJ216" s="3"/>
      <c r="KK216" s="382"/>
      <c r="KL216" s="383"/>
      <c r="KM216" s="384"/>
      <c r="KN216" s="3"/>
      <c r="KO216" s="382"/>
      <c r="KP216" s="383"/>
      <c r="KQ216" s="384"/>
      <c r="KR216" s="3"/>
      <c r="KS216" s="83"/>
      <c r="KT216" s="389"/>
      <c r="KU216" s="82"/>
    </row>
    <row r="217" spans="1:307" hidden="1" outlineLevel="1">
      <c r="A217" s="604" t="s">
        <v>0</v>
      </c>
      <c r="B217" s="124"/>
      <c r="C217" s="124"/>
      <c r="D217" s="124"/>
      <c r="E217" s="124"/>
      <c r="F217"/>
      <c r="H217" s="395"/>
      <c r="I217" s="613">
        <v>9435</v>
      </c>
      <c r="J217" s="396"/>
      <c r="K217" s="3"/>
      <c r="L217" s="395"/>
      <c r="M217" s="623">
        <v>9078</v>
      </c>
      <c r="N217" s="396"/>
      <c r="O217" s="3"/>
      <c r="P217" s="395"/>
      <c r="Q217" s="613">
        <v>9326</v>
      </c>
      <c r="R217" s="396"/>
      <c r="S217" s="3"/>
      <c r="T217" s="395"/>
      <c r="U217" s="623">
        <v>9911</v>
      </c>
      <c r="V217" s="396"/>
      <c r="W217" s="3"/>
      <c r="X217" s="83"/>
      <c r="Y217" s="629">
        <f t="shared" si="161"/>
        <v>37750</v>
      </c>
      <c r="Z217" s="4"/>
      <c r="AA217" s="605"/>
      <c r="AB217" s="414"/>
      <c r="AC217" s="613">
        <f>SUM(AC209:AC216)</f>
        <v>9433</v>
      </c>
      <c r="AD217" s="396"/>
      <c r="AE217" s="3"/>
      <c r="AF217" s="395"/>
      <c r="AG217" s="623">
        <f>SUM(AG209:AG216)</f>
        <v>8890</v>
      </c>
      <c r="AH217" s="396"/>
      <c r="AI217" s="3"/>
      <c r="AJ217" s="395"/>
      <c r="AK217" s="613">
        <f>SUM(AK209:AK216)</f>
        <v>8875</v>
      </c>
      <c r="AL217" s="396"/>
      <c r="AM217" s="3"/>
      <c r="AN217" s="395"/>
      <c r="AO217" s="623">
        <f>SUM(AO209:AO216)</f>
        <v>9552</v>
      </c>
      <c r="AP217" s="396"/>
      <c r="AQ217" s="3"/>
      <c r="AR217" s="83"/>
      <c r="AS217" s="629">
        <f>SUM(AO217,AK217,AG217,AC217)</f>
        <v>36750</v>
      </c>
      <c r="AT217" s="82"/>
      <c r="AU217" s="3"/>
      <c r="AV217" s="395"/>
      <c r="AW217" s="613">
        <v>9302</v>
      </c>
      <c r="AX217" s="396"/>
      <c r="AY217" s="3"/>
      <c r="AZ217" s="395"/>
      <c r="BA217" s="623">
        <v>8491</v>
      </c>
      <c r="BB217" s="396"/>
      <c r="BC217" s="3"/>
      <c r="BD217" s="395"/>
      <c r="BE217" s="613">
        <v>8885</v>
      </c>
      <c r="BF217" s="396"/>
      <c r="BG217" s="3"/>
      <c r="BH217" s="395"/>
      <c r="BI217" s="623">
        <v>9027</v>
      </c>
      <c r="BJ217" s="396"/>
      <c r="BK217" s="3"/>
      <c r="BL217" s="83"/>
      <c r="BM217" s="629">
        <f t="shared" si="163"/>
        <v>35705</v>
      </c>
      <c r="BN217" s="82"/>
      <c r="BO217" s="3"/>
      <c r="BP217" s="395"/>
      <c r="BQ217" s="397"/>
      <c r="BR217" s="396"/>
      <c r="BS217" s="3"/>
      <c r="BT217" s="395"/>
      <c r="BU217" s="397"/>
      <c r="BV217" s="396"/>
      <c r="BW217" s="3"/>
      <c r="BX217" s="395"/>
      <c r="BY217" s="397"/>
      <c r="BZ217" s="396"/>
      <c r="CA217" s="3"/>
      <c r="CB217" s="395"/>
      <c r="CC217" s="397"/>
      <c r="CD217" s="396"/>
      <c r="CE217" s="3"/>
      <c r="CF217" s="83"/>
      <c r="CG217" s="389"/>
      <c r="CH217" s="82"/>
      <c r="CI217" s="3"/>
      <c r="CJ217" s="395"/>
      <c r="CK217" s="397"/>
      <c r="CL217" s="396"/>
      <c r="CM217" s="3"/>
      <c r="CN217" s="395"/>
      <c r="CO217" s="397"/>
      <c r="CP217" s="396"/>
      <c r="CQ217" s="3"/>
      <c r="CR217" s="395"/>
      <c r="CS217" s="397"/>
      <c r="CT217" s="396"/>
      <c r="CU217" s="3"/>
      <c r="CV217" s="395"/>
      <c r="CW217" s="397"/>
      <c r="CX217" s="396"/>
      <c r="CY217" s="3"/>
      <c r="CZ217" s="83"/>
      <c r="DA217" s="389"/>
      <c r="DB217" s="82"/>
      <c r="DC217" s="3"/>
      <c r="DD217" s="3"/>
      <c r="DE217" s="382"/>
      <c r="DF217" s="383"/>
      <c r="DG217" s="384"/>
      <c r="DH217" s="3"/>
      <c r="DI217" s="382"/>
      <c r="DJ217" s="383"/>
      <c r="DK217" s="384"/>
      <c r="DL217" s="3"/>
      <c r="DM217" s="382"/>
      <c r="DN217" s="383"/>
      <c r="DO217" s="384"/>
      <c r="DP217" s="3"/>
      <c r="DQ217" s="382"/>
      <c r="DR217" s="383"/>
      <c r="DS217" s="384"/>
      <c r="DT217" s="3"/>
      <c r="DU217" s="83"/>
      <c r="DV217" s="389"/>
      <c r="DW217" s="82"/>
      <c r="DX217" s="3"/>
      <c r="DY217" s="382"/>
      <c r="DZ217" s="383"/>
      <c r="EA217" s="384"/>
      <c r="EB217" s="3"/>
      <c r="EC217" s="382"/>
      <c r="ED217" s="383"/>
      <c r="EE217" s="384"/>
      <c r="EF217" s="3"/>
      <c r="EG217" s="382"/>
      <c r="EH217" s="383"/>
      <c r="EI217" s="384"/>
      <c r="EJ217" s="3"/>
      <c r="EK217" s="382"/>
      <c r="EL217" s="383"/>
      <c r="EM217" s="384"/>
      <c r="EN217" s="3"/>
      <c r="EO217" s="83"/>
      <c r="EP217" s="389"/>
      <c r="EQ217" s="82"/>
      <c r="ER217" s="3"/>
      <c r="ES217" s="382"/>
      <c r="ET217" s="383"/>
      <c r="EU217" s="384"/>
      <c r="EV217" s="3"/>
      <c r="EW217" s="382"/>
      <c r="EX217" s="383"/>
      <c r="EY217" s="384"/>
      <c r="EZ217" s="3"/>
      <c r="FA217" s="382"/>
      <c r="FB217" s="383"/>
      <c r="FC217" s="384"/>
      <c r="FD217" s="3"/>
      <c r="FE217" s="382"/>
      <c r="FF217" s="383"/>
      <c r="FG217" s="384"/>
      <c r="FH217" s="3"/>
      <c r="FI217" s="83"/>
      <c r="FJ217" s="389"/>
      <c r="FK217" s="82"/>
      <c r="FL217" s="3"/>
      <c r="FM217" s="382"/>
      <c r="FN217" s="383"/>
      <c r="FO217" s="384"/>
      <c r="FP217" s="3"/>
      <c r="FQ217" s="382"/>
      <c r="FR217" s="383"/>
      <c r="FS217" s="384"/>
      <c r="FT217" s="3"/>
      <c r="FU217" s="382"/>
      <c r="FV217" s="383"/>
      <c r="FW217" s="384"/>
      <c r="FX217" s="3"/>
      <c r="FY217" s="382"/>
      <c r="FZ217" s="383"/>
      <c r="GA217" s="384"/>
      <c r="GB217" s="3"/>
      <c r="GC217" s="83"/>
      <c r="GD217" s="389"/>
      <c r="GE217" s="82"/>
      <c r="GF217" s="3"/>
      <c r="GG217" s="382"/>
      <c r="GH217" s="383"/>
      <c r="GI217" s="384"/>
      <c r="GJ217" s="3"/>
      <c r="GK217" s="382"/>
      <c r="GL217" s="383"/>
      <c r="GM217" s="384"/>
      <c r="GN217" s="3"/>
      <c r="GO217" s="382"/>
      <c r="GP217" s="383"/>
      <c r="GQ217" s="384"/>
      <c r="GR217" s="3"/>
      <c r="GS217" s="382"/>
      <c r="GT217" s="383"/>
      <c r="GU217" s="384"/>
      <c r="GV217" s="3"/>
      <c r="GW217" s="83"/>
      <c r="GX217" s="389"/>
      <c r="GY217" s="82"/>
      <c r="GZ217" s="3"/>
      <c r="HA217" s="382"/>
      <c r="HB217" s="383"/>
      <c r="HC217" s="384"/>
      <c r="HD217" s="3"/>
      <c r="HE217" s="382"/>
      <c r="HF217" s="383"/>
      <c r="HG217" s="384"/>
      <c r="HH217" s="3"/>
      <c r="HI217" s="382"/>
      <c r="HJ217" s="383"/>
      <c r="HK217" s="384"/>
      <c r="HL217" s="3"/>
      <c r="HM217" s="382"/>
      <c r="HN217" s="383"/>
      <c r="HO217" s="384"/>
      <c r="HP217" s="3"/>
      <c r="HQ217" s="83"/>
      <c r="HR217" s="389"/>
      <c r="HS217" s="82"/>
      <c r="HT217" s="3"/>
      <c r="HU217" s="382"/>
      <c r="HV217" s="383"/>
      <c r="HW217" s="384"/>
      <c r="HX217" s="3"/>
      <c r="HY217" s="382"/>
      <c r="HZ217" s="383"/>
      <c r="IA217" s="384"/>
      <c r="IB217" s="3"/>
      <c r="IC217" s="382"/>
      <c r="ID217" s="383"/>
      <c r="IE217" s="384"/>
      <c r="IF217" s="3"/>
      <c r="IG217" s="382"/>
      <c r="IH217" s="383"/>
      <c r="II217" s="384"/>
      <c r="IJ217" s="3"/>
      <c r="IK217" s="83"/>
      <c r="IL217" s="389"/>
      <c r="IM217" s="82"/>
      <c r="IN217" s="3"/>
      <c r="IO217" s="382"/>
      <c r="IP217" s="383"/>
      <c r="IQ217" s="384"/>
      <c r="IR217" s="3"/>
      <c r="IS217" s="382"/>
      <c r="IT217" s="383"/>
      <c r="IU217" s="384"/>
      <c r="IV217" s="3"/>
      <c r="IW217" s="382"/>
      <c r="IX217" s="383"/>
      <c r="IY217" s="384"/>
      <c r="IZ217" s="3"/>
      <c r="JA217" s="382"/>
      <c r="JB217" s="383"/>
      <c r="JC217" s="384"/>
      <c r="JD217" s="3"/>
      <c r="JE217" s="83"/>
      <c r="JF217" s="389"/>
      <c r="JG217" s="82"/>
      <c r="JH217" s="3"/>
      <c r="JI217" s="382"/>
      <c r="JJ217" s="383"/>
      <c r="JK217" s="384"/>
      <c r="JL217" s="3"/>
      <c r="JM217" s="382"/>
      <c r="JN217" s="383"/>
      <c r="JO217" s="384"/>
      <c r="JP217" s="3"/>
      <c r="JQ217" s="382"/>
      <c r="JR217" s="383"/>
      <c r="JS217" s="384"/>
      <c r="JT217" s="3"/>
      <c r="JU217" s="382"/>
      <c r="JV217" s="383"/>
      <c r="JW217" s="384"/>
      <c r="JX217" s="3"/>
      <c r="JY217" s="83"/>
      <c r="JZ217" s="389"/>
      <c r="KA217" s="82"/>
      <c r="KB217" s="3"/>
      <c r="KC217" s="382"/>
      <c r="KD217" s="383"/>
      <c r="KE217" s="384"/>
      <c r="KF217" s="3"/>
      <c r="KG217" s="382"/>
      <c r="KH217" s="383"/>
      <c r="KI217" s="384"/>
      <c r="KJ217" s="3"/>
      <c r="KK217" s="382"/>
      <c r="KL217" s="383"/>
      <c r="KM217" s="384"/>
      <c r="KN217" s="3"/>
      <c r="KO217" s="382"/>
      <c r="KP217" s="383"/>
      <c r="KQ217" s="384"/>
      <c r="KR217" s="3"/>
      <c r="KS217" s="83"/>
      <c r="KT217" s="389"/>
      <c r="KU217" s="82"/>
    </row>
    <row r="218" spans="1:307" hidden="1" outlineLevel="1">
      <c r="A218" s="604" t="s">
        <v>1</v>
      </c>
      <c r="B218" s="124"/>
      <c r="C218" s="124"/>
      <c r="D218" s="124"/>
      <c r="E218" s="124"/>
      <c r="F218"/>
      <c r="H218" s="395"/>
      <c r="I218" s="616">
        <v>2810</v>
      </c>
      <c r="J218" s="396"/>
      <c r="K218" s="3"/>
      <c r="L218" s="395"/>
      <c r="M218" s="616">
        <v>2858</v>
      </c>
      <c r="N218" s="396"/>
      <c r="O218" s="3"/>
      <c r="P218" s="395"/>
      <c r="Q218" s="616">
        <v>2811</v>
      </c>
      <c r="R218" s="396"/>
      <c r="S218" s="3"/>
      <c r="T218" s="395"/>
      <c r="U218" s="616">
        <v>2932</v>
      </c>
      <c r="V218" s="396"/>
      <c r="W218" s="3"/>
      <c r="X218" s="83"/>
      <c r="Y218" s="632">
        <f t="shared" si="161"/>
        <v>11411</v>
      </c>
      <c r="Z218" s="4"/>
      <c r="AA218" s="605"/>
      <c r="AB218" s="414"/>
      <c r="AC218" s="616">
        <v>2838</v>
      </c>
      <c r="AD218" s="396"/>
      <c r="AE218" s="3"/>
      <c r="AF218" s="395"/>
      <c r="AG218" s="616">
        <v>2944</v>
      </c>
      <c r="AH218" s="396"/>
      <c r="AI218" s="3"/>
      <c r="AJ218" s="395"/>
      <c r="AK218" s="616">
        <v>3125</v>
      </c>
      <c r="AL218" s="396"/>
      <c r="AM218" s="3"/>
      <c r="AN218" s="395"/>
      <c r="AO218" s="616">
        <v>3086</v>
      </c>
      <c r="AP218" s="396"/>
      <c r="AQ218" s="3"/>
      <c r="AR218" s="83"/>
      <c r="AS218" s="632">
        <f>SUM(AO218,AK218,AG218,AC218)</f>
        <v>11993</v>
      </c>
      <c r="AT218" s="82"/>
      <c r="AU218" s="3"/>
      <c r="AV218" s="395"/>
      <c r="AW218" s="616">
        <v>3050</v>
      </c>
      <c r="AX218" s="396"/>
      <c r="AY218" s="3"/>
      <c r="AZ218" s="395"/>
      <c r="BA218" s="616">
        <v>3089</v>
      </c>
      <c r="BB218" s="396"/>
      <c r="BC218" s="3"/>
      <c r="BD218" s="395"/>
      <c r="BE218" s="616">
        <v>3055</v>
      </c>
      <c r="BF218" s="396"/>
      <c r="BG218" s="3"/>
      <c r="BH218" s="395"/>
      <c r="BI218" s="616">
        <v>3106</v>
      </c>
      <c r="BJ218" s="396"/>
      <c r="BK218" s="3"/>
      <c r="BL218" s="83"/>
      <c r="BM218" s="632">
        <f t="shared" si="163"/>
        <v>12300</v>
      </c>
      <c r="BN218" s="82"/>
      <c r="BO218" s="3"/>
      <c r="BP218" s="395"/>
      <c r="BQ218" s="397"/>
      <c r="BR218" s="396"/>
      <c r="BS218" s="3"/>
      <c r="BT218" s="395"/>
      <c r="BU218" s="397"/>
      <c r="BV218" s="396"/>
      <c r="BW218" s="3"/>
      <c r="BX218" s="395"/>
      <c r="BY218" s="397"/>
      <c r="BZ218" s="396"/>
      <c r="CA218" s="3"/>
      <c r="CB218" s="395"/>
      <c r="CC218" s="397"/>
      <c r="CD218" s="396"/>
      <c r="CE218" s="3"/>
      <c r="CF218" s="83"/>
      <c r="CG218" s="389"/>
      <c r="CH218" s="82"/>
      <c r="CI218" s="3"/>
      <c r="CJ218" s="395"/>
      <c r="CK218" s="397"/>
      <c r="CL218" s="396"/>
      <c r="CM218" s="3"/>
      <c r="CN218" s="395"/>
      <c r="CO218" s="397"/>
      <c r="CP218" s="396"/>
      <c r="CQ218" s="3"/>
      <c r="CR218" s="395"/>
      <c r="CS218" s="397"/>
      <c r="CT218" s="396"/>
      <c r="CU218" s="3"/>
      <c r="CV218" s="395"/>
      <c r="CW218" s="397"/>
      <c r="CX218" s="396"/>
      <c r="CY218" s="3"/>
      <c r="CZ218" s="83"/>
      <c r="DA218" s="389"/>
      <c r="DB218" s="82"/>
      <c r="DC218" s="3"/>
      <c r="DD218" s="3"/>
      <c r="DE218" s="382"/>
      <c r="DF218" s="383"/>
      <c r="DG218" s="384"/>
      <c r="DH218" s="3"/>
      <c r="DI218" s="382"/>
      <c r="DJ218" s="383"/>
      <c r="DK218" s="384"/>
      <c r="DL218" s="3"/>
      <c r="DM218" s="382"/>
      <c r="DN218" s="383"/>
      <c r="DO218" s="384"/>
      <c r="DP218" s="3"/>
      <c r="DQ218" s="382"/>
      <c r="DR218" s="383"/>
      <c r="DS218" s="384"/>
      <c r="DT218" s="3"/>
      <c r="DU218" s="83"/>
      <c r="DV218" s="389"/>
      <c r="DW218" s="82"/>
      <c r="DX218" s="3"/>
      <c r="DY218" s="382"/>
      <c r="DZ218" s="383"/>
      <c r="EA218" s="384"/>
      <c r="EB218" s="3"/>
      <c r="EC218" s="382"/>
      <c r="ED218" s="383"/>
      <c r="EE218" s="384"/>
      <c r="EF218" s="3"/>
      <c r="EG218" s="382"/>
      <c r="EH218" s="383"/>
      <c r="EI218" s="384"/>
      <c r="EJ218" s="3"/>
      <c r="EK218" s="382"/>
      <c r="EL218" s="383"/>
      <c r="EM218" s="384"/>
      <c r="EN218" s="3"/>
      <c r="EO218" s="83"/>
      <c r="EP218" s="389"/>
      <c r="EQ218" s="82"/>
      <c r="ER218" s="3"/>
      <c r="ES218" s="382"/>
      <c r="ET218" s="383"/>
      <c r="EU218" s="384"/>
      <c r="EV218" s="3"/>
      <c r="EW218" s="382"/>
      <c r="EX218" s="383"/>
      <c r="EY218" s="384"/>
      <c r="EZ218" s="3"/>
      <c r="FA218" s="382"/>
      <c r="FB218" s="383"/>
      <c r="FC218" s="384"/>
      <c r="FD218" s="3"/>
      <c r="FE218" s="382"/>
      <c r="FF218" s="383"/>
      <c r="FG218" s="384"/>
      <c r="FH218" s="3"/>
      <c r="FI218" s="83"/>
      <c r="FJ218" s="389"/>
      <c r="FK218" s="82"/>
      <c r="FL218" s="3"/>
      <c r="FM218" s="382"/>
      <c r="FN218" s="383"/>
      <c r="FO218" s="384"/>
      <c r="FP218" s="3"/>
      <c r="FQ218" s="382"/>
      <c r="FR218" s="383"/>
      <c r="FS218" s="384"/>
      <c r="FT218" s="3"/>
      <c r="FU218" s="382"/>
      <c r="FV218" s="383"/>
      <c r="FW218" s="384"/>
      <c r="FX218" s="3"/>
      <c r="FY218" s="382"/>
      <c r="FZ218" s="383"/>
      <c r="GA218" s="384"/>
      <c r="GB218" s="3"/>
      <c r="GC218" s="83"/>
      <c r="GD218" s="389"/>
      <c r="GE218" s="82"/>
      <c r="GF218" s="3"/>
      <c r="GG218" s="382"/>
      <c r="GH218" s="383"/>
      <c r="GI218" s="384"/>
      <c r="GJ218" s="3"/>
      <c r="GK218" s="382"/>
      <c r="GL218" s="383"/>
      <c r="GM218" s="384"/>
      <c r="GN218" s="3"/>
      <c r="GO218" s="382"/>
      <c r="GP218" s="383"/>
      <c r="GQ218" s="384"/>
      <c r="GR218" s="3"/>
      <c r="GS218" s="382"/>
      <c r="GT218" s="383"/>
      <c r="GU218" s="384"/>
      <c r="GV218" s="3"/>
      <c r="GW218" s="83"/>
      <c r="GX218" s="389"/>
      <c r="GY218" s="82"/>
      <c r="GZ218" s="3"/>
      <c r="HA218" s="382"/>
      <c r="HB218" s="383"/>
      <c r="HC218" s="384"/>
      <c r="HD218" s="3"/>
      <c r="HE218" s="382"/>
      <c r="HF218" s="383"/>
      <c r="HG218" s="384"/>
      <c r="HH218" s="3"/>
      <c r="HI218" s="382"/>
      <c r="HJ218" s="383"/>
      <c r="HK218" s="384"/>
      <c r="HL218" s="3"/>
      <c r="HM218" s="382"/>
      <c r="HN218" s="383"/>
      <c r="HO218" s="384"/>
      <c r="HP218" s="3"/>
      <c r="HQ218" s="83"/>
      <c r="HR218" s="389"/>
      <c r="HS218" s="82"/>
      <c r="HT218" s="3"/>
      <c r="HU218" s="382"/>
      <c r="HV218" s="383"/>
      <c r="HW218" s="384"/>
      <c r="HX218" s="3"/>
      <c r="HY218" s="382"/>
      <c r="HZ218" s="383"/>
      <c r="IA218" s="384"/>
      <c r="IB218" s="3"/>
      <c r="IC218" s="382"/>
      <c r="ID218" s="383"/>
      <c r="IE218" s="384"/>
      <c r="IF218" s="3"/>
      <c r="IG218" s="382"/>
      <c r="IH218" s="383"/>
      <c r="II218" s="384"/>
      <c r="IJ218" s="3"/>
      <c r="IK218" s="83"/>
      <c r="IL218" s="389"/>
      <c r="IM218" s="82"/>
      <c r="IN218" s="3"/>
      <c r="IO218" s="382"/>
      <c r="IP218" s="383"/>
      <c r="IQ218" s="384"/>
      <c r="IR218" s="3"/>
      <c r="IS218" s="382"/>
      <c r="IT218" s="383"/>
      <c r="IU218" s="384"/>
      <c r="IV218" s="3"/>
      <c r="IW218" s="382"/>
      <c r="IX218" s="383"/>
      <c r="IY218" s="384"/>
      <c r="IZ218" s="3"/>
      <c r="JA218" s="382"/>
      <c r="JB218" s="383"/>
      <c r="JC218" s="384"/>
      <c r="JD218" s="3"/>
      <c r="JE218" s="83"/>
      <c r="JF218" s="389"/>
      <c r="JG218" s="82"/>
      <c r="JH218" s="3"/>
      <c r="JI218" s="382"/>
      <c r="JJ218" s="383"/>
      <c r="JK218" s="384"/>
      <c r="JL218" s="3"/>
      <c r="JM218" s="382"/>
      <c r="JN218" s="383"/>
      <c r="JO218" s="384"/>
      <c r="JP218" s="3"/>
      <c r="JQ218" s="382"/>
      <c r="JR218" s="383"/>
      <c r="JS218" s="384"/>
      <c r="JT218" s="3"/>
      <c r="JU218" s="382"/>
      <c r="JV218" s="383"/>
      <c r="JW218" s="384"/>
      <c r="JX218" s="3"/>
      <c r="JY218" s="83"/>
      <c r="JZ218" s="389"/>
      <c r="KA218" s="82"/>
      <c r="KB218" s="3"/>
      <c r="KC218" s="382"/>
      <c r="KD218" s="383"/>
      <c r="KE218" s="384"/>
      <c r="KF218" s="3"/>
      <c r="KG218" s="382"/>
      <c r="KH218" s="383"/>
      <c r="KI218" s="384"/>
      <c r="KJ218" s="3"/>
      <c r="KK218" s="382"/>
      <c r="KL218" s="383"/>
      <c r="KM218" s="384"/>
      <c r="KN218" s="3"/>
      <c r="KO218" s="382"/>
      <c r="KP218" s="383"/>
      <c r="KQ218" s="384"/>
      <c r="KR218" s="3"/>
      <c r="KS218" s="83"/>
      <c r="KT218" s="389"/>
      <c r="KU218" s="82"/>
    </row>
    <row r="219" spans="1:307" ht="14" hidden="1" outlineLevel="1" thickBot="1">
      <c r="A219" s="603" t="s">
        <v>141</v>
      </c>
      <c r="B219" s="124"/>
      <c r="C219" s="124"/>
      <c r="D219" s="124"/>
      <c r="E219" s="124"/>
      <c r="F219"/>
      <c r="H219" s="395"/>
      <c r="I219" s="609">
        <v>12245</v>
      </c>
      <c r="J219" s="396"/>
      <c r="K219" s="3"/>
      <c r="L219" s="395"/>
      <c r="M219" s="609">
        <v>11936</v>
      </c>
      <c r="N219" s="396"/>
      <c r="O219" s="3"/>
      <c r="P219" s="395"/>
      <c r="Q219" s="609">
        <v>12137</v>
      </c>
      <c r="R219" s="396"/>
      <c r="S219" s="3"/>
      <c r="T219" s="395"/>
      <c r="U219" s="609">
        <v>12843</v>
      </c>
      <c r="V219" s="396"/>
      <c r="W219" s="3"/>
      <c r="X219" s="83"/>
      <c r="Y219" s="627">
        <f t="shared" si="161"/>
        <v>49161</v>
      </c>
      <c r="Z219" s="4"/>
      <c r="AA219" s="605"/>
      <c r="AB219" s="414"/>
      <c r="AC219" s="609">
        <f>SUM(AC217:AC218)</f>
        <v>12271</v>
      </c>
      <c r="AD219" s="396"/>
      <c r="AE219" s="3"/>
      <c r="AF219" s="395"/>
      <c r="AG219" s="609">
        <v>11834</v>
      </c>
      <c r="AH219" s="396"/>
      <c r="AI219" s="3"/>
      <c r="AJ219" s="395"/>
      <c r="AK219" s="609">
        <v>12000</v>
      </c>
      <c r="AL219" s="396"/>
      <c r="AM219" s="3"/>
      <c r="AN219" s="395"/>
      <c r="AO219" s="609">
        <v>12638</v>
      </c>
      <c r="AP219" s="396"/>
      <c r="AQ219" s="3"/>
      <c r="AR219" s="83"/>
      <c r="AS219" s="627">
        <f>SUM(AO219,AK219,AG219,AC219)</f>
        <v>48743</v>
      </c>
      <c r="AT219" s="82"/>
      <c r="AU219" s="3"/>
      <c r="AV219" s="395"/>
      <c r="AW219" s="609">
        <v>12352</v>
      </c>
      <c r="AX219" s="396"/>
      <c r="AY219" s="3"/>
      <c r="AZ219" s="395"/>
      <c r="BA219" s="609">
        <v>11580</v>
      </c>
      <c r="BB219" s="396"/>
      <c r="BC219" s="3"/>
      <c r="BD219" s="395"/>
      <c r="BE219" s="609">
        <v>11940</v>
      </c>
      <c r="BF219" s="396"/>
      <c r="BG219" s="3"/>
      <c r="BH219" s="395"/>
      <c r="BI219" s="609">
        <v>12133</v>
      </c>
      <c r="BJ219" s="396"/>
      <c r="BK219" s="3"/>
      <c r="BL219" s="83"/>
      <c r="BM219" s="627">
        <f t="shared" si="163"/>
        <v>48005</v>
      </c>
      <c r="BN219" s="82"/>
      <c r="BO219" s="3"/>
      <c r="BP219" s="395"/>
      <c r="BQ219" s="397"/>
      <c r="BR219" s="396"/>
      <c r="BS219" s="3"/>
      <c r="BT219" s="395"/>
      <c r="BU219" s="397"/>
      <c r="BV219" s="396"/>
      <c r="BW219" s="3"/>
      <c r="BX219" s="395"/>
      <c r="BY219" s="397"/>
      <c r="BZ219" s="396"/>
      <c r="CA219" s="3"/>
      <c r="CB219" s="395"/>
      <c r="CC219" s="397"/>
      <c r="CD219" s="396"/>
      <c r="CE219" s="3"/>
      <c r="CF219" s="83"/>
      <c r="CG219" s="389"/>
      <c r="CH219" s="82"/>
      <c r="CI219" s="3"/>
      <c r="CJ219" s="395"/>
      <c r="CK219" s="397"/>
      <c r="CL219" s="396"/>
      <c r="CM219" s="3"/>
      <c r="CN219" s="395"/>
      <c r="CO219" s="397"/>
      <c r="CP219" s="396"/>
      <c r="CQ219" s="3"/>
      <c r="CR219" s="395"/>
      <c r="CS219" s="397"/>
      <c r="CT219" s="396"/>
      <c r="CU219" s="3"/>
      <c r="CV219" s="395"/>
      <c r="CW219" s="397"/>
      <c r="CX219" s="396"/>
      <c r="CY219" s="3"/>
      <c r="CZ219" s="83"/>
      <c r="DA219" s="389"/>
      <c r="DB219" s="82"/>
      <c r="DC219" s="3"/>
      <c r="DD219" s="3"/>
      <c r="DE219" s="382"/>
      <c r="DF219" s="383"/>
      <c r="DG219" s="384"/>
      <c r="DH219" s="3"/>
      <c r="DI219" s="382"/>
      <c r="DJ219" s="383"/>
      <c r="DK219" s="384"/>
      <c r="DL219" s="3"/>
      <c r="DM219" s="382"/>
      <c r="DN219" s="383"/>
      <c r="DO219" s="384"/>
      <c r="DP219" s="3"/>
      <c r="DQ219" s="382"/>
      <c r="DR219" s="383"/>
      <c r="DS219" s="384"/>
      <c r="DT219" s="3"/>
      <c r="DU219" s="83"/>
      <c r="DV219" s="389"/>
      <c r="DW219" s="82"/>
      <c r="DX219" s="3"/>
      <c r="DY219" s="382"/>
      <c r="DZ219" s="383"/>
      <c r="EA219" s="384"/>
      <c r="EB219" s="3"/>
      <c r="EC219" s="382"/>
      <c r="ED219" s="383"/>
      <c r="EE219" s="384"/>
      <c r="EF219" s="3"/>
      <c r="EG219" s="382"/>
      <c r="EH219" s="383"/>
      <c r="EI219" s="384"/>
      <c r="EJ219" s="3"/>
      <c r="EK219" s="382"/>
      <c r="EL219" s="383"/>
      <c r="EM219" s="384"/>
      <c r="EN219" s="3"/>
      <c r="EO219" s="83"/>
      <c r="EP219" s="389"/>
      <c r="EQ219" s="82"/>
      <c r="ER219" s="3"/>
      <c r="ES219" s="382"/>
      <c r="ET219" s="383"/>
      <c r="EU219" s="384"/>
      <c r="EV219" s="3"/>
      <c r="EW219" s="382"/>
      <c r="EX219" s="383"/>
      <c r="EY219" s="384"/>
      <c r="EZ219" s="3"/>
      <c r="FA219" s="382"/>
      <c r="FB219" s="383"/>
      <c r="FC219" s="384"/>
      <c r="FD219" s="3"/>
      <c r="FE219" s="382"/>
      <c r="FF219" s="383"/>
      <c r="FG219" s="384"/>
      <c r="FH219" s="3"/>
      <c r="FI219" s="83"/>
      <c r="FJ219" s="389"/>
      <c r="FK219" s="82"/>
      <c r="FL219" s="3"/>
      <c r="FM219" s="382"/>
      <c r="FN219" s="383"/>
      <c r="FO219" s="384"/>
      <c r="FP219" s="3"/>
      <c r="FQ219" s="382"/>
      <c r="FR219" s="383"/>
      <c r="FS219" s="384"/>
      <c r="FT219" s="3"/>
      <c r="FU219" s="382"/>
      <c r="FV219" s="383"/>
      <c r="FW219" s="384"/>
      <c r="FX219" s="3"/>
      <c r="FY219" s="382"/>
      <c r="FZ219" s="383"/>
      <c r="GA219" s="384"/>
      <c r="GB219" s="3"/>
      <c r="GC219" s="83"/>
      <c r="GD219" s="389"/>
      <c r="GE219" s="82"/>
      <c r="GF219" s="3"/>
      <c r="GG219" s="382"/>
      <c r="GH219" s="383"/>
      <c r="GI219" s="384"/>
      <c r="GJ219" s="3"/>
      <c r="GK219" s="382"/>
      <c r="GL219" s="383"/>
      <c r="GM219" s="384"/>
      <c r="GN219" s="3"/>
      <c r="GO219" s="382"/>
      <c r="GP219" s="383"/>
      <c r="GQ219" s="384"/>
      <c r="GR219" s="3"/>
      <c r="GS219" s="382"/>
      <c r="GT219" s="383"/>
      <c r="GU219" s="384"/>
      <c r="GV219" s="3"/>
      <c r="GW219" s="83"/>
      <c r="GX219" s="389"/>
      <c r="GY219" s="82"/>
      <c r="GZ219" s="3"/>
      <c r="HA219" s="382"/>
      <c r="HB219" s="383"/>
      <c r="HC219" s="384"/>
      <c r="HD219" s="3"/>
      <c r="HE219" s="382"/>
      <c r="HF219" s="383"/>
      <c r="HG219" s="384"/>
      <c r="HH219" s="3"/>
      <c r="HI219" s="382"/>
      <c r="HJ219" s="383"/>
      <c r="HK219" s="384"/>
      <c r="HL219" s="3"/>
      <c r="HM219" s="382"/>
      <c r="HN219" s="383"/>
      <c r="HO219" s="384"/>
      <c r="HP219" s="3"/>
      <c r="HQ219" s="83"/>
      <c r="HR219" s="389"/>
      <c r="HS219" s="82"/>
      <c r="HT219" s="3"/>
      <c r="HU219" s="382"/>
      <c r="HV219" s="383"/>
      <c r="HW219" s="384"/>
      <c r="HX219" s="3"/>
      <c r="HY219" s="382"/>
      <c r="HZ219" s="383"/>
      <c r="IA219" s="384"/>
      <c r="IB219" s="3"/>
      <c r="IC219" s="382"/>
      <c r="ID219" s="383"/>
      <c r="IE219" s="384"/>
      <c r="IF219" s="3"/>
      <c r="IG219" s="382"/>
      <c r="IH219" s="383"/>
      <c r="II219" s="384"/>
      <c r="IJ219" s="3"/>
      <c r="IK219" s="83"/>
      <c r="IL219" s="389"/>
      <c r="IM219" s="82"/>
      <c r="IN219" s="3"/>
      <c r="IO219" s="382"/>
      <c r="IP219" s="383"/>
      <c r="IQ219" s="384"/>
      <c r="IR219" s="3"/>
      <c r="IS219" s="382"/>
      <c r="IT219" s="383"/>
      <c r="IU219" s="384"/>
      <c r="IV219" s="3"/>
      <c r="IW219" s="382"/>
      <c r="IX219" s="383"/>
      <c r="IY219" s="384"/>
      <c r="IZ219" s="3"/>
      <c r="JA219" s="382"/>
      <c r="JB219" s="383"/>
      <c r="JC219" s="384"/>
      <c r="JD219" s="3"/>
      <c r="JE219" s="83"/>
      <c r="JF219" s="389"/>
      <c r="JG219" s="82"/>
      <c r="JH219" s="3"/>
      <c r="JI219" s="382"/>
      <c r="JJ219" s="383"/>
      <c r="JK219" s="384"/>
      <c r="JL219" s="3"/>
      <c r="JM219" s="382"/>
      <c r="JN219" s="383"/>
      <c r="JO219" s="384"/>
      <c r="JP219" s="3"/>
      <c r="JQ219" s="382"/>
      <c r="JR219" s="383"/>
      <c r="JS219" s="384"/>
      <c r="JT219" s="3"/>
      <c r="JU219" s="382"/>
      <c r="JV219" s="383"/>
      <c r="JW219" s="384"/>
      <c r="JX219" s="3"/>
      <c r="JY219" s="83"/>
      <c r="JZ219" s="389"/>
      <c r="KA219" s="82"/>
      <c r="KB219" s="3"/>
      <c r="KC219" s="382"/>
      <c r="KD219" s="383"/>
      <c r="KE219" s="384"/>
      <c r="KF219" s="3"/>
      <c r="KG219" s="382"/>
      <c r="KH219" s="383"/>
      <c r="KI219" s="384"/>
      <c r="KJ219" s="3"/>
      <c r="KK219" s="382"/>
      <c r="KL219" s="383"/>
      <c r="KM219" s="384"/>
      <c r="KN219" s="3"/>
      <c r="KO219" s="382"/>
      <c r="KP219" s="383"/>
      <c r="KQ219" s="384"/>
      <c r="KR219" s="3"/>
      <c r="KS219" s="83"/>
      <c r="KT219" s="389"/>
      <c r="KU219" s="82"/>
    </row>
    <row r="220" spans="1:307" ht="15" hidden="1" customHeight="1" outlineLevel="1" thickTop="1">
      <c r="A220" s="603"/>
      <c r="B220" s="124"/>
      <c r="C220" s="124"/>
      <c r="D220" s="124"/>
      <c r="E220" s="124"/>
      <c r="F220"/>
      <c r="H220" s="395"/>
      <c r="I220" s="610"/>
      <c r="J220" s="396"/>
      <c r="K220" s="3"/>
      <c r="L220" s="395"/>
      <c r="M220" s="610"/>
      <c r="N220" s="396"/>
      <c r="O220" s="3"/>
      <c r="P220" s="395"/>
      <c r="Q220" s="610"/>
      <c r="R220" s="396"/>
      <c r="S220" s="3"/>
      <c r="T220" s="395"/>
      <c r="U220" s="610"/>
      <c r="V220" s="396"/>
      <c r="W220" s="3"/>
      <c r="X220" s="83"/>
      <c r="Y220" s="628"/>
      <c r="Z220" s="4"/>
      <c r="AA220" s="605"/>
      <c r="AB220" s="414" t="s">
        <v>279</v>
      </c>
      <c r="AC220" s="610"/>
      <c r="AD220" s="396"/>
      <c r="AE220" s="3"/>
      <c r="AF220" s="395"/>
      <c r="AG220" s="610"/>
      <c r="AH220" s="396"/>
      <c r="AI220" s="3"/>
      <c r="AJ220" s="395"/>
      <c r="AK220" s="610"/>
      <c r="AL220" s="396"/>
      <c r="AM220" s="3"/>
      <c r="AN220" s="395"/>
      <c r="AO220" s="610"/>
      <c r="AP220" s="396"/>
      <c r="AQ220" s="3"/>
      <c r="AR220" s="83"/>
      <c r="AS220" s="628"/>
      <c r="AT220" s="82"/>
      <c r="AU220" s="3"/>
      <c r="AV220" s="395"/>
      <c r="AW220" s="610"/>
      <c r="AX220" s="396"/>
      <c r="AY220" s="3"/>
      <c r="AZ220" s="395"/>
      <c r="BA220" s="610"/>
      <c r="BB220" s="396"/>
      <c r="BC220" s="3"/>
      <c r="BD220" s="395"/>
      <c r="BE220" s="610"/>
      <c r="BF220" s="396"/>
      <c r="BG220" s="3"/>
      <c r="BH220" s="395"/>
      <c r="BI220" s="610"/>
      <c r="BJ220" s="396"/>
      <c r="BK220" s="3"/>
      <c r="BL220" s="83"/>
      <c r="BM220" s="628"/>
      <c r="BN220" s="82"/>
      <c r="BO220" s="3"/>
      <c r="BP220" s="395"/>
      <c r="BQ220" s="397"/>
      <c r="BR220" s="396"/>
      <c r="BS220" s="3"/>
      <c r="BT220" s="395"/>
      <c r="BU220" s="397"/>
      <c r="BV220" s="396"/>
      <c r="BW220" s="3"/>
      <c r="BX220" s="395"/>
      <c r="BY220" s="397"/>
      <c r="BZ220" s="396"/>
      <c r="CA220" s="3"/>
      <c r="CB220" s="395"/>
      <c r="CC220" s="397"/>
      <c r="CD220" s="396"/>
      <c r="CE220" s="3"/>
      <c r="CF220" s="83"/>
      <c r="CG220" s="389"/>
      <c r="CH220" s="82"/>
      <c r="CI220" s="3"/>
      <c r="CJ220" s="395"/>
      <c r="CK220" s="397"/>
      <c r="CL220" s="396"/>
      <c r="CM220" s="3"/>
      <c r="CN220" s="395"/>
      <c r="CO220" s="397"/>
      <c r="CP220" s="396"/>
      <c r="CQ220" s="3"/>
      <c r="CR220" s="395"/>
      <c r="CS220" s="397"/>
      <c r="CT220" s="396"/>
      <c r="CU220" s="3"/>
      <c r="CV220" s="395"/>
      <c r="CW220" s="397"/>
      <c r="CX220" s="396"/>
      <c r="CY220" s="3"/>
      <c r="CZ220" s="83"/>
      <c r="DA220" s="389"/>
      <c r="DB220" s="82"/>
      <c r="DC220" s="3"/>
      <c r="DD220" s="3"/>
      <c r="DE220" s="382"/>
      <c r="DF220" s="383"/>
      <c r="DG220" s="384"/>
      <c r="DH220" s="3"/>
      <c r="DI220" s="382"/>
      <c r="DJ220" s="383"/>
      <c r="DK220" s="384"/>
      <c r="DL220" s="3"/>
      <c r="DM220" s="382"/>
      <c r="DN220" s="383"/>
      <c r="DO220" s="384"/>
      <c r="DP220" s="3"/>
      <c r="DQ220" s="382"/>
      <c r="DR220" s="383"/>
      <c r="DS220" s="384"/>
      <c r="DT220" s="3"/>
      <c r="DU220" s="83"/>
      <c r="DV220" s="389"/>
      <c r="DW220" s="82"/>
      <c r="DX220" s="3"/>
      <c r="DY220" s="382"/>
      <c r="DZ220" s="383"/>
      <c r="EA220" s="384"/>
      <c r="EB220" s="3"/>
      <c r="EC220" s="382"/>
      <c r="ED220" s="383"/>
      <c r="EE220" s="384"/>
      <c r="EF220" s="3"/>
      <c r="EG220" s="382"/>
      <c r="EH220" s="383"/>
      <c r="EI220" s="384"/>
      <c r="EJ220" s="3"/>
      <c r="EK220" s="382"/>
      <c r="EL220" s="383"/>
      <c r="EM220" s="384"/>
      <c r="EN220" s="3"/>
      <c r="EO220" s="83"/>
      <c r="EP220" s="389"/>
      <c r="EQ220" s="82"/>
      <c r="ER220" s="3"/>
      <c r="ES220" s="382"/>
      <c r="ET220" s="383"/>
      <c r="EU220" s="384"/>
      <c r="EV220" s="3"/>
      <c r="EW220" s="382"/>
      <c r="EX220" s="383"/>
      <c r="EY220" s="384"/>
      <c r="EZ220" s="3"/>
      <c r="FA220" s="382"/>
      <c r="FB220" s="383"/>
      <c r="FC220" s="384"/>
      <c r="FD220" s="3"/>
      <c r="FE220" s="382"/>
      <c r="FF220" s="383"/>
      <c r="FG220" s="384"/>
      <c r="FH220" s="3"/>
      <c r="FI220" s="83"/>
      <c r="FJ220" s="389"/>
      <c r="FK220" s="82"/>
      <c r="FL220" s="3"/>
      <c r="FM220" s="382"/>
      <c r="FN220" s="383"/>
      <c r="FO220" s="384"/>
      <c r="FP220" s="3"/>
      <c r="FQ220" s="382"/>
      <c r="FR220" s="383"/>
      <c r="FS220" s="384"/>
      <c r="FT220" s="3"/>
      <c r="FU220" s="382"/>
      <c r="FV220" s="383"/>
      <c r="FW220" s="384"/>
      <c r="FX220" s="3"/>
      <c r="FY220" s="382"/>
      <c r="FZ220" s="383"/>
      <c r="GA220" s="384"/>
      <c r="GB220" s="3"/>
      <c r="GC220" s="83"/>
      <c r="GD220" s="389"/>
      <c r="GE220" s="82"/>
      <c r="GF220" s="3"/>
      <c r="GG220" s="382"/>
      <c r="GH220" s="383"/>
      <c r="GI220" s="384"/>
      <c r="GJ220" s="3"/>
      <c r="GK220" s="382"/>
      <c r="GL220" s="383"/>
      <c r="GM220" s="384"/>
      <c r="GN220" s="3"/>
      <c r="GO220" s="382"/>
      <c r="GP220" s="383"/>
      <c r="GQ220" s="384"/>
      <c r="GR220" s="3"/>
      <c r="GS220" s="382"/>
      <c r="GT220" s="383"/>
      <c r="GU220" s="384"/>
      <c r="GV220" s="3"/>
      <c r="GW220" s="83"/>
      <c r="GX220" s="389"/>
      <c r="GY220" s="82"/>
      <c r="GZ220" s="3"/>
      <c r="HA220" s="382"/>
      <c r="HB220" s="383"/>
      <c r="HC220" s="384"/>
      <c r="HD220" s="3"/>
      <c r="HE220" s="382"/>
      <c r="HF220" s="383"/>
      <c r="HG220" s="384"/>
      <c r="HH220" s="3"/>
      <c r="HI220" s="382"/>
      <c r="HJ220" s="383"/>
      <c r="HK220" s="384"/>
      <c r="HL220" s="3"/>
      <c r="HM220" s="382"/>
      <c r="HN220" s="383"/>
      <c r="HO220" s="384"/>
      <c r="HP220" s="3"/>
      <c r="HQ220" s="83"/>
      <c r="HR220" s="389"/>
      <c r="HS220" s="82"/>
      <c r="HT220" s="3"/>
      <c r="HU220" s="382"/>
      <c r="HV220" s="383"/>
      <c r="HW220" s="384"/>
      <c r="HX220" s="3"/>
      <c r="HY220" s="382"/>
      <c r="HZ220" s="383"/>
      <c r="IA220" s="384"/>
      <c r="IB220" s="3"/>
      <c r="IC220" s="382"/>
      <c r="ID220" s="383"/>
      <c r="IE220" s="384"/>
      <c r="IF220" s="3"/>
      <c r="IG220" s="382"/>
      <c r="IH220" s="383"/>
      <c r="II220" s="384"/>
      <c r="IJ220" s="3"/>
      <c r="IK220" s="83"/>
      <c r="IL220" s="389"/>
      <c r="IM220" s="82"/>
      <c r="IN220" s="3"/>
      <c r="IO220" s="382"/>
      <c r="IP220" s="383"/>
      <c r="IQ220" s="384"/>
      <c r="IR220" s="3"/>
      <c r="IS220" s="382"/>
      <c r="IT220" s="383"/>
      <c r="IU220" s="384"/>
      <c r="IV220" s="3"/>
      <c r="IW220" s="382"/>
      <c r="IX220" s="383"/>
      <c r="IY220" s="384"/>
      <c r="IZ220" s="3"/>
      <c r="JA220" s="382"/>
      <c r="JB220" s="383"/>
      <c r="JC220" s="384"/>
      <c r="JD220" s="3"/>
      <c r="JE220" s="83"/>
      <c r="JF220" s="389"/>
      <c r="JG220" s="82"/>
      <c r="JH220" s="3"/>
      <c r="JI220" s="382"/>
      <c r="JJ220" s="383"/>
      <c r="JK220" s="384"/>
      <c r="JL220" s="3"/>
      <c r="JM220" s="382"/>
      <c r="JN220" s="383"/>
      <c r="JO220" s="384"/>
      <c r="JP220" s="3"/>
      <c r="JQ220" s="382"/>
      <c r="JR220" s="383"/>
      <c r="JS220" s="384"/>
      <c r="JT220" s="3"/>
      <c r="JU220" s="382"/>
      <c r="JV220" s="383"/>
      <c r="JW220" s="384"/>
      <c r="JX220" s="3"/>
      <c r="JY220" s="83"/>
      <c r="JZ220" s="389"/>
      <c r="KA220" s="82"/>
      <c r="KB220" s="3"/>
      <c r="KC220" s="382"/>
      <c r="KD220" s="383"/>
      <c r="KE220" s="384"/>
      <c r="KF220" s="3"/>
      <c r="KG220" s="382"/>
      <c r="KH220" s="383"/>
      <c r="KI220" s="384"/>
      <c r="KJ220" s="3"/>
      <c r="KK220" s="382"/>
      <c r="KL220" s="383"/>
      <c r="KM220" s="384"/>
      <c r="KN220" s="3"/>
      <c r="KO220" s="382"/>
      <c r="KP220" s="383"/>
      <c r="KQ220" s="384"/>
      <c r="KR220" s="3"/>
      <c r="KS220" s="83"/>
      <c r="KT220" s="389"/>
      <c r="KU220" s="82"/>
    </row>
    <row r="221" spans="1:307" hidden="1" outlineLevel="1">
      <c r="A221" s="603"/>
      <c r="B221" s="124"/>
      <c r="C221" s="124"/>
      <c r="D221" s="124"/>
      <c r="E221" s="124"/>
      <c r="F221"/>
      <c r="H221" s="395"/>
      <c r="I221" s="610"/>
      <c r="J221" s="396"/>
      <c r="K221" s="3"/>
      <c r="L221" s="395"/>
      <c r="M221" s="610"/>
      <c r="N221" s="396"/>
      <c r="O221" s="3"/>
      <c r="P221" s="395"/>
      <c r="Q221" s="610"/>
      <c r="R221" s="396"/>
      <c r="S221" s="3"/>
      <c r="T221" s="395"/>
      <c r="U221" s="610"/>
      <c r="V221" s="396"/>
      <c r="W221" s="3"/>
      <c r="X221" s="83"/>
      <c r="Y221" s="628"/>
      <c r="Z221" s="4"/>
      <c r="AA221" s="605"/>
      <c r="AB221" s="414"/>
      <c r="AC221" s="611">
        <v>411</v>
      </c>
      <c r="AD221" s="396"/>
      <c r="AE221" s="3"/>
      <c r="AF221" s="395"/>
      <c r="AG221" s="611">
        <v>93</v>
      </c>
      <c r="AH221" s="396"/>
      <c r="AI221" s="3"/>
      <c r="AJ221" s="395"/>
      <c r="AK221" s="611">
        <v>0</v>
      </c>
      <c r="AL221" s="396"/>
      <c r="AM221" s="3"/>
      <c r="AN221" s="395"/>
      <c r="AO221" s="611">
        <v>0</v>
      </c>
      <c r="AP221" s="396"/>
      <c r="AQ221" s="3"/>
      <c r="AR221" s="83"/>
      <c r="AS221" s="628"/>
      <c r="AT221" s="82"/>
      <c r="AU221" s="3"/>
      <c r="AV221" s="395"/>
      <c r="AW221" s="610"/>
      <c r="AX221" s="396"/>
      <c r="AY221" s="3"/>
      <c r="AZ221" s="395"/>
      <c r="BA221" s="610"/>
      <c r="BB221" s="396"/>
      <c r="BC221" s="3"/>
      <c r="BD221" s="395"/>
      <c r="BE221" s="610"/>
      <c r="BF221" s="396"/>
      <c r="BG221" s="3"/>
      <c r="BH221" s="395"/>
      <c r="BI221" s="610"/>
      <c r="BJ221" s="396"/>
      <c r="BK221" s="3"/>
      <c r="BL221" s="83"/>
      <c r="BM221" s="628"/>
      <c r="BN221" s="82"/>
      <c r="BO221" s="3"/>
      <c r="BP221" s="395"/>
      <c r="BQ221" s="397"/>
      <c r="BR221" s="396"/>
      <c r="BS221" s="3"/>
      <c r="BT221" s="395"/>
      <c r="BU221" s="397"/>
      <c r="BV221" s="396"/>
      <c r="BW221" s="3"/>
      <c r="BX221" s="395"/>
      <c r="BY221" s="397"/>
      <c r="BZ221" s="396"/>
      <c r="CA221" s="3"/>
      <c r="CB221" s="395"/>
      <c r="CC221" s="397"/>
      <c r="CD221" s="396"/>
      <c r="CE221" s="3"/>
      <c r="CF221" s="83"/>
      <c r="CG221" s="389"/>
      <c r="CH221" s="82"/>
      <c r="CI221" s="3"/>
      <c r="CJ221" s="395"/>
      <c r="CK221" s="397"/>
      <c r="CL221" s="396"/>
      <c r="CM221" s="3"/>
      <c r="CN221" s="395"/>
      <c r="CO221" s="397"/>
      <c r="CP221" s="396"/>
      <c r="CQ221" s="3"/>
      <c r="CR221" s="395"/>
      <c r="CS221" s="397"/>
      <c r="CT221" s="396"/>
      <c r="CU221" s="3"/>
      <c r="CV221" s="395"/>
      <c r="CW221" s="397"/>
      <c r="CX221" s="396"/>
      <c r="CY221" s="3"/>
      <c r="CZ221" s="83"/>
      <c r="DA221" s="389"/>
      <c r="DB221" s="82"/>
      <c r="DC221" s="3"/>
      <c r="DD221" s="3"/>
      <c r="DE221" s="382"/>
      <c r="DF221" s="383"/>
      <c r="DG221" s="384"/>
      <c r="DH221" s="3"/>
      <c r="DI221" s="382"/>
      <c r="DJ221" s="383"/>
      <c r="DK221" s="384"/>
      <c r="DL221" s="3"/>
      <c r="DM221" s="382"/>
      <c r="DN221" s="383"/>
      <c r="DO221" s="384"/>
      <c r="DP221" s="3"/>
      <c r="DQ221" s="382"/>
      <c r="DR221" s="383"/>
      <c r="DS221" s="384"/>
      <c r="DT221" s="3"/>
      <c r="DU221" s="83"/>
      <c r="DV221" s="389"/>
      <c r="DW221" s="82"/>
      <c r="DX221" s="3"/>
      <c r="DY221" s="382"/>
      <c r="DZ221" s="383"/>
      <c r="EA221" s="384"/>
      <c r="EB221" s="3"/>
      <c r="EC221" s="382"/>
      <c r="ED221" s="383"/>
      <c r="EE221" s="384"/>
      <c r="EF221" s="3"/>
      <c r="EG221" s="382"/>
      <c r="EH221" s="383"/>
      <c r="EI221" s="384"/>
      <c r="EJ221" s="3"/>
      <c r="EK221" s="382"/>
      <c r="EL221" s="383"/>
      <c r="EM221" s="384"/>
      <c r="EN221" s="3"/>
      <c r="EO221" s="83"/>
      <c r="EP221" s="389"/>
      <c r="EQ221" s="82"/>
      <c r="ER221" s="3"/>
      <c r="ES221" s="382"/>
      <c r="ET221" s="383"/>
      <c r="EU221" s="384"/>
      <c r="EV221" s="3"/>
      <c r="EW221" s="382"/>
      <c r="EX221" s="383"/>
      <c r="EY221" s="384"/>
      <c r="EZ221" s="3"/>
      <c r="FA221" s="382"/>
      <c r="FB221" s="383"/>
      <c r="FC221" s="384"/>
      <c r="FD221" s="3"/>
      <c r="FE221" s="382"/>
      <c r="FF221" s="383"/>
      <c r="FG221" s="384"/>
      <c r="FH221" s="3"/>
      <c r="FI221" s="83"/>
      <c r="FJ221" s="389"/>
      <c r="FK221" s="82"/>
      <c r="FL221" s="3"/>
      <c r="FM221" s="382"/>
      <c r="FN221" s="383"/>
      <c r="FO221" s="384"/>
      <c r="FP221" s="3"/>
      <c r="FQ221" s="382"/>
      <c r="FR221" s="383"/>
      <c r="FS221" s="384"/>
      <c r="FT221" s="3"/>
      <c r="FU221" s="382"/>
      <c r="FV221" s="383"/>
      <c r="FW221" s="384"/>
      <c r="FX221" s="3"/>
      <c r="FY221" s="382"/>
      <c r="FZ221" s="383"/>
      <c r="GA221" s="384"/>
      <c r="GB221" s="3"/>
      <c r="GC221" s="83"/>
      <c r="GD221" s="389"/>
      <c r="GE221" s="82"/>
      <c r="GF221" s="3"/>
      <c r="GG221" s="382"/>
      <c r="GH221" s="383"/>
      <c r="GI221" s="384"/>
      <c r="GJ221" s="3"/>
      <c r="GK221" s="382"/>
      <c r="GL221" s="383"/>
      <c r="GM221" s="384"/>
      <c r="GN221" s="3"/>
      <c r="GO221" s="382"/>
      <c r="GP221" s="383"/>
      <c r="GQ221" s="384"/>
      <c r="GR221" s="3"/>
      <c r="GS221" s="382"/>
      <c r="GT221" s="383"/>
      <c r="GU221" s="384"/>
      <c r="GV221" s="3"/>
      <c r="GW221" s="83"/>
      <c r="GX221" s="389"/>
      <c r="GY221" s="82"/>
      <c r="GZ221" s="3"/>
      <c r="HA221" s="382"/>
      <c r="HB221" s="383"/>
      <c r="HC221" s="384"/>
      <c r="HD221" s="3"/>
      <c r="HE221" s="382"/>
      <c r="HF221" s="383"/>
      <c r="HG221" s="384"/>
      <c r="HH221" s="3"/>
      <c r="HI221" s="382"/>
      <c r="HJ221" s="383"/>
      <c r="HK221" s="384"/>
      <c r="HL221" s="3"/>
      <c r="HM221" s="382"/>
      <c r="HN221" s="383"/>
      <c r="HO221" s="384"/>
      <c r="HP221" s="3"/>
      <c r="HQ221" s="83"/>
      <c r="HR221" s="389"/>
      <c r="HS221" s="82"/>
      <c r="HT221" s="3"/>
      <c r="HU221" s="382"/>
      <c r="HV221" s="383"/>
      <c r="HW221" s="384"/>
      <c r="HX221" s="3"/>
      <c r="HY221" s="382"/>
      <c r="HZ221" s="383"/>
      <c r="IA221" s="384"/>
      <c r="IB221" s="3"/>
      <c r="IC221" s="382"/>
      <c r="ID221" s="383"/>
      <c r="IE221" s="384"/>
      <c r="IF221" s="3"/>
      <c r="IG221" s="382"/>
      <c r="IH221" s="383"/>
      <c r="II221" s="384"/>
      <c r="IJ221" s="3"/>
      <c r="IK221" s="83"/>
      <c r="IL221" s="389"/>
      <c r="IM221" s="82"/>
      <c r="IN221" s="3"/>
      <c r="IO221" s="382"/>
      <c r="IP221" s="383"/>
      <c r="IQ221" s="384"/>
      <c r="IR221" s="3"/>
      <c r="IS221" s="382"/>
      <c r="IT221" s="383"/>
      <c r="IU221" s="384"/>
      <c r="IV221" s="3"/>
      <c r="IW221" s="382"/>
      <c r="IX221" s="383"/>
      <c r="IY221" s="384"/>
      <c r="IZ221" s="3"/>
      <c r="JA221" s="382"/>
      <c r="JB221" s="383"/>
      <c r="JC221" s="384"/>
      <c r="JD221" s="3"/>
      <c r="JE221" s="83"/>
      <c r="JF221" s="389"/>
      <c r="JG221" s="82"/>
      <c r="JH221" s="3"/>
      <c r="JI221" s="382"/>
      <c r="JJ221" s="383"/>
      <c r="JK221" s="384"/>
      <c r="JL221" s="3"/>
      <c r="JM221" s="382"/>
      <c r="JN221" s="383"/>
      <c r="JO221" s="384"/>
      <c r="JP221" s="3"/>
      <c r="JQ221" s="382"/>
      <c r="JR221" s="383"/>
      <c r="JS221" s="384"/>
      <c r="JT221" s="3"/>
      <c r="JU221" s="382"/>
      <c r="JV221" s="383"/>
      <c r="JW221" s="384"/>
      <c r="JX221" s="3"/>
      <c r="JY221" s="83"/>
      <c r="JZ221" s="389"/>
      <c r="KA221" s="82"/>
      <c r="KB221" s="3"/>
      <c r="KC221" s="382"/>
      <c r="KD221" s="383"/>
      <c r="KE221" s="384"/>
      <c r="KF221" s="3"/>
      <c r="KG221" s="382"/>
      <c r="KH221" s="383"/>
      <c r="KI221" s="384"/>
      <c r="KJ221" s="3"/>
      <c r="KK221" s="382"/>
      <c r="KL221" s="383"/>
      <c r="KM221" s="384"/>
      <c r="KN221" s="3"/>
      <c r="KO221" s="382"/>
      <c r="KP221" s="383"/>
      <c r="KQ221" s="384"/>
      <c r="KR221" s="3"/>
      <c r="KS221" s="83"/>
      <c r="KT221" s="389"/>
      <c r="KU221" s="82"/>
    </row>
    <row r="222" spans="1:307" ht="14" hidden="1" outlineLevel="1" thickBot="1">
      <c r="A222" s="603"/>
      <c r="B222" s="124"/>
      <c r="C222" s="124"/>
      <c r="D222" s="124"/>
      <c r="E222" s="124"/>
      <c r="F222"/>
      <c r="H222" s="395"/>
      <c r="I222" s="610"/>
      <c r="J222" s="396"/>
      <c r="K222" s="3"/>
      <c r="L222" s="395"/>
      <c r="M222" s="610"/>
      <c r="N222" s="396"/>
      <c r="O222" s="3"/>
      <c r="P222" s="395"/>
      <c r="Q222" s="610"/>
      <c r="R222" s="396"/>
      <c r="S222" s="3"/>
      <c r="T222" s="395"/>
      <c r="U222" s="610"/>
      <c r="V222" s="396"/>
      <c r="W222" s="3"/>
      <c r="X222" s="83"/>
      <c r="Y222" s="628"/>
      <c r="Z222" s="4"/>
      <c r="AA222" s="605"/>
      <c r="AB222" s="414"/>
      <c r="AC222" s="609">
        <f>AC219+AC221</f>
        <v>12682</v>
      </c>
      <c r="AD222" s="396"/>
      <c r="AE222" s="3"/>
      <c r="AF222" s="395"/>
      <c r="AG222" s="609">
        <v>11927</v>
      </c>
      <c r="AH222" s="396"/>
      <c r="AI222" s="3"/>
      <c r="AJ222" s="395"/>
      <c r="AK222" s="609">
        <v>12000</v>
      </c>
      <c r="AL222" s="396"/>
      <c r="AM222" s="3"/>
      <c r="AN222" s="395"/>
      <c r="AO222" s="609">
        <v>12638</v>
      </c>
      <c r="AP222" s="396"/>
      <c r="AQ222" s="3"/>
      <c r="AR222" s="83"/>
      <c r="AS222" s="628"/>
      <c r="AT222" s="82"/>
      <c r="AU222" s="3"/>
      <c r="AV222" s="395"/>
      <c r="AW222" s="610"/>
      <c r="AX222" s="396"/>
      <c r="AY222" s="3"/>
      <c r="AZ222" s="395"/>
      <c r="BA222" s="610"/>
      <c r="BB222" s="396"/>
      <c r="BC222" s="3"/>
      <c r="BD222" s="395"/>
      <c r="BE222" s="610"/>
      <c r="BF222" s="396"/>
      <c r="BG222" s="3"/>
      <c r="BH222" s="395"/>
      <c r="BI222" s="610"/>
      <c r="BJ222" s="396"/>
      <c r="BK222" s="3"/>
      <c r="BL222" s="83"/>
      <c r="BM222" s="628"/>
      <c r="BN222" s="82"/>
      <c r="BO222" s="3"/>
      <c r="BP222" s="395"/>
      <c r="BQ222" s="397"/>
      <c r="BR222" s="396"/>
      <c r="BS222" s="3"/>
      <c r="BT222" s="395"/>
      <c r="BU222" s="397"/>
      <c r="BV222" s="396"/>
      <c r="BW222" s="3"/>
      <c r="BX222" s="395"/>
      <c r="BY222" s="397"/>
      <c r="BZ222" s="396"/>
      <c r="CA222" s="3"/>
      <c r="CB222" s="395"/>
      <c r="CC222" s="397"/>
      <c r="CD222" s="396"/>
      <c r="CE222" s="3"/>
      <c r="CF222" s="83"/>
      <c r="CG222" s="389"/>
      <c r="CH222" s="82"/>
      <c r="CI222" s="3"/>
      <c r="CJ222" s="395"/>
      <c r="CK222" s="397"/>
      <c r="CL222" s="396"/>
      <c r="CM222" s="3"/>
      <c r="CN222" s="395"/>
      <c r="CO222" s="397"/>
      <c r="CP222" s="396"/>
      <c r="CQ222" s="3"/>
      <c r="CR222" s="395"/>
      <c r="CS222" s="397"/>
      <c r="CT222" s="396"/>
      <c r="CU222" s="3"/>
      <c r="CV222" s="395"/>
      <c r="CW222" s="397"/>
      <c r="CX222" s="396"/>
      <c r="CY222" s="3"/>
      <c r="CZ222" s="83"/>
      <c r="DA222" s="389"/>
      <c r="DB222" s="82"/>
      <c r="DC222" s="3"/>
      <c r="DD222" s="3"/>
      <c r="DE222" s="382"/>
      <c r="DF222" s="383"/>
      <c r="DG222" s="384"/>
      <c r="DH222" s="3"/>
      <c r="DI222" s="382"/>
      <c r="DJ222" s="383"/>
      <c r="DK222" s="384"/>
      <c r="DL222" s="3"/>
      <c r="DM222" s="382"/>
      <c r="DN222" s="383"/>
      <c r="DO222" s="384"/>
      <c r="DP222" s="3"/>
      <c r="DQ222" s="382"/>
      <c r="DR222" s="383"/>
      <c r="DS222" s="384"/>
      <c r="DT222" s="3"/>
      <c r="DU222" s="83"/>
      <c r="DV222" s="389"/>
      <c r="DW222" s="82"/>
      <c r="DX222" s="3"/>
      <c r="DY222" s="382"/>
      <c r="DZ222" s="383"/>
      <c r="EA222" s="384"/>
      <c r="EB222" s="3"/>
      <c r="EC222" s="382"/>
      <c r="ED222" s="383"/>
      <c r="EE222" s="384"/>
      <c r="EF222" s="3"/>
      <c r="EG222" s="382"/>
      <c r="EH222" s="383"/>
      <c r="EI222" s="384"/>
      <c r="EJ222" s="3"/>
      <c r="EK222" s="382"/>
      <c r="EL222" s="383"/>
      <c r="EM222" s="384"/>
      <c r="EN222" s="3"/>
      <c r="EO222" s="83"/>
      <c r="EP222" s="389"/>
      <c r="EQ222" s="82"/>
      <c r="ER222" s="3"/>
      <c r="ES222" s="382"/>
      <c r="ET222" s="383"/>
      <c r="EU222" s="384"/>
      <c r="EV222" s="3"/>
      <c r="EW222" s="382"/>
      <c r="EX222" s="383"/>
      <c r="EY222" s="384"/>
      <c r="EZ222" s="3"/>
      <c r="FA222" s="382"/>
      <c r="FB222" s="383"/>
      <c r="FC222" s="384"/>
      <c r="FD222" s="3"/>
      <c r="FE222" s="382"/>
      <c r="FF222" s="383"/>
      <c r="FG222" s="384"/>
      <c r="FH222" s="3"/>
      <c r="FI222" s="83"/>
      <c r="FJ222" s="389"/>
      <c r="FK222" s="82"/>
      <c r="FL222" s="3"/>
      <c r="FM222" s="382"/>
      <c r="FN222" s="383"/>
      <c r="FO222" s="384"/>
      <c r="FP222" s="3"/>
      <c r="FQ222" s="382"/>
      <c r="FR222" s="383"/>
      <c r="FS222" s="384"/>
      <c r="FT222" s="3"/>
      <c r="FU222" s="382"/>
      <c r="FV222" s="383"/>
      <c r="FW222" s="384"/>
      <c r="FX222" s="3"/>
      <c r="FY222" s="382"/>
      <c r="FZ222" s="383"/>
      <c r="GA222" s="384"/>
      <c r="GB222" s="3"/>
      <c r="GC222" s="83"/>
      <c r="GD222" s="389"/>
      <c r="GE222" s="82"/>
      <c r="GF222" s="3"/>
      <c r="GG222" s="382"/>
      <c r="GH222" s="383"/>
      <c r="GI222" s="384"/>
      <c r="GJ222" s="3"/>
      <c r="GK222" s="382"/>
      <c r="GL222" s="383"/>
      <c r="GM222" s="384"/>
      <c r="GN222" s="3"/>
      <c r="GO222" s="382"/>
      <c r="GP222" s="383"/>
      <c r="GQ222" s="384"/>
      <c r="GR222" s="3"/>
      <c r="GS222" s="382"/>
      <c r="GT222" s="383"/>
      <c r="GU222" s="384"/>
      <c r="GV222" s="3"/>
      <c r="GW222" s="83"/>
      <c r="GX222" s="389"/>
      <c r="GY222" s="82"/>
      <c r="GZ222" s="3"/>
      <c r="HA222" s="382"/>
      <c r="HB222" s="383"/>
      <c r="HC222" s="384"/>
      <c r="HD222" s="3"/>
      <c r="HE222" s="382"/>
      <c r="HF222" s="383"/>
      <c r="HG222" s="384"/>
      <c r="HH222" s="3"/>
      <c r="HI222" s="382"/>
      <c r="HJ222" s="383"/>
      <c r="HK222" s="384"/>
      <c r="HL222" s="3"/>
      <c r="HM222" s="382"/>
      <c r="HN222" s="383"/>
      <c r="HO222" s="384"/>
      <c r="HP222" s="3"/>
      <c r="HQ222" s="83"/>
      <c r="HR222" s="389"/>
      <c r="HS222" s="82"/>
      <c r="HT222" s="3"/>
      <c r="HU222" s="382"/>
      <c r="HV222" s="383"/>
      <c r="HW222" s="384"/>
      <c r="HX222" s="3"/>
      <c r="HY222" s="382"/>
      <c r="HZ222" s="383"/>
      <c r="IA222" s="384"/>
      <c r="IB222" s="3"/>
      <c r="IC222" s="382"/>
      <c r="ID222" s="383"/>
      <c r="IE222" s="384"/>
      <c r="IF222" s="3"/>
      <c r="IG222" s="382"/>
      <c r="IH222" s="383"/>
      <c r="II222" s="384"/>
      <c r="IJ222" s="3"/>
      <c r="IK222" s="83"/>
      <c r="IL222" s="389"/>
      <c r="IM222" s="82"/>
      <c r="IN222" s="3"/>
      <c r="IO222" s="382"/>
      <c r="IP222" s="383"/>
      <c r="IQ222" s="384"/>
      <c r="IR222" s="3"/>
      <c r="IS222" s="382"/>
      <c r="IT222" s="383"/>
      <c r="IU222" s="384"/>
      <c r="IV222" s="3"/>
      <c r="IW222" s="382"/>
      <c r="IX222" s="383"/>
      <c r="IY222" s="384"/>
      <c r="IZ222" s="3"/>
      <c r="JA222" s="382"/>
      <c r="JB222" s="383"/>
      <c r="JC222" s="384"/>
      <c r="JD222" s="3"/>
      <c r="JE222" s="83"/>
      <c r="JF222" s="389"/>
      <c r="JG222" s="82"/>
      <c r="JH222" s="3"/>
      <c r="JI222" s="382"/>
      <c r="JJ222" s="383"/>
      <c r="JK222" s="384"/>
      <c r="JL222" s="3"/>
      <c r="JM222" s="382"/>
      <c r="JN222" s="383"/>
      <c r="JO222" s="384"/>
      <c r="JP222" s="3"/>
      <c r="JQ222" s="382"/>
      <c r="JR222" s="383"/>
      <c r="JS222" s="384"/>
      <c r="JT222" s="3"/>
      <c r="JU222" s="382"/>
      <c r="JV222" s="383"/>
      <c r="JW222" s="384"/>
      <c r="JX222" s="3"/>
      <c r="JY222" s="83"/>
      <c r="JZ222" s="389"/>
      <c r="KA222" s="82"/>
      <c r="KB222" s="3"/>
      <c r="KC222" s="382"/>
      <c r="KD222" s="383"/>
      <c r="KE222" s="384"/>
      <c r="KF222" s="3"/>
      <c r="KG222" s="382"/>
      <c r="KH222" s="383"/>
      <c r="KI222" s="384"/>
      <c r="KJ222" s="3"/>
      <c r="KK222" s="382"/>
      <c r="KL222" s="383"/>
      <c r="KM222" s="384"/>
      <c r="KN222" s="3"/>
      <c r="KO222" s="382"/>
      <c r="KP222" s="383"/>
      <c r="KQ222" s="384"/>
      <c r="KR222" s="3"/>
      <c r="KS222" s="83"/>
      <c r="KT222" s="389"/>
      <c r="KU222" s="82"/>
    </row>
    <row r="223" spans="1:307" ht="6" hidden="1" customHeight="1" outlineLevel="1" thickTop="1">
      <c r="A223" s="603"/>
      <c r="B223" s="124"/>
      <c r="C223" s="124"/>
      <c r="D223" s="124"/>
      <c r="E223" s="124"/>
      <c r="F223"/>
      <c r="H223" s="402"/>
      <c r="I223" s="407"/>
      <c r="J223" s="403"/>
      <c r="L223" s="402"/>
      <c r="M223" s="407"/>
      <c r="N223" s="403"/>
      <c r="P223" s="402"/>
      <c r="Q223" s="407"/>
      <c r="R223" s="403"/>
      <c r="T223" s="402"/>
      <c r="U223" s="407"/>
      <c r="V223" s="403"/>
      <c r="X223" s="38"/>
      <c r="Y223" s="460"/>
      <c r="Z223" s="41"/>
      <c r="AB223" s="402"/>
      <c r="AC223" s="407"/>
      <c r="AD223" s="403"/>
      <c r="AF223" s="402"/>
      <c r="AG223" s="407"/>
      <c r="AH223" s="403"/>
      <c r="AJ223" s="402"/>
      <c r="AK223" s="407"/>
      <c r="AL223" s="403"/>
      <c r="AN223" s="402"/>
      <c r="AO223" s="407"/>
      <c r="AP223" s="403"/>
      <c r="AR223" s="38"/>
      <c r="AS223" s="460"/>
      <c r="AT223" s="41"/>
      <c r="AV223" s="402"/>
      <c r="AW223" s="407"/>
      <c r="AX223" s="403"/>
      <c r="AZ223" s="402"/>
      <c r="BA223" s="407"/>
      <c r="BB223" s="403"/>
      <c r="BD223" s="402"/>
      <c r="BE223" s="407"/>
      <c r="BF223" s="403"/>
      <c r="BH223" s="402"/>
      <c r="BI223" s="407"/>
      <c r="BJ223" s="403"/>
      <c r="BL223" s="38"/>
      <c r="BM223" s="25"/>
      <c r="BN223" s="41"/>
      <c r="BP223" s="402"/>
      <c r="BQ223" s="407"/>
      <c r="BR223" s="403"/>
      <c r="BT223" s="402"/>
      <c r="BU223" s="407"/>
      <c r="BV223" s="403"/>
      <c r="BX223" s="402"/>
      <c r="BY223" s="407"/>
      <c r="BZ223" s="403"/>
      <c r="CB223" s="402"/>
      <c r="CC223" s="407"/>
      <c r="CD223" s="403"/>
      <c r="CF223" s="38"/>
      <c r="CG223" s="25"/>
      <c r="CH223" s="41"/>
      <c r="CI223"/>
      <c r="CJ223" s="402"/>
      <c r="CK223" s="407"/>
      <c r="CL223" s="403"/>
      <c r="CM223"/>
      <c r="CN223" s="402"/>
      <c r="CO223" s="407"/>
      <c r="CP223" s="403"/>
      <c r="CQ223"/>
      <c r="CR223" s="402"/>
      <c r="CS223" s="407"/>
      <c r="CT223" s="403"/>
      <c r="CU223"/>
      <c r="CV223" s="402"/>
      <c r="CW223" s="407"/>
      <c r="CX223" s="403"/>
      <c r="CY223"/>
      <c r="CZ223" s="38"/>
      <c r="DA223" s="25"/>
      <c r="DB223" s="41"/>
      <c r="DC223"/>
      <c r="DE223" s="386"/>
      <c r="DF223" s="387"/>
      <c r="DG223" s="388"/>
      <c r="DH223"/>
      <c r="DI223" s="386"/>
      <c r="DJ223" s="387"/>
      <c r="DK223" s="388"/>
      <c r="DL223"/>
      <c r="DM223" s="386"/>
      <c r="DN223" s="387"/>
      <c r="DO223" s="388"/>
      <c r="DP223"/>
      <c r="DQ223" s="386"/>
      <c r="DR223" s="387"/>
      <c r="DS223" s="388"/>
      <c r="DU223" s="118"/>
      <c r="DV223" s="460"/>
      <c r="DW223" s="119"/>
      <c r="DY223" s="386"/>
      <c r="DZ223" s="387"/>
      <c r="EA223" s="388"/>
      <c r="EC223" s="386"/>
      <c r="ED223" s="387"/>
      <c r="EE223" s="388"/>
      <c r="EG223" s="386"/>
      <c r="EH223" s="387"/>
      <c r="EI223" s="388"/>
      <c r="EK223" s="386"/>
      <c r="EL223" s="387"/>
      <c r="EM223" s="388"/>
      <c r="EO223" s="118"/>
      <c r="EP223" s="460"/>
      <c r="EQ223" s="119"/>
      <c r="ES223" s="386"/>
      <c r="ET223" s="387"/>
      <c r="EU223" s="388"/>
      <c r="EW223" s="386"/>
      <c r="EX223" s="387"/>
      <c r="EY223" s="388"/>
      <c r="FA223" s="386"/>
      <c r="FB223" s="387"/>
      <c r="FC223" s="388"/>
      <c r="FE223" s="386"/>
      <c r="FF223" s="387"/>
      <c r="FG223" s="388"/>
      <c r="FI223" s="118"/>
      <c r="FJ223" s="460"/>
      <c r="FK223" s="119"/>
      <c r="FM223" s="386"/>
      <c r="FN223" s="387"/>
      <c r="FO223" s="388"/>
      <c r="FQ223" s="386"/>
      <c r="FR223" s="387"/>
      <c r="FS223" s="388"/>
      <c r="FU223" s="386"/>
      <c r="FV223" s="387"/>
      <c r="FW223" s="388"/>
      <c r="FY223" s="386"/>
      <c r="FZ223" s="387"/>
      <c r="GA223" s="388"/>
      <c r="GC223" s="118"/>
      <c r="GD223" s="460"/>
      <c r="GE223" s="119"/>
      <c r="GG223" s="386"/>
      <c r="GH223" s="387"/>
      <c r="GI223" s="388"/>
      <c r="GK223" s="386"/>
      <c r="GL223" s="387"/>
      <c r="GM223" s="388"/>
      <c r="GO223" s="386"/>
      <c r="GP223" s="387"/>
      <c r="GQ223" s="388"/>
      <c r="GS223" s="386"/>
      <c r="GT223" s="387"/>
      <c r="GU223" s="388"/>
      <c r="GW223" s="118"/>
      <c r="GX223" s="460"/>
      <c r="GY223" s="119"/>
      <c r="HA223" s="386"/>
      <c r="HB223" s="387"/>
      <c r="HC223" s="388"/>
      <c r="HE223" s="386"/>
      <c r="HF223" s="387"/>
      <c r="HG223" s="388"/>
      <c r="HI223" s="386"/>
      <c r="HJ223" s="387"/>
      <c r="HK223" s="388"/>
      <c r="HM223" s="386"/>
      <c r="HN223" s="387"/>
      <c r="HO223" s="388"/>
      <c r="HQ223" s="118"/>
      <c r="HR223" s="460"/>
      <c r="HS223" s="119"/>
      <c r="HU223" s="386"/>
      <c r="HV223" s="387"/>
      <c r="HW223" s="388"/>
      <c r="HY223" s="386"/>
      <c r="HZ223" s="387"/>
      <c r="IA223" s="388"/>
      <c r="IC223" s="386"/>
      <c r="ID223" s="387"/>
      <c r="IE223" s="388"/>
      <c r="IG223" s="386"/>
      <c r="IH223" s="387"/>
      <c r="II223" s="388"/>
      <c r="IK223" s="118"/>
      <c r="IL223" s="460"/>
      <c r="IM223" s="119"/>
      <c r="IO223" s="386"/>
      <c r="IP223" s="387"/>
      <c r="IQ223" s="388"/>
      <c r="IS223" s="386"/>
      <c r="IT223" s="387"/>
      <c r="IU223" s="388"/>
      <c r="IW223" s="386"/>
      <c r="IX223" s="387"/>
      <c r="IY223" s="388"/>
      <c r="JA223" s="386"/>
      <c r="JB223" s="387"/>
      <c r="JC223" s="388"/>
      <c r="JE223" s="118"/>
      <c r="JF223" s="460"/>
      <c r="JG223" s="119"/>
      <c r="JI223" s="386"/>
      <c r="JJ223" s="387"/>
      <c r="JK223" s="388"/>
      <c r="JM223" s="386"/>
      <c r="JN223" s="387"/>
      <c r="JO223" s="388"/>
      <c r="JQ223" s="386"/>
      <c r="JR223" s="387"/>
      <c r="JS223" s="388"/>
      <c r="JU223" s="386"/>
      <c r="JV223" s="387"/>
      <c r="JW223" s="388"/>
      <c r="JY223" s="118"/>
      <c r="JZ223" s="460"/>
      <c r="KA223" s="119"/>
      <c r="KC223" s="386"/>
      <c r="KD223" s="387"/>
      <c r="KE223" s="388"/>
      <c r="KG223" s="386"/>
      <c r="KH223" s="387"/>
      <c r="KI223" s="388"/>
      <c r="KK223" s="386"/>
      <c r="KL223" s="387"/>
      <c r="KM223" s="388"/>
      <c r="KO223" s="386"/>
      <c r="KP223" s="387"/>
      <c r="KQ223" s="388"/>
      <c r="KS223" s="118"/>
      <c r="KT223" s="460"/>
      <c r="KU223" s="119"/>
    </row>
    <row r="224" spans="1:307" collapsed="1"/>
    <row r="225" spans="1:306">
      <c r="A225" s="816" t="s">
        <v>330</v>
      </c>
      <c r="B225" s="815"/>
      <c r="C225" s="815"/>
      <c r="D225" s="815"/>
      <c r="E225" s="815"/>
      <c r="F225" s="815"/>
    </row>
    <row r="226" spans="1:306">
      <c r="A226" s="816"/>
      <c r="B226" s="815"/>
      <c r="C226" s="815"/>
      <c r="D226" s="815"/>
      <c r="E226" s="815"/>
      <c r="F226" s="815"/>
    </row>
    <row r="227" spans="1:306">
      <c r="A227" s="7" t="s">
        <v>385</v>
      </c>
      <c r="DF227" s="760">
        <f>IF('Integrated Financial Statements'!$A$8=1,DF232,IF('Integrated Financial Statements'!$A$8=2,DF240,IF('Integrated Financial Statements'!$A$8=3,DF248,"Check Case")))</f>
        <v>575</v>
      </c>
      <c r="DJ227" s="760">
        <f>IF('Integrated Financial Statements'!$A$8=1,DJ232,IF('Integrated Financial Statements'!$A$8=2,DJ240,IF('Integrated Financial Statements'!$A$8=3,DJ248,"Check Case")))</f>
        <v>575</v>
      </c>
      <c r="DK227" s="760"/>
      <c r="DL227" s="760"/>
      <c r="DM227" s="760"/>
      <c r="DN227" s="760">
        <f>IF('Integrated Financial Statements'!$A$8=1,DN232,IF('Integrated Financial Statements'!$A$8=2,DN240,IF('Integrated Financial Statements'!$A$8=3,DN248,"Check Case")))</f>
        <v>575</v>
      </c>
      <c r="DO227" s="760"/>
      <c r="DP227" s="760"/>
      <c r="DQ227" s="760"/>
      <c r="DR227" s="760">
        <f>IF('Integrated Financial Statements'!$A$8=1,DR232,IF('Integrated Financial Statements'!$A$8=2,DR240,IF('Integrated Financial Statements'!$A$8=3,DR248,"Check Case")))</f>
        <v>575</v>
      </c>
      <c r="DS227" s="306"/>
      <c r="DT227" s="306"/>
      <c r="DU227" s="306"/>
      <c r="DV227" s="760">
        <f>IF('Integrated Financial Statements'!$A$8=1,DV232,IF('Integrated Financial Statements'!$A$8=2,DV240,IF('Integrated Financial Statements'!$A$8=3,DV248,"Check Case")))</f>
        <v>2300</v>
      </c>
      <c r="DW227" s="306"/>
      <c r="DX227" s="306"/>
      <c r="DY227" s="306"/>
      <c r="DZ227" s="760">
        <f>IF('Integrated Financial Statements'!$A$8=1,DZ232,IF('Integrated Financial Statements'!$A$8=2,DZ240,IF('Integrated Financial Statements'!$A$8=3,DZ248,"Check Case")))</f>
        <v>1800</v>
      </c>
      <c r="EB227" s="1"/>
      <c r="EC227" s="1"/>
      <c r="ED227" s="760">
        <f>IF('Integrated Financial Statements'!$A$8=1,ED232,IF('Integrated Financial Statements'!$A$8=2,ED240,IF('Integrated Financial Statements'!$A$8=3,ED248,"Check Case")))</f>
        <v>1800</v>
      </c>
      <c r="EE227" s="760"/>
      <c r="EF227" s="760"/>
      <c r="EG227" s="760"/>
      <c r="EH227" s="760">
        <f>IF('Integrated Financial Statements'!$A$8=1,EH232,IF('Integrated Financial Statements'!$A$8=2,EH240,IF('Integrated Financial Statements'!$A$8=3,EH248,"Check Case")))</f>
        <v>1800</v>
      </c>
      <c r="EI227" s="760"/>
      <c r="EJ227" s="760"/>
      <c r="EK227" s="760"/>
      <c r="EL227" s="760">
        <f>IF('Integrated Financial Statements'!$A$8=1,EL232,IF('Integrated Financial Statements'!$A$8=2,EL240,IF('Integrated Financial Statements'!$A$8=3,EL248,"Check Case")))</f>
        <v>1800</v>
      </c>
      <c r="EM227" s="306"/>
      <c r="EN227" s="306"/>
      <c r="EO227" s="306"/>
      <c r="EP227" s="760">
        <f>IF('Integrated Financial Statements'!$A$8=1,EP232,IF('Integrated Financial Statements'!$A$8=2,EP240,IF('Integrated Financial Statements'!$A$8=3,EP248,"Check Case")))</f>
        <v>7200</v>
      </c>
      <c r="EQ227" s="306"/>
      <c r="ER227" s="306"/>
      <c r="ES227" s="306"/>
      <c r="ET227" s="760">
        <f>IF('Integrated Financial Statements'!$A$8=1,ET232,IF('Integrated Financial Statements'!$A$8=2,ET240,IF('Integrated Financial Statements'!$A$8=3,ET248,"Check Case")))</f>
        <v>3025</v>
      </c>
      <c r="EV227" s="1"/>
      <c r="EW227" s="1"/>
      <c r="EX227" s="760">
        <f>IF('Integrated Financial Statements'!$A$8=1,EX232,IF('Integrated Financial Statements'!$A$8=2,EX240,IF('Integrated Financial Statements'!$A$8=3,EX248,"Check Case")))</f>
        <v>3025</v>
      </c>
      <c r="EY227" s="760"/>
      <c r="EZ227" s="760"/>
      <c r="FA227" s="760"/>
      <c r="FB227" s="760">
        <f>IF('Integrated Financial Statements'!$A$8=1,FB232,IF('Integrated Financial Statements'!$A$8=2,FB240,IF('Integrated Financial Statements'!$A$8=3,FB248,"Check Case")))</f>
        <v>3025</v>
      </c>
      <c r="FC227" s="760"/>
      <c r="FD227" s="760"/>
      <c r="FE227" s="760"/>
      <c r="FF227" s="760">
        <f>IF('Integrated Financial Statements'!$A$8=1,FF232,IF('Integrated Financial Statements'!$A$8=2,FF240,IF('Integrated Financial Statements'!$A$8=3,FF248,"Check Case")))</f>
        <v>3025</v>
      </c>
      <c r="FG227" s="306"/>
      <c r="FH227" s="306"/>
      <c r="FI227" s="306"/>
      <c r="FJ227" s="760">
        <f>IF('Integrated Financial Statements'!$A$8=1,FJ232,IF('Integrated Financial Statements'!$A$8=2,FJ240,IF('Integrated Financial Statements'!$A$8=3,FJ248,"Check Case")))</f>
        <v>12100</v>
      </c>
      <c r="FK227" s="306"/>
      <c r="FL227" s="306"/>
      <c r="FM227" s="306"/>
      <c r="FN227" s="760">
        <f>IF('Integrated Financial Statements'!$A$8=1,FN232,IF('Integrated Financial Statements'!$A$8=2,FN240,IF('Integrated Financial Statements'!$A$8=3,FN248,"Check Case")))</f>
        <v>4250</v>
      </c>
      <c r="FP227" s="1"/>
      <c r="FQ227" s="1"/>
      <c r="FR227" s="760">
        <f>IF('Integrated Financial Statements'!$A$8=1,FR232,IF('Integrated Financial Statements'!$A$8=2,FR240,IF('Integrated Financial Statements'!$A$8=3,FR248,"Check Case")))</f>
        <v>4250</v>
      </c>
      <c r="FS227" s="760"/>
      <c r="FT227" s="760"/>
      <c r="FU227" s="760"/>
      <c r="FV227" s="760">
        <f>IF('Integrated Financial Statements'!$A$8=1,FV232,IF('Integrated Financial Statements'!$A$8=2,FV240,IF('Integrated Financial Statements'!$A$8=3,FV248,"Check Case")))</f>
        <v>4250</v>
      </c>
      <c r="FW227" s="760"/>
      <c r="FX227" s="760"/>
      <c r="FY227" s="760"/>
      <c r="FZ227" s="760">
        <f>IF('Integrated Financial Statements'!$A$8=1,FZ232,IF('Integrated Financial Statements'!$A$8=2,FZ240,IF('Integrated Financial Statements'!$A$8=3,FZ248,"Check Case")))</f>
        <v>4250</v>
      </c>
      <c r="GA227" s="306"/>
      <c r="GB227" s="306"/>
      <c r="GC227" s="306"/>
      <c r="GD227" s="760">
        <f>IF('Integrated Financial Statements'!$A$8=1,GD232,IF('Integrated Financial Statements'!$A$8=2,GD240,IF('Integrated Financial Statements'!$A$8=3,GD248,"Check Case")))</f>
        <v>17000</v>
      </c>
      <c r="GE227" s="306"/>
      <c r="GF227" s="306"/>
      <c r="GG227" s="306"/>
      <c r="GH227" s="760">
        <f>IF('Integrated Financial Statements'!$A$8=1,GH232,IF('Integrated Financial Statements'!$A$8=2,GH240,IF('Integrated Financial Statements'!$A$8=3,GH248,"Check Case")))</f>
        <v>5475</v>
      </c>
      <c r="GJ227" s="1"/>
      <c r="GK227" s="1"/>
      <c r="GL227" s="760">
        <f>IF('Integrated Financial Statements'!$A$8=1,GL232,IF('Integrated Financial Statements'!$A$8=2,GL240,IF('Integrated Financial Statements'!$A$8=3,GL248,"Check Case")))</f>
        <v>5475</v>
      </c>
      <c r="GM227" s="760"/>
      <c r="GN227" s="760"/>
      <c r="GO227" s="760"/>
      <c r="GP227" s="760">
        <f>IF('Integrated Financial Statements'!$A$8=1,GP232,IF('Integrated Financial Statements'!$A$8=2,GP240,IF('Integrated Financial Statements'!$A$8=3,GP248,"Check Case")))</f>
        <v>5475</v>
      </c>
      <c r="GQ227" s="760"/>
      <c r="GR227" s="760"/>
      <c r="GS227" s="760"/>
      <c r="GT227" s="760">
        <f>IF('Integrated Financial Statements'!$A$8=1,GT232,IF('Integrated Financial Statements'!$A$8=2,GT240,IF('Integrated Financial Statements'!$A$8=3,GT248,"Check Case")))</f>
        <v>5475</v>
      </c>
      <c r="GU227" s="306"/>
      <c r="GV227" s="306"/>
      <c r="GW227" s="306"/>
      <c r="GX227" s="760">
        <f>IF('Integrated Financial Statements'!$A$8=1,GX232,IF('Integrated Financial Statements'!$A$8=2,GX240,IF('Integrated Financial Statements'!$A$8=3,GX248,"Check Case")))</f>
        <v>21900</v>
      </c>
      <c r="GY227" s="306"/>
      <c r="GZ227" s="306"/>
      <c r="HA227" s="306"/>
      <c r="HB227" s="760">
        <f>IF('Integrated Financial Statements'!$A$8=1,HB232,IF('Integrated Financial Statements'!$A$8=2,HB240,IF('Integrated Financial Statements'!$A$8=3,HB248,"Check Case")))</f>
        <v>6700</v>
      </c>
      <c r="HD227" s="1"/>
      <c r="HE227" s="1"/>
      <c r="HF227" s="760">
        <f>IF('Integrated Financial Statements'!$A$8=1,HF232,IF('Integrated Financial Statements'!$A$8=2,HF240,IF('Integrated Financial Statements'!$A$8=3,HF248,"Check Case")))</f>
        <v>6700</v>
      </c>
      <c r="HG227" s="760"/>
      <c r="HH227" s="760"/>
      <c r="HI227" s="760"/>
      <c r="HJ227" s="760">
        <f>IF('Integrated Financial Statements'!$A$8=1,HJ232,IF('Integrated Financial Statements'!$A$8=2,HJ240,IF('Integrated Financial Statements'!$A$8=3,HJ248,"Check Case")))</f>
        <v>6700</v>
      </c>
      <c r="HK227" s="760"/>
      <c r="HL227" s="760"/>
      <c r="HM227" s="760"/>
      <c r="HN227" s="760">
        <f>IF('Integrated Financial Statements'!$A$8=1,HN232,IF('Integrated Financial Statements'!$A$8=2,HN240,IF('Integrated Financial Statements'!$A$8=3,HN248,"Check Case")))</f>
        <v>6700</v>
      </c>
      <c r="HO227" s="306"/>
      <c r="HP227" s="306"/>
      <c r="HQ227" s="306"/>
      <c r="HR227" s="760">
        <f>IF('Integrated Financial Statements'!$A$8=1,HR232,IF('Integrated Financial Statements'!$A$8=2,HR240,IF('Integrated Financial Statements'!$A$8=3,HR248,"Check Case")))</f>
        <v>26800</v>
      </c>
      <c r="HS227" s="306"/>
      <c r="HT227" s="306"/>
      <c r="HU227" s="306"/>
      <c r="HV227" s="760">
        <f>IF('Integrated Financial Statements'!$A$8=1,HV232,IF('Integrated Financial Statements'!$A$8=2,HV240,IF('Integrated Financial Statements'!$A$8=3,HV248,"Check Case")))</f>
        <v>7925</v>
      </c>
      <c r="HX227" s="1"/>
      <c r="HY227" s="1"/>
      <c r="HZ227" s="760">
        <f>IF('Integrated Financial Statements'!$A$8=1,HZ232,IF('Integrated Financial Statements'!$A$8=2,HZ240,IF('Integrated Financial Statements'!$A$8=3,HZ248,"Check Case")))</f>
        <v>7925</v>
      </c>
      <c r="IA227" s="760"/>
      <c r="IB227" s="760"/>
      <c r="IC227" s="760"/>
      <c r="ID227" s="760">
        <f>IF('Integrated Financial Statements'!$A$8=1,ID232,IF('Integrated Financial Statements'!$A$8=2,ID240,IF('Integrated Financial Statements'!$A$8=3,ID248,"Check Case")))</f>
        <v>7925</v>
      </c>
      <c r="IE227" s="760"/>
      <c r="IF227" s="760"/>
      <c r="IG227" s="760"/>
      <c r="IH227" s="760">
        <f>IF('Integrated Financial Statements'!$A$8=1,IH232,IF('Integrated Financial Statements'!$A$8=2,IH240,IF('Integrated Financial Statements'!$A$8=3,IH248,"Check Case")))</f>
        <v>7925</v>
      </c>
      <c r="II227" s="306"/>
      <c r="IJ227" s="306"/>
      <c r="IK227" s="306"/>
      <c r="IL227" s="760">
        <f>IF('Integrated Financial Statements'!$A$8=1,IL232,IF('Integrated Financial Statements'!$A$8=2,IL240,IF('Integrated Financial Statements'!$A$8=3,IL248,"Check Case")))</f>
        <v>31700</v>
      </c>
      <c r="IM227" s="306"/>
      <c r="IN227" s="306"/>
      <c r="IO227" s="306"/>
      <c r="IP227" s="760">
        <f>IF('Integrated Financial Statements'!$A$8=1,IP232,IF('Integrated Financial Statements'!$A$8=2,IP240,IF('Integrated Financial Statements'!$A$8=3,IP248,"Check Case")))</f>
        <v>7312.5</v>
      </c>
      <c r="IR227" s="1"/>
      <c r="IS227" s="1"/>
      <c r="IT227" s="760">
        <f>IF('Integrated Financial Statements'!$A$8=1,IT232,IF('Integrated Financial Statements'!$A$8=2,IT240,IF('Integrated Financial Statements'!$A$8=3,IT248,"Check Case")))</f>
        <v>7312.5</v>
      </c>
      <c r="IU227" s="760"/>
      <c r="IV227" s="760"/>
      <c r="IW227" s="760"/>
      <c r="IX227" s="760">
        <f>IF('Integrated Financial Statements'!$A$8=1,IX232,IF('Integrated Financial Statements'!$A$8=2,IX240,IF('Integrated Financial Statements'!$A$8=3,IX248,"Check Case")))</f>
        <v>7312.5</v>
      </c>
      <c r="IY227" s="760"/>
      <c r="IZ227" s="760"/>
      <c r="JA227" s="760"/>
      <c r="JB227" s="760">
        <f>IF('Integrated Financial Statements'!$A$8=1,JB232,IF('Integrated Financial Statements'!$A$8=2,JB240,IF('Integrated Financial Statements'!$A$8=3,JB248,"Check Case")))</f>
        <v>7312.5</v>
      </c>
      <c r="JC227" s="306"/>
      <c r="JD227" s="306"/>
      <c r="JE227" s="306"/>
      <c r="JF227" s="760">
        <f>IF('Integrated Financial Statements'!$A$8=1,JF232,IF('Integrated Financial Statements'!$A$8=2,JF240,IF('Integrated Financial Statements'!$A$8=3,JF248,"Check Case")))</f>
        <v>29250</v>
      </c>
      <c r="JG227" s="306"/>
      <c r="JH227" s="306"/>
      <c r="JI227" s="306"/>
      <c r="JJ227" s="760">
        <f>IF('Integrated Financial Statements'!$A$8=1,JJ232,IF('Integrated Financial Statements'!$A$8=2,JJ240,IF('Integrated Financial Statements'!$A$8=3,JJ248,"Check Case")))</f>
        <v>6700</v>
      </c>
      <c r="JL227" s="1"/>
      <c r="JM227" s="1"/>
      <c r="JN227" s="760">
        <f>IF('Integrated Financial Statements'!$A$8=1,JN232,IF('Integrated Financial Statements'!$A$8=2,JN240,IF('Integrated Financial Statements'!$A$8=3,JN248,"Check Case")))</f>
        <v>6700</v>
      </c>
      <c r="JO227" s="760"/>
      <c r="JP227" s="760"/>
      <c r="JQ227" s="760"/>
      <c r="JR227" s="760">
        <f>IF('Integrated Financial Statements'!$A$8=1,JR232,IF('Integrated Financial Statements'!$A$8=2,JR240,IF('Integrated Financial Statements'!$A$8=3,JR248,"Check Case")))</f>
        <v>6700</v>
      </c>
      <c r="JS227" s="760"/>
      <c r="JT227" s="760"/>
      <c r="JU227" s="760"/>
      <c r="JV227" s="760">
        <f>IF('Integrated Financial Statements'!$A$8=1,JV232,IF('Integrated Financial Statements'!$A$8=2,JV240,IF('Integrated Financial Statements'!$A$8=3,JV248,"Check Case")))</f>
        <v>6700</v>
      </c>
      <c r="JW227" s="306"/>
      <c r="JX227" s="306"/>
      <c r="JY227" s="306"/>
      <c r="JZ227" s="760">
        <f>IF('Integrated Financial Statements'!$A$8=1,JZ232,IF('Integrated Financial Statements'!$A$8=2,JZ240,IF('Integrated Financial Statements'!$A$8=3,JZ248,"Check Case")))</f>
        <v>26800</v>
      </c>
      <c r="KA227" s="306"/>
      <c r="KB227" s="306"/>
      <c r="KC227" s="306"/>
      <c r="KD227" s="760">
        <f>IF('Integrated Financial Statements'!$A$8=1,KD232,IF('Integrated Financial Statements'!$A$8=2,KD240,IF('Integrated Financial Statements'!$A$8=3,KD248,"Check Case")))</f>
        <v>6087.5</v>
      </c>
      <c r="KF227" s="1"/>
      <c r="KG227" s="1"/>
      <c r="KH227" s="760">
        <f>IF('Integrated Financial Statements'!$A$8=1,KH232,IF('Integrated Financial Statements'!$A$8=2,KH240,IF('Integrated Financial Statements'!$A$8=3,KH248,"Check Case")))</f>
        <v>6087.5</v>
      </c>
      <c r="KI227" s="760"/>
      <c r="KJ227" s="760"/>
      <c r="KK227" s="760"/>
      <c r="KL227" s="760">
        <f>IF('Integrated Financial Statements'!$A$8=1,KL232,IF('Integrated Financial Statements'!$A$8=2,KL240,IF('Integrated Financial Statements'!$A$8=3,KL248,"Check Case")))</f>
        <v>6087.5</v>
      </c>
      <c r="KM227" s="760"/>
      <c r="KN227" s="760"/>
      <c r="KO227" s="760"/>
      <c r="KP227" s="760">
        <f>IF('Integrated Financial Statements'!$A$8=1,KP232,IF('Integrated Financial Statements'!$A$8=2,KP240,IF('Integrated Financial Statements'!$A$8=3,KP248,"Check Case")))</f>
        <v>6087.5</v>
      </c>
      <c r="KQ227" s="306"/>
      <c r="KR227" s="306"/>
      <c r="KS227" s="306"/>
      <c r="KT227" s="760">
        <f>IF('Integrated Financial Statements'!$A$8=1,KT232,IF('Integrated Financial Statements'!$A$8=2,KT240,IF('Integrated Financial Statements'!$A$8=3,KT248,"Check Case")))</f>
        <v>24350</v>
      </c>
    </row>
    <row r="228" spans="1:306">
      <c r="A228" s="7" t="s">
        <v>327</v>
      </c>
      <c r="DF228" s="760">
        <f>IF('Integrated Financial Statements'!$A$8=1,DF234,IF('Integrated Financial Statements'!$A$8=2,DF242,IF('Integrated Financial Statements'!$A$8=3,DF250,"Check Case")))</f>
        <v>448.5</v>
      </c>
      <c r="DJ228" s="760">
        <f>IF('Integrated Financial Statements'!$A$8=1,DJ234,IF('Integrated Financial Statements'!$A$8=2,DJ242,IF('Integrated Financial Statements'!$A$8=3,DJ250,"Check Case")))</f>
        <v>448.5</v>
      </c>
      <c r="DK228" s="760"/>
      <c r="DL228" s="760"/>
      <c r="DM228" s="760"/>
      <c r="DN228" s="760">
        <f>IF('Integrated Financial Statements'!$A$8=1,DN234,IF('Integrated Financial Statements'!$A$8=2,DN242,IF('Integrated Financial Statements'!$A$8=3,DN250,"Check Case")))</f>
        <v>448.5</v>
      </c>
      <c r="DO228" s="760"/>
      <c r="DP228" s="760"/>
      <c r="DQ228" s="760"/>
      <c r="DR228" s="760">
        <f>IF('Integrated Financial Statements'!$A$8=1,DR234,IF('Integrated Financial Statements'!$A$8=2,DR242,IF('Integrated Financial Statements'!$A$8=3,DR250,"Check Case")))</f>
        <v>448.5</v>
      </c>
      <c r="DS228" s="306"/>
      <c r="DT228" s="306"/>
      <c r="DU228" s="306"/>
      <c r="DV228" s="306">
        <f>SUM(DF228:DR228)</f>
        <v>1794</v>
      </c>
      <c r="DW228" s="306"/>
      <c r="DX228" s="306"/>
      <c r="DY228" s="306"/>
      <c r="DZ228" s="760">
        <f>IF('Integrated Financial Statements'!$A$8=1,DZ234,IF('Integrated Financial Statements'!$A$8=2,DZ242,IF('Integrated Financial Statements'!$A$8=3,DZ250,"Check Case")))</f>
        <v>1380</v>
      </c>
      <c r="EA228" s="306"/>
      <c r="EB228" s="306"/>
      <c r="EC228" s="306"/>
      <c r="ED228" s="760">
        <f>IF('Integrated Financial Statements'!$A$8=1,ED234,IF('Integrated Financial Statements'!$A$8=2,ED242,IF('Integrated Financial Statements'!$A$8=3,ED250,"Check Case")))</f>
        <v>1380</v>
      </c>
      <c r="EE228" s="760"/>
      <c r="EF228" s="760"/>
      <c r="EG228" s="760"/>
      <c r="EH228" s="760">
        <f>IF('Integrated Financial Statements'!$A$8=1,EH234,IF('Integrated Financial Statements'!$A$8=2,EH242,IF('Integrated Financial Statements'!$A$8=3,EH250,"Check Case")))</f>
        <v>1380</v>
      </c>
      <c r="EI228" s="760"/>
      <c r="EJ228" s="760"/>
      <c r="EK228" s="760"/>
      <c r="EL228" s="760">
        <f>IF('Integrated Financial Statements'!$A$8=1,EL234,IF('Integrated Financial Statements'!$A$8=2,EL242,IF('Integrated Financial Statements'!$A$8=3,EL250,"Check Case")))</f>
        <v>1380</v>
      </c>
      <c r="EM228" s="306"/>
      <c r="EN228" s="306"/>
      <c r="EO228" s="306"/>
      <c r="EP228" s="306">
        <f>SUM(DZ228:EL228)</f>
        <v>5520</v>
      </c>
      <c r="EQ228" s="306"/>
      <c r="ER228" s="306"/>
      <c r="ES228" s="306"/>
      <c r="ET228" s="760">
        <f>IF('Integrated Financial Statements'!$A$8=1,ET234,IF('Integrated Financial Statements'!$A$8=2,ET242,IF('Integrated Financial Statements'!$A$8=3,ET250,"Check Case")))</f>
        <v>2278.833333333333</v>
      </c>
      <c r="EU228" s="306"/>
      <c r="EV228" s="306"/>
      <c r="EW228" s="306"/>
      <c r="EX228" s="760">
        <f>IF('Integrated Financial Statements'!$A$8=1,EX234,IF('Integrated Financial Statements'!$A$8=2,EX242,IF('Integrated Financial Statements'!$A$8=3,EX250,"Check Case")))</f>
        <v>2278.833333333333</v>
      </c>
      <c r="EY228" s="760"/>
      <c r="EZ228" s="760"/>
      <c r="FA228" s="760"/>
      <c r="FB228" s="760">
        <f>IF('Integrated Financial Statements'!$A$8=1,FB234,IF('Integrated Financial Statements'!$A$8=2,FB242,IF('Integrated Financial Statements'!$A$8=3,FB250,"Check Case")))</f>
        <v>2278.833333333333</v>
      </c>
      <c r="FC228" s="760"/>
      <c r="FD228" s="760"/>
      <c r="FE228" s="760"/>
      <c r="FF228" s="760">
        <f>IF('Integrated Financial Statements'!$A$8=1,FF234,IF('Integrated Financial Statements'!$A$8=2,FF242,IF('Integrated Financial Statements'!$A$8=3,FF250,"Check Case")))</f>
        <v>2278.833333333333</v>
      </c>
      <c r="FG228" s="306"/>
      <c r="FH228" s="306"/>
      <c r="FI228" s="306"/>
      <c r="FJ228" s="306">
        <f>SUM(ET228:FF228)</f>
        <v>9115.3333333333321</v>
      </c>
      <c r="FK228" s="306"/>
      <c r="FL228" s="306"/>
      <c r="FM228" s="306"/>
      <c r="FN228" s="760">
        <f>IF('Integrated Financial Statements'!$A$8=1,FN234,IF('Integrated Financial Statements'!$A$8=2,FN242,IF('Integrated Financial Statements'!$A$8=3,FN250,"Check Case")))</f>
        <v>3145</v>
      </c>
      <c r="FO228" s="306"/>
      <c r="FP228" s="306"/>
      <c r="FQ228" s="306"/>
      <c r="FR228" s="760">
        <f>IF('Integrated Financial Statements'!$A$8=1,FR234,IF('Integrated Financial Statements'!$A$8=2,FR242,IF('Integrated Financial Statements'!$A$8=3,FR250,"Check Case")))</f>
        <v>3145</v>
      </c>
      <c r="FS228" s="760"/>
      <c r="FT228" s="760"/>
      <c r="FU228" s="760"/>
      <c r="FV228" s="760">
        <f>IF('Integrated Financial Statements'!$A$8=1,FV234,IF('Integrated Financial Statements'!$A$8=2,FV242,IF('Integrated Financial Statements'!$A$8=3,FV250,"Check Case")))</f>
        <v>3145</v>
      </c>
      <c r="FW228" s="760"/>
      <c r="FX228" s="760"/>
      <c r="FY228" s="760"/>
      <c r="FZ228" s="760">
        <f>IF('Integrated Financial Statements'!$A$8=1,FZ234,IF('Integrated Financial Statements'!$A$8=2,FZ242,IF('Integrated Financial Statements'!$A$8=3,FZ250,"Check Case")))</f>
        <v>3145</v>
      </c>
      <c r="GA228" s="306"/>
      <c r="GB228" s="306"/>
      <c r="GC228" s="306"/>
      <c r="GD228" s="306">
        <f>SUM(FN228:FZ228)</f>
        <v>12580</v>
      </c>
      <c r="GE228" s="306"/>
      <c r="GF228" s="306"/>
      <c r="GG228" s="306"/>
      <c r="GH228" s="760">
        <f>IF('Integrated Financial Statements'!$A$8=1,GH234,IF('Integrated Financial Statements'!$A$8=2,GH242,IF('Integrated Financial Statements'!$A$8=3,GH250,"Check Case")))</f>
        <v>3978.5</v>
      </c>
      <c r="GI228" s="306"/>
      <c r="GJ228" s="306"/>
      <c r="GK228" s="306"/>
      <c r="GL228" s="760">
        <f>IF('Integrated Financial Statements'!$A$8=1,GL234,IF('Integrated Financial Statements'!$A$8=2,GL242,IF('Integrated Financial Statements'!$A$8=3,GL250,"Check Case")))</f>
        <v>3978.5</v>
      </c>
      <c r="GM228" s="760"/>
      <c r="GN228" s="760"/>
      <c r="GO228" s="760"/>
      <c r="GP228" s="760">
        <f>IF('Integrated Financial Statements'!$A$8=1,GP234,IF('Integrated Financial Statements'!$A$8=2,GP242,IF('Integrated Financial Statements'!$A$8=3,GP250,"Check Case")))</f>
        <v>3978.5</v>
      </c>
      <c r="GQ228" s="760"/>
      <c r="GR228" s="760"/>
      <c r="GS228" s="760"/>
      <c r="GT228" s="760">
        <f>IF('Integrated Financial Statements'!$A$8=1,GT234,IF('Integrated Financial Statements'!$A$8=2,GT242,IF('Integrated Financial Statements'!$A$8=3,GT250,"Check Case")))</f>
        <v>3978.5</v>
      </c>
      <c r="GU228" s="306"/>
      <c r="GV228" s="306"/>
      <c r="GW228" s="306"/>
      <c r="GX228" s="306">
        <f>SUM(GH228:GT228)</f>
        <v>15914</v>
      </c>
      <c r="GY228" s="306"/>
      <c r="GZ228" s="306"/>
      <c r="HA228" s="306"/>
      <c r="HB228" s="760">
        <f>IF('Integrated Financial Statements'!$A$8=1,HB234,IF('Integrated Financial Statements'!$A$8=2,HB242,IF('Integrated Financial Statements'!$A$8=3,HB250,"Check Case")))</f>
        <v>4779.3333333333339</v>
      </c>
      <c r="HC228" s="306"/>
      <c r="HD228" s="306"/>
      <c r="HE228" s="306"/>
      <c r="HF228" s="760">
        <f>IF('Integrated Financial Statements'!$A$8=1,HF234,IF('Integrated Financial Statements'!$A$8=2,HF242,IF('Integrated Financial Statements'!$A$8=3,HF250,"Check Case")))</f>
        <v>4779.3333333333339</v>
      </c>
      <c r="HG228" s="760"/>
      <c r="HH228" s="760"/>
      <c r="HI228" s="760"/>
      <c r="HJ228" s="760">
        <f>IF('Integrated Financial Statements'!$A$8=1,HJ234,IF('Integrated Financial Statements'!$A$8=2,HJ242,IF('Integrated Financial Statements'!$A$8=3,HJ250,"Check Case")))</f>
        <v>4779.3333333333339</v>
      </c>
      <c r="HK228" s="760"/>
      <c r="HL228" s="760"/>
      <c r="HM228" s="760"/>
      <c r="HN228" s="760">
        <f>IF('Integrated Financial Statements'!$A$8=1,HN234,IF('Integrated Financial Statements'!$A$8=2,HN242,IF('Integrated Financial Statements'!$A$8=3,HN250,"Check Case")))</f>
        <v>4779.3333333333339</v>
      </c>
      <c r="HO228" s="306"/>
      <c r="HP228" s="306"/>
      <c r="HQ228" s="306"/>
      <c r="HR228" s="306">
        <f>SUM(HB228:HN228)</f>
        <v>19117.333333333336</v>
      </c>
      <c r="HS228" s="306"/>
      <c r="HT228" s="306"/>
      <c r="HU228" s="306"/>
      <c r="HV228" s="760">
        <f>IF('Integrated Financial Statements'!$A$8=1,HV234,IF('Integrated Financial Statements'!$A$8=2,HV242,IF('Integrated Financial Statements'!$A$8=3,HV250,"Check Case")))</f>
        <v>5547.5</v>
      </c>
      <c r="HW228" s="306"/>
      <c r="HX228" s="306"/>
      <c r="HY228" s="306"/>
      <c r="HZ228" s="760">
        <f>IF('Integrated Financial Statements'!$A$8=1,HZ234,IF('Integrated Financial Statements'!$A$8=2,HZ242,IF('Integrated Financial Statements'!$A$8=3,HZ250,"Check Case")))</f>
        <v>5547.5</v>
      </c>
      <c r="IA228" s="760"/>
      <c r="IB228" s="760"/>
      <c r="IC228" s="760"/>
      <c r="ID228" s="760">
        <f>IF('Integrated Financial Statements'!$A$8=1,ID234,IF('Integrated Financial Statements'!$A$8=2,ID242,IF('Integrated Financial Statements'!$A$8=3,ID250,"Check Case")))</f>
        <v>5547.5</v>
      </c>
      <c r="IE228" s="760"/>
      <c r="IF228" s="760"/>
      <c r="IG228" s="760"/>
      <c r="IH228" s="760">
        <f>IF('Integrated Financial Statements'!$A$8=1,IH234,IF('Integrated Financial Statements'!$A$8=2,IH242,IF('Integrated Financial Statements'!$A$8=3,IH250,"Check Case")))</f>
        <v>5547.5</v>
      </c>
      <c r="II228" s="306"/>
      <c r="IJ228" s="306"/>
      <c r="IK228" s="306"/>
      <c r="IL228" s="306">
        <f>SUM(HV228:IH228)</f>
        <v>22190</v>
      </c>
      <c r="IM228" s="306"/>
      <c r="IN228" s="306"/>
      <c r="IO228" s="306"/>
      <c r="IP228" s="760">
        <f>IF('Integrated Financial Statements'!$A$8=1,IP234,IF('Integrated Financial Statements'!$A$8=2,IP242,IF('Integrated Financial Statements'!$A$8=3,IP250,"Check Case")))</f>
        <v>5118.75</v>
      </c>
      <c r="IQ228" s="306"/>
      <c r="IR228" s="306"/>
      <c r="IS228" s="306"/>
      <c r="IT228" s="760">
        <f>IF('Integrated Financial Statements'!$A$8=1,IT234,IF('Integrated Financial Statements'!$A$8=2,IT242,IF('Integrated Financial Statements'!$A$8=3,IT250,"Check Case")))</f>
        <v>5118.75</v>
      </c>
      <c r="IU228" s="760"/>
      <c r="IV228" s="760"/>
      <c r="IW228" s="760"/>
      <c r="IX228" s="760">
        <f>IF('Integrated Financial Statements'!$A$8=1,IX234,IF('Integrated Financial Statements'!$A$8=2,IX242,IF('Integrated Financial Statements'!$A$8=3,IX250,"Check Case")))</f>
        <v>5118.75</v>
      </c>
      <c r="IY228" s="760"/>
      <c r="IZ228" s="760"/>
      <c r="JA228" s="760"/>
      <c r="JB228" s="760">
        <f>IF('Integrated Financial Statements'!$A$8=1,JB234,IF('Integrated Financial Statements'!$A$8=2,JB242,IF('Integrated Financial Statements'!$A$8=3,JB250,"Check Case")))</f>
        <v>5118.75</v>
      </c>
      <c r="JC228" s="306"/>
      <c r="JD228" s="306"/>
      <c r="JE228" s="306"/>
      <c r="JF228" s="306">
        <f>SUM(IP228:JB228)</f>
        <v>20475</v>
      </c>
      <c r="JG228" s="306"/>
      <c r="JH228" s="306"/>
      <c r="JI228" s="306"/>
      <c r="JJ228" s="760">
        <f>IF('Integrated Financial Statements'!$A$8=1,JJ234,IF('Integrated Financial Statements'!$A$8=2,JJ242,IF('Integrated Financial Statements'!$A$8=3,JJ250,"Check Case")))</f>
        <v>4690</v>
      </c>
      <c r="JK228" s="306"/>
      <c r="JL228" s="306"/>
      <c r="JM228" s="306"/>
      <c r="JN228" s="760">
        <f>IF('Integrated Financial Statements'!$A$8=1,JN234,IF('Integrated Financial Statements'!$A$8=2,JN242,IF('Integrated Financial Statements'!$A$8=3,JN250,"Check Case")))</f>
        <v>4690</v>
      </c>
      <c r="JO228" s="760"/>
      <c r="JP228" s="760"/>
      <c r="JQ228" s="760"/>
      <c r="JR228" s="760">
        <f>IF('Integrated Financial Statements'!$A$8=1,JR234,IF('Integrated Financial Statements'!$A$8=2,JR242,IF('Integrated Financial Statements'!$A$8=3,JR250,"Check Case")))</f>
        <v>4690</v>
      </c>
      <c r="JS228" s="760"/>
      <c r="JT228" s="760"/>
      <c r="JU228" s="760"/>
      <c r="JV228" s="760">
        <f>IF('Integrated Financial Statements'!$A$8=1,JV234,IF('Integrated Financial Statements'!$A$8=2,JV242,IF('Integrated Financial Statements'!$A$8=3,JV250,"Check Case")))</f>
        <v>4690</v>
      </c>
      <c r="JW228" s="306"/>
      <c r="JX228" s="306"/>
      <c r="JY228" s="306"/>
      <c r="JZ228" s="306">
        <f>SUM(JJ228:JV228)</f>
        <v>18760</v>
      </c>
      <c r="KA228" s="306"/>
      <c r="KB228" s="306"/>
      <c r="KC228" s="306"/>
      <c r="KD228" s="760">
        <f>IF('Integrated Financial Statements'!$A$8=1,KD234,IF('Integrated Financial Statements'!$A$8=2,KD242,IF('Integrated Financial Statements'!$A$8=3,KD250,"Check Case")))</f>
        <v>4261.25</v>
      </c>
      <c r="KE228" s="306"/>
      <c r="KF228" s="306"/>
      <c r="KG228" s="306"/>
      <c r="KH228" s="760">
        <f>IF('Integrated Financial Statements'!$A$8=1,KH234,IF('Integrated Financial Statements'!$A$8=2,KH242,IF('Integrated Financial Statements'!$A$8=3,KH250,"Check Case")))</f>
        <v>4261.25</v>
      </c>
      <c r="KI228" s="760"/>
      <c r="KJ228" s="760"/>
      <c r="KK228" s="760"/>
      <c r="KL228" s="760">
        <f>IF('Integrated Financial Statements'!$A$8=1,KL234,IF('Integrated Financial Statements'!$A$8=2,KL242,IF('Integrated Financial Statements'!$A$8=3,KL250,"Check Case")))</f>
        <v>4261.25</v>
      </c>
      <c r="KM228" s="760"/>
      <c r="KN228" s="760"/>
      <c r="KO228" s="760"/>
      <c r="KP228" s="760">
        <f>IF('Integrated Financial Statements'!$A$8=1,KP234,IF('Integrated Financial Statements'!$A$8=2,KP242,IF('Integrated Financial Statements'!$A$8=3,KP250,"Check Case")))</f>
        <v>4261.25</v>
      </c>
      <c r="KQ228" s="306"/>
      <c r="KR228" s="306"/>
      <c r="KS228" s="306"/>
      <c r="KT228" s="306">
        <f>SUM(KD228:KP228)</f>
        <v>17045</v>
      </c>
    </row>
    <row r="229" spans="1:306">
      <c r="A229" s="7" t="s">
        <v>329</v>
      </c>
      <c r="DF229" s="760">
        <f>IF('Integrated Financial Statements'!$A$8=1,DF236,IF('Integrated Financial Statements'!$A$8=2,DF244,IF('Integrated Financial Statements'!$A$8=3,DF252,"Check Case")))</f>
        <v>0</v>
      </c>
      <c r="DJ229" s="760">
        <f>IF('Integrated Financial Statements'!$A$8=1,DJ236,IF('Integrated Financial Statements'!$A$8=2,DJ244,IF('Integrated Financial Statements'!$A$8=3,DJ252,"Check Case")))</f>
        <v>44.85</v>
      </c>
      <c r="DK229" s="760"/>
      <c r="DL229" s="760"/>
      <c r="DM229" s="760"/>
      <c r="DN229" s="760">
        <f>IF('Integrated Financial Statements'!$A$8=1,DN236,IF('Integrated Financial Statements'!$A$8=2,DN244,IF('Integrated Financial Statements'!$A$8=3,DN252,"Check Case")))</f>
        <v>44.85</v>
      </c>
      <c r="DO229" s="760"/>
      <c r="DP229" s="760"/>
      <c r="DQ229" s="760"/>
      <c r="DR229" s="760">
        <f>IF('Integrated Financial Statements'!$A$8=1,DR236,IF('Integrated Financial Statements'!$A$8=2,DR244,IF('Integrated Financial Statements'!$A$8=3,DR252,"Check Case")))</f>
        <v>44.85</v>
      </c>
      <c r="DS229" s="306"/>
      <c r="DT229" s="306"/>
      <c r="DU229" s="306"/>
      <c r="DV229" s="306">
        <f>SUM(DF229:DR229)</f>
        <v>134.55000000000001</v>
      </c>
      <c r="DW229" s="306"/>
      <c r="DX229" s="306"/>
      <c r="DY229" s="306"/>
      <c r="DZ229" s="760">
        <f>IF('Integrated Financial Statements'!$A$8=1,DZ236,IF('Integrated Financial Statements'!$A$8=2,DZ244,IF('Integrated Financial Statements'!$A$8=3,DZ252,"Check Case")))</f>
        <v>138</v>
      </c>
      <c r="EA229" s="306"/>
      <c r="EB229" s="306"/>
      <c r="EC229" s="306"/>
      <c r="ED229" s="760">
        <f>IF('Integrated Financial Statements'!$A$8=1,ED236,IF('Integrated Financial Statements'!$A$8=2,ED244,IF('Integrated Financial Statements'!$A$8=3,ED252,"Check Case")))</f>
        <v>138</v>
      </c>
      <c r="EE229" s="760"/>
      <c r="EF229" s="760"/>
      <c r="EG229" s="760"/>
      <c r="EH229" s="760">
        <f>IF('Integrated Financial Statements'!$A$8=1,EH236,IF('Integrated Financial Statements'!$A$8=2,EH244,IF('Integrated Financial Statements'!$A$8=3,EH252,"Check Case")))</f>
        <v>138</v>
      </c>
      <c r="EI229" s="760"/>
      <c r="EJ229" s="760"/>
      <c r="EK229" s="760"/>
      <c r="EL229" s="760">
        <f>IF('Integrated Financial Statements'!$A$8=1,EL236,IF('Integrated Financial Statements'!$A$8=2,EL244,IF('Integrated Financial Statements'!$A$8=3,EL252,"Check Case")))</f>
        <v>138</v>
      </c>
      <c r="EM229" s="306"/>
      <c r="EN229" s="306"/>
      <c r="EO229" s="306"/>
      <c r="EP229" s="306">
        <f>SUM(DZ229:EL229)</f>
        <v>552</v>
      </c>
      <c r="EQ229" s="306"/>
      <c r="ER229" s="306"/>
      <c r="ES229" s="306"/>
      <c r="ET229" s="760">
        <f>IF('Integrated Financial Statements'!$A$8=1,ET236,IF('Integrated Financial Statements'!$A$8=2,ET244,IF('Integrated Financial Statements'!$A$8=3,ET252,"Check Case")))</f>
        <v>227.88333333333333</v>
      </c>
      <c r="EU229" s="306"/>
      <c r="EV229" s="306"/>
      <c r="EW229" s="306"/>
      <c r="EX229" s="760">
        <f>IF('Integrated Financial Statements'!$A$8=1,EX236,IF('Integrated Financial Statements'!$A$8=2,EX244,IF('Integrated Financial Statements'!$A$8=3,EX252,"Check Case")))</f>
        <v>227.88333333333333</v>
      </c>
      <c r="EY229" s="760"/>
      <c r="EZ229" s="760"/>
      <c r="FA229" s="760"/>
      <c r="FB229" s="760">
        <f>IF('Integrated Financial Statements'!$A$8=1,FB236,IF('Integrated Financial Statements'!$A$8=2,FB244,IF('Integrated Financial Statements'!$A$8=3,FB252,"Check Case")))</f>
        <v>341.82499999999993</v>
      </c>
      <c r="FC229" s="760"/>
      <c r="FD229" s="760"/>
      <c r="FE229" s="760"/>
      <c r="FF229" s="760">
        <f>IF('Integrated Financial Statements'!$A$8=1,FF236,IF('Integrated Financial Statements'!$A$8=2,FF244,IF('Integrated Financial Statements'!$A$8=3,FF252,"Check Case")))</f>
        <v>341.82499999999993</v>
      </c>
      <c r="FG229" s="306"/>
      <c r="FH229" s="306"/>
      <c r="FI229" s="306"/>
      <c r="FJ229" s="306">
        <f>SUM(ET229:FF229)</f>
        <v>1139.4166666666665</v>
      </c>
      <c r="FK229" s="306"/>
      <c r="FL229" s="306"/>
      <c r="FM229" s="306"/>
      <c r="FN229" s="760">
        <f>IF('Integrated Financial Statements'!$A$8=1,FN236,IF('Integrated Financial Statements'!$A$8=2,FN244,IF('Integrated Financial Statements'!$A$8=3,FN252,"Check Case")))</f>
        <v>770.52499999999998</v>
      </c>
      <c r="FO229" s="306"/>
      <c r="FP229" s="306"/>
      <c r="FQ229" s="306"/>
      <c r="FR229" s="760">
        <f>IF('Integrated Financial Statements'!$A$8=1,FR236,IF('Integrated Financial Statements'!$A$8=2,FR244,IF('Integrated Financial Statements'!$A$8=3,FR252,"Check Case")))</f>
        <v>770.52499999999998</v>
      </c>
      <c r="FS229" s="760"/>
      <c r="FT229" s="760"/>
      <c r="FU229" s="760"/>
      <c r="FV229" s="760">
        <f>IF('Integrated Financial Statements'!$A$8=1,FV236,IF('Integrated Financial Statements'!$A$8=2,FV244,IF('Integrated Financial Statements'!$A$8=3,FV252,"Check Case")))</f>
        <v>770.52499999999998</v>
      </c>
      <c r="FW229" s="760"/>
      <c r="FX229" s="760"/>
      <c r="FY229" s="760"/>
      <c r="FZ229" s="760">
        <f>IF('Integrated Financial Statements'!$A$8=1,FZ236,IF('Integrated Financial Statements'!$A$8=2,FZ244,IF('Integrated Financial Statements'!$A$8=3,FZ252,"Check Case")))</f>
        <v>770.52499999999998</v>
      </c>
      <c r="GA229" s="306"/>
      <c r="GB229" s="306"/>
      <c r="GC229" s="306"/>
      <c r="GD229" s="306">
        <f>SUM(FN229:FZ229)</f>
        <v>3082.1</v>
      </c>
      <c r="GE229" s="306"/>
      <c r="GF229" s="306"/>
      <c r="GG229" s="306"/>
      <c r="GH229" s="760">
        <f>IF('Integrated Financial Statements'!$A$8=1,GH236,IF('Integrated Financial Statements'!$A$8=2,GH244,IF('Integrated Financial Statements'!$A$8=3,GH252,"Check Case")))</f>
        <v>974.73249999999996</v>
      </c>
      <c r="GI229" s="306"/>
      <c r="GJ229" s="306"/>
      <c r="GK229" s="306"/>
      <c r="GL229" s="760">
        <f>IF('Integrated Financial Statements'!$A$8=1,GL236,IF('Integrated Financial Statements'!$A$8=2,GL244,IF('Integrated Financial Statements'!$A$8=3,GL252,"Check Case")))</f>
        <v>974.73249999999996</v>
      </c>
      <c r="GM229" s="760"/>
      <c r="GN229" s="760"/>
      <c r="GO229" s="760"/>
      <c r="GP229" s="760">
        <f>IF('Integrated Financial Statements'!$A$8=1,GP236,IF('Integrated Financial Statements'!$A$8=2,GP244,IF('Integrated Financial Statements'!$A$8=3,GP252,"Check Case")))</f>
        <v>974.73249999999996</v>
      </c>
      <c r="GQ229" s="760"/>
      <c r="GR229" s="760"/>
      <c r="GS229" s="760"/>
      <c r="GT229" s="760">
        <f>IF('Integrated Financial Statements'!$A$8=1,GT236,IF('Integrated Financial Statements'!$A$8=2,GT244,IF('Integrated Financial Statements'!$A$8=3,GT252,"Check Case")))</f>
        <v>974.73249999999996</v>
      </c>
      <c r="GU229" s="306"/>
      <c r="GV229" s="306"/>
      <c r="GW229" s="306"/>
      <c r="GX229" s="306">
        <f>SUM(GH229:GT229)</f>
        <v>3898.93</v>
      </c>
      <c r="GY229" s="306"/>
      <c r="GZ229" s="306"/>
      <c r="HA229" s="306"/>
      <c r="HB229" s="760">
        <f>IF('Integrated Financial Statements'!$A$8=1,HB236,IF('Integrated Financial Statements'!$A$8=2,HB244,IF('Integrated Financial Statements'!$A$8=3,HB252,"Check Case")))</f>
        <v>1170.9366666666667</v>
      </c>
      <c r="HC229" s="306"/>
      <c r="HD229" s="306"/>
      <c r="HE229" s="306"/>
      <c r="HF229" s="760">
        <f>IF('Integrated Financial Statements'!$A$8=1,HF236,IF('Integrated Financial Statements'!$A$8=2,HF244,IF('Integrated Financial Statements'!$A$8=3,HF252,"Check Case")))</f>
        <v>1170.9366666666667</v>
      </c>
      <c r="HG229" s="760"/>
      <c r="HH229" s="760"/>
      <c r="HI229" s="760"/>
      <c r="HJ229" s="760">
        <f>IF('Integrated Financial Statements'!$A$8=1,HJ236,IF('Integrated Financial Statements'!$A$8=2,HJ244,IF('Integrated Financial Statements'!$A$8=3,HJ252,"Check Case")))</f>
        <v>1170.9366666666667</v>
      </c>
      <c r="HK229" s="760"/>
      <c r="HL229" s="760"/>
      <c r="HM229" s="760"/>
      <c r="HN229" s="760">
        <f>IF('Integrated Financial Statements'!$A$8=1,HN236,IF('Integrated Financial Statements'!$A$8=2,HN244,IF('Integrated Financial Statements'!$A$8=3,HN252,"Check Case")))</f>
        <v>1170.9366666666667</v>
      </c>
      <c r="HO229" s="306"/>
      <c r="HP229" s="306"/>
      <c r="HQ229" s="306"/>
      <c r="HR229" s="306">
        <f>SUM(HB229:HN229)</f>
        <v>4683.7466666666669</v>
      </c>
      <c r="HS229" s="306"/>
      <c r="HT229" s="306"/>
      <c r="HU229" s="306"/>
      <c r="HV229" s="760">
        <f>IF('Integrated Financial Statements'!$A$8=1,HV236,IF('Integrated Financial Statements'!$A$8=2,HV244,IF('Integrated Financial Statements'!$A$8=3,HV252,"Check Case")))</f>
        <v>1359.1375</v>
      </c>
      <c r="HW229" s="306"/>
      <c r="HX229" s="306"/>
      <c r="HY229" s="306"/>
      <c r="HZ229" s="760">
        <f>IF('Integrated Financial Statements'!$A$8=1,HZ236,IF('Integrated Financial Statements'!$A$8=2,HZ244,IF('Integrated Financial Statements'!$A$8=3,HZ252,"Check Case")))</f>
        <v>1359.1375</v>
      </c>
      <c r="IA229" s="760"/>
      <c r="IB229" s="760"/>
      <c r="IC229" s="760"/>
      <c r="ID229" s="760">
        <f>IF('Integrated Financial Statements'!$A$8=1,ID236,IF('Integrated Financial Statements'!$A$8=2,ID244,IF('Integrated Financial Statements'!$A$8=3,ID252,"Check Case")))</f>
        <v>1359.1375</v>
      </c>
      <c r="IE229" s="760"/>
      <c r="IF229" s="760"/>
      <c r="IG229" s="760"/>
      <c r="IH229" s="760">
        <f>IF('Integrated Financial Statements'!$A$8=1,IH236,IF('Integrated Financial Statements'!$A$8=2,IH244,IF('Integrated Financial Statements'!$A$8=3,IH252,"Check Case")))</f>
        <v>1359.1375</v>
      </c>
      <c r="II229" s="306"/>
      <c r="IJ229" s="306"/>
      <c r="IK229" s="306"/>
      <c r="IL229" s="306">
        <f>SUM(HV229:IH229)</f>
        <v>5436.55</v>
      </c>
      <c r="IM229" s="306"/>
      <c r="IN229" s="306"/>
      <c r="IO229" s="306"/>
      <c r="IP229" s="760">
        <f>IF('Integrated Financial Statements'!$A$8=1,IP236,IF('Integrated Financial Statements'!$A$8=2,IP244,IF('Integrated Financial Statements'!$A$8=3,IP252,"Check Case")))</f>
        <v>1254.09375</v>
      </c>
      <c r="IQ229" s="306"/>
      <c r="IR229" s="306"/>
      <c r="IS229" s="306"/>
      <c r="IT229" s="760">
        <f>IF('Integrated Financial Statements'!$A$8=1,IT236,IF('Integrated Financial Statements'!$A$8=2,IT244,IF('Integrated Financial Statements'!$A$8=3,IT252,"Check Case")))</f>
        <v>1254.09375</v>
      </c>
      <c r="IU229" s="760"/>
      <c r="IV229" s="760"/>
      <c r="IW229" s="760"/>
      <c r="IX229" s="760">
        <f>IF('Integrated Financial Statements'!$A$8=1,IX236,IF('Integrated Financial Statements'!$A$8=2,IX244,IF('Integrated Financial Statements'!$A$8=3,IX252,"Check Case")))</f>
        <v>1254.09375</v>
      </c>
      <c r="IY229" s="760"/>
      <c r="IZ229" s="760"/>
      <c r="JA229" s="760"/>
      <c r="JB229" s="760">
        <f>IF('Integrated Financial Statements'!$A$8=1,JB236,IF('Integrated Financial Statements'!$A$8=2,JB244,IF('Integrated Financial Statements'!$A$8=3,JB252,"Check Case")))</f>
        <v>1254.09375</v>
      </c>
      <c r="JC229" s="306"/>
      <c r="JD229" s="306"/>
      <c r="JE229" s="306"/>
      <c r="JF229" s="306">
        <f>SUM(IP229:JB229)</f>
        <v>5016.375</v>
      </c>
      <c r="JG229" s="306"/>
      <c r="JH229" s="306"/>
      <c r="JI229" s="306"/>
      <c r="JJ229" s="760">
        <f>IF('Integrated Financial Statements'!$A$8=1,JJ236,IF('Integrated Financial Statements'!$A$8=2,JJ244,IF('Integrated Financial Statements'!$A$8=3,JJ252,"Check Case")))</f>
        <v>1149.05</v>
      </c>
      <c r="JK229" s="306"/>
      <c r="JL229" s="306"/>
      <c r="JM229" s="306"/>
      <c r="JN229" s="760">
        <f>IF('Integrated Financial Statements'!$A$8=1,JN236,IF('Integrated Financial Statements'!$A$8=2,JN244,IF('Integrated Financial Statements'!$A$8=3,JN252,"Check Case")))</f>
        <v>1149.05</v>
      </c>
      <c r="JO229" s="760"/>
      <c r="JP229" s="760"/>
      <c r="JQ229" s="760"/>
      <c r="JR229" s="760">
        <f>IF('Integrated Financial Statements'!$A$8=1,JR236,IF('Integrated Financial Statements'!$A$8=2,JR244,IF('Integrated Financial Statements'!$A$8=3,JR252,"Check Case")))</f>
        <v>1149.05</v>
      </c>
      <c r="JS229" s="760"/>
      <c r="JT229" s="760"/>
      <c r="JU229" s="760"/>
      <c r="JV229" s="760">
        <f>IF('Integrated Financial Statements'!$A$8=1,JV236,IF('Integrated Financial Statements'!$A$8=2,JV244,IF('Integrated Financial Statements'!$A$8=3,JV252,"Check Case")))</f>
        <v>1149.05</v>
      </c>
      <c r="JW229" s="306"/>
      <c r="JX229" s="306"/>
      <c r="JY229" s="306"/>
      <c r="JZ229" s="306">
        <f>SUM(JJ229:JV229)</f>
        <v>4596.2</v>
      </c>
      <c r="KA229" s="306"/>
      <c r="KB229" s="306"/>
      <c r="KC229" s="306"/>
      <c r="KD229" s="760">
        <f>IF('Integrated Financial Statements'!$A$8=1,KD236,IF('Integrated Financial Statements'!$A$8=2,KD244,IF('Integrated Financial Statements'!$A$8=3,KD252,"Check Case")))</f>
        <v>1044.0062499999999</v>
      </c>
      <c r="KE229" s="306"/>
      <c r="KF229" s="306"/>
      <c r="KG229" s="306"/>
      <c r="KH229" s="760">
        <f>IF('Integrated Financial Statements'!$A$8=1,KH236,IF('Integrated Financial Statements'!$A$8=2,KH244,IF('Integrated Financial Statements'!$A$8=3,KH252,"Check Case")))</f>
        <v>1044.0062499999999</v>
      </c>
      <c r="KI229" s="760"/>
      <c r="KJ229" s="760"/>
      <c r="KK229" s="760"/>
      <c r="KL229" s="760">
        <f>IF('Integrated Financial Statements'!$A$8=1,KL236,IF('Integrated Financial Statements'!$A$8=2,KL244,IF('Integrated Financial Statements'!$A$8=3,KL252,"Check Case")))</f>
        <v>1044.0062499999999</v>
      </c>
      <c r="KM229" s="760"/>
      <c r="KN229" s="760"/>
      <c r="KO229" s="760"/>
      <c r="KP229" s="760">
        <f>IF('Integrated Financial Statements'!$A$8=1,KP236,IF('Integrated Financial Statements'!$A$8=2,KP244,IF('Integrated Financial Statements'!$A$8=3,KP252,"Check Case")))</f>
        <v>1044.0062499999999</v>
      </c>
      <c r="KQ229" s="306"/>
      <c r="KR229" s="306"/>
      <c r="KS229" s="306"/>
      <c r="KT229" s="306">
        <f>SUM(KD229:KP229)</f>
        <v>4176.0249999999996</v>
      </c>
    </row>
    <row r="230" spans="1:306" ht="18">
      <c r="A230" s="821" t="s">
        <v>131</v>
      </c>
      <c r="B230" s="821"/>
      <c r="C230" s="821"/>
      <c r="D230" s="821"/>
      <c r="E230" s="821"/>
      <c r="F230" s="821"/>
    </row>
    <row r="231" spans="1:306">
      <c r="A231" s="7" t="s">
        <v>324</v>
      </c>
      <c r="F231" s="687">
        <v>-0.1</v>
      </c>
    </row>
    <row r="232" spans="1:306">
      <c r="A232" s="7" t="s">
        <v>325</v>
      </c>
      <c r="F232" s="687">
        <v>-0.1</v>
      </c>
      <c r="DF232">
        <f>DJ232</f>
        <v>517.5</v>
      </c>
      <c r="DJ232" s="1">
        <f>DN232</f>
        <v>517.5</v>
      </c>
      <c r="DN232" s="1">
        <f>DV232/4</f>
        <v>517.5</v>
      </c>
      <c r="DR232">
        <f>DV232/4</f>
        <v>517.5</v>
      </c>
      <c r="DV232">
        <f>DV240*(1+$F231)</f>
        <v>2070</v>
      </c>
      <c r="DZ232">
        <f>ED232</f>
        <v>1344.375</v>
      </c>
      <c r="EB232" s="1"/>
      <c r="EC232" s="1"/>
      <c r="ED232" s="1">
        <f>EH232</f>
        <v>1344.375</v>
      </c>
      <c r="EE232" s="1"/>
      <c r="EF232" s="1"/>
      <c r="EG232" s="1"/>
      <c r="EH232" s="1">
        <f>EP232/4</f>
        <v>1344.375</v>
      </c>
      <c r="EI232" s="1"/>
      <c r="EJ232" s="1"/>
      <c r="EK232" s="1"/>
      <c r="EL232">
        <f>EP232/4</f>
        <v>1344.375</v>
      </c>
      <c r="EP232">
        <f>($JZ$232-$DV$232)/8+DV232</f>
        <v>5377.5</v>
      </c>
      <c r="ET232">
        <f>EX232</f>
        <v>2171.25</v>
      </c>
      <c r="EV232" s="1"/>
      <c r="EW232" s="1"/>
      <c r="EX232" s="1">
        <f>FB232</f>
        <v>2171.25</v>
      </c>
      <c r="EY232" s="1"/>
      <c r="EZ232" s="1"/>
      <c r="FA232" s="1"/>
      <c r="FB232" s="1">
        <f>FJ232/4</f>
        <v>2171.25</v>
      </c>
      <c r="FC232" s="1"/>
      <c r="FD232" s="1"/>
      <c r="FE232" s="1"/>
      <c r="FF232">
        <f>FJ232/4</f>
        <v>2171.25</v>
      </c>
      <c r="FJ232">
        <f>($JZ$232-$DV$232)/8+EP232</f>
        <v>8685</v>
      </c>
      <c r="FN232">
        <f>FR232</f>
        <v>2998.125</v>
      </c>
      <c r="FP232" s="1"/>
      <c r="FQ232" s="1"/>
      <c r="FR232" s="1">
        <f>FV232</f>
        <v>2998.125</v>
      </c>
      <c r="FS232" s="1"/>
      <c r="FT232" s="1"/>
      <c r="FU232" s="1"/>
      <c r="FV232" s="1">
        <f>GD232/4</f>
        <v>2998.125</v>
      </c>
      <c r="FW232" s="1"/>
      <c r="FX232" s="1"/>
      <c r="FY232" s="1"/>
      <c r="FZ232">
        <f>GD232/4</f>
        <v>2998.125</v>
      </c>
      <c r="GD232">
        <f>($JZ$232-$DV$232)/8+FJ232</f>
        <v>11992.5</v>
      </c>
      <c r="GH232">
        <f>GL232</f>
        <v>3825</v>
      </c>
      <c r="GJ232" s="1"/>
      <c r="GK232" s="1"/>
      <c r="GL232" s="1">
        <f>GP232</f>
        <v>3825</v>
      </c>
      <c r="GM232" s="1"/>
      <c r="GN232" s="1"/>
      <c r="GO232" s="1"/>
      <c r="GP232" s="1">
        <f>GX232/4</f>
        <v>3825</v>
      </c>
      <c r="GQ232" s="1"/>
      <c r="GR232" s="1"/>
      <c r="GS232" s="1"/>
      <c r="GT232">
        <f>GX232/4</f>
        <v>3825</v>
      </c>
      <c r="GX232">
        <f>($JZ$232-$DV$232)/8+GD232</f>
        <v>15300</v>
      </c>
      <c r="HB232">
        <f>HF232</f>
        <v>4651.875</v>
      </c>
      <c r="HD232" s="1"/>
      <c r="HE232" s="1"/>
      <c r="HF232" s="1">
        <f>HJ232</f>
        <v>4651.875</v>
      </c>
      <c r="HG232" s="1"/>
      <c r="HH232" s="1"/>
      <c r="HI232" s="1"/>
      <c r="HJ232" s="1">
        <f>HR232/4</f>
        <v>4651.875</v>
      </c>
      <c r="HK232" s="1"/>
      <c r="HL232" s="1"/>
      <c r="HM232" s="1"/>
      <c r="HN232">
        <f>HR232/4</f>
        <v>4651.875</v>
      </c>
      <c r="HR232">
        <f>($JZ$232-$DV$232)/8+GX232</f>
        <v>18607.5</v>
      </c>
      <c r="HV232">
        <f>HZ232</f>
        <v>5478.75</v>
      </c>
      <c r="HX232" s="1"/>
      <c r="HY232" s="1"/>
      <c r="HZ232" s="1">
        <f>ID232</f>
        <v>5478.75</v>
      </c>
      <c r="IA232" s="1"/>
      <c r="IB232" s="1"/>
      <c r="IC232" s="1"/>
      <c r="ID232" s="1">
        <f>IL232/4</f>
        <v>5478.75</v>
      </c>
      <c r="IE232" s="1"/>
      <c r="IF232" s="1"/>
      <c r="IG232" s="1"/>
      <c r="IH232">
        <f>IL232/4</f>
        <v>5478.75</v>
      </c>
      <c r="IL232">
        <f>($JZ$232-$DV$232)/8+HR232</f>
        <v>21915</v>
      </c>
      <c r="IP232">
        <f>IT232</f>
        <v>6305.625</v>
      </c>
      <c r="IR232" s="1"/>
      <c r="IS232" s="1"/>
      <c r="IT232" s="1">
        <f>IX232</f>
        <v>6305.625</v>
      </c>
      <c r="IU232" s="1"/>
      <c r="IV232" s="1"/>
      <c r="IW232" s="1"/>
      <c r="IX232" s="1">
        <f>JF232/4</f>
        <v>6305.625</v>
      </c>
      <c r="IY232" s="1"/>
      <c r="IZ232" s="1"/>
      <c r="JA232" s="1"/>
      <c r="JB232">
        <f>JF232/4</f>
        <v>6305.625</v>
      </c>
      <c r="JF232">
        <f>($JZ$232-$DV$232)/8+IL232</f>
        <v>25222.5</v>
      </c>
      <c r="JJ232">
        <f>JN232</f>
        <v>7132.5</v>
      </c>
      <c r="JL232" s="1"/>
      <c r="JM232" s="1"/>
      <c r="JN232" s="1">
        <f>JR232</f>
        <v>7132.5</v>
      </c>
      <c r="JO232" s="1"/>
      <c r="JP232" s="1"/>
      <c r="JQ232" s="1"/>
      <c r="JR232" s="1">
        <f>JZ232/4</f>
        <v>7132.5</v>
      </c>
      <c r="JS232" s="1"/>
      <c r="JT232" s="1"/>
      <c r="JU232" s="1"/>
      <c r="JV232">
        <f>JZ232/4</f>
        <v>7132.5</v>
      </c>
      <c r="JZ232">
        <f>IL240*(1+F231)</f>
        <v>28530</v>
      </c>
      <c r="KD232">
        <f>KH232</f>
        <v>6719.0625</v>
      </c>
      <c r="KF232" s="1"/>
      <c r="KG232" s="1"/>
      <c r="KH232" s="1">
        <f>KL232</f>
        <v>6719.0625</v>
      </c>
      <c r="KI232" s="1"/>
      <c r="KJ232" s="1"/>
      <c r="KK232" s="1"/>
      <c r="KL232" s="1">
        <f>KT232/4</f>
        <v>6719.0625</v>
      </c>
      <c r="KM232" s="1"/>
      <c r="KN232" s="1"/>
      <c r="KO232" s="1"/>
      <c r="KP232">
        <f>KT232/4</f>
        <v>6719.0625</v>
      </c>
      <c r="KT232">
        <f>JZ232-(JZ232-JF232)/2</f>
        <v>26876.25</v>
      </c>
    </row>
    <row r="233" spans="1:306">
      <c r="A233" s="7" t="s">
        <v>326</v>
      </c>
      <c r="F233" s="687"/>
      <c r="DV233" s="303">
        <f>DV241</f>
        <v>0.22</v>
      </c>
      <c r="EP233" s="303">
        <f>EP241</f>
        <v>0.23333333333333334</v>
      </c>
      <c r="FJ233" s="303">
        <f>FJ241</f>
        <v>0.24666666666666667</v>
      </c>
      <c r="GD233" s="303">
        <f>GD241</f>
        <v>0.26</v>
      </c>
      <c r="GX233" s="303">
        <f>GX241</f>
        <v>0.27333333333333332</v>
      </c>
      <c r="HR233" s="303">
        <f>HR241</f>
        <v>0.28666666666666663</v>
      </c>
      <c r="IL233" s="303">
        <f>IL241</f>
        <v>0.3</v>
      </c>
      <c r="JF233" s="303">
        <f>JF241</f>
        <v>0.3</v>
      </c>
      <c r="JZ233" s="303">
        <f>JZ241</f>
        <v>0.3</v>
      </c>
      <c r="KT233" s="303">
        <f>KT241</f>
        <v>0.3</v>
      </c>
    </row>
    <row r="234" spans="1:306">
      <c r="A234" s="7" t="s">
        <v>327</v>
      </c>
      <c r="DF234">
        <f>DJ234</f>
        <v>403.65000000000003</v>
      </c>
      <c r="DJ234" s="1">
        <f>DN234</f>
        <v>403.65000000000003</v>
      </c>
      <c r="DN234" s="1">
        <f>DR234</f>
        <v>403.65000000000003</v>
      </c>
      <c r="DR234">
        <f>DV234/4</f>
        <v>403.65000000000003</v>
      </c>
      <c r="DV234">
        <f>DV232*(1-DV233)</f>
        <v>1614.6000000000001</v>
      </c>
      <c r="DZ234">
        <f>ED234</f>
        <v>1030.6875</v>
      </c>
      <c r="EB234" s="1"/>
      <c r="EC234" s="1"/>
      <c r="ED234" s="1">
        <f>EH234</f>
        <v>1030.6875</v>
      </c>
      <c r="EE234" s="1"/>
      <c r="EF234" s="1"/>
      <c r="EG234" s="1"/>
      <c r="EH234" s="1">
        <f>EL234</f>
        <v>1030.6875</v>
      </c>
      <c r="EI234" s="1"/>
      <c r="EJ234" s="1"/>
      <c r="EK234" s="1"/>
      <c r="EL234">
        <f>EP234/4</f>
        <v>1030.6875</v>
      </c>
      <c r="EP234">
        <f>EP232*(1-EP233)</f>
        <v>4122.75</v>
      </c>
      <c r="ET234">
        <f>EX234</f>
        <v>1635.675</v>
      </c>
      <c r="EV234" s="1"/>
      <c r="EW234" s="1"/>
      <c r="EX234" s="1">
        <f>FB234</f>
        <v>1635.675</v>
      </c>
      <c r="EY234" s="1"/>
      <c r="EZ234" s="1"/>
      <c r="FA234" s="1"/>
      <c r="FB234" s="1">
        <f>FF234</f>
        <v>1635.675</v>
      </c>
      <c r="FC234" s="1"/>
      <c r="FD234" s="1"/>
      <c r="FE234" s="1"/>
      <c r="FF234">
        <f>FJ234/4</f>
        <v>1635.675</v>
      </c>
      <c r="FJ234" s="306">
        <f>FJ232*(1-FJ233)</f>
        <v>6542.7</v>
      </c>
      <c r="FN234">
        <f>FR234</f>
        <v>2218.6125000000002</v>
      </c>
      <c r="FP234" s="1"/>
      <c r="FQ234" s="1"/>
      <c r="FR234" s="1">
        <f>FV234</f>
        <v>2218.6125000000002</v>
      </c>
      <c r="FS234" s="1"/>
      <c r="FT234" s="1"/>
      <c r="FU234" s="1"/>
      <c r="FV234" s="1">
        <f>FZ234</f>
        <v>2218.6125000000002</v>
      </c>
      <c r="FW234" s="1"/>
      <c r="FX234" s="1"/>
      <c r="FY234" s="1"/>
      <c r="FZ234">
        <f>GD234/4</f>
        <v>2218.6125000000002</v>
      </c>
      <c r="GD234">
        <f>GD232*(1-GD233)</f>
        <v>8874.4500000000007</v>
      </c>
      <c r="GH234">
        <f>GL234</f>
        <v>2779.5</v>
      </c>
      <c r="GJ234" s="1"/>
      <c r="GK234" s="1"/>
      <c r="GL234" s="1">
        <f>GP234</f>
        <v>2779.5</v>
      </c>
      <c r="GM234" s="1"/>
      <c r="GN234" s="1"/>
      <c r="GO234" s="1"/>
      <c r="GP234" s="1">
        <f>GT234</f>
        <v>2779.5</v>
      </c>
      <c r="GQ234" s="1"/>
      <c r="GR234" s="1"/>
      <c r="GS234" s="1"/>
      <c r="GT234">
        <f>GX234/4</f>
        <v>2779.5</v>
      </c>
      <c r="GX234">
        <f>GX232*(1-GX233)</f>
        <v>11118</v>
      </c>
      <c r="HB234">
        <f>HF234</f>
        <v>3318.3375000000001</v>
      </c>
      <c r="HD234" s="1"/>
      <c r="HE234" s="1"/>
      <c r="HF234" s="1">
        <f>HJ234</f>
        <v>3318.3375000000001</v>
      </c>
      <c r="HG234" s="1"/>
      <c r="HH234" s="1"/>
      <c r="HI234" s="1"/>
      <c r="HJ234" s="1">
        <f>HN234</f>
        <v>3318.3375000000001</v>
      </c>
      <c r="HK234" s="1"/>
      <c r="HL234" s="1"/>
      <c r="HM234" s="1"/>
      <c r="HN234">
        <f>HR234/4</f>
        <v>3318.3375000000001</v>
      </c>
      <c r="HR234" s="306">
        <f>HR232*(1-HR233)</f>
        <v>13273.35</v>
      </c>
      <c r="HV234">
        <f>HZ234</f>
        <v>3835.1249999999995</v>
      </c>
      <c r="HX234" s="1"/>
      <c r="HY234" s="1"/>
      <c r="HZ234" s="1">
        <f>ID234</f>
        <v>3835.1249999999995</v>
      </c>
      <c r="IA234" s="1"/>
      <c r="IB234" s="1"/>
      <c r="IC234" s="1"/>
      <c r="ID234" s="1">
        <f>IH234</f>
        <v>3835.1249999999995</v>
      </c>
      <c r="IE234" s="1"/>
      <c r="IF234" s="1"/>
      <c r="IG234" s="1"/>
      <c r="IH234">
        <f>IL234/4</f>
        <v>3835.1249999999995</v>
      </c>
      <c r="IL234">
        <f>IL232*(1-IL233)</f>
        <v>15340.499999999998</v>
      </c>
      <c r="IP234">
        <f>IT234</f>
        <v>4413.9375</v>
      </c>
      <c r="IR234" s="1"/>
      <c r="IS234" s="1"/>
      <c r="IT234" s="1">
        <f>IX234</f>
        <v>4413.9375</v>
      </c>
      <c r="IU234" s="1"/>
      <c r="IV234" s="1"/>
      <c r="IW234" s="1"/>
      <c r="IX234" s="1">
        <f>JB234</f>
        <v>4413.9375</v>
      </c>
      <c r="IY234" s="1"/>
      <c r="IZ234" s="1"/>
      <c r="JA234" s="1"/>
      <c r="JB234">
        <f>JF234/4</f>
        <v>4413.9375</v>
      </c>
      <c r="JF234">
        <f>JF232*(1-JF233)</f>
        <v>17655.75</v>
      </c>
      <c r="JJ234">
        <f>JN234</f>
        <v>4992.75</v>
      </c>
      <c r="JL234" s="1"/>
      <c r="JM234" s="1"/>
      <c r="JN234" s="1">
        <f>JR234</f>
        <v>4992.75</v>
      </c>
      <c r="JO234" s="1"/>
      <c r="JP234" s="1"/>
      <c r="JQ234" s="1"/>
      <c r="JR234" s="1">
        <f>JV234</f>
        <v>4992.75</v>
      </c>
      <c r="JS234" s="1"/>
      <c r="JT234" s="1"/>
      <c r="JU234" s="1"/>
      <c r="JV234">
        <f>JZ234/4</f>
        <v>4992.75</v>
      </c>
      <c r="JZ234">
        <f>JZ232*(1-JZ233)</f>
        <v>19971</v>
      </c>
      <c r="KD234">
        <f>KH234</f>
        <v>4703.34375</v>
      </c>
      <c r="KF234" s="1"/>
      <c r="KG234" s="1"/>
      <c r="KH234" s="1">
        <f>KL234</f>
        <v>4703.34375</v>
      </c>
      <c r="KI234" s="1"/>
      <c r="KJ234" s="1"/>
      <c r="KK234" s="1"/>
      <c r="KL234" s="1">
        <f>KP234</f>
        <v>4703.34375</v>
      </c>
      <c r="KM234" s="1"/>
      <c r="KN234" s="1"/>
      <c r="KO234" s="1"/>
      <c r="KP234">
        <f>KT234/4</f>
        <v>4703.34375</v>
      </c>
      <c r="KT234">
        <f>KT232*(1-KT233)</f>
        <v>18813.375</v>
      </c>
    </row>
    <row r="235" spans="1:306">
      <c r="A235" s="7" t="s">
        <v>328</v>
      </c>
      <c r="F235" s="687">
        <v>-0.05</v>
      </c>
      <c r="DF235" s="303">
        <v>0</v>
      </c>
      <c r="DJ235" s="590">
        <f>DV235</f>
        <v>2.5000000000000008E-2</v>
      </c>
      <c r="DN235" s="590">
        <f>DV235</f>
        <v>2.5000000000000008E-2</v>
      </c>
      <c r="DR235" s="303">
        <f>DV235</f>
        <v>2.5000000000000008E-2</v>
      </c>
      <c r="DV235" s="374">
        <f>DV243+$F$235</f>
        <v>2.5000000000000008E-2</v>
      </c>
      <c r="DZ235" s="303">
        <f>EP235</f>
        <v>0.05</v>
      </c>
      <c r="EB235" s="1"/>
      <c r="EC235" s="1"/>
      <c r="ED235" s="590">
        <f>EP235</f>
        <v>0.05</v>
      </c>
      <c r="EE235" s="1"/>
      <c r="EF235" s="1"/>
      <c r="EG235" s="1"/>
      <c r="EH235" s="590">
        <f>EP235</f>
        <v>0.05</v>
      </c>
      <c r="EI235" s="1"/>
      <c r="EJ235" s="1"/>
      <c r="EK235" s="1"/>
      <c r="EL235" s="303">
        <f>EP235</f>
        <v>0.05</v>
      </c>
      <c r="EP235" s="374">
        <f>EP243+$F$235</f>
        <v>0.05</v>
      </c>
      <c r="ET235" s="303">
        <f>FJ235</f>
        <v>7.4999999999999997E-2</v>
      </c>
      <c r="EV235" s="1"/>
      <c r="EW235" s="1"/>
      <c r="EX235" s="590">
        <f>FJ235</f>
        <v>7.4999999999999997E-2</v>
      </c>
      <c r="EY235" s="1"/>
      <c r="EZ235" s="1"/>
      <c r="FA235" s="1"/>
      <c r="FB235" s="590">
        <f>FJ235</f>
        <v>7.4999999999999997E-2</v>
      </c>
      <c r="FC235" s="1"/>
      <c r="FD235" s="1"/>
      <c r="FE235" s="1"/>
      <c r="FF235" s="303">
        <f>FJ235</f>
        <v>7.4999999999999997E-2</v>
      </c>
      <c r="FJ235" s="374">
        <f>FJ243+$F$235</f>
        <v>7.4999999999999997E-2</v>
      </c>
      <c r="FN235" s="303">
        <f>GD235</f>
        <v>0.19500000000000001</v>
      </c>
      <c r="FP235" s="1"/>
      <c r="FQ235" s="1"/>
      <c r="FR235" s="590">
        <f>GD235</f>
        <v>0.19500000000000001</v>
      </c>
      <c r="FS235" s="1"/>
      <c r="FT235" s="1"/>
      <c r="FU235" s="1"/>
      <c r="FV235" s="590">
        <f>GD235</f>
        <v>0.19500000000000001</v>
      </c>
      <c r="FW235" s="1"/>
      <c r="FX235" s="1"/>
      <c r="FY235" s="1"/>
      <c r="FZ235" s="303">
        <f>GD235</f>
        <v>0.19500000000000001</v>
      </c>
      <c r="GD235" s="374">
        <f>GD243+$F$235</f>
        <v>0.19500000000000001</v>
      </c>
      <c r="GH235" s="303">
        <f>GX235</f>
        <v>0.19500000000000001</v>
      </c>
      <c r="GJ235" s="1"/>
      <c r="GK235" s="1"/>
      <c r="GL235" s="590">
        <f>GX235</f>
        <v>0.19500000000000001</v>
      </c>
      <c r="GM235" s="1"/>
      <c r="GN235" s="1"/>
      <c r="GO235" s="1"/>
      <c r="GP235" s="590">
        <f>GX235</f>
        <v>0.19500000000000001</v>
      </c>
      <c r="GQ235" s="1"/>
      <c r="GR235" s="1"/>
      <c r="GS235" s="1"/>
      <c r="GT235" s="303">
        <f>GX235</f>
        <v>0.19500000000000001</v>
      </c>
      <c r="GX235" s="374">
        <f>GX243+$F$235</f>
        <v>0.19500000000000001</v>
      </c>
      <c r="HB235" s="303">
        <f>HR235</f>
        <v>0.19500000000000001</v>
      </c>
      <c r="HD235" s="1"/>
      <c r="HE235" s="1"/>
      <c r="HF235" s="590">
        <f>HR235</f>
        <v>0.19500000000000001</v>
      </c>
      <c r="HG235" s="1"/>
      <c r="HH235" s="1"/>
      <c r="HI235" s="1"/>
      <c r="HJ235" s="590">
        <f>HR235</f>
        <v>0.19500000000000001</v>
      </c>
      <c r="HK235" s="1"/>
      <c r="HL235" s="1"/>
      <c r="HM235" s="1"/>
      <c r="HN235" s="303">
        <f>HR235</f>
        <v>0.19500000000000001</v>
      </c>
      <c r="HR235" s="374">
        <f>HR243+$F$235</f>
        <v>0.19500000000000001</v>
      </c>
      <c r="HV235" s="303">
        <f>IL235</f>
        <v>0.19500000000000001</v>
      </c>
      <c r="HX235" s="1"/>
      <c r="HY235" s="1"/>
      <c r="HZ235" s="590">
        <f>IL235</f>
        <v>0.19500000000000001</v>
      </c>
      <c r="IA235" s="1"/>
      <c r="IB235" s="1"/>
      <c r="IC235" s="1"/>
      <c r="ID235" s="590">
        <f>IL235</f>
        <v>0.19500000000000001</v>
      </c>
      <c r="IE235" s="1"/>
      <c r="IF235" s="1"/>
      <c r="IG235" s="1"/>
      <c r="IH235" s="303">
        <f>IL235</f>
        <v>0.19500000000000001</v>
      </c>
      <c r="IL235" s="374">
        <f>IL243+$F$235</f>
        <v>0.19500000000000001</v>
      </c>
      <c r="IP235" s="303">
        <f>JF235</f>
        <v>0.19500000000000001</v>
      </c>
      <c r="IR235" s="1"/>
      <c r="IS235" s="1"/>
      <c r="IT235" s="590">
        <f>JF235</f>
        <v>0.19500000000000001</v>
      </c>
      <c r="IU235" s="1"/>
      <c r="IV235" s="1"/>
      <c r="IW235" s="1"/>
      <c r="IX235" s="590">
        <f>JF235</f>
        <v>0.19500000000000001</v>
      </c>
      <c r="IY235" s="1"/>
      <c r="IZ235" s="1"/>
      <c r="JA235" s="1"/>
      <c r="JB235" s="303">
        <f>JF235</f>
        <v>0.19500000000000001</v>
      </c>
      <c r="JF235" s="374">
        <f>JF243+$F$235</f>
        <v>0.19500000000000001</v>
      </c>
      <c r="JJ235" s="303">
        <f>JZ235</f>
        <v>0.19500000000000001</v>
      </c>
      <c r="JL235" s="1"/>
      <c r="JM235" s="1"/>
      <c r="JN235" s="590">
        <f>JZ235</f>
        <v>0.19500000000000001</v>
      </c>
      <c r="JO235" s="1"/>
      <c r="JP235" s="1"/>
      <c r="JQ235" s="1"/>
      <c r="JR235" s="590">
        <f>JZ235</f>
        <v>0.19500000000000001</v>
      </c>
      <c r="JS235" s="1"/>
      <c r="JT235" s="1"/>
      <c r="JU235" s="1"/>
      <c r="JV235" s="303">
        <f>JZ235</f>
        <v>0.19500000000000001</v>
      </c>
      <c r="JZ235" s="374">
        <f>JZ243+$F$235</f>
        <v>0.19500000000000001</v>
      </c>
      <c r="KD235" s="303">
        <f>KT235</f>
        <v>0.19500000000000001</v>
      </c>
      <c r="KF235" s="1"/>
      <c r="KG235" s="1"/>
      <c r="KH235" s="590">
        <f>KT235</f>
        <v>0.19500000000000001</v>
      </c>
      <c r="KI235" s="1"/>
      <c r="KJ235" s="1"/>
      <c r="KK235" s="1"/>
      <c r="KL235" s="590">
        <f>KT235</f>
        <v>0.19500000000000001</v>
      </c>
      <c r="KM235" s="1"/>
      <c r="KN235" s="1"/>
      <c r="KO235" s="1"/>
      <c r="KP235" s="303">
        <f>KT235</f>
        <v>0.19500000000000001</v>
      </c>
      <c r="KT235" s="374">
        <f>KT243+$F$235</f>
        <v>0.19500000000000001</v>
      </c>
    </row>
    <row r="236" spans="1:306">
      <c r="A236" s="7" t="s">
        <v>329</v>
      </c>
      <c r="DF236" s="306">
        <f>DF234*DF235</f>
        <v>0</v>
      </c>
      <c r="DJ236" s="306">
        <f>DJ234*DJ235</f>
        <v>10.091250000000004</v>
      </c>
      <c r="DN236" s="306">
        <f>DN234*DN235</f>
        <v>10.091250000000004</v>
      </c>
      <c r="DR236" s="306">
        <f>DR234*DR235</f>
        <v>10.091250000000004</v>
      </c>
      <c r="DV236" s="306">
        <f>DV234*DV235</f>
        <v>40.365000000000016</v>
      </c>
      <c r="DZ236" s="306">
        <f>DZ234*DZ235</f>
        <v>51.534375000000004</v>
      </c>
      <c r="ED236" s="306">
        <f>ED234*ED235</f>
        <v>51.534375000000004</v>
      </c>
      <c r="EH236" s="306">
        <f>EH234*EH235</f>
        <v>51.534375000000004</v>
      </c>
      <c r="EL236" s="306">
        <f>EL234*EL235</f>
        <v>51.534375000000004</v>
      </c>
      <c r="EP236" s="306">
        <f>EP234*EP235</f>
        <v>206.13750000000002</v>
      </c>
      <c r="ET236" s="306">
        <f>ET234*ET235</f>
        <v>122.675625</v>
      </c>
      <c r="EX236" s="306">
        <f>EX234*EX235</f>
        <v>122.675625</v>
      </c>
      <c r="FB236" s="306">
        <f>FB234*FB235</f>
        <v>122.675625</v>
      </c>
      <c r="FF236" s="306">
        <f>FF234*FF235</f>
        <v>122.675625</v>
      </c>
      <c r="FJ236" s="306">
        <f>FJ234*FJ235</f>
        <v>490.70249999999999</v>
      </c>
      <c r="FN236" s="306">
        <f>FN234*FN235</f>
        <v>432.62943750000005</v>
      </c>
      <c r="FR236" s="306">
        <f>FR234*FR235</f>
        <v>432.62943750000005</v>
      </c>
      <c r="FV236" s="306">
        <f>FV234*FV235</f>
        <v>432.62943750000005</v>
      </c>
      <c r="FZ236" s="306">
        <f>FZ234*FZ235</f>
        <v>432.62943750000005</v>
      </c>
      <c r="GD236" s="306">
        <f>GD234*GD235</f>
        <v>1730.5177500000002</v>
      </c>
      <c r="GH236" s="306">
        <f>GH234*GH235</f>
        <v>542.00250000000005</v>
      </c>
      <c r="GL236" s="306">
        <f>GL234*GL235</f>
        <v>542.00250000000005</v>
      </c>
      <c r="GP236" s="306">
        <f>GP234*GP235</f>
        <v>542.00250000000005</v>
      </c>
      <c r="GT236" s="306">
        <f>GT234*GT235</f>
        <v>542.00250000000005</v>
      </c>
      <c r="GX236" s="306">
        <f>GX234*GX235</f>
        <v>2168.0100000000002</v>
      </c>
      <c r="HB236" s="306">
        <f>HB234*HB235</f>
        <v>647.07581249999998</v>
      </c>
      <c r="HF236" s="306">
        <f>HF234*HF235</f>
        <v>647.07581249999998</v>
      </c>
      <c r="HJ236" s="306">
        <f>HJ234*HJ235</f>
        <v>647.07581249999998</v>
      </c>
      <c r="HN236" s="306">
        <f>HN234*HN235</f>
        <v>647.07581249999998</v>
      </c>
      <c r="HR236" s="306">
        <f>HR234*HR235</f>
        <v>2588.3032499999999</v>
      </c>
      <c r="HV236" s="306">
        <f>HV234*HV235</f>
        <v>747.8493749999999</v>
      </c>
      <c r="HZ236" s="306">
        <f>HZ234*HZ235</f>
        <v>747.8493749999999</v>
      </c>
      <c r="ID236" s="306">
        <f>ID234*ID235</f>
        <v>747.8493749999999</v>
      </c>
      <c r="IH236" s="306">
        <f>IH234*IH235</f>
        <v>747.8493749999999</v>
      </c>
      <c r="IL236" s="306">
        <f>IL234*IL235</f>
        <v>2991.3974999999996</v>
      </c>
      <c r="IP236" s="306">
        <f>IP234*IP235</f>
        <v>860.71781250000004</v>
      </c>
      <c r="IT236" s="306">
        <f>IT234*IT235</f>
        <v>860.71781250000004</v>
      </c>
      <c r="IX236" s="306">
        <f>IX234*IX235</f>
        <v>860.71781250000004</v>
      </c>
      <c r="JB236" s="306">
        <f>JB234*JB235</f>
        <v>860.71781250000004</v>
      </c>
      <c r="JF236" s="306">
        <f>JF234*JF235</f>
        <v>3442.8712500000001</v>
      </c>
      <c r="JJ236" s="306">
        <f>JJ234*JJ235</f>
        <v>973.58625000000006</v>
      </c>
      <c r="JN236" s="306">
        <f>JN234*JN235</f>
        <v>973.58625000000006</v>
      </c>
      <c r="JR236" s="306">
        <f>JR234*JR235</f>
        <v>973.58625000000006</v>
      </c>
      <c r="JV236" s="306">
        <f>JV234*JV235</f>
        <v>973.58625000000006</v>
      </c>
      <c r="JZ236" s="306">
        <f>JZ234*JZ235</f>
        <v>3894.3450000000003</v>
      </c>
      <c r="KD236" s="306">
        <f>KD234*KD235</f>
        <v>917.15203125000005</v>
      </c>
      <c r="KH236" s="306">
        <f>KH234*KH235</f>
        <v>917.15203125000005</v>
      </c>
      <c r="KL236" s="306">
        <f>KL234*KL235</f>
        <v>917.15203125000005</v>
      </c>
      <c r="KP236" s="306">
        <f>KP234*KP235</f>
        <v>917.15203125000005</v>
      </c>
      <c r="KT236" s="306">
        <f>KT234*KT235</f>
        <v>3668.6081250000002</v>
      </c>
    </row>
    <row r="238" spans="1:306" ht="18">
      <c r="A238" s="821" t="s">
        <v>132</v>
      </c>
      <c r="B238" s="821"/>
      <c r="C238" s="821"/>
      <c r="D238" s="821"/>
      <c r="E238" s="821"/>
      <c r="F238" s="821"/>
    </row>
    <row r="239" spans="1:306">
      <c r="A239" s="7" t="s">
        <v>324</v>
      </c>
      <c r="HR239">
        <v>227000</v>
      </c>
    </row>
    <row r="240" spans="1:306">
      <c r="A240" s="7" t="s">
        <v>325</v>
      </c>
      <c r="DF240">
        <f>DJ240</f>
        <v>575</v>
      </c>
      <c r="DJ240" s="1">
        <f>DN240</f>
        <v>575</v>
      </c>
      <c r="DN240" s="1">
        <f>DV240/4</f>
        <v>575</v>
      </c>
      <c r="DR240">
        <f>DV240/4</f>
        <v>575</v>
      </c>
      <c r="DV240">
        <f>2300</f>
        <v>2300</v>
      </c>
      <c r="DZ240">
        <f>ED240</f>
        <v>1800</v>
      </c>
      <c r="EB240" s="1"/>
      <c r="EC240" s="1"/>
      <c r="ED240" s="1">
        <f>EH240</f>
        <v>1800</v>
      </c>
      <c r="EE240" s="1"/>
      <c r="EF240" s="1"/>
      <c r="EG240" s="1"/>
      <c r="EH240" s="1">
        <f>EP240/4</f>
        <v>1800</v>
      </c>
      <c r="EI240" s="1"/>
      <c r="EJ240" s="1"/>
      <c r="EK240" s="1"/>
      <c r="EL240">
        <f>EP240/4</f>
        <v>1800</v>
      </c>
      <c r="EP240">
        <f>($IL$240-$DV$240)/6+DV240</f>
        <v>7200</v>
      </c>
      <c r="ET240">
        <f>EX240</f>
        <v>3025</v>
      </c>
      <c r="EV240" s="1"/>
      <c r="EW240" s="1"/>
      <c r="EX240" s="1">
        <f>FB240</f>
        <v>3025</v>
      </c>
      <c r="EY240" s="1"/>
      <c r="EZ240" s="1"/>
      <c r="FA240" s="1"/>
      <c r="FB240" s="1">
        <f>FJ240/4</f>
        <v>3025</v>
      </c>
      <c r="FC240" s="1"/>
      <c r="FD240" s="1"/>
      <c r="FE240" s="1"/>
      <c r="FF240">
        <f>FJ240/4</f>
        <v>3025</v>
      </c>
      <c r="FJ240">
        <f>($IL$240-$DV$240)/6+EP240</f>
        <v>12100</v>
      </c>
      <c r="FN240">
        <f>FR240</f>
        <v>4250</v>
      </c>
      <c r="FP240" s="1"/>
      <c r="FQ240" s="1"/>
      <c r="FR240" s="1">
        <f>FV240</f>
        <v>4250</v>
      </c>
      <c r="FS240" s="1"/>
      <c r="FT240" s="1"/>
      <c r="FU240" s="1"/>
      <c r="FV240" s="1">
        <f>GD240/4</f>
        <v>4250</v>
      </c>
      <c r="FW240" s="1"/>
      <c r="FX240" s="1"/>
      <c r="FY240" s="1"/>
      <c r="FZ240">
        <f>GD240/4</f>
        <v>4250</v>
      </c>
      <c r="GD240">
        <f>($IL$240-$DV$240)/6+FJ240</f>
        <v>17000</v>
      </c>
      <c r="GH240">
        <f>GL240</f>
        <v>5475</v>
      </c>
      <c r="GJ240" s="1"/>
      <c r="GK240" s="1"/>
      <c r="GL240" s="1">
        <f>GP240</f>
        <v>5475</v>
      </c>
      <c r="GM240" s="1"/>
      <c r="GN240" s="1"/>
      <c r="GO240" s="1"/>
      <c r="GP240" s="1">
        <f>GX240/4</f>
        <v>5475</v>
      </c>
      <c r="GQ240" s="1"/>
      <c r="GR240" s="1"/>
      <c r="GS240" s="1"/>
      <c r="GT240">
        <f>GX240/4</f>
        <v>5475</v>
      </c>
      <c r="GX240">
        <f>($IL$240-$DV$240)/6+GD240</f>
        <v>21900</v>
      </c>
      <c r="HB240">
        <f>HF240</f>
        <v>6700</v>
      </c>
      <c r="HD240" s="1"/>
      <c r="HE240" s="1"/>
      <c r="HF240" s="1">
        <f>HJ240</f>
        <v>6700</v>
      </c>
      <c r="HG240" s="1"/>
      <c r="HH240" s="1"/>
      <c r="HI240" s="1"/>
      <c r="HJ240" s="1">
        <f>HR240/4</f>
        <v>6700</v>
      </c>
      <c r="HK240" s="1"/>
      <c r="HL240" s="1"/>
      <c r="HM240" s="1"/>
      <c r="HN240">
        <f>HR240/4</f>
        <v>6700</v>
      </c>
      <c r="HR240">
        <f>($IL$240-$DV$240)/6+GX240</f>
        <v>26800</v>
      </c>
      <c r="HV240">
        <f>HZ240</f>
        <v>7925</v>
      </c>
      <c r="HX240" s="1"/>
      <c r="HY240" s="1"/>
      <c r="HZ240" s="1">
        <f>ID240</f>
        <v>7925</v>
      </c>
      <c r="IA240" s="1"/>
      <c r="IB240" s="1"/>
      <c r="IC240" s="1"/>
      <c r="ID240" s="1">
        <f>IL240/4</f>
        <v>7925</v>
      </c>
      <c r="IE240" s="1"/>
      <c r="IF240" s="1"/>
      <c r="IG240" s="1"/>
      <c r="IH240">
        <f>IL240/4</f>
        <v>7925</v>
      </c>
      <c r="IL240">
        <v>31700</v>
      </c>
      <c r="IP240">
        <f>IT240</f>
        <v>7312.5</v>
      </c>
      <c r="IR240" s="1"/>
      <c r="IS240" s="1"/>
      <c r="IT240" s="1">
        <f>IX240</f>
        <v>7312.5</v>
      </c>
      <c r="IU240" s="1"/>
      <c r="IV240" s="1"/>
      <c r="IW240" s="1"/>
      <c r="IX240" s="1">
        <f>JF240/4</f>
        <v>7312.5</v>
      </c>
      <c r="IY240" s="1"/>
      <c r="IZ240" s="1"/>
      <c r="JA240" s="1"/>
      <c r="JB240">
        <f>JF240/4</f>
        <v>7312.5</v>
      </c>
      <c r="JF240">
        <f>IL240-(($IL$240-$HR$240)/2)</f>
        <v>29250</v>
      </c>
      <c r="JJ240">
        <f>JN240</f>
        <v>6700</v>
      </c>
      <c r="JL240" s="1"/>
      <c r="JM240" s="1"/>
      <c r="JN240" s="1">
        <f>JR240</f>
        <v>6700</v>
      </c>
      <c r="JO240" s="1"/>
      <c r="JP240" s="1"/>
      <c r="JQ240" s="1"/>
      <c r="JR240" s="1">
        <f>JZ240/4</f>
        <v>6700</v>
      </c>
      <c r="JS240" s="1"/>
      <c r="JT240" s="1"/>
      <c r="JU240" s="1"/>
      <c r="JV240">
        <f>JZ240/4</f>
        <v>6700</v>
      </c>
      <c r="JZ240">
        <f>JF240-(($IL$240-$HR$240)/2)</f>
        <v>26800</v>
      </c>
      <c r="KD240">
        <f>KH240</f>
        <v>6087.5</v>
      </c>
      <c r="KF240" s="1"/>
      <c r="KG240" s="1"/>
      <c r="KH240" s="1">
        <f>KL240</f>
        <v>6087.5</v>
      </c>
      <c r="KI240" s="1"/>
      <c r="KJ240" s="1"/>
      <c r="KK240" s="1"/>
      <c r="KL240" s="1">
        <f>KT240/4</f>
        <v>6087.5</v>
      </c>
      <c r="KM240" s="1"/>
      <c r="KN240" s="1"/>
      <c r="KO240" s="1"/>
      <c r="KP240">
        <f>KT240/4</f>
        <v>6087.5</v>
      </c>
      <c r="KT240">
        <f>JZ240-(($IL$240-$HR$240)/2)</f>
        <v>24350</v>
      </c>
    </row>
    <row r="241" spans="1:306">
      <c r="A241" s="7" t="s">
        <v>326</v>
      </c>
      <c r="DV241" s="303">
        <v>0.22</v>
      </c>
      <c r="EP241" s="231">
        <f>($IL$241-$DV$241)/6+DV241</f>
        <v>0.23333333333333334</v>
      </c>
      <c r="FJ241" s="231">
        <f>($IL$241-$DV$241)/6+EP241</f>
        <v>0.24666666666666667</v>
      </c>
      <c r="GD241" s="231">
        <f>($IL$241-$DV$241)/6+FJ241</f>
        <v>0.26</v>
      </c>
      <c r="GX241" s="231">
        <f>($IL$241-$DV$241)/6+GD241</f>
        <v>0.27333333333333332</v>
      </c>
      <c r="HR241" s="231">
        <f>($IL$241-$DV$241)/6+GX241</f>
        <v>0.28666666666666663</v>
      </c>
      <c r="IL241" s="303">
        <v>0.3</v>
      </c>
      <c r="JF241" s="303">
        <v>0.3</v>
      </c>
      <c r="JZ241" s="303">
        <v>0.3</v>
      </c>
      <c r="KT241" s="303">
        <v>0.3</v>
      </c>
    </row>
    <row r="242" spans="1:306">
      <c r="A242" s="7" t="s">
        <v>327</v>
      </c>
      <c r="DF242">
        <f>DJ242</f>
        <v>448.5</v>
      </c>
      <c r="DJ242" s="1">
        <f>DN242</f>
        <v>448.5</v>
      </c>
      <c r="DN242" s="1">
        <f>DR242</f>
        <v>448.5</v>
      </c>
      <c r="DR242">
        <f>DV242/4</f>
        <v>448.5</v>
      </c>
      <c r="DV242">
        <f>DV240*(1-DV241)</f>
        <v>1794</v>
      </c>
      <c r="DZ242">
        <f>ED242</f>
        <v>1380</v>
      </c>
      <c r="EB242" s="1"/>
      <c r="EC242" s="1"/>
      <c r="ED242" s="1">
        <f>EH242</f>
        <v>1380</v>
      </c>
      <c r="EE242" s="1"/>
      <c r="EF242" s="1"/>
      <c r="EG242" s="1"/>
      <c r="EH242" s="1">
        <f>EL242</f>
        <v>1380</v>
      </c>
      <c r="EI242" s="1"/>
      <c r="EJ242" s="1"/>
      <c r="EK242" s="1"/>
      <c r="EL242">
        <f>EP242/4</f>
        <v>1380</v>
      </c>
      <c r="EP242">
        <f>EP240*(1-EP241)</f>
        <v>5520</v>
      </c>
      <c r="ET242">
        <f>EX242</f>
        <v>2278.833333333333</v>
      </c>
      <c r="EV242" s="1"/>
      <c r="EW242" s="1"/>
      <c r="EX242" s="1">
        <f>FB242</f>
        <v>2278.833333333333</v>
      </c>
      <c r="EY242" s="1"/>
      <c r="EZ242" s="1"/>
      <c r="FA242" s="1"/>
      <c r="FB242" s="1">
        <f>FF242</f>
        <v>2278.833333333333</v>
      </c>
      <c r="FC242" s="1"/>
      <c r="FD242" s="1"/>
      <c r="FE242" s="1"/>
      <c r="FF242">
        <f>FJ242/4</f>
        <v>2278.833333333333</v>
      </c>
      <c r="FJ242" s="306">
        <f>FJ240*(1-FJ241)</f>
        <v>9115.3333333333321</v>
      </c>
      <c r="FN242">
        <f>FR242</f>
        <v>3145</v>
      </c>
      <c r="FP242" s="1"/>
      <c r="FQ242" s="1"/>
      <c r="FR242" s="1">
        <f>FV242</f>
        <v>3145</v>
      </c>
      <c r="FS242" s="1"/>
      <c r="FT242" s="1"/>
      <c r="FU242" s="1"/>
      <c r="FV242" s="1">
        <f>FZ242</f>
        <v>3145</v>
      </c>
      <c r="FW242" s="1"/>
      <c r="FX242" s="1"/>
      <c r="FY242" s="1"/>
      <c r="FZ242">
        <f>GD242/4</f>
        <v>3145</v>
      </c>
      <c r="GD242">
        <f>GD240*(1-GD241)</f>
        <v>12580</v>
      </c>
      <c r="GH242">
        <f>GL242</f>
        <v>3978.5</v>
      </c>
      <c r="GJ242" s="1"/>
      <c r="GK242" s="1"/>
      <c r="GL242" s="1">
        <f>GP242</f>
        <v>3978.5</v>
      </c>
      <c r="GM242" s="1"/>
      <c r="GN242" s="1"/>
      <c r="GO242" s="1"/>
      <c r="GP242" s="1">
        <f>GT242</f>
        <v>3978.5</v>
      </c>
      <c r="GQ242" s="1"/>
      <c r="GR242" s="1"/>
      <c r="GS242" s="1"/>
      <c r="GT242">
        <f>GX242/4</f>
        <v>3978.5</v>
      </c>
      <c r="GX242">
        <f>GX240*(1-GX241)</f>
        <v>15914</v>
      </c>
      <c r="HB242">
        <f>HF242</f>
        <v>4779.3333333333339</v>
      </c>
      <c r="HD242" s="1"/>
      <c r="HE242" s="1"/>
      <c r="HF242" s="1">
        <f>HJ242</f>
        <v>4779.3333333333339</v>
      </c>
      <c r="HG242" s="1"/>
      <c r="HH242" s="1"/>
      <c r="HI242" s="1"/>
      <c r="HJ242" s="1">
        <f>HN242</f>
        <v>4779.3333333333339</v>
      </c>
      <c r="HK242" s="1"/>
      <c r="HL242" s="1"/>
      <c r="HM242" s="1"/>
      <c r="HN242">
        <f>HR242/4</f>
        <v>4779.3333333333339</v>
      </c>
      <c r="HR242" s="306">
        <f>HR240*(1-HR241)</f>
        <v>19117.333333333336</v>
      </c>
      <c r="HV242">
        <f>HZ242</f>
        <v>5547.5</v>
      </c>
      <c r="HX242" s="1"/>
      <c r="HY242" s="1"/>
      <c r="HZ242" s="1">
        <f>ID242</f>
        <v>5547.5</v>
      </c>
      <c r="IA242" s="1"/>
      <c r="IB242" s="1"/>
      <c r="IC242" s="1"/>
      <c r="ID242" s="1">
        <f>IH242</f>
        <v>5547.5</v>
      </c>
      <c r="IE242" s="1"/>
      <c r="IF242" s="1"/>
      <c r="IG242" s="1"/>
      <c r="IH242">
        <f>IL242/4</f>
        <v>5547.5</v>
      </c>
      <c r="IL242">
        <f>IL240*(1-IL241)</f>
        <v>22190</v>
      </c>
      <c r="IP242">
        <f>IT242</f>
        <v>5118.75</v>
      </c>
      <c r="IR242" s="1"/>
      <c r="IS242" s="1"/>
      <c r="IT242" s="1">
        <f>IX242</f>
        <v>5118.75</v>
      </c>
      <c r="IU242" s="1"/>
      <c r="IV242" s="1"/>
      <c r="IW242" s="1"/>
      <c r="IX242" s="1">
        <f>JB242</f>
        <v>5118.75</v>
      </c>
      <c r="IY242" s="1"/>
      <c r="IZ242" s="1"/>
      <c r="JA242" s="1"/>
      <c r="JB242">
        <f>JF242/4</f>
        <v>5118.75</v>
      </c>
      <c r="JF242">
        <f>JF240*(1-JF241)</f>
        <v>20475</v>
      </c>
      <c r="JJ242">
        <f>JN242</f>
        <v>4690</v>
      </c>
      <c r="JL242" s="1"/>
      <c r="JM242" s="1"/>
      <c r="JN242" s="1">
        <f>JR242</f>
        <v>4690</v>
      </c>
      <c r="JO242" s="1"/>
      <c r="JP242" s="1"/>
      <c r="JQ242" s="1"/>
      <c r="JR242" s="1">
        <f>JV242</f>
        <v>4690</v>
      </c>
      <c r="JS242" s="1"/>
      <c r="JT242" s="1"/>
      <c r="JU242" s="1"/>
      <c r="JV242">
        <f>JZ242/4</f>
        <v>4690</v>
      </c>
      <c r="JZ242">
        <f>JZ240*(1-JZ241)</f>
        <v>18760</v>
      </c>
      <c r="KD242">
        <f>KH242</f>
        <v>4261.25</v>
      </c>
      <c r="KF242" s="1"/>
      <c r="KG242" s="1"/>
      <c r="KH242" s="1">
        <f>KL242</f>
        <v>4261.25</v>
      </c>
      <c r="KI242" s="1"/>
      <c r="KJ242" s="1"/>
      <c r="KK242" s="1"/>
      <c r="KL242" s="1">
        <f>KP242</f>
        <v>4261.25</v>
      </c>
      <c r="KM242" s="1"/>
      <c r="KN242" s="1"/>
      <c r="KO242" s="1"/>
      <c r="KP242">
        <f>KT242/4</f>
        <v>4261.25</v>
      </c>
      <c r="KT242">
        <f>KT240*(1-KT241)</f>
        <v>17045</v>
      </c>
    </row>
    <row r="243" spans="1:306">
      <c r="A243" s="7" t="s">
        <v>328</v>
      </c>
      <c r="DF243" s="303">
        <v>0</v>
      </c>
      <c r="DJ243" s="590">
        <v>0.1</v>
      </c>
      <c r="DN243" s="590">
        <v>0.1</v>
      </c>
      <c r="DR243" s="303">
        <v>0.1</v>
      </c>
      <c r="DV243" s="374">
        <f>DV244/DV242</f>
        <v>7.5000000000000011E-2</v>
      </c>
      <c r="DZ243" s="303">
        <v>0.1</v>
      </c>
      <c r="EB243" s="1"/>
      <c r="EC243" s="1"/>
      <c r="ED243" s="590">
        <v>0.1</v>
      </c>
      <c r="EE243" s="1"/>
      <c r="EF243" s="1"/>
      <c r="EG243" s="1"/>
      <c r="EH243" s="590">
        <v>0.1</v>
      </c>
      <c r="EI243" s="1"/>
      <c r="EJ243" s="1"/>
      <c r="EK243" s="1"/>
      <c r="EL243" s="303">
        <v>0.1</v>
      </c>
      <c r="EP243" s="374">
        <f>EP244/EP242</f>
        <v>0.1</v>
      </c>
      <c r="ET243" s="303">
        <v>0.1</v>
      </c>
      <c r="EV243" s="1"/>
      <c r="EW243" s="1"/>
      <c r="EX243" s="590">
        <v>0.1</v>
      </c>
      <c r="EY243" s="1"/>
      <c r="EZ243" s="1"/>
      <c r="FA243" s="1"/>
      <c r="FB243" s="590">
        <v>0.15</v>
      </c>
      <c r="FC243" s="1"/>
      <c r="FD243" s="1"/>
      <c r="FE243" s="1"/>
      <c r="FF243" s="303">
        <v>0.15</v>
      </c>
      <c r="FJ243" s="374">
        <f>FJ244/FJ242</f>
        <v>0.125</v>
      </c>
      <c r="FN243" s="303">
        <f>GD243</f>
        <v>0.245</v>
      </c>
      <c r="FP243" s="1"/>
      <c r="FQ243" s="1"/>
      <c r="FR243" s="590">
        <f>GD243</f>
        <v>0.245</v>
      </c>
      <c r="FS243" s="1"/>
      <c r="FT243" s="1"/>
      <c r="FU243" s="1"/>
      <c r="FV243" s="590">
        <f>GD243</f>
        <v>0.245</v>
      </c>
      <c r="FW243" s="1"/>
      <c r="FX243" s="1"/>
      <c r="FY243" s="1"/>
      <c r="FZ243" s="303">
        <f>GD243</f>
        <v>0.245</v>
      </c>
      <c r="GD243" s="374">
        <v>0.245</v>
      </c>
      <c r="GH243" s="303">
        <f>GX243</f>
        <v>0.245</v>
      </c>
      <c r="GJ243" s="1"/>
      <c r="GK243" s="1"/>
      <c r="GL243" s="590">
        <f>GX243</f>
        <v>0.245</v>
      </c>
      <c r="GM243" s="1"/>
      <c r="GN243" s="1"/>
      <c r="GO243" s="1"/>
      <c r="GP243" s="590">
        <f>GX243</f>
        <v>0.245</v>
      </c>
      <c r="GQ243" s="1"/>
      <c r="GR243" s="1"/>
      <c r="GS243" s="1"/>
      <c r="GT243" s="303">
        <f>GX243</f>
        <v>0.245</v>
      </c>
      <c r="GX243" s="374">
        <v>0.245</v>
      </c>
      <c r="HB243" s="303">
        <f>HR243</f>
        <v>0.245</v>
      </c>
      <c r="HD243" s="1"/>
      <c r="HE243" s="1"/>
      <c r="HF243" s="590">
        <f>HR243</f>
        <v>0.245</v>
      </c>
      <c r="HG243" s="1"/>
      <c r="HH243" s="1"/>
      <c r="HI243" s="1"/>
      <c r="HJ243" s="590">
        <f>HR243</f>
        <v>0.245</v>
      </c>
      <c r="HK243" s="1"/>
      <c r="HL243" s="1"/>
      <c r="HM243" s="1"/>
      <c r="HN243" s="303">
        <f>HR243</f>
        <v>0.245</v>
      </c>
      <c r="HR243" s="374">
        <v>0.245</v>
      </c>
      <c r="HV243" s="303">
        <f>IL243</f>
        <v>0.245</v>
      </c>
      <c r="HX243" s="1"/>
      <c r="HY243" s="1"/>
      <c r="HZ243" s="590">
        <f>IL243</f>
        <v>0.245</v>
      </c>
      <c r="IA243" s="1"/>
      <c r="IB243" s="1"/>
      <c r="IC243" s="1"/>
      <c r="ID243" s="590">
        <f>IL243</f>
        <v>0.245</v>
      </c>
      <c r="IE243" s="1"/>
      <c r="IF243" s="1"/>
      <c r="IG243" s="1"/>
      <c r="IH243" s="303">
        <f>IL243</f>
        <v>0.245</v>
      </c>
      <c r="IL243" s="374">
        <v>0.245</v>
      </c>
      <c r="IP243" s="303">
        <f>JF243</f>
        <v>0.245</v>
      </c>
      <c r="IR243" s="1"/>
      <c r="IS243" s="1"/>
      <c r="IT243" s="590">
        <f>JF243</f>
        <v>0.245</v>
      </c>
      <c r="IU243" s="1"/>
      <c r="IV243" s="1"/>
      <c r="IW243" s="1"/>
      <c r="IX243" s="590">
        <f>JF243</f>
        <v>0.245</v>
      </c>
      <c r="IY243" s="1"/>
      <c r="IZ243" s="1"/>
      <c r="JA243" s="1"/>
      <c r="JB243" s="303">
        <f>JF243</f>
        <v>0.245</v>
      </c>
      <c r="JF243" s="374">
        <v>0.245</v>
      </c>
      <c r="JJ243" s="303">
        <f>JZ243</f>
        <v>0.245</v>
      </c>
      <c r="JL243" s="1"/>
      <c r="JM243" s="1"/>
      <c r="JN243" s="590">
        <f>JZ243</f>
        <v>0.245</v>
      </c>
      <c r="JO243" s="1"/>
      <c r="JP243" s="1"/>
      <c r="JQ243" s="1"/>
      <c r="JR243" s="590">
        <f>JZ243</f>
        <v>0.245</v>
      </c>
      <c r="JS243" s="1"/>
      <c r="JT243" s="1"/>
      <c r="JU243" s="1"/>
      <c r="JV243" s="303">
        <f>JZ243</f>
        <v>0.245</v>
      </c>
      <c r="JZ243" s="374">
        <v>0.245</v>
      </c>
      <c r="KD243" s="303">
        <f>KT243</f>
        <v>0.245</v>
      </c>
      <c r="KF243" s="1"/>
      <c r="KG243" s="1"/>
      <c r="KH243" s="590">
        <f>KT243</f>
        <v>0.245</v>
      </c>
      <c r="KI243" s="1"/>
      <c r="KJ243" s="1"/>
      <c r="KK243" s="1"/>
      <c r="KL243" s="590">
        <f>KT243</f>
        <v>0.245</v>
      </c>
      <c r="KM243" s="1"/>
      <c r="KN243" s="1"/>
      <c r="KO243" s="1"/>
      <c r="KP243" s="303">
        <f>KT243</f>
        <v>0.245</v>
      </c>
      <c r="KT243" s="374">
        <v>0.245</v>
      </c>
    </row>
    <row r="244" spans="1:306">
      <c r="A244" s="7" t="s">
        <v>329</v>
      </c>
      <c r="DF244" s="306">
        <f>DF242*DF243</f>
        <v>0</v>
      </c>
      <c r="DH244"/>
      <c r="DI244"/>
      <c r="DJ244" s="306">
        <f>DJ242*DJ243</f>
        <v>44.85</v>
      </c>
      <c r="DK244"/>
      <c r="DL244"/>
      <c r="DM244"/>
      <c r="DN244" s="306">
        <f>DN242*DN243</f>
        <v>44.85</v>
      </c>
      <c r="DO244"/>
      <c r="DP244"/>
      <c r="DQ244"/>
      <c r="DR244" s="306">
        <f>DR242*DR243</f>
        <v>44.85</v>
      </c>
      <c r="DV244" s="306">
        <f>SUM(DF244:DR244)</f>
        <v>134.55000000000001</v>
      </c>
      <c r="DZ244" s="306">
        <f>DZ242*DZ243</f>
        <v>138</v>
      </c>
      <c r="ED244" s="306">
        <f>ED242*ED243</f>
        <v>138</v>
      </c>
      <c r="EH244" s="306">
        <f>EH242*EH243</f>
        <v>138</v>
      </c>
      <c r="EL244" s="306">
        <f>EL242*EL243</f>
        <v>138</v>
      </c>
      <c r="EP244" s="306">
        <f>SUM(DZ244:EL244)</f>
        <v>552</v>
      </c>
      <c r="ET244" s="306">
        <f>ET242*ET243</f>
        <v>227.88333333333333</v>
      </c>
      <c r="EX244" s="306">
        <f>EX242*EX243</f>
        <v>227.88333333333333</v>
      </c>
      <c r="FB244" s="306">
        <f>FB242*FB243</f>
        <v>341.82499999999993</v>
      </c>
      <c r="FF244" s="306">
        <f>FF242*FF243</f>
        <v>341.82499999999993</v>
      </c>
      <c r="FJ244" s="306">
        <f>SUM(ET244:FF244)</f>
        <v>1139.4166666666665</v>
      </c>
      <c r="FN244" s="306">
        <f>FN242*FN243</f>
        <v>770.52499999999998</v>
      </c>
      <c r="FR244" s="306">
        <f>FR242*FR243</f>
        <v>770.52499999999998</v>
      </c>
      <c r="FV244" s="306">
        <f>FV242*FV243</f>
        <v>770.52499999999998</v>
      </c>
      <c r="FZ244" s="306">
        <f>FZ242*FZ243</f>
        <v>770.52499999999998</v>
      </c>
      <c r="GD244" s="306">
        <f>GD242*GD243</f>
        <v>3082.1</v>
      </c>
      <c r="GH244" s="306">
        <f>GH242*GH243</f>
        <v>974.73249999999996</v>
      </c>
      <c r="GL244" s="306">
        <f>GL242*GL243</f>
        <v>974.73249999999996</v>
      </c>
      <c r="GP244" s="306">
        <f>GP242*GP243</f>
        <v>974.73249999999996</v>
      </c>
      <c r="GT244" s="306">
        <f>GT242*GT243</f>
        <v>974.73249999999996</v>
      </c>
      <c r="GX244" s="306">
        <f>GX242*GX243</f>
        <v>3898.93</v>
      </c>
      <c r="HB244" s="306">
        <f>HB242*HB243</f>
        <v>1170.9366666666667</v>
      </c>
      <c r="HF244" s="306">
        <f>HF242*HF243</f>
        <v>1170.9366666666667</v>
      </c>
      <c r="HJ244" s="306">
        <f>HJ242*HJ243</f>
        <v>1170.9366666666667</v>
      </c>
      <c r="HN244" s="306">
        <f>HN242*HN243</f>
        <v>1170.9366666666667</v>
      </c>
      <c r="HR244" s="306">
        <f>HR242*HR243</f>
        <v>4683.7466666666669</v>
      </c>
      <c r="HV244" s="306">
        <f>HV242*HV243</f>
        <v>1359.1375</v>
      </c>
      <c r="HZ244" s="306">
        <f>HZ242*HZ243</f>
        <v>1359.1375</v>
      </c>
      <c r="ID244" s="306">
        <f>ID242*ID243</f>
        <v>1359.1375</v>
      </c>
      <c r="IH244" s="306">
        <f>IH242*IH243</f>
        <v>1359.1375</v>
      </c>
      <c r="IL244" s="306">
        <f>IL242*IL243</f>
        <v>5436.55</v>
      </c>
      <c r="IP244" s="306">
        <f>IP242*IP243</f>
        <v>1254.09375</v>
      </c>
      <c r="IT244" s="306">
        <f>IT242*IT243</f>
        <v>1254.09375</v>
      </c>
      <c r="IX244" s="306">
        <f>IX242*IX243</f>
        <v>1254.09375</v>
      </c>
      <c r="JB244" s="306">
        <f>JB242*JB243</f>
        <v>1254.09375</v>
      </c>
      <c r="JF244" s="306">
        <f>JF242*JF243</f>
        <v>5016.375</v>
      </c>
      <c r="JJ244" s="306">
        <f>JJ242*JJ243</f>
        <v>1149.05</v>
      </c>
      <c r="JN244" s="306">
        <f>JN242*JN243</f>
        <v>1149.05</v>
      </c>
      <c r="JR244" s="306">
        <f>JR242*JR243</f>
        <v>1149.05</v>
      </c>
      <c r="JV244" s="306">
        <f>JV242*JV243</f>
        <v>1149.05</v>
      </c>
      <c r="JZ244" s="306">
        <f>JZ242*JZ243</f>
        <v>4596.2</v>
      </c>
      <c r="KD244" s="306">
        <f>KD242*KD243</f>
        <v>1044.0062499999999</v>
      </c>
      <c r="KH244" s="306">
        <f>KH242*KH243</f>
        <v>1044.0062499999999</v>
      </c>
      <c r="KL244" s="306">
        <f>KL242*KL243</f>
        <v>1044.0062499999999</v>
      </c>
      <c r="KP244" s="306">
        <f>KP242*KP243</f>
        <v>1044.0062499999999</v>
      </c>
      <c r="KT244" s="306">
        <f>KT242*KT243</f>
        <v>4176.0249999999996</v>
      </c>
    </row>
    <row r="246" spans="1:306" ht="18">
      <c r="A246" s="821" t="s">
        <v>133</v>
      </c>
      <c r="B246" s="821"/>
      <c r="C246" s="821"/>
      <c r="D246" s="821"/>
      <c r="E246" s="821"/>
      <c r="F246" s="821"/>
    </row>
    <row r="247" spans="1:306">
      <c r="A247" s="7" t="s">
        <v>324</v>
      </c>
    </row>
    <row r="248" spans="1:306">
      <c r="A248" s="7" t="s">
        <v>325</v>
      </c>
      <c r="F248" s="687">
        <v>0.1</v>
      </c>
      <c r="DF248">
        <f>DJ248</f>
        <v>575</v>
      </c>
      <c r="DJ248" s="1">
        <f>DN248</f>
        <v>575</v>
      </c>
      <c r="DN248" s="1">
        <f>DV248/4</f>
        <v>575</v>
      </c>
      <c r="DR248">
        <f>DV248/4</f>
        <v>575</v>
      </c>
      <c r="DV248">
        <f>DV240</f>
        <v>2300</v>
      </c>
      <c r="DZ248">
        <f>ED248</f>
        <v>2203.5</v>
      </c>
      <c r="EB248" s="1"/>
      <c r="EC248" s="1"/>
      <c r="ED248" s="1">
        <f>EH248</f>
        <v>2203.5</v>
      </c>
      <c r="EE248" s="1"/>
      <c r="EF248" s="1"/>
      <c r="EG248" s="1"/>
      <c r="EH248" s="1">
        <f>EP248/4</f>
        <v>2203.5</v>
      </c>
      <c r="EI248" s="1"/>
      <c r="EJ248" s="1"/>
      <c r="EK248" s="1"/>
      <c r="EL248">
        <f>EP248/4</f>
        <v>2203.5</v>
      </c>
      <c r="EP248">
        <f>($HR$248-$DV$248)/5+DV248</f>
        <v>8814</v>
      </c>
      <c r="ET248">
        <f>EX248</f>
        <v>3832</v>
      </c>
      <c r="EV248" s="1"/>
      <c r="EW248" s="1"/>
      <c r="EX248" s="1">
        <f>FB248</f>
        <v>3832</v>
      </c>
      <c r="EY248" s="1"/>
      <c r="EZ248" s="1"/>
      <c r="FA248" s="1"/>
      <c r="FB248" s="1">
        <f>FJ248/4</f>
        <v>3832</v>
      </c>
      <c r="FC248" s="1"/>
      <c r="FD248" s="1"/>
      <c r="FE248" s="1"/>
      <c r="FF248">
        <f>FJ248/4</f>
        <v>3832</v>
      </c>
      <c r="FJ248">
        <f>($HR$248-$DV$248)/5+EP248</f>
        <v>15328</v>
      </c>
      <c r="FN248">
        <f>FR248</f>
        <v>5460.5</v>
      </c>
      <c r="FP248" s="1"/>
      <c r="FQ248" s="1"/>
      <c r="FR248" s="1">
        <f>FV248</f>
        <v>5460.5</v>
      </c>
      <c r="FS248" s="1"/>
      <c r="FT248" s="1"/>
      <c r="FU248" s="1"/>
      <c r="FV248" s="1">
        <f>GD248/4</f>
        <v>5460.5</v>
      </c>
      <c r="FW248" s="1"/>
      <c r="FX248" s="1"/>
      <c r="FY248" s="1"/>
      <c r="FZ248">
        <f>GD248/4</f>
        <v>5460.5</v>
      </c>
      <c r="GD248">
        <f>($HR$248-$DV$248)/5+FJ248</f>
        <v>21842</v>
      </c>
      <c r="GH248">
        <f>GL248</f>
        <v>7089</v>
      </c>
      <c r="GJ248" s="1"/>
      <c r="GK248" s="1"/>
      <c r="GL248" s="1">
        <f>GP248</f>
        <v>7089</v>
      </c>
      <c r="GM248" s="1"/>
      <c r="GN248" s="1"/>
      <c r="GO248" s="1"/>
      <c r="GP248" s="1">
        <f>GX248/4</f>
        <v>7089</v>
      </c>
      <c r="GQ248" s="1"/>
      <c r="GR248" s="1"/>
      <c r="GS248" s="1"/>
      <c r="GT248">
        <f>GX248/4</f>
        <v>7089</v>
      </c>
      <c r="GX248">
        <f>($HR$248-$DV$248)/5+GD248</f>
        <v>28356</v>
      </c>
      <c r="HB248">
        <f>HF248</f>
        <v>8717.5</v>
      </c>
      <c r="HD248" s="1"/>
      <c r="HE248" s="1"/>
      <c r="HF248" s="1">
        <f>HJ248</f>
        <v>8717.5</v>
      </c>
      <c r="HG248" s="1"/>
      <c r="HH248" s="1"/>
      <c r="HI248" s="1"/>
      <c r="HJ248" s="1">
        <f>HR248/4</f>
        <v>8717.5</v>
      </c>
      <c r="HK248" s="1"/>
      <c r="HL248" s="1"/>
      <c r="HM248" s="1"/>
      <c r="HN248">
        <f>HR248/4</f>
        <v>8717.5</v>
      </c>
      <c r="HR248">
        <f>IL240*(1+F248)</f>
        <v>34870</v>
      </c>
      <c r="HV248">
        <f>HZ248</f>
        <v>7903.25</v>
      </c>
      <c r="HX248" s="1"/>
      <c r="HY248" s="1"/>
      <c r="HZ248" s="1">
        <f>ID248</f>
        <v>7903.25</v>
      </c>
      <c r="IA248" s="1"/>
      <c r="IB248" s="1"/>
      <c r="IC248" s="1"/>
      <c r="ID248" s="1">
        <f>IL248/4</f>
        <v>7903.25</v>
      </c>
      <c r="IE248" s="1"/>
      <c r="IF248" s="1"/>
      <c r="IG248" s="1"/>
      <c r="IH248">
        <f>IL248/4</f>
        <v>7903.25</v>
      </c>
      <c r="IL248">
        <f>HR248-(($HR$248-$GX$248)/2)</f>
        <v>31613</v>
      </c>
      <c r="IP248">
        <f>IT248</f>
        <v>7089</v>
      </c>
      <c r="IR248" s="1"/>
      <c r="IS248" s="1"/>
      <c r="IT248" s="1">
        <f>IX248</f>
        <v>7089</v>
      </c>
      <c r="IU248" s="1"/>
      <c r="IV248" s="1"/>
      <c r="IW248" s="1"/>
      <c r="IX248" s="1">
        <f>JF248/4</f>
        <v>7089</v>
      </c>
      <c r="IY248" s="1"/>
      <c r="IZ248" s="1"/>
      <c r="JA248" s="1"/>
      <c r="JB248">
        <f>JF248/4</f>
        <v>7089</v>
      </c>
      <c r="JF248">
        <f>IL248-(($HR$248-$GX$248)/2)</f>
        <v>28356</v>
      </c>
      <c r="JJ248">
        <f>JN248</f>
        <v>6274.75</v>
      </c>
      <c r="JL248" s="1"/>
      <c r="JM248" s="1"/>
      <c r="JN248" s="1">
        <f>JR248</f>
        <v>6274.75</v>
      </c>
      <c r="JO248" s="1"/>
      <c r="JP248" s="1"/>
      <c r="JQ248" s="1"/>
      <c r="JR248" s="1">
        <f>JZ248/4</f>
        <v>6274.75</v>
      </c>
      <c r="JS248" s="1"/>
      <c r="JT248" s="1"/>
      <c r="JU248" s="1"/>
      <c r="JV248">
        <f>JZ248/4</f>
        <v>6274.75</v>
      </c>
      <c r="JZ248">
        <f>JF248-(($HR$248-$GX$248)/2)</f>
        <v>25099</v>
      </c>
      <c r="KD248">
        <f>KH248</f>
        <v>5460.5</v>
      </c>
      <c r="KF248" s="1"/>
      <c r="KG248" s="1"/>
      <c r="KH248" s="1">
        <f>KL248</f>
        <v>5460.5</v>
      </c>
      <c r="KI248" s="1"/>
      <c r="KJ248" s="1"/>
      <c r="KK248" s="1"/>
      <c r="KL248" s="1">
        <f>KT248/4</f>
        <v>5460.5</v>
      </c>
      <c r="KM248" s="1"/>
      <c r="KN248" s="1"/>
      <c r="KO248" s="1"/>
      <c r="KP248">
        <f>KT248/4</f>
        <v>5460.5</v>
      </c>
      <c r="KT248">
        <f>JZ248-(($HR$248-$GX$248)/2)</f>
        <v>21842</v>
      </c>
    </row>
    <row r="249" spans="1:306">
      <c r="A249" s="7" t="s">
        <v>326</v>
      </c>
      <c r="DV249" s="303">
        <f>DV241</f>
        <v>0.22</v>
      </c>
      <c r="EP249" s="303">
        <f>EP241</f>
        <v>0.23333333333333334</v>
      </c>
      <c r="FJ249" s="303">
        <f>FJ241</f>
        <v>0.24666666666666667</v>
      </c>
      <c r="GD249" s="303">
        <f>GD241</f>
        <v>0.26</v>
      </c>
      <c r="GX249" s="303">
        <f>GX241</f>
        <v>0.27333333333333332</v>
      </c>
      <c r="HR249" s="303">
        <f>HR241</f>
        <v>0.28666666666666663</v>
      </c>
      <c r="IL249" s="303">
        <f>IL241</f>
        <v>0.3</v>
      </c>
      <c r="JF249" s="303">
        <f>JF241</f>
        <v>0.3</v>
      </c>
      <c r="JZ249" s="303">
        <f>JZ241</f>
        <v>0.3</v>
      </c>
      <c r="KT249" s="303">
        <f>KT241</f>
        <v>0.3</v>
      </c>
    </row>
    <row r="250" spans="1:306">
      <c r="A250" s="7" t="s">
        <v>327</v>
      </c>
      <c r="DF250">
        <f>DJ250</f>
        <v>448.5</v>
      </c>
      <c r="DJ250" s="1">
        <f>DN250</f>
        <v>448.5</v>
      </c>
      <c r="DN250" s="1">
        <f>DR250</f>
        <v>448.5</v>
      </c>
      <c r="DR250">
        <f>DV250/4</f>
        <v>448.5</v>
      </c>
      <c r="DV250">
        <f>DV248*(1-DV249)</f>
        <v>1794</v>
      </c>
      <c r="DZ250">
        <f>ED250</f>
        <v>1689.35</v>
      </c>
      <c r="EB250" s="1"/>
      <c r="EC250" s="1"/>
      <c r="ED250" s="1">
        <f>EH250</f>
        <v>1689.35</v>
      </c>
      <c r="EE250" s="1"/>
      <c r="EF250" s="1"/>
      <c r="EG250" s="1"/>
      <c r="EH250" s="1">
        <f>EL250</f>
        <v>1689.35</v>
      </c>
      <c r="EI250" s="1"/>
      <c r="EJ250" s="1"/>
      <c r="EK250" s="1"/>
      <c r="EL250">
        <f>EP250/4</f>
        <v>1689.35</v>
      </c>
      <c r="EP250">
        <f>EP248*(1-EP249)</f>
        <v>6757.4</v>
      </c>
      <c r="ET250">
        <f>EX250</f>
        <v>2886.7733333333331</v>
      </c>
      <c r="EV250" s="1"/>
      <c r="EW250" s="1"/>
      <c r="EX250" s="1">
        <f>FB250</f>
        <v>2886.7733333333331</v>
      </c>
      <c r="EY250" s="1"/>
      <c r="EZ250" s="1"/>
      <c r="FA250" s="1"/>
      <c r="FB250" s="1">
        <f>FF250</f>
        <v>2886.7733333333331</v>
      </c>
      <c r="FC250" s="1"/>
      <c r="FD250" s="1"/>
      <c r="FE250" s="1"/>
      <c r="FF250">
        <f>FJ250/4</f>
        <v>2886.7733333333331</v>
      </c>
      <c r="FJ250" s="306">
        <f>FJ248*(1-FJ249)</f>
        <v>11547.093333333332</v>
      </c>
      <c r="FN250">
        <f>FR250</f>
        <v>4040.77</v>
      </c>
      <c r="FP250" s="1"/>
      <c r="FQ250" s="1"/>
      <c r="FR250" s="1">
        <f>FV250</f>
        <v>4040.77</v>
      </c>
      <c r="FS250" s="1"/>
      <c r="FT250" s="1"/>
      <c r="FU250" s="1"/>
      <c r="FV250" s="1">
        <f>FZ250</f>
        <v>4040.77</v>
      </c>
      <c r="FW250" s="1"/>
      <c r="FX250" s="1"/>
      <c r="FY250" s="1"/>
      <c r="FZ250">
        <f>GD250/4</f>
        <v>4040.77</v>
      </c>
      <c r="GD250">
        <f>GD248*(1-GD249)</f>
        <v>16163.08</v>
      </c>
      <c r="GH250">
        <f>GL250</f>
        <v>5151.34</v>
      </c>
      <c r="GJ250" s="1"/>
      <c r="GK250" s="1"/>
      <c r="GL250" s="1">
        <f>GP250</f>
        <v>5151.34</v>
      </c>
      <c r="GM250" s="1"/>
      <c r="GN250" s="1"/>
      <c r="GO250" s="1"/>
      <c r="GP250" s="1">
        <f>GT250</f>
        <v>5151.34</v>
      </c>
      <c r="GQ250" s="1"/>
      <c r="GR250" s="1"/>
      <c r="GS250" s="1"/>
      <c r="GT250">
        <f>GX250/4</f>
        <v>5151.34</v>
      </c>
      <c r="GX250">
        <f>GX248*(1-GX249)</f>
        <v>20605.36</v>
      </c>
      <c r="HB250">
        <f>HF250</f>
        <v>6218.4833333333336</v>
      </c>
      <c r="HD250" s="1"/>
      <c r="HE250" s="1"/>
      <c r="HF250" s="1">
        <f>HJ250</f>
        <v>6218.4833333333336</v>
      </c>
      <c r="HG250" s="1"/>
      <c r="HH250" s="1"/>
      <c r="HI250" s="1"/>
      <c r="HJ250" s="1">
        <f>HN250</f>
        <v>6218.4833333333336</v>
      </c>
      <c r="HK250" s="1"/>
      <c r="HL250" s="1"/>
      <c r="HM250" s="1"/>
      <c r="HN250">
        <f>HR250/4</f>
        <v>6218.4833333333336</v>
      </c>
      <c r="HR250" s="306">
        <f>HR248*(1-HR249)</f>
        <v>24873.933333333334</v>
      </c>
      <c r="HV250">
        <f>HZ250</f>
        <v>5532.2749999999996</v>
      </c>
      <c r="HX250" s="1"/>
      <c r="HY250" s="1"/>
      <c r="HZ250" s="1">
        <f>ID250</f>
        <v>5532.2749999999996</v>
      </c>
      <c r="IA250" s="1"/>
      <c r="IB250" s="1"/>
      <c r="IC250" s="1"/>
      <c r="ID250" s="1">
        <f>IH250</f>
        <v>5532.2749999999996</v>
      </c>
      <c r="IE250" s="1"/>
      <c r="IF250" s="1"/>
      <c r="IG250" s="1"/>
      <c r="IH250">
        <f>IL250/4</f>
        <v>5532.2749999999996</v>
      </c>
      <c r="IL250">
        <f>IL248*(1-IL249)</f>
        <v>22129.1</v>
      </c>
      <c r="IP250">
        <f>IT250</f>
        <v>4962.2999999999993</v>
      </c>
      <c r="IR250" s="1"/>
      <c r="IS250" s="1"/>
      <c r="IT250" s="1">
        <f>IX250</f>
        <v>4962.2999999999993</v>
      </c>
      <c r="IU250" s="1"/>
      <c r="IV250" s="1"/>
      <c r="IW250" s="1"/>
      <c r="IX250" s="1">
        <f>JB250</f>
        <v>4962.2999999999993</v>
      </c>
      <c r="IY250" s="1"/>
      <c r="IZ250" s="1"/>
      <c r="JA250" s="1"/>
      <c r="JB250">
        <f>JF250/4</f>
        <v>4962.2999999999993</v>
      </c>
      <c r="JF250">
        <f>JF248*(1-JF249)</f>
        <v>19849.199999999997</v>
      </c>
      <c r="JJ250">
        <f>JN250</f>
        <v>4392.3249999999998</v>
      </c>
      <c r="JL250" s="1"/>
      <c r="JM250" s="1"/>
      <c r="JN250" s="1">
        <f>JR250</f>
        <v>4392.3249999999998</v>
      </c>
      <c r="JO250" s="1"/>
      <c r="JP250" s="1"/>
      <c r="JQ250" s="1"/>
      <c r="JR250" s="1">
        <f>JV250</f>
        <v>4392.3249999999998</v>
      </c>
      <c r="JS250" s="1"/>
      <c r="JT250" s="1"/>
      <c r="JU250" s="1"/>
      <c r="JV250">
        <f>JZ250/4</f>
        <v>4392.3249999999998</v>
      </c>
      <c r="JZ250">
        <f>JZ248*(1-JZ249)</f>
        <v>17569.3</v>
      </c>
      <c r="KD250">
        <f>KH250</f>
        <v>3822.35</v>
      </c>
      <c r="KF250" s="1"/>
      <c r="KG250" s="1"/>
      <c r="KH250" s="1">
        <f>KL250</f>
        <v>3822.35</v>
      </c>
      <c r="KI250" s="1"/>
      <c r="KJ250" s="1"/>
      <c r="KK250" s="1"/>
      <c r="KL250" s="1">
        <f>KP250</f>
        <v>3822.35</v>
      </c>
      <c r="KM250" s="1"/>
      <c r="KN250" s="1"/>
      <c r="KO250" s="1"/>
      <c r="KP250">
        <f>KT250/4</f>
        <v>3822.35</v>
      </c>
      <c r="KT250">
        <f>KT248*(1-KT249)</f>
        <v>15289.4</v>
      </c>
    </row>
    <row r="251" spans="1:306">
      <c r="A251" s="7" t="s">
        <v>328</v>
      </c>
      <c r="F251" s="687">
        <v>0.05</v>
      </c>
      <c r="DF251" s="303">
        <v>0</v>
      </c>
      <c r="DJ251" s="303">
        <f>DJ243+$F$251</f>
        <v>0.15000000000000002</v>
      </c>
      <c r="DN251" s="303">
        <f>DN243+$F$251</f>
        <v>0.15000000000000002</v>
      </c>
      <c r="DR251" s="303">
        <f>DR243+$F$251</f>
        <v>0.15000000000000002</v>
      </c>
      <c r="DV251" s="303">
        <f>DV243+$F$251</f>
        <v>0.125</v>
      </c>
      <c r="DZ251" s="303">
        <f>DZ243+$F$251</f>
        <v>0.15000000000000002</v>
      </c>
      <c r="EB251" s="1"/>
      <c r="EC251" s="1"/>
      <c r="ED251" s="303">
        <f>ED243+$F$251</f>
        <v>0.15000000000000002</v>
      </c>
      <c r="EE251" s="1"/>
      <c r="EF251" s="1"/>
      <c r="EG251" s="1"/>
      <c r="EH251" s="303">
        <f>EH243+$F$251</f>
        <v>0.15000000000000002</v>
      </c>
      <c r="EI251" s="1"/>
      <c r="EJ251" s="1"/>
      <c r="EK251" s="1"/>
      <c r="EL251" s="303">
        <f>EL243+$F$251</f>
        <v>0.15000000000000002</v>
      </c>
      <c r="EP251" s="303">
        <f>EP243+$F$251</f>
        <v>0.15000000000000002</v>
      </c>
      <c r="ET251" s="303">
        <f>ET243+$F$251</f>
        <v>0.15000000000000002</v>
      </c>
      <c r="EV251" s="1"/>
      <c r="EW251" s="1"/>
      <c r="EX251" s="303">
        <f>EX243+$F$251</f>
        <v>0.15000000000000002</v>
      </c>
      <c r="EY251" s="1"/>
      <c r="EZ251" s="1"/>
      <c r="FA251" s="1"/>
      <c r="FB251" s="303">
        <f>FB243+$F$251</f>
        <v>0.2</v>
      </c>
      <c r="FC251" s="1"/>
      <c r="FD251" s="1"/>
      <c r="FE251" s="1"/>
      <c r="FF251" s="303">
        <f>FF243+$F$251</f>
        <v>0.2</v>
      </c>
      <c r="FJ251" s="303">
        <f>FJ243+$F$251</f>
        <v>0.17499999999999999</v>
      </c>
      <c r="FN251" s="303">
        <f>FN243+$F$251</f>
        <v>0.29499999999999998</v>
      </c>
      <c r="FP251" s="1"/>
      <c r="FQ251" s="1"/>
      <c r="FR251" s="303">
        <f>FR243+$F$251</f>
        <v>0.29499999999999998</v>
      </c>
      <c r="FS251" s="1"/>
      <c r="FT251" s="1"/>
      <c r="FU251" s="1"/>
      <c r="FV251" s="303">
        <f>FV243+$F$251</f>
        <v>0.29499999999999998</v>
      </c>
      <c r="FW251" s="1"/>
      <c r="FX251" s="1"/>
      <c r="FY251" s="1"/>
      <c r="FZ251" s="303">
        <f>FZ243+$F$251</f>
        <v>0.29499999999999998</v>
      </c>
      <c r="GD251" s="303">
        <f>GD243+$F$251</f>
        <v>0.29499999999999998</v>
      </c>
      <c r="GH251" s="303">
        <f>GH243+$F$251</f>
        <v>0.29499999999999998</v>
      </c>
      <c r="GJ251" s="1"/>
      <c r="GK251" s="1"/>
      <c r="GL251" s="303">
        <f>GL243+$F$251</f>
        <v>0.29499999999999998</v>
      </c>
      <c r="GM251" s="1"/>
      <c r="GN251" s="1"/>
      <c r="GO251" s="1"/>
      <c r="GP251" s="303">
        <f>GP243+$F$251</f>
        <v>0.29499999999999998</v>
      </c>
      <c r="GQ251" s="1"/>
      <c r="GR251" s="1"/>
      <c r="GS251" s="1"/>
      <c r="GT251" s="303">
        <f>GT243+$F$251</f>
        <v>0.29499999999999998</v>
      </c>
      <c r="GX251" s="303">
        <f>GX243+$F$251</f>
        <v>0.29499999999999998</v>
      </c>
      <c r="HB251" s="303">
        <f>HB243+$F$251</f>
        <v>0.29499999999999998</v>
      </c>
      <c r="HD251" s="1"/>
      <c r="HE251" s="1"/>
      <c r="HF251" s="303">
        <f>HF243+$F$251</f>
        <v>0.29499999999999998</v>
      </c>
      <c r="HG251" s="1"/>
      <c r="HH251" s="1"/>
      <c r="HI251" s="1"/>
      <c r="HJ251" s="303">
        <f>HJ243+$F$251</f>
        <v>0.29499999999999998</v>
      </c>
      <c r="HK251" s="1"/>
      <c r="HL251" s="1"/>
      <c r="HM251" s="1"/>
      <c r="HN251" s="303">
        <f>HN243+$F$251</f>
        <v>0.29499999999999998</v>
      </c>
      <c r="HR251" s="303">
        <f>HR243+$F$251</f>
        <v>0.29499999999999998</v>
      </c>
      <c r="HV251" s="303">
        <f>HV243+$F$251</f>
        <v>0.29499999999999998</v>
      </c>
      <c r="HX251" s="1"/>
      <c r="HY251" s="1"/>
      <c r="HZ251" s="303">
        <f>HZ243+$F$251</f>
        <v>0.29499999999999998</v>
      </c>
      <c r="IA251" s="1"/>
      <c r="IB251" s="1"/>
      <c r="IC251" s="1"/>
      <c r="ID251" s="303">
        <f>ID243+$F$251</f>
        <v>0.29499999999999998</v>
      </c>
      <c r="IE251" s="1"/>
      <c r="IF251" s="1"/>
      <c r="IG251" s="1"/>
      <c r="IH251" s="303">
        <f>IH243+$F$251</f>
        <v>0.29499999999999998</v>
      </c>
      <c r="IL251" s="303">
        <f>IL243+$F$251</f>
        <v>0.29499999999999998</v>
      </c>
      <c r="IP251" s="303">
        <f>IP243+$F$251</f>
        <v>0.29499999999999998</v>
      </c>
      <c r="IR251" s="1"/>
      <c r="IS251" s="1"/>
      <c r="IT251" s="303">
        <f>IT243+$F$251</f>
        <v>0.29499999999999998</v>
      </c>
      <c r="IU251" s="1"/>
      <c r="IV251" s="1"/>
      <c r="IW251" s="1"/>
      <c r="IX251" s="303">
        <f>IX243+$F$251</f>
        <v>0.29499999999999998</v>
      </c>
      <c r="IY251" s="1"/>
      <c r="IZ251" s="1"/>
      <c r="JA251" s="1"/>
      <c r="JB251" s="303">
        <f>JB243+$F$251</f>
        <v>0.29499999999999998</v>
      </c>
      <c r="JF251" s="303">
        <f>JF243+$F$251</f>
        <v>0.29499999999999998</v>
      </c>
      <c r="JJ251" s="303">
        <f>JJ243+$F$251</f>
        <v>0.29499999999999998</v>
      </c>
      <c r="JL251" s="1"/>
      <c r="JM251" s="1"/>
      <c r="JN251" s="303">
        <f>JN243+$F$251</f>
        <v>0.29499999999999998</v>
      </c>
      <c r="JO251" s="1"/>
      <c r="JP251" s="1"/>
      <c r="JQ251" s="1"/>
      <c r="JR251" s="303">
        <f>JR243+$F$251</f>
        <v>0.29499999999999998</v>
      </c>
      <c r="JS251" s="1"/>
      <c r="JT251" s="1"/>
      <c r="JU251" s="1"/>
      <c r="JV251" s="303">
        <f>JV243+$F$251</f>
        <v>0.29499999999999998</v>
      </c>
      <c r="JZ251" s="303">
        <f>JZ243+$F$251</f>
        <v>0.29499999999999998</v>
      </c>
      <c r="KD251" s="303">
        <f>KD243+$F$251</f>
        <v>0.29499999999999998</v>
      </c>
      <c r="KF251" s="1"/>
      <c r="KG251" s="1"/>
      <c r="KH251" s="303">
        <f>KH243+$F$251</f>
        <v>0.29499999999999998</v>
      </c>
      <c r="KI251" s="1"/>
      <c r="KJ251" s="1"/>
      <c r="KK251" s="1"/>
      <c r="KL251" s="303">
        <f>KL243+$F$251</f>
        <v>0.29499999999999998</v>
      </c>
      <c r="KM251" s="1"/>
      <c r="KN251" s="1"/>
      <c r="KO251" s="1"/>
      <c r="KP251" s="303">
        <f>KP243+$F$251</f>
        <v>0.29499999999999998</v>
      </c>
      <c r="KT251" s="303">
        <f>KT243+$F$251</f>
        <v>0.29499999999999998</v>
      </c>
    </row>
    <row r="252" spans="1:306">
      <c r="A252" s="7" t="s">
        <v>329</v>
      </c>
      <c r="DF252" s="306">
        <f>DF250*DF251</f>
        <v>0</v>
      </c>
      <c r="DJ252" s="306">
        <f>DJ250*DJ251</f>
        <v>67.275000000000006</v>
      </c>
      <c r="DN252" s="306">
        <f>DN250*DN251</f>
        <v>67.275000000000006</v>
      </c>
      <c r="DR252" s="306">
        <f>DR250*DR251</f>
        <v>67.275000000000006</v>
      </c>
      <c r="DV252" s="306">
        <f>DV250*DV251</f>
        <v>224.25</v>
      </c>
      <c r="DZ252" s="306">
        <f>DZ250*DZ251</f>
        <v>253.40250000000003</v>
      </c>
      <c r="ED252" s="306">
        <f>ED250*ED251</f>
        <v>253.40250000000003</v>
      </c>
      <c r="EH252" s="306">
        <f>EH250*EH251</f>
        <v>253.40250000000003</v>
      </c>
      <c r="EL252" s="306">
        <f>EL250*EL251</f>
        <v>253.40250000000003</v>
      </c>
      <c r="EP252" s="306">
        <f>EP250*EP251</f>
        <v>1013.6100000000001</v>
      </c>
      <c r="ET252" s="306">
        <f>ET250*ET251</f>
        <v>433.01600000000002</v>
      </c>
      <c r="EX252" s="306">
        <f>EX250*EX251</f>
        <v>433.01600000000002</v>
      </c>
      <c r="FB252" s="306">
        <f>FB250*FB251</f>
        <v>577.35466666666662</v>
      </c>
      <c r="FF252" s="306">
        <f>FF250*FF251</f>
        <v>577.35466666666662</v>
      </c>
      <c r="FJ252" s="306">
        <f>FJ250*FJ251</f>
        <v>2020.7413333333329</v>
      </c>
      <c r="FN252" s="306">
        <f>FN250*FN251</f>
        <v>1192.0271499999999</v>
      </c>
      <c r="FR252" s="306">
        <f>FR250*FR251</f>
        <v>1192.0271499999999</v>
      </c>
      <c r="FV252" s="306">
        <f>FV250*FV251</f>
        <v>1192.0271499999999</v>
      </c>
      <c r="FZ252" s="306">
        <f>FZ250*FZ251</f>
        <v>1192.0271499999999</v>
      </c>
      <c r="GD252" s="306">
        <f>GD250*GD251</f>
        <v>4768.1085999999996</v>
      </c>
      <c r="GH252" s="306">
        <f>GH250*GH251</f>
        <v>1519.6452999999999</v>
      </c>
      <c r="GL252" s="306">
        <f>GL250*GL251</f>
        <v>1519.6452999999999</v>
      </c>
      <c r="GP252" s="306">
        <f>GP250*GP251</f>
        <v>1519.6452999999999</v>
      </c>
      <c r="GT252" s="306">
        <f>GT250*GT251</f>
        <v>1519.6452999999999</v>
      </c>
      <c r="GX252" s="306">
        <f>GX250*GX251</f>
        <v>6078.5811999999996</v>
      </c>
      <c r="HB252" s="306">
        <f>HB250*HB251</f>
        <v>1834.4525833333332</v>
      </c>
      <c r="HF252" s="306">
        <f>HF250*HF251</f>
        <v>1834.4525833333332</v>
      </c>
      <c r="HJ252" s="306">
        <f>HJ250*HJ251</f>
        <v>1834.4525833333332</v>
      </c>
      <c r="HN252" s="306">
        <f>HN250*HN251</f>
        <v>1834.4525833333332</v>
      </c>
      <c r="HR252" s="306">
        <f>HR250*HR251</f>
        <v>7337.8103333333329</v>
      </c>
      <c r="HV252" s="306">
        <f>HV250*HV251</f>
        <v>1632.0211249999998</v>
      </c>
      <c r="HZ252" s="306">
        <f>HZ250*HZ251</f>
        <v>1632.0211249999998</v>
      </c>
      <c r="ID252" s="306">
        <f>ID250*ID251</f>
        <v>1632.0211249999998</v>
      </c>
      <c r="IH252" s="306">
        <f>IH250*IH251</f>
        <v>1632.0211249999998</v>
      </c>
      <c r="IL252" s="306">
        <f>IL250*IL251</f>
        <v>6528.084499999999</v>
      </c>
      <c r="IP252" s="306">
        <f>IP250*IP251</f>
        <v>1463.8784999999998</v>
      </c>
      <c r="IT252" s="306">
        <f>IT250*IT251</f>
        <v>1463.8784999999998</v>
      </c>
      <c r="IX252" s="306">
        <f>IX250*IX251</f>
        <v>1463.8784999999998</v>
      </c>
      <c r="JB252" s="306">
        <f>JB250*JB251</f>
        <v>1463.8784999999998</v>
      </c>
      <c r="JF252" s="306">
        <f>JF250*JF251</f>
        <v>5855.5139999999992</v>
      </c>
      <c r="JJ252" s="306">
        <f>JJ250*JJ251</f>
        <v>1295.7358749999999</v>
      </c>
      <c r="JN252" s="306">
        <f>JN250*JN251</f>
        <v>1295.7358749999999</v>
      </c>
      <c r="JR252" s="306">
        <f>JR250*JR251</f>
        <v>1295.7358749999999</v>
      </c>
      <c r="JV252" s="306">
        <f>JV250*JV251</f>
        <v>1295.7358749999999</v>
      </c>
      <c r="JZ252" s="306">
        <f>JZ250*JZ251</f>
        <v>5182.9434999999994</v>
      </c>
      <c r="KD252" s="306">
        <f>KD250*KD251</f>
        <v>1127.5932499999999</v>
      </c>
      <c r="KH252" s="306">
        <f>KH250*KH251</f>
        <v>1127.5932499999999</v>
      </c>
      <c r="KL252" s="306">
        <f>KL250*KL251</f>
        <v>1127.5932499999999</v>
      </c>
      <c r="KP252" s="306">
        <f>KP250*KP251</f>
        <v>1127.5932499999999</v>
      </c>
      <c r="KT252" s="306">
        <f>KT250*KT251</f>
        <v>4510.3729999999996</v>
      </c>
    </row>
  </sheetData>
  <mergeCells count="19">
    <mergeCell ref="A225:F226"/>
    <mergeCell ref="A230:F230"/>
    <mergeCell ref="A238:F238"/>
    <mergeCell ref="A246:F246"/>
    <mergeCell ref="A9:F10"/>
    <mergeCell ref="A32:F33"/>
    <mergeCell ref="A55:F56"/>
    <mergeCell ref="DD1:EP2"/>
    <mergeCell ref="A207:F208"/>
    <mergeCell ref="A78:F79"/>
    <mergeCell ref="A123:E124"/>
    <mergeCell ref="F123:F124"/>
    <mergeCell ref="A126:F126"/>
    <mergeCell ref="A127:E127"/>
    <mergeCell ref="A194:F195"/>
    <mergeCell ref="A197:F198"/>
    <mergeCell ref="A148:F148"/>
    <mergeCell ref="A170:F170"/>
    <mergeCell ref="A171:E171"/>
  </mergeCells>
  <conditionalFormatting sqref="KV1:KY8 LO1:XFD8">
    <cfRule type="expression" dxfId="164" priority="59">
      <formula>$A$8=3</formula>
    </cfRule>
  </conditionalFormatting>
  <conditionalFormatting sqref="DD4:DD8 DE4:DW5 DH6:DH8 DL6:DL8 DP6:DP8 DW3">
    <cfRule type="expression" dxfId="163" priority="61">
      <formula>$A$8=3</formula>
    </cfRule>
  </conditionalFormatting>
  <conditionalFormatting sqref="DX3:DX8 DY3:EQ5 EB6:EB8 EF6:EF8 EJ6:EJ8">
    <cfRule type="expression" dxfId="162" priority="60">
      <formula>$A$8=3</formula>
    </cfRule>
  </conditionalFormatting>
  <conditionalFormatting sqref="EQ1:EQ2">
    <cfRule type="expression" dxfId="161" priority="58">
      <formula>$A$8=3</formula>
    </cfRule>
  </conditionalFormatting>
  <conditionalFormatting sqref="DD1">
    <cfRule type="expression" dxfId="160" priority="57">
      <formula>$A$8=3</formula>
    </cfRule>
  </conditionalFormatting>
  <conditionalFormatting sqref="KZ1:LP8">
    <cfRule type="expression" dxfId="159" priority="56">
      <formula>$A$8=3</formula>
    </cfRule>
  </conditionalFormatting>
  <conditionalFormatting sqref="DD4:DD8 DE4:EQ5 DH6:DH8 DL6:DL8 DP6:DP8 DX6:DX8 EB6:EB8 EF6:EF8 EJ6:EJ8 DW3:EQ3 DT6:DT8 EN6:EN8">
    <cfRule type="expression" dxfId="158" priority="55">
      <formula>$A$8=1</formula>
    </cfRule>
  </conditionalFormatting>
  <conditionalFormatting sqref="DD1:EQ2">
    <cfRule type="expression" dxfId="157" priority="54">
      <formula>$A$8=1</formula>
    </cfRule>
  </conditionalFormatting>
  <conditionalFormatting sqref="ER3:FK5">
    <cfRule type="expression" dxfId="156" priority="53">
      <formula>$A$8=3</formula>
    </cfRule>
  </conditionalFormatting>
  <conditionalFormatting sqref="FL3:GE5">
    <cfRule type="expression" dxfId="155" priority="52">
      <formula>$A$8=3</formula>
    </cfRule>
  </conditionalFormatting>
  <conditionalFormatting sqref="ER3:GE5">
    <cfRule type="expression" dxfId="154" priority="51">
      <formula>$A$8=1</formula>
    </cfRule>
  </conditionalFormatting>
  <conditionalFormatting sqref="GF3:GY5">
    <cfRule type="expression" dxfId="153" priority="50">
      <formula>$A$8=3</formula>
    </cfRule>
  </conditionalFormatting>
  <conditionalFormatting sqref="GZ3:HS5">
    <cfRule type="expression" dxfId="152" priority="49">
      <formula>$A$8=3</formula>
    </cfRule>
  </conditionalFormatting>
  <conditionalFormatting sqref="GF3:HS5">
    <cfRule type="expression" dxfId="151" priority="48">
      <formula>$A$8=1</formula>
    </cfRule>
  </conditionalFormatting>
  <conditionalFormatting sqref="HT3:IM5">
    <cfRule type="expression" dxfId="150" priority="47">
      <formula>$A$8=3</formula>
    </cfRule>
  </conditionalFormatting>
  <conditionalFormatting sqref="IN3:JG5">
    <cfRule type="expression" dxfId="149" priority="46">
      <formula>$A$8=3</formula>
    </cfRule>
  </conditionalFormatting>
  <conditionalFormatting sqref="HT3:JG5">
    <cfRule type="expression" dxfId="148" priority="45">
      <formula>$A$8=1</formula>
    </cfRule>
  </conditionalFormatting>
  <conditionalFormatting sqref="JH3:KA5">
    <cfRule type="expression" dxfId="147" priority="44">
      <formula>$A$8=3</formula>
    </cfRule>
  </conditionalFormatting>
  <conditionalFormatting sqref="KB3:KU5">
    <cfRule type="expression" dxfId="146" priority="43">
      <formula>$A$8=3</formula>
    </cfRule>
  </conditionalFormatting>
  <conditionalFormatting sqref="JH3:KU5">
    <cfRule type="expression" dxfId="145" priority="42">
      <formula>$A$8=1</formula>
    </cfRule>
  </conditionalFormatting>
  <conditionalFormatting sqref="KV1:XFD8">
    <cfRule type="expression" dxfId="144" priority="41">
      <formula>$A$8=1</formula>
    </cfRule>
  </conditionalFormatting>
  <conditionalFormatting sqref="ER1:FK2">
    <cfRule type="expression" dxfId="143" priority="40">
      <formula>$A$8=3</formula>
    </cfRule>
  </conditionalFormatting>
  <conditionalFormatting sqref="FL1:GE2">
    <cfRule type="expression" dxfId="142" priority="39">
      <formula>$A$8=3</formula>
    </cfRule>
  </conditionalFormatting>
  <conditionalFormatting sqref="ER1:GE2">
    <cfRule type="expression" dxfId="141" priority="38">
      <formula>$A$8=1</formula>
    </cfRule>
  </conditionalFormatting>
  <conditionalFormatting sqref="GF1:GY2">
    <cfRule type="expression" dxfId="140" priority="37">
      <formula>$A$8=3</formula>
    </cfRule>
  </conditionalFormatting>
  <conditionalFormatting sqref="GZ1:HS2">
    <cfRule type="expression" dxfId="139" priority="36">
      <formula>$A$8=3</formula>
    </cfRule>
  </conditionalFormatting>
  <conditionalFormatting sqref="GF1:HS2">
    <cfRule type="expression" dxfId="138" priority="35">
      <formula>$A$8=1</formula>
    </cfRule>
  </conditionalFormatting>
  <conditionalFormatting sqref="HT1:IM2">
    <cfRule type="expression" dxfId="137" priority="34">
      <formula>$A$8=3</formula>
    </cfRule>
  </conditionalFormatting>
  <conditionalFormatting sqref="IN1:JG2">
    <cfRule type="expression" dxfId="136" priority="33">
      <formula>$A$8=3</formula>
    </cfRule>
  </conditionalFormatting>
  <conditionalFormatting sqref="HT1:JG2">
    <cfRule type="expression" dxfId="135" priority="32">
      <formula>$A$8=1</formula>
    </cfRule>
  </conditionalFormatting>
  <conditionalFormatting sqref="JH1:KA2">
    <cfRule type="expression" dxfId="134" priority="31">
      <formula>$A$8=3</formula>
    </cfRule>
  </conditionalFormatting>
  <conditionalFormatting sqref="KB1:KU2">
    <cfRule type="expression" dxfId="133" priority="30">
      <formula>$A$8=3</formula>
    </cfRule>
  </conditionalFormatting>
  <conditionalFormatting sqref="JH1:KU2">
    <cfRule type="expression" dxfId="132" priority="29">
      <formula>$A$8=1</formula>
    </cfRule>
  </conditionalFormatting>
  <conditionalFormatting sqref="DD3:DV3">
    <cfRule type="expression" dxfId="131" priority="28">
      <formula>$A$8=3</formula>
    </cfRule>
  </conditionalFormatting>
  <conditionalFormatting sqref="DD3:DV3">
    <cfRule type="expression" dxfId="130" priority="27">
      <formula>$A$8=1</formula>
    </cfRule>
  </conditionalFormatting>
  <conditionalFormatting sqref="DT6:DT8">
    <cfRule type="expression" dxfId="129" priority="26">
      <formula>$A$8=3</formula>
    </cfRule>
  </conditionalFormatting>
  <conditionalFormatting sqref="EN6:EN8">
    <cfRule type="expression" dxfId="128" priority="25">
      <formula>$A$8=3</formula>
    </cfRule>
  </conditionalFormatting>
  <conditionalFormatting sqref="ER6:ER8 EV6:EV8 EZ6:EZ8 FD6:FD8">
    <cfRule type="expression" dxfId="127" priority="24">
      <formula>$A$8=3</formula>
    </cfRule>
  </conditionalFormatting>
  <conditionalFormatting sqref="ER6:ER8 EV6:EV8 EZ6:EZ8 FD6:FD8 FH6:FH8">
    <cfRule type="expression" dxfId="126" priority="23">
      <formula>$A$8=1</formula>
    </cfRule>
  </conditionalFormatting>
  <conditionalFormatting sqref="FH6:FH8">
    <cfRule type="expression" dxfId="125" priority="22">
      <formula>$A$8=3</formula>
    </cfRule>
  </conditionalFormatting>
  <conditionalFormatting sqref="FL6:FL8 FP6:FP8 FT6:FT8 FX6:FX8">
    <cfRule type="expression" dxfId="124" priority="21">
      <formula>$A$8=3</formula>
    </cfRule>
  </conditionalFormatting>
  <conditionalFormatting sqref="FL6:FL8 FP6:FP8 FT6:FT8 FX6:FX8 GB6:GB8">
    <cfRule type="expression" dxfId="123" priority="20">
      <formula>$A$8=1</formula>
    </cfRule>
  </conditionalFormatting>
  <conditionalFormatting sqref="GB6:GB8">
    <cfRule type="expression" dxfId="122" priority="19">
      <formula>$A$8=3</formula>
    </cfRule>
  </conditionalFormatting>
  <conditionalFormatting sqref="GF6:GF8 GJ6:GJ8 GN6:GN8 GR6:GR8">
    <cfRule type="expression" dxfId="121" priority="18">
      <formula>$A$8=3</formula>
    </cfRule>
  </conditionalFormatting>
  <conditionalFormatting sqref="GF6:GF8 GJ6:GJ8 GN6:GN8 GR6:GR8 GV6:GV8">
    <cfRule type="expression" dxfId="120" priority="17">
      <formula>$A$8=1</formula>
    </cfRule>
  </conditionalFormatting>
  <conditionalFormatting sqref="GV6:GV8">
    <cfRule type="expression" dxfId="119" priority="16">
      <formula>$A$8=3</formula>
    </cfRule>
  </conditionalFormatting>
  <conditionalFormatting sqref="GZ6:GZ8 HD6:HD8 HH6:HH8 HL6:HL8">
    <cfRule type="expression" dxfId="118" priority="15">
      <formula>$A$8=3</formula>
    </cfRule>
  </conditionalFormatting>
  <conditionalFormatting sqref="GZ6:GZ8 HD6:HD8 HH6:HH8 HL6:HL8 HP6:HP8">
    <cfRule type="expression" dxfId="117" priority="14">
      <formula>$A$8=1</formula>
    </cfRule>
  </conditionalFormatting>
  <conditionalFormatting sqref="HP6:HP8">
    <cfRule type="expression" dxfId="116" priority="13">
      <formula>$A$8=3</formula>
    </cfRule>
  </conditionalFormatting>
  <conditionalFormatting sqref="HT6:HT8 HX6:HX8 IB6:IB8 IF6:IF8">
    <cfRule type="expression" dxfId="115" priority="12">
      <formula>$A$8=3</formula>
    </cfRule>
  </conditionalFormatting>
  <conditionalFormatting sqref="HT6:HT8 HX6:HX8 IB6:IB8 IF6:IF8 IJ6:IJ8">
    <cfRule type="expression" dxfId="114" priority="11">
      <formula>$A$8=1</formula>
    </cfRule>
  </conditionalFormatting>
  <conditionalFormatting sqref="IJ6:IJ8">
    <cfRule type="expression" dxfId="113" priority="10">
      <formula>$A$8=3</formula>
    </cfRule>
  </conditionalFormatting>
  <conditionalFormatting sqref="IN6:IN8 IR6:IR8 IV6:IV8 IZ6:IZ8">
    <cfRule type="expression" dxfId="112" priority="9">
      <formula>$A$8=3</formula>
    </cfRule>
  </conditionalFormatting>
  <conditionalFormatting sqref="IN6:IN8 IR6:IR8 IV6:IV8 IZ6:IZ8 JD6:JD8">
    <cfRule type="expression" dxfId="111" priority="8">
      <formula>$A$8=1</formula>
    </cfRule>
  </conditionalFormatting>
  <conditionalFormatting sqref="JD6:JD8">
    <cfRule type="expression" dxfId="110" priority="7">
      <formula>$A$8=3</formula>
    </cfRule>
  </conditionalFormatting>
  <conditionalFormatting sqref="JH6:JH8 JL6:JL8 JP6:JP8 JT6:JT8">
    <cfRule type="expression" dxfId="109" priority="6">
      <formula>$A$8=3</formula>
    </cfRule>
  </conditionalFormatting>
  <conditionalFormatting sqref="JH6:JH8 JL6:JL8 JP6:JP8 JT6:JT8 JX6:JX8">
    <cfRule type="expression" dxfId="108" priority="5">
      <formula>$A$8=1</formula>
    </cfRule>
  </conditionalFormatting>
  <conditionalFormatting sqref="JX6:JX8">
    <cfRule type="expression" dxfId="107" priority="4">
      <formula>$A$8=3</formula>
    </cfRule>
  </conditionalFormatting>
  <conditionalFormatting sqref="KB6:KB8 KF6:KF8 KJ6:KJ8 KN6:KN8">
    <cfRule type="expression" dxfId="106" priority="3">
      <formula>$A$8=3</formula>
    </cfRule>
  </conditionalFormatting>
  <conditionalFormatting sqref="KB6:KB8 KF6:KF8 KJ6:KJ8 KN6:KN8 KR6:KR8">
    <cfRule type="expression" dxfId="105" priority="2">
      <formula>$A$8=1</formula>
    </cfRule>
  </conditionalFormatting>
  <conditionalFormatting sqref="KR6:KR8">
    <cfRule type="expression" dxfId="104" priority="1">
      <formula>$A$8=3</formula>
    </cfRule>
  </conditionalFormatting>
  <hyperlinks>
    <hyperlink ref="BQ11" r:id="rId1" xr:uid="{68A0C936-EAC4-EA45-8B54-E4902FAD987D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7F37A-D9F6-7E40-B08F-513535D35468}">
  <sheetPr codeName="Sheet4"/>
  <dimension ref="A1:N42"/>
  <sheetViews>
    <sheetView showGridLines="0" zoomScale="90" zoomScaleNormal="90" workbookViewId="0">
      <selection activeCell="AH4" sqref="AH4"/>
    </sheetView>
  </sheetViews>
  <sheetFormatPr baseColWidth="10" defaultColWidth="11.5" defaultRowHeight="13"/>
  <cols>
    <col min="1" max="1" width="2.1640625" bestFit="1" customWidth="1"/>
    <col min="2" max="2" width="2.33203125" customWidth="1"/>
    <col min="3" max="3" width="25.1640625" bestFit="1" customWidth="1"/>
    <col min="5" max="12" width="10.83203125" customWidth="1"/>
  </cols>
  <sheetData>
    <row r="1" spans="1:14" s="308" customFormat="1" ht="13" customHeight="1">
      <c r="A1" s="136"/>
      <c r="B1" s="136"/>
      <c r="C1" s="136"/>
      <c r="D1" s="316"/>
      <c r="E1" s="316"/>
      <c r="F1" s="316"/>
      <c r="G1" s="316"/>
      <c r="H1" s="316"/>
      <c r="I1" s="316"/>
      <c r="J1" s="316"/>
      <c r="K1" s="317"/>
      <c r="L1" s="317"/>
      <c r="M1" s="317"/>
      <c r="N1" s="313"/>
    </row>
    <row r="2" spans="1:14" s="308" customFormat="1" ht="14" customHeight="1">
      <c r="A2" s="136"/>
      <c r="B2" s="136"/>
      <c r="C2" s="136"/>
      <c r="D2" s="320"/>
      <c r="E2" s="320"/>
      <c r="F2" s="320"/>
      <c r="G2" s="320"/>
      <c r="H2" s="320"/>
      <c r="I2" s="320"/>
      <c r="J2" s="320"/>
      <c r="K2" s="320"/>
      <c r="L2" s="317"/>
      <c r="M2" s="317"/>
      <c r="N2" s="314"/>
    </row>
    <row r="3" spans="1:14" s="308" customFormat="1" ht="28" customHeight="1">
      <c r="A3" s="136"/>
      <c r="B3" s="136"/>
      <c r="C3" s="136"/>
      <c r="D3" s="320"/>
      <c r="E3" s="320"/>
      <c r="F3" s="320"/>
      <c r="G3" s="320"/>
      <c r="H3" s="320"/>
      <c r="I3" s="320"/>
      <c r="J3" s="320"/>
      <c r="K3" s="320"/>
      <c r="L3" s="317"/>
      <c r="M3" s="317"/>
      <c r="N3" s="354"/>
    </row>
    <row r="4" spans="1:14" s="308" customFormat="1" ht="13" customHeight="1">
      <c r="A4" s="138"/>
      <c r="B4" s="138"/>
      <c r="C4" s="138"/>
      <c r="D4" s="320"/>
      <c r="E4" s="320"/>
      <c r="F4" s="320"/>
      <c r="G4" s="320"/>
      <c r="H4" s="320"/>
      <c r="I4" s="320"/>
      <c r="J4" s="320"/>
      <c r="K4" s="320"/>
      <c r="L4" s="317"/>
      <c r="M4" s="317"/>
      <c r="N4" s="354"/>
    </row>
    <row r="5" spans="1:14" s="308" customFormat="1" ht="13" customHeight="1">
      <c r="A5" s="321"/>
      <c r="B5" s="321"/>
      <c r="C5" s="321"/>
      <c r="D5" s="320"/>
      <c r="E5" s="320"/>
      <c r="F5" s="320"/>
      <c r="G5" s="320"/>
      <c r="H5" s="320"/>
      <c r="I5" s="320"/>
      <c r="J5" s="320"/>
      <c r="K5" s="320"/>
      <c r="L5" s="317"/>
      <c r="M5" s="317"/>
      <c r="N5" s="354"/>
    </row>
    <row r="6" spans="1:14" s="308" customFormat="1" ht="14" customHeight="1">
      <c r="A6" s="315"/>
      <c r="B6" s="315"/>
      <c r="C6" s="315"/>
      <c r="D6" s="320"/>
      <c r="E6" s="320"/>
      <c r="F6" s="320"/>
      <c r="G6" s="320"/>
      <c r="H6" s="320"/>
      <c r="I6" s="320"/>
      <c r="J6" s="320"/>
      <c r="K6" s="320"/>
      <c r="L6" s="317"/>
      <c r="M6" s="317"/>
      <c r="N6" s="354"/>
    </row>
    <row r="7" spans="1:14" s="308" customFormat="1" ht="14" customHeight="1">
      <c r="A7" s="315"/>
      <c r="B7" s="315"/>
      <c r="C7" s="315"/>
      <c r="D7" s="320"/>
      <c r="E7" s="320"/>
      <c r="F7" s="320"/>
      <c r="G7" s="320"/>
      <c r="H7" s="320"/>
      <c r="I7" s="320"/>
      <c r="J7" s="320"/>
      <c r="K7" s="320"/>
      <c r="L7" s="317"/>
      <c r="M7" s="317"/>
      <c r="N7" s="354"/>
    </row>
    <row r="8" spans="1:14" s="308" customFormat="1" ht="29" customHeight="1">
      <c r="A8" s="270">
        <f>'Integrated Financial Statements'!A8</f>
        <v>2</v>
      </c>
      <c r="B8" s="315"/>
      <c r="C8" s="315"/>
      <c r="D8" s="320"/>
      <c r="E8" s="320"/>
      <c r="F8" s="320"/>
      <c r="G8" s="320"/>
      <c r="H8" s="320"/>
      <c r="I8" s="320"/>
      <c r="J8" s="320"/>
      <c r="K8" s="320"/>
      <c r="L8" s="317"/>
      <c r="M8" s="317"/>
      <c r="N8" s="354"/>
    </row>
    <row r="9" spans="1:14" s="349" customFormat="1">
      <c r="A9" s="352"/>
      <c r="B9" s="352"/>
      <c r="C9" s="352"/>
      <c r="D9" s="350">
        <v>2015</v>
      </c>
      <c r="E9" s="350">
        <v>2016</v>
      </c>
      <c r="F9" s="350">
        <v>2017</v>
      </c>
      <c r="G9" s="350">
        <v>2018</v>
      </c>
      <c r="H9" s="350">
        <v>2019</v>
      </c>
      <c r="I9" s="350"/>
      <c r="J9" s="350"/>
      <c r="K9" s="350"/>
      <c r="L9" s="350"/>
      <c r="M9" s="350"/>
      <c r="N9" s="351"/>
    </row>
    <row r="10" spans="1:14">
      <c r="A10" s="3"/>
      <c r="B10" s="124" t="s">
        <v>274</v>
      </c>
      <c r="C10" s="4"/>
      <c r="D10" s="597">
        <v>1</v>
      </c>
      <c r="E10" s="597">
        <v>2</v>
      </c>
      <c r="F10" s="597">
        <v>3</v>
      </c>
      <c r="G10" s="597">
        <v>4</v>
      </c>
      <c r="H10" s="597">
        <v>5</v>
      </c>
      <c r="I10" s="593"/>
      <c r="J10" s="593"/>
      <c r="K10" s="593"/>
      <c r="L10" s="311"/>
      <c r="M10" s="311"/>
      <c r="N10" s="311"/>
    </row>
    <row r="11" spans="1:14">
      <c r="A11" s="3"/>
      <c r="B11" s="3"/>
      <c r="C11" s="4"/>
      <c r="D11" s="593"/>
      <c r="E11" s="593"/>
      <c r="F11" s="593"/>
      <c r="G11" s="593"/>
      <c r="H11" s="593"/>
      <c r="I11" s="593"/>
      <c r="J11" s="593"/>
      <c r="K11" s="593"/>
      <c r="L11" s="311"/>
      <c r="M11" s="311"/>
      <c r="N11" s="311"/>
    </row>
    <row r="12" spans="1:14">
      <c r="A12" s="3"/>
      <c r="B12" s="594" t="str">
        <f>'Revenue Model'!A11</f>
        <v>Infrastructure Platforms</v>
      </c>
      <c r="C12" s="598"/>
      <c r="D12" s="4"/>
      <c r="E12" s="4"/>
      <c r="F12" s="4"/>
      <c r="G12" s="4"/>
      <c r="H12" s="4"/>
      <c r="I12" s="595"/>
      <c r="J12" s="595"/>
      <c r="K12" s="595"/>
      <c r="L12" s="310"/>
      <c r="M12" s="310"/>
      <c r="N12" s="310"/>
    </row>
    <row r="13" spans="1:14">
      <c r="A13" s="3"/>
      <c r="B13" s="594"/>
      <c r="C13" s="598" t="str">
        <f>'Revenue Model'!B12</f>
        <v>Switching</v>
      </c>
      <c r="D13" s="599">
        <f ca="1">OFFSET('Revenue Model'!$Y12,0,(COLUMN(A12)-1)*20)</f>
        <v>14741</v>
      </c>
      <c r="E13" s="599">
        <f ca="1">OFFSET('Revenue Model'!$Y12,0,(COLUMN(B12)-1)*20)</f>
        <v>14746</v>
      </c>
      <c r="F13" s="599">
        <f ca="1">OFFSET('Revenue Model'!$Y12,0,(COLUMN(C12)-1)*20)</f>
        <v>13949</v>
      </c>
      <c r="G13" s="599">
        <f ca="1">OFFSET('Revenue Model'!$Y12,0,(COLUMN(D12)-1)*20)</f>
        <v>14836.5</v>
      </c>
      <c r="H13" s="667">
        <f ca="1">TREND($D$13:$G$13,$D$10:$G$10,H$10)</f>
        <v>14440.5</v>
      </c>
      <c r="I13" s="595"/>
      <c r="J13" s="595"/>
      <c r="K13" s="595"/>
      <c r="L13" s="310"/>
      <c r="M13" s="310"/>
      <c r="N13" s="310"/>
    </row>
    <row r="14" spans="1:14">
      <c r="A14" s="3"/>
      <c r="B14" s="594"/>
      <c r="C14" s="598" t="str">
        <f>'Revenue Model'!B13</f>
        <v>NGN Routing</v>
      </c>
      <c r="D14" s="599">
        <f ca="1">OFFSET('Revenue Model'!$Y13,0,(COLUMN(A13)-1)*20)</f>
        <v>7704</v>
      </c>
      <c r="E14" s="599">
        <f ca="1">OFFSET('Revenue Model'!$Y13,0,(COLUMN(B13)-1)*20)</f>
        <v>7408</v>
      </c>
      <c r="F14" s="599">
        <f ca="1">OFFSET('Revenue Model'!$Y13,0,(COLUMN(C13)-1)*20)</f>
        <v>7831</v>
      </c>
      <c r="G14" s="667">
        <f ca="1">TREND($D14:$F14,$D$10:$F$10,G$10)</f>
        <v>7774.666666666667</v>
      </c>
      <c r="H14" s="667">
        <f ca="1">TREND($D14:$F14,$D$10:$F$10,H$10)</f>
        <v>7838.166666666667</v>
      </c>
      <c r="I14" s="595"/>
      <c r="J14" s="595"/>
      <c r="K14" s="595"/>
      <c r="L14" s="310"/>
      <c r="M14" s="310"/>
      <c r="N14" s="310"/>
    </row>
    <row r="15" spans="1:14">
      <c r="A15" s="3"/>
      <c r="B15" s="594"/>
      <c r="C15" s="598" t="str">
        <f>'Revenue Model'!B14</f>
        <v>Wireless</v>
      </c>
      <c r="D15" s="599">
        <f ca="1">OFFSET('Revenue Model'!$Y14,0,(COLUMN(A14)-1)*20)</f>
        <v>2542</v>
      </c>
      <c r="E15" s="599">
        <f ca="1">OFFSET('Revenue Model'!$Y14,0,(COLUMN(B14)-1)*20)</f>
        <v>2625</v>
      </c>
      <c r="F15" s="599">
        <f ca="1">OFFSET('Revenue Model'!$Y14,0,(COLUMN(C14)-1)*20)</f>
        <v>2766</v>
      </c>
      <c r="G15" s="667">
        <f t="shared" ref="G15:H20" ca="1" si="0">TREND($D15:$F15,$D$10:$F$10,G$10)</f>
        <v>2868.3333333333335</v>
      </c>
      <c r="H15" s="667">
        <f t="shared" ca="1" si="0"/>
        <v>2980.3333333333335</v>
      </c>
      <c r="I15" s="595"/>
      <c r="J15" s="595"/>
      <c r="K15" s="595"/>
      <c r="L15" s="310"/>
      <c r="M15" s="310"/>
      <c r="N15" s="310"/>
    </row>
    <row r="16" spans="1:14">
      <c r="A16" s="3"/>
      <c r="B16" s="594"/>
      <c r="C16" s="598" t="str">
        <f>'Revenue Model'!B15</f>
        <v>Data Center</v>
      </c>
      <c r="D16" s="599">
        <f ca="1">OFFSET('Revenue Model'!$Y15,0,(COLUMN(A15)-1)*20)</f>
        <v>3220</v>
      </c>
      <c r="E16" s="599">
        <f ca="1">OFFSET('Revenue Model'!$Y15,0,(COLUMN(B15)-1)*20)</f>
        <v>3365</v>
      </c>
      <c r="F16" s="599">
        <f ca="1">OFFSET('Revenue Model'!$Y15,0,(COLUMN(C15)-1)*20)</f>
        <v>3228</v>
      </c>
      <c r="G16" s="667">
        <f t="shared" ca="1" si="0"/>
        <v>3279</v>
      </c>
      <c r="H16" s="667">
        <f t="shared" ca="1" si="0"/>
        <v>3283</v>
      </c>
      <c r="I16" s="595"/>
      <c r="J16" s="595"/>
      <c r="K16" s="595"/>
      <c r="L16" s="310"/>
      <c r="M16" s="310"/>
      <c r="N16" s="310"/>
    </row>
    <row r="17" spans="1:14">
      <c r="A17" s="3"/>
      <c r="B17" s="594"/>
      <c r="C17" s="598" t="str">
        <f>'Revenue Model'!B16</f>
        <v>Other</v>
      </c>
      <c r="D17" s="599">
        <f ca="1">OFFSET('Revenue Model'!$Y16,0,(COLUMN(A16)-1)*20)</f>
        <v>630</v>
      </c>
      <c r="E17" s="599">
        <f ca="1">OFFSET('Revenue Model'!$Y16,0,(COLUMN(B16)-1)*20)</f>
        <v>707</v>
      </c>
      <c r="F17" s="599">
        <f ca="1">OFFSET('Revenue Model'!$Y16,0,(COLUMN(C16)-1)*20)</f>
        <v>43</v>
      </c>
      <c r="G17" s="668">
        <f ca="1">G18-SUM(G13:G16)</f>
        <v>-436.5</v>
      </c>
      <c r="H17" s="668">
        <f ca="1">H18-SUM(H13:H16)</f>
        <v>1649</v>
      </c>
      <c r="I17" s="595"/>
      <c r="J17" s="595"/>
      <c r="K17" s="595"/>
      <c r="L17" s="310"/>
      <c r="M17" s="310"/>
      <c r="N17" s="310"/>
    </row>
    <row r="18" spans="1:14">
      <c r="A18" s="3"/>
      <c r="B18" s="594"/>
      <c r="C18" s="598" t="str">
        <f>'Revenue Model'!B17</f>
        <v>Total Infrastructure Platforms</v>
      </c>
      <c r="D18" s="599">
        <f ca="1">OFFSET('Revenue Model'!$Y17,0,(COLUMN(A17)-1)*20)</f>
        <v>28837</v>
      </c>
      <c r="E18" s="599">
        <f ca="1">OFFSET('Revenue Model'!$Y17,0,(COLUMN(B17)-1)*20)</f>
        <v>28851</v>
      </c>
      <c r="F18" s="599">
        <f ca="1">OFFSET('Revenue Model'!$Y17,0,(COLUMN(C17)-1)*20)</f>
        <v>27817</v>
      </c>
      <c r="G18" s="599">
        <f ca="1">OFFSET('Revenue Model'!$Y17,0,(COLUMN(D17)-1)*20)</f>
        <v>28322</v>
      </c>
      <c r="H18" s="599">
        <f ca="1">OFFSET('Revenue Model'!$Y17,0,(COLUMN(E17)-1)*20)</f>
        <v>30191</v>
      </c>
      <c r="I18" s="595"/>
      <c r="J18" s="595"/>
      <c r="K18" s="595"/>
      <c r="L18" s="310"/>
      <c r="M18" s="310"/>
      <c r="N18" s="310"/>
    </row>
    <row r="19" spans="1:14">
      <c r="A19" s="3"/>
      <c r="B19" s="594" t="str">
        <f>'Revenue Model'!A18</f>
        <v>Applications</v>
      </c>
      <c r="C19" s="598"/>
      <c r="D19" s="599"/>
      <c r="E19" s="599"/>
      <c r="F19" s="599"/>
      <c r="G19" s="599"/>
      <c r="H19" s="599"/>
      <c r="I19" s="595"/>
      <c r="J19" s="595"/>
      <c r="K19" s="595"/>
      <c r="L19" s="310"/>
      <c r="M19" s="310"/>
      <c r="N19" s="310"/>
    </row>
    <row r="20" spans="1:14">
      <c r="A20" s="3"/>
      <c r="B20" s="594"/>
      <c r="C20" s="598" t="str">
        <f>'Revenue Model'!B19</f>
        <v>Collaboration</v>
      </c>
      <c r="D20" s="599">
        <f ca="1">OFFSET('Revenue Model'!$Y19,0,(COLUMN(A19)-1)*20)</f>
        <v>4000</v>
      </c>
      <c r="E20" s="599">
        <f ca="1">OFFSET('Revenue Model'!$Y19,0,(COLUMN(B19)-1)*20)</f>
        <v>4352</v>
      </c>
      <c r="F20" s="599">
        <f ca="1">OFFSET('Revenue Model'!$Y19,0,(COLUMN(C19)-1)*20)</f>
        <v>4278</v>
      </c>
      <c r="G20" s="667">
        <f t="shared" ca="1" si="0"/>
        <v>4488</v>
      </c>
      <c r="H20" s="667">
        <f t="shared" ca="1" si="0"/>
        <v>4627</v>
      </c>
      <c r="I20" s="595"/>
      <c r="J20" s="595"/>
      <c r="K20" s="595"/>
      <c r="L20" s="312"/>
      <c r="M20" s="312"/>
      <c r="N20" s="312"/>
    </row>
    <row r="21" spans="1:14">
      <c r="A21" s="3"/>
      <c r="B21" s="594"/>
      <c r="C21" s="598" t="str">
        <f>'Revenue Model'!B20</f>
        <v>Other</v>
      </c>
      <c r="D21" s="599">
        <f ca="1">OFFSET('Revenue Model'!$Y20,0,(COLUMN(A20)-1)*20)</f>
        <v>54</v>
      </c>
      <c r="E21" s="599">
        <f ca="1">OFFSET('Revenue Model'!$Y20,0,(COLUMN(B20)-1)*20)</f>
        <v>86</v>
      </c>
      <c r="F21" s="599">
        <f ca="1">OFFSET('Revenue Model'!$Y20,0,(COLUMN(C20)-1)*20)</f>
        <v>291</v>
      </c>
      <c r="G21" s="668">
        <f ca="1">G22-G20</f>
        <v>548</v>
      </c>
      <c r="H21" s="668">
        <f ca="1">H22-H20</f>
        <v>1175</v>
      </c>
      <c r="I21" s="595"/>
      <c r="J21" s="595"/>
      <c r="K21" s="595"/>
      <c r="L21" s="310"/>
      <c r="M21" s="310"/>
      <c r="N21" s="310"/>
    </row>
    <row r="22" spans="1:14">
      <c r="A22" s="3"/>
      <c r="B22" s="594"/>
      <c r="C22" s="598" t="str">
        <f>'Revenue Model'!B21</f>
        <v>Total Applications</v>
      </c>
      <c r="D22" s="599">
        <f ca="1">OFFSET('Revenue Model'!$Y21,0,(COLUMN(A21)-1)*20)</f>
        <v>4054</v>
      </c>
      <c r="E22" s="599">
        <f ca="1">OFFSET('Revenue Model'!$Y21,0,(COLUMN(B21)-1)*20)</f>
        <v>4438</v>
      </c>
      <c r="F22" s="599">
        <f ca="1">OFFSET('Revenue Model'!$Y21,0,(COLUMN(C21)-1)*20)</f>
        <v>4569</v>
      </c>
      <c r="G22" s="599">
        <f ca="1">OFFSET('Revenue Model'!$Y21,0,(COLUMN(D21)-1)*20)</f>
        <v>5036</v>
      </c>
      <c r="H22" s="599">
        <f ca="1">OFFSET('Revenue Model'!$Y21,0,(COLUMN(E21)-1)*20)</f>
        <v>5802</v>
      </c>
      <c r="I22" s="595"/>
      <c r="J22" s="595"/>
      <c r="K22" s="595"/>
      <c r="L22" s="310"/>
      <c r="M22" s="310"/>
      <c r="N22" s="310"/>
    </row>
    <row r="23" spans="1:14">
      <c r="A23" s="3"/>
      <c r="B23" s="594" t="str">
        <f>'Revenue Model'!A22</f>
        <v>Security</v>
      </c>
      <c r="C23" s="598"/>
      <c r="D23" s="599">
        <f ca="1">OFFSET('Revenue Model'!$Y22,0,(COLUMN(A22)-1)*20)</f>
        <v>1747</v>
      </c>
      <c r="E23" s="599">
        <f ca="1">OFFSET('Revenue Model'!$Y22,0,(COLUMN(B22)-1)*20)</f>
        <v>1969</v>
      </c>
      <c r="F23" s="599">
        <f ca="1">OFFSET('Revenue Model'!$Y22,0,(COLUMN(C22)-1)*20)</f>
        <v>2152</v>
      </c>
      <c r="G23" s="599">
        <f ca="1">OFFSET('Revenue Model'!$Y22,0,(COLUMN(D22)-1)*20)</f>
        <v>2352</v>
      </c>
      <c r="H23" s="599">
        <f ca="1">OFFSET('Revenue Model'!$Y22,0,(COLUMN(E22)-1)*20)</f>
        <v>2730</v>
      </c>
      <c r="I23" s="4"/>
      <c r="J23" s="4"/>
      <c r="K23" s="4"/>
    </row>
    <row r="24" spans="1:14">
      <c r="A24" s="3"/>
      <c r="B24" s="594" t="str">
        <f>'Revenue Model'!A23</f>
        <v>Other Products</v>
      </c>
      <c r="C24" s="598"/>
      <c r="D24" s="599"/>
      <c r="E24" s="599"/>
      <c r="F24" s="599"/>
      <c r="G24" s="599"/>
      <c r="H24" s="599"/>
      <c r="I24" s="4"/>
      <c r="J24" s="4"/>
      <c r="K24" s="4"/>
    </row>
    <row r="25" spans="1:14">
      <c r="A25" s="3"/>
      <c r="B25" s="594"/>
      <c r="C25" s="598" t="str">
        <f>'Revenue Model'!B24</f>
        <v>Service Provider Video*</v>
      </c>
      <c r="D25" s="599">
        <f ca="1">OFFSET('Revenue Model'!$Y24,0,(COLUMN(A24)-1)*20)</f>
        <v>3555</v>
      </c>
      <c r="E25" s="599">
        <f ca="1">OFFSET('Revenue Model'!$Y24,0,(COLUMN(B24)-1)*20)</f>
        <v>1920</v>
      </c>
      <c r="F25" s="599">
        <f ca="1">OFFSET('Revenue Model'!$Y24,0,(COLUMN(C24)-1)*20)</f>
        <v>946</v>
      </c>
      <c r="G25" s="599">
        <v>0</v>
      </c>
      <c r="H25" s="599">
        <v>0</v>
      </c>
      <c r="I25" s="4"/>
      <c r="J25" s="4"/>
      <c r="K25" s="4"/>
    </row>
    <row r="26" spans="1:14">
      <c r="A26" s="3"/>
      <c r="B26" s="594"/>
      <c r="C26" s="598" t="str">
        <f>'Revenue Model'!B25</f>
        <v>Other</v>
      </c>
      <c r="D26" s="599">
        <f ca="1">OFFSET('Revenue Model'!$Y25,0,(COLUMN(A25)-1)*20)</f>
        <v>-443</v>
      </c>
      <c r="E26" s="599">
        <f ca="1">OFFSET('Revenue Model'!$Y25,0,(COLUMN(B25)-1)*20)</f>
        <v>-428</v>
      </c>
      <c r="F26" s="599">
        <f ca="1">OFFSET('Revenue Model'!$Y25,0,(COLUMN(C25)-1)*20)</f>
        <v>220</v>
      </c>
      <c r="G26" s="599">
        <f ca="1">G27-G25</f>
        <v>999</v>
      </c>
      <c r="H26" s="599">
        <f ca="1">H27-H25</f>
        <v>135</v>
      </c>
      <c r="I26" s="4"/>
      <c r="J26" s="4"/>
      <c r="K26" s="4"/>
    </row>
    <row r="27" spans="1:14">
      <c r="A27" s="3"/>
      <c r="B27" s="594"/>
      <c r="C27" s="598" t="str">
        <f>'Revenue Model'!B26</f>
        <v>Total Other Products</v>
      </c>
      <c r="D27" s="599">
        <f ca="1">OFFSET('Revenue Model'!$Y26,0,(COLUMN(A26)-1)*20)</f>
        <v>3112</v>
      </c>
      <c r="E27" s="599">
        <f ca="1">OFFSET('Revenue Model'!$Y26,0,(COLUMN(B26)-1)*20)</f>
        <v>1492</v>
      </c>
      <c r="F27" s="599">
        <f ca="1">OFFSET('Revenue Model'!$Y26,0,(COLUMN(C26)-1)*20)</f>
        <v>1166</v>
      </c>
      <c r="G27" s="599">
        <f ca="1">OFFSET('Revenue Model'!$Y26,0,(COLUMN(D26)-1)*20)</f>
        <v>999</v>
      </c>
      <c r="H27" s="599">
        <f ca="1">OFFSET('Revenue Model'!$Y26,0,(COLUMN(E26)-1)*20)</f>
        <v>135</v>
      </c>
      <c r="I27" s="4"/>
      <c r="J27" s="4"/>
      <c r="K27" s="4"/>
    </row>
    <row r="28" spans="1:14">
      <c r="A28" s="3"/>
      <c r="B28" s="594"/>
      <c r="C28" s="598" t="str">
        <f>'Revenue Model'!C27</f>
        <v>Total Product</v>
      </c>
      <c r="D28" s="599">
        <f ca="1">OFFSET('Revenue Model'!$Y27,0,(COLUMN(A27)-1)*20)</f>
        <v>37750</v>
      </c>
      <c r="E28" s="599">
        <f ca="1">OFFSET('Revenue Model'!$Y27,0,(COLUMN(B27)-1)*20)</f>
        <v>36750</v>
      </c>
      <c r="F28" s="599">
        <f ca="1">OFFSET('Revenue Model'!$Y27,0,(COLUMN(C27)-1)*20)</f>
        <v>35704</v>
      </c>
      <c r="G28" s="599">
        <f ca="1">OFFSET('Revenue Model'!$Y27,0,(COLUMN(D27)-1)*20)</f>
        <v>36709</v>
      </c>
      <c r="H28" s="599">
        <f ca="1">OFFSET('Revenue Model'!$Y27,0,(COLUMN(E27)-1)*20)</f>
        <v>38858</v>
      </c>
      <c r="I28" s="4"/>
      <c r="J28" s="4"/>
      <c r="K28" s="4"/>
    </row>
    <row r="29" spans="1:14">
      <c r="A29" s="3"/>
      <c r="B29" s="594"/>
      <c r="C29" s="598" t="str">
        <f>'Revenue Model'!C28</f>
        <v>Services</v>
      </c>
      <c r="D29" s="599">
        <f ca="1">OFFSET('Revenue Model'!$Y28,0,(COLUMN(A28)-1)*20)</f>
        <v>11411</v>
      </c>
      <c r="E29" s="599">
        <f ca="1">OFFSET('Revenue Model'!$Y28,0,(COLUMN(B28)-1)*20)</f>
        <v>11993</v>
      </c>
      <c r="F29" s="599">
        <f ca="1">OFFSET('Revenue Model'!$Y28,0,(COLUMN(C28)-1)*20)</f>
        <v>12300</v>
      </c>
      <c r="G29" s="599">
        <f ca="1">OFFSET('Revenue Model'!$Y28,0,(COLUMN(D28)-1)*20)</f>
        <v>12621</v>
      </c>
      <c r="H29" s="599">
        <f ca="1">OFFSET('Revenue Model'!$Y28,0,(COLUMN(E28)-1)*20)</f>
        <v>12878</v>
      </c>
      <c r="I29" s="4"/>
      <c r="J29" s="4"/>
      <c r="K29" s="4"/>
    </row>
    <row r="30" spans="1:14">
      <c r="A30" s="3"/>
      <c r="B30" s="594"/>
      <c r="C30" s="598" t="str">
        <f>'Revenue Model'!D30</f>
        <v>Total Revenue</v>
      </c>
      <c r="D30" s="599">
        <f ca="1">OFFSET('Revenue Model'!$Y30,0,(COLUMN(A29)-1)*20)</f>
        <v>49161</v>
      </c>
      <c r="E30" s="599">
        <f ca="1">OFFSET('Revenue Model'!$Y30,0,(COLUMN(B29)-1)*20)</f>
        <v>48743</v>
      </c>
      <c r="F30" s="599">
        <f ca="1">OFFSET('Revenue Model'!$Y30,0,(COLUMN(C29)-1)*20)</f>
        <v>48004</v>
      </c>
      <c r="G30" s="599">
        <f ca="1">OFFSET('Revenue Model'!$Y30,0,(COLUMN(D29)-1)*20)</f>
        <v>49330</v>
      </c>
      <c r="H30" s="599">
        <f ca="1">OFFSET('Revenue Model'!$Y30,0,(COLUMN(E29)-1)*20)</f>
        <v>51736</v>
      </c>
      <c r="I30" s="595"/>
      <c r="J30" s="595"/>
      <c r="K30" s="595"/>
      <c r="L30" s="310"/>
      <c r="M30" s="310"/>
      <c r="N30" s="310"/>
    </row>
    <row r="31" spans="1:14">
      <c r="A31" s="3"/>
      <c r="B31" s="594"/>
      <c r="C31" s="598"/>
      <c r="D31" s="596"/>
      <c r="E31" s="596"/>
      <c r="F31" s="596"/>
      <c r="G31" s="596"/>
      <c r="H31" s="596"/>
      <c r="I31" s="595"/>
      <c r="J31" s="595"/>
      <c r="K31" s="595"/>
      <c r="L31" s="310"/>
      <c r="M31" s="310"/>
      <c r="N31" s="310"/>
    </row>
    <row r="32" spans="1:14" ht="16">
      <c r="A32" s="3"/>
      <c r="B32" s="594"/>
      <c r="C32" s="598"/>
      <c r="D32" s="600"/>
      <c r="E32" s="596"/>
      <c r="F32" s="596"/>
      <c r="G32" s="596"/>
      <c r="H32" s="596"/>
      <c r="I32" s="601"/>
      <c r="J32" s="601"/>
      <c r="K32" s="601"/>
      <c r="L32" s="309"/>
      <c r="M32" s="309"/>
      <c r="N32" s="309"/>
    </row>
    <row r="33" spans="4:14" s="349" customFormat="1"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53"/>
    </row>
    <row r="34" spans="4:14" ht="16">
      <c r="D34" s="309"/>
      <c r="E34" s="309"/>
      <c r="F34" s="309"/>
      <c r="G34" s="309"/>
      <c r="H34" s="309"/>
      <c r="I34" s="309"/>
      <c r="J34" s="309"/>
      <c r="K34" s="309"/>
      <c r="L34" s="309"/>
      <c r="M34" s="309"/>
      <c r="N34" s="309"/>
    </row>
    <row r="35" spans="4:14" ht="16">
      <c r="D35" s="309"/>
      <c r="E35" s="309"/>
      <c r="F35" s="309"/>
      <c r="G35" s="309"/>
      <c r="H35" s="309"/>
      <c r="I35" s="309"/>
      <c r="J35" s="309"/>
      <c r="K35" s="309"/>
      <c r="L35" s="309"/>
      <c r="M35" s="309"/>
      <c r="N35" s="309"/>
    </row>
    <row r="36" spans="4:14" ht="16">
      <c r="D36" s="309"/>
      <c r="E36" s="309"/>
      <c r="F36" s="309"/>
      <c r="G36" s="309"/>
      <c r="H36" s="309"/>
      <c r="I36" s="309"/>
      <c r="J36" s="309"/>
      <c r="K36" s="309"/>
      <c r="L36" s="309"/>
      <c r="M36" s="309"/>
      <c r="N36" s="309"/>
    </row>
    <row r="37" spans="4:14" ht="16">
      <c r="D37" s="309"/>
      <c r="E37" s="309"/>
      <c r="F37" s="309"/>
      <c r="G37" s="309"/>
      <c r="H37" s="309"/>
      <c r="I37" s="309"/>
      <c r="J37" s="309"/>
      <c r="K37" s="309"/>
      <c r="L37" s="309"/>
      <c r="M37" s="309"/>
      <c r="N37" s="309"/>
    </row>
    <row r="38" spans="4:14" ht="16">
      <c r="D38" s="309"/>
      <c r="E38" s="309"/>
      <c r="F38" s="309"/>
      <c r="G38" s="309"/>
      <c r="H38" s="309"/>
      <c r="I38" s="309"/>
      <c r="J38" s="309"/>
      <c r="K38" s="309"/>
      <c r="L38" s="309"/>
      <c r="M38" s="309"/>
      <c r="N38" s="309"/>
    </row>
    <row r="39" spans="4:14" ht="16">
      <c r="D39" s="309"/>
      <c r="E39" s="309"/>
      <c r="F39" s="309"/>
      <c r="G39" s="309"/>
      <c r="H39" s="309"/>
      <c r="I39" s="309"/>
      <c r="J39" s="309"/>
      <c r="K39" s="309"/>
      <c r="L39" s="309"/>
      <c r="M39" s="309"/>
      <c r="N39" s="309"/>
    </row>
    <row r="40" spans="4:14" ht="16">
      <c r="D40" s="309"/>
      <c r="E40" s="309"/>
      <c r="F40" s="309"/>
      <c r="G40" s="309"/>
      <c r="H40" s="309"/>
      <c r="I40" s="309"/>
      <c r="J40" s="309"/>
      <c r="K40" s="309"/>
      <c r="L40" s="309"/>
      <c r="M40" s="309"/>
      <c r="N40" s="309"/>
    </row>
    <row r="41" spans="4:14" ht="16">
      <c r="D41" s="309"/>
      <c r="E41" s="309"/>
      <c r="F41" s="309"/>
      <c r="G41" s="309"/>
      <c r="H41" s="309"/>
      <c r="I41" s="309"/>
      <c r="J41" s="309"/>
      <c r="K41" s="309"/>
      <c r="L41" s="309"/>
      <c r="M41" s="309"/>
      <c r="N41" s="309"/>
    </row>
    <row r="42" spans="4:14" ht="16">
      <c r="D42" s="309"/>
      <c r="E42" s="309"/>
      <c r="F42" s="309"/>
      <c r="G42" s="309"/>
      <c r="H42" s="309"/>
      <c r="I42" s="309"/>
      <c r="J42" s="309"/>
      <c r="K42" s="309"/>
      <c r="L42" s="309"/>
      <c r="M42" s="309"/>
      <c r="N42" s="30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76AFF-5045-4546-87BC-D949DA701834}">
  <sheetPr codeName="Sheet3">
    <pageSetUpPr fitToPage="1"/>
  </sheetPr>
  <dimension ref="A1:KW268"/>
  <sheetViews>
    <sheetView showGridLines="0" zoomScale="90" zoomScaleNormal="90" workbookViewId="0">
      <pane xSplit="7" ySplit="8" topLeftCell="DE9" activePane="bottomRight" state="frozen"/>
      <selection activeCell="CI38" sqref="CI38"/>
      <selection pane="topRight" activeCell="CI38" sqref="CI38"/>
      <selection pane="bottomLeft" activeCell="CI38" sqref="CI38"/>
      <selection pane="bottomRight" activeCell="EB41" sqref="EB41"/>
    </sheetView>
  </sheetViews>
  <sheetFormatPr baseColWidth="10" defaultColWidth="11.5" defaultRowHeight="13" outlineLevelCol="2"/>
  <cols>
    <col min="1" max="3" width="2" style="7" customWidth="1"/>
    <col min="4" max="4" width="1.83203125" style="7" customWidth="1"/>
    <col min="5" max="5" width="23.33203125" style="7" customWidth="1"/>
    <col min="6" max="6" width="16.33203125" style="7" customWidth="1"/>
    <col min="7" max="7" width="16.1640625" style="7" customWidth="1"/>
    <col min="8" max="8" width="1.5" hidden="1" customWidth="1" outlineLevel="1"/>
    <col min="9" max="9" width="1.5" style="7" hidden="1" customWidth="1" outlineLevel="2"/>
    <col min="10" max="10" width="18.33203125" hidden="1" customWidth="1" outlineLevel="2"/>
    <col min="11" max="13" width="1.5" hidden="1" customWidth="1" outlineLevel="2"/>
    <col min="14" max="14" width="18.33203125" hidden="1" customWidth="1" outlineLevel="2"/>
    <col min="15" max="17" width="1.5" hidden="1" customWidth="1" outlineLevel="2"/>
    <col min="18" max="18" width="18.33203125" hidden="1" customWidth="1" outlineLevel="2"/>
    <col min="19" max="21" width="1.5" hidden="1" customWidth="1" outlineLevel="2"/>
    <col min="22" max="22" width="18.33203125" hidden="1" customWidth="1" outlineLevel="2"/>
    <col min="23" max="24" width="1.5" hidden="1" customWidth="1" outlineLevel="2"/>
    <col min="25" max="25" width="1.5" hidden="1" customWidth="1" outlineLevel="1"/>
    <col min="26" max="26" width="18.33203125" hidden="1" customWidth="1" outlineLevel="1"/>
    <col min="27" max="27" width="1.5" hidden="1" customWidth="1" outlineLevel="1"/>
    <col min="28" max="28" width="1.5" hidden="1" customWidth="1" outlineLevel="2"/>
    <col min="29" max="29" width="1.5" style="7" hidden="1" customWidth="1" outlineLevel="2"/>
    <col min="30" max="30" width="18.33203125" hidden="1" customWidth="1" outlineLevel="2"/>
    <col min="31" max="33" width="1.5" hidden="1" customWidth="1" outlineLevel="2"/>
    <col min="34" max="34" width="18.33203125" hidden="1" customWidth="1" outlineLevel="2"/>
    <col min="35" max="37" width="1.5" hidden="1" customWidth="1" outlineLevel="2"/>
    <col min="38" max="38" width="18.33203125" hidden="1" customWidth="1" outlineLevel="2"/>
    <col min="39" max="41" width="1.5" hidden="1" customWidth="1" outlineLevel="2"/>
    <col min="42" max="42" width="18.33203125" hidden="1" customWidth="1" outlineLevel="2"/>
    <col min="43" max="43" width="1.5" hidden="1" customWidth="1" outlineLevel="2"/>
    <col min="44" max="45" width="1.5" hidden="1" customWidth="1" outlineLevel="1"/>
    <col min="46" max="46" width="18.33203125" hidden="1" customWidth="1" outlineLevel="1"/>
    <col min="47" max="47" width="1.5" hidden="1" customWidth="1" outlineLevel="1"/>
    <col min="48" max="48" width="1.5" hidden="1" customWidth="1" outlineLevel="2"/>
    <col min="49" max="49" width="1.5" style="7" hidden="1" customWidth="1" outlineLevel="2"/>
    <col min="50" max="50" width="18.33203125" hidden="1" customWidth="1" outlineLevel="2"/>
    <col min="51" max="53" width="1.5" hidden="1" customWidth="1" outlineLevel="2"/>
    <col min="54" max="54" width="18.33203125" hidden="1" customWidth="1" outlineLevel="2"/>
    <col min="55" max="57" width="1.5" hidden="1" customWidth="1" outlineLevel="2"/>
    <col min="58" max="58" width="18.33203125" hidden="1" customWidth="1" outlineLevel="2"/>
    <col min="59" max="61" width="1.5" hidden="1" customWidth="1" outlineLevel="2"/>
    <col min="62" max="62" width="18.33203125" hidden="1" customWidth="1" outlineLevel="2"/>
    <col min="63" max="63" width="1.5" hidden="1" customWidth="1" outlineLevel="2"/>
    <col min="64" max="65" width="1.5" hidden="1" customWidth="1" outlineLevel="1"/>
    <col min="66" max="66" width="18.33203125" hidden="1" customWidth="1" outlineLevel="1"/>
    <col min="67" max="67" width="1.5" hidden="1" customWidth="1" outlineLevel="1"/>
    <col min="68" max="68" width="1.5" hidden="1" customWidth="1" outlineLevel="2"/>
    <col min="69" max="69" width="1.5" style="7" hidden="1" customWidth="1" outlineLevel="2"/>
    <col min="70" max="70" width="18.33203125" hidden="1" customWidth="1" outlineLevel="2"/>
    <col min="71" max="73" width="1.5" hidden="1" customWidth="1" outlineLevel="2"/>
    <col min="74" max="74" width="18.33203125" hidden="1" customWidth="1" outlineLevel="2"/>
    <col min="75" max="77" width="1.5" hidden="1" customWidth="1" outlineLevel="2"/>
    <col min="78" max="78" width="18.33203125" hidden="1" customWidth="1" outlineLevel="2"/>
    <col min="79" max="81" width="1.5" hidden="1" customWidth="1" outlineLevel="2"/>
    <col min="82" max="82" width="18.33203125" hidden="1" customWidth="1" outlineLevel="2"/>
    <col min="83" max="83" width="1.5" hidden="1" customWidth="1" outlineLevel="2"/>
    <col min="84" max="85" width="1.5" hidden="1" customWidth="1" outlineLevel="1"/>
    <col min="86" max="86" width="18.33203125" hidden="1" customWidth="1" outlineLevel="1"/>
    <col min="87" max="87" width="1.5" hidden="1" customWidth="1" outlineLevel="1"/>
    <col min="88" max="88" width="1.5" style="4" hidden="1" customWidth="1" outlineLevel="2"/>
    <col min="89" max="89" width="1.5" style="1" hidden="1" customWidth="1" outlineLevel="2"/>
    <col min="90" max="90" width="18.1640625" hidden="1" customWidth="1" outlineLevel="2"/>
    <col min="91" max="91" width="1.5" style="1" hidden="1" customWidth="1" outlineLevel="2"/>
    <col min="92" max="93" width="1.5" style="4" hidden="1" customWidth="1" outlineLevel="2"/>
    <col min="94" max="94" width="18.1640625" hidden="1" customWidth="1" outlineLevel="2"/>
    <col min="95" max="97" width="1.5" style="1" hidden="1" customWidth="1" outlineLevel="2"/>
    <col min="98" max="98" width="18.1640625" hidden="1" customWidth="1" outlineLevel="2"/>
    <col min="99" max="101" width="1.5" style="1" hidden="1" customWidth="1" outlineLevel="2"/>
    <col min="102" max="102" width="18.1640625" hidden="1" customWidth="1" outlineLevel="2"/>
    <col min="103" max="103" width="1.5" style="1" hidden="1" customWidth="1" outlineLevel="2"/>
    <col min="104" max="105" width="1.5" style="1" hidden="1" customWidth="1" outlineLevel="1"/>
    <col min="106" max="106" width="18.5" hidden="1" customWidth="1" outlineLevel="1"/>
    <col min="107" max="108" width="1.5" style="1" hidden="1" customWidth="1" outlineLevel="1"/>
    <col min="109" max="109" width="1.5" customWidth="1" collapsed="1"/>
    <col min="110" max="110" width="1.5" style="1" customWidth="1" outlineLevel="1"/>
    <col min="111" max="111" width="18.1640625" customWidth="1" outlineLevel="1"/>
    <col min="112" max="112" width="1.5" customWidth="1" outlineLevel="1"/>
    <col min="113" max="114" width="1.5" style="1" customWidth="1" outlineLevel="1"/>
    <col min="115" max="115" width="18.1640625" style="1" customWidth="1" outlineLevel="1"/>
    <col min="116" max="118" width="1.5" style="1" customWidth="1" outlineLevel="1"/>
    <col min="119" max="119" width="18.1640625" style="1" customWidth="1" outlineLevel="1"/>
    <col min="120" max="122" width="1.5" style="1" customWidth="1" outlineLevel="1"/>
    <col min="123" max="123" width="18.1640625" customWidth="1" outlineLevel="1"/>
    <col min="124" max="125" width="1.5" customWidth="1" outlineLevel="1"/>
    <col min="126" max="126" width="1.5" customWidth="1"/>
    <col min="127" max="127" width="18.5" customWidth="1"/>
    <col min="128" max="128" width="1.5" customWidth="1"/>
    <col min="129" max="129" width="1.33203125" customWidth="1"/>
    <col min="130" max="130" width="1.5" customWidth="1" outlineLevel="1"/>
    <col min="131" max="131" width="18.1640625" customWidth="1" outlineLevel="1"/>
    <col min="132" max="134" width="1.5" customWidth="1" outlineLevel="1"/>
    <col min="135" max="135" width="18.1640625" customWidth="1" outlineLevel="1"/>
    <col min="136" max="138" width="1.5" customWidth="1" outlineLevel="1"/>
    <col min="139" max="139" width="18.1640625" customWidth="1" outlineLevel="1"/>
    <col min="140" max="142" width="1.5" customWidth="1" outlineLevel="1"/>
    <col min="143" max="143" width="18.1640625" customWidth="1" outlineLevel="1"/>
    <col min="144" max="145" width="1.5" customWidth="1" outlineLevel="1"/>
    <col min="146" max="146" width="1.5" customWidth="1"/>
    <col min="147" max="147" width="18.5" customWidth="1"/>
    <col min="148" max="148" width="1.5" customWidth="1"/>
    <col min="149" max="149" width="1.33203125" customWidth="1"/>
    <col min="150" max="150" width="1.5" customWidth="1" outlineLevel="1"/>
    <col min="151" max="151" width="18.1640625" customWidth="1" outlineLevel="1"/>
    <col min="152" max="154" width="1.5" customWidth="1" outlineLevel="1"/>
    <col min="155" max="155" width="18.1640625" customWidth="1" outlineLevel="1"/>
    <col min="156" max="158" width="1.5" customWidth="1" outlineLevel="1"/>
    <col min="159" max="159" width="18.1640625" customWidth="1" outlineLevel="1"/>
    <col min="160" max="162" width="1.5" customWidth="1" outlineLevel="1"/>
    <col min="163" max="163" width="18.1640625" customWidth="1" outlineLevel="1"/>
    <col min="164" max="165" width="1.5" customWidth="1" outlineLevel="1"/>
    <col min="166" max="166" width="1.5" customWidth="1"/>
    <col min="167" max="167" width="18.5" customWidth="1"/>
    <col min="168" max="168" width="1.5" customWidth="1"/>
    <col min="169" max="169" width="1.33203125" customWidth="1"/>
    <col min="170" max="170" width="1.5" hidden="1" customWidth="1" outlineLevel="1"/>
    <col min="171" max="171" width="18.1640625" hidden="1" customWidth="1" outlineLevel="1"/>
    <col min="172" max="174" width="1.5" hidden="1" customWidth="1" outlineLevel="1"/>
    <col min="175" max="175" width="18.1640625" hidden="1" customWidth="1" outlineLevel="1"/>
    <col min="176" max="178" width="1.5" hidden="1" customWidth="1" outlineLevel="1"/>
    <col min="179" max="179" width="18.1640625" hidden="1" customWidth="1" outlineLevel="1"/>
    <col min="180" max="182" width="1.5" hidden="1" customWidth="1" outlineLevel="1"/>
    <col min="183" max="183" width="18.1640625" hidden="1" customWidth="1" outlineLevel="1"/>
    <col min="184" max="185" width="1.5" hidden="1" customWidth="1" outlineLevel="1"/>
    <col min="186" max="186" width="1.5" customWidth="1" collapsed="1"/>
    <col min="187" max="187" width="18.5" customWidth="1"/>
    <col min="188" max="188" width="1.5" customWidth="1"/>
    <col min="189" max="189" width="1.33203125" customWidth="1"/>
    <col min="190" max="190" width="1.5" hidden="1" customWidth="1" outlineLevel="1"/>
    <col min="191" max="191" width="18.1640625" hidden="1" customWidth="1" outlineLevel="1"/>
    <col min="192" max="194" width="1.5" hidden="1" customWidth="1" outlineLevel="1"/>
    <col min="195" max="195" width="18.1640625" hidden="1" customWidth="1" outlineLevel="1"/>
    <col min="196" max="198" width="1.5" hidden="1" customWidth="1" outlineLevel="1"/>
    <col min="199" max="199" width="18.1640625" hidden="1" customWidth="1" outlineLevel="1"/>
    <col min="200" max="202" width="1.5" hidden="1" customWidth="1" outlineLevel="1"/>
    <col min="203" max="203" width="18.1640625" hidden="1" customWidth="1" outlineLevel="1"/>
    <col min="204" max="205" width="1.5" hidden="1" customWidth="1" outlineLevel="1"/>
    <col min="206" max="206" width="1.5" customWidth="1" collapsed="1"/>
    <col min="207" max="207" width="18.5" customWidth="1"/>
    <col min="208" max="208" width="1.5" customWidth="1"/>
    <col min="209" max="209" width="1.33203125" customWidth="1"/>
    <col min="210" max="210" width="1.5" hidden="1" customWidth="1" outlineLevel="1"/>
    <col min="211" max="211" width="18.1640625" hidden="1" customWidth="1" outlineLevel="1"/>
    <col min="212" max="214" width="1.5" hidden="1" customWidth="1" outlineLevel="1"/>
    <col min="215" max="215" width="18.1640625" hidden="1" customWidth="1" outlineLevel="1"/>
    <col min="216" max="218" width="1.5" hidden="1" customWidth="1" outlineLevel="1"/>
    <col min="219" max="219" width="18.1640625" hidden="1" customWidth="1" outlineLevel="1"/>
    <col min="220" max="222" width="1.5" hidden="1" customWidth="1" outlineLevel="1"/>
    <col min="223" max="223" width="18.1640625" hidden="1" customWidth="1" outlineLevel="1"/>
    <col min="224" max="225" width="1.5" hidden="1" customWidth="1" outlineLevel="1"/>
    <col min="226" max="226" width="1.5" customWidth="1" collapsed="1"/>
    <col min="227" max="227" width="18.5" customWidth="1"/>
    <col min="228" max="228" width="1.5" customWidth="1"/>
    <col min="229" max="229" width="1.33203125" customWidth="1"/>
    <col min="230" max="230" width="1.5" hidden="1" customWidth="1" outlineLevel="1"/>
    <col min="231" max="231" width="18.1640625" hidden="1" customWidth="1" outlineLevel="1"/>
    <col min="232" max="234" width="1.5" hidden="1" customWidth="1" outlineLevel="1"/>
    <col min="235" max="235" width="18.1640625" hidden="1" customWidth="1" outlineLevel="1"/>
    <col min="236" max="238" width="1.5" hidden="1" customWidth="1" outlineLevel="1"/>
    <col min="239" max="239" width="18.1640625" hidden="1" customWidth="1" outlineLevel="1"/>
    <col min="240" max="242" width="1.5" hidden="1" customWidth="1" outlineLevel="1"/>
    <col min="243" max="243" width="18.1640625" hidden="1" customWidth="1" outlineLevel="1"/>
    <col min="244" max="245" width="1.5" hidden="1" customWidth="1" outlineLevel="1"/>
    <col min="246" max="246" width="1.5" customWidth="1" collapsed="1"/>
    <col min="247" max="247" width="18.5" customWidth="1"/>
    <col min="248" max="248" width="1.5" customWidth="1"/>
    <col min="249" max="249" width="1.33203125" customWidth="1"/>
    <col min="250" max="250" width="1.5" hidden="1" customWidth="1" outlineLevel="1"/>
    <col min="251" max="251" width="18.1640625" hidden="1" customWidth="1" outlineLevel="1"/>
    <col min="252" max="254" width="1.5" hidden="1" customWidth="1" outlineLevel="1"/>
    <col min="255" max="255" width="18.1640625" hidden="1" customWidth="1" outlineLevel="1"/>
    <col min="256" max="258" width="1.5" hidden="1" customWidth="1" outlineLevel="1"/>
    <col min="259" max="259" width="18.1640625" hidden="1" customWidth="1" outlineLevel="1"/>
    <col min="260" max="262" width="1.5" hidden="1" customWidth="1" outlineLevel="1"/>
    <col min="263" max="263" width="18.1640625" hidden="1" customWidth="1" outlineLevel="1"/>
    <col min="264" max="265" width="1.5" hidden="1" customWidth="1" outlineLevel="1"/>
    <col min="266" max="266" width="1.5" customWidth="1" collapsed="1"/>
    <col min="267" max="267" width="18.5" customWidth="1"/>
    <col min="268" max="268" width="1.5" customWidth="1"/>
    <col min="269" max="269" width="1.33203125" customWidth="1"/>
    <col min="270" max="270" width="1.5" hidden="1" customWidth="1" outlineLevel="1"/>
    <col min="271" max="271" width="18.1640625" hidden="1" customWidth="1" outlineLevel="1"/>
    <col min="272" max="274" width="1.5" hidden="1" customWidth="1" outlineLevel="1"/>
    <col min="275" max="275" width="18.1640625" hidden="1" customWidth="1" outlineLevel="1"/>
    <col min="276" max="278" width="1.5" hidden="1" customWidth="1" outlineLevel="1"/>
    <col min="279" max="279" width="18.1640625" hidden="1" customWidth="1" outlineLevel="1"/>
    <col min="280" max="282" width="1.5" hidden="1" customWidth="1" outlineLevel="1"/>
    <col min="283" max="283" width="18.1640625" hidden="1" customWidth="1" outlineLevel="1"/>
    <col min="284" max="285" width="1.5" hidden="1" customWidth="1" outlineLevel="1"/>
    <col min="286" max="286" width="1.5" customWidth="1" collapsed="1"/>
    <col min="287" max="287" width="18.5" customWidth="1"/>
    <col min="288" max="288" width="1.5" customWidth="1"/>
    <col min="289" max="289" width="1.33203125" customWidth="1"/>
    <col min="290" max="290" width="1.5" customWidth="1" outlineLevel="1"/>
    <col min="291" max="291" width="18.1640625" customWidth="1" outlineLevel="1"/>
    <col min="292" max="294" width="1.5" customWidth="1" outlineLevel="1"/>
    <col min="295" max="295" width="18.1640625" customWidth="1" outlineLevel="1"/>
    <col min="296" max="298" width="1.5" customWidth="1" outlineLevel="1"/>
    <col min="299" max="299" width="18.1640625" customWidth="1" outlineLevel="1"/>
    <col min="300" max="302" width="1.5" customWidth="1" outlineLevel="1"/>
    <col min="303" max="303" width="18.1640625" customWidth="1" outlineLevel="1"/>
    <col min="304" max="305" width="1.5" customWidth="1" outlineLevel="1"/>
    <col min="306" max="306" width="1.5" customWidth="1"/>
    <col min="307" max="307" width="18.5" customWidth="1"/>
    <col min="308" max="308" width="1.5" customWidth="1"/>
  </cols>
  <sheetData>
    <row r="1" spans="1:308" s="228" customFormat="1" ht="13" customHeight="1">
      <c r="A1" s="136"/>
      <c r="B1" s="136"/>
      <c r="C1" s="136"/>
      <c r="D1" s="136"/>
      <c r="E1" s="315"/>
      <c r="F1" s="315"/>
      <c r="G1" s="136"/>
      <c r="H1" s="140"/>
      <c r="I1" s="134"/>
      <c r="J1" s="140"/>
      <c r="K1" s="135"/>
      <c r="L1" s="140"/>
      <c r="M1" s="140"/>
      <c r="N1" s="140"/>
      <c r="O1" s="135"/>
      <c r="P1" s="140"/>
      <c r="Q1" s="140"/>
      <c r="R1" s="140"/>
      <c r="S1" s="135"/>
      <c r="T1" s="140"/>
      <c r="U1" s="140"/>
      <c r="V1" s="140"/>
      <c r="W1" s="135"/>
      <c r="X1" s="140"/>
      <c r="Y1" s="140"/>
      <c r="Z1" s="140"/>
      <c r="AA1" s="135"/>
      <c r="AB1" s="140"/>
      <c r="AC1" s="134"/>
      <c r="AD1" s="140"/>
      <c r="AE1" s="135"/>
      <c r="AF1" s="140"/>
      <c r="AG1" s="140"/>
      <c r="AH1" s="140"/>
      <c r="AI1" s="135"/>
      <c r="AJ1" s="140"/>
      <c r="AK1" s="140"/>
      <c r="AL1" s="140"/>
      <c r="AM1" s="135"/>
      <c r="AN1" s="140"/>
      <c r="AO1" s="140"/>
      <c r="AP1" s="140"/>
      <c r="AQ1" s="135"/>
      <c r="AR1" s="140"/>
      <c r="AS1" s="140"/>
      <c r="AT1" s="140"/>
      <c r="AU1" s="135"/>
      <c r="AV1" s="140"/>
      <c r="AW1" s="134"/>
      <c r="AX1" s="140"/>
      <c r="AY1" s="135"/>
      <c r="AZ1" s="140"/>
      <c r="BA1" s="140"/>
      <c r="BB1" s="140"/>
      <c r="BC1" s="135"/>
      <c r="BD1" s="140"/>
      <c r="BE1" s="140"/>
      <c r="BF1" s="140"/>
      <c r="BG1" s="135"/>
      <c r="BH1" s="140"/>
      <c r="BI1" s="140"/>
      <c r="BJ1" s="140"/>
      <c r="BK1" s="135"/>
      <c r="BL1" s="140"/>
      <c r="BM1" s="140"/>
      <c r="BN1" s="140"/>
      <c r="BO1" s="135"/>
      <c r="BP1" s="140"/>
      <c r="BQ1" s="134"/>
      <c r="BR1" s="140"/>
      <c r="BS1" s="135"/>
      <c r="BT1" s="140"/>
      <c r="BU1" s="140"/>
      <c r="BV1" s="140"/>
      <c r="BW1" s="135"/>
      <c r="BX1" s="140"/>
      <c r="BY1" s="140"/>
      <c r="BZ1" s="140"/>
      <c r="CA1" s="135"/>
      <c r="CB1" s="140"/>
      <c r="CC1" s="140"/>
      <c r="CD1" s="140"/>
      <c r="CE1" s="135"/>
      <c r="CF1" s="140"/>
      <c r="CG1" s="140"/>
      <c r="CH1" s="140"/>
      <c r="CI1" s="135"/>
      <c r="CJ1" s="140"/>
      <c r="CK1" s="134"/>
      <c r="CL1" s="140"/>
      <c r="CM1" s="135"/>
      <c r="CN1" s="140"/>
      <c r="CO1" s="140"/>
      <c r="CP1" s="140"/>
      <c r="CQ1" s="135"/>
      <c r="CR1" s="140"/>
      <c r="CS1" s="140"/>
      <c r="CT1" s="140"/>
      <c r="CU1" s="135"/>
      <c r="CV1" s="140"/>
      <c r="CW1" s="140"/>
      <c r="CX1" s="140"/>
      <c r="CY1" s="135"/>
      <c r="CZ1" s="140"/>
      <c r="DA1" s="140"/>
      <c r="DB1" s="140"/>
      <c r="DC1" s="135"/>
      <c r="DD1" s="135"/>
      <c r="DE1" s="817" t="str">
        <f>""&amp;IF($A$8=1,"Bear",IF($A$8=2,"Base",IF($A$8=3,"Bull","Check Case")))</f>
        <v>Base</v>
      </c>
      <c r="DF1" s="817"/>
      <c r="DG1" s="817"/>
      <c r="DH1" s="817"/>
      <c r="DI1" s="817"/>
      <c r="DJ1" s="817"/>
      <c r="DK1" s="817"/>
      <c r="DL1" s="817"/>
      <c r="DM1" s="817"/>
      <c r="DN1" s="817"/>
      <c r="DO1" s="817"/>
      <c r="DP1" s="817"/>
      <c r="DQ1" s="817"/>
      <c r="DR1" s="817"/>
      <c r="DS1" s="817"/>
      <c r="DT1" s="817"/>
      <c r="DU1" s="817"/>
      <c r="DV1" s="817"/>
      <c r="DW1" s="817"/>
      <c r="DX1" s="817"/>
      <c r="DY1" s="817"/>
      <c r="DZ1" s="817"/>
      <c r="EA1" s="817"/>
      <c r="EB1" s="817"/>
      <c r="EC1" s="817"/>
      <c r="ED1" s="817"/>
      <c r="EE1" s="817"/>
      <c r="EF1" s="817"/>
      <c r="EG1" s="817"/>
      <c r="EH1" s="817"/>
      <c r="EI1" s="817"/>
      <c r="EJ1" s="817"/>
      <c r="EK1" s="817"/>
      <c r="EL1" s="817"/>
      <c r="EM1" s="817"/>
      <c r="EN1" s="817"/>
      <c r="EO1" s="817"/>
      <c r="EP1" s="817"/>
      <c r="EQ1" s="817"/>
      <c r="ES1" s="693"/>
      <c r="FG1" s="694"/>
      <c r="FM1" s="695"/>
      <c r="GG1" s="693"/>
      <c r="GU1" s="694"/>
      <c r="HA1" s="695"/>
      <c r="HU1" s="693"/>
      <c r="II1" s="694"/>
      <c r="IO1" s="695"/>
      <c r="JI1" s="693"/>
      <c r="JW1" s="694"/>
      <c r="KC1" s="695"/>
    </row>
    <row r="2" spans="1:308" s="228" customFormat="1" ht="13" customHeight="1">
      <c r="A2" s="136"/>
      <c r="B2" s="136"/>
      <c r="C2" s="136"/>
      <c r="D2" s="136"/>
      <c r="E2" s="315"/>
      <c r="F2" s="315"/>
      <c r="G2" s="136"/>
      <c r="H2" s="140"/>
      <c r="I2" s="134"/>
      <c r="J2" s="140"/>
      <c r="K2" s="135"/>
      <c r="L2" s="140"/>
      <c r="M2" s="140"/>
      <c r="N2" s="140"/>
      <c r="O2" s="135"/>
      <c r="P2" s="140"/>
      <c r="Q2" s="140"/>
      <c r="R2" s="140"/>
      <c r="S2" s="135"/>
      <c r="T2" s="140"/>
      <c r="U2" s="140"/>
      <c r="V2" s="140"/>
      <c r="W2" s="135"/>
      <c r="X2" s="140"/>
      <c r="Y2" s="140"/>
      <c r="Z2" s="140"/>
      <c r="AA2" s="135"/>
      <c r="AB2" s="140"/>
      <c r="AC2" s="134"/>
      <c r="AD2" s="140"/>
      <c r="AE2" s="135"/>
      <c r="AF2" s="140"/>
      <c r="AG2" s="140"/>
      <c r="AH2" s="140"/>
      <c r="AI2" s="135"/>
      <c r="AJ2" s="140"/>
      <c r="AK2" s="140"/>
      <c r="AL2" s="140"/>
      <c r="AM2" s="135"/>
      <c r="AN2" s="140"/>
      <c r="AO2" s="140"/>
      <c r="AP2" s="140"/>
      <c r="AQ2" s="135"/>
      <c r="AR2" s="140"/>
      <c r="AS2" s="140"/>
      <c r="AT2" s="140"/>
      <c r="AU2" s="135"/>
      <c r="AV2" s="140"/>
      <c r="AW2" s="134"/>
      <c r="AX2" s="140"/>
      <c r="AY2" s="135"/>
      <c r="AZ2" s="140"/>
      <c r="BA2" s="140"/>
      <c r="BB2" s="140"/>
      <c r="BC2" s="135"/>
      <c r="BD2" s="140"/>
      <c r="BE2" s="140"/>
      <c r="BF2" s="140"/>
      <c r="BG2" s="135"/>
      <c r="BH2" s="140"/>
      <c r="BI2" s="140"/>
      <c r="BJ2" s="140"/>
      <c r="BK2" s="135"/>
      <c r="BL2" s="140"/>
      <c r="BM2" s="140"/>
      <c r="BN2" s="140"/>
      <c r="BO2" s="135"/>
      <c r="BP2" s="140"/>
      <c r="BQ2" s="134"/>
      <c r="BR2" s="140"/>
      <c r="BS2" s="135"/>
      <c r="BT2" s="140"/>
      <c r="BU2" s="140"/>
      <c r="BV2" s="140"/>
      <c r="BW2" s="135"/>
      <c r="BX2" s="140"/>
      <c r="BY2" s="140"/>
      <c r="BZ2" s="140"/>
      <c r="CA2" s="135"/>
      <c r="CB2" s="140"/>
      <c r="CC2" s="140"/>
      <c r="CD2" s="140"/>
      <c r="CE2" s="135"/>
      <c r="CF2" s="140"/>
      <c r="CG2" s="140"/>
      <c r="CH2" s="140"/>
      <c r="CI2" s="135"/>
      <c r="CJ2" s="140"/>
      <c r="CK2" s="134"/>
      <c r="CL2" s="140"/>
      <c r="CM2" s="135"/>
      <c r="CN2" s="140"/>
      <c r="CO2" s="140"/>
      <c r="CP2" s="140"/>
      <c r="CQ2" s="135"/>
      <c r="CR2" s="140"/>
      <c r="CS2" s="140"/>
      <c r="CT2" s="140"/>
      <c r="CU2" s="135"/>
      <c r="CV2" s="140"/>
      <c r="CW2" s="140"/>
      <c r="CX2" s="140"/>
      <c r="CY2" s="135"/>
      <c r="CZ2" s="140"/>
      <c r="DA2" s="140"/>
      <c r="DB2" s="140"/>
      <c r="DC2" s="135"/>
      <c r="DD2" s="135"/>
      <c r="DE2" s="817"/>
      <c r="DF2" s="817"/>
      <c r="DG2" s="817"/>
      <c r="DH2" s="817"/>
      <c r="DI2" s="817"/>
      <c r="DJ2" s="817"/>
      <c r="DK2" s="817"/>
      <c r="DL2" s="817"/>
      <c r="DM2" s="817"/>
      <c r="DN2" s="817"/>
      <c r="DO2" s="817"/>
      <c r="DP2" s="817"/>
      <c r="DQ2" s="817"/>
      <c r="DR2" s="817"/>
      <c r="DS2" s="817"/>
      <c r="DT2" s="817"/>
      <c r="DU2" s="817"/>
      <c r="DV2" s="817"/>
      <c r="DW2" s="817"/>
      <c r="DX2" s="817"/>
      <c r="DY2" s="817"/>
      <c r="DZ2" s="817"/>
      <c r="EA2" s="817"/>
      <c r="EB2" s="817"/>
      <c r="EC2" s="817"/>
      <c r="ED2" s="817"/>
      <c r="EE2" s="817"/>
      <c r="EF2" s="817"/>
      <c r="EG2" s="817"/>
      <c r="EH2" s="817"/>
      <c r="EI2" s="817"/>
      <c r="EJ2" s="817"/>
      <c r="EK2" s="817"/>
      <c r="EL2" s="817"/>
      <c r="EM2" s="817"/>
      <c r="EN2" s="817"/>
      <c r="EO2" s="817"/>
      <c r="EP2" s="817"/>
      <c r="EQ2" s="817"/>
      <c r="ER2" s="696"/>
      <c r="ES2" s="697"/>
      <c r="FM2" s="697"/>
      <c r="GG2" s="697"/>
      <c r="HA2" s="697"/>
      <c r="HU2" s="697"/>
      <c r="IO2" s="697"/>
      <c r="JI2" s="697"/>
      <c r="KC2" s="697"/>
    </row>
    <row r="3" spans="1:308" s="228" customFormat="1" ht="28">
      <c r="A3" s="136"/>
      <c r="B3" s="136"/>
      <c r="C3" s="136"/>
      <c r="D3" s="136"/>
      <c r="E3" s="315"/>
      <c r="F3" s="315"/>
      <c r="G3" s="136"/>
      <c r="H3" s="699" t="s">
        <v>289</v>
      </c>
      <c r="I3" s="134"/>
      <c r="J3" s="140"/>
      <c r="K3" s="135"/>
      <c r="L3" s="140"/>
      <c r="M3" s="140"/>
      <c r="N3" s="140"/>
      <c r="O3" s="135"/>
      <c r="P3" s="140"/>
      <c r="Q3" s="140"/>
      <c r="R3" s="140"/>
      <c r="S3" s="135"/>
      <c r="T3" s="140"/>
      <c r="U3" s="140"/>
      <c r="V3" s="140"/>
      <c r="W3" s="135"/>
      <c r="X3" s="308"/>
      <c r="Y3" s="140"/>
      <c r="Z3" s="140"/>
      <c r="AA3" s="135"/>
      <c r="AB3" s="140"/>
      <c r="AC3" s="134"/>
      <c r="AD3" s="140"/>
      <c r="AE3" s="135"/>
      <c r="AF3" s="140"/>
      <c r="AG3" s="140"/>
      <c r="AH3" s="140"/>
      <c r="AI3" s="135"/>
      <c r="AJ3" s="140"/>
      <c r="AK3" s="140"/>
      <c r="AL3" s="140"/>
      <c r="AM3" s="135"/>
      <c r="AN3" s="140"/>
      <c r="AO3" s="140"/>
      <c r="AP3" s="140"/>
      <c r="AQ3" s="135"/>
      <c r="AR3" s="140"/>
      <c r="AS3" s="140"/>
      <c r="AT3" s="140"/>
      <c r="AU3" s="135"/>
      <c r="AV3" s="140"/>
      <c r="AW3" s="134"/>
      <c r="AX3" s="140"/>
      <c r="AY3" s="135"/>
      <c r="AZ3" s="140"/>
      <c r="BA3" s="140"/>
      <c r="BB3" s="140"/>
      <c r="BC3" s="135"/>
      <c r="BD3" s="140"/>
      <c r="BE3" s="140"/>
      <c r="BF3" s="140"/>
      <c r="BG3" s="135"/>
      <c r="BH3" s="140"/>
      <c r="BI3" s="140"/>
      <c r="BJ3" s="140"/>
      <c r="BK3" s="135"/>
      <c r="BL3" s="140"/>
      <c r="BM3" s="140"/>
      <c r="BN3" s="140"/>
      <c r="BO3" s="135"/>
      <c r="BP3" s="140"/>
      <c r="BQ3" s="134"/>
      <c r="BR3" s="140"/>
      <c r="BS3" s="135"/>
      <c r="BT3" s="140"/>
      <c r="BU3" s="140"/>
      <c r="BV3" s="140"/>
      <c r="BW3" s="135"/>
      <c r="BX3" s="140"/>
      <c r="BY3" s="140"/>
      <c r="BZ3" s="140"/>
      <c r="CA3" s="135"/>
      <c r="CB3" s="140"/>
      <c r="CC3" s="140"/>
      <c r="CD3" s="140"/>
      <c r="CE3" s="135"/>
      <c r="CF3" s="140"/>
      <c r="CG3" s="140"/>
      <c r="CH3" s="140"/>
      <c r="CI3" s="135"/>
      <c r="CJ3" s="140"/>
      <c r="CK3" s="134"/>
      <c r="CL3" s="140"/>
      <c r="CM3" s="135"/>
      <c r="CN3" s="140"/>
      <c r="CO3" s="140"/>
      <c r="CP3" s="140"/>
      <c r="CQ3" s="135"/>
      <c r="CR3" s="140"/>
      <c r="CS3" s="140"/>
      <c r="CT3" s="140"/>
      <c r="CU3" s="135"/>
      <c r="CV3" s="140"/>
      <c r="CW3" s="140"/>
      <c r="CX3" s="140"/>
      <c r="CY3" s="135"/>
      <c r="CZ3" s="140"/>
      <c r="DA3" s="140"/>
      <c r="DB3" s="140"/>
      <c r="DC3" s="135"/>
      <c r="DD3" s="135"/>
      <c r="DE3" s="700" t="str">
        <f>"Proforma Financials"</f>
        <v>Proforma Financials</v>
      </c>
      <c r="DS3" s="694"/>
      <c r="DY3" s="695"/>
      <c r="ES3" s="693"/>
      <c r="FG3" s="694"/>
      <c r="FM3" s="695"/>
      <c r="GG3" s="693"/>
      <c r="GU3" s="694"/>
      <c r="HA3" s="695"/>
      <c r="HU3" s="693"/>
      <c r="II3" s="694"/>
      <c r="IO3" s="695"/>
      <c r="JI3" s="693"/>
      <c r="JW3" s="694"/>
      <c r="KC3" s="695"/>
    </row>
    <row r="4" spans="1:308" s="228" customFormat="1">
      <c r="A4" s="138"/>
      <c r="B4" s="138"/>
      <c r="C4" s="138"/>
      <c r="D4" s="138"/>
      <c r="E4" s="315"/>
      <c r="F4" s="315"/>
      <c r="G4" s="138"/>
      <c r="H4" s="140"/>
      <c r="I4" s="137"/>
      <c r="J4" s="142"/>
      <c r="K4" s="135"/>
      <c r="L4" s="140"/>
      <c r="M4" s="140"/>
      <c r="N4" s="142"/>
      <c r="O4" s="135"/>
      <c r="P4" s="140"/>
      <c r="Q4" s="140"/>
      <c r="R4" s="142"/>
      <c r="S4" s="135"/>
      <c r="T4" s="140"/>
      <c r="U4" s="140"/>
      <c r="V4" s="142"/>
      <c r="W4" s="135"/>
      <c r="X4" s="140"/>
      <c r="Y4" s="140"/>
      <c r="Z4" s="142"/>
      <c r="AA4" s="135"/>
      <c r="AB4" s="140"/>
      <c r="AC4" s="137"/>
      <c r="AD4" s="142"/>
      <c r="AE4" s="135"/>
      <c r="AF4" s="140"/>
      <c r="AG4" s="140"/>
      <c r="AH4" s="142"/>
      <c r="AI4" s="135"/>
      <c r="AJ4" s="140"/>
      <c r="AK4" s="140"/>
      <c r="AL4" s="142"/>
      <c r="AM4" s="135"/>
      <c r="AN4" s="140"/>
      <c r="AO4" s="140"/>
      <c r="AP4" s="142"/>
      <c r="AQ4" s="135"/>
      <c r="AR4" s="140"/>
      <c r="AS4" s="140"/>
      <c r="AT4" s="142"/>
      <c r="AU4" s="135"/>
      <c r="AV4" s="140"/>
      <c r="AW4" s="137"/>
      <c r="AX4" s="142"/>
      <c r="AY4" s="135"/>
      <c r="AZ4" s="140"/>
      <c r="BA4" s="140"/>
      <c r="BB4" s="142"/>
      <c r="BC4" s="135"/>
      <c r="BD4" s="140"/>
      <c r="BE4" s="140"/>
      <c r="BF4" s="142"/>
      <c r="BG4" s="135"/>
      <c r="BH4" s="140"/>
      <c r="BI4" s="140"/>
      <c r="BJ4" s="142"/>
      <c r="BK4" s="135"/>
      <c r="BL4" s="140"/>
      <c r="BM4" s="140"/>
      <c r="BN4" s="142"/>
      <c r="BO4" s="135"/>
      <c r="BP4" s="140"/>
      <c r="BQ4" s="137"/>
      <c r="BR4" s="142"/>
      <c r="BS4" s="135"/>
      <c r="BT4" s="140"/>
      <c r="BU4" s="140"/>
      <c r="BV4" s="142"/>
      <c r="BW4" s="135"/>
      <c r="BX4" s="140"/>
      <c r="BY4" s="140"/>
      <c r="BZ4" s="142"/>
      <c r="CA4" s="135"/>
      <c r="CB4" s="140"/>
      <c r="CC4" s="140"/>
      <c r="CD4" s="142"/>
      <c r="CE4" s="135"/>
      <c r="CF4" s="140"/>
      <c r="CG4" s="140"/>
      <c r="CH4" s="142"/>
      <c r="CI4" s="135"/>
      <c r="CJ4" s="140"/>
      <c r="CK4" s="137"/>
      <c r="CL4" s="142"/>
      <c r="CM4" s="135"/>
      <c r="CN4" s="140"/>
      <c r="CO4" s="140"/>
      <c r="CP4" s="142"/>
      <c r="CQ4" s="135"/>
      <c r="CR4" s="140"/>
      <c r="CS4" s="140"/>
      <c r="CT4" s="142"/>
      <c r="CU4" s="135"/>
      <c r="CV4" s="140"/>
      <c r="CW4" s="140"/>
      <c r="CX4" s="142"/>
      <c r="CY4" s="135"/>
      <c r="CZ4" s="140"/>
      <c r="DA4" s="140"/>
      <c r="DB4" s="142"/>
      <c r="DC4" s="135"/>
      <c r="DD4" s="135"/>
      <c r="DE4" s="697"/>
      <c r="DY4" s="697"/>
      <c r="ES4" s="697"/>
      <c r="FM4" s="697"/>
      <c r="GG4" s="697"/>
      <c r="HA4" s="697"/>
      <c r="HU4" s="697"/>
      <c r="IO4" s="697"/>
      <c r="JI4" s="697"/>
      <c r="KC4" s="697"/>
    </row>
    <row r="5" spans="1:308" s="228" customFormat="1">
      <c r="A5" s="321"/>
      <c r="B5" s="321"/>
      <c r="C5" s="321"/>
      <c r="D5" s="321"/>
      <c r="E5" s="321"/>
      <c r="F5" s="321"/>
      <c r="G5" s="321"/>
      <c r="H5" s="135"/>
      <c r="I5" s="139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9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35"/>
      <c r="AV5" s="135"/>
      <c r="AW5" s="139"/>
      <c r="AX5" s="135"/>
      <c r="AY5" s="135"/>
      <c r="AZ5" s="135"/>
      <c r="BA5" s="135"/>
      <c r="BB5" s="135"/>
      <c r="BC5" s="135"/>
      <c r="BD5" s="135"/>
      <c r="BE5" s="135"/>
      <c r="BF5" s="135"/>
      <c r="BG5" s="135"/>
      <c r="BH5" s="135"/>
      <c r="BI5" s="135"/>
      <c r="BJ5" s="135"/>
      <c r="BK5" s="135"/>
      <c r="BL5" s="135"/>
      <c r="BM5" s="135"/>
      <c r="BN5" s="135"/>
      <c r="BO5" s="135"/>
      <c r="BP5" s="135"/>
      <c r="BQ5" s="139"/>
      <c r="BR5" s="135"/>
      <c r="BS5" s="135"/>
      <c r="BT5" s="135"/>
      <c r="BU5" s="135"/>
      <c r="BV5" s="135"/>
      <c r="BW5" s="135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135"/>
      <c r="CK5" s="139"/>
      <c r="CL5" s="135"/>
      <c r="CM5" s="135"/>
      <c r="CN5" s="135"/>
      <c r="CO5" s="135"/>
      <c r="CP5" s="135"/>
      <c r="CQ5" s="135"/>
      <c r="CR5" s="135"/>
      <c r="CS5" s="135"/>
      <c r="CT5" s="135"/>
      <c r="CU5" s="135"/>
      <c r="CV5" s="135"/>
      <c r="CW5" s="135"/>
      <c r="CX5" s="135"/>
      <c r="CY5" s="135"/>
      <c r="CZ5" s="135"/>
      <c r="DA5" s="135"/>
      <c r="DB5" s="135"/>
      <c r="DC5" s="135"/>
      <c r="DD5" s="143"/>
      <c r="DE5" s="698"/>
      <c r="DF5" s="698"/>
      <c r="DY5" s="698"/>
      <c r="DZ5" s="698"/>
      <c r="ES5" s="698"/>
      <c r="ET5" s="698"/>
      <c r="FM5" s="698"/>
      <c r="FN5" s="698"/>
      <c r="GG5" s="698"/>
      <c r="GH5" s="698"/>
      <c r="HA5" s="698"/>
      <c r="HB5" s="698"/>
      <c r="HU5" s="698"/>
      <c r="HV5" s="698"/>
      <c r="IO5" s="698"/>
      <c r="IP5" s="698"/>
      <c r="JI5" s="698"/>
      <c r="JJ5" s="698"/>
      <c r="KC5" s="698"/>
      <c r="KD5" s="698"/>
    </row>
    <row r="6" spans="1:308" s="228" customFormat="1" ht="14">
      <c r="A6" s="315"/>
      <c r="B6" s="315"/>
      <c r="C6" s="315"/>
      <c r="D6" s="315"/>
      <c r="E6" s="315"/>
      <c r="F6" s="315"/>
      <c r="G6" s="315"/>
      <c r="H6" s="141"/>
      <c r="I6" s="150"/>
      <c r="J6" s="151" t="s">
        <v>46</v>
      </c>
      <c r="K6" s="152"/>
      <c r="L6" s="141"/>
      <c r="M6" s="150"/>
      <c r="N6" s="151" t="s">
        <v>46</v>
      </c>
      <c r="O6" s="152"/>
      <c r="P6" s="141"/>
      <c r="Q6" s="150"/>
      <c r="R6" s="151" t="s">
        <v>46</v>
      </c>
      <c r="S6" s="152"/>
      <c r="T6" s="141"/>
      <c r="U6" s="150"/>
      <c r="V6" s="151" t="s">
        <v>46</v>
      </c>
      <c r="W6" s="152"/>
      <c r="X6" s="135"/>
      <c r="Y6" s="357"/>
      <c r="Z6" s="358" t="s">
        <v>46</v>
      </c>
      <c r="AA6" s="359"/>
      <c r="AB6" s="141"/>
      <c r="AC6" s="150"/>
      <c r="AD6" s="151" t="s">
        <v>43</v>
      </c>
      <c r="AE6" s="152"/>
      <c r="AF6" s="141"/>
      <c r="AG6" s="150"/>
      <c r="AH6" s="151" t="s">
        <v>43</v>
      </c>
      <c r="AI6" s="152"/>
      <c r="AJ6" s="141"/>
      <c r="AK6" s="150"/>
      <c r="AL6" s="151" t="s">
        <v>43</v>
      </c>
      <c r="AM6" s="152"/>
      <c r="AN6" s="141"/>
      <c r="AO6" s="150"/>
      <c r="AP6" s="151" t="s">
        <v>43</v>
      </c>
      <c r="AQ6" s="152"/>
      <c r="AR6" s="135"/>
      <c r="AS6" s="357"/>
      <c r="AT6" s="358" t="s">
        <v>43</v>
      </c>
      <c r="AU6" s="359"/>
      <c r="AV6" s="141"/>
      <c r="AW6" s="150"/>
      <c r="AX6" s="151" t="s">
        <v>42</v>
      </c>
      <c r="AY6" s="152"/>
      <c r="AZ6" s="141"/>
      <c r="BA6" s="150"/>
      <c r="BB6" s="151" t="s">
        <v>42</v>
      </c>
      <c r="BC6" s="152"/>
      <c r="BD6" s="141"/>
      <c r="BE6" s="150"/>
      <c r="BF6" s="151" t="s">
        <v>42</v>
      </c>
      <c r="BG6" s="152"/>
      <c r="BH6" s="141"/>
      <c r="BI6" s="150"/>
      <c r="BJ6" s="151" t="s">
        <v>42</v>
      </c>
      <c r="BK6" s="152"/>
      <c r="BL6" s="135"/>
      <c r="BM6" s="357"/>
      <c r="BN6" s="358" t="s">
        <v>42</v>
      </c>
      <c r="BO6" s="359"/>
      <c r="BP6" s="141"/>
      <c r="BQ6" s="150"/>
      <c r="BR6" s="151" t="s">
        <v>41</v>
      </c>
      <c r="BS6" s="152"/>
      <c r="BT6" s="141"/>
      <c r="BU6" s="150"/>
      <c r="BV6" s="151" t="s">
        <v>41</v>
      </c>
      <c r="BW6" s="152"/>
      <c r="BX6" s="141"/>
      <c r="BY6" s="150"/>
      <c r="BZ6" s="151" t="s">
        <v>41</v>
      </c>
      <c r="CA6" s="152"/>
      <c r="CB6" s="141"/>
      <c r="CC6" s="150"/>
      <c r="CD6" s="151" t="s">
        <v>41</v>
      </c>
      <c r="CE6" s="152"/>
      <c r="CF6" s="135"/>
      <c r="CG6" s="357"/>
      <c r="CH6" s="358" t="s">
        <v>41</v>
      </c>
      <c r="CI6" s="359"/>
      <c r="CJ6" s="141"/>
      <c r="CK6" s="150"/>
      <c r="CL6" s="151" t="s">
        <v>24</v>
      </c>
      <c r="CM6" s="152"/>
      <c r="CN6" s="141"/>
      <c r="CO6" s="150"/>
      <c r="CP6" s="151" t="s">
        <v>24</v>
      </c>
      <c r="CQ6" s="152"/>
      <c r="CR6" s="141"/>
      <c r="CS6" s="150"/>
      <c r="CT6" s="151" t="s">
        <v>24</v>
      </c>
      <c r="CU6" s="152"/>
      <c r="CV6" s="141"/>
      <c r="CW6" s="150"/>
      <c r="CX6" s="151" t="s">
        <v>24</v>
      </c>
      <c r="CY6" s="152"/>
      <c r="CZ6" s="135"/>
      <c r="DA6" s="357"/>
      <c r="DB6" s="358" t="s">
        <v>24</v>
      </c>
      <c r="DC6" s="359"/>
      <c r="DD6" s="143"/>
      <c r="DE6" s="145"/>
      <c r="DF6" s="92"/>
      <c r="DG6" s="97" t="str">
        <f>DW6</f>
        <v>FY 2020</v>
      </c>
      <c r="DH6" s="93"/>
      <c r="DI6" s="144"/>
      <c r="DJ6" s="92"/>
      <c r="DK6" s="97" t="str">
        <f>DW6</f>
        <v>FY 2020</v>
      </c>
      <c r="DL6" s="93"/>
      <c r="DM6" s="144"/>
      <c r="DN6" s="92"/>
      <c r="DO6" s="97" t="str">
        <f>DW6</f>
        <v>FY 2020</v>
      </c>
      <c r="DP6" s="93"/>
      <c r="DQ6" s="144"/>
      <c r="DR6" s="92"/>
      <c r="DS6" s="97" t="str">
        <f>DW6</f>
        <v>FY 2020</v>
      </c>
      <c r="DT6" s="93"/>
      <c r="DU6" s="145"/>
      <c r="DV6" s="357"/>
      <c r="DW6" s="358" t="s">
        <v>128</v>
      </c>
      <c r="DX6" s="359"/>
      <c r="DY6" s="145"/>
      <c r="DZ6" s="92"/>
      <c r="EA6" s="97" t="str">
        <f>EQ6</f>
        <v>FY 2021</v>
      </c>
      <c r="EB6" s="93"/>
      <c r="EC6" s="144"/>
      <c r="ED6" s="92"/>
      <c r="EE6" s="97" t="str">
        <f>EQ6</f>
        <v>FY 2021</v>
      </c>
      <c r="EF6" s="93"/>
      <c r="EG6" s="144"/>
      <c r="EH6" s="92"/>
      <c r="EI6" s="97" t="str">
        <f>EQ6</f>
        <v>FY 2021</v>
      </c>
      <c r="EJ6" s="93"/>
      <c r="EK6" s="144"/>
      <c r="EL6" s="92"/>
      <c r="EM6" s="97" t="str">
        <f>EQ6</f>
        <v>FY 2021</v>
      </c>
      <c r="EN6" s="93"/>
      <c r="EO6" s="144"/>
      <c r="EP6" s="357"/>
      <c r="EQ6" s="358" t="str">
        <f>"FY "&amp;RIGHT(DW6,4)+1</f>
        <v>FY 2021</v>
      </c>
      <c r="ER6" s="359"/>
      <c r="ES6" s="145"/>
      <c r="ET6" s="92"/>
      <c r="EU6" s="97" t="str">
        <f>FK6</f>
        <v>FY 2022</v>
      </c>
      <c r="EV6" s="93"/>
      <c r="EW6" s="144"/>
      <c r="EX6" s="92"/>
      <c r="EY6" s="97" t="str">
        <f>FK6</f>
        <v>FY 2022</v>
      </c>
      <c r="EZ6" s="93"/>
      <c r="FA6" s="144"/>
      <c r="FB6" s="92"/>
      <c r="FC6" s="97" t="str">
        <f>FK6</f>
        <v>FY 2022</v>
      </c>
      <c r="FD6" s="93"/>
      <c r="FE6" s="144"/>
      <c r="FF6" s="92"/>
      <c r="FG6" s="97" t="str">
        <f>FK6</f>
        <v>FY 2022</v>
      </c>
      <c r="FH6" s="93"/>
      <c r="FI6" s="144"/>
      <c r="FJ6" s="357"/>
      <c r="FK6" s="358" t="str">
        <f>"FY "&amp;RIGHT(EQ6,4)+1</f>
        <v>FY 2022</v>
      </c>
      <c r="FL6" s="359"/>
      <c r="FM6" s="145"/>
      <c r="FN6" s="92"/>
      <c r="FO6" s="97" t="str">
        <f>GE6</f>
        <v>FY 2023</v>
      </c>
      <c r="FP6" s="93"/>
      <c r="FQ6" s="144"/>
      <c r="FR6" s="92"/>
      <c r="FS6" s="97" t="str">
        <f>GE6</f>
        <v>FY 2023</v>
      </c>
      <c r="FT6" s="93"/>
      <c r="FU6" s="144"/>
      <c r="FV6" s="92"/>
      <c r="FW6" s="97" t="str">
        <f>GE6</f>
        <v>FY 2023</v>
      </c>
      <c r="FX6" s="93"/>
      <c r="FY6" s="144"/>
      <c r="FZ6" s="92"/>
      <c r="GA6" s="97" t="str">
        <f>GE6</f>
        <v>FY 2023</v>
      </c>
      <c r="GB6" s="93"/>
      <c r="GC6" s="144"/>
      <c r="GD6" s="357"/>
      <c r="GE6" s="358" t="str">
        <f>"FY "&amp;RIGHT(FK6,4)+1</f>
        <v>FY 2023</v>
      </c>
      <c r="GF6" s="359"/>
      <c r="GG6" s="145"/>
      <c r="GH6" s="92"/>
      <c r="GI6" s="97" t="str">
        <f>GY6</f>
        <v>FY 2024</v>
      </c>
      <c r="GJ6" s="93"/>
      <c r="GK6" s="144"/>
      <c r="GL6" s="92"/>
      <c r="GM6" s="97" t="str">
        <f>GY6</f>
        <v>FY 2024</v>
      </c>
      <c r="GN6" s="93"/>
      <c r="GO6" s="144"/>
      <c r="GP6" s="92"/>
      <c r="GQ6" s="97" t="str">
        <f>GY6</f>
        <v>FY 2024</v>
      </c>
      <c r="GR6" s="93"/>
      <c r="GS6" s="144"/>
      <c r="GT6" s="92"/>
      <c r="GU6" s="97" t="str">
        <f>GY6</f>
        <v>FY 2024</v>
      </c>
      <c r="GV6" s="93"/>
      <c r="GW6" s="144"/>
      <c r="GX6" s="357"/>
      <c r="GY6" s="358" t="str">
        <f>"FY "&amp;RIGHT(GE6,4)+1</f>
        <v>FY 2024</v>
      </c>
      <c r="GZ6" s="359"/>
      <c r="HA6" s="145"/>
      <c r="HB6" s="92"/>
      <c r="HC6" s="97" t="str">
        <f>HS6</f>
        <v>FY 2025</v>
      </c>
      <c r="HD6" s="93"/>
      <c r="HE6" s="144"/>
      <c r="HF6" s="92"/>
      <c r="HG6" s="97" t="str">
        <f>HS6</f>
        <v>FY 2025</v>
      </c>
      <c r="HH6" s="93"/>
      <c r="HI6" s="144"/>
      <c r="HJ6" s="92"/>
      <c r="HK6" s="97" t="str">
        <f>HS6</f>
        <v>FY 2025</v>
      </c>
      <c r="HL6" s="93"/>
      <c r="HM6" s="144"/>
      <c r="HN6" s="92"/>
      <c r="HO6" s="97" t="str">
        <f>HS6</f>
        <v>FY 2025</v>
      </c>
      <c r="HP6" s="93"/>
      <c r="HQ6" s="144"/>
      <c r="HR6" s="357"/>
      <c r="HS6" s="358" t="str">
        <f>"FY "&amp;RIGHT(GY6,4)+1</f>
        <v>FY 2025</v>
      </c>
      <c r="HT6" s="359"/>
      <c r="HU6" s="145"/>
      <c r="HV6" s="92"/>
      <c r="HW6" s="97" t="str">
        <f>IM6</f>
        <v>FY 2026</v>
      </c>
      <c r="HX6" s="93"/>
      <c r="HY6" s="144"/>
      <c r="HZ6" s="92"/>
      <c r="IA6" s="97" t="str">
        <f>IM6</f>
        <v>FY 2026</v>
      </c>
      <c r="IB6" s="93"/>
      <c r="IC6" s="144"/>
      <c r="ID6" s="92"/>
      <c r="IE6" s="97" t="str">
        <f>IM6</f>
        <v>FY 2026</v>
      </c>
      <c r="IF6" s="93"/>
      <c r="IG6" s="144"/>
      <c r="IH6" s="92"/>
      <c r="II6" s="97" t="str">
        <f>IM6</f>
        <v>FY 2026</v>
      </c>
      <c r="IJ6" s="93"/>
      <c r="IK6" s="144"/>
      <c r="IL6" s="357"/>
      <c r="IM6" s="358" t="str">
        <f>"FY "&amp;RIGHT(HS6,4)+1</f>
        <v>FY 2026</v>
      </c>
      <c r="IN6" s="359"/>
      <c r="IO6" s="145"/>
      <c r="IP6" s="92"/>
      <c r="IQ6" s="97" t="str">
        <f>JG6</f>
        <v>FY 2027</v>
      </c>
      <c r="IR6" s="93"/>
      <c r="IS6" s="144"/>
      <c r="IT6" s="92"/>
      <c r="IU6" s="97" t="str">
        <f>JG6</f>
        <v>FY 2027</v>
      </c>
      <c r="IV6" s="93"/>
      <c r="IW6" s="144"/>
      <c r="IX6" s="92"/>
      <c r="IY6" s="97" t="str">
        <f>JG6</f>
        <v>FY 2027</v>
      </c>
      <c r="IZ6" s="93"/>
      <c r="JA6" s="144"/>
      <c r="JB6" s="92"/>
      <c r="JC6" s="97" t="str">
        <f>JG6</f>
        <v>FY 2027</v>
      </c>
      <c r="JD6" s="93"/>
      <c r="JE6" s="144"/>
      <c r="JF6" s="357"/>
      <c r="JG6" s="358" t="str">
        <f>"FY "&amp;RIGHT(IM6,4)+1</f>
        <v>FY 2027</v>
      </c>
      <c r="JH6" s="359"/>
      <c r="JI6" s="145"/>
      <c r="JJ6" s="92"/>
      <c r="JK6" s="97" t="str">
        <f>KA6</f>
        <v>FY 2028</v>
      </c>
      <c r="JL6" s="93"/>
      <c r="JM6" s="144"/>
      <c r="JN6" s="92"/>
      <c r="JO6" s="97" t="str">
        <f>KA6</f>
        <v>FY 2028</v>
      </c>
      <c r="JP6" s="93"/>
      <c r="JQ6" s="144"/>
      <c r="JR6" s="92"/>
      <c r="JS6" s="97" t="str">
        <f>KA6</f>
        <v>FY 2028</v>
      </c>
      <c r="JT6" s="93"/>
      <c r="JU6" s="144"/>
      <c r="JV6" s="92"/>
      <c r="JW6" s="97" t="str">
        <f>KA6</f>
        <v>FY 2028</v>
      </c>
      <c r="JX6" s="93"/>
      <c r="JY6" s="144"/>
      <c r="JZ6" s="357"/>
      <c r="KA6" s="358" t="str">
        <f>"FY "&amp;RIGHT(JG6,4)+1</f>
        <v>FY 2028</v>
      </c>
      <c r="KB6" s="359"/>
      <c r="KC6" s="145"/>
      <c r="KD6" s="92"/>
      <c r="KE6" s="97" t="str">
        <f>KU6</f>
        <v>FY 2029</v>
      </c>
      <c r="KF6" s="93"/>
      <c r="KG6" s="144"/>
      <c r="KH6" s="92"/>
      <c r="KI6" s="97" t="str">
        <f>KU6</f>
        <v>FY 2029</v>
      </c>
      <c r="KJ6" s="93"/>
      <c r="KK6" s="144"/>
      <c r="KL6" s="92"/>
      <c r="KM6" s="97" t="str">
        <f>KU6</f>
        <v>FY 2029</v>
      </c>
      <c r="KN6" s="93"/>
      <c r="KO6" s="144"/>
      <c r="KP6" s="92"/>
      <c r="KQ6" s="97" t="str">
        <f>KU6</f>
        <v>FY 2029</v>
      </c>
      <c r="KR6" s="93"/>
      <c r="KS6" s="144"/>
      <c r="KT6" s="357"/>
      <c r="KU6" s="358" t="str">
        <f>"FY "&amp;RIGHT(KA6,4)+1</f>
        <v>FY 2029</v>
      </c>
      <c r="KV6" s="359"/>
    </row>
    <row r="7" spans="1:308" s="228" customFormat="1" ht="14">
      <c r="A7" s="315"/>
      <c r="B7" s="315"/>
      <c r="C7" s="315"/>
      <c r="D7" s="315"/>
      <c r="E7" s="315"/>
      <c r="F7" s="315"/>
      <c r="G7" s="315"/>
      <c r="H7" s="141"/>
      <c r="I7" s="153"/>
      <c r="J7" s="154" t="s">
        <v>11</v>
      </c>
      <c r="K7" s="155"/>
      <c r="L7" s="141"/>
      <c r="M7" s="153"/>
      <c r="N7" s="154" t="s">
        <v>11</v>
      </c>
      <c r="O7" s="155"/>
      <c r="P7" s="141"/>
      <c r="Q7" s="153"/>
      <c r="R7" s="154" t="s">
        <v>11</v>
      </c>
      <c r="S7" s="155"/>
      <c r="T7" s="141"/>
      <c r="U7" s="153"/>
      <c r="V7" s="154" t="s">
        <v>11</v>
      </c>
      <c r="W7" s="155"/>
      <c r="X7" s="135"/>
      <c r="Y7" s="360"/>
      <c r="Z7" s="361" t="s">
        <v>40</v>
      </c>
      <c r="AA7" s="362"/>
      <c r="AB7" s="141"/>
      <c r="AC7" s="153"/>
      <c r="AD7" s="154" t="s">
        <v>11</v>
      </c>
      <c r="AE7" s="155"/>
      <c r="AF7" s="141"/>
      <c r="AG7" s="153"/>
      <c r="AH7" s="154" t="s">
        <v>11</v>
      </c>
      <c r="AI7" s="155"/>
      <c r="AJ7" s="141"/>
      <c r="AK7" s="153"/>
      <c r="AL7" s="154" t="s">
        <v>11</v>
      </c>
      <c r="AM7" s="155"/>
      <c r="AN7" s="141"/>
      <c r="AO7" s="153"/>
      <c r="AP7" s="154" t="s">
        <v>11</v>
      </c>
      <c r="AQ7" s="155"/>
      <c r="AR7" s="135"/>
      <c r="AS7" s="360"/>
      <c r="AT7" s="361" t="s">
        <v>40</v>
      </c>
      <c r="AU7" s="362"/>
      <c r="AV7" s="141"/>
      <c r="AW7" s="153"/>
      <c r="AX7" s="154" t="s">
        <v>11</v>
      </c>
      <c r="AY7" s="155"/>
      <c r="AZ7" s="141"/>
      <c r="BA7" s="153"/>
      <c r="BB7" s="154" t="s">
        <v>11</v>
      </c>
      <c r="BC7" s="155"/>
      <c r="BD7" s="141"/>
      <c r="BE7" s="153"/>
      <c r="BF7" s="154" t="s">
        <v>11</v>
      </c>
      <c r="BG7" s="155"/>
      <c r="BH7" s="141"/>
      <c r="BI7" s="153"/>
      <c r="BJ7" s="154" t="s">
        <v>11</v>
      </c>
      <c r="BK7" s="155"/>
      <c r="BL7" s="135"/>
      <c r="BM7" s="360"/>
      <c r="BN7" s="361" t="s">
        <v>40</v>
      </c>
      <c r="BO7" s="362"/>
      <c r="BP7" s="141"/>
      <c r="BQ7" s="153"/>
      <c r="BR7" s="154" t="s">
        <v>11</v>
      </c>
      <c r="BS7" s="155"/>
      <c r="BT7" s="141"/>
      <c r="BU7" s="153"/>
      <c r="BV7" s="154" t="s">
        <v>11</v>
      </c>
      <c r="BW7" s="155"/>
      <c r="BX7" s="141"/>
      <c r="BY7" s="153"/>
      <c r="BZ7" s="154" t="s">
        <v>11</v>
      </c>
      <c r="CA7" s="155"/>
      <c r="CB7" s="141"/>
      <c r="CC7" s="153"/>
      <c r="CD7" s="154" t="s">
        <v>11</v>
      </c>
      <c r="CE7" s="155"/>
      <c r="CF7" s="135"/>
      <c r="CG7" s="360"/>
      <c r="CH7" s="361" t="s">
        <v>40</v>
      </c>
      <c r="CI7" s="362"/>
      <c r="CJ7" s="141"/>
      <c r="CK7" s="153"/>
      <c r="CL7" s="154" t="s">
        <v>11</v>
      </c>
      <c r="CM7" s="155"/>
      <c r="CN7" s="141"/>
      <c r="CO7" s="153"/>
      <c r="CP7" s="154" t="s">
        <v>11</v>
      </c>
      <c r="CQ7" s="155"/>
      <c r="CR7" s="141"/>
      <c r="CS7" s="153"/>
      <c r="CT7" s="154" t="s">
        <v>11</v>
      </c>
      <c r="CU7" s="155"/>
      <c r="CV7" s="141"/>
      <c r="CW7" s="153"/>
      <c r="CX7" s="154" t="s">
        <v>11</v>
      </c>
      <c r="CY7" s="155"/>
      <c r="CZ7" s="135"/>
      <c r="DA7" s="360"/>
      <c r="DB7" s="361" t="s">
        <v>40</v>
      </c>
      <c r="DC7" s="362"/>
      <c r="DD7" s="143"/>
      <c r="DE7" s="144"/>
      <c r="DF7" s="94"/>
      <c r="DG7" s="96" t="s">
        <v>11</v>
      </c>
      <c r="DH7" s="95"/>
      <c r="DI7" s="144"/>
      <c r="DJ7" s="94"/>
      <c r="DK7" s="96" t="s">
        <v>11</v>
      </c>
      <c r="DL7" s="95"/>
      <c r="DM7" s="144"/>
      <c r="DN7" s="94"/>
      <c r="DO7" s="96" t="s">
        <v>11</v>
      </c>
      <c r="DP7" s="95"/>
      <c r="DQ7" s="144"/>
      <c r="DR7" s="94"/>
      <c r="DS7" s="96" t="s">
        <v>11</v>
      </c>
      <c r="DT7" s="95"/>
      <c r="DU7" s="144"/>
      <c r="DV7" s="360"/>
      <c r="DW7" s="361" t="s">
        <v>40</v>
      </c>
      <c r="DX7" s="362"/>
      <c r="DY7" s="144"/>
      <c r="DZ7" s="94"/>
      <c r="EA7" s="96" t="s">
        <v>11</v>
      </c>
      <c r="EB7" s="95"/>
      <c r="EC7" s="144"/>
      <c r="ED7" s="94"/>
      <c r="EE7" s="96" t="s">
        <v>11</v>
      </c>
      <c r="EF7" s="95"/>
      <c r="EG7" s="144"/>
      <c r="EH7" s="94"/>
      <c r="EI7" s="96" t="s">
        <v>11</v>
      </c>
      <c r="EJ7" s="95"/>
      <c r="EK7" s="144"/>
      <c r="EL7" s="94"/>
      <c r="EM7" s="96" t="s">
        <v>11</v>
      </c>
      <c r="EN7" s="95"/>
      <c r="EO7" s="144"/>
      <c r="EP7" s="360"/>
      <c r="EQ7" s="361" t="s">
        <v>40</v>
      </c>
      <c r="ER7" s="362"/>
      <c r="ES7" s="144"/>
      <c r="ET7" s="94"/>
      <c r="EU7" s="96" t="s">
        <v>11</v>
      </c>
      <c r="EV7" s="95"/>
      <c r="EW7" s="144"/>
      <c r="EX7" s="94"/>
      <c r="EY7" s="96" t="s">
        <v>11</v>
      </c>
      <c r="EZ7" s="95"/>
      <c r="FA7" s="144"/>
      <c r="FB7" s="94"/>
      <c r="FC7" s="96" t="s">
        <v>11</v>
      </c>
      <c r="FD7" s="95"/>
      <c r="FE7" s="144"/>
      <c r="FF7" s="94"/>
      <c r="FG7" s="96" t="s">
        <v>11</v>
      </c>
      <c r="FH7" s="95"/>
      <c r="FI7" s="144"/>
      <c r="FJ7" s="360"/>
      <c r="FK7" s="361" t="s">
        <v>40</v>
      </c>
      <c r="FL7" s="362"/>
      <c r="FM7" s="144"/>
      <c r="FN7" s="94"/>
      <c r="FO7" s="96" t="s">
        <v>11</v>
      </c>
      <c r="FP7" s="95"/>
      <c r="FQ7" s="144"/>
      <c r="FR7" s="94"/>
      <c r="FS7" s="96" t="s">
        <v>11</v>
      </c>
      <c r="FT7" s="95"/>
      <c r="FU7" s="144"/>
      <c r="FV7" s="94"/>
      <c r="FW7" s="96" t="s">
        <v>11</v>
      </c>
      <c r="FX7" s="95"/>
      <c r="FY7" s="144"/>
      <c r="FZ7" s="94"/>
      <c r="GA7" s="96" t="s">
        <v>11</v>
      </c>
      <c r="GB7" s="95"/>
      <c r="GC7" s="144"/>
      <c r="GD7" s="360"/>
      <c r="GE7" s="361" t="s">
        <v>40</v>
      </c>
      <c r="GF7" s="362"/>
      <c r="GG7" s="144"/>
      <c r="GH7" s="94"/>
      <c r="GI7" s="96" t="s">
        <v>11</v>
      </c>
      <c r="GJ7" s="95"/>
      <c r="GK7" s="144"/>
      <c r="GL7" s="94"/>
      <c r="GM7" s="96" t="s">
        <v>11</v>
      </c>
      <c r="GN7" s="95"/>
      <c r="GO7" s="144"/>
      <c r="GP7" s="94"/>
      <c r="GQ7" s="96" t="s">
        <v>11</v>
      </c>
      <c r="GR7" s="95"/>
      <c r="GS7" s="144"/>
      <c r="GT7" s="94"/>
      <c r="GU7" s="96" t="s">
        <v>11</v>
      </c>
      <c r="GV7" s="95"/>
      <c r="GW7" s="144"/>
      <c r="GX7" s="360"/>
      <c r="GY7" s="361" t="s">
        <v>40</v>
      </c>
      <c r="GZ7" s="362"/>
      <c r="HA7" s="144"/>
      <c r="HB7" s="94"/>
      <c r="HC7" s="96" t="s">
        <v>11</v>
      </c>
      <c r="HD7" s="95"/>
      <c r="HE7" s="144"/>
      <c r="HF7" s="94"/>
      <c r="HG7" s="96" t="s">
        <v>11</v>
      </c>
      <c r="HH7" s="95"/>
      <c r="HI7" s="144"/>
      <c r="HJ7" s="94"/>
      <c r="HK7" s="96" t="s">
        <v>11</v>
      </c>
      <c r="HL7" s="95"/>
      <c r="HM7" s="144"/>
      <c r="HN7" s="94"/>
      <c r="HO7" s="96" t="s">
        <v>11</v>
      </c>
      <c r="HP7" s="95"/>
      <c r="HQ7" s="144"/>
      <c r="HR7" s="360"/>
      <c r="HS7" s="361" t="s">
        <v>40</v>
      </c>
      <c r="HT7" s="362"/>
      <c r="HU7" s="144"/>
      <c r="HV7" s="94"/>
      <c r="HW7" s="96" t="s">
        <v>11</v>
      </c>
      <c r="HX7" s="95"/>
      <c r="HY7" s="144"/>
      <c r="HZ7" s="94"/>
      <c r="IA7" s="96" t="s">
        <v>11</v>
      </c>
      <c r="IB7" s="95"/>
      <c r="IC7" s="144"/>
      <c r="ID7" s="94"/>
      <c r="IE7" s="96" t="s">
        <v>11</v>
      </c>
      <c r="IF7" s="95"/>
      <c r="IG7" s="144"/>
      <c r="IH7" s="94"/>
      <c r="II7" s="96" t="s">
        <v>11</v>
      </c>
      <c r="IJ7" s="95"/>
      <c r="IK7" s="144"/>
      <c r="IL7" s="360"/>
      <c r="IM7" s="361" t="s">
        <v>40</v>
      </c>
      <c r="IN7" s="362"/>
      <c r="IO7" s="144"/>
      <c r="IP7" s="94"/>
      <c r="IQ7" s="96" t="s">
        <v>11</v>
      </c>
      <c r="IR7" s="95"/>
      <c r="IS7" s="144"/>
      <c r="IT7" s="94"/>
      <c r="IU7" s="96" t="s">
        <v>11</v>
      </c>
      <c r="IV7" s="95"/>
      <c r="IW7" s="144"/>
      <c r="IX7" s="94"/>
      <c r="IY7" s="96" t="s">
        <v>11</v>
      </c>
      <c r="IZ7" s="95"/>
      <c r="JA7" s="144"/>
      <c r="JB7" s="94"/>
      <c r="JC7" s="96" t="s">
        <v>11</v>
      </c>
      <c r="JD7" s="95"/>
      <c r="JE7" s="144"/>
      <c r="JF7" s="360"/>
      <c r="JG7" s="361" t="s">
        <v>40</v>
      </c>
      <c r="JH7" s="362"/>
      <c r="JI7" s="144"/>
      <c r="JJ7" s="94"/>
      <c r="JK7" s="96" t="s">
        <v>11</v>
      </c>
      <c r="JL7" s="95"/>
      <c r="JM7" s="144"/>
      <c r="JN7" s="94"/>
      <c r="JO7" s="96" t="s">
        <v>11</v>
      </c>
      <c r="JP7" s="95"/>
      <c r="JQ7" s="144"/>
      <c r="JR7" s="94"/>
      <c r="JS7" s="96" t="s">
        <v>11</v>
      </c>
      <c r="JT7" s="95"/>
      <c r="JU7" s="144"/>
      <c r="JV7" s="94"/>
      <c r="JW7" s="96" t="s">
        <v>11</v>
      </c>
      <c r="JX7" s="95"/>
      <c r="JY7" s="144"/>
      <c r="JZ7" s="360"/>
      <c r="KA7" s="361" t="s">
        <v>40</v>
      </c>
      <c r="KB7" s="362"/>
      <c r="KC7" s="144"/>
      <c r="KD7" s="94"/>
      <c r="KE7" s="96" t="s">
        <v>11</v>
      </c>
      <c r="KF7" s="95"/>
      <c r="KG7" s="144"/>
      <c r="KH7" s="94"/>
      <c r="KI7" s="96" t="s">
        <v>11</v>
      </c>
      <c r="KJ7" s="95"/>
      <c r="KK7" s="144"/>
      <c r="KL7" s="94"/>
      <c r="KM7" s="96" t="s">
        <v>11</v>
      </c>
      <c r="KN7" s="95"/>
      <c r="KO7" s="144"/>
      <c r="KP7" s="94"/>
      <c r="KQ7" s="96" t="s">
        <v>11</v>
      </c>
      <c r="KR7" s="95"/>
      <c r="KS7" s="144"/>
      <c r="KT7" s="360"/>
      <c r="KU7" s="361" t="s">
        <v>40</v>
      </c>
      <c r="KV7" s="362"/>
    </row>
    <row r="8" spans="1:308" s="228" customFormat="1" ht="29">
      <c r="A8" s="270">
        <f>'Integrated Financial Statements'!A8</f>
        <v>2</v>
      </c>
      <c r="B8" s="315"/>
      <c r="C8" s="315"/>
      <c r="D8" s="138"/>
      <c r="E8" s="315"/>
      <c r="F8" s="315"/>
      <c r="G8" s="322"/>
      <c r="H8" s="141"/>
      <c r="I8" s="156"/>
      <c r="J8" s="157" t="s">
        <v>195</v>
      </c>
      <c r="K8" s="158"/>
      <c r="L8" s="141"/>
      <c r="M8" s="156"/>
      <c r="N8" s="157" t="s">
        <v>196</v>
      </c>
      <c r="O8" s="158"/>
      <c r="P8" s="141"/>
      <c r="Q8" s="156"/>
      <c r="R8" s="157" t="s">
        <v>47</v>
      </c>
      <c r="S8" s="158"/>
      <c r="T8" s="141"/>
      <c r="U8" s="156"/>
      <c r="V8" s="157" t="s">
        <v>197</v>
      </c>
      <c r="W8" s="158"/>
      <c r="X8" s="143"/>
      <c r="Y8" s="120"/>
      <c r="Z8" s="28" t="str">
        <f>V8</f>
        <v>July 25, 
 2015</v>
      </c>
      <c r="AA8" s="121"/>
      <c r="AB8" s="141"/>
      <c r="AC8" s="156"/>
      <c r="AD8" s="157" t="s">
        <v>198</v>
      </c>
      <c r="AE8" s="158"/>
      <c r="AF8" s="141"/>
      <c r="AG8" s="156"/>
      <c r="AH8" s="157" t="s">
        <v>199</v>
      </c>
      <c r="AI8" s="158"/>
      <c r="AJ8" s="141"/>
      <c r="AK8" s="156"/>
      <c r="AL8" s="157" t="s">
        <v>44</v>
      </c>
      <c r="AM8" s="158"/>
      <c r="AN8" s="141"/>
      <c r="AO8" s="156"/>
      <c r="AP8" s="157" t="s">
        <v>45</v>
      </c>
      <c r="AQ8" s="158"/>
      <c r="AR8" s="143"/>
      <c r="AS8" s="120"/>
      <c r="AT8" s="28" t="str">
        <f>AP8</f>
        <v>July 30, 
2016</v>
      </c>
      <c r="AU8" s="121"/>
      <c r="AV8" s="141"/>
      <c r="AW8" s="156"/>
      <c r="AX8" s="157" t="s">
        <v>200</v>
      </c>
      <c r="AY8" s="158"/>
      <c r="AZ8" s="141"/>
      <c r="BA8" s="156"/>
      <c r="BB8" s="157" t="s">
        <v>201</v>
      </c>
      <c r="BC8" s="158"/>
      <c r="BD8" s="141"/>
      <c r="BE8" s="156"/>
      <c r="BF8" s="157" t="s">
        <v>202</v>
      </c>
      <c r="BG8" s="158"/>
      <c r="BH8" s="141"/>
      <c r="BI8" s="156"/>
      <c r="BJ8" s="157" t="s">
        <v>203</v>
      </c>
      <c r="BK8" s="158"/>
      <c r="BL8" s="143"/>
      <c r="BM8" s="120"/>
      <c r="BN8" s="28" t="str">
        <f>BJ8</f>
        <v>July 29, 
2017</v>
      </c>
      <c r="BO8" s="121"/>
      <c r="BP8" s="141"/>
      <c r="BQ8" s="156"/>
      <c r="BR8" s="157" t="s">
        <v>204</v>
      </c>
      <c r="BS8" s="158"/>
      <c r="BT8" s="141"/>
      <c r="BU8" s="156"/>
      <c r="BV8" s="157" t="s">
        <v>205</v>
      </c>
      <c r="BW8" s="158"/>
      <c r="BX8" s="141"/>
      <c r="BY8" s="156"/>
      <c r="BZ8" s="157" t="s">
        <v>206</v>
      </c>
      <c r="CA8" s="158"/>
      <c r="CB8" s="141"/>
      <c r="CC8" s="156"/>
      <c r="CD8" s="157" t="s">
        <v>207</v>
      </c>
      <c r="CE8" s="158"/>
      <c r="CF8" s="143"/>
      <c r="CG8" s="120"/>
      <c r="CH8" s="28" t="str">
        <f>CD8</f>
        <v>July 28, 
2018</v>
      </c>
      <c r="CI8" s="121"/>
      <c r="CJ8" s="141"/>
      <c r="CK8" s="156"/>
      <c r="CL8" s="157" t="s">
        <v>208</v>
      </c>
      <c r="CM8" s="158"/>
      <c r="CN8" s="141"/>
      <c r="CO8" s="156"/>
      <c r="CP8" s="157" t="s">
        <v>34</v>
      </c>
      <c r="CQ8" s="158"/>
      <c r="CR8" s="141"/>
      <c r="CS8" s="156"/>
      <c r="CT8" s="157" t="s">
        <v>209</v>
      </c>
      <c r="CU8" s="158"/>
      <c r="CV8" s="141"/>
      <c r="CW8" s="156"/>
      <c r="CX8" s="157" t="s">
        <v>210</v>
      </c>
      <c r="CY8" s="158"/>
      <c r="CZ8" s="143"/>
      <c r="DA8" s="120"/>
      <c r="DB8" s="28" t="str">
        <f>CX8</f>
        <v>July 27, 
2019</v>
      </c>
      <c r="DC8" s="121"/>
      <c r="DD8" s="141"/>
      <c r="DE8" s="144"/>
      <c r="DF8" s="193"/>
      <c r="DG8" s="194" t="str">
        <f>"October 27, 
"&amp;RIGHT(DG6,4)-1</f>
        <v>October 27, 
2019</v>
      </c>
      <c r="DH8" s="195"/>
      <c r="DI8" s="144"/>
      <c r="DJ8" s="193"/>
      <c r="DK8" s="194" t="str">
        <f>"January 26, 
"&amp;RIGHT(DG6,4)</f>
        <v>January 26, 
2020</v>
      </c>
      <c r="DL8" s="195"/>
      <c r="DM8" s="144"/>
      <c r="DN8" s="193"/>
      <c r="DO8" s="194" t="str">
        <f>"April 27, 
"&amp;RIGHT(DG6,4)</f>
        <v>April 27, 
2020</v>
      </c>
      <c r="DP8" s="195"/>
      <c r="DQ8" s="144"/>
      <c r="DR8" s="193"/>
      <c r="DS8" s="194" t="str">
        <f>"July 27, 
"&amp;RIGHT(DG6,4)</f>
        <v>July 27, 
2020</v>
      </c>
      <c r="DT8" s="195"/>
      <c r="DU8" s="144"/>
      <c r="DV8" s="120"/>
      <c r="DW8" s="28" t="str">
        <f>"July 27, 
"&amp;RIGHT(DG6,4)</f>
        <v>July 27, 
2020</v>
      </c>
      <c r="DX8" s="121"/>
      <c r="DY8" s="144"/>
      <c r="DZ8" s="193"/>
      <c r="EA8" s="194" t="str">
        <f>"October 27, 
"&amp;RIGHT(EA6,4)-1</f>
        <v>October 27, 
2020</v>
      </c>
      <c r="EB8" s="195"/>
      <c r="EC8" s="144"/>
      <c r="ED8" s="193"/>
      <c r="EE8" s="194" t="str">
        <f>"January 26, 
"&amp;RIGHT(EA6,4)</f>
        <v>January 26, 
2021</v>
      </c>
      <c r="EF8" s="195"/>
      <c r="EG8" s="144"/>
      <c r="EH8" s="193"/>
      <c r="EI8" s="194" t="str">
        <f>"April 27, 
"&amp;RIGHT(EA6,4)</f>
        <v>April 27, 
2021</v>
      </c>
      <c r="EJ8" s="195"/>
      <c r="EK8" s="144"/>
      <c r="EL8" s="193"/>
      <c r="EM8" s="194" t="str">
        <f>"July 27, 
"&amp;RIGHT(EA6,4)</f>
        <v>July 27, 
2021</v>
      </c>
      <c r="EN8" s="195"/>
      <c r="EO8" s="144"/>
      <c r="EP8" s="120"/>
      <c r="EQ8" s="28" t="str">
        <f>"July 27, 
"&amp;RIGHT(EA6,4)</f>
        <v>July 27, 
2021</v>
      </c>
      <c r="ER8" s="121"/>
      <c r="ES8" s="144"/>
      <c r="ET8" s="193"/>
      <c r="EU8" s="194" t="str">
        <f>"October 27, 
"&amp;RIGHT(EU6,4)-1</f>
        <v>October 27, 
2021</v>
      </c>
      <c r="EV8" s="195"/>
      <c r="EW8" s="144"/>
      <c r="EX8" s="193"/>
      <c r="EY8" s="194" t="str">
        <f>"January 26, 
"&amp;RIGHT(EU6,4)</f>
        <v>January 26, 
2022</v>
      </c>
      <c r="EZ8" s="195"/>
      <c r="FA8" s="144"/>
      <c r="FB8" s="193"/>
      <c r="FC8" s="194" t="str">
        <f>"April 27, 
"&amp;RIGHT(EU6,4)</f>
        <v>April 27, 
2022</v>
      </c>
      <c r="FD8" s="195"/>
      <c r="FE8" s="144"/>
      <c r="FF8" s="193"/>
      <c r="FG8" s="194" t="str">
        <f>"July 27, 
"&amp;RIGHT(EU6,4)</f>
        <v>July 27, 
2022</v>
      </c>
      <c r="FH8" s="195"/>
      <c r="FI8" s="144"/>
      <c r="FJ8" s="120"/>
      <c r="FK8" s="28" t="str">
        <f>"July 27, 
"&amp;RIGHT(EU6,4)</f>
        <v>July 27, 
2022</v>
      </c>
      <c r="FL8" s="121"/>
      <c r="FM8" s="144"/>
      <c r="FN8" s="193"/>
      <c r="FO8" s="194" t="str">
        <f>"October 27, 
"&amp;RIGHT(FO6,4)-1</f>
        <v>October 27, 
2022</v>
      </c>
      <c r="FP8" s="195"/>
      <c r="FQ8" s="144"/>
      <c r="FR8" s="193"/>
      <c r="FS8" s="194" t="str">
        <f>"January 26, 
"&amp;RIGHT(FO6,4)</f>
        <v>January 26, 
2023</v>
      </c>
      <c r="FT8" s="195"/>
      <c r="FU8" s="144"/>
      <c r="FV8" s="193"/>
      <c r="FW8" s="194" t="str">
        <f>"April 27, 
"&amp;RIGHT(FO6,4)</f>
        <v>April 27, 
2023</v>
      </c>
      <c r="FX8" s="195"/>
      <c r="FY8" s="144"/>
      <c r="FZ8" s="193"/>
      <c r="GA8" s="194" t="str">
        <f>"July 27, 
"&amp;RIGHT(FO6,4)</f>
        <v>July 27, 
2023</v>
      </c>
      <c r="GB8" s="195"/>
      <c r="GC8" s="144"/>
      <c r="GD8" s="120"/>
      <c r="GE8" s="28" t="str">
        <f>"July 27, 
"&amp;RIGHT(FO6,4)</f>
        <v>July 27, 
2023</v>
      </c>
      <c r="GF8" s="121"/>
      <c r="GG8" s="144"/>
      <c r="GH8" s="193"/>
      <c r="GI8" s="194" t="str">
        <f>"October 27, 
"&amp;RIGHT(GI6,4)-1</f>
        <v>October 27, 
2023</v>
      </c>
      <c r="GJ8" s="195"/>
      <c r="GK8" s="144"/>
      <c r="GL8" s="193"/>
      <c r="GM8" s="194" t="str">
        <f>"January 26, 
"&amp;RIGHT(GI6,4)</f>
        <v>January 26, 
2024</v>
      </c>
      <c r="GN8" s="195"/>
      <c r="GO8" s="144"/>
      <c r="GP8" s="193"/>
      <c r="GQ8" s="194" t="str">
        <f>"April 27, 
"&amp;RIGHT(GI6,4)</f>
        <v>April 27, 
2024</v>
      </c>
      <c r="GR8" s="195"/>
      <c r="GS8" s="144"/>
      <c r="GT8" s="193"/>
      <c r="GU8" s="194" t="str">
        <f>"July 27, 
"&amp;RIGHT(GI6,4)</f>
        <v>July 27, 
2024</v>
      </c>
      <c r="GV8" s="195"/>
      <c r="GW8" s="144"/>
      <c r="GX8" s="120"/>
      <c r="GY8" s="28" t="str">
        <f>"July 27, 
"&amp;RIGHT(GI6,4)</f>
        <v>July 27, 
2024</v>
      </c>
      <c r="GZ8" s="121"/>
      <c r="HA8" s="144"/>
      <c r="HB8" s="193"/>
      <c r="HC8" s="194" t="str">
        <f>"October 27, 
"&amp;RIGHT(HC6,4)-1</f>
        <v>October 27, 
2024</v>
      </c>
      <c r="HD8" s="195"/>
      <c r="HE8" s="144"/>
      <c r="HF8" s="193"/>
      <c r="HG8" s="194" t="str">
        <f>"January 26, 
"&amp;RIGHT(HC6,4)</f>
        <v>January 26, 
2025</v>
      </c>
      <c r="HH8" s="195"/>
      <c r="HI8" s="144"/>
      <c r="HJ8" s="193"/>
      <c r="HK8" s="194" t="str">
        <f>"April 27, 
"&amp;RIGHT(HC6,4)</f>
        <v>April 27, 
2025</v>
      </c>
      <c r="HL8" s="195"/>
      <c r="HM8" s="144"/>
      <c r="HN8" s="193"/>
      <c r="HO8" s="194" t="str">
        <f>"July 27, 
"&amp;RIGHT(HC6,4)</f>
        <v>July 27, 
2025</v>
      </c>
      <c r="HP8" s="195"/>
      <c r="HQ8" s="144"/>
      <c r="HR8" s="120"/>
      <c r="HS8" s="28" t="str">
        <f>"July 27, 
"&amp;RIGHT(HC6,4)</f>
        <v>July 27, 
2025</v>
      </c>
      <c r="HT8" s="121"/>
      <c r="HU8" s="144"/>
      <c r="HV8" s="193"/>
      <c r="HW8" s="194" t="str">
        <f>"October 27, 
"&amp;RIGHT(HW6,4)-1</f>
        <v>October 27, 
2025</v>
      </c>
      <c r="HX8" s="195"/>
      <c r="HY8" s="144"/>
      <c r="HZ8" s="193"/>
      <c r="IA8" s="194" t="str">
        <f>"January 26, 
"&amp;RIGHT(HW6,4)</f>
        <v>January 26, 
2026</v>
      </c>
      <c r="IB8" s="195"/>
      <c r="IC8" s="144"/>
      <c r="ID8" s="193"/>
      <c r="IE8" s="194" t="str">
        <f>"April 27, 
"&amp;RIGHT(HW6,4)</f>
        <v>April 27, 
2026</v>
      </c>
      <c r="IF8" s="195"/>
      <c r="IG8" s="144"/>
      <c r="IH8" s="193"/>
      <c r="II8" s="194" t="str">
        <f>"July 27, 
"&amp;RIGHT(HW6,4)</f>
        <v>July 27, 
2026</v>
      </c>
      <c r="IJ8" s="195"/>
      <c r="IK8" s="144"/>
      <c r="IL8" s="120"/>
      <c r="IM8" s="28" t="str">
        <f>"July 27, 
"&amp;RIGHT(HW6,4)</f>
        <v>July 27, 
2026</v>
      </c>
      <c r="IN8" s="121"/>
      <c r="IO8" s="144"/>
      <c r="IP8" s="193"/>
      <c r="IQ8" s="194" t="str">
        <f>"October 27, 
"&amp;RIGHT(IQ6,4)-1</f>
        <v>October 27, 
2026</v>
      </c>
      <c r="IR8" s="195"/>
      <c r="IS8" s="144"/>
      <c r="IT8" s="193"/>
      <c r="IU8" s="194" t="str">
        <f>"January 26, 
"&amp;RIGHT(IQ6,4)</f>
        <v>January 26, 
2027</v>
      </c>
      <c r="IV8" s="195"/>
      <c r="IW8" s="144"/>
      <c r="IX8" s="193"/>
      <c r="IY8" s="194" t="str">
        <f>"April 27, 
"&amp;RIGHT(IQ6,4)</f>
        <v>April 27, 
2027</v>
      </c>
      <c r="IZ8" s="195"/>
      <c r="JA8" s="144"/>
      <c r="JB8" s="193"/>
      <c r="JC8" s="194" t="str">
        <f>"July 27, 
"&amp;RIGHT(IQ6,4)</f>
        <v>July 27, 
2027</v>
      </c>
      <c r="JD8" s="195"/>
      <c r="JE8" s="144"/>
      <c r="JF8" s="120"/>
      <c r="JG8" s="28" t="str">
        <f>"July 27, 
"&amp;RIGHT(IQ6,4)</f>
        <v>July 27, 
2027</v>
      </c>
      <c r="JH8" s="121"/>
      <c r="JI8" s="144"/>
      <c r="JJ8" s="193"/>
      <c r="JK8" s="194" t="str">
        <f>"October 27, 
"&amp;RIGHT(JK6,4)-1</f>
        <v>October 27, 
2027</v>
      </c>
      <c r="JL8" s="195"/>
      <c r="JM8" s="144"/>
      <c r="JN8" s="193"/>
      <c r="JO8" s="194" t="str">
        <f>"January 26, 
"&amp;RIGHT(JK6,4)</f>
        <v>January 26, 
2028</v>
      </c>
      <c r="JP8" s="195"/>
      <c r="JQ8" s="144"/>
      <c r="JR8" s="193"/>
      <c r="JS8" s="194" t="str">
        <f>"April 27, 
"&amp;RIGHT(JK6,4)</f>
        <v>April 27, 
2028</v>
      </c>
      <c r="JT8" s="195"/>
      <c r="JU8" s="144"/>
      <c r="JV8" s="193"/>
      <c r="JW8" s="194" t="str">
        <f>"July 27, 
"&amp;RIGHT(JK6,4)</f>
        <v>July 27, 
2028</v>
      </c>
      <c r="JX8" s="195"/>
      <c r="JY8" s="144"/>
      <c r="JZ8" s="120"/>
      <c r="KA8" s="28" t="str">
        <f>"July 27, 
"&amp;RIGHT(JK6,4)</f>
        <v>July 27, 
2028</v>
      </c>
      <c r="KB8" s="121"/>
      <c r="KC8" s="144"/>
      <c r="KD8" s="193"/>
      <c r="KE8" s="194" t="str">
        <f>"October 27, 
"&amp;RIGHT(KE6,4)-1</f>
        <v>October 27, 
2028</v>
      </c>
      <c r="KF8" s="195"/>
      <c r="KG8" s="144"/>
      <c r="KH8" s="193"/>
      <c r="KI8" s="194" t="str">
        <f>"January 26, 
"&amp;RIGHT(KE6,4)</f>
        <v>January 26, 
2029</v>
      </c>
      <c r="KJ8" s="195"/>
      <c r="KK8" s="144"/>
      <c r="KL8" s="193"/>
      <c r="KM8" s="194" t="str">
        <f>"April 27, 
"&amp;RIGHT(KE6,4)</f>
        <v>April 27, 
2029</v>
      </c>
      <c r="KN8" s="195"/>
      <c r="KO8" s="144"/>
      <c r="KP8" s="193"/>
      <c r="KQ8" s="194" t="str">
        <f>"July 27, 
"&amp;RIGHT(KE6,4)</f>
        <v>July 27, 
2029</v>
      </c>
      <c r="KR8" s="195"/>
      <c r="KS8" s="144"/>
      <c r="KT8" s="120"/>
      <c r="KU8" s="28" t="str">
        <f>"July 27, 
"&amp;RIGHT(KE6,4)</f>
        <v>July 27, 
2029</v>
      </c>
      <c r="KV8" s="121"/>
    </row>
    <row r="9" spans="1:308" s="3" customFormat="1" ht="14" customHeight="1">
      <c r="A9" s="124" t="s">
        <v>291</v>
      </c>
      <c r="B9" s="124"/>
      <c r="C9" s="124"/>
      <c r="E9" s="124" t="s">
        <v>312</v>
      </c>
      <c r="F9" s="124" t="s">
        <v>314</v>
      </c>
      <c r="G9" s="124" t="s">
        <v>313</v>
      </c>
      <c r="DF9" s="199"/>
      <c r="DG9" s="205"/>
      <c r="DH9" s="201"/>
      <c r="DI9" s="4"/>
      <c r="DJ9" s="199"/>
      <c r="DK9" s="205"/>
      <c r="DL9" s="201"/>
      <c r="DM9" s="1"/>
      <c r="DN9" s="199"/>
      <c r="DO9" s="205"/>
      <c r="DP9" s="201"/>
      <c r="DQ9" s="1"/>
      <c r="DR9" s="199"/>
      <c r="DS9" s="205"/>
      <c r="DT9" s="201"/>
      <c r="DU9" s="1"/>
      <c r="DV9" s="83"/>
      <c r="DW9" s="104"/>
      <c r="DX9" s="82"/>
      <c r="DZ9" s="199"/>
      <c r="EA9" s="205"/>
      <c r="EB9" s="201"/>
      <c r="EC9" s="4"/>
      <c r="ED9" s="199"/>
      <c r="EE9" s="205"/>
      <c r="EF9" s="201"/>
      <c r="EG9" s="1"/>
      <c r="EH9" s="199"/>
      <c r="EI9" s="205"/>
      <c r="EJ9" s="201"/>
      <c r="EK9" s="1"/>
      <c r="EL9" s="199"/>
      <c r="EM9" s="205"/>
      <c r="EN9" s="201"/>
      <c r="EO9" s="1"/>
      <c r="EP9" s="83"/>
      <c r="EQ9" s="104"/>
      <c r="ER9" s="82"/>
      <c r="ET9" s="199"/>
      <c r="EU9" s="205"/>
      <c r="EV9" s="201"/>
      <c r="EW9" s="4"/>
      <c r="EX9" s="199"/>
      <c r="EY9" s="205"/>
      <c r="EZ9" s="201"/>
      <c r="FA9" s="1"/>
      <c r="FB9" s="199"/>
      <c r="FC9" s="205"/>
      <c r="FD9" s="201"/>
      <c r="FE9" s="1"/>
      <c r="FF9" s="199"/>
      <c r="FG9" s="205"/>
      <c r="FH9" s="201"/>
      <c r="FI9" s="1"/>
      <c r="FJ9" s="83"/>
      <c r="FK9" s="104"/>
      <c r="FL9" s="82"/>
      <c r="FN9" s="199"/>
      <c r="FO9" s="205"/>
      <c r="FP9" s="201"/>
      <c r="FQ9" s="4"/>
      <c r="FR9" s="199"/>
      <c r="FS9" s="205"/>
      <c r="FT9" s="201"/>
      <c r="FU9" s="1"/>
      <c r="FV9" s="199"/>
      <c r="FW9" s="205"/>
      <c r="FX9" s="201"/>
      <c r="FY9" s="1"/>
      <c r="FZ9" s="199"/>
      <c r="GA9" s="205"/>
      <c r="GB9" s="201"/>
      <c r="GC9" s="1"/>
      <c r="GD9" s="83"/>
      <c r="GE9" s="104"/>
      <c r="GF9" s="82"/>
      <c r="GH9" s="199"/>
      <c r="GI9" s="205"/>
      <c r="GJ9" s="201"/>
      <c r="GK9" s="4"/>
      <c r="GL9" s="199"/>
      <c r="GM9" s="205"/>
      <c r="GN9" s="201"/>
      <c r="GO9" s="1"/>
      <c r="GP9" s="199"/>
      <c r="GQ9" s="205"/>
      <c r="GR9" s="201"/>
      <c r="GS9" s="1"/>
      <c r="GT9" s="199"/>
      <c r="GU9" s="205"/>
      <c r="GV9" s="201"/>
      <c r="GW9" s="1"/>
      <c r="GX9" s="83"/>
      <c r="GY9" s="104"/>
      <c r="GZ9" s="82"/>
      <c r="HB9" s="199"/>
      <c r="HC9" s="205"/>
      <c r="HD9" s="201"/>
      <c r="HE9" s="4"/>
      <c r="HF9" s="199"/>
      <c r="HG9" s="205"/>
      <c r="HH9" s="201"/>
      <c r="HI9" s="1"/>
      <c r="HJ9" s="199"/>
      <c r="HK9" s="205"/>
      <c r="HL9" s="201"/>
      <c r="HM9" s="1"/>
      <c r="HN9" s="199"/>
      <c r="HO9" s="205"/>
      <c r="HP9" s="201"/>
      <c r="HQ9" s="1"/>
      <c r="HR9" s="83"/>
      <c r="HS9" s="104"/>
      <c r="HT9" s="82"/>
      <c r="HV9" s="199"/>
      <c r="HW9" s="205"/>
      <c r="HX9" s="201"/>
      <c r="HY9" s="4"/>
      <c r="HZ9" s="199"/>
      <c r="IA9" s="205"/>
      <c r="IB9" s="201"/>
      <c r="IC9" s="1"/>
      <c r="ID9" s="199"/>
      <c r="IE9" s="205"/>
      <c r="IF9" s="201"/>
      <c r="IG9" s="1"/>
      <c r="IH9" s="199"/>
      <c r="II9" s="205"/>
      <c r="IJ9" s="201"/>
      <c r="IK9" s="1"/>
      <c r="IL9" s="83"/>
      <c r="IM9" s="104"/>
      <c r="IN9" s="82"/>
      <c r="IP9" s="199"/>
      <c r="IQ9" s="205"/>
      <c r="IR9" s="201"/>
      <c r="IS9" s="4"/>
      <c r="IT9" s="199"/>
      <c r="IU9" s="205"/>
      <c r="IV9" s="201"/>
      <c r="IW9" s="1"/>
      <c r="IX9" s="199"/>
      <c r="IY9" s="205"/>
      <c r="IZ9" s="201"/>
      <c r="JA9" s="1"/>
      <c r="JB9" s="199"/>
      <c r="JC9" s="205"/>
      <c r="JD9" s="201"/>
      <c r="JE9" s="1"/>
      <c r="JF9" s="83"/>
      <c r="JG9" s="104"/>
      <c r="JH9" s="82"/>
      <c r="JJ9" s="199"/>
      <c r="JK9" s="205"/>
      <c r="JL9" s="201"/>
      <c r="JM9" s="4"/>
      <c r="JN9" s="199"/>
      <c r="JO9" s="205"/>
      <c r="JP9" s="201"/>
      <c r="JQ9" s="1"/>
      <c r="JR9" s="199"/>
      <c r="JS9" s="205"/>
      <c r="JT9" s="201"/>
      <c r="JU9" s="1"/>
      <c r="JV9" s="199"/>
      <c r="JW9" s="205"/>
      <c r="JX9" s="201"/>
      <c r="JY9" s="1"/>
      <c r="JZ9" s="83"/>
      <c r="KA9" s="104"/>
      <c r="KB9" s="82"/>
      <c r="KD9" s="199"/>
      <c r="KE9" s="205"/>
      <c r="KF9" s="201"/>
      <c r="KG9" s="4"/>
      <c r="KH9" s="199"/>
      <c r="KI9" s="205"/>
      <c r="KJ9" s="201"/>
      <c r="KK9" s="1"/>
      <c r="KL9" s="199"/>
      <c r="KM9" s="205"/>
      <c r="KN9" s="201"/>
      <c r="KO9" s="1"/>
      <c r="KP9" s="199"/>
      <c r="KQ9" s="205"/>
      <c r="KR9" s="201"/>
      <c r="KS9" s="1"/>
      <c r="KT9" s="83"/>
      <c r="KU9" s="104"/>
      <c r="KV9" s="82"/>
    </row>
    <row r="10" spans="1:308" s="3" customFormat="1" ht="14" customHeight="1">
      <c r="A10" s="823">
        <v>500</v>
      </c>
      <c r="B10" s="823"/>
      <c r="C10" s="823"/>
      <c r="D10" s="823"/>
      <c r="E10" s="726">
        <f>A61</f>
        <v>2.8199999999999999E-2</v>
      </c>
      <c r="F10" s="759">
        <f>E10*A10/2</f>
        <v>7.05</v>
      </c>
      <c r="G10" s="737">
        <v>43728</v>
      </c>
      <c r="DF10" s="199"/>
      <c r="DG10" s="743">
        <f>F10</f>
        <v>7.05</v>
      </c>
      <c r="DH10" s="201"/>
      <c r="DI10" s="4"/>
      <c r="DJ10" s="199"/>
      <c r="DK10" s="743"/>
      <c r="DL10" s="201"/>
      <c r="DM10" s="1"/>
      <c r="DN10" s="199"/>
      <c r="DO10" s="743"/>
      <c r="DP10" s="201"/>
      <c r="DQ10" s="1"/>
      <c r="DR10" s="199"/>
      <c r="DS10" s="743"/>
      <c r="DT10" s="201"/>
      <c r="DU10" s="1"/>
      <c r="DV10" s="83"/>
      <c r="DW10" s="748">
        <f>DG10+DK10+DO10+DS10</f>
        <v>7.05</v>
      </c>
      <c r="DX10" s="82"/>
      <c r="DZ10" s="199"/>
      <c r="EA10" s="743"/>
      <c r="EB10" s="201"/>
      <c r="EC10" s="4"/>
      <c r="ED10" s="199"/>
      <c r="EE10" s="743"/>
      <c r="EF10" s="201"/>
      <c r="EG10" s="1"/>
      <c r="EH10" s="199"/>
      <c r="EI10" s="743"/>
      <c r="EJ10" s="201"/>
      <c r="EK10" s="1"/>
      <c r="EL10" s="199"/>
      <c r="EM10" s="743"/>
      <c r="EN10" s="201"/>
      <c r="EO10" s="1"/>
      <c r="EP10" s="83"/>
      <c r="EQ10" s="753">
        <f>EA10+EE10+EI10+EM10</f>
        <v>0</v>
      </c>
      <c r="ER10" s="82"/>
      <c r="ET10" s="199"/>
      <c r="EU10" s="743"/>
      <c r="EV10" s="201"/>
      <c r="EW10" s="4"/>
      <c r="EX10" s="199"/>
      <c r="EY10" s="743"/>
      <c r="EZ10" s="201"/>
      <c r="FA10" s="1"/>
      <c r="FB10" s="199"/>
      <c r="FC10" s="743"/>
      <c r="FD10" s="201"/>
      <c r="FE10" s="1"/>
      <c r="FF10" s="199"/>
      <c r="FG10" s="743"/>
      <c r="FH10" s="201"/>
      <c r="FI10" s="1"/>
      <c r="FJ10" s="83"/>
      <c r="FK10" s="748">
        <f>EU10+EY10+FC10+FG10</f>
        <v>0</v>
      </c>
      <c r="FL10" s="82"/>
      <c r="FN10" s="199"/>
      <c r="FO10" s="743"/>
      <c r="FP10" s="201"/>
      <c r="FQ10" s="4"/>
      <c r="FR10" s="199"/>
      <c r="FS10" s="743"/>
      <c r="FT10" s="201"/>
      <c r="FU10" s="1"/>
      <c r="FV10" s="199"/>
      <c r="FW10" s="743"/>
      <c r="FX10" s="201"/>
      <c r="FY10" s="1"/>
      <c r="FZ10" s="199"/>
      <c r="GA10" s="743"/>
      <c r="GB10" s="201"/>
      <c r="GC10" s="1"/>
      <c r="GD10" s="83"/>
      <c r="GE10" s="748">
        <f>FO10+FS10+FW10+GA10</f>
        <v>0</v>
      </c>
      <c r="GF10" s="82"/>
      <c r="GH10" s="199"/>
      <c r="GI10" s="743"/>
      <c r="GJ10" s="201"/>
      <c r="GK10" s="4"/>
      <c r="GL10" s="199"/>
      <c r="GM10" s="743"/>
      <c r="GN10" s="201"/>
      <c r="GO10" s="1"/>
      <c r="GP10" s="199"/>
      <c r="GQ10" s="743"/>
      <c r="GR10" s="201"/>
      <c r="GS10" s="1"/>
      <c r="GT10" s="199"/>
      <c r="GU10" s="743"/>
      <c r="GV10" s="201"/>
      <c r="GW10" s="1"/>
      <c r="GX10" s="83"/>
      <c r="GY10" s="748">
        <f>GI10+GM10+GQ10+GU10</f>
        <v>0</v>
      </c>
      <c r="GZ10" s="82"/>
      <c r="HB10" s="199"/>
      <c r="HC10" s="743"/>
      <c r="HD10" s="201"/>
      <c r="HE10" s="4"/>
      <c r="HF10" s="199"/>
      <c r="HG10" s="743"/>
      <c r="HH10" s="201"/>
      <c r="HI10" s="1"/>
      <c r="HJ10" s="199"/>
      <c r="HK10" s="743"/>
      <c r="HL10" s="201"/>
      <c r="HM10" s="1"/>
      <c r="HN10" s="199"/>
      <c r="HO10" s="743"/>
      <c r="HP10" s="201"/>
      <c r="HQ10" s="1"/>
      <c r="HR10" s="83"/>
      <c r="HS10" s="748">
        <f>HC10+HG10+HK10+HO10</f>
        <v>0</v>
      </c>
      <c r="HT10" s="82"/>
      <c r="HV10" s="199"/>
      <c r="HW10" s="743"/>
      <c r="HX10" s="201"/>
      <c r="HY10" s="4"/>
      <c r="HZ10" s="199"/>
      <c r="IA10" s="743"/>
      <c r="IB10" s="201"/>
      <c r="IC10" s="1"/>
      <c r="ID10" s="199"/>
      <c r="IE10" s="743"/>
      <c r="IF10" s="201"/>
      <c r="IG10" s="1"/>
      <c r="IH10" s="199"/>
      <c r="II10" s="743"/>
      <c r="IJ10" s="201"/>
      <c r="IK10" s="1"/>
      <c r="IL10" s="83"/>
      <c r="IM10" s="748">
        <f>HW10+IA10+IE10+II10</f>
        <v>0</v>
      </c>
      <c r="IN10" s="82"/>
      <c r="IP10" s="199"/>
      <c r="IQ10" s="743"/>
      <c r="IR10" s="201"/>
      <c r="IS10" s="4"/>
      <c r="IT10" s="199"/>
      <c r="IU10" s="743"/>
      <c r="IV10" s="201"/>
      <c r="IW10" s="1"/>
      <c r="IX10" s="199"/>
      <c r="IY10" s="743"/>
      <c r="IZ10" s="201"/>
      <c r="JA10" s="1"/>
      <c r="JB10" s="199"/>
      <c r="JC10" s="743"/>
      <c r="JD10" s="201"/>
      <c r="JE10" s="1"/>
      <c r="JF10" s="83"/>
      <c r="JG10" s="748">
        <f>IQ10+IU10+IY10+JC10</f>
        <v>0</v>
      </c>
      <c r="JH10" s="82"/>
      <c r="JJ10" s="199"/>
      <c r="JK10" s="743"/>
      <c r="JL10" s="201"/>
      <c r="JM10" s="4"/>
      <c r="JN10" s="199"/>
      <c r="JO10" s="743"/>
      <c r="JP10" s="201"/>
      <c r="JQ10" s="1"/>
      <c r="JR10" s="199"/>
      <c r="JS10" s="743"/>
      <c r="JT10" s="201"/>
      <c r="JU10" s="1"/>
      <c r="JV10" s="199"/>
      <c r="JW10" s="743"/>
      <c r="JX10" s="201"/>
      <c r="JY10" s="1"/>
      <c r="JZ10" s="83"/>
      <c r="KA10" s="748">
        <f>JK10+JO10+JS10+JW10</f>
        <v>0</v>
      </c>
      <c r="KB10" s="82"/>
      <c r="KD10" s="199"/>
      <c r="KE10" s="743"/>
      <c r="KF10" s="201"/>
      <c r="KG10" s="4"/>
      <c r="KH10" s="199"/>
      <c r="KI10" s="743"/>
      <c r="KJ10" s="201"/>
      <c r="KK10" s="1"/>
      <c r="KL10" s="199"/>
      <c r="KM10" s="743"/>
      <c r="KN10" s="201"/>
      <c r="KO10" s="1"/>
      <c r="KP10" s="199"/>
      <c r="KQ10" s="743"/>
      <c r="KR10" s="201"/>
      <c r="KS10" s="1"/>
      <c r="KT10" s="83"/>
      <c r="KU10" s="748">
        <f>KE10+KI10+KM10+KQ10</f>
        <v>0</v>
      </c>
      <c r="KV10" s="82"/>
    </row>
    <row r="11" spans="1:308" s="3" customFormat="1" ht="14" customHeight="1">
      <c r="A11" s="823">
        <v>1500</v>
      </c>
      <c r="B11" s="823"/>
      <c r="C11" s="823"/>
      <c r="D11" s="823"/>
      <c r="E11" s="726">
        <v>1.4E-2</v>
      </c>
      <c r="F11" s="759">
        <f t="shared" ref="F11:F26" si="0">E11*A11/2</f>
        <v>10.5</v>
      </c>
      <c r="G11" s="737">
        <v>43728</v>
      </c>
      <c r="DF11" s="199"/>
      <c r="DG11" s="744">
        <f>F11</f>
        <v>10.5</v>
      </c>
      <c r="DH11" s="201"/>
      <c r="DI11" s="4"/>
      <c r="DJ11" s="199"/>
      <c r="DK11" s="744"/>
      <c r="DL11" s="201"/>
      <c r="DM11" s="1"/>
      <c r="DN11" s="199"/>
      <c r="DO11" s="744"/>
      <c r="DP11" s="201"/>
      <c r="DQ11" s="1"/>
      <c r="DR11" s="199"/>
      <c r="DS11" s="744"/>
      <c r="DT11" s="201"/>
      <c r="DU11" s="1"/>
      <c r="DV11" s="83"/>
      <c r="DW11" s="749">
        <f t="shared" ref="DW11:DW48" si="1">DG11+DK11+DO11+DS11</f>
        <v>10.5</v>
      </c>
      <c r="DX11" s="82"/>
      <c r="DZ11" s="199"/>
      <c r="EA11" s="744"/>
      <c r="EB11" s="201"/>
      <c r="EC11" s="4"/>
      <c r="ED11" s="199"/>
      <c r="EE11" s="744"/>
      <c r="EF11" s="201"/>
      <c r="EG11" s="1"/>
      <c r="EH11" s="199"/>
      <c r="EI11" s="744"/>
      <c r="EJ11" s="201"/>
      <c r="EK11" s="1"/>
      <c r="EL11" s="199"/>
      <c r="EM11" s="744"/>
      <c r="EN11" s="201"/>
      <c r="EO11" s="1"/>
      <c r="EP11" s="83"/>
      <c r="EQ11" s="753">
        <f t="shared" ref="EQ11:EQ27" si="2">EA11+EE11+EI11+EM11</f>
        <v>0</v>
      </c>
      <c r="ER11" s="82"/>
      <c r="ET11" s="199"/>
      <c r="EU11" s="744"/>
      <c r="EV11" s="201"/>
      <c r="EW11" s="4"/>
      <c r="EX11" s="199"/>
      <c r="EY11" s="744"/>
      <c r="EZ11" s="201"/>
      <c r="FA11" s="1"/>
      <c r="FB11" s="199"/>
      <c r="FC11" s="744"/>
      <c r="FD11" s="201"/>
      <c r="FE11" s="1"/>
      <c r="FF11" s="199"/>
      <c r="FG11" s="744"/>
      <c r="FH11" s="201"/>
      <c r="FI11" s="1"/>
      <c r="FJ11" s="83"/>
      <c r="FK11" s="753">
        <f t="shared" ref="FK11:FK27" si="3">EU11+EY11+FC11+FG11</f>
        <v>0</v>
      </c>
      <c r="FL11" s="82"/>
      <c r="FN11" s="199"/>
      <c r="FO11" s="744"/>
      <c r="FP11" s="201"/>
      <c r="FQ11" s="4"/>
      <c r="FR11" s="199"/>
      <c r="FS11" s="744"/>
      <c r="FT11" s="201"/>
      <c r="FU11" s="1"/>
      <c r="FV11" s="199"/>
      <c r="FW11" s="744"/>
      <c r="FX11" s="201"/>
      <c r="FY11" s="1"/>
      <c r="FZ11" s="199"/>
      <c r="GA11" s="744"/>
      <c r="GB11" s="201"/>
      <c r="GC11" s="1"/>
      <c r="GD11" s="83"/>
      <c r="GE11" s="753">
        <f t="shared" ref="GE11:GE27" si="4">FO11+FS11+FW11+GA11</f>
        <v>0</v>
      </c>
      <c r="GF11" s="82"/>
      <c r="GH11" s="199"/>
      <c r="GI11" s="744"/>
      <c r="GJ11" s="201"/>
      <c r="GK11" s="4"/>
      <c r="GL11" s="199"/>
      <c r="GM11" s="744"/>
      <c r="GN11" s="201"/>
      <c r="GO11" s="1"/>
      <c r="GP11" s="199"/>
      <c r="GQ11" s="744"/>
      <c r="GR11" s="201"/>
      <c r="GS11" s="1"/>
      <c r="GT11" s="199"/>
      <c r="GU11" s="744"/>
      <c r="GV11" s="201"/>
      <c r="GW11" s="1"/>
      <c r="GX11" s="83"/>
      <c r="GY11" s="753">
        <f t="shared" ref="GY11:GY27" si="5">GI11+GM11+GQ11+GU11</f>
        <v>0</v>
      </c>
      <c r="GZ11" s="82"/>
      <c r="HB11" s="199"/>
      <c r="HC11" s="744"/>
      <c r="HD11" s="201"/>
      <c r="HE11" s="4"/>
      <c r="HF11" s="199"/>
      <c r="HG11" s="744"/>
      <c r="HH11" s="201"/>
      <c r="HI11" s="1"/>
      <c r="HJ11" s="199"/>
      <c r="HK11" s="744"/>
      <c r="HL11" s="201"/>
      <c r="HM11" s="1"/>
      <c r="HN11" s="199"/>
      <c r="HO11" s="744"/>
      <c r="HP11" s="201"/>
      <c r="HQ11" s="1"/>
      <c r="HR11" s="83"/>
      <c r="HS11" s="753">
        <f t="shared" ref="HS11:HS27" si="6">HC11+HG11+HK11+HO11</f>
        <v>0</v>
      </c>
      <c r="HT11" s="82"/>
      <c r="HV11" s="199"/>
      <c r="HW11" s="744"/>
      <c r="HX11" s="201"/>
      <c r="HY11" s="4"/>
      <c r="HZ11" s="199"/>
      <c r="IA11" s="744"/>
      <c r="IB11" s="201"/>
      <c r="IC11" s="1"/>
      <c r="ID11" s="199"/>
      <c r="IE11" s="744"/>
      <c r="IF11" s="201"/>
      <c r="IG11" s="1"/>
      <c r="IH11" s="199"/>
      <c r="II11" s="744"/>
      <c r="IJ11" s="201"/>
      <c r="IK11" s="1"/>
      <c r="IL11" s="83"/>
      <c r="IM11" s="753">
        <f t="shared" ref="IM11:IM27" si="7">HW11+IA11+IE11+II11</f>
        <v>0</v>
      </c>
      <c r="IN11" s="82"/>
      <c r="IP11" s="199"/>
      <c r="IQ11" s="744"/>
      <c r="IR11" s="201"/>
      <c r="IS11" s="4"/>
      <c r="IT11" s="199"/>
      <c r="IU11" s="744"/>
      <c r="IV11" s="201"/>
      <c r="IW11" s="1"/>
      <c r="IX11" s="199"/>
      <c r="IY11" s="744"/>
      <c r="IZ11" s="201"/>
      <c r="JA11" s="1"/>
      <c r="JB11" s="199"/>
      <c r="JC11" s="744"/>
      <c r="JD11" s="201"/>
      <c r="JE11" s="1"/>
      <c r="JF11" s="83"/>
      <c r="JG11" s="753">
        <f t="shared" ref="JG11:JG27" si="8">IQ11+IU11+IY11+JC11</f>
        <v>0</v>
      </c>
      <c r="JH11" s="82"/>
      <c r="JJ11" s="199"/>
      <c r="JK11" s="744"/>
      <c r="JL11" s="201"/>
      <c r="JM11" s="4"/>
      <c r="JN11" s="199"/>
      <c r="JO11" s="744"/>
      <c r="JP11" s="201"/>
      <c r="JQ11" s="1"/>
      <c r="JR11" s="199"/>
      <c r="JS11" s="744"/>
      <c r="JT11" s="201"/>
      <c r="JU11" s="1"/>
      <c r="JV11" s="199"/>
      <c r="JW11" s="744"/>
      <c r="JX11" s="201"/>
      <c r="JY11" s="1"/>
      <c r="JZ11" s="83"/>
      <c r="KA11" s="753">
        <f t="shared" ref="KA11:KA27" si="9">JK11+JO11+JS11+JW11</f>
        <v>0</v>
      </c>
      <c r="KB11" s="82"/>
      <c r="KD11" s="199"/>
      <c r="KE11" s="744"/>
      <c r="KF11" s="201"/>
      <c r="KG11" s="4"/>
      <c r="KH11" s="199"/>
      <c r="KI11" s="744"/>
      <c r="KJ11" s="201"/>
      <c r="KK11" s="1"/>
      <c r="KL11" s="199"/>
      <c r="KM11" s="744"/>
      <c r="KN11" s="201"/>
      <c r="KO11" s="1"/>
      <c r="KP11" s="199"/>
      <c r="KQ11" s="744"/>
      <c r="KR11" s="201"/>
      <c r="KS11" s="1"/>
      <c r="KT11" s="83"/>
      <c r="KU11" s="753">
        <f t="shared" ref="KU11:KU27" si="10">KE11+KI11+KM11+KQ11</f>
        <v>0</v>
      </c>
      <c r="KV11" s="82"/>
    </row>
    <row r="12" spans="1:308" s="3" customFormat="1" ht="14" customHeight="1">
      <c r="A12" s="823">
        <v>2500</v>
      </c>
      <c r="B12" s="823"/>
      <c r="C12" s="823"/>
      <c r="D12" s="823"/>
      <c r="E12" s="726">
        <v>4.4499999999999998E-2</v>
      </c>
      <c r="F12" s="759">
        <f t="shared" si="0"/>
        <v>55.625</v>
      </c>
      <c r="G12" s="738">
        <v>43845</v>
      </c>
      <c r="DF12" s="199"/>
      <c r="DG12" s="745"/>
      <c r="DH12" s="201"/>
      <c r="DI12" s="4"/>
      <c r="DJ12" s="199"/>
      <c r="DK12" s="745">
        <f>F12</f>
        <v>55.625</v>
      </c>
      <c r="DL12" s="201"/>
      <c r="DM12" s="1"/>
      <c r="DN12" s="199"/>
      <c r="DO12" s="745"/>
      <c r="DP12" s="201"/>
      <c r="DQ12" s="1"/>
      <c r="DR12" s="199"/>
      <c r="DS12" s="745"/>
      <c r="DT12" s="201"/>
      <c r="DU12" s="1"/>
      <c r="DV12" s="83"/>
      <c r="DW12" s="750">
        <f t="shared" si="1"/>
        <v>55.625</v>
      </c>
      <c r="DX12" s="82"/>
      <c r="DZ12" s="199"/>
      <c r="EA12" s="745"/>
      <c r="EB12" s="201"/>
      <c r="EC12" s="4"/>
      <c r="ED12" s="199"/>
      <c r="EE12" s="745"/>
      <c r="EF12" s="201"/>
      <c r="EG12" s="1"/>
      <c r="EH12" s="199"/>
      <c r="EI12" s="745"/>
      <c r="EJ12" s="201"/>
      <c r="EK12" s="1"/>
      <c r="EL12" s="199"/>
      <c r="EM12" s="745"/>
      <c r="EN12" s="201"/>
      <c r="EO12" s="1"/>
      <c r="EP12" s="83"/>
      <c r="EQ12" s="753">
        <f t="shared" si="2"/>
        <v>0</v>
      </c>
      <c r="ER12" s="82"/>
      <c r="ET12" s="199"/>
      <c r="EU12" s="745"/>
      <c r="EV12" s="201"/>
      <c r="EW12" s="4"/>
      <c r="EX12" s="199"/>
      <c r="EY12" s="745"/>
      <c r="EZ12" s="201"/>
      <c r="FA12" s="1"/>
      <c r="FB12" s="199"/>
      <c r="FC12" s="745"/>
      <c r="FD12" s="201"/>
      <c r="FE12" s="1"/>
      <c r="FF12" s="199"/>
      <c r="FG12" s="745"/>
      <c r="FH12" s="201"/>
      <c r="FI12" s="1"/>
      <c r="FJ12" s="83"/>
      <c r="FK12" s="753">
        <f t="shared" si="3"/>
        <v>0</v>
      </c>
      <c r="FL12" s="82"/>
      <c r="FN12" s="199"/>
      <c r="FO12" s="745"/>
      <c r="FP12" s="201"/>
      <c r="FQ12" s="4"/>
      <c r="FR12" s="199"/>
      <c r="FS12" s="745"/>
      <c r="FT12" s="201"/>
      <c r="FU12" s="1"/>
      <c r="FV12" s="199"/>
      <c r="FW12" s="745"/>
      <c r="FX12" s="201"/>
      <c r="FY12" s="1"/>
      <c r="FZ12" s="199"/>
      <c r="GA12" s="745"/>
      <c r="GB12" s="201"/>
      <c r="GC12" s="1"/>
      <c r="GD12" s="83"/>
      <c r="GE12" s="753">
        <f t="shared" si="4"/>
        <v>0</v>
      </c>
      <c r="GF12" s="82"/>
      <c r="GH12" s="199"/>
      <c r="GI12" s="745"/>
      <c r="GJ12" s="201"/>
      <c r="GK12" s="4"/>
      <c r="GL12" s="199"/>
      <c r="GM12" s="745"/>
      <c r="GN12" s="201"/>
      <c r="GO12" s="1"/>
      <c r="GP12" s="199"/>
      <c r="GQ12" s="745"/>
      <c r="GR12" s="201"/>
      <c r="GS12" s="1"/>
      <c r="GT12" s="199"/>
      <c r="GU12" s="745"/>
      <c r="GV12" s="201"/>
      <c r="GW12" s="1"/>
      <c r="GX12" s="83"/>
      <c r="GY12" s="753">
        <f t="shared" si="5"/>
        <v>0</v>
      </c>
      <c r="GZ12" s="82"/>
      <c r="HB12" s="199"/>
      <c r="HC12" s="745"/>
      <c r="HD12" s="201"/>
      <c r="HE12" s="4"/>
      <c r="HF12" s="199"/>
      <c r="HG12" s="745"/>
      <c r="HH12" s="201"/>
      <c r="HI12" s="1"/>
      <c r="HJ12" s="199"/>
      <c r="HK12" s="745"/>
      <c r="HL12" s="201"/>
      <c r="HM12" s="1"/>
      <c r="HN12" s="199"/>
      <c r="HO12" s="745"/>
      <c r="HP12" s="201"/>
      <c r="HQ12" s="1"/>
      <c r="HR12" s="83"/>
      <c r="HS12" s="753">
        <f t="shared" si="6"/>
        <v>0</v>
      </c>
      <c r="HT12" s="82"/>
      <c r="HV12" s="199"/>
      <c r="HW12" s="745"/>
      <c r="HX12" s="201"/>
      <c r="HY12" s="4"/>
      <c r="HZ12" s="199"/>
      <c r="IA12" s="745"/>
      <c r="IB12" s="201"/>
      <c r="IC12" s="1"/>
      <c r="ID12" s="199"/>
      <c r="IE12" s="745"/>
      <c r="IF12" s="201"/>
      <c r="IG12" s="1"/>
      <c r="IH12" s="199"/>
      <c r="II12" s="745"/>
      <c r="IJ12" s="201"/>
      <c r="IK12" s="1"/>
      <c r="IL12" s="83"/>
      <c r="IM12" s="753">
        <f t="shared" si="7"/>
        <v>0</v>
      </c>
      <c r="IN12" s="82"/>
      <c r="IP12" s="199"/>
      <c r="IQ12" s="745"/>
      <c r="IR12" s="201"/>
      <c r="IS12" s="4"/>
      <c r="IT12" s="199"/>
      <c r="IU12" s="745"/>
      <c r="IV12" s="201"/>
      <c r="IW12" s="1"/>
      <c r="IX12" s="199"/>
      <c r="IY12" s="745"/>
      <c r="IZ12" s="201"/>
      <c r="JA12" s="1"/>
      <c r="JB12" s="199"/>
      <c r="JC12" s="745"/>
      <c r="JD12" s="201"/>
      <c r="JE12" s="1"/>
      <c r="JF12" s="83"/>
      <c r="JG12" s="753">
        <f t="shared" si="8"/>
        <v>0</v>
      </c>
      <c r="JH12" s="82"/>
      <c r="JJ12" s="199"/>
      <c r="JK12" s="745"/>
      <c r="JL12" s="201"/>
      <c r="JM12" s="4"/>
      <c r="JN12" s="199"/>
      <c r="JO12" s="745"/>
      <c r="JP12" s="201"/>
      <c r="JQ12" s="1"/>
      <c r="JR12" s="199"/>
      <c r="JS12" s="745"/>
      <c r="JT12" s="201"/>
      <c r="JU12" s="1"/>
      <c r="JV12" s="199"/>
      <c r="JW12" s="745"/>
      <c r="JX12" s="201"/>
      <c r="JY12" s="1"/>
      <c r="JZ12" s="83"/>
      <c r="KA12" s="753">
        <f t="shared" si="9"/>
        <v>0</v>
      </c>
      <c r="KB12" s="82"/>
      <c r="KD12" s="199"/>
      <c r="KE12" s="745"/>
      <c r="KF12" s="201"/>
      <c r="KG12" s="4"/>
      <c r="KH12" s="199"/>
      <c r="KI12" s="745"/>
      <c r="KJ12" s="201"/>
      <c r="KK12" s="1"/>
      <c r="KL12" s="199"/>
      <c r="KM12" s="745"/>
      <c r="KN12" s="201"/>
      <c r="KO12" s="1"/>
      <c r="KP12" s="199"/>
      <c r="KQ12" s="745"/>
      <c r="KR12" s="201"/>
      <c r="KS12" s="1"/>
      <c r="KT12" s="83"/>
      <c r="KU12" s="753">
        <f t="shared" si="10"/>
        <v>0</v>
      </c>
      <c r="KV12" s="82"/>
    </row>
    <row r="13" spans="1:308" s="3" customFormat="1" ht="14" customHeight="1">
      <c r="A13" s="823">
        <v>1500</v>
      </c>
      <c r="B13" s="823"/>
      <c r="C13" s="823"/>
      <c r="D13" s="823"/>
      <c r="E13" s="726">
        <v>2.4500000000000001E-2</v>
      </c>
      <c r="F13" s="759">
        <f t="shared" si="0"/>
        <v>18.375</v>
      </c>
      <c r="G13" s="738">
        <v>43997</v>
      </c>
      <c r="DF13" s="199"/>
      <c r="DG13" s="745">
        <f>$F$13</f>
        <v>18.375</v>
      </c>
      <c r="DH13" s="201"/>
      <c r="DI13" s="4"/>
      <c r="DJ13" s="199"/>
      <c r="DK13" s="745"/>
      <c r="DL13" s="201"/>
      <c r="DM13" s="1"/>
      <c r="DN13" s="199"/>
      <c r="DO13" s="745">
        <f>$F$13</f>
        <v>18.375</v>
      </c>
      <c r="DP13" s="201"/>
      <c r="DQ13" s="1"/>
      <c r="DR13" s="199"/>
      <c r="DS13" s="745"/>
      <c r="DT13" s="201"/>
      <c r="DU13" s="1"/>
      <c r="DV13" s="83"/>
      <c r="DW13" s="750">
        <f t="shared" si="1"/>
        <v>36.75</v>
      </c>
      <c r="DX13" s="82"/>
      <c r="DZ13" s="199"/>
      <c r="EA13" s="745"/>
      <c r="EB13" s="201"/>
      <c r="EC13" s="4"/>
      <c r="ED13" s="199"/>
      <c r="EE13" s="745"/>
      <c r="EF13" s="201"/>
      <c r="EG13" s="1"/>
      <c r="EH13" s="199"/>
      <c r="EI13" s="745"/>
      <c r="EJ13" s="201"/>
      <c r="EK13" s="1"/>
      <c r="EL13" s="199"/>
      <c r="EM13" s="745"/>
      <c r="EN13" s="201"/>
      <c r="EO13" s="1"/>
      <c r="EP13" s="83"/>
      <c r="EQ13" s="753">
        <f t="shared" si="2"/>
        <v>0</v>
      </c>
      <c r="ER13" s="82"/>
      <c r="ET13" s="199"/>
      <c r="EU13" s="745"/>
      <c r="EV13" s="201"/>
      <c r="EW13" s="4"/>
      <c r="EX13" s="199"/>
      <c r="EY13" s="745"/>
      <c r="EZ13" s="201"/>
      <c r="FA13" s="1"/>
      <c r="FB13" s="199"/>
      <c r="FC13" s="745"/>
      <c r="FD13" s="201"/>
      <c r="FE13" s="1"/>
      <c r="FF13" s="199"/>
      <c r="FG13" s="745"/>
      <c r="FH13" s="201"/>
      <c r="FI13" s="1"/>
      <c r="FJ13" s="83"/>
      <c r="FK13" s="753">
        <f t="shared" si="3"/>
        <v>0</v>
      </c>
      <c r="FL13" s="82"/>
      <c r="FN13" s="199"/>
      <c r="FO13" s="745"/>
      <c r="FP13" s="201"/>
      <c r="FQ13" s="4"/>
      <c r="FR13" s="199"/>
      <c r="FS13" s="745"/>
      <c r="FT13" s="201"/>
      <c r="FU13" s="1"/>
      <c r="FV13" s="199"/>
      <c r="FW13" s="745"/>
      <c r="FX13" s="201"/>
      <c r="FY13" s="1"/>
      <c r="FZ13" s="199"/>
      <c r="GA13" s="745"/>
      <c r="GB13" s="201"/>
      <c r="GC13" s="1"/>
      <c r="GD13" s="83"/>
      <c r="GE13" s="753">
        <f t="shared" si="4"/>
        <v>0</v>
      </c>
      <c r="GF13" s="82"/>
      <c r="GH13" s="199"/>
      <c r="GI13" s="745"/>
      <c r="GJ13" s="201"/>
      <c r="GK13" s="4"/>
      <c r="GL13" s="199"/>
      <c r="GM13" s="745"/>
      <c r="GN13" s="201"/>
      <c r="GO13" s="1"/>
      <c r="GP13" s="199"/>
      <c r="GQ13" s="745"/>
      <c r="GR13" s="201"/>
      <c r="GS13" s="1"/>
      <c r="GT13" s="199"/>
      <c r="GU13" s="745"/>
      <c r="GV13" s="201"/>
      <c r="GW13" s="1"/>
      <c r="GX13" s="83"/>
      <c r="GY13" s="753">
        <f t="shared" si="5"/>
        <v>0</v>
      </c>
      <c r="GZ13" s="82"/>
      <c r="HB13" s="199"/>
      <c r="HC13" s="745"/>
      <c r="HD13" s="201"/>
      <c r="HE13" s="4"/>
      <c r="HF13" s="199"/>
      <c r="HG13" s="745"/>
      <c r="HH13" s="201"/>
      <c r="HI13" s="1"/>
      <c r="HJ13" s="199"/>
      <c r="HK13" s="745"/>
      <c r="HL13" s="201"/>
      <c r="HM13" s="1"/>
      <c r="HN13" s="199"/>
      <c r="HO13" s="745"/>
      <c r="HP13" s="201"/>
      <c r="HQ13" s="1"/>
      <c r="HR13" s="83"/>
      <c r="HS13" s="753">
        <f t="shared" si="6"/>
        <v>0</v>
      </c>
      <c r="HT13" s="82"/>
      <c r="HV13" s="199"/>
      <c r="HW13" s="745"/>
      <c r="HX13" s="201"/>
      <c r="HY13" s="4"/>
      <c r="HZ13" s="199"/>
      <c r="IA13" s="745"/>
      <c r="IB13" s="201"/>
      <c r="IC13" s="1"/>
      <c r="ID13" s="199"/>
      <c r="IE13" s="745"/>
      <c r="IF13" s="201"/>
      <c r="IG13" s="1"/>
      <c r="IH13" s="199"/>
      <c r="II13" s="745"/>
      <c r="IJ13" s="201"/>
      <c r="IK13" s="1"/>
      <c r="IL13" s="83"/>
      <c r="IM13" s="753">
        <f t="shared" si="7"/>
        <v>0</v>
      </c>
      <c r="IN13" s="82"/>
      <c r="IP13" s="199"/>
      <c r="IQ13" s="745"/>
      <c r="IR13" s="201"/>
      <c r="IS13" s="4"/>
      <c r="IT13" s="199"/>
      <c r="IU13" s="745"/>
      <c r="IV13" s="201"/>
      <c r="IW13" s="1"/>
      <c r="IX13" s="199"/>
      <c r="IY13" s="745"/>
      <c r="IZ13" s="201"/>
      <c r="JA13" s="1"/>
      <c r="JB13" s="199"/>
      <c r="JC13" s="745"/>
      <c r="JD13" s="201"/>
      <c r="JE13" s="1"/>
      <c r="JF13" s="83"/>
      <c r="JG13" s="753">
        <f t="shared" si="8"/>
        <v>0</v>
      </c>
      <c r="JH13" s="82"/>
      <c r="JJ13" s="199"/>
      <c r="JK13" s="745"/>
      <c r="JL13" s="201"/>
      <c r="JM13" s="4"/>
      <c r="JN13" s="199"/>
      <c r="JO13" s="745"/>
      <c r="JP13" s="201"/>
      <c r="JQ13" s="1"/>
      <c r="JR13" s="199"/>
      <c r="JS13" s="745"/>
      <c r="JT13" s="201"/>
      <c r="JU13" s="1"/>
      <c r="JV13" s="199"/>
      <c r="JW13" s="745"/>
      <c r="JX13" s="201"/>
      <c r="JY13" s="1"/>
      <c r="JZ13" s="83"/>
      <c r="KA13" s="753">
        <f t="shared" si="9"/>
        <v>0</v>
      </c>
      <c r="KB13" s="82"/>
      <c r="KD13" s="199"/>
      <c r="KE13" s="745"/>
      <c r="KF13" s="201"/>
      <c r="KG13" s="4"/>
      <c r="KH13" s="199"/>
      <c r="KI13" s="745"/>
      <c r="KJ13" s="201"/>
      <c r="KK13" s="1"/>
      <c r="KL13" s="199"/>
      <c r="KM13" s="745"/>
      <c r="KN13" s="201"/>
      <c r="KO13" s="1"/>
      <c r="KP13" s="199"/>
      <c r="KQ13" s="745"/>
      <c r="KR13" s="201"/>
      <c r="KS13" s="1"/>
      <c r="KT13" s="83"/>
      <c r="KU13" s="753">
        <f t="shared" si="10"/>
        <v>0</v>
      </c>
      <c r="KV13" s="82"/>
    </row>
    <row r="14" spans="1:308" s="3" customFormat="1" ht="14" customHeight="1">
      <c r="A14" s="823">
        <v>2500</v>
      </c>
      <c r="B14" s="823"/>
      <c r="C14" s="823"/>
      <c r="D14" s="823"/>
      <c r="E14" s="739">
        <v>2.1999999999999999E-2</v>
      </c>
      <c r="F14" s="759">
        <f t="shared" si="0"/>
        <v>27.5</v>
      </c>
      <c r="G14" s="740">
        <v>44255</v>
      </c>
      <c r="DF14" s="199"/>
      <c r="DG14" s="745">
        <f>$F$14</f>
        <v>27.5</v>
      </c>
      <c r="DH14" s="201"/>
      <c r="DI14" s="4"/>
      <c r="DJ14" s="199"/>
      <c r="DK14" s="745"/>
      <c r="DL14" s="201"/>
      <c r="DM14" s="1"/>
      <c r="DN14" s="199"/>
      <c r="DO14" s="745">
        <f>$F$14</f>
        <v>27.5</v>
      </c>
      <c r="DP14" s="201"/>
      <c r="DQ14" s="1"/>
      <c r="DR14" s="199"/>
      <c r="DS14" s="745"/>
      <c r="DT14" s="201"/>
      <c r="DU14" s="1"/>
      <c r="DV14" s="83"/>
      <c r="DW14" s="750">
        <f t="shared" si="1"/>
        <v>55</v>
      </c>
      <c r="DX14" s="82"/>
      <c r="DY14" s="741"/>
      <c r="DZ14" s="199"/>
      <c r="EA14" s="745">
        <f>$F$14</f>
        <v>27.5</v>
      </c>
      <c r="EB14" s="201"/>
      <c r="EC14" s="4"/>
      <c r="ED14" s="199"/>
      <c r="EE14" s="745"/>
      <c r="EF14" s="201"/>
      <c r="EG14" s="1"/>
      <c r="EH14" s="199"/>
      <c r="EI14" s="745">
        <f>$F$14</f>
        <v>27.5</v>
      </c>
      <c r="EJ14" s="201"/>
      <c r="EK14" s="1"/>
      <c r="EL14" s="199"/>
      <c r="EM14" s="745"/>
      <c r="EN14" s="201"/>
      <c r="EO14" s="1"/>
      <c r="EP14" s="83"/>
      <c r="EQ14" s="750">
        <f t="shared" si="2"/>
        <v>55</v>
      </c>
      <c r="ER14" s="82"/>
      <c r="ES14" s="741"/>
      <c r="ET14" s="199"/>
      <c r="EU14" s="745"/>
      <c r="EV14" s="201"/>
      <c r="EW14" s="4"/>
      <c r="EX14" s="199"/>
      <c r="EY14" s="745"/>
      <c r="EZ14" s="201"/>
      <c r="FA14" s="1"/>
      <c r="FB14" s="199"/>
      <c r="FC14" s="745"/>
      <c r="FD14" s="201"/>
      <c r="FE14" s="1"/>
      <c r="FF14" s="199"/>
      <c r="FG14" s="745"/>
      <c r="FH14" s="201"/>
      <c r="FI14" s="1"/>
      <c r="FJ14" s="83"/>
      <c r="FK14" s="753">
        <f t="shared" si="3"/>
        <v>0</v>
      </c>
      <c r="FL14" s="82"/>
      <c r="FM14" s="741"/>
      <c r="FN14" s="199"/>
      <c r="FO14" s="745"/>
      <c r="FP14" s="201"/>
      <c r="FQ14" s="4"/>
      <c r="FR14" s="199"/>
      <c r="FS14" s="745"/>
      <c r="FT14" s="201"/>
      <c r="FU14" s="1"/>
      <c r="FV14" s="199"/>
      <c r="FW14" s="745"/>
      <c r="FX14" s="201"/>
      <c r="FY14" s="1"/>
      <c r="FZ14" s="199"/>
      <c r="GA14" s="745"/>
      <c r="GB14" s="201"/>
      <c r="GC14" s="1"/>
      <c r="GD14" s="83"/>
      <c r="GE14" s="753">
        <f t="shared" si="4"/>
        <v>0</v>
      </c>
      <c r="GF14" s="82"/>
      <c r="GG14" s="741"/>
      <c r="GH14" s="199"/>
      <c r="GI14" s="745"/>
      <c r="GJ14" s="201"/>
      <c r="GK14" s="4"/>
      <c r="GL14" s="199"/>
      <c r="GM14" s="745"/>
      <c r="GN14" s="201"/>
      <c r="GO14" s="1"/>
      <c r="GP14" s="199"/>
      <c r="GQ14" s="745"/>
      <c r="GR14" s="201"/>
      <c r="GS14" s="1"/>
      <c r="GT14" s="199"/>
      <c r="GU14" s="745"/>
      <c r="GV14" s="201"/>
      <c r="GW14" s="1"/>
      <c r="GX14" s="83"/>
      <c r="GY14" s="753">
        <f t="shared" si="5"/>
        <v>0</v>
      </c>
      <c r="GZ14" s="82"/>
      <c r="HA14" s="741"/>
      <c r="HB14" s="199"/>
      <c r="HC14" s="745"/>
      <c r="HD14" s="201"/>
      <c r="HE14" s="4"/>
      <c r="HF14" s="199"/>
      <c r="HG14" s="745"/>
      <c r="HH14" s="201"/>
      <c r="HI14" s="1"/>
      <c r="HJ14" s="199"/>
      <c r="HK14" s="745"/>
      <c r="HL14" s="201"/>
      <c r="HM14" s="1"/>
      <c r="HN14" s="199"/>
      <c r="HO14" s="745"/>
      <c r="HP14" s="201"/>
      <c r="HQ14" s="1"/>
      <c r="HR14" s="83"/>
      <c r="HS14" s="753">
        <f t="shared" si="6"/>
        <v>0</v>
      </c>
      <c r="HT14" s="82"/>
      <c r="HU14" s="741"/>
      <c r="HV14" s="199"/>
      <c r="HW14" s="745"/>
      <c r="HX14" s="201"/>
      <c r="HY14" s="4"/>
      <c r="HZ14" s="199"/>
      <c r="IA14" s="745"/>
      <c r="IB14" s="201"/>
      <c r="IC14" s="1"/>
      <c r="ID14" s="199"/>
      <c r="IE14" s="745"/>
      <c r="IF14" s="201"/>
      <c r="IG14" s="1"/>
      <c r="IH14" s="199"/>
      <c r="II14" s="745"/>
      <c r="IJ14" s="201"/>
      <c r="IK14" s="1"/>
      <c r="IL14" s="83"/>
      <c r="IM14" s="753">
        <f t="shared" si="7"/>
        <v>0</v>
      </c>
      <c r="IN14" s="82"/>
      <c r="IO14" s="741"/>
      <c r="IP14" s="199"/>
      <c r="IQ14" s="745"/>
      <c r="IR14" s="201"/>
      <c r="IS14" s="4"/>
      <c r="IT14" s="199"/>
      <c r="IU14" s="745"/>
      <c r="IV14" s="201"/>
      <c r="IW14" s="1"/>
      <c r="IX14" s="199"/>
      <c r="IY14" s="745"/>
      <c r="IZ14" s="201"/>
      <c r="JA14" s="1"/>
      <c r="JB14" s="199"/>
      <c r="JC14" s="745"/>
      <c r="JD14" s="201"/>
      <c r="JE14" s="1"/>
      <c r="JF14" s="83"/>
      <c r="JG14" s="753">
        <f t="shared" si="8"/>
        <v>0</v>
      </c>
      <c r="JH14" s="82"/>
      <c r="JI14" s="741"/>
      <c r="JJ14" s="199"/>
      <c r="JK14" s="745"/>
      <c r="JL14" s="201"/>
      <c r="JM14" s="4"/>
      <c r="JN14" s="199"/>
      <c r="JO14" s="745"/>
      <c r="JP14" s="201"/>
      <c r="JQ14" s="1"/>
      <c r="JR14" s="199"/>
      <c r="JS14" s="745"/>
      <c r="JT14" s="201"/>
      <c r="JU14" s="1"/>
      <c r="JV14" s="199"/>
      <c r="JW14" s="745"/>
      <c r="JX14" s="201"/>
      <c r="JY14" s="1"/>
      <c r="JZ14" s="83"/>
      <c r="KA14" s="753">
        <f t="shared" si="9"/>
        <v>0</v>
      </c>
      <c r="KB14" s="82"/>
      <c r="KC14" s="741"/>
      <c r="KD14" s="199"/>
      <c r="KE14" s="745"/>
      <c r="KF14" s="201"/>
      <c r="KG14" s="4"/>
      <c r="KH14" s="199"/>
      <c r="KI14" s="745"/>
      <c r="KJ14" s="201"/>
      <c r="KK14" s="1"/>
      <c r="KL14" s="199"/>
      <c r="KM14" s="745"/>
      <c r="KN14" s="201"/>
      <c r="KO14" s="1"/>
      <c r="KP14" s="199"/>
      <c r="KQ14" s="745"/>
      <c r="KR14" s="201"/>
      <c r="KS14" s="1"/>
      <c r="KT14" s="83"/>
      <c r="KU14" s="753">
        <f t="shared" si="10"/>
        <v>0</v>
      </c>
      <c r="KV14" s="82"/>
    </row>
    <row r="15" spans="1:308" s="3" customFormat="1" ht="14" customHeight="1">
      <c r="A15" s="823">
        <v>500</v>
      </c>
      <c r="B15" s="823"/>
      <c r="C15" s="823"/>
      <c r="D15" s="823"/>
      <c r="E15" s="739">
        <v>2.9000000000000001E-2</v>
      </c>
      <c r="F15" s="759">
        <f t="shared" si="0"/>
        <v>7.25</v>
      </c>
      <c r="G15" s="740">
        <v>44290</v>
      </c>
      <c r="DF15" s="199"/>
      <c r="DG15" s="744">
        <f>$F$15</f>
        <v>7.25</v>
      </c>
      <c r="DH15" s="201"/>
      <c r="DI15" s="4"/>
      <c r="DJ15" s="199"/>
      <c r="DK15" s="744"/>
      <c r="DL15" s="201"/>
      <c r="DM15" s="1"/>
      <c r="DN15" s="199"/>
      <c r="DO15" s="744">
        <f>$F$15</f>
        <v>7.25</v>
      </c>
      <c r="DP15" s="201"/>
      <c r="DQ15" s="1"/>
      <c r="DR15" s="199"/>
      <c r="DS15" s="744"/>
      <c r="DT15" s="201"/>
      <c r="DU15" s="1"/>
      <c r="DV15" s="83"/>
      <c r="DW15" s="749">
        <f t="shared" si="1"/>
        <v>14.5</v>
      </c>
      <c r="DX15" s="82"/>
      <c r="DY15" s="741"/>
      <c r="DZ15" s="199"/>
      <c r="EA15" s="744">
        <f>$F$15</f>
        <v>7.25</v>
      </c>
      <c r="EB15" s="201"/>
      <c r="EC15" s="4"/>
      <c r="ED15" s="199"/>
      <c r="EE15" s="744"/>
      <c r="EF15" s="201"/>
      <c r="EG15" s="1"/>
      <c r="EH15" s="199"/>
      <c r="EI15" s="744">
        <f>$F$15</f>
        <v>7.25</v>
      </c>
      <c r="EJ15" s="201"/>
      <c r="EK15" s="1"/>
      <c r="EL15" s="199"/>
      <c r="EM15" s="744"/>
      <c r="EN15" s="201"/>
      <c r="EO15" s="1"/>
      <c r="EP15" s="83"/>
      <c r="EQ15" s="749">
        <f t="shared" si="2"/>
        <v>14.5</v>
      </c>
      <c r="ER15" s="82"/>
      <c r="ES15" s="741"/>
      <c r="ET15" s="199"/>
      <c r="EU15" s="744"/>
      <c r="EV15" s="201"/>
      <c r="EW15" s="4"/>
      <c r="EX15" s="199"/>
      <c r="EY15" s="744"/>
      <c r="EZ15" s="201"/>
      <c r="FA15" s="1"/>
      <c r="FB15" s="199"/>
      <c r="FC15" s="744"/>
      <c r="FD15" s="201"/>
      <c r="FE15" s="1"/>
      <c r="FF15" s="199"/>
      <c r="FG15" s="744"/>
      <c r="FH15" s="201"/>
      <c r="FI15" s="1"/>
      <c r="FJ15" s="83"/>
      <c r="FK15" s="753">
        <f t="shared" si="3"/>
        <v>0</v>
      </c>
      <c r="FL15" s="82"/>
      <c r="FM15" s="741"/>
      <c r="FN15" s="199"/>
      <c r="FO15" s="744"/>
      <c r="FP15" s="201"/>
      <c r="FQ15" s="4"/>
      <c r="FR15" s="199"/>
      <c r="FS15" s="744"/>
      <c r="FT15" s="201"/>
      <c r="FU15" s="1"/>
      <c r="FV15" s="199"/>
      <c r="FW15" s="744"/>
      <c r="FX15" s="201"/>
      <c r="FY15" s="1"/>
      <c r="FZ15" s="199"/>
      <c r="GA15" s="744"/>
      <c r="GB15" s="201"/>
      <c r="GC15" s="1"/>
      <c r="GD15" s="83"/>
      <c r="GE15" s="753">
        <f t="shared" si="4"/>
        <v>0</v>
      </c>
      <c r="GF15" s="82"/>
      <c r="GG15" s="741"/>
      <c r="GH15" s="199"/>
      <c r="GI15" s="744"/>
      <c r="GJ15" s="201"/>
      <c r="GK15" s="4"/>
      <c r="GL15" s="199"/>
      <c r="GM15" s="744"/>
      <c r="GN15" s="201"/>
      <c r="GO15" s="1"/>
      <c r="GP15" s="199"/>
      <c r="GQ15" s="744"/>
      <c r="GR15" s="201"/>
      <c r="GS15" s="1"/>
      <c r="GT15" s="199"/>
      <c r="GU15" s="744"/>
      <c r="GV15" s="201"/>
      <c r="GW15" s="1"/>
      <c r="GX15" s="83"/>
      <c r="GY15" s="753">
        <f t="shared" si="5"/>
        <v>0</v>
      </c>
      <c r="GZ15" s="82"/>
      <c r="HA15" s="741"/>
      <c r="HB15" s="199"/>
      <c r="HC15" s="744"/>
      <c r="HD15" s="201"/>
      <c r="HE15" s="4"/>
      <c r="HF15" s="199"/>
      <c r="HG15" s="744"/>
      <c r="HH15" s="201"/>
      <c r="HI15" s="1"/>
      <c r="HJ15" s="199"/>
      <c r="HK15" s="744"/>
      <c r="HL15" s="201"/>
      <c r="HM15" s="1"/>
      <c r="HN15" s="199"/>
      <c r="HO15" s="744"/>
      <c r="HP15" s="201"/>
      <c r="HQ15" s="1"/>
      <c r="HR15" s="83"/>
      <c r="HS15" s="753">
        <f t="shared" si="6"/>
        <v>0</v>
      </c>
      <c r="HT15" s="82"/>
      <c r="HU15" s="741"/>
      <c r="HV15" s="199"/>
      <c r="HW15" s="744"/>
      <c r="HX15" s="201"/>
      <c r="HY15" s="4"/>
      <c r="HZ15" s="199"/>
      <c r="IA15" s="744"/>
      <c r="IB15" s="201"/>
      <c r="IC15" s="1"/>
      <c r="ID15" s="199"/>
      <c r="IE15" s="744"/>
      <c r="IF15" s="201"/>
      <c r="IG15" s="1"/>
      <c r="IH15" s="199"/>
      <c r="II15" s="744"/>
      <c r="IJ15" s="201"/>
      <c r="IK15" s="1"/>
      <c r="IL15" s="83"/>
      <c r="IM15" s="753">
        <f t="shared" si="7"/>
        <v>0</v>
      </c>
      <c r="IN15" s="82"/>
      <c r="IO15" s="741"/>
      <c r="IP15" s="199"/>
      <c r="IQ15" s="744"/>
      <c r="IR15" s="201"/>
      <c r="IS15" s="4"/>
      <c r="IT15" s="199"/>
      <c r="IU15" s="744"/>
      <c r="IV15" s="201"/>
      <c r="IW15" s="1"/>
      <c r="IX15" s="199"/>
      <c r="IY15" s="744"/>
      <c r="IZ15" s="201"/>
      <c r="JA15" s="1"/>
      <c r="JB15" s="199"/>
      <c r="JC15" s="744"/>
      <c r="JD15" s="201"/>
      <c r="JE15" s="1"/>
      <c r="JF15" s="83"/>
      <c r="JG15" s="753">
        <f t="shared" si="8"/>
        <v>0</v>
      </c>
      <c r="JH15" s="82"/>
      <c r="JI15" s="741"/>
      <c r="JJ15" s="199"/>
      <c r="JK15" s="744"/>
      <c r="JL15" s="201"/>
      <c r="JM15" s="4"/>
      <c r="JN15" s="199"/>
      <c r="JO15" s="744"/>
      <c r="JP15" s="201"/>
      <c r="JQ15" s="1"/>
      <c r="JR15" s="199"/>
      <c r="JS15" s="744"/>
      <c r="JT15" s="201"/>
      <c r="JU15" s="1"/>
      <c r="JV15" s="199"/>
      <c r="JW15" s="744"/>
      <c r="JX15" s="201"/>
      <c r="JY15" s="1"/>
      <c r="JZ15" s="83"/>
      <c r="KA15" s="753">
        <f t="shared" si="9"/>
        <v>0</v>
      </c>
      <c r="KB15" s="82"/>
      <c r="KC15" s="741"/>
      <c r="KD15" s="199"/>
      <c r="KE15" s="744"/>
      <c r="KF15" s="201"/>
      <c r="KG15" s="4"/>
      <c r="KH15" s="199"/>
      <c r="KI15" s="744"/>
      <c r="KJ15" s="201"/>
      <c r="KK15" s="1"/>
      <c r="KL15" s="199"/>
      <c r="KM15" s="744"/>
      <c r="KN15" s="201"/>
      <c r="KO15" s="1"/>
      <c r="KP15" s="199"/>
      <c r="KQ15" s="744"/>
      <c r="KR15" s="201"/>
      <c r="KS15" s="1"/>
      <c r="KT15" s="83"/>
      <c r="KU15" s="753">
        <f t="shared" si="10"/>
        <v>0</v>
      </c>
      <c r="KV15" s="82"/>
    </row>
    <row r="16" spans="1:308" s="3" customFormat="1" ht="14" customHeight="1">
      <c r="A16" s="823">
        <v>2000</v>
      </c>
      <c r="B16" s="823"/>
      <c r="C16" s="823"/>
      <c r="D16" s="823"/>
      <c r="E16" s="739">
        <v>1.8499999999999999E-2</v>
      </c>
      <c r="F16" s="759">
        <f t="shared" si="0"/>
        <v>18.5</v>
      </c>
      <c r="G16" s="740">
        <v>44459</v>
      </c>
      <c r="DF16" s="199"/>
      <c r="DG16" s="744">
        <f>$F$16</f>
        <v>18.5</v>
      </c>
      <c r="DH16" s="201"/>
      <c r="DI16" s="4"/>
      <c r="DJ16" s="199"/>
      <c r="DK16" s="744"/>
      <c r="DL16" s="201"/>
      <c r="DM16" s="1"/>
      <c r="DN16" s="199"/>
      <c r="DO16" s="744">
        <f>$F$16</f>
        <v>18.5</v>
      </c>
      <c r="DP16" s="201"/>
      <c r="DQ16" s="1"/>
      <c r="DR16" s="199"/>
      <c r="DS16" s="744"/>
      <c r="DT16" s="201"/>
      <c r="DU16" s="1"/>
      <c r="DV16" s="83"/>
      <c r="DW16" s="749">
        <f t="shared" si="1"/>
        <v>37</v>
      </c>
      <c r="DX16" s="82"/>
      <c r="DY16" s="741"/>
      <c r="DZ16" s="199"/>
      <c r="EA16" s="744">
        <f>$F$16</f>
        <v>18.5</v>
      </c>
      <c r="EB16" s="201"/>
      <c r="EC16" s="4"/>
      <c r="ED16" s="199"/>
      <c r="EE16" s="744"/>
      <c r="EF16" s="201"/>
      <c r="EG16" s="1"/>
      <c r="EH16" s="199"/>
      <c r="EI16" s="744">
        <f>$F$16</f>
        <v>18.5</v>
      </c>
      <c r="EJ16" s="201"/>
      <c r="EK16" s="1"/>
      <c r="EL16" s="199"/>
      <c r="EM16" s="744"/>
      <c r="EN16" s="201"/>
      <c r="EO16" s="1"/>
      <c r="EP16" s="83"/>
      <c r="EQ16" s="749">
        <f t="shared" si="2"/>
        <v>37</v>
      </c>
      <c r="ER16" s="82"/>
      <c r="ES16" s="741"/>
      <c r="ET16" s="199"/>
      <c r="EU16" s="744">
        <f>$F$16</f>
        <v>18.5</v>
      </c>
      <c r="EV16" s="201"/>
      <c r="EW16" s="4"/>
      <c r="EX16" s="199"/>
      <c r="EY16" s="744"/>
      <c r="EZ16" s="201"/>
      <c r="FA16" s="1"/>
      <c r="FB16" s="199"/>
      <c r="FC16" s="744"/>
      <c r="FD16" s="201"/>
      <c r="FE16" s="1"/>
      <c r="FF16" s="199"/>
      <c r="FG16" s="744"/>
      <c r="FH16" s="201"/>
      <c r="FI16" s="1"/>
      <c r="FJ16" s="83"/>
      <c r="FK16" s="749">
        <f t="shared" si="3"/>
        <v>18.5</v>
      </c>
      <c r="FL16" s="82"/>
      <c r="FM16" s="741"/>
      <c r="FN16" s="199"/>
      <c r="FO16" s="744"/>
      <c r="FP16" s="201"/>
      <c r="FQ16" s="4"/>
      <c r="FR16" s="199"/>
      <c r="FS16" s="744"/>
      <c r="FT16" s="201"/>
      <c r="FU16" s="1"/>
      <c r="FV16" s="199"/>
      <c r="FW16" s="744"/>
      <c r="FX16" s="201"/>
      <c r="FY16" s="1"/>
      <c r="FZ16" s="199"/>
      <c r="GA16" s="744"/>
      <c r="GB16" s="201"/>
      <c r="GC16" s="1"/>
      <c r="GD16" s="83"/>
      <c r="GE16" s="753">
        <f t="shared" si="4"/>
        <v>0</v>
      </c>
      <c r="GF16" s="82"/>
      <c r="GG16" s="741"/>
      <c r="GH16" s="199"/>
      <c r="GI16" s="744"/>
      <c r="GJ16" s="201"/>
      <c r="GK16" s="4"/>
      <c r="GL16" s="199"/>
      <c r="GM16" s="744"/>
      <c r="GN16" s="201"/>
      <c r="GO16" s="1"/>
      <c r="GP16" s="199"/>
      <c r="GQ16" s="744"/>
      <c r="GR16" s="201"/>
      <c r="GS16" s="1"/>
      <c r="GT16" s="199"/>
      <c r="GU16" s="744"/>
      <c r="GV16" s="201"/>
      <c r="GW16" s="1"/>
      <c r="GX16" s="83"/>
      <c r="GY16" s="753">
        <f t="shared" si="5"/>
        <v>0</v>
      </c>
      <c r="GZ16" s="82"/>
      <c r="HA16" s="741"/>
      <c r="HB16" s="199"/>
      <c r="HC16" s="744"/>
      <c r="HD16" s="201"/>
      <c r="HE16" s="4"/>
      <c r="HF16" s="199"/>
      <c r="HG16" s="744"/>
      <c r="HH16" s="201"/>
      <c r="HI16" s="1"/>
      <c r="HJ16" s="199"/>
      <c r="HK16" s="744"/>
      <c r="HL16" s="201"/>
      <c r="HM16" s="1"/>
      <c r="HN16" s="199"/>
      <c r="HO16" s="744"/>
      <c r="HP16" s="201"/>
      <c r="HQ16" s="1"/>
      <c r="HR16" s="83"/>
      <c r="HS16" s="753">
        <f t="shared" si="6"/>
        <v>0</v>
      </c>
      <c r="HT16" s="82"/>
      <c r="HU16" s="741"/>
      <c r="HV16" s="199"/>
      <c r="HW16" s="744"/>
      <c r="HX16" s="201"/>
      <c r="HY16" s="4"/>
      <c r="HZ16" s="199"/>
      <c r="IA16" s="744"/>
      <c r="IB16" s="201"/>
      <c r="IC16" s="1"/>
      <c r="ID16" s="199"/>
      <c r="IE16" s="744"/>
      <c r="IF16" s="201"/>
      <c r="IG16" s="1"/>
      <c r="IH16" s="199"/>
      <c r="II16" s="744"/>
      <c r="IJ16" s="201"/>
      <c r="IK16" s="1"/>
      <c r="IL16" s="83"/>
      <c r="IM16" s="753">
        <f t="shared" si="7"/>
        <v>0</v>
      </c>
      <c r="IN16" s="82"/>
      <c r="IO16" s="741"/>
      <c r="IP16" s="199"/>
      <c r="IQ16" s="744"/>
      <c r="IR16" s="201"/>
      <c r="IS16" s="4"/>
      <c r="IT16" s="199"/>
      <c r="IU16" s="744"/>
      <c r="IV16" s="201"/>
      <c r="IW16" s="1"/>
      <c r="IX16" s="199"/>
      <c r="IY16" s="744"/>
      <c r="IZ16" s="201"/>
      <c r="JA16" s="1"/>
      <c r="JB16" s="199"/>
      <c r="JC16" s="744"/>
      <c r="JD16" s="201"/>
      <c r="JE16" s="1"/>
      <c r="JF16" s="83"/>
      <c r="JG16" s="753">
        <f t="shared" si="8"/>
        <v>0</v>
      </c>
      <c r="JH16" s="82"/>
      <c r="JI16" s="741"/>
      <c r="JJ16" s="199"/>
      <c r="JK16" s="744"/>
      <c r="JL16" s="201"/>
      <c r="JM16" s="4"/>
      <c r="JN16" s="199"/>
      <c r="JO16" s="744"/>
      <c r="JP16" s="201"/>
      <c r="JQ16" s="1"/>
      <c r="JR16" s="199"/>
      <c r="JS16" s="744"/>
      <c r="JT16" s="201"/>
      <c r="JU16" s="1"/>
      <c r="JV16" s="199"/>
      <c r="JW16" s="744"/>
      <c r="JX16" s="201"/>
      <c r="JY16" s="1"/>
      <c r="JZ16" s="83"/>
      <c r="KA16" s="753">
        <f t="shared" si="9"/>
        <v>0</v>
      </c>
      <c r="KB16" s="82"/>
      <c r="KC16" s="741"/>
      <c r="KD16" s="199"/>
      <c r="KE16" s="744"/>
      <c r="KF16" s="201"/>
      <c r="KG16" s="4"/>
      <c r="KH16" s="199"/>
      <c r="KI16" s="744"/>
      <c r="KJ16" s="201"/>
      <c r="KK16" s="1"/>
      <c r="KL16" s="199"/>
      <c r="KM16" s="744"/>
      <c r="KN16" s="201"/>
      <c r="KO16" s="1"/>
      <c r="KP16" s="199"/>
      <c r="KQ16" s="744"/>
      <c r="KR16" s="201"/>
      <c r="KS16" s="1"/>
      <c r="KT16" s="83"/>
      <c r="KU16" s="753">
        <f t="shared" si="10"/>
        <v>0</v>
      </c>
      <c r="KV16" s="82"/>
    </row>
    <row r="17" spans="1:308" s="3" customFormat="1" ht="14" customHeight="1">
      <c r="A17" s="823">
        <v>500</v>
      </c>
      <c r="B17" s="823"/>
      <c r="C17" s="823"/>
      <c r="D17" s="823"/>
      <c r="E17" s="726">
        <v>0.03</v>
      </c>
      <c r="F17" s="759">
        <f t="shared" si="0"/>
        <v>7.5</v>
      </c>
      <c r="G17" s="738">
        <v>44727</v>
      </c>
      <c r="DF17" s="199"/>
      <c r="DG17" s="745"/>
      <c r="DH17" s="201"/>
      <c r="DI17" s="4"/>
      <c r="DJ17" s="199"/>
      <c r="DK17" s="745">
        <f>$F$17</f>
        <v>7.5</v>
      </c>
      <c r="DL17" s="201"/>
      <c r="DM17" s="1"/>
      <c r="DN17" s="199"/>
      <c r="DO17" s="745"/>
      <c r="DP17" s="201"/>
      <c r="DQ17" s="1"/>
      <c r="DR17" s="199"/>
      <c r="DS17" s="745">
        <f>$F$17</f>
        <v>7.5</v>
      </c>
      <c r="DT17" s="201"/>
      <c r="DU17" s="1"/>
      <c r="DV17" s="83"/>
      <c r="DW17" s="750">
        <f t="shared" si="1"/>
        <v>15</v>
      </c>
      <c r="DX17" s="82"/>
      <c r="DZ17" s="199"/>
      <c r="EA17" s="745"/>
      <c r="EB17" s="201"/>
      <c r="EC17" s="4"/>
      <c r="ED17" s="199"/>
      <c r="EE17" s="745">
        <f>$F$17</f>
        <v>7.5</v>
      </c>
      <c r="EF17" s="201"/>
      <c r="EG17" s="1"/>
      <c r="EH17" s="199"/>
      <c r="EI17" s="745"/>
      <c r="EJ17" s="201"/>
      <c r="EK17" s="1"/>
      <c r="EL17" s="199"/>
      <c r="EM17" s="745">
        <f>$F$17</f>
        <v>7.5</v>
      </c>
      <c r="EN17" s="201"/>
      <c r="EO17" s="1"/>
      <c r="EP17" s="83"/>
      <c r="EQ17" s="750">
        <f t="shared" si="2"/>
        <v>15</v>
      </c>
      <c r="ER17" s="82"/>
      <c r="ET17" s="199"/>
      <c r="EU17" s="745"/>
      <c r="EV17" s="201"/>
      <c r="EW17" s="4"/>
      <c r="EX17" s="199"/>
      <c r="EY17" s="745">
        <f>$F$17</f>
        <v>7.5</v>
      </c>
      <c r="EZ17" s="201"/>
      <c r="FA17" s="1"/>
      <c r="FB17" s="199"/>
      <c r="FC17" s="745"/>
      <c r="FD17" s="201"/>
      <c r="FE17" s="1"/>
      <c r="FF17" s="199"/>
      <c r="FG17" s="745">
        <f>$F$17</f>
        <v>7.5</v>
      </c>
      <c r="FH17" s="201"/>
      <c r="FI17" s="1"/>
      <c r="FJ17" s="83"/>
      <c r="FK17" s="750">
        <f t="shared" si="3"/>
        <v>15</v>
      </c>
      <c r="FL17" s="82"/>
      <c r="FN17" s="199"/>
      <c r="FO17" s="745"/>
      <c r="FP17" s="201"/>
      <c r="FQ17" s="4"/>
      <c r="FR17" s="199"/>
      <c r="FS17" s="745"/>
      <c r="FT17" s="201"/>
      <c r="FU17" s="1"/>
      <c r="FV17" s="199"/>
      <c r="FW17" s="745"/>
      <c r="FX17" s="201"/>
      <c r="FY17" s="1"/>
      <c r="FZ17" s="199"/>
      <c r="GA17" s="745"/>
      <c r="GB17" s="201"/>
      <c r="GC17" s="1"/>
      <c r="GD17" s="83"/>
      <c r="GE17" s="753">
        <f t="shared" si="4"/>
        <v>0</v>
      </c>
      <c r="GF17" s="82"/>
      <c r="GH17" s="199"/>
      <c r="GI17" s="745"/>
      <c r="GJ17" s="201"/>
      <c r="GK17" s="4"/>
      <c r="GL17" s="199"/>
      <c r="GM17" s="745"/>
      <c r="GN17" s="201"/>
      <c r="GO17" s="1"/>
      <c r="GP17" s="199"/>
      <c r="GQ17" s="745"/>
      <c r="GR17" s="201"/>
      <c r="GS17" s="1"/>
      <c r="GT17" s="199"/>
      <c r="GU17" s="745"/>
      <c r="GV17" s="201"/>
      <c r="GW17" s="1"/>
      <c r="GX17" s="83"/>
      <c r="GY17" s="753">
        <f t="shared" si="5"/>
        <v>0</v>
      </c>
      <c r="GZ17" s="82"/>
      <c r="HB17" s="199"/>
      <c r="HC17" s="745"/>
      <c r="HD17" s="201"/>
      <c r="HE17" s="4"/>
      <c r="HF17" s="199"/>
      <c r="HG17" s="745"/>
      <c r="HH17" s="201"/>
      <c r="HI17" s="1"/>
      <c r="HJ17" s="199"/>
      <c r="HK17" s="745"/>
      <c r="HL17" s="201"/>
      <c r="HM17" s="1"/>
      <c r="HN17" s="199"/>
      <c r="HO17" s="745"/>
      <c r="HP17" s="201"/>
      <c r="HQ17" s="1"/>
      <c r="HR17" s="83"/>
      <c r="HS17" s="753">
        <f t="shared" si="6"/>
        <v>0</v>
      </c>
      <c r="HT17" s="82"/>
      <c r="HV17" s="199"/>
      <c r="HW17" s="745"/>
      <c r="HX17" s="201"/>
      <c r="HY17" s="4"/>
      <c r="HZ17" s="199"/>
      <c r="IA17" s="745"/>
      <c r="IB17" s="201"/>
      <c r="IC17" s="1"/>
      <c r="ID17" s="199"/>
      <c r="IE17" s="745"/>
      <c r="IF17" s="201"/>
      <c r="IG17" s="1"/>
      <c r="IH17" s="199"/>
      <c r="II17" s="745"/>
      <c r="IJ17" s="201"/>
      <c r="IK17" s="1"/>
      <c r="IL17" s="83"/>
      <c r="IM17" s="753">
        <f t="shared" si="7"/>
        <v>0</v>
      </c>
      <c r="IN17" s="82"/>
      <c r="IP17" s="199"/>
      <c r="IQ17" s="745"/>
      <c r="IR17" s="201"/>
      <c r="IS17" s="4"/>
      <c r="IT17" s="199"/>
      <c r="IU17" s="745"/>
      <c r="IV17" s="201"/>
      <c r="IW17" s="1"/>
      <c r="IX17" s="199"/>
      <c r="IY17" s="745"/>
      <c r="IZ17" s="201"/>
      <c r="JA17" s="1"/>
      <c r="JB17" s="199"/>
      <c r="JC17" s="745"/>
      <c r="JD17" s="201"/>
      <c r="JE17" s="1"/>
      <c r="JF17" s="83"/>
      <c r="JG17" s="753">
        <f t="shared" si="8"/>
        <v>0</v>
      </c>
      <c r="JH17" s="82"/>
      <c r="JJ17" s="199"/>
      <c r="JK17" s="745"/>
      <c r="JL17" s="201"/>
      <c r="JM17" s="4"/>
      <c r="JN17" s="199"/>
      <c r="JO17" s="745"/>
      <c r="JP17" s="201"/>
      <c r="JQ17" s="1"/>
      <c r="JR17" s="199"/>
      <c r="JS17" s="745"/>
      <c r="JT17" s="201"/>
      <c r="JU17" s="1"/>
      <c r="JV17" s="199"/>
      <c r="JW17" s="745"/>
      <c r="JX17" s="201"/>
      <c r="JY17" s="1"/>
      <c r="JZ17" s="83"/>
      <c r="KA17" s="753">
        <f t="shared" si="9"/>
        <v>0</v>
      </c>
      <c r="KB17" s="82"/>
      <c r="KD17" s="199"/>
      <c r="KE17" s="745"/>
      <c r="KF17" s="201"/>
      <c r="KG17" s="4"/>
      <c r="KH17" s="199"/>
      <c r="KI17" s="745"/>
      <c r="KJ17" s="201"/>
      <c r="KK17" s="1"/>
      <c r="KL17" s="199"/>
      <c r="KM17" s="745"/>
      <c r="KN17" s="201"/>
      <c r="KO17" s="1"/>
      <c r="KP17" s="199"/>
      <c r="KQ17" s="745"/>
      <c r="KR17" s="201"/>
      <c r="KS17" s="1"/>
      <c r="KT17" s="83"/>
      <c r="KU17" s="753">
        <f t="shared" si="10"/>
        <v>0</v>
      </c>
      <c r="KV17" s="82"/>
    </row>
    <row r="18" spans="1:308" s="3" customFormat="1" ht="14" customHeight="1">
      <c r="A18" s="823">
        <v>500</v>
      </c>
      <c r="B18" s="823"/>
      <c r="C18" s="823"/>
      <c r="D18" s="823"/>
      <c r="E18" s="726">
        <v>2.5999999999999999E-2</v>
      </c>
      <c r="F18" s="759">
        <f t="shared" si="0"/>
        <v>6.5</v>
      </c>
      <c r="G18" s="738">
        <v>44985</v>
      </c>
      <c r="DF18" s="199"/>
      <c r="DG18" s="745">
        <f>$F$18</f>
        <v>6.5</v>
      </c>
      <c r="DH18" s="201"/>
      <c r="DI18" s="4"/>
      <c r="DJ18" s="199"/>
      <c r="DK18" s="745"/>
      <c r="DL18" s="201"/>
      <c r="DM18" s="1"/>
      <c r="DN18" s="199"/>
      <c r="DO18" s="745">
        <f>$F$18</f>
        <v>6.5</v>
      </c>
      <c r="DP18" s="201"/>
      <c r="DQ18" s="1"/>
      <c r="DR18" s="199"/>
      <c r="DS18" s="745"/>
      <c r="DT18" s="201"/>
      <c r="DU18" s="1"/>
      <c r="DV18" s="83"/>
      <c r="DW18" s="750">
        <f t="shared" si="1"/>
        <v>13</v>
      </c>
      <c r="DX18" s="82"/>
      <c r="DZ18" s="199"/>
      <c r="EA18" s="745">
        <f>$F$18</f>
        <v>6.5</v>
      </c>
      <c r="EB18" s="201"/>
      <c r="EC18" s="4"/>
      <c r="ED18" s="199"/>
      <c r="EE18" s="745"/>
      <c r="EF18" s="201"/>
      <c r="EG18" s="1"/>
      <c r="EH18" s="199"/>
      <c r="EI18" s="745">
        <f>$F$18</f>
        <v>6.5</v>
      </c>
      <c r="EJ18" s="201"/>
      <c r="EK18" s="1"/>
      <c r="EL18" s="199"/>
      <c r="EM18" s="745"/>
      <c r="EN18" s="201"/>
      <c r="EO18" s="1"/>
      <c r="EP18" s="83"/>
      <c r="EQ18" s="750">
        <f t="shared" si="2"/>
        <v>13</v>
      </c>
      <c r="ER18" s="82"/>
      <c r="ET18" s="199"/>
      <c r="EU18" s="745">
        <f>$F$18</f>
        <v>6.5</v>
      </c>
      <c r="EV18" s="201"/>
      <c r="EW18" s="4"/>
      <c r="EX18" s="199"/>
      <c r="EY18" s="745"/>
      <c r="EZ18" s="201"/>
      <c r="FA18" s="1"/>
      <c r="FB18" s="199"/>
      <c r="FC18" s="745">
        <f>$F$18</f>
        <v>6.5</v>
      </c>
      <c r="FD18" s="201"/>
      <c r="FE18" s="1"/>
      <c r="FF18" s="199"/>
      <c r="FG18" s="745"/>
      <c r="FH18" s="201"/>
      <c r="FI18" s="1"/>
      <c r="FJ18" s="83"/>
      <c r="FK18" s="750">
        <f t="shared" si="3"/>
        <v>13</v>
      </c>
      <c r="FL18" s="82"/>
      <c r="FN18" s="199"/>
      <c r="FO18" s="745">
        <f>$F$18</f>
        <v>6.5</v>
      </c>
      <c r="FP18" s="201"/>
      <c r="FQ18" s="4"/>
      <c r="FR18" s="199"/>
      <c r="FS18" s="745"/>
      <c r="FT18" s="201"/>
      <c r="FU18" s="1"/>
      <c r="FV18" s="199"/>
      <c r="FW18" s="745">
        <f>$F$18</f>
        <v>6.5</v>
      </c>
      <c r="FX18" s="201"/>
      <c r="FY18" s="1"/>
      <c r="FZ18" s="199"/>
      <c r="GA18" s="745"/>
      <c r="GB18" s="201"/>
      <c r="GC18" s="1"/>
      <c r="GD18" s="83"/>
      <c r="GE18" s="750">
        <f t="shared" si="4"/>
        <v>13</v>
      </c>
      <c r="GF18" s="82"/>
      <c r="GH18" s="199"/>
      <c r="GI18" s="745"/>
      <c r="GJ18" s="201"/>
      <c r="GK18" s="4"/>
      <c r="GL18" s="199"/>
      <c r="GM18" s="745"/>
      <c r="GN18" s="201"/>
      <c r="GO18" s="1"/>
      <c r="GP18" s="199"/>
      <c r="GQ18" s="745"/>
      <c r="GR18" s="201"/>
      <c r="GS18" s="1"/>
      <c r="GT18" s="199"/>
      <c r="GU18" s="745"/>
      <c r="GV18" s="201"/>
      <c r="GW18" s="1"/>
      <c r="GX18" s="83"/>
      <c r="GY18" s="753">
        <f t="shared" si="5"/>
        <v>0</v>
      </c>
      <c r="GZ18" s="82"/>
      <c r="HB18" s="199"/>
      <c r="HC18" s="745"/>
      <c r="HD18" s="201"/>
      <c r="HE18" s="4"/>
      <c r="HF18" s="199"/>
      <c r="HG18" s="745"/>
      <c r="HH18" s="201"/>
      <c r="HI18" s="1"/>
      <c r="HJ18" s="199"/>
      <c r="HK18" s="745"/>
      <c r="HL18" s="201"/>
      <c r="HM18" s="1"/>
      <c r="HN18" s="199"/>
      <c r="HO18" s="745"/>
      <c r="HP18" s="201"/>
      <c r="HQ18" s="1"/>
      <c r="HR18" s="83"/>
      <c r="HS18" s="753">
        <f t="shared" si="6"/>
        <v>0</v>
      </c>
      <c r="HT18" s="82"/>
      <c r="HV18" s="199"/>
      <c r="HW18" s="745"/>
      <c r="HX18" s="201"/>
      <c r="HY18" s="4"/>
      <c r="HZ18" s="199"/>
      <c r="IA18" s="745"/>
      <c r="IB18" s="201"/>
      <c r="IC18" s="1"/>
      <c r="ID18" s="199"/>
      <c r="IE18" s="745"/>
      <c r="IF18" s="201"/>
      <c r="IG18" s="1"/>
      <c r="IH18" s="199"/>
      <c r="II18" s="745"/>
      <c r="IJ18" s="201"/>
      <c r="IK18" s="1"/>
      <c r="IL18" s="83"/>
      <c r="IM18" s="753">
        <f t="shared" si="7"/>
        <v>0</v>
      </c>
      <c r="IN18" s="82"/>
      <c r="IP18" s="199"/>
      <c r="IQ18" s="745"/>
      <c r="IR18" s="201"/>
      <c r="IS18" s="4"/>
      <c r="IT18" s="199"/>
      <c r="IU18" s="745"/>
      <c r="IV18" s="201"/>
      <c r="IW18" s="1"/>
      <c r="IX18" s="199"/>
      <c r="IY18" s="745"/>
      <c r="IZ18" s="201"/>
      <c r="JA18" s="1"/>
      <c r="JB18" s="199"/>
      <c r="JC18" s="745"/>
      <c r="JD18" s="201"/>
      <c r="JE18" s="1"/>
      <c r="JF18" s="83"/>
      <c r="JG18" s="753">
        <f t="shared" si="8"/>
        <v>0</v>
      </c>
      <c r="JH18" s="82"/>
      <c r="JJ18" s="199"/>
      <c r="JK18" s="745"/>
      <c r="JL18" s="201"/>
      <c r="JM18" s="4"/>
      <c r="JN18" s="199"/>
      <c r="JO18" s="745"/>
      <c r="JP18" s="201"/>
      <c r="JQ18" s="1"/>
      <c r="JR18" s="199"/>
      <c r="JS18" s="745"/>
      <c r="JT18" s="201"/>
      <c r="JU18" s="1"/>
      <c r="JV18" s="199"/>
      <c r="JW18" s="745"/>
      <c r="JX18" s="201"/>
      <c r="JY18" s="1"/>
      <c r="JZ18" s="83"/>
      <c r="KA18" s="753">
        <f t="shared" si="9"/>
        <v>0</v>
      </c>
      <c r="KB18" s="82"/>
      <c r="KD18" s="199"/>
      <c r="KE18" s="745"/>
      <c r="KF18" s="201"/>
      <c r="KG18" s="4"/>
      <c r="KH18" s="199"/>
      <c r="KI18" s="745"/>
      <c r="KJ18" s="201"/>
      <c r="KK18" s="1"/>
      <c r="KL18" s="199"/>
      <c r="KM18" s="745"/>
      <c r="KN18" s="201"/>
      <c r="KO18" s="1"/>
      <c r="KP18" s="199"/>
      <c r="KQ18" s="745"/>
      <c r="KR18" s="201"/>
      <c r="KS18" s="1"/>
      <c r="KT18" s="83"/>
      <c r="KU18" s="753">
        <f t="shared" si="10"/>
        <v>0</v>
      </c>
      <c r="KV18" s="82"/>
    </row>
    <row r="19" spans="1:308" s="3" customFormat="1" ht="14" customHeight="1">
      <c r="A19" s="823">
        <v>750</v>
      </c>
      <c r="B19" s="823"/>
      <c r="C19" s="823"/>
      <c r="D19" s="823"/>
      <c r="E19" s="726">
        <v>2.1999999999999999E-2</v>
      </c>
      <c r="F19" s="759">
        <f t="shared" si="0"/>
        <v>8.25</v>
      </c>
      <c r="G19" s="738">
        <v>45189</v>
      </c>
      <c r="DF19" s="199"/>
      <c r="DG19" s="746">
        <f>$F19</f>
        <v>8.25</v>
      </c>
      <c r="DH19" s="201"/>
      <c r="DI19" s="4"/>
      <c r="DJ19" s="199"/>
      <c r="DK19" s="746"/>
      <c r="DL19" s="201"/>
      <c r="DM19" s="1"/>
      <c r="DN19" s="199"/>
      <c r="DO19" s="746">
        <f>$F19</f>
        <v>8.25</v>
      </c>
      <c r="DP19" s="201"/>
      <c r="DQ19" s="1"/>
      <c r="DR19" s="199"/>
      <c r="DS19" s="746"/>
      <c r="DT19" s="201"/>
      <c r="DU19" s="1"/>
      <c r="DV19" s="83"/>
      <c r="DW19" s="751">
        <f t="shared" si="1"/>
        <v>16.5</v>
      </c>
      <c r="DX19" s="82"/>
      <c r="DZ19" s="199"/>
      <c r="EA19" s="746">
        <f>$F19</f>
        <v>8.25</v>
      </c>
      <c r="EB19" s="201"/>
      <c r="EC19" s="4"/>
      <c r="ED19" s="199"/>
      <c r="EE19" s="746"/>
      <c r="EF19" s="201"/>
      <c r="EG19" s="1"/>
      <c r="EH19" s="199"/>
      <c r="EI19" s="746">
        <f>$F19</f>
        <v>8.25</v>
      </c>
      <c r="EJ19" s="201"/>
      <c r="EK19" s="1"/>
      <c r="EL19" s="199"/>
      <c r="EM19" s="746"/>
      <c r="EN19" s="201"/>
      <c r="EO19" s="1"/>
      <c r="EP19" s="83"/>
      <c r="EQ19" s="751">
        <f t="shared" si="2"/>
        <v>16.5</v>
      </c>
      <c r="ER19" s="82"/>
      <c r="ET19" s="199"/>
      <c r="EU19" s="746">
        <f>$F19</f>
        <v>8.25</v>
      </c>
      <c r="EV19" s="201"/>
      <c r="EW19" s="4"/>
      <c r="EX19" s="199"/>
      <c r="EY19" s="746"/>
      <c r="EZ19" s="201"/>
      <c r="FA19" s="1"/>
      <c r="FB19" s="199"/>
      <c r="FC19" s="746">
        <f>$F19</f>
        <v>8.25</v>
      </c>
      <c r="FD19" s="201"/>
      <c r="FE19" s="1"/>
      <c r="FF19" s="199"/>
      <c r="FG19" s="746"/>
      <c r="FH19" s="201"/>
      <c r="FI19" s="1"/>
      <c r="FJ19" s="83"/>
      <c r="FK19" s="751">
        <f t="shared" si="3"/>
        <v>16.5</v>
      </c>
      <c r="FL19" s="82"/>
      <c r="FN19" s="199"/>
      <c r="FO19" s="746">
        <f>$F19</f>
        <v>8.25</v>
      </c>
      <c r="FP19" s="201"/>
      <c r="FQ19" s="4"/>
      <c r="FR19" s="199"/>
      <c r="FS19" s="746"/>
      <c r="FT19" s="201"/>
      <c r="FU19" s="1"/>
      <c r="FV19" s="199"/>
      <c r="FW19" s="746">
        <f>$F19</f>
        <v>8.25</v>
      </c>
      <c r="FX19" s="201"/>
      <c r="FY19" s="1"/>
      <c r="FZ19" s="199"/>
      <c r="GA19" s="746"/>
      <c r="GB19" s="201"/>
      <c r="GC19" s="1"/>
      <c r="GD19" s="83"/>
      <c r="GE19" s="751">
        <f t="shared" si="4"/>
        <v>16.5</v>
      </c>
      <c r="GF19" s="82"/>
      <c r="GH19" s="199"/>
      <c r="GI19" s="746">
        <f>$F19</f>
        <v>8.25</v>
      </c>
      <c r="GJ19" s="201"/>
      <c r="GK19" s="4"/>
      <c r="GL19" s="199"/>
      <c r="GM19" s="746"/>
      <c r="GN19" s="201"/>
      <c r="GO19" s="1"/>
      <c r="GP19" s="199"/>
      <c r="GQ19" s="746"/>
      <c r="GR19" s="201"/>
      <c r="GS19" s="1"/>
      <c r="GT19" s="199"/>
      <c r="GU19" s="746"/>
      <c r="GV19" s="201"/>
      <c r="GW19" s="1"/>
      <c r="GX19" s="83"/>
      <c r="GY19" s="751">
        <f t="shared" si="5"/>
        <v>8.25</v>
      </c>
      <c r="GZ19" s="82"/>
      <c r="HB19" s="199"/>
      <c r="HC19" s="746"/>
      <c r="HD19" s="201"/>
      <c r="HE19" s="4"/>
      <c r="HF19" s="199"/>
      <c r="HG19" s="746"/>
      <c r="HH19" s="201"/>
      <c r="HI19" s="1"/>
      <c r="HJ19" s="199"/>
      <c r="HK19" s="746"/>
      <c r="HL19" s="201"/>
      <c r="HM19" s="1"/>
      <c r="HN19" s="199"/>
      <c r="HO19" s="746"/>
      <c r="HP19" s="201"/>
      <c r="HQ19" s="1"/>
      <c r="HR19" s="83"/>
      <c r="HS19" s="753">
        <f t="shared" si="6"/>
        <v>0</v>
      </c>
      <c r="HT19" s="82"/>
      <c r="HV19" s="199"/>
      <c r="HW19" s="746"/>
      <c r="HX19" s="201"/>
      <c r="HY19" s="4"/>
      <c r="HZ19" s="199"/>
      <c r="IA19" s="746"/>
      <c r="IB19" s="201"/>
      <c r="IC19" s="1"/>
      <c r="ID19" s="199"/>
      <c r="IE19" s="746"/>
      <c r="IF19" s="201"/>
      <c r="IG19" s="1"/>
      <c r="IH19" s="199"/>
      <c r="II19" s="746"/>
      <c r="IJ19" s="201"/>
      <c r="IK19" s="1"/>
      <c r="IL19" s="83"/>
      <c r="IM19" s="753">
        <f t="shared" si="7"/>
        <v>0</v>
      </c>
      <c r="IN19" s="82"/>
      <c r="IP19" s="199"/>
      <c r="IQ19" s="746"/>
      <c r="IR19" s="201"/>
      <c r="IS19" s="4"/>
      <c r="IT19" s="199"/>
      <c r="IU19" s="746"/>
      <c r="IV19" s="201"/>
      <c r="IW19" s="1"/>
      <c r="IX19" s="199"/>
      <c r="IY19" s="746"/>
      <c r="IZ19" s="201"/>
      <c r="JA19" s="1"/>
      <c r="JB19" s="199"/>
      <c r="JC19" s="746"/>
      <c r="JD19" s="201"/>
      <c r="JE19" s="1"/>
      <c r="JF19" s="83"/>
      <c r="JG19" s="753">
        <f t="shared" si="8"/>
        <v>0</v>
      </c>
      <c r="JH19" s="82"/>
      <c r="JJ19" s="199"/>
      <c r="JK19" s="746"/>
      <c r="JL19" s="201"/>
      <c r="JM19" s="4"/>
      <c r="JN19" s="199"/>
      <c r="JO19" s="746"/>
      <c r="JP19" s="201"/>
      <c r="JQ19" s="1"/>
      <c r="JR19" s="199"/>
      <c r="JS19" s="746"/>
      <c r="JT19" s="201"/>
      <c r="JU19" s="1"/>
      <c r="JV19" s="199"/>
      <c r="JW19" s="746"/>
      <c r="JX19" s="201"/>
      <c r="JY19" s="1"/>
      <c r="JZ19" s="83"/>
      <c r="KA19" s="753">
        <f t="shared" si="9"/>
        <v>0</v>
      </c>
      <c r="KB19" s="82"/>
      <c r="KD19" s="199"/>
      <c r="KE19" s="746"/>
      <c r="KF19" s="201"/>
      <c r="KG19" s="4"/>
      <c r="KH19" s="199"/>
      <c r="KI19" s="746"/>
      <c r="KJ19" s="201"/>
      <c r="KK19" s="1"/>
      <c r="KL19" s="199"/>
      <c r="KM19" s="746"/>
      <c r="KN19" s="201"/>
      <c r="KO19" s="1"/>
      <c r="KP19" s="199"/>
      <c r="KQ19" s="746"/>
      <c r="KR19" s="201"/>
      <c r="KS19" s="1"/>
      <c r="KT19" s="83"/>
      <c r="KU19" s="753">
        <f t="shared" si="10"/>
        <v>0</v>
      </c>
      <c r="KV19" s="82"/>
    </row>
    <row r="20" spans="1:308" s="3" customFormat="1" ht="14" customHeight="1">
      <c r="A20" s="823">
        <v>1000</v>
      </c>
      <c r="B20" s="823"/>
      <c r="C20" s="823"/>
      <c r="D20" s="823"/>
      <c r="E20" s="726">
        <v>3.6299999999999999E-2</v>
      </c>
      <c r="F20" s="759">
        <f t="shared" si="0"/>
        <v>18.149999999999999</v>
      </c>
      <c r="G20" s="738">
        <v>45386</v>
      </c>
      <c r="DF20" s="199"/>
      <c r="DG20" s="744">
        <f>$F20</f>
        <v>18.149999999999999</v>
      </c>
      <c r="DH20" s="201"/>
      <c r="DJ20" s="199"/>
      <c r="DK20" s="744"/>
      <c r="DL20" s="201"/>
      <c r="DN20" s="199"/>
      <c r="DO20" s="744">
        <f>$F20</f>
        <v>18.149999999999999</v>
      </c>
      <c r="DP20" s="201"/>
      <c r="DR20" s="199"/>
      <c r="DS20" s="744"/>
      <c r="DT20" s="201"/>
      <c r="DV20" s="83"/>
      <c r="DW20" s="749">
        <f t="shared" si="1"/>
        <v>36.299999999999997</v>
      </c>
      <c r="DX20" s="82"/>
      <c r="DZ20" s="199"/>
      <c r="EA20" s="744">
        <f>$F20</f>
        <v>18.149999999999999</v>
      </c>
      <c r="EB20" s="201"/>
      <c r="ED20" s="199"/>
      <c r="EE20" s="744"/>
      <c r="EF20" s="201"/>
      <c r="EH20" s="199"/>
      <c r="EI20" s="744">
        <f>$F20</f>
        <v>18.149999999999999</v>
      </c>
      <c r="EJ20" s="201"/>
      <c r="EL20" s="199"/>
      <c r="EM20" s="744"/>
      <c r="EN20" s="201"/>
      <c r="EP20" s="83"/>
      <c r="EQ20" s="749">
        <f t="shared" si="2"/>
        <v>36.299999999999997</v>
      </c>
      <c r="ER20" s="82"/>
      <c r="ET20" s="199"/>
      <c r="EU20" s="744">
        <f>$F20</f>
        <v>18.149999999999999</v>
      </c>
      <c r="EV20" s="201"/>
      <c r="EX20" s="199"/>
      <c r="EY20" s="744"/>
      <c r="EZ20" s="201"/>
      <c r="FB20" s="199"/>
      <c r="FC20" s="744">
        <f>$F20</f>
        <v>18.149999999999999</v>
      </c>
      <c r="FD20" s="201"/>
      <c r="FF20" s="199"/>
      <c r="FG20" s="744"/>
      <c r="FH20" s="201"/>
      <c r="FJ20" s="83"/>
      <c r="FK20" s="749">
        <f t="shared" si="3"/>
        <v>36.299999999999997</v>
      </c>
      <c r="FL20" s="82"/>
      <c r="FN20" s="199"/>
      <c r="FO20" s="744">
        <f>$F20</f>
        <v>18.149999999999999</v>
      </c>
      <c r="FP20" s="201"/>
      <c r="FR20" s="199"/>
      <c r="FS20" s="744"/>
      <c r="FT20" s="201"/>
      <c r="FV20" s="199"/>
      <c r="FW20" s="744">
        <f>$F20</f>
        <v>18.149999999999999</v>
      </c>
      <c r="FX20" s="201"/>
      <c r="FZ20" s="199"/>
      <c r="GA20" s="744"/>
      <c r="GB20" s="201"/>
      <c r="GD20" s="83"/>
      <c r="GE20" s="749">
        <f t="shared" si="4"/>
        <v>36.299999999999997</v>
      </c>
      <c r="GF20" s="82"/>
      <c r="GH20" s="199"/>
      <c r="GI20" s="744">
        <f>$F20</f>
        <v>18.149999999999999</v>
      </c>
      <c r="GJ20" s="201"/>
      <c r="GL20" s="199"/>
      <c r="GM20" s="744"/>
      <c r="GN20" s="201"/>
      <c r="GP20" s="199"/>
      <c r="GQ20" s="744">
        <f>$F20</f>
        <v>18.149999999999999</v>
      </c>
      <c r="GR20" s="201"/>
      <c r="GT20" s="199"/>
      <c r="GU20" s="744"/>
      <c r="GV20" s="201"/>
      <c r="GX20" s="83"/>
      <c r="GY20" s="749">
        <f t="shared" si="5"/>
        <v>36.299999999999997</v>
      </c>
      <c r="GZ20" s="82"/>
      <c r="HB20" s="199"/>
      <c r="HC20" s="744"/>
      <c r="HD20" s="201"/>
      <c r="HF20" s="199"/>
      <c r="HG20" s="744"/>
      <c r="HH20" s="201"/>
      <c r="HJ20" s="199"/>
      <c r="HK20" s="744"/>
      <c r="HL20" s="201"/>
      <c r="HN20" s="199"/>
      <c r="HO20" s="744"/>
      <c r="HP20" s="201"/>
      <c r="HR20" s="83"/>
      <c r="HS20" s="753">
        <f t="shared" si="6"/>
        <v>0</v>
      </c>
      <c r="HT20" s="82"/>
      <c r="HV20" s="199"/>
      <c r="HW20" s="744"/>
      <c r="HX20" s="201"/>
      <c r="HZ20" s="199"/>
      <c r="IA20" s="744"/>
      <c r="IB20" s="201"/>
      <c r="ID20" s="199"/>
      <c r="IE20" s="744"/>
      <c r="IF20" s="201"/>
      <c r="IH20" s="199"/>
      <c r="II20" s="744"/>
      <c r="IJ20" s="201"/>
      <c r="IL20" s="83"/>
      <c r="IM20" s="753">
        <f t="shared" si="7"/>
        <v>0</v>
      </c>
      <c r="IN20" s="82"/>
      <c r="IP20" s="199"/>
      <c r="IQ20" s="744"/>
      <c r="IR20" s="201"/>
      <c r="IT20" s="199"/>
      <c r="IU20" s="744"/>
      <c r="IV20" s="201"/>
      <c r="IX20" s="199"/>
      <c r="IY20" s="744"/>
      <c r="IZ20" s="201"/>
      <c r="JB20" s="199"/>
      <c r="JC20" s="744"/>
      <c r="JD20" s="201"/>
      <c r="JF20" s="83"/>
      <c r="JG20" s="753">
        <f t="shared" si="8"/>
        <v>0</v>
      </c>
      <c r="JH20" s="82"/>
      <c r="JJ20" s="199"/>
      <c r="JK20" s="744"/>
      <c r="JL20" s="201"/>
      <c r="JN20" s="199"/>
      <c r="JO20" s="744"/>
      <c r="JP20" s="201"/>
      <c r="JR20" s="199"/>
      <c r="JS20" s="744"/>
      <c r="JT20" s="201"/>
      <c r="JV20" s="199"/>
      <c r="JW20" s="744"/>
      <c r="JX20" s="201"/>
      <c r="JZ20" s="83"/>
      <c r="KA20" s="753">
        <f t="shared" si="9"/>
        <v>0</v>
      </c>
      <c r="KB20" s="82"/>
      <c r="KD20" s="199"/>
      <c r="KE20" s="744"/>
      <c r="KF20" s="201"/>
      <c r="KH20" s="199"/>
      <c r="KI20" s="744"/>
      <c r="KJ20" s="201"/>
      <c r="KL20" s="199"/>
      <c r="KM20" s="744"/>
      <c r="KN20" s="201"/>
      <c r="KP20" s="199"/>
      <c r="KQ20" s="744"/>
      <c r="KR20" s="201"/>
      <c r="KT20" s="83"/>
      <c r="KU20" s="753">
        <f t="shared" si="10"/>
        <v>0</v>
      </c>
      <c r="KV20" s="82"/>
    </row>
    <row r="21" spans="1:308" s="3" customFormat="1" ht="14" customHeight="1">
      <c r="A21" s="823">
        <v>500</v>
      </c>
      <c r="B21" s="823"/>
      <c r="C21" s="823"/>
      <c r="D21" s="823"/>
      <c r="E21" s="726">
        <v>3.5000000000000003E-2</v>
      </c>
      <c r="F21" s="759">
        <f t="shared" si="0"/>
        <v>8.75</v>
      </c>
      <c r="G21" s="738">
        <v>45823</v>
      </c>
      <c r="DF21" s="199"/>
      <c r="DG21" s="745"/>
      <c r="DH21" s="201"/>
      <c r="DJ21" s="199"/>
      <c r="DK21" s="745">
        <f>$F$21</f>
        <v>8.75</v>
      </c>
      <c r="DL21" s="201"/>
      <c r="DN21" s="199"/>
      <c r="DO21" s="745"/>
      <c r="DP21" s="201"/>
      <c r="DR21" s="199"/>
      <c r="DS21" s="745">
        <f>$F$21</f>
        <v>8.75</v>
      </c>
      <c r="DT21" s="201"/>
      <c r="DV21" s="83"/>
      <c r="DW21" s="750">
        <f t="shared" si="1"/>
        <v>17.5</v>
      </c>
      <c r="DX21" s="82"/>
      <c r="DZ21" s="199"/>
      <c r="EA21" s="745"/>
      <c r="EB21" s="201"/>
      <c r="ED21" s="199"/>
      <c r="EE21" s="745">
        <f>$F$21</f>
        <v>8.75</v>
      </c>
      <c r="EF21" s="201"/>
      <c r="EH21" s="199"/>
      <c r="EI21" s="745"/>
      <c r="EJ21" s="201"/>
      <c r="EL21" s="199"/>
      <c r="EM21" s="745">
        <f>$F$21</f>
        <v>8.75</v>
      </c>
      <c r="EN21" s="201"/>
      <c r="EP21" s="83"/>
      <c r="EQ21" s="750">
        <f t="shared" si="2"/>
        <v>17.5</v>
      </c>
      <c r="ER21" s="82"/>
      <c r="ET21" s="199"/>
      <c r="EU21" s="745"/>
      <c r="EV21" s="201"/>
      <c r="EX21" s="199"/>
      <c r="EY21" s="745">
        <f>$F$21</f>
        <v>8.75</v>
      </c>
      <c r="EZ21" s="201"/>
      <c r="FB21" s="199"/>
      <c r="FC21" s="745"/>
      <c r="FD21" s="201"/>
      <c r="FF21" s="199"/>
      <c r="FG21" s="745">
        <f>$F$21</f>
        <v>8.75</v>
      </c>
      <c r="FH21" s="201"/>
      <c r="FJ21" s="83"/>
      <c r="FK21" s="750">
        <f t="shared" si="3"/>
        <v>17.5</v>
      </c>
      <c r="FL21" s="82"/>
      <c r="FN21" s="199"/>
      <c r="FO21" s="745"/>
      <c r="FP21" s="201"/>
      <c r="FR21" s="199"/>
      <c r="FS21" s="745">
        <f>$F$21</f>
        <v>8.75</v>
      </c>
      <c r="FT21" s="201"/>
      <c r="FV21" s="199"/>
      <c r="FW21" s="745"/>
      <c r="FX21" s="201"/>
      <c r="FZ21" s="199"/>
      <c r="GA21" s="745">
        <f>$F$21</f>
        <v>8.75</v>
      </c>
      <c r="GB21" s="201"/>
      <c r="GD21" s="83"/>
      <c r="GE21" s="750">
        <f t="shared" si="4"/>
        <v>17.5</v>
      </c>
      <c r="GF21" s="82"/>
      <c r="GH21" s="199"/>
      <c r="GI21" s="745"/>
      <c r="GJ21" s="201"/>
      <c r="GL21" s="199"/>
      <c r="GM21" s="745">
        <f>$F$21</f>
        <v>8.75</v>
      </c>
      <c r="GN21" s="201"/>
      <c r="GP21" s="199"/>
      <c r="GQ21" s="745"/>
      <c r="GR21" s="201"/>
      <c r="GT21" s="199"/>
      <c r="GU21" s="745">
        <f>$F$21</f>
        <v>8.75</v>
      </c>
      <c r="GV21" s="201"/>
      <c r="GX21" s="83"/>
      <c r="GY21" s="750">
        <f t="shared" si="5"/>
        <v>17.5</v>
      </c>
      <c r="GZ21" s="82"/>
      <c r="HB21" s="199"/>
      <c r="HC21" s="745"/>
      <c r="HD21" s="201"/>
      <c r="HF21" s="199"/>
      <c r="HG21" s="745">
        <f>$F$21</f>
        <v>8.75</v>
      </c>
      <c r="HH21" s="201"/>
      <c r="HJ21" s="199"/>
      <c r="HK21" s="745"/>
      <c r="HL21" s="201"/>
      <c r="HN21" s="199"/>
      <c r="HO21" s="745">
        <f>$F$21</f>
        <v>8.75</v>
      </c>
      <c r="HP21" s="201"/>
      <c r="HR21" s="83"/>
      <c r="HS21" s="750">
        <f t="shared" si="6"/>
        <v>17.5</v>
      </c>
      <c r="HT21" s="82"/>
      <c r="HV21" s="199"/>
      <c r="HW21" s="745"/>
      <c r="HX21" s="201"/>
      <c r="HZ21" s="199"/>
      <c r="IA21" s="745"/>
      <c r="IB21" s="201"/>
      <c r="ID21" s="199"/>
      <c r="IE21" s="745"/>
      <c r="IF21" s="201"/>
      <c r="IH21" s="199"/>
      <c r="II21" s="745"/>
      <c r="IJ21" s="201"/>
      <c r="IL21" s="83"/>
      <c r="IM21" s="753">
        <f t="shared" si="7"/>
        <v>0</v>
      </c>
      <c r="IN21" s="82"/>
      <c r="IP21" s="199"/>
      <c r="IQ21" s="745"/>
      <c r="IR21" s="201"/>
      <c r="IT21" s="199"/>
      <c r="IU21" s="745"/>
      <c r="IV21" s="201"/>
      <c r="IX21" s="199"/>
      <c r="IY21" s="745"/>
      <c r="IZ21" s="201"/>
      <c r="JB21" s="199"/>
      <c r="JC21" s="745"/>
      <c r="JD21" s="201"/>
      <c r="JF21" s="83"/>
      <c r="JG21" s="753">
        <f t="shared" si="8"/>
        <v>0</v>
      </c>
      <c r="JH21" s="82"/>
      <c r="JJ21" s="199"/>
      <c r="JK21" s="745"/>
      <c r="JL21" s="201"/>
      <c r="JN21" s="199"/>
      <c r="JO21" s="745"/>
      <c r="JP21" s="201"/>
      <c r="JR21" s="199"/>
      <c r="JS21" s="745"/>
      <c r="JT21" s="201"/>
      <c r="JV21" s="199"/>
      <c r="JW21" s="745"/>
      <c r="JX21" s="201"/>
      <c r="JZ21" s="83"/>
      <c r="KA21" s="753">
        <f t="shared" si="9"/>
        <v>0</v>
      </c>
      <c r="KB21" s="82"/>
      <c r="KD21" s="199"/>
      <c r="KE21" s="745"/>
      <c r="KF21" s="201"/>
      <c r="KH21" s="199"/>
      <c r="KI21" s="745"/>
      <c r="KJ21" s="201"/>
      <c r="KL21" s="199"/>
      <c r="KM21" s="745"/>
      <c r="KN21" s="201"/>
      <c r="KP21" s="199"/>
      <c r="KQ21" s="745"/>
      <c r="KR21" s="201"/>
      <c r="KT21" s="83"/>
      <c r="KU21" s="753">
        <f t="shared" si="10"/>
        <v>0</v>
      </c>
      <c r="KV21" s="82"/>
    </row>
    <row r="22" spans="1:308" s="3" customFormat="1" ht="14" customHeight="1">
      <c r="A22" s="823">
        <v>750</v>
      </c>
      <c r="B22" s="823"/>
      <c r="C22" s="823"/>
      <c r="D22" s="823"/>
      <c r="E22" s="726">
        <v>2.9499999999999998E-2</v>
      </c>
      <c r="F22" s="759">
        <f t="shared" si="0"/>
        <v>11.0625</v>
      </c>
      <c r="G22" s="738">
        <v>46081</v>
      </c>
      <c r="DF22" s="199"/>
      <c r="DG22" s="745">
        <f>$F22</f>
        <v>11.0625</v>
      </c>
      <c r="DH22" s="201"/>
      <c r="DJ22" s="199"/>
      <c r="DK22" s="745"/>
      <c r="DL22" s="201"/>
      <c r="DN22" s="199"/>
      <c r="DO22" s="745">
        <f>$F22</f>
        <v>11.0625</v>
      </c>
      <c r="DP22" s="201"/>
      <c r="DR22" s="199"/>
      <c r="DS22" s="745"/>
      <c r="DT22" s="201"/>
      <c r="DV22" s="83"/>
      <c r="DW22" s="750">
        <f t="shared" si="1"/>
        <v>22.125</v>
      </c>
      <c r="DX22" s="82"/>
      <c r="DZ22" s="199"/>
      <c r="EA22" s="745">
        <f>$F22</f>
        <v>11.0625</v>
      </c>
      <c r="EB22" s="201"/>
      <c r="ED22" s="199"/>
      <c r="EE22" s="745"/>
      <c r="EF22" s="201"/>
      <c r="EH22" s="199"/>
      <c r="EI22" s="745">
        <f>$F22</f>
        <v>11.0625</v>
      </c>
      <c r="EJ22" s="201"/>
      <c r="EL22" s="199"/>
      <c r="EM22" s="745"/>
      <c r="EN22" s="201"/>
      <c r="EP22" s="83"/>
      <c r="EQ22" s="750">
        <f t="shared" si="2"/>
        <v>22.125</v>
      </c>
      <c r="ER22" s="82"/>
      <c r="ET22" s="199"/>
      <c r="EU22" s="745">
        <f>$F22</f>
        <v>11.0625</v>
      </c>
      <c r="EV22" s="201"/>
      <c r="EX22" s="199"/>
      <c r="EY22" s="745"/>
      <c r="EZ22" s="201"/>
      <c r="FB22" s="199"/>
      <c r="FC22" s="745">
        <f>$F22</f>
        <v>11.0625</v>
      </c>
      <c r="FD22" s="201"/>
      <c r="FF22" s="199"/>
      <c r="FG22" s="745"/>
      <c r="FH22" s="201"/>
      <c r="FJ22" s="83"/>
      <c r="FK22" s="750">
        <f t="shared" si="3"/>
        <v>22.125</v>
      </c>
      <c r="FL22" s="82"/>
      <c r="FN22" s="199"/>
      <c r="FO22" s="745">
        <f>$F22</f>
        <v>11.0625</v>
      </c>
      <c r="FP22" s="201"/>
      <c r="FR22" s="199"/>
      <c r="FS22" s="745"/>
      <c r="FT22" s="201"/>
      <c r="FV22" s="199"/>
      <c r="FW22" s="745">
        <f>$F22</f>
        <v>11.0625</v>
      </c>
      <c r="FX22" s="201"/>
      <c r="FZ22" s="199"/>
      <c r="GA22" s="745"/>
      <c r="GB22" s="201"/>
      <c r="GD22" s="83"/>
      <c r="GE22" s="750">
        <f t="shared" si="4"/>
        <v>22.125</v>
      </c>
      <c r="GF22" s="82"/>
      <c r="GH22" s="199"/>
      <c r="GI22" s="745">
        <f>$F22</f>
        <v>11.0625</v>
      </c>
      <c r="GJ22" s="201"/>
      <c r="GL22" s="199"/>
      <c r="GM22" s="745"/>
      <c r="GN22" s="201"/>
      <c r="GP22" s="199"/>
      <c r="GQ22" s="745">
        <f>$F22</f>
        <v>11.0625</v>
      </c>
      <c r="GR22" s="201"/>
      <c r="GT22" s="199"/>
      <c r="GU22" s="745"/>
      <c r="GV22" s="201"/>
      <c r="GX22" s="83"/>
      <c r="GY22" s="750">
        <f t="shared" si="5"/>
        <v>22.125</v>
      </c>
      <c r="GZ22" s="82"/>
      <c r="HB22" s="199"/>
      <c r="HC22" s="745">
        <f>$F22</f>
        <v>11.0625</v>
      </c>
      <c r="HD22" s="201"/>
      <c r="HF22" s="199"/>
      <c r="HG22" s="745"/>
      <c r="HH22" s="201"/>
      <c r="HJ22" s="199"/>
      <c r="HK22" s="745">
        <f>$F22</f>
        <v>11.0625</v>
      </c>
      <c r="HL22" s="201"/>
      <c r="HN22" s="199"/>
      <c r="HO22" s="745"/>
      <c r="HP22" s="201"/>
      <c r="HR22" s="83"/>
      <c r="HS22" s="750">
        <f t="shared" si="6"/>
        <v>22.125</v>
      </c>
      <c r="HT22" s="82"/>
      <c r="HV22" s="199"/>
      <c r="HW22" s="745">
        <f>$F22</f>
        <v>11.0625</v>
      </c>
      <c r="HX22" s="201"/>
      <c r="HZ22" s="199"/>
      <c r="IA22" s="745"/>
      <c r="IB22" s="201"/>
      <c r="ID22" s="199"/>
      <c r="IE22" s="745">
        <f>$F22</f>
        <v>11.0625</v>
      </c>
      <c r="IF22" s="201"/>
      <c r="IH22" s="199"/>
      <c r="II22" s="745"/>
      <c r="IJ22" s="201"/>
      <c r="IL22" s="83"/>
      <c r="IM22" s="750">
        <f t="shared" si="7"/>
        <v>22.125</v>
      </c>
      <c r="IN22" s="82"/>
      <c r="IP22" s="199"/>
      <c r="IQ22" s="745"/>
      <c r="IR22" s="201"/>
      <c r="IT22" s="199"/>
      <c r="IU22" s="745"/>
      <c r="IV22" s="201"/>
      <c r="IX22" s="199"/>
      <c r="IY22" s="745"/>
      <c r="IZ22" s="201"/>
      <c r="JB22" s="199"/>
      <c r="JC22" s="745"/>
      <c r="JD22" s="201"/>
      <c r="JF22" s="83"/>
      <c r="JG22" s="753">
        <f t="shared" si="8"/>
        <v>0</v>
      </c>
      <c r="JH22" s="82"/>
      <c r="JJ22" s="199"/>
      <c r="JK22" s="745"/>
      <c r="JL22" s="201"/>
      <c r="JN22" s="199"/>
      <c r="JO22" s="745"/>
      <c r="JP22" s="201"/>
      <c r="JR22" s="199"/>
      <c r="JS22" s="745"/>
      <c r="JT22" s="201"/>
      <c r="JV22" s="199"/>
      <c r="JW22" s="745"/>
      <c r="JX22" s="201"/>
      <c r="JZ22" s="83"/>
      <c r="KA22" s="753">
        <f t="shared" si="9"/>
        <v>0</v>
      </c>
      <c r="KB22" s="82"/>
      <c r="KD22" s="199"/>
      <c r="KE22" s="745"/>
      <c r="KF22" s="201"/>
      <c r="KH22" s="199"/>
      <c r="KI22" s="745"/>
      <c r="KJ22" s="201"/>
      <c r="KL22" s="199"/>
      <c r="KM22" s="745"/>
      <c r="KN22" s="201"/>
      <c r="KP22" s="199"/>
      <c r="KQ22" s="745"/>
      <c r="KR22" s="201"/>
      <c r="KT22" s="83"/>
      <c r="KU22" s="753">
        <f t="shared" si="10"/>
        <v>0</v>
      </c>
      <c r="KV22" s="82"/>
    </row>
    <row r="23" spans="1:308" s="3" customFormat="1" ht="14" customHeight="1">
      <c r="A23" s="823">
        <v>1500</v>
      </c>
      <c r="B23" s="823"/>
      <c r="C23" s="823"/>
      <c r="D23" s="823"/>
      <c r="E23" s="726">
        <v>2.5000000000000001E-2</v>
      </c>
      <c r="F23" s="759">
        <f t="shared" si="0"/>
        <v>18.75</v>
      </c>
      <c r="G23" s="738">
        <v>46285</v>
      </c>
      <c r="DF23" s="199"/>
      <c r="DG23" s="745">
        <f>$F23</f>
        <v>18.75</v>
      </c>
      <c r="DH23" s="201"/>
      <c r="DJ23" s="199"/>
      <c r="DK23" s="745"/>
      <c r="DL23" s="201"/>
      <c r="DN23" s="199"/>
      <c r="DO23" s="745">
        <f>$F23</f>
        <v>18.75</v>
      </c>
      <c r="DP23" s="201"/>
      <c r="DR23" s="199"/>
      <c r="DS23" s="745"/>
      <c r="DT23" s="201"/>
      <c r="DV23" s="83"/>
      <c r="DW23" s="750">
        <f t="shared" si="1"/>
        <v>37.5</v>
      </c>
      <c r="DX23" s="82"/>
      <c r="DZ23" s="199"/>
      <c r="EA23" s="745">
        <f>$F23</f>
        <v>18.75</v>
      </c>
      <c r="EB23" s="201"/>
      <c r="ED23" s="199"/>
      <c r="EE23" s="745"/>
      <c r="EF23" s="201"/>
      <c r="EH23" s="199"/>
      <c r="EI23" s="745">
        <f>$F23</f>
        <v>18.75</v>
      </c>
      <c r="EJ23" s="201"/>
      <c r="EL23" s="199"/>
      <c r="EM23" s="745"/>
      <c r="EN23" s="201"/>
      <c r="EP23" s="83"/>
      <c r="EQ23" s="750">
        <f t="shared" si="2"/>
        <v>37.5</v>
      </c>
      <c r="ER23" s="82"/>
      <c r="ET23" s="199"/>
      <c r="EU23" s="745">
        <f>$F23</f>
        <v>18.75</v>
      </c>
      <c r="EV23" s="201"/>
      <c r="EX23" s="199"/>
      <c r="EY23" s="745"/>
      <c r="EZ23" s="201"/>
      <c r="FB23" s="199"/>
      <c r="FC23" s="745">
        <f>$F23</f>
        <v>18.75</v>
      </c>
      <c r="FD23" s="201"/>
      <c r="FF23" s="199"/>
      <c r="FG23" s="745"/>
      <c r="FH23" s="201"/>
      <c r="FJ23" s="83"/>
      <c r="FK23" s="750">
        <f t="shared" si="3"/>
        <v>37.5</v>
      </c>
      <c r="FL23" s="82"/>
      <c r="FN23" s="199"/>
      <c r="FO23" s="745">
        <f>$F23</f>
        <v>18.75</v>
      </c>
      <c r="FP23" s="201"/>
      <c r="FR23" s="199"/>
      <c r="FS23" s="745"/>
      <c r="FT23" s="201"/>
      <c r="FV23" s="199"/>
      <c r="FW23" s="745">
        <f>$F23</f>
        <v>18.75</v>
      </c>
      <c r="FX23" s="201"/>
      <c r="FZ23" s="199"/>
      <c r="GA23" s="745"/>
      <c r="GB23" s="201"/>
      <c r="GD23" s="83"/>
      <c r="GE23" s="750">
        <f t="shared" si="4"/>
        <v>37.5</v>
      </c>
      <c r="GF23" s="82"/>
      <c r="GH23" s="199"/>
      <c r="GI23" s="745">
        <f>$F23</f>
        <v>18.75</v>
      </c>
      <c r="GJ23" s="201"/>
      <c r="GL23" s="199"/>
      <c r="GM23" s="745"/>
      <c r="GN23" s="201"/>
      <c r="GP23" s="199"/>
      <c r="GQ23" s="745">
        <f>$F23</f>
        <v>18.75</v>
      </c>
      <c r="GR23" s="201"/>
      <c r="GT23" s="199"/>
      <c r="GU23" s="745"/>
      <c r="GV23" s="201"/>
      <c r="GX23" s="83"/>
      <c r="GY23" s="750">
        <f t="shared" si="5"/>
        <v>37.5</v>
      </c>
      <c r="GZ23" s="82"/>
      <c r="HB23" s="199"/>
      <c r="HC23" s="745">
        <f>$F23</f>
        <v>18.75</v>
      </c>
      <c r="HD23" s="201"/>
      <c r="HF23" s="199"/>
      <c r="HG23" s="745"/>
      <c r="HH23" s="201"/>
      <c r="HJ23" s="199"/>
      <c r="HK23" s="745">
        <f>$F23</f>
        <v>18.75</v>
      </c>
      <c r="HL23" s="201"/>
      <c r="HN23" s="199"/>
      <c r="HO23" s="745"/>
      <c r="HP23" s="201"/>
      <c r="HR23" s="83"/>
      <c r="HS23" s="750">
        <f t="shared" si="6"/>
        <v>37.5</v>
      </c>
      <c r="HT23" s="82"/>
      <c r="HV23" s="199"/>
      <c r="HW23" s="745">
        <f>$F23</f>
        <v>18.75</v>
      </c>
      <c r="HX23" s="201"/>
      <c r="HZ23" s="199"/>
      <c r="IA23" s="745"/>
      <c r="IB23" s="201"/>
      <c r="ID23" s="199"/>
      <c r="IE23" s="745">
        <f>$F23</f>
        <v>18.75</v>
      </c>
      <c r="IF23" s="201"/>
      <c r="IH23" s="199"/>
      <c r="II23" s="745"/>
      <c r="IJ23" s="201"/>
      <c r="IL23" s="83"/>
      <c r="IM23" s="750">
        <f t="shared" si="7"/>
        <v>37.5</v>
      </c>
      <c r="IN23" s="82"/>
      <c r="IP23" s="199"/>
      <c r="IQ23" s="745">
        <f>$F23</f>
        <v>18.75</v>
      </c>
      <c r="IR23" s="201"/>
      <c r="IT23" s="199"/>
      <c r="IU23" s="745"/>
      <c r="IV23" s="201"/>
      <c r="IX23" s="199"/>
      <c r="IY23" s="745"/>
      <c r="IZ23" s="201"/>
      <c r="JB23" s="199"/>
      <c r="JC23" s="745"/>
      <c r="JD23" s="201"/>
      <c r="JF23" s="83"/>
      <c r="JG23" s="750">
        <f t="shared" si="8"/>
        <v>18.75</v>
      </c>
      <c r="JH23" s="82"/>
      <c r="JJ23" s="199"/>
      <c r="JK23" s="745"/>
      <c r="JL23" s="201"/>
      <c r="JN23" s="199"/>
      <c r="JO23" s="745"/>
      <c r="JP23" s="201"/>
      <c r="JR23" s="199"/>
      <c r="JS23" s="745"/>
      <c r="JT23" s="201"/>
      <c r="JV23" s="199"/>
      <c r="JW23" s="745"/>
      <c r="JX23" s="201"/>
      <c r="JZ23" s="83"/>
      <c r="KA23" s="753">
        <f t="shared" si="9"/>
        <v>0</v>
      </c>
      <c r="KB23" s="82"/>
      <c r="KD23" s="199"/>
      <c r="KE23" s="745"/>
      <c r="KF23" s="201"/>
      <c r="KH23" s="199"/>
      <c r="KI23" s="745"/>
      <c r="KJ23" s="201"/>
      <c r="KL23" s="199"/>
      <c r="KM23" s="745"/>
      <c r="KN23" s="201"/>
      <c r="KP23" s="199"/>
      <c r="KQ23" s="745"/>
      <c r="KR23" s="201"/>
      <c r="KT23" s="83"/>
      <c r="KU23" s="753">
        <f t="shared" si="10"/>
        <v>0</v>
      </c>
      <c r="KV23" s="82"/>
    </row>
    <row r="24" spans="1:308" s="3" customFormat="1" ht="14" customHeight="1">
      <c r="A24" s="823">
        <v>2000</v>
      </c>
      <c r="B24" s="823"/>
      <c r="C24" s="823"/>
      <c r="D24" s="823"/>
      <c r="E24" s="726">
        <v>5.8999999999999997E-2</v>
      </c>
      <c r="F24" s="759">
        <f t="shared" si="0"/>
        <v>59</v>
      </c>
      <c r="G24" s="738">
        <v>50816</v>
      </c>
      <c r="DF24" s="199"/>
      <c r="DG24" s="744">
        <f>$F$24</f>
        <v>59</v>
      </c>
      <c r="DH24" s="201"/>
      <c r="DI24" s="742"/>
      <c r="DJ24" s="199"/>
      <c r="DK24" s="744"/>
      <c r="DL24" s="201"/>
      <c r="DM24" s="742"/>
      <c r="DN24" s="199"/>
      <c r="DO24" s="744">
        <f>$F$24</f>
        <v>59</v>
      </c>
      <c r="DP24" s="201"/>
      <c r="DQ24" s="742"/>
      <c r="DR24" s="199"/>
      <c r="DS24" s="744"/>
      <c r="DT24" s="201"/>
      <c r="DV24" s="83"/>
      <c r="DW24" s="749">
        <f t="shared" si="1"/>
        <v>118</v>
      </c>
      <c r="DX24" s="82"/>
      <c r="DZ24" s="199"/>
      <c r="EA24" s="744">
        <f>$F$24</f>
        <v>59</v>
      </c>
      <c r="EB24" s="201"/>
      <c r="EC24" s="742"/>
      <c r="ED24" s="199"/>
      <c r="EE24" s="744"/>
      <c r="EF24" s="201"/>
      <c r="EG24" s="742"/>
      <c r="EH24" s="199"/>
      <c r="EI24" s="744">
        <f>$F$24</f>
        <v>59</v>
      </c>
      <c r="EJ24" s="201"/>
      <c r="EK24" s="742"/>
      <c r="EL24" s="199"/>
      <c r="EM24" s="744"/>
      <c r="EN24" s="201"/>
      <c r="EP24" s="83"/>
      <c r="EQ24" s="749">
        <f t="shared" si="2"/>
        <v>118</v>
      </c>
      <c r="ER24" s="82"/>
      <c r="ET24" s="199"/>
      <c r="EU24" s="744">
        <f>$F$24</f>
        <v>59</v>
      </c>
      <c r="EV24" s="201"/>
      <c r="EW24" s="742"/>
      <c r="EX24" s="199"/>
      <c r="EY24" s="744"/>
      <c r="EZ24" s="201"/>
      <c r="FA24" s="742"/>
      <c r="FB24" s="199"/>
      <c r="FC24" s="744">
        <f>$F$24</f>
        <v>59</v>
      </c>
      <c r="FD24" s="201"/>
      <c r="FE24" s="742"/>
      <c r="FF24" s="199"/>
      <c r="FG24" s="744"/>
      <c r="FH24" s="201"/>
      <c r="FJ24" s="83"/>
      <c r="FK24" s="749">
        <f t="shared" si="3"/>
        <v>118</v>
      </c>
      <c r="FL24" s="82"/>
      <c r="FN24" s="199"/>
      <c r="FO24" s="744">
        <f>$F$24</f>
        <v>59</v>
      </c>
      <c r="FP24" s="201"/>
      <c r="FQ24" s="742"/>
      <c r="FR24" s="199"/>
      <c r="FS24" s="744"/>
      <c r="FT24" s="201"/>
      <c r="FU24" s="742"/>
      <c r="FV24" s="199"/>
      <c r="FW24" s="744">
        <f>$F$24</f>
        <v>59</v>
      </c>
      <c r="FX24" s="201"/>
      <c r="FY24" s="742"/>
      <c r="FZ24" s="199"/>
      <c r="GA24" s="744"/>
      <c r="GB24" s="201"/>
      <c r="GD24" s="83"/>
      <c r="GE24" s="749">
        <f t="shared" si="4"/>
        <v>118</v>
      </c>
      <c r="GF24" s="82"/>
      <c r="GH24" s="199"/>
      <c r="GI24" s="744">
        <f>$F$24</f>
        <v>59</v>
      </c>
      <c r="GJ24" s="201"/>
      <c r="GK24" s="742"/>
      <c r="GL24" s="199"/>
      <c r="GM24" s="744"/>
      <c r="GN24" s="201"/>
      <c r="GO24" s="742"/>
      <c r="GP24" s="199"/>
      <c r="GQ24" s="744">
        <f>$F$24</f>
        <v>59</v>
      </c>
      <c r="GR24" s="201"/>
      <c r="GS24" s="742"/>
      <c r="GT24" s="199"/>
      <c r="GU24" s="744"/>
      <c r="GV24" s="201"/>
      <c r="GX24" s="83"/>
      <c r="GY24" s="749">
        <f t="shared" si="5"/>
        <v>118</v>
      </c>
      <c r="GZ24" s="82"/>
      <c r="HB24" s="199"/>
      <c r="HC24" s="744">
        <f>$F$24</f>
        <v>59</v>
      </c>
      <c r="HD24" s="201"/>
      <c r="HE24" s="742"/>
      <c r="HF24" s="199"/>
      <c r="HG24" s="744"/>
      <c r="HH24" s="201"/>
      <c r="HI24" s="742"/>
      <c r="HJ24" s="199"/>
      <c r="HK24" s="744">
        <f>$F$24</f>
        <v>59</v>
      </c>
      <c r="HL24" s="201"/>
      <c r="HM24" s="742"/>
      <c r="HN24" s="199"/>
      <c r="HO24" s="744"/>
      <c r="HP24" s="201"/>
      <c r="HR24" s="83"/>
      <c r="HS24" s="749">
        <f t="shared" si="6"/>
        <v>118</v>
      </c>
      <c r="HT24" s="82"/>
      <c r="HV24" s="199"/>
      <c r="HW24" s="744">
        <f>$F$24</f>
        <v>59</v>
      </c>
      <c r="HX24" s="201"/>
      <c r="HY24" s="742"/>
      <c r="HZ24" s="199"/>
      <c r="IA24" s="744"/>
      <c r="IB24" s="201"/>
      <c r="IC24" s="742"/>
      <c r="ID24" s="199"/>
      <c r="IE24" s="744">
        <f>$F$24</f>
        <v>59</v>
      </c>
      <c r="IF24" s="201"/>
      <c r="IG24" s="742"/>
      <c r="IH24" s="199"/>
      <c r="II24" s="744"/>
      <c r="IJ24" s="201"/>
      <c r="IL24" s="83"/>
      <c r="IM24" s="749">
        <f t="shared" si="7"/>
        <v>118</v>
      </c>
      <c r="IN24" s="82"/>
      <c r="IP24" s="199"/>
      <c r="IQ24" s="744">
        <f>$F$24</f>
        <v>59</v>
      </c>
      <c r="IR24" s="201"/>
      <c r="IS24" s="742"/>
      <c r="IT24" s="199"/>
      <c r="IU24" s="744"/>
      <c r="IV24" s="201"/>
      <c r="IW24" s="742"/>
      <c r="IX24" s="199"/>
      <c r="IY24" s="744">
        <f>$F$24</f>
        <v>59</v>
      </c>
      <c r="IZ24" s="201"/>
      <c r="JA24" s="742"/>
      <c r="JB24" s="199"/>
      <c r="JC24" s="744"/>
      <c r="JD24" s="201"/>
      <c r="JF24" s="83"/>
      <c r="JG24" s="749">
        <f t="shared" si="8"/>
        <v>118</v>
      </c>
      <c r="JH24" s="82"/>
      <c r="JJ24" s="199"/>
      <c r="JK24" s="744">
        <f>$F$24</f>
        <v>59</v>
      </c>
      <c r="JL24" s="201"/>
      <c r="JM24" s="742"/>
      <c r="JN24" s="199"/>
      <c r="JO24" s="744"/>
      <c r="JP24" s="201"/>
      <c r="JQ24" s="742"/>
      <c r="JR24" s="199"/>
      <c r="JS24" s="744">
        <f>$F$24</f>
        <v>59</v>
      </c>
      <c r="JT24" s="201"/>
      <c r="JU24" s="742"/>
      <c r="JV24" s="199"/>
      <c r="JW24" s="744"/>
      <c r="JX24" s="201"/>
      <c r="JZ24" s="83"/>
      <c r="KA24" s="749">
        <f t="shared" si="9"/>
        <v>118</v>
      </c>
      <c r="KB24" s="82"/>
      <c r="KD24" s="199"/>
      <c r="KE24" s="744">
        <f>$F$24</f>
        <v>59</v>
      </c>
      <c r="KF24" s="201"/>
      <c r="KG24" s="742"/>
      <c r="KH24" s="199"/>
      <c r="KI24" s="744"/>
      <c r="KJ24" s="201"/>
      <c r="KK24" s="742"/>
      <c r="KL24" s="199"/>
      <c r="KM24" s="744">
        <f>$F$24</f>
        <v>59</v>
      </c>
      <c r="KN24" s="201"/>
      <c r="KO24" s="742"/>
      <c r="KP24" s="199"/>
      <c r="KQ24" s="744"/>
      <c r="KR24" s="201"/>
      <c r="KT24" s="83"/>
      <c r="KU24" s="749">
        <f t="shared" si="10"/>
        <v>118</v>
      </c>
      <c r="KV24" s="82"/>
    </row>
    <row r="25" spans="1:308" s="3" customFormat="1" ht="14" customHeight="1">
      <c r="A25" s="823">
        <v>2000</v>
      </c>
      <c r="B25" s="823"/>
      <c r="C25" s="823"/>
      <c r="D25" s="823"/>
      <c r="E25" s="726">
        <v>5.5E-2</v>
      </c>
      <c r="F25" s="759">
        <f t="shared" si="0"/>
        <v>55</v>
      </c>
      <c r="G25" s="738">
        <v>51150</v>
      </c>
      <c r="DF25" s="199"/>
      <c r="DG25" s="744"/>
      <c r="DH25" s="201"/>
      <c r="DI25" s="742"/>
      <c r="DJ25" s="199"/>
      <c r="DK25" s="744">
        <f>$F25</f>
        <v>55</v>
      </c>
      <c r="DL25" s="201"/>
      <c r="DM25" s="742"/>
      <c r="DN25" s="199"/>
      <c r="DO25" s="744"/>
      <c r="DP25" s="201"/>
      <c r="DQ25" s="742"/>
      <c r="DR25" s="199"/>
      <c r="DS25" s="744">
        <f>$F$25</f>
        <v>55</v>
      </c>
      <c r="DT25" s="201"/>
      <c r="DV25" s="83"/>
      <c r="DW25" s="749">
        <f t="shared" si="1"/>
        <v>110</v>
      </c>
      <c r="DX25" s="82"/>
      <c r="DZ25" s="199"/>
      <c r="EA25" s="744"/>
      <c r="EB25" s="201"/>
      <c r="EC25" s="742"/>
      <c r="ED25" s="199"/>
      <c r="EE25" s="744">
        <f>$F$25</f>
        <v>55</v>
      </c>
      <c r="EF25" s="201"/>
      <c r="EG25" s="742"/>
      <c r="EH25" s="199"/>
      <c r="EI25" s="744"/>
      <c r="EJ25" s="201"/>
      <c r="EK25" s="742"/>
      <c r="EL25" s="199"/>
      <c r="EM25" s="744">
        <f>$F$25</f>
        <v>55</v>
      </c>
      <c r="EN25" s="201"/>
      <c r="EP25" s="83"/>
      <c r="EQ25" s="749">
        <f t="shared" si="2"/>
        <v>110</v>
      </c>
      <c r="ER25" s="82"/>
      <c r="ET25" s="199"/>
      <c r="EU25" s="744"/>
      <c r="EV25" s="201"/>
      <c r="EW25" s="742"/>
      <c r="EX25" s="199"/>
      <c r="EY25" s="744">
        <f>$F$25</f>
        <v>55</v>
      </c>
      <c r="EZ25" s="201"/>
      <c r="FA25" s="742"/>
      <c r="FB25" s="199"/>
      <c r="FC25" s="744"/>
      <c r="FD25" s="201"/>
      <c r="FE25" s="742"/>
      <c r="FF25" s="199"/>
      <c r="FG25" s="744">
        <f>$F$25</f>
        <v>55</v>
      </c>
      <c r="FH25" s="201"/>
      <c r="FJ25" s="83"/>
      <c r="FK25" s="749">
        <f t="shared" si="3"/>
        <v>110</v>
      </c>
      <c r="FL25" s="82"/>
      <c r="FN25" s="199"/>
      <c r="FO25" s="744"/>
      <c r="FP25" s="201"/>
      <c r="FQ25" s="742"/>
      <c r="FR25" s="199"/>
      <c r="FS25" s="744">
        <f>$F$25</f>
        <v>55</v>
      </c>
      <c r="FT25" s="201"/>
      <c r="FU25" s="742"/>
      <c r="FV25" s="199"/>
      <c r="FW25" s="744"/>
      <c r="FX25" s="201"/>
      <c r="FY25" s="742"/>
      <c r="FZ25" s="199"/>
      <c r="GA25" s="744">
        <f>$F$25</f>
        <v>55</v>
      </c>
      <c r="GB25" s="201"/>
      <c r="GD25" s="83"/>
      <c r="GE25" s="749">
        <f t="shared" si="4"/>
        <v>110</v>
      </c>
      <c r="GF25" s="82"/>
      <c r="GH25" s="199"/>
      <c r="GI25" s="744"/>
      <c r="GJ25" s="201"/>
      <c r="GK25" s="742"/>
      <c r="GL25" s="199"/>
      <c r="GM25" s="744">
        <f>$F$25</f>
        <v>55</v>
      </c>
      <c r="GN25" s="201"/>
      <c r="GO25" s="742"/>
      <c r="GP25" s="199"/>
      <c r="GQ25" s="744"/>
      <c r="GR25" s="201"/>
      <c r="GS25" s="742"/>
      <c r="GT25" s="199"/>
      <c r="GU25" s="744">
        <f>$F$25</f>
        <v>55</v>
      </c>
      <c r="GV25" s="201"/>
      <c r="GX25" s="83"/>
      <c r="GY25" s="749">
        <f t="shared" si="5"/>
        <v>110</v>
      </c>
      <c r="GZ25" s="82"/>
      <c r="HB25" s="199"/>
      <c r="HC25" s="744"/>
      <c r="HD25" s="201"/>
      <c r="HE25" s="742"/>
      <c r="HF25" s="199"/>
      <c r="HG25" s="744">
        <f>$F$25</f>
        <v>55</v>
      </c>
      <c r="HH25" s="201"/>
      <c r="HI25" s="742"/>
      <c r="HJ25" s="199"/>
      <c r="HK25" s="744"/>
      <c r="HL25" s="201"/>
      <c r="HM25" s="742"/>
      <c r="HN25" s="199"/>
      <c r="HO25" s="744">
        <f>$F$25</f>
        <v>55</v>
      </c>
      <c r="HP25" s="201"/>
      <c r="HR25" s="83"/>
      <c r="HS25" s="749">
        <f t="shared" si="6"/>
        <v>110</v>
      </c>
      <c r="HT25" s="82"/>
      <c r="HV25" s="199"/>
      <c r="HW25" s="744"/>
      <c r="HX25" s="201"/>
      <c r="HY25" s="742"/>
      <c r="HZ25" s="199"/>
      <c r="IA25" s="744">
        <f>$F$25</f>
        <v>55</v>
      </c>
      <c r="IB25" s="201"/>
      <c r="IC25" s="742"/>
      <c r="ID25" s="199"/>
      <c r="IE25" s="744"/>
      <c r="IF25" s="201"/>
      <c r="IG25" s="742"/>
      <c r="IH25" s="199"/>
      <c r="II25" s="744">
        <f>$F$25</f>
        <v>55</v>
      </c>
      <c r="IJ25" s="201"/>
      <c r="IL25" s="83"/>
      <c r="IM25" s="749">
        <f t="shared" si="7"/>
        <v>110</v>
      </c>
      <c r="IN25" s="82"/>
      <c r="IP25" s="199"/>
      <c r="IQ25" s="744"/>
      <c r="IR25" s="201"/>
      <c r="IS25" s="742"/>
      <c r="IT25" s="199"/>
      <c r="IU25" s="744">
        <f>$F$25</f>
        <v>55</v>
      </c>
      <c r="IV25" s="201"/>
      <c r="IW25" s="742"/>
      <c r="IX25" s="199"/>
      <c r="IY25" s="744"/>
      <c r="IZ25" s="201"/>
      <c r="JA25" s="742"/>
      <c r="JB25" s="199"/>
      <c r="JC25" s="744">
        <f>$F$25</f>
        <v>55</v>
      </c>
      <c r="JD25" s="201"/>
      <c r="JF25" s="83"/>
      <c r="JG25" s="749">
        <f t="shared" si="8"/>
        <v>110</v>
      </c>
      <c r="JH25" s="82"/>
      <c r="JJ25" s="199"/>
      <c r="JK25" s="744"/>
      <c r="JL25" s="201"/>
      <c r="JM25" s="742"/>
      <c r="JN25" s="199"/>
      <c r="JO25" s="744">
        <f>$F$25</f>
        <v>55</v>
      </c>
      <c r="JP25" s="201"/>
      <c r="JQ25" s="742"/>
      <c r="JR25" s="199"/>
      <c r="JS25" s="744"/>
      <c r="JT25" s="201"/>
      <c r="JU25" s="742"/>
      <c r="JV25" s="199"/>
      <c r="JW25" s="744">
        <f>$F$25</f>
        <v>55</v>
      </c>
      <c r="JX25" s="201"/>
      <c r="JZ25" s="83"/>
      <c r="KA25" s="749">
        <f t="shared" si="9"/>
        <v>110</v>
      </c>
      <c r="KB25" s="82"/>
      <c r="KD25" s="199"/>
      <c r="KE25" s="744"/>
      <c r="KF25" s="201"/>
      <c r="KG25" s="742"/>
      <c r="KH25" s="199"/>
      <c r="KI25" s="744">
        <f>$F$25</f>
        <v>55</v>
      </c>
      <c r="KJ25" s="201"/>
      <c r="KK25" s="742"/>
      <c r="KL25" s="199"/>
      <c r="KM25" s="744"/>
      <c r="KN25" s="201"/>
      <c r="KO25" s="742"/>
      <c r="KP25" s="199"/>
      <c r="KQ25" s="744">
        <f>$F$25</f>
        <v>55</v>
      </c>
      <c r="KR25" s="201"/>
      <c r="KT25" s="83"/>
      <c r="KU25" s="749">
        <f t="shared" si="10"/>
        <v>110</v>
      </c>
      <c r="KV25" s="82"/>
    </row>
    <row r="26" spans="1:308" s="3" customFormat="1" ht="14" customHeight="1">
      <c r="A26" s="823">
        <v>4193</v>
      </c>
      <c r="B26" s="823"/>
      <c r="C26" s="823"/>
      <c r="D26" s="823"/>
      <c r="E26" s="726">
        <v>2.3400000000000001E-2</v>
      </c>
      <c r="F26" s="759">
        <f t="shared" si="0"/>
        <v>49.058100000000003</v>
      </c>
      <c r="G26" s="754" t="s">
        <v>321</v>
      </c>
      <c r="DF26" s="199"/>
      <c r="DG26" s="744"/>
      <c r="DH26" s="201"/>
      <c r="DI26" s="742"/>
      <c r="DJ26" s="199"/>
      <c r="DK26" s="744">
        <f>$F26</f>
        <v>49.058100000000003</v>
      </c>
      <c r="DL26" s="201"/>
      <c r="DM26" s="742"/>
      <c r="DN26" s="199"/>
      <c r="DO26" s="744"/>
      <c r="DP26" s="201"/>
      <c r="DQ26" s="742"/>
      <c r="DR26" s="199"/>
      <c r="DS26" s="744">
        <f>$F26</f>
        <v>49.058100000000003</v>
      </c>
      <c r="DT26" s="201"/>
      <c r="DV26" s="83"/>
      <c r="DW26" s="749">
        <f t="shared" si="1"/>
        <v>98.116200000000006</v>
      </c>
      <c r="DX26" s="82"/>
      <c r="DZ26" s="199"/>
      <c r="EA26" s="744"/>
      <c r="EB26" s="201"/>
      <c r="EC26" s="742"/>
      <c r="ED26" s="199"/>
      <c r="EE26" s="744">
        <f>$F26</f>
        <v>49.058100000000003</v>
      </c>
      <c r="EF26" s="201"/>
      <c r="EG26" s="742"/>
      <c r="EH26" s="199"/>
      <c r="EI26" s="744"/>
      <c r="EJ26" s="201"/>
      <c r="EK26" s="742"/>
      <c r="EL26" s="199"/>
      <c r="EM26" s="744">
        <f>$F26</f>
        <v>49.058100000000003</v>
      </c>
      <c r="EN26" s="201"/>
      <c r="EP26" s="83"/>
      <c r="EQ26" s="749">
        <f t="shared" si="2"/>
        <v>98.116200000000006</v>
      </c>
      <c r="ER26" s="82"/>
      <c r="ET26" s="199"/>
      <c r="EU26" s="744"/>
      <c r="EV26" s="201"/>
      <c r="EW26" s="742"/>
      <c r="EX26" s="199"/>
      <c r="EY26" s="744">
        <f>$F26</f>
        <v>49.058100000000003</v>
      </c>
      <c r="EZ26" s="201"/>
      <c r="FA26" s="742"/>
      <c r="FB26" s="199"/>
      <c r="FC26" s="744"/>
      <c r="FD26" s="201"/>
      <c r="FE26" s="742"/>
      <c r="FF26" s="199"/>
      <c r="FG26" s="744">
        <f>$F26</f>
        <v>49.058100000000003</v>
      </c>
      <c r="FH26" s="201"/>
      <c r="FJ26" s="83"/>
      <c r="FK26" s="749">
        <f t="shared" si="3"/>
        <v>98.116200000000006</v>
      </c>
      <c r="FL26" s="82"/>
      <c r="FN26" s="199"/>
      <c r="FO26" s="744"/>
      <c r="FP26" s="201"/>
      <c r="FQ26" s="742"/>
      <c r="FR26" s="199"/>
      <c r="FS26" s="744">
        <f>$F26</f>
        <v>49.058100000000003</v>
      </c>
      <c r="FT26" s="201"/>
      <c r="FU26" s="742"/>
      <c r="FV26" s="199"/>
      <c r="FW26" s="744"/>
      <c r="FX26" s="201"/>
      <c r="FY26" s="742"/>
      <c r="FZ26" s="199"/>
      <c r="GA26" s="744">
        <f>$F26</f>
        <v>49.058100000000003</v>
      </c>
      <c r="GB26" s="201"/>
      <c r="GD26" s="83"/>
      <c r="GE26" s="749">
        <f t="shared" si="4"/>
        <v>98.116200000000006</v>
      </c>
      <c r="GF26" s="82"/>
      <c r="GH26" s="199"/>
      <c r="GI26" s="744"/>
      <c r="GJ26" s="201"/>
      <c r="GK26" s="742"/>
      <c r="GL26" s="199"/>
      <c r="GM26" s="744">
        <f>$F26</f>
        <v>49.058100000000003</v>
      </c>
      <c r="GN26" s="201"/>
      <c r="GO26" s="742"/>
      <c r="GP26" s="199"/>
      <c r="GQ26" s="744"/>
      <c r="GR26" s="201"/>
      <c r="GS26" s="742"/>
      <c r="GT26" s="199"/>
      <c r="GU26" s="744">
        <f>$F26</f>
        <v>49.058100000000003</v>
      </c>
      <c r="GV26" s="201"/>
      <c r="GX26" s="83"/>
      <c r="GY26" s="749">
        <f t="shared" si="5"/>
        <v>98.116200000000006</v>
      </c>
      <c r="GZ26" s="82"/>
      <c r="HB26" s="199"/>
      <c r="HC26" s="744"/>
      <c r="HD26" s="201"/>
      <c r="HE26" s="742"/>
      <c r="HF26" s="199"/>
      <c r="HG26" s="744">
        <f>$F26</f>
        <v>49.058100000000003</v>
      </c>
      <c r="HH26" s="201"/>
      <c r="HI26" s="742"/>
      <c r="HJ26" s="199"/>
      <c r="HK26" s="744"/>
      <c r="HL26" s="201"/>
      <c r="HM26" s="742"/>
      <c r="HN26" s="199"/>
      <c r="HO26" s="744">
        <f>$F26</f>
        <v>49.058100000000003</v>
      </c>
      <c r="HP26" s="201"/>
      <c r="HR26" s="83"/>
      <c r="HS26" s="749">
        <f t="shared" si="6"/>
        <v>98.116200000000006</v>
      </c>
      <c r="HT26" s="82"/>
      <c r="HV26" s="199"/>
      <c r="HW26" s="744"/>
      <c r="HX26" s="201"/>
      <c r="HY26" s="742"/>
      <c r="HZ26" s="199"/>
      <c r="IA26" s="744">
        <f>$F26</f>
        <v>49.058100000000003</v>
      </c>
      <c r="IB26" s="201"/>
      <c r="IC26" s="742"/>
      <c r="ID26" s="199"/>
      <c r="IE26" s="744"/>
      <c r="IF26" s="201"/>
      <c r="IG26" s="742"/>
      <c r="IH26" s="199"/>
      <c r="II26" s="744">
        <f>$F26</f>
        <v>49.058100000000003</v>
      </c>
      <c r="IJ26" s="201"/>
      <c r="IL26" s="83"/>
      <c r="IM26" s="749">
        <f t="shared" si="7"/>
        <v>98.116200000000006</v>
      </c>
      <c r="IN26" s="82"/>
      <c r="IP26" s="199"/>
      <c r="IQ26" s="744"/>
      <c r="IR26" s="201"/>
      <c r="IS26" s="742"/>
      <c r="IT26" s="199"/>
      <c r="IU26" s="744">
        <f>$F26</f>
        <v>49.058100000000003</v>
      </c>
      <c r="IV26" s="201"/>
      <c r="IW26" s="742"/>
      <c r="IX26" s="199"/>
      <c r="IY26" s="744"/>
      <c r="IZ26" s="201"/>
      <c r="JA26" s="742"/>
      <c r="JB26" s="199"/>
      <c r="JC26" s="744">
        <f>$F26</f>
        <v>49.058100000000003</v>
      </c>
      <c r="JD26" s="201"/>
      <c r="JF26" s="83"/>
      <c r="JG26" s="749">
        <f t="shared" si="8"/>
        <v>98.116200000000006</v>
      </c>
      <c r="JH26" s="82"/>
      <c r="JJ26" s="199"/>
      <c r="JK26" s="744"/>
      <c r="JL26" s="201"/>
      <c r="JM26" s="742"/>
      <c r="JN26" s="199"/>
      <c r="JO26" s="744">
        <f>$F26</f>
        <v>49.058100000000003</v>
      </c>
      <c r="JP26" s="201"/>
      <c r="JQ26" s="742"/>
      <c r="JR26" s="199"/>
      <c r="JS26" s="744"/>
      <c r="JT26" s="201"/>
      <c r="JU26" s="742"/>
      <c r="JV26" s="199"/>
      <c r="JW26" s="744">
        <f>$F26</f>
        <v>49.058100000000003</v>
      </c>
      <c r="JX26" s="201"/>
      <c r="JZ26" s="83"/>
      <c r="KA26" s="749">
        <f t="shared" si="9"/>
        <v>98.116200000000006</v>
      </c>
      <c r="KB26" s="82"/>
      <c r="KD26" s="199"/>
      <c r="KE26" s="744"/>
      <c r="KF26" s="201"/>
      <c r="KG26" s="742"/>
      <c r="KH26" s="199"/>
      <c r="KI26" s="744">
        <f>$F26</f>
        <v>49.058100000000003</v>
      </c>
      <c r="KJ26" s="201"/>
      <c r="KK26" s="742"/>
      <c r="KL26" s="199"/>
      <c r="KM26" s="744"/>
      <c r="KN26" s="201"/>
      <c r="KO26" s="742"/>
      <c r="KP26" s="199"/>
      <c r="KQ26" s="744">
        <f>$F26</f>
        <v>49.058100000000003</v>
      </c>
      <c r="KR26" s="201"/>
      <c r="KT26" s="83"/>
      <c r="KU26" s="749">
        <f t="shared" si="10"/>
        <v>98.116200000000006</v>
      </c>
      <c r="KV26" s="82"/>
    </row>
    <row r="27" spans="1:308" s="3" customFormat="1" ht="14" customHeight="1">
      <c r="G27" s="755" t="s">
        <v>317</v>
      </c>
      <c r="DF27" s="199"/>
      <c r="DG27" s="205">
        <f>SUM(A10,A11)</f>
        <v>2000</v>
      </c>
      <c r="DH27" s="201"/>
      <c r="DJ27" s="199"/>
      <c r="DK27" s="205">
        <f>A12</f>
        <v>2500</v>
      </c>
      <c r="DL27" s="201"/>
      <c r="DN27" s="199"/>
      <c r="DO27" s="205"/>
      <c r="DP27" s="201"/>
      <c r="DR27" s="199"/>
      <c r="DS27" s="205">
        <f>A13</f>
        <v>1500</v>
      </c>
      <c r="DT27" s="201"/>
      <c r="DV27" s="83"/>
      <c r="DW27" s="104">
        <f t="shared" si="1"/>
        <v>6000</v>
      </c>
      <c r="DX27" s="82"/>
      <c r="DZ27" s="199"/>
      <c r="EA27" s="205"/>
      <c r="EB27" s="201"/>
      <c r="ED27" s="199"/>
      <c r="EE27" s="205"/>
      <c r="EF27" s="201"/>
      <c r="EH27" s="199"/>
      <c r="EI27" s="205">
        <f>SUM(A14,A15)</f>
        <v>3000</v>
      </c>
      <c r="EJ27" s="201"/>
      <c r="EL27" s="199"/>
      <c r="EM27" s="205"/>
      <c r="EN27" s="201"/>
      <c r="EP27" s="83"/>
      <c r="EQ27" s="104">
        <f t="shared" si="2"/>
        <v>3000</v>
      </c>
      <c r="ER27" s="82"/>
      <c r="ET27" s="199"/>
      <c r="EU27" s="205">
        <f>A16</f>
        <v>2000</v>
      </c>
      <c r="EV27" s="201"/>
      <c r="EX27" s="199"/>
      <c r="EY27" s="205"/>
      <c r="EZ27" s="201"/>
      <c r="FB27" s="199"/>
      <c r="FC27" s="205"/>
      <c r="FD27" s="201"/>
      <c r="FF27" s="199"/>
      <c r="FG27" s="205">
        <f>A17</f>
        <v>500</v>
      </c>
      <c r="FH27" s="201"/>
      <c r="FJ27" s="83"/>
      <c r="FK27" s="104">
        <f t="shared" si="3"/>
        <v>2500</v>
      </c>
      <c r="FL27" s="82"/>
      <c r="FN27" s="199"/>
      <c r="FO27" s="205"/>
      <c r="FP27" s="201"/>
      <c r="FR27" s="199"/>
      <c r="FS27" s="205"/>
      <c r="FT27" s="201"/>
      <c r="FV27" s="199"/>
      <c r="FW27" s="205">
        <f>A18</f>
        <v>500</v>
      </c>
      <c r="FX27" s="201"/>
      <c r="FZ27" s="199"/>
      <c r="GA27" s="205"/>
      <c r="GB27" s="201"/>
      <c r="GD27" s="83"/>
      <c r="GE27" s="104">
        <f t="shared" si="4"/>
        <v>500</v>
      </c>
      <c r="GF27" s="82"/>
      <c r="GH27" s="199"/>
      <c r="GI27" s="205">
        <f>A19</f>
        <v>750</v>
      </c>
      <c r="GJ27" s="201"/>
      <c r="GL27" s="199"/>
      <c r="GM27" s="205"/>
      <c r="GN27" s="201"/>
      <c r="GP27" s="199"/>
      <c r="GQ27" s="205">
        <f>A20</f>
        <v>1000</v>
      </c>
      <c r="GR27" s="201"/>
      <c r="GT27" s="199"/>
      <c r="GU27" s="205"/>
      <c r="GV27" s="201"/>
      <c r="GX27" s="83"/>
      <c r="GY27" s="104">
        <f t="shared" si="5"/>
        <v>1750</v>
      </c>
      <c r="GZ27" s="82"/>
      <c r="HB27" s="199"/>
      <c r="HC27" s="205"/>
      <c r="HD27" s="201"/>
      <c r="HF27" s="199"/>
      <c r="HG27" s="205"/>
      <c r="HH27" s="201"/>
      <c r="HJ27" s="199"/>
      <c r="HK27" s="205"/>
      <c r="HL27" s="201"/>
      <c r="HN27" s="199"/>
      <c r="HO27" s="205">
        <f>A21</f>
        <v>500</v>
      </c>
      <c r="HP27" s="201"/>
      <c r="HR27" s="83"/>
      <c r="HS27" s="104">
        <f t="shared" si="6"/>
        <v>500</v>
      </c>
      <c r="HT27" s="82"/>
      <c r="HV27" s="199"/>
      <c r="HW27" s="205"/>
      <c r="HX27" s="201"/>
      <c r="HZ27" s="199"/>
      <c r="IA27" s="205"/>
      <c r="IB27" s="201"/>
      <c r="ID27" s="199"/>
      <c r="IE27" s="205">
        <f>A22</f>
        <v>750</v>
      </c>
      <c r="IF27" s="201"/>
      <c r="IH27" s="199"/>
      <c r="II27" s="205"/>
      <c r="IJ27" s="201"/>
      <c r="IL27" s="83"/>
      <c r="IM27" s="104">
        <f t="shared" si="7"/>
        <v>750</v>
      </c>
      <c r="IN27" s="82"/>
      <c r="IP27" s="199"/>
      <c r="IQ27" s="205">
        <f>A23</f>
        <v>1500</v>
      </c>
      <c r="IR27" s="201"/>
      <c r="IT27" s="199"/>
      <c r="IU27" s="205"/>
      <c r="IV27" s="201"/>
      <c r="IX27" s="199"/>
      <c r="IY27" s="205"/>
      <c r="IZ27" s="201"/>
      <c r="JB27" s="199"/>
      <c r="JC27" s="205"/>
      <c r="JD27" s="201"/>
      <c r="JF27" s="83"/>
      <c r="JG27" s="104">
        <f t="shared" si="8"/>
        <v>1500</v>
      </c>
      <c r="JH27" s="82"/>
      <c r="JJ27" s="199"/>
      <c r="JK27" s="205"/>
      <c r="JL27" s="201"/>
      <c r="JN27" s="199"/>
      <c r="JO27" s="205"/>
      <c r="JP27" s="201"/>
      <c r="JR27" s="199"/>
      <c r="JS27" s="205"/>
      <c r="JT27" s="201"/>
      <c r="JV27" s="199"/>
      <c r="JW27" s="205"/>
      <c r="JX27" s="201"/>
      <c r="JZ27" s="83"/>
      <c r="KA27" s="753">
        <f t="shared" si="9"/>
        <v>0</v>
      </c>
      <c r="KB27" s="82"/>
      <c r="KD27" s="199"/>
      <c r="KE27" s="205"/>
      <c r="KF27" s="201"/>
      <c r="KH27" s="199"/>
      <c r="KI27" s="205"/>
      <c r="KJ27" s="201"/>
      <c r="KL27" s="199"/>
      <c r="KM27" s="205"/>
      <c r="KN27" s="201"/>
      <c r="KP27" s="199"/>
      <c r="KQ27" s="205"/>
      <c r="KR27" s="201"/>
      <c r="KT27" s="83"/>
      <c r="KU27" s="753">
        <f t="shared" si="10"/>
        <v>0</v>
      </c>
      <c r="KV27" s="82"/>
    </row>
    <row r="28" spans="1:308" s="3" customFormat="1" ht="14" customHeight="1">
      <c r="A28" s="124"/>
      <c r="B28" s="124"/>
      <c r="C28" s="124"/>
      <c r="D28" s="124"/>
      <c r="G28" s="124"/>
      <c r="DF28" s="199"/>
      <c r="DG28" s="745"/>
      <c r="DH28" s="201"/>
      <c r="DJ28" s="199"/>
      <c r="DK28" s="745"/>
      <c r="DL28" s="201"/>
      <c r="DN28" s="199"/>
      <c r="DO28" s="745"/>
      <c r="DP28" s="201"/>
      <c r="DR28" s="199"/>
      <c r="DS28" s="745"/>
      <c r="DT28" s="201"/>
      <c r="DV28" s="83"/>
      <c r="DW28" s="750"/>
      <c r="DX28" s="82"/>
      <c r="DZ28" s="199"/>
      <c r="EA28" s="745"/>
      <c r="EB28" s="201"/>
      <c r="ED28" s="199"/>
      <c r="EE28" s="745"/>
      <c r="EF28" s="201"/>
      <c r="EH28" s="199"/>
      <c r="EI28" s="745"/>
      <c r="EJ28" s="201"/>
      <c r="EL28" s="199"/>
      <c r="EM28" s="745"/>
      <c r="EN28" s="201"/>
      <c r="EP28" s="83"/>
      <c r="EQ28" s="750"/>
      <c r="ER28" s="82"/>
      <c r="ET28" s="199"/>
      <c r="EU28" s="745"/>
      <c r="EV28" s="201"/>
      <c r="EX28" s="199"/>
      <c r="EY28" s="745"/>
      <c r="EZ28" s="201"/>
      <c r="FB28" s="199"/>
      <c r="FC28" s="745"/>
      <c r="FD28" s="201"/>
      <c r="FF28" s="199"/>
      <c r="FG28" s="745"/>
      <c r="FH28" s="201"/>
      <c r="FJ28" s="83"/>
      <c r="FK28" s="750"/>
      <c r="FL28" s="82"/>
      <c r="FN28" s="199"/>
      <c r="FO28" s="745"/>
      <c r="FP28" s="201"/>
      <c r="FR28" s="199"/>
      <c r="FS28" s="745"/>
      <c r="FT28" s="201"/>
      <c r="FV28" s="199"/>
      <c r="FW28" s="745"/>
      <c r="FX28" s="201"/>
      <c r="FZ28" s="199"/>
      <c r="GA28" s="745"/>
      <c r="GB28" s="201"/>
      <c r="GD28" s="83"/>
      <c r="GE28" s="750"/>
      <c r="GF28" s="82"/>
      <c r="GH28" s="199"/>
      <c r="GI28" s="745"/>
      <c r="GJ28" s="201"/>
      <c r="GL28" s="199"/>
      <c r="GM28" s="745"/>
      <c r="GN28" s="201"/>
      <c r="GP28" s="199"/>
      <c r="GQ28" s="745"/>
      <c r="GR28" s="201"/>
      <c r="GT28" s="199"/>
      <c r="GU28" s="745"/>
      <c r="GV28" s="201"/>
      <c r="GX28" s="83"/>
      <c r="GY28" s="750"/>
      <c r="GZ28" s="82"/>
      <c r="HB28" s="199"/>
      <c r="HC28" s="745"/>
      <c r="HD28" s="201"/>
      <c r="HF28" s="199"/>
      <c r="HG28" s="745"/>
      <c r="HH28" s="201"/>
      <c r="HJ28" s="199"/>
      <c r="HK28" s="745"/>
      <c r="HL28" s="201"/>
      <c r="HN28" s="199"/>
      <c r="HO28" s="745"/>
      <c r="HP28" s="201"/>
      <c r="HR28" s="83"/>
      <c r="HS28" s="750"/>
      <c r="HT28" s="82"/>
      <c r="HV28" s="199"/>
      <c r="HW28" s="745"/>
      <c r="HX28" s="201"/>
      <c r="HZ28" s="199"/>
      <c r="IA28" s="745"/>
      <c r="IB28" s="201"/>
      <c r="ID28" s="199"/>
      <c r="IE28" s="745"/>
      <c r="IF28" s="201"/>
      <c r="IH28" s="199"/>
      <c r="II28" s="745"/>
      <c r="IJ28" s="201"/>
      <c r="IL28" s="83"/>
      <c r="IM28" s="750"/>
      <c r="IN28" s="82"/>
      <c r="IP28" s="199"/>
      <c r="IQ28" s="745"/>
      <c r="IR28" s="201"/>
      <c r="IT28" s="199"/>
      <c r="IU28" s="745"/>
      <c r="IV28" s="201"/>
      <c r="IX28" s="199"/>
      <c r="IY28" s="745"/>
      <c r="IZ28" s="201"/>
      <c r="JB28" s="199"/>
      <c r="JC28" s="745"/>
      <c r="JD28" s="201"/>
      <c r="JF28" s="83"/>
      <c r="JG28" s="750"/>
      <c r="JH28" s="82"/>
      <c r="JJ28" s="199"/>
      <c r="JK28" s="745"/>
      <c r="JL28" s="201"/>
      <c r="JN28" s="199"/>
      <c r="JO28" s="745"/>
      <c r="JP28" s="201"/>
      <c r="JR28" s="199"/>
      <c r="JS28" s="745"/>
      <c r="JT28" s="201"/>
      <c r="JV28" s="199"/>
      <c r="JW28" s="745"/>
      <c r="JX28" s="201"/>
      <c r="JZ28" s="83"/>
      <c r="KA28" s="750"/>
      <c r="KB28" s="82"/>
      <c r="KD28" s="199"/>
      <c r="KE28" s="745"/>
      <c r="KF28" s="201"/>
      <c r="KH28" s="199"/>
      <c r="KI28" s="745"/>
      <c r="KJ28" s="201"/>
      <c r="KL28" s="199"/>
      <c r="KM28" s="745"/>
      <c r="KN28" s="201"/>
      <c r="KP28" s="199"/>
      <c r="KQ28" s="745"/>
      <c r="KR28" s="201"/>
      <c r="KT28" s="83"/>
      <c r="KU28" s="750"/>
      <c r="KV28" s="82"/>
    </row>
    <row r="29" spans="1:308" s="3" customFormat="1" ht="14" customHeight="1">
      <c r="A29" s="124"/>
      <c r="B29" s="124"/>
      <c r="C29" s="124"/>
      <c r="D29" s="124"/>
      <c r="DF29" s="199"/>
      <c r="DG29" s="746"/>
      <c r="DH29" s="201"/>
      <c r="DJ29" s="199"/>
      <c r="DK29" s="746"/>
      <c r="DL29" s="201"/>
      <c r="DN29" s="199"/>
      <c r="DO29" s="746"/>
      <c r="DP29" s="201"/>
      <c r="DR29" s="199"/>
      <c r="DS29" s="746"/>
      <c r="DT29" s="201"/>
      <c r="DV29" s="83"/>
      <c r="DW29" s="751"/>
      <c r="DX29" s="82"/>
      <c r="DZ29" s="199"/>
      <c r="EA29" s="746"/>
      <c r="EB29" s="201"/>
      <c r="ED29" s="199"/>
      <c r="EE29" s="746"/>
      <c r="EF29" s="201"/>
      <c r="EH29" s="199"/>
      <c r="EI29" s="746"/>
      <c r="EJ29" s="201"/>
      <c r="EL29" s="199"/>
      <c r="EM29" s="746"/>
      <c r="EN29" s="201"/>
      <c r="EP29" s="83"/>
      <c r="EQ29" s="751"/>
      <c r="ER29" s="82"/>
      <c r="ET29" s="199"/>
      <c r="EU29" s="746"/>
      <c r="EV29" s="201"/>
      <c r="EX29" s="199"/>
      <c r="EY29" s="746"/>
      <c r="EZ29" s="201"/>
      <c r="FB29" s="199"/>
      <c r="FC29" s="746"/>
      <c r="FD29" s="201"/>
      <c r="FF29" s="199"/>
      <c r="FG29" s="746"/>
      <c r="FH29" s="201"/>
      <c r="FJ29" s="83"/>
      <c r="FK29" s="751"/>
      <c r="FL29" s="82"/>
      <c r="FN29" s="199"/>
      <c r="FO29" s="746"/>
      <c r="FP29" s="201"/>
      <c r="FR29" s="199"/>
      <c r="FS29" s="746"/>
      <c r="FT29" s="201"/>
      <c r="FV29" s="199"/>
      <c r="FW29" s="746"/>
      <c r="FX29" s="201"/>
      <c r="FZ29" s="199"/>
      <c r="GA29" s="746"/>
      <c r="GB29" s="201"/>
      <c r="GD29" s="83"/>
      <c r="GE29" s="751"/>
      <c r="GF29" s="82"/>
      <c r="GH29" s="199"/>
      <c r="GI29" s="746"/>
      <c r="GJ29" s="201"/>
      <c r="GL29" s="199"/>
      <c r="GM29" s="746"/>
      <c r="GN29" s="201"/>
      <c r="GP29" s="199"/>
      <c r="GQ29" s="746"/>
      <c r="GR29" s="201"/>
      <c r="GT29" s="199"/>
      <c r="GU29" s="746"/>
      <c r="GV29" s="201"/>
      <c r="GX29" s="83"/>
      <c r="GY29" s="751"/>
      <c r="GZ29" s="82"/>
      <c r="HB29" s="199"/>
      <c r="HC29" s="746"/>
      <c r="HD29" s="201"/>
      <c r="HF29" s="199"/>
      <c r="HG29" s="746"/>
      <c r="HH29" s="201"/>
      <c r="HJ29" s="199"/>
      <c r="HK29" s="746"/>
      <c r="HL29" s="201"/>
      <c r="HN29" s="199"/>
      <c r="HO29" s="746"/>
      <c r="HP29" s="201"/>
      <c r="HR29" s="83"/>
      <c r="HS29" s="751"/>
      <c r="HT29" s="82"/>
      <c r="HV29" s="199"/>
      <c r="HW29" s="746"/>
      <c r="HX29" s="201"/>
      <c r="HZ29" s="199"/>
      <c r="IA29" s="746"/>
      <c r="IB29" s="201"/>
      <c r="ID29" s="199"/>
      <c r="IE29" s="746"/>
      <c r="IF29" s="201"/>
      <c r="IH29" s="199"/>
      <c r="II29" s="746"/>
      <c r="IJ29" s="201"/>
      <c r="IL29" s="83"/>
      <c r="IM29" s="751"/>
      <c r="IN29" s="82"/>
      <c r="IP29" s="199"/>
      <c r="IQ29" s="746"/>
      <c r="IR29" s="201"/>
      <c r="IT29" s="199"/>
      <c r="IU29" s="746"/>
      <c r="IV29" s="201"/>
      <c r="IX29" s="199"/>
      <c r="IY29" s="746"/>
      <c r="IZ29" s="201"/>
      <c r="JB29" s="199"/>
      <c r="JC29" s="746"/>
      <c r="JD29" s="201"/>
      <c r="JF29" s="83"/>
      <c r="JG29" s="751"/>
      <c r="JH29" s="82"/>
      <c r="JJ29" s="199"/>
      <c r="JK29" s="746"/>
      <c r="JL29" s="201"/>
      <c r="JN29" s="199"/>
      <c r="JO29" s="746"/>
      <c r="JP29" s="201"/>
      <c r="JR29" s="199"/>
      <c r="JS29" s="746"/>
      <c r="JT29" s="201"/>
      <c r="JV29" s="199"/>
      <c r="JW29" s="746"/>
      <c r="JX29" s="201"/>
      <c r="JZ29" s="83"/>
      <c r="KA29" s="751"/>
      <c r="KB29" s="82"/>
      <c r="KD29" s="199"/>
      <c r="KE29" s="746"/>
      <c r="KF29" s="201"/>
      <c r="KH29" s="199"/>
      <c r="KI29" s="746"/>
      <c r="KJ29" s="201"/>
      <c r="KL29" s="199"/>
      <c r="KM29" s="746"/>
      <c r="KN29" s="201"/>
      <c r="KP29" s="199"/>
      <c r="KQ29" s="746"/>
      <c r="KR29" s="201"/>
      <c r="KT29" s="83"/>
      <c r="KU29" s="751"/>
      <c r="KV29" s="82"/>
    </row>
    <row r="30" spans="1:308" s="3" customFormat="1" ht="14" customHeight="1">
      <c r="A30" s="823">
        <v>2000</v>
      </c>
      <c r="B30" s="823"/>
      <c r="C30" s="823"/>
      <c r="D30" s="823"/>
      <c r="E30" s="726">
        <v>4.9500000000000002E-2</v>
      </c>
      <c r="F30" s="759">
        <f>E30*A30/2</f>
        <v>49.5</v>
      </c>
      <c r="DF30" s="199"/>
      <c r="DG30" s="746"/>
      <c r="DH30" s="201"/>
      <c r="DJ30" s="199"/>
      <c r="DK30" s="746"/>
      <c r="DL30" s="201"/>
      <c r="DN30" s="199"/>
      <c r="DO30" s="745">
        <f>$F30</f>
        <v>49.5</v>
      </c>
      <c r="DP30" s="201"/>
      <c r="DR30" s="199"/>
      <c r="DS30" s="745"/>
      <c r="DT30" s="201"/>
      <c r="DV30" s="83"/>
      <c r="DW30" s="750">
        <f>DG30+DK30+DO30+DS30</f>
        <v>49.5</v>
      </c>
      <c r="DX30" s="82"/>
      <c r="DZ30" s="199"/>
      <c r="EA30" s="745">
        <f>$F30</f>
        <v>49.5</v>
      </c>
      <c r="EB30" s="201"/>
      <c r="ED30" s="199"/>
      <c r="EE30" s="745"/>
      <c r="EF30" s="201"/>
      <c r="EH30" s="199"/>
      <c r="EI30" s="745">
        <f>$F30</f>
        <v>49.5</v>
      </c>
      <c r="EJ30" s="201"/>
      <c r="EL30" s="199"/>
      <c r="EM30" s="745"/>
      <c r="EN30" s="201"/>
      <c r="EP30" s="83"/>
      <c r="EQ30" s="750">
        <f>EA30+EE30+EI30+EM30</f>
        <v>99</v>
      </c>
      <c r="ER30" s="82"/>
      <c r="ET30" s="199"/>
      <c r="EU30" s="745">
        <f>$F30</f>
        <v>49.5</v>
      </c>
      <c r="EV30" s="201"/>
      <c r="EX30" s="199"/>
      <c r="EY30" s="745"/>
      <c r="EZ30" s="201"/>
      <c r="FB30" s="199"/>
      <c r="FC30" s="745">
        <f>$F30</f>
        <v>49.5</v>
      </c>
      <c r="FD30" s="201"/>
      <c r="FF30" s="199"/>
      <c r="FG30" s="745"/>
      <c r="FH30" s="201"/>
      <c r="FJ30" s="83"/>
      <c r="FK30" s="750">
        <f>EU30+EY30+FC30+FG30</f>
        <v>99</v>
      </c>
      <c r="FL30" s="82"/>
      <c r="FN30" s="199"/>
      <c r="FO30" s="745">
        <f>$F30</f>
        <v>49.5</v>
      </c>
      <c r="FP30" s="201"/>
      <c r="FR30" s="199"/>
      <c r="FS30" s="745"/>
      <c r="FT30" s="201"/>
      <c r="FV30" s="199"/>
      <c r="FW30" s="745">
        <f>$F30</f>
        <v>49.5</v>
      </c>
      <c r="FX30" s="201"/>
      <c r="FZ30" s="199"/>
      <c r="GA30" s="745"/>
      <c r="GB30" s="201"/>
      <c r="GD30" s="83"/>
      <c r="GE30" s="750">
        <f>FO30+FS30+FW30+GA30</f>
        <v>99</v>
      </c>
      <c r="GF30" s="82"/>
      <c r="GH30" s="199"/>
      <c r="GI30" s="745">
        <f>$F30</f>
        <v>49.5</v>
      </c>
      <c r="GJ30" s="201"/>
      <c r="GL30" s="199"/>
      <c r="GM30" s="745"/>
      <c r="GN30" s="201"/>
      <c r="GP30" s="199"/>
      <c r="GQ30" s="745">
        <f>$F30</f>
        <v>49.5</v>
      </c>
      <c r="GR30" s="201"/>
      <c r="GT30" s="199"/>
      <c r="GU30" s="745"/>
      <c r="GV30" s="201"/>
      <c r="GX30" s="83"/>
      <c r="GY30" s="750">
        <f>GI30+GM30+GQ30+GU30</f>
        <v>99</v>
      </c>
      <c r="GZ30" s="82"/>
      <c r="HB30" s="199"/>
      <c r="HC30" s="745">
        <f>$F30</f>
        <v>49.5</v>
      </c>
      <c r="HD30" s="201"/>
      <c r="HF30" s="199"/>
      <c r="HG30" s="745"/>
      <c r="HH30" s="201"/>
      <c r="HJ30" s="199"/>
      <c r="HK30" s="745">
        <f>$F30</f>
        <v>49.5</v>
      </c>
      <c r="HL30" s="201"/>
      <c r="HN30" s="199"/>
      <c r="HO30" s="745"/>
      <c r="HP30" s="201"/>
      <c r="HR30" s="83"/>
      <c r="HS30" s="750">
        <f>HC30+HG30+HK30+HO30</f>
        <v>99</v>
      </c>
      <c r="HT30" s="82"/>
      <c r="HV30" s="199"/>
      <c r="HW30" s="745">
        <f>$F30</f>
        <v>49.5</v>
      </c>
      <c r="HX30" s="201"/>
      <c r="HZ30" s="199"/>
      <c r="IA30" s="745"/>
      <c r="IB30" s="201"/>
      <c r="ID30" s="199"/>
      <c r="IE30" s="745">
        <f>$F30</f>
        <v>49.5</v>
      </c>
      <c r="IF30" s="201"/>
      <c r="IH30" s="199"/>
      <c r="II30" s="745"/>
      <c r="IJ30" s="201"/>
      <c r="IL30" s="83"/>
      <c r="IM30" s="750">
        <f>HW30+IA30+IE30+II30</f>
        <v>99</v>
      </c>
      <c r="IN30" s="82"/>
      <c r="IP30" s="199"/>
      <c r="IQ30" s="745">
        <f>$F30</f>
        <v>49.5</v>
      </c>
      <c r="IR30" s="201"/>
      <c r="IT30" s="199"/>
      <c r="IU30" s="745"/>
      <c r="IV30" s="201"/>
      <c r="IX30" s="199"/>
      <c r="IY30" s="745">
        <f>$F30</f>
        <v>49.5</v>
      </c>
      <c r="IZ30" s="201"/>
      <c r="JB30" s="199"/>
      <c r="JC30" s="745"/>
      <c r="JD30" s="201"/>
      <c r="JF30" s="83"/>
      <c r="JG30" s="750">
        <f>IQ30+IU30+IY30+JC30</f>
        <v>99</v>
      </c>
      <c r="JH30" s="82"/>
      <c r="JJ30" s="199"/>
      <c r="JK30" s="745">
        <f>$F30</f>
        <v>49.5</v>
      </c>
      <c r="JL30" s="201"/>
      <c r="JN30" s="199"/>
      <c r="JO30" s="745"/>
      <c r="JP30" s="201"/>
      <c r="JR30" s="199"/>
      <c r="JS30" s="745">
        <f>$F30</f>
        <v>49.5</v>
      </c>
      <c r="JT30" s="201"/>
      <c r="JV30" s="199"/>
      <c r="JW30" s="745"/>
      <c r="JX30" s="201"/>
      <c r="JZ30" s="83"/>
      <c r="KA30" s="750">
        <f>JK30+JO30+JS30+JW30</f>
        <v>99</v>
      </c>
      <c r="KB30" s="82"/>
      <c r="KD30" s="199"/>
      <c r="KE30" s="745">
        <f>$F30</f>
        <v>49.5</v>
      </c>
      <c r="KF30" s="201"/>
      <c r="KH30" s="199"/>
      <c r="KI30" s="745"/>
      <c r="KJ30" s="201"/>
      <c r="KL30" s="199"/>
      <c r="KM30" s="745">
        <f>$F30</f>
        <v>49.5</v>
      </c>
      <c r="KN30" s="201"/>
      <c r="KP30" s="199"/>
      <c r="KQ30" s="745"/>
      <c r="KR30" s="201"/>
      <c r="KT30" s="83"/>
      <c r="KU30" s="750">
        <f>KE30+KI30+KM30+KQ30</f>
        <v>99</v>
      </c>
      <c r="KV30" s="82"/>
    </row>
    <row r="31" spans="1:308" s="3" customFormat="1" ht="14" customHeight="1">
      <c r="A31" s="823">
        <v>1000</v>
      </c>
      <c r="B31" s="823"/>
      <c r="C31" s="823"/>
      <c r="D31" s="823"/>
      <c r="E31" s="726">
        <v>1.6E-2</v>
      </c>
      <c r="F31" s="759">
        <f>E31*A31/2</f>
        <v>8</v>
      </c>
      <c r="DF31" s="199"/>
      <c r="DG31" s="746"/>
      <c r="DH31" s="201"/>
      <c r="DJ31" s="199"/>
      <c r="DK31" s="746"/>
      <c r="DL31" s="201"/>
      <c r="DN31" s="199"/>
      <c r="DO31" s="745">
        <f>$F31</f>
        <v>8</v>
      </c>
      <c r="DP31" s="201"/>
      <c r="DR31" s="199"/>
      <c r="DS31" s="745"/>
      <c r="DT31" s="201"/>
      <c r="DV31" s="83"/>
      <c r="DW31" s="750">
        <f>DG31+DK31+DO31+DS31</f>
        <v>8</v>
      </c>
      <c r="DX31" s="82"/>
      <c r="DZ31" s="199"/>
      <c r="EA31" s="745">
        <f>$F31</f>
        <v>8</v>
      </c>
      <c r="EB31" s="201"/>
      <c r="ED31" s="199"/>
      <c r="EE31" s="745"/>
      <c r="EF31" s="201"/>
      <c r="EH31" s="199"/>
      <c r="EI31" s="745">
        <f>$F31</f>
        <v>8</v>
      </c>
      <c r="EJ31" s="201"/>
      <c r="EL31" s="199"/>
      <c r="EM31" s="745"/>
      <c r="EN31" s="201"/>
      <c r="EP31" s="83"/>
      <c r="EQ31" s="750">
        <f>EA31+EE31+EI31+EM31</f>
        <v>16</v>
      </c>
      <c r="ER31" s="82"/>
      <c r="ET31" s="199"/>
      <c r="EU31" s="745">
        <f>$F31</f>
        <v>8</v>
      </c>
      <c r="EV31" s="201"/>
      <c r="EX31" s="199"/>
      <c r="EY31" s="745"/>
      <c r="EZ31" s="201"/>
      <c r="FB31" s="199"/>
      <c r="FC31" s="745">
        <f>$F31</f>
        <v>8</v>
      </c>
      <c r="FD31" s="201"/>
      <c r="FF31" s="199"/>
      <c r="FG31" s="745"/>
      <c r="FH31" s="201"/>
      <c r="FJ31" s="83"/>
      <c r="FK31" s="750">
        <f>EU31+EY31+FC31+FG31</f>
        <v>16</v>
      </c>
      <c r="FL31" s="82"/>
      <c r="FN31" s="199"/>
      <c r="FO31" s="745">
        <f>$F31</f>
        <v>8</v>
      </c>
      <c r="FP31" s="201"/>
      <c r="FR31" s="199"/>
      <c r="FS31" s="745"/>
      <c r="FT31" s="201"/>
      <c r="FV31" s="199"/>
      <c r="FW31" s="745">
        <f>$F31</f>
        <v>8</v>
      </c>
      <c r="FX31" s="201"/>
      <c r="FZ31" s="199"/>
      <c r="GA31" s="745"/>
      <c r="GB31" s="201"/>
      <c r="GD31" s="83"/>
      <c r="GE31" s="750">
        <f>FO31+FS31+FW31+GA31</f>
        <v>16</v>
      </c>
      <c r="GF31" s="82"/>
      <c r="GH31" s="199"/>
      <c r="GI31" s="745">
        <f>$F31</f>
        <v>8</v>
      </c>
      <c r="GJ31" s="201"/>
      <c r="GL31" s="199"/>
      <c r="GM31" s="745"/>
      <c r="GN31" s="201"/>
      <c r="GP31" s="199"/>
      <c r="GQ31" s="745">
        <f>$F31</f>
        <v>8</v>
      </c>
      <c r="GR31" s="201"/>
      <c r="GT31" s="199"/>
      <c r="GU31" s="745"/>
      <c r="GV31" s="201"/>
      <c r="GX31" s="83"/>
      <c r="GY31" s="750">
        <f>GI31+GM31+GQ31+GU31</f>
        <v>16</v>
      </c>
      <c r="GZ31" s="82"/>
      <c r="HB31" s="199"/>
      <c r="HC31" s="745">
        <f>$F31</f>
        <v>8</v>
      </c>
      <c r="HD31" s="201"/>
      <c r="HF31" s="199"/>
      <c r="HG31" s="745"/>
      <c r="HH31" s="201"/>
      <c r="HJ31" s="199"/>
      <c r="HK31" s="745">
        <f>$F31</f>
        <v>8</v>
      </c>
      <c r="HL31" s="201"/>
      <c r="HN31" s="199"/>
      <c r="HO31" s="745"/>
      <c r="HP31" s="201"/>
      <c r="HR31" s="83"/>
      <c r="HS31" s="750">
        <f>HC31+HG31+HK31+HO31</f>
        <v>16</v>
      </c>
      <c r="HT31" s="82"/>
      <c r="HV31" s="199"/>
      <c r="HW31" s="745">
        <f>$F31</f>
        <v>8</v>
      </c>
      <c r="HX31" s="201"/>
      <c r="HZ31" s="199"/>
      <c r="IA31" s="745"/>
      <c r="IB31" s="201"/>
      <c r="ID31" s="199"/>
      <c r="IE31" s="745">
        <f>$F31</f>
        <v>8</v>
      </c>
      <c r="IF31" s="201"/>
      <c r="IH31" s="199"/>
      <c r="II31" s="745"/>
      <c r="IJ31" s="201"/>
      <c r="IL31" s="83"/>
      <c r="IM31" s="750">
        <f>HW31+IA31+IE31+II31</f>
        <v>16</v>
      </c>
      <c r="IN31" s="82"/>
      <c r="IP31" s="199"/>
      <c r="IQ31" s="745">
        <f>$F31</f>
        <v>8</v>
      </c>
      <c r="IR31" s="201"/>
      <c r="IT31" s="199"/>
      <c r="IU31" s="745"/>
      <c r="IV31" s="201"/>
      <c r="IX31" s="199"/>
      <c r="IY31" s="745">
        <f>$F31</f>
        <v>8</v>
      </c>
      <c r="IZ31" s="201"/>
      <c r="JB31" s="199"/>
      <c r="JC31" s="745"/>
      <c r="JD31" s="201"/>
      <c r="JF31" s="83"/>
      <c r="JG31" s="750">
        <f>IQ31+IU31+IY31+JC31</f>
        <v>16</v>
      </c>
      <c r="JH31" s="82"/>
      <c r="JJ31" s="199"/>
      <c r="JK31" s="745">
        <f>$F31</f>
        <v>8</v>
      </c>
      <c r="JL31" s="201"/>
      <c r="JN31" s="199"/>
      <c r="JO31" s="745"/>
      <c r="JP31" s="201"/>
      <c r="JR31" s="199"/>
      <c r="JS31" s="745">
        <f>$F31</f>
        <v>8</v>
      </c>
      <c r="JT31" s="201"/>
      <c r="JV31" s="199"/>
      <c r="JW31" s="745"/>
      <c r="JX31" s="201"/>
      <c r="JZ31" s="83"/>
      <c r="KA31" s="750">
        <f>JK31+JO31+JS31+JW31</f>
        <v>16</v>
      </c>
      <c r="KB31" s="82"/>
      <c r="KD31" s="199"/>
      <c r="KE31" s="745">
        <f>$F31</f>
        <v>8</v>
      </c>
      <c r="KF31" s="201"/>
      <c r="KH31" s="199"/>
      <c r="KI31" s="745"/>
      <c r="KJ31" s="201"/>
      <c r="KL31" s="199"/>
      <c r="KM31" s="745">
        <f>$F31</f>
        <v>8</v>
      </c>
      <c r="KN31" s="201"/>
      <c r="KP31" s="199"/>
      <c r="KQ31" s="745"/>
      <c r="KR31" s="201"/>
      <c r="KT31" s="83"/>
      <c r="KU31" s="750">
        <f>KE31+KI31+KM31+KQ31</f>
        <v>16</v>
      </c>
      <c r="KV31" s="82"/>
    </row>
    <row r="32" spans="1:308" s="3" customFormat="1" ht="14" customHeight="1">
      <c r="A32" s="823">
        <v>1750</v>
      </c>
      <c r="B32" s="823"/>
      <c r="C32" s="823"/>
      <c r="D32" s="823"/>
      <c r="E32" s="726">
        <v>2.1250000000000002E-2</v>
      </c>
      <c r="F32" s="759">
        <f>E32*A32/2</f>
        <v>18.59375</v>
      </c>
      <c r="DF32" s="199"/>
      <c r="DG32" s="746"/>
      <c r="DH32" s="201"/>
      <c r="DJ32" s="199"/>
      <c r="DK32" s="746"/>
      <c r="DL32" s="201"/>
      <c r="DN32" s="199"/>
      <c r="DO32" s="745">
        <f>$F32</f>
        <v>18.59375</v>
      </c>
      <c r="DP32" s="201"/>
      <c r="DR32" s="199"/>
      <c r="DS32" s="745"/>
      <c r="DT32" s="201"/>
      <c r="DV32" s="83"/>
      <c r="DW32" s="750">
        <f>DG32+DK32+DO32+DS32</f>
        <v>18.59375</v>
      </c>
      <c r="DX32" s="82"/>
      <c r="DZ32" s="199"/>
      <c r="EA32" s="745">
        <f>$F32</f>
        <v>18.59375</v>
      </c>
      <c r="EB32" s="201"/>
      <c r="ED32" s="199"/>
      <c r="EE32" s="745"/>
      <c r="EF32" s="201"/>
      <c r="EH32" s="199"/>
      <c r="EI32" s="745">
        <f>$F32</f>
        <v>18.59375</v>
      </c>
      <c r="EJ32" s="201"/>
      <c r="EL32" s="199"/>
      <c r="EM32" s="745"/>
      <c r="EN32" s="201"/>
      <c r="EP32" s="83"/>
      <c r="EQ32" s="750">
        <f>EA32+EE32+EI32+EM32</f>
        <v>37.1875</v>
      </c>
      <c r="ER32" s="82"/>
      <c r="ET32" s="199"/>
      <c r="EU32" s="745">
        <f>$F32</f>
        <v>18.59375</v>
      </c>
      <c r="EV32" s="201"/>
      <c r="EX32" s="199"/>
      <c r="EY32" s="745"/>
      <c r="EZ32" s="201"/>
      <c r="FB32" s="199"/>
      <c r="FC32" s="745">
        <f>$F32</f>
        <v>18.59375</v>
      </c>
      <c r="FD32" s="201"/>
      <c r="FF32" s="199"/>
      <c r="FG32" s="745"/>
      <c r="FH32" s="201"/>
      <c r="FJ32" s="83"/>
      <c r="FK32" s="750">
        <f>EU32+EY32+FC32+FG32</f>
        <v>37.1875</v>
      </c>
      <c r="FL32" s="82"/>
      <c r="FN32" s="199"/>
      <c r="FO32" s="745">
        <f>$F32</f>
        <v>18.59375</v>
      </c>
      <c r="FP32" s="201"/>
      <c r="FR32" s="199"/>
      <c r="FS32" s="745"/>
      <c r="FT32" s="201"/>
      <c r="FV32" s="199"/>
      <c r="FW32" s="745">
        <f>$F32</f>
        <v>18.59375</v>
      </c>
      <c r="FX32" s="201"/>
      <c r="FZ32" s="199"/>
      <c r="GA32" s="745"/>
      <c r="GB32" s="201"/>
      <c r="GD32" s="83"/>
      <c r="GE32" s="750">
        <f>FO32+FS32+FW32+GA32</f>
        <v>37.1875</v>
      </c>
      <c r="GF32" s="82"/>
      <c r="GH32" s="199"/>
      <c r="GI32" s="745">
        <f>$F32</f>
        <v>18.59375</v>
      </c>
      <c r="GJ32" s="201"/>
      <c r="GL32" s="199"/>
      <c r="GM32" s="745"/>
      <c r="GN32" s="201"/>
      <c r="GP32" s="199"/>
      <c r="GQ32" s="745">
        <f>$F32</f>
        <v>18.59375</v>
      </c>
      <c r="GR32" s="201"/>
      <c r="GT32" s="199"/>
      <c r="GU32" s="745"/>
      <c r="GV32" s="201"/>
      <c r="GX32" s="83"/>
      <c r="GY32" s="750">
        <f>GI32+GM32+GQ32+GU32</f>
        <v>37.1875</v>
      </c>
      <c r="GZ32" s="82"/>
      <c r="HB32" s="199"/>
      <c r="HC32" s="745">
        <f>$F32</f>
        <v>18.59375</v>
      </c>
      <c r="HD32" s="201"/>
      <c r="HF32" s="199"/>
      <c r="HG32" s="745"/>
      <c r="HH32" s="201"/>
      <c r="HJ32" s="199"/>
      <c r="HK32" s="745">
        <f>$F32</f>
        <v>18.59375</v>
      </c>
      <c r="HL32" s="201"/>
      <c r="HN32" s="199"/>
      <c r="HO32" s="745"/>
      <c r="HP32" s="201"/>
      <c r="HR32" s="83"/>
      <c r="HS32" s="750">
        <f>HC32+HG32+HK32+HO32</f>
        <v>37.1875</v>
      </c>
      <c r="HT32" s="82"/>
      <c r="HV32" s="199"/>
      <c r="HW32" s="745">
        <f>$F32</f>
        <v>18.59375</v>
      </c>
      <c r="HX32" s="201"/>
      <c r="HZ32" s="199"/>
      <c r="IA32" s="745"/>
      <c r="IB32" s="201"/>
      <c r="ID32" s="199"/>
      <c r="IE32" s="745">
        <f>$F32</f>
        <v>18.59375</v>
      </c>
      <c r="IF32" s="201"/>
      <c r="IH32" s="199"/>
      <c r="II32" s="745"/>
      <c r="IJ32" s="201"/>
      <c r="IL32" s="83"/>
      <c r="IM32" s="750">
        <f>HW32+IA32+IE32+II32</f>
        <v>37.1875</v>
      </c>
      <c r="IN32" s="82"/>
      <c r="IP32" s="199"/>
      <c r="IQ32" s="745">
        <f>$F32</f>
        <v>18.59375</v>
      </c>
      <c r="IR32" s="201"/>
      <c r="IT32" s="199"/>
      <c r="IU32" s="745"/>
      <c r="IV32" s="201"/>
      <c r="IX32" s="199"/>
      <c r="IY32" s="745">
        <f>$F32</f>
        <v>18.59375</v>
      </c>
      <c r="IZ32" s="201"/>
      <c r="JB32" s="199"/>
      <c r="JC32" s="745"/>
      <c r="JD32" s="201"/>
      <c r="JF32" s="83"/>
      <c r="JG32" s="750">
        <f>IQ32+IU32+IY32+JC32</f>
        <v>37.1875</v>
      </c>
      <c r="JH32" s="82"/>
      <c r="JJ32" s="199"/>
      <c r="JK32" s="745">
        <f>$F32</f>
        <v>18.59375</v>
      </c>
      <c r="JL32" s="201"/>
      <c r="JN32" s="199"/>
      <c r="JO32" s="745"/>
      <c r="JP32" s="201"/>
      <c r="JR32" s="199"/>
      <c r="JS32" s="745">
        <f>$F32</f>
        <v>18.59375</v>
      </c>
      <c r="JT32" s="201"/>
      <c r="JV32" s="199"/>
      <c r="JW32" s="745"/>
      <c r="JX32" s="201"/>
      <c r="JZ32" s="83"/>
      <c r="KA32" s="750">
        <f>JK32+JO32+JS32+JW32</f>
        <v>37.1875</v>
      </c>
      <c r="KB32" s="82"/>
      <c r="KD32" s="199"/>
      <c r="KE32" s="745">
        <f>$F32</f>
        <v>18.59375</v>
      </c>
      <c r="KF32" s="201"/>
      <c r="KH32" s="199"/>
      <c r="KI32" s="745"/>
      <c r="KJ32" s="201"/>
      <c r="KL32" s="199"/>
      <c r="KM32" s="745">
        <f>$F32</f>
        <v>18.59375</v>
      </c>
      <c r="KN32" s="201"/>
      <c r="KP32" s="199"/>
      <c r="KQ32" s="745"/>
      <c r="KR32" s="201"/>
      <c r="KT32" s="83"/>
      <c r="KU32" s="750">
        <f>KE32+KI32+KM32+KQ32</f>
        <v>37.1875</v>
      </c>
      <c r="KV32" s="82"/>
    </row>
    <row r="33" spans="1:308" s="3" customFormat="1" ht="14" customHeight="1">
      <c r="A33" s="823">
        <v>500</v>
      </c>
      <c r="B33" s="823"/>
      <c r="C33" s="823"/>
      <c r="D33" s="823"/>
      <c r="E33" s="726">
        <f>E10</f>
        <v>2.8199999999999999E-2</v>
      </c>
      <c r="F33" s="759">
        <f>E33*A33/2</f>
        <v>7.05</v>
      </c>
      <c r="DF33" s="199"/>
      <c r="DG33" s="744"/>
      <c r="DH33" s="201"/>
      <c r="DJ33" s="199"/>
      <c r="DK33" s="744"/>
      <c r="DL33" s="201"/>
      <c r="DN33" s="199"/>
      <c r="DO33" s="744">
        <f>$F33</f>
        <v>7.05</v>
      </c>
      <c r="DP33" s="201"/>
      <c r="DR33" s="199"/>
      <c r="DS33" s="744"/>
      <c r="DT33" s="201"/>
      <c r="DV33" s="83"/>
      <c r="DW33" s="749">
        <f t="shared" si="1"/>
        <v>7.05</v>
      </c>
      <c r="DX33" s="82"/>
      <c r="DZ33" s="199"/>
      <c r="EA33" s="744">
        <f>$F33</f>
        <v>7.05</v>
      </c>
      <c r="EB33" s="201"/>
      <c r="ED33" s="199"/>
      <c r="EE33" s="744"/>
      <c r="EF33" s="201"/>
      <c r="EH33" s="199"/>
      <c r="EI33" s="744">
        <f>$F33</f>
        <v>7.05</v>
      </c>
      <c r="EJ33" s="201"/>
      <c r="EL33" s="199"/>
      <c r="EM33" s="744"/>
      <c r="EN33" s="201"/>
      <c r="EP33" s="83"/>
      <c r="EQ33" s="749">
        <f t="shared" ref="EQ33:EQ48" si="11">EA33+EE33+EI33+EM33</f>
        <v>14.1</v>
      </c>
      <c r="ER33" s="82"/>
      <c r="ET33" s="199"/>
      <c r="EU33" s="744">
        <f>$F33</f>
        <v>7.05</v>
      </c>
      <c r="EV33" s="201"/>
      <c r="EX33" s="199"/>
      <c r="EY33" s="744"/>
      <c r="EZ33" s="201"/>
      <c r="FB33" s="199"/>
      <c r="FC33" s="744">
        <f>$F33</f>
        <v>7.05</v>
      </c>
      <c r="FD33" s="201"/>
      <c r="FF33" s="199"/>
      <c r="FG33" s="744"/>
      <c r="FH33" s="201"/>
      <c r="FJ33" s="83"/>
      <c r="FK33" s="749">
        <f t="shared" ref="FK33:FK47" si="12">EU33+EY33+FC33+FG33</f>
        <v>14.1</v>
      </c>
      <c r="FL33" s="82"/>
      <c r="FN33" s="199"/>
      <c r="FO33" s="744">
        <f>$F33</f>
        <v>7.05</v>
      </c>
      <c r="FP33" s="201"/>
      <c r="FR33" s="199"/>
      <c r="FS33" s="744"/>
      <c r="FT33" s="201"/>
      <c r="FV33" s="199"/>
      <c r="FW33" s="744">
        <f>$F33</f>
        <v>7.05</v>
      </c>
      <c r="FX33" s="201"/>
      <c r="FZ33" s="199"/>
      <c r="GA33" s="744"/>
      <c r="GB33" s="201"/>
      <c r="GD33" s="83"/>
      <c r="GE33" s="749">
        <f t="shared" ref="GE33:GE47" si="13">FO33+FS33+FW33+GA33</f>
        <v>14.1</v>
      </c>
      <c r="GF33" s="82"/>
      <c r="GH33" s="199"/>
      <c r="GI33" s="744">
        <f>$F33</f>
        <v>7.05</v>
      </c>
      <c r="GJ33" s="201"/>
      <c r="GL33" s="199"/>
      <c r="GM33" s="744"/>
      <c r="GN33" s="201"/>
      <c r="GP33" s="199"/>
      <c r="GQ33" s="744">
        <f>$F33</f>
        <v>7.05</v>
      </c>
      <c r="GR33" s="201"/>
      <c r="GT33" s="199"/>
      <c r="GU33" s="744"/>
      <c r="GV33" s="201"/>
      <c r="GX33" s="83"/>
      <c r="GY33" s="749">
        <f t="shared" ref="GY33:GY47" si="14">GI33+GM33+GQ33+GU33</f>
        <v>14.1</v>
      </c>
      <c r="GZ33" s="82"/>
      <c r="HB33" s="199"/>
      <c r="HC33" s="744">
        <f>$F33</f>
        <v>7.05</v>
      </c>
      <c r="HD33" s="201"/>
      <c r="HF33" s="199"/>
      <c r="HG33" s="744"/>
      <c r="HH33" s="201"/>
      <c r="HJ33" s="199"/>
      <c r="HK33" s="744">
        <f>$F33</f>
        <v>7.05</v>
      </c>
      <c r="HL33" s="201"/>
      <c r="HN33" s="199"/>
      <c r="HO33" s="744"/>
      <c r="HP33" s="201"/>
      <c r="HR33" s="83"/>
      <c r="HS33" s="749">
        <f t="shared" ref="HS33:HS47" si="15">HC33+HG33+HK33+HO33</f>
        <v>14.1</v>
      </c>
      <c r="HT33" s="82"/>
      <c r="HV33" s="199"/>
      <c r="HW33" s="744">
        <f>$F33</f>
        <v>7.05</v>
      </c>
      <c r="HX33" s="201"/>
      <c r="HZ33" s="199"/>
      <c r="IA33" s="744"/>
      <c r="IB33" s="201"/>
      <c r="ID33" s="199"/>
      <c r="IE33" s="744">
        <f>$F33</f>
        <v>7.05</v>
      </c>
      <c r="IF33" s="201"/>
      <c r="IH33" s="199"/>
      <c r="II33" s="744"/>
      <c r="IJ33" s="201"/>
      <c r="IL33" s="83"/>
      <c r="IM33" s="749">
        <f t="shared" ref="IM33:IM47" si="16">HW33+IA33+IE33+II33</f>
        <v>14.1</v>
      </c>
      <c r="IN33" s="82"/>
      <c r="IP33" s="199"/>
      <c r="IQ33" s="744">
        <f>$F33</f>
        <v>7.05</v>
      </c>
      <c r="IR33" s="201"/>
      <c r="IT33" s="199"/>
      <c r="IU33" s="744"/>
      <c r="IV33" s="201"/>
      <c r="IX33" s="199"/>
      <c r="IY33" s="744">
        <f>$F33</f>
        <v>7.05</v>
      </c>
      <c r="IZ33" s="201"/>
      <c r="JB33" s="199"/>
      <c r="JC33" s="744"/>
      <c r="JD33" s="201"/>
      <c r="JF33" s="83"/>
      <c r="JG33" s="749">
        <f t="shared" ref="JG33:JG47" si="17">IQ33+IU33+IY33+JC33</f>
        <v>14.1</v>
      </c>
      <c r="JH33" s="82"/>
      <c r="JJ33" s="199"/>
      <c r="JK33" s="744">
        <f>$F33</f>
        <v>7.05</v>
      </c>
      <c r="JL33" s="201"/>
      <c r="JN33" s="199"/>
      <c r="JO33" s="744"/>
      <c r="JP33" s="201"/>
      <c r="JR33" s="199"/>
      <c r="JS33" s="744">
        <f>$F33</f>
        <v>7.05</v>
      </c>
      <c r="JT33" s="201"/>
      <c r="JV33" s="199"/>
      <c r="JW33" s="744"/>
      <c r="JX33" s="201"/>
      <c r="JZ33" s="83"/>
      <c r="KA33" s="749">
        <f t="shared" ref="KA33:KA47" si="18">JK33+JO33+JS33+JW33</f>
        <v>14.1</v>
      </c>
      <c r="KB33" s="82"/>
      <c r="KD33" s="199"/>
      <c r="KE33" s="744">
        <f>$F33</f>
        <v>7.05</v>
      </c>
      <c r="KF33" s="201"/>
      <c r="KH33" s="199"/>
      <c r="KI33" s="744"/>
      <c r="KJ33" s="201"/>
      <c r="KL33" s="199"/>
      <c r="KM33" s="744">
        <f>$F33</f>
        <v>7.05</v>
      </c>
      <c r="KN33" s="201"/>
      <c r="KP33" s="199"/>
      <c r="KQ33" s="744"/>
      <c r="KR33" s="201"/>
      <c r="KT33" s="83"/>
      <c r="KU33" s="749">
        <f t="shared" ref="KU33:KU47" si="19">KE33+KI33+KM33+KQ33</f>
        <v>14.1</v>
      </c>
      <c r="KV33" s="82"/>
    </row>
    <row r="34" spans="1:308" s="3" customFormat="1" ht="14" customHeight="1">
      <c r="A34" s="823">
        <v>3500</v>
      </c>
      <c r="B34" s="823"/>
      <c r="C34" s="823"/>
      <c r="D34" s="823"/>
      <c r="E34" s="726">
        <v>1.4E-2</v>
      </c>
      <c r="F34" s="759">
        <f t="shared" ref="F34:F46" si="20">E34*A34/2</f>
        <v>24.5</v>
      </c>
      <c r="DF34" s="199"/>
      <c r="DG34" s="745"/>
      <c r="DH34" s="201"/>
      <c r="DJ34" s="199"/>
      <c r="DK34" s="745"/>
      <c r="DL34" s="201"/>
      <c r="DN34" s="199"/>
      <c r="DO34" s="745">
        <f>$F34</f>
        <v>24.5</v>
      </c>
      <c r="DP34" s="201"/>
      <c r="DR34" s="199"/>
      <c r="DS34" s="745"/>
      <c r="DT34" s="201"/>
      <c r="DV34" s="83"/>
      <c r="DW34" s="750">
        <f t="shared" si="1"/>
        <v>24.5</v>
      </c>
      <c r="DX34" s="82"/>
      <c r="DZ34" s="199"/>
      <c r="EA34" s="745">
        <f>$F34</f>
        <v>24.5</v>
      </c>
      <c r="EB34" s="201"/>
      <c r="ED34" s="199"/>
      <c r="EE34" s="745"/>
      <c r="EF34" s="201"/>
      <c r="EH34" s="199"/>
      <c r="EI34" s="745">
        <f>$F34</f>
        <v>24.5</v>
      </c>
      <c r="EJ34" s="201"/>
      <c r="EL34" s="199"/>
      <c r="EM34" s="745"/>
      <c r="EN34" s="201"/>
      <c r="EP34" s="83"/>
      <c r="EQ34" s="750">
        <f t="shared" si="11"/>
        <v>49</v>
      </c>
      <c r="ER34" s="82"/>
      <c r="ET34" s="199"/>
      <c r="EU34" s="745">
        <f>$F34</f>
        <v>24.5</v>
      </c>
      <c r="EV34" s="201"/>
      <c r="EX34" s="199"/>
      <c r="EY34" s="745"/>
      <c r="EZ34" s="201"/>
      <c r="FB34" s="199"/>
      <c r="FC34" s="745">
        <f>$F34</f>
        <v>24.5</v>
      </c>
      <c r="FD34" s="201"/>
      <c r="FF34" s="199"/>
      <c r="FG34" s="745"/>
      <c r="FH34" s="201"/>
      <c r="FJ34" s="83"/>
      <c r="FK34" s="750">
        <f t="shared" si="12"/>
        <v>49</v>
      </c>
      <c r="FL34" s="82"/>
      <c r="FN34" s="199"/>
      <c r="FO34" s="745">
        <f t="shared" ref="FO34:FO39" si="21">$F34</f>
        <v>24.5</v>
      </c>
      <c r="FP34" s="201"/>
      <c r="FR34" s="199"/>
      <c r="FS34" s="745"/>
      <c r="FT34" s="201"/>
      <c r="FV34" s="199"/>
      <c r="FW34" s="745">
        <f>$F34</f>
        <v>24.5</v>
      </c>
      <c r="FX34" s="201"/>
      <c r="FZ34" s="199"/>
      <c r="GA34" s="745"/>
      <c r="GB34" s="201"/>
      <c r="GD34" s="83"/>
      <c r="GE34" s="750">
        <f t="shared" si="13"/>
        <v>49</v>
      </c>
      <c r="GF34" s="82"/>
      <c r="GH34" s="199"/>
      <c r="GI34" s="745">
        <f t="shared" ref="GI34:GI41" si="22">$F34</f>
        <v>24.5</v>
      </c>
      <c r="GJ34" s="201"/>
      <c r="GL34" s="199"/>
      <c r="GM34" s="745"/>
      <c r="GN34" s="201"/>
      <c r="GP34" s="199"/>
      <c r="GQ34" s="745">
        <f>$F34</f>
        <v>24.5</v>
      </c>
      <c r="GR34" s="201"/>
      <c r="GT34" s="199"/>
      <c r="GU34" s="745"/>
      <c r="GV34" s="201"/>
      <c r="GX34" s="83"/>
      <c r="GY34" s="750">
        <f t="shared" si="14"/>
        <v>49</v>
      </c>
      <c r="GZ34" s="82"/>
      <c r="HB34" s="199"/>
      <c r="HC34" s="745">
        <f t="shared" ref="HC34:HC43" si="23">$F34</f>
        <v>24.5</v>
      </c>
      <c r="HD34" s="201"/>
      <c r="HF34" s="199"/>
      <c r="HG34" s="745"/>
      <c r="HH34" s="201"/>
      <c r="HJ34" s="199"/>
      <c r="HK34" s="745">
        <f>$F34</f>
        <v>24.5</v>
      </c>
      <c r="HL34" s="201"/>
      <c r="HN34" s="199"/>
      <c r="HO34" s="745"/>
      <c r="HP34" s="201"/>
      <c r="HR34" s="83"/>
      <c r="HS34" s="750">
        <f t="shared" si="15"/>
        <v>49</v>
      </c>
      <c r="HT34" s="82"/>
      <c r="HV34" s="199"/>
      <c r="HW34" s="745">
        <f t="shared" ref="HW34:HW43" si="24">$F34</f>
        <v>24.5</v>
      </c>
      <c r="HX34" s="201"/>
      <c r="HZ34" s="199"/>
      <c r="IA34" s="745"/>
      <c r="IB34" s="201"/>
      <c r="ID34" s="199"/>
      <c r="IE34" s="745">
        <f>$F34</f>
        <v>24.5</v>
      </c>
      <c r="IF34" s="201"/>
      <c r="IH34" s="199"/>
      <c r="II34" s="745"/>
      <c r="IJ34" s="201"/>
      <c r="IL34" s="83"/>
      <c r="IM34" s="750">
        <f t="shared" si="16"/>
        <v>49</v>
      </c>
      <c r="IN34" s="82"/>
      <c r="IP34" s="199"/>
      <c r="IQ34" s="745">
        <f t="shared" ref="IQ34:IQ43" si="25">$F34</f>
        <v>24.5</v>
      </c>
      <c r="IR34" s="201"/>
      <c r="IT34" s="199"/>
      <c r="IU34" s="745"/>
      <c r="IV34" s="201"/>
      <c r="IX34" s="199"/>
      <c r="IY34" s="745">
        <f>$F34</f>
        <v>24.5</v>
      </c>
      <c r="IZ34" s="201"/>
      <c r="JB34" s="199"/>
      <c r="JC34" s="745"/>
      <c r="JD34" s="201"/>
      <c r="JF34" s="83"/>
      <c r="JG34" s="750">
        <f t="shared" si="17"/>
        <v>49</v>
      </c>
      <c r="JH34" s="82"/>
      <c r="JJ34" s="199"/>
      <c r="JK34" s="745">
        <f t="shared" ref="JK34:JK46" si="26">$F34</f>
        <v>24.5</v>
      </c>
      <c r="JL34" s="201"/>
      <c r="JN34" s="199"/>
      <c r="JO34" s="745"/>
      <c r="JP34" s="201"/>
      <c r="JR34" s="199"/>
      <c r="JS34" s="745">
        <f>$F34</f>
        <v>24.5</v>
      </c>
      <c r="JT34" s="201"/>
      <c r="JV34" s="199"/>
      <c r="JW34" s="745"/>
      <c r="JX34" s="201"/>
      <c r="JZ34" s="83"/>
      <c r="KA34" s="750">
        <f t="shared" si="18"/>
        <v>49</v>
      </c>
      <c r="KB34" s="82"/>
      <c r="KD34" s="199"/>
      <c r="KE34" s="745">
        <f t="shared" ref="KE34:KE46" si="27">$F34</f>
        <v>24.5</v>
      </c>
      <c r="KF34" s="201"/>
      <c r="KH34" s="199"/>
      <c r="KI34" s="745"/>
      <c r="KJ34" s="201"/>
      <c r="KL34" s="199"/>
      <c r="KM34" s="745">
        <f>$F34</f>
        <v>24.5</v>
      </c>
      <c r="KN34" s="201"/>
      <c r="KP34" s="199"/>
      <c r="KQ34" s="745"/>
      <c r="KR34" s="201"/>
      <c r="KT34" s="83"/>
      <c r="KU34" s="750">
        <f t="shared" si="19"/>
        <v>49</v>
      </c>
      <c r="KV34" s="82"/>
    </row>
    <row r="35" spans="1:308" s="3" customFormat="1" ht="14" customHeight="1">
      <c r="A35" s="823">
        <v>2500</v>
      </c>
      <c r="B35" s="823"/>
      <c r="C35" s="823"/>
      <c r="D35" s="823"/>
      <c r="E35" s="726">
        <v>4.4499999999999998E-2</v>
      </c>
      <c r="F35" s="759">
        <f t="shared" si="20"/>
        <v>55.625</v>
      </c>
      <c r="DF35" s="199"/>
      <c r="DG35" s="745"/>
      <c r="DH35" s="201"/>
      <c r="DJ35" s="199"/>
      <c r="DK35" s="745"/>
      <c r="DL35" s="201"/>
      <c r="DN35" s="199"/>
      <c r="DO35" s="745"/>
      <c r="DP35" s="201"/>
      <c r="DR35" s="199"/>
      <c r="DS35" s="745">
        <f>$F35</f>
        <v>55.625</v>
      </c>
      <c r="DT35" s="201"/>
      <c r="DV35" s="83"/>
      <c r="DW35" s="750">
        <f t="shared" si="1"/>
        <v>55.625</v>
      </c>
      <c r="DX35" s="82"/>
      <c r="DZ35" s="199"/>
      <c r="EA35" s="745"/>
      <c r="EB35" s="201"/>
      <c r="ED35" s="199"/>
      <c r="EE35" s="745">
        <f>$F35</f>
        <v>55.625</v>
      </c>
      <c r="EF35" s="201"/>
      <c r="EH35" s="199"/>
      <c r="EI35" s="745"/>
      <c r="EJ35" s="201"/>
      <c r="EL35" s="199"/>
      <c r="EM35" s="745">
        <f>$F35</f>
        <v>55.625</v>
      </c>
      <c r="EN35" s="201"/>
      <c r="EP35" s="83"/>
      <c r="EQ35" s="750">
        <f t="shared" si="11"/>
        <v>111.25</v>
      </c>
      <c r="ER35" s="82"/>
      <c r="ET35" s="199"/>
      <c r="EU35" s="745"/>
      <c r="EV35" s="201"/>
      <c r="EX35" s="199"/>
      <c r="EY35" s="745">
        <f>$F35</f>
        <v>55.625</v>
      </c>
      <c r="EZ35" s="201"/>
      <c r="FB35" s="199"/>
      <c r="FC35" s="745"/>
      <c r="FD35" s="201"/>
      <c r="FF35" s="199"/>
      <c r="FG35" s="745">
        <f>$F35</f>
        <v>55.625</v>
      </c>
      <c r="FH35" s="201"/>
      <c r="FJ35" s="83"/>
      <c r="FK35" s="750">
        <f t="shared" si="12"/>
        <v>111.25</v>
      </c>
      <c r="FL35" s="82"/>
      <c r="FN35" s="199"/>
      <c r="FO35" s="745"/>
      <c r="FP35" s="201"/>
      <c r="FR35" s="199"/>
      <c r="FS35" s="745">
        <f>$F35</f>
        <v>55.625</v>
      </c>
      <c r="FT35" s="201"/>
      <c r="FV35" s="199"/>
      <c r="FW35" s="745"/>
      <c r="FX35" s="201"/>
      <c r="FZ35" s="199"/>
      <c r="GA35" s="745">
        <f>$F35</f>
        <v>55.625</v>
      </c>
      <c r="GB35" s="201"/>
      <c r="GD35" s="83"/>
      <c r="GE35" s="750">
        <f t="shared" si="13"/>
        <v>111.25</v>
      </c>
      <c r="GF35" s="82"/>
      <c r="GH35" s="199"/>
      <c r="GI35" s="745"/>
      <c r="GJ35" s="201"/>
      <c r="GL35" s="199"/>
      <c r="GM35" s="745">
        <f>$F35</f>
        <v>55.625</v>
      </c>
      <c r="GN35" s="201"/>
      <c r="GP35" s="199"/>
      <c r="GQ35" s="745"/>
      <c r="GR35" s="201"/>
      <c r="GT35" s="199"/>
      <c r="GU35" s="745">
        <f>$F35</f>
        <v>55.625</v>
      </c>
      <c r="GV35" s="201"/>
      <c r="GX35" s="83"/>
      <c r="GY35" s="750">
        <f t="shared" si="14"/>
        <v>111.25</v>
      </c>
      <c r="GZ35" s="82"/>
      <c r="HB35" s="199"/>
      <c r="HC35" s="745"/>
      <c r="HD35" s="201"/>
      <c r="HF35" s="199"/>
      <c r="HG35" s="745">
        <f>$F35</f>
        <v>55.625</v>
      </c>
      <c r="HH35" s="201"/>
      <c r="HJ35" s="199"/>
      <c r="HK35" s="745"/>
      <c r="HL35" s="201"/>
      <c r="HN35" s="199"/>
      <c r="HO35" s="745">
        <f>$F35</f>
        <v>55.625</v>
      </c>
      <c r="HP35" s="201"/>
      <c r="HR35" s="83"/>
      <c r="HS35" s="750">
        <f t="shared" si="15"/>
        <v>111.25</v>
      </c>
      <c r="HT35" s="82"/>
      <c r="HV35" s="199"/>
      <c r="HW35" s="745"/>
      <c r="HX35" s="201"/>
      <c r="HZ35" s="199"/>
      <c r="IA35" s="745">
        <f>$F35</f>
        <v>55.625</v>
      </c>
      <c r="IB35" s="201"/>
      <c r="ID35" s="199"/>
      <c r="IE35" s="745"/>
      <c r="IF35" s="201"/>
      <c r="IH35" s="199"/>
      <c r="II35" s="745">
        <f>$F35</f>
        <v>55.625</v>
      </c>
      <c r="IJ35" s="201"/>
      <c r="IL35" s="83"/>
      <c r="IM35" s="750">
        <f t="shared" si="16"/>
        <v>111.25</v>
      </c>
      <c r="IN35" s="82"/>
      <c r="IP35" s="199"/>
      <c r="IQ35" s="745"/>
      <c r="IR35" s="201"/>
      <c r="IT35" s="199"/>
      <c r="IU35" s="745">
        <f>$F35</f>
        <v>55.625</v>
      </c>
      <c r="IV35" s="201"/>
      <c r="IX35" s="199"/>
      <c r="IY35" s="745"/>
      <c r="IZ35" s="201"/>
      <c r="JB35" s="199"/>
      <c r="JC35" s="745">
        <f>$F35</f>
        <v>55.625</v>
      </c>
      <c r="JD35" s="201"/>
      <c r="JF35" s="83"/>
      <c r="JG35" s="750">
        <f t="shared" si="17"/>
        <v>111.25</v>
      </c>
      <c r="JH35" s="82"/>
      <c r="JJ35" s="199"/>
      <c r="JK35" s="745"/>
      <c r="JL35" s="201"/>
      <c r="JN35" s="199"/>
      <c r="JO35" s="745">
        <f>$F35</f>
        <v>55.625</v>
      </c>
      <c r="JP35" s="201"/>
      <c r="JR35" s="199"/>
      <c r="JS35" s="745"/>
      <c r="JT35" s="201"/>
      <c r="JV35" s="199"/>
      <c r="JW35" s="745">
        <f>$F35</f>
        <v>55.625</v>
      </c>
      <c r="JX35" s="201"/>
      <c r="JZ35" s="83"/>
      <c r="KA35" s="750">
        <f t="shared" si="18"/>
        <v>111.25</v>
      </c>
      <c r="KB35" s="82"/>
      <c r="KD35" s="199"/>
      <c r="KE35" s="745"/>
      <c r="KF35" s="201"/>
      <c r="KH35" s="199"/>
      <c r="KI35" s="745">
        <f>$F35</f>
        <v>55.625</v>
      </c>
      <c r="KJ35" s="201"/>
      <c r="KL35" s="199"/>
      <c r="KM35" s="745"/>
      <c r="KN35" s="201"/>
      <c r="KP35" s="199"/>
      <c r="KQ35" s="745">
        <f>$F35</f>
        <v>55.625</v>
      </c>
      <c r="KR35" s="201"/>
      <c r="KT35" s="83"/>
      <c r="KU35" s="750">
        <f t="shared" si="19"/>
        <v>111.25</v>
      </c>
      <c r="KV35" s="82"/>
    </row>
    <row r="36" spans="1:308" s="3" customFormat="1" ht="14" customHeight="1">
      <c r="A36" s="823">
        <v>1500</v>
      </c>
      <c r="B36" s="823"/>
      <c r="C36" s="823"/>
      <c r="D36" s="823"/>
      <c r="E36" s="726">
        <v>2.4500000000000001E-2</v>
      </c>
      <c r="F36" s="759">
        <f t="shared" si="20"/>
        <v>18.375</v>
      </c>
      <c r="DF36" s="199"/>
      <c r="DG36" s="745"/>
      <c r="DH36" s="201"/>
      <c r="DJ36" s="199"/>
      <c r="DK36" s="745"/>
      <c r="DL36" s="201"/>
      <c r="DN36" s="199"/>
      <c r="DO36" s="745"/>
      <c r="DP36" s="201"/>
      <c r="DR36" s="199"/>
      <c r="DS36" s="745"/>
      <c r="DT36" s="201"/>
      <c r="DV36" s="83"/>
      <c r="DW36" s="750">
        <f t="shared" si="1"/>
        <v>0</v>
      </c>
      <c r="DX36" s="82"/>
      <c r="DZ36" s="199"/>
      <c r="EA36" s="745">
        <f>$F36</f>
        <v>18.375</v>
      </c>
      <c r="EB36" s="201"/>
      <c r="ED36" s="199"/>
      <c r="EE36" s="745"/>
      <c r="EF36" s="201"/>
      <c r="EH36" s="199"/>
      <c r="EI36" s="745">
        <f>$F36</f>
        <v>18.375</v>
      </c>
      <c r="EJ36" s="201"/>
      <c r="EL36" s="199"/>
      <c r="EM36" s="745"/>
      <c r="EN36" s="201"/>
      <c r="EP36" s="83"/>
      <c r="EQ36" s="750">
        <f t="shared" si="11"/>
        <v>36.75</v>
      </c>
      <c r="ER36" s="82"/>
      <c r="ET36" s="199"/>
      <c r="EU36" s="745">
        <f>$F36</f>
        <v>18.375</v>
      </c>
      <c r="EV36" s="201"/>
      <c r="EX36" s="199"/>
      <c r="EY36" s="745"/>
      <c r="EZ36" s="201"/>
      <c r="FB36" s="199"/>
      <c r="FC36" s="745">
        <f>$F36</f>
        <v>18.375</v>
      </c>
      <c r="FD36" s="201"/>
      <c r="FF36" s="199"/>
      <c r="FG36" s="745"/>
      <c r="FH36" s="201"/>
      <c r="FJ36" s="83"/>
      <c r="FK36" s="750">
        <f t="shared" si="12"/>
        <v>36.75</v>
      </c>
      <c r="FL36" s="82"/>
      <c r="FN36" s="199"/>
      <c r="FO36" s="745">
        <f t="shared" si="21"/>
        <v>18.375</v>
      </c>
      <c r="FP36" s="201"/>
      <c r="FR36" s="199"/>
      <c r="FS36" s="745"/>
      <c r="FT36" s="201"/>
      <c r="FV36" s="199"/>
      <c r="FW36" s="745">
        <f>$F36</f>
        <v>18.375</v>
      </c>
      <c r="FX36" s="201"/>
      <c r="FZ36" s="199"/>
      <c r="GA36" s="745"/>
      <c r="GB36" s="201"/>
      <c r="GD36" s="83"/>
      <c r="GE36" s="750">
        <f t="shared" si="13"/>
        <v>36.75</v>
      </c>
      <c r="GF36" s="82"/>
      <c r="GH36" s="199"/>
      <c r="GI36" s="745">
        <f t="shared" si="22"/>
        <v>18.375</v>
      </c>
      <c r="GJ36" s="201"/>
      <c r="GL36" s="199"/>
      <c r="GM36" s="745"/>
      <c r="GN36" s="201"/>
      <c r="GP36" s="199"/>
      <c r="GQ36" s="745">
        <f t="shared" ref="GQ36:GQ41" si="28">$F36</f>
        <v>18.375</v>
      </c>
      <c r="GR36" s="201"/>
      <c r="GT36" s="199"/>
      <c r="GU36" s="745"/>
      <c r="GV36" s="201"/>
      <c r="GX36" s="83"/>
      <c r="GY36" s="750">
        <f t="shared" si="14"/>
        <v>36.75</v>
      </c>
      <c r="GZ36" s="82"/>
      <c r="HB36" s="199"/>
      <c r="HC36" s="745">
        <f t="shared" si="23"/>
        <v>18.375</v>
      </c>
      <c r="HD36" s="201"/>
      <c r="HF36" s="199"/>
      <c r="HG36" s="745"/>
      <c r="HH36" s="201"/>
      <c r="HJ36" s="199"/>
      <c r="HK36" s="745">
        <f t="shared" ref="HK36:HK43" si="29">$F36</f>
        <v>18.375</v>
      </c>
      <c r="HL36" s="201"/>
      <c r="HN36" s="199"/>
      <c r="HO36" s="745"/>
      <c r="HP36" s="201"/>
      <c r="HR36" s="83"/>
      <c r="HS36" s="750">
        <f t="shared" si="15"/>
        <v>36.75</v>
      </c>
      <c r="HT36" s="82"/>
      <c r="HV36" s="199"/>
      <c r="HW36" s="745">
        <f t="shared" si="24"/>
        <v>18.375</v>
      </c>
      <c r="HX36" s="201"/>
      <c r="HZ36" s="199"/>
      <c r="IA36" s="745"/>
      <c r="IB36" s="201"/>
      <c r="ID36" s="199"/>
      <c r="IE36" s="745">
        <f t="shared" ref="IE36:IE43" si="30">$F36</f>
        <v>18.375</v>
      </c>
      <c r="IF36" s="201"/>
      <c r="IH36" s="199"/>
      <c r="II36" s="745"/>
      <c r="IJ36" s="201"/>
      <c r="IL36" s="83"/>
      <c r="IM36" s="750">
        <f t="shared" si="16"/>
        <v>36.75</v>
      </c>
      <c r="IN36" s="82"/>
      <c r="IP36" s="199"/>
      <c r="IQ36" s="745">
        <f t="shared" si="25"/>
        <v>18.375</v>
      </c>
      <c r="IR36" s="201"/>
      <c r="IT36" s="199"/>
      <c r="IU36" s="745"/>
      <c r="IV36" s="201"/>
      <c r="IX36" s="199"/>
      <c r="IY36" s="745">
        <f t="shared" ref="IY36:IY46" si="31">$F36</f>
        <v>18.375</v>
      </c>
      <c r="IZ36" s="201"/>
      <c r="JB36" s="199"/>
      <c r="JC36" s="745"/>
      <c r="JD36" s="201"/>
      <c r="JF36" s="83"/>
      <c r="JG36" s="750">
        <f t="shared" si="17"/>
        <v>36.75</v>
      </c>
      <c r="JH36" s="82"/>
      <c r="JJ36" s="199"/>
      <c r="JK36" s="745">
        <f t="shared" si="26"/>
        <v>18.375</v>
      </c>
      <c r="JL36" s="201"/>
      <c r="JN36" s="199"/>
      <c r="JO36" s="745"/>
      <c r="JP36" s="201"/>
      <c r="JR36" s="199"/>
      <c r="JS36" s="745">
        <f t="shared" ref="JS36:JS46" si="32">$F36</f>
        <v>18.375</v>
      </c>
      <c r="JT36" s="201"/>
      <c r="JV36" s="199"/>
      <c r="JW36" s="745"/>
      <c r="JX36" s="201"/>
      <c r="JZ36" s="83"/>
      <c r="KA36" s="750">
        <f t="shared" si="18"/>
        <v>36.75</v>
      </c>
      <c r="KB36" s="82"/>
      <c r="KD36" s="199"/>
      <c r="KE36" s="745">
        <f t="shared" si="27"/>
        <v>18.375</v>
      </c>
      <c r="KF36" s="201"/>
      <c r="KH36" s="199"/>
      <c r="KI36" s="745"/>
      <c r="KJ36" s="201"/>
      <c r="KL36" s="199"/>
      <c r="KM36" s="745">
        <f t="shared" ref="KM36:KM46" si="33">$F36</f>
        <v>18.375</v>
      </c>
      <c r="KN36" s="201"/>
      <c r="KP36" s="199"/>
      <c r="KQ36" s="745"/>
      <c r="KR36" s="201"/>
      <c r="KT36" s="83"/>
      <c r="KU36" s="750">
        <f t="shared" si="19"/>
        <v>36.75</v>
      </c>
      <c r="KV36" s="82"/>
    </row>
    <row r="37" spans="1:308" s="3" customFormat="1" ht="14" customHeight="1">
      <c r="A37" s="823">
        <v>2500</v>
      </c>
      <c r="B37" s="823"/>
      <c r="C37" s="823"/>
      <c r="D37" s="823"/>
      <c r="E37" s="739">
        <v>2.1999999999999999E-2</v>
      </c>
      <c r="F37" s="759">
        <f t="shared" si="20"/>
        <v>27.5</v>
      </c>
      <c r="DF37" s="199"/>
      <c r="DG37" s="744"/>
      <c r="DH37" s="201"/>
      <c r="DI37" s="741"/>
      <c r="DJ37" s="199"/>
      <c r="DK37" s="744"/>
      <c r="DL37" s="201"/>
      <c r="DM37" s="741"/>
      <c r="DN37" s="199"/>
      <c r="DO37" s="744"/>
      <c r="DP37" s="201"/>
      <c r="DQ37" s="741"/>
      <c r="DR37" s="199"/>
      <c r="DS37" s="744"/>
      <c r="DT37" s="201"/>
      <c r="DU37" s="741"/>
      <c r="DV37" s="83"/>
      <c r="DW37" s="749">
        <f t="shared" si="1"/>
        <v>0</v>
      </c>
      <c r="DX37" s="82"/>
      <c r="DY37" s="741"/>
      <c r="DZ37" s="199"/>
      <c r="EA37" s="744"/>
      <c r="EB37" s="201"/>
      <c r="EC37" s="741"/>
      <c r="ED37" s="199"/>
      <c r="EE37" s="744"/>
      <c r="EF37" s="201"/>
      <c r="EG37" s="741"/>
      <c r="EH37" s="199"/>
      <c r="EI37" s="744"/>
      <c r="EJ37" s="201"/>
      <c r="EK37" s="741"/>
      <c r="EL37" s="199"/>
      <c r="EM37" s="744"/>
      <c r="EN37" s="201"/>
      <c r="EO37" s="741"/>
      <c r="EP37" s="83"/>
      <c r="EQ37" s="749">
        <f t="shared" si="11"/>
        <v>0</v>
      </c>
      <c r="ER37" s="82"/>
      <c r="ES37" s="741"/>
      <c r="ET37" s="199"/>
      <c r="EU37" s="744">
        <f>$F37</f>
        <v>27.5</v>
      </c>
      <c r="EV37" s="201"/>
      <c r="EW37" s="741"/>
      <c r="EX37" s="199"/>
      <c r="EY37" s="744"/>
      <c r="EZ37" s="201"/>
      <c r="FA37" s="741"/>
      <c r="FB37" s="199"/>
      <c r="FC37" s="744">
        <f>$F37</f>
        <v>27.5</v>
      </c>
      <c r="FD37" s="201"/>
      <c r="FE37" s="741"/>
      <c r="FF37" s="199"/>
      <c r="FG37" s="744"/>
      <c r="FH37" s="201"/>
      <c r="FI37" s="741"/>
      <c r="FJ37" s="83"/>
      <c r="FK37" s="749">
        <f t="shared" si="12"/>
        <v>55</v>
      </c>
      <c r="FL37" s="82"/>
      <c r="FM37" s="741"/>
      <c r="FN37" s="199"/>
      <c r="FO37" s="744">
        <f t="shared" si="21"/>
        <v>27.5</v>
      </c>
      <c r="FP37" s="201"/>
      <c r="FQ37" s="741"/>
      <c r="FR37" s="199"/>
      <c r="FS37" s="744"/>
      <c r="FT37" s="201"/>
      <c r="FU37" s="741"/>
      <c r="FV37" s="199"/>
      <c r="FW37" s="744">
        <f>$F37</f>
        <v>27.5</v>
      </c>
      <c r="FX37" s="201"/>
      <c r="FY37" s="741"/>
      <c r="FZ37" s="199"/>
      <c r="GA37" s="744"/>
      <c r="GB37" s="201"/>
      <c r="GC37" s="741"/>
      <c r="GD37" s="83"/>
      <c r="GE37" s="749">
        <f t="shared" si="13"/>
        <v>55</v>
      </c>
      <c r="GF37" s="82"/>
      <c r="GG37" s="741"/>
      <c r="GH37" s="199"/>
      <c r="GI37" s="744">
        <f t="shared" si="22"/>
        <v>27.5</v>
      </c>
      <c r="GJ37" s="201"/>
      <c r="GK37" s="741"/>
      <c r="GL37" s="199"/>
      <c r="GM37" s="744"/>
      <c r="GN37" s="201"/>
      <c r="GO37" s="741"/>
      <c r="GP37" s="199"/>
      <c r="GQ37" s="744">
        <f t="shared" si="28"/>
        <v>27.5</v>
      </c>
      <c r="GR37" s="201"/>
      <c r="GS37" s="741"/>
      <c r="GT37" s="199"/>
      <c r="GU37" s="744"/>
      <c r="GV37" s="201"/>
      <c r="GW37" s="741"/>
      <c r="GX37" s="83"/>
      <c r="GY37" s="749">
        <f t="shared" si="14"/>
        <v>55</v>
      </c>
      <c r="GZ37" s="82"/>
      <c r="HA37" s="741"/>
      <c r="HB37" s="199"/>
      <c r="HC37" s="744">
        <f t="shared" si="23"/>
        <v>27.5</v>
      </c>
      <c r="HD37" s="201"/>
      <c r="HE37" s="741"/>
      <c r="HF37" s="199"/>
      <c r="HG37" s="744"/>
      <c r="HH37" s="201"/>
      <c r="HI37" s="741"/>
      <c r="HJ37" s="199"/>
      <c r="HK37" s="744">
        <f t="shared" si="29"/>
        <v>27.5</v>
      </c>
      <c r="HL37" s="201"/>
      <c r="HM37" s="741"/>
      <c r="HN37" s="199"/>
      <c r="HO37" s="744"/>
      <c r="HP37" s="201"/>
      <c r="HQ37" s="741"/>
      <c r="HR37" s="83"/>
      <c r="HS37" s="749">
        <f t="shared" si="15"/>
        <v>55</v>
      </c>
      <c r="HT37" s="82"/>
      <c r="HU37" s="741"/>
      <c r="HV37" s="199"/>
      <c r="HW37" s="744">
        <f t="shared" si="24"/>
        <v>27.5</v>
      </c>
      <c r="HX37" s="201"/>
      <c r="HY37" s="741"/>
      <c r="HZ37" s="199"/>
      <c r="IA37" s="744"/>
      <c r="IB37" s="201"/>
      <c r="IC37" s="741"/>
      <c r="ID37" s="199"/>
      <c r="IE37" s="744">
        <f t="shared" si="30"/>
        <v>27.5</v>
      </c>
      <c r="IF37" s="201"/>
      <c r="IG37" s="741"/>
      <c r="IH37" s="199"/>
      <c r="II37" s="744"/>
      <c r="IJ37" s="201"/>
      <c r="IK37" s="741"/>
      <c r="IL37" s="83"/>
      <c r="IM37" s="749">
        <f t="shared" si="16"/>
        <v>55</v>
      </c>
      <c r="IN37" s="82"/>
      <c r="IO37" s="741"/>
      <c r="IP37" s="199"/>
      <c r="IQ37" s="744">
        <f t="shared" si="25"/>
        <v>27.5</v>
      </c>
      <c r="IR37" s="201"/>
      <c r="IS37" s="741"/>
      <c r="IT37" s="199"/>
      <c r="IU37" s="744"/>
      <c r="IV37" s="201"/>
      <c r="IW37" s="741"/>
      <c r="IX37" s="199"/>
      <c r="IY37" s="744">
        <f t="shared" si="31"/>
        <v>27.5</v>
      </c>
      <c r="IZ37" s="201"/>
      <c r="JA37" s="741"/>
      <c r="JB37" s="199"/>
      <c r="JC37" s="744"/>
      <c r="JD37" s="201"/>
      <c r="JE37" s="741"/>
      <c r="JF37" s="83"/>
      <c r="JG37" s="749">
        <f t="shared" si="17"/>
        <v>55</v>
      </c>
      <c r="JH37" s="82"/>
      <c r="JI37" s="741"/>
      <c r="JJ37" s="199"/>
      <c r="JK37" s="744">
        <f t="shared" si="26"/>
        <v>27.5</v>
      </c>
      <c r="JL37" s="201"/>
      <c r="JM37" s="741"/>
      <c r="JN37" s="199"/>
      <c r="JO37" s="744"/>
      <c r="JP37" s="201"/>
      <c r="JQ37" s="741"/>
      <c r="JR37" s="199"/>
      <c r="JS37" s="744">
        <f t="shared" si="32"/>
        <v>27.5</v>
      </c>
      <c r="JT37" s="201"/>
      <c r="JU37" s="741"/>
      <c r="JV37" s="199"/>
      <c r="JW37" s="744"/>
      <c r="JX37" s="201"/>
      <c r="JY37" s="741"/>
      <c r="JZ37" s="83"/>
      <c r="KA37" s="749">
        <f t="shared" si="18"/>
        <v>55</v>
      </c>
      <c r="KB37" s="82"/>
      <c r="KC37" s="741"/>
      <c r="KD37" s="199"/>
      <c r="KE37" s="744">
        <f t="shared" si="27"/>
        <v>27.5</v>
      </c>
      <c r="KF37" s="201"/>
      <c r="KG37" s="741"/>
      <c r="KH37" s="199"/>
      <c r="KI37" s="744"/>
      <c r="KJ37" s="201"/>
      <c r="KK37" s="741"/>
      <c r="KL37" s="199"/>
      <c r="KM37" s="744">
        <f t="shared" si="33"/>
        <v>27.5</v>
      </c>
      <c r="KN37" s="201"/>
      <c r="KO37" s="741"/>
      <c r="KP37" s="199"/>
      <c r="KQ37" s="744"/>
      <c r="KR37" s="201"/>
      <c r="KS37" s="741"/>
      <c r="KT37" s="83"/>
      <c r="KU37" s="749">
        <f t="shared" si="19"/>
        <v>55</v>
      </c>
      <c r="KV37" s="82"/>
    </row>
    <row r="38" spans="1:308" s="3" customFormat="1" ht="14" customHeight="1">
      <c r="A38" s="823">
        <v>500</v>
      </c>
      <c r="B38" s="823"/>
      <c r="C38" s="823"/>
      <c r="D38" s="823"/>
      <c r="E38" s="739">
        <v>2.9000000000000001E-2</v>
      </c>
      <c r="F38" s="759">
        <f t="shared" si="20"/>
        <v>7.25</v>
      </c>
      <c r="DF38" s="199"/>
      <c r="DG38" s="744"/>
      <c r="DH38" s="201"/>
      <c r="DI38" s="741"/>
      <c r="DJ38" s="199"/>
      <c r="DK38" s="744"/>
      <c r="DL38" s="201"/>
      <c r="DM38" s="741"/>
      <c r="DN38" s="199"/>
      <c r="DO38" s="744"/>
      <c r="DP38" s="201"/>
      <c r="DQ38" s="741"/>
      <c r="DR38" s="199"/>
      <c r="DS38" s="744"/>
      <c r="DT38" s="201"/>
      <c r="DU38" s="741"/>
      <c r="DV38" s="83"/>
      <c r="DW38" s="749">
        <f t="shared" si="1"/>
        <v>0</v>
      </c>
      <c r="DX38" s="82"/>
      <c r="DY38" s="741"/>
      <c r="DZ38" s="199"/>
      <c r="EA38" s="744"/>
      <c r="EB38" s="201"/>
      <c r="EC38" s="741"/>
      <c r="ED38" s="199"/>
      <c r="EE38" s="744"/>
      <c r="EF38" s="201"/>
      <c r="EG38" s="741"/>
      <c r="EH38" s="199"/>
      <c r="EI38" s="744"/>
      <c r="EJ38" s="201"/>
      <c r="EK38" s="741"/>
      <c r="EL38" s="199"/>
      <c r="EM38" s="744"/>
      <c r="EN38" s="201"/>
      <c r="EO38" s="741"/>
      <c r="EP38" s="83"/>
      <c r="EQ38" s="749">
        <f t="shared" si="11"/>
        <v>0</v>
      </c>
      <c r="ER38" s="82"/>
      <c r="ES38" s="741"/>
      <c r="ET38" s="199"/>
      <c r="EU38" s="744">
        <f>$F38</f>
        <v>7.25</v>
      </c>
      <c r="EV38" s="201"/>
      <c r="EW38" s="741"/>
      <c r="EX38" s="199"/>
      <c r="EY38" s="744"/>
      <c r="EZ38" s="201"/>
      <c r="FA38" s="741"/>
      <c r="FB38" s="199"/>
      <c r="FC38" s="744">
        <f>$F38</f>
        <v>7.25</v>
      </c>
      <c r="FD38" s="201"/>
      <c r="FE38" s="741"/>
      <c r="FF38" s="199"/>
      <c r="FG38" s="744"/>
      <c r="FH38" s="201"/>
      <c r="FI38" s="741"/>
      <c r="FJ38" s="83"/>
      <c r="FK38" s="749">
        <f t="shared" si="12"/>
        <v>14.5</v>
      </c>
      <c r="FL38" s="82"/>
      <c r="FM38" s="741"/>
      <c r="FN38" s="199"/>
      <c r="FO38" s="744">
        <f t="shared" si="21"/>
        <v>7.25</v>
      </c>
      <c r="FP38" s="201"/>
      <c r="FQ38" s="741"/>
      <c r="FR38" s="199"/>
      <c r="FS38" s="744"/>
      <c r="FT38" s="201"/>
      <c r="FU38" s="741"/>
      <c r="FV38" s="199"/>
      <c r="FW38" s="744">
        <f>$F38</f>
        <v>7.25</v>
      </c>
      <c r="FX38" s="201"/>
      <c r="FY38" s="741"/>
      <c r="FZ38" s="199"/>
      <c r="GA38" s="744"/>
      <c r="GB38" s="201"/>
      <c r="GC38" s="741"/>
      <c r="GD38" s="83"/>
      <c r="GE38" s="749">
        <f t="shared" si="13"/>
        <v>14.5</v>
      </c>
      <c r="GF38" s="82"/>
      <c r="GG38" s="741"/>
      <c r="GH38" s="199"/>
      <c r="GI38" s="744">
        <f t="shared" si="22"/>
        <v>7.25</v>
      </c>
      <c r="GJ38" s="201"/>
      <c r="GK38" s="741"/>
      <c r="GL38" s="199"/>
      <c r="GM38" s="744"/>
      <c r="GN38" s="201"/>
      <c r="GO38" s="741"/>
      <c r="GP38" s="199"/>
      <c r="GQ38" s="744">
        <f t="shared" si="28"/>
        <v>7.25</v>
      </c>
      <c r="GR38" s="201"/>
      <c r="GS38" s="741"/>
      <c r="GT38" s="199"/>
      <c r="GU38" s="744"/>
      <c r="GV38" s="201"/>
      <c r="GW38" s="741"/>
      <c r="GX38" s="83"/>
      <c r="GY38" s="749">
        <f t="shared" si="14"/>
        <v>14.5</v>
      </c>
      <c r="GZ38" s="82"/>
      <c r="HA38" s="741"/>
      <c r="HB38" s="199"/>
      <c r="HC38" s="744">
        <f t="shared" si="23"/>
        <v>7.25</v>
      </c>
      <c r="HD38" s="201"/>
      <c r="HE38" s="741"/>
      <c r="HF38" s="199"/>
      <c r="HG38" s="744"/>
      <c r="HH38" s="201"/>
      <c r="HI38" s="741"/>
      <c r="HJ38" s="199"/>
      <c r="HK38" s="744">
        <f t="shared" si="29"/>
        <v>7.25</v>
      </c>
      <c r="HL38" s="201"/>
      <c r="HM38" s="741"/>
      <c r="HN38" s="199"/>
      <c r="HO38" s="744"/>
      <c r="HP38" s="201"/>
      <c r="HQ38" s="741"/>
      <c r="HR38" s="83"/>
      <c r="HS38" s="749">
        <f t="shared" si="15"/>
        <v>14.5</v>
      </c>
      <c r="HT38" s="82"/>
      <c r="HU38" s="741"/>
      <c r="HV38" s="199"/>
      <c r="HW38" s="744">
        <f t="shared" si="24"/>
        <v>7.25</v>
      </c>
      <c r="HX38" s="201"/>
      <c r="HY38" s="741"/>
      <c r="HZ38" s="199"/>
      <c r="IA38" s="744"/>
      <c r="IB38" s="201"/>
      <c r="IC38" s="741"/>
      <c r="ID38" s="199"/>
      <c r="IE38" s="744">
        <f t="shared" si="30"/>
        <v>7.25</v>
      </c>
      <c r="IF38" s="201"/>
      <c r="IG38" s="741"/>
      <c r="IH38" s="199"/>
      <c r="II38" s="744"/>
      <c r="IJ38" s="201"/>
      <c r="IK38" s="741"/>
      <c r="IL38" s="83"/>
      <c r="IM38" s="749">
        <f t="shared" si="16"/>
        <v>14.5</v>
      </c>
      <c r="IN38" s="82"/>
      <c r="IO38" s="741"/>
      <c r="IP38" s="199"/>
      <c r="IQ38" s="744">
        <f t="shared" si="25"/>
        <v>7.25</v>
      </c>
      <c r="IR38" s="201"/>
      <c r="IS38" s="741"/>
      <c r="IT38" s="199"/>
      <c r="IU38" s="744"/>
      <c r="IV38" s="201"/>
      <c r="IW38" s="741"/>
      <c r="IX38" s="199"/>
      <c r="IY38" s="744">
        <f t="shared" si="31"/>
        <v>7.25</v>
      </c>
      <c r="IZ38" s="201"/>
      <c r="JA38" s="741"/>
      <c r="JB38" s="199"/>
      <c r="JC38" s="744"/>
      <c r="JD38" s="201"/>
      <c r="JE38" s="741"/>
      <c r="JF38" s="83"/>
      <c r="JG38" s="749">
        <f t="shared" si="17"/>
        <v>14.5</v>
      </c>
      <c r="JH38" s="82"/>
      <c r="JI38" s="741"/>
      <c r="JJ38" s="199"/>
      <c r="JK38" s="744">
        <f t="shared" si="26"/>
        <v>7.25</v>
      </c>
      <c r="JL38" s="201"/>
      <c r="JM38" s="741"/>
      <c r="JN38" s="199"/>
      <c r="JO38" s="744"/>
      <c r="JP38" s="201"/>
      <c r="JQ38" s="741"/>
      <c r="JR38" s="199"/>
      <c r="JS38" s="744">
        <f t="shared" si="32"/>
        <v>7.25</v>
      </c>
      <c r="JT38" s="201"/>
      <c r="JU38" s="741"/>
      <c r="JV38" s="199"/>
      <c r="JW38" s="744"/>
      <c r="JX38" s="201"/>
      <c r="JY38" s="741"/>
      <c r="JZ38" s="83"/>
      <c r="KA38" s="749">
        <f t="shared" si="18"/>
        <v>14.5</v>
      </c>
      <c r="KB38" s="82"/>
      <c r="KC38" s="741"/>
      <c r="KD38" s="199"/>
      <c r="KE38" s="744">
        <f t="shared" si="27"/>
        <v>7.25</v>
      </c>
      <c r="KF38" s="201"/>
      <c r="KG38" s="741"/>
      <c r="KH38" s="199"/>
      <c r="KI38" s="744"/>
      <c r="KJ38" s="201"/>
      <c r="KK38" s="741"/>
      <c r="KL38" s="199"/>
      <c r="KM38" s="744">
        <f t="shared" si="33"/>
        <v>7.25</v>
      </c>
      <c r="KN38" s="201"/>
      <c r="KO38" s="741"/>
      <c r="KP38" s="199"/>
      <c r="KQ38" s="744"/>
      <c r="KR38" s="201"/>
      <c r="KS38" s="741"/>
      <c r="KT38" s="83"/>
      <c r="KU38" s="749">
        <f t="shared" si="19"/>
        <v>14.5</v>
      </c>
      <c r="KV38" s="82"/>
    </row>
    <row r="39" spans="1:308" s="3" customFormat="1" ht="14" customHeight="1">
      <c r="A39" s="823">
        <v>2000</v>
      </c>
      <c r="B39" s="823"/>
      <c r="C39" s="823"/>
      <c r="D39" s="823"/>
      <c r="E39" s="739">
        <v>1.8499999999999999E-2</v>
      </c>
      <c r="F39" s="759">
        <f t="shared" si="20"/>
        <v>18.5</v>
      </c>
      <c r="DF39" s="199"/>
      <c r="DG39" s="745"/>
      <c r="DH39" s="201"/>
      <c r="DI39" s="741"/>
      <c r="DJ39" s="199"/>
      <c r="DK39" s="745"/>
      <c r="DL39" s="201"/>
      <c r="DM39" s="741"/>
      <c r="DN39" s="199"/>
      <c r="DO39" s="745"/>
      <c r="DP39" s="201"/>
      <c r="DQ39" s="741"/>
      <c r="DR39" s="199"/>
      <c r="DS39" s="745"/>
      <c r="DT39" s="201"/>
      <c r="DU39" s="741"/>
      <c r="DV39" s="83"/>
      <c r="DW39" s="750">
        <f t="shared" si="1"/>
        <v>0</v>
      </c>
      <c r="DX39" s="82"/>
      <c r="DY39" s="741"/>
      <c r="DZ39" s="199"/>
      <c r="EA39" s="745"/>
      <c r="EB39" s="201"/>
      <c r="EC39" s="741"/>
      <c r="ED39" s="199"/>
      <c r="EE39" s="745"/>
      <c r="EF39" s="201"/>
      <c r="EG39" s="741"/>
      <c r="EH39" s="199"/>
      <c r="EI39" s="745"/>
      <c r="EJ39" s="201"/>
      <c r="EK39" s="741"/>
      <c r="EL39" s="199"/>
      <c r="EM39" s="745"/>
      <c r="EN39" s="201"/>
      <c r="EO39" s="741"/>
      <c r="EP39" s="83"/>
      <c r="EQ39" s="750">
        <f t="shared" si="11"/>
        <v>0</v>
      </c>
      <c r="ER39" s="82"/>
      <c r="ES39" s="741"/>
      <c r="ET39" s="199"/>
      <c r="EU39" s="745"/>
      <c r="EV39" s="201"/>
      <c r="EW39" s="741"/>
      <c r="EX39" s="199"/>
      <c r="EY39" s="745"/>
      <c r="EZ39" s="201"/>
      <c r="FA39" s="741"/>
      <c r="FB39" s="199"/>
      <c r="FC39" s="745">
        <f>$F39</f>
        <v>18.5</v>
      </c>
      <c r="FD39" s="201"/>
      <c r="FE39" s="741"/>
      <c r="FF39" s="199"/>
      <c r="FG39" s="745"/>
      <c r="FH39" s="201"/>
      <c r="FI39" s="741"/>
      <c r="FJ39" s="83"/>
      <c r="FK39" s="750">
        <f t="shared" si="12"/>
        <v>18.5</v>
      </c>
      <c r="FL39" s="82"/>
      <c r="FM39" s="741"/>
      <c r="FN39" s="199"/>
      <c r="FO39" s="745">
        <f t="shared" si="21"/>
        <v>18.5</v>
      </c>
      <c r="FP39" s="201"/>
      <c r="FQ39" s="741"/>
      <c r="FR39" s="199"/>
      <c r="FS39" s="745"/>
      <c r="FT39" s="201"/>
      <c r="FU39" s="741"/>
      <c r="FV39" s="199"/>
      <c r="FW39" s="745">
        <f>$F39</f>
        <v>18.5</v>
      </c>
      <c r="FX39" s="201"/>
      <c r="FY39" s="741"/>
      <c r="FZ39" s="199"/>
      <c r="GA39" s="745"/>
      <c r="GB39" s="201"/>
      <c r="GC39" s="741"/>
      <c r="GD39" s="83"/>
      <c r="GE39" s="750">
        <f t="shared" si="13"/>
        <v>37</v>
      </c>
      <c r="GF39" s="82"/>
      <c r="GG39" s="741"/>
      <c r="GH39" s="199"/>
      <c r="GI39" s="745">
        <f t="shared" si="22"/>
        <v>18.5</v>
      </c>
      <c r="GJ39" s="201"/>
      <c r="GK39" s="741"/>
      <c r="GL39" s="199"/>
      <c r="GM39" s="745"/>
      <c r="GN39" s="201"/>
      <c r="GO39" s="741"/>
      <c r="GP39" s="199"/>
      <c r="GQ39" s="745">
        <f t="shared" si="28"/>
        <v>18.5</v>
      </c>
      <c r="GR39" s="201"/>
      <c r="GS39" s="741"/>
      <c r="GT39" s="199"/>
      <c r="GU39" s="745"/>
      <c r="GV39" s="201"/>
      <c r="GW39" s="741"/>
      <c r="GX39" s="83"/>
      <c r="GY39" s="750">
        <f t="shared" si="14"/>
        <v>37</v>
      </c>
      <c r="GZ39" s="82"/>
      <c r="HA39" s="741"/>
      <c r="HB39" s="199"/>
      <c r="HC39" s="745">
        <f t="shared" si="23"/>
        <v>18.5</v>
      </c>
      <c r="HD39" s="201"/>
      <c r="HE39" s="741"/>
      <c r="HF39" s="199"/>
      <c r="HG39" s="745"/>
      <c r="HH39" s="201"/>
      <c r="HI39" s="741"/>
      <c r="HJ39" s="199"/>
      <c r="HK39" s="745">
        <f t="shared" si="29"/>
        <v>18.5</v>
      </c>
      <c r="HL39" s="201"/>
      <c r="HM39" s="741"/>
      <c r="HN39" s="199"/>
      <c r="HO39" s="745"/>
      <c r="HP39" s="201"/>
      <c r="HQ39" s="741"/>
      <c r="HR39" s="83"/>
      <c r="HS39" s="750">
        <f t="shared" si="15"/>
        <v>37</v>
      </c>
      <c r="HT39" s="82"/>
      <c r="HU39" s="741"/>
      <c r="HV39" s="199"/>
      <c r="HW39" s="745">
        <f t="shared" si="24"/>
        <v>18.5</v>
      </c>
      <c r="HX39" s="201"/>
      <c r="HY39" s="741"/>
      <c r="HZ39" s="199"/>
      <c r="IA39" s="745"/>
      <c r="IB39" s="201"/>
      <c r="IC39" s="741"/>
      <c r="ID39" s="199"/>
      <c r="IE39" s="745">
        <f t="shared" si="30"/>
        <v>18.5</v>
      </c>
      <c r="IF39" s="201"/>
      <c r="IG39" s="741"/>
      <c r="IH39" s="199"/>
      <c r="II39" s="745"/>
      <c r="IJ39" s="201"/>
      <c r="IK39" s="741"/>
      <c r="IL39" s="83"/>
      <c r="IM39" s="750">
        <f t="shared" si="16"/>
        <v>37</v>
      </c>
      <c r="IN39" s="82"/>
      <c r="IO39" s="741"/>
      <c r="IP39" s="199"/>
      <c r="IQ39" s="745">
        <f t="shared" si="25"/>
        <v>18.5</v>
      </c>
      <c r="IR39" s="201"/>
      <c r="IS39" s="741"/>
      <c r="IT39" s="199"/>
      <c r="IU39" s="745"/>
      <c r="IV39" s="201"/>
      <c r="IW39" s="741"/>
      <c r="IX39" s="199"/>
      <c r="IY39" s="745">
        <f t="shared" si="31"/>
        <v>18.5</v>
      </c>
      <c r="IZ39" s="201"/>
      <c r="JA39" s="741"/>
      <c r="JB39" s="199"/>
      <c r="JC39" s="745"/>
      <c r="JD39" s="201"/>
      <c r="JE39" s="741"/>
      <c r="JF39" s="83"/>
      <c r="JG39" s="750">
        <f t="shared" si="17"/>
        <v>37</v>
      </c>
      <c r="JH39" s="82"/>
      <c r="JI39" s="741"/>
      <c r="JJ39" s="199"/>
      <c r="JK39" s="745">
        <f t="shared" si="26"/>
        <v>18.5</v>
      </c>
      <c r="JL39" s="201"/>
      <c r="JM39" s="741"/>
      <c r="JN39" s="199"/>
      <c r="JO39" s="745"/>
      <c r="JP39" s="201"/>
      <c r="JQ39" s="741"/>
      <c r="JR39" s="199"/>
      <c r="JS39" s="745">
        <f t="shared" si="32"/>
        <v>18.5</v>
      </c>
      <c r="JT39" s="201"/>
      <c r="JU39" s="741"/>
      <c r="JV39" s="199"/>
      <c r="JW39" s="745"/>
      <c r="JX39" s="201"/>
      <c r="JY39" s="741"/>
      <c r="JZ39" s="83"/>
      <c r="KA39" s="750">
        <f t="shared" si="18"/>
        <v>37</v>
      </c>
      <c r="KB39" s="82"/>
      <c r="KC39" s="741"/>
      <c r="KD39" s="199"/>
      <c r="KE39" s="745">
        <f t="shared" si="27"/>
        <v>18.5</v>
      </c>
      <c r="KF39" s="201"/>
      <c r="KG39" s="741"/>
      <c r="KH39" s="199"/>
      <c r="KI39" s="745"/>
      <c r="KJ39" s="201"/>
      <c r="KK39" s="741"/>
      <c r="KL39" s="199"/>
      <c r="KM39" s="745">
        <f t="shared" si="33"/>
        <v>18.5</v>
      </c>
      <c r="KN39" s="201"/>
      <c r="KO39" s="741"/>
      <c r="KP39" s="199"/>
      <c r="KQ39" s="745"/>
      <c r="KR39" s="201"/>
      <c r="KS39" s="741"/>
      <c r="KT39" s="83"/>
      <c r="KU39" s="750">
        <f t="shared" si="19"/>
        <v>37</v>
      </c>
      <c r="KV39" s="82"/>
    </row>
    <row r="40" spans="1:308" s="3" customFormat="1" ht="14" customHeight="1">
      <c r="A40" s="823">
        <v>500</v>
      </c>
      <c r="B40" s="823"/>
      <c r="C40" s="823"/>
      <c r="D40" s="823"/>
      <c r="E40" s="726">
        <v>0.03</v>
      </c>
      <c r="F40" s="759">
        <f t="shared" si="20"/>
        <v>7.5</v>
      </c>
      <c r="DF40" s="199"/>
      <c r="DG40" s="745"/>
      <c r="DH40" s="201"/>
      <c r="DJ40" s="199"/>
      <c r="DK40" s="745"/>
      <c r="DL40" s="201"/>
      <c r="DN40" s="199"/>
      <c r="DO40" s="745"/>
      <c r="DP40" s="201"/>
      <c r="DR40" s="199"/>
      <c r="DS40" s="745"/>
      <c r="DT40" s="201"/>
      <c r="DV40" s="83"/>
      <c r="DW40" s="750">
        <f t="shared" si="1"/>
        <v>0</v>
      </c>
      <c r="DX40" s="82"/>
      <c r="DZ40" s="199"/>
      <c r="EA40" s="745"/>
      <c r="EB40" s="201"/>
      <c r="ED40" s="199"/>
      <c r="EE40" s="745"/>
      <c r="EF40" s="201"/>
      <c r="EH40" s="199"/>
      <c r="EI40" s="745"/>
      <c r="EJ40" s="201"/>
      <c r="EL40" s="199"/>
      <c r="EM40" s="745"/>
      <c r="EN40" s="201"/>
      <c r="EP40" s="83"/>
      <c r="EQ40" s="750">
        <f t="shared" si="11"/>
        <v>0</v>
      </c>
      <c r="ER40" s="82"/>
      <c r="ET40" s="199"/>
      <c r="EU40" s="745"/>
      <c r="EV40" s="201"/>
      <c r="EX40" s="199"/>
      <c r="EY40" s="745"/>
      <c r="EZ40" s="201"/>
      <c r="FB40" s="199"/>
      <c r="FC40" s="745"/>
      <c r="FD40" s="201"/>
      <c r="FF40" s="199"/>
      <c r="FG40" s="745"/>
      <c r="FH40" s="201"/>
      <c r="FJ40" s="83"/>
      <c r="FK40" s="750">
        <f t="shared" si="12"/>
        <v>0</v>
      </c>
      <c r="FL40" s="82"/>
      <c r="FN40" s="199"/>
      <c r="FO40" s="745"/>
      <c r="FP40" s="201"/>
      <c r="FR40" s="199"/>
      <c r="FS40" s="745">
        <f>$F40</f>
        <v>7.5</v>
      </c>
      <c r="FT40" s="201"/>
      <c r="FV40" s="199"/>
      <c r="FW40" s="745"/>
      <c r="FX40" s="201"/>
      <c r="FZ40" s="199"/>
      <c r="GA40" s="745">
        <f>$F40</f>
        <v>7.5</v>
      </c>
      <c r="GB40" s="201"/>
      <c r="GD40" s="83"/>
      <c r="GE40" s="750">
        <f t="shared" si="13"/>
        <v>15</v>
      </c>
      <c r="GF40" s="82"/>
      <c r="GH40" s="199"/>
      <c r="GI40" s="745"/>
      <c r="GJ40" s="201"/>
      <c r="GL40" s="199"/>
      <c r="GM40" s="745">
        <f>$F40</f>
        <v>7.5</v>
      </c>
      <c r="GN40" s="201"/>
      <c r="GP40" s="199"/>
      <c r="GQ40" s="745"/>
      <c r="GR40" s="201"/>
      <c r="GT40" s="199"/>
      <c r="GU40" s="745">
        <f>$F40</f>
        <v>7.5</v>
      </c>
      <c r="GV40" s="201"/>
      <c r="GX40" s="83"/>
      <c r="GY40" s="750">
        <f t="shared" si="14"/>
        <v>15</v>
      </c>
      <c r="GZ40" s="82"/>
      <c r="HB40" s="199"/>
      <c r="HC40" s="745"/>
      <c r="HD40" s="201"/>
      <c r="HF40" s="199"/>
      <c r="HG40" s="745">
        <f>$F40</f>
        <v>7.5</v>
      </c>
      <c r="HH40" s="201"/>
      <c r="HJ40" s="199"/>
      <c r="HK40" s="745"/>
      <c r="HL40" s="201"/>
      <c r="HN40" s="199"/>
      <c r="HO40" s="745">
        <f>$F40</f>
        <v>7.5</v>
      </c>
      <c r="HP40" s="201"/>
      <c r="HR40" s="83"/>
      <c r="HS40" s="750">
        <f t="shared" si="15"/>
        <v>15</v>
      </c>
      <c r="HT40" s="82"/>
      <c r="HV40" s="199"/>
      <c r="HW40" s="745"/>
      <c r="HX40" s="201"/>
      <c r="HZ40" s="199"/>
      <c r="IA40" s="745">
        <f>$F40</f>
        <v>7.5</v>
      </c>
      <c r="IB40" s="201"/>
      <c r="ID40" s="199"/>
      <c r="IE40" s="745"/>
      <c r="IF40" s="201"/>
      <c r="IH40" s="199"/>
      <c r="II40" s="745">
        <f>$F40</f>
        <v>7.5</v>
      </c>
      <c r="IJ40" s="201"/>
      <c r="IL40" s="83"/>
      <c r="IM40" s="750">
        <f t="shared" si="16"/>
        <v>15</v>
      </c>
      <c r="IN40" s="82"/>
      <c r="IP40" s="199"/>
      <c r="IQ40" s="745"/>
      <c r="IR40" s="201"/>
      <c r="IT40" s="199"/>
      <c r="IU40" s="745">
        <f>$F40</f>
        <v>7.5</v>
      </c>
      <c r="IV40" s="201"/>
      <c r="IX40" s="199"/>
      <c r="IY40" s="745"/>
      <c r="IZ40" s="201"/>
      <c r="JB40" s="199"/>
      <c r="JC40" s="745">
        <f>$F40</f>
        <v>7.5</v>
      </c>
      <c r="JD40" s="201"/>
      <c r="JF40" s="83"/>
      <c r="JG40" s="750">
        <f t="shared" si="17"/>
        <v>15</v>
      </c>
      <c r="JH40" s="82"/>
      <c r="JJ40" s="199"/>
      <c r="JK40" s="745"/>
      <c r="JL40" s="201"/>
      <c r="JN40" s="199"/>
      <c r="JO40" s="745">
        <f>$F40</f>
        <v>7.5</v>
      </c>
      <c r="JP40" s="201"/>
      <c r="JR40" s="199"/>
      <c r="JS40" s="745"/>
      <c r="JT40" s="201"/>
      <c r="JV40" s="199"/>
      <c r="JW40" s="745">
        <f>$F40</f>
        <v>7.5</v>
      </c>
      <c r="JX40" s="201"/>
      <c r="JZ40" s="83"/>
      <c r="KA40" s="750">
        <f t="shared" si="18"/>
        <v>15</v>
      </c>
      <c r="KB40" s="82"/>
      <c r="KD40" s="199"/>
      <c r="KE40" s="745"/>
      <c r="KF40" s="201"/>
      <c r="KH40" s="199"/>
      <c r="KI40" s="745">
        <f>$F40</f>
        <v>7.5</v>
      </c>
      <c r="KJ40" s="201"/>
      <c r="KL40" s="199"/>
      <c r="KM40" s="745"/>
      <c r="KN40" s="201"/>
      <c r="KP40" s="199"/>
      <c r="KQ40" s="745">
        <f>$F40</f>
        <v>7.5</v>
      </c>
      <c r="KR40" s="201"/>
      <c r="KT40" s="83"/>
      <c r="KU40" s="750">
        <f t="shared" si="19"/>
        <v>15</v>
      </c>
      <c r="KV40" s="82"/>
    </row>
    <row r="41" spans="1:308" s="3" customFormat="1" ht="14" customHeight="1">
      <c r="A41" s="823">
        <v>500</v>
      </c>
      <c r="B41" s="823"/>
      <c r="C41" s="823"/>
      <c r="D41" s="823"/>
      <c r="E41" s="726">
        <v>2.5999999999999999E-2</v>
      </c>
      <c r="F41" s="759">
        <f t="shared" si="20"/>
        <v>6.5</v>
      </c>
      <c r="DF41" s="199"/>
      <c r="DG41" s="745"/>
      <c r="DH41" s="201"/>
      <c r="DJ41" s="199"/>
      <c r="DK41" s="745"/>
      <c r="DL41" s="201"/>
      <c r="DN41" s="199"/>
      <c r="DO41" s="745"/>
      <c r="DP41" s="201"/>
      <c r="DR41" s="199"/>
      <c r="DS41" s="745"/>
      <c r="DT41" s="201"/>
      <c r="DV41" s="83"/>
      <c r="DW41" s="750">
        <f t="shared" si="1"/>
        <v>0</v>
      </c>
      <c r="DX41" s="82"/>
      <c r="DZ41" s="199"/>
      <c r="EA41" s="745"/>
      <c r="EB41" s="201"/>
      <c r="ED41" s="199"/>
      <c r="EE41" s="745"/>
      <c r="EF41" s="201"/>
      <c r="EH41" s="199"/>
      <c r="EI41" s="745"/>
      <c r="EJ41" s="201"/>
      <c r="EL41" s="199"/>
      <c r="EM41" s="745"/>
      <c r="EN41" s="201"/>
      <c r="EP41" s="83"/>
      <c r="EQ41" s="750">
        <f t="shared" si="11"/>
        <v>0</v>
      </c>
      <c r="ER41" s="82"/>
      <c r="ET41" s="199"/>
      <c r="EU41" s="745"/>
      <c r="EV41" s="201"/>
      <c r="EX41" s="199"/>
      <c r="EY41" s="745"/>
      <c r="EZ41" s="201"/>
      <c r="FB41" s="199"/>
      <c r="FC41" s="745"/>
      <c r="FD41" s="201"/>
      <c r="FF41" s="199"/>
      <c r="FG41" s="745"/>
      <c r="FH41" s="201"/>
      <c r="FJ41" s="83"/>
      <c r="FK41" s="750">
        <f t="shared" si="12"/>
        <v>0</v>
      </c>
      <c r="FL41" s="82"/>
      <c r="FN41" s="199"/>
      <c r="FO41" s="745"/>
      <c r="FP41" s="201"/>
      <c r="FR41" s="199"/>
      <c r="FS41" s="745"/>
      <c r="FT41" s="201"/>
      <c r="FV41" s="199"/>
      <c r="FW41" s="745"/>
      <c r="FX41" s="201"/>
      <c r="FZ41" s="199"/>
      <c r="GA41" s="745"/>
      <c r="GB41" s="201"/>
      <c r="GD41" s="83"/>
      <c r="GE41" s="750">
        <f t="shared" si="13"/>
        <v>0</v>
      </c>
      <c r="GF41" s="82"/>
      <c r="GH41" s="199"/>
      <c r="GI41" s="745">
        <f t="shared" si="22"/>
        <v>6.5</v>
      </c>
      <c r="GJ41" s="201"/>
      <c r="GL41" s="199"/>
      <c r="GM41" s="745"/>
      <c r="GN41" s="201"/>
      <c r="GP41" s="199"/>
      <c r="GQ41" s="745">
        <f t="shared" si="28"/>
        <v>6.5</v>
      </c>
      <c r="GR41" s="201"/>
      <c r="GT41" s="199"/>
      <c r="GU41" s="745"/>
      <c r="GV41" s="201"/>
      <c r="GX41" s="83"/>
      <c r="GY41" s="750">
        <f t="shared" si="14"/>
        <v>13</v>
      </c>
      <c r="GZ41" s="82"/>
      <c r="HB41" s="199"/>
      <c r="HC41" s="745">
        <f t="shared" si="23"/>
        <v>6.5</v>
      </c>
      <c r="HD41" s="201"/>
      <c r="HF41" s="199"/>
      <c r="HG41" s="745"/>
      <c r="HH41" s="201"/>
      <c r="HJ41" s="199"/>
      <c r="HK41" s="745">
        <f t="shared" si="29"/>
        <v>6.5</v>
      </c>
      <c r="HL41" s="201"/>
      <c r="HN41" s="199"/>
      <c r="HO41" s="745"/>
      <c r="HP41" s="201"/>
      <c r="HR41" s="83"/>
      <c r="HS41" s="750">
        <f t="shared" si="15"/>
        <v>13</v>
      </c>
      <c r="HT41" s="82"/>
      <c r="HV41" s="199"/>
      <c r="HW41" s="745">
        <f t="shared" si="24"/>
        <v>6.5</v>
      </c>
      <c r="HX41" s="201"/>
      <c r="HZ41" s="199"/>
      <c r="IA41" s="745"/>
      <c r="IB41" s="201"/>
      <c r="ID41" s="199"/>
      <c r="IE41" s="745">
        <f t="shared" si="30"/>
        <v>6.5</v>
      </c>
      <c r="IF41" s="201"/>
      <c r="IH41" s="199"/>
      <c r="II41" s="745"/>
      <c r="IJ41" s="201"/>
      <c r="IL41" s="83"/>
      <c r="IM41" s="750">
        <f t="shared" si="16"/>
        <v>13</v>
      </c>
      <c r="IN41" s="82"/>
      <c r="IP41" s="199"/>
      <c r="IQ41" s="745">
        <f t="shared" si="25"/>
        <v>6.5</v>
      </c>
      <c r="IR41" s="201"/>
      <c r="IT41" s="199"/>
      <c r="IU41" s="745"/>
      <c r="IV41" s="201"/>
      <c r="IX41" s="199"/>
      <c r="IY41" s="745">
        <f t="shared" si="31"/>
        <v>6.5</v>
      </c>
      <c r="IZ41" s="201"/>
      <c r="JB41" s="199"/>
      <c r="JC41" s="745"/>
      <c r="JD41" s="201"/>
      <c r="JF41" s="83"/>
      <c r="JG41" s="750">
        <f t="shared" si="17"/>
        <v>13</v>
      </c>
      <c r="JH41" s="82"/>
      <c r="JJ41" s="199"/>
      <c r="JK41" s="745">
        <f t="shared" si="26"/>
        <v>6.5</v>
      </c>
      <c r="JL41" s="201"/>
      <c r="JN41" s="199"/>
      <c r="JO41" s="745"/>
      <c r="JP41" s="201"/>
      <c r="JR41" s="199"/>
      <c r="JS41" s="745">
        <f t="shared" si="32"/>
        <v>6.5</v>
      </c>
      <c r="JT41" s="201"/>
      <c r="JV41" s="199"/>
      <c r="JW41" s="745"/>
      <c r="JX41" s="201"/>
      <c r="JZ41" s="83"/>
      <c r="KA41" s="750">
        <f t="shared" si="18"/>
        <v>13</v>
      </c>
      <c r="KB41" s="82"/>
      <c r="KD41" s="199"/>
      <c r="KE41" s="745">
        <f t="shared" si="27"/>
        <v>6.5</v>
      </c>
      <c r="KF41" s="201"/>
      <c r="KH41" s="199"/>
      <c r="KI41" s="745"/>
      <c r="KJ41" s="201"/>
      <c r="KL41" s="199"/>
      <c r="KM41" s="745">
        <f t="shared" si="33"/>
        <v>6.5</v>
      </c>
      <c r="KN41" s="201"/>
      <c r="KP41" s="199"/>
      <c r="KQ41" s="745"/>
      <c r="KR41" s="201"/>
      <c r="KT41" s="83"/>
      <c r="KU41" s="750">
        <f t="shared" si="19"/>
        <v>13</v>
      </c>
      <c r="KV41" s="82"/>
    </row>
    <row r="42" spans="1:308" s="3" customFormat="1" ht="14" customHeight="1">
      <c r="A42" s="823">
        <v>750</v>
      </c>
      <c r="B42" s="823"/>
      <c r="C42" s="823"/>
      <c r="D42" s="823"/>
      <c r="E42" s="726">
        <v>2.1999999999999999E-2</v>
      </c>
      <c r="F42" s="759">
        <f t="shared" si="20"/>
        <v>8.25</v>
      </c>
      <c r="DF42" s="199"/>
      <c r="DG42" s="746"/>
      <c r="DH42" s="201"/>
      <c r="DJ42" s="199"/>
      <c r="DK42" s="746"/>
      <c r="DL42" s="201"/>
      <c r="DN42" s="199"/>
      <c r="DO42" s="746"/>
      <c r="DP42" s="201"/>
      <c r="DR42" s="199"/>
      <c r="DS42" s="746"/>
      <c r="DT42" s="201"/>
      <c r="DV42" s="83"/>
      <c r="DW42" s="751">
        <f t="shared" si="1"/>
        <v>0</v>
      </c>
      <c r="DX42" s="82"/>
      <c r="DZ42" s="199"/>
      <c r="EA42" s="746"/>
      <c r="EB42" s="201"/>
      <c r="ED42" s="199"/>
      <c r="EE42" s="746"/>
      <c r="EF42" s="201"/>
      <c r="EH42" s="199"/>
      <c r="EI42" s="746"/>
      <c r="EJ42" s="201"/>
      <c r="EL42" s="199"/>
      <c r="EM42" s="746"/>
      <c r="EN42" s="201"/>
      <c r="EP42" s="83"/>
      <c r="EQ42" s="751">
        <f t="shared" si="11"/>
        <v>0</v>
      </c>
      <c r="ER42" s="82"/>
      <c r="ET42" s="199"/>
      <c r="EU42" s="746"/>
      <c r="EV42" s="201"/>
      <c r="EX42" s="199"/>
      <c r="EY42" s="746"/>
      <c r="EZ42" s="201"/>
      <c r="FB42" s="199"/>
      <c r="FC42" s="746"/>
      <c r="FD42" s="201"/>
      <c r="FF42" s="199"/>
      <c r="FG42" s="746"/>
      <c r="FH42" s="201"/>
      <c r="FJ42" s="83"/>
      <c r="FK42" s="751">
        <f t="shared" si="12"/>
        <v>0</v>
      </c>
      <c r="FL42" s="82"/>
      <c r="FN42" s="199"/>
      <c r="FO42" s="746"/>
      <c r="FP42" s="201"/>
      <c r="FR42" s="199"/>
      <c r="FS42" s="746"/>
      <c r="FT42" s="201"/>
      <c r="FV42" s="199"/>
      <c r="FW42" s="746"/>
      <c r="FX42" s="201"/>
      <c r="FZ42" s="199"/>
      <c r="GA42" s="746"/>
      <c r="GB42" s="201"/>
      <c r="GD42" s="83"/>
      <c r="GE42" s="751">
        <f t="shared" si="13"/>
        <v>0</v>
      </c>
      <c r="GF42" s="82"/>
      <c r="GH42" s="199"/>
      <c r="GI42" s="746"/>
      <c r="GJ42" s="201"/>
      <c r="GL42" s="199"/>
      <c r="GM42" s="746"/>
      <c r="GN42" s="201"/>
      <c r="GP42" s="199"/>
      <c r="GQ42" s="746">
        <f>$F42</f>
        <v>8.25</v>
      </c>
      <c r="GR42" s="201"/>
      <c r="GT42" s="199"/>
      <c r="GU42" s="746"/>
      <c r="GV42" s="201"/>
      <c r="GX42" s="83"/>
      <c r="GY42" s="751">
        <f t="shared" si="14"/>
        <v>8.25</v>
      </c>
      <c r="GZ42" s="82"/>
      <c r="HB42" s="199"/>
      <c r="HC42" s="746">
        <f t="shared" si="23"/>
        <v>8.25</v>
      </c>
      <c r="HD42" s="201"/>
      <c r="HF42" s="199"/>
      <c r="HG42" s="746"/>
      <c r="HH42" s="201"/>
      <c r="HJ42" s="199"/>
      <c r="HK42" s="746">
        <f t="shared" si="29"/>
        <v>8.25</v>
      </c>
      <c r="HL42" s="201"/>
      <c r="HN42" s="199"/>
      <c r="HO42" s="746"/>
      <c r="HP42" s="201"/>
      <c r="HR42" s="83"/>
      <c r="HS42" s="751">
        <f t="shared" si="15"/>
        <v>16.5</v>
      </c>
      <c r="HT42" s="82"/>
      <c r="HV42" s="199"/>
      <c r="HW42" s="746">
        <f t="shared" si="24"/>
        <v>8.25</v>
      </c>
      <c r="HX42" s="201"/>
      <c r="HZ42" s="199"/>
      <c r="IA42" s="746"/>
      <c r="IB42" s="201"/>
      <c r="ID42" s="199"/>
      <c r="IE42" s="746">
        <f t="shared" si="30"/>
        <v>8.25</v>
      </c>
      <c r="IF42" s="201"/>
      <c r="IH42" s="199"/>
      <c r="II42" s="746"/>
      <c r="IJ42" s="201"/>
      <c r="IL42" s="83"/>
      <c r="IM42" s="751">
        <f t="shared" si="16"/>
        <v>16.5</v>
      </c>
      <c r="IN42" s="82"/>
      <c r="IP42" s="199"/>
      <c r="IQ42" s="746">
        <f t="shared" si="25"/>
        <v>8.25</v>
      </c>
      <c r="IR42" s="201"/>
      <c r="IT42" s="199"/>
      <c r="IU42" s="746"/>
      <c r="IV42" s="201"/>
      <c r="IX42" s="199"/>
      <c r="IY42" s="746">
        <f t="shared" si="31"/>
        <v>8.25</v>
      </c>
      <c r="IZ42" s="201"/>
      <c r="JB42" s="199"/>
      <c r="JC42" s="746"/>
      <c r="JD42" s="201"/>
      <c r="JF42" s="83"/>
      <c r="JG42" s="751">
        <f t="shared" si="17"/>
        <v>16.5</v>
      </c>
      <c r="JH42" s="82"/>
      <c r="JJ42" s="199"/>
      <c r="JK42" s="746">
        <f t="shared" si="26"/>
        <v>8.25</v>
      </c>
      <c r="JL42" s="201"/>
      <c r="JN42" s="199"/>
      <c r="JO42" s="746"/>
      <c r="JP42" s="201"/>
      <c r="JR42" s="199"/>
      <c r="JS42" s="746">
        <f t="shared" si="32"/>
        <v>8.25</v>
      </c>
      <c r="JT42" s="201"/>
      <c r="JV42" s="199"/>
      <c r="JW42" s="746"/>
      <c r="JX42" s="201"/>
      <c r="JZ42" s="83"/>
      <c r="KA42" s="751">
        <f t="shared" si="18"/>
        <v>16.5</v>
      </c>
      <c r="KB42" s="82"/>
      <c r="KD42" s="199"/>
      <c r="KE42" s="746">
        <f t="shared" si="27"/>
        <v>8.25</v>
      </c>
      <c r="KF42" s="201"/>
      <c r="KH42" s="199"/>
      <c r="KI42" s="746"/>
      <c r="KJ42" s="201"/>
      <c r="KL42" s="199"/>
      <c r="KM42" s="746">
        <f t="shared" si="33"/>
        <v>8.25</v>
      </c>
      <c r="KN42" s="201"/>
      <c r="KP42" s="199"/>
      <c r="KQ42" s="746"/>
      <c r="KR42" s="201"/>
      <c r="KT42" s="83"/>
      <c r="KU42" s="751">
        <f t="shared" si="19"/>
        <v>16.5</v>
      </c>
      <c r="KV42" s="82"/>
    </row>
    <row r="43" spans="1:308" s="3" customFormat="1" ht="14" customHeight="1">
      <c r="A43" s="823">
        <v>1000</v>
      </c>
      <c r="B43" s="823"/>
      <c r="C43" s="823"/>
      <c r="D43" s="823"/>
      <c r="E43" s="726">
        <v>3.6299999999999999E-2</v>
      </c>
      <c r="F43" s="759">
        <f t="shared" si="20"/>
        <v>18.149999999999999</v>
      </c>
      <c r="DF43" s="199"/>
      <c r="DG43" s="744"/>
      <c r="DH43" s="201"/>
      <c r="DJ43" s="199"/>
      <c r="DK43" s="744"/>
      <c r="DL43" s="201"/>
      <c r="DN43" s="199"/>
      <c r="DO43" s="744"/>
      <c r="DP43" s="201"/>
      <c r="DR43" s="199"/>
      <c r="DS43" s="744"/>
      <c r="DT43" s="201"/>
      <c r="DV43" s="83"/>
      <c r="DW43" s="749">
        <f t="shared" si="1"/>
        <v>0</v>
      </c>
      <c r="DX43" s="82"/>
      <c r="DZ43" s="199"/>
      <c r="EA43" s="744"/>
      <c r="EB43" s="201"/>
      <c r="ED43" s="199"/>
      <c r="EE43" s="744"/>
      <c r="EF43" s="201"/>
      <c r="EH43" s="199"/>
      <c r="EI43" s="744"/>
      <c r="EJ43" s="201"/>
      <c r="EL43" s="199"/>
      <c r="EM43" s="744"/>
      <c r="EN43" s="201"/>
      <c r="EP43" s="83"/>
      <c r="EQ43" s="749">
        <f t="shared" si="11"/>
        <v>0</v>
      </c>
      <c r="ER43" s="82"/>
      <c r="ET43" s="199"/>
      <c r="EU43" s="744"/>
      <c r="EV43" s="201"/>
      <c r="EX43" s="199"/>
      <c r="EY43" s="744"/>
      <c r="EZ43" s="201"/>
      <c r="FB43" s="199"/>
      <c r="FC43" s="744"/>
      <c r="FD43" s="201"/>
      <c r="FF43" s="199"/>
      <c r="FG43" s="744"/>
      <c r="FH43" s="201"/>
      <c r="FJ43" s="83"/>
      <c r="FK43" s="749">
        <f t="shared" si="12"/>
        <v>0</v>
      </c>
      <c r="FL43" s="82"/>
      <c r="FN43" s="199"/>
      <c r="FO43" s="744"/>
      <c r="FP43" s="201"/>
      <c r="FR43" s="199"/>
      <c r="FS43" s="744"/>
      <c r="FT43" s="201"/>
      <c r="FV43" s="199"/>
      <c r="FW43" s="744"/>
      <c r="FX43" s="201"/>
      <c r="FZ43" s="199"/>
      <c r="GA43" s="744"/>
      <c r="GB43" s="201"/>
      <c r="GD43" s="83"/>
      <c r="GE43" s="749">
        <f t="shared" si="13"/>
        <v>0</v>
      </c>
      <c r="GF43" s="82"/>
      <c r="GH43" s="199"/>
      <c r="GI43" s="744"/>
      <c r="GJ43" s="201"/>
      <c r="GL43" s="199"/>
      <c r="GM43" s="744"/>
      <c r="GN43" s="201"/>
      <c r="GP43" s="199"/>
      <c r="GQ43" s="744"/>
      <c r="GR43" s="201"/>
      <c r="GT43" s="199"/>
      <c r="GU43" s="744"/>
      <c r="GV43" s="201"/>
      <c r="GX43" s="83"/>
      <c r="GY43" s="749">
        <f t="shared" si="14"/>
        <v>0</v>
      </c>
      <c r="GZ43" s="82"/>
      <c r="HB43" s="199"/>
      <c r="HC43" s="744">
        <f t="shared" si="23"/>
        <v>18.149999999999999</v>
      </c>
      <c r="HD43" s="201"/>
      <c r="HF43" s="199"/>
      <c r="HG43" s="744"/>
      <c r="HH43" s="201"/>
      <c r="HJ43" s="199"/>
      <c r="HK43" s="744">
        <f t="shared" si="29"/>
        <v>18.149999999999999</v>
      </c>
      <c r="HL43" s="201"/>
      <c r="HN43" s="199"/>
      <c r="HO43" s="744"/>
      <c r="HP43" s="201"/>
      <c r="HR43" s="83"/>
      <c r="HS43" s="749">
        <f t="shared" si="15"/>
        <v>36.299999999999997</v>
      </c>
      <c r="HT43" s="82"/>
      <c r="HV43" s="199"/>
      <c r="HW43" s="744">
        <f t="shared" si="24"/>
        <v>18.149999999999999</v>
      </c>
      <c r="HX43" s="201"/>
      <c r="HZ43" s="199"/>
      <c r="IA43" s="744"/>
      <c r="IB43" s="201"/>
      <c r="ID43" s="199"/>
      <c r="IE43" s="744">
        <f t="shared" si="30"/>
        <v>18.149999999999999</v>
      </c>
      <c r="IF43" s="201"/>
      <c r="IH43" s="199"/>
      <c r="II43" s="744"/>
      <c r="IJ43" s="201"/>
      <c r="IL43" s="83"/>
      <c r="IM43" s="749">
        <f t="shared" si="16"/>
        <v>36.299999999999997</v>
      </c>
      <c r="IN43" s="82"/>
      <c r="IP43" s="199"/>
      <c r="IQ43" s="744">
        <f t="shared" si="25"/>
        <v>18.149999999999999</v>
      </c>
      <c r="IR43" s="201"/>
      <c r="IT43" s="199"/>
      <c r="IU43" s="744"/>
      <c r="IV43" s="201"/>
      <c r="IX43" s="199"/>
      <c r="IY43" s="744">
        <f t="shared" si="31"/>
        <v>18.149999999999999</v>
      </c>
      <c r="IZ43" s="201"/>
      <c r="JB43" s="199"/>
      <c r="JC43" s="744"/>
      <c r="JD43" s="201"/>
      <c r="JF43" s="83"/>
      <c r="JG43" s="749">
        <f t="shared" si="17"/>
        <v>36.299999999999997</v>
      </c>
      <c r="JH43" s="82"/>
      <c r="JJ43" s="199"/>
      <c r="JK43" s="744">
        <f t="shared" si="26"/>
        <v>18.149999999999999</v>
      </c>
      <c r="JL43" s="201"/>
      <c r="JN43" s="199"/>
      <c r="JO43" s="744"/>
      <c r="JP43" s="201"/>
      <c r="JR43" s="199"/>
      <c r="JS43" s="744">
        <f t="shared" si="32"/>
        <v>18.149999999999999</v>
      </c>
      <c r="JT43" s="201"/>
      <c r="JV43" s="199"/>
      <c r="JW43" s="744"/>
      <c r="JX43" s="201"/>
      <c r="JZ43" s="83"/>
      <c r="KA43" s="749">
        <f t="shared" si="18"/>
        <v>36.299999999999997</v>
      </c>
      <c r="KB43" s="82"/>
      <c r="KD43" s="199"/>
      <c r="KE43" s="744">
        <f t="shared" si="27"/>
        <v>18.149999999999999</v>
      </c>
      <c r="KF43" s="201"/>
      <c r="KH43" s="199"/>
      <c r="KI43" s="744"/>
      <c r="KJ43" s="201"/>
      <c r="KL43" s="199"/>
      <c r="KM43" s="744">
        <f t="shared" si="33"/>
        <v>18.149999999999999</v>
      </c>
      <c r="KN43" s="201"/>
      <c r="KP43" s="199"/>
      <c r="KQ43" s="744"/>
      <c r="KR43" s="201"/>
      <c r="KT43" s="83"/>
      <c r="KU43" s="749">
        <f t="shared" si="19"/>
        <v>36.299999999999997</v>
      </c>
      <c r="KV43" s="82"/>
    </row>
    <row r="44" spans="1:308" s="3" customFormat="1" ht="14" customHeight="1">
      <c r="A44" s="823">
        <v>500</v>
      </c>
      <c r="B44" s="823"/>
      <c r="C44" s="823"/>
      <c r="D44" s="823"/>
      <c r="E44" s="726">
        <v>3.5000000000000003E-2</v>
      </c>
      <c r="F44" s="759">
        <f t="shared" si="20"/>
        <v>8.75</v>
      </c>
      <c r="DF44" s="199"/>
      <c r="DG44" s="745"/>
      <c r="DH44" s="201"/>
      <c r="DJ44" s="199"/>
      <c r="DK44" s="745"/>
      <c r="DL44" s="201"/>
      <c r="DN44" s="199"/>
      <c r="DO44" s="745"/>
      <c r="DP44" s="201"/>
      <c r="DR44" s="199"/>
      <c r="DS44" s="745"/>
      <c r="DT44" s="201"/>
      <c r="DV44" s="83"/>
      <c r="DW44" s="750">
        <f t="shared" si="1"/>
        <v>0</v>
      </c>
      <c r="DX44" s="82"/>
      <c r="DZ44" s="199"/>
      <c r="EA44" s="745"/>
      <c r="EB44" s="201"/>
      <c r="ED44" s="199"/>
      <c r="EE44" s="745"/>
      <c r="EF44" s="201"/>
      <c r="EH44" s="199"/>
      <c r="EI44" s="745"/>
      <c r="EJ44" s="201"/>
      <c r="EL44" s="199"/>
      <c r="EM44" s="745"/>
      <c r="EN44" s="201"/>
      <c r="EP44" s="83"/>
      <c r="EQ44" s="750">
        <f t="shared" si="11"/>
        <v>0</v>
      </c>
      <c r="ER44" s="82"/>
      <c r="ET44" s="199"/>
      <c r="EU44" s="745"/>
      <c r="EV44" s="201"/>
      <c r="EX44" s="199"/>
      <c r="EY44" s="745"/>
      <c r="EZ44" s="201"/>
      <c r="FB44" s="199"/>
      <c r="FC44" s="745"/>
      <c r="FD44" s="201"/>
      <c r="FF44" s="199"/>
      <c r="FG44" s="745"/>
      <c r="FH44" s="201"/>
      <c r="FJ44" s="83"/>
      <c r="FK44" s="750">
        <f t="shared" si="12"/>
        <v>0</v>
      </c>
      <c r="FL44" s="82"/>
      <c r="FN44" s="199"/>
      <c r="FO44" s="745"/>
      <c r="FP44" s="201"/>
      <c r="FR44" s="199"/>
      <c r="FS44" s="745"/>
      <c r="FT44" s="201"/>
      <c r="FV44" s="199"/>
      <c r="FW44" s="745"/>
      <c r="FX44" s="201"/>
      <c r="FZ44" s="199"/>
      <c r="GA44" s="745"/>
      <c r="GB44" s="201"/>
      <c r="GD44" s="83"/>
      <c r="GE44" s="750">
        <f t="shared" si="13"/>
        <v>0</v>
      </c>
      <c r="GF44" s="82"/>
      <c r="GH44" s="199"/>
      <c r="GI44" s="745"/>
      <c r="GJ44" s="201"/>
      <c r="GL44" s="199"/>
      <c r="GM44" s="745"/>
      <c r="GN44" s="201"/>
      <c r="GP44" s="199"/>
      <c r="GQ44" s="745"/>
      <c r="GR44" s="201"/>
      <c r="GT44" s="199"/>
      <c r="GU44" s="745"/>
      <c r="GV44" s="201"/>
      <c r="GX44" s="83"/>
      <c r="GY44" s="750">
        <f t="shared" si="14"/>
        <v>0</v>
      </c>
      <c r="GZ44" s="82"/>
      <c r="HB44" s="199"/>
      <c r="HC44" s="745"/>
      <c r="HD44" s="201"/>
      <c r="HF44" s="199"/>
      <c r="HG44" s="745"/>
      <c r="HH44" s="201"/>
      <c r="HJ44" s="199"/>
      <c r="HK44" s="745"/>
      <c r="HL44" s="201"/>
      <c r="HN44" s="199"/>
      <c r="HO44" s="745"/>
      <c r="HP44" s="201"/>
      <c r="HR44" s="83"/>
      <c r="HS44" s="750">
        <f t="shared" si="15"/>
        <v>0</v>
      </c>
      <c r="HT44" s="82"/>
      <c r="HV44" s="199"/>
      <c r="HW44" s="745"/>
      <c r="HX44" s="201"/>
      <c r="HZ44" s="199"/>
      <c r="IA44" s="745">
        <f>$F44</f>
        <v>8.75</v>
      </c>
      <c r="IB44" s="201"/>
      <c r="ID44" s="199"/>
      <c r="IE44" s="745"/>
      <c r="IF44" s="201"/>
      <c r="IH44" s="199"/>
      <c r="II44" s="745">
        <f>$F44</f>
        <v>8.75</v>
      </c>
      <c r="IJ44" s="201"/>
      <c r="IL44" s="83"/>
      <c r="IM44" s="750">
        <f t="shared" si="16"/>
        <v>17.5</v>
      </c>
      <c r="IN44" s="82"/>
      <c r="IP44" s="199"/>
      <c r="IQ44" s="745"/>
      <c r="IR44" s="201"/>
      <c r="IT44" s="199"/>
      <c r="IU44" s="745">
        <f>$F44</f>
        <v>8.75</v>
      </c>
      <c r="IV44" s="201"/>
      <c r="IX44" s="199"/>
      <c r="IY44" s="745"/>
      <c r="IZ44" s="201"/>
      <c r="JB44" s="199"/>
      <c r="JC44" s="745">
        <f>$F44</f>
        <v>8.75</v>
      </c>
      <c r="JD44" s="201"/>
      <c r="JF44" s="83"/>
      <c r="JG44" s="750">
        <f t="shared" si="17"/>
        <v>17.5</v>
      </c>
      <c r="JH44" s="82"/>
      <c r="JJ44" s="199"/>
      <c r="JK44" s="745"/>
      <c r="JL44" s="201"/>
      <c r="JN44" s="199"/>
      <c r="JO44" s="745">
        <f>$F44</f>
        <v>8.75</v>
      </c>
      <c r="JP44" s="201"/>
      <c r="JR44" s="199"/>
      <c r="JS44" s="745"/>
      <c r="JT44" s="201"/>
      <c r="JV44" s="199"/>
      <c r="JW44" s="745">
        <f>$F44</f>
        <v>8.75</v>
      </c>
      <c r="JX44" s="201"/>
      <c r="JZ44" s="83"/>
      <c r="KA44" s="750">
        <f t="shared" si="18"/>
        <v>17.5</v>
      </c>
      <c r="KB44" s="82"/>
      <c r="KD44" s="199"/>
      <c r="KE44" s="745"/>
      <c r="KF44" s="201"/>
      <c r="KH44" s="199"/>
      <c r="KI44" s="745">
        <f>$F44</f>
        <v>8.75</v>
      </c>
      <c r="KJ44" s="201"/>
      <c r="KL44" s="199"/>
      <c r="KM44" s="745"/>
      <c r="KN44" s="201"/>
      <c r="KP44" s="199"/>
      <c r="KQ44" s="745">
        <f>$F44</f>
        <v>8.75</v>
      </c>
      <c r="KR44" s="201"/>
      <c r="KT44" s="83"/>
      <c r="KU44" s="750">
        <f t="shared" si="19"/>
        <v>17.5</v>
      </c>
      <c r="KV44" s="82"/>
    </row>
    <row r="45" spans="1:308" s="3" customFormat="1" ht="14" customHeight="1">
      <c r="A45" s="823">
        <v>750</v>
      </c>
      <c r="B45" s="823"/>
      <c r="C45" s="823"/>
      <c r="D45" s="823"/>
      <c r="E45" s="726">
        <v>2.9499999999999998E-2</v>
      </c>
      <c r="F45" s="759">
        <f t="shared" si="20"/>
        <v>11.0625</v>
      </c>
      <c r="DF45" s="199"/>
      <c r="DG45" s="745"/>
      <c r="DH45" s="201"/>
      <c r="DJ45" s="199"/>
      <c r="DK45" s="745"/>
      <c r="DL45" s="201"/>
      <c r="DN45" s="199"/>
      <c r="DO45" s="745"/>
      <c r="DP45" s="201"/>
      <c r="DR45" s="199"/>
      <c r="DS45" s="745"/>
      <c r="DT45" s="201"/>
      <c r="DV45" s="83"/>
      <c r="DW45" s="750">
        <f t="shared" si="1"/>
        <v>0</v>
      </c>
      <c r="DX45" s="82"/>
      <c r="DZ45" s="199"/>
      <c r="EA45" s="745"/>
      <c r="EB45" s="201"/>
      <c r="ED45" s="199"/>
      <c r="EE45" s="745"/>
      <c r="EF45" s="201"/>
      <c r="EH45" s="199"/>
      <c r="EI45" s="745"/>
      <c r="EJ45" s="201"/>
      <c r="EL45" s="199"/>
      <c r="EM45" s="745"/>
      <c r="EN45" s="201"/>
      <c r="EP45" s="83"/>
      <c r="EQ45" s="750">
        <f t="shared" si="11"/>
        <v>0</v>
      </c>
      <c r="ER45" s="82"/>
      <c r="ET45" s="199"/>
      <c r="EU45" s="745"/>
      <c r="EV45" s="201"/>
      <c r="EX45" s="199"/>
      <c r="EY45" s="745"/>
      <c r="EZ45" s="201"/>
      <c r="FB45" s="199"/>
      <c r="FC45" s="745"/>
      <c r="FD45" s="201"/>
      <c r="FF45" s="199"/>
      <c r="FG45" s="745"/>
      <c r="FH45" s="201"/>
      <c r="FJ45" s="83"/>
      <c r="FK45" s="750">
        <f t="shared" si="12"/>
        <v>0</v>
      </c>
      <c r="FL45" s="82"/>
      <c r="FN45" s="199"/>
      <c r="FO45" s="745"/>
      <c r="FP45" s="201"/>
      <c r="FR45" s="199"/>
      <c r="FS45" s="745"/>
      <c r="FT45" s="201"/>
      <c r="FV45" s="199"/>
      <c r="FW45" s="745"/>
      <c r="FX45" s="201"/>
      <c r="FZ45" s="199"/>
      <c r="GA45" s="745"/>
      <c r="GB45" s="201"/>
      <c r="GD45" s="83"/>
      <c r="GE45" s="750">
        <f t="shared" si="13"/>
        <v>0</v>
      </c>
      <c r="GF45" s="82"/>
      <c r="GH45" s="199"/>
      <c r="GI45" s="745"/>
      <c r="GJ45" s="201"/>
      <c r="GL45" s="199"/>
      <c r="GM45" s="745"/>
      <c r="GN45" s="201"/>
      <c r="GP45" s="199"/>
      <c r="GQ45" s="745"/>
      <c r="GR45" s="201"/>
      <c r="GT45" s="199"/>
      <c r="GU45" s="745"/>
      <c r="GV45" s="201"/>
      <c r="GX45" s="83"/>
      <c r="GY45" s="750">
        <f t="shared" si="14"/>
        <v>0</v>
      </c>
      <c r="GZ45" s="82"/>
      <c r="HB45" s="199"/>
      <c r="HC45" s="745"/>
      <c r="HD45" s="201"/>
      <c r="HF45" s="199"/>
      <c r="HG45" s="745"/>
      <c r="HH45" s="201"/>
      <c r="HJ45" s="199"/>
      <c r="HK45" s="745"/>
      <c r="HL45" s="201"/>
      <c r="HN45" s="199"/>
      <c r="HO45" s="745"/>
      <c r="HP45" s="201"/>
      <c r="HR45" s="83"/>
      <c r="HS45" s="750">
        <f t="shared" si="15"/>
        <v>0</v>
      </c>
      <c r="HT45" s="82"/>
      <c r="HV45" s="199"/>
      <c r="HW45" s="745"/>
      <c r="HX45" s="201"/>
      <c r="HZ45" s="199"/>
      <c r="IA45" s="745"/>
      <c r="IB45" s="201"/>
      <c r="ID45" s="199"/>
      <c r="IE45" s="745"/>
      <c r="IF45" s="201"/>
      <c r="IH45" s="199"/>
      <c r="II45" s="745"/>
      <c r="IJ45" s="201"/>
      <c r="IL45" s="83"/>
      <c r="IM45" s="750">
        <f t="shared" si="16"/>
        <v>0</v>
      </c>
      <c r="IN45" s="82"/>
      <c r="IP45" s="199"/>
      <c r="IQ45" s="745">
        <f>$F45</f>
        <v>11.0625</v>
      </c>
      <c r="IR45" s="201"/>
      <c r="IT45" s="199"/>
      <c r="IU45" s="745"/>
      <c r="IV45" s="201"/>
      <c r="IX45" s="199"/>
      <c r="IY45" s="745">
        <f t="shared" si="31"/>
        <v>11.0625</v>
      </c>
      <c r="IZ45" s="201"/>
      <c r="JB45" s="199"/>
      <c r="JC45" s="745"/>
      <c r="JD45" s="201"/>
      <c r="JF45" s="83"/>
      <c r="JG45" s="750">
        <f t="shared" si="17"/>
        <v>22.125</v>
      </c>
      <c r="JH45" s="82"/>
      <c r="JJ45" s="199"/>
      <c r="JK45" s="745">
        <f t="shared" si="26"/>
        <v>11.0625</v>
      </c>
      <c r="JL45" s="201"/>
      <c r="JN45" s="199"/>
      <c r="JO45" s="745"/>
      <c r="JP45" s="201"/>
      <c r="JR45" s="199"/>
      <c r="JS45" s="745">
        <f t="shared" si="32"/>
        <v>11.0625</v>
      </c>
      <c r="JT45" s="201"/>
      <c r="JV45" s="199"/>
      <c r="JW45" s="745"/>
      <c r="JX45" s="201"/>
      <c r="JZ45" s="83"/>
      <c r="KA45" s="750">
        <f t="shared" si="18"/>
        <v>22.125</v>
      </c>
      <c r="KB45" s="82"/>
      <c r="KD45" s="199"/>
      <c r="KE45" s="745">
        <f t="shared" si="27"/>
        <v>11.0625</v>
      </c>
      <c r="KF45" s="201"/>
      <c r="KH45" s="199"/>
      <c r="KI45" s="745"/>
      <c r="KJ45" s="201"/>
      <c r="KL45" s="199"/>
      <c r="KM45" s="745">
        <f t="shared" si="33"/>
        <v>11.0625</v>
      </c>
      <c r="KN45" s="201"/>
      <c r="KP45" s="199"/>
      <c r="KQ45" s="745"/>
      <c r="KR45" s="201"/>
      <c r="KT45" s="83"/>
      <c r="KU45" s="750">
        <f t="shared" si="19"/>
        <v>22.125</v>
      </c>
      <c r="KV45" s="82"/>
    </row>
    <row r="46" spans="1:308" s="3" customFormat="1" ht="14" customHeight="1">
      <c r="A46" s="823">
        <v>1500</v>
      </c>
      <c r="B46" s="823"/>
      <c r="C46" s="823"/>
      <c r="D46" s="823"/>
      <c r="E46" s="726">
        <v>2.5000000000000001E-2</v>
      </c>
      <c r="F46" s="759">
        <f t="shared" si="20"/>
        <v>18.75</v>
      </c>
      <c r="DF46" s="199"/>
      <c r="DG46" s="745"/>
      <c r="DH46" s="201"/>
      <c r="DJ46" s="199"/>
      <c r="DK46" s="745"/>
      <c r="DL46" s="201"/>
      <c r="DN46" s="199"/>
      <c r="DO46" s="745"/>
      <c r="DP46" s="201"/>
      <c r="DR46" s="199"/>
      <c r="DS46" s="745"/>
      <c r="DT46" s="201"/>
      <c r="DV46" s="83"/>
      <c r="DW46" s="750">
        <f t="shared" si="1"/>
        <v>0</v>
      </c>
      <c r="DX46" s="82"/>
      <c r="DZ46" s="199"/>
      <c r="EA46" s="745"/>
      <c r="EB46" s="201"/>
      <c r="ED46" s="199"/>
      <c r="EE46" s="745"/>
      <c r="EF46" s="201"/>
      <c r="EH46" s="199"/>
      <c r="EI46" s="745"/>
      <c r="EJ46" s="201"/>
      <c r="EL46" s="199"/>
      <c r="EM46" s="745"/>
      <c r="EN46" s="201"/>
      <c r="EP46" s="83"/>
      <c r="EQ46" s="750">
        <f t="shared" si="11"/>
        <v>0</v>
      </c>
      <c r="ER46" s="82"/>
      <c r="ET46" s="199"/>
      <c r="EU46" s="745"/>
      <c r="EV46" s="201"/>
      <c r="EX46" s="199"/>
      <c r="EY46" s="745"/>
      <c r="EZ46" s="201"/>
      <c r="FB46" s="199"/>
      <c r="FC46" s="745"/>
      <c r="FD46" s="201"/>
      <c r="FF46" s="199"/>
      <c r="FG46" s="745"/>
      <c r="FH46" s="201"/>
      <c r="FJ46" s="83"/>
      <c r="FK46" s="750">
        <f t="shared" si="12"/>
        <v>0</v>
      </c>
      <c r="FL46" s="82"/>
      <c r="FN46" s="199"/>
      <c r="FO46" s="745"/>
      <c r="FP46" s="201"/>
      <c r="FR46" s="199"/>
      <c r="FS46" s="745"/>
      <c r="FT46" s="201"/>
      <c r="FV46" s="199"/>
      <c r="FW46" s="745"/>
      <c r="FX46" s="201"/>
      <c r="FZ46" s="199"/>
      <c r="GA46" s="745"/>
      <c r="GB46" s="201"/>
      <c r="GD46" s="83"/>
      <c r="GE46" s="750">
        <f t="shared" si="13"/>
        <v>0</v>
      </c>
      <c r="GF46" s="82"/>
      <c r="GH46" s="199"/>
      <c r="GI46" s="745"/>
      <c r="GJ46" s="201"/>
      <c r="GL46" s="199"/>
      <c r="GM46" s="745"/>
      <c r="GN46" s="201"/>
      <c r="GP46" s="199"/>
      <c r="GQ46" s="745"/>
      <c r="GR46" s="201"/>
      <c r="GT46" s="199"/>
      <c r="GU46" s="745"/>
      <c r="GV46" s="201"/>
      <c r="GX46" s="83"/>
      <c r="GY46" s="750">
        <f t="shared" si="14"/>
        <v>0</v>
      </c>
      <c r="GZ46" s="82"/>
      <c r="HB46" s="199"/>
      <c r="HC46" s="745"/>
      <c r="HD46" s="201"/>
      <c r="HF46" s="199"/>
      <c r="HG46" s="745"/>
      <c r="HH46" s="201"/>
      <c r="HJ46" s="199"/>
      <c r="HK46" s="745"/>
      <c r="HL46" s="201"/>
      <c r="HN46" s="199"/>
      <c r="HO46" s="745"/>
      <c r="HP46" s="201"/>
      <c r="HR46" s="83"/>
      <c r="HS46" s="750">
        <f t="shared" si="15"/>
        <v>0</v>
      </c>
      <c r="HT46" s="82"/>
      <c r="HV46" s="199"/>
      <c r="HW46" s="745"/>
      <c r="HX46" s="201"/>
      <c r="HZ46" s="199"/>
      <c r="IA46" s="745"/>
      <c r="IB46" s="201"/>
      <c r="ID46" s="199"/>
      <c r="IE46" s="745"/>
      <c r="IF46" s="201"/>
      <c r="IH46" s="199"/>
      <c r="II46" s="745"/>
      <c r="IJ46" s="201"/>
      <c r="IL46" s="83"/>
      <c r="IM46" s="750">
        <f t="shared" si="16"/>
        <v>0</v>
      </c>
      <c r="IN46" s="82"/>
      <c r="IP46" s="199"/>
      <c r="IQ46" s="745"/>
      <c r="IR46" s="201"/>
      <c r="IT46" s="199"/>
      <c r="IU46" s="745"/>
      <c r="IV46" s="201"/>
      <c r="IX46" s="199"/>
      <c r="IY46" s="745">
        <f t="shared" si="31"/>
        <v>18.75</v>
      </c>
      <c r="IZ46" s="201"/>
      <c r="JB46" s="199"/>
      <c r="JC46" s="745"/>
      <c r="JD46" s="201"/>
      <c r="JF46" s="83"/>
      <c r="JG46" s="750">
        <f t="shared" si="17"/>
        <v>18.75</v>
      </c>
      <c r="JH46" s="82"/>
      <c r="JJ46" s="199"/>
      <c r="JK46" s="745">
        <f t="shared" si="26"/>
        <v>18.75</v>
      </c>
      <c r="JL46" s="201"/>
      <c r="JN46" s="199"/>
      <c r="JO46" s="745"/>
      <c r="JP46" s="201"/>
      <c r="JR46" s="199"/>
      <c r="JS46" s="745">
        <f t="shared" si="32"/>
        <v>18.75</v>
      </c>
      <c r="JT46" s="201"/>
      <c r="JV46" s="199"/>
      <c r="JW46" s="745"/>
      <c r="JX46" s="201"/>
      <c r="JZ46" s="83"/>
      <c r="KA46" s="750">
        <f t="shared" si="18"/>
        <v>37.5</v>
      </c>
      <c r="KB46" s="82"/>
      <c r="KD46" s="199"/>
      <c r="KE46" s="745">
        <f t="shared" si="27"/>
        <v>18.75</v>
      </c>
      <c r="KF46" s="201"/>
      <c r="KH46" s="199"/>
      <c r="KI46" s="745"/>
      <c r="KJ46" s="201"/>
      <c r="KL46" s="199"/>
      <c r="KM46" s="745">
        <f t="shared" si="33"/>
        <v>18.75</v>
      </c>
      <c r="KN46" s="201"/>
      <c r="KP46" s="199"/>
      <c r="KQ46" s="745"/>
      <c r="KR46" s="201"/>
      <c r="KT46" s="83"/>
      <c r="KU46" s="750">
        <f t="shared" si="19"/>
        <v>37.5</v>
      </c>
      <c r="KV46" s="82"/>
    </row>
    <row r="47" spans="1:308" s="3" customFormat="1" ht="14" customHeight="1">
      <c r="G47" s="755" t="s">
        <v>318</v>
      </c>
      <c r="DF47" s="199"/>
      <c r="DG47" s="206">
        <f t="shared" ref="DG47:DL47" si="34">IF(ISBLANK(DG27),"",DG27)</f>
        <v>2000</v>
      </c>
      <c r="DH47" s="201" t="str">
        <f t="shared" si="34"/>
        <v/>
      </c>
      <c r="DI47" s="3" t="str">
        <f t="shared" si="34"/>
        <v/>
      </c>
      <c r="DJ47" s="199" t="str">
        <f t="shared" si="34"/>
        <v/>
      </c>
      <c r="DK47" s="206">
        <f t="shared" si="34"/>
        <v>2500</v>
      </c>
      <c r="DL47" s="201" t="str">
        <f t="shared" si="34"/>
        <v/>
      </c>
      <c r="DN47" s="199"/>
      <c r="DO47" s="206"/>
      <c r="DP47" s="201"/>
      <c r="DR47" s="199"/>
      <c r="DS47" s="206">
        <f>A34</f>
        <v>3500</v>
      </c>
      <c r="DT47" s="201" t="str">
        <f>IF(ISBLANK(DT27),"",DT27)</f>
        <v/>
      </c>
      <c r="DU47" s="3" t="str">
        <f>IF(ISBLANK(DU27),"",DU27)</f>
        <v/>
      </c>
      <c r="DV47" s="83" t="str">
        <f>IF(ISBLANK(DV27),"",DV27)</f>
        <v/>
      </c>
      <c r="DW47" s="105">
        <f t="shared" si="1"/>
        <v>8000</v>
      </c>
      <c r="DX47" s="82" t="str">
        <f>IF(ISBLANK(DX27),"",DX27)</f>
        <v/>
      </c>
      <c r="DY47" s="3" t="str">
        <f>IF(ISBLANK(DY27),"",DY27)</f>
        <v/>
      </c>
      <c r="DZ47" s="199"/>
      <c r="EA47" s="206"/>
      <c r="EB47" s="201"/>
      <c r="ED47" s="199"/>
      <c r="EE47" s="206"/>
      <c r="EF47" s="201"/>
      <c r="EH47" s="199" t="str">
        <f>IF(ISBLANK(EH27),"",EH27)</f>
        <v/>
      </c>
      <c r="EI47" s="206">
        <f>IF(ISBLANK(EI27),"",EI27)</f>
        <v>3000</v>
      </c>
      <c r="EJ47" s="201" t="str">
        <f>IF(ISBLANK(EJ27),"",EJ27)</f>
        <v/>
      </c>
      <c r="EK47" s="3" t="str">
        <f>IF(ISBLANK(EK27),"",EK27)</f>
        <v/>
      </c>
      <c r="EL47" s="199" t="str">
        <f>IF(ISBLANK(EL27),"",EL27)</f>
        <v/>
      </c>
      <c r="EM47" s="206"/>
      <c r="EN47" s="201"/>
      <c r="EP47" s="83" t="str">
        <f>IF(ISBLANK(EP27),"",EP27)</f>
        <v/>
      </c>
      <c r="EQ47" s="105">
        <f t="shared" si="11"/>
        <v>3000</v>
      </c>
      <c r="ER47" s="82" t="str">
        <f t="shared" ref="ER47:EX47" si="35">IF(ISBLANK(ER27),"",ER27)</f>
        <v/>
      </c>
      <c r="ES47" s="3" t="str">
        <f t="shared" si="35"/>
        <v/>
      </c>
      <c r="ET47" s="199" t="str">
        <f t="shared" si="35"/>
        <v/>
      </c>
      <c r="EU47" s="206">
        <f t="shared" si="35"/>
        <v>2000</v>
      </c>
      <c r="EV47" s="201" t="str">
        <f t="shared" si="35"/>
        <v/>
      </c>
      <c r="EW47" s="3" t="str">
        <f t="shared" si="35"/>
        <v/>
      </c>
      <c r="EX47" s="199" t="str">
        <f t="shared" si="35"/>
        <v/>
      </c>
      <c r="EY47" s="206"/>
      <c r="EZ47" s="201"/>
      <c r="FB47" s="199"/>
      <c r="FC47" s="206"/>
      <c r="FD47" s="201"/>
      <c r="FF47" s="199" t="str">
        <f>IF(ISBLANK(FF27),"",FF27)</f>
        <v/>
      </c>
      <c r="FG47" s="206">
        <f>IF(ISBLANK(FG27),"",FG27)</f>
        <v>500</v>
      </c>
      <c r="FH47" s="201" t="str">
        <f>IF(ISBLANK(FH27),"",FH27)</f>
        <v/>
      </c>
      <c r="FI47" s="3" t="str">
        <f>IF(ISBLANK(FI27),"",FI27)</f>
        <v/>
      </c>
      <c r="FJ47" s="83" t="str">
        <f>IF(ISBLANK(FJ27),"",FJ27)</f>
        <v/>
      </c>
      <c r="FK47" s="105">
        <f t="shared" si="12"/>
        <v>2500</v>
      </c>
      <c r="FL47" s="82" t="str">
        <f>IF(ISBLANK(FL27),"",FL27)</f>
        <v/>
      </c>
      <c r="FN47" s="199"/>
      <c r="FO47" s="206"/>
      <c r="FP47" s="201"/>
      <c r="FR47" s="199"/>
      <c r="FS47" s="206"/>
      <c r="FT47" s="201" t="str">
        <f t="shared" ref="FT47:FZ47" si="36">IF(ISBLANK(FT27),"",FT27)</f>
        <v/>
      </c>
      <c r="FU47" s="3" t="str">
        <f t="shared" si="36"/>
        <v/>
      </c>
      <c r="FV47" s="199" t="str">
        <f t="shared" si="36"/>
        <v/>
      </c>
      <c r="FW47" s="206">
        <f t="shared" si="36"/>
        <v>500</v>
      </c>
      <c r="FX47" s="201" t="str">
        <f t="shared" si="36"/>
        <v/>
      </c>
      <c r="FY47" s="3" t="str">
        <f t="shared" si="36"/>
        <v/>
      </c>
      <c r="FZ47" s="199" t="str">
        <f t="shared" si="36"/>
        <v/>
      </c>
      <c r="GA47" s="206"/>
      <c r="GB47" s="201"/>
      <c r="GD47" s="83" t="str">
        <f>IF(ISBLANK(GD27),"",GD27)</f>
        <v/>
      </c>
      <c r="GE47" s="105">
        <f t="shared" si="13"/>
        <v>500</v>
      </c>
      <c r="GF47" s="82" t="str">
        <f t="shared" ref="GF47:GL47" si="37">IF(ISBLANK(GF27),"",GF27)</f>
        <v/>
      </c>
      <c r="GG47" s="3" t="str">
        <f t="shared" si="37"/>
        <v/>
      </c>
      <c r="GH47" s="199" t="str">
        <f t="shared" si="37"/>
        <v/>
      </c>
      <c r="GI47" s="206">
        <f t="shared" si="37"/>
        <v>750</v>
      </c>
      <c r="GJ47" s="201" t="str">
        <f t="shared" si="37"/>
        <v/>
      </c>
      <c r="GK47" s="3" t="str">
        <f t="shared" si="37"/>
        <v/>
      </c>
      <c r="GL47" s="199" t="str">
        <f t="shared" si="37"/>
        <v/>
      </c>
      <c r="GM47" s="206"/>
      <c r="GN47" s="201"/>
      <c r="GP47" s="199"/>
      <c r="GQ47" s="206">
        <f>IF(ISBLANK(GQ27),"",GQ27)</f>
        <v>1000</v>
      </c>
      <c r="GR47" s="201" t="str">
        <f>IF(ISBLANK(GR27),"",GR27)</f>
        <v/>
      </c>
      <c r="GS47" s="3" t="str">
        <f>IF(ISBLANK(GS27),"",GS27)</f>
        <v/>
      </c>
      <c r="GT47" s="199" t="str">
        <f>IF(ISBLANK(GT27),"",GT27)</f>
        <v/>
      </c>
      <c r="GU47" s="206"/>
      <c r="GV47" s="201"/>
      <c r="GX47" s="83" t="str">
        <f>IF(ISBLANK(GX27),"",GX27)</f>
        <v/>
      </c>
      <c r="GY47" s="105">
        <f t="shared" si="14"/>
        <v>1750</v>
      </c>
      <c r="GZ47" s="82" t="str">
        <f>IF(ISBLANK(GZ27),"",GZ27)</f>
        <v/>
      </c>
      <c r="HB47" s="199"/>
      <c r="HC47" s="206"/>
      <c r="HD47" s="201"/>
      <c r="HF47" s="199"/>
      <c r="HG47" s="206"/>
      <c r="HH47" s="201"/>
      <c r="HJ47" s="199"/>
      <c r="HK47" s="206"/>
      <c r="HL47" s="201"/>
      <c r="HN47" s="199" t="str">
        <f>IF(ISBLANK(HN27),"",HN27)</f>
        <v/>
      </c>
      <c r="HO47" s="206">
        <f>IF(ISBLANK(HO27),"",HO27)</f>
        <v>500</v>
      </c>
      <c r="HP47" s="201" t="str">
        <f>IF(ISBLANK(HP27),"",HP27)</f>
        <v/>
      </c>
      <c r="HQ47" s="3" t="str">
        <f>IF(ISBLANK(HQ27),"",HQ27)</f>
        <v/>
      </c>
      <c r="HR47" s="83" t="str">
        <f>IF(ISBLANK(HR27),"",HR27)</f>
        <v/>
      </c>
      <c r="HS47" s="105">
        <f t="shared" si="15"/>
        <v>500</v>
      </c>
      <c r="HT47" s="82" t="str">
        <f>IF(ISBLANK(HT27),"",HT27)</f>
        <v/>
      </c>
      <c r="HV47" s="199"/>
      <c r="HW47" s="206"/>
      <c r="HX47" s="201"/>
      <c r="HZ47" s="199"/>
      <c r="IA47" s="206"/>
      <c r="IB47" s="201" t="str">
        <f>IF(ISBLANK(IB27),"",IB27)</f>
        <v/>
      </c>
      <c r="IC47" s="3" t="str">
        <f>IF(ISBLANK(IC27),"",IC27)</f>
        <v/>
      </c>
      <c r="ID47" s="199" t="str">
        <f>IF(ISBLANK(ID27),"",ID27)</f>
        <v/>
      </c>
      <c r="IE47" s="206">
        <f>IF(ISBLANK(IE27),"",IE27)</f>
        <v>750</v>
      </c>
      <c r="IF47" s="201" t="str">
        <f t="shared" ref="IF47:IT47" si="38">IF(ISBLANK(IF27),"",IF27)</f>
        <v/>
      </c>
      <c r="IG47" s="3" t="str">
        <f t="shared" si="38"/>
        <v/>
      </c>
      <c r="IH47" s="199" t="str">
        <f t="shared" si="38"/>
        <v/>
      </c>
      <c r="II47" s="206"/>
      <c r="IJ47" s="201"/>
      <c r="IL47" s="83" t="str">
        <f>IF(ISBLANK(IL27),"",IL27)</f>
        <v/>
      </c>
      <c r="IM47" s="105">
        <f t="shared" si="16"/>
        <v>750</v>
      </c>
      <c r="IN47" s="82" t="str">
        <f>IF(ISBLANK(IN27),"",IN27)</f>
        <v/>
      </c>
      <c r="IO47" s="3" t="str">
        <f t="shared" si="38"/>
        <v/>
      </c>
      <c r="IP47" s="199" t="str">
        <f t="shared" si="38"/>
        <v/>
      </c>
      <c r="IQ47" s="206">
        <f t="shared" si="38"/>
        <v>1500</v>
      </c>
      <c r="IR47" s="201" t="str">
        <f t="shared" si="38"/>
        <v/>
      </c>
      <c r="IS47" s="3" t="str">
        <f t="shared" si="38"/>
        <v/>
      </c>
      <c r="IT47" s="199" t="str">
        <f t="shared" si="38"/>
        <v/>
      </c>
      <c r="IU47" s="206"/>
      <c r="IV47" s="201"/>
      <c r="IX47" s="199"/>
      <c r="IY47" s="206"/>
      <c r="IZ47" s="201"/>
      <c r="JB47" s="199"/>
      <c r="JC47" s="206"/>
      <c r="JD47" s="201"/>
      <c r="JF47" s="83" t="str">
        <f>IF(ISBLANK(JF27),"",JF27)</f>
        <v/>
      </c>
      <c r="JG47" s="105">
        <f t="shared" si="17"/>
        <v>1500</v>
      </c>
      <c r="JH47" s="82" t="str">
        <f>IF(ISBLANK(JH27),"",JH27)</f>
        <v/>
      </c>
      <c r="JJ47" s="199"/>
      <c r="JK47" s="206"/>
      <c r="JL47" s="201"/>
      <c r="JN47" s="199"/>
      <c r="JO47" s="206"/>
      <c r="JP47" s="201"/>
      <c r="JR47" s="199"/>
      <c r="JS47" s="206"/>
      <c r="JT47" s="201"/>
      <c r="JV47" s="199"/>
      <c r="JW47" s="206"/>
      <c r="JX47" s="201"/>
      <c r="JZ47" s="83" t="str">
        <f>IF(ISBLANK(JZ27),"",JZ27)</f>
        <v/>
      </c>
      <c r="KA47" s="105">
        <f t="shared" si="18"/>
        <v>0</v>
      </c>
      <c r="KB47" s="82" t="str">
        <f>IF(ISBLANK(KB27),"",KB27)</f>
        <v/>
      </c>
      <c r="KD47" s="199"/>
      <c r="KE47" s="206"/>
      <c r="KF47" s="201"/>
      <c r="KH47" s="199"/>
      <c r="KI47" s="206"/>
      <c r="KJ47" s="201"/>
      <c r="KL47" s="199"/>
      <c r="KM47" s="206"/>
      <c r="KN47" s="201"/>
      <c r="KP47" s="199"/>
      <c r="KQ47" s="206"/>
      <c r="KR47" s="201"/>
      <c r="KT47" s="83" t="str">
        <f>IF(ISBLANK(KT27),"",KT27)</f>
        <v/>
      </c>
      <c r="KU47" s="105">
        <f t="shared" si="19"/>
        <v>0</v>
      </c>
      <c r="KV47" s="82" t="str">
        <f>IF(ISBLANK(KV27),"",KV27)</f>
        <v/>
      </c>
    </row>
    <row r="48" spans="1:308" s="3" customFormat="1" ht="14" customHeight="1">
      <c r="G48" s="24" t="s">
        <v>316</v>
      </c>
      <c r="DF48" s="199"/>
      <c r="DG48" s="206">
        <f>SUM(DG30:DG46,DG10:DG26)</f>
        <v>210.88749999999999</v>
      </c>
      <c r="DH48" s="201"/>
      <c r="DJ48" s="199"/>
      <c r="DK48" s="206">
        <f>SUM(DK30:DK46,DK10:DK26)</f>
        <v>175.9331</v>
      </c>
      <c r="DL48" s="201"/>
      <c r="DN48" s="199"/>
      <c r="DO48" s="206">
        <f>SUM(DO30:DO46,DO10:DO26)</f>
        <v>300.98125000000005</v>
      </c>
      <c r="DP48" s="201"/>
      <c r="DR48" s="199"/>
      <c r="DS48" s="206">
        <f>SUM(DS30:DS46,DS10:DS26)</f>
        <v>175.9331</v>
      </c>
      <c r="DT48" s="201"/>
      <c r="DV48" s="83"/>
      <c r="DW48" s="105">
        <f t="shared" si="1"/>
        <v>863.73495000000003</v>
      </c>
      <c r="DX48" s="82"/>
      <c r="DZ48" s="199"/>
      <c r="EA48" s="206">
        <f>SUM(EA30:EA46,EA10:EA26)</f>
        <v>300.98125000000005</v>
      </c>
      <c r="EB48" s="201"/>
      <c r="ED48" s="199"/>
      <c r="EE48" s="206">
        <f>SUM(EE30:EE46,EE10:EE26)</f>
        <v>175.9331</v>
      </c>
      <c r="EF48" s="201"/>
      <c r="EH48" s="199"/>
      <c r="EI48" s="206">
        <f>SUM(EI30:EI46,EI10:EI26)</f>
        <v>300.98125000000005</v>
      </c>
      <c r="EJ48" s="201"/>
      <c r="EL48" s="199"/>
      <c r="EM48" s="206">
        <f>SUM(EM30:EM46,EM10:EM26)</f>
        <v>175.9331</v>
      </c>
      <c r="EN48" s="201"/>
      <c r="EP48" s="83"/>
      <c r="EQ48" s="105">
        <f t="shared" si="11"/>
        <v>953.82870000000003</v>
      </c>
      <c r="ER48" s="82"/>
      <c r="ET48" s="199"/>
      <c r="EU48" s="206">
        <f>SUM(EU30:EU46,EU10:EU26)</f>
        <v>300.98125000000005</v>
      </c>
      <c r="EV48" s="201"/>
      <c r="EX48" s="199"/>
      <c r="EY48" s="206">
        <f>SUM(EY30:EY46,EY10:EY26)</f>
        <v>175.9331</v>
      </c>
      <c r="EZ48" s="201"/>
      <c r="FB48" s="199"/>
      <c r="FC48" s="206">
        <f>SUM(FC30:FC46,FC10:FC26)</f>
        <v>300.98125000000005</v>
      </c>
      <c r="FD48" s="201"/>
      <c r="FF48" s="199"/>
      <c r="FG48" s="206">
        <f>SUM(FG30:FG46,FG10:FG26)</f>
        <v>175.9331</v>
      </c>
      <c r="FH48" s="201"/>
      <c r="FJ48" s="83"/>
      <c r="FK48" s="105">
        <f>EU48+EY48+FC48+FG48</f>
        <v>953.82870000000003</v>
      </c>
      <c r="FL48" s="82"/>
      <c r="FN48" s="199"/>
      <c r="FO48" s="206">
        <f>SUM(FO30:FO46,FO10:FO26)</f>
        <v>300.98125000000005</v>
      </c>
      <c r="FP48" s="201"/>
      <c r="FR48" s="199"/>
      <c r="FS48" s="206">
        <f>SUM(FS30:FS46,FS10:FS26)</f>
        <v>175.9331</v>
      </c>
      <c r="FT48" s="201"/>
      <c r="FV48" s="199"/>
      <c r="FW48" s="206">
        <f>SUM(FW30:FW46,FW10:FW26)</f>
        <v>300.98125000000005</v>
      </c>
      <c r="FX48" s="201"/>
      <c r="FZ48" s="199"/>
      <c r="GA48" s="206">
        <f>SUM(GA30:GA46,GA10:GA26)</f>
        <v>175.9331</v>
      </c>
      <c r="GB48" s="201"/>
      <c r="GD48" s="83"/>
      <c r="GE48" s="105">
        <f>FO48+FS48+FW48+GA48</f>
        <v>953.82870000000003</v>
      </c>
      <c r="GF48" s="82"/>
      <c r="GH48" s="199"/>
      <c r="GI48" s="206">
        <f>SUM(GI30:GI46,GI10:GI26)</f>
        <v>300.98125000000005</v>
      </c>
      <c r="GJ48" s="201"/>
      <c r="GL48" s="199"/>
      <c r="GM48" s="206">
        <f>SUM(GM30:GM46,GM10:GM26)</f>
        <v>175.9331</v>
      </c>
      <c r="GN48" s="201"/>
      <c r="GP48" s="199"/>
      <c r="GQ48" s="206">
        <f>SUM(GQ30:GQ46,GQ10:GQ26)</f>
        <v>300.98125000000005</v>
      </c>
      <c r="GR48" s="201"/>
      <c r="GT48" s="199"/>
      <c r="GU48" s="206">
        <f>SUM(GU30:GU46,GU10:GU26)</f>
        <v>175.9331</v>
      </c>
      <c r="GV48" s="201"/>
      <c r="GX48" s="83"/>
      <c r="GY48" s="105">
        <f>GI48+GM48+GQ48+GU48</f>
        <v>953.82870000000003</v>
      </c>
      <c r="GZ48" s="82"/>
      <c r="HB48" s="199"/>
      <c r="HC48" s="206">
        <f>SUM(HC30:HC46,HC10:HC26)</f>
        <v>300.98125000000005</v>
      </c>
      <c r="HD48" s="201"/>
      <c r="HF48" s="199"/>
      <c r="HG48" s="206">
        <f>SUM(HG30:HG46,HG10:HG26)</f>
        <v>175.9331</v>
      </c>
      <c r="HH48" s="201"/>
      <c r="HJ48" s="199"/>
      <c r="HK48" s="206">
        <f>SUM(HK30:HK46,HK10:HK26)</f>
        <v>300.98125000000005</v>
      </c>
      <c r="HL48" s="201"/>
      <c r="HN48" s="199"/>
      <c r="HO48" s="206">
        <f>SUM(HO30:HO46,HO10:HO26)</f>
        <v>175.9331</v>
      </c>
      <c r="HP48" s="201"/>
      <c r="HR48" s="83"/>
      <c r="HS48" s="105">
        <f>HC48+HG48+HK48+HO48</f>
        <v>953.82870000000003</v>
      </c>
      <c r="HT48" s="82"/>
      <c r="HV48" s="199"/>
      <c r="HW48" s="206">
        <f>SUM(HW30:HW46,HW10:HW26)</f>
        <v>300.98125000000005</v>
      </c>
      <c r="HX48" s="201"/>
      <c r="HZ48" s="199"/>
      <c r="IA48" s="206">
        <f>SUM(IA30:IA46,IA10:IA26)</f>
        <v>175.9331</v>
      </c>
      <c r="IB48" s="201"/>
      <c r="ID48" s="199"/>
      <c r="IE48" s="206">
        <f>SUM(IE30:IE46,IE10:IE26)</f>
        <v>300.98125000000005</v>
      </c>
      <c r="IF48" s="201"/>
      <c r="IH48" s="199"/>
      <c r="II48" s="206">
        <f>SUM(II30:II46,II10:II26)</f>
        <v>175.9331</v>
      </c>
      <c r="IJ48" s="201"/>
      <c r="IL48" s="83"/>
      <c r="IM48" s="105">
        <f>HW48+IA48+IE48+II48</f>
        <v>953.82870000000003</v>
      </c>
      <c r="IN48" s="82"/>
      <c r="IP48" s="199"/>
      <c r="IQ48" s="206">
        <f>SUM(IQ30:IQ46,IQ10:IQ26)</f>
        <v>300.98125000000005</v>
      </c>
      <c r="IR48" s="201"/>
      <c r="IT48" s="199"/>
      <c r="IU48" s="206">
        <f>SUM(IU30:IU46,IU10:IU26)</f>
        <v>175.9331</v>
      </c>
      <c r="IV48" s="201"/>
      <c r="IX48" s="199"/>
      <c r="IY48" s="206">
        <f>SUM(IY30:IY46,IY10:IY26)</f>
        <v>300.98125000000005</v>
      </c>
      <c r="IZ48" s="201"/>
      <c r="JB48" s="199"/>
      <c r="JC48" s="206">
        <f>SUM(JC30:JC46,JC10:JC26)</f>
        <v>175.9331</v>
      </c>
      <c r="JD48" s="201"/>
      <c r="JF48" s="83"/>
      <c r="JG48" s="105">
        <f>IQ48+IU48+IY48+JC48</f>
        <v>953.82870000000003</v>
      </c>
      <c r="JH48" s="82"/>
      <c r="JJ48" s="199"/>
      <c r="JK48" s="206">
        <f>SUM(JK30:JK46,JK10:JK26)</f>
        <v>300.98125000000005</v>
      </c>
      <c r="JL48" s="201"/>
      <c r="JN48" s="199"/>
      <c r="JO48" s="206">
        <f>SUM(JO30:JO46,JO10:JO26)</f>
        <v>175.9331</v>
      </c>
      <c r="JP48" s="201"/>
      <c r="JR48" s="199"/>
      <c r="JS48" s="206">
        <f>SUM(JS30:JS46,JS10:JS26)</f>
        <v>300.98125000000005</v>
      </c>
      <c r="JT48" s="201"/>
      <c r="JV48" s="199"/>
      <c r="JW48" s="206">
        <f>SUM(JW30:JW46,JW10:JW26)</f>
        <v>175.9331</v>
      </c>
      <c r="JX48" s="201"/>
      <c r="JZ48" s="83"/>
      <c r="KA48" s="105">
        <f>JK48+JO48+JS48+JW48</f>
        <v>953.82870000000003</v>
      </c>
      <c r="KB48" s="82"/>
      <c r="KD48" s="199"/>
      <c r="KE48" s="206">
        <f>SUM(KE30:KE46,KE10:KE26)</f>
        <v>300.98125000000005</v>
      </c>
      <c r="KF48" s="201"/>
      <c r="KH48" s="199"/>
      <c r="KI48" s="206">
        <f>SUM(KI30:KI46,KI10:KI26)</f>
        <v>175.9331</v>
      </c>
      <c r="KJ48" s="201"/>
      <c r="KL48" s="199"/>
      <c r="KM48" s="206">
        <f>SUM(KM30:KM46,KM10:KM26)</f>
        <v>300.98125000000005</v>
      </c>
      <c r="KN48" s="201"/>
      <c r="KP48" s="199"/>
      <c r="KQ48" s="206">
        <f>SUM(KQ30:KQ46,KQ10:KQ26)</f>
        <v>175.9331</v>
      </c>
      <c r="KR48" s="201"/>
      <c r="KT48" s="83"/>
      <c r="KU48" s="105">
        <f>KE48+KI48+KM48+KQ48</f>
        <v>953.82870000000003</v>
      </c>
      <c r="KV48" s="82"/>
    </row>
    <row r="49" spans="1:308" ht="14" customHeight="1">
      <c r="A49"/>
      <c r="B49"/>
      <c r="C49"/>
      <c r="D49"/>
      <c r="E49"/>
      <c r="F49"/>
      <c r="G49"/>
      <c r="I49"/>
      <c r="AC49"/>
      <c r="AW49"/>
      <c r="BQ49"/>
      <c r="CJ49"/>
      <c r="CK49"/>
      <c r="CM49"/>
      <c r="CN49"/>
      <c r="CO49"/>
      <c r="CQ49"/>
      <c r="CR49"/>
      <c r="CS49"/>
      <c r="CU49"/>
      <c r="CV49"/>
      <c r="CW49"/>
      <c r="CY49"/>
      <c r="CZ49"/>
      <c r="DA49"/>
      <c r="DC49"/>
      <c r="DD49"/>
      <c r="DF49" s="226"/>
      <c r="DG49" s="747"/>
      <c r="DH49" s="227"/>
      <c r="DI49"/>
      <c r="DJ49" s="226"/>
      <c r="DK49" s="747"/>
      <c r="DL49" s="227"/>
      <c r="DM49"/>
      <c r="DN49" s="226"/>
      <c r="DO49" s="747"/>
      <c r="DP49" s="227"/>
      <c r="DQ49"/>
      <c r="DR49" s="226"/>
      <c r="DS49" s="747"/>
      <c r="DT49" s="227"/>
      <c r="DV49" s="118"/>
      <c r="DW49" s="752"/>
      <c r="DX49" s="119"/>
      <c r="DZ49" s="226"/>
      <c r="EA49" s="747"/>
      <c r="EB49" s="227"/>
      <c r="ED49" s="226"/>
      <c r="EE49" s="747"/>
      <c r="EF49" s="227"/>
      <c r="EH49" s="226"/>
      <c r="EI49" s="747"/>
      <c r="EJ49" s="227"/>
      <c r="EL49" s="226"/>
      <c r="EM49" s="747"/>
      <c r="EN49" s="227"/>
      <c r="EP49" s="118"/>
      <c r="EQ49" s="752"/>
      <c r="ER49" s="119"/>
      <c r="ET49" s="226"/>
      <c r="EU49" s="747"/>
      <c r="EV49" s="227"/>
      <c r="EX49" s="226"/>
      <c r="EY49" s="747"/>
      <c r="EZ49" s="227"/>
      <c r="FB49" s="226"/>
      <c r="FC49" s="747"/>
      <c r="FD49" s="227"/>
      <c r="FF49" s="226"/>
      <c r="FG49" s="747"/>
      <c r="FH49" s="227"/>
      <c r="FJ49" s="118"/>
      <c r="FK49" s="752"/>
      <c r="FL49" s="119"/>
      <c r="FN49" s="226"/>
      <c r="FO49" s="747"/>
      <c r="FP49" s="227"/>
      <c r="FR49" s="226"/>
      <c r="FS49" s="747"/>
      <c r="FT49" s="227"/>
      <c r="FV49" s="226"/>
      <c r="FW49" s="747"/>
      <c r="FX49" s="227"/>
      <c r="FZ49" s="226"/>
      <c r="GA49" s="747"/>
      <c r="GB49" s="227"/>
      <c r="GD49" s="118"/>
      <c r="GE49" s="752"/>
      <c r="GF49" s="119"/>
      <c r="GH49" s="226"/>
      <c r="GI49" s="747"/>
      <c r="GJ49" s="227"/>
      <c r="GL49" s="226"/>
      <c r="GM49" s="747"/>
      <c r="GN49" s="227"/>
      <c r="GP49" s="226"/>
      <c r="GQ49" s="747"/>
      <c r="GR49" s="227"/>
      <c r="GT49" s="226"/>
      <c r="GU49" s="747"/>
      <c r="GV49" s="227"/>
      <c r="GX49" s="118"/>
      <c r="GY49" s="752"/>
      <c r="GZ49" s="119"/>
      <c r="HB49" s="226"/>
      <c r="HC49" s="747"/>
      <c r="HD49" s="227"/>
      <c r="HF49" s="226"/>
      <c r="HG49" s="747"/>
      <c r="HH49" s="227"/>
      <c r="HJ49" s="226"/>
      <c r="HK49" s="747"/>
      <c r="HL49" s="227"/>
      <c r="HN49" s="226"/>
      <c r="HO49" s="747"/>
      <c r="HP49" s="227"/>
      <c r="HR49" s="118"/>
      <c r="HS49" s="752"/>
      <c r="HT49" s="119"/>
      <c r="HV49" s="226"/>
      <c r="HW49" s="747"/>
      <c r="HX49" s="227"/>
      <c r="HZ49" s="226"/>
      <c r="IA49" s="747"/>
      <c r="IB49" s="227"/>
      <c r="ID49" s="226"/>
      <c r="IE49" s="747"/>
      <c r="IF49" s="227"/>
      <c r="IH49" s="226"/>
      <c r="II49" s="747"/>
      <c r="IJ49" s="227"/>
      <c r="IL49" s="118"/>
      <c r="IM49" s="752"/>
      <c r="IN49" s="119"/>
      <c r="IP49" s="226"/>
      <c r="IQ49" s="747"/>
      <c r="IR49" s="227"/>
      <c r="IT49" s="226"/>
      <c r="IU49" s="747"/>
      <c r="IV49" s="227"/>
      <c r="IX49" s="226"/>
      <c r="IY49" s="747"/>
      <c r="IZ49" s="227"/>
      <c r="JB49" s="226"/>
      <c r="JC49" s="747"/>
      <c r="JD49" s="227"/>
      <c r="JF49" s="118"/>
      <c r="JG49" s="752"/>
      <c r="JH49" s="119"/>
      <c r="JJ49" s="226"/>
      <c r="JK49" s="747"/>
      <c r="JL49" s="227"/>
      <c r="JN49" s="226"/>
      <c r="JO49" s="747"/>
      <c r="JP49" s="227"/>
      <c r="JR49" s="226"/>
      <c r="JS49" s="747"/>
      <c r="JT49" s="227"/>
      <c r="JV49" s="226"/>
      <c r="JW49" s="747"/>
      <c r="JX49" s="227"/>
      <c r="JZ49" s="118"/>
      <c r="KA49" s="752"/>
      <c r="KB49" s="119"/>
      <c r="KD49" s="226"/>
      <c r="KE49" s="747"/>
      <c r="KF49" s="227"/>
      <c r="KH49" s="226"/>
      <c r="KI49" s="747"/>
      <c r="KJ49" s="227"/>
      <c r="KL49" s="226"/>
      <c r="KM49" s="747"/>
      <c r="KN49" s="227"/>
      <c r="KP49" s="226"/>
      <c r="KQ49" s="747"/>
      <c r="KR49" s="227"/>
      <c r="KT49" s="118"/>
      <c r="KU49" s="752"/>
      <c r="KV49" s="119"/>
    </row>
    <row r="50" spans="1:308" ht="14" customHeight="1">
      <c r="A50"/>
      <c r="B50"/>
      <c r="C50"/>
      <c r="D50"/>
      <c r="E50"/>
      <c r="F50"/>
      <c r="G50"/>
      <c r="I50"/>
      <c r="AC50"/>
      <c r="AW50"/>
      <c r="BQ50"/>
      <c r="CJ50"/>
      <c r="CK50"/>
      <c r="CM50"/>
      <c r="CN50"/>
      <c r="CO50"/>
      <c r="CQ50"/>
      <c r="CR50"/>
      <c r="CS50"/>
      <c r="CU50"/>
      <c r="CV50"/>
      <c r="CW50"/>
      <c r="CY50"/>
      <c r="CZ50"/>
      <c r="DA50"/>
      <c r="DC50"/>
      <c r="DD50"/>
      <c r="DF50"/>
      <c r="DI50"/>
      <c r="DJ50"/>
      <c r="DK50"/>
      <c r="DL50"/>
      <c r="DM50"/>
      <c r="DN50"/>
      <c r="DO50"/>
      <c r="DP50"/>
      <c r="DQ50"/>
      <c r="DR50"/>
    </row>
    <row r="51" spans="1:308" ht="14" customHeight="1">
      <c r="A51"/>
      <c r="B51"/>
      <c r="C51"/>
      <c r="D51"/>
      <c r="E51"/>
      <c r="F51"/>
      <c r="G51"/>
      <c r="I51"/>
      <c r="AC51"/>
      <c r="AW51"/>
      <c r="BQ51"/>
      <c r="CJ51"/>
      <c r="CK51"/>
      <c r="CM51"/>
      <c r="CN51"/>
      <c r="CO51"/>
      <c r="CQ51"/>
      <c r="CR51"/>
      <c r="CS51"/>
      <c r="CU51"/>
      <c r="CV51"/>
      <c r="CW51"/>
      <c r="CY51"/>
      <c r="CZ51"/>
      <c r="DA51"/>
      <c r="DC51"/>
      <c r="DD51"/>
      <c r="DF51"/>
      <c r="DI51"/>
      <c r="DJ51"/>
      <c r="DK51"/>
      <c r="DL51"/>
      <c r="DM51"/>
      <c r="DN51"/>
      <c r="DO51"/>
      <c r="DP51"/>
      <c r="DQ51"/>
      <c r="DR51"/>
    </row>
    <row r="52" spans="1:308" ht="14" customHeight="1">
      <c r="A52"/>
      <c r="B52"/>
      <c r="C52"/>
      <c r="D52"/>
      <c r="E52"/>
      <c r="F52"/>
      <c r="G52" s="7" t="s">
        <v>322</v>
      </c>
      <c r="I52"/>
      <c r="AC52"/>
      <c r="AW52"/>
      <c r="BQ52"/>
      <c r="CJ52"/>
      <c r="CK52"/>
      <c r="CM52"/>
      <c r="CN52"/>
      <c r="CO52"/>
      <c r="CQ52"/>
      <c r="CR52"/>
      <c r="CS52"/>
      <c r="CU52"/>
      <c r="CV52"/>
      <c r="CW52"/>
      <c r="CY52"/>
      <c r="CZ52"/>
      <c r="DA52"/>
      <c r="DC52"/>
      <c r="DD52"/>
      <c r="DF52"/>
      <c r="DI52"/>
      <c r="DJ52"/>
      <c r="DK52"/>
      <c r="DL52"/>
      <c r="DM52"/>
      <c r="DN52"/>
      <c r="DO52"/>
      <c r="DP52"/>
      <c r="DQ52"/>
      <c r="DR52"/>
    </row>
    <row r="53" spans="1:308" ht="14" customHeight="1">
      <c r="A53"/>
      <c r="B53"/>
      <c r="C53"/>
      <c r="D53"/>
      <c r="E53"/>
      <c r="F53"/>
      <c r="G53" s="68" t="s">
        <v>320</v>
      </c>
      <c r="I53"/>
      <c r="AC53"/>
      <c r="AW53"/>
      <c r="BQ53"/>
      <c r="CJ53"/>
      <c r="CK53"/>
      <c r="CM53"/>
      <c r="CN53"/>
      <c r="CO53"/>
      <c r="CQ53"/>
      <c r="CR53"/>
      <c r="CS53"/>
      <c r="CU53"/>
      <c r="CV53"/>
      <c r="CW53"/>
      <c r="CY53"/>
      <c r="CZ53"/>
      <c r="DA53"/>
      <c r="DC53"/>
      <c r="DD53"/>
      <c r="DF53"/>
      <c r="DG53" s="756">
        <f>$A$26</f>
        <v>4193</v>
      </c>
      <c r="DI53"/>
      <c r="DJ53"/>
      <c r="DK53" s="756">
        <f>DG53</f>
        <v>4193</v>
      </c>
      <c r="DL53"/>
      <c r="DM53"/>
      <c r="DN53"/>
      <c r="DO53" s="756">
        <f>DK53</f>
        <v>4193</v>
      </c>
      <c r="DP53"/>
      <c r="DQ53"/>
      <c r="DR53"/>
      <c r="DS53" s="756">
        <f>DO53</f>
        <v>4193</v>
      </c>
      <c r="DW53" s="756">
        <f>DS53</f>
        <v>4193</v>
      </c>
      <c r="EA53" s="756">
        <f>DS53</f>
        <v>4193</v>
      </c>
      <c r="EE53" s="756">
        <f>EA53</f>
        <v>4193</v>
      </c>
      <c r="EI53" s="756">
        <f>EE53</f>
        <v>4193</v>
      </c>
      <c r="EM53" s="756">
        <f>EI53</f>
        <v>4193</v>
      </c>
      <c r="EQ53" s="756">
        <f>EM53</f>
        <v>4193</v>
      </c>
      <c r="EU53" s="756">
        <f>EM53</f>
        <v>4193</v>
      </c>
      <c r="EY53" s="756">
        <f>EU53</f>
        <v>4193</v>
      </c>
      <c r="FC53" s="756">
        <f>EY53</f>
        <v>4193</v>
      </c>
      <c r="FG53" s="756">
        <f>FC53</f>
        <v>4193</v>
      </c>
      <c r="FK53" s="756">
        <f>FG53</f>
        <v>4193</v>
      </c>
      <c r="FO53" s="756">
        <f>FG53</f>
        <v>4193</v>
      </c>
      <c r="FS53" s="756">
        <f>FO53</f>
        <v>4193</v>
      </c>
      <c r="FW53" s="756">
        <f>FS53</f>
        <v>4193</v>
      </c>
      <c r="GA53" s="756">
        <f>FW53</f>
        <v>4193</v>
      </c>
      <c r="GE53" s="756">
        <f>GA53</f>
        <v>4193</v>
      </c>
      <c r="GI53" s="756">
        <f>GA53</f>
        <v>4193</v>
      </c>
      <c r="GM53" s="756">
        <f>GI53</f>
        <v>4193</v>
      </c>
      <c r="GQ53" s="756">
        <f>GM53</f>
        <v>4193</v>
      </c>
      <c r="GU53" s="756">
        <f>GQ53</f>
        <v>4193</v>
      </c>
      <c r="GY53" s="756">
        <f>GU53</f>
        <v>4193</v>
      </c>
      <c r="HC53" s="756">
        <f>GU53</f>
        <v>4193</v>
      </c>
      <c r="HG53" s="756">
        <f>HC53</f>
        <v>4193</v>
      </c>
      <c r="HK53" s="756">
        <f>HG53</f>
        <v>4193</v>
      </c>
      <c r="HO53" s="756">
        <f>HK53</f>
        <v>4193</v>
      </c>
      <c r="HS53" s="756">
        <f>HO53</f>
        <v>4193</v>
      </c>
      <c r="HW53" s="756">
        <f>HO53</f>
        <v>4193</v>
      </c>
      <c r="IA53" s="756">
        <f>HW53</f>
        <v>4193</v>
      </c>
      <c r="IE53" s="756">
        <f>IA53</f>
        <v>4193</v>
      </c>
      <c r="II53" s="756">
        <f>IE53</f>
        <v>4193</v>
      </c>
      <c r="IM53" s="756">
        <f>II53</f>
        <v>4193</v>
      </c>
      <c r="IQ53" s="756">
        <f>II53</f>
        <v>4193</v>
      </c>
      <c r="IU53" s="756">
        <f>IQ53</f>
        <v>4193</v>
      </c>
      <c r="IY53" s="756">
        <f>IU53</f>
        <v>4193</v>
      </c>
      <c r="JC53" s="756">
        <f>IY53</f>
        <v>4193</v>
      </c>
      <c r="JG53" s="756">
        <f>JC53</f>
        <v>4193</v>
      </c>
      <c r="JK53" s="756">
        <f>JC53</f>
        <v>4193</v>
      </c>
      <c r="JO53" s="756">
        <f>JK53</f>
        <v>4193</v>
      </c>
      <c r="JS53" s="756">
        <f>JO53</f>
        <v>4193</v>
      </c>
      <c r="JW53" s="756">
        <f>JS53</f>
        <v>4193</v>
      </c>
      <c r="KA53" s="756">
        <f>JW53</f>
        <v>4193</v>
      </c>
      <c r="KE53" s="756">
        <f>JW53</f>
        <v>4193</v>
      </c>
      <c r="KI53" s="756">
        <f>KE53</f>
        <v>4193</v>
      </c>
      <c r="KM53" s="756">
        <f>KI53</f>
        <v>4193</v>
      </c>
      <c r="KQ53" s="756">
        <f>KM53</f>
        <v>4193</v>
      </c>
      <c r="KU53" s="756">
        <f>KQ53</f>
        <v>4193</v>
      </c>
    </row>
    <row r="54" spans="1:308" ht="14" customHeight="1">
      <c r="A54"/>
      <c r="B54"/>
      <c r="C54"/>
      <c r="D54"/>
      <c r="E54"/>
      <c r="F54"/>
      <c r="G54" s="68" t="s">
        <v>76</v>
      </c>
      <c r="I54"/>
      <c r="AC54"/>
      <c r="AW54"/>
      <c r="BQ54"/>
      <c r="CJ54"/>
      <c r="CK54"/>
      <c r="CM54"/>
      <c r="CN54"/>
      <c r="CO54"/>
      <c r="CQ54"/>
      <c r="CR54"/>
      <c r="CS54"/>
      <c r="CU54"/>
      <c r="CV54"/>
      <c r="CW54"/>
      <c r="CY54"/>
      <c r="CZ54"/>
      <c r="DA54"/>
      <c r="DC54"/>
      <c r="DD54"/>
      <c r="DF54"/>
      <c r="DG54" s="758">
        <f>SUM(DK27:DS27,EA27)</f>
        <v>4000</v>
      </c>
      <c r="DI54"/>
      <c r="DJ54"/>
      <c r="DK54" s="758">
        <f>SUM(DO27:DS27,EA27:EE27)</f>
        <v>1500</v>
      </c>
      <c r="DL54"/>
      <c r="DM54"/>
      <c r="DN54"/>
      <c r="DO54" s="758">
        <f>SUM(DS27,EA27:EI27)</f>
        <v>4500</v>
      </c>
      <c r="DP54"/>
      <c r="DQ54"/>
      <c r="DR54"/>
      <c r="DS54" s="758">
        <f>SUM(EA27:EM27)</f>
        <v>3000</v>
      </c>
      <c r="DW54" s="758">
        <f>DS54</f>
        <v>3000</v>
      </c>
      <c r="EA54" s="758">
        <f>SUM(EE27:EM27,EU27)</f>
        <v>5000</v>
      </c>
      <c r="EE54" s="758">
        <f>SUM(EI27:EM27,EU27:EY27)</f>
        <v>5000</v>
      </c>
      <c r="EI54" s="758">
        <f>SUM(EM27,EU27:FC27)</f>
        <v>2000</v>
      </c>
      <c r="EM54" s="758">
        <f>SUM(EU27:FG27)</f>
        <v>2500</v>
      </c>
      <c r="EQ54" s="758">
        <f>EM54</f>
        <v>2500</v>
      </c>
      <c r="EU54" s="758">
        <f>SUM(EY27:FG27,FO27)</f>
        <v>500</v>
      </c>
      <c r="EY54" s="758">
        <f>SUM(FC27:FG27,FO27:FS27)</f>
        <v>500</v>
      </c>
      <c r="FC54" s="758">
        <f>SUM(FG27,FO27:FW27)</f>
        <v>1000</v>
      </c>
      <c r="FG54" s="758">
        <f>SUM(FO27:GA27)</f>
        <v>500</v>
      </c>
      <c r="FK54" s="758">
        <f>FG54</f>
        <v>500</v>
      </c>
      <c r="FO54" s="758">
        <f>SUM(FS27:GA27,GI27)</f>
        <v>1250</v>
      </c>
      <c r="FS54" s="758">
        <f>SUM(FW27:GA27,GI27:GM27)</f>
        <v>1250</v>
      </c>
      <c r="FW54" s="758">
        <f>SUM(GA27,GI27:GQ27)</f>
        <v>1750</v>
      </c>
      <c r="GA54" s="758">
        <f>SUM(GI27:GU27)</f>
        <v>1750</v>
      </c>
      <c r="GE54" s="758">
        <f>GA54</f>
        <v>1750</v>
      </c>
      <c r="GI54" s="758">
        <f>SUM(GM27:GU27,HC27)</f>
        <v>1000</v>
      </c>
      <c r="GM54" s="758">
        <f>SUM(GQ27:GU27,HC27:HG27)</f>
        <v>1000</v>
      </c>
      <c r="GQ54" s="758">
        <f>SUM(GU27,HC27:HK27)</f>
        <v>0</v>
      </c>
      <c r="GU54" s="758">
        <f>SUM(HC27:HO27)</f>
        <v>500</v>
      </c>
      <c r="GY54" s="758">
        <f>GU54</f>
        <v>500</v>
      </c>
      <c r="HC54" s="758">
        <f>SUM(HG27:HO27,HW27)</f>
        <v>500</v>
      </c>
      <c r="HG54" s="758">
        <f>SUM(HK27:HO27,HW27:IA27)</f>
        <v>500</v>
      </c>
      <c r="HK54" s="758">
        <f>SUM(HO27,HW27:IE27)</f>
        <v>1250</v>
      </c>
      <c r="HO54" s="758">
        <f>SUM(HW27:II27)</f>
        <v>750</v>
      </c>
      <c r="HS54" s="758">
        <f>HO54</f>
        <v>750</v>
      </c>
      <c r="HW54" s="758">
        <f>SUM(IA27:II27,IQ27)</f>
        <v>2250</v>
      </c>
      <c r="IA54" s="758">
        <f>SUM(IE27:II27,IQ27:IU27)</f>
        <v>2250</v>
      </c>
      <c r="IE54" s="758">
        <f>SUM(II27,IQ27:IY27)</f>
        <v>1500</v>
      </c>
      <c r="II54" s="758">
        <f>SUM(IQ27:JC27)</f>
        <v>1500</v>
      </c>
      <c r="IM54" s="758">
        <f>II54</f>
        <v>1500</v>
      </c>
      <c r="IQ54" s="758">
        <f>SUM(IU27:JC27,JK27)</f>
        <v>0</v>
      </c>
      <c r="IU54" s="758">
        <f>SUM(IY27:JC27,JK27:JO27)</f>
        <v>0</v>
      </c>
      <c r="IY54" s="758">
        <f>SUM(JC27,JK27:JS27)</f>
        <v>0</v>
      </c>
      <c r="JC54" s="758">
        <f>SUM(JK27:JW27)</f>
        <v>0</v>
      </c>
      <c r="JG54" s="758">
        <f>JC54</f>
        <v>0</v>
      </c>
      <c r="JK54" s="758">
        <f>SUM(JO27:JW27,KE27)</f>
        <v>0</v>
      </c>
      <c r="JO54" s="758">
        <f>SUM(JS27:JW27,KE27:KI27)</f>
        <v>0</v>
      </c>
      <c r="JS54" s="758">
        <f>SUM(JW27,KE27:KM27)</f>
        <v>0</v>
      </c>
      <c r="JW54" s="758">
        <f>SUM(KE27:KQ27)</f>
        <v>0</v>
      </c>
      <c r="KA54" s="758">
        <f>JW54</f>
        <v>0</v>
      </c>
      <c r="KE54" s="758">
        <f>SUM(KI27:KQ27,KY27)</f>
        <v>0</v>
      </c>
      <c r="KI54" s="758">
        <f>SUM(KM27:KQ27,KY27:LC27)</f>
        <v>0</v>
      </c>
      <c r="KM54" s="758">
        <f>SUM(KQ27,KY27:LG27)</f>
        <v>0</v>
      </c>
      <c r="KQ54" s="758">
        <f>SUM(KY27:LK27)</f>
        <v>0</v>
      </c>
      <c r="KU54" s="758">
        <f>KQ54</f>
        <v>0</v>
      </c>
    </row>
    <row r="55" spans="1:308" ht="14" customHeight="1">
      <c r="A55"/>
      <c r="B55"/>
      <c r="C55"/>
      <c r="D55"/>
      <c r="E55"/>
      <c r="F55"/>
      <c r="G55" s="757" t="s">
        <v>141</v>
      </c>
      <c r="I55"/>
      <c r="AC55"/>
      <c r="AW55"/>
      <c r="BQ55"/>
      <c r="CJ55"/>
      <c r="CK55"/>
      <c r="CM55"/>
      <c r="CN55"/>
      <c r="CO55"/>
      <c r="CQ55"/>
      <c r="CR55"/>
      <c r="CS55"/>
      <c r="CU55"/>
      <c r="CV55"/>
      <c r="CW55"/>
      <c r="CY55"/>
      <c r="CZ55"/>
      <c r="DA55"/>
      <c r="DC55"/>
      <c r="DD55"/>
      <c r="DF55"/>
      <c r="DG55" s="756">
        <f>SUM(DG53:DG54)</f>
        <v>8193</v>
      </c>
      <c r="DI55"/>
      <c r="DJ55"/>
      <c r="DK55" s="756">
        <f>SUM(DK53:DK54)</f>
        <v>5693</v>
      </c>
      <c r="DL55"/>
      <c r="DM55"/>
      <c r="DN55"/>
      <c r="DO55" s="756">
        <f>SUM(DO53:DO54)</f>
        <v>8693</v>
      </c>
      <c r="DP55"/>
      <c r="DQ55"/>
      <c r="DR55"/>
      <c r="DS55" s="756">
        <f>SUM(DS53:DS54)</f>
        <v>7193</v>
      </c>
      <c r="DW55" s="756">
        <f>DS55</f>
        <v>7193</v>
      </c>
      <c r="EA55" s="756">
        <f>SUM(EA53:EA54)</f>
        <v>9193</v>
      </c>
      <c r="EE55" s="756">
        <f>SUM(EE53:EE54)</f>
        <v>9193</v>
      </c>
      <c r="EI55" s="756">
        <f>SUM(EI53:EI54)</f>
        <v>6193</v>
      </c>
      <c r="EM55" s="756">
        <f>SUM(EM53:EM54)</f>
        <v>6693</v>
      </c>
      <c r="EQ55" s="756">
        <f>EM55</f>
        <v>6693</v>
      </c>
      <c r="EU55" s="756">
        <f>SUM(EU53:EU54)</f>
        <v>4693</v>
      </c>
      <c r="EY55" s="756">
        <f>SUM(EY53:EY54)</f>
        <v>4693</v>
      </c>
      <c r="FC55" s="756">
        <f>SUM(FC53:FC54)</f>
        <v>5193</v>
      </c>
      <c r="FG55" s="756">
        <f>SUM(FG53:FG54)</f>
        <v>4693</v>
      </c>
      <c r="FK55" s="756">
        <f>FG55</f>
        <v>4693</v>
      </c>
      <c r="FO55" s="756">
        <f>SUM(FO53:FO54)</f>
        <v>5443</v>
      </c>
      <c r="FS55" s="756">
        <f>SUM(FS53:FS54)</f>
        <v>5443</v>
      </c>
      <c r="FW55" s="756">
        <f>SUM(FW53:FW54)</f>
        <v>5943</v>
      </c>
      <c r="GA55" s="756">
        <f>SUM(GA53:GA54)</f>
        <v>5943</v>
      </c>
      <c r="GE55" s="756">
        <f>GA55</f>
        <v>5943</v>
      </c>
      <c r="GI55" s="756">
        <f>SUM(GI53:GI54)</f>
        <v>5193</v>
      </c>
      <c r="GM55" s="756">
        <f>SUM(GM53:GM54)</f>
        <v>5193</v>
      </c>
      <c r="GQ55" s="756">
        <f>SUM(GQ53:GQ54)</f>
        <v>4193</v>
      </c>
      <c r="GU55" s="756">
        <f>SUM(GU53:GU54)</f>
        <v>4693</v>
      </c>
      <c r="GY55" s="756">
        <f>GU55</f>
        <v>4693</v>
      </c>
      <c r="HC55" s="756">
        <f>SUM(HC53:HC54)</f>
        <v>4693</v>
      </c>
      <c r="HG55" s="756">
        <f>SUM(HG53:HG54)</f>
        <v>4693</v>
      </c>
      <c r="HK55" s="756">
        <f>SUM(HK53:HK54)</f>
        <v>5443</v>
      </c>
      <c r="HO55" s="756">
        <f>SUM(HO53:HO54)</f>
        <v>4943</v>
      </c>
      <c r="HS55" s="756">
        <f>HO55</f>
        <v>4943</v>
      </c>
      <c r="HW55" s="756">
        <f>SUM(HW53:HW54)</f>
        <v>6443</v>
      </c>
      <c r="IA55" s="756">
        <f>SUM(IA53:IA54)</f>
        <v>6443</v>
      </c>
      <c r="IE55" s="756">
        <f>SUM(IE53:IE54)</f>
        <v>5693</v>
      </c>
      <c r="II55" s="756">
        <f>SUM(II53:II54)</f>
        <v>5693</v>
      </c>
      <c r="IM55" s="756">
        <f>II55</f>
        <v>5693</v>
      </c>
      <c r="IQ55" s="756">
        <f>SUM(IQ53:IQ54)</f>
        <v>4193</v>
      </c>
      <c r="IU55" s="756">
        <f>SUM(IU53:IU54)</f>
        <v>4193</v>
      </c>
      <c r="IY55" s="756">
        <f>SUM(IY53:IY54)</f>
        <v>4193</v>
      </c>
      <c r="JC55" s="756">
        <f>SUM(JC53:JC54)</f>
        <v>4193</v>
      </c>
      <c r="JG55" s="756">
        <f>JC55</f>
        <v>4193</v>
      </c>
      <c r="JK55" s="756">
        <f>SUM(JK53:JK54)</f>
        <v>4193</v>
      </c>
      <c r="JO55" s="756">
        <f>SUM(JO53:JO54)</f>
        <v>4193</v>
      </c>
      <c r="JS55" s="756">
        <f>SUM(JS53:JS54)</f>
        <v>4193</v>
      </c>
      <c r="JW55" s="756">
        <f>SUM(JW53:JW54)</f>
        <v>4193</v>
      </c>
      <c r="KA55" s="756">
        <f>JW55</f>
        <v>4193</v>
      </c>
      <c r="KE55" s="756">
        <f>SUM(KE53:KE54)</f>
        <v>4193</v>
      </c>
      <c r="KI55" s="756">
        <f>SUM(KI53:KI54)</f>
        <v>4193</v>
      </c>
      <c r="KM55" s="756">
        <f>SUM(KM53:KM54)</f>
        <v>4193</v>
      </c>
      <c r="KQ55" s="756">
        <f>SUM(KQ53:KQ54)</f>
        <v>4193</v>
      </c>
      <c r="KU55" s="756">
        <f>KQ55</f>
        <v>4193</v>
      </c>
    </row>
    <row r="56" spans="1:308" ht="14" customHeight="1">
      <c r="A56"/>
      <c r="B56"/>
      <c r="C56"/>
      <c r="D56"/>
      <c r="E56"/>
      <c r="F56"/>
      <c r="G56" s="7" t="s">
        <v>323</v>
      </c>
      <c r="I56"/>
      <c r="AC56"/>
      <c r="AW56"/>
      <c r="BQ56"/>
      <c r="CJ56"/>
      <c r="CK56"/>
      <c r="CM56"/>
      <c r="CN56"/>
      <c r="CO56"/>
      <c r="CQ56"/>
      <c r="CR56"/>
      <c r="CS56"/>
      <c r="CU56"/>
      <c r="CV56"/>
      <c r="CW56"/>
      <c r="CY56"/>
      <c r="CZ56"/>
      <c r="DA56"/>
      <c r="DC56"/>
      <c r="DD56"/>
      <c r="DF56"/>
      <c r="DG56" s="756">
        <f>SUM($A$26:$D$46)-DG55</f>
        <v>19250</v>
      </c>
      <c r="DI56"/>
      <c r="DJ56"/>
      <c r="DK56" s="756">
        <f>SUM($A$26:$D$46)-DK55</f>
        <v>21750</v>
      </c>
      <c r="DL56"/>
      <c r="DM56"/>
      <c r="DN56"/>
      <c r="DO56" s="756">
        <f>SUM($A$26:$D$46)-DO55</f>
        <v>18750</v>
      </c>
      <c r="DP56"/>
      <c r="DQ56"/>
      <c r="DR56"/>
      <c r="DS56" s="756">
        <f>SUM($A$26:$D$46)-DS55</f>
        <v>20250</v>
      </c>
      <c r="DW56" s="756">
        <f>DS56</f>
        <v>20250</v>
      </c>
      <c r="EA56" s="756">
        <f>SUM($A$26:$D$46)-EA55</f>
        <v>18250</v>
      </c>
      <c r="EE56" s="756">
        <f>SUM($A$26:$D$46)-EE55</f>
        <v>18250</v>
      </c>
      <c r="EI56" s="756">
        <f>SUM($A$26:$D$46)-EI55</f>
        <v>21250</v>
      </c>
      <c r="EM56" s="756">
        <f>SUM($A$26:$D$46)-EM55</f>
        <v>20750</v>
      </c>
      <c r="EQ56" s="756">
        <f>EM56</f>
        <v>20750</v>
      </c>
      <c r="EU56" s="756">
        <f>SUM($A$26:$D$46)-EU55</f>
        <v>22750</v>
      </c>
      <c r="EY56" s="756">
        <f>SUM($A$26:$D$46)-EY55</f>
        <v>22750</v>
      </c>
      <c r="FC56" s="756">
        <f>SUM($A$26:$D$46)-FC55</f>
        <v>22250</v>
      </c>
      <c r="FG56" s="756">
        <f>SUM($A$26:$D$46)-FG55</f>
        <v>22750</v>
      </c>
      <c r="FK56" s="756">
        <f>FG56</f>
        <v>22750</v>
      </c>
      <c r="FO56" s="756">
        <f>SUM($A$26:$D$46)-FO55</f>
        <v>22000</v>
      </c>
      <c r="FS56" s="756">
        <f>SUM($A$26:$D$46)-FS55</f>
        <v>22000</v>
      </c>
      <c r="FW56" s="756">
        <f>SUM($A$26:$D$46)-FW55</f>
        <v>21500</v>
      </c>
      <c r="GA56" s="756">
        <f>SUM($A$26:$D$46)-GA55</f>
        <v>21500</v>
      </c>
      <c r="GE56" s="756">
        <f>GA56</f>
        <v>21500</v>
      </c>
      <c r="GI56" s="756">
        <f>SUM($A$26:$D$46)-GI55</f>
        <v>22250</v>
      </c>
      <c r="GM56" s="756">
        <f>SUM($A$26:$D$46)-GM55</f>
        <v>22250</v>
      </c>
      <c r="GQ56" s="756">
        <f>SUM($A$26:$D$46)-GQ55</f>
        <v>23250</v>
      </c>
      <c r="GU56" s="756">
        <f>SUM($A$26:$D$46)-GU55</f>
        <v>22750</v>
      </c>
      <c r="GY56" s="756">
        <f>GU56</f>
        <v>22750</v>
      </c>
      <c r="HC56" s="756">
        <f>SUM($A$26:$D$46)-HC55</f>
        <v>22750</v>
      </c>
      <c r="HG56" s="756">
        <f>SUM($A$26:$D$46)-HG55</f>
        <v>22750</v>
      </c>
      <c r="HK56" s="756">
        <f>SUM($A$26:$D$46)-HK55</f>
        <v>22000</v>
      </c>
      <c r="HO56" s="756">
        <f>SUM($A$26:$D$46)-HO55</f>
        <v>22500</v>
      </c>
      <c r="HS56" s="756">
        <f>HO56</f>
        <v>22500</v>
      </c>
      <c r="HW56" s="756">
        <f>SUM($A$26:$D$46)-HW55</f>
        <v>21000</v>
      </c>
      <c r="IA56" s="756">
        <f>SUM($A$26:$D$46)-IA55</f>
        <v>21000</v>
      </c>
      <c r="IE56" s="756">
        <f>SUM($A$26:$D$46)-IE55</f>
        <v>21750</v>
      </c>
      <c r="II56" s="756">
        <f>SUM($A$26:$D$46)-II55</f>
        <v>21750</v>
      </c>
      <c r="IM56" s="756">
        <f>II56</f>
        <v>21750</v>
      </c>
      <c r="IQ56" s="756">
        <f>SUM($A$26:$D$46)-IQ55</f>
        <v>23250</v>
      </c>
      <c r="IU56" s="756">
        <f>SUM($A$26:$D$46)-IU55</f>
        <v>23250</v>
      </c>
      <c r="IY56" s="756">
        <f>SUM($A$26:$D$46)-IY55</f>
        <v>23250</v>
      </c>
      <c r="JC56" s="756">
        <f>SUM($A$26:$D$46)-JC55</f>
        <v>23250</v>
      </c>
      <c r="JG56" s="756">
        <f>JC56</f>
        <v>23250</v>
      </c>
      <c r="JK56" s="756">
        <f>SUM($A$26:$D$46)-JK55</f>
        <v>23250</v>
      </c>
      <c r="JO56" s="756">
        <f>SUM($A$26:$D$46)-JO55</f>
        <v>23250</v>
      </c>
      <c r="JS56" s="756">
        <f>SUM($A$26:$D$46)-JS55</f>
        <v>23250</v>
      </c>
      <c r="JW56" s="756">
        <f>SUM($A$26:$D$46)-JW55</f>
        <v>23250</v>
      </c>
      <c r="KA56" s="756">
        <f>JW56</f>
        <v>23250</v>
      </c>
      <c r="KE56" s="756">
        <f>SUM($A$26:$D$46)-KE55</f>
        <v>23250</v>
      </c>
      <c r="KI56" s="756">
        <f>SUM($A$26:$D$46)-KI55</f>
        <v>23250</v>
      </c>
      <c r="KM56" s="756">
        <f>SUM($A$26:$D$46)-KM55</f>
        <v>23250</v>
      </c>
      <c r="KQ56" s="756">
        <f>SUM($A$26:$D$46)-KQ55</f>
        <v>23250</v>
      </c>
      <c r="KU56" s="756">
        <f>KQ56</f>
        <v>23250</v>
      </c>
    </row>
    <row r="57" spans="1:308" ht="14" customHeight="1">
      <c r="A57"/>
      <c r="B57"/>
      <c r="C57"/>
      <c r="D57"/>
      <c r="E57"/>
      <c r="F57"/>
      <c r="G57"/>
      <c r="I57"/>
      <c r="AC57"/>
      <c r="AW57"/>
      <c r="BQ57"/>
      <c r="CJ57"/>
      <c r="CK57"/>
      <c r="CM57"/>
      <c r="CN57"/>
      <c r="CO57"/>
      <c r="CQ57"/>
      <c r="CR57"/>
      <c r="CS57"/>
      <c r="CU57"/>
      <c r="CV57"/>
      <c r="CW57"/>
      <c r="CY57"/>
      <c r="CZ57"/>
      <c r="DA57"/>
      <c r="DC57"/>
      <c r="DD57"/>
      <c r="DF57"/>
      <c r="DI57"/>
      <c r="DJ57"/>
      <c r="DK57"/>
      <c r="DL57"/>
      <c r="DM57"/>
      <c r="DN57"/>
      <c r="DO57"/>
      <c r="DP57"/>
      <c r="DQ57"/>
      <c r="DR57"/>
    </row>
    <row r="58" spans="1:308" ht="14" customHeight="1">
      <c r="A58"/>
      <c r="B58"/>
      <c r="C58"/>
      <c r="D58"/>
      <c r="E58"/>
      <c r="F58"/>
      <c r="G58"/>
      <c r="I58"/>
      <c r="AC58"/>
      <c r="AW58"/>
      <c r="BQ58"/>
      <c r="CJ58"/>
      <c r="CK58"/>
      <c r="CM58"/>
      <c r="CN58"/>
      <c r="CO58"/>
      <c r="CQ58"/>
      <c r="CR58"/>
      <c r="CS58"/>
      <c r="CU58"/>
      <c r="CV58"/>
      <c r="CW58"/>
      <c r="CY58"/>
      <c r="CZ58"/>
      <c r="DA58"/>
      <c r="DC58"/>
      <c r="DD58"/>
      <c r="DF58"/>
      <c r="DI58"/>
      <c r="DJ58"/>
      <c r="DK58"/>
      <c r="DL58"/>
      <c r="DM58"/>
      <c r="DN58"/>
      <c r="DO58"/>
      <c r="DP58"/>
      <c r="DQ58"/>
      <c r="DR58"/>
    </row>
    <row r="59" spans="1:308" ht="14" customHeight="1">
      <c r="A59"/>
      <c r="B59"/>
      <c r="C59"/>
      <c r="D59"/>
      <c r="E59"/>
      <c r="F59"/>
      <c r="G59"/>
      <c r="I59"/>
      <c r="AC59"/>
      <c r="AW59"/>
      <c r="BQ59"/>
      <c r="CJ59"/>
      <c r="CK59"/>
      <c r="CM59"/>
      <c r="CN59"/>
      <c r="CO59"/>
      <c r="CQ59"/>
      <c r="CR59"/>
      <c r="CS59"/>
      <c r="CU59"/>
      <c r="CV59"/>
      <c r="CW59"/>
      <c r="CY59"/>
      <c r="CZ59"/>
      <c r="DA59"/>
      <c r="DC59"/>
      <c r="DD59"/>
      <c r="DF59"/>
      <c r="DI59"/>
      <c r="DJ59"/>
      <c r="DK59"/>
      <c r="DL59"/>
      <c r="DM59"/>
      <c r="DN59"/>
      <c r="DO59"/>
      <c r="DP59"/>
      <c r="DQ59"/>
      <c r="DR59"/>
    </row>
    <row r="60" spans="1:308" ht="14" customHeight="1">
      <c r="A60" s="7" t="s">
        <v>315</v>
      </c>
      <c r="B60"/>
      <c r="C60"/>
      <c r="D60"/>
      <c r="E60"/>
      <c r="F60"/>
      <c r="G60"/>
      <c r="I60"/>
      <c r="AC60"/>
      <c r="AW60"/>
      <c r="BQ60"/>
      <c r="CJ60"/>
      <c r="CK60"/>
      <c r="CM60"/>
      <c r="CN60"/>
      <c r="CO60"/>
      <c r="CQ60"/>
      <c r="CR60"/>
      <c r="CS60"/>
      <c r="CU60"/>
      <c r="CV60"/>
      <c r="CW60"/>
      <c r="CY60"/>
      <c r="CZ60"/>
      <c r="DA60"/>
      <c r="DC60"/>
      <c r="DD60"/>
      <c r="DF60"/>
      <c r="DI60"/>
      <c r="DJ60"/>
      <c r="DK60"/>
      <c r="DL60"/>
      <c r="DM60"/>
      <c r="DN60"/>
      <c r="DO60"/>
      <c r="DP60"/>
      <c r="DQ60"/>
      <c r="DR60"/>
    </row>
    <row r="61" spans="1:308" ht="14" customHeight="1">
      <c r="A61" s="824">
        <f>2.48%+0.0034</f>
        <v>2.8199999999999999E-2</v>
      </c>
      <c r="B61" s="824"/>
      <c r="C61" s="824"/>
      <c r="D61" s="824"/>
      <c r="E61"/>
      <c r="F61"/>
      <c r="G61"/>
      <c r="I61"/>
      <c r="AC61"/>
      <c r="AW61"/>
      <c r="BQ61"/>
      <c r="CJ61"/>
      <c r="CK61"/>
      <c r="CM61"/>
      <c r="CN61"/>
      <c r="CO61"/>
      <c r="CQ61"/>
      <c r="CR61"/>
      <c r="CS61"/>
      <c r="CU61"/>
      <c r="CV61"/>
      <c r="CW61"/>
      <c r="CY61"/>
      <c r="CZ61"/>
      <c r="DA61"/>
      <c r="DC61"/>
      <c r="DD61"/>
      <c r="DF61"/>
      <c r="DI61"/>
      <c r="DJ61"/>
      <c r="DK61"/>
      <c r="DL61"/>
      <c r="DM61"/>
      <c r="DN61"/>
      <c r="DO61"/>
      <c r="DP61"/>
      <c r="DQ61"/>
      <c r="DR61"/>
    </row>
    <row r="62" spans="1:308" ht="14" customHeight="1">
      <c r="A62"/>
      <c r="B62"/>
      <c r="C62"/>
      <c r="D62"/>
      <c r="E62"/>
      <c r="F62"/>
      <c r="G62"/>
      <c r="I62"/>
      <c r="AC62"/>
      <c r="AW62"/>
      <c r="BQ62"/>
      <c r="CJ62"/>
      <c r="CK62"/>
      <c r="CM62"/>
      <c r="CN62"/>
      <c r="CO62"/>
      <c r="CQ62"/>
      <c r="CR62"/>
      <c r="CS62"/>
      <c r="CU62"/>
      <c r="CV62"/>
      <c r="CW62"/>
      <c r="CY62"/>
      <c r="CZ62"/>
      <c r="DA62"/>
      <c r="DC62"/>
      <c r="DD62"/>
      <c r="DF62"/>
      <c r="DI62"/>
      <c r="DJ62"/>
      <c r="DK62"/>
      <c r="DL62"/>
      <c r="DM62"/>
      <c r="DN62"/>
      <c r="DO62"/>
      <c r="DP62"/>
      <c r="DQ62"/>
      <c r="DR62"/>
    </row>
    <row r="63" spans="1:308" ht="14" customHeight="1">
      <c r="A63"/>
      <c r="B63"/>
      <c r="C63"/>
      <c r="D63"/>
      <c r="E63"/>
      <c r="F63"/>
      <c r="G63"/>
      <c r="I63"/>
      <c r="AC63"/>
      <c r="AW63"/>
      <c r="BQ63"/>
      <c r="CJ63"/>
      <c r="CK63"/>
      <c r="CM63"/>
      <c r="CN63"/>
      <c r="CO63"/>
      <c r="CQ63"/>
      <c r="CR63"/>
      <c r="CS63"/>
      <c r="CU63"/>
      <c r="CV63"/>
      <c r="CW63"/>
      <c r="CY63"/>
      <c r="CZ63"/>
      <c r="DA63"/>
      <c r="DC63"/>
      <c r="DD63"/>
      <c r="DF63"/>
      <c r="DI63"/>
      <c r="DJ63"/>
      <c r="DK63"/>
      <c r="DL63"/>
      <c r="DM63"/>
      <c r="DN63"/>
      <c r="DO63"/>
      <c r="DP63"/>
      <c r="DQ63"/>
      <c r="DR63"/>
    </row>
    <row r="64" spans="1:308" ht="14" customHeight="1">
      <c r="A64"/>
      <c r="B64"/>
      <c r="C64"/>
      <c r="D64"/>
      <c r="E64"/>
      <c r="F64"/>
      <c r="G64"/>
      <c r="I64"/>
      <c r="AC64"/>
      <c r="AW64"/>
      <c r="BQ64"/>
      <c r="CJ64"/>
      <c r="CK64"/>
      <c r="CM64"/>
      <c r="CN64"/>
      <c r="CO64"/>
      <c r="CQ64"/>
      <c r="CR64"/>
      <c r="CS64"/>
      <c r="CU64"/>
      <c r="CV64"/>
      <c r="CW64"/>
      <c r="CY64"/>
      <c r="CZ64"/>
      <c r="DA64"/>
      <c r="DC64"/>
      <c r="DD64"/>
      <c r="DF64"/>
      <c r="DI64"/>
      <c r="DJ64"/>
      <c r="DK64"/>
      <c r="DL64"/>
      <c r="DM64"/>
      <c r="DN64"/>
      <c r="DO64"/>
      <c r="DP64"/>
      <c r="DQ64"/>
      <c r="DR64"/>
    </row>
    <row r="65" spans="1:122" ht="14" customHeight="1">
      <c r="A65"/>
      <c r="B65"/>
      <c r="C65"/>
      <c r="D65"/>
      <c r="E65"/>
      <c r="F65"/>
      <c r="G65"/>
      <c r="I65"/>
      <c r="AC65"/>
      <c r="AW65"/>
      <c r="BQ65"/>
      <c r="CJ65"/>
      <c r="CK65"/>
      <c r="CM65"/>
      <c r="CN65"/>
      <c r="CO65"/>
      <c r="CQ65"/>
      <c r="CR65"/>
      <c r="CS65"/>
      <c r="CU65"/>
      <c r="CV65"/>
      <c r="CW65"/>
      <c r="CY65"/>
      <c r="CZ65"/>
      <c r="DA65"/>
      <c r="DC65"/>
      <c r="DD65"/>
      <c r="DF65"/>
      <c r="DI65"/>
      <c r="DJ65"/>
      <c r="DK65"/>
      <c r="DL65"/>
      <c r="DM65"/>
      <c r="DN65"/>
      <c r="DO65"/>
      <c r="DP65"/>
      <c r="DQ65"/>
      <c r="DR65"/>
    </row>
    <row r="66" spans="1:122" ht="14" customHeight="1">
      <c r="A66"/>
      <c r="B66"/>
      <c r="C66"/>
      <c r="D66"/>
      <c r="E66"/>
      <c r="F66"/>
      <c r="G66"/>
      <c r="I66"/>
      <c r="AC66"/>
      <c r="AW66"/>
      <c r="BQ66"/>
      <c r="CJ66"/>
      <c r="CK66"/>
      <c r="CM66"/>
      <c r="CN66"/>
      <c r="CO66"/>
      <c r="CQ66"/>
      <c r="CR66"/>
      <c r="CS66"/>
      <c r="CU66"/>
      <c r="CV66"/>
      <c r="CW66"/>
      <c r="CY66"/>
      <c r="CZ66"/>
      <c r="DA66"/>
      <c r="DC66"/>
      <c r="DD66"/>
      <c r="DF66"/>
      <c r="DI66"/>
      <c r="DJ66"/>
      <c r="DK66"/>
      <c r="DL66"/>
      <c r="DM66"/>
      <c r="DN66"/>
      <c r="DO66"/>
      <c r="DP66"/>
      <c r="DQ66"/>
      <c r="DR66"/>
    </row>
    <row r="67" spans="1:122" ht="14" customHeight="1">
      <c r="A67"/>
      <c r="B67"/>
      <c r="C67"/>
      <c r="D67"/>
      <c r="E67"/>
      <c r="F67"/>
      <c r="G67"/>
      <c r="I67"/>
      <c r="AC67"/>
      <c r="AW67"/>
      <c r="BQ67"/>
      <c r="CJ67"/>
      <c r="CK67"/>
      <c r="CM67"/>
      <c r="CN67"/>
      <c r="CO67"/>
      <c r="CQ67"/>
      <c r="CR67"/>
      <c r="CS67"/>
      <c r="CU67"/>
      <c r="CV67"/>
      <c r="CW67"/>
      <c r="CY67"/>
      <c r="CZ67"/>
      <c r="DA67"/>
      <c r="DC67"/>
      <c r="DD67"/>
      <c r="DF67"/>
      <c r="DI67"/>
      <c r="DJ67"/>
      <c r="DK67"/>
      <c r="DL67"/>
      <c r="DM67"/>
      <c r="DN67"/>
      <c r="DO67"/>
      <c r="DP67"/>
      <c r="DQ67"/>
      <c r="DR67"/>
    </row>
    <row r="68" spans="1:122" ht="14" customHeight="1">
      <c r="A68"/>
      <c r="B68"/>
      <c r="C68"/>
      <c r="D68"/>
      <c r="E68"/>
      <c r="F68"/>
      <c r="G68"/>
      <c r="I68"/>
      <c r="AC68"/>
      <c r="AW68"/>
      <c r="BQ68"/>
      <c r="CJ68"/>
      <c r="CK68"/>
      <c r="CM68"/>
      <c r="CN68"/>
      <c r="CO68"/>
      <c r="CQ68"/>
      <c r="CR68"/>
      <c r="CS68"/>
      <c r="CU68"/>
      <c r="CV68"/>
      <c r="CW68"/>
      <c r="CY68"/>
      <c r="CZ68"/>
      <c r="DA68"/>
      <c r="DC68"/>
      <c r="DD68"/>
      <c r="DF68"/>
      <c r="DI68"/>
      <c r="DJ68"/>
      <c r="DK68"/>
      <c r="DL68"/>
      <c r="DM68"/>
      <c r="DN68"/>
      <c r="DO68"/>
      <c r="DP68"/>
      <c r="DQ68"/>
      <c r="DR68"/>
    </row>
    <row r="69" spans="1:122" ht="14" customHeight="1">
      <c r="A69"/>
      <c r="B69"/>
      <c r="C69"/>
      <c r="D69"/>
      <c r="E69"/>
      <c r="F69"/>
      <c r="G69"/>
      <c r="I69"/>
      <c r="AC69"/>
      <c r="AW69"/>
      <c r="BQ69"/>
      <c r="CJ69"/>
      <c r="CK69"/>
      <c r="CM69"/>
      <c r="CN69"/>
      <c r="CO69"/>
      <c r="CQ69"/>
      <c r="CR69"/>
      <c r="CS69"/>
      <c r="CU69"/>
      <c r="CV69"/>
      <c r="CW69"/>
      <c r="CY69"/>
      <c r="CZ69"/>
      <c r="DA69"/>
      <c r="DC69"/>
      <c r="DD69"/>
      <c r="DF69"/>
      <c r="DI69"/>
      <c r="DJ69"/>
      <c r="DK69"/>
      <c r="DL69"/>
      <c r="DM69"/>
      <c r="DN69"/>
      <c r="DO69"/>
      <c r="DP69"/>
      <c r="DQ69"/>
      <c r="DR69"/>
    </row>
    <row r="70" spans="1:122" ht="14" customHeight="1">
      <c r="A70"/>
      <c r="B70"/>
      <c r="C70"/>
      <c r="D70"/>
      <c r="E70"/>
      <c r="F70"/>
      <c r="G70"/>
      <c r="I70"/>
      <c r="AC70"/>
      <c r="AW70"/>
      <c r="BQ70"/>
      <c r="CJ70"/>
      <c r="CK70"/>
      <c r="CM70"/>
      <c r="CN70"/>
      <c r="CO70"/>
      <c r="CQ70"/>
      <c r="CR70"/>
      <c r="CS70"/>
      <c r="CU70"/>
      <c r="CV70"/>
      <c r="CW70"/>
      <c r="CY70"/>
      <c r="CZ70"/>
      <c r="DA70"/>
      <c r="DC70"/>
      <c r="DD70"/>
      <c r="DF70"/>
      <c r="DI70"/>
      <c r="DJ70"/>
      <c r="DK70"/>
      <c r="DL70"/>
      <c r="DM70"/>
      <c r="DN70"/>
      <c r="DO70"/>
      <c r="DP70"/>
      <c r="DQ70"/>
      <c r="DR70"/>
    </row>
    <row r="71" spans="1:122" ht="14" customHeight="1">
      <c r="A71"/>
      <c r="B71"/>
      <c r="C71"/>
      <c r="D71"/>
      <c r="E71"/>
      <c r="F71"/>
      <c r="G71"/>
      <c r="I71"/>
      <c r="AC71"/>
      <c r="AW71"/>
      <c r="BQ71"/>
      <c r="CJ71"/>
      <c r="CK71"/>
      <c r="CM71"/>
      <c r="CN71"/>
      <c r="CO71"/>
      <c r="CQ71"/>
      <c r="CR71"/>
      <c r="CS71"/>
      <c r="CU71"/>
      <c r="CV71"/>
      <c r="CW71"/>
      <c r="CY71"/>
      <c r="CZ71"/>
      <c r="DA71"/>
      <c r="DC71"/>
      <c r="DD71"/>
      <c r="DF71"/>
      <c r="DI71"/>
      <c r="DJ71"/>
      <c r="DK71"/>
      <c r="DL71"/>
      <c r="DM71"/>
      <c r="DN71"/>
      <c r="DO71"/>
      <c r="DP71"/>
      <c r="DQ71"/>
      <c r="DR71"/>
    </row>
    <row r="72" spans="1:122" ht="14" customHeight="1">
      <c r="A72"/>
      <c r="B72"/>
      <c r="C72"/>
      <c r="D72"/>
      <c r="E72"/>
      <c r="F72"/>
      <c r="G72"/>
      <c r="I72"/>
      <c r="AC72"/>
      <c r="AW72"/>
      <c r="BQ72"/>
      <c r="CJ72"/>
      <c r="CK72"/>
      <c r="CM72"/>
      <c r="CN72"/>
      <c r="CO72"/>
      <c r="CQ72"/>
      <c r="CR72"/>
      <c r="CS72"/>
      <c r="CU72"/>
      <c r="CV72"/>
      <c r="CW72"/>
      <c r="CY72"/>
      <c r="CZ72"/>
      <c r="DA72"/>
      <c r="DC72"/>
      <c r="DD72"/>
      <c r="DF72"/>
      <c r="DI72"/>
      <c r="DJ72"/>
      <c r="DK72"/>
      <c r="DL72"/>
      <c r="DM72"/>
      <c r="DN72"/>
      <c r="DO72"/>
      <c r="DP72"/>
      <c r="DQ72"/>
      <c r="DR72"/>
    </row>
    <row r="73" spans="1:122" ht="14" customHeight="1">
      <c r="A73"/>
      <c r="B73"/>
      <c r="C73"/>
      <c r="D73"/>
      <c r="E73"/>
      <c r="F73"/>
      <c r="G73"/>
      <c r="I73"/>
      <c r="AC73"/>
      <c r="AW73"/>
      <c r="BQ73"/>
      <c r="CJ73"/>
      <c r="CK73"/>
      <c r="CM73"/>
      <c r="CN73"/>
      <c r="CO73"/>
      <c r="CQ73"/>
      <c r="CR73"/>
      <c r="CS73"/>
      <c r="CU73"/>
      <c r="CV73"/>
      <c r="CW73"/>
      <c r="CY73"/>
      <c r="CZ73"/>
      <c r="DA73"/>
      <c r="DC73"/>
      <c r="DD73"/>
      <c r="DF73"/>
      <c r="DI73"/>
      <c r="DJ73"/>
      <c r="DK73"/>
      <c r="DL73"/>
      <c r="DM73"/>
      <c r="DN73"/>
      <c r="DO73"/>
      <c r="DP73"/>
      <c r="DQ73"/>
      <c r="DR73"/>
    </row>
    <row r="74" spans="1:122" ht="14" customHeight="1">
      <c r="A74"/>
      <c r="B74"/>
      <c r="C74"/>
      <c r="D74"/>
      <c r="E74"/>
      <c r="F74"/>
      <c r="G74"/>
      <c r="I74"/>
      <c r="AC74"/>
      <c r="AW74"/>
      <c r="BQ74"/>
      <c r="CJ74"/>
      <c r="CK74"/>
      <c r="CM74"/>
      <c r="CN74"/>
      <c r="CO74"/>
      <c r="CQ74"/>
      <c r="CR74"/>
      <c r="CS74"/>
      <c r="CU74"/>
      <c r="CV74"/>
      <c r="CW74"/>
      <c r="CY74"/>
      <c r="CZ74"/>
      <c r="DA74"/>
      <c r="DC74"/>
      <c r="DD74"/>
      <c r="DF74"/>
      <c r="DI74"/>
      <c r="DJ74"/>
      <c r="DK74"/>
      <c r="DL74"/>
      <c r="DM74"/>
      <c r="DN74"/>
      <c r="DO74"/>
      <c r="DP74"/>
      <c r="DQ74"/>
      <c r="DR74"/>
    </row>
    <row r="75" spans="1:122" ht="14" customHeight="1">
      <c r="A75"/>
      <c r="B75"/>
      <c r="C75"/>
      <c r="D75"/>
      <c r="E75"/>
      <c r="F75"/>
      <c r="G75"/>
      <c r="I75"/>
      <c r="AC75"/>
      <c r="AW75"/>
      <c r="BQ75"/>
      <c r="CJ75"/>
      <c r="CK75"/>
      <c r="CM75"/>
      <c r="CN75"/>
      <c r="CO75"/>
      <c r="CQ75"/>
      <c r="CR75"/>
      <c r="CS75"/>
      <c r="CU75"/>
      <c r="CV75"/>
      <c r="CW75"/>
      <c r="CY75"/>
      <c r="CZ75"/>
      <c r="DA75"/>
      <c r="DC75"/>
      <c r="DD75"/>
      <c r="DF75"/>
      <c r="DI75"/>
      <c r="DJ75"/>
      <c r="DK75"/>
      <c r="DL75"/>
      <c r="DM75"/>
      <c r="DN75"/>
      <c r="DO75"/>
      <c r="DP75"/>
      <c r="DQ75"/>
      <c r="DR75"/>
    </row>
    <row r="76" spans="1:122" ht="14" customHeight="1">
      <c r="A76"/>
      <c r="B76"/>
      <c r="C76"/>
      <c r="D76"/>
      <c r="E76"/>
      <c r="F76"/>
      <c r="G76"/>
      <c r="I76"/>
      <c r="AC76"/>
      <c r="AW76"/>
      <c r="BQ76"/>
      <c r="CJ76"/>
      <c r="CK76"/>
      <c r="CM76"/>
      <c r="CN76"/>
      <c r="CO76"/>
      <c r="CQ76"/>
      <c r="CR76"/>
      <c r="CS76"/>
      <c r="CU76"/>
      <c r="CV76"/>
      <c r="CW76"/>
      <c r="CY76"/>
      <c r="CZ76"/>
      <c r="DA76"/>
      <c r="DC76"/>
      <c r="DD76"/>
      <c r="DF76"/>
      <c r="DI76"/>
      <c r="DJ76"/>
      <c r="DK76"/>
      <c r="DL76"/>
      <c r="DM76"/>
      <c r="DN76"/>
      <c r="DO76"/>
      <c r="DP76"/>
      <c r="DQ76"/>
      <c r="DR76"/>
    </row>
    <row r="77" spans="1:122" ht="14" customHeight="1">
      <c r="A77"/>
      <c r="B77"/>
      <c r="C77"/>
      <c r="D77"/>
      <c r="E77"/>
      <c r="F77"/>
      <c r="G77"/>
      <c r="I77"/>
      <c r="AC77"/>
      <c r="AW77"/>
      <c r="BQ77"/>
      <c r="CJ77"/>
      <c r="CK77"/>
      <c r="CM77"/>
      <c r="CN77"/>
      <c r="CO77"/>
      <c r="CQ77"/>
      <c r="CR77"/>
      <c r="CS77"/>
      <c r="CU77"/>
      <c r="CV77"/>
      <c r="CW77"/>
      <c r="CY77"/>
      <c r="CZ77"/>
      <c r="DA77"/>
      <c r="DC77"/>
      <c r="DD77"/>
      <c r="DF77"/>
      <c r="DI77"/>
      <c r="DJ77"/>
      <c r="DK77"/>
      <c r="DL77"/>
      <c r="DM77"/>
      <c r="DN77"/>
      <c r="DO77"/>
      <c r="DP77"/>
      <c r="DQ77"/>
      <c r="DR77"/>
    </row>
    <row r="78" spans="1:122" ht="14" customHeight="1">
      <c r="A78"/>
      <c r="B78"/>
      <c r="C78"/>
      <c r="D78"/>
      <c r="E78"/>
      <c r="F78"/>
      <c r="G78"/>
      <c r="I78"/>
      <c r="AC78"/>
      <c r="AW78"/>
      <c r="BQ78"/>
      <c r="CJ78"/>
      <c r="CK78"/>
      <c r="CM78"/>
      <c r="CN78"/>
      <c r="CO78"/>
      <c r="CQ78"/>
      <c r="CR78"/>
      <c r="CS78"/>
      <c r="CU78"/>
      <c r="CV78"/>
      <c r="CW78"/>
      <c r="CY78"/>
      <c r="CZ78"/>
      <c r="DA78"/>
      <c r="DC78"/>
      <c r="DD78"/>
      <c r="DF78"/>
      <c r="DI78"/>
      <c r="DJ78"/>
      <c r="DK78"/>
      <c r="DL78"/>
      <c r="DM78"/>
      <c r="DN78"/>
      <c r="DO78"/>
      <c r="DP78"/>
      <c r="DQ78"/>
      <c r="DR78"/>
    </row>
    <row r="79" spans="1:122" ht="14" customHeight="1">
      <c r="A79"/>
      <c r="B79"/>
      <c r="C79"/>
      <c r="D79"/>
      <c r="E79"/>
      <c r="F79"/>
      <c r="G79"/>
      <c r="I79"/>
      <c r="AC79"/>
      <c r="AW79"/>
      <c r="BQ79"/>
      <c r="CJ79"/>
      <c r="CK79"/>
      <c r="CM79"/>
      <c r="CN79"/>
      <c r="CO79"/>
      <c r="CQ79"/>
      <c r="CR79"/>
      <c r="CS79"/>
      <c r="CU79"/>
      <c r="CV79"/>
      <c r="CW79"/>
      <c r="CY79"/>
      <c r="CZ79"/>
      <c r="DA79"/>
      <c r="DC79"/>
      <c r="DD79"/>
      <c r="DF79"/>
      <c r="DI79"/>
      <c r="DJ79"/>
      <c r="DK79"/>
      <c r="DL79"/>
      <c r="DM79"/>
      <c r="DN79"/>
      <c r="DO79"/>
      <c r="DP79"/>
      <c r="DQ79"/>
      <c r="DR79"/>
    </row>
    <row r="80" spans="1:122" ht="14" customHeight="1">
      <c r="A80"/>
      <c r="B80"/>
      <c r="C80"/>
      <c r="D80"/>
      <c r="E80"/>
      <c r="F80"/>
      <c r="G80"/>
      <c r="I80"/>
      <c r="AC80"/>
      <c r="AW80"/>
      <c r="BQ80"/>
      <c r="CJ80"/>
      <c r="CK80"/>
      <c r="CM80"/>
      <c r="CN80"/>
      <c r="CO80"/>
      <c r="CQ80"/>
      <c r="CR80"/>
      <c r="CS80"/>
      <c r="CU80"/>
      <c r="CV80"/>
      <c r="CW80"/>
      <c r="CY80"/>
      <c r="CZ80"/>
      <c r="DA80"/>
      <c r="DC80"/>
      <c r="DD80"/>
      <c r="DF80"/>
      <c r="DI80"/>
      <c r="DJ80"/>
      <c r="DK80"/>
      <c r="DL80"/>
      <c r="DM80"/>
      <c r="DN80"/>
      <c r="DO80"/>
      <c r="DP80"/>
      <c r="DQ80"/>
      <c r="DR80"/>
    </row>
    <row r="81" spans="1:122" ht="14" customHeight="1">
      <c r="A81"/>
      <c r="B81"/>
      <c r="C81"/>
      <c r="D81"/>
      <c r="E81"/>
      <c r="F81"/>
      <c r="G81"/>
      <c r="I81"/>
      <c r="AC81"/>
      <c r="AW81"/>
      <c r="BQ81"/>
      <c r="CJ81"/>
      <c r="CK81"/>
      <c r="CM81"/>
      <c r="CN81"/>
      <c r="CO81"/>
      <c r="CQ81"/>
      <c r="CR81"/>
      <c r="CS81"/>
      <c r="CU81"/>
      <c r="CV81"/>
      <c r="CW81"/>
      <c r="CY81"/>
      <c r="CZ81"/>
      <c r="DA81"/>
      <c r="DC81"/>
      <c r="DD81"/>
      <c r="DF81"/>
      <c r="DI81"/>
      <c r="DJ81"/>
      <c r="DK81"/>
      <c r="DL81"/>
      <c r="DM81"/>
      <c r="DN81"/>
      <c r="DO81"/>
      <c r="DP81"/>
      <c r="DQ81"/>
      <c r="DR81"/>
    </row>
    <row r="82" spans="1:122" ht="14" customHeight="1">
      <c r="A82"/>
      <c r="B82"/>
      <c r="C82"/>
      <c r="D82"/>
      <c r="E82"/>
      <c r="F82"/>
      <c r="G82"/>
      <c r="I82"/>
      <c r="AC82"/>
      <c r="AW82"/>
      <c r="BQ82"/>
      <c r="CJ82"/>
      <c r="CK82"/>
      <c r="CM82"/>
      <c r="CN82"/>
      <c r="CO82"/>
      <c r="CQ82"/>
      <c r="CR82"/>
      <c r="CS82"/>
      <c r="CU82"/>
      <c r="CV82"/>
      <c r="CW82"/>
      <c r="CY82"/>
      <c r="CZ82"/>
      <c r="DA82"/>
      <c r="DC82"/>
      <c r="DD82"/>
      <c r="DF82"/>
      <c r="DI82"/>
      <c r="DJ82"/>
      <c r="DK82"/>
      <c r="DL82"/>
      <c r="DM82"/>
      <c r="DN82"/>
      <c r="DO82"/>
      <c r="DP82"/>
      <c r="DQ82"/>
      <c r="DR82"/>
    </row>
    <row r="83" spans="1:122" ht="14" customHeight="1">
      <c r="A83"/>
      <c r="B83"/>
      <c r="C83"/>
      <c r="D83"/>
      <c r="E83"/>
      <c r="F83"/>
      <c r="G83"/>
      <c r="I83"/>
      <c r="AC83"/>
      <c r="AW83"/>
      <c r="BQ83"/>
      <c r="CJ83"/>
      <c r="CK83"/>
      <c r="CM83"/>
      <c r="CN83"/>
      <c r="CO83"/>
      <c r="CQ83"/>
      <c r="CR83"/>
      <c r="CS83"/>
      <c r="CU83"/>
      <c r="CV83"/>
      <c r="CW83"/>
      <c r="CY83"/>
      <c r="CZ83"/>
      <c r="DA83"/>
      <c r="DC83"/>
      <c r="DD83"/>
      <c r="DF83"/>
      <c r="DI83"/>
      <c r="DJ83"/>
      <c r="DK83"/>
      <c r="DL83"/>
      <c r="DM83"/>
      <c r="DN83"/>
      <c r="DO83"/>
      <c r="DP83"/>
      <c r="DQ83"/>
      <c r="DR83"/>
    </row>
    <row r="84" spans="1:122" ht="14" customHeight="1">
      <c r="A84"/>
      <c r="B84"/>
      <c r="C84"/>
      <c r="D84"/>
      <c r="E84"/>
      <c r="F84"/>
      <c r="G84"/>
      <c r="I84"/>
      <c r="AC84"/>
      <c r="AW84"/>
      <c r="BQ84"/>
      <c r="CJ84"/>
      <c r="CK84"/>
      <c r="CM84"/>
      <c r="CN84"/>
      <c r="CO84"/>
      <c r="CQ84"/>
      <c r="CR84"/>
      <c r="CS84"/>
      <c r="CU84"/>
      <c r="CV84"/>
      <c r="CW84"/>
      <c r="CY84"/>
      <c r="CZ84"/>
      <c r="DA84"/>
      <c r="DC84"/>
      <c r="DD84"/>
      <c r="DF84"/>
      <c r="DI84"/>
      <c r="DJ84"/>
      <c r="DK84"/>
      <c r="DL84"/>
      <c r="DM84"/>
      <c r="DN84"/>
      <c r="DO84"/>
      <c r="DP84"/>
      <c r="DQ84"/>
      <c r="DR84"/>
    </row>
    <row r="85" spans="1:122" ht="14" customHeight="1">
      <c r="A85"/>
      <c r="B85"/>
      <c r="C85"/>
      <c r="D85"/>
      <c r="E85"/>
      <c r="F85"/>
      <c r="G85"/>
      <c r="I85"/>
      <c r="AC85"/>
      <c r="AW85"/>
      <c r="BQ85"/>
      <c r="CJ85"/>
      <c r="CK85"/>
      <c r="CM85"/>
      <c r="CN85"/>
      <c r="CO85"/>
      <c r="CQ85"/>
      <c r="CR85"/>
      <c r="CS85"/>
      <c r="CU85"/>
      <c r="CV85"/>
      <c r="CW85"/>
      <c r="CY85"/>
      <c r="CZ85"/>
      <c r="DA85"/>
      <c r="DC85"/>
      <c r="DD85"/>
      <c r="DF85"/>
      <c r="DI85"/>
      <c r="DJ85"/>
      <c r="DK85"/>
      <c r="DL85"/>
      <c r="DM85"/>
      <c r="DN85"/>
      <c r="DO85"/>
      <c r="DP85"/>
      <c r="DQ85"/>
      <c r="DR85"/>
    </row>
    <row r="86" spans="1:122" ht="14" customHeight="1">
      <c r="A86"/>
      <c r="B86"/>
      <c r="C86"/>
      <c r="D86"/>
      <c r="E86"/>
      <c r="F86"/>
      <c r="G86"/>
      <c r="I86"/>
      <c r="AC86"/>
      <c r="AW86"/>
      <c r="BQ86"/>
      <c r="CJ86"/>
      <c r="CK86"/>
      <c r="CM86"/>
      <c r="CN86"/>
      <c r="CO86"/>
      <c r="CQ86"/>
      <c r="CR86"/>
      <c r="CS86"/>
      <c r="CU86"/>
      <c r="CV86"/>
      <c r="CW86"/>
      <c r="CY86"/>
      <c r="CZ86"/>
      <c r="DA86"/>
      <c r="DC86"/>
      <c r="DD86"/>
      <c r="DF86"/>
      <c r="DI86"/>
      <c r="DJ86"/>
      <c r="DK86"/>
      <c r="DL86"/>
      <c r="DM86"/>
      <c r="DN86"/>
      <c r="DO86"/>
      <c r="DP86"/>
      <c r="DQ86"/>
      <c r="DR86"/>
    </row>
    <row r="87" spans="1:122" ht="14" customHeight="1">
      <c r="A87"/>
      <c r="B87"/>
      <c r="C87"/>
      <c r="D87"/>
      <c r="E87"/>
      <c r="F87"/>
      <c r="G87"/>
      <c r="I87"/>
      <c r="AC87"/>
      <c r="AW87"/>
      <c r="BQ87"/>
      <c r="CJ87"/>
      <c r="CK87"/>
      <c r="CM87"/>
      <c r="CN87"/>
      <c r="CO87"/>
      <c r="CQ87"/>
      <c r="CR87"/>
      <c r="CS87"/>
      <c r="CU87"/>
      <c r="CV87"/>
      <c r="CW87"/>
      <c r="CY87"/>
      <c r="CZ87"/>
      <c r="DA87"/>
      <c r="DC87"/>
      <c r="DD87"/>
      <c r="DF87"/>
      <c r="DI87"/>
      <c r="DJ87"/>
      <c r="DK87"/>
      <c r="DL87"/>
      <c r="DM87"/>
      <c r="DN87"/>
      <c r="DO87"/>
      <c r="DP87"/>
      <c r="DQ87"/>
      <c r="DR87"/>
    </row>
    <row r="88" spans="1:122" ht="14" customHeight="1">
      <c r="A88"/>
      <c r="B88"/>
      <c r="C88"/>
      <c r="D88"/>
      <c r="E88"/>
      <c r="F88"/>
      <c r="G88"/>
      <c r="I88"/>
      <c r="AC88"/>
      <c r="AW88"/>
      <c r="BQ88"/>
      <c r="CJ88"/>
      <c r="CK88"/>
      <c r="CM88"/>
      <c r="CN88"/>
      <c r="CO88"/>
      <c r="CQ88"/>
      <c r="CR88"/>
      <c r="CS88"/>
      <c r="CU88"/>
      <c r="CV88"/>
      <c r="CW88"/>
      <c r="CY88"/>
      <c r="CZ88"/>
      <c r="DA88"/>
      <c r="DC88"/>
      <c r="DD88"/>
      <c r="DF88"/>
      <c r="DI88"/>
      <c r="DJ88"/>
      <c r="DK88"/>
      <c r="DL88"/>
      <c r="DM88"/>
      <c r="DN88"/>
      <c r="DO88"/>
      <c r="DP88"/>
      <c r="DQ88"/>
      <c r="DR88"/>
    </row>
    <row r="89" spans="1:122" ht="14" customHeight="1">
      <c r="A89"/>
      <c r="B89"/>
      <c r="C89"/>
      <c r="D89"/>
      <c r="E89"/>
      <c r="F89"/>
      <c r="G89"/>
      <c r="I89"/>
      <c r="AC89"/>
      <c r="AW89"/>
      <c r="BQ89"/>
      <c r="CJ89"/>
      <c r="CK89"/>
      <c r="CM89"/>
      <c r="CN89"/>
      <c r="CO89"/>
      <c r="CQ89"/>
      <c r="CR89"/>
      <c r="CS89"/>
      <c r="CU89"/>
      <c r="CV89"/>
      <c r="CW89"/>
      <c r="CY89"/>
      <c r="CZ89"/>
      <c r="DA89"/>
      <c r="DC89"/>
      <c r="DD89"/>
      <c r="DF89"/>
      <c r="DI89"/>
      <c r="DJ89"/>
      <c r="DK89"/>
      <c r="DL89"/>
      <c r="DM89"/>
      <c r="DN89"/>
      <c r="DO89"/>
      <c r="DP89"/>
      <c r="DQ89"/>
      <c r="DR89"/>
    </row>
    <row r="90" spans="1:122" ht="14" customHeight="1">
      <c r="A90"/>
      <c r="B90"/>
      <c r="C90"/>
      <c r="D90"/>
      <c r="E90"/>
      <c r="F90"/>
      <c r="G90"/>
      <c r="I90"/>
      <c r="AC90"/>
      <c r="AW90"/>
      <c r="BQ90"/>
      <c r="CJ90"/>
      <c r="CK90"/>
      <c r="CM90"/>
      <c r="CN90"/>
      <c r="CO90"/>
      <c r="CQ90"/>
      <c r="CR90"/>
      <c r="CS90"/>
      <c r="CU90"/>
      <c r="CV90"/>
      <c r="CW90"/>
      <c r="CY90"/>
      <c r="CZ90"/>
      <c r="DA90"/>
      <c r="DC90"/>
      <c r="DD90"/>
      <c r="DF90"/>
      <c r="DI90"/>
      <c r="DJ90"/>
      <c r="DK90"/>
      <c r="DL90"/>
      <c r="DM90"/>
      <c r="DN90"/>
      <c r="DO90"/>
      <c r="DP90"/>
      <c r="DQ90"/>
      <c r="DR90"/>
    </row>
    <row r="91" spans="1:122" ht="14" customHeight="1">
      <c r="A91"/>
      <c r="B91"/>
      <c r="C91"/>
      <c r="D91"/>
      <c r="E91"/>
      <c r="F91"/>
      <c r="G91"/>
      <c r="I91"/>
      <c r="AC91"/>
      <c r="AW91"/>
      <c r="BQ91"/>
      <c r="CJ91"/>
      <c r="CK91"/>
      <c r="CM91"/>
      <c r="CN91"/>
      <c r="CO91"/>
      <c r="CQ91"/>
      <c r="CR91"/>
      <c r="CS91"/>
      <c r="CU91"/>
      <c r="CV91"/>
      <c r="CW91"/>
      <c r="CY91"/>
      <c r="CZ91"/>
      <c r="DA91"/>
      <c r="DC91"/>
      <c r="DD91"/>
      <c r="DF91"/>
      <c r="DI91"/>
      <c r="DJ91"/>
      <c r="DK91"/>
      <c r="DL91"/>
      <c r="DM91"/>
      <c r="DN91"/>
      <c r="DO91"/>
      <c r="DP91"/>
      <c r="DQ91"/>
      <c r="DR91"/>
    </row>
    <row r="92" spans="1:122" ht="14" customHeight="1">
      <c r="A92"/>
      <c r="B92"/>
      <c r="C92"/>
      <c r="D92"/>
      <c r="E92"/>
      <c r="F92"/>
      <c r="G92"/>
      <c r="I92"/>
      <c r="AC92"/>
      <c r="AW92"/>
      <c r="BQ92"/>
      <c r="CJ92"/>
      <c r="CK92"/>
      <c r="CM92"/>
      <c r="CN92"/>
      <c r="CO92"/>
      <c r="CQ92"/>
      <c r="CR92"/>
      <c r="CS92"/>
      <c r="CU92"/>
      <c r="CV92"/>
      <c r="CW92"/>
      <c r="CY92"/>
      <c r="CZ92"/>
      <c r="DA92"/>
      <c r="DC92"/>
      <c r="DD92"/>
      <c r="DF92"/>
      <c r="DI92"/>
      <c r="DJ92"/>
      <c r="DK92"/>
      <c r="DL92"/>
      <c r="DM92"/>
      <c r="DN92"/>
      <c r="DO92"/>
      <c r="DP92"/>
      <c r="DQ92"/>
      <c r="DR92"/>
    </row>
    <row r="93" spans="1:122" ht="14" customHeight="1">
      <c r="A93"/>
      <c r="B93"/>
      <c r="C93"/>
      <c r="D93"/>
      <c r="E93"/>
      <c r="F93"/>
      <c r="G93"/>
      <c r="I93"/>
      <c r="AC93"/>
      <c r="AW93"/>
      <c r="BQ93"/>
      <c r="CJ93"/>
      <c r="CK93"/>
      <c r="CM93"/>
      <c r="CN93"/>
      <c r="CO93"/>
      <c r="CQ93"/>
      <c r="CR93"/>
      <c r="CS93"/>
      <c r="CU93"/>
      <c r="CV93"/>
      <c r="CW93"/>
      <c r="CY93"/>
      <c r="CZ93"/>
      <c r="DA93"/>
      <c r="DC93"/>
      <c r="DD93"/>
      <c r="DF93"/>
      <c r="DI93"/>
      <c r="DJ93"/>
      <c r="DK93"/>
      <c r="DL93"/>
      <c r="DM93"/>
      <c r="DN93"/>
      <c r="DO93"/>
      <c r="DP93"/>
      <c r="DQ93"/>
      <c r="DR93"/>
    </row>
    <row r="94" spans="1:122" ht="14" customHeight="1">
      <c r="A94"/>
      <c r="B94"/>
      <c r="C94"/>
      <c r="D94"/>
      <c r="E94"/>
      <c r="F94"/>
      <c r="G94"/>
      <c r="I94"/>
      <c r="AC94"/>
      <c r="AW94"/>
      <c r="BQ94"/>
      <c r="CJ94"/>
      <c r="CK94"/>
      <c r="CM94"/>
      <c r="CN94"/>
      <c r="CO94"/>
      <c r="CQ94"/>
      <c r="CR94"/>
      <c r="CS94"/>
      <c r="CU94"/>
      <c r="CV94"/>
      <c r="CW94"/>
      <c r="CY94"/>
      <c r="CZ94"/>
      <c r="DA94"/>
      <c r="DC94"/>
      <c r="DD94"/>
      <c r="DF94"/>
      <c r="DI94"/>
      <c r="DJ94"/>
      <c r="DK94"/>
      <c r="DL94"/>
      <c r="DM94"/>
      <c r="DN94"/>
      <c r="DO94"/>
      <c r="DP94"/>
      <c r="DQ94"/>
      <c r="DR94"/>
    </row>
    <row r="95" spans="1:122" ht="14" customHeight="1">
      <c r="A95"/>
      <c r="B95"/>
      <c r="C95"/>
      <c r="D95"/>
      <c r="E95"/>
      <c r="F95"/>
      <c r="G95"/>
      <c r="I95"/>
      <c r="AC95"/>
      <c r="AW95"/>
      <c r="BQ95"/>
      <c r="CJ95"/>
      <c r="CK95"/>
      <c r="CM95"/>
      <c r="CN95"/>
      <c r="CO95"/>
      <c r="CQ95"/>
      <c r="CR95"/>
      <c r="CS95"/>
      <c r="CU95"/>
      <c r="CV95"/>
      <c r="CW95"/>
      <c r="CY95"/>
      <c r="CZ95"/>
      <c r="DA95"/>
      <c r="DC95"/>
      <c r="DD95"/>
      <c r="DF95"/>
      <c r="DI95"/>
      <c r="DJ95"/>
      <c r="DK95"/>
      <c r="DL95"/>
      <c r="DM95"/>
      <c r="DN95"/>
      <c r="DO95"/>
      <c r="DP95"/>
      <c r="DQ95"/>
      <c r="DR95"/>
    </row>
    <row r="96" spans="1:122" ht="14" customHeight="1">
      <c r="A96"/>
      <c r="B96"/>
      <c r="C96"/>
      <c r="D96"/>
      <c r="E96"/>
      <c r="F96"/>
      <c r="G96"/>
      <c r="I96"/>
      <c r="AC96"/>
      <c r="AW96"/>
      <c r="BQ96"/>
      <c r="CJ96"/>
      <c r="CK96"/>
      <c r="CM96"/>
      <c r="CN96"/>
      <c r="CO96"/>
      <c r="CQ96"/>
      <c r="CR96"/>
      <c r="CS96"/>
      <c r="CU96"/>
      <c r="CV96"/>
      <c r="CW96"/>
      <c r="CY96"/>
      <c r="CZ96"/>
      <c r="DA96"/>
      <c r="DC96"/>
      <c r="DD96"/>
      <c r="DF96"/>
      <c r="DI96"/>
      <c r="DJ96"/>
      <c r="DK96"/>
      <c r="DL96"/>
      <c r="DM96"/>
      <c r="DN96"/>
      <c r="DO96"/>
      <c r="DP96"/>
      <c r="DQ96"/>
      <c r="DR96"/>
    </row>
    <row r="97" spans="1:122" ht="14" customHeight="1">
      <c r="A97"/>
      <c r="B97"/>
      <c r="C97"/>
      <c r="D97"/>
      <c r="E97"/>
      <c r="F97"/>
      <c r="G97"/>
      <c r="I97"/>
      <c r="AC97"/>
      <c r="AW97"/>
      <c r="BQ97"/>
      <c r="CJ97"/>
      <c r="CK97"/>
      <c r="CM97"/>
      <c r="CN97"/>
      <c r="CO97"/>
      <c r="CQ97"/>
      <c r="CR97"/>
      <c r="CS97"/>
      <c r="CU97"/>
      <c r="CV97"/>
      <c r="CW97"/>
      <c r="CY97"/>
      <c r="CZ97"/>
      <c r="DA97"/>
      <c r="DC97"/>
      <c r="DD97"/>
      <c r="DF97"/>
      <c r="DI97"/>
      <c r="DJ97"/>
      <c r="DK97"/>
      <c r="DL97"/>
      <c r="DM97"/>
      <c r="DN97"/>
      <c r="DO97"/>
      <c r="DP97"/>
      <c r="DQ97"/>
      <c r="DR97"/>
    </row>
    <row r="98" spans="1:122" ht="14" customHeight="1">
      <c r="A98"/>
      <c r="B98"/>
      <c r="C98"/>
      <c r="D98"/>
      <c r="E98"/>
      <c r="F98"/>
      <c r="G98"/>
      <c r="I98"/>
      <c r="AC98"/>
      <c r="AW98"/>
      <c r="BQ98"/>
      <c r="CJ98"/>
      <c r="CK98"/>
      <c r="CM98"/>
      <c r="CN98"/>
      <c r="CO98"/>
      <c r="CQ98"/>
      <c r="CR98"/>
      <c r="CS98"/>
      <c r="CU98"/>
      <c r="CV98"/>
      <c r="CW98"/>
      <c r="CY98"/>
      <c r="CZ98"/>
      <c r="DA98"/>
      <c r="DC98"/>
      <c r="DD98"/>
      <c r="DF98"/>
      <c r="DI98"/>
      <c r="DJ98"/>
      <c r="DK98"/>
      <c r="DL98"/>
      <c r="DM98"/>
      <c r="DN98"/>
      <c r="DO98"/>
      <c r="DP98"/>
      <c r="DQ98"/>
      <c r="DR98"/>
    </row>
    <row r="99" spans="1:122" ht="14" customHeight="1">
      <c r="A99"/>
      <c r="B99"/>
      <c r="C99"/>
      <c r="D99"/>
      <c r="E99"/>
      <c r="F99"/>
      <c r="G99"/>
      <c r="I99"/>
      <c r="AC99"/>
      <c r="AW99"/>
      <c r="BQ99"/>
      <c r="CJ99"/>
      <c r="CK99"/>
      <c r="CM99"/>
      <c r="CN99"/>
      <c r="CO99"/>
      <c r="CQ99"/>
      <c r="CR99"/>
      <c r="CS99"/>
      <c r="CU99"/>
      <c r="CV99"/>
      <c r="CW99"/>
      <c r="CY99"/>
      <c r="CZ99"/>
      <c r="DA99"/>
      <c r="DC99"/>
      <c r="DD99"/>
      <c r="DF99"/>
      <c r="DI99"/>
      <c r="DJ99"/>
      <c r="DK99"/>
      <c r="DL99"/>
      <c r="DM99"/>
      <c r="DN99"/>
      <c r="DO99"/>
      <c r="DP99"/>
      <c r="DQ99"/>
      <c r="DR99"/>
    </row>
    <row r="100" spans="1:122" ht="14" customHeight="1">
      <c r="A100"/>
      <c r="B100"/>
      <c r="C100"/>
      <c r="D100"/>
      <c r="E100"/>
      <c r="F100"/>
      <c r="G100"/>
      <c r="I100"/>
      <c r="AC100"/>
      <c r="AW100"/>
      <c r="BQ100"/>
      <c r="CJ100"/>
      <c r="CK100"/>
      <c r="CM100"/>
      <c r="CN100"/>
      <c r="CO100"/>
      <c r="CQ100"/>
      <c r="CR100"/>
      <c r="CS100"/>
      <c r="CU100"/>
      <c r="CV100"/>
      <c r="CW100"/>
      <c r="CY100"/>
      <c r="CZ100"/>
      <c r="DA100"/>
      <c r="DC100"/>
      <c r="DD100"/>
      <c r="DF100"/>
      <c r="DI100"/>
      <c r="DJ100"/>
      <c r="DK100"/>
      <c r="DL100"/>
      <c r="DM100"/>
      <c r="DN100"/>
      <c r="DO100"/>
      <c r="DP100"/>
      <c r="DQ100"/>
      <c r="DR100"/>
    </row>
    <row r="101" spans="1:122" ht="14" customHeight="1">
      <c r="A101"/>
      <c r="B101"/>
      <c r="C101"/>
      <c r="D101"/>
      <c r="E101"/>
      <c r="F101"/>
      <c r="G101"/>
      <c r="I101"/>
      <c r="AC101"/>
      <c r="AW101"/>
      <c r="BQ101"/>
      <c r="CJ101"/>
      <c r="CK101"/>
      <c r="CM101"/>
      <c r="CN101"/>
      <c r="CO101"/>
      <c r="CQ101"/>
      <c r="CR101"/>
      <c r="CS101"/>
      <c r="CU101"/>
      <c r="CV101"/>
      <c r="CW101"/>
      <c r="CY101"/>
      <c r="CZ101"/>
      <c r="DA101"/>
      <c r="DC101"/>
      <c r="DD101"/>
      <c r="DF101"/>
      <c r="DI101"/>
      <c r="DJ101"/>
      <c r="DK101"/>
      <c r="DL101"/>
      <c r="DM101"/>
      <c r="DN101"/>
      <c r="DO101"/>
      <c r="DP101"/>
      <c r="DQ101"/>
      <c r="DR101"/>
    </row>
    <row r="102" spans="1:122" ht="14" customHeight="1">
      <c r="A102"/>
      <c r="B102"/>
      <c r="C102"/>
      <c r="D102"/>
      <c r="E102"/>
      <c r="F102"/>
      <c r="G102"/>
      <c r="I102"/>
      <c r="AC102"/>
      <c r="AW102"/>
      <c r="BQ102"/>
      <c r="CJ102"/>
      <c r="CK102"/>
      <c r="CM102"/>
      <c r="CN102"/>
      <c r="CO102"/>
      <c r="CQ102"/>
      <c r="CR102"/>
      <c r="CS102"/>
      <c r="CU102"/>
      <c r="CV102"/>
      <c r="CW102"/>
      <c r="CY102"/>
      <c r="CZ102"/>
      <c r="DA102"/>
      <c r="DC102"/>
      <c r="DD102"/>
      <c r="DF102"/>
      <c r="DI102"/>
      <c r="DJ102"/>
      <c r="DK102"/>
      <c r="DL102"/>
      <c r="DM102"/>
      <c r="DN102"/>
      <c r="DO102"/>
      <c r="DP102"/>
      <c r="DQ102"/>
      <c r="DR102"/>
    </row>
    <row r="103" spans="1:122" ht="14" customHeight="1">
      <c r="A103"/>
      <c r="B103"/>
      <c r="C103"/>
      <c r="D103"/>
      <c r="E103"/>
      <c r="F103"/>
      <c r="G103"/>
      <c r="I103"/>
      <c r="AC103"/>
      <c r="AW103"/>
      <c r="BQ103"/>
      <c r="CJ103"/>
      <c r="CK103"/>
      <c r="CM103"/>
      <c r="CN103"/>
      <c r="CO103"/>
      <c r="CQ103"/>
      <c r="CR103"/>
      <c r="CS103"/>
      <c r="CU103"/>
      <c r="CV103"/>
      <c r="CW103"/>
      <c r="CY103"/>
      <c r="CZ103"/>
      <c r="DA103"/>
      <c r="DC103"/>
      <c r="DD103"/>
      <c r="DF103"/>
      <c r="DI103"/>
      <c r="DJ103"/>
      <c r="DK103"/>
      <c r="DL103"/>
      <c r="DM103"/>
      <c r="DN103"/>
      <c r="DO103"/>
      <c r="DP103"/>
      <c r="DQ103"/>
      <c r="DR103"/>
    </row>
    <row r="104" spans="1:122" ht="14" customHeight="1">
      <c r="A104"/>
      <c r="B104"/>
      <c r="C104"/>
      <c r="D104"/>
      <c r="E104"/>
      <c r="F104"/>
      <c r="G104"/>
      <c r="I104"/>
      <c r="AC104"/>
      <c r="AW104"/>
      <c r="BQ104"/>
      <c r="CJ104"/>
      <c r="CK104"/>
      <c r="CM104"/>
      <c r="CN104"/>
      <c r="CO104"/>
      <c r="CQ104"/>
      <c r="CR104"/>
      <c r="CS104"/>
      <c r="CU104"/>
      <c r="CV104"/>
      <c r="CW104"/>
      <c r="CY104"/>
      <c r="CZ104"/>
      <c r="DA104"/>
      <c r="DC104"/>
      <c r="DD104"/>
      <c r="DF104"/>
      <c r="DI104"/>
      <c r="DJ104"/>
      <c r="DK104"/>
      <c r="DL104"/>
      <c r="DM104"/>
      <c r="DN104"/>
      <c r="DO104"/>
      <c r="DP104"/>
      <c r="DQ104"/>
      <c r="DR104"/>
    </row>
    <row r="105" spans="1:122" ht="14" customHeight="1">
      <c r="A105"/>
      <c r="B105"/>
      <c r="C105"/>
      <c r="D105"/>
      <c r="E105"/>
      <c r="F105"/>
      <c r="G105"/>
      <c r="I105"/>
      <c r="AC105"/>
      <c r="AW105"/>
      <c r="BQ105"/>
      <c r="CJ105"/>
      <c r="CK105"/>
      <c r="CM105"/>
      <c r="CN105"/>
      <c r="CO105"/>
      <c r="CQ105"/>
      <c r="CR105"/>
      <c r="CS105"/>
      <c r="CU105"/>
      <c r="CV105"/>
      <c r="CW105"/>
      <c r="CY105"/>
      <c r="CZ105"/>
      <c r="DA105"/>
      <c r="DC105"/>
      <c r="DD105"/>
      <c r="DF105"/>
      <c r="DI105"/>
      <c r="DJ105"/>
      <c r="DK105"/>
      <c r="DL105"/>
      <c r="DM105"/>
      <c r="DN105"/>
      <c r="DO105"/>
      <c r="DP105"/>
      <c r="DQ105"/>
      <c r="DR105"/>
    </row>
    <row r="106" spans="1:122" ht="14" customHeight="1">
      <c r="A106"/>
      <c r="B106"/>
      <c r="C106"/>
      <c r="D106"/>
      <c r="E106"/>
      <c r="F106"/>
      <c r="G106"/>
      <c r="I106"/>
      <c r="AC106"/>
      <c r="AW106"/>
      <c r="BQ106"/>
      <c r="CJ106"/>
      <c r="CK106"/>
      <c r="CM106"/>
      <c r="CN106"/>
      <c r="CO106"/>
      <c r="CQ106"/>
      <c r="CR106"/>
      <c r="CS106"/>
      <c r="CU106"/>
      <c r="CV106"/>
      <c r="CW106"/>
      <c r="CY106"/>
      <c r="CZ106"/>
      <c r="DA106"/>
      <c r="DC106"/>
      <c r="DD106"/>
      <c r="DF106"/>
      <c r="DI106"/>
      <c r="DJ106"/>
      <c r="DK106"/>
      <c r="DL106"/>
      <c r="DM106"/>
      <c r="DN106"/>
      <c r="DO106"/>
      <c r="DP106"/>
      <c r="DQ106"/>
      <c r="DR106"/>
    </row>
    <row r="107" spans="1:122" ht="14" customHeight="1">
      <c r="A107"/>
      <c r="B107"/>
      <c r="C107"/>
      <c r="D107"/>
      <c r="E107"/>
      <c r="F107"/>
      <c r="G107"/>
      <c r="I107"/>
      <c r="AC107"/>
      <c r="AW107"/>
      <c r="BQ107"/>
      <c r="CJ107"/>
      <c r="CK107"/>
      <c r="CM107"/>
      <c r="CN107"/>
      <c r="CO107"/>
      <c r="CQ107"/>
      <c r="CR107"/>
      <c r="CS107"/>
      <c r="CU107"/>
      <c r="CV107"/>
      <c r="CW107"/>
      <c r="CY107"/>
      <c r="CZ107"/>
      <c r="DA107"/>
      <c r="DC107"/>
      <c r="DD107"/>
      <c r="DF107"/>
      <c r="DI107"/>
      <c r="DJ107"/>
      <c r="DK107"/>
      <c r="DL107"/>
      <c r="DM107"/>
      <c r="DN107"/>
      <c r="DO107"/>
      <c r="DP107"/>
      <c r="DQ107"/>
      <c r="DR107"/>
    </row>
    <row r="108" spans="1:122" ht="14" customHeight="1">
      <c r="A108"/>
      <c r="B108"/>
      <c r="C108"/>
      <c r="D108"/>
      <c r="E108"/>
      <c r="F108"/>
      <c r="G108"/>
      <c r="I108"/>
      <c r="AC108"/>
      <c r="AW108"/>
      <c r="BQ108"/>
      <c r="CJ108"/>
      <c r="CK108"/>
      <c r="CM108"/>
      <c r="CN108"/>
      <c r="CO108"/>
      <c r="CQ108"/>
      <c r="CR108"/>
      <c r="CS108"/>
      <c r="CU108"/>
      <c r="CV108"/>
      <c r="CW108"/>
      <c r="CY108"/>
      <c r="CZ108"/>
      <c r="DA108"/>
      <c r="DC108"/>
      <c r="DD108"/>
      <c r="DF108"/>
      <c r="DI108"/>
      <c r="DJ108"/>
      <c r="DK108"/>
      <c r="DL108"/>
      <c r="DM108"/>
      <c r="DN108"/>
      <c r="DO108"/>
      <c r="DP108"/>
      <c r="DQ108"/>
      <c r="DR108"/>
    </row>
    <row r="109" spans="1:122" ht="14" customHeight="1">
      <c r="A109"/>
      <c r="B109"/>
      <c r="C109"/>
      <c r="D109"/>
      <c r="E109"/>
      <c r="F109"/>
      <c r="G109"/>
      <c r="I109"/>
      <c r="AC109"/>
      <c r="AW109"/>
      <c r="BQ109"/>
      <c r="CJ109"/>
      <c r="CK109"/>
      <c r="CM109"/>
      <c r="CN109"/>
      <c r="CO109"/>
      <c r="CQ109"/>
      <c r="CR109"/>
      <c r="CS109"/>
      <c r="CU109"/>
      <c r="CV109"/>
      <c r="CW109"/>
      <c r="CY109"/>
      <c r="CZ109"/>
      <c r="DA109"/>
      <c r="DC109"/>
      <c r="DD109"/>
      <c r="DF109"/>
      <c r="DI109"/>
      <c r="DJ109"/>
      <c r="DK109"/>
      <c r="DL109"/>
      <c r="DM109"/>
      <c r="DN109"/>
      <c r="DO109"/>
      <c r="DP109"/>
      <c r="DQ109"/>
      <c r="DR109"/>
    </row>
    <row r="110" spans="1:122" ht="14" customHeight="1">
      <c r="A110"/>
      <c r="B110"/>
      <c r="C110"/>
      <c r="D110"/>
      <c r="E110"/>
      <c r="F110"/>
      <c r="G110"/>
      <c r="I110"/>
      <c r="AC110"/>
      <c r="AW110"/>
      <c r="BQ110"/>
      <c r="CJ110"/>
      <c r="CK110"/>
      <c r="CM110"/>
      <c r="CN110"/>
      <c r="CO110"/>
      <c r="CQ110"/>
      <c r="CR110"/>
      <c r="CS110"/>
      <c r="CU110"/>
      <c r="CV110"/>
      <c r="CW110"/>
      <c r="CY110"/>
      <c r="CZ110"/>
      <c r="DA110"/>
      <c r="DC110"/>
      <c r="DD110"/>
      <c r="DF110"/>
      <c r="DI110"/>
      <c r="DJ110"/>
      <c r="DK110"/>
      <c r="DL110"/>
      <c r="DM110"/>
      <c r="DN110"/>
      <c r="DO110"/>
      <c r="DP110"/>
      <c r="DQ110"/>
      <c r="DR110"/>
    </row>
    <row r="111" spans="1:122" ht="14" customHeight="1">
      <c r="A111"/>
      <c r="B111"/>
      <c r="C111"/>
      <c r="D111"/>
      <c r="E111"/>
      <c r="F111"/>
      <c r="G111"/>
      <c r="I111"/>
      <c r="AC111"/>
      <c r="AW111"/>
      <c r="BQ111"/>
      <c r="CJ111"/>
      <c r="CK111"/>
      <c r="CM111"/>
      <c r="CN111"/>
      <c r="CO111"/>
      <c r="CQ111"/>
      <c r="CR111"/>
      <c r="CS111"/>
      <c r="CU111"/>
      <c r="CV111"/>
      <c r="CW111"/>
      <c r="CY111"/>
      <c r="CZ111"/>
      <c r="DA111"/>
      <c r="DC111"/>
      <c r="DD111"/>
      <c r="DF111"/>
      <c r="DI111"/>
      <c r="DJ111"/>
      <c r="DK111"/>
      <c r="DL111"/>
      <c r="DM111"/>
      <c r="DN111"/>
      <c r="DO111"/>
      <c r="DP111"/>
      <c r="DQ111"/>
      <c r="DR111"/>
    </row>
    <row r="112" spans="1:122" ht="14" customHeight="1">
      <c r="A112"/>
      <c r="B112"/>
      <c r="C112"/>
      <c r="D112"/>
      <c r="E112"/>
      <c r="F112"/>
      <c r="G112"/>
      <c r="I112"/>
      <c r="AC112"/>
      <c r="AW112"/>
      <c r="BQ112"/>
      <c r="CJ112"/>
      <c r="CK112"/>
      <c r="CM112"/>
      <c r="CN112"/>
      <c r="CO112"/>
      <c r="CQ112"/>
      <c r="CR112"/>
      <c r="CS112"/>
      <c r="CU112"/>
      <c r="CV112"/>
      <c r="CW112"/>
      <c r="CY112"/>
      <c r="CZ112"/>
      <c r="DA112"/>
      <c r="DC112"/>
      <c r="DD112"/>
      <c r="DF112"/>
      <c r="DI112"/>
      <c r="DJ112"/>
      <c r="DK112"/>
      <c r="DL112"/>
      <c r="DM112"/>
      <c r="DN112"/>
      <c r="DO112"/>
      <c r="DP112"/>
      <c r="DQ112"/>
      <c r="DR112"/>
    </row>
    <row r="113" spans="1:122" ht="14" customHeight="1">
      <c r="A113"/>
      <c r="B113"/>
      <c r="C113"/>
      <c r="D113"/>
      <c r="E113"/>
      <c r="F113"/>
      <c r="G113"/>
      <c r="I113"/>
      <c r="AC113"/>
      <c r="AW113"/>
      <c r="BQ113"/>
      <c r="CJ113"/>
      <c r="CK113"/>
      <c r="CM113"/>
      <c r="CN113"/>
      <c r="CO113"/>
      <c r="CQ113"/>
      <c r="CR113"/>
      <c r="CS113"/>
      <c r="CU113"/>
      <c r="CV113"/>
      <c r="CW113"/>
      <c r="CY113"/>
      <c r="CZ113"/>
      <c r="DA113"/>
      <c r="DC113"/>
      <c r="DD113"/>
      <c r="DF113"/>
      <c r="DI113"/>
      <c r="DJ113"/>
      <c r="DK113"/>
      <c r="DL113"/>
      <c r="DM113"/>
      <c r="DN113"/>
      <c r="DO113"/>
      <c r="DP113"/>
      <c r="DQ113"/>
      <c r="DR113"/>
    </row>
    <row r="114" spans="1:122" ht="14" customHeight="1">
      <c r="A114"/>
      <c r="B114"/>
      <c r="C114"/>
      <c r="D114"/>
      <c r="E114"/>
      <c r="F114"/>
      <c r="G114"/>
      <c r="I114"/>
      <c r="AC114"/>
      <c r="AW114"/>
      <c r="BQ114"/>
      <c r="CJ114"/>
      <c r="CK114"/>
      <c r="CM114"/>
      <c r="CN114"/>
      <c r="CO114"/>
      <c r="CQ114"/>
      <c r="CR114"/>
      <c r="CS114"/>
      <c r="CU114"/>
      <c r="CV114"/>
      <c r="CW114"/>
      <c r="CY114"/>
      <c r="CZ114"/>
      <c r="DA114"/>
      <c r="DC114"/>
      <c r="DD114"/>
      <c r="DF114"/>
      <c r="DI114"/>
      <c r="DJ114"/>
      <c r="DK114"/>
      <c r="DL114"/>
      <c r="DM114"/>
      <c r="DN114"/>
      <c r="DO114"/>
      <c r="DP114"/>
      <c r="DQ114"/>
      <c r="DR114"/>
    </row>
    <row r="115" spans="1:122" ht="14" customHeight="1">
      <c r="A115"/>
      <c r="B115"/>
      <c r="C115"/>
      <c r="D115"/>
      <c r="E115"/>
      <c r="F115"/>
      <c r="G115"/>
      <c r="I115"/>
      <c r="AC115"/>
      <c r="AW115"/>
      <c r="BQ115"/>
      <c r="CJ115"/>
      <c r="CK115"/>
      <c r="CM115"/>
      <c r="CN115"/>
      <c r="CO115"/>
      <c r="CQ115"/>
      <c r="CR115"/>
      <c r="CS115"/>
      <c r="CU115"/>
      <c r="CV115"/>
      <c r="CW115"/>
      <c r="CY115"/>
      <c r="CZ115"/>
      <c r="DA115"/>
      <c r="DC115"/>
      <c r="DD115"/>
      <c r="DF115"/>
      <c r="DI115"/>
      <c r="DJ115"/>
      <c r="DK115"/>
      <c r="DL115"/>
      <c r="DM115"/>
      <c r="DN115"/>
      <c r="DO115"/>
      <c r="DP115"/>
      <c r="DQ115"/>
      <c r="DR115"/>
    </row>
    <row r="116" spans="1:122" ht="14" customHeight="1">
      <c r="A116"/>
      <c r="B116"/>
      <c r="C116"/>
      <c r="D116"/>
      <c r="E116"/>
      <c r="F116"/>
      <c r="G116"/>
      <c r="I116"/>
      <c r="AC116"/>
      <c r="AW116"/>
      <c r="BQ116"/>
      <c r="CJ116"/>
      <c r="CK116"/>
      <c r="CM116"/>
      <c r="CN116"/>
      <c r="CO116"/>
      <c r="CQ116"/>
      <c r="CR116"/>
      <c r="CS116"/>
      <c r="CU116"/>
      <c r="CV116"/>
      <c r="CW116"/>
      <c r="CY116"/>
      <c r="CZ116"/>
      <c r="DA116"/>
      <c r="DC116"/>
      <c r="DD116"/>
      <c r="DF116"/>
      <c r="DI116"/>
      <c r="DJ116"/>
      <c r="DK116"/>
      <c r="DL116"/>
      <c r="DM116"/>
      <c r="DN116"/>
      <c r="DO116"/>
      <c r="DP116"/>
      <c r="DQ116"/>
      <c r="DR116"/>
    </row>
    <row r="117" spans="1:122" ht="14" customHeight="1">
      <c r="A117"/>
      <c r="B117"/>
      <c r="C117"/>
      <c r="D117"/>
      <c r="E117"/>
      <c r="F117"/>
      <c r="G117"/>
      <c r="I117"/>
      <c r="AC117"/>
      <c r="AW117"/>
      <c r="BQ117"/>
      <c r="CJ117"/>
      <c r="CK117"/>
      <c r="CM117"/>
      <c r="CN117"/>
      <c r="CO117"/>
      <c r="CQ117"/>
      <c r="CR117"/>
      <c r="CS117"/>
      <c r="CU117"/>
      <c r="CV117"/>
      <c r="CW117"/>
      <c r="CY117"/>
      <c r="CZ117"/>
      <c r="DA117"/>
      <c r="DC117"/>
      <c r="DD117"/>
      <c r="DF117"/>
      <c r="DI117"/>
      <c r="DJ117"/>
      <c r="DK117"/>
      <c r="DL117"/>
      <c r="DM117"/>
      <c r="DN117"/>
      <c r="DO117"/>
      <c r="DP117"/>
      <c r="DQ117"/>
      <c r="DR117"/>
    </row>
    <row r="118" spans="1:122" ht="14" customHeight="1">
      <c r="A118"/>
      <c r="B118"/>
      <c r="C118"/>
      <c r="D118"/>
      <c r="E118"/>
      <c r="F118"/>
      <c r="G118"/>
      <c r="I118"/>
      <c r="AC118"/>
      <c r="AW118"/>
      <c r="BQ118"/>
      <c r="CJ118"/>
      <c r="CK118"/>
      <c r="CM118"/>
      <c r="CN118"/>
      <c r="CO118"/>
      <c r="CQ118"/>
      <c r="CR118"/>
      <c r="CS118"/>
      <c r="CU118"/>
      <c r="CV118"/>
      <c r="CW118"/>
      <c r="CY118"/>
      <c r="CZ118"/>
      <c r="DA118"/>
      <c r="DC118"/>
      <c r="DD118"/>
      <c r="DF118"/>
      <c r="DI118"/>
      <c r="DJ118"/>
      <c r="DK118"/>
      <c r="DL118"/>
      <c r="DM118"/>
      <c r="DN118"/>
      <c r="DO118"/>
      <c r="DP118"/>
      <c r="DQ118"/>
      <c r="DR118"/>
    </row>
    <row r="119" spans="1:122" ht="14" customHeight="1">
      <c r="A119"/>
      <c r="B119"/>
      <c r="C119"/>
      <c r="D119"/>
      <c r="E119"/>
      <c r="F119"/>
      <c r="G119"/>
      <c r="I119"/>
      <c r="AC119"/>
      <c r="AW119"/>
      <c r="BQ119"/>
      <c r="CJ119"/>
      <c r="CK119"/>
      <c r="CM119"/>
      <c r="CN119"/>
      <c r="CO119"/>
      <c r="CQ119"/>
      <c r="CR119"/>
      <c r="CS119"/>
      <c r="CU119"/>
      <c r="CV119"/>
      <c r="CW119"/>
      <c r="CY119"/>
      <c r="CZ119"/>
      <c r="DA119"/>
      <c r="DC119"/>
      <c r="DD119"/>
      <c r="DF119"/>
      <c r="DI119"/>
      <c r="DJ119"/>
      <c r="DK119"/>
      <c r="DL119"/>
      <c r="DM119"/>
      <c r="DN119"/>
      <c r="DO119"/>
      <c r="DP119"/>
      <c r="DQ119"/>
      <c r="DR119"/>
    </row>
    <row r="120" spans="1:122" ht="14" customHeight="1">
      <c r="A120"/>
      <c r="B120"/>
      <c r="C120"/>
      <c r="D120"/>
      <c r="E120"/>
      <c r="F120"/>
      <c r="G120"/>
      <c r="I120"/>
      <c r="AC120"/>
      <c r="AW120"/>
      <c r="BQ120"/>
      <c r="CJ120"/>
      <c r="CK120"/>
      <c r="CM120"/>
      <c r="CN120"/>
      <c r="CO120"/>
      <c r="CQ120"/>
      <c r="CR120"/>
      <c r="CS120"/>
      <c r="CU120"/>
      <c r="CV120"/>
      <c r="CW120"/>
      <c r="CY120"/>
      <c r="CZ120"/>
      <c r="DA120"/>
      <c r="DC120"/>
      <c r="DD120"/>
      <c r="DF120"/>
      <c r="DI120"/>
      <c r="DJ120"/>
      <c r="DK120"/>
      <c r="DL120"/>
      <c r="DM120"/>
      <c r="DN120"/>
      <c r="DO120"/>
      <c r="DP120"/>
      <c r="DQ120"/>
      <c r="DR120"/>
    </row>
    <row r="121" spans="1:122" ht="14" customHeight="1">
      <c r="A121"/>
      <c r="B121"/>
      <c r="C121"/>
      <c r="D121"/>
      <c r="E121"/>
      <c r="F121"/>
      <c r="G121"/>
      <c r="I121"/>
      <c r="AC121"/>
      <c r="AW121"/>
      <c r="BQ121"/>
      <c r="CJ121"/>
      <c r="CK121"/>
      <c r="CM121"/>
      <c r="CN121"/>
      <c r="CO121"/>
      <c r="CQ121"/>
      <c r="CR121"/>
      <c r="CS121"/>
      <c r="CU121"/>
      <c r="CV121"/>
      <c r="CW121"/>
      <c r="CY121"/>
      <c r="CZ121"/>
      <c r="DA121"/>
      <c r="DC121"/>
      <c r="DD121"/>
      <c r="DF121"/>
      <c r="DI121"/>
      <c r="DJ121"/>
      <c r="DK121"/>
      <c r="DL121"/>
      <c r="DM121"/>
      <c r="DN121"/>
      <c r="DO121"/>
      <c r="DP121"/>
      <c r="DQ121"/>
      <c r="DR121"/>
    </row>
    <row r="122" spans="1:122" ht="14" customHeight="1">
      <c r="A122"/>
      <c r="B122"/>
      <c r="C122"/>
      <c r="D122"/>
      <c r="E122"/>
      <c r="F122"/>
      <c r="G122"/>
      <c r="I122"/>
      <c r="AC122"/>
      <c r="AW122"/>
      <c r="BQ122"/>
      <c r="CJ122"/>
      <c r="CK122"/>
      <c r="CM122"/>
      <c r="CN122"/>
      <c r="CO122"/>
      <c r="CQ122"/>
      <c r="CR122"/>
      <c r="CS122"/>
      <c r="CU122"/>
      <c r="CV122"/>
      <c r="CW122"/>
      <c r="CY122"/>
      <c r="CZ122"/>
      <c r="DA122"/>
      <c r="DC122"/>
      <c r="DD122"/>
      <c r="DF122"/>
      <c r="DI122"/>
      <c r="DJ122"/>
      <c r="DK122"/>
      <c r="DL122"/>
      <c r="DM122"/>
      <c r="DN122"/>
      <c r="DO122"/>
      <c r="DP122"/>
      <c r="DQ122"/>
      <c r="DR122"/>
    </row>
    <row r="123" spans="1:122" ht="14" customHeight="1">
      <c r="A123"/>
      <c r="B123"/>
      <c r="C123"/>
      <c r="D123"/>
      <c r="E123"/>
      <c r="F123"/>
      <c r="G123"/>
      <c r="I123"/>
      <c r="AC123"/>
      <c r="AW123"/>
      <c r="BQ123"/>
      <c r="CJ123"/>
      <c r="CK123"/>
      <c r="CM123"/>
      <c r="CN123"/>
      <c r="CO123"/>
      <c r="CQ123"/>
      <c r="CR123"/>
      <c r="CS123"/>
      <c r="CU123"/>
      <c r="CV123"/>
      <c r="CW123"/>
      <c r="CY123"/>
      <c r="CZ123"/>
      <c r="DA123"/>
      <c r="DC123"/>
      <c r="DD123"/>
      <c r="DF123"/>
      <c r="DI123"/>
      <c r="DJ123"/>
      <c r="DK123"/>
      <c r="DL123"/>
      <c r="DM123"/>
      <c r="DN123"/>
      <c r="DO123"/>
      <c r="DP123"/>
      <c r="DQ123"/>
      <c r="DR123"/>
    </row>
    <row r="124" spans="1:122" ht="14" customHeight="1">
      <c r="A124"/>
      <c r="B124"/>
      <c r="C124"/>
      <c r="D124"/>
      <c r="E124"/>
      <c r="F124"/>
      <c r="G124"/>
      <c r="I124"/>
      <c r="AC124"/>
      <c r="AW124"/>
      <c r="BQ124"/>
      <c r="CJ124"/>
      <c r="CK124"/>
      <c r="CM124"/>
      <c r="CN124"/>
      <c r="CO124"/>
      <c r="CQ124"/>
      <c r="CR124"/>
      <c r="CS124"/>
      <c r="CU124"/>
      <c r="CV124"/>
      <c r="CW124"/>
      <c r="CY124"/>
      <c r="CZ124"/>
      <c r="DA124"/>
      <c r="DC124"/>
      <c r="DD124"/>
      <c r="DF124"/>
      <c r="DI124"/>
      <c r="DJ124"/>
      <c r="DK124"/>
      <c r="DL124"/>
      <c r="DM124"/>
      <c r="DN124"/>
      <c r="DO124"/>
      <c r="DP124"/>
      <c r="DQ124"/>
      <c r="DR124"/>
    </row>
    <row r="125" spans="1:122" ht="14" customHeight="1">
      <c r="A125"/>
      <c r="B125"/>
      <c r="C125"/>
      <c r="D125"/>
      <c r="E125"/>
      <c r="F125"/>
      <c r="G125"/>
      <c r="I125"/>
      <c r="AC125"/>
      <c r="AW125"/>
      <c r="BQ125"/>
      <c r="CJ125"/>
      <c r="CK125"/>
      <c r="CM125"/>
      <c r="CN125"/>
      <c r="CO125"/>
      <c r="CQ125"/>
      <c r="CR125"/>
      <c r="CS125"/>
      <c r="CU125"/>
      <c r="CV125"/>
      <c r="CW125"/>
      <c r="CY125"/>
      <c r="CZ125"/>
      <c r="DA125"/>
      <c r="DC125"/>
      <c r="DD125"/>
      <c r="DF125"/>
      <c r="DI125"/>
      <c r="DJ125"/>
      <c r="DK125"/>
      <c r="DL125"/>
      <c r="DM125"/>
      <c r="DN125"/>
      <c r="DO125"/>
      <c r="DP125"/>
      <c r="DQ125"/>
      <c r="DR125"/>
    </row>
    <row r="126" spans="1:122" ht="14" customHeight="1">
      <c r="A126"/>
      <c r="B126"/>
      <c r="C126"/>
      <c r="D126"/>
      <c r="E126"/>
      <c r="F126"/>
      <c r="G126"/>
      <c r="I126"/>
      <c r="AC126"/>
      <c r="AW126"/>
      <c r="BQ126"/>
      <c r="CJ126"/>
      <c r="CK126"/>
      <c r="CM126"/>
      <c r="CN126"/>
      <c r="CO126"/>
      <c r="CQ126"/>
      <c r="CR126"/>
      <c r="CS126"/>
      <c r="CU126"/>
      <c r="CV126"/>
      <c r="CW126"/>
      <c r="CY126"/>
      <c r="CZ126"/>
      <c r="DA126"/>
      <c r="DC126"/>
      <c r="DD126"/>
      <c r="DF126"/>
      <c r="DI126"/>
      <c r="DJ126"/>
      <c r="DK126"/>
      <c r="DL126"/>
      <c r="DM126"/>
      <c r="DN126"/>
      <c r="DO126"/>
      <c r="DP126"/>
      <c r="DQ126"/>
      <c r="DR126"/>
    </row>
    <row r="127" spans="1:122" ht="14" customHeight="1">
      <c r="A127"/>
      <c r="B127"/>
      <c r="C127"/>
      <c r="D127"/>
      <c r="E127"/>
      <c r="F127"/>
      <c r="G127"/>
      <c r="I127"/>
      <c r="AC127"/>
      <c r="AW127"/>
      <c r="BQ127"/>
      <c r="CJ127"/>
      <c r="CK127"/>
      <c r="CM127"/>
      <c r="CN127"/>
      <c r="CO127"/>
      <c r="CQ127"/>
      <c r="CR127"/>
      <c r="CS127"/>
      <c r="CU127"/>
      <c r="CV127"/>
      <c r="CW127"/>
      <c r="CY127"/>
      <c r="CZ127"/>
      <c r="DA127"/>
      <c r="DC127"/>
      <c r="DD127"/>
      <c r="DF127"/>
      <c r="DI127"/>
      <c r="DJ127"/>
      <c r="DK127"/>
      <c r="DL127"/>
      <c r="DM127"/>
      <c r="DN127"/>
      <c r="DO127"/>
      <c r="DP127"/>
      <c r="DQ127"/>
      <c r="DR127"/>
    </row>
    <row r="128" spans="1:122" ht="14" customHeight="1">
      <c r="A128"/>
      <c r="B128"/>
      <c r="C128"/>
      <c r="D128"/>
      <c r="E128"/>
      <c r="F128"/>
      <c r="G128"/>
      <c r="I128"/>
      <c r="AC128"/>
      <c r="AW128"/>
      <c r="BQ128"/>
      <c r="CJ128"/>
      <c r="CK128"/>
      <c r="CM128"/>
      <c r="CN128"/>
      <c r="CO128"/>
      <c r="CQ128"/>
      <c r="CR128"/>
      <c r="CS128"/>
      <c r="CU128"/>
      <c r="CV128"/>
      <c r="CW128"/>
      <c r="CY128"/>
      <c r="CZ128"/>
      <c r="DA128"/>
      <c r="DC128"/>
      <c r="DD128"/>
      <c r="DF128"/>
      <c r="DI128"/>
      <c r="DJ128"/>
      <c r="DK128"/>
      <c r="DL128"/>
      <c r="DM128"/>
      <c r="DN128"/>
      <c r="DO128"/>
      <c r="DP128"/>
      <c r="DQ128"/>
      <c r="DR128"/>
    </row>
    <row r="129" spans="1:122" ht="14" customHeight="1">
      <c r="A129"/>
      <c r="B129"/>
      <c r="C129"/>
      <c r="D129"/>
      <c r="E129"/>
      <c r="F129"/>
      <c r="G129"/>
      <c r="I129"/>
      <c r="AC129"/>
      <c r="AW129"/>
      <c r="BQ129"/>
      <c r="CJ129"/>
      <c r="CK129"/>
      <c r="CM129"/>
      <c r="CN129"/>
      <c r="CO129"/>
      <c r="CQ129"/>
      <c r="CR129"/>
      <c r="CS129"/>
      <c r="CU129"/>
      <c r="CV129"/>
      <c r="CW129"/>
      <c r="CY129"/>
      <c r="CZ129"/>
      <c r="DA129"/>
      <c r="DC129"/>
      <c r="DD129"/>
      <c r="DF129"/>
      <c r="DI129"/>
      <c r="DJ129"/>
      <c r="DK129"/>
      <c r="DL129"/>
      <c r="DM129"/>
      <c r="DN129"/>
      <c r="DO129"/>
      <c r="DP129"/>
      <c r="DQ129"/>
      <c r="DR129"/>
    </row>
    <row r="130" spans="1:122" ht="14" customHeight="1">
      <c r="A130"/>
      <c r="B130"/>
      <c r="C130"/>
      <c r="D130"/>
      <c r="E130"/>
      <c r="F130"/>
      <c r="G130"/>
      <c r="I130"/>
      <c r="AC130"/>
      <c r="AW130"/>
      <c r="BQ130"/>
      <c r="CJ130"/>
      <c r="CK130"/>
      <c r="CM130"/>
      <c r="CN130"/>
      <c r="CO130"/>
      <c r="CQ130"/>
      <c r="CR130"/>
      <c r="CS130"/>
      <c r="CU130"/>
      <c r="CV130"/>
      <c r="CW130"/>
      <c r="CY130"/>
      <c r="CZ130"/>
      <c r="DA130"/>
      <c r="DC130"/>
      <c r="DD130"/>
      <c r="DF130"/>
      <c r="DI130"/>
      <c r="DJ130"/>
      <c r="DK130"/>
      <c r="DL130"/>
      <c r="DM130"/>
      <c r="DN130"/>
      <c r="DO130"/>
      <c r="DP130"/>
      <c r="DQ130"/>
      <c r="DR130"/>
    </row>
    <row r="131" spans="1:122" ht="14" customHeight="1">
      <c r="A131"/>
      <c r="B131"/>
      <c r="C131"/>
      <c r="D131"/>
      <c r="E131"/>
      <c r="F131"/>
      <c r="G131"/>
      <c r="I131"/>
      <c r="AC131"/>
      <c r="AW131"/>
      <c r="BQ131"/>
      <c r="CJ131"/>
      <c r="CK131"/>
      <c r="CM131"/>
      <c r="CN131"/>
      <c r="CO131"/>
      <c r="CQ131"/>
      <c r="CR131"/>
      <c r="CS131"/>
      <c r="CU131"/>
      <c r="CV131"/>
      <c r="CW131"/>
      <c r="CY131"/>
      <c r="CZ131"/>
      <c r="DA131"/>
      <c r="DC131"/>
      <c r="DD131"/>
      <c r="DF131"/>
      <c r="DI131"/>
      <c r="DJ131"/>
      <c r="DK131"/>
      <c r="DL131"/>
      <c r="DM131"/>
      <c r="DN131"/>
      <c r="DO131"/>
      <c r="DP131"/>
      <c r="DQ131"/>
      <c r="DR131"/>
    </row>
    <row r="132" spans="1:122" ht="14" customHeight="1">
      <c r="A132"/>
      <c r="B132"/>
      <c r="C132"/>
      <c r="D132"/>
      <c r="E132"/>
      <c r="F132"/>
      <c r="G132"/>
      <c r="I132"/>
      <c r="AC132"/>
      <c r="AW132"/>
      <c r="BQ132"/>
      <c r="CJ132"/>
      <c r="CK132"/>
      <c r="CM132"/>
      <c r="CN132"/>
      <c r="CO132"/>
      <c r="CQ132"/>
      <c r="CR132"/>
      <c r="CS132"/>
      <c r="CU132"/>
      <c r="CV132"/>
      <c r="CW132"/>
      <c r="CY132"/>
      <c r="CZ132"/>
      <c r="DA132"/>
      <c r="DC132"/>
      <c r="DD132"/>
      <c r="DF132"/>
      <c r="DI132"/>
      <c r="DJ132"/>
      <c r="DK132"/>
      <c r="DL132"/>
      <c r="DM132"/>
      <c r="DN132"/>
      <c r="DO132"/>
      <c r="DP132"/>
      <c r="DQ132"/>
      <c r="DR132"/>
    </row>
    <row r="133" spans="1:122" ht="14" customHeight="1">
      <c r="A133"/>
      <c r="B133"/>
      <c r="C133"/>
      <c r="D133"/>
      <c r="E133"/>
      <c r="F133"/>
      <c r="G133"/>
      <c r="I133"/>
      <c r="AC133"/>
      <c r="AW133"/>
      <c r="BQ133"/>
      <c r="CJ133"/>
      <c r="CK133"/>
      <c r="CM133"/>
      <c r="CN133"/>
      <c r="CO133"/>
      <c r="CQ133"/>
      <c r="CR133"/>
      <c r="CS133"/>
      <c r="CU133"/>
      <c r="CV133"/>
      <c r="CW133"/>
      <c r="CY133"/>
      <c r="CZ133"/>
      <c r="DA133"/>
      <c r="DC133"/>
      <c r="DD133"/>
      <c r="DF133"/>
      <c r="DI133"/>
      <c r="DJ133"/>
      <c r="DK133"/>
      <c r="DL133"/>
      <c r="DM133"/>
      <c r="DN133"/>
      <c r="DO133"/>
      <c r="DP133"/>
      <c r="DQ133"/>
      <c r="DR133"/>
    </row>
    <row r="134" spans="1:122" ht="14" customHeight="1">
      <c r="A134"/>
      <c r="B134"/>
      <c r="C134"/>
      <c r="D134"/>
      <c r="E134"/>
      <c r="F134"/>
      <c r="G134"/>
      <c r="I134"/>
      <c r="AC134"/>
      <c r="AW134"/>
      <c r="BQ134"/>
      <c r="CJ134"/>
      <c r="CK134"/>
      <c r="CM134"/>
      <c r="CN134"/>
      <c r="CO134"/>
      <c r="CQ134"/>
      <c r="CR134"/>
      <c r="CS134"/>
      <c r="CU134"/>
      <c r="CV134"/>
      <c r="CW134"/>
      <c r="CY134"/>
      <c r="CZ134"/>
      <c r="DA134"/>
      <c r="DC134"/>
      <c r="DD134"/>
      <c r="DF134"/>
      <c r="DI134"/>
      <c r="DJ134"/>
      <c r="DK134"/>
      <c r="DL134"/>
      <c r="DM134"/>
      <c r="DN134"/>
      <c r="DO134"/>
      <c r="DP134"/>
      <c r="DQ134"/>
      <c r="DR134"/>
    </row>
    <row r="135" spans="1:122" ht="14" customHeight="1">
      <c r="A135"/>
      <c r="B135"/>
      <c r="C135"/>
      <c r="D135"/>
      <c r="E135"/>
      <c r="F135"/>
      <c r="G135"/>
      <c r="I135"/>
      <c r="AC135"/>
      <c r="AW135"/>
      <c r="BQ135"/>
      <c r="CJ135"/>
      <c r="CK135"/>
      <c r="CM135"/>
      <c r="CN135"/>
      <c r="CO135"/>
      <c r="CQ135"/>
      <c r="CR135"/>
      <c r="CS135"/>
      <c r="CU135"/>
      <c r="CV135"/>
      <c r="CW135"/>
      <c r="CY135"/>
      <c r="CZ135"/>
      <c r="DA135"/>
      <c r="DC135"/>
      <c r="DD135"/>
      <c r="DF135"/>
      <c r="DI135"/>
      <c r="DJ135"/>
      <c r="DK135"/>
      <c r="DL135"/>
      <c r="DM135"/>
      <c r="DN135"/>
      <c r="DO135"/>
      <c r="DP135"/>
      <c r="DQ135"/>
      <c r="DR135"/>
    </row>
    <row r="136" spans="1:122" ht="14" customHeight="1">
      <c r="A136"/>
      <c r="B136"/>
      <c r="C136"/>
      <c r="D136"/>
      <c r="E136"/>
      <c r="F136"/>
      <c r="G136"/>
      <c r="I136"/>
      <c r="AC136"/>
      <c r="AW136"/>
      <c r="BQ136"/>
      <c r="CJ136"/>
      <c r="CK136"/>
      <c r="CM136"/>
      <c r="CN136"/>
      <c r="CO136"/>
      <c r="CQ136"/>
      <c r="CR136"/>
      <c r="CS136"/>
      <c r="CU136"/>
      <c r="CV136"/>
      <c r="CW136"/>
      <c r="CY136"/>
      <c r="CZ136"/>
      <c r="DA136"/>
      <c r="DC136"/>
      <c r="DD136"/>
      <c r="DF136"/>
      <c r="DI136"/>
      <c r="DJ136"/>
      <c r="DK136"/>
      <c r="DL136"/>
      <c r="DM136"/>
      <c r="DN136"/>
      <c r="DO136"/>
      <c r="DP136"/>
      <c r="DQ136"/>
      <c r="DR136"/>
    </row>
    <row r="137" spans="1:122" ht="14" customHeight="1">
      <c r="A137"/>
      <c r="B137"/>
      <c r="C137"/>
      <c r="D137"/>
      <c r="E137"/>
      <c r="F137"/>
      <c r="G137"/>
      <c r="I137"/>
      <c r="AC137"/>
      <c r="AW137"/>
      <c r="BQ137"/>
      <c r="CJ137"/>
      <c r="CK137"/>
      <c r="CM137"/>
      <c r="CN137"/>
      <c r="CO137"/>
      <c r="CQ137"/>
      <c r="CR137"/>
      <c r="CS137"/>
      <c r="CU137"/>
      <c r="CV137"/>
      <c r="CW137"/>
      <c r="CY137"/>
      <c r="CZ137"/>
      <c r="DA137"/>
      <c r="DC137"/>
      <c r="DD137"/>
      <c r="DF137"/>
      <c r="DI137"/>
      <c r="DJ137"/>
      <c r="DK137"/>
      <c r="DL137"/>
      <c r="DM137"/>
      <c r="DN137"/>
      <c r="DO137"/>
      <c r="DP137"/>
      <c r="DQ137"/>
      <c r="DR137"/>
    </row>
    <row r="138" spans="1:122" ht="14" customHeight="1">
      <c r="A138"/>
      <c r="B138"/>
      <c r="C138"/>
      <c r="D138"/>
      <c r="E138"/>
      <c r="F138"/>
      <c r="G138"/>
      <c r="I138"/>
      <c r="AC138"/>
      <c r="AW138"/>
      <c r="BQ138"/>
      <c r="CJ138"/>
      <c r="CK138"/>
      <c r="CM138"/>
      <c r="CN138"/>
      <c r="CO138"/>
      <c r="CQ138"/>
      <c r="CR138"/>
      <c r="CS138"/>
      <c r="CU138"/>
      <c r="CV138"/>
      <c r="CW138"/>
      <c r="CY138"/>
      <c r="CZ138"/>
      <c r="DA138"/>
      <c r="DC138"/>
      <c r="DD138"/>
      <c r="DF138"/>
      <c r="DI138"/>
      <c r="DJ138"/>
      <c r="DK138"/>
      <c r="DL138"/>
      <c r="DM138"/>
      <c r="DN138"/>
      <c r="DO138"/>
      <c r="DP138"/>
      <c r="DQ138"/>
      <c r="DR138"/>
    </row>
    <row r="139" spans="1:122" ht="14" customHeight="1">
      <c r="A139"/>
      <c r="B139"/>
      <c r="C139"/>
      <c r="D139"/>
      <c r="E139"/>
      <c r="F139"/>
      <c r="G139"/>
      <c r="I139"/>
      <c r="AC139"/>
      <c r="AW139"/>
      <c r="BQ139"/>
      <c r="CJ139"/>
      <c r="CK139"/>
      <c r="CM139"/>
      <c r="CN139"/>
      <c r="CO139"/>
      <c r="CQ139"/>
      <c r="CR139"/>
      <c r="CS139"/>
      <c r="CU139"/>
      <c r="CV139"/>
      <c r="CW139"/>
      <c r="CY139"/>
      <c r="CZ139"/>
      <c r="DA139"/>
      <c r="DC139"/>
      <c r="DD139"/>
      <c r="DF139"/>
      <c r="DI139"/>
      <c r="DJ139"/>
      <c r="DK139"/>
      <c r="DL139"/>
      <c r="DM139"/>
      <c r="DN139"/>
      <c r="DO139"/>
      <c r="DP139"/>
      <c r="DQ139"/>
      <c r="DR139"/>
    </row>
    <row r="140" spans="1:122" ht="14" customHeight="1">
      <c r="A140"/>
      <c r="B140"/>
      <c r="C140"/>
      <c r="D140"/>
      <c r="E140"/>
      <c r="F140"/>
      <c r="G140"/>
      <c r="I140"/>
      <c r="AC140"/>
      <c r="AW140"/>
      <c r="BQ140"/>
      <c r="CJ140"/>
      <c r="CK140"/>
      <c r="CM140"/>
      <c r="CN140"/>
      <c r="CO140"/>
      <c r="CQ140"/>
      <c r="CR140"/>
      <c r="CS140"/>
      <c r="CU140"/>
      <c r="CV140"/>
      <c r="CW140"/>
      <c r="CY140"/>
      <c r="CZ140"/>
      <c r="DA140"/>
      <c r="DC140"/>
      <c r="DD140"/>
      <c r="DF140"/>
      <c r="DI140"/>
      <c r="DJ140"/>
      <c r="DK140"/>
      <c r="DL140"/>
      <c r="DM140"/>
      <c r="DN140"/>
      <c r="DO140"/>
      <c r="DP140"/>
      <c r="DQ140"/>
      <c r="DR140"/>
    </row>
    <row r="141" spans="1:122" ht="14" customHeight="1">
      <c r="A141"/>
      <c r="B141"/>
      <c r="C141"/>
      <c r="D141"/>
      <c r="E141"/>
      <c r="F141"/>
      <c r="G141"/>
      <c r="I141"/>
      <c r="AC141"/>
      <c r="AW141"/>
      <c r="BQ141"/>
      <c r="CJ141"/>
      <c r="CK141"/>
      <c r="CM141"/>
      <c r="CN141"/>
      <c r="CO141"/>
      <c r="CQ141"/>
      <c r="CR141"/>
      <c r="CS141"/>
      <c r="CU141"/>
      <c r="CV141"/>
      <c r="CW141"/>
      <c r="CY141"/>
      <c r="CZ141"/>
      <c r="DA141"/>
      <c r="DC141"/>
      <c r="DD141"/>
      <c r="DF141"/>
      <c r="DI141"/>
      <c r="DJ141"/>
      <c r="DK141"/>
      <c r="DL141"/>
      <c r="DM141"/>
      <c r="DN141"/>
      <c r="DO141"/>
      <c r="DP141"/>
      <c r="DQ141"/>
      <c r="DR141"/>
    </row>
    <row r="142" spans="1:122" ht="14" customHeight="1">
      <c r="A142"/>
      <c r="B142"/>
      <c r="C142"/>
      <c r="D142"/>
      <c r="E142"/>
      <c r="F142"/>
      <c r="G142"/>
      <c r="I142"/>
      <c r="AC142"/>
      <c r="AW142"/>
      <c r="BQ142"/>
      <c r="CJ142"/>
      <c r="CK142"/>
      <c r="CM142"/>
      <c r="CN142"/>
      <c r="CO142"/>
      <c r="CQ142"/>
      <c r="CR142"/>
      <c r="CS142"/>
      <c r="CU142"/>
      <c r="CV142"/>
      <c r="CW142"/>
      <c r="CY142"/>
      <c r="CZ142"/>
      <c r="DA142"/>
      <c r="DC142"/>
      <c r="DD142"/>
      <c r="DF142"/>
      <c r="DI142"/>
      <c r="DJ142"/>
      <c r="DK142"/>
      <c r="DL142"/>
      <c r="DM142"/>
      <c r="DN142"/>
      <c r="DO142"/>
      <c r="DP142"/>
      <c r="DQ142"/>
      <c r="DR142"/>
    </row>
    <row r="143" spans="1:122" ht="14" customHeight="1">
      <c r="A143"/>
      <c r="B143"/>
      <c r="C143"/>
      <c r="D143"/>
      <c r="E143"/>
      <c r="F143"/>
      <c r="G143"/>
      <c r="I143"/>
      <c r="AC143"/>
      <c r="AW143"/>
      <c r="BQ143"/>
      <c r="CJ143"/>
      <c r="CK143"/>
      <c r="CM143"/>
      <c r="CN143"/>
      <c r="CO143"/>
      <c r="CQ143"/>
      <c r="CR143"/>
      <c r="CS143"/>
      <c r="CU143"/>
      <c r="CV143"/>
      <c r="CW143"/>
      <c r="CY143"/>
      <c r="CZ143"/>
      <c r="DA143"/>
      <c r="DC143"/>
      <c r="DD143"/>
      <c r="DF143"/>
      <c r="DI143"/>
      <c r="DJ143"/>
      <c r="DK143"/>
      <c r="DL143"/>
      <c r="DM143"/>
      <c r="DN143"/>
      <c r="DO143"/>
      <c r="DP143"/>
      <c r="DQ143"/>
      <c r="DR143"/>
    </row>
    <row r="144" spans="1:122" ht="14" customHeight="1">
      <c r="A144"/>
      <c r="B144"/>
      <c r="C144"/>
      <c r="D144"/>
      <c r="E144"/>
      <c r="F144"/>
      <c r="G144"/>
      <c r="I144"/>
      <c r="AC144"/>
      <c r="AW144"/>
      <c r="BQ144"/>
      <c r="CJ144"/>
      <c r="CK144"/>
      <c r="CM144"/>
      <c r="CN144"/>
      <c r="CO144"/>
      <c r="CQ144"/>
      <c r="CR144"/>
      <c r="CS144"/>
      <c r="CU144"/>
      <c r="CV144"/>
      <c r="CW144"/>
      <c r="CY144"/>
      <c r="CZ144"/>
      <c r="DA144"/>
      <c r="DC144"/>
      <c r="DD144"/>
      <c r="DF144"/>
      <c r="DI144"/>
      <c r="DJ144"/>
      <c r="DK144"/>
      <c r="DL144"/>
      <c r="DM144"/>
      <c r="DN144"/>
      <c r="DO144"/>
      <c r="DP144"/>
      <c r="DQ144"/>
      <c r="DR144"/>
    </row>
    <row r="145" spans="1:122" ht="14" customHeight="1">
      <c r="A145"/>
      <c r="B145"/>
      <c r="C145"/>
      <c r="D145"/>
      <c r="E145"/>
      <c r="F145"/>
      <c r="G145"/>
      <c r="I145"/>
      <c r="AC145"/>
      <c r="AW145"/>
      <c r="BQ145"/>
      <c r="CJ145"/>
      <c r="CK145"/>
      <c r="CM145"/>
      <c r="CN145"/>
      <c r="CO145"/>
      <c r="CQ145"/>
      <c r="CR145"/>
      <c r="CS145"/>
      <c r="CU145"/>
      <c r="CV145"/>
      <c r="CW145"/>
      <c r="CY145"/>
      <c r="CZ145"/>
      <c r="DA145"/>
      <c r="DC145"/>
      <c r="DD145"/>
      <c r="DF145"/>
      <c r="DI145"/>
      <c r="DJ145"/>
      <c r="DK145"/>
      <c r="DL145"/>
      <c r="DM145"/>
      <c r="DN145"/>
      <c r="DO145"/>
      <c r="DP145"/>
      <c r="DQ145"/>
      <c r="DR145"/>
    </row>
    <row r="146" spans="1:122" ht="14" customHeight="1">
      <c r="A146"/>
      <c r="B146"/>
      <c r="C146"/>
      <c r="D146"/>
      <c r="E146"/>
      <c r="F146"/>
      <c r="G146"/>
      <c r="I146"/>
      <c r="AC146"/>
      <c r="AW146"/>
      <c r="BQ146"/>
      <c r="CJ146"/>
      <c r="CK146"/>
      <c r="CM146"/>
      <c r="CN146"/>
      <c r="CO146"/>
      <c r="CQ146"/>
      <c r="CR146"/>
      <c r="CS146"/>
      <c r="CU146"/>
      <c r="CV146"/>
      <c r="CW146"/>
      <c r="CY146"/>
      <c r="CZ146"/>
      <c r="DA146"/>
      <c r="DC146"/>
      <c r="DD146"/>
      <c r="DF146"/>
      <c r="DI146"/>
      <c r="DJ146"/>
      <c r="DK146"/>
      <c r="DL146"/>
      <c r="DM146"/>
      <c r="DN146"/>
      <c r="DO146"/>
      <c r="DP146"/>
      <c r="DQ146"/>
      <c r="DR146"/>
    </row>
    <row r="147" spans="1:122" ht="14" customHeight="1">
      <c r="A147"/>
      <c r="B147"/>
      <c r="C147"/>
      <c r="D147"/>
      <c r="E147"/>
      <c r="F147"/>
      <c r="G147"/>
      <c r="I147"/>
      <c r="AC147"/>
      <c r="AW147"/>
      <c r="BQ147"/>
      <c r="CJ147"/>
      <c r="CK147"/>
      <c r="CM147"/>
      <c r="CN147"/>
      <c r="CO147"/>
      <c r="CQ147"/>
      <c r="CR147"/>
      <c r="CS147"/>
      <c r="CU147"/>
      <c r="CV147"/>
      <c r="CW147"/>
      <c r="CY147"/>
      <c r="CZ147"/>
      <c r="DA147"/>
      <c r="DC147"/>
      <c r="DD147"/>
      <c r="DF147"/>
      <c r="DI147"/>
      <c r="DJ147"/>
      <c r="DK147"/>
      <c r="DL147"/>
      <c r="DM147"/>
      <c r="DN147"/>
      <c r="DO147"/>
      <c r="DP147"/>
      <c r="DQ147"/>
      <c r="DR147"/>
    </row>
    <row r="148" spans="1:122" ht="14" customHeight="1">
      <c r="A148"/>
      <c r="B148"/>
      <c r="C148"/>
      <c r="D148"/>
      <c r="E148"/>
      <c r="F148"/>
      <c r="G148"/>
      <c r="I148"/>
      <c r="AC148"/>
      <c r="AW148"/>
      <c r="BQ148"/>
      <c r="CJ148"/>
      <c r="CK148"/>
      <c r="CM148"/>
      <c r="CN148"/>
      <c r="CO148"/>
      <c r="CQ148"/>
      <c r="CR148"/>
      <c r="CS148"/>
      <c r="CU148"/>
      <c r="CV148"/>
      <c r="CW148"/>
      <c r="CY148"/>
      <c r="CZ148"/>
      <c r="DA148"/>
      <c r="DC148"/>
      <c r="DD148"/>
      <c r="DF148"/>
      <c r="DI148"/>
      <c r="DJ148"/>
      <c r="DK148"/>
      <c r="DL148"/>
      <c r="DM148"/>
      <c r="DN148"/>
      <c r="DO148"/>
      <c r="DP148"/>
      <c r="DQ148"/>
      <c r="DR148"/>
    </row>
    <row r="149" spans="1:122" ht="14" customHeight="1">
      <c r="A149"/>
      <c r="B149"/>
      <c r="C149"/>
      <c r="D149"/>
      <c r="E149"/>
      <c r="F149"/>
      <c r="G149"/>
      <c r="I149"/>
      <c r="AC149"/>
      <c r="AW149"/>
      <c r="BQ149"/>
      <c r="CJ149"/>
      <c r="CK149"/>
      <c r="CM149"/>
      <c r="CN149"/>
      <c r="CO149"/>
      <c r="CQ149"/>
      <c r="CR149"/>
      <c r="CS149"/>
      <c r="CU149"/>
      <c r="CV149"/>
      <c r="CW149"/>
      <c r="CY149"/>
      <c r="CZ149"/>
      <c r="DA149"/>
      <c r="DC149"/>
      <c r="DD149"/>
      <c r="DF149"/>
      <c r="DI149"/>
      <c r="DJ149"/>
      <c r="DK149"/>
      <c r="DL149"/>
      <c r="DM149"/>
      <c r="DN149"/>
      <c r="DO149"/>
      <c r="DP149"/>
      <c r="DQ149"/>
      <c r="DR149"/>
    </row>
    <row r="150" spans="1:122" ht="14" customHeight="1">
      <c r="A150"/>
      <c r="B150"/>
      <c r="C150"/>
      <c r="D150"/>
      <c r="E150"/>
      <c r="F150"/>
      <c r="G150"/>
      <c r="I150"/>
      <c r="AC150"/>
      <c r="AW150"/>
      <c r="BQ150"/>
      <c r="CJ150"/>
      <c r="CK150"/>
      <c r="CM150"/>
      <c r="CN150"/>
      <c r="CO150"/>
      <c r="CQ150"/>
      <c r="CR150"/>
      <c r="CS150"/>
      <c r="CU150"/>
      <c r="CV150"/>
      <c r="CW150"/>
      <c r="CY150"/>
      <c r="CZ150"/>
      <c r="DA150"/>
      <c r="DC150"/>
      <c r="DD150"/>
      <c r="DF150"/>
      <c r="DI150"/>
      <c r="DJ150"/>
      <c r="DK150"/>
      <c r="DL150"/>
      <c r="DM150"/>
      <c r="DN150"/>
      <c r="DO150"/>
      <c r="DP150"/>
      <c r="DQ150"/>
      <c r="DR150"/>
    </row>
    <row r="151" spans="1:122" ht="14" customHeight="1">
      <c r="A151"/>
      <c r="B151"/>
      <c r="C151"/>
      <c r="D151"/>
      <c r="E151"/>
      <c r="F151"/>
      <c r="G151"/>
      <c r="I151"/>
      <c r="AC151"/>
      <c r="AW151"/>
      <c r="BQ151"/>
      <c r="CJ151"/>
      <c r="CK151"/>
      <c r="CM151"/>
      <c r="CN151"/>
      <c r="CO151"/>
      <c r="CQ151"/>
      <c r="CR151"/>
      <c r="CS151"/>
      <c r="CU151"/>
      <c r="CV151"/>
      <c r="CW151"/>
      <c r="CY151"/>
      <c r="CZ151"/>
      <c r="DA151"/>
      <c r="DC151"/>
      <c r="DD151"/>
      <c r="DF151"/>
      <c r="DI151"/>
      <c r="DJ151"/>
      <c r="DK151"/>
      <c r="DL151"/>
      <c r="DM151"/>
      <c r="DN151"/>
      <c r="DO151"/>
      <c r="DP151"/>
      <c r="DQ151"/>
      <c r="DR151"/>
    </row>
    <row r="152" spans="1:122" ht="14" customHeight="1">
      <c r="A152"/>
      <c r="B152"/>
      <c r="C152"/>
      <c r="D152"/>
      <c r="E152"/>
      <c r="F152"/>
      <c r="G152"/>
      <c r="I152"/>
      <c r="AC152"/>
      <c r="AW152"/>
      <c r="BQ152"/>
      <c r="CJ152"/>
      <c r="CK152"/>
      <c r="CM152"/>
      <c r="CN152"/>
      <c r="CO152"/>
      <c r="CQ152"/>
      <c r="CR152"/>
      <c r="CS152"/>
      <c r="CU152"/>
      <c r="CV152"/>
      <c r="CW152"/>
      <c r="CY152"/>
      <c r="CZ152"/>
      <c r="DA152"/>
      <c r="DC152"/>
      <c r="DD152"/>
      <c r="DF152"/>
      <c r="DI152"/>
      <c r="DJ152"/>
      <c r="DK152"/>
      <c r="DL152"/>
      <c r="DM152"/>
      <c r="DN152"/>
      <c r="DO152"/>
      <c r="DP152"/>
      <c r="DQ152"/>
      <c r="DR152"/>
    </row>
    <row r="153" spans="1:122" ht="14" customHeight="1">
      <c r="A153"/>
      <c r="B153"/>
      <c r="C153"/>
      <c r="D153"/>
      <c r="E153"/>
      <c r="F153"/>
      <c r="G153"/>
      <c r="I153"/>
      <c r="AC153"/>
      <c r="AW153"/>
      <c r="BQ153"/>
      <c r="CJ153"/>
      <c r="CK153"/>
      <c r="CM153"/>
      <c r="CN153"/>
      <c r="CO153"/>
      <c r="CQ153"/>
      <c r="CR153"/>
      <c r="CS153"/>
      <c r="CU153"/>
      <c r="CV153"/>
      <c r="CW153"/>
      <c r="CY153"/>
      <c r="CZ153"/>
      <c r="DA153"/>
      <c r="DC153"/>
      <c r="DD153"/>
      <c r="DF153"/>
      <c r="DI153"/>
      <c r="DJ153"/>
      <c r="DK153"/>
      <c r="DL153"/>
      <c r="DM153"/>
      <c r="DN153"/>
      <c r="DO153"/>
      <c r="DP153"/>
      <c r="DQ153"/>
      <c r="DR153"/>
    </row>
    <row r="154" spans="1:122" ht="14" customHeight="1">
      <c r="A154"/>
      <c r="B154"/>
      <c r="C154"/>
      <c r="D154"/>
      <c r="E154"/>
      <c r="F154"/>
      <c r="G154"/>
      <c r="I154"/>
      <c r="AC154"/>
      <c r="AW154"/>
      <c r="BQ154"/>
      <c r="CJ154"/>
      <c r="CK154"/>
      <c r="CM154"/>
      <c r="CN154"/>
      <c r="CO154"/>
      <c r="CQ154"/>
      <c r="CR154"/>
      <c r="CS154"/>
      <c r="CU154"/>
      <c r="CV154"/>
      <c r="CW154"/>
      <c r="CY154"/>
      <c r="CZ154"/>
      <c r="DA154"/>
      <c r="DC154"/>
      <c r="DD154"/>
      <c r="DF154"/>
      <c r="DI154"/>
      <c r="DJ154"/>
      <c r="DK154"/>
      <c r="DL154"/>
      <c r="DM154"/>
      <c r="DN154"/>
      <c r="DO154"/>
      <c r="DP154"/>
      <c r="DQ154"/>
      <c r="DR154"/>
    </row>
    <row r="155" spans="1:122" ht="14" customHeight="1">
      <c r="A155"/>
      <c r="B155"/>
      <c r="C155"/>
      <c r="D155"/>
      <c r="E155"/>
      <c r="F155"/>
      <c r="G155"/>
      <c r="I155"/>
      <c r="AC155"/>
      <c r="AW155"/>
      <c r="BQ155"/>
      <c r="CJ155"/>
      <c r="CK155"/>
      <c r="CM155"/>
      <c r="CN155"/>
      <c r="CO155"/>
      <c r="CQ155"/>
      <c r="CR155"/>
      <c r="CS155"/>
      <c r="CU155"/>
      <c r="CV155"/>
      <c r="CW155"/>
      <c r="CY155"/>
      <c r="CZ155"/>
      <c r="DA155"/>
      <c r="DC155"/>
      <c r="DD155"/>
      <c r="DF155"/>
      <c r="DI155"/>
      <c r="DJ155"/>
      <c r="DK155"/>
      <c r="DL155"/>
      <c r="DM155"/>
      <c r="DN155"/>
      <c r="DO155"/>
      <c r="DP155"/>
      <c r="DQ155"/>
      <c r="DR155"/>
    </row>
    <row r="156" spans="1:122" ht="14" customHeight="1">
      <c r="A156"/>
      <c r="B156"/>
      <c r="C156"/>
      <c r="D156"/>
      <c r="E156"/>
      <c r="F156"/>
      <c r="G156"/>
      <c r="I156"/>
      <c r="AC156"/>
      <c r="AW156"/>
      <c r="BQ156"/>
      <c r="CJ156"/>
      <c r="CK156"/>
      <c r="CM156"/>
      <c r="CN156"/>
      <c r="CO156"/>
      <c r="CQ156"/>
      <c r="CR156"/>
      <c r="CS156"/>
      <c r="CU156"/>
      <c r="CV156"/>
      <c r="CW156"/>
      <c r="CY156"/>
      <c r="CZ156"/>
      <c r="DA156"/>
      <c r="DC156"/>
      <c r="DD156"/>
      <c r="DF156"/>
      <c r="DI156"/>
      <c r="DJ156"/>
      <c r="DK156"/>
      <c r="DL156"/>
      <c r="DM156"/>
      <c r="DN156"/>
      <c r="DO156"/>
      <c r="DP156"/>
      <c r="DQ156"/>
      <c r="DR156"/>
    </row>
    <row r="157" spans="1:122" ht="14" customHeight="1">
      <c r="A157"/>
      <c r="B157"/>
      <c r="C157"/>
      <c r="D157"/>
      <c r="E157"/>
      <c r="F157"/>
      <c r="G157"/>
      <c r="I157"/>
      <c r="AC157"/>
      <c r="AW157"/>
      <c r="BQ157"/>
      <c r="CJ157"/>
      <c r="CK157"/>
      <c r="CM157"/>
      <c r="CN157"/>
      <c r="CO157"/>
      <c r="CQ157"/>
      <c r="CR157"/>
      <c r="CS157"/>
      <c r="CU157"/>
      <c r="CV157"/>
      <c r="CW157"/>
      <c r="CY157"/>
      <c r="CZ157"/>
      <c r="DA157"/>
      <c r="DC157"/>
      <c r="DD157"/>
      <c r="DF157"/>
      <c r="DI157"/>
      <c r="DJ157"/>
      <c r="DK157"/>
      <c r="DL157"/>
      <c r="DM157"/>
      <c r="DN157"/>
      <c r="DO157"/>
      <c r="DP157"/>
      <c r="DQ157"/>
      <c r="DR157"/>
    </row>
    <row r="158" spans="1:122" ht="14" customHeight="1">
      <c r="A158"/>
      <c r="B158"/>
      <c r="C158"/>
      <c r="D158"/>
      <c r="E158"/>
      <c r="F158"/>
      <c r="G158"/>
      <c r="I158"/>
      <c r="AC158"/>
      <c r="AW158"/>
      <c r="BQ158"/>
      <c r="CJ158"/>
      <c r="CK158"/>
      <c r="CM158"/>
      <c r="CN158"/>
      <c r="CO158"/>
      <c r="CQ158"/>
      <c r="CR158"/>
      <c r="CS158"/>
      <c r="CU158"/>
      <c r="CV158"/>
      <c r="CW158"/>
      <c r="CY158"/>
      <c r="CZ158"/>
      <c r="DA158"/>
      <c r="DC158"/>
      <c r="DD158"/>
      <c r="DF158"/>
      <c r="DI158"/>
      <c r="DJ158"/>
      <c r="DK158"/>
      <c r="DL158"/>
      <c r="DM158"/>
      <c r="DN158"/>
      <c r="DO158"/>
      <c r="DP158"/>
      <c r="DQ158"/>
      <c r="DR158"/>
    </row>
    <row r="159" spans="1:122" ht="14" customHeight="1">
      <c r="A159"/>
      <c r="B159"/>
      <c r="C159"/>
      <c r="D159"/>
      <c r="E159"/>
      <c r="F159"/>
      <c r="G159"/>
      <c r="I159"/>
      <c r="AC159"/>
      <c r="AW159"/>
      <c r="BQ159"/>
      <c r="CJ159"/>
      <c r="CK159"/>
      <c r="CM159"/>
      <c r="CN159"/>
      <c r="CO159"/>
      <c r="CQ159"/>
      <c r="CR159"/>
      <c r="CS159"/>
      <c r="CU159"/>
      <c r="CV159"/>
      <c r="CW159"/>
      <c r="CY159"/>
      <c r="CZ159"/>
      <c r="DA159"/>
      <c r="DC159"/>
      <c r="DD159"/>
      <c r="DF159"/>
      <c r="DI159"/>
      <c r="DJ159"/>
      <c r="DK159"/>
      <c r="DL159"/>
      <c r="DM159"/>
      <c r="DN159"/>
      <c r="DO159"/>
      <c r="DP159"/>
      <c r="DQ159"/>
      <c r="DR159"/>
    </row>
    <row r="160" spans="1:122" ht="14" customHeight="1">
      <c r="A160"/>
      <c r="B160"/>
      <c r="C160"/>
      <c r="D160"/>
      <c r="E160"/>
      <c r="F160"/>
      <c r="G160"/>
      <c r="I160"/>
      <c r="AC160"/>
      <c r="AW160"/>
      <c r="BQ160"/>
      <c r="CJ160"/>
      <c r="CK160"/>
      <c r="CM160"/>
      <c r="CN160"/>
      <c r="CO160"/>
      <c r="CQ160"/>
      <c r="CR160"/>
      <c r="CS160"/>
      <c r="CU160"/>
      <c r="CV160"/>
      <c r="CW160"/>
      <c r="CY160"/>
      <c r="CZ160"/>
      <c r="DA160"/>
      <c r="DC160"/>
      <c r="DD160"/>
      <c r="DF160"/>
      <c r="DI160"/>
      <c r="DJ160"/>
      <c r="DK160"/>
      <c r="DL160"/>
      <c r="DM160"/>
      <c r="DN160"/>
      <c r="DO160"/>
      <c r="DP160"/>
      <c r="DQ160"/>
      <c r="DR160"/>
    </row>
    <row r="161" spans="1:122" ht="14" customHeight="1">
      <c r="A161"/>
      <c r="B161"/>
      <c r="C161"/>
      <c r="D161"/>
      <c r="E161"/>
      <c r="F161"/>
      <c r="G161"/>
      <c r="I161"/>
      <c r="AC161"/>
      <c r="AW161"/>
      <c r="BQ161"/>
      <c r="CJ161"/>
      <c r="CK161"/>
      <c r="CM161"/>
      <c r="CN161"/>
      <c r="CO161"/>
      <c r="CQ161"/>
      <c r="CR161"/>
      <c r="CS161"/>
      <c r="CU161"/>
      <c r="CV161"/>
      <c r="CW161"/>
      <c r="CY161"/>
      <c r="CZ161"/>
      <c r="DA161"/>
      <c r="DC161"/>
      <c r="DD161"/>
      <c r="DF161"/>
      <c r="DI161"/>
      <c r="DJ161"/>
      <c r="DK161"/>
      <c r="DL161"/>
      <c r="DM161"/>
      <c r="DN161"/>
      <c r="DO161"/>
      <c r="DP161"/>
      <c r="DQ161"/>
      <c r="DR161"/>
    </row>
    <row r="162" spans="1:122" ht="14" customHeight="1">
      <c r="A162"/>
      <c r="B162"/>
      <c r="C162"/>
      <c r="D162"/>
      <c r="E162"/>
      <c r="F162"/>
      <c r="G162"/>
      <c r="I162"/>
      <c r="AC162"/>
      <c r="AW162"/>
      <c r="BQ162"/>
      <c r="CJ162"/>
      <c r="CK162"/>
      <c r="CM162"/>
      <c r="CN162"/>
      <c r="CO162"/>
      <c r="CQ162"/>
      <c r="CR162"/>
      <c r="CS162"/>
      <c r="CU162"/>
      <c r="CV162"/>
      <c r="CW162"/>
      <c r="CY162"/>
      <c r="CZ162"/>
      <c r="DA162"/>
      <c r="DC162"/>
      <c r="DD162"/>
      <c r="DF162"/>
      <c r="DI162"/>
      <c r="DJ162"/>
      <c r="DK162"/>
      <c r="DL162"/>
      <c r="DM162"/>
      <c r="DN162"/>
      <c r="DO162"/>
      <c r="DP162"/>
      <c r="DQ162"/>
      <c r="DR162"/>
    </row>
    <row r="163" spans="1:122" ht="14" customHeight="1">
      <c r="A163"/>
      <c r="B163"/>
      <c r="C163"/>
      <c r="D163"/>
      <c r="E163"/>
      <c r="F163"/>
      <c r="G163"/>
      <c r="I163"/>
      <c r="AC163"/>
      <c r="AW163"/>
      <c r="BQ163"/>
      <c r="CJ163"/>
      <c r="CK163"/>
      <c r="CM163"/>
      <c r="CN163"/>
      <c r="CO163"/>
      <c r="CQ163"/>
      <c r="CR163"/>
      <c r="CS163"/>
      <c r="CU163"/>
      <c r="CV163"/>
      <c r="CW163"/>
      <c r="CY163"/>
      <c r="CZ163"/>
      <c r="DA163"/>
      <c r="DC163"/>
      <c r="DD163"/>
      <c r="DF163"/>
      <c r="DI163"/>
      <c r="DJ163"/>
      <c r="DK163"/>
      <c r="DL163"/>
      <c r="DM163"/>
      <c r="DN163"/>
      <c r="DO163"/>
      <c r="DP163"/>
      <c r="DQ163"/>
      <c r="DR163"/>
    </row>
    <row r="164" spans="1:122" ht="14" customHeight="1">
      <c r="A164"/>
      <c r="B164"/>
      <c r="C164"/>
      <c r="D164"/>
      <c r="E164"/>
      <c r="F164"/>
      <c r="G164"/>
      <c r="I164"/>
      <c r="AC164"/>
      <c r="AW164"/>
      <c r="BQ164"/>
      <c r="CJ164"/>
      <c r="CK164"/>
      <c r="CM164"/>
      <c r="CN164"/>
      <c r="CO164"/>
      <c r="CQ164"/>
      <c r="CR164"/>
      <c r="CS164"/>
      <c r="CU164"/>
      <c r="CV164"/>
      <c r="CW164"/>
      <c r="CY164"/>
      <c r="CZ164"/>
      <c r="DA164"/>
      <c r="DC164"/>
      <c r="DD164"/>
      <c r="DF164"/>
      <c r="DI164"/>
      <c r="DJ164"/>
      <c r="DK164"/>
      <c r="DL164"/>
      <c r="DM164"/>
      <c r="DN164"/>
      <c r="DO164"/>
      <c r="DP164"/>
      <c r="DQ164"/>
      <c r="DR164"/>
    </row>
    <row r="165" spans="1:122" ht="14" customHeight="1">
      <c r="A165"/>
      <c r="B165"/>
      <c r="C165"/>
      <c r="D165"/>
      <c r="E165"/>
      <c r="F165"/>
      <c r="G165"/>
      <c r="I165"/>
      <c r="AC165"/>
      <c r="AW165"/>
      <c r="BQ165"/>
      <c r="CJ165"/>
      <c r="CK165"/>
      <c r="CM165"/>
      <c r="CN165"/>
      <c r="CO165"/>
      <c r="CQ165"/>
      <c r="CR165"/>
      <c r="CS165"/>
      <c r="CU165"/>
      <c r="CV165"/>
      <c r="CW165"/>
      <c r="CY165"/>
      <c r="CZ165"/>
      <c r="DA165"/>
      <c r="DC165"/>
      <c r="DD165"/>
      <c r="DF165"/>
      <c r="DI165"/>
      <c r="DJ165"/>
      <c r="DK165"/>
      <c r="DL165"/>
      <c r="DM165"/>
      <c r="DN165"/>
      <c r="DO165"/>
      <c r="DP165"/>
      <c r="DQ165"/>
      <c r="DR165"/>
    </row>
    <row r="166" spans="1:122" ht="14" customHeight="1">
      <c r="A166"/>
      <c r="B166"/>
      <c r="C166"/>
      <c r="D166"/>
      <c r="E166"/>
      <c r="F166"/>
      <c r="G166"/>
      <c r="I166"/>
      <c r="AC166"/>
      <c r="AW166"/>
      <c r="BQ166"/>
      <c r="CJ166"/>
      <c r="CK166"/>
      <c r="CM166"/>
      <c r="CN166"/>
      <c r="CO166"/>
      <c r="CQ166"/>
      <c r="CR166"/>
      <c r="CS166"/>
      <c r="CU166"/>
      <c r="CV166"/>
      <c r="CW166"/>
      <c r="CY166"/>
      <c r="CZ166"/>
      <c r="DA166"/>
      <c r="DC166"/>
      <c r="DD166"/>
      <c r="DF166"/>
      <c r="DI166"/>
      <c r="DJ166"/>
      <c r="DK166"/>
      <c r="DL166"/>
      <c r="DM166"/>
      <c r="DN166"/>
      <c r="DO166"/>
      <c r="DP166"/>
      <c r="DQ166"/>
      <c r="DR166"/>
    </row>
    <row r="167" spans="1:122" ht="14" customHeight="1">
      <c r="A167"/>
      <c r="B167"/>
      <c r="C167"/>
      <c r="D167"/>
      <c r="E167"/>
      <c r="F167"/>
      <c r="G167"/>
      <c r="I167"/>
      <c r="AC167"/>
      <c r="AW167"/>
      <c r="BQ167"/>
      <c r="CJ167"/>
      <c r="CK167"/>
      <c r="CM167"/>
      <c r="CN167"/>
      <c r="CO167"/>
      <c r="CQ167"/>
      <c r="CR167"/>
      <c r="CS167"/>
      <c r="CU167"/>
      <c r="CV167"/>
      <c r="CW167"/>
      <c r="CY167"/>
      <c r="CZ167"/>
      <c r="DA167"/>
      <c r="DC167"/>
      <c r="DD167"/>
      <c r="DF167"/>
      <c r="DI167"/>
      <c r="DJ167"/>
      <c r="DK167"/>
      <c r="DL167"/>
      <c r="DM167"/>
      <c r="DN167"/>
      <c r="DO167"/>
      <c r="DP167"/>
      <c r="DQ167"/>
      <c r="DR167"/>
    </row>
    <row r="168" spans="1:122" ht="14" customHeight="1">
      <c r="A168"/>
      <c r="B168"/>
      <c r="C168"/>
      <c r="D168"/>
      <c r="E168"/>
      <c r="F168"/>
      <c r="G168"/>
      <c r="I168"/>
      <c r="AC168"/>
      <c r="AW168"/>
      <c r="BQ168"/>
      <c r="CJ168"/>
      <c r="CK168"/>
      <c r="CM168"/>
      <c r="CN168"/>
      <c r="CO168"/>
      <c r="CQ168"/>
      <c r="CR168"/>
      <c r="CS168"/>
      <c r="CU168"/>
      <c r="CV168"/>
      <c r="CW168"/>
      <c r="CY168"/>
      <c r="CZ168"/>
      <c r="DA168"/>
      <c r="DC168"/>
      <c r="DD168"/>
      <c r="DF168"/>
      <c r="DI168"/>
      <c r="DJ168"/>
      <c r="DK168"/>
      <c r="DL168"/>
      <c r="DM168"/>
      <c r="DN168"/>
      <c r="DO168"/>
      <c r="DP168"/>
      <c r="DQ168"/>
      <c r="DR168"/>
    </row>
    <row r="169" spans="1:122" ht="14" customHeight="1">
      <c r="A169"/>
      <c r="B169"/>
      <c r="C169"/>
      <c r="D169"/>
      <c r="E169"/>
      <c r="F169"/>
      <c r="G169"/>
      <c r="I169"/>
      <c r="AC169"/>
      <c r="AW169"/>
      <c r="BQ169"/>
      <c r="CJ169"/>
      <c r="CK169"/>
      <c r="CM169"/>
      <c r="CN169"/>
      <c r="CO169"/>
      <c r="CQ169"/>
      <c r="CR169"/>
      <c r="CS169"/>
      <c r="CU169"/>
      <c r="CV169"/>
      <c r="CW169"/>
      <c r="CY169"/>
      <c r="CZ169"/>
      <c r="DA169"/>
      <c r="DC169"/>
      <c r="DD169"/>
      <c r="DF169"/>
      <c r="DI169"/>
      <c r="DJ169"/>
      <c r="DK169"/>
      <c r="DL169"/>
      <c r="DM169"/>
      <c r="DN169"/>
      <c r="DO169"/>
      <c r="DP169"/>
      <c r="DQ169"/>
      <c r="DR169"/>
    </row>
    <row r="170" spans="1:122" ht="14" customHeight="1">
      <c r="A170"/>
      <c r="B170"/>
      <c r="C170"/>
      <c r="D170"/>
      <c r="E170"/>
      <c r="F170"/>
      <c r="G170"/>
      <c r="I170"/>
      <c r="AC170"/>
      <c r="AW170"/>
      <c r="BQ170"/>
      <c r="CJ170"/>
      <c r="CK170"/>
      <c r="CM170"/>
      <c r="CN170"/>
      <c r="CO170"/>
      <c r="CQ170"/>
      <c r="CR170"/>
      <c r="CS170"/>
      <c r="CU170"/>
      <c r="CV170"/>
      <c r="CW170"/>
      <c r="CY170"/>
      <c r="CZ170"/>
      <c r="DA170"/>
      <c r="DC170"/>
      <c r="DD170"/>
      <c r="DF170"/>
      <c r="DI170"/>
      <c r="DJ170"/>
      <c r="DK170"/>
      <c r="DL170"/>
      <c r="DM170"/>
      <c r="DN170"/>
      <c r="DO170"/>
      <c r="DP170"/>
      <c r="DQ170"/>
      <c r="DR170"/>
    </row>
    <row r="171" spans="1:122" ht="14" customHeight="1">
      <c r="A171"/>
      <c r="B171"/>
      <c r="C171"/>
      <c r="D171"/>
      <c r="E171"/>
      <c r="F171"/>
      <c r="G171"/>
      <c r="I171"/>
      <c r="AC171"/>
      <c r="AW171"/>
      <c r="BQ171"/>
      <c r="CJ171"/>
      <c r="CK171"/>
      <c r="CM171"/>
      <c r="CN171"/>
      <c r="CO171"/>
      <c r="CQ171"/>
      <c r="CR171"/>
      <c r="CS171"/>
      <c r="CU171"/>
      <c r="CV171"/>
      <c r="CW171"/>
      <c r="CY171"/>
      <c r="CZ171"/>
      <c r="DA171"/>
      <c r="DC171"/>
      <c r="DD171"/>
      <c r="DF171"/>
      <c r="DI171"/>
      <c r="DJ171"/>
      <c r="DK171"/>
      <c r="DL171"/>
      <c r="DM171"/>
      <c r="DN171"/>
      <c r="DO171"/>
      <c r="DP171"/>
      <c r="DQ171"/>
      <c r="DR171"/>
    </row>
    <row r="172" spans="1:122" ht="14" customHeight="1">
      <c r="A172"/>
      <c r="B172"/>
      <c r="C172"/>
      <c r="D172"/>
      <c r="E172"/>
      <c r="F172"/>
      <c r="G172"/>
      <c r="I172"/>
      <c r="AC172"/>
      <c r="AW172"/>
      <c r="BQ172"/>
      <c r="CJ172"/>
      <c r="CK172"/>
      <c r="CM172"/>
      <c r="CN172"/>
      <c r="CO172"/>
      <c r="CQ172"/>
      <c r="CR172"/>
      <c r="CS172"/>
      <c r="CU172"/>
      <c r="CV172"/>
      <c r="CW172"/>
      <c r="CY172"/>
      <c r="CZ172"/>
      <c r="DA172"/>
      <c r="DC172"/>
      <c r="DD172"/>
      <c r="DF172"/>
      <c r="DI172"/>
      <c r="DJ172"/>
      <c r="DK172"/>
      <c r="DL172"/>
      <c r="DM172"/>
      <c r="DN172"/>
      <c r="DO172"/>
      <c r="DP172"/>
      <c r="DQ172"/>
      <c r="DR172"/>
    </row>
    <row r="173" spans="1:122" ht="14" customHeight="1">
      <c r="A173"/>
      <c r="B173"/>
      <c r="C173"/>
      <c r="D173"/>
      <c r="E173"/>
      <c r="F173"/>
      <c r="G173"/>
      <c r="I173"/>
      <c r="AC173"/>
      <c r="AW173"/>
      <c r="BQ173"/>
      <c r="CJ173"/>
      <c r="CK173"/>
      <c r="CM173"/>
      <c r="CN173"/>
      <c r="CO173"/>
      <c r="CQ173"/>
      <c r="CR173"/>
      <c r="CS173"/>
      <c r="CU173"/>
      <c r="CV173"/>
      <c r="CW173"/>
      <c r="CY173"/>
      <c r="CZ173"/>
      <c r="DA173"/>
      <c r="DC173"/>
      <c r="DD173"/>
      <c r="DF173"/>
      <c r="DI173"/>
      <c r="DJ173"/>
      <c r="DK173"/>
      <c r="DL173"/>
      <c r="DM173"/>
      <c r="DN173"/>
      <c r="DO173"/>
      <c r="DP173"/>
      <c r="DQ173"/>
      <c r="DR173"/>
    </row>
    <row r="174" spans="1:122" ht="14" customHeight="1">
      <c r="A174"/>
      <c r="B174"/>
      <c r="C174"/>
      <c r="D174"/>
      <c r="E174"/>
      <c r="F174"/>
      <c r="G174"/>
      <c r="I174"/>
      <c r="AC174"/>
      <c r="AW174"/>
      <c r="BQ174"/>
      <c r="CJ174"/>
      <c r="CK174"/>
      <c r="CM174"/>
      <c r="CN174"/>
      <c r="CO174"/>
      <c r="CQ174"/>
      <c r="CR174"/>
      <c r="CS174"/>
      <c r="CU174"/>
      <c r="CV174"/>
      <c r="CW174"/>
      <c r="CY174"/>
      <c r="CZ174"/>
      <c r="DA174"/>
      <c r="DC174"/>
      <c r="DD174"/>
      <c r="DF174"/>
      <c r="DI174"/>
      <c r="DJ174"/>
      <c r="DK174"/>
      <c r="DL174"/>
      <c r="DM174"/>
      <c r="DN174"/>
      <c r="DO174"/>
      <c r="DP174"/>
      <c r="DQ174"/>
      <c r="DR174"/>
    </row>
    <row r="175" spans="1:122" ht="14" customHeight="1">
      <c r="A175"/>
      <c r="B175"/>
      <c r="C175"/>
      <c r="D175"/>
      <c r="E175"/>
      <c r="F175"/>
      <c r="G175"/>
      <c r="I175"/>
      <c r="AC175"/>
      <c r="AW175"/>
      <c r="BQ175"/>
      <c r="CJ175"/>
      <c r="CK175"/>
      <c r="CM175"/>
      <c r="CN175"/>
      <c r="CO175"/>
      <c r="CQ175"/>
      <c r="CR175"/>
      <c r="CS175"/>
      <c r="CU175"/>
      <c r="CV175"/>
      <c r="CW175"/>
      <c r="CY175"/>
      <c r="CZ175"/>
      <c r="DA175"/>
      <c r="DC175"/>
      <c r="DD175"/>
      <c r="DF175"/>
      <c r="DI175"/>
      <c r="DJ175"/>
      <c r="DK175"/>
      <c r="DL175"/>
      <c r="DM175"/>
      <c r="DN175"/>
      <c r="DO175"/>
      <c r="DP175"/>
      <c r="DQ175"/>
      <c r="DR175"/>
    </row>
    <row r="176" spans="1:122" ht="14" customHeight="1">
      <c r="A176"/>
      <c r="B176"/>
      <c r="C176"/>
      <c r="D176"/>
      <c r="E176"/>
      <c r="F176"/>
      <c r="G176"/>
      <c r="I176"/>
      <c r="AC176"/>
      <c r="AW176"/>
      <c r="BQ176"/>
      <c r="CJ176"/>
      <c r="CK176"/>
      <c r="CM176"/>
      <c r="CN176"/>
      <c r="CO176"/>
      <c r="CQ176"/>
      <c r="CR176"/>
      <c r="CS176"/>
      <c r="CU176"/>
      <c r="CV176"/>
      <c r="CW176"/>
      <c r="CY176"/>
      <c r="CZ176"/>
      <c r="DA176"/>
      <c r="DC176"/>
      <c r="DD176"/>
      <c r="DF176"/>
      <c r="DI176"/>
      <c r="DJ176"/>
      <c r="DK176"/>
      <c r="DL176"/>
      <c r="DM176"/>
      <c r="DN176"/>
      <c r="DO176"/>
      <c r="DP176"/>
      <c r="DQ176"/>
      <c r="DR176"/>
    </row>
    <row r="177" spans="1:309" ht="14" customHeight="1">
      <c r="A177"/>
      <c r="B177"/>
      <c r="C177"/>
      <c r="D177"/>
      <c r="E177"/>
      <c r="F177"/>
      <c r="G177"/>
      <c r="I177"/>
      <c r="AC177"/>
      <c r="AW177"/>
      <c r="BQ177"/>
      <c r="CJ177"/>
      <c r="CK177"/>
      <c r="CM177"/>
      <c r="CN177"/>
      <c r="CO177"/>
      <c r="CQ177"/>
      <c r="CR177"/>
      <c r="CS177"/>
      <c r="CU177"/>
      <c r="CV177"/>
      <c r="CW177"/>
      <c r="CY177"/>
      <c r="CZ177"/>
      <c r="DA177"/>
      <c r="DC177"/>
      <c r="DD177"/>
      <c r="DF177"/>
      <c r="DI177"/>
      <c r="DJ177"/>
      <c r="DK177"/>
      <c r="DL177"/>
      <c r="DM177"/>
      <c r="DN177"/>
      <c r="DO177"/>
      <c r="DP177"/>
      <c r="DQ177"/>
      <c r="DR177"/>
    </row>
    <row r="178" spans="1:309" ht="14" customHeight="1">
      <c r="A178"/>
      <c r="B178"/>
      <c r="C178"/>
      <c r="D178"/>
      <c r="E178"/>
      <c r="F178"/>
      <c r="G178"/>
      <c r="I178"/>
      <c r="AC178"/>
      <c r="AW178"/>
      <c r="BQ178"/>
      <c r="CJ178"/>
      <c r="CK178"/>
      <c r="CM178"/>
      <c r="CN178"/>
      <c r="CO178"/>
      <c r="CQ178"/>
      <c r="CR178"/>
      <c r="CS178"/>
      <c r="CU178"/>
      <c r="CV178"/>
      <c r="CW178"/>
      <c r="CY178"/>
      <c r="CZ178"/>
      <c r="DA178"/>
      <c r="DC178"/>
      <c r="DD178"/>
      <c r="DF178"/>
      <c r="DI178"/>
      <c r="DJ178"/>
      <c r="DK178"/>
      <c r="DL178"/>
      <c r="DM178"/>
      <c r="DN178"/>
      <c r="DO178"/>
      <c r="DP178"/>
      <c r="DQ178"/>
      <c r="DR178"/>
    </row>
    <row r="179" spans="1:309" ht="14" customHeight="1">
      <c r="A179"/>
      <c r="B179"/>
      <c r="C179"/>
      <c r="D179"/>
      <c r="E179"/>
      <c r="F179"/>
      <c r="G179"/>
      <c r="I179"/>
      <c r="AC179"/>
      <c r="AW179"/>
      <c r="BQ179"/>
      <c r="CJ179"/>
      <c r="CK179"/>
      <c r="CM179"/>
      <c r="CN179"/>
      <c r="CO179"/>
      <c r="CQ179"/>
      <c r="CR179"/>
      <c r="CS179"/>
      <c r="CU179"/>
      <c r="CV179"/>
      <c r="CW179"/>
      <c r="CY179"/>
      <c r="CZ179"/>
      <c r="DA179"/>
      <c r="DC179"/>
      <c r="DD179"/>
      <c r="DF179"/>
      <c r="DI179"/>
      <c r="DJ179"/>
      <c r="DK179"/>
      <c r="DL179"/>
      <c r="DM179"/>
      <c r="DN179"/>
      <c r="DO179"/>
      <c r="DP179"/>
      <c r="DQ179"/>
      <c r="DR179"/>
    </row>
    <row r="180" spans="1:309" ht="14" customHeight="1">
      <c r="A180"/>
      <c r="B180"/>
      <c r="C180"/>
      <c r="D180"/>
      <c r="E180"/>
      <c r="F180"/>
      <c r="G180"/>
      <c r="I180"/>
      <c r="AC180"/>
      <c r="AW180"/>
      <c r="BQ180"/>
      <c r="CJ180"/>
      <c r="CK180"/>
      <c r="CM180"/>
      <c r="CN180"/>
      <c r="CO180"/>
      <c r="CQ180"/>
      <c r="CR180"/>
      <c r="CS180"/>
      <c r="CU180"/>
      <c r="CV180"/>
      <c r="CW180"/>
      <c r="CY180"/>
      <c r="CZ180"/>
      <c r="DA180"/>
      <c r="DC180"/>
      <c r="DD180"/>
      <c r="DF180"/>
      <c r="DI180"/>
      <c r="DJ180"/>
      <c r="DK180"/>
      <c r="DL180"/>
      <c r="DM180"/>
      <c r="DN180"/>
      <c r="DO180"/>
      <c r="DP180"/>
      <c r="DQ180"/>
      <c r="DR180"/>
    </row>
    <row r="181" spans="1:309" ht="14" customHeight="1">
      <c r="A181"/>
      <c r="B181"/>
      <c r="C181"/>
      <c r="D181"/>
      <c r="E181"/>
      <c r="F181"/>
      <c r="G181"/>
      <c r="I181"/>
      <c r="AC181"/>
      <c r="AW181"/>
      <c r="BQ181"/>
      <c r="CJ181"/>
      <c r="CK181"/>
      <c r="CM181"/>
      <c r="CN181"/>
      <c r="CO181"/>
      <c r="CQ181"/>
      <c r="CR181"/>
      <c r="CS181"/>
      <c r="CU181"/>
      <c r="CV181"/>
      <c r="CW181"/>
      <c r="CY181"/>
      <c r="CZ181"/>
      <c r="DA181"/>
      <c r="DC181"/>
      <c r="DD181"/>
      <c r="DF181"/>
      <c r="DI181"/>
      <c r="DJ181"/>
      <c r="DK181"/>
      <c r="DL181"/>
      <c r="DM181"/>
      <c r="DN181"/>
      <c r="DO181"/>
      <c r="DP181"/>
      <c r="DQ181"/>
      <c r="DR181"/>
    </row>
    <row r="182" spans="1:309" ht="14" customHeight="1">
      <c r="A182"/>
      <c r="B182"/>
      <c r="C182"/>
      <c r="D182"/>
      <c r="E182"/>
      <c r="F182"/>
      <c r="G182"/>
      <c r="I182"/>
      <c r="AC182"/>
      <c r="AW182"/>
      <c r="BQ182"/>
      <c r="CJ182"/>
      <c r="CK182"/>
      <c r="CM182"/>
      <c r="CN182"/>
      <c r="CO182"/>
      <c r="CQ182"/>
      <c r="CR182"/>
      <c r="CS182"/>
      <c r="CU182"/>
      <c r="CV182"/>
      <c r="CW182"/>
      <c r="CY182"/>
      <c r="CZ182"/>
      <c r="DA182"/>
      <c r="DC182"/>
      <c r="DD182"/>
      <c r="DF182"/>
      <c r="DI182"/>
      <c r="DJ182"/>
      <c r="DK182"/>
      <c r="DL182"/>
      <c r="DM182"/>
      <c r="DN182"/>
      <c r="DO182"/>
      <c r="DP182"/>
      <c r="DQ182"/>
      <c r="DR182"/>
    </row>
    <row r="183" spans="1:309" ht="14" customHeight="1">
      <c r="A183"/>
      <c r="B183"/>
      <c r="C183"/>
      <c r="D183"/>
      <c r="E183"/>
      <c r="F183"/>
      <c r="G183"/>
      <c r="I183"/>
      <c r="AC183"/>
      <c r="AW183"/>
      <c r="BQ183"/>
      <c r="CJ183"/>
      <c r="CK183"/>
      <c r="CM183"/>
      <c r="CN183"/>
      <c r="CO183"/>
      <c r="CQ183"/>
      <c r="CR183"/>
      <c r="CS183"/>
      <c r="CU183"/>
      <c r="CV183"/>
      <c r="CW183"/>
      <c r="CY183"/>
      <c r="CZ183"/>
      <c r="DA183"/>
      <c r="DC183"/>
      <c r="DD183"/>
      <c r="DF183"/>
      <c r="DI183"/>
      <c r="DJ183"/>
      <c r="DK183"/>
      <c r="DL183"/>
      <c r="DM183"/>
      <c r="DN183"/>
      <c r="DO183"/>
      <c r="DP183"/>
      <c r="DQ183"/>
      <c r="DR183"/>
    </row>
    <row r="184" spans="1:309" ht="14" customHeight="1">
      <c r="A184"/>
      <c r="B184"/>
      <c r="C184"/>
      <c r="D184"/>
      <c r="E184"/>
      <c r="F184"/>
      <c r="G184"/>
      <c r="I184"/>
      <c r="AC184"/>
      <c r="AW184"/>
      <c r="BQ184"/>
      <c r="CJ184"/>
      <c r="CK184"/>
      <c r="CM184"/>
      <c r="CN184"/>
      <c r="CO184"/>
      <c r="CQ184"/>
      <c r="CR184"/>
      <c r="CS184"/>
      <c r="CU184"/>
      <c r="CV184"/>
      <c r="CW184"/>
      <c r="CY184"/>
      <c r="CZ184"/>
      <c r="DA184"/>
      <c r="DC184"/>
      <c r="DD184"/>
      <c r="DF184"/>
      <c r="DI184"/>
      <c r="DJ184"/>
      <c r="DK184"/>
      <c r="DL184"/>
      <c r="DM184"/>
      <c r="DN184"/>
      <c r="DO184"/>
      <c r="DP184"/>
      <c r="DQ184"/>
      <c r="DR184"/>
    </row>
    <row r="185" spans="1:309" ht="14" customHeight="1">
      <c r="A185"/>
      <c r="B185"/>
      <c r="C185"/>
      <c r="D185"/>
      <c r="E185"/>
      <c r="F185"/>
      <c r="G185"/>
      <c r="I185"/>
      <c r="AC185"/>
      <c r="AW185"/>
      <c r="BQ185"/>
      <c r="CJ185"/>
      <c r="CK185"/>
      <c r="CM185"/>
      <c r="CN185"/>
      <c r="CO185"/>
      <c r="CQ185"/>
      <c r="CR185"/>
      <c r="CS185"/>
      <c r="CU185"/>
      <c r="CV185"/>
      <c r="CW185"/>
      <c r="CY185"/>
      <c r="CZ185"/>
      <c r="DA185"/>
      <c r="DC185"/>
      <c r="DD185"/>
      <c r="DF185"/>
      <c r="DI185"/>
      <c r="DJ185"/>
      <c r="DK185"/>
      <c r="DL185"/>
      <c r="DM185"/>
      <c r="DN185"/>
      <c r="DO185"/>
      <c r="DP185"/>
      <c r="DQ185"/>
      <c r="DR185"/>
    </row>
    <row r="186" spans="1:309" ht="14" customHeight="1">
      <c r="A186"/>
      <c r="B186"/>
      <c r="C186"/>
      <c r="D186"/>
      <c r="E186"/>
      <c r="F186"/>
      <c r="G186"/>
      <c r="I186"/>
      <c r="AC186"/>
      <c r="AW186"/>
      <c r="BQ186"/>
      <c r="CJ186"/>
      <c r="CK186"/>
      <c r="CM186"/>
      <c r="CN186"/>
      <c r="CO186"/>
      <c r="CQ186"/>
      <c r="CR186"/>
      <c r="CS186"/>
      <c r="CU186"/>
      <c r="CV186"/>
      <c r="CW186"/>
      <c r="CY186"/>
      <c r="CZ186"/>
      <c r="DA186"/>
      <c r="DC186"/>
      <c r="DD186"/>
      <c r="DF186"/>
      <c r="DI186"/>
      <c r="DJ186"/>
      <c r="DK186"/>
      <c r="DL186"/>
      <c r="DM186"/>
      <c r="DN186"/>
      <c r="DO186"/>
      <c r="DP186"/>
      <c r="DQ186"/>
      <c r="DR186"/>
    </row>
    <row r="187" spans="1:309" ht="14" customHeight="1">
      <c r="A187"/>
      <c r="B187"/>
      <c r="C187"/>
      <c r="D187"/>
      <c r="E187"/>
      <c r="F187"/>
      <c r="G187"/>
      <c r="I187"/>
      <c r="AC187"/>
      <c r="AW187"/>
      <c r="BQ187"/>
      <c r="CJ187"/>
      <c r="CK187"/>
      <c r="CM187"/>
      <c r="CN187"/>
      <c r="CO187"/>
      <c r="CQ187"/>
      <c r="CR187"/>
      <c r="CS187"/>
      <c r="CU187"/>
      <c r="CV187"/>
      <c r="CW187"/>
      <c r="CY187"/>
      <c r="CZ187"/>
      <c r="DA187"/>
      <c r="DC187"/>
      <c r="DD187"/>
      <c r="DF187"/>
      <c r="DI187"/>
      <c r="DJ187"/>
      <c r="DK187"/>
      <c r="DL187"/>
      <c r="DM187"/>
      <c r="DN187"/>
      <c r="DO187"/>
      <c r="DP187"/>
      <c r="DQ187"/>
      <c r="DR187"/>
    </row>
    <row r="188" spans="1:309" s="3" customFormat="1" ht="14" customHeigh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</row>
    <row r="189" spans="1:309" ht="14" customHeight="1">
      <c r="A189"/>
      <c r="B189"/>
      <c r="C189"/>
      <c r="D189"/>
      <c r="E189"/>
      <c r="F189"/>
      <c r="G189"/>
      <c r="I189"/>
      <c r="AC189"/>
      <c r="AW189"/>
      <c r="BQ189"/>
      <c r="CJ189"/>
      <c r="CK189"/>
      <c r="CM189"/>
      <c r="CN189"/>
      <c r="CO189"/>
      <c r="CQ189"/>
      <c r="CR189"/>
      <c r="CS189"/>
      <c r="CU189"/>
      <c r="CV189"/>
      <c r="CW189"/>
      <c r="CY189"/>
      <c r="CZ189"/>
      <c r="DA189"/>
      <c r="DC189"/>
      <c r="DD189"/>
      <c r="DF189"/>
      <c r="DI189"/>
      <c r="DJ189"/>
      <c r="DK189"/>
      <c r="DL189"/>
      <c r="DM189"/>
      <c r="DN189"/>
      <c r="DO189"/>
      <c r="DP189"/>
      <c r="DQ189"/>
      <c r="DR189"/>
    </row>
    <row r="190" spans="1:309" ht="14" customHeight="1"/>
    <row r="191" spans="1:309" ht="14" customHeight="1"/>
    <row r="192" spans="1:309" ht="14" customHeight="1"/>
    <row r="193" spans="1:122" ht="14" customHeight="1"/>
    <row r="194" spans="1:122" ht="14" customHeight="1"/>
    <row r="195" spans="1:122" ht="14" customHeight="1"/>
    <row r="196" spans="1:122" ht="14" customHeight="1">
      <c r="A196"/>
      <c r="B196"/>
      <c r="C196"/>
      <c r="D196"/>
      <c r="E196"/>
      <c r="F196"/>
      <c r="G196"/>
      <c r="I196"/>
      <c r="AC196"/>
      <c r="AW196"/>
      <c r="BQ196"/>
      <c r="CJ196"/>
      <c r="CK196"/>
      <c r="CM196"/>
      <c r="CN196"/>
      <c r="CO196"/>
      <c r="CQ196"/>
      <c r="CR196"/>
      <c r="CS196"/>
      <c r="CU196"/>
      <c r="CV196"/>
      <c r="CW196"/>
      <c r="CY196"/>
      <c r="CZ196"/>
      <c r="DA196"/>
      <c r="DC196"/>
      <c r="DD196"/>
      <c r="DF196"/>
      <c r="DI196"/>
      <c r="DJ196"/>
      <c r="DK196"/>
      <c r="DL196"/>
      <c r="DM196"/>
      <c r="DN196"/>
      <c r="DO196"/>
      <c r="DP196"/>
      <c r="DQ196"/>
      <c r="DR196"/>
    </row>
    <row r="197" spans="1:122" ht="14" customHeight="1">
      <c r="A197"/>
      <c r="B197"/>
      <c r="C197"/>
      <c r="D197"/>
      <c r="E197"/>
      <c r="F197"/>
      <c r="G197"/>
      <c r="I197"/>
      <c r="AC197"/>
      <c r="AW197"/>
      <c r="BQ197"/>
      <c r="CJ197"/>
      <c r="CK197"/>
      <c r="CM197"/>
      <c r="CN197"/>
      <c r="CO197"/>
      <c r="CQ197"/>
      <c r="CR197"/>
      <c r="CS197"/>
      <c r="CU197"/>
      <c r="CV197"/>
      <c r="CW197"/>
      <c r="CY197"/>
      <c r="CZ197"/>
      <c r="DA197"/>
      <c r="DC197"/>
      <c r="DD197"/>
      <c r="DF197"/>
      <c r="DI197"/>
      <c r="DJ197"/>
      <c r="DK197"/>
      <c r="DL197"/>
      <c r="DM197"/>
      <c r="DN197"/>
      <c r="DO197"/>
      <c r="DP197"/>
      <c r="DQ197"/>
      <c r="DR197"/>
    </row>
    <row r="198" spans="1:122" ht="14" customHeight="1">
      <c r="A198"/>
      <c r="B198"/>
      <c r="C198"/>
      <c r="D198"/>
      <c r="E198"/>
      <c r="F198"/>
      <c r="G198"/>
      <c r="I198"/>
      <c r="AC198"/>
      <c r="AW198"/>
      <c r="BQ198"/>
      <c r="CJ198"/>
      <c r="CK198"/>
      <c r="CM198"/>
      <c r="CN198"/>
      <c r="CO198"/>
      <c r="CQ198"/>
      <c r="CR198"/>
      <c r="CS198"/>
      <c r="CU198"/>
      <c r="CV198"/>
      <c r="CW198"/>
      <c r="CY198"/>
      <c r="CZ198"/>
      <c r="DA198"/>
      <c r="DC198"/>
      <c r="DD198"/>
      <c r="DF198"/>
      <c r="DI198"/>
      <c r="DJ198"/>
      <c r="DK198"/>
      <c r="DL198"/>
      <c r="DM198"/>
      <c r="DN198"/>
      <c r="DO198"/>
      <c r="DP198"/>
      <c r="DQ198"/>
      <c r="DR198"/>
    </row>
    <row r="199" spans="1:122" ht="14" customHeight="1">
      <c r="A199"/>
      <c r="B199"/>
      <c r="C199"/>
      <c r="D199"/>
      <c r="E199"/>
      <c r="F199"/>
      <c r="G199"/>
      <c r="I199"/>
      <c r="AC199"/>
      <c r="AW199"/>
      <c r="BQ199"/>
      <c r="CJ199"/>
      <c r="CK199"/>
      <c r="CM199"/>
      <c r="CN199"/>
      <c r="CO199"/>
      <c r="CQ199"/>
      <c r="CR199"/>
      <c r="CS199"/>
      <c r="CU199"/>
      <c r="CV199"/>
      <c r="CW199"/>
      <c r="CY199"/>
      <c r="CZ199"/>
      <c r="DA199"/>
      <c r="DC199"/>
      <c r="DD199"/>
      <c r="DF199"/>
      <c r="DI199"/>
      <c r="DJ199"/>
      <c r="DK199"/>
      <c r="DL199"/>
      <c r="DM199"/>
      <c r="DN199"/>
      <c r="DO199"/>
      <c r="DP199"/>
      <c r="DQ199"/>
      <c r="DR199"/>
    </row>
    <row r="200" spans="1:122" ht="14" customHeight="1">
      <c r="A200"/>
      <c r="B200"/>
      <c r="C200"/>
      <c r="D200"/>
      <c r="E200"/>
      <c r="F200"/>
      <c r="G200"/>
      <c r="I200"/>
      <c r="AC200"/>
      <c r="AW200"/>
      <c r="BQ200"/>
      <c r="CJ200"/>
      <c r="CK200"/>
      <c r="CM200"/>
      <c r="CN200"/>
      <c r="CO200"/>
      <c r="CQ200"/>
      <c r="CR200"/>
      <c r="CS200"/>
      <c r="CU200"/>
      <c r="CV200"/>
      <c r="CW200"/>
      <c r="CY200"/>
      <c r="CZ200"/>
      <c r="DA200"/>
      <c r="DC200"/>
      <c r="DD200"/>
      <c r="DF200"/>
      <c r="DI200"/>
      <c r="DJ200"/>
      <c r="DK200"/>
      <c r="DL200"/>
      <c r="DM200"/>
      <c r="DN200"/>
      <c r="DO200"/>
      <c r="DP200"/>
      <c r="DQ200"/>
      <c r="DR200"/>
    </row>
    <row r="201" spans="1:122" ht="14" customHeight="1">
      <c r="A201"/>
      <c r="B201"/>
      <c r="C201"/>
      <c r="D201"/>
      <c r="E201"/>
      <c r="F201"/>
      <c r="G201"/>
      <c r="I201"/>
      <c r="AC201"/>
      <c r="AW201"/>
      <c r="BQ201"/>
      <c r="CJ201"/>
      <c r="CK201"/>
      <c r="CM201"/>
      <c r="CN201"/>
      <c r="CO201"/>
      <c r="CQ201"/>
      <c r="CR201"/>
      <c r="CS201"/>
      <c r="CU201"/>
      <c r="CV201"/>
      <c r="CW201"/>
      <c r="CY201"/>
      <c r="CZ201"/>
      <c r="DA201"/>
      <c r="DC201"/>
      <c r="DD201"/>
      <c r="DF201"/>
      <c r="DI201"/>
      <c r="DJ201"/>
      <c r="DK201"/>
      <c r="DL201"/>
      <c r="DM201"/>
      <c r="DN201"/>
      <c r="DO201"/>
      <c r="DP201"/>
      <c r="DQ201"/>
      <c r="DR201"/>
    </row>
    <row r="202" spans="1:122" ht="14" customHeight="1">
      <c r="A202"/>
      <c r="B202"/>
      <c r="C202"/>
      <c r="D202"/>
      <c r="E202"/>
      <c r="F202"/>
      <c r="G202"/>
      <c r="I202"/>
      <c r="AC202"/>
      <c r="AW202"/>
      <c r="BQ202"/>
      <c r="CJ202"/>
      <c r="CK202"/>
      <c r="CM202"/>
      <c r="CN202"/>
      <c r="CO202"/>
      <c r="CQ202"/>
      <c r="CR202"/>
      <c r="CS202"/>
      <c r="CU202"/>
      <c r="CV202"/>
      <c r="CW202"/>
      <c r="CY202"/>
      <c r="CZ202"/>
      <c r="DA202"/>
      <c r="DC202"/>
      <c r="DD202"/>
      <c r="DF202"/>
      <c r="DI202"/>
      <c r="DJ202"/>
      <c r="DK202"/>
      <c r="DL202"/>
      <c r="DM202"/>
      <c r="DN202"/>
      <c r="DO202"/>
      <c r="DP202"/>
      <c r="DQ202"/>
      <c r="DR202"/>
    </row>
    <row r="203" spans="1:122" ht="14" customHeight="1">
      <c r="A203"/>
      <c r="B203"/>
      <c r="C203"/>
      <c r="D203"/>
      <c r="E203"/>
      <c r="F203"/>
      <c r="G203"/>
      <c r="I203"/>
      <c r="AC203"/>
      <c r="AW203"/>
      <c r="BQ203"/>
      <c r="CJ203"/>
      <c r="CK203"/>
      <c r="CM203"/>
      <c r="CN203"/>
      <c r="CO203"/>
      <c r="CQ203"/>
      <c r="CR203"/>
      <c r="CS203"/>
      <c r="CU203"/>
      <c r="CV203"/>
      <c r="CW203"/>
      <c r="CY203"/>
      <c r="CZ203"/>
      <c r="DA203"/>
      <c r="DC203"/>
      <c r="DD203"/>
      <c r="DF203"/>
      <c r="DI203"/>
      <c r="DJ203"/>
      <c r="DK203"/>
      <c r="DL203"/>
      <c r="DM203"/>
      <c r="DN203"/>
      <c r="DO203"/>
      <c r="DP203"/>
      <c r="DQ203"/>
      <c r="DR203"/>
    </row>
    <row r="204" spans="1:122" ht="14" customHeight="1">
      <c r="A204"/>
      <c r="B204"/>
      <c r="C204"/>
      <c r="D204"/>
      <c r="E204"/>
      <c r="F204"/>
      <c r="G204"/>
      <c r="I204"/>
      <c r="AC204"/>
      <c r="AW204"/>
      <c r="BQ204"/>
      <c r="CJ204"/>
      <c r="CK204"/>
      <c r="CM204"/>
      <c r="CN204"/>
      <c r="CO204"/>
      <c r="CQ204"/>
      <c r="CR204"/>
      <c r="CS204"/>
      <c r="CU204"/>
      <c r="CV204"/>
      <c r="CW204"/>
      <c r="CY204"/>
      <c r="CZ204"/>
      <c r="DA204"/>
      <c r="DC204"/>
      <c r="DD204"/>
      <c r="DF204"/>
      <c r="DI204"/>
      <c r="DJ204"/>
      <c r="DK204"/>
      <c r="DL204"/>
      <c r="DM204"/>
      <c r="DN204"/>
      <c r="DO204"/>
      <c r="DP204"/>
      <c r="DQ204"/>
      <c r="DR204"/>
    </row>
    <row r="205" spans="1:122" ht="14" customHeight="1">
      <c r="A205"/>
      <c r="B205"/>
      <c r="C205"/>
      <c r="D205"/>
      <c r="E205"/>
      <c r="F205"/>
      <c r="G205"/>
      <c r="I205"/>
      <c r="AC205"/>
      <c r="AW205"/>
      <c r="BQ205"/>
      <c r="CJ205"/>
      <c r="CK205"/>
      <c r="CM205"/>
      <c r="CN205"/>
      <c r="CO205"/>
      <c r="CQ205"/>
      <c r="CR205"/>
      <c r="CS205"/>
      <c r="CU205"/>
      <c r="CV205"/>
      <c r="CW205"/>
      <c r="CY205"/>
      <c r="CZ205"/>
      <c r="DA205"/>
      <c r="DC205"/>
      <c r="DD205"/>
      <c r="DF205"/>
      <c r="DI205"/>
      <c r="DJ205"/>
      <c r="DK205"/>
      <c r="DL205"/>
      <c r="DM205"/>
      <c r="DN205"/>
      <c r="DO205"/>
      <c r="DP205"/>
      <c r="DQ205"/>
      <c r="DR205"/>
    </row>
    <row r="206" spans="1:122" ht="14" customHeight="1">
      <c r="A206"/>
      <c r="B206"/>
      <c r="C206"/>
      <c r="D206"/>
      <c r="E206"/>
      <c r="F206"/>
      <c r="G206"/>
      <c r="I206"/>
      <c r="AC206"/>
      <c r="AW206"/>
      <c r="BQ206"/>
      <c r="CJ206"/>
      <c r="CK206"/>
      <c r="CM206"/>
      <c r="CN206"/>
      <c r="CO206"/>
      <c r="CQ206"/>
      <c r="CR206"/>
      <c r="CS206"/>
      <c r="CU206"/>
      <c r="CV206"/>
      <c r="CW206"/>
      <c r="CY206"/>
      <c r="CZ206"/>
      <c r="DA206"/>
      <c r="DC206"/>
      <c r="DD206"/>
      <c r="DF206"/>
      <c r="DI206"/>
      <c r="DJ206"/>
      <c r="DK206"/>
      <c r="DL206"/>
      <c r="DM206"/>
      <c r="DN206"/>
      <c r="DO206"/>
      <c r="DP206"/>
      <c r="DQ206"/>
      <c r="DR206"/>
    </row>
    <row r="207" spans="1:122" ht="14" customHeight="1">
      <c r="A207"/>
      <c r="B207"/>
      <c r="C207"/>
      <c r="D207"/>
      <c r="E207"/>
      <c r="F207"/>
      <c r="G207"/>
      <c r="I207"/>
      <c r="AC207"/>
      <c r="AW207"/>
      <c r="BQ207"/>
      <c r="CJ207"/>
      <c r="CK207"/>
      <c r="CM207"/>
      <c r="CN207"/>
      <c r="CO207"/>
      <c r="CQ207"/>
      <c r="CR207"/>
      <c r="CS207"/>
      <c r="CU207"/>
      <c r="CV207"/>
      <c r="CW207"/>
      <c r="CY207"/>
      <c r="CZ207"/>
      <c r="DA207"/>
      <c r="DC207"/>
      <c r="DD207"/>
      <c r="DF207"/>
      <c r="DI207"/>
      <c r="DJ207"/>
      <c r="DK207"/>
      <c r="DL207"/>
      <c r="DM207"/>
      <c r="DN207"/>
      <c r="DO207"/>
      <c r="DP207"/>
      <c r="DQ207"/>
      <c r="DR207"/>
    </row>
    <row r="208" spans="1:122" ht="14" customHeight="1">
      <c r="A208"/>
      <c r="B208"/>
      <c r="C208"/>
      <c r="D208"/>
      <c r="E208"/>
      <c r="F208"/>
      <c r="G208"/>
      <c r="I208"/>
      <c r="AC208"/>
      <c r="AW208"/>
      <c r="BQ208"/>
      <c r="CJ208"/>
      <c r="CK208"/>
      <c r="CM208"/>
      <c r="CN208"/>
      <c r="CO208"/>
      <c r="CQ208"/>
      <c r="CR208"/>
      <c r="CS208"/>
      <c r="CU208"/>
      <c r="CV208"/>
      <c r="CW208"/>
      <c r="CY208"/>
      <c r="CZ208"/>
      <c r="DA208"/>
      <c r="DC208"/>
      <c r="DD208"/>
      <c r="DF208"/>
      <c r="DI208"/>
      <c r="DJ208"/>
      <c r="DK208"/>
      <c r="DL208"/>
      <c r="DM208"/>
      <c r="DN208"/>
      <c r="DO208"/>
      <c r="DP208"/>
      <c r="DQ208"/>
      <c r="DR208"/>
    </row>
    <row r="209" spans="1:122" ht="14" customHeight="1">
      <c r="A209"/>
      <c r="B209"/>
      <c r="C209"/>
      <c r="D209"/>
      <c r="E209"/>
      <c r="F209"/>
      <c r="G209"/>
      <c r="I209"/>
      <c r="AC209"/>
      <c r="AW209"/>
      <c r="BQ209"/>
      <c r="CJ209"/>
      <c r="CK209"/>
      <c r="CM209"/>
      <c r="CN209"/>
      <c r="CO209"/>
      <c r="CQ209"/>
      <c r="CR209"/>
      <c r="CS209"/>
      <c r="CU209"/>
      <c r="CV209"/>
      <c r="CW209"/>
      <c r="CY209"/>
      <c r="CZ209"/>
      <c r="DA209"/>
      <c r="DC209"/>
      <c r="DD209"/>
      <c r="DF209"/>
      <c r="DI209"/>
      <c r="DJ209"/>
      <c r="DK209"/>
      <c r="DL209"/>
      <c r="DM209"/>
      <c r="DN209"/>
      <c r="DO209"/>
      <c r="DP209"/>
      <c r="DQ209"/>
      <c r="DR209"/>
    </row>
    <row r="210" spans="1:122" ht="14" customHeight="1">
      <c r="A210"/>
      <c r="B210"/>
      <c r="C210"/>
      <c r="D210"/>
      <c r="E210"/>
      <c r="F210"/>
      <c r="G210"/>
      <c r="I210"/>
      <c r="AC210"/>
      <c r="AW210"/>
      <c r="BQ210"/>
      <c r="CJ210"/>
      <c r="CK210"/>
      <c r="CM210"/>
      <c r="CN210"/>
      <c r="CO210"/>
      <c r="CQ210"/>
      <c r="CR210"/>
      <c r="CS210"/>
      <c r="CU210"/>
      <c r="CV210"/>
      <c r="CW210"/>
      <c r="CY210"/>
      <c r="CZ210"/>
      <c r="DA210"/>
      <c r="DC210"/>
      <c r="DD210"/>
      <c r="DF210"/>
      <c r="DI210"/>
      <c r="DJ210"/>
      <c r="DK210"/>
      <c r="DL210"/>
      <c r="DM210"/>
      <c r="DN210"/>
      <c r="DO210"/>
      <c r="DP210"/>
      <c r="DQ210"/>
      <c r="DR210"/>
    </row>
    <row r="211" spans="1:122" ht="14" customHeight="1">
      <c r="A211"/>
      <c r="B211"/>
      <c r="C211"/>
      <c r="D211"/>
      <c r="E211"/>
      <c r="F211"/>
      <c r="G211"/>
      <c r="I211"/>
      <c r="AC211"/>
      <c r="AW211"/>
      <c r="BQ211"/>
      <c r="CJ211"/>
      <c r="CK211"/>
      <c r="CM211"/>
      <c r="CN211"/>
      <c r="CO211"/>
      <c r="CQ211"/>
      <c r="CR211"/>
      <c r="CS211"/>
      <c r="CU211"/>
      <c r="CV211"/>
      <c r="CW211"/>
      <c r="CY211"/>
      <c r="CZ211"/>
      <c r="DA211"/>
      <c r="DC211"/>
      <c r="DD211"/>
      <c r="DF211"/>
      <c r="DI211"/>
      <c r="DJ211"/>
      <c r="DK211"/>
      <c r="DL211"/>
      <c r="DM211"/>
      <c r="DN211"/>
      <c r="DO211"/>
      <c r="DP211"/>
      <c r="DQ211"/>
      <c r="DR211"/>
    </row>
    <row r="212" spans="1:122" ht="14" customHeight="1">
      <c r="A212"/>
      <c r="B212"/>
      <c r="C212"/>
      <c r="D212"/>
      <c r="E212"/>
      <c r="F212"/>
      <c r="G212"/>
      <c r="I212"/>
      <c r="AC212"/>
      <c r="AW212"/>
      <c r="BQ212"/>
      <c r="CJ212"/>
      <c r="CK212"/>
      <c r="CM212"/>
      <c r="CN212"/>
      <c r="CO212"/>
      <c r="CQ212"/>
      <c r="CR212"/>
      <c r="CS212"/>
      <c r="CU212"/>
      <c r="CV212"/>
      <c r="CW212"/>
      <c r="CY212"/>
      <c r="CZ212"/>
      <c r="DA212"/>
      <c r="DC212"/>
      <c r="DD212"/>
      <c r="DF212"/>
      <c r="DI212"/>
      <c r="DJ212"/>
      <c r="DK212"/>
      <c r="DL212"/>
      <c r="DM212"/>
      <c r="DN212"/>
      <c r="DO212"/>
      <c r="DP212"/>
      <c r="DQ212"/>
      <c r="DR212"/>
    </row>
    <row r="213" spans="1:122" ht="14" customHeight="1">
      <c r="A213"/>
      <c r="B213"/>
      <c r="C213"/>
      <c r="D213"/>
      <c r="E213"/>
      <c r="F213"/>
      <c r="G213"/>
      <c r="I213"/>
      <c r="AC213"/>
      <c r="AW213"/>
      <c r="BQ213"/>
      <c r="CJ213"/>
      <c r="CK213"/>
      <c r="CM213"/>
      <c r="CN213"/>
      <c r="CO213"/>
      <c r="CQ213"/>
      <c r="CR213"/>
      <c r="CS213"/>
      <c r="CU213"/>
      <c r="CV213"/>
      <c r="CW213"/>
      <c r="CY213"/>
      <c r="CZ213"/>
      <c r="DA213"/>
      <c r="DC213"/>
      <c r="DD213"/>
      <c r="DF213"/>
      <c r="DI213"/>
      <c r="DJ213"/>
      <c r="DK213"/>
      <c r="DL213"/>
      <c r="DM213"/>
      <c r="DN213"/>
      <c r="DO213"/>
      <c r="DP213"/>
      <c r="DQ213"/>
      <c r="DR213"/>
    </row>
    <row r="214" spans="1:122" ht="14" customHeight="1">
      <c r="A214"/>
      <c r="B214"/>
      <c r="C214"/>
      <c r="D214"/>
      <c r="E214"/>
      <c r="F214"/>
      <c r="G214"/>
      <c r="I214"/>
      <c r="AC214"/>
      <c r="AW214"/>
      <c r="BQ214"/>
      <c r="CJ214"/>
      <c r="CK214"/>
      <c r="CM214"/>
      <c r="CN214"/>
      <c r="CO214"/>
      <c r="CQ214"/>
      <c r="CR214"/>
      <c r="CS214"/>
      <c r="CU214"/>
      <c r="CV214"/>
      <c r="CW214"/>
      <c r="CY214"/>
      <c r="CZ214"/>
      <c r="DA214"/>
      <c r="DC214"/>
      <c r="DD214"/>
      <c r="DF214"/>
      <c r="DI214"/>
      <c r="DJ214"/>
      <c r="DK214"/>
      <c r="DL214"/>
      <c r="DM214"/>
      <c r="DN214"/>
      <c r="DO214"/>
      <c r="DP214"/>
      <c r="DQ214"/>
      <c r="DR214"/>
    </row>
    <row r="215" spans="1:122" ht="14" customHeight="1">
      <c r="A215"/>
      <c r="B215"/>
      <c r="C215"/>
      <c r="D215"/>
      <c r="E215"/>
      <c r="F215"/>
      <c r="G215"/>
      <c r="I215"/>
      <c r="AC215"/>
      <c r="AW215"/>
      <c r="BQ215"/>
      <c r="CJ215"/>
      <c r="CK215"/>
      <c r="CM215"/>
      <c r="CN215"/>
      <c r="CO215"/>
      <c r="CQ215"/>
      <c r="CR215"/>
      <c r="CS215"/>
      <c r="CU215"/>
      <c r="CV215"/>
      <c r="CW215"/>
      <c r="CY215"/>
      <c r="CZ215"/>
      <c r="DA215"/>
      <c r="DC215"/>
      <c r="DD215"/>
      <c r="DF215"/>
      <c r="DI215"/>
      <c r="DJ215"/>
      <c r="DK215"/>
      <c r="DL215"/>
      <c r="DM215"/>
      <c r="DN215"/>
      <c r="DO215"/>
      <c r="DP215"/>
      <c r="DQ215"/>
      <c r="DR215"/>
    </row>
    <row r="216" spans="1:122" ht="14" customHeight="1">
      <c r="A216"/>
      <c r="B216"/>
      <c r="C216"/>
      <c r="D216"/>
      <c r="E216"/>
      <c r="F216"/>
      <c r="G216"/>
      <c r="I216"/>
      <c r="AC216"/>
      <c r="AW216"/>
      <c r="BQ216"/>
      <c r="CJ216"/>
      <c r="CK216"/>
      <c r="CM216"/>
      <c r="CN216"/>
      <c r="CO216"/>
      <c r="CQ216"/>
      <c r="CR216"/>
      <c r="CS216"/>
      <c r="CU216"/>
      <c r="CV216"/>
      <c r="CW216"/>
      <c r="CY216"/>
      <c r="CZ216"/>
      <c r="DA216"/>
      <c r="DC216"/>
      <c r="DD216"/>
      <c r="DF216"/>
      <c r="DI216"/>
      <c r="DJ216"/>
      <c r="DK216"/>
      <c r="DL216"/>
      <c r="DM216"/>
      <c r="DN216"/>
      <c r="DO216"/>
      <c r="DP216"/>
      <c r="DQ216"/>
      <c r="DR216"/>
    </row>
    <row r="217" spans="1:122" ht="14" customHeight="1">
      <c r="A217"/>
      <c r="B217"/>
      <c r="C217"/>
      <c r="D217"/>
      <c r="E217"/>
      <c r="F217"/>
      <c r="G217"/>
      <c r="I217"/>
      <c r="AC217"/>
      <c r="AW217"/>
      <c r="BQ217"/>
      <c r="CJ217"/>
      <c r="CK217"/>
      <c r="CM217"/>
      <c r="CN217"/>
      <c r="CO217"/>
      <c r="CQ217"/>
      <c r="CR217"/>
      <c r="CS217"/>
      <c r="CU217"/>
      <c r="CV217"/>
      <c r="CW217"/>
      <c r="CY217"/>
      <c r="CZ217"/>
      <c r="DA217"/>
      <c r="DC217"/>
      <c r="DD217"/>
      <c r="DF217"/>
      <c r="DI217"/>
      <c r="DJ217"/>
      <c r="DK217"/>
      <c r="DL217"/>
      <c r="DM217"/>
      <c r="DN217"/>
      <c r="DO217"/>
      <c r="DP217"/>
      <c r="DQ217"/>
      <c r="DR217"/>
    </row>
    <row r="218" spans="1:122" ht="14" customHeight="1">
      <c r="A218"/>
      <c r="B218"/>
      <c r="C218"/>
      <c r="D218"/>
      <c r="E218"/>
      <c r="F218"/>
      <c r="G218"/>
      <c r="I218"/>
      <c r="AC218"/>
      <c r="AW218"/>
      <c r="BQ218"/>
      <c r="CJ218"/>
      <c r="CK218"/>
      <c r="CM218"/>
      <c r="CN218"/>
      <c r="CO218"/>
      <c r="CQ218"/>
      <c r="CR218"/>
      <c r="CS218"/>
      <c r="CU218"/>
      <c r="CV218"/>
      <c r="CW218"/>
      <c r="CY218"/>
      <c r="CZ218"/>
      <c r="DA218"/>
      <c r="DC218"/>
      <c r="DD218"/>
      <c r="DF218"/>
      <c r="DI218"/>
      <c r="DJ218"/>
      <c r="DK218"/>
      <c r="DL218"/>
      <c r="DM218"/>
      <c r="DN218"/>
      <c r="DO218"/>
      <c r="DP218"/>
      <c r="DQ218"/>
      <c r="DR218"/>
    </row>
    <row r="219" spans="1:122" ht="14" customHeight="1">
      <c r="A219"/>
      <c r="B219"/>
      <c r="C219"/>
      <c r="D219"/>
      <c r="E219"/>
      <c r="F219"/>
      <c r="G219"/>
      <c r="I219"/>
      <c r="AC219"/>
      <c r="AW219"/>
      <c r="BQ219"/>
      <c r="CJ219"/>
      <c r="CK219"/>
      <c r="CM219"/>
      <c r="CN219"/>
      <c r="CO219"/>
      <c r="CQ219"/>
      <c r="CR219"/>
      <c r="CS219"/>
      <c r="CU219"/>
      <c r="CV219"/>
      <c r="CW219"/>
      <c r="CY219"/>
      <c r="CZ219"/>
      <c r="DA219"/>
      <c r="DC219"/>
      <c r="DD219"/>
      <c r="DF219"/>
      <c r="DI219"/>
      <c r="DJ219"/>
      <c r="DK219"/>
      <c r="DL219"/>
      <c r="DM219"/>
      <c r="DN219"/>
      <c r="DO219"/>
      <c r="DP219"/>
      <c r="DQ219"/>
      <c r="DR219"/>
    </row>
    <row r="220" spans="1:122" ht="14" customHeight="1">
      <c r="A220"/>
      <c r="B220"/>
      <c r="C220"/>
      <c r="D220"/>
      <c r="E220"/>
      <c r="F220"/>
      <c r="G220"/>
      <c r="I220"/>
      <c r="AC220"/>
      <c r="AW220"/>
      <c r="BQ220"/>
      <c r="CJ220"/>
      <c r="CK220"/>
      <c r="CM220"/>
      <c r="CN220"/>
      <c r="CO220"/>
      <c r="CQ220"/>
      <c r="CR220"/>
      <c r="CS220"/>
      <c r="CU220"/>
      <c r="CV220"/>
      <c r="CW220"/>
      <c r="CY220"/>
      <c r="CZ220"/>
      <c r="DA220"/>
      <c r="DC220"/>
      <c r="DD220"/>
      <c r="DF220"/>
      <c r="DI220"/>
      <c r="DJ220"/>
      <c r="DK220"/>
      <c r="DL220"/>
      <c r="DM220"/>
      <c r="DN220"/>
      <c r="DO220"/>
      <c r="DP220"/>
      <c r="DQ220"/>
      <c r="DR220"/>
    </row>
    <row r="221" spans="1:122" ht="14" customHeight="1">
      <c r="A221"/>
      <c r="B221"/>
      <c r="C221"/>
      <c r="D221"/>
      <c r="E221"/>
      <c r="F221"/>
      <c r="G221"/>
      <c r="I221"/>
      <c r="AC221"/>
      <c r="AW221"/>
      <c r="BQ221"/>
      <c r="CJ221"/>
      <c r="CK221"/>
      <c r="CM221"/>
      <c r="CN221"/>
      <c r="CO221"/>
      <c r="CQ221"/>
      <c r="CR221"/>
      <c r="CS221"/>
      <c r="CU221"/>
      <c r="CV221"/>
      <c r="CW221"/>
      <c r="CY221"/>
      <c r="CZ221"/>
      <c r="DA221"/>
      <c r="DC221"/>
      <c r="DD221"/>
      <c r="DF221"/>
      <c r="DI221"/>
      <c r="DJ221"/>
      <c r="DK221"/>
      <c r="DL221"/>
      <c r="DM221"/>
      <c r="DN221"/>
      <c r="DO221"/>
      <c r="DP221"/>
      <c r="DQ221"/>
      <c r="DR221"/>
    </row>
    <row r="222" spans="1:122" ht="14" customHeight="1">
      <c r="A222"/>
      <c r="B222"/>
      <c r="C222"/>
      <c r="D222"/>
      <c r="E222"/>
      <c r="F222"/>
      <c r="G222"/>
      <c r="I222"/>
      <c r="AC222"/>
      <c r="AW222"/>
      <c r="BQ222"/>
      <c r="CJ222"/>
      <c r="CK222"/>
      <c r="CM222"/>
      <c r="CN222"/>
      <c r="CO222"/>
      <c r="CQ222"/>
      <c r="CR222"/>
      <c r="CS222"/>
      <c r="CU222"/>
      <c r="CV222"/>
      <c r="CW222"/>
      <c r="CY222"/>
      <c r="CZ222"/>
      <c r="DA222"/>
      <c r="DC222"/>
      <c r="DD222"/>
      <c r="DF222"/>
      <c r="DI222"/>
      <c r="DJ222"/>
      <c r="DK222"/>
      <c r="DL222"/>
      <c r="DM222"/>
      <c r="DN222"/>
      <c r="DO222"/>
      <c r="DP222"/>
      <c r="DQ222"/>
      <c r="DR222"/>
    </row>
    <row r="223" spans="1:122" ht="14" customHeight="1">
      <c r="A223"/>
      <c r="B223"/>
      <c r="C223"/>
      <c r="D223"/>
      <c r="E223"/>
      <c r="F223"/>
      <c r="G223"/>
      <c r="I223"/>
      <c r="AC223"/>
      <c r="AW223"/>
      <c r="BQ223"/>
      <c r="CJ223"/>
      <c r="CK223"/>
      <c r="CM223"/>
      <c r="CN223"/>
      <c r="CO223"/>
      <c r="CQ223"/>
      <c r="CR223"/>
      <c r="CS223"/>
      <c r="CU223"/>
      <c r="CV223"/>
      <c r="CW223"/>
      <c r="CY223"/>
      <c r="CZ223"/>
      <c r="DA223"/>
      <c r="DC223"/>
      <c r="DD223"/>
      <c r="DF223"/>
      <c r="DI223"/>
      <c r="DJ223"/>
      <c r="DK223"/>
      <c r="DL223"/>
      <c r="DM223"/>
      <c r="DN223"/>
      <c r="DO223"/>
      <c r="DP223"/>
      <c r="DQ223"/>
      <c r="DR223"/>
    </row>
    <row r="224" spans="1:122" ht="14" customHeight="1">
      <c r="A224"/>
      <c r="B224"/>
      <c r="C224"/>
      <c r="D224"/>
      <c r="E224"/>
      <c r="F224"/>
      <c r="G224"/>
      <c r="I224"/>
      <c r="AC224"/>
      <c r="AW224"/>
      <c r="BQ224"/>
      <c r="CJ224"/>
      <c r="CK224"/>
      <c r="CM224"/>
      <c r="CN224"/>
      <c r="CO224"/>
      <c r="CQ224"/>
      <c r="CR224"/>
      <c r="CS224"/>
      <c r="CU224"/>
      <c r="CV224"/>
      <c r="CW224"/>
      <c r="CY224"/>
      <c r="CZ224"/>
      <c r="DA224"/>
      <c r="DC224"/>
      <c r="DD224"/>
      <c r="DF224"/>
      <c r="DI224"/>
      <c r="DJ224"/>
      <c r="DK224"/>
      <c r="DL224"/>
      <c r="DM224"/>
      <c r="DN224"/>
      <c r="DO224"/>
      <c r="DP224"/>
      <c r="DQ224"/>
      <c r="DR224"/>
    </row>
    <row r="225" spans="1:122" ht="14" customHeight="1">
      <c r="A225"/>
      <c r="B225"/>
      <c r="C225"/>
      <c r="D225"/>
      <c r="E225"/>
      <c r="F225"/>
      <c r="G225"/>
      <c r="I225"/>
      <c r="AC225"/>
      <c r="AW225"/>
      <c r="BQ225"/>
      <c r="CJ225"/>
      <c r="CK225"/>
      <c r="CM225"/>
      <c r="CN225"/>
      <c r="CO225"/>
      <c r="CQ225"/>
      <c r="CR225"/>
      <c r="CS225"/>
      <c r="CU225"/>
      <c r="CV225"/>
      <c r="CW225"/>
      <c r="CY225"/>
      <c r="CZ225"/>
      <c r="DA225"/>
      <c r="DC225"/>
      <c r="DD225"/>
      <c r="DF225"/>
      <c r="DI225"/>
      <c r="DJ225"/>
      <c r="DK225"/>
      <c r="DL225"/>
      <c r="DM225"/>
      <c r="DN225"/>
      <c r="DO225"/>
      <c r="DP225"/>
      <c r="DQ225"/>
      <c r="DR225"/>
    </row>
    <row r="226" spans="1:122" ht="14" customHeight="1">
      <c r="A226"/>
      <c r="B226"/>
      <c r="C226"/>
      <c r="D226"/>
      <c r="E226"/>
      <c r="F226"/>
      <c r="G226"/>
      <c r="I226"/>
      <c r="AC226"/>
      <c r="AW226"/>
      <c r="BQ226"/>
      <c r="CJ226"/>
      <c r="CK226"/>
      <c r="CM226"/>
      <c r="CN226"/>
      <c r="CO226"/>
      <c r="CQ226"/>
      <c r="CR226"/>
      <c r="CS226"/>
      <c r="CU226"/>
      <c r="CV226"/>
      <c r="CW226"/>
      <c r="CY226"/>
      <c r="CZ226"/>
      <c r="DA226"/>
      <c r="DC226"/>
      <c r="DD226"/>
      <c r="DF226"/>
      <c r="DI226"/>
      <c r="DJ226"/>
      <c r="DK226"/>
      <c r="DL226"/>
      <c r="DM226"/>
      <c r="DN226"/>
      <c r="DO226"/>
      <c r="DP226"/>
      <c r="DQ226"/>
      <c r="DR226"/>
    </row>
    <row r="227" spans="1:122" ht="14" customHeight="1">
      <c r="A227"/>
      <c r="B227"/>
      <c r="C227"/>
      <c r="D227"/>
      <c r="E227"/>
      <c r="F227"/>
      <c r="G227"/>
      <c r="I227"/>
      <c r="AC227"/>
      <c r="AW227"/>
      <c r="BQ227"/>
      <c r="CJ227"/>
      <c r="CK227"/>
      <c r="CM227"/>
      <c r="CN227"/>
      <c r="CO227"/>
      <c r="CQ227"/>
      <c r="CR227"/>
      <c r="CS227"/>
      <c r="CU227"/>
      <c r="CV227"/>
      <c r="CW227"/>
      <c r="CY227"/>
      <c r="CZ227"/>
      <c r="DA227"/>
      <c r="DC227"/>
      <c r="DD227"/>
      <c r="DF227"/>
      <c r="DI227"/>
      <c r="DJ227"/>
      <c r="DK227"/>
      <c r="DL227"/>
      <c r="DM227"/>
      <c r="DN227"/>
      <c r="DO227"/>
      <c r="DP227"/>
      <c r="DQ227"/>
      <c r="DR227"/>
    </row>
    <row r="228" spans="1:122" ht="14" customHeight="1">
      <c r="A228"/>
      <c r="B228"/>
      <c r="C228"/>
      <c r="D228"/>
      <c r="E228"/>
      <c r="F228"/>
      <c r="G228"/>
      <c r="I228"/>
      <c r="AC228"/>
      <c r="AW228"/>
      <c r="BQ228"/>
      <c r="CJ228"/>
      <c r="CK228"/>
      <c r="CM228"/>
      <c r="CN228"/>
      <c r="CO228"/>
      <c r="CQ228"/>
      <c r="CR228"/>
      <c r="CS228"/>
      <c r="CU228"/>
      <c r="CV228"/>
      <c r="CW228"/>
      <c r="CY228"/>
      <c r="CZ228"/>
      <c r="DA228"/>
      <c r="DC228"/>
      <c r="DD228"/>
      <c r="DF228"/>
      <c r="DI228"/>
      <c r="DJ228"/>
      <c r="DK228"/>
      <c r="DL228"/>
      <c r="DM228"/>
      <c r="DN228"/>
      <c r="DO228"/>
      <c r="DP228"/>
      <c r="DQ228"/>
      <c r="DR228"/>
    </row>
    <row r="229" spans="1:122" ht="14" customHeight="1">
      <c r="A229"/>
      <c r="B229"/>
      <c r="C229"/>
      <c r="D229"/>
      <c r="E229"/>
      <c r="F229"/>
      <c r="G229"/>
      <c r="I229"/>
      <c r="AC229"/>
      <c r="AW229"/>
      <c r="BQ229"/>
      <c r="CJ229"/>
      <c r="CK229"/>
      <c r="CM229"/>
      <c r="CN229"/>
      <c r="CO229"/>
      <c r="CQ229"/>
      <c r="CR229"/>
      <c r="CS229"/>
      <c r="CU229"/>
      <c r="CV229"/>
      <c r="CW229"/>
      <c r="CY229"/>
      <c r="CZ229"/>
      <c r="DA229"/>
      <c r="DC229"/>
      <c r="DD229"/>
      <c r="DF229"/>
      <c r="DI229"/>
      <c r="DJ229"/>
      <c r="DK229"/>
      <c r="DL229"/>
      <c r="DM229"/>
      <c r="DN229"/>
      <c r="DO229"/>
      <c r="DP229"/>
      <c r="DQ229"/>
      <c r="DR229"/>
    </row>
    <row r="230" spans="1:122" ht="14" customHeight="1">
      <c r="A230"/>
      <c r="B230"/>
      <c r="C230"/>
      <c r="D230"/>
      <c r="E230"/>
      <c r="F230"/>
      <c r="G230"/>
      <c r="I230"/>
      <c r="AC230"/>
      <c r="AW230"/>
      <c r="BQ230"/>
      <c r="CJ230"/>
      <c r="CK230"/>
      <c r="CM230"/>
      <c r="CN230"/>
      <c r="CO230"/>
      <c r="CQ230"/>
      <c r="CR230"/>
      <c r="CS230"/>
      <c r="CU230"/>
      <c r="CV230"/>
      <c r="CW230"/>
      <c r="CY230"/>
      <c r="CZ230"/>
      <c r="DA230"/>
      <c r="DC230"/>
      <c r="DD230"/>
      <c r="DF230"/>
      <c r="DI230"/>
      <c r="DJ230"/>
      <c r="DK230"/>
      <c r="DL230"/>
      <c r="DM230"/>
      <c r="DN230"/>
      <c r="DO230"/>
      <c r="DP230"/>
      <c r="DQ230"/>
      <c r="DR230"/>
    </row>
    <row r="231" spans="1:122" ht="14" customHeight="1">
      <c r="A231"/>
      <c r="B231"/>
      <c r="C231"/>
      <c r="D231"/>
      <c r="E231"/>
      <c r="F231"/>
      <c r="G231"/>
      <c r="I231"/>
      <c r="AC231"/>
      <c r="AW231"/>
      <c r="BQ231"/>
      <c r="CJ231"/>
      <c r="CK231"/>
      <c r="CM231"/>
      <c r="CN231"/>
      <c r="CO231"/>
      <c r="CQ231"/>
      <c r="CR231"/>
      <c r="CS231"/>
      <c r="CU231"/>
      <c r="CV231"/>
      <c r="CW231"/>
      <c r="CY231"/>
      <c r="CZ231"/>
      <c r="DA231"/>
      <c r="DC231"/>
      <c r="DD231"/>
      <c r="DF231"/>
      <c r="DI231"/>
      <c r="DJ231"/>
      <c r="DK231"/>
      <c r="DL231"/>
      <c r="DM231"/>
      <c r="DN231"/>
      <c r="DO231"/>
      <c r="DP231"/>
      <c r="DQ231"/>
      <c r="DR231"/>
    </row>
    <row r="232" spans="1:122" ht="14" customHeight="1">
      <c r="A232"/>
      <c r="B232"/>
      <c r="C232"/>
      <c r="D232"/>
      <c r="E232"/>
      <c r="F232"/>
      <c r="G232"/>
      <c r="I232"/>
      <c r="AC232"/>
      <c r="AW232"/>
      <c r="BQ232"/>
      <c r="CJ232"/>
      <c r="CK232"/>
      <c r="CM232"/>
      <c r="CN232"/>
      <c r="CO232"/>
      <c r="CQ232"/>
      <c r="CR232"/>
      <c r="CS232"/>
      <c r="CU232"/>
      <c r="CV232"/>
      <c r="CW232"/>
      <c r="CY232"/>
      <c r="CZ232"/>
      <c r="DA232"/>
      <c r="DC232"/>
      <c r="DD232"/>
      <c r="DF232"/>
      <c r="DI232"/>
      <c r="DJ232"/>
      <c r="DK232"/>
      <c r="DL232"/>
      <c r="DM232"/>
      <c r="DN232"/>
      <c r="DO232"/>
      <c r="DP232"/>
      <c r="DQ232"/>
      <c r="DR232"/>
    </row>
    <row r="233" spans="1:122" ht="14" customHeight="1">
      <c r="A233"/>
      <c r="B233"/>
      <c r="C233"/>
      <c r="D233"/>
      <c r="E233"/>
      <c r="F233"/>
      <c r="G233"/>
      <c r="I233"/>
      <c r="AC233"/>
      <c r="AW233"/>
      <c r="BQ233"/>
      <c r="CJ233"/>
      <c r="CK233"/>
      <c r="CM233"/>
      <c r="CN233"/>
      <c r="CO233"/>
      <c r="CQ233"/>
      <c r="CR233"/>
      <c r="CS233"/>
      <c r="CU233"/>
      <c r="CV233"/>
      <c r="CW233"/>
      <c r="CY233"/>
      <c r="CZ233"/>
      <c r="DA233"/>
      <c r="DC233"/>
      <c r="DD233"/>
      <c r="DF233"/>
      <c r="DI233"/>
      <c r="DJ233"/>
      <c r="DK233"/>
      <c r="DL233"/>
      <c r="DM233"/>
      <c r="DN233"/>
      <c r="DO233"/>
      <c r="DP233"/>
      <c r="DQ233"/>
      <c r="DR233"/>
    </row>
    <row r="234" spans="1:122" ht="14" customHeight="1">
      <c r="A234"/>
      <c r="B234"/>
      <c r="C234"/>
      <c r="D234"/>
      <c r="E234"/>
      <c r="F234"/>
      <c r="G234"/>
      <c r="I234"/>
      <c r="AC234"/>
      <c r="AW234"/>
      <c r="BQ234"/>
      <c r="CJ234"/>
      <c r="CK234"/>
      <c r="CM234"/>
      <c r="CN234"/>
      <c r="CO234"/>
      <c r="CQ234"/>
      <c r="CR234"/>
      <c r="CS234"/>
      <c r="CU234"/>
      <c r="CV234"/>
      <c r="CW234"/>
      <c r="CY234"/>
      <c r="CZ234"/>
      <c r="DA234"/>
      <c r="DC234"/>
      <c r="DD234"/>
      <c r="DF234"/>
      <c r="DI234"/>
      <c r="DJ234"/>
      <c r="DK234"/>
      <c r="DL234"/>
      <c r="DM234"/>
      <c r="DN234"/>
      <c r="DO234"/>
      <c r="DP234"/>
      <c r="DQ234"/>
      <c r="DR234"/>
    </row>
    <row r="235" spans="1:122" ht="14" customHeight="1">
      <c r="A235"/>
      <c r="B235"/>
      <c r="C235"/>
      <c r="D235"/>
      <c r="E235"/>
      <c r="F235"/>
      <c r="G235"/>
      <c r="I235"/>
      <c r="AC235"/>
      <c r="AW235"/>
      <c r="BQ235"/>
      <c r="CJ235"/>
      <c r="CK235"/>
      <c r="CM235"/>
      <c r="CN235"/>
      <c r="CO235"/>
      <c r="CQ235"/>
      <c r="CR235"/>
      <c r="CS235"/>
      <c r="CU235"/>
      <c r="CV235"/>
      <c r="CW235"/>
      <c r="CY235"/>
      <c r="CZ235"/>
      <c r="DA235"/>
      <c r="DC235"/>
      <c r="DD235"/>
      <c r="DF235"/>
      <c r="DI235"/>
      <c r="DJ235"/>
      <c r="DK235"/>
      <c r="DL235"/>
      <c r="DM235"/>
      <c r="DN235"/>
      <c r="DO235"/>
      <c r="DP235"/>
      <c r="DQ235"/>
      <c r="DR235"/>
    </row>
    <row r="236" spans="1:122" ht="14" customHeight="1">
      <c r="A236"/>
      <c r="B236"/>
      <c r="C236"/>
      <c r="D236"/>
      <c r="E236"/>
      <c r="F236"/>
      <c r="G236"/>
      <c r="I236"/>
      <c r="AC236"/>
      <c r="AW236"/>
      <c r="BQ236"/>
      <c r="CJ236"/>
      <c r="CK236"/>
      <c r="CM236"/>
      <c r="CN236"/>
      <c r="CO236"/>
      <c r="CQ236"/>
      <c r="CR236"/>
      <c r="CS236"/>
      <c r="CU236"/>
      <c r="CV236"/>
      <c r="CW236"/>
      <c r="CY236"/>
      <c r="CZ236"/>
      <c r="DA236"/>
      <c r="DC236"/>
      <c r="DD236"/>
      <c r="DF236"/>
      <c r="DI236"/>
      <c r="DJ236"/>
      <c r="DK236"/>
      <c r="DL236"/>
      <c r="DM236"/>
      <c r="DN236"/>
      <c r="DO236"/>
      <c r="DP236"/>
      <c r="DQ236"/>
      <c r="DR236"/>
    </row>
    <row r="237" spans="1:122" ht="14" customHeight="1">
      <c r="A237"/>
      <c r="B237"/>
      <c r="C237"/>
      <c r="D237"/>
      <c r="E237"/>
      <c r="F237"/>
      <c r="G237"/>
      <c r="I237"/>
      <c r="AC237"/>
      <c r="AW237"/>
      <c r="BQ237"/>
      <c r="CJ237"/>
      <c r="CK237"/>
      <c r="CM237"/>
      <c r="CN237"/>
      <c r="CO237"/>
      <c r="CQ237"/>
      <c r="CR237"/>
      <c r="CS237"/>
      <c r="CU237"/>
      <c r="CV237"/>
      <c r="CW237"/>
      <c r="CY237"/>
      <c r="CZ237"/>
      <c r="DA237"/>
      <c r="DC237"/>
      <c r="DD237"/>
      <c r="DF237"/>
      <c r="DI237"/>
      <c r="DJ237"/>
      <c r="DK237"/>
      <c r="DL237"/>
      <c r="DM237"/>
      <c r="DN237"/>
      <c r="DO237"/>
      <c r="DP237"/>
      <c r="DQ237"/>
      <c r="DR237"/>
    </row>
    <row r="238" spans="1:122" ht="14" customHeight="1">
      <c r="A238"/>
      <c r="B238"/>
      <c r="C238"/>
      <c r="D238"/>
      <c r="E238"/>
      <c r="F238"/>
      <c r="G238"/>
      <c r="I238"/>
      <c r="AC238"/>
      <c r="AW238"/>
      <c r="BQ238"/>
      <c r="CJ238"/>
      <c r="CK238"/>
      <c r="CM238"/>
      <c r="CN238"/>
      <c r="CO238"/>
      <c r="CQ238"/>
      <c r="CR238"/>
      <c r="CS238"/>
      <c r="CU238"/>
      <c r="CV238"/>
      <c r="CW238"/>
      <c r="CY238"/>
      <c r="CZ238"/>
      <c r="DA238"/>
      <c r="DC238"/>
      <c r="DD238"/>
      <c r="DF238"/>
      <c r="DI238"/>
      <c r="DJ238"/>
      <c r="DK238"/>
      <c r="DL238"/>
      <c r="DM238"/>
      <c r="DN238"/>
      <c r="DO238"/>
      <c r="DP238"/>
      <c r="DQ238"/>
      <c r="DR238"/>
    </row>
    <row r="239" spans="1:122" ht="14" customHeight="1">
      <c r="A239"/>
      <c r="B239"/>
      <c r="C239"/>
      <c r="D239"/>
      <c r="E239"/>
      <c r="F239"/>
      <c r="G239"/>
      <c r="I239"/>
      <c r="AC239"/>
      <c r="AW239"/>
      <c r="BQ239"/>
      <c r="CJ239"/>
      <c r="CK239"/>
      <c r="CM239"/>
      <c r="CN239"/>
      <c r="CO239"/>
      <c r="CQ239"/>
      <c r="CR239"/>
      <c r="CS239"/>
      <c r="CU239"/>
      <c r="CV239"/>
      <c r="CW239"/>
      <c r="CY239"/>
      <c r="CZ239"/>
      <c r="DA239"/>
      <c r="DC239"/>
      <c r="DD239"/>
      <c r="DF239"/>
      <c r="DI239"/>
      <c r="DJ239"/>
      <c r="DK239"/>
      <c r="DL239"/>
      <c r="DM239"/>
      <c r="DN239"/>
      <c r="DO239"/>
      <c r="DP239"/>
      <c r="DQ239"/>
      <c r="DR239"/>
    </row>
    <row r="240" spans="1:122" ht="14" customHeight="1">
      <c r="A240"/>
      <c r="B240"/>
      <c r="C240"/>
      <c r="D240"/>
      <c r="E240"/>
      <c r="F240"/>
      <c r="G240"/>
      <c r="I240"/>
      <c r="AC240"/>
      <c r="AW240"/>
      <c r="BQ240"/>
      <c r="CJ240"/>
      <c r="CK240"/>
      <c r="CM240"/>
      <c r="CN240"/>
      <c r="CO240"/>
      <c r="CQ240"/>
      <c r="CR240"/>
      <c r="CS240"/>
      <c r="CU240"/>
      <c r="CV240"/>
      <c r="CW240"/>
      <c r="CY240"/>
      <c r="CZ240"/>
      <c r="DA240"/>
      <c r="DC240"/>
      <c r="DD240"/>
      <c r="DF240"/>
      <c r="DI240"/>
      <c r="DJ240"/>
      <c r="DK240"/>
      <c r="DL240"/>
      <c r="DM240"/>
      <c r="DN240"/>
      <c r="DO240"/>
      <c r="DP240"/>
      <c r="DQ240"/>
      <c r="DR240"/>
    </row>
    <row r="241" spans="1:122" ht="14" customHeight="1">
      <c r="A241"/>
      <c r="B241"/>
      <c r="C241"/>
      <c r="D241"/>
      <c r="E241"/>
      <c r="F241"/>
      <c r="G241"/>
      <c r="I241"/>
      <c r="AC241"/>
      <c r="AW241"/>
      <c r="BQ241"/>
      <c r="CJ241"/>
      <c r="CK241"/>
      <c r="CM241"/>
      <c r="CN241"/>
      <c r="CO241"/>
      <c r="CQ241"/>
      <c r="CR241"/>
      <c r="CS241"/>
      <c r="CU241"/>
      <c r="CV241"/>
      <c r="CW241"/>
      <c r="CY241"/>
      <c r="CZ241"/>
      <c r="DA241"/>
      <c r="DC241"/>
      <c r="DD241"/>
      <c r="DF241"/>
      <c r="DI241"/>
      <c r="DJ241"/>
      <c r="DK241"/>
      <c r="DL241"/>
      <c r="DM241"/>
      <c r="DN241"/>
      <c r="DO241"/>
      <c r="DP241"/>
      <c r="DQ241"/>
      <c r="DR241"/>
    </row>
    <row r="242" spans="1:122" ht="14" customHeight="1">
      <c r="A242"/>
      <c r="B242"/>
      <c r="C242"/>
      <c r="D242"/>
      <c r="E242"/>
      <c r="F242"/>
      <c r="G242"/>
      <c r="I242"/>
      <c r="AC242"/>
      <c r="AW242"/>
      <c r="BQ242"/>
      <c r="CJ242"/>
      <c r="CK242"/>
      <c r="CM242"/>
      <c r="CN242"/>
      <c r="CO242"/>
      <c r="CQ242"/>
      <c r="CR242"/>
      <c r="CS242"/>
      <c r="CU242"/>
      <c r="CV242"/>
      <c r="CW242"/>
      <c r="CY242"/>
      <c r="CZ242"/>
      <c r="DA242"/>
      <c r="DC242"/>
      <c r="DD242"/>
      <c r="DF242"/>
      <c r="DI242"/>
      <c r="DJ242"/>
      <c r="DK242"/>
      <c r="DL242"/>
      <c r="DM242"/>
      <c r="DN242"/>
      <c r="DO242"/>
      <c r="DP242"/>
      <c r="DQ242"/>
      <c r="DR242"/>
    </row>
    <row r="243" spans="1:122" ht="14" customHeight="1">
      <c r="A243"/>
      <c r="B243"/>
      <c r="C243"/>
      <c r="D243"/>
      <c r="E243"/>
      <c r="F243"/>
      <c r="G243"/>
      <c r="I243"/>
      <c r="AC243"/>
      <c r="AW243"/>
      <c r="BQ243"/>
      <c r="CJ243"/>
      <c r="CK243"/>
      <c r="CM243"/>
      <c r="CN243"/>
      <c r="CO243"/>
      <c r="CQ243"/>
      <c r="CR243"/>
      <c r="CS243"/>
      <c r="CU243"/>
      <c r="CV243"/>
      <c r="CW243"/>
      <c r="CY243"/>
      <c r="CZ243"/>
      <c r="DA243"/>
      <c r="DC243"/>
      <c r="DD243"/>
      <c r="DF243"/>
      <c r="DI243"/>
      <c r="DJ243"/>
      <c r="DK243"/>
      <c r="DL243"/>
      <c r="DM243"/>
      <c r="DN243"/>
      <c r="DO243"/>
      <c r="DP243"/>
      <c r="DQ243"/>
      <c r="DR243"/>
    </row>
    <row r="244" spans="1:122" ht="14" customHeight="1">
      <c r="A244"/>
      <c r="B244"/>
      <c r="C244"/>
      <c r="D244"/>
      <c r="E244"/>
      <c r="F244"/>
      <c r="G244"/>
      <c r="I244"/>
      <c r="AC244"/>
      <c r="AW244"/>
      <c r="BQ244"/>
      <c r="CJ244"/>
      <c r="CK244"/>
      <c r="CM244"/>
      <c r="CN244"/>
      <c r="CO244"/>
      <c r="CQ244"/>
      <c r="CR244"/>
      <c r="CS244"/>
      <c r="CU244"/>
      <c r="CV244"/>
      <c r="CW244"/>
      <c r="CY244"/>
      <c r="CZ244"/>
      <c r="DA244"/>
      <c r="DC244"/>
      <c r="DD244"/>
      <c r="DF244"/>
      <c r="DI244"/>
      <c r="DJ244"/>
      <c r="DK244"/>
      <c r="DL244"/>
      <c r="DM244"/>
      <c r="DN244"/>
      <c r="DO244"/>
      <c r="DP244"/>
      <c r="DQ244"/>
      <c r="DR244"/>
    </row>
    <row r="245" spans="1:122" ht="14" customHeight="1">
      <c r="A245"/>
      <c r="B245"/>
      <c r="C245"/>
      <c r="D245"/>
      <c r="E245"/>
      <c r="F245"/>
      <c r="G245"/>
      <c r="I245"/>
      <c r="AC245"/>
      <c r="AW245"/>
      <c r="BQ245"/>
      <c r="CJ245"/>
      <c r="CK245"/>
      <c r="CM245"/>
      <c r="CN245"/>
      <c r="CO245"/>
      <c r="CQ245"/>
      <c r="CR245"/>
      <c r="CS245"/>
      <c r="CU245"/>
      <c r="CV245"/>
      <c r="CW245"/>
      <c r="CY245"/>
      <c r="CZ245"/>
      <c r="DA245"/>
      <c r="DC245"/>
      <c r="DD245"/>
      <c r="DF245"/>
      <c r="DI245"/>
      <c r="DJ245"/>
      <c r="DK245"/>
      <c r="DL245"/>
      <c r="DM245"/>
      <c r="DN245"/>
      <c r="DO245"/>
      <c r="DP245"/>
      <c r="DQ245"/>
      <c r="DR245"/>
    </row>
    <row r="246" spans="1:122" ht="14" customHeight="1">
      <c r="A246"/>
      <c r="B246"/>
      <c r="C246"/>
      <c r="D246"/>
      <c r="E246"/>
      <c r="F246"/>
      <c r="G246"/>
      <c r="I246"/>
      <c r="AC246"/>
      <c r="AW246"/>
      <c r="BQ246"/>
      <c r="CJ246"/>
      <c r="CK246"/>
      <c r="CM246"/>
      <c r="CN246"/>
      <c r="CO246"/>
      <c r="CQ246"/>
      <c r="CR246"/>
      <c r="CS246"/>
      <c r="CU246"/>
      <c r="CV246"/>
      <c r="CW246"/>
      <c r="CY246"/>
      <c r="CZ246"/>
      <c r="DA246"/>
      <c r="DC246"/>
      <c r="DD246"/>
      <c r="DF246"/>
      <c r="DI246"/>
      <c r="DJ246"/>
      <c r="DK246"/>
      <c r="DL246"/>
      <c r="DM246"/>
      <c r="DN246"/>
      <c r="DO246"/>
      <c r="DP246"/>
      <c r="DQ246"/>
      <c r="DR246"/>
    </row>
    <row r="247" spans="1:122" ht="14" customHeight="1">
      <c r="A247"/>
      <c r="B247"/>
      <c r="C247"/>
      <c r="D247"/>
      <c r="E247"/>
      <c r="F247"/>
      <c r="G247"/>
      <c r="I247"/>
      <c r="AC247"/>
      <c r="AW247"/>
      <c r="BQ247"/>
      <c r="CJ247"/>
      <c r="CK247"/>
      <c r="CM247"/>
      <c r="CN247"/>
      <c r="CO247"/>
      <c r="CQ247"/>
      <c r="CR247"/>
      <c r="CS247"/>
      <c r="CU247"/>
      <c r="CV247"/>
      <c r="CW247"/>
      <c r="CY247"/>
      <c r="CZ247"/>
      <c r="DA247"/>
      <c r="DC247"/>
      <c r="DD247"/>
      <c r="DF247"/>
      <c r="DI247"/>
      <c r="DJ247"/>
      <c r="DK247"/>
      <c r="DL247"/>
      <c r="DM247"/>
      <c r="DN247"/>
      <c r="DO247"/>
      <c r="DP247"/>
      <c r="DQ247"/>
      <c r="DR247"/>
    </row>
    <row r="248" spans="1:122" ht="14" customHeight="1">
      <c r="A248"/>
      <c r="B248"/>
      <c r="C248"/>
      <c r="D248"/>
      <c r="E248"/>
      <c r="F248"/>
      <c r="G248"/>
      <c r="I248"/>
      <c r="AC248"/>
      <c r="AW248"/>
      <c r="BQ248"/>
      <c r="CJ248"/>
      <c r="CK248"/>
      <c r="CM248"/>
      <c r="CN248"/>
      <c r="CO248"/>
      <c r="CQ248"/>
      <c r="CR248"/>
      <c r="CS248"/>
      <c r="CU248"/>
      <c r="CV248"/>
      <c r="CW248"/>
      <c r="CY248"/>
      <c r="CZ248"/>
      <c r="DA248"/>
      <c r="DC248"/>
      <c r="DD248"/>
      <c r="DF248"/>
      <c r="DI248"/>
      <c r="DJ248"/>
      <c r="DK248"/>
      <c r="DL248"/>
      <c r="DM248"/>
      <c r="DN248"/>
      <c r="DO248"/>
      <c r="DP248"/>
      <c r="DQ248"/>
      <c r="DR248"/>
    </row>
    <row r="249" spans="1:122" ht="14" customHeight="1">
      <c r="A249"/>
      <c r="B249"/>
      <c r="C249"/>
      <c r="D249"/>
      <c r="E249"/>
      <c r="F249"/>
      <c r="G249"/>
      <c r="I249"/>
      <c r="AC249"/>
      <c r="AW249"/>
      <c r="BQ249"/>
      <c r="CJ249"/>
      <c r="CK249"/>
      <c r="CM249"/>
      <c r="CN249"/>
      <c r="CO249"/>
      <c r="CQ249"/>
      <c r="CR249"/>
      <c r="CS249"/>
      <c r="CU249"/>
      <c r="CV249"/>
      <c r="CW249"/>
      <c r="CY249"/>
      <c r="CZ249"/>
      <c r="DA249"/>
      <c r="DC249"/>
      <c r="DD249"/>
      <c r="DF249"/>
      <c r="DI249"/>
      <c r="DJ249"/>
      <c r="DK249"/>
      <c r="DL249"/>
      <c r="DM249"/>
      <c r="DN249"/>
      <c r="DO249"/>
      <c r="DP249"/>
      <c r="DQ249"/>
      <c r="DR249"/>
    </row>
    <row r="250" spans="1:122" ht="14" customHeight="1">
      <c r="A250"/>
      <c r="B250"/>
      <c r="C250"/>
      <c r="D250"/>
      <c r="E250"/>
      <c r="F250"/>
      <c r="G250"/>
      <c r="I250"/>
      <c r="AC250"/>
      <c r="AW250"/>
      <c r="BQ250"/>
      <c r="CJ250"/>
      <c r="CK250"/>
      <c r="CM250"/>
      <c r="CN250"/>
      <c r="CO250"/>
      <c r="CQ250"/>
      <c r="CR250"/>
      <c r="CS250"/>
      <c r="CU250"/>
      <c r="CV250"/>
      <c r="CW250"/>
      <c r="CY250"/>
      <c r="CZ250"/>
      <c r="DA250"/>
      <c r="DC250"/>
      <c r="DD250"/>
      <c r="DF250"/>
      <c r="DI250"/>
      <c r="DJ250"/>
      <c r="DK250"/>
      <c r="DL250"/>
      <c r="DM250"/>
      <c r="DN250"/>
      <c r="DO250"/>
      <c r="DP250"/>
      <c r="DQ250"/>
      <c r="DR250"/>
    </row>
    <row r="251" spans="1:122" ht="14" customHeight="1">
      <c r="A251"/>
      <c r="B251"/>
      <c r="C251"/>
      <c r="D251"/>
      <c r="E251"/>
      <c r="F251"/>
      <c r="G251"/>
      <c r="I251"/>
      <c r="AC251"/>
      <c r="AW251"/>
      <c r="BQ251"/>
      <c r="CJ251"/>
      <c r="CK251"/>
      <c r="CM251"/>
      <c r="CN251"/>
      <c r="CO251"/>
      <c r="CQ251"/>
      <c r="CR251"/>
      <c r="CS251"/>
      <c r="CU251"/>
      <c r="CV251"/>
      <c r="CW251"/>
      <c r="CY251"/>
      <c r="CZ251"/>
      <c r="DA251"/>
      <c r="DC251"/>
      <c r="DD251"/>
      <c r="DF251"/>
      <c r="DI251"/>
      <c r="DJ251"/>
      <c r="DK251"/>
      <c r="DL251"/>
      <c r="DM251"/>
      <c r="DN251"/>
      <c r="DO251"/>
      <c r="DP251"/>
      <c r="DQ251"/>
      <c r="DR251"/>
    </row>
    <row r="252" spans="1:122" ht="14" customHeight="1">
      <c r="A252"/>
      <c r="B252"/>
      <c r="C252"/>
      <c r="D252"/>
      <c r="E252"/>
      <c r="F252"/>
      <c r="G252"/>
      <c r="I252"/>
      <c r="AC252"/>
      <c r="AW252"/>
      <c r="BQ252"/>
      <c r="CJ252"/>
      <c r="CK252"/>
      <c r="CM252"/>
      <c r="CN252"/>
      <c r="CO252"/>
      <c r="CQ252"/>
      <c r="CR252"/>
      <c r="CS252"/>
      <c r="CU252"/>
      <c r="CV252"/>
      <c r="CW252"/>
      <c r="CY252"/>
      <c r="CZ252"/>
      <c r="DA252"/>
      <c r="DC252"/>
      <c r="DD252"/>
      <c r="DF252"/>
      <c r="DI252"/>
      <c r="DJ252"/>
      <c r="DK252"/>
      <c r="DL252"/>
      <c r="DM252"/>
      <c r="DN252"/>
      <c r="DO252"/>
      <c r="DP252"/>
      <c r="DQ252"/>
      <c r="DR252"/>
    </row>
    <row r="253" spans="1:122" ht="14" customHeight="1">
      <c r="A253"/>
      <c r="B253"/>
      <c r="C253"/>
      <c r="D253"/>
      <c r="E253"/>
      <c r="F253"/>
      <c r="G253"/>
      <c r="I253"/>
      <c r="AC253"/>
      <c r="AW253"/>
      <c r="BQ253"/>
      <c r="CJ253"/>
      <c r="CK253"/>
      <c r="CM253"/>
      <c r="CN253"/>
      <c r="CO253"/>
      <c r="CQ253"/>
      <c r="CR253"/>
      <c r="CS253"/>
      <c r="CU253"/>
      <c r="CV253"/>
      <c r="CW253"/>
      <c r="CY253"/>
      <c r="CZ253"/>
      <c r="DA253"/>
      <c r="DC253"/>
      <c r="DD253"/>
      <c r="DF253"/>
      <c r="DI253"/>
      <c r="DJ253"/>
      <c r="DK253"/>
      <c r="DL253"/>
      <c r="DM253"/>
      <c r="DN253"/>
      <c r="DO253"/>
      <c r="DP253"/>
      <c r="DQ253"/>
      <c r="DR253"/>
    </row>
    <row r="254" spans="1:122" ht="14" customHeight="1">
      <c r="A254"/>
      <c r="B254"/>
      <c r="C254"/>
      <c r="D254"/>
      <c r="E254"/>
      <c r="F254"/>
      <c r="G254"/>
      <c r="I254"/>
      <c r="AC254"/>
      <c r="AW254"/>
      <c r="BQ254"/>
      <c r="CJ254"/>
      <c r="CK254"/>
      <c r="CM254"/>
      <c r="CN254"/>
      <c r="CO254"/>
      <c r="CQ254"/>
      <c r="CR254"/>
      <c r="CS254"/>
      <c r="CU254"/>
      <c r="CV254"/>
      <c r="CW254"/>
      <c r="CY254"/>
      <c r="CZ254"/>
      <c r="DA254"/>
      <c r="DC254"/>
      <c r="DD254"/>
      <c r="DF254"/>
      <c r="DI254"/>
      <c r="DJ254"/>
      <c r="DK254"/>
      <c r="DL254"/>
      <c r="DM254"/>
      <c r="DN254"/>
      <c r="DO254"/>
      <c r="DP254"/>
      <c r="DQ254"/>
      <c r="DR254"/>
    </row>
    <row r="255" spans="1:122" ht="14" customHeight="1">
      <c r="A255"/>
      <c r="B255"/>
      <c r="C255"/>
      <c r="D255"/>
      <c r="E255"/>
      <c r="F255"/>
      <c r="G255"/>
      <c r="I255"/>
      <c r="AC255"/>
      <c r="AW255"/>
      <c r="BQ255"/>
      <c r="CJ255"/>
      <c r="CK255"/>
      <c r="CM255"/>
      <c r="CN255"/>
      <c r="CO255"/>
      <c r="CQ255"/>
      <c r="CR255"/>
      <c r="CS255"/>
      <c r="CU255"/>
      <c r="CV255"/>
      <c r="CW255"/>
      <c r="CY255"/>
      <c r="CZ255"/>
      <c r="DA255"/>
      <c r="DC255"/>
      <c r="DD255"/>
      <c r="DF255"/>
      <c r="DI255"/>
      <c r="DJ255"/>
      <c r="DK255"/>
      <c r="DL255"/>
      <c r="DM255"/>
      <c r="DN255"/>
      <c r="DO255"/>
      <c r="DP255"/>
      <c r="DQ255"/>
      <c r="DR255"/>
    </row>
    <row r="256" spans="1:122" ht="14" customHeight="1">
      <c r="A256"/>
      <c r="B256"/>
      <c r="C256"/>
      <c r="D256"/>
      <c r="E256"/>
      <c r="F256"/>
      <c r="G256"/>
      <c r="I256"/>
      <c r="AC256"/>
      <c r="AW256"/>
      <c r="BQ256"/>
      <c r="CJ256"/>
      <c r="CK256"/>
      <c r="CM256"/>
      <c r="CN256"/>
      <c r="CO256"/>
      <c r="CQ256"/>
      <c r="CR256"/>
      <c r="CS256"/>
      <c r="CU256"/>
      <c r="CV256"/>
      <c r="CW256"/>
      <c r="CY256"/>
      <c r="CZ256"/>
      <c r="DA256"/>
      <c r="DC256"/>
      <c r="DD256"/>
      <c r="DF256"/>
      <c r="DI256"/>
      <c r="DJ256"/>
      <c r="DK256"/>
      <c r="DL256"/>
      <c r="DM256"/>
      <c r="DN256"/>
      <c r="DO256"/>
      <c r="DP256"/>
      <c r="DQ256"/>
      <c r="DR256"/>
    </row>
    <row r="257" spans="1:122" ht="14" customHeight="1">
      <c r="A257"/>
      <c r="B257"/>
      <c r="C257"/>
      <c r="D257"/>
      <c r="E257"/>
      <c r="F257"/>
      <c r="G257"/>
      <c r="I257"/>
      <c r="AC257"/>
      <c r="AW257"/>
      <c r="BQ257"/>
      <c r="CJ257"/>
      <c r="CK257"/>
      <c r="CM257"/>
      <c r="CN257"/>
      <c r="CO257"/>
      <c r="CQ257"/>
      <c r="CR257"/>
      <c r="CS257"/>
      <c r="CU257"/>
      <c r="CV257"/>
      <c r="CW257"/>
      <c r="CY257"/>
      <c r="CZ257"/>
      <c r="DA257"/>
      <c r="DC257"/>
      <c r="DD257"/>
      <c r="DF257"/>
      <c r="DI257"/>
      <c r="DJ257"/>
      <c r="DK257"/>
      <c r="DL257"/>
      <c r="DM257"/>
      <c r="DN257"/>
      <c r="DO257"/>
      <c r="DP257"/>
      <c r="DQ257"/>
      <c r="DR257"/>
    </row>
    <row r="258" spans="1:122" ht="14" customHeight="1">
      <c r="A258"/>
      <c r="B258"/>
      <c r="C258"/>
      <c r="D258"/>
      <c r="E258"/>
      <c r="F258"/>
      <c r="G258"/>
      <c r="I258"/>
      <c r="AC258"/>
      <c r="AW258"/>
      <c r="BQ258"/>
      <c r="CJ258"/>
      <c r="CK258"/>
      <c r="CM258"/>
      <c r="CN258"/>
      <c r="CO258"/>
      <c r="CQ258"/>
      <c r="CR258"/>
      <c r="CS258"/>
      <c r="CU258"/>
      <c r="CV258"/>
      <c r="CW258"/>
      <c r="CY258"/>
      <c r="CZ258"/>
      <c r="DA258"/>
      <c r="DC258"/>
      <c r="DD258"/>
      <c r="DF258"/>
      <c r="DI258"/>
      <c r="DJ258"/>
      <c r="DK258"/>
      <c r="DL258"/>
      <c r="DM258"/>
      <c r="DN258"/>
      <c r="DO258"/>
      <c r="DP258"/>
      <c r="DQ258"/>
      <c r="DR258"/>
    </row>
    <row r="259" spans="1:122" ht="14" customHeight="1">
      <c r="A259"/>
      <c r="B259"/>
      <c r="C259"/>
      <c r="D259"/>
      <c r="E259"/>
      <c r="F259"/>
      <c r="G259"/>
      <c r="I259"/>
      <c r="AC259"/>
      <c r="AW259"/>
      <c r="BQ259"/>
      <c r="CJ259"/>
      <c r="CK259"/>
      <c r="CM259"/>
      <c r="CN259"/>
      <c r="CO259"/>
      <c r="CQ259"/>
      <c r="CR259"/>
      <c r="CS259"/>
      <c r="CU259"/>
      <c r="CV259"/>
      <c r="CW259"/>
      <c r="CY259"/>
      <c r="CZ259"/>
      <c r="DA259"/>
      <c r="DC259"/>
      <c r="DD259"/>
      <c r="DF259"/>
      <c r="DI259"/>
      <c r="DJ259"/>
      <c r="DK259"/>
      <c r="DL259"/>
      <c r="DM259"/>
      <c r="DN259"/>
      <c r="DO259"/>
      <c r="DP259"/>
      <c r="DQ259"/>
      <c r="DR259"/>
    </row>
    <row r="260" spans="1:122" ht="14" customHeight="1">
      <c r="A260"/>
      <c r="B260"/>
      <c r="C260"/>
      <c r="D260"/>
      <c r="E260"/>
      <c r="F260"/>
      <c r="G260"/>
      <c r="I260"/>
      <c r="AC260"/>
      <c r="AW260"/>
      <c r="BQ260"/>
      <c r="CJ260"/>
      <c r="CK260"/>
      <c r="CM260"/>
      <c r="CN260"/>
      <c r="CO260"/>
      <c r="CQ260"/>
      <c r="CR260"/>
      <c r="CS260"/>
      <c r="CU260"/>
      <c r="CV260"/>
      <c r="CW260"/>
      <c r="CY260"/>
      <c r="CZ260"/>
      <c r="DA260"/>
      <c r="DC260"/>
      <c r="DD260"/>
      <c r="DF260"/>
      <c r="DI260"/>
      <c r="DJ260"/>
      <c r="DK260"/>
      <c r="DL260"/>
      <c r="DM260"/>
      <c r="DN260"/>
      <c r="DO260"/>
      <c r="DP260"/>
      <c r="DQ260"/>
      <c r="DR260"/>
    </row>
    <row r="261" spans="1:122" ht="14" customHeight="1">
      <c r="A261"/>
      <c r="B261"/>
      <c r="C261"/>
      <c r="D261"/>
      <c r="E261"/>
      <c r="F261"/>
      <c r="G261"/>
      <c r="I261"/>
      <c r="AC261"/>
      <c r="AW261"/>
      <c r="BQ261"/>
      <c r="CJ261"/>
      <c r="CK261"/>
      <c r="CM261"/>
      <c r="CN261"/>
      <c r="CO261"/>
      <c r="CQ261"/>
      <c r="CR261"/>
      <c r="CS261"/>
      <c r="CU261"/>
      <c r="CV261"/>
      <c r="CW261"/>
      <c r="CY261"/>
      <c r="CZ261"/>
      <c r="DA261"/>
      <c r="DC261"/>
      <c r="DD261"/>
      <c r="DF261"/>
      <c r="DI261"/>
      <c r="DJ261"/>
      <c r="DK261"/>
      <c r="DL261"/>
      <c r="DM261"/>
      <c r="DN261"/>
      <c r="DO261"/>
      <c r="DP261"/>
      <c r="DQ261"/>
      <c r="DR261"/>
    </row>
    <row r="262" spans="1:122" ht="14" customHeight="1">
      <c r="A262"/>
      <c r="B262"/>
      <c r="C262"/>
      <c r="D262"/>
      <c r="E262"/>
      <c r="F262"/>
      <c r="G262"/>
      <c r="I262"/>
      <c r="AC262"/>
      <c r="AW262"/>
      <c r="BQ262"/>
      <c r="CJ262"/>
      <c r="CK262"/>
      <c r="CM262"/>
      <c r="CN262"/>
      <c r="CO262"/>
      <c r="CQ262"/>
      <c r="CR262"/>
      <c r="CS262"/>
      <c r="CU262"/>
      <c r="CV262"/>
      <c r="CW262"/>
      <c r="CY262"/>
      <c r="CZ262"/>
      <c r="DA262"/>
      <c r="DC262"/>
      <c r="DD262"/>
      <c r="DF262"/>
      <c r="DI262"/>
      <c r="DJ262"/>
      <c r="DK262"/>
      <c r="DL262"/>
      <c r="DM262"/>
      <c r="DN262"/>
      <c r="DO262"/>
      <c r="DP262"/>
      <c r="DQ262"/>
      <c r="DR262"/>
    </row>
    <row r="263" spans="1:122" ht="14" customHeight="1">
      <c r="A263"/>
      <c r="B263"/>
      <c r="C263"/>
      <c r="D263"/>
      <c r="E263"/>
      <c r="F263"/>
      <c r="G263"/>
      <c r="I263"/>
      <c r="AC263"/>
      <c r="AW263"/>
      <c r="BQ263"/>
      <c r="CJ263"/>
      <c r="CK263"/>
      <c r="CM263"/>
      <c r="CN263"/>
      <c r="CO263"/>
      <c r="CQ263"/>
      <c r="CR263"/>
      <c r="CS263"/>
      <c r="CU263"/>
      <c r="CV263"/>
      <c r="CW263"/>
      <c r="CY263"/>
      <c r="CZ263"/>
      <c r="DA263"/>
      <c r="DC263"/>
      <c r="DD263"/>
      <c r="DF263"/>
      <c r="DI263"/>
      <c r="DJ263"/>
      <c r="DK263"/>
      <c r="DL263"/>
      <c r="DM263"/>
      <c r="DN263"/>
      <c r="DO263"/>
      <c r="DP263"/>
      <c r="DQ263"/>
      <c r="DR263"/>
    </row>
    <row r="264" spans="1:122" ht="14" customHeight="1">
      <c r="A264"/>
      <c r="B264"/>
      <c r="C264"/>
      <c r="D264"/>
      <c r="E264"/>
      <c r="F264"/>
      <c r="G264"/>
      <c r="I264"/>
      <c r="AC264"/>
      <c r="AW264"/>
      <c r="BQ264"/>
      <c r="CJ264"/>
      <c r="CK264"/>
      <c r="CM264"/>
      <c r="CN264"/>
      <c r="CO264"/>
      <c r="CQ264"/>
      <c r="CR264"/>
      <c r="CS264"/>
      <c r="CU264"/>
      <c r="CV264"/>
      <c r="CW264"/>
      <c r="CY264"/>
      <c r="CZ264"/>
      <c r="DA264"/>
      <c r="DC264"/>
      <c r="DD264"/>
      <c r="DF264"/>
      <c r="DI264"/>
      <c r="DJ264"/>
      <c r="DK264"/>
      <c r="DL264"/>
      <c r="DM264"/>
      <c r="DN264"/>
      <c r="DO264"/>
      <c r="DP264"/>
      <c r="DQ264"/>
      <c r="DR264"/>
    </row>
    <row r="265" spans="1:122" ht="14" customHeight="1">
      <c r="A265"/>
      <c r="B265"/>
      <c r="C265"/>
      <c r="D265"/>
      <c r="E265"/>
      <c r="F265"/>
      <c r="G265"/>
      <c r="I265"/>
      <c r="AC265"/>
      <c r="AW265"/>
      <c r="BQ265"/>
      <c r="CJ265"/>
      <c r="CK265"/>
      <c r="CM265"/>
      <c r="CN265"/>
      <c r="CO265"/>
      <c r="CQ265"/>
      <c r="CR265"/>
      <c r="CS265"/>
      <c r="CU265"/>
      <c r="CV265"/>
      <c r="CW265"/>
      <c r="CY265"/>
      <c r="CZ265"/>
      <c r="DA265"/>
      <c r="DC265"/>
      <c r="DD265"/>
      <c r="DF265"/>
      <c r="DI265"/>
      <c r="DJ265"/>
      <c r="DK265"/>
      <c r="DL265"/>
      <c r="DM265"/>
      <c r="DN265"/>
      <c r="DO265"/>
      <c r="DP265"/>
      <c r="DQ265"/>
      <c r="DR265"/>
    </row>
    <row r="266" spans="1:122" ht="14" customHeight="1">
      <c r="A266"/>
      <c r="B266"/>
      <c r="C266"/>
      <c r="D266"/>
      <c r="E266"/>
      <c r="F266"/>
      <c r="G266"/>
      <c r="I266"/>
      <c r="AC266"/>
      <c r="AW266"/>
      <c r="BQ266"/>
      <c r="CJ266"/>
      <c r="CK266"/>
      <c r="CM266"/>
      <c r="CN266"/>
      <c r="CO266"/>
      <c r="CQ266"/>
      <c r="CR266"/>
      <c r="CS266"/>
      <c r="CU266"/>
      <c r="CV266"/>
      <c r="CW266"/>
      <c r="CY266"/>
      <c r="CZ266"/>
      <c r="DA266"/>
      <c r="DC266"/>
      <c r="DD266"/>
      <c r="DF266"/>
      <c r="DI266"/>
      <c r="DJ266"/>
      <c r="DK266"/>
      <c r="DL266"/>
      <c r="DM266"/>
      <c r="DN266"/>
      <c r="DO266"/>
      <c r="DP266"/>
      <c r="DQ266"/>
      <c r="DR266"/>
    </row>
    <row r="267" spans="1:122" ht="14" customHeight="1">
      <c r="A267"/>
      <c r="B267"/>
      <c r="C267"/>
      <c r="D267"/>
      <c r="E267"/>
      <c r="F267"/>
      <c r="G267"/>
      <c r="I267"/>
      <c r="AC267"/>
      <c r="AW267"/>
      <c r="BQ267"/>
      <c r="CJ267"/>
      <c r="CK267"/>
      <c r="CM267"/>
      <c r="CN267"/>
      <c r="CO267"/>
      <c r="CQ267"/>
      <c r="CR267"/>
      <c r="CS267"/>
      <c r="CU267"/>
      <c r="CV267"/>
      <c r="CW267"/>
      <c r="CY267"/>
      <c r="CZ267"/>
      <c r="DA267"/>
      <c r="DC267"/>
      <c r="DD267"/>
      <c r="DF267"/>
      <c r="DI267"/>
      <c r="DJ267"/>
      <c r="DK267"/>
      <c r="DL267"/>
      <c r="DM267"/>
      <c r="DN267"/>
      <c r="DO267"/>
      <c r="DP267"/>
      <c r="DQ267"/>
      <c r="DR267"/>
    </row>
    <row r="268" spans="1:122" ht="14" customHeight="1">
      <c r="A268"/>
      <c r="B268"/>
      <c r="C268"/>
      <c r="D268"/>
      <c r="E268"/>
      <c r="F268"/>
      <c r="G268"/>
      <c r="I268"/>
      <c r="AC268"/>
      <c r="AW268"/>
      <c r="BQ268"/>
      <c r="CJ268"/>
      <c r="CK268"/>
      <c r="CM268"/>
      <c r="CN268"/>
      <c r="CO268"/>
      <c r="CQ268"/>
      <c r="CR268"/>
      <c r="CS268"/>
      <c r="CU268"/>
      <c r="CV268"/>
      <c r="CW268"/>
      <c r="CY268"/>
      <c r="CZ268"/>
      <c r="DA268"/>
      <c r="DC268"/>
      <c r="DD268"/>
      <c r="DF268"/>
      <c r="DI268"/>
      <c r="DJ268"/>
      <c r="DK268"/>
      <c r="DL268"/>
      <c r="DM268"/>
      <c r="DN268"/>
      <c r="DO268"/>
      <c r="DP268"/>
      <c r="DQ268"/>
      <c r="DR268"/>
    </row>
  </sheetData>
  <protectedRanges>
    <protectedRange sqref="A63" name="Range2"/>
  </protectedRanges>
  <mergeCells count="36">
    <mergeCell ref="A44:D44"/>
    <mergeCell ref="A39:D39"/>
    <mergeCell ref="A40:D40"/>
    <mergeCell ref="A41:D41"/>
    <mergeCell ref="A42:D42"/>
    <mergeCell ref="A43:D43"/>
    <mergeCell ref="A23:D23"/>
    <mergeCell ref="A24:D24"/>
    <mergeCell ref="A25:D25"/>
    <mergeCell ref="A61:D61"/>
    <mergeCell ref="A33:D33"/>
    <mergeCell ref="A34:D34"/>
    <mergeCell ref="A35:D35"/>
    <mergeCell ref="A36:D36"/>
    <mergeCell ref="A37:D37"/>
    <mergeCell ref="A38:D38"/>
    <mergeCell ref="A45:D45"/>
    <mergeCell ref="A46:D46"/>
    <mergeCell ref="A26:D26"/>
    <mergeCell ref="A32:D32"/>
    <mergeCell ref="A31:D31"/>
    <mergeCell ref="A30:D30"/>
    <mergeCell ref="DE1:EQ2"/>
    <mergeCell ref="A10:D10"/>
    <mergeCell ref="A22:D22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20:D20"/>
    <mergeCell ref="A21:D21"/>
  </mergeCells>
  <conditionalFormatting sqref="KW1:KZ8 LP1:XFD8">
    <cfRule type="expression" dxfId="103" priority="59">
      <formula>$A$8=3</formula>
    </cfRule>
  </conditionalFormatting>
  <conditionalFormatting sqref="DE4:DE8 DF4:DX5 DI6:DI8 DM6:DM8 DQ6:DQ8 DX3">
    <cfRule type="expression" dxfId="102" priority="61">
      <formula>$A$8=3</formula>
    </cfRule>
  </conditionalFormatting>
  <conditionalFormatting sqref="DY3:DY8 DZ3:ER5 EC6:EC8 EG6:EG8 EK6:EK8">
    <cfRule type="expression" dxfId="101" priority="60">
      <formula>$A$8=3</formula>
    </cfRule>
  </conditionalFormatting>
  <conditionalFormatting sqref="ER1:ER2">
    <cfRule type="expression" dxfId="100" priority="58">
      <formula>$A$8=3</formula>
    </cfRule>
  </conditionalFormatting>
  <conditionalFormatting sqref="DE1">
    <cfRule type="expression" dxfId="99" priority="57">
      <formula>$A$8=3</formula>
    </cfRule>
  </conditionalFormatting>
  <conditionalFormatting sqref="LA1:LQ8">
    <cfRule type="expression" dxfId="98" priority="56">
      <formula>$A$8=3</formula>
    </cfRule>
  </conditionalFormatting>
  <conditionalFormatting sqref="DE4:DE8 DF4:ER5 DI6:DI8 DM6:DM8 DQ6:DQ8 DY6:DY8 EC6:EC8 EG6:EG8 EK6:EK8 DX3:ER3 DU6:DU8 EO6:EO8">
    <cfRule type="expression" dxfId="97" priority="55">
      <formula>$A$8=1</formula>
    </cfRule>
  </conditionalFormatting>
  <conditionalFormatting sqref="DE1:ER2">
    <cfRule type="expression" dxfId="96" priority="54">
      <formula>$A$8=1</formula>
    </cfRule>
  </conditionalFormatting>
  <conditionalFormatting sqref="ES3:FL5">
    <cfRule type="expression" dxfId="95" priority="53">
      <formula>$A$8=3</formula>
    </cfRule>
  </conditionalFormatting>
  <conditionalFormatting sqref="FM3:GF5">
    <cfRule type="expression" dxfId="94" priority="52">
      <formula>$A$8=3</formula>
    </cfRule>
  </conditionalFormatting>
  <conditionalFormatting sqref="ES3:GF5">
    <cfRule type="expression" dxfId="93" priority="51">
      <formula>$A$8=1</formula>
    </cfRule>
  </conditionalFormatting>
  <conditionalFormatting sqref="GG3:GZ5">
    <cfRule type="expression" dxfId="92" priority="50">
      <formula>$A$8=3</formula>
    </cfRule>
  </conditionalFormatting>
  <conditionalFormatting sqref="HA3:HT5">
    <cfRule type="expression" dxfId="91" priority="49">
      <formula>$A$8=3</formula>
    </cfRule>
  </conditionalFormatting>
  <conditionalFormatting sqref="GG3:HT5">
    <cfRule type="expression" dxfId="90" priority="48">
      <formula>$A$8=1</formula>
    </cfRule>
  </conditionalFormatting>
  <conditionalFormatting sqref="HU3:IN5">
    <cfRule type="expression" dxfId="89" priority="47">
      <formula>$A$8=3</formula>
    </cfRule>
  </conditionalFormatting>
  <conditionalFormatting sqref="IO3:JH5">
    <cfRule type="expression" dxfId="88" priority="46">
      <formula>$A$8=3</formula>
    </cfRule>
  </conditionalFormatting>
  <conditionalFormatting sqref="HU3:JH5">
    <cfRule type="expression" dxfId="87" priority="45">
      <formula>$A$8=1</formula>
    </cfRule>
  </conditionalFormatting>
  <conditionalFormatting sqref="JI3:KB5">
    <cfRule type="expression" dxfId="86" priority="44">
      <formula>$A$8=3</formula>
    </cfRule>
  </conditionalFormatting>
  <conditionalFormatting sqref="KC3:KV5">
    <cfRule type="expression" dxfId="85" priority="43">
      <formula>$A$8=3</formula>
    </cfRule>
  </conditionalFormatting>
  <conditionalFormatting sqref="JI3:KV5">
    <cfRule type="expression" dxfId="84" priority="42">
      <formula>$A$8=1</formula>
    </cfRule>
  </conditionalFormatting>
  <conditionalFormatting sqref="KW1:XFD8">
    <cfRule type="expression" dxfId="83" priority="41">
      <formula>$A$8=1</formula>
    </cfRule>
  </conditionalFormatting>
  <conditionalFormatting sqref="ES1:FL2">
    <cfRule type="expression" dxfId="82" priority="40">
      <formula>$A$8=3</formula>
    </cfRule>
  </conditionalFormatting>
  <conditionalFormatting sqref="FM1:GF2">
    <cfRule type="expression" dxfId="81" priority="39">
      <formula>$A$8=3</formula>
    </cfRule>
  </conditionalFormatting>
  <conditionalFormatting sqref="ES1:GF2">
    <cfRule type="expression" dxfId="80" priority="38">
      <formula>$A$8=1</formula>
    </cfRule>
  </conditionalFormatting>
  <conditionalFormatting sqref="GG1:GZ2">
    <cfRule type="expression" dxfId="79" priority="37">
      <formula>$A$8=3</formula>
    </cfRule>
  </conditionalFormatting>
  <conditionalFormatting sqref="HA1:HT2">
    <cfRule type="expression" dxfId="78" priority="36">
      <formula>$A$8=3</formula>
    </cfRule>
  </conditionalFormatting>
  <conditionalFormatting sqref="GG1:HT2">
    <cfRule type="expression" dxfId="77" priority="35">
      <formula>$A$8=1</formula>
    </cfRule>
  </conditionalFormatting>
  <conditionalFormatting sqref="HU1:IN2">
    <cfRule type="expression" dxfId="76" priority="34">
      <formula>$A$8=3</formula>
    </cfRule>
  </conditionalFormatting>
  <conditionalFormatting sqref="IO1:JH2">
    <cfRule type="expression" dxfId="75" priority="33">
      <formula>$A$8=3</formula>
    </cfRule>
  </conditionalFormatting>
  <conditionalFormatting sqref="HU1:JH2">
    <cfRule type="expression" dxfId="74" priority="32">
      <formula>$A$8=1</formula>
    </cfRule>
  </conditionalFormatting>
  <conditionalFormatting sqref="JI1:KB2">
    <cfRule type="expression" dxfId="73" priority="31">
      <formula>$A$8=3</formula>
    </cfRule>
  </conditionalFormatting>
  <conditionalFormatting sqref="KC1:KV2">
    <cfRule type="expression" dxfId="72" priority="30">
      <formula>$A$8=3</formula>
    </cfRule>
  </conditionalFormatting>
  <conditionalFormatting sqref="JI1:KV2">
    <cfRule type="expression" dxfId="71" priority="29">
      <formula>$A$8=1</formula>
    </cfRule>
  </conditionalFormatting>
  <conditionalFormatting sqref="DE3:DW3">
    <cfRule type="expression" dxfId="70" priority="28">
      <formula>$A$8=3</formula>
    </cfRule>
  </conditionalFormatting>
  <conditionalFormatting sqref="DE3:DW3">
    <cfRule type="expression" dxfId="69" priority="27">
      <formula>$A$8=1</formula>
    </cfRule>
  </conditionalFormatting>
  <conditionalFormatting sqref="DU6:DU8">
    <cfRule type="expression" dxfId="68" priority="26">
      <formula>$A$8=3</formula>
    </cfRule>
  </conditionalFormatting>
  <conditionalFormatting sqref="EO6:EO8">
    <cfRule type="expression" dxfId="67" priority="25">
      <formula>$A$8=3</formula>
    </cfRule>
  </conditionalFormatting>
  <conditionalFormatting sqref="ES6:ES8 EW6:EW8 FA6:FA8 FE6:FE8">
    <cfRule type="expression" dxfId="66" priority="24">
      <formula>$A$8=3</formula>
    </cfRule>
  </conditionalFormatting>
  <conditionalFormatting sqref="ES6:ES8 EW6:EW8 FA6:FA8 FE6:FE8 FI6:FI8">
    <cfRule type="expression" dxfId="65" priority="23">
      <formula>$A$8=1</formula>
    </cfRule>
  </conditionalFormatting>
  <conditionalFormatting sqref="FI6:FI8">
    <cfRule type="expression" dxfId="64" priority="22">
      <formula>$A$8=3</formula>
    </cfRule>
  </conditionalFormatting>
  <conditionalFormatting sqref="FM6:FM8 FQ6:FQ8 FU6:FU8 FY6:FY8">
    <cfRule type="expression" dxfId="63" priority="21">
      <formula>$A$8=3</formula>
    </cfRule>
  </conditionalFormatting>
  <conditionalFormatting sqref="FM6:FM8 FQ6:FQ8 FU6:FU8 FY6:FY8 GC6:GC8">
    <cfRule type="expression" dxfId="62" priority="20">
      <formula>$A$8=1</formula>
    </cfRule>
  </conditionalFormatting>
  <conditionalFormatting sqref="GC6:GC8">
    <cfRule type="expression" dxfId="61" priority="19">
      <formula>$A$8=3</formula>
    </cfRule>
  </conditionalFormatting>
  <conditionalFormatting sqref="GG6:GG8 GK6:GK8 GO6:GO8 GS6:GS8">
    <cfRule type="expression" dxfId="60" priority="18">
      <formula>$A$8=3</formula>
    </cfRule>
  </conditionalFormatting>
  <conditionalFormatting sqref="GG6:GG8 GK6:GK8 GO6:GO8 GS6:GS8 GW6:GW8">
    <cfRule type="expression" dxfId="59" priority="17">
      <formula>$A$8=1</formula>
    </cfRule>
  </conditionalFormatting>
  <conditionalFormatting sqref="GW6:GW8">
    <cfRule type="expression" dxfId="58" priority="16">
      <formula>$A$8=3</formula>
    </cfRule>
  </conditionalFormatting>
  <conditionalFormatting sqref="HA6:HA8 HE6:HE8 HI6:HI8 HM6:HM8">
    <cfRule type="expression" dxfId="57" priority="15">
      <formula>$A$8=3</formula>
    </cfRule>
  </conditionalFormatting>
  <conditionalFormatting sqref="HA6:HA8 HE6:HE8 HI6:HI8 HM6:HM8 HQ6:HQ8">
    <cfRule type="expression" dxfId="56" priority="14">
      <formula>$A$8=1</formula>
    </cfRule>
  </conditionalFormatting>
  <conditionalFormatting sqref="HQ6:HQ8">
    <cfRule type="expression" dxfId="55" priority="13">
      <formula>$A$8=3</formula>
    </cfRule>
  </conditionalFormatting>
  <conditionalFormatting sqref="HU6:HU8 HY6:HY8 IC6:IC8 IG6:IG8">
    <cfRule type="expression" dxfId="54" priority="12">
      <formula>$A$8=3</formula>
    </cfRule>
  </conditionalFormatting>
  <conditionalFormatting sqref="HU6:HU8 HY6:HY8 IC6:IC8 IG6:IG8 IK6:IK8">
    <cfRule type="expression" dxfId="53" priority="11">
      <formula>$A$8=1</formula>
    </cfRule>
  </conditionalFormatting>
  <conditionalFormatting sqref="IK6:IK8">
    <cfRule type="expression" dxfId="52" priority="10">
      <formula>$A$8=3</formula>
    </cfRule>
  </conditionalFormatting>
  <conditionalFormatting sqref="IO6:IO8 IS6:IS8 IW6:IW8 JA6:JA8">
    <cfRule type="expression" dxfId="51" priority="9">
      <formula>$A$8=3</formula>
    </cfRule>
  </conditionalFormatting>
  <conditionalFormatting sqref="IO6:IO8 IS6:IS8 IW6:IW8 JA6:JA8 JE6:JE8">
    <cfRule type="expression" dxfId="50" priority="8">
      <formula>$A$8=1</formula>
    </cfRule>
  </conditionalFormatting>
  <conditionalFormatting sqref="JE6:JE8">
    <cfRule type="expression" dxfId="49" priority="7">
      <formula>$A$8=3</formula>
    </cfRule>
  </conditionalFormatting>
  <conditionalFormatting sqref="JI6:JI8 JM6:JM8 JQ6:JQ8 JU6:JU8">
    <cfRule type="expression" dxfId="48" priority="6">
      <formula>$A$8=3</formula>
    </cfRule>
  </conditionalFormatting>
  <conditionalFormatting sqref="JI6:JI8 JM6:JM8 JQ6:JQ8 JU6:JU8 JY6:JY8">
    <cfRule type="expression" dxfId="47" priority="5">
      <formula>$A$8=1</formula>
    </cfRule>
  </conditionalFormatting>
  <conditionalFormatting sqref="JY6:JY8">
    <cfRule type="expression" dxfId="46" priority="4">
      <formula>$A$8=3</formula>
    </cfRule>
  </conditionalFormatting>
  <conditionalFormatting sqref="KC6:KC8 KG6:KG8 KK6:KK8 KO6:KO8">
    <cfRule type="expression" dxfId="45" priority="3">
      <formula>$A$8=3</formula>
    </cfRule>
  </conditionalFormatting>
  <conditionalFormatting sqref="KC6:KC8 KG6:KG8 KK6:KK8 KO6:KO8 KS6:KS8">
    <cfRule type="expression" dxfId="44" priority="2">
      <formula>$A$8=1</formula>
    </cfRule>
  </conditionalFormatting>
  <conditionalFormatting sqref="KS6:KS8">
    <cfRule type="expression" dxfId="43" priority="1">
      <formula>$A$8=3</formula>
    </cfRule>
  </conditionalFormatting>
  <pageMargins left="0.7" right="0.7" top="0.75" bottom="0.75" header="0.3" footer="0.3"/>
  <pageSetup scale="59" orientation="landscape" r:id="rId1"/>
  <headerFooter alignWithMargins="0">
    <oddFooter>&amp;L&amp;9Income Statements and GAAP Reconciliation&amp;C&amp;9Cisco Systems, Inc.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81248-554E-3940-A397-FB7F2F237A03}">
  <sheetPr codeName="Sheet5"/>
  <dimension ref="A1:CR118"/>
  <sheetViews>
    <sheetView showGridLines="0" tabSelected="1" topLeftCell="A3" zoomScale="115" zoomScaleNormal="100" workbookViewId="0">
      <selection activeCell="D33" sqref="D33"/>
    </sheetView>
  </sheetViews>
  <sheetFormatPr baseColWidth="10" defaultColWidth="10.83203125" defaultRowHeight="16" customHeight="1" outlineLevelCol="1"/>
  <cols>
    <col min="1" max="1" width="3.5" style="319" customWidth="1"/>
    <col min="2" max="4" width="10.83203125" style="319"/>
    <col min="5" max="6" width="15.5" style="319" hidden="1" customWidth="1" outlineLevel="1"/>
    <col min="7" max="7" width="12.6640625" style="319" hidden="1" customWidth="1" outlineLevel="1"/>
    <col min="8" max="8" width="12.83203125" style="319" hidden="1" customWidth="1" outlineLevel="1"/>
    <col min="9" max="9" width="11.33203125" style="319" bestFit="1" customWidth="1" collapsed="1"/>
    <col min="10" max="12" width="6.6640625" style="319" hidden="1" customWidth="1" outlineLevel="1"/>
    <col min="13" max="13" width="10.83203125" style="319" hidden="1" customWidth="1" outlineLevel="1"/>
    <col min="14" max="14" width="10.83203125" style="319" customWidth="1" collapsed="1"/>
    <col min="15" max="18" width="10.83203125" style="319" hidden="1" customWidth="1" outlineLevel="1"/>
    <col min="19" max="19" width="10.83203125" style="319" customWidth="1" collapsed="1"/>
    <col min="20" max="23" width="10.83203125" style="319" hidden="1" customWidth="1" outlineLevel="1"/>
    <col min="24" max="24" width="10.83203125" style="319" collapsed="1"/>
    <col min="25" max="28" width="10.83203125" style="319" hidden="1" customWidth="1" outlineLevel="1"/>
    <col min="29" max="29" width="10.83203125" style="319" collapsed="1"/>
    <col min="30" max="33" width="10.83203125" style="319" hidden="1" customWidth="1" outlineLevel="1"/>
    <col min="34" max="34" width="10.83203125" style="319" collapsed="1"/>
    <col min="35" max="38" width="10.83203125" style="319" hidden="1" customWidth="1" outlineLevel="1"/>
    <col min="39" max="39" width="10.83203125" style="319" collapsed="1"/>
    <col min="40" max="43" width="10.83203125" style="319" hidden="1" customWidth="1" outlineLevel="1"/>
    <col min="44" max="44" width="10.83203125" style="319" collapsed="1"/>
    <col min="45" max="48" width="10.83203125" style="319" hidden="1" customWidth="1" outlineLevel="1"/>
    <col min="49" max="49" width="10.83203125" style="319" collapsed="1"/>
    <col min="50" max="53" width="10.83203125" style="319" hidden="1" customWidth="1" outlineLevel="1"/>
    <col min="54" max="54" width="10.83203125" style="319" collapsed="1"/>
    <col min="55" max="58" width="10.83203125" style="319" hidden="1" customWidth="1" outlineLevel="1"/>
    <col min="59" max="59" width="10.83203125" style="319" collapsed="1"/>
    <col min="60" max="63" width="10.83203125" style="319" hidden="1" customWidth="1" outlineLevel="1"/>
    <col min="64" max="64" width="10.83203125" style="319" collapsed="1"/>
    <col min="65" max="68" width="10.83203125" style="319" hidden="1" customWidth="1" outlineLevel="1"/>
    <col min="69" max="69" width="10.83203125" style="319" collapsed="1"/>
    <col min="70" max="73" width="10.83203125" style="319" hidden="1" customWidth="1" outlineLevel="1"/>
    <col min="74" max="74" width="10.83203125" style="319" collapsed="1"/>
    <col min="75" max="78" width="10.83203125" style="319" hidden="1" customWidth="1" outlineLevel="1"/>
    <col min="79" max="79" width="10.83203125" style="319" collapsed="1"/>
    <col min="80" max="80" width="3.6640625" style="319" customWidth="1"/>
    <col min="81" max="83" width="10.83203125" style="319"/>
    <col min="84" max="84" width="1.33203125" style="319" customWidth="1"/>
    <col min="85" max="85" width="1" style="319" customWidth="1"/>
    <col min="86" max="86" width="11" style="319" customWidth="1"/>
    <col min="87" max="87" width="7.6640625" style="319" customWidth="1"/>
    <col min="88" max="91" width="10.83203125" style="319"/>
    <col min="92" max="93" width="10.83203125" style="319" customWidth="1"/>
    <col min="94" max="16384" width="10.83203125" style="319"/>
  </cols>
  <sheetData>
    <row r="1" spans="1:96" ht="13" customHeight="1">
      <c r="A1" s="136"/>
      <c r="B1" s="136"/>
      <c r="C1" s="136"/>
      <c r="D1" s="136"/>
      <c r="E1" s="315"/>
      <c r="F1" s="13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  <c r="AD1" s="228"/>
      <c r="AE1" s="228"/>
      <c r="AF1" s="228"/>
      <c r="AG1" s="228"/>
      <c r="AH1" s="817" t="str">
        <f>""&amp;IF($A$8=1,"Bear",IF($A$8=2,"Base",IF($A$8=3,"Bull","Check Case")))</f>
        <v>Base</v>
      </c>
      <c r="AI1" s="817"/>
      <c r="AJ1" s="817"/>
      <c r="AK1" s="817"/>
      <c r="AL1" s="817"/>
      <c r="AM1" s="817"/>
      <c r="AN1" s="817"/>
      <c r="AO1" s="817"/>
      <c r="AP1" s="817"/>
      <c r="AQ1" s="817"/>
      <c r="AR1" s="817"/>
      <c r="AS1" s="817"/>
      <c r="AT1" s="817"/>
      <c r="AU1" s="817"/>
      <c r="AV1" s="817"/>
      <c r="AW1" s="817"/>
      <c r="AX1" s="817"/>
      <c r="AY1" s="817"/>
      <c r="AZ1" s="817"/>
      <c r="BA1" s="817"/>
      <c r="BB1" s="817"/>
      <c r="BC1" s="817"/>
      <c r="BD1" s="817"/>
      <c r="BE1" s="817"/>
      <c r="BF1" s="817"/>
      <c r="BG1" s="817"/>
      <c r="BH1" s="817"/>
      <c r="BI1" s="817"/>
      <c r="BJ1" s="817"/>
      <c r="BK1" s="817"/>
      <c r="BL1" s="817"/>
      <c r="BM1" s="817"/>
      <c r="BN1" s="817"/>
      <c r="BO1" s="817"/>
      <c r="BP1" s="817"/>
      <c r="BQ1" s="817"/>
      <c r="BR1" s="817"/>
      <c r="BS1" s="817"/>
      <c r="BT1" s="817"/>
      <c r="BU1" s="228"/>
      <c r="BV1" s="228"/>
      <c r="BW1" s="228"/>
      <c r="BX1" s="228"/>
      <c r="BY1" s="228"/>
      <c r="BZ1" s="228"/>
      <c r="CA1" s="228"/>
      <c r="CB1" s="228"/>
      <c r="CC1" s="228"/>
      <c r="CD1" s="228"/>
      <c r="CE1" s="228"/>
      <c r="CF1" s="318"/>
    </row>
    <row r="2" spans="1:96" ht="14" customHeight="1">
      <c r="A2" s="136"/>
      <c r="B2" s="136"/>
      <c r="C2" s="136"/>
      <c r="D2" s="136"/>
      <c r="E2" s="315"/>
      <c r="F2" s="136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0"/>
      <c r="AA2" s="320"/>
      <c r="AB2" s="320"/>
      <c r="AC2" s="320"/>
      <c r="AD2" s="228"/>
      <c r="AE2" s="228"/>
      <c r="AF2" s="228"/>
      <c r="AG2" s="228"/>
      <c r="AH2" s="817"/>
      <c r="AI2" s="817"/>
      <c r="AJ2" s="817"/>
      <c r="AK2" s="817"/>
      <c r="AL2" s="817"/>
      <c r="AM2" s="817"/>
      <c r="AN2" s="817"/>
      <c r="AO2" s="817"/>
      <c r="AP2" s="817"/>
      <c r="AQ2" s="817"/>
      <c r="AR2" s="817"/>
      <c r="AS2" s="817"/>
      <c r="AT2" s="817"/>
      <c r="AU2" s="817"/>
      <c r="AV2" s="817"/>
      <c r="AW2" s="817"/>
      <c r="AX2" s="817"/>
      <c r="AY2" s="817"/>
      <c r="AZ2" s="817"/>
      <c r="BA2" s="817"/>
      <c r="BB2" s="817"/>
      <c r="BC2" s="817"/>
      <c r="BD2" s="817"/>
      <c r="BE2" s="817"/>
      <c r="BF2" s="817"/>
      <c r="BG2" s="817"/>
      <c r="BH2" s="817"/>
      <c r="BI2" s="817"/>
      <c r="BJ2" s="817"/>
      <c r="BK2" s="817"/>
      <c r="BL2" s="817"/>
      <c r="BM2" s="817"/>
      <c r="BN2" s="817"/>
      <c r="BO2" s="817"/>
      <c r="BP2" s="817"/>
      <c r="BQ2" s="817"/>
      <c r="BR2" s="817"/>
      <c r="BS2" s="817"/>
      <c r="BT2" s="817"/>
      <c r="BU2" s="228"/>
      <c r="BV2" s="228"/>
      <c r="BW2" s="228"/>
      <c r="BX2" s="228"/>
      <c r="BY2" s="228"/>
      <c r="BZ2" s="228"/>
      <c r="CA2" s="228"/>
      <c r="CB2" s="228"/>
      <c r="CC2" s="228"/>
      <c r="CD2" s="228"/>
      <c r="CE2" s="228"/>
      <c r="CF2" s="318"/>
    </row>
    <row r="3" spans="1:96" ht="28" customHeight="1">
      <c r="A3" s="136"/>
      <c r="B3" s="136"/>
      <c r="C3" s="136"/>
      <c r="D3" s="136"/>
      <c r="E3" s="315"/>
      <c r="F3" s="136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0"/>
      <c r="AC3" s="320"/>
      <c r="AD3" s="228"/>
      <c r="AE3" s="228"/>
      <c r="AF3" s="228"/>
      <c r="AG3" s="228"/>
      <c r="AH3" s="228"/>
      <c r="AI3" s="228"/>
      <c r="AJ3" s="228"/>
      <c r="AK3" s="228"/>
      <c r="AL3" s="228"/>
      <c r="AM3" s="228"/>
      <c r="AN3" s="228"/>
      <c r="AO3" s="228"/>
      <c r="AP3" s="228"/>
      <c r="AQ3" s="228"/>
      <c r="AR3" s="228"/>
      <c r="AS3" s="228"/>
      <c r="AT3" s="228"/>
      <c r="AU3" s="228"/>
      <c r="AV3" s="228"/>
      <c r="AW3" s="228"/>
      <c r="AX3" s="228"/>
      <c r="AY3" s="228"/>
      <c r="AZ3" s="228"/>
      <c r="BA3" s="228"/>
      <c r="BB3" s="228"/>
      <c r="BC3" s="228"/>
      <c r="BD3" s="228"/>
      <c r="BE3" s="228"/>
      <c r="BF3" s="228"/>
      <c r="BG3" s="228"/>
      <c r="BH3" s="228"/>
      <c r="BI3" s="228"/>
      <c r="BJ3" s="228"/>
      <c r="BK3" s="228"/>
      <c r="BL3" s="228"/>
      <c r="BM3" s="228"/>
      <c r="BN3" s="228"/>
      <c r="BO3" s="228"/>
      <c r="BP3" s="228"/>
      <c r="BQ3" s="228"/>
      <c r="BR3" s="228"/>
      <c r="BS3" s="228"/>
      <c r="BT3" s="228"/>
      <c r="BU3" s="228"/>
      <c r="BV3" s="228"/>
      <c r="BW3" s="228"/>
      <c r="BX3" s="228"/>
      <c r="BY3" s="228"/>
      <c r="BZ3" s="228"/>
      <c r="CA3" s="228"/>
      <c r="CB3" s="228"/>
      <c r="CC3" s="228"/>
      <c r="CD3" s="228"/>
      <c r="CE3" s="228"/>
      <c r="CF3" s="318"/>
    </row>
    <row r="4" spans="1:96" ht="13" customHeight="1">
      <c r="A4" s="138"/>
      <c r="B4" s="138"/>
      <c r="C4" s="138"/>
      <c r="D4" s="138"/>
      <c r="E4" s="315"/>
      <c r="F4" s="138"/>
      <c r="G4" s="320"/>
      <c r="H4" s="320"/>
      <c r="I4" s="320"/>
      <c r="J4" s="320"/>
      <c r="K4" s="320"/>
      <c r="L4" s="320"/>
      <c r="M4" s="320"/>
      <c r="N4" s="320"/>
      <c r="O4" s="320"/>
      <c r="P4" s="320"/>
      <c r="Q4" s="320"/>
      <c r="R4" s="320"/>
      <c r="S4" s="320"/>
      <c r="T4" s="320"/>
      <c r="U4" s="320"/>
      <c r="V4" s="320"/>
      <c r="W4" s="320"/>
      <c r="X4" s="320"/>
      <c r="Y4" s="320"/>
      <c r="Z4" s="320"/>
      <c r="AA4" s="320"/>
      <c r="AB4" s="320"/>
      <c r="AC4" s="320"/>
      <c r="AD4" s="228"/>
      <c r="AE4" s="228"/>
      <c r="AF4" s="228"/>
      <c r="AG4" s="228"/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228"/>
      <c r="AS4" s="228"/>
      <c r="AT4" s="228"/>
      <c r="AU4" s="228"/>
      <c r="AV4" s="228"/>
      <c r="AW4" s="228"/>
      <c r="AX4" s="228"/>
      <c r="AY4" s="228"/>
      <c r="AZ4" s="228"/>
      <c r="BA4" s="228"/>
      <c r="BB4" s="228"/>
      <c r="BC4" s="228"/>
      <c r="BD4" s="228"/>
      <c r="BE4" s="228"/>
      <c r="BF4" s="228"/>
      <c r="BG4" s="228"/>
      <c r="BH4" s="228"/>
      <c r="BI4" s="228"/>
      <c r="BJ4" s="228"/>
      <c r="BK4" s="228"/>
      <c r="BL4" s="228"/>
      <c r="BM4" s="228"/>
      <c r="BN4" s="228"/>
      <c r="BO4" s="228"/>
      <c r="BP4" s="228"/>
      <c r="BQ4" s="228"/>
      <c r="BR4" s="228"/>
      <c r="BS4" s="228"/>
      <c r="BT4" s="228"/>
      <c r="BU4" s="228"/>
      <c r="BV4" s="228"/>
      <c r="BW4" s="228"/>
      <c r="BX4" s="228"/>
      <c r="BY4" s="228"/>
      <c r="BZ4" s="228"/>
      <c r="CA4" s="228"/>
      <c r="CB4" s="228"/>
      <c r="CC4" s="228"/>
      <c r="CD4" s="228"/>
      <c r="CE4" s="228"/>
      <c r="CF4" s="318"/>
    </row>
    <row r="5" spans="1:96" ht="13" customHeight="1">
      <c r="A5" s="321"/>
      <c r="B5" s="321"/>
      <c r="C5" s="321"/>
      <c r="D5" s="321"/>
      <c r="E5" s="321"/>
      <c r="F5" s="321"/>
      <c r="G5" s="320"/>
      <c r="H5" s="320"/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320"/>
      <c r="Y5" s="320"/>
      <c r="Z5" s="320"/>
      <c r="AA5" s="320"/>
      <c r="AB5" s="320"/>
      <c r="AC5" s="320"/>
      <c r="AD5" s="228"/>
      <c r="AE5" s="228"/>
      <c r="AF5" s="228"/>
      <c r="AG5" s="228"/>
      <c r="AH5" s="228"/>
      <c r="AI5" s="228"/>
      <c r="AJ5" s="228"/>
      <c r="AK5" s="228"/>
      <c r="AL5" s="228"/>
      <c r="AM5" s="228"/>
      <c r="AN5" s="228"/>
      <c r="AO5" s="228"/>
      <c r="AP5" s="228"/>
      <c r="AQ5" s="228"/>
      <c r="AR5" s="228"/>
      <c r="AS5" s="228"/>
      <c r="AT5" s="228"/>
      <c r="AU5" s="228"/>
      <c r="AV5" s="228"/>
      <c r="AW5" s="228"/>
      <c r="AX5" s="228"/>
      <c r="AY5" s="228"/>
      <c r="AZ5" s="228"/>
      <c r="BA5" s="228"/>
      <c r="BB5" s="228"/>
      <c r="BC5" s="228"/>
      <c r="BD5" s="228"/>
      <c r="BE5" s="228"/>
      <c r="BF5" s="228"/>
      <c r="BG5" s="228"/>
      <c r="BH5" s="228"/>
      <c r="BI5" s="228"/>
      <c r="BJ5" s="228"/>
      <c r="BK5" s="228"/>
      <c r="BL5" s="228"/>
      <c r="BM5" s="228"/>
      <c r="BN5" s="228"/>
      <c r="BO5" s="228"/>
      <c r="BP5" s="228"/>
      <c r="BQ5" s="228"/>
      <c r="BR5" s="228"/>
      <c r="BS5" s="228"/>
      <c r="BT5" s="228"/>
      <c r="BU5" s="228"/>
      <c r="BV5" s="228"/>
      <c r="BW5" s="228"/>
      <c r="BX5" s="228"/>
      <c r="BY5" s="228"/>
      <c r="BZ5" s="228"/>
      <c r="CA5" s="228"/>
      <c r="CB5" s="228"/>
      <c r="CC5" s="228"/>
      <c r="CD5" s="228"/>
      <c r="CE5" s="228"/>
      <c r="CF5" s="318"/>
    </row>
    <row r="6" spans="1:96" ht="14" customHeight="1">
      <c r="A6" s="315"/>
      <c r="B6" s="315"/>
      <c r="C6" s="315"/>
      <c r="D6" s="315"/>
      <c r="E6" s="315"/>
      <c r="F6" s="315"/>
      <c r="G6" s="320"/>
      <c r="H6" s="320"/>
      <c r="I6" s="320"/>
      <c r="J6" s="320"/>
      <c r="K6" s="320"/>
      <c r="L6" s="320"/>
      <c r="M6" s="320"/>
      <c r="N6" s="320"/>
      <c r="O6" s="320"/>
      <c r="P6" s="320"/>
      <c r="Q6" s="320"/>
      <c r="R6" s="320"/>
      <c r="S6" s="320"/>
      <c r="T6" s="320"/>
      <c r="U6" s="320"/>
      <c r="V6" s="320"/>
      <c r="W6" s="320"/>
      <c r="X6" s="320"/>
      <c r="Y6" s="320"/>
      <c r="Z6" s="320"/>
      <c r="AA6" s="320"/>
      <c r="AB6" s="320"/>
      <c r="AC6" s="320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228"/>
      <c r="AX6" s="228"/>
      <c r="AY6" s="228"/>
      <c r="AZ6" s="228"/>
      <c r="BA6" s="228"/>
      <c r="BB6" s="228"/>
      <c r="BC6" s="228"/>
      <c r="BD6" s="228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BO6" s="228"/>
      <c r="BP6" s="228"/>
      <c r="BQ6" s="228"/>
      <c r="BR6" s="228"/>
      <c r="BS6" s="228"/>
      <c r="BT6" s="228"/>
      <c r="BU6" s="228"/>
      <c r="BV6" s="228"/>
      <c r="BW6" s="228"/>
      <c r="BX6" s="228"/>
      <c r="BY6" s="228"/>
      <c r="BZ6" s="228"/>
      <c r="CA6" s="228"/>
      <c r="CB6" s="228"/>
      <c r="CC6" s="228"/>
      <c r="CD6" s="228"/>
      <c r="CE6" s="228"/>
      <c r="CF6" s="318"/>
    </row>
    <row r="7" spans="1:96" ht="14" customHeight="1">
      <c r="A7" s="315"/>
      <c r="B7" s="315"/>
      <c r="C7" s="315"/>
      <c r="D7" s="315"/>
      <c r="E7" s="315"/>
      <c r="F7" s="315"/>
      <c r="G7" s="320"/>
      <c r="H7" s="320"/>
      <c r="I7" s="320"/>
      <c r="J7" s="320"/>
      <c r="K7" s="320"/>
      <c r="L7" s="320"/>
      <c r="M7" s="320"/>
      <c r="N7" s="320"/>
      <c r="O7" s="320"/>
      <c r="P7" s="320"/>
      <c r="Q7" s="320"/>
      <c r="R7" s="320"/>
      <c r="S7" s="320"/>
      <c r="T7" s="320"/>
      <c r="U7" s="320"/>
      <c r="V7" s="320"/>
      <c r="W7" s="320"/>
      <c r="X7" s="320"/>
      <c r="Y7" s="320"/>
      <c r="Z7" s="320"/>
      <c r="AA7" s="320"/>
      <c r="AB7" s="320"/>
      <c r="AC7" s="320"/>
      <c r="AD7" s="228"/>
      <c r="AE7" s="228"/>
      <c r="AF7" s="228"/>
      <c r="AG7" s="228"/>
      <c r="AH7" s="228"/>
      <c r="AI7" s="228"/>
      <c r="AJ7" s="228"/>
      <c r="AK7" s="228"/>
      <c r="AL7" s="228"/>
      <c r="AM7" s="228"/>
      <c r="AN7" s="228"/>
      <c r="AO7" s="228"/>
      <c r="AP7" s="228"/>
      <c r="AQ7" s="228"/>
      <c r="AR7" s="228"/>
      <c r="AS7" s="228"/>
      <c r="AT7" s="228"/>
      <c r="AU7" s="228"/>
      <c r="AV7" s="228"/>
      <c r="AW7" s="228"/>
      <c r="AX7" s="228"/>
      <c r="AY7" s="228"/>
      <c r="AZ7" s="228"/>
      <c r="BA7" s="228"/>
      <c r="BB7" s="228"/>
      <c r="BC7" s="228"/>
      <c r="BD7" s="228"/>
      <c r="BE7" s="228"/>
      <c r="BF7" s="228"/>
      <c r="BG7" s="228"/>
      <c r="BH7" s="228"/>
      <c r="BI7" s="228"/>
      <c r="BJ7" s="228"/>
      <c r="BK7" s="228"/>
      <c r="BL7" s="228"/>
      <c r="BM7" s="228"/>
      <c r="BN7" s="228"/>
      <c r="BO7" s="228"/>
      <c r="BP7" s="228"/>
      <c r="BQ7" s="228"/>
      <c r="BR7" s="228"/>
      <c r="BS7" s="228"/>
      <c r="BT7" s="228"/>
      <c r="BU7" s="228"/>
      <c r="BV7" s="228"/>
      <c r="BW7" s="228"/>
      <c r="BX7" s="228"/>
      <c r="BY7" s="228"/>
      <c r="BZ7" s="228"/>
      <c r="CA7" s="228"/>
      <c r="CB7" s="228"/>
      <c r="CC7" s="228"/>
      <c r="CD7" s="228"/>
      <c r="CE7" s="228"/>
      <c r="CF7" s="318"/>
    </row>
    <row r="8" spans="1:96" ht="29" customHeight="1">
      <c r="A8" s="270">
        <f>'Integrated Financial Statements'!A8</f>
        <v>2</v>
      </c>
      <c r="B8" s="315"/>
      <c r="C8" s="315"/>
      <c r="D8" s="138"/>
      <c r="E8" s="315"/>
      <c r="F8" s="322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0"/>
      <c r="W8" s="320"/>
      <c r="X8" s="320"/>
      <c r="Y8" s="320"/>
      <c r="Z8" s="320"/>
      <c r="AA8" s="320"/>
      <c r="AB8" s="320"/>
      <c r="AC8" s="320"/>
      <c r="AD8" s="228"/>
      <c r="AE8" s="228"/>
      <c r="AF8" s="228"/>
      <c r="AG8" s="228"/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228"/>
      <c r="AS8" s="228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8"/>
      <c r="BE8" s="228"/>
      <c r="BF8" s="228"/>
      <c r="BG8" s="228"/>
      <c r="BH8" s="228"/>
      <c r="BI8" s="228"/>
      <c r="BJ8" s="228"/>
      <c r="BK8" s="228"/>
      <c r="BL8" s="228"/>
      <c r="BM8" s="228"/>
      <c r="BN8" s="228"/>
      <c r="BO8" s="228"/>
      <c r="BP8" s="228"/>
      <c r="BQ8" s="228"/>
      <c r="BR8" s="228"/>
      <c r="BS8" s="228"/>
      <c r="BT8" s="228"/>
      <c r="BU8" s="228"/>
      <c r="BV8" s="228"/>
      <c r="BW8" s="228"/>
      <c r="BX8" s="228"/>
      <c r="BY8" s="228"/>
      <c r="BZ8" s="228"/>
      <c r="CA8" s="228"/>
      <c r="CB8" s="228"/>
      <c r="CC8" s="228"/>
      <c r="CD8" s="228"/>
      <c r="CE8" s="228"/>
      <c r="CF8" s="318"/>
    </row>
    <row r="9" spans="1:96" ht="16" customHeight="1">
      <c r="A9" s="323"/>
      <c r="B9" s="324"/>
      <c r="C9" s="323"/>
      <c r="D9" s="325"/>
      <c r="E9" s="323"/>
      <c r="F9" s="323"/>
      <c r="G9" s="323"/>
      <c r="H9" s="323"/>
      <c r="I9" s="323"/>
      <c r="J9" s="323"/>
      <c r="K9" s="323"/>
      <c r="L9" s="323"/>
      <c r="M9" s="323"/>
      <c r="N9" s="323"/>
      <c r="O9" s="323"/>
      <c r="P9" s="323"/>
      <c r="Q9" s="323"/>
      <c r="R9" s="323"/>
      <c r="S9" s="323"/>
      <c r="T9" s="323"/>
      <c r="U9" s="323"/>
      <c r="V9" s="323"/>
      <c r="W9" s="323"/>
      <c r="X9" s="323"/>
      <c r="Y9" s="323"/>
      <c r="Z9" s="323"/>
      <c r="AA9" s="323"/>
      <c r="AB9" s="323"/>
      <c r="AC9" s="323"/>
      <c r="AD9" s="323"/>
      <c r="AE9" s="323"/>
      <c r="AF9" s="323"/>
      <c r="AG9" s="323"/>
      <c r="AH9" s="323"/>
      <c r="AI9" s="323"/>
      <c r="AJ9" s="323"/>
      <c r="AK9" s="323"/>
      <c r="AL9" s="323"/>
      <c r="AM9" s="323"/>
      <c r="AN9" s="323"/>
      <c r="AO9" s="323"/>
      <c r="AP9" s="323"/>
      <c r="AQ9" s="323"/>
      <c r="AR9" s="323"/>
      <c r="AS9" s="323"/>
      <c r="AT9" s="323"/>
      <c r="AU9" s="323"/>
      <c r="AV9" s="323"/>
      <c r="AW9" s="323"/>
      <c r="AX9" s="323"/>
      <c r="AY9" s="323"/>
      <c r="AZ9" s="323"/>
      <c r="BA9" s="323"/>
      <c r="BB9" s="323"/>
      <c r="BC9" s="323"/>
      <c r="BD9" s="323"/>
      <c r="BE9" s="323"/>
      <c r="BF9" s="323"/>
      <c r="BG9" s="323"/>
      <c r="BH9" s="323"/>
      <c r="BI9" s="323"/>
      <c r="BJ9" s="323"/>
      <c r="BK9" s="323"/>
      <c r="BL9" s="323"/>
      <c r="BM9" s="323"/>
      <c r="BN9" s="323"/>
      <c r="BO9" s="323"/>
      <c r="BP9" s="323"/>
      <c r="BQ9" s="323"/>
      <c r="BR9" s="323"/>
      <c r="BS9" s="323"/>
      <c r="BT9" s="323"/>
      <c r="BU9" s="323"/>
      <c r="BV9" s="323"/>
      <c r="BW9" s="323"/>
      <c r="BX9" s="323"/>
      <c r="BY9" s="323"/>
      <c r="BZ9" s="323"/>
      <c r="CA9" s="323"/>
      <c r="CB9" s="323"/>
      <c r="CC9" s="323"/>
      <c r="CD9" s="323"/>
      <c r="CE9" s="323"/>
    </row>
    <row r="10" spans="1:96" ht="16" customHeight="1">
      <c r="A10" s="323"/>
      <c r="B10" s="339" t="s">
        <v>156</v>
      </c>
      <c r="C10" s="340"/>
      <c r="D10" s="340"/>
      <c r="E10" s="323"/>
      <c r="F10" s="323"/>
      <c r="G10" s="323"/>
      <c r="H10" s="323"/>
      <c r="I10" s="323"/>
      <c r="J10" s="323"/>
      <c r="K10" s="323"/>
      <c r="L10" s="323"/>
      <c r="M10" s="323"/>
      <c r="N10" s="323"/>
      <c r="O10" s="323"/>
      <c r="P10" s="323"/>
      <c r="Q10" s="323"/>
      <c r="R10" s="323"/>
      <c r="S10" s="323"/>
      <c r="T10" s="323"/>
      <c r="U10" s="323"/>
      <c r="V10" s="323"/>
      <c r="W10" s="323"/>
      <c r="X10" s="323"/>
      <c r="Y10" s="323"/>
      <c r="Z10" s="323"/>
      <c r="AA10" s="323"/>
      <c r="AB10" s="323"/>
      <c r="AC10" s="323"/>
      <c r="AD10" s="323"/>
      <c r="AE10" s="323"/>
      <c r="AF10" s="323"/>
      <c r="AG10" s="323"/>
      <c r="AH10" s="323"/>
      <c r="AI10" s="323"/>
      <c r="AJ10" s="323"/>
      <c r="AK10" s="323"/>
      <c r="AL10" s="323"/>
      <c r="AM10" s="323"/>
      <c r="AN10" s="323"/>
      <c r="AO10" s="323"/>
      <c r="AP10" s="323"/>
      <c r="AQ10" s="323"/>
      <c r="AR10" s="323"/>
      <c r="AS10" s="323"/>
      <c r="AT10" s="323"/>
      <c r="AU10" s="323"/>
      <c r="AV10" s="323"/>
      <c r="AW10" s="323"/>
      <c r="AX10" s="323"/>
      <c r="AY10" s="323"/>
      <c r="AZ10" s="323"/>
      <c r="BA10" s="323"/>
      <c r="BB10" s="323"/>
      <c r="BC10" s="323"/>
      <c r="BD10" s="323"/>
      <c r="BE10" s="323"/>
      <c r="BF10" s="323"/>
      <c r="BG10" s="323"/>
      <c r="BH10" s="323"/>
      <c r="BI10" s="323"/>
      <c r="BJ10" s="323"/>
      <c r="BK10" s="323"/>
      <c r="BL10" s="323"/>
      <c r="BM10" s="323"/>
      <c r="BN10" s="323"/>
      <c r="BO10" s="323"/>
      <c r="BP10" s="323"/>
      <c r="BQ10" s="323"/>
      <c r="BR10" s="323"/>
      <c r="BS10" s="323"/>
      <c r="BT10" s="323"/>
      <c r="BU10" s="323"/>
      <c r="BV10" s="323"/>
      <c r="BW10" s="323"/>
      <c r="BX10" s="323"/>
      <c r="BY10" s="323"/>
      <c r="BZ10" s="323"/>
      <c r="CA10" s="323"/>
      <c r="CB10" s="323"/>
      <c r="CC10" s="341" t="s">
        <v>180</v>
      </c>
      <c r="CD10" s="340"/>
      <c r="CE10" s="340"/>
      <c r="CH10" s="827" t="s">
        <v>347</v>
      </c>
      <c r="CI10" s="827"/>
      <c r="CJ10" s="827"/>
      <c r="CK10" s="827"/>
      <c r="CL10" s="827"/>
      <c r="CM10" s="827"/>
      <c r="CN10" s="827"/>
      <c r="CO10" s="827"/>
      <c r="CP10" s="827"/>
      <c r="CQ10" s="827"/>
      <c r="CR10" s="827"/>
    </row>
    <row r="11" spans="1:96" ht="16" customHeight="1">
      <c r="A11" s="323"/>
      <c r="B11" s="323" t="s">
        <v>158</v>
      </c>
      <c r="C11" s="323"/>
      <c r="D11" s="812">
        <v>2.5000000000000001E-2</v>
      </c>
      <c r="E11" s="323"/>
      <c r="F11" s="323"/>
      <c r="G11" s="323"/>
      <c r="H11" s="323"/>
      <c r="I11" s="323"/>
      <c r="J11" s="323"/>
      <c r="K11" s="323"/>
      <c r="L11" s="323"/>
      <c r="M11" s="323"/>
      <c r="N11" s="323"/>
      <c r="O11" s="323"/>
      <c r="P11" s="323"/>
      <c r="Q11" s="323"/>
      <c r="R11" s="323"/>
      <c r="S11" s="323"/>
      <c r="T11" s="323"/>
      <c r="U11" s="323"/>
      <c r="V11" s="323"/>
      <c r="W11" s="323"/>
      <c r="X11" s="323"/>
      <c r="Y11" s="323"/>
      <c r="Z11" s="323"/>
      <c r="AA11" s="323"/>
      <c r="AB11" s="323"/>
      <c r="AC11" s="323"/>
      <c r="AD11" s="323"/>
      <c r="AE11" s="323"/>
      <c r="AF11" s="323"/>
      <c r="AG11" s="323"/>
      <c r="AH11" s="323"/>
      <c r="AI11" s="323"/>
      <c r="AJ11" s="323"/>
      <c r="AK11" s="323"/>
      <c r="AL11" s="323"/>
      <c r="AM11" s="323"/>
      <c r="AN11" s="323"/>
      <c r="AO11" s="323"/>
      <c r="AP11" s="323"/>
      <c r="AQ11" s="323"/>
      <c r="AR11" s="323"/>
      <c r="AS11" s="323"/>
      <c r="AT11" s="323"/>
      <c r="AU11" s="323"/>
      <c r="AV11" s="323"/>
      <c r="AW11" s="323"/>
      <c r="AX11" s="323"/>
      <c r="AY11" s="323"/>
      <c r="AZ11" s="323"/>
      <c r="BA11" s="323"/>
      <c r="BB11" s="323"/>
      <c r="BC11" s="323"/>
      <c r="BD11" s="323"/>
      <c r="BE11" s="323"/>
      <c r="BF11" s="323"/>
      <c r="BG11" s="323"/>
      <c r="BH11" s="323"/>
      <c r="BI11" s="323"/>
      <c r="BJ11" s="323"/>
      <c r="BK11" s="323"/>
      <c r="BL11" s="323"/>
      <c r="BM11" s="323"/>
      <c r="BN11" s="323"/>
      <c r="BO11" s="323"/>
      <c r="BP11" s="323"/>
      <c r="BQ11" s="323"/>
      <c r="BR11" s="323"/>
      <c r="BS11" s="323"/>
      <c r="BT11" s="323"/>
      <c r="BU11" s="323"/>
      <c r="BV11" s="323"/>
      <c r="BW11" s="323"/>
      <c r="BX11" s="323"/>
      <c r="BY11" s="323"/>
      <c r="BZ11" s="323"/>
      <c r="CA11" s="323"/>
      <c r="CB11" s="323"/>
      <c r="CC11" s="323" t="s">
        <v>183</v>
      </c>
      <c r="CD11" s="323"/>
      <c r="CE11" s="323">
        <f ca="1">SUM(AH46,AM46,AR46,AW46,BB46,BG46,BL46,BQ46,BV46,CA46)+CE45/(1+D33)^CA38</f>
        <v>255907.59089549741</v>
      </c>
      <c r="CH11" s="768"/>
      <c r="CI11" s="768"/>
      <c r="CJ11" s="768"/>
      <c r="CK11" s="768"/>
      <c r="CL11" s="768"/>
      <c r="CM11" s="768"/>
      <c r="CN11" s="768"/>
      <c r="CO11" s="768"/>
      <c r="CP11" s="768"/>
      <c r="CQ11" s="768"/>
      <c r="CR11" s="768"/>
    </row>
    <row r="12" spans="1:96" ht="16" customHeight="1">
      <c r="A12" s="323"/>
      <c r="B12" s="323" t="s">
        <v>159</v>
      </c>
      <c r="C12" s="323"/>
      <c r="D12" s="765">
        <v>10.96</v>
      </c>
      <c r="E12" s="323"/>
      <c r="F12" s="323"/>
      <c r="G12" s="323"/>
      <c r="H12" s="323"/>
      <c r="I12" s="323"/>
      <c r="J12" s="323"/>
      <c r="K12" s="323"/>
      <c r="L12" s="323"/>
      <c r="M12" s="323"/>
      <c r="N12" s="323"/>
      <c r="O12" s="323"/>
      <c r="P12" s="323"/>
      <c r="Q12" s="323"/>
      <c r="R12" s="323"/>
      <c r="S12" s="323"/>
      <c r="T12" s="323"/>
      <c r="U12" s="323"/>
      <c r="V12" s="323"/>
      <c r="W12" s="323"/>
      <c r="X12" s="323"/>
      <c r="Y12" s="323"/>
      <c r="Z12" s="323"/>
      <c r="AA12" s="323"/>
      <c r="AB12" s="323"/>
      <c r="AC12" s="323"/>
      <c r="AD12" s="323"/>
      <c r="AE12" s="323"/>
      <c r="AF12" s="323"/>
      <c r="AG12" s="323"/>
      <c r="AH12" s="323"/>
      <c r="AI12" s="323"/>
      <c r="AJ12" s="323"/>
      <c r="AK12" s="323"/>
      <c r="AL12" s="323"/>
      <c r="AM12" s="323"/>
      <c r="AN12" s="323"/>
      <c r="AO12" s="323"/>
      <c r="AP12" s="323"/>
      <c r="AQ12" s="323"/>
      <c r="AR12" s="323"/>
      <c r="AS12" s="323"/>
      <c r="AT12" s="323"/>
      <c r="AU12" s="323"/>
      <c r="AV12" s="323"/>
      <c r="AW12" s="323"/>
      <c r="AX12" s="323"/>
      <c r="AY12" s="323"/>
      <c r="AZ12" s="323"/>
      <c r="BA12" s="323"/>
      <c r="BB12" s="323"/>
      <c r="BC12" s="323"/>
      <c r="BD12" s="323"/>
      <c r="BE12" s="323"/>
      <c r="BF12" s="323"/>
      <c r="BG12" s="323"/>
      <c r="BH12" s="323"/>
      <c r="BI12" s="323"/>
      <c r="BJ12" s="323"/>
      <c r="BK12" s="323"/>
      <c r="BL12" s="323"/>
      <c r="BM12" s="323"/>
      <c r="BN12" s="323"/>
      <c r="BO12" s="323"/>
      <c r="BP12" s="323"/>
      <c r="BQ12" s="323"/>
      <c r="BR12" s="323"/>
      <c r="BS12" s="323"/>
      <c r="BT12" s="323"/>
      <c r="BU12" s="323"/>
      <c r="BV12" s="323"/>
      <c r="BW12" s="323"/>
      <c r="BX12" s="323"/>
      <c r="BY12" s="323"/>
      <c r="BZ12" s="323"/>
      <c r="CA12" s="323"/>
      <c r="CB12" s="323"/>
      <c r="CC12" s="323" t="s">
        <v>186</v>
      </c>
      <c r="CD12" s="323"/>
      <c r="CE12" s="323">
        <f>+D17</f>
        <v>11750</v>
      </c>
      <c r="CJ12" s="826" t="s">
        <v>225</v>
      </c>
      <c r="CK12" s="826"/>
      <c r="CL12" s="826"/>
      <c r="CM12" s="826"/>
      <c r="CN12" s="826"/>
      <c r="CO12" s="826"/>
      <c r="CP12" s="826"/>
      <c r="CQ12" s="826"/>
      <c r="CR12" s="826"/>
    </row>
    <row r="13" spans="1:96" ht="16" customHeight="1">
      <c r="A13" s="323"/>
      <c r="B13" s="323" t="s">
        <v>160</v>
      </c>
      <c r="C13" s="323"/>
      <c r="D13" s="332">
        <f ca="1">TODAY()</f>
        <v>43755</v>
      </c>
      <c r="E13" s="323"/>
      <c r="F13" s="323"/>
      <c r="G13" s="323"/>
      <c r="H13" s="323"/>
      <c r="I13" s="323"/>
      <c r="J13" s="323"/>
      <c r="K13" s="323"/>
      <c r="L13" s="323"/>
      <c r="M13" s="323"/>
      <c r="N13" s="323"/>
      <c r="O13" s="323"/>
      <c r="P13" s="323"/>
      <c r="Q13" s="323"/>
      <c r="R13" s="323"/>
      <c r="S13" s="323"/>
      <c r="T13" s="323"/>
      <c r="U13" s="323"/>
      <c r="V13" s="323"/>
      <c r="W13" s="323"/>
      <c r="X13" s="323"/>
      <c r="Y13" s="323"/>
      <c r="Z13" s="323"/>
      <c r="AA13" s="323"/>
      <c r="AB13" s="323"/>
      <c r="AC13" s="323"/>
      <c r="AD13" s="323"/>
      <c r="AE13" s="323"/>
      <c r="AF13" s="323"/>
      <c r="AG13" s="323"/>
      <c r="AH13" s="323"/>
      <c r="AI13" s="323"/>
      <c r="AJ13" s="323"/>
      <c r="AK13" s="323"/>
      <c r="AL13" s="323"/>
      <c r="AM13" s="323"/>
      <c r="AN13" s="323"/>
      <c r="AO13" s="323"/>
      <c r="AP13" s="323"/>
      <c r="AQ13" s="323"/>
      <c r="AR13" s="323"/>
      <c r="AS13" s="323"/>
      <c r="AT13" s="323"/>
      <c r="AU13" s="323"/>
      <c r="AV13" s="323"/>
      <c r="AW13" s="323"/>
      <c r="AX13" s="323"/>
      <c r="AY13" s="323"/>
      <c r="AZ13" s="323"/>
      <c r="BA13" s="323"/>
      <c r="BB13" s="323"/>
      <c r="BC13" s="323"/>
      <c r="BD13" s="323"/>
      <c r="BE13" s="323"/>
      <c r="BF13" s="323"/>
      <c r="BG13" s="323"/>
      <c r="BH13" s="323"/>
      <c r="BI13" s="323"/>
      <c r="BJ13" s="323"/>
      <c r="BK13" s="323"/>
      <c r="BL13" s="323"/>
      <c r="BM13" s="323"/>
      <c r="BN13" s="323"/>
      <c r="BO13" s="323"/>
      <c r="BP13" s="323"/>
      <c r="BQ13" s="323"/>
      <c r="BR13" s="323"/>
      <c r="BS13" s="323"/>
      <c r="BT13" s="323"/>
      <c r="BU13" s="323"/>
      <c r="BV13" s="323"/>
      <c r="BW13" s="323"/>
      <c r="BX13" s="323"/>
      <c r="BY13" s="323"/>
      <c r="BZ13" s="323"/>
      <c r="CA13" s="323"/>
      <c r="CB13" s="323"/>
      <c r="CC13" s="323" t="s">
        <v>189</v>
      </c>
      <c r="CD13" s="323"/>
      <c r="CE13" s="323">
        <f>+D16</f>
        <v>24666</v>
      </c>
      <c r="CI13" s="795">
        <f ca="1">CE16</f>
        <v>56.339344051819481</v>
      </c>
      <c r="CJ13" s="796">
        <f>CK13+1/300</f>
        <v>8.5801291307698854E-2</v>
      </c>
      <c r="CK13" s="796">
        <f>CL13+1/300</f>
        <v>8.2467957974365527E-2</v>
      </c>
      <c r="CL13" s="796">
        <f>CM13+1/300</f>
        <v>7.91346246410322E-2</v>
      </c>
      <c r="CM13" s="796">
        <f>CN13+1/300</f>
        <v>7.5801291307698873E-2</v>
      </c>
      <c r="CN13" s="796">
        <v>7.2467957974365546E-2</v>
      </c>
      <c r="CO13" s="796">
        <f>CN13-1/300</f>
        <v>6.9134624641032219E-2</v>
      </c>
      <c r="CP13" s="796">
        <f>CO13-1/300</f>
        <v>6.5801291307698892E-2</v>
      </c>
      <c r="CQ13" s="796">
        <f>CP13-1/300</f>
        <v>6.2467957974365558E-2</v>
      </c>
      <c r="CR13" s="796">
        <f>CQ13-1/300</f>
        <v>5.9134624641032224E-2</v>
      </c>
    </row>
    <row r="14" spans="1:96" ht="16" customHeight="1">
      <c r="A14" s="323"/>
      <c r="B14" s="323" t="s">
        <v>161</v>
      </c>
      <c r="C14" s="323"/>
      <c r="D14" s="345">
        <v>46.9</v>
      </c>
      <c r="E14" s="323"/>
      <c r="F14" s="323"/>
      <c r="G14" s="323"/>
      <c r="H14" s="323"/>
      <c r="I14" s="323"/>
      <c r="J14" s="323"/>
      <c r="K14" s="323"/>
      <c r="L14" s="323"/>
      <c r="M14" s="323"/>
      <c r="N14" s="323"/>
      <c r="O14" s="323"/>
      <c r="P14" s="323"/>
      <c r="Q14" s="323"/>
      <c r="R14" s="323"/>
      <c r="S14" s="323"/>
      <c r="T14" s="323"/>
      <c r="U14" s="323"/>
      <c r="V14" s="323"/>
      <c r="W14" s="323"/>
      <c r="X14" s="323"/>
      <c r="Y14" s="323"/>
      <c r="Z14" s="323"/>
      <c r="AA14" s="323"/>
      <c r="AB14" s="323"/>
      <c r="AC14" s="323"/>
      <c r="AD14" s="323"/>
      <c r="AE14" s="323"/>
      <c r="AF14" s="323"/>
      <c r="AG14" s="323"/>
      <c r="AH14" s="323"/>
      <c r="AI14" s="323"/>
      <c r="AJ14" s="323"/>
      <c r="AK14" s="323"/>
      <c r="AL14" s="323"/>
      <c r="AM14" s="323"/>
      <c r="AN14" s="323"/>
      <c r="AO14" s="323"/>
      <c r="AP14" s="323"/>
      <c r="AQ14" s="323"/>
      <c r="AR14" s="323"/>
      <c r="AS14" s="323"/>
      <c r="AT14" s="323"/>
      <c r="AU14" s="323"/>
      <c r="AV14" s="323"/>
      <c r="AW14" s="323"/>
      <c r="AX14" s="323"/>
      <c r="AY14" s="323"/>
      <c r="AZ14" s="323"/>
      <c r="BA14" s="323"/>
      <c r="BB14" s="323"/>
      <c r="BC14" s="323"/>
      <c r="BD14" s="323"/>
      <c r="BE14" s="323"/>
      <c r="BF14" s="323"/>
      <c r="BG14" s="323"/>
      <c r="BH14" s="323"/>
      <c r="BI14" s="323"/>
      <c r="BJ14" s="323"/>
      <c r="BK14" s="323"/>
      <c r="BL14" s="323"/>
      <c r="BM14" s="323"/>
      <c r="BN14" s="323"/>
      <c r="BO14" s="323"/>
      <c r="BP14" s="323"/>
      <c r="BQ14" s="323"/>
      <c r="BR14" s="323"/>
      <c r="BS14" s="323"/>
      <c r="BT14" s="323"/>
      <c r="BU14" s="323"/>
      <c r="BV14" s="323"/>
      <c r="BW14" s="323"/>
      <c r="BX14" s="323"/>
      <c r="BY14" s="323"/>
      <c r="BZ14" s="323"/>
      <c r="CA14" s="323"/>
      <c r="CB14" s="323"/>
      <c r="CC14" s="323" t="s">
        <v>191</v>
      </c>
      <c r="CD14" s="323"/>
      <c r="CE14" s="327">
        <f ca="1">CE11+CE12-CE13</f>
        <v>242991.59089549741</v>
      </c>
      <c r="CH14" s="825" t="s">
        <v>346</v>
      </c>
      <c r="CI14" s="797">
        <v>3.5000000000000003E-2</v>
      </c>
      <c r="CJ14" s="798">
        <f t="dataTable" ref="CJ14:CR22" dt2D="1" dtr="1" r1="D33" r2="D11" ca="1"/>
        <v>49.011448556623833</v>
      </c>
      <c r="CK14" s="799">
        <v>52.518576790806016</v>
      </c>
      <c r="CL14" s="799">
        <v>56.555517529874606</v>
      </c>
      <c r="CM14" s="800">
        <v>61.252181639062471</v>
      </c>
      <c r="CN14" s="800">
        <v>66.784714720705921</v>
      </c>
      <c r="CO14" s="800">
        <v>73.398072129795324</v>
      </c>
      <c r="CP14" s="800">
        <v>81.443252496405719</v>
      </c>
      <c r="CQ14" s="800">
        <v>91.441641786013861</v>
      </c>
      <c r="CR14" s="801">
        <v>104.2026783429199</v>
      </c>
    </row>
    <row r="15" spans="1:96" ht="16" customHeight="1">
      <c r="A15" s="323"/>
      <c r="B15" s="323" t="s">
        <v>162</v>
      </c>
      <c r="C15" s="323"/>
      <c r="D15" s="346">
        <v>4313</v>
      </c>
      <c r="E15" s="323"/>
      <c r="F15" s="323"/>
      <c r="G15" s="323"/>
      <c r="H15" s="323"/>
      <c r="I15" s="323"/>
      <c r="J15" s="323"/>
      <c r="K15" s="323"/>
      <c r="L15" s="323"/>
      <c r="M15" s="323"/>
      <c r="N15" s="323"/>
      <c r="O15" s="323"/>
      <c r="P15" s="323"/>
      <c r="Q15" s="323"/>
      <c r="R15" s="323"/>
      <c r="S15" s="323"/>
      <c r="T15" s="323"/>
      <c r="U15" s="323"/>
      <c r="V15" s="323"/>
      <c r="W15" s="323"/>
      <c r="X15" s="323"/>
      <c r="Y15" s="323"/>
      <c r="Z15" s="323"/>
      <c r="AA15" s="323"/>
      <c r="AB15" s="323"/>
      <c r="AC15" s="323"/>
      <c r="AD15" s="323"/>
      <c r="AE15" s="323"/>
      <c r="AF15" s="323"/>
      <c r="AG15" s="323"/>
      <c r="AH15" s="323"/>
      <c r="AI15" s="323"/>
      <c r="AJ15" s="323"/>
      <c r="AK15" s="323"/>
      <c r="AL15" s="323"/>
      <c r="AM15" s="323"/>
      <c r="AN15" s="323"/>
      <c r="AO15" s="323"/>
      <c r="AP15" s="323"/>
      <c r="AQ15" s="323"/>
      <c r="AR15" s="323"/>
      <c r="AS15" s="323"/>
      <c r="AT15" s="323"/>
      <c r="AU15" s="323"/>
      <c r="AV15" s="323"/>
      <c r="AW15" s="323"/>
      <c r="AX15" s="323"/>
      <c r="AY15" s="323"/>
      <c r="AZ15" s="323"/>
      <c r="BA15" s="323"/>
      <c r="BB15" s="323"/>
      <c r="BC15" s="323"/>
      <c r="BD15" s="323"/>
      <c r="BE15" s="323"/>
      <c r="BF15" s="323"/>
      <c r="BG15" s="323"/>
      <c r="BH15" s="323"/>
      <c r="BI15" s="323"/>
      <c r="BJ15" s="323"/>
      <c r="BK15" s="323"/>
      <c r="BL15" s="323"/>
      <c r="BM15" s="323"/>
      <c r="BN15" s="323"/>
      <c r="BO15" s="323"/>
      <c r="BP15" s="323"/>
      <c r="BQ15" s="323"/>
      <c r="BR15" s="323"/>
      <c r="BS15" s="323"/>
      <c r="BT15" s="323"/>
      <c r="BU15" s="323"/>
      <c r="BV15" s="323"/>
      <c r="BW15" s="323"/>
      <c r="BX15" s="323"/>
      <c r="BY15" s="323"/>
      <c r="BZ15" s="323"/>
      <c r="CA15" s="323"/>
      <c r="CB15" s="323"/>
      <c r="CC15" s="323"/>
      <c r="CD15" s="323"/>
      <c r="CE15" s="323"/>
      <c r="CH15" s="825"/>
      <c r="CI15" s="797">
        <v>3.2500000000000001E-2</v>
      </c>
      <c r="CJ15" s="802">
        <v>47.47265940026012</v>
      </c>
      <c r="CK15" s="803">
        <v>50.713780562879855</v>
      </c>
      <c r="CL15" s="803">
        <v>54.418553059746934</v>
      </c>
      <c r="CM15" s="804">
        <v>58.694115529347258</v>
      </c>
      <c r="CN15" s="804">
        <v>63.68335277312169</v>
      </c>
      <c r="CO15" s="804">
        <v>69.581158524462367</v>
      </c>
      <c r="CP15" s="804">
        <v>76.660465287055246</v>
      </c>
      <c r="CQ15" s="804">
        <v>85.3156459756852</v>
      </c>
      <c r="CR15" s="805">
        <v>96.138505974486321</v>
      </c>
    </row>
    <row r="16" spans="1:96" ht="16" customHeight="1">
      <c r="A16" s="323"/>
      <c r="B16" s="323" t="s">
        <v>163</v>
      </c>
      <c r="C16" s="323"/>
      <c r="D16" s="346">
        <f>'Integrated Financial Statements'!DA87+'Integrated Financial Statements'!DA95</f>
        <v>24666</v>
      </c>
      <c r="E16" s="323"/>
      <c r="F16" s="323"/>
      <c r="G16" s="323"/>
      <c r="H16" s="323"/>
      <c r="I16" s="323"/>
      <c r="J16" s="323"/>
      <c r="K16" s="323"/>
      <c r="L16" s="323"/>
      <c r="M16" s="323"/>
      <c r="N16" s="323"/>
      <c r="O16" s="323"/>
      <c r="P16" s="323"/>
      <c r="Q16" s="323"/>
      <c r="R16" s="323"/>
      <c r="S16" s="323"/>
      <c r="T16" s="323"/>
      <c r="U16" s="323"/>
      <c r="V16" s="323"/>
      <c r="W16" s="323"/>
      <c r="X16" s="323"/>
      <c r="Y16" s="323"/>
      <c r="Z16" s="323"/>
      <c r="AA16" s="323"/>
      <c r="AB16" s="323"/>
      <c r="AC16" s="323"/>
      <c r="AD16" s="323"/>
      <c r="AE16" s="323"/>
      <c r="AF16" s="323"/>
      <c r="AG16" s="323"/>
      <c r="AH16" s="323"/>
      <c r="AI16" s="323"/>
      <c r="AJ16" s="323"/>
      <c r="AK16" s="323"/>
      <c r="AL16" s="323"/>
      <c r="AM16" s="323"/>
      <c r="AN16" s="323"/>
      <c r="AO16" s="323"/>
      <c r="AP16" s="323"/>
      <c r="AQ16" s="323"/>
      <c r="AR16" s="323"/>
      <c r="AS16" s="323"/>
      <c r="AT16" s="323"/>
      <c r="AU16" s="323"/>
      <c r="AV16" s="323"/>
      <c r="AW16" s="323"/>
      <c r="AX16" s="323"/>
      <c r="AY16" s="323"/>
      <c r="AZ16" s="323"/>
      <c r="BA16" s="323"/>
      <c r="BB16" s="323"/>
      <c r="BC16" s="323"/>
      <c r="BD16" s="323"/>
      <c r="BE16" s="323"/>
      <c r="BF16" s="323"/>
      <c r="BG16" s="323"/>
      <c r="BH16" s="323"/>
      <c r="BI16" s="323"/>
      <c r="BJ16" s="323"/>
      <c r="BK16" s="323"/>
      <c r="BL16" s="323"/>
      <c r="BM16" s="323"/>
      <c r="BN16" s="323"/>
      <c r="BO16" s="323"/>
      <c r="BP16" s="323"/>
      <c r="BQ16" s="323"/>
      <c r="BR16" s="323"/>
      <c r="BS16" s="323"/>
      <c r="BT16" s="323"/>
      <c r="BU16" s="323"/>
      <c r="BV16" s="323"/>
      <c r="BW16" s="323"/>
      <c r="BX16" s="323"/>
      <c r="BY16" s="323"/>
      <c r="BZ16" s="323"/>
      <c r="CA16" s="323"/>
      <c r="CB16" s="323"/>
      <c r="CC16" s="323" t="s">
        <v>193</v>
      </c>
      <c r="CD16" s="323"/>
      <c r="CE16" s="368">
        <f ca="1">CE14/D15</f>
        <v>56.339344051819481</v>
      </c>
      <c r="CF16" s="369"/>
      <c r="CH16" s="825"/>
      <c r="CI16" s="797">
        <v>0.03</v>
      </c>
      <c r="CJ16" s="802">
        <v>46.071751386097823</v>
      </c>
      <c r="CK16" s="803">
        <v>49.080974659868559</v>
      </c>
      <c r="CL16" s="803">
        <v>52.499048729565388</v>
      </c>
      <c r="CM16" s="804">
        <v>56.415306405262633</v>
      </c>
      <c r="CN16" s="804">
        <v>60.947132228081031</v>
      </c>
      <c r="CO16" s="804">
        <v>66.251909441319668</v>
      </c>
      <c r="CP16" s="804">
        <v>72.545641024661677</v>
      </c>
      <c r="CQ16" s="804">
        <v>80.133041156432327</v>
      </c>
      <c r="CR16" s="805">
        <v>89.458283539815767</v>
      </c>
    </row>
    <row r="17" spans="1:96" ht="16" customHeight="1" thickBot="1">
      <c r="A17" s="323"/>
      <c r="B17" s="323" t="s">
        <v>164</v>
      </c>
      <c r="C17" s="323"/>
      <c r="D17" s="346">
        <f>'Integrated Financial Statements'!DA68</f>
        <v>11750</v>
      </c>
      <c r="E17" s="323"/>
      <c r="F17" s="323"/>
      <c r="G17" s="323"/>
      <c r="H17" s="323"/>
      <c r="I17" s="323"/>
      <c r="J17" s="323"/>
      <c r="K17" s="323"/>
      <c r="L17" s="323"/>
      <c r="M17" s="323"/>
      <c r="N17" s="323"/>
      <c r="O17" s="323"/>
      <c r="P17" s="323"/>
      <c r="Q17" s="323"/>
      <c r="R17" s="323"/>
      <c r="S17" s="323"/>
      <c r="T17" s="323"/>
      <c r="U17" s="323"/>
      <c r="V17" s="323"/>
      <c r="W17" s="323"/>
      <c r="X17" s="323"/>
      <c r="Y17" s="323"/>
      <c r="Z17" s="323"/>
      <c r="AA17" s="323"/>
      <c r="AB17" s="323"/>
      <c r="AC17" s="323"/>
      <c r="AD17" s="323"/>
      <c r="AE17" s="323"/>
      <c r="AF17" s="323"/>
      <c r="AG17" s="323"/>
      <c r="AH17" s="323"/>
      <c r="AI17" s="323"/>
      <c r="AJ17" s="323"/>
      <c r="AK17" s="323"/>
      <c r="AL17" s="323"/>
      <c r="AM17" s="323"/>
      <c r="AN17" s="323"/>
      <c r="AO17" s="323"/>
      <c r="AP17" s="323"/>
      <c r="AQ17" s="323"/>
      <c r="AR17" s="323"/>
      <c r="AS17" s="323"/>
      <c r="AT17" s="323"/>
      <c r="AU17" s="323"/>
      <c r="AV17" s="323"/>
      <c r="AW17" s="323"/>
      <c r="AX17" s="323"/>
      <c r="AY17" s="323"/>
      <c r="AZ17" s="323"/>
      <c r="BA17" s="323"/>
      <c r="BB17" s="323"/>
      <c r="BC17" s="323"/>
      <c r="BD17" s="323"/>
      <c r="BE17" s="323"/>
      <c r="BF17" s="323"/>
      <c r="BG17" s="323"/>
      <c r="BH17" s="323"/>
      <c r="BI17" s="323"/>
      <c r="BJ17" s="323"/>
      <c r="BK17" s="323"/>
      <c r="BL17" s="323"/>
      <c r="BM17" s="323"/>
      <c r="BN17" s="323"/>
      <c r="BO17" s="323"/>
      <c r="BP17" s="323"/>
      <c r="BQ17" s="323"/>
      <c r="BR17" s="323"/>
      <c r="BS17" s="323"/>
      <c r="BT17" s="323"/>
      <c r="BU17" s="323"/>
      <c r="BV17" s="323"/>
      <c r="BW17" s="323"/>
      <c r="BX17" s="323"/>
      <c r="BY17" s="323"/>
      <c r="BZ17" s="323"/>
      <c r="CA17" s="323"/>
      <c r="CB17" s="323"/>
      <c r="CC17" s="323" t="s">
        <v>229</v>
      </c>
      <c r="CD17" s="323"/>
      <c r="CE17" s="328">
        <f ca="1">CE16*(1+D31)</f>
        <v>60.739446822266586</v>
      </c>
      <c r="CH17" s="825"/>
      <c r="CI17" s="797">
        <v>2.75E-2</v>
      </c>
      <c r="CJ17" s="802">
        <v>44.790987195746261</v>
      </c>
      <c r="CK17" s="803">
        <v>47.59669218424861</v>
      </c>
      <c r="CL17" s="803">
        <v>50.765418155949909</v>
      </c>
      <c r="CM17" s="806">
        <v>54.372392540123307</v>
      </c>
      <c r="CN17" s="800">
        <v>58.515152821430547</v>
      </c>
      <c r="CO17" s="801">
        <v>63.322477711143051</v>
      </c>
      <c r="CP17" s="804">
        <v>68.967981975489806</v>
      </c>
      <c r="CQ17" s="804">
        <v>75.691486875940129</v>
      </c>
      <c r="CR17" s="805">
        <v>83.833901424174314</v>
      </c>
    </row>
    <row r="18" spans="1:96" ht="16" customHeight="1" thickTop="1" thickBot="1">
      <c r="A18" s="323"/>
      <c r="E18" s="323"/>
      <c r="F18" s="323"/>
      <c r="G18" s="323"/>
      <c r="H18" s="323"/>
      <c r="I18" s="323"/>
      <c r="J18" s="323"/>
      <c r="K18" s="323"/>
      <c r="L18" s="323"/>
      <c r="M18" s="323"/>
      <c r="N18" s="323"/>
      <c r="O18" s="323"/>
      <c r="P18" s="323"/>
      <c r="Q18" s="323"/>
      <c r="R18" s="323"/>
      <c r="S18" s="323"/>
      <c r="T18" s="323"/>
      <c r="U18" s="323"/>
      <c r="V18" s="323"/>
      <c r="W18" s="323"/>
      <c r="X18" s="323"/>
      <c r="Y18" s="323"/>
      <c r="Z18" s="323"/>
      <c r="AA18" s="323"/>
      <c r="AB18" s="323"/>
      <c r="AC18" s="323"/>
      <c r="AD18" s="323"/>
      <c r="AE18" s="323"/>
      <c r="AF18" s="323"/>
      <c r="AG18" s="323"/>
      <c r="AH18" s="323"/>
      <c r="AI18" s="323"/>
      <c r="AJ18" s="323"/>
      <c r="AK18" s="323"/>
      <c r="AL18" s="323"/>
      <c r="AM18" s="323"/>
      <c r="AN18" s="323"/>
      <c r="AO18" s="323"/>
      <c r="AP18" s="323"/>
      <c r="AQ18" s="323"/>
      <c r="AR18" s="323"/>
      <c r="AS18" s="323"/>
      <c r="AT18" s="323"/>
      <c r="AU18" s="323"/>
      <c r="AV18" s="323"/>
      <c r="AW18" s="323"/>
      <c r="AX18" s="323"/>
      <c r="AY18" s="323"/>
      <c r="AZ18" s="323"/>
      <c r="BA18" s="323"/>
      <c r="BB18" s="323"/>
      <c r="BC18" s="323"/>
      <c r="BD18" s="323"/>
      <c r="BE18" s="323"/>
      <c r="BF18" s="323"/>
      <c r="BG18" s="323"/>
      <c r="BH18" s="323"/>
      <c r="BI18" s="323"/>
      <c r="BJ18" s="323"/>
      <c r="BK18" s="323"/>
      <c r="BL18" s="323"/>
      <c r="BM18" s="323"/>
      <c r="BN18" s="323"/>
      <c r="BO18" s="323"/>
      <c r="BP18" s="323"/>
      <c r="BQ18" s="323"/>
      <c r="BR18" s="323"/>
      <c r="BS18" s="323"/>
      <c r="BT18" s="323"/>
      <c r="BU18" s="323"/>
      <c r="BV18" s="323"/>
      <c r="BW18" s="323"/>
      <c r="BX18" s="323"/>
      <c r="BY18" s="323"/>
      <c r="BZ18" s="323"/>
      <c r="CA18" s="323"/>
      <c r="CB18" s="323"/>
      <c r="CH18" s="825"/>
      <c r="CI18" s="797">
        <v>2.5000000000000001E-2</v>
      </c>
      <c r="CJ18" s="802">
        <v>43.61554677095998</v>
      </c>
      <c r="CK18" s="803">
        <v>46.241549713593002</v>
      </c>
      <c r="CL18" s="803">
        <v>49.191909739374516</v>
      </c>
      <c r="CM18" s="807">
        <v>52.530547763244527</v>
      </c>
      <c r="CN18" s="808">
        <v>56.339344051819481</v>
      </c>
      <c r="CO18" s="805">
        <v>60.724920530031149</v>
      </c>
      <c r="CP18" s="804">
        <v>65.828747659274498</v>
      </c>
      <c r="CQ18" s="804">
        <v>71.842646279435058</v>
      </c>
      <c r="CR18" s="805">
        <v>79.03337224009266</v>
      </c>
    </row>
    <row r="19" spans="1:96" ht="16" customHeight="1" thickTop="1">
      <c r="A19" s="323"/>
      <c r="B19" s="341" t="s">
        <v>181</v>
      </c>
      <c r="C19" s="340"/>
      <c r="D19" s="340"/>
      <c r="E19" s="323"/>
      <c r="F19" s="323"/>
      <c r="G19" s="323"/>
      <c r="H19" s="323"/>
      <c r="I19" s="323"/>
      <c r="J19" s="323"/>
      <c r="K19" s="323"/>
      <c r="L19" s="323"/>
      <c r="M19" s="323"/>
      <c r="N19" s="323"/>
      <c r="O19" s="323"/>
      <c r="P19" s="323"/>
      <c r="Q19" s="323"/>
      <c r="R19" s="323"/>
      <c r="S19" s="323"/>
      <c r="T19" s="323"/>
      <c r="U19" s="323"/>
      <c r="V19" s="323"/>
      <c r="W19" s="323"/>
      <c r="X19" s="323"/>
      <c r="Y19" s="323"/>
      <c r="Z19" s="323"/>
      <c r="AA19" s="323"/>
      <c r="AB19" s="323"/>
      <c r="AC19" s="323"/>
      <c r="AD19" s="323"/>
      <c r="AE19" s="323"/>
      <c r="AF19" s="323"/>
      <c r="AG19" s="323"/>
      <c r="AH19" s="323"/>
      <c r="AI19" s="323"/>
      <c r="AJ19" s="323"/>
      <c r="AK19" s="323"/>
      <c r="AL19" s="323"/>
      <c r="AM19" s="323"/>
      <c r="AN19" s="323"/>
      <c r="AO19" s="323"/>
      <c r="AP19" s="323"/>
      <c r="AQ19" s="323"/>
      <c r="AR19" s="323"/>
      <c r="AS19" s="323"/>
      <c r="AT19" s="323"/>
      <c r="AU19" s="323"/>
      <c r="AV19" s="323"/>
      <c r="AW19" s="323"/>
      <c r="AX19" s="323"/>
      <c r="AY19" s="323"/>
      <c r="AZ19" s="323"/>
      <c r="BA19" s="323"/>
      <c r="BB19" s="323"/>
      <c r="BC19" s="323"/>
      <c r="BD19" s="323"/>
      <c r="BE19" s="323"/>
      <c r="BF19" s="323"/>
      <c r="BG19" s="323"/>
      <c r="BH19" s="323"/>
      <c r="BI19" s="323"/>
      <c r="BJ19" s="323"/>
      <c r="BK19" s="323"/>
      <c r="BL19" s="323"/>
      <c r="BM19" s="323"/>
      <c r="BN19" s="323"/>
      <c r="BO19" s="323"/>
      <c r="BP19" s="323"/>
      <c r="BQ19" s="323"/>
      <c r="BR19" s="323"/>
      <c r="BS19" s="323"/>
      <c r="BT19" s="323"/>
      <c r="BU19" s="323"/>
      <c r="BV19" s="323"/>
      <c r="BW19" s="323"/>
      <c r="BX19" s="323"/>
      <c r="BY19" s="323"/>
      <c r="BZ19" s="323"/>
      <c r="CA19" s="323"/>
      <c r="CB19" s="323"/>
      <c r="CC19" s="341" t="s">
        <v>192</v>
      </c>
      <c r="CD19" s="340"/>
      <c r="CE19" s="340"/>
      <c r="CH19" s="825"/>
      <c r="CI19" s="797">
        <v>2.2500000000000003E-2</v>
      </c>
      <c r="CJ19" s="807">
        <v>42.532951247162572</v>
      </c>
      <c r="CK19" s="804">
        <v>44.999396122034703</v>
      </c>
      <c r="CL19" s="804">
        <v>47.757318851302998</v>
      </c>
      <c r="CM19" s="809">
        <v>50.861479736392894</v>
      </c>
      <c r="CN19" s="810">
        <v>54.381255683222911</v>
      </c>
      <c r="CO19" s="811">
        <v>58.405864269759341</v>
      </c>
      <c r="CP19" s="804">
        <v>63.052000721773567</v>
      </c>
      <c r="CQ19" s="804">
        <v>68.475296455985443</v>
      </c>
      <c r="CR19" s="805">
        <v>74.888033225300319</v>
      </c>
    </row>
    <row r="20" spans="1:96" ht="16" customHeight="1">
      <c r="A20" s="323"/>
      <c r="B20" s="323" t="s">
        <v>184</v>
      </c>
      <c r="D20" s="323">
        <f>D15*D14</f>
        <v>202279.69999999998</v>
      </c>
      <c r="E20" s="323"/>
      <c r="F20" s="323"/>
      <c r="G20" s="323"/>
      <c r="H20" s="323"/>
      <c r="I20" s="323"/>
      <c r="J20" s="323"/>
      <c r="K20" s="323"/>
      <c r="L20" s="323"/>
      <c r="M20" s="323"/>
      <c r="N20" s="323"/>
      <c r="O20" s="323"/>
      <c r="P20" s="323"/>
      <c r="Q20" s="323"/>
      <c r="R20" s="323"/>
      <c r="S20" s="323"/>
      <c r="T20" s="323"/>
      <c r="U20" s="323"/>
      <c r="V20" s="323"/>
      <c r="W20" s="323"/>
      <c r="X20" s="323"/>
      <c r="Y20" s="323"/>
      <c r="Z20" s="323"/>
      <c r="AA20" s="323"/>
      <c r="AB20" s="323"/>
      <c r="AC20" s="323"/>
      <c r="AD20" s="323"/>
      <c r="AE20" s="323"/>
      <c r="AF20" s="323"/>
      <c r="AG20" s="323"/>
      <c r="AH20" s="323"/>
      <c r="AI20" s="323"/>
      <c r="AJ20" s="323"/>
      <c r="AK20" s="323"/>
      <c r="AL20" s="323"/>
      <c r="AM20" s="323"/>
      <c r="AN20" s="323"/>
      <c r="AO20" s="323"/>
      <c r="AP20" s="323"/>
      <c r="AQ20" s="323"/>
      <c r="AR20" s="323"/>
      <c r="AS20" s="323"/>
      <c r="AT20" s="323"/>
      <c r="AU20" s="323"/>
      <c r="AV20" s="323"/>
      <c r="AW20" s="323"/>
      <c r="AX20" s="323"/>
      <c r="AY20" s="323"/>
      <c r="AZ20" s="323"/>
      <c r="BA20" s="323"/>
      <c r="BB20" s="323"/>
      <c r="BC20" s="323"/>
      <c r="BD20" s="323"/>
      <c r="BE20" s="323"/>
      <c r="BF20" s="323"/>
      <c r="BG20" s="323"/>
      <c r="BH20" s="323"/>
      <c r="BI20" s="323"/>
      <c r="BJ20" s="323"/>
      <c r="BK20" s="323"/>
      <c r="BL20" s="323"/>
      <c r="BM20" s="323"/>
      <c r="BN20" s="323"/>
      <c r="BO20" s="323"/>
      <c r="BP20" s="323"/>
      <c r="BQ20" s="323"/>
      <c r="BR20" s="323"/>
      <c r="BS20" s="323"/>
      <c r="BT20" s="323"/>
      <c r="BU20" s="323"/>
      <c r="BV20" s="323"/>
      <c r="BW20" s="323"/>
      <c r="BX20" s="323"/>
      <c r="BY20" s="323"/>
      <c r="BZ20" s="323"/>
      <c r="CA20" s="323"/>
      <c r="CB20" s="323"/>
      <c r="CC20" s="323" t="s">
        <v>181</v>
      </c>
      <c r="CD20" s="323"/>
      <c r="CE20" s="329">
        <f>D24</f>
        <v>46.9</v>
      </c>
      <c r="CH20" s="825"/>
      <c r="CI20" s="797">
        <v>2.0000000000000004E-2</v>
      </c>
      <c r="CJ20" s="807">
        <v>41.532618206538558</v>
      </c>
      <c r="CK20" s="804">
        <v>43.856665789362829</v>
      </c>
      <c r="CL20" s="804">
        <v>46.444026686000086</v>
      </c>
      <c r="CM20" s="804">
        <v>49.341966315513361</v>
      </c>
      <c r="CN20" s="804">
        <v>52.609765806753032</v>
      </c>
      <c r="CO20" s="804">
        <v>56.322798034568045</v>
      </c>
      <c r="CP20" s="804">
        <v>60.578383549637387</v>
      </c>
      <c r="CQ20" s="804">
        <v>65.504404336657387</v>
      </c>
      <c r="CR20" s="805">
        <v>71.272319708748469</v>
      </c>
    </row>
    <row r="21" spans="1:96" ht="16" customHeight="1">
      <c r="A21" s="323"/>
      <c r="B21" s="323" t="s">
        <v>187</v>
      </c>
      <c r="D21" s="323">
        <f>D16</f>
        <v>24666</v>
      </c>
      <c r="E21" s="323"/>
      <c r="F21" s="323"/>
      <c r="G21" s="323"/>
      <c r="H21" s="323"/>
      <c r="I21" s="323"/>
      <c r="J21" s="323"/>
      <c r="K21" s="323"/>
      <c r="L21" s="323"/>
      <c r="M21" s="323"/>
      <c r="N21" s="323"/>
      <c r="O21" s="323"/>
      <c r="P21" s="323"/>
      <c r="Q21" s="323"/>
      <c r="R21" s="323"/>
      <c r="S21" s="323"/>
      <c r="T21" s="323"/>
      <c r="U21" s="323"/>
      <c r="V21" s="323"/>
      <c r="W21" s="323"/>
      <c r="X21" s="323"/>
      <c r="Y21" s="323"/>
      <c r="Z21" s="323"/>
      <c r="AA21" s="323"/>
      <c r="AB21" s="323"/>
      <c r="AC21" s="323"/>
      <c r="AD21" s="323"/>
      <c r="AE21" s="323"/>
      <c r="AF21" s="323"/>
      <c r="AG21" s="323"/>
      <c r="AH21" s="323"/>
      <c r="AI21" s="323"/>
      <c r="AJ21" s="323"/>
      <c r="AK21" s="323"/>
      <c r="AL21" s="323"/>
      <c r="AM21" s="323"/>
      <c r="AN21" s="323"/>
      <c r="AO21" s="323"/>
      <c r="AP21" s="323"/>
      <c r="AQ21" s="323"/>
      <c r="AR21" s="323"/>
      <c r="AS21" s="323"/>
      <c r="AT21" s="323"/>
      <c r="AU21" s="323"/>
      <c r="AV21" s="323"/>
      <c r="AW21" s="323"/>
      <c r="AX21" s="323"/>
      <c r="AY21" s="323"/>
      <c r="AZ21" s="323"/>
      <c r="BA21" s="323"/>
      <c r="BB21" s="323"/>
      <c r="BC21" s="323"/>
      <c r="BD21" s="323"/>
      <c r="BE21" s="323"/>
      <c r="BF21" s="323"/>
      <c r="BG21" s="323"/>
      <c r="BH21" s="323"/>
      <c r="BI21" s="323"/>
      <c r="BJ21" s="323"/>
      <c r="BK21" s="323"/>
      <c r="BL21" s="323"/>
      <c r="BM21" s="323"/>
      <c r="BN21" s="323"/>
      <c r="BO21" s="323"/>
      <c r="BP21" s="323"/>
      <c r="BQ21" s="323"/>
      <c r="BR21" s="323"/>
      <c r="BS21" s="323"/>
      <c r="BT21" s="323"/>
      <c r="BU21" s="323"/>
      <c r="BV21" s="323"/>
      <c r="BW21" s="323"/>
      <c r="BX21" s="323"/>
      <c r="BY21" s="323"/>
      <c r="BZ21" s="323"/>
      <c r="CA21" s="323"/>
      <c r="CB21" s="323"/>
      <c r="CC21" s="323" t="s">
        <v>194</v>
      </c>
      <c r="CD21" s="323"/>
      <c r="CE21" s="329">
        <f ca="1">CE16-D24</f>
        <v>9.4393440518194822</v>
      </c>
      <c r="CH21" s="825"/>
      <c r="CI21" s="797">
        <v>1.7500000000000005E-2</v>
      </c>
      <c r="CJ21" s="807">
        <v>40.605514604294967</v>
      </c>
      <c r="CK21" s="804">
        <v>42.80188114317248</v>
      </c>
      <c r="CL21" s="804">
        <v>45.237273026687234</v>
      </c>
      <c r="CM21" s="804">
        <v>47.952768483431001</v>
      </c>
      <c r="CN21" s="804">
        <v>50.999414340891022</v>
      </c>
      <c r="CO21" s="804">
        <v>54.44144394986423</v>
      </c>
      <c r="CP21" s="804">
        <v>58.360827561909105</v>
      </c>
      <c r="CQ21" s="804">
        <v>62.863846554616984</v>
      </c>
      <c r="CR21" s="805">
        <v>68.090825732750432</v>
      </c>
    </row>
    <row r="22" spans="1:96" ht="16" customHeight="1">
      <c r="A22" s="323"/>
      <c r="B22" s="323" t="s">
        <v>190</v>
      </c>
      <c r="D22" s="323">
        <f>+D17</f>
        <v>11750</v>
      </c>
      <c r="E22" s="323"/>
      <c r="F22" s="323"/>
      <c r="G22" s="323"/>
      <c r="H22" s="323"/>
      <c r="I22" s="323"/>
      <c r="J22" s="323"/>
      <c r="K22" s="323"/>
      <c r="L22" s="323"/>
      <c r="M22" s="323"/>
      <c r="N22" s="323"/>
      <c r="O22" s="323"/>
      <c r="P22" s="323"/>
      <c r="Q22" s="323"/>
      <c r="R22" s="323"/>
      <c r="S22" s="323"/>
      <c r="T22" s="323"/>
      <c r="U22" s="323"/>
      <c r="V22" s="323"/>
      <c r="W22" s="323"/>
      <c r="X22" s="323"/>
      <c r="Y22" s="323"/>
      <c r="Z22" s="323"/>
      <c r="AA22" s="323"/>
      <c r="AB22" s="323"/>
      <c r="AC22" s="323"/>
      <c r="AD22" s="323"/>
      <c r="AE22" s="323"/>
      <c r="AF22" s="323"/>
      <c r="AG22" s="323"/>
      <c r="AH22" s="323"/>
      <c r="AI22" s="323"/>
      <c r="AJ22" s="323"/>
      <c r="AK22" s="323"/>
      <c r="AL22" s="323"/>
      <c r="AM22" s="323"/>
      <c r="AN22" s="323"/>
      <c r="AO22" s="323"/>
      <c r="AP22" s="323"/>
      <c r="AQ22" s="323"/>
      <c r="AR22" s="323"/>
      <c r="AS22" s="323"/>
      <c r="AT22" s="323"/>
      <c r="AU22" s="323"/>
      <c r="AV22" s="323"/>
      <c r="AW22" s="323"/>
      <c r="AX22" s="323"/>
      <c r="AY22" s="323"/>
      <c r="AZ22" s="323"/>
      <c r="BA22" s="323"/>
      <c r="BB22" s="323"/>
      <c r="BC22" s="323"/>
      <c r="BD22" s="323"/>
      <c r="BE22" s="323"/>
      <c r="BF22" s="323"/>
      <c r="BG22" s="323"/>
      <c r="BH22" s="323"/>
      <c r="BI22" s="323"/>
      <c r="BJ22" s="323"/>
      <c r="BK22" s="323"/>
      <c r="BL22" s="323"/>
      <c r="BM22" s="323"/>
      <c r="BN22" s="323"/>
      <c r="BO22" s="323"/>
      <c r="BP22" s="323"/>
      <c r="BQ22" s="323"/>
      <c r="BR22" s="323"/>
      <c r="BS22" s="323"/>
      <c r="BT22" s="323"/>
      <c r="BU22" s="323"/>
      <c r="BV22" s="323"/>
      <c r="BW22" s="323"/>
      <c r="BX22" s="323"/>
      <c r="BY22" s="323"/>
      <c r="BZ22" s="323"/>
      <c r="CA22" s="323"/>
      <c r="CB22" s="323"/>
      <c r="CC22" s="323" t="s">
        <v>180</v>
      </c>
      <c r="CD22" s="323"/>
      <c r="CE22" s="329">
        <f ca="1">SUM(CE20:CE21)</f>
        <v>56.339344051819481</v>
      </c>
      <c r="CH22" s="825"/>
      <c r="CI22" s="797">
        <v>1.5000000000000005E-2</v>
      </c>
      <c r="CJ22" s="809">
        <v>39.743883226153493</v>
      </c>
      <c r="CK22" s="810">
        <v>41.825265799704411</v>
      </c>
      <c r="CL22" s="810">
        <v>44.12459909934968</v>
      </c>
      <c r="CM22" s="810">
        <v>46.677811467802016</v>
      </c>
      <c r="CN22" s="810">
        <v>49.529171513183542</v>
      </c>
      <c r="CO22" s="810">
        <v>52.733856109701613</v>
      </c>
      <c r="CP22" s="810">
        <v>56.361529410807137</v>
      </c>
      <c r="CQ22" s="810">
        <v>60.501429848654269</v>
      </c>
      <c r="CR22" s="811">
        <v>65.269762371250025</v>
      </c>
    </row>
    <row r="23" spans="1:96" ht="16" customHeight="1">
      <c r="A23" s="323"/>
      <c r="B23" s="323" t="s">
        <v>183</v>
      </c>
      <c r="D23" s="327">
        <f>D20+D21-D22</f>
        <v>215195.69999999998</v>
      </c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C23" s="323"/>
      <c r="AD23" s="323"/>
      <c r="AE23" s="323"/>
      <c r="AF23" s="323"/>
      <c r="AG23" s="323"/>
      <c r="AH23" s="323"/>
      <c r="AI23" s="323"/>
      <c r="AJ23" s="323"/>
      <c r="AK23" s="323"/>
      <c r="AL23" s="323"/>
      <c r="AM23" s="323"/>
      <c r="AN23" s="323"/>
      <c r="AO23" s="323"/>
      <c r="AP23" s="323"/>
      <c r="AQ23" s="323"/>
      <c r="AR23" s="323"/>
      <c r="AS23" s="323"/>
      <c r="AT23" s="323"/>
      <c r="AU23" s="323"/>
      <c r="AV23" s="323"/>
      <c r="AW23" s="323"/>
      <c r="AX23" s="323"/>
      <c r="AY23" s="323"/>
      <c r="AZ23" s="323"/>
      <c r="BA23" s="323"/>
      <c r="BB23" s="323"/>
      <c r="BC23" s="323"/>
      <c r="BD23" s="323"/>
      <c r="BE23" s="323"/>
      <c r="BF23" s="323"/>
      <c r="BG23" s="323"/>
      <c r="BH23" s="323"/>
      <c r="BI23" s="323"/>
      <c r="BJ23" s="323"/>
      <c r="BK23" s="323"/>
      <c r="BL23" s="323"/>
      <c r="BM23" s="323"/>
      <c r="BN23" s="323"/>
      <c r="BO23" s="323"/>
      <c r="BP23" s="323"/>
      <c r="BQ23" s="323"/>
      <c r="BR23" s="323"/>
      <c r="BS23" s="323"/>
      <c r="BT23" s="323"/>
      <c r="BU23" s="323"/>
      <c r="BV23" s="323"/>
      <c r="BW23" s="323"/>
      <c r="BX23" s="323"/>
      <c r="BY23" s="323"/>
      <c r="BZ23" s="323"/>
      <c r="CA23" s="323"/>
      <c r="CB23" s="323"/>
      <c r="CC23" s="323"/>
      <c r="CD23" s="323"/>
      <c r="CE23" s="323"/>
    </row>
    <row r="24" spans="1:96" ht="16" customHeight="1">
      <c r="A24" s="323"/>
      <c r="B24" s="323" t="s">
        <v>193</v>
      </c>
      <c r="D24" s="329">
        <f>D14</f>
        <v>46.9</v>
      </c>
      <c r="E24" s="323"/>
      <c r="F24" s="323"/>
      <c r="G24" s="323"/>
      <c r="H24" s="323"/>
      <c r="I24" s="323"/>
      <c r="J24" s="323"/>
      <c r="K24" s="323"/>
      <c r="L24" s="323"/>
      <c r="M24" s="323"/>
      <c r="N24" s="323"/>
      <c r="O24" s="323"/>
      <c r="P24" s="323"/>
      <c r="Q24" s="323"/>
      <c r="R24" s="323"/>
      <c r="S24" s="323"/>
      <c r="T24" s="323"/>
      <c r="U24" s="323"/>
      <c r="V24" s="323"/>
      <c r="W24" s="323"/>
      <c r="X24" s="323"/>
      <c r="Y24" s="323"/>
      <c r="Z24" s="323"/>
      <c r="AA24" s="323"/>
      <c r="AB24" s="323"/>
      <c r="AC24" s="323"/>
      <c r="AD24" s="323"/>
      <c r="AE24" s="323"/>
      <c r="AF24" s="323"/>
      <c r="AG24" s="323"/>
      <c r="AH24" s="323"/>
      <c r="AI24" s="323"/>
      <c r="AJ24" s="323"/>
      <c r="AK24" s="323"/>
      <c r="AL24" s="323"/>
      <c r="AM24" s="323"/>
      <c r="AN24" s="323"/>
      <c r="AO24" s="323"/>
      <c r="AP24" s="323"/>
      <c r="AQ24" s="323"/>
      <c r="AR24" s="323"/>
      <c r="AS24" s="323"/>
      <c r="AT24" s="323"/>
      <c r="AU24" s="323"/>
      <c r="AV24" s="323"/>
      <c r="AW24" s="323"/>
      <c r="AX24" s="323"/>
      <c r="AY24" s="323"/>
      <c r="AZ24" s="323"/>
      <c r="BA24" s="323"/>
      <c r="BB24" s="323"/>
      <c r="BC24" s="323"/>
      <c r="BD24" s="323"/>
      <c r="BE24" s="323"/>
      <c r="BF24" s="323"/>
      <c r="BG24" s="323"/>
      <c r="BH24" s="323"/>
      <c r="BI24" s="323"/>
      <c r="BJ24" s="323"/>
      <c r="BK24" s="323"/>
      <c r="BL24" s="323"/>
      <c r="BM24" s="323"/>
      <c r="BN24" s="323"/>
      <c r="BO24" s="323"/>
      <c r="BP24" s="323"/>
      <c r="BQ24" s="323"/>
      <c r="BR24" s="323"/>
      <c r="BS24" s="323"/>
      <c r="BT24" s="323"/>
      <c r="BU24" s="323"/>
      <c r="BV24" s="323"/>
      <c r="BW24" s="323"/>
      <c r="BX24" s="323"/>
      <c r="BY24" s="323"/>
      <c r="BZ24" s="323"/>
      <c r="CA24" s="323"/>
      <c r="CB24" s="323"/>
      <c r="CC24" s="323"/>
      <c r="CD24" s="323"/>
      <c r="CE24" s="323"/>
    </row>
    <row r="25" spans="1:96" ht="16" customHeight="1">
      <c r="A25" s="323"/>
      <c r="E25" s="323"/>
      <c r="F25" s="323"/>
      <c r="G25" s="323"/>
      <c r="H25" s="323"/>
      <c r="I25" s="323"/>
      <c r="J25" s="323"/>
      <c r="K25" s="323"/>
      <c r="L25" s="323"/>
      <c r="M25" s="323"/>
      <c r="N25" s="323"/>
      <c r="O25" s="323"/>
      <c r="P25" s="323"/>
      <c r="Q25" s="323"/>
      <c r="R25" s="323"/>
      <c r="S25" s="323"/>
      <c r="T25" s="323"/>
      <c r="U25" s="323"/>
      <c r="V25" s="323"/>
      <c r="W25" s="323"/>
      <c r="X25" s="323"/>
      <c r="Y25" s="323"/>
      <c r="Z25" s="323"/>
      <c r="AA25" s="323"/>
      <c r="AB25" s="323"/>
      <c r="AC25" s="323"/>
      <c r="AD25" s="323"/>
      <c r="AE25" s="323"/>
      <c r="AF25" s="323"/>
      <c r="AG25" s="323"/>
      <c r="AH25" s="323"/>
      <c r="AI25" s="323"/>
      <c r="AJ25" s="323"/>
      <c r="AK25" s="323"/>
      <c r="AL25" s="323"/>
      <c r="AM25" s="323"/>
      <c r="AN25" s="323"/>
      <c r="AO25" s="323"/>
      <c r="AP25" s="323"/>
      <c r="AQ25" s="323"/>
      <c r="AR25" s="323"/>
      <c r="AS25" s="323"/>
      <c r="AT25" s="323"/>
      <c r="AU25" s="323"/>
      <c r="AV25" s="323"/>
      <c r="AW25" s="323"/>
      <c r="AX25" s="323"/>
      <c r="AY25" s="323"/>
      <c r="AZ25" s="323"/>
      <c r="BA25" s="323"/>
      <c r="BB25" s="323"/>
      <c r="BC25" s="323"/>
      <c r="BD25" s="323"/>
      <c r="BE25" s="323"/>
      <c r="BF25" s="323"/>
      <c r="BG25" s="323"/>
      <c r="BH25" s="323"/>
      <c r="BI25" s="323"/>
      <c r="BJ25" s="323"/>
      <c r="BK25" s="323"/>
      <c r="BL25" s="323"/>
      <c r="BM25" s="323"/>
      <c r="BN25" s="323"/>
      <c r="BO25" s="323"/>
      <c r="BP25" s="323"/>
      <c r="BQ25" s="323"/>
      <c r="BR25" s="323"/>
      <c r="BS25" s="323"/>
      <c r="BT25" s="323"/>
      <c r="BU25" s="323"/>
      <c r="BV25" s="323"/>
      <c r="BW25" s="323"/>
      <c r="BX25" s="323"/>
      <c r="BY25" s="323"/>
      <c r="BZ25" s="323"/>
      <c r="CA25" s="323"/>
      <c r="CB25" s="323"/>
      <c r="CC25" s="323"/>
      <c r="CD25" s="323"/>
      <c r="CE25" s="323"/>
    </row>
    <row r="26" spans="1:96" ht="16" customHeight="1">
      <c r="A26" s="323"/>
      <c r="B26" s="341" t="s">
        <v>225</v>
      </c>
      <c r="C26" s="348"/>
      <c r="D26" s="348"/>
      <c r="E26" s="323"/>
      <c r="F26" s="323"/>
      <c r="G26" s="323"/>
      <c r="H26" s="323"/>
      <c r="I26" s="323"/>
      <c r="J26" s="323"/>
      <c r="K26" s="323"/>
      <c r="L26" s="323"/>
      <c r="M26" s="323"/>
      <c r="N26" s="323"/>
      <c r="O26" s="323"/>
      <c r="P26" s="323"/>
      <c r="Q26" s="323"/>
      <c r="R26" s="323"/>
      <c r="S26" s="323"/>
      <c r="T26" s="323"/>
      <c r="U26" s="323"/>
      <c r="V26" s="323"/>
      <c r="W26" s="323"/>
      <c r="X26" s="323"/>
      <c r="Y26" s="323"/>
      <c r="Z26" s="323"/>
      <c r="AA26" s="323"/>
      <c r="AB26" s="323"/>
      <c r="AC26" s="323"/>
      <c r="AD26" s="323"/>
      <c r="AE26" s="323"/>
      <c r="AF26" s="323"/>
      <c r="AG26" s="323"/>
      <c r="AH26" s="323"/>
      <c r="AI26" s="323"/>
      <c r="AJ26" s="323"/>
      <c r="AK26" s="323"/>
      <c r="AL26" s="323"/>
      <c r="AM26" s="323"/>
      <c r="AN26" s="323"/>
      <c r="AO26" s="323"/>
      <c r="AP26" s="323"/>
      <c r="AQ26" s="323"/>
      <c r="AR26" s="323"/>
      <c r="AS26" s="323"/>
      <c r="AT26" s="323"/>
      <c r="AU26" s="323"/>
      <c r="AV26" s="323"/>
      <c r="AW26" s="323"/>
      <c r="AX26" s="323"/>
      <c r="AY26" s="323"/>
      <c r="AZ26" s="323"/>
      <c r="BA26" s="323"/>
      <c r="BB26" s="323"/>
      <c r="BC26" s="323"/>
      <c r="BD26" s="323"/>
      <c r="BE26" s="323"/>
      <c r="BF26" s="323"/>
      <c r="BG26" s="323"/>
      <c r="BH26" s="323"/>
      <c r="BI26" s="323"/>
      <c r="BJ26" s="323"/>
      <c r="BK26" s="323"/>
      <c r="BL26" s="323"/>
      <c r="BM26" s="323"/>
      <c r="BN26" s="323"/>
      <c r="BO26" s="323"/>
      <c r="BP26" s="323"/>
      <c r="BQ26" s="323"/>
      <c r="BR26" s="323"/>
      <c r="BS26" s="323"/>
      <c r="BT26" s="323"/>
      <c r="BU26" s="323"/>
      <c r="BV26" s="323"/>
      <c r="BW26" s="323"/>
      <c r="BX26" s="323"/>
      <c r="BY26" s="323"/>
      <c r="BZ26" s="323"/>
      <c r="CA26" s="323"/>
      <c r="CB26" s="323"/>
      <c r="CC26" s="323"/>
      <c r="CD26" s="323"/>
      <c r="CE26" s="323"/>
    </row>
    <row r="27" spans="1:96" ht="16" customHeight="1">
      <c r="A27" s="323"/>
      <c r="B27" s="323" t="s">
        <v>342</v>
      </c>
      <c r="D27" s="763">
        <f>'DCF Assumptions'!R36</f>
        <v>3.295243902439024E-2</v>
      </c>
      <c r="E27" s="323"/>
      <c r="F27" s="323"/>
      <c r="G27" s="323"/>
      <c r="H27" s="323"/>
      <c r="I27" s="323"/>
      <c r="J27" s="323"/>
      <c r="K27" s="323"/>
      <c r="L27" s="323"/>
      <c r="M27" s="323"/>
      <c r="N27" s="323"/>
      <c r="O27" s="323"/>
      <c r="P27" s="323"/>
      <c r="Q27" s="323"/>
      <c r="R27" s="323"/>
      <c r="S27" s="323"/>
      <c r="T27" s="323"/>
      <c r="U27" s="323"/>
      <c r="V27" s="323"/>
      <c r="W27" s="323"/>
      <c r="X27" s="323"/>
      <c r="Y27" s="323"/>
      <c r="Z27" s="323"/>
      <c r="AA27" s="323"/>
      <c r="AB27" s="323"/>
      <c r="AC27" s="323"/>
      <c r="AD27" s="323"/>
      <c r="AE27" s="323"/>
      <c r="AF27" s="323"/>
      <c r="AG27" s="323"/>
      <c r="AH27" s="323"/>
      <c r="AI27" s="323"/>
      <c r="AJ27" s="323"/>
      <c r="AK27" s="323"/>
      <c r="AL27" s="323"/>
      <c r="AM27" s="323"/>
      <c r="AN27" s="323"/>
      <c r="AO27" s="323"/>
      <c r="AP27" s="323"/>
      <c r="AQ27" s="323"/>
      <c r="AR27" s="323"/>
      <c r="AS27" s="323"/>
      <c r="AT27" s="323"/>
      <c r="AU27" s="323"/>
      <c r="AV27" s="323"/>
      <c r="AW27" s="323"/>
      <c r="AX27" s="323"/>
      <c r="AY27" s="323"/>
      <c r="AZ27" s="323"/>
      <c r="BA27" s="323"/>
      <c r="BB27" s="323"/>
      <c r="BC27" s="323"/>
      <c r="BD27" s="323"/>
      <c r="BE27" s="323"/>
      <c r="BF27" s="323"/>
      <c r="BG27" s="323"/>
      <c r="BH27" s="323"/>
      <c r="BI27" s="323"/>
      <c r="BJ27" s="323"/>
      <c r="BK27" s="323"/>
      <c r="BL27" s="323"/>
      <c r="BM27" s="323"/>
      <c r="BN27" s="323"/>
      <c r="BO27" s="323"/>
      <c r="BP27" s="323"/>
      <c r="BQ27" s="323"/>
      <c r="BR27" s="323"/>
      <c r="BS27" s="323"/>
      <c r="BT27" s="323"/>
      <c r="BU27" s="323"/>
      <c r="BV27" s="323"/>
      <c r="BW27" s="323"/>
      <c r="BX27" s="323"/>
      <c r="BY27" s="323"/>
      <c r="BZ27" s="323"/>
      <c r="CA27" s="323"/>
      <c r="CB27" s="323"/>
      <c r="CC27" s="323"/>
      <c r="CD27" s="323"/>
      <c r="CE27" s="323"/>
    </row>
    <row r="28" spans="1:96" ht="16" customHeight="1">
      <c r="A28" s="323"/>
      <c r="B28" s="323" t="s">
        <v>226</v>
      </c>
      <c r="D28" s="763">
        <f>'DCF Assumptions'!H54</f>
        <v>1.7600000000000001E-2</v>
      </c>
      <c r="E28" s="323"/>
      <c r="F28" s="323"/>
      <c r="G28" s="323"/>
      <c r="H28" s="323"/>
      <c r="I28" s="323"/>
      <c r="J28" s="323"/>
      <c r="K28" s="323"/>
      <c r="L28" s="323"/>
      <c r="M28" s="323"/>
      <c r="N28" s="323"/>
      <c r="O28" s="323"/>
      <c r="P28" s="323"/>
      <c r="Q28" s="323"/>
      <c r="R28" s="323"/>
      <c r="S28" s="323"/>
      <c r="T28" s="323"/>
      <c r="U28" s="323"/>
      <c r="V28" s="323"/>
      <c r="W28" s="323"/>
      <c r="X28" s="323"/>
      <c r="Y28" s="323"/>
      <c r="Z28" s="323"/>
      <c r="AA28" s="323"/>
      <c r="AB28" s="323"/>
      <c r="AC28" s="323"/>
      <c r="AD28" s="323"/>
      <c r="AE28" s="323"/>
      <c r="AF28" s="323"/>
      <c r="AG28" s="323"/>
      <c r="AH28" s="323"/>
      <c r="AI28" s="323"/>
      <c r="AJ28" s="323"/>
      <c r="AK28" s="323"/>
      <c r="AL28" s="323"/>
      <c r="AM28" s="323"/>
      <c r="AN28" s="323"/>
      <c r="AO28" s="323"/>
      <c r="AP28" s="323"/>
      <c r="AQ28" s="323"/>
      <c r="AR28" s="323"/>
      <c r="AS28" s="323"/>
      <c r="AT28" s="323"/>
      <c r="AU28" s="323"/>
      <c r="AV28" s="323"/>
      <c r="AW28" s="323"/>
      <c r="AX28" s="323"/>
      <c r="AY28" s="323"/>
      <c r="AZ28" s="323"/>
      <c r="BA28" s="323"/>
      <c r="BB28" s="323"/>
      <c r="BC28" s="323"/>
      <c r="BD28" s="323"/>
      <c r="BE28" s="323"/>
      <c r="BF28" s="323"/>
      <c r="BG28" s="323"/>
      <c r="BH28" s="323"/>
      <c r="BI28" s="323"/>
      <c r="BJ28" s="323"/>
      <c r="BK28" s="323"/>
      <c r="BL28" s="323"/>
      <c r="BM28" s="323"/>
      <c r="BN28" s="323"/>
      <c r="BO28" s="323"/>
      <c r="BP28" s="323"/>
      <c r="BQ28" s="323"/>
      <c r="BR28" s="323"/>
      <c r="BS28" s="323"/>
      <c r="BT28" s="323"/>
      <c r="BU28" s="323"/>
      <c r="BV28" s="323"/>
      <c r="BW28" s="323"/>
      <c r="BX28" s="323"/>
      <c r="BY28" s="323"/>
      <c r="BZ28" s="323"/>
      <c r="CA28" s="323"/>
      <c r="CB28" s="323"/>
      <c r="CC28" s="323"/>
      <c r="CD28" s="323"/>
      <c r="CE28" s="323"/>
    </row>
    <row r="29" spans="1:96" ht="16" customHeight="1">
      <c r="A29" s="323"/>
      <c r="B29" s="323" t="s">
        <v>227</v>
      </c>
      <c r="D29" s="764">
        <f>'DCF Assumptions'!H56</f>
        <v>1.1000000000000001</v>
      </c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  <c r="P29" s="323"/>
      <c r="Q29" s="323"/>
      <c r="R29" s="323"/>
      <c r="S29" s="323"/>
      <c r="T29" s="323"/>
      <c r="U29" s="323"/>
      <c r="V29" s="323"/>
      <c r="W29" s="323"/>
      <c r="X29" s="323"/>
      <c r="Y29" s="323"/>
      <c r="Z29" s="323"/>
      <c r="AA29" s="323"/>
      <c r="AB29" s="323"/>
      <c r="AC29" s="323"/>
      <c r="AD29" s="323"/>
      <c r="AE29" s="323"/>
      <c r="AF29" s="323"/>
      <c r="AG29" s="323"/>
      <c r="AH29" s="323"/>
      <c r="AI29" s="323"/>
      <c r="AJ29" s="323"/>
      <c r="AK29" s="323"/>
      <c r="AL29" s="323"/>
      <c r="AM29" s="323"/>
      <c r="AN29" s="323"/>
      <c r="AO29" s="323"/>
      <c r="AP29" s="323"/>
      <c r="AQ29" s="323"/>
      <c r="AR29" s="323"/>
      <c r="AS29" s="323"/>
      <c r="AT29" s="323"/>
      <c r="AU29" s="323"/>
      <c r="AV29" s="323"/>
      <c r="AW29" s="323"/>
      <c r="AX29" s="323"/>
      <c r="AY29" s="323"/>
      <c r="AZ29" s="323"/>
      <c r="BA29" s="323"/>
      <c r="BB29" s="323"/>
      <c r="BC29" s="323"/>
      <c r="BD29" s="323"/>
      <c r="BE29" s="323"/>
      <c r="BF29" s="323"/>
      <c r="BG29" s="323"/>
      <c r="BH29" s="323"/>
      <c r="BI29" s="323"/>
      <c r="BJ29" s="323"/>
      <c r="BK29" s="323"/>
      <c r="BL29" s="323"/>
      <c r="BM29" s="323"/>
      <c r="BN29" s="323"/>
      <c r="BO29" s="323"/>
      <c r="BP29" s="323"/>
      <c r="BQ29" s="323"/>
      <c r="BR29" s="323"/>
      <c r="BS29" s="323"/>
      <c r="BT29" s="323"/>
      <c r="BU29" s="323"/>
      <c r="BV29" s="323"/>
      <c r="BW29" s="323"/>
      <c r="BX29" s="323"/>
      <c r="BY29" s="323"/>
      <c r="BZ29" s="323"/>
      <c r="CA29" s="323"/>
      <c r="CB29" s="323"/>
      <c r="CC29" s="323"/>
      <c r="CD29" s="323"/>
      <c r="CE29" s="323"/>
      <c r="CF29" s="323"/>
      <c r="CM29"/>
      <c r="CN29"/>
      <c r="CO29"/>
    </row>
    <row r="30" spans="1:96" ht="16" customHeight="1">
      <c r="A30" s="323"/>
      <c r="B30" s="323" t="s">
        <v>345</v>
      </c>
      <c r="D30" s="763">
        <f>'DCF Assumptions'!H55</f>
        <v>5.5E-2</v>
      </c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323"/>
      <c r="S30" s="323"/>
      <c r="T30" s="323"/>
      <c r="U30" s="323"/>
      <c r="V30" s="323"/>
      <c r="W30" s="323"/>
      <c r="X30" s="323"/>
      <c r="Y30" s="323"/>
      <c r="Z30" s="323"/>
      <c r="AA30" s="323"/>
      <c r="AB30" s="323"/>
      <c r="AC30" s="323"/>
      <c r="AD30" s="323"/>
      <c r="AE30" s="323"/>
      <c r="AF30" s="323"/>
      <c r="AG30" s="323"/>
      <c r="AH30" s="323"/>
      <c r="AI30" s="323"/>
      <c r="AJ30" s="323"/>
      <c r="AK30" s="323"/>
      <c r="AL30" s="323"/>
      <c r="AM30" s="323"/>
      <c r="AN30" s="323"/>
      <c r="AO30" s="323"/>
      <c r="AP30" s="323"/>
      <c r="AQ30" s="323"/>
      <c r="AR30" s="323"/>
      <c r="AS30" s="323"/>
      <c r="AT30" s="323"/>
      <c r="AU30" s="323"/>
      <c r="AV30" s="323"/>
      <c r="AW30" s="323"/>
      <c r="AX30" s="323"/>
      <c r="AY30" s="323"/>
      <c r="AZ30" s="323"/>
      <c r="BA30" s="323"/>
      <c r="BB30" s="323"/>
      <c r="BC30" s="323"/>
      <c r="BD30" s="323"/>
      <c r="BE30" s="323"/>
      <c r="BF30" s="323"/>
      <c r="BG30" s="323"/>
      <c r="BH30" s="323"/>
      <c r="BI30" s="323"/>
      <c r="BJ30" s="323"/>
      <c r="BK30" s="323"/>
      <c r="BL30" s="323"/>
      <c r="BM30" s="323"/>
      <c r="BN30" s="323"/>
      <c r="BO30" s="323"/>
      <c r="BP30" s="323"/>
      <c r="BQ30" s="323"/>
      <c r="BR30" s="323"/>
      <c r="BS30" s="323"/>
      <c r="BT30" s="323"/>
      <c r="BU30" s="323"/>
      <c r="BV30" s="323"/>
      <c r="BW30" s="323"/>
      <c r="BX30" s="323"/>
      <c r="BY30" s="323"/>
      <c r="BZ30" s="323"/>
      <c r="CA30" s="323"/>
      <c r="CB30" s="323"/>
      <c r="CC30" s="323"/>
      <c r="CD30" s="323"/>
      <c r="CE30" s="323"/>
      <c r="CF30" s="323"/>
      <c r="CM30"/>
      <c r="CN30"/>
      <c r="CO30"/>
    </row>
    <row r="31" spans="1:96" ht="16" customHeight="1">
      <c r="A31" s="323"/>
      <c r="B31" s="323" t="s">
        <v>230</v>
      </c>
      <c r="D31" s="763">
        <f>'DCF Assumptions'!H57</f>
        <v>7.8100000000000003E-2</v>
      </c>
      <c r="E31" s="323"/>
      <c r="F31" s="323"/>
      <c r="G31" s="323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323"/>
      <c r="S31" s="323"/>
      <c r="T31" s="323"/>
      <c r="U31" s="323"/>
      <c r="V31" s="323"/>
      <c r="W31" s="323"/>
      <c r="X31" s="323"/>
      <c r="Y31" s="323"/>
      <c r="Z31" s="323"/>
      <c r="AA31" s="323"/>
      <c r="AB31" s="323"/>
      <c r="AC31" s="323"/>
      <c r="AD31" s="323"/>
      <c r="AE31" s="323"/>
      <c r="AF31" s="323"/>
      <c r="AG31" s="323"/>
      <c r="AH31" s="323"/>
      <c r="AI31" s="323"/>
      <c r="AJ31" s="323"/>
      <c r="AK31" s="323"/>
      <c r="AL31" s="323"/>
      <c r="AM31" s="323"/>
      <c r="AN31" s="323"/>
      <c r="AO31" s="323"/>
      <c r="AP31" s="323"/>
      <c r="AQ31" s="323"/>
      <c r="AR31" s="323"/>
      <c r="AS31" s="323"/>
      <c r="AT31" s="323"/>
      <c r="AU31" s="323"/>
      <c r="AV31" s="323"/>
      <c r="AW31" s="323"/>
      <c r="AX31" s="323"/>
      <c r="AY31" s="323"/>
      <c r="AZ31" s="323"/>
      <c r="BA31" s="323"/>
      <c r="BB31" s="323"/>
      <c r="BC31" s="323"/>
      <c r="BD31" s="323"/>
      <c r="BE31" s="323"/>
      <c r="BF31" s="323"/>
      <c r="BG31" s="323"/>
      <c r="BH31" s="323"/>
      <c r="BI31" s="323"/>
      <c r="BJ31" s="323"/>
      <c r="BK31" s="323"/>
      <c r="BL31" s="323"/>
      <c r="BM31" s="323"/>
      <c r="BN31" s="323"/>
      <c r="BO31" s="323"/>
      <c r="BP31" s="323"/>
      <c r="BQ31" s="323"/>
      <c r="BR31" s="323"/>
      <c r="BS31" s="323"/>
      <c r="BT31" s="323"/>
      <c r="BU31" s="323"/>
      <c r="BV31" s="323"/>
      <c r="BW31" s="323"/>
      <c r="BX31" s="323"/>
      <c r="BY31" s="323"/>
      <c r="BZ31" s="323"/>
      <c r="CA31" s="323"/>
      <c r="CB31" s="323"/>
      <c r="CC31" s="323"/>
      <c r="CD31" s="323"/>
      <c r="CE31" s="323"/>
      <c r="CF31" s="323"/>
      <c r="CM31"/>
      <c r="CN31"/>
      <c r="CO31"/>
    </row>
    <row r="32" spans="1:96" ht="16" customHeight="1">
      <c r="A32" s="323"/>
      <c r="B32" s="323" t="s">
        <v>344</v>
      </c>
      <c r="D32" s="369">
        <f>'Integrated Financial Statements'!DA95/'Integrated Financial Statements'!DA112</f>
        <v>0.43117571713681452</v>
      </c>
      <c r="E32" s="323"/>
      <c r="F32" s="323"/>
      <c r="G32" s="323"/>
      <c r="H32" s="323"/>
      <c r="I32" s="323"/>
      <c r="J32" s="323"/>
      <c r="K32" s="323"/>
      <c r="L32" s="323"/>
      <c r="M32" s="323"/>
      <c r="N32" s="323"/>
      <c r="O32" s="323"/>
      <c r="P32" s="323"/>
      <c r="Q32" s="323"/>
      <c r="R32" s="323"/>
      <c r="S32" s="323"/>
      <c r="T32" s="323"/>
      <c r="U32" s="323"/>
      <c r="V32" s="323"/>
      <c r="W32" s="323"/>
      <c r="X32" s="323"/>
      <c r="Y32" s="323"/>
      <c r="Z32" s="323"/>
      <c r="AA32" s="323"/>
      <c r="AB32" s="323"/>
      <c r="AC32" s="323"/>
      <c r="AD32" s="323"/>
      <c r="AE32" s="323"/>
      <c r="AF32" s="323"/>
      <c r="AG32" s="323"/>
      <c r="AH32" s="323"/>
      <c r="AI32" s="323"/>
      <c r="AJ32" s="323"/>
      <c r="AK32" s="323"/>
      <c r="AL32" s="323"/>
      <c r="AM32" s="323"/>
      <c r="AN32" s="323"/>
      <c r="AO32" s="323"/>
      <c r="AP32" s="323"/>
      <c r="AQ32" s="323"/>
      <c r="AR32" s="323"/>
      <c r="AS32" s="323"/>
      <c r="AT32" s="323"/>
      <c r="AU32" s="323"/>
      <c r="AV32" s="323"/>
      <c r="AW32" s="323"/>
      <c r="AX32" s="323"/>
      <c r="AY32" s="323"/>
      <c r="AZ32" s="323"/>
      <c r="BA32" s="323"/>
      <c r="BB32" s="323"/>
      <c r="BC32" s="323"/>
      <c r="BD32" s="323"/>
      <c r="BE32" s="323"/>
      <c r="BF32" s="323"/>
      <c r="BG32" s="323"/>
      <c r="BH32" s="323"/>
      <c r="BI32" s="323"/>
      <c r="BJ32" s="323"/>
      <c r="BK32" s="323"/>
      <c r="BL32" s="323"/>
      <c r="BM32" s="323"/>
      <c r="BN32" s="323"/>
      <c r="BO32" s="323"/>
      <c r="BP32" s="323"/>
      <c r="BQ32" s="323"/>
      <c r="BR32" s="323"/>
      <c r="BS32" s="323"/>
      <c r="BT32" s="323"/>
      <c r="BU32" s="323"/>
      <c r="BV32" s="323"/>
      <c r="BW32" s="323"/>
      <c r="BX32" s="323"/>
      <c r="BY32" s="323"/>
      <c r="BZ32" s="323"/>
      <c r="CA32" s="323"/>
      <c r="CB32" s="323"/>
      <c r="CC32" s="323"/>
      <c r="CD32" s="323"/>
      <c r="CE32" s="323"/>
      <c r="CF32" s="323"/>
      <c r="CM32"/>
      <c r="CN32"/>
      <c r="CO32"/>
    </row>
    <row r="33" spans="1:84" ht="16" customHeight="1">
      <c r="A33" s="323"/>
      <c r="B33" s="326" t="s">
        <v>225</v>
      </c>
      <c r="C33" s="323"/>
      <c r="D33" s="762">
        <f>'DCF Assumptions'!H67</f>
        <v>7.2467957974365546E-2</v>
      </c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323"/>
      <c r="S33" s="323"/>
      <c r="T33" s="323"/>
      <c r="U33" s="323"/>
      <c r="V33" s="323"/>
      <c r="W33" s="323"/>
      <c r="X33" s="323"/>
      <c r="Y33" s="323"/>
      <c r="Z33" s="323"/>
      <c r="AA33" s="323"/>
      <c r="AB33" s="323"/>
      <c r="AC33" s="323"/>
      <c r="AD33" s="323"/>
      <c r="AE33" s="323"/>
      <c r="AF33" s="323"/>
      <c r="AG33" s="323"/>
      <c r="AH33" s="323"/>
      <c r="AI33" s="323"/>
      <c r="AJ33" s="323"/>
      <c r="AK33" s="323"/>
      <c r="AL33" s="323"/>
      <c r="AM33" s="323"/>
      <c r="AN33" s="323"/>
      <c r="AO33" s="323"/>
      <c r="AP33" s="323"/>
      <c r="AQ33" s="323"/>
      <c r="AR33" s="323"/>
      <c r="AS33" s="323"/>
      <c r="AT33" s="323"/>
      <c r="AU33" s="323"/>
      <c r="AV33" s="323"/>
      <c r="AW33" s="323"/>
      <c r="AX33" s="323"/>
      <c r="AY33" s="323"/>
      <c r="AZ33" s="323"/>
      <c r="BA33" s="323"/>
      <c r="BB33" s="323"/>
      <c r="BC33" s="323"/>
      <c r="BD33" s="323"/>
      <c r="BE33" s="323"/>
      <c r="BF33" s="323"/>
      <c r="BG33" s="323"/>
      <c r="BH33" s="323"/>
      <c r="BI33" s="323"/>
      <c r="BJ33" s="323"/>
      <c r="BK33" s="323"/>
      <c r="BL33" s="323"/>
      <c r="BM33" s="323"/>
      <c r="BN33" s="323"/>
      <c r="BO33" s="323"/>
      <c r="BP33" s="323"/>
      <c r="BQ33" s="323"/>
      <c r="BR33" s="323"/>
      <c r="BS33" s="323"/>
      <c r="BT33" s="323"/>
      <c r="BU33" s="323"/>
      <c r="BV33" s="323"/>
      <c r="BW33" s="323"/>
      <c r="BX33" s="323"/>
      <c r="BY33" s="323"/>
      <c r="BZ33" s="323"/>
      <c r="CA33" s="323"/>
      <c r="CB33" s="323"/>
      <c r="CC33" s="323"/>
      <c r="CD33" s="323"/>
      <c r="CE33" s="323"/>
      <c r="CF33" s="323"/>
    </row>
    <row r="34" spans="1:84" ht="16" customHeight="1">
      <c r="A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323"/>
      <c r="S34" s="323"/>
      <c r="T34" s="323"/>
      <c r="U34" s="323"/>
      <c r="V34" s="323"/>
      <c r="W34" s="323"/>
      <c r="X34" s="323"/>
      <c r="Y34" s="323"/>
      <c r="Z34" s="323"/>
      <c r="AA34" s="323"/>
      <c r="AB34" s="323"/>
      <c r="AC34" s="323"/>
      <c r="AD34" s="323"/>
      <c r="AE34" s="323"/>
      <c r="AF34" s="323"/>
      <c r="AG34" s="323"/>
      <c r="AH34" s="323"/>
      <c r="AI34" s="323"/>
      <c r="AJ34" s="323"/>
      <c r="AK34" s="323"/>
      <c r="AL34" s="323"/>
      <c r="AM34" s="323"/>
      <c r="AN34" s="323"/>
      <c r="AO34" s="323"/>
      <c r="AP34" s="323"/>
      <c r="AQ34" s="323"/>
      <c r="AR34" s="323"/>
      <c r="AS34" s="323"/>
      <c r="AT34" s="323"/>
      <c r="AU34" s="323"/>
      <c r="AV34" s="323"/>
      <c r="AW34" s="323"/>
      <c r="AX34" s="323"/>
      <c r="AY34" s="323"/>
      <c r="AZ34" s="323"/>
      <c r="BA34" s="323"/>
      <c r="BB34" s="323"/>
      <c r="BC34" s="323"/>
      <c r="BD34" s="323"/>
      <c r="BE34" s="323"/>
      <c r="BF34" s="323"/>
      <c r="BG34" s="323"/>
      <c r="BH34" s="323"/>
      <c r="BI34" s="323"/>
      <c r="BJ34" s="323"/>
      <c r="BK34" s="323"/>
      <c r="BL34" s="323"/>
      <c r="BM34" s="323"/>
      <c r="BN34" s="323"/>
      <c r="BO34" s="323"/>
      <c r="BP34" s="323"/>
      <c r="BQ34" s="323"/>
      <c r="BR34" s="323"/>
      <c r="BS34" s="323"/>
      <c r="BT34" s="323"/>
      <c r="BU34" s="323"/>
      <c r="BV34" s="323"/>
      <c r="BW34" s="323"/>
      <c r="BX34" s="323"/>
      <c r="BY34" s="323"/>
      <c r="BZ34" s="323"/>
      <c r="CA34" s="323"/>
      <c r="CB34" s="323"/>
      <c r="CC34" s="323"/>
      <c r="CD34" s="323"/>
      <c r="CE34" s="323"/>
      <c r="CF34" s="323"/>
    </row>
    <row r="35" spans="1:84" ht="16" customHeight="1">
      <c r="A35" s="323"/>
      <c r="B35" s="341" t="s">
        <v>165</v>
      </c>
      <c r="C35" s="340"/>
      <c r="D35" s="342" t="s">
        <v>166</v>
      </c>
      <c r="E35" s="343">
        <f ca="1">YEAR(E36)</f>
        <v>2014</v>
      </c>
      <c r="F35" s="343">
        <f t="shared" ref="F35:BQ35" ca="1" si="0">YEAR(F36)</f>
        <v>2015</v>
      </c>
      <c r="G35" s="343">
        <f t="shared" ca="1" si="0"/>
        <v>2015</v>
      </c>
      <c r="H35" s="343">
        <f t="shared" ca="1" si="0"/>
        <v>2015</v>
      </c>
      <c r="I35" s="343">
        <f t="shared" ca="1" si="0"/>
        <v>2015</v>
      </c>
      <c r="J35" s="343">
        <f t="shared" ca="1" si="0"/>
        <v>2015</v>
      </c>
      <c r="K35" s="343">
        <f t="shared" ca="1" si="0"/>
        <v>2016</v>
      </c>
      <c r="L35" s="343">
        <f t="shared" ca="1" si="0"/>
        <v>2016</v>
      </c>
      <c r="M35" s="343">
        <f t="shared" ca="1" si="0"/>
        <v>2016</v>
      </c>
      <c r="N35" s="343">
        <f t="shared" ca="1" si="0"/>
        <v>2016</v>
      </c>
      <c r="O35" s="343">
        <f t="shared" ca="1" si="0"/>
        <v>2016</v>
      </c>
      <c r="P35" s="343">
        <f t="shared" ca="1" si="0"/>
        <v>2017</v>
      </c>
      <c r="Q35" s="343">
        <f t="shared" ca="1" si="0"/>
        <v>2017</v>
      </c>
      <c r="R35" s="343">
        <f t="shared" ca="1" si="0"/>
        <v>2017</v>
      </c>
      <c r="S35" s="343">
        <f t="shared" ca="1" si="0"/>
        <v>2017</v>
      </c>
      <c r="T35" s="343">
        <f t="shared" ca="1" si="0"/>
        <v>2017</v>
      </c>
      <c r="U35" s="343">
        <f t="shared" ca="1" si="0"/>
        <v>2018</v>
      </c>
      <c r="V35" s="343">
        <f t="shared" ca="1" si="0"/>
        <v>2018</v>
      </c>
      <c r="W35" s="343">
        <f t="shared" ca="1" si="0"/>
        <v>2018</v>
      </c>
      <c r="X35" s="343">
        <f t="shared" ca="1" si="0"/>
        <v>2018</v>
      </c>
      <c r="Y35" s="343">
        <f t="shared" ca="1" si="0"/>
        <v>2018</v>
      </c>
      <c r="Z35" s="343">
        <f t="shared" ca="1" si="0"/>
        <v>2019</v>
      </c>
      <c r="AA35" s="343">
        <f t="shared" ca="1" si="0"/>
        <v>2019</v>
      </c>
      <c r="AB35" s="343">
        <f t="shared" ca="1" si="0"/>
        <v>2019</v>
      </c>
      <c r="AC35" s="343">
        <f ca="1">YEAR(AC36)</f>
        <v>2019</v>
      </c>
      <c r="AD35" s="347">
        <f t="shared" ca="1" si="0"/>
        <v>2019</v>
      </c>
      <c r="AE35" s="347">
        <f t="shared" ca="1" si="0"/>
        <v>2020</v>
      </c>
      <c r="AF35" s="347">
        <f t="shared" ca="1" si="0"/>
        <v>2020</v>
      </c>
      <c r="AG35" s="347">
        <f t="shared" ca="1" si="0"/>
        <v>2020</v>
      </c>
      <c r="AH35" s="347">
        <f t="shared" ca="1" si="0"/>
        <v>2020</v>
      </c>
      <c r="AI35" s="347">
        <f t="shared" ca="1" si="0"/>
        <v>2020</v>
      </c>
      <c r="AJ35" s="347">
        <f t="shared" ca="1" si="0"/>
        <v>2021</v>
      </c>
      <c r="AK35" s="347">
        <f t="shared" ca="1" si="0"/>
        <v>2021</v>
      </c>
      <c r="AL35" s="347">
        <f t="shared" ca="1" si="0"/>
        <v>2021</v>
      </c>
      <c r="AM35" s="347">
        <f t="shared" ca="1" si="0"/>
        <v>2021</v>
      </c>
      <c r="AN35" s="347">
        <f t="shared" ca="1" si="0"/>
        <v>2021</v>
      </c>
      <c r="AO35" s="347">
        <f t="shared" ca="1" si="0"/>
        <v>2022</v>
      </c>
      <c r="AP35" s="347">
        <f t="shared" ca="1" si="0"/>
        <v>2022</v>
      </c>
      <c r="AQ35" s="347">
        <f t="shared" ca="1" si="0"/>
        <v>2022</v>
      </c>
      <c r="AR35" s="347">
        <f t="shared" ca="1" si="0"/>
        <v>2022</v>
      </c>
      <c r="AS35" s="347">
        <f t="shared" ca="1" si="0"/>
        <v>2022</v>
      </c>
      <c r="AT35" s="347">
        <f t="shared" ca="1" si="0"/>
        <v>2023</v>
      </c>
      <c r="AU35" s="347">
        <f t="shared" ca="1" si="0"/>
        <v>2023</v>
      </c>
      <c r="AV35" s="347">
        <f t="shared" ca="1" si="0"/>
        <v>2023</v>
      </c>
      <c r="AW35" s="347">
        <f t="shared" ca="1" si="0"/>
        <v>2023</v>
      </c>
      <c r="AX35" s="347">
        <f t="shared" ca="1" si="0"/>
        <v>2023</v>
      </c>
      <c r="AY35" s="347">
        <f t="shared" ca="1" si="0"/>
        <v>2024</v>
      </c>
      <c r="AZ35" s="347">
        <f t="shared" ca="1" si="0"/>
        <v>2024</v>
      </c>
      <c r="BA35" s="347">
        <f t="shared" ca="1" si="0"/>
        <v>2024</v>
      </c>
      <c r="BB35" s="347">
        <f t="shared" ca="1" si="0"/>
        <v>2024</v>
      </c>
      <c r="BC35" s="347">
        <f t="shared" ca="1" si="0"/>
        <v>2024</v>
      </c>
      <c r="BD35" s="347">
        <f t="shared" ca="1" si="0"/>
        <v>2025</v>
      </c>
      <c r="BE35" s="347">
        <f t="shared" ca="1" si="0"/>
        <v>2025</v>
      </c>
      <c r="BF35" s="347">
        <f t="shared" ca="1" si="0"/>
        <v>2025</v>
      </c>
      <c r="BG35" s="347">
        <f t="shared" ca="1" si="0"/>
        <v>2025</v>
      </c>
      <c r="BH35" s="347">
        <f t="shared" ca="1" si="0"/>
        <v>2025</v>
      </c>
      <c r="BI35" s="347">
        <f t="shared" ca="1" si="0"/>
        <v>2026</v>
      </c>
      <c r="BJ35" s="347">
        <f t="shared" ca="1" si="0"/>
        <v>2026</v>
      </c>
      <c r="BK35" s="347">
        <f t="shared" ca="1" si="0"/>
        <v>2026</v>
      </c>
      <c r="BL35" s="347">
        <f t="shared" ca="1" si="0"/>
        <v>2026</v>
      </c>
      <c r="BM35" s="347">
        <f t="shared" ca="1" si="0"/>
        <v>2026</v>
      </c>
      <c r="BN35" s="347">
        <f t="shared" ca="1" si="0"/>
        <v>2027</v>
      </c>
      <c r="BO35" s="347">
        <f t="shared" ca="1" si="0"/>
        <v>2027</v>
      </c>
      <c r="BP35" s="347">
        <f t="shared" ca="1" si="0"/>
        <v>2027</v>
      </c>
      <c r="BQ35" s="347">
        <f t="shared" ca="1" si="0"/>
        <v>2027</v>
      </c>
      <c r="BR35" s="347">
        <f t="shared" ref="BR35:CA35" ca="1" si="1">YEAR(BR36)</f>
        <v>2027</v>
      </c>
      <c r="BS35" s="347">
        <f t="shared" ca="1" si="1"/>
        <v>2028</v>
      </c>
      <c r="BT35" s="347">
        <f t="shared" ca="1" si="1"/>
        <v>2028</v>
      </c>
      <c r="BU35" s="347">
        <f t="shared" ca="1" si="1"/>
        <v>2028</v>
      </c>
      <c r="BV35" s="347">
        <f t="shared" ca="1" si="1"/>
        <v>2028</v>
      </c>
      <c r="BW35" s="347">
        <f t="shared" ca="1" si="1"/>
        <v>2028</v>
      </c>
      <c r="BX35" s="347">
        <f t="shared" ca="1" si="1"/>
        <v>2029</v>
      </c>
      <c r="BY35" s="347">
        <f t="shared" ca="1" si="1"/>
        <v>2029</v>
      </c>
      <c r="BZ35" s="347">
        <f t="shared" ca="1" si="1"/>
        <v>2029</v>
      </c>
      <c r="CA35" s="347">
        <f t="shared" ca="1" si="1"/>
        <v>2029</v>
      </c>
      <c r="CB35" s="331"/>
      <c r="CC35" s="323"/>
      <c r="CD35" s="323"/>
      <c r="CE35" s="323"/>
      <c r="CF35" s="323"/>
    </row>
    <row r="36" spans="1:84" ht="16" customHeight="1">
      <c r="A36" s="323"/>
      <c r="B36" s="468" t="s">
        <v>168</v>
      </c>
      <c r="C36" s="468"/>
      <c r="D36" s="467">
        <f ca="1">TODAY()</f>
        <v>43755</v>
      </c>
      <c r="E36" s="511" t="str">
        <f ca="1">CLEAN(OFFSET('Integrated Financial Statements'!$I$8,0,(COLUMN(A28)-1)*4))</f>
        <v>October 25, 2014</v>
      </c>
      <c r="F36" s="512" t="str">
        <f ca="1">CLEAN(OFFSET('Integrated Financial Statements'!$I$8,0,(COLUMN(B14)-1)*4))</f>
        <v>January 24, 2015</v>
      </c>
      <c r="G36" s="512" t="str">
        <f ca="1">CLEAN(OFFSET('Integrated Financial Statements'!$I$8,0,(COLUMN(C14)-1)*4))</f>
        <v>April 25, 2015</v>
      </c>
      <c r="H36" s="518" t="str">
        <f ca="1">CLEAN(OFFSET('Integrated Financial Statements'!$I$8,0,(COLUMN(D14)-1)*4))</f>
        <v>July 25,  2015</v>
      </c>
      <c r="I36" s="466" t="str">
        <f ca="1">CLEAN(OFFSET('Integrated Financial Statements'!$I$8,0,(COLUMN(E28)-1)*4))</f>
        <v>July 25,  2015</v>
      </c>
      <c r="J36" s="511" t="str">
        <f ca="1">CLEAN(OFFSET('Integrated Financial Statements'!$I$8,0,(COLUMN(F28)-1)*4))</f>
        <v>October 24, 2015</v>
      </c>
      <c r="K36" s="512" t="str">
        <f ca="1">CLEAN(OFFSET('Integrated Financial Statements'!$I$8,0,(COLUMN(G28)-1)*4))</f>
        <v>January 23, 2016</v>
      </c>
      <c r="L36" s="512" t="str">
        <f ca="1">CLEAN(OFFSET('Integrated Financial Statements'!$I$8,0,(COLUMN(H28)-1)*4))</f>
        <v>April 30, 2016</v>
      </c>
      <c r="M36" s="518" t="str">
        <f ca="1">CLEAN(OFFSET('Integrated Financial Statements'!$I$8,0,(COLUMN(I28)-1)*4))</f>
        <v>July 30, 2016</v>
      </c>
      <c r="N36" s="466" t="str">
        <f ca="1">CLEAN(OFFSET('Integrated Financial Statements'!$I$8,0,(COLUMN(J28)-1)*4))</f>
        <v>July 30, 2016</v>
      </c>
      <c r="O36" s="511" t="str">
        <f ca="1">CLEAN(OFFSET('Integrated Financial Statements'!$I$8,0,(COLUMN(K28)-1)*4))</f>
        <v>October 29, 2016</v>
      </c>
      <c r="P36" s="512" t="str">
        <f ca="1">CLEAN(OFFSET('Integrated Financial Statements'!$I$8,0,(COLUMN(L28)-1)*4))</f>
        <v>January 28, 2017</v>
      </c>
      <c r="Q36" s="512" t="str">
        <f ca="1">CLEAN(OFFSET('Integrated Financial Statements'!$I$8,0,(COLUMN(M28)-1)*4))</f>
        <v>April 29, 2017</v>
      </c>
      <c r="R36" s="518" t="str">
        <f ca="1">CLEAN(OFFSET('Integrated Financial Statements'!$I$8,0,(COLUMN(N28)-1)*4))</f>
        <v>July 29, 2017</v>
      </c>
      <c r="S36" s="466" t="str">
        <f ca="1">CLEAN(OFFSET('Integrated Financial Statements'!$I$8,0,(COLUMN(O28)-1)*4))</f>
        <v>July 29, 2017</v>
      </c>
      <c r="T36" s="511" t="str">
        <f ca="1">CLEAN(OFFSET('Integrated Financial Statements'!$I$8,0,(COLUMN(P28)-1)*4))</f>
        <v>October 28, 2017</v>
      </c>
      <c r="U36" s="512" t="str">
        <f ca="1">CLEAN(OFFSET('Integrated Financial Statements'!$I$8,0,(COLUMN(Q28)-1)*4))</f>
        <v>January 27, 2018</v>
      </c>
      <c r="V36" s="512" t="str">
        <f ca="1">CLEAN(OFFSET('Integrated Financial Statements'!$I$8,0,(COLUMN(R28)-1)*4))</f>
        <v>April 28, 2018</v>
      </c>
      <c r="W36" s="518" t="str">
        <f ca="1">CLEAN(OFFSET('Integrated Financial Statements'!$I$8,0,(COLUMN(S28)-1)*4))</f>
        <v>July 28, 2018</v>
      </c>
      <c r="X36" s="466" t="str">
        <f ca="1">CLEAN(OFFSET('Integrated Financial Statements'!$I$8,0,(COLUMN(T28)-1)*4))</f>
        <v>July 28, 2018</v>
      </c>
      <c r="Y36" s="511" t="str">
        <f ca="1">CLEAN(OFFSET('Integrated Financial Statements'!$I$8,0,(COLUMN(U28)-1)*4))</f>
        <v>October 27, 2018</v>
      </c>
      <c r="Z36" s="512" t="str">
        <f ca="1">CLEAN(OFFSET('Integrated Financial Statements'!$I$8,0,(COLUMN(V28)-1)*4))</f>
        <v>January 26, 2019</v>
      </c>
      <c r="AA36" s="512" t="str">
        <f ca="1">CLEAN(OFFSET('Integrated Financial Statements'!$I$8,0,(COLUMN(W28)-1)*4))</f>
        <v>April 27, 2019</v>
      </c>
      <c r="AB36" s="518" t="str">
        <f ca="1">CLEAN(OFFSET('Integrated Financial Statements'!$I$8,0,(COLUMN(X28)-1)*4))</f>
        <v>July 27, 2019</v>
      </c>
      <c r="AC36" s="466" t="str">
        <f ca="1">CLEAN(OFFSET('Integrated Financial Statements'!$I$8,0,(COLUMN(Y28)-1)*4))</f>
        <v>July 27, 2019</v>
      </c>
      <c r="AD36" s="511" t="str">
        <f ca="1">CLEAN(OFFSET('Integrated Financial Statements'!$I$8,0,(COLUMN(Z28)-1)*4+1))</f>
        <v>October 27, 2019</v>
      </c>
      <c r="AE36" s="512" t="str">
        <f ca="1">CLEAN(OFFSET('Integrated Financial Statements'!$I$8,0,(COLUMN(AA28)-1)*4+1))</f>
        <v>January 26, 2020</v>
      </c>
      <c r="AF36" s="512" t="str">
        <f ca="1">CLEAN(OFFSET('Integrated Financial Statements'!$I$8,0,(COLUMN(AB28)-1)*4+1))</f>
        <v>April 27, 2020</v>
      </c>
      <c r="AG36" s="518" t="str">
        <f ca="1">CLEAN(OFFSET('Integrated Financial Statements'!$I$8,0,(COLUMN(AC28)-1)*4+1))</f>
        <v>July 27, 2020</v>
      </c>
      <c r="AH36" s="466" t="str">
        <f ca="1">CLEAN(OFFSET('Integrated Financial Statements'!$I$8,0,(COLUMN(AD28)-1)*4+1))</f>
        <v>July 27, 2020</v>
      </c>
      <c r="AI36" s="511" t="str">
        <f ca="1">CLEAN(OFFSET('Integrated Financial Statements'!$I$8,0,(COLUMN(AE28)-1)*4+1))</f>
        <v>October 27, 2020</v>
      </c>
      <c r="AJ36" s="512" t="str">
        <f ca="1">CLEAN(OFFSET('Integrated Financial Statements'!$I$8,0,(COLUMN(AF28)-1)*4+1))</f>
        <v>January 26, 2021</v>
      </c>
      <c r="AK36" s="512" t="str">
        <f ca="1">CLEAN(OFFSET('Integrated Financial Statements'!$I$8,0,(COLUMN(AG28)-1)*4+1))</f>
        <v>April 27, 2021</v>
      </c>
      <c r="AL36" s="518" t="str">
        <f ca="1">CLEAN(OFFSET('Integrated Financial Statements'!$I$8,0,(COLUMN(AH28)-1)*4+1))</f>
        <v>July 27, 2021</v>
      </c>
      <c r="AM36" s="466" t="str">
        <f ca="1">CLEAN(OFFSET('Integrated Financial Statements'!$I$8,0,(COLUMN(AI28)-1)*4+1))</f>
        <v>July 27, 2021</v>
      </c>
      <c r="AN36" s="511" t="str">
        <f ca="1">CLEAN(OFFSET('Integrated Financial Statements'!$I$8,0,(COLUMN(AJ28)-1)*4+1))</f>
        <v>October 27, 2021</v>
      </c>
      <c r="AO36" s="512" t="str">
        <f ca="1">CLEAN(OFFSET('Integrated Financial Statements'!$I$8,0,(COLUMN(AK28)-1)*4+1))</f>
        <v>January 26, 2022</v>
      </c>
      <c r="AP36" s="512" t="str">
        <f ca="1">CLEAN(OFFSET('Integrated Financial Statements'!$I$8,0,(COLUMN(AL28)-1)*4+1))</f>
        <v>April 27, 2022</v>
      </c>
      <c r="AQ36" s="518" t="str">
        <f ca="1">CLEAN(OFFSET('Integrated Financial Statements'!$I$8,0,(COLUMN(AM28)-1)*4+1))</f>
        <v>July 27, 2022</v>
      </c>
      <c r="AR36" s="466" t="str">
        <f ca="1">CLEAN(OFFSET('Integrated Financial Statements'!$I$8,0,(COLUMN(AN28)-1)*4+1))</f>
        <v>July 27, 2022</v>
      </c>
      <c r="AS36" s="511" t="str">
        <f ca="1">CLEAN(OFFSET('Integrated Financial Statements'!$I$8,0,(COLUMN(AO28)-1)*4+1))</f>
        <v>October 27, 2022</v>
      </c>
      <c r="AT36" s="512" t="str">
        <f ca="1">CLEAN(OFFSET('Integrated Financial Statements'!$I$8,0,(COLUMN(AP28)-1)*4+1))</f>
        <v>January 26, 2023</v>
      </c>
      <c r="AU36" s="512" t="str">
        <f ca="1">CLEAN(OFFSET('Integrated Financial Statements'!$I$8,0,(COLUMN(AQ28)-1)*4+1))</f>
        <v>April 27, 2023</v>
      </c>
      <c r="AV36" s="518" t="str">
        <f ca="1">CLEAN(OFFSET('Integrated Financial Statements'!$I$8,0,(COLUMN(AR28)-1)*4+1))</f>
        <v>July 27, 2023</v>
      </c>
      <c r="AW36" s="466" t="str">
        <f ca="1">CLEAN(OFFSET('Integrated Financial Statements'!$I$8,0,(COLUMN(AS28)-1)*4+1))</f>
        <v>July 27, 2023</v>
      </c>
      <c r="AX36" s="511" t="str">
        <f ca="1">CLEAN(OFFSET('Integrated Financial Statements'!$I$8,0,(COLUMN(AT28)-1)*4+1))</f>
        <v>October 27, 2023</v>
      </c>
      <c r="AY36" s="512" t="str">
        <f ca="1">CLEAN(OFFSET('Integrated Financial Statements'!$I$8,0,(COLUMN(AU28)-1)*4+1))</f>
        <v>January 26, 2024</v>
      </c>
      <c r="AZ36" s="512" t="str">
        <f ca="1">CLEAN(OFFSET('Integrated Financial Statements'!$I$8,0,(COLUMN(AV28)-1)*4+1))</f>
        <v>April 27, 2024</v>
      </c>
      <c r="BA36" s="518" t="str">
        <f ca="1">CLEAN(OFFSET('Integrated Financial Statements'!$I$8,0,(COLUMN(AW28)-1)*4+1))</f>
        <v>July 27, 2024</v>
      </c>
      <c r="BB36" s="466" t="str">
        <f ca="1">CLEAN(OFFSET('Integrated Financial Statements'!$I$8,0,(COLUMN(AX28)-1)*4+1))</f>
        <v>July 27, 2024</v>
      </c>
      <c r="BC36" s="511" t="str">
        <f ca="1">CLEAN(OFFSET('Integrated Financial Statements'!$I$8,0,(COLUMN(AY28)-1)*4+1))</f>
        <v>October 27, 2024</v>
      </c>
      <c r="BD36" s="512" t="str">
        <f ca="1">CLEAN(OFFSET('Integrated Financial Statements'!$I$8,0,(COLUMN(AZ28)-1)*4+1))</f>
        <v>January 26, 2025</v>
      </c>
      <c r="BE36" s="512" t="str">
        <f ca="1">CLEAN(OFFSET('Integrated Financial Statements'!$I$8,0,(COLUMN(BA28)-1)*4+1))</f>
        <v>April 27, 2025</v>
      </c>
      <c r="BF36" s="518" t="str">
        <f ca="1">CLEAN(OFFSET('Integrated Financial Statements'!$I$8,0,(COLUMN(BB28)-1)*4+1))</f>
        <v>July 27, 2025</v>
      </c>
      <c r="BG36" s="466" t="str">
        <f ca="1">CLEAN(OFFSET('Integrated Financial Statements'!$I$8,0,(COLUMN(BC28)-1)*4+1))</f>
        <v>July 27, 2025</v>
      </c>
      <c r="BH36" s="511" t="str">
        <f ca="1">CLEAN(OFFSET('Integrated Financial Statements'!$I$8,0,(COLUMN(BD28)-1)*4+1))</f>
        <v>October 27, 2025</v>
      </c>
      <c r="BI36" s="512" t="str">
        <f ca="1">CLEAN(OFFSET('Integrated Financial Statements'!$I$8,0,(COLUMN(BE28)-1)*4+1))</f>
        <v>January 26, 2026</v>
      </c>
      <c r="BJ36" s="512" t="str">
        <f ca="1">CLEAN(OFFSET('Integrated Financial Statements'!$I$8,0,(COLUMN(BF28)-1)*4+1))</f>
        <v>April 27, 2026</v>
      </c>
      <c r="BK36" s="518" t="str">
        <f ca="1">CLEAN(OFFSET('Integrated Financial Statements'!$I$8,0,(COLUMN(BG28)-1)*4+1))</f>
        <v>July 27, 2026</v>
      </c>
      <c r="BL36" s="466" t="str">
        <f ca="1">CLEAN(OFFSET('Integrated Financial Statements'!$I$8,0,(COLUMN(BH28)-1)*4+1))</f>
        <v>July 27, 2026</v>
      </c>
      <c r="BM36" s="511" t="str">
        <f ca="1">CLEAN(OFFSET('Integrated Financial Statements'!$I$8,0,(COLUMN(BI28)-1)*4+1))</f>
        <v>October 27, 2026</v>
      </c>
      <c r="BN36" s="512" t="str">
        <f ca="1">CLEAN(OFFSET('Integrated Financial Statements'!$I$8,0,(COLUMN(BJ28)-1)*4+1))</f>
        <v>January 26, 2027</v>
      </c>
      <c r="BO36" s="512" t="str">
        <f ca="1">CLEAN(OFFSET('Integrated Financial Statements'!$I$8,0,(COLUMN(BK28)-1)*4+1))</f>
        <v>April 27, 2027</v>
      </c>
      <c r="BP36" s="518" t="str">
        <f ca="1">CLEAN(OFFSET('Integrated Financial Statements'!$I$8,0,(COLUMN(BL28)-1)*4+1))</f>
        <v>July 27, 2027</v>
      </c>
      <c r="BQ36" s="466" t="str">
        <f ca="1">CLEAN(OFFSET('Integrated Financial Statements'!$I$8,0,(COLUMN(BM28)-1)*4+1))</f>
        <v>July 27, 2027</v>
      </c>
      <c r="BR36" s="511" t="str">
        <f ca="1">CLEAN(OFFSET('Integrated Financial Statements'!$I$8,0,(COLUMN(BN28)-1)*4+1))</f>
        <v>October 27, 2027</v>
      </c>
      <c r="BS36" s="512" t="str">
        <f ca="1">CLEAN(OFFSET('Integrated Financial Statements'!$I$8,0,(COLUMN(BO28)-1)*4+1))</f>
        <v>January 26, 2028</v>
      </c>
      <c r="BT36" s="512" t="str">
        <f ca="1">CLEAN(OFFSET('Integrated Financial Statements'!$I$8,0,(COLUMN(BP28)-1)*4+1))</f>
        <v>April 27, 2028</v>
      </c>
      <c r="BU36" s="518" t="str">
        <f ca="1">CLEAN(OFFSET('Integrated Financial Statements'!$I$8,0,(COLUMN(BQ28)-1)*4+1))</f>
        <v>July 27, 2028</v>
      </c>
      <c r="BV36" s="466" t="str">
        <f ca="1">CLEAN(OFFSET('Integrated Financial Statements'!$I$8,0,(COLUMN(BR28)-1)*4+1))</f>
        <v>July 27, 2028</v>
      </c>
      <c r="BW36" s="511" t="str">
        <f ca="1">CLEAN(OFFSET('Integrated Financial Statements'!$I$8,0,(COLUMN(BS28)-1)*4+1))</f>
        <v>October 27, 2028</v>
      </c>
      <c r="BX36" s="512" t="str">
        <f ca="1">CLEAN(OFFSET('Integrated Financial Statements'!$I$8,0,(COLUMN(BT28)-1)*4+1))</f>
        <v>January 26, 2029</v>
      </c>
      <c r="BY36" s="512" t="str">
        <f ca="1">CLEAN(OFFSET('Integrated Financial Statements'!$I$8,0,(COLUMN(BU28)-1)*4+1))</f>
        <v>April 27, 2029</v>
      </c>
      <c r="BZ36" s="518" t="str">
        <f ca="1">CLEAN(OFFSET('Integrated Financial Statements'!$I$8,0,(COLUMN(BV28)-1)*4+1))</f>
        <v>July 27, 2029</v>
      </c>
      <c r="CA36" s="466" t="str">
        <f ca="1">CLEAN(OFFSET('Integrated Financial Statements'!$I$8,0,(COLUMN(BW28)-1)*4+1))</f>
        <v>July 27, 2029</v>
      </c>
      <c r="CB36" s="332"/>
      <c r="CF36" s="323"/>
    </row>
    <row r="37" spans="1:84" ht="16" customHeight="1">
      <c r="A37" s="323"/>
      <c r="B37" s="475"/>
      <c r="C37" s="475"/>
      <c r="D37" s="467"/>
      <c r="E37" s="511"/>
      <c r="F37" s="512"/>
      <c r="G37" s="512"/>
      <c r="H37" s="518"/>
      <c r="I37" s="467"/>
      <c r="J37" s="511"/>
      <c r="K37" s="512"/>
      <c r="L37" s="512"/>
      <c r="M37" s="518"/>
      <c r="N37" s="467"/>
      <c r="O37" s="511"/>
      <c r="P37" s="512"/>
      <c r="Q37" s="512"/>
      <c r="R37" s="518"/>
      <c r="S37" s="467"/>
      <c r="T37" s="511"/>
      <c r="U37" s="512"/>
      <c r="V37" s="512"/>
      <c r="W37" s="518"/>
      <c r="X37" s="467"/>
      <c r="Y37" s="511"/>
      <c r="Z37" s="512"/>
      <c r="AA37" s="512"/>
      <c r="AB37" s="518"/>
      <c r="AC37" s="467"/>
      <c r="AD37" s="511"/>
      <c r="AE37" s="512"/>
      <c r="AF37" s="512"/>
      <c r="AG37" s="518"/>
      <c r="AH37" s="467"/>
      <c r="AI37" s="511"/>
      <c r="AJ37" s="512"/>
      <c r="AK37" s="512"/>
      <c r="AL37" s="518"/>
      <c r="AM37" s="467"/>
      <c r="AN37" s="511"/>
      <c r="AO37" s="512"/>
      <c r="AP37" s="512"/>
      <c r="AQ37" s="518"/>
      <c r="AR37" s="467"/>
      <c r="AS37" s="511"/>
      <c r="AT37" s="512"/>
      <c r="AU37" s="512"/>
      <c r="AV37" s="518"/>
      <c r="AW37" s="467"/>
      <c r="AX37" s="511"/>
      <c r="AY37" s="512"/>
      <c r="AZ37" s="512"/>
      <c r="BA37" s="518"/>
      <c r="BB37" s="467"/>
      <c r="BC37" s="511"/>
      <c r="BD37" s="512"/>
      <c r="BE37" s="512"/>
      <c r="BF37" s="518"/>
      <c r="BG37" s="467"/>
      <c r="BH37" s="511"/>
      <c r="BI37" s="512"/>
      <c r="BJ37" s="512"/>
      <c r="BK37" s="518"/>
      <c r="BL37" s="467"/>
      <c r="BM37" s="511"/>
      <c r="BN37" s="512"/>
      <c r="BO37" s="512"/>
      <c r="BP37" s="518"/>
      <c r="BQ37" s="467"/>
      <c r="BR37" s="511"/>
      <c r="BS37" s="512"/>
      <c r="BT37" s="512"/>
      <c r="BU37" s="518"/>
      <c r="BV37" s="467"/>
      <c r="BW37" s="511"/>
      <c r="BX37" s="512"/>
      <c r="BY37" s="512"/>
      <c r="BZ37" s="518"/>
      <c r="CA37" s="467"/>
      <c r="CB37" s="332"/>
      <c r="CF37" s="323"/>
    </row>
    <row r="38" spans="1:84" ht="16" customHeight="1">
      <c r="A38" s="323"/>
      <c r="B38" s="475" t="s">
        <v>171</v>
      </c>
      <c r="C38" s="468"/>
      <c r="D38" s="468"/>
      <c r="E38" s="513"/>
      <c r="F38" s="471"/>
      <c r="G38" s="471"/>
      <c r="H38" s="519"/>
      <c r="I38" s="468"/>
      <c r="J38" s="513"/>
      <c r="K38" s="471"/>
      <c r="L38" s="471"/>
      <c r="M38" s="519"/>
      <c r="N38" s="468"/>
      <c r="O38" s="513"/>
      <c r="P38" s="471"/>
      <c r="Q38" s="471"/>
      <c r="R38" s="519"/>
      <c r="S38" s="468"/>
      <c r="T38" s="513"/>
      <c r="U38" s="471"/>
      <c r="V38" s="471"/>
      <c r="W38" s="519"/>
      <c r="X38" s="468"/>
      <c r="Y38" s="513"/>
      <c r="Z38" s="471"/>
      <c r="AA38" s="471"/>
      <c r="AB38" s="519"/>
      <c r="AC38" s="478"/>
      <c r="AD38" s="522">
        <f t="shared" ref="AD38:BI38" ca="1" si="2">YEARFRAC($D$36,AD36,3)</f>
        <v>2.7397260273972601E-2</v>
      </c>
      <c r="AE38" s="523">
        <f t="shared" ca="1" si="2"/>
        <v>0.27671232876712326</v>
      </c>
      <c r="AF38" s="523">
        <f t="shared" ca="1" si="2"/>
        <v>0.52876712328767128</v>
      </c>
      <c r="AG38" s="524">
        <f t="shared" ca="1" si="2"/>
        <v>0.77808219178082194</v>
      </c>
      <c r="AH38" s="478">
        <f t="shared" ca="1" si="2"/>
        <v>0.77808219178082194</v>
      </c>
      <c r="AI38" s="522">
        <f t="shared" ca="1" si="2"/>
        <v>1.0301369863013699</v>
      </c>
      <c r="AJ38" s="523">
        <f t="shared" ca="1" si="2"/>
        <v>1.2794520547945205</v>
      </c>
      <c r="AK38" s="523">
        <f t="shared" ca="1" si="2"/>
        <v>1.5287671232876712</v>
      </c>
      <c r="AL38" s="524">
        <f t="shared" ca="1" si="2"/>
        <v>1.7780821917808218</v>
      </c>
      <c r="AM38" s="478">
        <f t="shared" ca="1" si="2"/>
        <v>1.7780821917808218</v>
      </c>
      <c r="AN38" s="522">
        <f t="shared" ca="1" si="2"/>
        <v>2.0301369863013701</v>
      </c>
      <c r="AO38" s="523">
        <f t="shared" ca="1" si="2"/>
        <v>2.2794520547945205</v>
      </c>
      <c r="AP38" s="523">
        <f t="shared" ca="1" si="2"/>
        <v>2.5287671232876714</v>
      </c>
      <c r="AQ38" s="524">
        <f t="shared" ca="1" si="2"/>
        <v>2.7780821917808218</v>
      </c>
      <c r="AR38" s="478">
        <f t="shared" ca="1" si="2"/>
        <v>2.7780821917808218</v>
      </c>
      <c r="AS38" s="522">
        <f t="shared" ca="1" si="2"/>
        <v>3.0301369863013701</v>
      </c>
      <c r="AT38" s="523">
        <f t="shared" ca="1" si="2"/>
        <v>3.2794520547945205</v>
      </c>
      <c r="AU38" s="523">
        <f t="shared" ca="1" si="2"/>
        <v>3.5287671232876714</v>
      </c>
      <c r="AV38" s="524">
        <f t="shared" ca="1" si="2"/>
        <v>3.7780821917808218</v>
      </c>
      <c r="AW38" s="478">
        <f t="shared" ca="1" si="2"/>
        <v>3.7780821917808218</v>
      </c>
      <c r="AX38" s="522">
        <f t="shared" ca="1" si="2"/>
        <v>4.0301369863013701</v>
      </c>
      <c r="AY38" s="523">
        <f t="shared" ca="1" si="2"/>
        <v>4.279452054794521</v>
      </c>
      <c r="AZ38" s="523">
        <f t="shared" ca="1" si="2"/>
        <v>4.5315068493150683</v>
      </c>
      <c r="BA38" s="524">
        <f t="shared" ca="1" si="2"/>
        <v>4.7808219178082192</v>
      </c>
      <c r="BB38" s="478">
        <f t="shared" ca="1" si="2"/>
        <v>4.7808219178082192</v>
      </c>
      <c r="BC38" s="522">
        <f t="shared" ca="1" si="2"/>
        <v>5.0328767123287674</v>
      </c>
      <c r="BD38" s="523">
        <f t="shared" ca="1" si="2"/>
        <v>5.2821917808219174</v>
      </c>
      <c r="BE38" s="523">
        <f t="shared" ca="1" si="2"/>
        <v>5.5315068493150683</v>
      </c>
      <c r="BF38" s="524">
        <f t="shared" ca="1" si="2"/>
        <v>5.7808219178082192</v>
      </c>
      <c r="BG38" s="478">
        <f t="shared" ca="1" si="2"/>
        <v>5.7808219178082192</v>
      </c>
      <c r="BH38" s="522">
        <f t="shared" ca="1" si="2"/>
        <v>6.0328767123287674</v>
      </c>
      <c r="BI38" s="523">
        <f t="shared" ca="1" si="2"/>
        <v>6.2821917808219174</v>
      </c>
      <c r="BJ38" s="523">
        <f t="shared" ref="BJ38:CA38" ca="1" si="3">YEARFRAC($D$36,BJ36,3)</f>
        <v>6.5315068493150683</v>
      </c>
      <c r="BK38" s="524">
        <f t="shared" ca="1" si="3"/>
        <v>6.7808219178082192</v>
      </c>
      <c r="BL38" s="478">
        <f t="shared" ca="1" si="3"/>
        <v>6.7808219178082192</v>
      </c>
      <c r="BM38" s="522">
        <f t="shared" ca="1" si="3"/>
        <v>7.0328767123287674</v>
      </c>
      <c r="BN38" s="523">
        <f t="shared" ca="1" si="3"/>
        <v>7.2821917808219174</v>
      </c>
      <c r="BO38" s="523">
        <f t="shared" ca="1" si="3"/>
        <v>7.5315068493150683</v>
      </c>
      <c r="BP38" s="524">
        <f t="shared" ca="1" si="3"/>
        <v>7.7808219178082192</v>
      </c>
      <c r="BQ38" s="478">
        <f t="shared" ca="1" si="3"/>
        <v>7.7808219178082192</v>
      </c>
      <c r="BR38" s="522">
        <f t="shared" ca="1" si="3"/>
        <v>8.0328767123287665</v>
      </c>
      <c r="BS38" s="523">
        <f t="shared" ca="1" si="3"/>
        <v>8.2821917808219183</v>
      </c>
      <c r="BT38" s="523">
        <f t="shared" ca="1" si="3"/>
        <v>8.5342465753424666</v>
      </c>
      <c r="BU38" s="524">
        <f t="shared" ca="1" si="3"/>
        <v>8.7835616438356166</v>
      </c>
      <c r="BV38" s="478">
        <f t="shared" ca="1" si="3"/>
        <v>8.7835616438356166</v>
      </c>
      <c r="BW38" s="522">
        <f t="shared" ca="1" si="3"/>
        <v>9.0356164383561648</v>
      </c>
      <c r="BX38" s="523">
        <f t="shared" ca="1" si="3"/>
        <v>9.2849315068493148</v>
      </c>
      <c r="BY38" s="523">
        <f t="shared" ca="1" si="3"/>
        <v>9.5342465753424666</v>
      </c>
      <c r="BZ38" s="524">
        <f t="shared" ca="1" si="3"/>
        <v>9.7835616438356166</v>
      </c>
      <c r="CA38" s="478">
        <f t="shared" ca="1" si="3"/>
        <v>9.7835616438356166</v>
      </c>
      <c r="CB38" s="323"/>
      <c r="CF38" s="323"/>
    </row>
    <row r="39" spans="1:84" ht="16" customHeight="1">
      <c r="A39" s="323"/>
      <c r="B39" s="468" t="s">
        <v>173</v>
      </c>
      <c r="C39" s="468"/>
      <c r="D39" s="468"/>
      <c r="E39" s="513">
        <f ca="1">OFFSET('Integrated Financial Statements'!$I$35,0,(COLUMN(A28)-1)*4)</f>
        <v>2342</v>
      </c>
      <c r="F39" s="471">
        <f ca="1">OFFSET('Integrated Financial Statements'!$I$35,0,(COLUMN(B14)-1)*4)</f>
        <v>2622</v>
      </c>
      <c r="G39" s="471">
        <f ca="1">OFFSET('Integrated Financial Statements'!$I$35,0,(COLUMN(C14)-1)*4)</f>
        <v>2925</v>
      </c>
      <c r="H39" s="519">
        <f ca="1">OFFSET('Integrated Financial Statements'!$I$35,0,(COLUMN(D14)-1)*4)</f>
        <v>2881</v>
      </c>
      <c r="I39" s="468">
        <f ca="1">SUM(E39:H39)</f>
        <v>10770</v>
      </c>
      <c r="J39" s="513">
        <f ca="1">OFFSET('Integrated Financial Statements'!$I$35,0,(COLUMN(F28)-1)*4)</f>
        <v>3079</v>
      </c>
      <c r="K39" s="471">
        <f ca="1">OFFSET('Integrated Financial Statements'!$I$35,0,(COLUMN(G28)-1)*4)</f>
        <v>3294</v>
      </c>
      <c r="L39" s="471">
        <f ca="1">OFFSET('Integrated Financial Statements'!$I$35,0,(COLUMN(H28)-1)*4)</f>
        <v>2984</v>
      </c>
      <c r="M39" s="519">
        <f ca="1">OFFSET('Integrated Financial Statements'!$I$35,0,(COLUMN(I28)-1)*4)</f>
        <v>3303</v>
      </c>
      <c r="N39" s="468">
        <f ca="1">SUM(J39:M39)</f>
        <v>12660</v>
      </c>
      <c r="O39" s="513">
        <f ca="1">OFFSET('Integrated Financial Statements'!$I$35,0,(COLUMN(K28)-1)*4)</f>
        <v>2877</v>
      </c>
      <c r="P39" s="471">
        <f ca="1">OFFSET('Integrated Financial Statements'!$I$35,0,(COLUMN(L28)-1)*4)</f>
        <v>2893</v>
      </c>
      <c r="Q39" s="471">
        <f ca="1">OFFSET('Integrated Financial Statements'!$I$35,0,(COLUMN(M28)-1)*4)</f>
        <v>3169</v>
      </c>
      <c r="R39" s="519">
        <f ca="1">OFFSET('Integrated Financial Statements'!$I$35,0,(COLUMN(N28)-1)*4)</f>
        <v>3034</v>
      </c>
      <c r="S39" s="468">
        <f ca="1">SUM(O39:R39)</f>
        <v>11973</v>
      </c>
      <c r="T39" s="513">
        <f ca="1">OFFSET('Integrated Financial Statements'!$I$35,0,(COLUMN(P28)-1)*4)</f>
        <v>2756</v>
      </c>
      <c r="U39" s="471">
        <f ca="1">OFFSET('Integrated Financial Statements'!$I$35,0,(COLUMN(Q28)-1)*4)</f>
        <v>3073</v>
      </c>
      <c r="V39" s="471">
        <f ca="1">OFFSET('Integrated Financial Statements'!$I$35,0,(COLUMN(R28)-1)*4)</f>
        <v>3134</v>
      </c>
      <c r="W39" s="519">
        <f ca="1">OFFSET('Integrated Financial Statements'!$I$35,0,(COLUMN(S28)-1)*4)</f>
        <v>3346</v>
      </c>
      <c r="X39" s="468">
        <f ca="1">SUM(T39:W39)</f>
        <v>12309</v>
      </c>
      <c r="Y39" s="513">
        <f ca="1">OFFSET('Integrated Financial Statements'!$I$35,0,(COLUMN(U28)-1)*4)</f>
        <v>3805</v>
      </c>
      <c r="Z39" s="471">
        <f ca="1">OFFSET('Integrated Financial Statements'!$I$35,0,(COLUMN(V28)-1)*4)</f>
        <v>3211</v>
      </c>
      <c r="AA39" s="471">
        <f ca="1">OFFSET('Integrated Financial Statements'!$I$35,0,(COLUMN(W28)-1)*4)</f>
        <v>3513</v>
      </c>
      <c r="AB39" s="519">
        <f ca="1">OFFSET('Integrated Financial Statements'!$I$35,0,(COLUMN(X28)-1)*4)</f>
        <v>3690</v>
      </c>
      <c r="AC39" s="468">
        <f ca="1">SUM(Y39:AB39)</f>
        <v>14219</v>
      </c>
      <c r="AD39" s="513">
        <f ca="1">OFFSET('Integrated Financial Statements'!$I$35,0,(COLUMN(Z28)-1)*4+1)</f>
        <v>3392.045172660346</v>
      </c>
      <c r="AE39" s="471">
        <f ca="1">OFFSET('Integrated Financial Statements'!$I$35,0,(COLUMN(AA28)-1)*4+1)</f>
        <v>3357.3279003503994</v>
      </c>
      <c r="AF39" s="471">
        <f ca="1">OFFSET('Integrated Financial Statements'!$I$35,0,(COLUMN(AB28)-1)*4+1)</f>
        <v>3595.1298925398241</v>
      </c>
      <c r="AG39" s="519">
        <f ca="1">OFFSET('Integrated Financial Statements'!$I$35,0,(COLUMN(AC28)-1)*4+1)</f>
        <v>3668.6946491837152</v>
      </c>
      <c r="AH39" s="468">
        <f ca="1">SUM(AD39:AG39)</f>
        <v>14013.197614734285</v>
      </c>
      <c r="AI39" s="513">
        <f ca="1">OFFSET('Integrated Financial Statements'!$I$35,0,(COLUMN(AE28)-1)*4+1)</f>
        <v>3486.3694529044787</v>
      </c>
      <c r="AJ39" s="471">
        <f ca="1">OFFSET('Integrated Financial Statements'!$I$35,0,(COLUMN(AF28)-1)*4+1)</f>
        <v>3441.1044525910547</v>
      </c>
      <c r="AK39" s="471">
        <f ca="1">OFFSET('Integrated Financial Statements'!$I$35,0,(COLUMN(AG28)-1)*4+1)</f>
        <v>3679.076017340285</v>
      </c>
      <c r="AL39" s="519">
        <f ca="1">OFFSET('Integrated Financial Statements'!$I$35,0,(COLUMN(AH28)-1)*4+1)</f>
        <v>3761.5144597722565</v>
      </c>
      <c r="AM39" s="468">
        <f ca="1">SUM(AI39:AL39)</f>
        <v>14368.064382608074</v>
      </c>
      <c r="AN39" s="513">
        <f ca="1">OFFSET('Integrated Financial Statements'!$I$35,0,(COLUMN(AJ28)-1)*4+1)</f>
        <v>3569.8211852231652</v>
      </c>
      <c r="AO39" s="471">
        <f ca="1">OFFSET('Integrated Financial Statements'!$I$35,0,(COLUMN(AK28)-1)*4+1)</f>
        <v>3529.3618173015002</v>
      </c>
      <c r="AP39" s="471">
        <f ca="1">OFFSET('Integrated Financial Statements'!$I$35,0,(COLUMN(AL28)-1)*4+1)</f>
        <v>3793.6212318170546</v>
      </c>
      <c r="AQ39" s="519">
        <f ca="1">OFFSET('Integrated Financial Statements'!$I$35,0,(COLUMN(AM28)-1)*4+1)</f>
        <v>3903.3269929511862</v>
      </c>
      <c r="AR39" s="468">
        <f ca="1">SUM(AN39:AQ39)</f>
        <v>14796.131227292906</v>
      </c>
      <c r="AS39" s="513">
        <f ca="1">OFFSET('Integrated Financial Statements'!$I$35,0,(COLUMN(AO28)-1)*4+1)</f>
        <v>3887.813546135425</v>
      </c>
      <c r="AT39" s="471">
        <f ca="1">OFFSET('Integrated Financial Statements'!$I$35,0,(COLUMN(AP28)-1)*4+1)</f>
        <v>3747.7820183333115</v>
      </c>
      <c r="AU39" s="471">
        <f ca="1">OFFSET('Integrated Financial Statements'!$I$35,0,(COLUMN(AQ28)-1)*4+1)</f>
        <v>3974.2491235276675</v>
      </c>
      <c r="AV39" s="519">
        <f ca="1">OFFSET('Integrated Financial Statements'!$I$35,0,(COLUMN(AR28)-1)*4+1)</f>
        <v>4068.3976667676234</v>
      </c>
      <c r="AW39" s="468">
        <f ca="1">SUM(AS39:AV39)</f>
        <v>15678.242354764026</v>
      </c>
      <c r="AX39" s="513">
        <f ca="1">OFFSET('Integrated Financial Statements'!$I$35,0,(COLUMN(AT28)-1)*4+1)</f>
        <v>4048.0392184968396</v>
      </c>
      <c r="AY39" s="471">
        <f ca="1">OFFSET('Integrated Financial Statements'!$I$35,0,(COLUMN(AU28)-1)*4+1)</f>
        <v>3905.4323642681247</v>
      </c>
      <c r="AZ39" s="471">
        <f ca="1">OFFSET('Integrated Financial Statements'!$I$35,0,(COLUMN(AV28)-1)*4+1)</f>
        <v>4140.3464655729358</v>
      </c>
      <c r="BA39" s="519">
        <f ca="1">OFFSET('Integrated Financial Statements'!$I$35,0,(COLUMN(AW28)-1)*4+1)</f>
        <v>4235.5429719166414</v>
      </c>
      <c r="BB39" s="468">
        <f ca="1">SUM(AX39:BA39)</f>
        <v>16329.361020254542</v>
      </c>
      <c r="BC39" s="513">
        <f ca="1">OFFSET('Integrated Financial Statements'!$I$35,0,(COLUMN(AY28)-1)*4+1)</f>
        <v>4203.304004941132</v>
      </c>
      <c r="BD39" s="471">
        <f ca="1">OFFSET('Integrated Financial Statements'!$I$35,0,(COLUMN(AZ28)-1)*4+1)</f>
        <v>4058.3049598592706</v>
      </c>
      <c r="BE39" s="471">
        <f ca="1">OFFSET('Integrated Financial Statements'!$I$35,0,(COLUMN(BA28)-1)*4+1)</f>
        <v>4301.2004789489492</v>
      </c>
      <c r="BF39" s="519">
        <f ca="1">OFFSET('Integrated Financial Statements'!$I$35,0,(COLUMN(BB28)-1)*4+1)</f>
        <v>4396.8616243467295</v>
      </c>
      <c r="BG39" s="468">
        <f ca="1">SUM(BC39:BF39)</f>
        <v>16959.671068096082</v>
      </c>
      <c r="BH39" s="513">
        <f ca="1">OFFSET('Integrated Financial Statements'!$I$35,0,(COLUMN(BD28)-1)*4+1)</f>
        <v>4351.2819811530671</v>
      </c>
      <c r="BI39" s="471">
        <f ca="1">OFFSET('Integrated Financial Statements'!$I$35,0,(COLUMN(BE28)-1)*4+1)</f>
        <v>4204.2119493566352</v>
      </c>
      <c r="BJ39" s="471">
        <f ca="1">OFFSET('Integrated Financial Statements'!$I$35,0,(COLUMN(BF28)-1)*4+1)</f>
        <v>4454.4651328983518</v>
      </c>
      <c r="BK39" s="519">
        <f ca="1">OFFSET('Integrated Financial Statements'!$I$35,0,(COLUMN(BG28)-1)*4+1)</f>
        <v>4549.8464121461247</v>
      </c>
      <c r="BL39" s="468">
        <f ca="1">SUM(BH39:BK39)</f>
        <v>17559.805475554182</v>
      </c>
      <c r="BM39" s="513">
        <f ca="1">OFFSET('Integrated Financial Statements'!$I$35,0,(COLUMN(BI28)-1)*4+1)</f>
        <v>4405.7569935682768</v>
      </c>
      <c r="BN39" s="471">
        <f ca="1">OFFSET('Integrated Financial Statements'!$I$35,0,(COLUMN(BJ28)-1)*4+1)</f>
        <v>4259.3369898033425</v>
      </c>
      <c r="BO39" s="471">
        <f ca="1">OFFSET('Integrated Financial Statements'!$I$35,0,(COLUMN(BK28)-1)*4+1)</f>
        <v>4510.9993818572893</v>
      </c>
      <c r="BP39" s="519">
        <f ca="1">OFFSET('Integrated Financial Statements'!$I$35,0,(COLUMN(BL28)-1)*4+1)</f>
        <v>4609.4030097200102</v>
      </c>
      <c r="BQ39" s="468">
        <f ca="1">SUM(BM39:BP39)</f>
        <v>17785.496374948918</v>
      </c>
      <c r="BR39" s="513">
        <f ca="1">OFFSET('Integrated Financial Statements'!$I$35,0,(COLUMN(BN28)-1)*4+1)</f>
        <v>4469.4261605455549</v>
      </c>
      <c r="BS39" s="471">
        <f ca="1">OFFSET('Integrated Financial Statements'!$I$35,0,(COLUMN(BO28)-1)*4+1)</f>
        <v>4321.3402996350442</v>
      </c>
      <c r="BT39" s="471">
        <f ca="1">OFFSET('Integrated Financial Statements'!$I$35,0,(COLUMN(BP28)-1)*4+1)</f>
        <v>4575.8432014178443</v>
      </c>
      <c r="BU39" s="519">
        <f ca="1">OFFSET('Integrated Financial Statements'!$I$35,0,(COLUMN(BQ28)-1)*4+1)</f>
        <v>4677.7704112046104</v>
      </c>
      <c r="BV39" s="468">
        <f ca="1">SUM(BR39:BU39)</f>
        <v>18044.380072803055</v>
      </c>
      <c r="BW39" s="513">
        <f ca="1">OFFSET('Integrated Financial Statements'!$I$35,0,(COLUMN(BS28)-1)*4+1)</f>
        <v>4535.268971284192</v>
      </c>
      <c r="BX39" s="471">
        <f ca="1">OFFSET('Integrated Financial Statements'!$I$35,0,(COLUMN(BT28)-1)*4+1)</f>
        <v>4385.5009006737246</v>
      </c>
      <c r="BY39" s="471">
        <f ca="1">OFFSET('Integrated Financial Statements'!$I$35,0,(COLUMN(BU28)-1)*4+1)</f>
        <v>4642.9290416026925</v>
      </c>
      <c r="BZ39" s="519">
        <f ca="1">OFFSET('Integrated Financial Statements'!$I$35,0,(COLUMN(BV28)-1)*4+1)</f>
        <v>4748.4392792520075</v>
      </c>
      <c r="CA39" s="468">
        <f ca="1">SUM(BW39:BZ39)</f>
        <v>18312.138192812617</v>
      </c>
      <c r="CB39" s="323"/>
      <c r="CF39" s="323"/>
    </row>
    <row r="40" spans="1:84" ht="16" customHeight="1">
      <c r="A40" s="323"/>
      <c r="B40" s="468" t="s">
        <v>174</v>
      </c>
      <c r="C40" s="468"/>
      <c r="D40" s="468"/>
      <c r="E40" s="513">
        <f ca="1">-OFFSET('Integrated Financial Statements'!$I$45,0,(COLUMN(A29)-1)*4)</f>
        <v>-532</v>
      </c>
      <c r="F40" s="471">
        <f ca="1">-OFFSET('Integrated Financial Statements'!$I$45,0,(COLUMN(B15)-1)*4)</f>
        <v>-476</v>
      </c>
      <c r="G40" s="471">
        <f ca="1">-OFFSET('Integrated Financial Statements'!$I$45,0,(COLUMN(C15)-1)*4)</f>
        <v>-598</v>
      </c>
      <c r="H40" s="519">
        <f ca="1">-OFFSET('Integrated Financial Statements'!$I$45,0,(COLUMN(D15)-1)*4)</f>
        <v>-614</v>
      </c>
      <c r="I40" s="468">
        <f ca="1">SUM(E40:H40)</f>
        <v>-2220</v>
      </c>
      <c r="J40" s="513">
        <f ca="1">-OFFSET('Integrated Financial Statements'!$I$45,0,(COLUMN(F29)-1)*4)</f>
        <v>-707</v>
      </c>
      <c r="K40" s="471">
        <f ca="1">-OFFSET('Integrated Financial Statements'!$I$45,0,(COLUMN(G29)-1)*4)</f>
        <v>-159</v>
      </c>
      <c r="L40" s="471">
        <f ca="1">-OFFSET('Integrated Financial Statements'!$I$45,0,(COLUMN(H29)-1)*4)</f>
        <v>-734</v>
      </c>
      <c r="M40" s="519">
        <f ca="1">-OFFSET('Integrated Financial Statements'!$I$45,0,(COLUMN(I29)-1)*4)</f>
        <v>-581</v>
      </c>
      <c r="N40" s="468">
        <f ca="1">SUM(J40:M40)</f>
        <v>-2181</v>
      </c>
      <c r="O40" s="513">
        <f ca="1">-OFFSET('Integrated Financial Statements'!$I$45,0,(COLUMN(K29)-1)*4)</f>
        <v>-631</v>
      </c>
      <c r="P40" s="471">
        <f ca="1">-OFFSET('Integrated Financial Statements'!$I$45,0,(COLUMN(L29)-1)*4)</f>
        <v>-615</v>
      </c>
      <c r="Q40" s="471">
        <f ca="1">-OFFSET('Integrated Financial Statements'!$I$45,0,(COLUMN(M29)-1)*4)</f>
        <v>-676</v>
      </c>
      <c r="R40" s="519">
        <f ca="1">-OFFSET('Integrated Financial Statements'!$I$45,0,(COLUMN(N29)-1)*4)</f>
        <v>-756</v>
      </c>
      <c r="S40" s="468">
        <f ca="1">SUM(O40:R40)</f>
        <v>-2678</v>
      </c>
      <c r="T40" s="513">
        <f ca="1">-OFFSET('Integrated Financial Statements'!$I$45,0,(COLUMN(P29)-1)*4)</f>
        <v>-568</v>
      </c>
      <c r="U40" s="471">
        <f ca="1">-OFFSET('Integrated Financial Statements'!$I$45,0,(COLUMN(Q29)-1)*4)</f>
        <v>-12010</v>
      </c>
      <c r="V40" s="471">
        <f ca="1">-OFFSET('Integrated Financial Statements'!$I$45,0,(COLUMN(R29)-1)*4)</f>
        <v>-562</v>
      </c>
      <c r="W40" s="519">
        <f ca="1">-OFFSET('Integrated Financial Statements'!$I$45,0,(COLUMN(S29)-1)*4)</f>
        <v>211</v>
      </c>
      <c r="X40" s="468">
        <f ca="1">SUM(T40:W40)</f>
        <v>-12929</v>
      </c>
      <c r="Y40" s="513">
        <f ca="1">-OFFSET('Integrated Financial Statements'!$I$45,0,(COLUMN(U29)-1)*4)</f>
        <v>-360</v>
      </c>
      <c r="Z40" s="471">
        <f ca="1">-OFFSET('Integrated Financial Statements'!$I$45,0,(COLUMN(V29)-1)*4)</f>
        <v>-521</v>
      </c>
      <c r="AA40" s="471">
        <f ca="1">-OFFSET('Integrated Financial Statements'!$I$45,0,(COLUMN(W29)-1)*4)</f>
        <v>-571</v>
      </c>
      <c r="AB40" s="519">
        <f ca="1">-OFFSET('Integrated Financial Statements'!$I$45,0,(COLUMN(X29)-1)*4)</f>
        <v>-1498</v>
      </c>
      <c r="AC40" s="468">
        <f ca="1">SUM(Y40:AB40)</f>
        <v>-2950</v>
      </c>
      <c r="AD40" s="513">
        <f ca="1">-OFFSET('Integrated Financial Statements'!$I$45,0,(COLUMN(Z29)-1)*4+1)</f>
        <v>-688.18409826264451</v>
      </c>
      <c r="AE40" s="471">
        <f ca="1">-OFFSET('Integrated Financial Statements'!$I$45,0,(COLUMN(AA29)-1)*4+1)</f>
        <v>-691.18691810982159</v>
      </c>
      <c r="AF40" s="471">
        <f ca="1">-OFFSET('Integrated Financial Statements'!$I$45,0,(COLUMN(AB29)-1)*4+1)</f>
        <v>-726.43897791264567</v>
      </c>
      <c r="AG40" s="519">
        <f ca="1">-OFFSET('Integrated Financial Statements'!$I$45,0,(COLUMN(AC29)-1)*4+1)</f>
        <v>-768.88316313856012</v>
      </c>
      <c r="AH40" s="468">
        <f ca="1">SUM(AD40:AG40)</f>
        <v>-2874.6931574236719</v>
      </c>
      <c r="AI40" s="513">
        <f ca="1">-OFFSET('Integrated Financial Statements'!$I$45,0,(COLUMN(AE29)-1)*4+1)</f>
        <v>-689.04059844932976</v>
      </c>
      <c r="AJ40" s="471">
        <f ca="1">-OFFSET('Integrated Financial Statements'!$I$45,0,(COLUMN(AF29)-1)*4+1)</f>
        <v>-708.14806210199322</v>
      </c>
      <c r="AK40" s="471">
        <f ca="1">-OFFSET('Integrated Financial Statements'!$I$45,0,(COLUMN(AG29)-1)*4+1)</f>
        <v>-743.434453045537</v>
      </c>
      <c r="AL40" s="519">
        <f ca="1">-OFFSET('Integrated Financial Statements'!$I$45,0,(COLUMN(AH29)-1)*4+1)</f>
        <v>-787.67517749832928</v>
      </c>
      <c r="AM40" s="468">
        <f ca="1">SUM(AI40:AL40)</f>
        <v>-2928.2982910951896</v>
      </c>
      <c r="AN40" s="513">
        <f ca="1">-OFFSET('Integrated Financial Statements'!$I$45,0,(COLUMN(AJ29)-1)*4+1)</f>
        <v>-705.93598039567007</v>
      </c>
      <c r="AO40" s="471">
        <f ca="1">-OFFSET('Integrated Financial Statements'!$I$45,0,(COLUMN(AK29)-1)*4+1)</f>
        <v>-726.01637765314376</v>
      </c>
      <c r="AP40" s="471">
        <f ca="1">-OFFSET('Integrated Financial Statements'!$I$45,0,(COLUMN(AL29)-1)*4+1)</f>
        <v>-766.62492608832542</v>
      </c>
      <c r="AQ40" s="519">
        <f ca="1">-OFFSET('Integrated Financial Statements'!$I$45,0,(COLUMN(AM29)-1)*4+1)</f>
        <v>-816.38610831144047</v>
      </c>
      <c r="AR40" s="468">
        <f ca="1">SUM(AN40:AQ40)</f>
        <v>-3014.9633924485797</v>
      </c>
      <c r="AS40" s="513">
        <f ca="1">-OFFSET('Integrated Financial Statements'!$I$45,0,(COLUMN(AO29)-1)*4+1)</f>
        <v>-770.31573914188971</v>
      </c>
      <c r="AT40" s="471">
        <f ca="1">-OFFSET('Integrated Financial Statements'!$I$45,0,(COLUMN(AP29)-1)*4+1)</f>
        <v>-770.237062097852</v>
      </c>
      <c r="AU40" s="471">
        <f ca="1">-OFFSET('Integrated Financial Statements'!$I$45,0,(COLUMN(AQ29)-1)*4+1)</f>
        <v>-803.19429542099363</v>
      </c>
      <c r="AV40" s="519">
        <f ca="1">-OFFSET('Integrated Financial Statements'!$I$45,0,(COLUMN(AR29)-1)*4+1)</f>
        <v>-849.8058109920039</v>
      </c>
      <c r="AW40" s="468">
        <f ca="1">SUM(AS40:AV40)</f>
        <v>-3193.5529076527391</v>
      </c>
      <c r="AX40" s="513">
        <f ca="1">-OFFSET('Integrated Financial Statements'!$I$45,0,(COLUMN(AT29)-1)*4+1)</f>
        <v>-802.75453767776048</v>
      </c>
      <c r="AY40" s="471">
        <f ca="1">-OFFSET('Integrated Financial Statements'!$I$45,0,(COLUMN(AU29)-1)*4+1)</f>
        <v>-802.15446793874821</v>
      </c>
      <c r="AZ40" s="471">
        <f ca="1">-OFFSET('Integrated Financial Statements'!$I$45,0,(COLUMN(AV29)-1)*4+1)</f>
        <v>-836.82185420443614</v>
      </c>
      <c r="BA40" s="519">
        <f ca="1">-OFFSET('Integrated Financial Statements'!$I$45,0,(COLUMN(AW29)-1)*4+1)</f>
        <v>-883.6455371734329</v>
      </c>
      <c r="BB40" s="468">
        <f ca="1">SUM(AX40:BA40)</f>
        <v>-3325.3763969943775</v>
      </c>
      <c r="BC40" s="513">
        <f ca="1">-OFFSET('Integrated Financial Statements'!$I$45,0,(COLUMN(AY29)-1)*4+1)</f>
        <v>-834.18897045592678</v>
      </c>
      <c r="BD40" s="471">
        <f ca="1">-OFFSET('Integrated Financial Statements'!$I$45,0,(COLUMN(AZ29)-1)*4+1)</f>
        <v>-833.10458508883266</v>
      </c>
      <c r="BE40" s="471">
        <f ca="1">-OFFSET('Integrated Financial Statements'!$I$45,0,(COLUMN(BA29)-1)*4+1)</f>
        <v>-869.38786473626226</v>
      </c>
      <c r="BF40" s="519">
        <f ca="1">-OFFSET('Integrated Financial Statements'!$I$45,0,(COLUMN(BB29)-1)*4+1)</f>
        <v>-916.30561710403208</v>
      </c>
      <c r="BG40" s="468">
        <f ca="1">SUM(BC40:BF40)</f>
        <v>-3452.9870373850536</v>
      </c>
      <c r="BH40" s="513">
        <f ca="1">-OFFSET('Integrated Financial Statements'!$I$45,0,(COLUMN(BD29)-1)*4+1)</f>
        <v>-864.14813796846602</v>
      </c>
      <c r="BI40" s="471">
        <f ca="1">-OFFSET('Integrated Financial Statements'!$I$45,0,(COLUMN(BE29)-1)*4+1)</f>
        <v>-862.64446697869778</v>
      </c>
      <c r="BJ40" s="471">
        <f ca="1">-OFFSET('Integrated Financial Statements'!$I$45,0,(COLUMN(BF29)-1)*4+1)</f>
        <v>-900.4173568199036</v>
      </c>
      <c r="BK40" s="519">
        <f ca="1">-OFFSET('Integrated Financial Statements'!$I$45,0,(COLUMN(BG29)-1)*4+1)</f>
        <v>-947.27844834473046</v>
      </c>
      <c r="BL40" s="468">
        <f ca="1">SUM(BH40:BK40)</f>
        <v>-3574.4884101117977</v>
      </c>
      <c r="BM40" s="513">
        <f ca="1">-OFFSET('Integrated Financial Statements'!$I$45,0,(COLUMN(BI29)-1)*4+1)</f>
        <v>-875.17698201656628</v>
      </c>
      <c r="BN40" s="471">
        <f ca="1">-OFFSET('Integrated Financial Statements'!$I$45,0,(COLUMN(BJ29)-1)*4+1)</f>
        <v>-873.80491370972425</v>
      </c>
      <c r="BO40" s="471">
        <f ca="1">-OFFSET('Integrated Financial Statements'!$I$45,0,(COLUMN(BK29)-1)*4+1)</f>
        <v>-911.86310758710329</v>
      </c>
      <c r="BP40" s="519">
        <f ca="1">-OFFSET('Integrated Financial Statements'!$I$45,0,(COLUMN(BL29)-1)*4+1)</f>
        <v>-959.33609454903774</v>
      </c>
      <c r="BQ40" s="468">
        <f ca="1">SUM(BM40:BP40)</f>
        <v>-3620.1810978624317</v>
      </c>
      <c r="BR40" s="513">
        <f ca="1">-OFFSET('Integrated Financial Statements'!$I$45,0,(COLUMN(BN29)-1)*4+1)</f>
        <v>-888.0672464172917</v>
      </c>
      <c r="BS40" s="471">
        <f ca="1">-OFFSET('Integrated Financial Statements'!$I$45,0,(COLUMN(BO29)-1)*4+1)</f>
        <v>-886.35791377859539</v>
      </c>
      <c r="BT40" s="471">
        <f ca="1">-OFFSET('Integrated Financial Statements'!$I$45,0,(COLUMN(BP29)-1)*4+1)</f>
        <v>-924.99118854953804</v>
      </c>
      <c r="BU40" s="519">
        <f ca="1">-OFFSET('Integrated Financial Statements'!$I$45,0,(COLUMN(BQ29)-1)*4+1)</f>
        <v>-973.177549108064</v>
      </c>
      <c r="BV40" s="468">
        <f ca="1">SUM(BR40:BU40)</f>
        <v>-3672.5938978534891</v>
      </c>
      <c r="BW40" s="513">
        <f ca="1">-OFFSET('Integrated Financial Statements'!$I$45,0,(COLUMN(BS29)-1)*4+1)</f>
        <v>-901.39758007174089</v>
      </c>
      <c r="BX40" s="471">
        <f ca="1">-OFFSET('Integrated Financial Statements'!$I$45,0,(COLUMN(BT29)-1)*4+1)</f>
        <v>-899.3476724131508</v>
      </c>
      <c r="BY40" s="471">
        <f ca="1">-OFFSET('Integrated Financial Statements'!$I$45,0,(COLUMN(BU29)-1)*4+1)</f>
        <v>-938.57318213579174</v>
      </c>
      <c r="BZ40" s="519">
        <f ca="1">-OFFSET('Integrated Financial Statements'!$I$45,0,(COLUMN(BV29)-1)*4+1)</f>
        <v>-987.48495153341719</v>
      </c>
      <c r="CA40" s="468">
        <f ca="1">SUM(BW40:BZ40)</f>
        <v>-3726.8033861541007</v>
      </c>
      <c r="CB40" s="323"/>
      <c r="CC40" s="341" t="s">
        <v>182</v>
      </c>
      <c r="CD40" s="340"/>
      <c r="CE40" s="340"/>
      <c r="CF40" s="323"/>
    </row>
    <row r="41" spans="1:84" ht="16" customHeight="1">
      <c r="A41" s="323"/>
      <c r="B41" s="468" t="s">
        <v>175</v>
      </c>
      <c r="C41" s="468"/>
      <c r="D41" s="468"/>
      <c r="E41" s="513">
        <f ca="1">OFFSET('Integrated Financial Statements'!$I$129,0,(COLUMN(A30)-1)*4)</f>
        <v>599</v>
      </c>
      <c r="F41" s="471">
        <f ca="1">OFFSET('Integrated Financial Statements'!$I$129,0,(COLUMN(B16)-1)*4)</f>
        <v>630</v>
      </c>
      <c r="G41" s="471">
        <f ca="1">OFFSET('Integrated Financial Statements'!$I$129,0,(COLUMN(C16)-1)*4)</f>
        <v>570</v>
      </c>
      <c r="H41" s="519">
        <f ca="1">OFFSET('Integrated Financial Statements'!$I$129,0,(COLUMN(D16)-1)*4)</f>
        <v>643</v>
      </c>
      <c r="I41" s="468">
        <f ca="1">SUM(E41:H41)</f>
        <v>2442</v>
      </c>
      <c r="J41" s="513">
        <f ca="1">OFFSET('Integrated Financial Statements'!$I$129,0,(COLUMN(F30)-1)*4)</f>
        <v>507</v>
      </c>
      <c r="K41" s="471">
        <f ca="1">OFFSET('Integrated Financial Statements'!$I$129,0,(COLUMN(G30)-1)*4)</f>
        <v>498</v>
      </c>
      <c r="L41" s="471">
        <f ca="1">OFFSET('Integrated Financial Statements'!$I$129,0,(COLUMN(H30)-1)*4)</f>
        <v>541</v>
      </c>
      <c r="M41" s="519">
        <f ca="1">OFFSET('Integrated Financial Statements'!$I$129,0,(COLUMN(I30)-1)*4)</f>
        <v>604</v>
      </c>
      <c r="N41" s="468">
        <f ca="1">SUM(J41:M41)</f>
        <v>2150</v>
      </c>
      <c r="O41" s="513">
        <f ca="1">OFFSET('Integrated Financial Statements'!$I$129,0,(COLUMN(K30)-1)*4)</f>
        <v>599</v>
      </c>
      <c r="P41" s="471">
        <f ca="1">OFFSET('Integrated Financial Statements'!$I$129,0,(COLUMN(L30)-1)*4)</f>
        <v>549</v>
      </c>
      <c r="Q41" s="471">
        <f ca="1">OFFSET('Integrated Financial Statements'!$I$129,0,(COLUMN(M30)-1)*4)</f>
        <v>560</v>
      </c>
      <c r="R41" s="519">
        <f ca="1">OFFSET('Integrated Financial Statements'!$I$129,0,(COLUMN(N30)-1)*4)</f>
        <v>578</v>
      </c>
      <c r="S41" s="468">
        <f ca="1">SUM(O41:R41)</f>
        <v>2286</v>
      </c>
      <c r="T41" s="513">
        <f ca="1">OFFSET('Integrated Financial Statements'!$I$129,0,(COLUMN(P30)-1)*4)</f>
        <v>566</v>
      </c>
      <c r="U41" s="471">
        <f ca="1">OFFSET('Integrated Financial Statements'!$I$129,0,(COLUMN(Q30)-1)*4)</f>
        <v>546</v>
      </c>
      <c r="V41" s="471">
        <f ca="1">OFFSET('Integrated Financial Statements'!$I$129,0,(COLUMN(R30)-1)*4)</f>
        <v>564</v>
      </c>
      <c r="W41" s="519">
        <f ca="1">OFFSET('Integrated Financial Statements'!$I$129,0,(COLUMN(S30)-1)*4)</f>
        <v>516</v>
      </c>
      <c r="X41" s="468">
        <f ca="1">SUM(T41:W41)</f>
        <v>2192</v>
      </c>
      <c r="Y41" s="513">
        <f ca="1">OFFSET('Integrated Financial Statements'!$I$129,0,(COLUMN(U30)-1)*4)</f>
        <v>465</v>
      </c>
      <c r="Z41" s="471">
        <f ca="1">OFFSET('Integrated Financial Statements'!$I$129,0,(COLUMN(V30)-1)*4)</f>
        <v>487</v>
      </c>
      <c r="AA41" s="471">
        <f ca="1">OFFSET('Integrated Financial Statements'!$I$129,0,(COLUMN(W30)-1)*4)</f>
        <v>481</v>
      </c>
      <c r="AB41" s="519">
        <f ca="1">OFFSET('Integrated Financial Statements'!$I$129,0,(COLUMN(X30)-1)*4)</f>
        <v>464</v>
      </c>
      <c r="AC41" s="468">
        <f ca="1">SUM(Y41:AB41)</f>
        <v>1897</v>
      </c>
      <c r="AD41" s="513">
        <f ca="1">OFFSET('Integrated Financial Statements'!$I$129,0,(COLUMN(Z30)-1)*4+1)</f>
        <v>464.46629126986164</v>
      </c>
      <c r="AE41" s="471">
        <f ca="1">OFFSET('Integrated Financial Statements'!$I$129,0,(COLUMN(AA30)-1)*4+1)</f>
        <v>425.56428708104437</v>
      </c>
      <c r="AF41" s="471">
        <f ca="1">OFFSET('Integrated Financial Statements'!$I$129,0,(COLUMN(AB30)-1)*4+1)</f>
        <v>392.48149366447456</v>
      </c>
      <c r="AG41" s="519">
        <f ca="1">OFFSET('Integrated Financial Statements'!$I$129,0,(COLUMN(AC30)-1)*4+1)</f>
        <v>366.24506541836786</v>
      </c>
      <c r="AH41" s="468">
        <f ca="1">SUM(AD41:AG41)</f>
        <v>1648.7571374337483</v>
      </c>
      <c r="AI41" s="513">
        <f ca="1">OFFSET('Integrated Financial Statements'!$I$129,0,(COLUMN(AE30)-1)*4+1)</f>
        <v>346.22230438208197</v>
      </c>
      <c r="AJ41" s="471">
        <f ca="1">OFFSET('Integrated Financial Statements'!$I$129,0,(COLUMN(AF30)-1)*4+1)</f>
        <v>328.07806501798075</v>
      </c>
      <c r="AK41" s="471">
        <f ca="1">OFFSET('Integrated Financial Statements'!$I$129,0,(COLUMN(AG30)-1)*4+1)</f>
        <v>312.16224558989239</v>
      </c>
      <c r="AL41" s="519">
        <f ca="1">OFFSET('Integrated Financial Statements'!$I$129,0,(COLUMN(AH30)-1)*4+1)</f>
        <v>300.20652677313205</v>
      </c>
      <c r="AM41" s="468">
        <f ca="1">SUM(AI41:AL41)</f>
        <v>1286.6691417630871</v>
      </c>
      <c r="AN41" s="513">
        <f ca="1">OFFSET('Integrated Financial Statements'!$I$129,0,(COLUMN(AJ30)-1)*4+1)</f>
        <v>292.2080679482745</v>
      </c>
      <c r="AO41" s="471">
        <f ca="1">OFFSET('Integrated Financial Statements'!$I$129,0,(COLUMN(AK30)-1)*4+1)</f>
        <v>317.91230566450304</v>
      </c>
      <c r="AP41" s="471">
        <f ca="1">OFFSET('Integrated Financial Statements'!$I$129,0,(COLUMN(AL30)-1)*4+1)</f>
        <v>337.96323405411056</v>
      </c>
      <c r="AQ41" s="519">
        <f ca="1">OFFSET('Integrated Financial Statements'!$I$129,0,(COLUMN(AM30)-1)*4+1)</f>
        <v>357.56863079584116</v>
      </c>
      <c r="AR41" s="468">
        <f ca="1">SUM(AN41:AQ41)</f>
        <v>1305.6522384627292</v>
      </c>
      <c r="AS41" s="513">
        <f ca="1">OFFSET('Integrated Financial Statements'!$I$129,0,(COLUMN(AO30)-1)*4+1)</f>
        <v>378.17153454453324</v>
      </c>
      <c r="AT41" s="471">
        <f ca="1">OFFSET('Integrated Financial Statements'!$I$129,0,(COLUMN(AP30)-1)*4+1)</f>
        <v>396.32786550646978</v>
      </c>
      <c r="AU41" s="471">
        <f ca="1">OFFSET('Integrated Financial Statements'!$I$129,0,(COLUMN(AQ30)-1)*4+1)</f>
        <v>407.94552585590736</v>
      </c>
      <c r="AV41" s="519">
        <f ca="1">OFFSET('Integrated Financial Statements'!$I$129,0,(COLUMN(AR30)-1)*4+1)</f>
        <v>419.53665483954188</v>
      </c>
      <c r="AW41" s="468">
        <f ca="1">SUM(AS41:AV41)</f>
        <v>1601.9815807464522</v>
      </c>
      <c r="AX41" s="513">
        <f ca="1">OFFSET('Integrated Financial Statements'!$I$129,0,(COLUMN(AT30)-1)*4+1)</f>
        <v>433.34272003926947</v>
      </c>
      <c r="AY41" s="471">
        <f ca="1">OFFSET('Integrated Financial Statements'!$I$129,0,(COLUMN(AU30)-1)*4+1)</f>
        <v>445.65839911043594</v>
      </c>
      <c r="AZ41" s="471">
        <f ca="1">OFFSET('Integrated Financial Statements'!$I$129,0,(COLUMN(AV30)-1)*4+1)</f>
        <v>452.33485783962436</v>
      </c>
      <c r="BA41" s="519">
        <f ca="1">OFFSET('Integrated Financial Statements'!$I$129,0,(COLUMN(AW30)-1)*4+1)</f>
        <v>459.86218953679906</v>
      </c>
      <c r="BB41" s="468">
        <f ca="1">SUM(AX41:BA41)</f>
        <v>1791.1981665261287</v>
      </c>
      <c r="BC41" s="513">
        <f ca="1">OFFSET('Integrated Financial Statements'!$I$129,0,(COLUMN(AY30)-1)*4+1)</f>
        <v>470.39480966303802</v>
      </c>
      <c r="BD41" s="471">
        <f ca="1">OFFSET('Integrated Financial Statements'!$I$129,0,(COLUMN(AZ30)-1)*4+1)</f>
        <v>439.7702650550105</v>
      </c>
      <c r="BE41" s="471">
        <f ca="1">OFFSET('Integrated Financial Statements'!$I$129,0,(COLUMN(BA30)-1)*4+1)</f>
        <v>412.25443226490808</v>
      </c>
      <c r="BF41" s="519">
        <f ca="1">OFFSET('Integrated Financial Statements'!$I$129,0,(COLUMN(BB30)-1)*4+1)</f>
        <v>390.4174808610552</v>
      </c>
      <c r="BG41" s="468">
        <f ca="1">SUM(BC41:BF41)</f>
        <v>1712.8369878440117</v>
      </c>
      <c r="BH41" s="513">
        <f ca="1">OFFSET('Integrated Financial Statements'!$I$129,0,(COLUMN(BD30)-1)*4+1)</f>
        <v>374.58471849095116</v>
      </c>
      <c r="BI41" s="471">
        <f ca="1">OFFSET('Integrated Financial Statements'!$I$129,0,(COLUMN(BE30)-1)*4+1)</f>
        <v>361.58745488409744</v>
      </c>
      <c r="BJ41" s="471">
        <f ca="1">OFFSET('Integrated Financial Statements'!$I$129,0,(COLUMN(BF30)-1)*4+1)</f>
        <v>348.72526018598603</v>
      </c>
      <c r="BK41" s="519">
        <f ca="1">OFFSET('Integrated Financial Statements'!$I$129,0,(COLUMN(BG30)-1)*4+1)</f>
        <v>339.1294947905958</v>
      </c>
      <c r="BL41" s="468">
        <f ca="1">SUM(BH41:BK41)</f>
        <v>1424.0269283516304</v>
      </c>
      <c r="BM41" s="513">
        <f ca="1">OFFSET('Integrated Financial Statements'!$I$129,0,(COLUMN(BI30)-1)*4+1)</f>
        <v>333.53651799279129</v>
      </c>
      <c r="BN41" s="471">
        <f ca="1">OFFSET('Integrated Financial Statements'!$I$129,0,(COLUMN(BJ30)-1)*4+1)</f>
        <v>327.9446513951134</v>
      </c>
      <c r="BO41" s="471">
        <f ca="1">OFFSET('Integrated Financial Statements'!$I$129,0,(COLUMN(BK30)-1)*4+1)</f>
        <v>321.23458810376763</v>
      </c>
      <c r="BP41" s="519">
        <f ca="1">OFFSET('Integrated Financial Statements'!$I$129,0,(COLUMN(BL30)-1)*4+1)</f>
        <v>316.78732629960217</v>
      </c>
      <c r="BQ41" s="468">
        <f ca="1">SUM(BM41:BP41)</f>
        <v>1299.5030837912745</v>
      </c>
      <c r="BR41" s="513">
        <f ca="1">OFFSET('Integrated Financial Statements'!$I$129,0,(COLUMN(BN30)-1)*4+1)</f>
        <v>315.51221979388447</v>
      </c>
      <c r="BS41" s="471">
        <f ca="1">OFFSET('Integrated Financial Statements'!$I$129,0,(COLUMN(BO30)-1)*4+1)</f>
        <v>313.61519944795657</v>
      </c>
      <c r="BT41" s="471">
        <f ca="1">OFFSET('Integrated Financial Statements'!$I$129,0,(COLUMN(BP30)-1)*4+1)</f>
        <v>309.9461369288581</v>
      </c>
      <c r="BU41" s="519">
        <f ca="1">OFFSET('Integrated Financial Statements'!$I$129,0,(COLUMN(BQ30)-1)*4+1)</f>
        <v>308.05712611634505</v>
      </c>
      <c r="BV41" s="468">
        <f ca="1">SUM(BR41:BU41)</f>
        <v>1247.1306822870442</v>
      </c>
      <c r="BW41" s="513">
        <f ca="1">OFFSET('Integrated Financial Statements'!$I$129,0,(COLUMN(BS30)-1)*4+1)</f>
        <v>308.95906453293583</v>
      </c>
      <c r="BX41" s="471">
        <f ca="1">OFFSET('Integrated Financial Statements'!$I$129,0,(COLUMN(BT30)-1)*4+1)</f>
        <v>308.87043693386698</v>
      </c>
      <c r="BY41" s="471">
        <f ca="1">OFFSET('Integrated Financial Statements'!$I$129,0,(COLUMN(BU30)-1)*4+1)</f>
        <v>306.66936306451896</v>
      </c>
      <c r="BZ41" s="519">
        <f ca="1">OFFSET('Integrated Financial Statements'!$I$129,0,(COLUMN(BV30)-1)*4+1)</f>
        <v>306.02806663858041</v>
      </c>
      <c r="CA41" s="468">
        <f ca="1">SUM(BW41:BZ41)</f>
        <v>1230.5269311699021</v>
      </c>
      <c r="CB41" s="323"/>
      <c r="CC41" s="323" t="s">
        <v>185</v>
      </c>
      <c r="CD41" s="323"/>
      <c r="CE41" s="333">
        <f ca="1">CE17/D24-1</f>
        <v>0.29508415399289101</v>
      </c>
      <c r="CF41" s="323"/>
    </row>
    <row r="42" spans="1:84" ht="16" customHeight="1">
      <c r="A42" s="323"/>
      <c r="B42" s="468" t="s">
        <v>176</v>
      </c>
      <c r="C42" s="468"/>
      <c r="D42" s="468"/>
      <c r="E42" s="513">
        <f ca="1">OFFSET('Integrated Financial Statements'!$I$154,0,(COLUMN(A32)-1)*4)</f>
        <v>-285</v>
      </c>
      <c r="F42" s="471">
        <f ca="1">OFFSET('Integrated Financial Statements'!$I$154,0,(COLUMN(B17)-1)*4)</f>
        <v>-265</v>
      </c>
      <c r="G42" s="471">
        <f ca="1">OFFSET('Integrated Financial Statements'!$I$154,0,(COLUMN(C17)-1)*4)</f>
        <v>-357</v>
      </c>
      <c r="H42" s="519">
        <f ca="1">OFFSET('Integrated Financial Statements'!$I$154,0,(COLUMN(D17)-1)*4)</f>
        <v>-320</v>
      </c>
      <c r="I42" s="468">
        <f ca="1">SUM(E42:H42)</f>
        <v>-1227</v>
      </c>
      <c r="J42" s="513">
        <f ca="1">OFFSET('Integrated Financial Statements'!$I$154,0,(COLUMN(F32)-1)*4)</f>
        <v>-262</v>
      </c>
      <c r="K42" s="471">
        <f ca="1">OFFSET('Integrated Financial Statements'!$I$154,0,(COLUMN(G32)-1)*4)</f>
        <v>-314</v>
      </c>
      <c r="L42" s="471">
        <f ca="1">OFFSET('Integrated Financial Statements'!$I$154,0,(COLUMN(H32)-1)*4)</f>
        <v>-304</v>
      </c>
      <c r="M42" s="519">
        <f ca="1">OFFSET('Integrated Financial Statements'!$I$154,0,(COLUMN(I32)-1)*4)</f>
        <v>-266</v>
      </c>
      <c r="N42" s="468">
        <f ca="1">SUM(J42:M42)</f>
        <v>-1146</v>
      </c>
      <c r="O42" s="513">
        <f ca="1">OFFSET('Integrated Financial Statements'!$I$154,0,(COLUMN(K32)-1)*4)</f>
        <v>-275</v>
      </c>
      <c r="P42" s="471">
        <f ca="1">OFFSET('Integrated Financial Statements'!$I$154,0,(COLUMN(L32)-1)*4)</f>
        <v>-251</v>
      </c>
      <c r="Q42" s="471">
        <f ca="1">OFFSET('Integrated Financial Statements'!$I$154,0,(COLUMN(M32)-1)*4)</f>
        <v>-230</v>
      </c>
      <c r="R42" s="519">
        <f ca="1">OFFSET('Integrated Financial Statements'!$I$154,0,(COLUMN(N32)-1)*4)</f>
        <v>-208</v>
      </c>
      <c r="S42" s="468">
        <f ca="1">SUM(O42:R42)</f>
        <v>-964</v>
      </c>
      <c r="T42" s="513">
        <f ca="1">OFFSET('Integrated Financial Statements'!$I$154,0,(COLUMN(P32)-1)*4)</f>
        <v>-168</v>
      </c>
      <c r="U42" s="471">
        <f ca="1">OFFSET('Integrated Financial Statements'!$I$154,0,(COLUMN(Q32)-1)*4)</f>
        <v>-211</v>
      </c>
      <c r="V42" s="471">
        <f ca="1">OFFSET('Integrated Financial Statements'!$I$154,0,(COLUMN(R32)-1)*4)</f>
        <v>39</v>
      </c>
      <c r="W42" s="519">
        <f ca="1">OFFSET('Integrated Financial Statements'!$I$154,0,(COLUMN(S32)-1)*4)</f>
        <v>-214</v>
      </c>
      <c r="X42" s="468">
        <f ca="1">SUM(T42:W42)</f>
        <v>-554</v>
      </c>
      <c r="Y42" s="513">
        <f ca="1">OFFSET('Integrated Financial Statements'!$I$154,0,(COLUMN(U32)-1)*4)</f>
        <v>-212</v>
      </c>
      <c r="Z42" s="471">
        <f ca="1">OFFSET('Integrated Financial Statements'!$I$154,0,(COLUMN(V32)-1)*4)</f>
        <v>-261</v>
      </c>
      <c r="AA42" s="471">
        <f ca="1">OFFSET('Integrated Financial Statements'!$I$154,0,(COLUMN(W32)-1)*4)</f>
        <v>-228</v>
      </c>
      <c r="AB42" s="519">
        <f ca="1">OFFSET('Integrated Financial Statements'!$I$154,0,(COLUMN(X32)-1)*4)</f>
        <v>-208</v>
      </c>
      <c r="AC42" s="468">
        <f ca="1">SUM(Y42:AB42)</f>
        <v>-909</v>
      </c>
      <c r="AD42" s="513">
        <f ca="1">OFFSET('Integrated Financial Statements'!$I$154,0,(COLUMN(Z32)-1)*4+1)</f>
        <v>-193.57499999999999</v>
      </c>
      <c r="AE42" s="471">
        <f ca="1">OFFSET('Integrated Financial Statements'!$I$154,0,(COLUMN(AA32)-1)*4+1)</f>
        <v>-190.25541459070752</v>
      </c>
      <c r="AF42" s="471">
        <f ca="1">OFFSET('Integrated Financial Statements'!$I$154,0,(COLUMN(AB32)-1)*4+1)</f>
        <v>-196.98644999999999</v>
      </c>
      <c r="AG42" s="519">
        <f ca="1">OFFSET('Integrated Financial Statements'!$I$154,0,(COLUMN(AC32)-1)*4+1)</f>
        <v>-206.27242047634425</v>
      </c>
      <c r="AH42" s="468">
        <f ca="1">SUM(AD42:AG42)</f>
        <v>-787.08928506705172</v>
      </c>
      <c r="AI42" s="513">
        <f ca="1">OFFSET('Integrated Financial Statements'!$I$154,0,(COLUMN(AE32)-1)*4+1)</f>
        <v>-198.94199999999998</v>
      </c>
      <c r="AJ42" s="471">
        <f ca="1">OFFSET('Integrated Financial Statements'!$I$154,0,(COLUMN(AF32)-1)*4+1)</f>
        <v>-194.94828823661459</v>
      </c>
      <c r="AK42" s="471">
        <f ca="1">OFFSET('Integrated Financial Statements'!$I$154,0,(COLUMN(AG32)-1)*4+1)</f>
        <v>-201.54156599999996</v>
      </c>
      <c r="AL42" s="519">
        <f ca="1">OFFSET('Integrated Financial Statements'!$I$154,0,(COLUMN(AH32)-1)*4+1)</f>
        <v>-211.4409261811077</v>
      </c>
      <c r="AM42" s="468">
        <f ca="1">SUM(AI42:AL42)</f>
        <v>-806.8727804177222</v>
      </c>
      <c r="AN42" s="513">
        <f ca="1">OFFSET('Integrated Financial Statements'!$I$154,0,(COLUMN(AJ32)-1)*4+1)</f>
        <v>-407.31776200000002</v>
      </c>
      <c r="AO42" s="471">
        <f ca="1">OFFSET('Integrated Financial Statements'!$I$154,0,(COLUMN(AK32)-1)*4+1)</f>
        <v>-399.79957812065504</v>
      </c>
      <c r="AP42" s="471">
        <f ca="1">OFFSET('Integrated Financial Statements'!$I$154,0,(COLUMN(AL32)-1)*4+1)</f>
        <v>-415.64845505999995</v>
      </c>
      <c r="AQ42" s="519">
        <f ca="1">OFFSET('Integrated Financial Statements'!$I$154,0,(COLUMN(AM32)-1)*4+1)</f>
        <v>-438.99464552607327</v>
      </c>
      <c r="AR42" s="468">
        <f ca="1">SUM(AN42:AQ42)</f>
        <v>-1661.7604407067283</v>
      </c>
      <c r="AS42" s="513">
        <f ca="1">OFFSET('Integrated Financial Statements'!$I$154,0,(COLUMN(AO32)-1)*4+1)</f>
        <v>-444.38705253001456</v>
      </c>
      <c r="AT42" s="471">
        <f ca="1">OFFSET('Integrated Financial Statements'!$I$154,0,(COLUMN(AP32)-1)*4+1)</f>
        <v>-425.13494495927415</v>
      </c>
      <c r="AU42" s="471">
        <f ca="1">OFFSET('Integrated Financial Statements'!$I$154,0,(COLUMN(AQ32)-1)*4+1)</f>
        <v>-435.58647752838385</v>
      </c>
      <c r="AV42" s="519">
        <f ca="1">OFFSET('Integrated Financial Statements'!$I$154,0,(COLUMN(AR32)-1)*4+1)</f>
        <v>-458.29059944193011</v>
      </c>
      <c r="AW42" s="468">
        <f ca="1">SUM(AS42:AV42)</f>
        <v>-1763.3990744596026</v>
      </c>
      <c r="AX42" s="513">
        <f ca="1">OFFSET('Integrated Financial Statements'!$I$154,0,(COLUMN(AT32)-1)*4+1)</f>
        <v>-462.72053780520844</v>
      </c>
      <c r="AY42" s="471">
        <f ca="1">OFFSET('Integrated Financial Statements'!$I$154,0,(COLUMN(AU32)-1)*4+1)</f>
        <v>-443.06737865797436</v>
      </c>
      <c r="AZ42" s="471">
        <f ca="1">OFFSET('Integrated Financial Statements'!$I$154,0,(COLUMN(AV32)-1)*4+1)</f>
        <v>-453.81752940156002</v>
      </c>
      <c r="BA42" s="519">
        <f ca="1">OFFSET('Integrated Financial Statements'!$I$154,0,(COLUMN(AW32)-1)*4+1)</f>
        <v>-477.14378367552132</v>
      </c>
      <c r="BB42" s="468">
        <f ca="1">SUM(AX42:BA42)</f>
        <v>-1836.749229540264</v>
      </c>
      <c r="BC42" s="513">
        <f ca="1">OFFSET('Integrated Financial Statements'!$I$154,0,(COLUMN(AY32)-1)*4+1)</f>
        <v>-240.22062037720647</v>
      </c>
      <c r="BD42" s="471">
        <f ca="1">OFFSET('Integrated Financial Statements'!$I$154,0,(COLUMN(AZ32)-1)*4+1)</f>
        <v>-230.19471193077482</v>
      </c>
      <c r="BE42" s="471">
        <f ca="1">OFFSET('Integrated Financial Statements'!$I$154,0,(COLUMN(BA32)-1)*4+1)</f>
        <v>-235.71544970487656</v>
      </c>
      <c r="BF42" s="519">
        <f ca="1">OFFSET('Integrated Financial Statements'!$I$154,0,(COLUMN(BB32)-1)*4+1)</f>
        <v>-247.63553690528818</v>
      </c>
      <c r="BG42" s="468">
        <f ca="1">SUM(BC42:BF42)</f>
        <v>-953.76631891814611</v>
      </c>
      <c r="BH42" s="513">
        <f ca="1">OFFSET('Integrated Financial Statements'!$I$154,0,(COLUMN(BD32)-1)*4+1)</f>
        <v>-248.636384805456</v>
      </c>
      <c r="BI42" s="471">
        <f ca="1">OFFSET('Integrated Financial Statements'!$I$154,0,(COLUMN(BE32)-1)*4+1)</f>
        <v>-238.41874087623282</v>
      </c>
      <c r="BJ42" s="471">
        <f ca="1">OFFSET('Integrated Financial Statements'!$I$154,0,(COLUMN(BF32)-1)*4+1)</f>
        <v>-244.07990974581102</v>
      </c>
      <c r="BK42" s="519">
        <f ca="1">OFFSET('Integrated Financial Statements'!$I$154,0,(COLUMN(BG32)-1)*4+1)</f>
        <v>-256.1872197770594</v>
      </c>
      <c r="BL42" s="468">
        <f ca="1">SUM(BH42:BK42)</f>
        <v>-987.32225520455927</v>
      </c>
      <c r="BM42" s="513">
        <f ca="1">OFFSET('Integrated Financial Statements'!$I$154,0,(COLUMN(BI32)-1)*4+1)</f>
        <v>-251.50332452752022</v>
      </c>
      <c r="BN42" s="471">
        <f ca="1">OFFSET('Integrated Financial Statements'!$I$154,0,(COLUMN(BJ32)-1)*4+1)</f>
        <v>-241.18494896934894</v>
      </c>
      <c r="BO42" s="471">
        <f ca="1">OFFSET('Integrated Financial Statements'!$I$154,0,(COLUMN(BK32)-1)*4+1)</f>
        <v>-246.95143325810503</v>
      </c>
      <c r="BP42" s="519">
        <f ca="1">OFFSET('Integrated Financial Statements'!$I$154,0,(COLUMN(BL32)-1)*4+1)</f>
        <v>-259.19353855304803</v>
      </c>
      <c r="BQ42" s="468">
        <f ca="1">SUM(BM42:BP42)</f>
        <v>-998.83324530802224</v>
      </c>
      <c r="BR42" s="513">
        <f ca="1">OFFSET('Integrated Financial Statements'!$I$154,0,(COLUMN(BN32)-1)*4+1)</f>
        <v>-254.99324329614527</v>
      </c>
      <c r="BS42" s="471">
        <f ca="1">OFFSET('Integrated Financial Statements'!$I$154,0,(COLUMN(BO32)-1)*4+1)</f>
        <v>-244.48090956226258</v>
      </c>
      <c r="BT42" s="471">
        <f ca="1">OFFSET('Integrated Financial Statements'!$I$154,0,(COLUMN(BP32)-1)*4+1)</f>
        <v>-250.36663382120952</v>
      </c>
      <c r="BU42" s="519">
        <f ca="1">OFFSET('Integrated Financial Statements'!$I$154,0,(COLUMN(BQ32)-1)*4+1)</f>
        <v>-262.83445837926286</v>
      </c>
      <c r="BV42" s="468">
        <f ca="1">SUM(BR42:BU42)</f>
        <v>-1012.6752450588803</v>
      </c>
      <c r="BW42" s="513">
        <f ca="1">OFFSET('Integrated Financial Statements'!$I$154,0,(COLUMN(BS32)-1)*4+1)</f>
        <v>-258.6034620177594</v>
      </c>
      <c r="BX42" s="471">
        <f ca="1">OFFSET('Integrated Financial Statements'!$I$154,0,(COLUMN(BT32)-1)*4+1)</f>
        <v>-247.89354876948707</v>
      </c>
      <c r="BY42" s="471">
        <f ca="1">OFFSET('Integrated Financial Statements'!$I$154,0,(COLUMN(BU32)-1)*4+1)</f>
        <v>-253.90110006679592</v>
      </c>
      <c r="BZ42" s="519">
        <f ca="1">OFFSET('Integrated Financial Statements'!$I$154,0,(COLUMN(BV32)-1)*4+1)</f>
        <v>-266.59941756060698</v>
      </c>
      <c r="CA42" s="468">
        <f ca="1">SUM(BW42:BZ42)</f>
        <v>-1026.9975284146494</v>
      </c>
      <c r="CB42" s="323"/>
      <c r="CC42" s="323" t="s">
        <v>188</v>
      </c>
      <c r="CD42" s="323"/>
      <c r="CE42" s="333">
        <f ca="1">XIRR(D47:CA47,D36:CA36)</f>
        <v>0.10256863236427308</v>
      </c>
      <c r="CF42" s="323"/>
    </row>
    <row r="43" spans="1:84" ht="16" customHeight="1">
      <c r="A43" s="323"/>
      <c r="B43" s="468" t="s">
        <v>177</v>
      </c>
      <c r="C43" s="468"/>
      <c r="D43" s="468"/>
      <c r="E43" s="514" t="str">
        <f>'DCF Assumptions'!D31</f>
        <v>N/A</v>
      </c>
      <c r="F43" s="471">
        <f ca="1">-'DCF Assumptions'!E31</f>
        <v>-596</v>
      </c>
      <c r="G43" s="471">
        <f ca="1">-'DCF Assumptions'!F31</f>
        <v>-2727</v>
      </c>
      <c r="H43" s="519">
        <f ca="1">-'DCF Assumptions'!G31</f>
        <v>-344</v>
      </c>
      <c r="I43" s="469" t="s">
        <v>139</v>
      </c>
      <c r="J43" s="514">
        <f ca="1">-'DCF Assumptions'!I31</f>
        <v>390</v>
      </c>
      <c r="K43" s="471">
        <f ca="1">-'DCF Assumptions'!J31</f>
        <v>422</v>
      </c>
      <c r="L43" s="471">
        <f ca="1">-'DCF Assumptions'!K31</f>
        <v>-1068</v>
      </c>
      <c r="M43" s="519">
        <f ca="1">-'DCF Assumptions'!L31</f>
        <v>-3105</v>
      </c>
      <c r="N43" s="469">
        <f ca="1">-'DCF Assumptions'!M31</f>
        <v>-3361</v>
      </c>
      <c r="O43" s="514">
        <f ca="1">-'DCF Assumptions'!N31</f>
        <v>-5159</v>
      </c>
      <c r="P43" s="471">
        <f ca="1">-'DCF Assumptions'!O31</f>
        <v>1259</v>
      </c>
      <c r="Q43" s="471">
        <f ca="1">-'DCF Assumptions'!P31</f>
        <v>861</v>
      </c>
      <c r="R43" s="519">
        <f ca="1">-'DCF Assumptions'!Q31</f>
        <v>972</v>
      </c>
      <c r="S43" s="469">
        <f ca="1">-'DCF Assumptions'!R31</f>
        <v>-2067</v>
      </c>
      <c r="T43" s="514">
        <f ca="1">-'DCF Assumptions'!S31</f>
        <v>-1588</v>
      </c>
      <c r="U43" s="471">
        <f ca="1">-'DCF Assumptions'!T31</f>
        <v>7189</v>
      </c>
      <c r="V43" s="471">
        <f ca="1">-'DCF Assumptions'!U31</f>
        <v>7287</v>
      </c>
      <c r="W43" s="519">
        <f ca="1">-'DCF Assumptions'!V31</f>
        <v>8410</v>
      </c>
      <c r="X43" s="469">
        <f ca="1">-'DCF Assumptions'!W31</f>
        <v>21298</v>
      </c>
      <c r="Y43" s="514">
        <f ca="1">-'DCF Assumptions'!X31</f>
        <v>3003</v>
      </c>
      <c r="Z43" s="471">
        <f ca="1">-'DCF Assumptions'!Y31</f>
        <v>4563</v>
      </c>
      <c r="AA43" s="471">
        <f ca="1">-'DCF Assumptions'!Z31</f>
        <v>6616</v>
      </c>
      <c r="AB43" s="519">
        <f ca="1">-'DCF Assumptions'!AA31</f>
        <v>2440</v>
      </c>
      <c r="AC43" s="469">
        <f ca="1">-'DCF Assumptions'!AB31</f>
        <v>16622</v>
      </c>
      <c r="AD43" s="514">
        <f ca="1">-'DCF Assumptions'!AC31</f>
        <v>-822.80935043665522</v>
      </c>
      <c r="AE43" s="471">
        <f ca="1">-'DCF Assumptions'!AD31</f>
        <v>913.76242593518691</v>
      </c>
      <c r="AF43" s="471">
        <f ca="1">-'DCF Assumptions'!AE31</f>
        <v>-248.00711228466025</v>
      </c>
      <c r="AG43" s="519">
        <f ca="1">-'DCF Assumptions'!AF31</f>
        <v>-369.71509056199648</v>
      </c>
      <c r="AH43" s="469">
        <f ca="1">-'DCF Assumptions'!AG31</f>
        <v>-526.76912734812504</v>
      </c>
      <c r="AI43" s="514">
        <f ca="1">-'DCF Assumptions'!AH31</f>
        <v>-273.17825557516335</v>
      </c>
      <c r="AJ43" s="471">
        <f ca="1">-'DCF Assumptions'!AI31</f>
        <v>939.8446935062384</v>
      </c>
      <c r="AK43" s="471">
        <f ca="1">-'DCF Assumptions'!AJ31</f>
        <v>-256.60525515407062</v>
      </c>
      <c r="AL43" s="519">
        <f ca="1">-'DCF Assumptions'!AK31</f>
        <v>-376.12692996586702</v>
      </c>
      <c r="AM43" s="469">
        <f ca="1">-'DCF Assumptions'!AL31</f>
        <v>33.934252811137412</v>
      </c>
      <c r="AN43" s="514">
        <f ca="1">-'DCF Assumptions'!AM31</f>
        <v>-280.84743767567488</v>
      </c>
      <c r="AO43" s="471">
        <f ca="1">-'DCF Assumptions'!AN31</f>
        <v>965.22367776323881</v>
      </c>
      <c r="AP43" s="471">
        <f ca="1">-'DCF Assumptions'!AO31</f>
        <v>-252.38775460276884</v>
      </c>
      <c r="AQ43" s="519">
        <f ca="1">-'DCF Assumptions'!AP31</f>
        <v>-378.65643958703367</v>
      </c>
      <c r="AR43" s="469">
        <f ca="1">-'DCF Assumptions'!AQ31</f>
        <v>53.332045897761418</v>
      </c>
      <c r="AS43" s="514">
        <f ca="1">-'DCF Assumptions'!AR31</f>
        <v>-229.2308972248502</v>
      </c>
      <c r="AT43" s="471">
        <f ca="1">-'DCF Assumptions'!AS31</f>
        <v>992.53267304902693</v>
      </c>
      <c r="AU43" s="471">
        <f ca="1">-'DCF Assumptions'!AT31</f>
        <v>-295.81219470643555</v>
      </c>
      <c r="AV43" s="519">
        <f ca="1">-'DCF Assumptions'!AU31</f>
        <v>-402.89697109876579</v>
      </c>
      <c r="AW43" s="469">
        <f ca="1">-'DCF Assumptions'!AV31</f>
        <v>64.592610018975392</v>
      </c>
      <c r="AX43" s="514">
        <f ca="1">-'DCF Assumptions'!AW31</f>
        <v>-242.43734837663942</v>
      </c>
      <c r="AY43" s="471">
        <f ca="1">-'DCF Assumptions'!AX31</f>
        <v>1034.7033256279719</v>
      </c>
      <c r="AZ43" s="471">
        <f ca="1">-'DCF Assumptions'!AY31</f>
        <v>-308.30267227931836</v>
      </c>
      <c r="BA43" s="519">
        <f ca="1">-'DCF Assumptions'!AZ31</f>
        <v>-421.7456615734518</v>
      </c>
      <c r="BB43" s="469">
        <f ca="1">-'DCF Assumptions'!BA31</f>
        <v>62.217643398562359</v>
      </c>
      <c r="BC43" s="514">
        <f ca="1">-'DCF Assumptions'!BB31</f>
        <v>-255.0556150184093</v>
      </c>
      <c r="BD43" s="471">
        <f ca="1">-'DCF Assumptions'!BC31</f>
        <v>1075.4655660395074</v>
      </c>
      <c r="BE43" s="471">
        <f ca="1">-'DCF Assumptions'!BD31</f>
        <v>-320.41097879358131</v>
      </c>
      <c r="BF43" s="519">
        <f ca="1">-'DCF Assumptions'!BE31</f>
        <v>-440.26958666569408</v>
      </c>
      <c r="BG43" s="469">
        <f ca="1">-'DCF Assumptions'!BF31</f>
        <v>59.72938556182271</v>
      </c>
      <c r="BH43" s="514">
        <f ca="1">-'DCF Assumptions'!BG31</f>
        <v>-267.7628183802226</v>
      </c>
      <c r="BI43" s="471">
        <f ca="1">-'DCF Assumptions'!BH31</f>
        <v>1114.2322108094086</v>
      </c>
      <c r="BJ43" s="471">
        <f ca="1">-'DCF Assumptions'!BI31</f>
        <v>-331.96032775858475</v>
      </c>
      <c r="BK43" s="519">
        <f ca="1">-'DCF Assumptions'!BJ31</f>
        <v>-458.27203249761806</v>
      </c>
      <c r="BL43" s="469">
        <f ca="1">-'DCF Assumptions'!BK31</f>
        <v>56.237032172983163</v>
      </c>
      <c r="BM43" s="514">
        <f ca="1">-'DCF Assumptions'!BL31</f>
        <v>-308.69443155692716</v>
      </c>
      <c r="BN43" s="471">
        <f ca="1">-'DCF Assumptions'!BM31</f>
        <v>1127.672613198265</v>
      </c>
      <c r="BO43" s="471">
        <f ca="1">-'DCF Assumptions'!BN31</f>
        <v>-335.89729755799635</v>
      </c>
      <c r="BP43" s="519">
        <f ca="1">-'DCF Assumptions'!BO31</f>
        <v>-464.19046068486205</v>
      </c>
      <c r="BQ43" s="469">
        <f ca="1">-'DCF Assumptions'!BP31</f>
        <v>18.89042339847947</v>
      </c>
      <c r="BR43" s="514">
        <f ca="1">-'DCF Assumptions'!BQ31</f>
        <v>-308.48973597446457</v>
      </c>
      <c r="BS43" s="471">
        <f ca="1">-'DCF Assumptions'!BR31</f>
        <v>1142.8951894192578</v>
      </c>
      <c r="BT43" s="471">
        <f ca="1">-'DCF Assumptions'!BS31</f>
        <v>-340.29494492711819</v>
      </c>
      <c r="BU43" s="519">
        <f ca="1">-'DCF Assumptions'!BT31</f>
        <v>-470.65975213358251</v>
      </c>
      <c r="BV43" s="469">
        <f ca="1">-'DCF Assumptions'!BU31</f>
        <v>23.450756384092529</v>
      </c>
      <c r="BW43" s="514">
        <f ca="1">-'DCF Assumptions'!BV31</f>
        <v>-312.18345216286252</v>
      </c>
      <c r="BX43" s="471">
        <f ca="1">-'DCF Assumptions'!BW31</f>
        <v>1158.6713914192187</v>
      </c>
      <c r="BY43" s="471">
        <f ca="1">-'DCF Assumptions'!BX31</f>
        <v>-344.85938767475454</v>
      </c>
      <c r="BZ43" s="519">
        <f ca="1">-'DCF Assumptions'!BY31</f>
        <v>-477.37465558382974</v>
      </c>
      <c r="CA43" s="469">
        <f ca="1">-'DCF Assumptions'!BZ31</f>
        <v>24.253895997771906</v>
      </c>
      <c r="CB43" s="323"/>
      <c r="CC43" s="323"/>
      <c r="CD43" s="323"/>
      <c r="CE43" s="323"/>
      <c r="CF43" s="323"/>
    </row>
    <row r="44" spans="1:84" ht="16" customHeight="1">
      <c r="A44" s="323"/>
      <c r="B44" s="468" t="s">
        <v>178</v>
      </c>
      <c r="C44" s="468"/>
      <c r="D44" s="468"/>
      <c r="E44" s="514" t="s">
        <v>139</v>
      </c>
      <c r="F44" s="471">
        <f ca="1">SUM(F39:F43)</f>
        <v>1915</v>
      </c>
      <c r="G44" s="471">
        <f ca="1">SUM(G39:G43)</f>
        <v>-187</v>
      </c>
      <c r="H44" s="519">
        <f ca="1">SUM(H39:H43)</f>
        <v>2246</v>
      </c>
      <c r="I44" s="469" t="s">
        <v>139</v>
      </c>
      <c r="J44" s="514">
        <f t="shared" ref="J44:AO44" ca="1" si="4">SUM(J39:J43)</f>
        <v>3007</v>
      </c>
      <c r="K44" s="471">
        <f t="shared" ca="1" si="4"/>
        <v>3741</v>
      </c>
      <c r="L44" s="471">
        <f t="shared" ca="1" si="4"/>
        <v>1419</v>
      </c>
      <c r="M44" s="519">
        <f t="shared" ca="1" si="4"/>
        <v>-45</v>
      </c>
      <c r="N44" s="469">
        <f t="shared" ca="1" si="4"/>
        <v>8122</v>
      </c>
      <c r="O44" s="514">
        <f t="shared" ca="1" si="4"/>
        <v>-2589</v>
      </c>
      <c r="P44" s="471">
        <f t="shared" ca="1" si="4"/>
        <v>3835</v>
      </c>
      <c r="Q44" s="471">
        <f t="shared" ca="1" si="4"/>
        <v>3684</v>
      </c>
      <c r="R44" s="519">
        <f t="shared" ca="1" si="4"/>
        <v>3620</v>
      </c>
      <c r="S44" s="469">
        <f t="shared" ca="1" si="4"/>
        <v>8550</v>
      </c>
      <c r="T44" s="514">
        <f t="shared" ca="1" si="4"/>
        <v>998</v>
      </c>
      <c r="U44" s="471">
        <f t="shared" ca="1" si="4"/>
        <v>-1413</v>
      </c>
      <c r="V44" s="471">
        <f t="shared" ca="1" si="4"/>
        <v>10462</v>
      </c>
      <c r="W44" s="519">
        <f t="shared" ca="1" si="4"/>
        <v>12269</v>
      </c>
      <c r="X44" s="469">
        <f t="shared" ca="1" si="4"/>
        <v>22316</v>
      </c>
      <c r="Y44" s="514">
        <f t="shared" ca="1" si="4"/>
        <v>6701</v>
      </c>
      <c r="Z44" s="471">
        <f t="shared" ca="1" si="4"/>
        <v>7479</v>
      </c>
      <c r="AA44" s="471">
        <f t="shared" ca="1" si="4"/>
        <v>9811</v>
      </c>
      <c r="AB44" s="519">
        <f t="shared" ca="1" si="4"/>
        <v>4888</v>
      </c>
      <c r="AC44" s="469">
        <f t="shared" ca="1" si="4"/>
        <v>28879</v>
      </c>
      <c r="AD44" s="514">
        <f t="shared" ca="1" si="4"/>
        <v>2151.9430152309083</v>
      </c>
      <c r="AE44" s="471">
        <f t="shared" ca="1" si="4"/>
        <v>3815.2122806661014</v>
      </c>
      <c r="AF44" s="471">
        <f t="shared" ca="1" si="4"/>
        <v>2816.1788460069924</v>
      </c>
      <c r="AG44" s="519">
        <f t="shared" ca="1" si="4"/>
        <v>2690.0690404251818</v>
      </c>
      <c r="AH44" s="469">
        <f t="shared" ca="1" si="4"/>
        <v>11473.403182329184</v>
      </c>
      <c r="AI44" s="514">
        <f t="shared" ca="1" si="4"/>
        <v>2671.4309032620672</v>
      </c>
      <c r="AJ44" s="471">
        <f t="shared" ca="1" si="4"/>
        <v>3805.9308607766661</v>
      </c>
      <c r="AK44" s="471">
        <f t="shared" ca="1" si="4"/>
        <v>2789.65698873057</v>
      </c>
      <c r="AL44" s="519">
        <f t="shared" ca="1" si="4"/>
        <v>2686.4779529000843</v>
      </c>
      <c r="AM44" s="469">
        <f t="shared" ca="1" si="4"/>
        <v>11953.496705669386</v>
      </c>
      <c r="AN44" s="514">
        <f t="shared" ca="1" si="4"/>
        <v>2467.9280731000949</v>
      </c>
      <c r="AO44" s="471">
        <f t="shared" ca="1" si="4"/>
        <v>3686.6818449554435</v>
      </c>
      <c r="AP44" s="471">
        <f t="shared" ref="AP44:BU44" ca="1" si="5">SUM(AP39:AP43)</f>
        <v>2696.9233301200711</v>
      </c>
      <c r="AQ44" s="519">
        <f t="shared" ca="1" si="5"/>
        <v>2626.8584303224798</v>
      </c>
      <c r="AR44" s="469">
        <f t="shared" ca="1" si="5"/>
        <v>11478.39167849809</v>
      </c>
      <c r="AS44" s="514">
        <f t="shared" ca="1" si="5"/>
        <v>2822.0513917832036</v>
      </c>
      <c r="AT44" s="471">
        <f t="shared" ca="1" si="5"/>
        <v>3941.2705498316823</v>
      </c>
      <c r="AU44" s="471">
        <f t="shared" ca="1" si="5"/>
        <v>2847.6016817277618</v>
      </c>
      <c r="AV44" s="519">
        <f t="shared" ca="1" si="5"/>
        <v>2776.9409400744653</v>
      </c>
      <c r="AW44" s="469">
        <f t="shared" ca="1" si="5"/>
        <v>12387.864563417112</v>
      </c>
      <c r="AX44" s="514">
        <f t="shared" ca="1" si="5"/>
        <v>2973.4695146765002</v>
      </c>
      <c r="AY44" s="471">
        <f t="shared" ca="1" si="5"/>
        <v>4140.5722424098103</v>
      </c>
      <c r="AZ44" s="471">
        <f t="shared" ca="1" si="5"/>
        <v>2993.7392675272458</v>
      </c>
      <c r="BA44" s="519">
        <f t="shared" ca="1" si="5"/>
        <v>2912.8701790310347</v>
      </c>
      <c r="BB44" s="469">
        <f t="shared" ca="1" si="5"/>
        <v>13020.651203644591</v>
      </c>
      <c r="BC44" s="514">
        <f t="shared" ca="1" si="5"/>
        <v>3344.2336087526273</v>
      </c>
      <c r="BD44" s="471">
        <f t="shared" ca="1" si="5"/>
        <v>4510.2414939341816</v>
      </c>
      <c r="BE44" s="471">
        <f t="shared" ca="1" si="5"/>
        <v>3287.9406179791376</v>
      </c>
      <c r="BF44" s="519">
        <f t="shared" ca="1" si="5"/>
        <v>3183.0683645327704</v>
      </c>
      <c r="BG44" s="469">
        <f t="shared" ca="1" si="5"/>
        <v>14325.484085198717</v>
      </c>
      <c r="BH44" s="514">
        <f t="shared" ca="1" si="5"/>
        <v>3345.3193584898736</v>
      </c>
      <c r="BI44" s="471">
        <f t="shared" ca="1" si="5"/>
        <v>4578.9684071952106</v>
      </c>
      <c r="BJ44" s="471">
        <f t="shared" ca="1" si="5"/>
        <v>3326.7327987600383</v>
      </c>
      <c r="BK44" s="519">
        <f t="shared" ca="1" si="5"/>
        <v>3227.2382063173127</v>
      </c>
      <c r="BL44" s="469">
        <f t="shared" ca="1" si="5"/>
        <v>14478.258770762439</v>
      </c>
      <c r="BM44" s="514">
        <f t="shared" ca="1" si="5"/>
        <v>3303.9187734600541</v>
      </c>
      <c r="BN44" s="471">
        <f t="shared" ca="1" si="5"/>
        <v>4599.9643917176472</v>
      </c>
      <c r="BO44" s="471">
        <f t="shared" ca="1" si="5"/>
        <v>3337.5221315578519</v>
      </c>
      <c r="BP44" s="519">
        <f t="shared" ca="1" si="5"/>
        <v>3243.4702422326645</v>
      </c>
      <c r="BQ44" s="469">
        <f t="shared" ca="1" si="5"/>
        <v>14484.875538968219</v>
      </c>
      <c r="BR44" s="514">
        <f t="shared" ca="1" si="5"/>
        <v>3333.3881546515377</v>
      </c>
      <c r="BS44" s="471">
        <f t="shared" ca="1" si="5"/>
        <v>4647.0118651614002</v>
      </c>
      <c r="BT44" s="471">
        <f t="shared" ca="1" si="5"/>
        <v>3370.1365710488362</v>
      </c>
      <c r="BU44" s="519">
        <f t="shared" ca="1" si="5"/>
        <v>3279.1557777000462</v>
      </c>
      <c r="BV44" s="469">
        <f t="shared" ref="BV44:DA44" ca="1" si="6">SUM(BV39:BV43)</f>
        <v>14629.692368561822</v>
      </c>
      <c r="BW44" s="514">
        <f t="shared" ca="1" si="6"/>
        <v>3372.0435415647653</v>
      </c>
      <c r="BX44" s="471">
        <f t="shared" ca="1" si="6"/>
        <v>4705.8015078441731</v>
      </c>
      <c r="BY44" s="471">
        <f t="shared" ca="1" si="6"/>
        <v>3412.2647347898692</v>
      </c>
      <c r="BZ44" s="519">
        <f t="shared" ca="1" si="6"/>
        <v>3323.0083212127342</v>
      </c>
      <c r="CA44" s="469">
        <f t="shared" ca="1" si="6"/>
        <v>14813.11810541154</v>
      </c>
      <c r="CB44" s="323"/>
      <c r="CC44" s="341" t="s">
        <v>167</v>
      </c>
      <c r="CD44" s="340"/>
      <c r="CE44" s="340"/>
      <c r="CF44" s="323"/>
    </row>
    <row r="45" spans="1:84" ht="16" customHeight="1">
      <c r="A45" s="323"/>
      <c r="B45" s="468" t="s">
        <v>179</v>
      </c>
      <c r="C45" s="468"/>
      <c r="D45" s="472">
        <f>-D23</f>
        <v>-215195.69999999998</v>
      </c>
      <c r="E45" s="515"/>
      <c r="F45" s="470"/>
      <c r="G45" s="470"/>
      <c r="H45" s="520"/>
      <c r="I45" s="472"/>
      <c r="J45" s="515"/>
      <c r="K45" s="470"/>
      <c r="L45" s="470"/>
      <c r="M45" s="520"/>
      <c r="N45" s="472"/>
      <c r="O45" s="515"/>
      <c r="P45" s="470"/>
      <c r="Q45" s="470"/>
      <c r="R45" s="520"/>
      <c r="S45" s="472"/>
      <c r="T45" s="515"/>
      <c r="U45" s="470"/>
      <c r="V45" s="470"/>
      <c r="W45" s="520"/>
      <c r="X45" s="472"/>
      <c r="Y45" s="515"/>
      <c r="Z45" s="470"/>
      <c r="AA45" s="470"/>
      <c r="AB45" s="520"/>
      <c r="AC45" s="472"/>
      <c r="AD45" s="515"/>
      <c r="AE45" s="470"/>
      <c r="AF45" s="470"/>
      <c r="AG45" s="520"/>
      <c r="AH45" s="472"/>
      <c r="AI45" s="515"/>
      <c r="AJ45" s="470"/>
      <c r="AK45" s="470"/>
      <c r="AL45" s="520"/>
      <c r="AM45" s="472"/>
      <c r="AN45" s="515"/>
      <c r="AO45" s="470"/>
      <c r="AP45" s="470"/>
      <c r="AQ45" s="520"/>
      <c r="AR45" s="472"/>
      <c r="AS45" s="515"/>
      <c r="AT45" s="470"/>
      <c r="AU45" s="470"/>
      <c r="AV45" s="520"/>
      <c r="AW45" s="472"/>
      <c r="AX45" s="515"/>
      <c r="AY45" s="470"/>
      <c r="AZ45" s="470"/>
      <c r="BA45" s="520"/>
      <c r="BB45" s="472"/>
      <c r="BC45" s="515"/>
      <c r="BD45" s="470"/>
      <c r="BE45" s="470"/>
      <c r="BF45" s="520"/>
      <c r="BG45" s="472"/>
      <c r="BH45" s="515"/>
      <c r="BI45" s="470"/>
      <c r="BJ45" s="470"/>
      <c r="BK45" s="520"/>
      <c r="BL45" s="472"/>
      <c r="BM45" s="515"/>
      <c r="BN45" s="470"/>
      <c r="BO45" s="470"/>
      <c r="BP45" s="520"/>
      <c r="BQ45" s="472"/>
      <c r="BR45" s="515"/>
      <c r="BS45" s="470"/>
      <c r="BT45" s="470"/>
      <c r="BU45" s="520"/>
      <c r="BV45" s="472"/>
      <c r="BW45" s="515"/>
      <c r="BX45" s="470"/>
      <c r="BY45" s="470"/>
      <c r="BZ45" s="520"/>
      <c r="CA45" s="472">
        <f ca="1">CE45</f>
        <v>319867.26848975581</v>
      </c>
      <c r="CB45" s="323"/>
      <c r="CC45" s="323" t="s">
        <v>169</v>
      </c>
      <c r="CD45" s="323"/>
      <c r="CE45" s="323">
        <f ca="1">(CA44*(1+D11))/(D33-D11)</f>
        <v>319867.26848975581</v>
      </c>
      <c r="CF45" s="323"/>
    </row>
    <row r="46" spans="1:84" ht="16" customHeight="1">
      <c r="A46" s="323"/>
      <c r="B46" s="468" t="s">
        <v>213</v>
      </c>
      <c r="C46" s="468"/>
      <c r="D46" s="476"/>
      <c r="E46" s="513"/>
      <c r="F46" s="471"/>
      <c r="G46" s="471"/>
      <c r="H46" s="519"/>
      <c r="I46" s="473"/>
      <c r="J46" s="513"/>
      <c r="K46" s="471"/>
      <c r="L46" s="471"/>
      <c r="M46" s="519"/>
      <c r="N46" s="473"/>
      <c r="O46" s="513"/>
      <c r="P46" s="471"/>
      <c r="Q46" s="471"/>
      <c r="R46" s="519"/>
      <c r="S46" s="473"/>
      <c r="T46" s="513"/>
      <c r="U46" s="471"/>
      <c r="V46" s="471"/>
      <c r="W46" s="519"/>
      <c r="X46" s="473"/>
      <c r="Y46" s="513"/>
      <c r="Z46" s="471"/>
      <c r="AA46" s="471"/>
      <c r="AB46" s="519"/>
      <c r="AC46" s="473"/>
      <c r="AD46" s="513">
        <f ca="1">AD44/(1+$D$33)^AD38</f>
        <v>2147.8221630497028</v>
      </c>
      <c r="AE46" s="471">
        <f ca="1">AE44/(1+$D$33)^AE38</f>
        <v>3742.0620952868867</v>
      </c>
      <c r="AF46" s="471">
        <f ca="1">AF44/(1+$D$33)^AF38</f>
        <v>2713.9009899652838</v>
      </c>
      <c r="AG46" s="519">
        <f ca="1">AG44/(1+$D$33)^AG38</f>
        <v>2547.5453485115195</v>
      </c>
      <c r="AH46" s="473">
        <f ca="1">SUM(AD46:AG46)</f>
        <v>11151.330596813392</v>
      </c>
      <c r="AI46" s="513">
        <f ca="1">AI44/(1+$D$33)^AI38</f>
        <v>2485.6726165314103</v>
      </c>
      <c r="AJ46" s="471">
        <f ca="1">AJ44/(1+$D$33)^AJ38</f>
        <v>3480.050984556161</v>
      </c>
      <c r="AK46" s="471">
        <f ca="1">AK44/(1+$D$33)^AK38</f>
        <v>2506.6878057413542</v>
      </c>
      <c r="AL46" s="519">
        <f ca="1">AL44/(1+$D$33)^AL38</f>
        <v>2372.2335972882142</v>
      </c>
      <c r="AM46" s="473">
        <f ca="1">SUM(AI46:AL46)</f>
        <v>10844.645004117139</v>
      </c>
      <c r="AN46" s="513">
        <f ca="1">AN44/(1+$D$33)^AN38</f>
        <v>2141.1552339674399</v>
      </c>
      <c r="AO46" s="471">
        <f ca="1">AO44/(1+$D$33)^AO38</f>
        <v>3143.2291735168033</v>
      </c>
      <c r="AP46" s="471">
        <f ca="1">AP44/(1+$D$33)^AP38</f>
        <v>2259.6111880277053</v>
      </c>
      <c r="AQ46" s="519">
        <f ca="1">AQ44/(1+$D$33)^AQ38</f>
        <v>2162.8505625926659</v>
      </c>
      <c r="AR46" s="473">
        <f ca="1">SUM(AN46:AQ46)</f>
        <v>9706.8461581046158</v>
      </c>
      <c r="AS46" s="513">
        <f ca="1">AS44/(1+$D$33)^AS38</f>
        <v>2282.9492083726118</v>
      </c>
      <c r="AT46" s="471">
        <f ca="1">AT44/(1+$D$33)^AT38</f>
        <v>3133.2302362388959</v>
      </c>
      <c r="AU46" s="471">
        <f ca="1">AU44/(1+$D$33)^AU38</f>
        <v>2224.6414828639945</v>
      </c>
      <c r="AV46" s="519">
        <f ca="1">AV44/(1+$D$33)^AV38</f>
        <v>2131.9261838859566</v>
      </c>
      <c r="AW46" s="473">
        <f ca="1">SUM(AS46:AV46)</f>
        <v>9772.7471113614592</v>
      </c>
      <c r="AX46" s="513">
        <f ca="1">AX44/(1+$D$33)^AX38</f>
        <v>2242.9030193438039</v>
      </c>
      <c r="AY46" s="471">
        <f ca="1">AY44/(1+$D$33)^AY38</f>
        <v>3069.248847458508</v>
      </c>
      <c r="AZ46" s="471">
        <f ca="1">AZ44/(1+$D$33)^AZ38</f>
        <v>2180.3549187072663</v>
      </c>
      <c r="BA46" s="519">
        <f ca="1">BA44/(1+$D$33)^BA38</f>
        <v>2084.7744661216052</v>
      </c>
      <c r="BB46" s="473">
        <f ca="1">SUM(AX46:BA46)</f>
        <v>9577.2812516311842</v>
      </c>
      <c r="BC46" s="513">
        <f ca="1">BC44/(1+$D$33)^BC38</f>
        <v>2351.6681754799547</v>
      </c>
      <c r="BD46" s="471">
        <f ca="1">BD44/(1+$D$33)^BD38</f>
        <v>3116.7643003456988</v>
      </c>
      <c r="BE46" s="471">
        <f ca="1">BE44/(1+$D$33)^BE38</f>
        <v>2232.8156102095109</v>
      </c>
      <c r="BF46" s="519">
        <f ca="1">BF44/(1+$D$33)^BF38</f>
        <v>2124.22047438237</v>
      </c>
      <c r="BG46" s="473">
        <f ca="1">SUM(BC46:BF46)</f>
        <v>9825.4685604175338</v>
      </c>
      <c r="BH46" s="513">
        <f ca="1">BH44/(1+$D$33)^BH38</f>
        <v>2193.4750201259226</v>
      </c>
      <c r="BI46" s="471">
        <f ca="1">BI44/(1+$D$33)^BI38</f>
        <v>2950.4447474663298</v>
      </c>
      <c r="BJ46" s="471">
        <f ca="1">BJ44/(1+$D$33)^BJ38</f>
        <v>2106.5049729762845</v>
      </c>
      <c r="BK46" s="519">
        <f ca="1">BK44/(1+$D$33)^BK38</f>
        <v>2008.16928797388</v>
      </c>
      <c r="BL46" s="473">
        <f ca="1">SUM(BH46:BK46)</f>
        <v>9258.5940285424167</v>
      </c>
      <c r="BM46" s="513">
        <f ca="1">BM44/(1+$D$33)^BM38</f>
        <v>2019.9477943638842</v>
      </c>
      <c r="BN46" s="471">
        <f ca="1">BN44/(1+$D$33)^BN38</f>
        <v>2763.6941746775656</v>
      </c>
      <c r="BO46" s="471">
        <f ca="1">BO44/(1+$D$33)^BO38</f>
        <v>1970.536108240138</v>
      </c>
      <c r="BP46" s="519">
        <f ca="1">BP44/(1+$D$33)^BP38</f>
        <v>1881.8928430346789</v>
      </c>
      <c r="BQ46" s="473">
        <f ca="1">SUM(BM46:BP46)</f>
        <v>8636.070920316266</v>
      </c>
      <c r="BR46" s="513">
        <f ca="1">BR44/(1+$D$33)^BR38</f>
        <v>1900.2570203253299</v>
      </c>
      <c r="BS46" s="471">
        <f ca="1">BS44/(1+$D$33)^BS38</f>
        <v>2603.3044994456941</v>
      </c>
      <c r="BT46" s="471">
        <f ca="1">BT44/(1+$D$33)^BT38</f>
        <v>1854.9840222047383</v>
      </c>
      <c r="BU46" s="519">
        <f ca="1">BU44/(1+$D$33)^BU38</f>
        <v>1773.6970795099107</v>
      </c>
      <c r="BV46" s="473">
        <f ca="1">SUM(BR46:BU46)</f>
        <v>8132.2426214856723</v>
      </c>
      <c r="BW46" s="513">
        <f ca="1">BW44/(1+$D$33)^BW38</f>
        <v>1792.0579991084742</v>
      </c>
      <c r="BX46" s="471">
        <f ca="1">BX44/(1+$D$33)^BX38</f>
        <v>2457.6340858156168</v>
      </c>
      <c r="BY46" s="471">
        <f ca="1">BY44/(1+$D$33)^BY38</f>
        <v>1751.2617605567107</v>
      </c>
      <c r="BZ46" s="519">
        <f ca="1">BZ44/(1+$D$33)^BZ38</f>
        <v>1675.9633049400495</v>
      </c>
      <c r="CA46" s="473">
        <f ca="1">SUM(BW46:BZ46)</f>
        <v>7676.9171504208498</v>
      </c>
      <c r="CB46" s="334"/>
      <c r="CC46" s="323" t="s">
        <v>170</v>
      </c>
      <c r="CD46" s="323"/>
      <c r="CE46" s="330">
        <f ca="1">D12*(CA39+CA41)</f>
        <v>214187.60975884841</v>
      </c>
      <c r="CF46" s="323"/>
    </row>
    <row r="47" spans="1:84" ht="16" customHeight="1">
      <c r="A47" s="323"/>
      <c r="B47" s="468" t="s">
        <v>214</v>
      </c>
      <c r="C47" s="468"/>
      <c r="D47" s="473">
        <f>D45</f>
        <v>-215195.69999999998</v>
      </c>
      <c r="E47" s="513"/>
      <c r="F47" s="471"/>
      <c r="G47" s="471"/>
      <c r="H47" s="519"/>
      <c r="I47" s="468"/>
      <c r="J47" s="513"/>
      <c r="K47" s="471"/>
      <c r="L47" s="471"/>
      <c r="M47" s="519"/>
      <c r="N47" s="468"/>
      <c r="O47" s="513"/>
      <c r="P47" s="471"/>
      <c r="Q47" s="471"/>
      <c r="R47" s="519"/>
      <c r="S47" s="468"/>
      <c r="T47" s="513"/>
      <c r="U47" s="471"/>
      <c r="V47" s="471"/>
      <c r="W47" s="519"/>
      <c r="X47" s="468"/>
      <c r="Y47" s="513"/>
      <c r="Z47" s="471"/>
      <c r="AA47" s="471"/>
      <c r="AB47" s="519"/>
      <c r="AC47" s="468"/>
      <c r="AD47" s="513"/>
      <c r="AE47" s="471"/>
      <c r="AF47" s="471"/>
      <c r="AG47" s="519"/>
      <c r="AH47" s="468">
        <f ca="1">AH46</f>
        <v>11151.330596813392</v>
      </c>
      <c r="AI47" s="513">
        <f t="shared" ref="AI47:BZ47" ca="1" si="7">AI46</f>
        <v>2485.6726165314103</v>
      </c>
      <c r="AJ47" s="471">
        <f t="shared" ca="1" si="7"/>
        <v>3480.050984556161</v>
      </c>
      <c r="AK47" s="471">
        <f t="shared" ca="1" si="7"/>
        <v>2506.6878057413542</v>
      </c>
      <c r="AL47" s="519">
        <f t="shared" ca="1" si="7"/>
        <v>2372.2335972882142</v>
      </c>
      <c r="AM47" s="468">
        <f t="shared" ca="1" si="7"/>
        <v>10844.645004117139</v>
      </c>
      <c r="AN47" s="513">
        <f t="shared" ca="1" si="7"/>
        <v>2141.1552339674399</v>
      </c>
      <c r="AO47" s="471">
        <f t="shared" ca="1" si="7"/>
        <v>3143.2291735168033</v>
      </c>
      <c r="AP47" s="471">
        <f t="shared" ca="1" si="7"/>
        <v>2259.6111880277053</v>
      </c>
      <c r="AQ47" s="519">
        <f t="shared" ca="1" si="7"/>
        <v>2162.8505625926659</v>
      </c>
      <c r="AR47" s="468">
        <f t="shared" ca="1" si="7"/>
        <v>9706.8461581046158</v>
      </c>
      <c r="AS47" s="513">
        <f t="shared" ca="1" si="7"/>
        <v>2282.9492083726118</v>
      </c>
      <c r="AT47" s="471">
        <f t="shared" ca="1" si="7"/>
        <v>3133.2302362388959</v>
      </c>
      <c r="AU47" s="471">
        <f t="shared" ca="1" si="7"/>
        <v>2224.6414828639945</v>
      </c>
      <c r="AV47" s="519">
        <f t="shared" ca="1" si="7"/>
        <v>2131.9261838859566</v>
      </c>
      <c r="AW47" s="468">
        <f t="shared" ca="1" si="7"/>
        <v>9772.7471113614592</v>
      </c>
      <c r="AX47" s="513">
        <f t="shared" ca="1" si="7"/>
        <v>2242.9030193438039</v>
      </c>
      <c r="AY47" s="471">
        <f t="shared" ca="1" si="7"/>
        <v>3069.248847458508</v>
      </c>
      <c r="AZ47" s="471">
        <f t="shared" ca="1" si="7"/>
        <v>2180.3549187072663</v>
      </c>
      <c r="BA47" s="519">
        <f t="shared" ca="1" si="7"/>
        <v>2084.7744661216052</v>
      </c>
      <c r="BB47" s="468">
        <f t="shared" ca="1" si="7"/>
        <v>9577.2812516311842</v>
      </c>
      <c r="BC47" s="513">
        <f t="shared" ca="1" si="7"/>
        <v>2351.6681754799547</v>
      </c>
      <c r="BD47" s="471">
        <f t="shared" ca="1" si="7"/>
        <v>3116.7643003456988</v>
      </c>
      <c r="BE47" s="471">
        <f t="shared" ca="1" si="7"/>
        <v>2232.8156102095109</v>
      </c>
      <c r="BF47" s="519">
        <f t="shared" ca="1" si="7"/>
        <v>2124.22047438237</v>
      </c>
      <c r="BG47" s="468">
        <f t="shared" ca="1" si="7"/>
        <v>9825.4685604175338</v>
      </c>
      <c r="BH47" s="513">
        <f t="shared" ca="1" si="7"/>
        <v>2193.4750201259226</v>
      </c>
      <c r="BI47" s="471">
        <f t="shared" ca="1" si="7"/>
        <v>2950.4447474663298</v>
      </c>
      <c r="BJ47" s="471">
        <f t="shared" ca="1" si="7"/>
        <v>2106.5049729762845</v>
      </c>
      <c r="BK47" s="519">
        <f t="shared" ca="1" si="7"/>
        <v>2008.16928797388</v>
      </c>
      <c r="BL47" s="468">
        <f t="shared" ca="1" si="7"/>
        <v>9258.5940285424167</v>
      </c>
      <c r="BM47" s="513">
        <f t="shared" ca="1" si="7"/>
        <v>2019.9477943638842</v>
      </c>
      <c r="BN47" s="471">
        <f t="shared" ca="1" si="7"/>
        <v>2763.6941746775656</v>
      </c>
      <c r="BO47" s="471">
        <f t="shared" ca="1" si="7"/>
        <v>1970.536108240138</v>
      </c>
      <c r="BP47" s="519">
        <f t="shared" ca="1" si="7"/>
        <v>1881.8928430346789</v>
      </c>
      <c r="BQ47" s="468">
        <f t="shared" ca="1" si="7"/>
        <v>8636.070920316266</v>
      </c>
      <c r="BR47" s="513">
        <f t="shared" ca="1" si="7"/>
        <v>1900.2570203253299</v>
      </c>
      <c r="BS47" s="471">
        <f t="shared" ca="1" si="7"/>
        <v>2603.3044994456941</v>
      </c>
      <c r="BT47" s="471">
        <f t="shared" ca="1" si="7"/>
        <v>1854.9840222047383</v>
      </c>
      <c r="BU47" s="519">
        <f t="shared" ca="1" si="7"/>
        <v>1773.6970795099107</v>
      </c>
      <c r="BV47" s="468">
        <f t="shared" ca="1" si="7"/>
        <v>8132.2426214856723</v>
      </c>
      <c r="BW47" s="513">
        <f t="shared" ca="1" si="7"/>
        <v>1792.0579991084742</v>
      </c>
      <c r="BX47" s="471">
        <f t="shared" ca="1" si="7"/>
        <v>2457.6340858156168</v>
      </c>
      <c r="BY47" s="471">
        <f t="shared" ca="1" si="7"/>
        <v>1751.2617605567107</v>
      </c>
      <c r="BZ47" s="519">
        <f t="shared" ca="1" si="7"/>
        <v>1675.9633049400495</v>
      </c>
      <c r="CA47" s="468">
        <f ca="1">CA46+CE47</f>
        <v>274704.35627472296</v>
      </c>
      <c r="CB47" s="323"/>
      <c r="CC47" s="323" t="s">
        <v>172</v>
      </c>
      <c r="CD47" s="323"/>
      <c r="CE47" s="327">
        <f ca="1">AVERAGE(CE45:CE46)</f>
        <v>267027.43912430212</v>
      </c>
      <c r="CF47" s="323"/>
    </row>
    <row r="48" spans="1:84" ht="16" customHeight="1">
      <c r="A48" s="323"/>
      <c r="B48" s="474"/>
      <c r="C48" s="468"/>
      <c r="D48" s="477"/>
      <c r="E48" s="516"/>
      <c r="F48" s="517"/>
      <c r="G48" s="517"/>
      <c r="H48" s="521"/>
      <c r="I48" s="474"/>
      <c r="J48" s="516"/>
      <c r="K48" s="517"/>
      <c r="L48" s="517"/>
      <c r="M48" s="521"/>
      <c r="N48" s="474"/>
      <c r="O48" s="516"/>
      <c r="P48" s="517"/>
      <c r="Q48" s="517"/>
      <c r="R48" s="521"/>
      <c r="S48" s="474"/>
      <c r="T48" s="516"/>
      <c r="U48" s="517"/>
      <c r="V48" s="517"/>
      <c r="W48" s="521"/>
      <c r="X48" s="474"/>
      <c r="Y48" s="516"/>
      <c r="Z48" s="517"/>
      <c r="AA48" s="517"/>
      <c r="AB48" s="521"/>
      <c r="AC48" s="474"/>
      <c r="AD48" s="516"/>
      <c r="AE48" s="517"/>
      <c r="AF48" s="517"/>
      <c r="AG48" s="521"/>
      <c r="AH48" s="474"/>
      <c r="AI48" s="516"/>
      <c r="AJ48" s="517"/>
      <c r="AK48" s="517"/>
      <c r="AL48" s="521"/>
      <c r="AM48" s="474"/>
      <c r="AN48" s="516"/>
      <c r="AO48" s="517"/>
      <c r="AP48" s="517"/>
      <c r="AQ48" s="521"/>
      <c r="AR48" s="474"/>
      <c r="AS48" s="516"/>
      <c r="AT48" s="517"/>
      <c r="AU48" s="517"/>
      <c r="AV48" s="521"/>
      <c r="AW48" s="474"/>
      <c r="AX48" s="516"/>
      <c r="AY48" s="517"/>
      <c r="AZ48" s="517"/>
      <c r="BA48" s="521"/>
      <c r="BB48" s="474"/>
      <c r="BC48" s="516"/>
      <c r="BD48" s="517"/>
      <c r="BE48" s="517"/>
      <c r="BF48" s="521"/>
      <c r="BG48" s="474"/>
      <c r="BH48" s="516"/>
      <c r="BI48" s="517"/>
      <c r="BJ48" s="517"/>
      <c r="BK48" s="521"/>
      <c r="BL48" s="474"/>
      <c r="BM48" s="516"/>
      <c r="BN48" s="517"/>
      <c r="BO48" s="517"/>
      <c r="BP48" s="521"/>
      <c r="BQ48" s="474"/>
      <c r="BR48" s="516"/>
      <c r="BS48" s="517"/>
      <c r="BT48" s="517"/>
      <c r="BU48" s="521"/>
      <c r="BV48" s="474"/>
      <c r="BW48" s="516"/>
      <c r="BX48" s="517"/>
      <c r="BY48" s="517"/>
      <c r="BZ48" s="521"/>
      <c r="CA48" s="474"/>
      <c r="CB48" s="318"/>
      <c r="CC48" s="323"/>
      <c r="CD48" s="323"/>
      <c r="CE48" s="323"/>
      <c r="CF48" s="323"/>
    </row>
    <row r="49" spans="1:84" ht="16" customHeight="1">
      <c r="A49" s="323"/>
      <c r="B49" s="341"/>
      <c r="C49" s="340"/>
      <c r="D49" s="344"/>
      <c r="E49" s="340"/>
      <c r="F49" s="340"/>
      <c r="G49" s="340"/>
      <c r="H49" s="340"/>
      <c r="I49" s="340"/>
      <c r="J49" s="340"/>
      <c r="K49" s="340"/>
      <c r="L49" s="340"/>
      <c r="M49" s="340"/>
      <c r="N49" s="340"/>
      <c r="O49" s="340"/>
      <c r="P49" s="340"/>
      <c r="Q49" s="340"/>
      <c r="R49" s="340"/>
      <c r="S49" s="340"/>
      <c r="T49" s="340"/>
      <c r="U49" s="340"/>
      <c r="V49" s="340"/>
      <c r="W49" s="340"/>
      <c r="X49" s="340"/>
      <c r="Y49" s="340"/>
      <c r="Z49" s="340"/>
      <c r="AA49" s="340"/>
      <c r="AB49" s="340"/>
      <c r="AC49" s="340"/>
      <c r="AD49" s="340"/>
      <c r="AE49" s="340"/>
      <c r="AF49" s="340"/>
      <c r="AG49" s="340"/>
      <c r="AH49" s="340"/>
      <c r="AI49" s="340"/>
      <c r="AJ49" s="340"/>
      <c r="AK49" s="340"/>
      <c r="AL49" s="340"/>
      <c r="AM49" s="340"/>
      <c r="AN49" s="340"/>
      <c r="AO49" s="340"/>
      <c r="AP49" s="340"/>
      <c r="AQ49" s="340"/>
      <c r="AR49" s="340"/>
      <c r="AS49" s="340"/>
      <c r="AT49" s="340"/>
      <c r="AU49" s="340"/>
      <c r="AV49" s="340"/>
      <c r="AW49" s="340"/>
      <c r="AX49" s="340"/>
      <c r="AY49" s="340"/>
      <c r="AZ49" s="340"/>
      <c r="BA49" s="340"/>
      <c r="BB49" s="340"/>
      <c r="BC49" s="340"/>
      <c r="BD49" s="340"/>
      <c r="BE49" s="340"/>
      <c r="BF49" s="340"/>
      <c r="BG49" s="340"/>
      <c r="BH49" s="340"/>
      <c r="BI49" s="340"/>
      <c r="BJ49" s="340"/>
      <c r="BK49" s="340"/>
      <c r="BL49" s="340"/>
      <c r="BM49" s="340"/>
      <c r="BN49" s="340"/>
      <c r="BO49" s="340"/>
      <c r="BP49" s="340"/>
      <c r="BQ49" s="340"/>
      <c r="BR49" s="340"/>
      <c r="BS49" s="340"/>
      <c r="BT49" s="340"/>
      <c r="BU49" s="340"/>
      <c r="BV49" s="340"/>
      <c r="BW49" s="340"/>
      <c r="BX49" s="340"/>
      <c r="BY49" s="340"/>
      <c r="BZ49" s="340"/>
      <c r="CA49" s="340"/>
      <c r="CB49" s="340"/>
      <c r="CC49" s="340"/>
      <c r="CD49" s="340"/>
      <c r="CE49" s="340"/>
      <c r="CF49" s="323"/>
    </row>
    <row r="50" spans="1:84" ht="16" customHeight="1">
      <c r="A50" s="323"/>
      <c r="B50" s="323"/>
      <c r="C50" s="323"/>
      <c r="D50" s="325"/>
      <c r="E50" s="318"/>
      <c r="F50" s="318"/>
      <c r="G50" s="318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318"/>
      <c r="S50" s="318"/>
      <c r="T50" s="318"/>
      <c r="U50" s="318"/>
      <c r="V50" s="318"/>
      <c r="W50" s="318"/>
      <c r="X50" s="318"/>
      <c r="Y50" s="318"/>
      <c r="Z50" s="318"/>
      <c r="AA50" s="318"/>
      <c r="AB50" s="318"/>
      <c r="AC50" s="318"/>
      <c r="AD50" s="318"/>
      <c r="AE50" s="318"/>
      <c r="AF50" s="318"/>
      <c r="AG50" s="318"/>
      <c r="AH50" s="318"/>
      <c r="AI50" s="318"/>
      <c r="AJ50" s="318"/>
      <c r="AK50" s="318"/>
      <c r="AL50" s="318"/>
      <c r="AM50" s="318"/>
      <c r="AN50" s="318"/>
      <c r="AO50" s="318"/>
      <c r="AP50" s="318"/>
      <c r="AQ50" s="318"/>
      <c r="AR50" s="318"/>
      <c r="AS50" s="318"/>
      <c r="AT50" s="318"/>
      <c r="AU50" s="318"/>
      <c r="AV50" s="318"/>
      <c r="AW50" s="318"/>
      <c r="AX50" s="318"/>
      <c r="AY50" s="318"/>
      <c r="AZ50" s="318"/>
      <c r="BA50" s="318"/>
      <c r="BB50" s="318"/>
      <c r="BC50" s="318"/>
      <c r="BD50" s="318"/>
      <c r="BE50" s="318"/>
      <c r="BF50" s="318"/>
      <c r="BG50" s="318"/>
      <c r="BH50" s="318"/>
      <c r="BI50" s="318"/>
      <c r="BJ50" s="318"/>
      <c r="BK50" s="318"/>
      <c r="BL50" s="318"/>
      <c r="BM50" s="318"/>
      <c r="BN50" s="318"/>
      <c r="BO50" s="318"/>
      <c r="BP50" s="318"/>
      <c r="BQ50" s="318"/>
      <c r="BR50" s="318"/>
      <c r="BS50" s="318"/>
      <c r="BT50" s="318"/>
      <c r="BU50" s="318"/>
      <c r="BV50" s="318"/>
      <c r="BW50" s="318"/>
      <c r="BX50" s="318"/>
      <c r="BY50" s="318"/>
      <c r="BZ50" s="318"/>
      <c r="CA50" s="318"/>
      <c r="CB50" s="318"/>
      <c r="CC50" s="318"/>
      <c r="CD50" s="318"/>
      <c r="CE50" s="335"/>
      <c r="CF50" s="323"/>
    </row>
    <row r="51" spans="1:84" ht="16" customHeight="1">
      <c r="A51" s="323"/>
      <c r="D51" s="318"/>
      <c r="E51" s="318"/>
      <c r="F51" s="318"/>
      <c r="G51" s="318"/>
      <c r="H51" s="318"/>
      <c r="I51" s="318"/>
      <c r="J51" s="318"/>
      <c r="K51" s="318"/>
      <c r="L51" s="336"/>
      <c r="M51" s="323"/>
    </row>
    <row r="52" spans="1:84" ht="16" customHeight="1">
      <c r="A52" s="323"/>
      <c r="D52" s="318"/>
      <c r="E52" s="318"/>
      <c r="F52" s="318"/>
      <c r="G52" s="318"/>
      <c r="H52" s="318"/>
      <c r="I52" s="318"/>
      <c r="J52" s="318"/>
      <c r="K52" s="318"/>
      <c r="L52" s="336"/>
      <c r="M52" s="323"/>
    </row>
    <row r="53" spans="1:84" ht="16" customHeight="1">
      <c r="A53" s="323"/>
      <c r="D53" s="318"/>
      <c r="E53" s="318"/>
      <c r="F53" s="318"/>
      <c r="G53" s="318"/>
      <c r="H53" s="318"/>
      <c r="I53" s="318"/>
      <c r="J53" s="318"/>
      <c r="K53" s="318"/>
      <c r="L53" s="336"/>
      <c r="M53" s="323"/>
    </row>
    <row r="54" spans="1:84" ht="16" customHeight="1">
      <c r="A54" s="323"/>
      <c r="D54" s="318"/>
      <c r="E54" s="318"/>
      <c r="F54" s="318"/>
      <c r="G54" s="318"/>
      <c r="H54" s="318"/>
      <c r="I54" s="318"/>
      <c r="J54" s="318"/>
      <c r="K54" s="318"/>
      <c r="L54" s="336"/>
      <c r="M54" s="323"/>
    </row>
    <row r="55" spans="1:84" ht="16" customHeight="1">
      <c r="A55" s="323"/>
      <c r="B55" s="323"/>
      <c r="C55" s="323"/>
      <c r="D55" s="767"/>
      <c r="E55" s="767"/>
      <c r="F55" s="767"/>
      <c r="G55" s="767"/>
      <c r="H55" s="767"/>
      <c r="I55" s="767"/>
      <c r="J55" s="767"/>
      <c r="K55" s="767"/>
      <c r="L55" s="767"/>
      <c r="M55" s="767"/>
      <c r="N55" s="767"/>
      <c r="O55" s="767"/>
      <c r="P55" s="767"/>
      <c r="Q55" s="767"/>
      <c r="R55" s="767"/>
      <c r="S55" s="767"/>
      <c r="T55" s="767"/>
      <c r="U55" s="767"/>
      <c r="V55" s="767"/>
      <c r="W55" s="767"/>
      <c r="X55" s="767"/>
      <c r="Y55" s="767"/>
      <c r="Z55" s="767"/>
      <c r="AA55" s="767"/>
      <c r="AB55" s="767"/>
      <c r="AC55" s="767"/>
      <c r="AD55" s="767"/>
      <c r="AE55" s="767"/>
      <c r="AF55" s="767"/>
      <c r="AG55" s="767"/>
      <c r="AH55" s="767"/>
      <c r="AI55" s="767"/>
      <c r="AJ55" s="767"/>
      <c r="AK55" s="767"/>
      <c r="AL55" s="767"/>
    </row>
    <row r="56" spans="1:84" ht="16" customHeight="1">
      <c r="A56" s="323"/>
      <c r="B56" s="323"/>
      <c r="C56" s="323"/>
      <c r="D56" s="318"/>
      <c r="E56" s="318"/>
      <c r="F56" s="318"/>
      <c r="G56" s="318"/>
      <c r="H56" s="318"/>
      <c r="I56" s="318"/>
      <c r="J56" s="318"/>
      <c r="K56" s="318"/>
      <c r="L56" s="337"/>
      <c r="M56" s="323"/>
    </row>
    <row r="57" spans="1:84" ht="16" customHeight="1">
      <c r="A57" s="323"/>
      <c r="B57" s="323"/>
      <c r="C57" s="323"/>
      <c r="D57" s="318"/>
      <c r="E57" s="318"/>
      <c r="F57" s="318"/>
      <c r="G57" s="318"/>
      <c r="H57" s="318"/>
      <c r="I57" s="318"/>
      <c r="J57" s="318"/>
      <c r="K57" s="318"/>
      <c r="L57" s="338"/>
    </row>
    <row r="58" spans="1:84" ht="16" customHeight="1">
      <c r="A58" s="323"/>
      <c r="B58" s="323"/>
      <c r="C58" s="323"/>
      <c r="D58" s="318"/>
      <c r="E58" s="318"/>
      <c r="F58" s="318"/>
      <c r="G58" s="318"/>
      <c r="H58" s="318"/>
      <c r="I58" s="318"/>
      <c r="J58" s="318"/>
      <c r="K58" s="318"/>
      <c r="L58" s="318"/>
    </row>
    <row r="73" spans="14:24" ht="16" customHeight="1">
      <c r="N73"/>
      <c r="O73"/>
    </row>
    <row r="74" spans="14:24" ht="16" customHeight="1">
      <c r="N74"/>
      <c r="O74"/>
      <c r="X74" s="766"/>
    </row>
    <row r="75" spans="14:24" ht="16" customHeight="1">
      <c r="N75"/>
      <c r="O75"/>
      <c r="X75" s="766"/>
    </row>
    <row r="76" spans="14:24" ht="16" customHeight="1">
      <c r="N76"/>
      <c r="O76"/>
      <c r="X76" s="766"/>
    </row>
    <row r="77" spans="14:24" ht="16" customHeight="1">
      <c r="N77"/>
      <c r="O77"/>
      <c r="X77" s="766"/>
    </row>
    <row r="78" spans="14:24" ht="16" customHeight="1">
      <c r="N78"/>
      <c r="O78"/>
      <c r="X78" s="766"/>
    </row>
    <row r="79" spans="14:24" ht="16" customHeight="1">
      <c r="N79"/>
      <c r="O79"/>
      <c r="X79" s="766"/>
    </row>
    <row r="80" spans="14:24" ht="16" customHeight="1">
      <c r="N80"/>
      <c r="O80"/>
      <c r="X80" s="766"/>
    </row>
    <row r="81" spans="14:24" ht="16" customHeight="1">
      <c r="N81"/>
      <c r="O81"/>
      <c r="X81" s="766"/>
    </row>
    <row r="82" spans="14:24" ht="16" customHeight="1">
      <c r="N82"/>
      <c r="O82"/>
      <c r="X82" s="766"/>
    </row>
    <row r="83" spans="14:24" ht="16" customHeight="1">
      <c r="N83"/>
      <c r="O83"/>
      <c r="X83" s="766"/>
    </row>
    <row r="84" spans="14:24" ht="16" customHeight="1">
      <c r="N84"/>
      <c r="O84"/>
      <c r="X84" s="766"/>
    </row>
    <row r="85" spans="14:24" ht="16" customHeight="1">
      <c r="X85" s="766"/>
    </row>
    <row r="86" spans="14:24" ht="16" customHeight="1">
      <c r="X86" s="766"/>
    </row>
    <row r="87" spans="14:24" ht="16" customHeight="1">
      <c r="X87" s="766"/>
    </row>
    <row r="88" spans="14:24" ht="16" customHeight="1">
      <c r="X88" s="766"/>
    </row>
    <row r="89" spans="14:24" ht="16" customHeight="1">
      <c r="X89" s="766"/>
    </row>
    <row r="90" spans="14:24" ht="16" customHeight="1">
      <c r="X90" s="766"/>
    </row>
    <row r="91" spans="14:24" ht="16" customHeight="1">
      <c r="X91" s="766"/>
    </row>
    <row r="92" spans="14:24" ht="16" customHeight="1">
      <c r="X92" s="766"/>
    </row>
    <row r="93" spans="14:24" ht="16" customHeight="1">
      <c r="X93" s="766"/>
    </row>
    <row r="94" spans="14:24" ht="16" customHeight="1">
      <c r="X94" s="766"/>
    </row>
    <row r="95" spans="14:24" ht="16" customHeight="1">
      <c r="X95" s="766"/>
    </row>
    <row r="96" spans="14:24" ht="16" customHeight="1">
      <c r="X96" s="766"/>
    </row>
    <row r="97" spans="24:24" ht="16" customHeight="1">
      <c r="X97" s="766"/>
    </row>
    <row r="98" spans="24:24" ht="16" customHeight="1">
      <c r="X98" s="766"/>
    </row>
    <row r="99" spans="24:24" ht="16" customHeight="1">
      <c r="X99" s="766"/>
    </row>
    <row r="100" spans="24:24" ht="16" customHeight="1">
      <c r="X100" s="766"/>
    </row>
    <row r="101" spans="24:24" ht="16" customHeight="1">
      <c r="X101" s="766"/>
    </row>
    <row r="102" spans="24:24" ht="16" customHeight="1">
      <c r="X102" s="766"/>
    </row>
    <row r="103" spans="24:24" ht="16" customHeight="1">
      <c r="X103" s="766"/>
    </row>
    <row r="104" spans="24:24" ht="16" customHeight="1">
      <c r="X104" s="766"/>
    </row>
    <row r="105" spans="24:24" ht="16" customHeight="1">
      <c r="X105" s="766"/>
    </row>
    <row r="106" spans="24:24" ht="16" customHeight="1">
      <c r="X106" s="766"/>
    </row>
    <row r="107" spans="24:24" ht="16" customHeight="1">
      <c r="X107" s="766"/>
    </row>
    <row r="108" spans="24:24" ht="16" customHeight="1">
      <c r="X108" s="766"/>
    </row>
    <row r="109" spans="24:24" ht="16" customHeight="1">
      <c r="X109" s="766"/>
    </row>
    <row r="110" spans="24:24" ht="16" customHeight="1">
      <c r="X110" s="766"/>
    </row>
    <row r="111" spans="24:24" ht="16" customHeight="1">
      <c r="X111" s="766"/>
    </row>
    <row r="112" spans="24:24" ht="16" customHeight="1">
      <c r="X112" s="766"/>
    </row>
    <row r="113" spans="24:24" ht="16" customHeight="1">
      <c r="X113" s="766"/>
    </row>
    <row r="114" spans="24:24" ht="16" customHeight="1">
      <c r="X114" s="766"/>
    </row>
    <row r="115" spans="24:24" ht="16" customHeight="1">
      <c r="X115" s="766"/>
    </row>
    <row r="116" spans="24:24" ht="16" customHeight="1">
      <c r="X116" s="766"/>
    </row>
    <row r="117" spans="24:24" ht="16" customHeight="1">
      <c r="X117" s="766"/>
    </row>
    <row r="118" spans="24:24" ht="16" customHeight="1">
      <c r="X118" s="766"/>
    </row>
  </sheetData>
  <mergeCells count="4">
    <mergeCell ref="AH1:BT2"/>
    <mergeCell ref="CH14:CH22"/>
    <mergeCell ref="CJ12:CR12"/>
    <mergeCell ref="CH10:CR10"/>
  </mergeCells>
  <conditionalFormatting sqref="AD1:AG8">
    <cfRule type="expression" dxfId="42" priority="10">
      <formula>$A$8=1</formula>
    </cfRule>
  </conditionalFormatting>
  <conditionalFormatting sqref="AH3:AK8 BA3:CE8 BU1:CE2">
    <cfRule type="expression" dxfId="41" priority="16">
      <formula>$A$8=3</formula>
    </cfRule>
  </conditionalFormatting>
  <conditionalFormatting sqref="AL3:BB8">
    <cfRule type="expression" dxfId="40" priority="15">
      <formula>$A$8=3</formula>
    </cfRule>
  </conditionalFormatting>
  <conditionalFormatting sqref="AH3:CE8 BU1:CE2">
    <cfRule type="expression" dxfId="39" priority="14">
      <formula>$A$8=1</formula>
    </cfRule>
  </conditionalFormatting>
  <conditionalFormatting sqref="AH1">
    <cfRule type="expression" dxfId="38" priority="13">
      <formula>$A$8=3</formula>
    </cfRule>
  </conditionalFormatting>
  <conditionalFormatting sqref="AH1:BT2">
    <cfRule type="expression" dxfId="37" priority="12">
      <formula>$A$8=1</formula>
    </cfRule>
  </conditionalFormatting>
  <conditionalFormatting sqref="AD1:AG8">
    <cfRule type="expression" dxfId="36" priority="11">
      <formula>$A$8=3</formula>
    </cfRule>
  </conditionalFormatting>
  <conditionalFormatting sqref="CJ14:CR22">
    <cfRule type="colorScale" priority="2">
      <colorScale>
        <cfvo type="min"/>
        <cfvo type="percentile" val="50"/>
        <cfvo type="max"/>
        <color rgb="FF98A6AC"/>
        <color theme="0" tint="-0.14999847407452621"/>
        <color theme="0"/>
      </colorScale>
    </cfRule>
    <cfRule type="colorScale" priority="7">
      <colorScale>
        <cfvo type="min"/>
        <cfvo type="max"/>
        <color rgb="FFE6DBDE"/>
        <color rgb="FFD3E0E0"/>
      </colorScale>
    </cfRule>
    <cfRule type="colorScale" priority="6">
      <colorScale>
        <cfvo type="min"/>
        <cfvo type="max"/>
        <color rgb="FFB42B34"/>
        <color rgb="FF2C4858"/>
      </colorScale>
    </cfRule>
    <cfRule type="colorScale" priority="5">
      <colorScale>
        <cfvo type="min"/>
        <cfvo type="max"/>
        <color rgb="FF2C4858"/>
        <color rgb="FFD3E0E0"/>
      </colorScale>
    </cfRule>
    <cfRule type="colorScale" priority="4">
      <colorScale>
        <cfvo type="min"/>
        <cfvo type="max"/>
        <color rgb="FF98A6AC"/>
        <color rgb="FFD3E0E0"/>
      </colorScale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D60D9-295F-3C48-9A88-7AEBF70045BC}">
  <sheetPr codeName="Sheet7"/>
  <dimension ref="A1:XFD67"/>
  <sheetViews>
    <sheetView showGridLines="0" topLeftCell="A2" zoomScale="125" zoomScaleNormal="90" workbookViewId="0">
      <selection activeCell="CA39" sqref="CA39"/>
    </sheetView>
  </sheetViews>
  <sheetFormatPr baseColWidth="10" defaultColWidth="11.5" defaultRowHeight="13" outlineLevelCol="1"/>
  <cols>
    <col min="1" max="1" width="2.1640625" bestFit="1" customWidth="1"/>
    <col min="2" max="2" width="2.33203125" customWidth="1"/>
    <col min="3" max="3" width="25.1640625" bestFit="1" customWidth="1"/>
    <col min="4" max="7" width="10.83203125" hidden="1" customWidth="1" outlineLevel="1"/>
    <col min="8" max="8" width="10.83203125" collapsed="1"/>
    <col min="9" max="12" width="10.83203125" hidden="1" customWidth="1" outlineLevel="1"/>
    <col min="13" max="13" width="10.83203125" collapsed="1"/>
    <col min="14" max="17" width="10.83203125" hidden="1" customWidth="1" outlineLevel="1"/>
    <col min="18" max="18" width="10.83203125" collapsed="1"/>
    <col min="19" max="22" width="10.83203125" hidden="1" customWidth="1" outlineLevel="1"/>
    <col min="23" max="23" width="10.83203125" collapsed="1"/>
    <col min="24" max="27" width="10.83203125" hidden="1" customWidth="1" outlineLevel="1"/>
    <col min="28" max="28" width="10.83203125" collapsed="1"/>
    <col min="29" max="29" width="15.5" hidden="1" customWidth="1" outlineLevel="1"/>
    <col min="30" max="32" width="10.83203125" hidden="1" customWidth="1" outlineLevel="1"/>
    <col min="33" max="33" width="10.83203125" collapsed="1"/>
    <col min="34" max="37" width="10.83203125" hidden="1" customWidth="1" outlineLevel="1"/>
    <col min="38" max="38" width="10.83203125" collapsed="1"/>
    <col min="39" max="42" width="10.83203125" hidden="1" customWidth="1" outlineLevel="1"/>
    <col min="43" max="43" width="10.83203125" collapsed="1"/>
    <col min="44" max="47" width="0" hidden="1" customWidth="1" outlineLevel="1"/>
    <col min="48" max="48" width="10.83203125" collapsed="1"/>
    <col min="49" max="52" width="0" hidden="1" customWidth="1" outlineLevel="1"/>
    <col min="53" max="53" width="10.83203125" collapsed="1"/>
    <col min="54" max="57" width="0" hidden="1" customWidth="1" outlineLevel="1"/>
    <col min="58" max="58" width="10.83203125" collapsed="1"/>
    <col min="59" max="62" width="0" hidden="1" customWidth="1" outlineLevel="1"/>
    <col min="63" max="63" width="10.83203125" collapsed="1"/>
    <col min="64" max="67" width="0" hidden="1" customWidth="1" outlineLevel="1"/>
    <col min="68" max="68" width="10.83203125" collapsed="1"/>
    <col min="69" max="72" width="10.83203125" hidden="1" customWidth="1" outlineLevel="1"/>
    <col min="73" max="73" width="10.83203125" collapsed="1"/>
    <col min="74" max="77" width="10.83203125" hidden="1" customWidth="1" outlineLevel="1"/>
    <col min="78" max="78" width="10.83203125" collapsed="1"/>
    <col min="79" max="82" width="10.83203125" customWidth="1"/>
  </cols>
  <sheetData>
    <row r="1" spans="1:16384" s="319" customFormat="1" ht="13" customHeight="1">
      <c r="A1" s="136"/>
      <c r="B1" s="136"/>
      <c r="C1" s="136"/>
      <c r="D1" s="136"/>
      <c r="E1" s="315"/>
      <c r="F1" s="13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228"/>
      <c r="AD1" s="228"/>
      <c r="AE1" s="228"/>
      <c r="AF1" s="228"/>
      <c r="AG1" s="228"/>
      <c r="AH1" s="817" t="str">
        <f>""&amp;IF($A$8=1,"Bear",IF($A$8=2,"Base",IF($A$8=3,"Bull","Check Case")))</f>
        <v>Base</v>
      </c>
      <c r="AI1" s="817"/>
      <c r="AJ1" s="817"/>
      <c r="AK1" s="817"/>
      <c r="AL1" s="817"/>
      <c r="AM1" s="817"/>
      <c r="AN1" s="817"/>
      <c r="AO1" s="817"/>
      <c r="AP1" s="817"/>
      <c r="AQ1" s="817"/>
      <c r="AR1" s="817"/>
      <c r="AS1" s="817"/>
      <c r="AT1" s="817"/>
      <c r="AU1" s="817"/>
      <c r="AV1" s="817"/>
      <c r="AW1" s="817"/>
      <c r="AX1" s="817"/>
      <c r="AY1" s="817"/>
      <c r="AZ1" s="817"/>
      <c r="BA1" s="817"/>
      <c r="BB1" s="817"/>
      <c r="BC1" s="817"/>
      <c r="BD1" s="817"/>
      <c r="BE1" s="817"/>
      <c r="BF1" s="817"/>
      <c r="BG1" s="817"/>
      <c r="BH1" s="817"/>
      <c r="BI1" s="817"/>
      <c r="BJ1" s="817"/>
      <c r="BK1" s="817"/>
      <c r="BL1" s="817"/>
      <c r="BM1" s="817"/>
      <c r="BN1" s="817"/>
      <c r="BO1" s="817"/>
      <c r="BP1" s="817"/>
      <c r="BQ1" s="817"/>
      <c r="BR1" s="817"/>
      <c r="BS1" s="817"/>
      <c r="BT1" s="817"/>
      <c r="BU1" s="228"/>
      <c r="BV1" s="228"/>
      <c r="BW1" s="228"/>
      <c r="BX1" s="228"/>
      <c r="BY1" s="228"/>
      <c r="BZ1" s="228"/>
      <c r="CA1" s="228"/>
      <c r="CB1" s="228"/>
      <c r="CC1" s="228"/>
      <c r="CD1" s="228"/>
      <c r="CE1" s="228"/>
      <c r="CF1" s="228"/>
      <c r="CG1" s="228"/>
      <c r="CH1" s="228"/>
      <c r="CI1" s="228"/>
      <c r="CJ1" s="228"/>
      <c r="CK1" s="228"/>
      <c r="CL1" s="228"/>
      <c r="CM1" s="228"/>
      <c r="CN1" s="228"/>
      <c r="CO1" s="228"/>
      <c r="CP1" s="228"/>
      <c r="CQ1" s="228"/>
      <c r="CR1" s="228"/>
      <c r="CS1" s="228"/>
      <c r="CT1" s="228"/>
      <c r="CU1" s="228"/>
      <c r="CV1" s="228"/>
      <c r="CW1" s="228"/>
      <c r="CX1" s="228"/>
      <c r="CY1" s="228"/>
      <c r="CZ1" s="228"/>
      <c r="DA1" s="228"/>
      <c r="DB1" s="228"/>
      <c r="DC1" s="228"/>
      <c r="DD1" s="228"/>
      <c r="DE1" s="228"/>
      <c r="DF1" s="228"/>
      <c r="DG1" s="228"/>
      <c r="DH1" s="228"/>
      <c r="DI1" s="228"/>
      <c r="DJ1" s="228"/>
      <c r="DK1" s="228"/>
      <c r="DL1" s="228"/>
      <c r="DM1" s="228"/>
      <c r="DN1" s="228"/>
      <c r="DO1" s="228"/>
      <c r="DP1" s="228"/>
      <c r="DQ1" s="228"/>
      <c r="DR1" s="228"/>
      <c r="DS1" s="228"/>
      <c r="DT1" s="228"/>
      <c r="DU1" s="228"/>
      <c r="DV1" s="228"/>
      <c r="DW1" s="228"/>
      <c r="DX1" s="228"/>
      <c r="DY1" s="228"/>
      <c r="DZ1" s="228"/>
      <c r="EA1" s="228"/>
      <c r="EB1" s="228"/>
      <c r="EC1" s="228"/>
      <c r="ED1" s="228"/>
      <c r="EE1" s="228"/>
      <c r="EF1" s="228"/>
      <c r="EG1" s="228"/>
      <c r="EH1" s="228"/>
      <c r="EI1" s="228"/>
      <c r="EJ1" s="228"/>
      <c r="EK1" s="228"/>
      <c r="EL1" s="228"/>
      <c r="EM1" s="228"/>
      <c r="EN1" s="228"/>
      <c r="EO1" s="228"/>
      <c r="EP1" s="228"/>
      <c r="EQ1" s="228"/>
      <c r="ER1" s="228"/>
      <c r="ES1" s="228"/>
      <c r="ET1" s="228"/>
      <c r="EU1" s="228"/>
      <c r="EV1" s="228"/>
      <c r="EW1" s="228"/>
      <c r="EX1" s="228"/>
      <c r="EY1" s="228"/>
      <c r="EZ1" s="228"/>
      <c r="FA1" s="228"/>
      <c r="FB1" s="228"/>
      <c r="FC1" s="228"/>
      <c r="FD1" s="228"/>
      <c r="FE1" s="228"/>
      <c r="FF1" s="228"/>
      <c r="FG1" s="228"/>
      <c r="FH1" s="228"/>
      <c r="FI1" s="228"/>
      <c r="FJ1" s="228"/>
      <c r="FK1" s="228"/>
      <c r="FL1" s="228"/>
      <c r="FM1" s="228"/>
      <c r="FN1" s="228"/>
      <c r="FO1" s="228"/>
      <c r="FP1" s="228"/>
      <c r="FQ1" s="228"/>
      <c r="FR1" s="228"/>
      <c r="FS1" s="228"/>
      <c r="FT1" s="228"/>
      <c r="FU1" s="228"/>
      <c r="FV1" s="228"/>
      <c r="FW1" s="228"/>
      <c r="FX1" s="228"/>
      <c r="FY1" s="228"/>
      <c r="FZ1" s="228"/>
      <c r="GA1" s="228"/>
      <c r="GB1" s="228"/>
      <c r="GC1" s="228"/>
      <c r="GD1" s="228"/>
      <c r="GE1" s="228"/>
      <c r="GF1" s="228"/>
      <c r="GG1" s="228"/>
      <c r="GH1" s="228"/>
      <c r="GI1" s="228"/>
      <c r="GJ1" s="228"/>
      <c r="GK1" s="228"/>
      <c r="GL1" s="228"/>
      <c r="GM1" s="228"/>
      <c r="GN1" s="228"/>
      <c r="GO1" s="228"/>
      <c r="GP1" s="228"/>
      <c r="GQ1" s="228"/>
      <c r="GR1" s="228"/>
      <c r="GS1" s="228"/>
      <c r="GT1" s="228"/>
      <c r="GU1" s="228"/>
      <c r="GV1" s="228"/>
      <c r="GW1" s="228"/>
      <c r="GX1" s="228"/>
      <c r="GY1" s="228"/>
      <c r="GZ1" s="228"/>
      <c r="HA1" s="228"/>
      <c r="HB1" s="228"/>
      <c r="HC1" s="228"/>
      <c r="HD1" s="228"/>
      <c r="HE1" s="228"/>
      <c r="HF1" s="228"/>
      <c r="HG1" s="228"/>
      <c r="HH1" s="228"/>
      <c r="HI1" s="228"/>
      <c r="HJ1" s="228"/>
      <c r="HK1" s="228"/>
      <c r="HL1" s="228"/>
      <c r="HM1" s="228"/>
      <c r="HN1" s="228"/>
      <c r="HO1" s="228"/>
      <c r="HP1" s="228"/>
      <c r="HQ1" s="228"/>
      <c r="HR1" s="228"/>
      <c r="HS1" s="228"/>
      <c r="HT1" s="228"/>
      <c r="HU1" s="228"/>
      <c r="HV1" s="228"/>
      <c r="HW1" s="228"/>
      <c r="HX1" s="228"/>
      <c r="HY1" s="228"/>
      <c r="HZ1" s="228"/>
      <c r="IA1" s="228"/>
      <c r="IB1" s="228"/>
      <c r="IC1" s="228"/>
      <c r="ID1" s="228"/>
      <c r="IE1" s="228"/>
      <c r="IF1" s="228"/>
      <c r="IG1" s="228"/>
      <c r="IH1" s="228"/>
      <c r="II1" s="228"/>
      <c r="IJ1" s="228"/>
      <c r="IK1" s="228"/>
      <c r="IL1" s="228"/>
      <c r="IM1" s="228"/>
      <c r="IN1" s="228"/>
      <c r="IO1" s="228"/>
      <c r="IP1" s="228"/>
      <c r="IQ1" s="228"/>
      <c r="IR1" s="228"/>
      <c r="IS1" s="228"/>
      <c r="IT1" s="228"/>
      <c r="IU1" s="228"/>
      <c r="IV1" s="228"/>
      <c r="IW1" s="228"/>
      <c r="IX1" s="228"/>
      <c r="IY1" s="228"/>
      <c r="IZ1" s="228"/>
      <c r="JA1" s="228"/>
      <c r="JB1" s="228"/>
      <c r="JC1" s="228"/>
      <c r="JD1" s="228"/>
      <c r="JE1" s="228"/>
      <c r="JF1" s="228"/>
      <c r="JG1" s="228"/>
      <c r="JH1" s="228"/>
      <c r="JI1" s="228"/>
      <c r="JJ1" s="228"/>
      <c r="JK1" s="228"/>
      <c r="JL1" s="228"/>
      <c r="JM1" s="228"/>
      <c r="JN1" s="228"/>
      <c r="JO1" s="228"/>
      <c r="JP1" s="228"/>
      <c r="JQ1" s="228"/>
      <c r="JR1" s="228"/>
      <c r="JS1" s="228"/>
      <c r="JT1" s="228"/>
      <c r="JU1" s="228"/>
      <c r="JV1" s="228"/>
      <c r="JW1" s="228"/>
      <c r="JX1" s="228"/>
      <c r="JY1" s="228"/>
      <c r="JZ1" s="228"/>
      <c r="KA1" s="228"/>
      <c r="KB1" s="228"/>
      <c r="KC1" s="228"/>
      <c r="KD1" s="228"/>
      <c r="KE1" s="228"/>
      <c r="KF1" s="228"/>
      <c r="KG1" s="228"/>
      <c r="KH1" s="228"/>
      <c r="KI1" s="228"/>
      <c r="KJ1" s="228"/>
      <c r="KK1" s="228"/>
      <c r="KL1" s="228"/>
      <c r="KM1" s="228"/>
      <c r="KN1" s="228"/>
      <c r="KO1" s="228"/>
      <c r="KP1" s="228"/>
      <c r="KQ1" s="228"/>
      <c r="KR1" s="228"/>
      <c r="KS1" s="228"/>
      <c r="KT1" s="228"/>
      <c r="KU1" s="228"/>
      <c r="KV1" s="228"/>
      <c r="KW1" s="228"/>
      <c r="KX1" s="228"/>
      <c r="KY1" s="228"/>
      <c r="KZ1" s="228"/>
      <c r="LA1" s="228"/>
      <c r="LB1" s="228"/>
      <c r="LC1" s="228"/>
      <c r="LD1" s="228"/>
      <c r="LE1" s="228"/>
      <c r="LF1" s="228"/>
      <c r="LG1" s="228"/>
      <c r="LH1" s="228"/>
      <c r="LI1" s="228"/>
      <c r="LJ1" s="228"/>
      <c r="LK1" s="228"/>
      <c r="LL1" s="228"/>
      <c r="LM1" s="228"/>
      <c r="LN1" s="228"/>
      <c r="LO1" s="228"/>
      <c r="LP1" s="228"/>
      <c r="LQ1" s="228"/>
      <c r="LR1" s="228"/>
      <c r="LS1" s="228"/>
      <c r="LT1" s="228"/>
      <c r="LU1" s="228"/>
      <c r="LV1" s="228"/>
      <c r="LW1" s="228"/>
      <c r="LX1" s="228"/>
      <c r="LY1" s="228"/>
      <c r="LZ1" s="228"/>
      <c r="MA1" s="228"/>
      <c r="MB1" s="228"/>
      <c r="MC1" s="228"/>
      <c r="MD1" s="228"/>
      <c r="ME1" s="228"/>
      <c r="MF1" s="228"/>
      <c r="MG1" s="228"/>
      <c r="MH1" s="228"/>
      <c r="MI1" s="228"/>
      <c r="MJ1" s="228"/>
      <c r="MK1" s="228"/>
      <c r="ML1" s="228"/>
      <c r="MM1" s="228"/>
      <c r="MN1" s="228"/>
      <c r="MO1" s="228"/>
      <c r="MP1" s="228"/>
      <c r="MQ1" s="228"/>
      <c r="MR1" s="228"/>
      <c r="MS1" s="228"/>
      <c r="MT1" s="228"/>
      <c r="MU1" s="228"/>
      <c r="MV1" s="228"/>
      <c r="MW1" s="228"/>
      <c r="MX1" s="228"/>
      <c r="MY1" s="228"/>
      <c r="MZ1" s="228"/>
      <c r="NA1" s="228"/>
      <c r="NB1" s="228"/>
      <c r="NC1" s="228"/>
      <c r="ND1" s="228"/>
      <c r="NE1" s="228"/>
      <c r="NF1" s="228"/>
      <c r="NG1" s="228"/>
      <c r="NH1" s="228"/>
      <c r="NI1" s="228"/>
      <c r="NJ1" s="228"/>
      <c r="NK1" s="228"/>
      <c r="NL1" s="228"/>
      <c r="NM1" s="228"/>
      <c r="NN1" s="228"/>
      <c r="NO1" s="228"/>
      <c r="NP1" s="228"/>
      <c r="NQ1" s="228"/>
      <c r="NR1" s="228"/>
      <c r="NS1" s="228"/>
      <c r="NT1" s="228"/>
      <c r="NU1" s="228"/>
      <c r="NV1" s="228"/>
      <c r="NW1" s="228"/>
      <c r="NX1" s="228"/>
      <c r="NY1" s="228"/>
      <c r="NZ1" s="228"/>
      <c r="OA1" s="228"/>
      <c r="OB1" s="228"/>
      <c r="OC1" s="228"/>
      <c r="OD1" s="228"/>
      <c r="OE1" s="228"/>
      <c r="OF1" s="228"/>
      <c r="OG1" s="228"/>
      <c r="OH1" s="228"/>
      <c r="OI1" s="228"/>
      <c r="OJ1" s="228"/>
      <c r="OK1" s="228"/>
      <c r="OL1" s="228"/>
      <c r="OM1" s="228"/>
      <c r="ON1" s="228"/>
      <c r="OO1" s="228"/>
      <c r="OP1" s="228"/>
      <c r="OQ1" s="228"/>
      <c r="OR1" s="228"/>
      <c r="OS1" s="228"/>
      <c r="OT1" s="228"/>
      <c r="OU1" s="228"/>
      <c r="OV1" s="228"/>
      <c r="OW1" s="228"/>
      <c r="OX1" s="228"/>
      <c r="OY1" s="228"/>
      <c r="OZ1" s="228"/>
      <c r="PA1" s="228"/>
      <c r="PB1" s="228"/>
      <c r="PC1" s="228"/>
      <c r="PD1" s="228"/>
      <c r="PE1" s="228"/>
      <c r="PF1" s="228"/>
      <c r="PG1" s="228"/>
      <c r="PH1" s="228"/>
      <c r="PI1" s="228"/>
      <c r="PJ1" s="228"/>
      <c r="PK1" s="228"/>
      <c r="PL1" s="228"/>
      <c r="PM1" s="228"/>
      <c r="PN1" s="228"/>
      <c r="PO1" s="228"/>
      <c r="PP1" s="228"/>
      <c r="PQ1" s="228"/>
      <c r="PR1" s="228"/>
      <c r="PS1" s="228"/>
      <c r="PT1" s="228"/>
      <c r="PU1" s="228"/>
      <c r="PV1" s="228"/>
      <c r="PW1" s="228"/>
      <c r="PX1" s="228"/>
      <c r="PY1" s="228"/>
      <c r="PZ1" s="228"/>
      <c r="QA1" s="228"/>
      <c r="QB1" s="228"/>
      <c r="QC1" s="228"/>
      <c r="QD1" s="228"/>
      <c r="QE1" s="228"/>
      <c r="QF1" s="228"/>
      <c r="QG1" s="228"/>
      <c r="QH1" s="228"/>
      <c r="QI1" s="228"/>
      <c r="QJ1" s="228"/>
      <c r="QK1" s="228"/>
      <c r="QL1" s="228"/>
      <c r="QM1" s="228"/>
      <c r="QN1" s="228"/>
      <c r="QO1" s="228"/>
      <c r="QP1" s="228"/>
      <c r="QQ1" s="228"/>
      <c r="QR1" s="228"/>
      <c r="QS1" s="228"/>
      <c r="QT1" s="228"/>
      <c r="QU1" s="228"/>
      <c r="QV1" s="228"/>
      <c r="QW1" s="228"/>
      <c r="QX1" s="228"/>
      <c r="QY1" s="228"/>
      <c r="QZ1" s="228"/>
      <c r="RA1" s="228"/>
      <c r="RB1" s="228"/>
      <c r="RC1" s="228"/>
      <c r="RD1" s="228"/>
      <c r="RE1" s="228"/>
      <c r="RF1" s="228"/>
      <c r="RG1" s="228"/>
      <c r="RH1" s="228"/>
      <c r="RI1" s="228"/>
      <c r="RJ1" s="228"/>
      <c r="RK1" s="228"/>
      <c r="RL1" s="228"/>
      <c r="RM1" s="228"/>
      <c r="RN1" s="228"/>
      <c r="RO1" s="228"/>
      <c r="RP1" s="228"/>
      <c r="RQ1" s="228"/>
      <c r="RR1" s="228"/>
      <c r="RS1" s="228"/>
      <c r="RT1" s="228"/>
      <c r="RU1" s="228"/>
      <c r="RV1" s="228"/>
      <c r="RW1" s="228"/>
      <c r="RX1" s="228"/>
      <c r="RY1" s="228"/>
      <c r="RZ1" s="228"/>
      <c r="SA1" s="228"/>
      <c r="SB1" s="228"/>
      <c r="SC1" s="228"/>
      <c r="SD1" s="228"/>
      <c r="SE1" s="228"/>
      <c r="SF1" s="228"/>
      <c r="SG1" s="228"/>
      <c r="SH1" s="228"/>
      <c r="SI1" s="228"/>
      <c r="SJ1" s="228"/>
      <c r="SK1" s="228"/>
      <c r="SL1" s="228"/>
      <c r="SM1" s="228"/>
      <c r="SN1" s="228"/>
      <c r="SO1" s="228"/>
      <c r="SP1" s="228"/>
      <c r="SQ1" s="228"/>
      <c r="SR1" s="228"/>
      <c r="SS1" s="228"/>
      <c r="ST1" s="228"/>
      <c r="SU1" s="228"/>
      <c r="SV1" s="228"/>
      <c r="SW1" s="228"/>
      <c r="SX1" s="228"/>
      <c r="SY1" s="228"/>
      <c r="SZ1" s="228"/>
      <c r="TA1" s="228"/>
      <c r="TB1" s="228"/>
      <c r="TC1" s="228"/>
      <c r="TD1" s="228"/>
      <c r="TE1" s="228"/>
      <c r="TF1" s="228"/>
      <c r="TG1" s="228"/>
      <c r="TH1" s="228"/>
      <c r="TI1" s="228"/>
      <c r="TJ1" s="228"/>
      <c r="TK1" s="228"/>
      <c r="TL1" s="228"/>
      <c r="TM1" s="228"/>
      <c r="TN1" s="228"/>
      <c r="TO1" s="228"/>
      <c r="TP1" s="228"/>
      <c r="TQ1" s="228"/>
      <c r="TR1" s="228"/>
      <c r="TS1" s="228"/>
      <c r="TT1" s="228"/>
      <c r="TU1" s="228"/>
      <c r="TV1" s="228"/>
      <c r="TW1" s="228"/>
      <c r="TX1" s="228"/>
      <c r="TY1" s="228"/>
      <c r="TZ1" s="228"/>
      <c r="UA1" s="228"/>
      <c r="UB1" s="228"/>
      <c r="UC1" s="228"/>
      <c r="UD1" s="228"/>
      <c r="UE1" s="228"/>
      <c r="UF1" s="228"/>
      <c r="UG1" s="228"/>
      <c r="UH1" s="228"/>
      <c r="UI1" s="228"/>
      <c r="UJ1" s="228"/>
      <c r="UK1" s="228"/>
      <c r="UL1" s="228"/>
      <c r="UM1" s="228"/>
      <c r="UN1" s="228"/>
      <c r="UO1" s="228"/>
      <c r="UP1" s="228"/>
      <c r="UQ1" s="228"/>
      <c r="UR1" s="228"/>
      <c r="US1" s="228"/>
      <c r="UT1" s="228"/>
      <c r="UU1" s="228"/>
      <c r="UV1" s="228"/>
      <c r="UW1" s="228"/>
      <c r="UX1" s="228"/>
      <c r="UY1" s="228"/>
      <c r="UZ1" s="228"/>
      <c r="VA1" s="228"/>
      <c r="VB1" s="228"/>
      <c r="VC1" s="228"/>
      <c r="VD1" s="228"/>
      <c r="VE1" s="228"/>
      <c r="VF1" s="228"/>
      <c r="VG1" s="228"/>
      <c r="VH1" s="228"/>
      <c r="VI1" s="228"/>
      <c r="VJ1" s="228"/>
      <c r="VK1" s="228"/>
      <c r="VL1" s="228"/>
      <c r="VM1" s="228"/>
      <c r="VN1" s="228"/>
      <c r="VO1" s="228"/>
      <c r="VP1" s="228"/>
      <c r="VQ1" s="228"/>
      <c r="VR1" s="228"/>
      <c r="VS1" s="228"/>
      <c r="VT1" s="228"/>
      <c r="VU1" s="228"/>
      <c r="VV1" s="228"/>
      <c r="VW1" s="228"/>
      <c r="VX1" s="228"/>
      <c r="VY1" s="228"/>
      <c r="VZ1" s="228"/>
      <c r="WA1" s="228"/>
      <c r="WB1" s="228"/>
      <c r="WC1" s="228"/>
      <c r="WD1" s="228"/>
      <c r="WE1" s="228"/>
      <c r="WF1" s="228"/>
      <c r="WG1" s="228"/>
      <c r="WH1" s="228"/>
      <c r="WI1" s="228"/>
      <c r="WJ1" s="228"/>
      <c r="WK1" s="228"/>
      <c r="WL1" s="228"/>
      <c r="WM1" s="228"/>
      <c r="WN1" s="228"/>
      <c r="WO1" s="228"/>
      <c r="WP1" s="228"/>
      <c r="WQ1" s="228"/>
      <c r="WR1" s="228"/>
      <c r="WS1" s="228"/>
      <c r="WT1" s="228"/>
      <c r="WU1" s="228"/>
      <c r="WV1" s="228"/>
      <c r="WW1" s="228"/>
      <c r="WX1" s="228"/>
      <c r="WY1" s="228"/>
      <c r="WZ1" s="228"/>
      <c r="XA1" s="228"/>
      <c r="XB1" s="228"/>
      <c r="XC1" s="228"/>
      <c r="XD1" s="228"/>
      <c r="XE1" s="228"/>
      <c r="XF1" s="228"/>
      <c r="XG1" s="228"/>
      <c r="XH1" s="228"/>
      <c r="XI1" s="228"/>
      <c r="XJ1" s="228"/>
      <c r="XK1" s="228"/>
      <c r="XL1" s="228"/>
      <c r="XM1" s="228"/>
      <c r="XN1" s="228"/>
      <c r="XO1" s="228"/>
      <c r="XP1" s="228"/>
      <c r="XQ1" s="228"/>
      <c r="XR1" s="228"/>
      <c r="XS1" s="228"/>
      <c r="XT1" s="228"/>
      <c r="XU1" s="228"/>
      <c r="XV1" s="228"/>
      <c r="XW1" s="228"/>
      <c r="XX1" s="228"/>
      <c r="XY1" s="228"/>
      <c r="XZ1" s="228"/>
      <c r="YA1" s="228"/>
      <c r="YB1" s="228"/>
      <c r="YC1" s="228"/>
      <c r="YD1" s="228"/>
      <c r="YE1" s="228"/>
      <c r="YF1" s="228"/>
      <c r="YG1" s="228"/>
      <c r="YH1" s="228"/>
      <c r="YI1" s="228"/>
      <c r="YJ1" s="228"/>
      <c r="YK1" s="228"/>
      <c r="YL1" s="228"/>
      <c r="YM1" s="228"/>
      <c r="YN1" s="228"/>
      <c r="YO1" s="228"/>
      <c r="YP1" s="228"/>
      <c r="YQ1" s="228"/>
      <c r="YR1" s="228"/>
      <c r="YS1" s="228"/>
      <c r="YT1" s="228"/>
      <c r="YU1" s="228"/>
      <c r="YV1" s="228"/>
      <c r="YW1" s="228"/>
      <c r="YX1" s="228"/>
      <c r="YY1" s="228"/>
      <c r="YZ1" s="228"/>
      <c r="ZA1" s="228"/>
      <c r="ZB1" s="228"/>
      <c r="ZC1" s="228"/>
      <c r="ZD1" s="228"/>
      <c r="ZE1" s="228"/>
      <c r="ZF1" s="228"/>
      <c r="ZG1" s="228"/>
      <c r="ZH1" s="228"/>
      <c r="ZI1" s="228"/>
      <c r="ZJ1" s="228"/>
      <c r="ZK1" s="228"/>
      <c r="ZL1" s="228"/>
      <c r="ZM1" s="228"/>
      <c r="ZN1" s="228"/>
      <c r="ZO1" s="228"/>
      <c r="ZP1" s="228"/>
      <c r="ZQ1" s="228"/>
      <c r="ZR1" s="228"/>
      <c r="ZS1" s="228"/>
      <c r="ZT1" s="228"/>
      <c r="ZU1" s="228"/>
      <c r="ZV1" s="228"/>
      <c r="ZW1" s="228"/>
      <c r="ZX1" s="228"/>
      <c r="ZY1" s="228"/>
      <c r="ZZ1" s="228"/>
      <c r="AAA1" s="228"/>
      <c r="AAB1" s="228"/>
      <c r="AAC1" s="228"/>
      <c r="AAD1" s="228"/>
      <c r="AAE1" s="228"/>
      <c r="AAF1" s="228"/>
      <c r="AAG1" s="228"/>
      <c r="AAH1" s="228"/>
      <c r="AAI1" s="228"/>
      <c r="AAJ1" s="228"/>
      <c r="AAK1" s="228"/>
      <c r="AAL1" s="228"/>
      <c r="AAM1" s="228"/>
      <c r="AAN1" s="228"/>
      <c r="AAO1" s="228"/>
      <c r="AAP1" s="228"/>
      <c r="AAQ1" s="228"/>
      <c r="AAR1" s="228"/>
      <c r="AAS1" s="228"/>
      <c r="AAT1" s="228"/>
      <c r="AAU1" s="228"/>
      <c r="AAV1" s="228"/>
      <c r="AAW1" s="228"/>
      <c r="AAX1" s="228"/>
      <c r="AAY1" s="228"/>
      <c r="AAZ1" s="228"/>
      <c r="ABA1" s="228"/>
      <c r="ABB1" s="228"/>
      <c r="ABC1" s="228"/>
      <c r="ABD1" s="228"/>
      <c r="ABE1" s="228"/>
      <c r="ABF1" s="228"/>
      <c r="ABG1" s="228"/>
      <c r="ABH1" s="228"/>
      <c r="ABI1" s="228"/>
      <c r="ABJ1" s="228"/>
      <c r="ABK1" s="228"/>
      <c r="ABL1" s="228"/>
      <c r="ABM1" s="228"/>
      <c r="ABN1" s="228"/>
      <c r="ABO1" s="228"/>
      <c r="ABP1" s="228"/>
      <c r="ABQ1" s="228"/>
      <c r="ABR1" s="228"/>
      <c r="ABS1" s="228"/>
      <c r="ABT1" s="228"/>
      <c r="ABU1" s="228"/>
      <c r="ABV1" s="228"/>
      <c r="ABW1" s="228"/>
      <c r="ABX1" s="228"/>
      <c r="ABY1" s="228"/>
      <c r="ABZ1" s="228"/>
      <c r="ACA1" s="228"/>
      <c r="ACB1" s="228"/>
      <c r="ACC1" s="228"/>
      <c r="ACD1" s="228"/>
      <c r="ACE1" s="228"/>
      <c r="ACF1" s="228"/>
      <c r="ACG1" s="228"/>
      <c r="ACH1" s="228"/>
      <c r="ACI1" s="228"/>
      <c r="ACJ1" s="228"/>
      <c r="ACK1" s="228"/>
      <c r="ACL1" s="228"/>
      <c r="ACM1" s="228"/>
      <c r="ACN1" s="228"/>
      <c r="ACO1" s="228"/>
      <c r="ACP1" s="228"/>
      <c r="ACQ1" s="228"/>
      <c r="ACR1" s="228"/>
      <c r="ACS1" s="228"/>
      <c r="ACT1" s="228"/>
      <c r="ACU1" s="228"/>
      <c r="ACV1" s="228"/>
      <c r="ACW1" s="228"/>
      <c r="ACX1" s="228"/>
      <c r="ACY1" s="228"/>
      <c r="ACZ1" s="228"/>
      <c r="ADA1" s="228"/>
      <c r="ADB1" s="228"/>
      <c r="ADC1" s="228"/>
      <c r="ADD1" s="228"/>
      <c r="ADE1" s="228"/>
      <c r="ADF1" s="228"/>
      <c r="ADG1" s="228"/>
      <c r="ADH1" s="228"/>
      <c r="ADI1" s="228"/>
      <c r="ADJ1" s="228"/>
      <c r="ADK1" s="228"/>
      <c r="ADL1" s="228"/>
      <c r="ADM1" s="228"/>
      <c r="ADN1" s="228"/>
      <c r="ADO1" s="228"/>
      <c r="ADP1" s="228"/>
      <c r="ADQ1" s="228"/>
      <c r="ADR1" s="228"/>
      <c r="ADS1" s="228"/>
      <c r="ADT1" s="228"/>
      <c r="ADU1" s="228"/>
      <c r="ADV1" s="228"/>
      <c r="ADW1" s="228"/>
      <c r="ADX1" s="228"/>
      <c r="ADY1" s="228"/>
      <c r="ADZ1" s="228"/>
      <c r="AEA1" s="228"/>
      <c r="AEB1" s="228"/>
      <c r="AEC1" s="228"/>
      <c r="AED1" s="228"/>
      <c r="AEE1" s="228"/>
      <c r="AEF1" s="228"/>
      <c r="AEG1" s="228"/>
      <c r="AEH1" s="228"/>
      <c r="AEI1" s="228"/>
      <c r="AEJ1" s="228"/>
      <c r="AEK1" s="228"/>
      <c r="AEL1" s="228"/>
      <c r="AEM1" s="228"/>
      <c r="AEN1" s="228"/>
      <c r="AEO1" s="228"/>
      <c r="AEP1" s="228"/>
      <c r="AEQ1" s="228"/>
      <c r="AER1" s="228"/>
      <c r="AES1" s="228"/>
      <c r="AET1" s="228"/>
      <c r="AEU1" s="228"/>
      <c r="AEV1" s="228"/>
      <c r="AEW1" s="228"/>
      <c r="AEX1" s="228"/>
      <c r="AEY1" s="228"/>
      <c r="AEZ1" s="228"/>
      <c r="AFA1" s="228"/>
      <c r="AFB1" s="228"/>
      <c r="AFC1" s="228"/>
      <c r="AFD1" s="228"/>
      <c r="AFE1" s="228"/>
      <c r="AFF1" s="228"/>
      <c r="AFG1" s="228"/>
      <c r="AFH1" s="228"/>
      <c r="AFI1" s="228"/>
      <c r="AFJ1" s="228"/>
      <c r="AFK1" s="228"/>
      <c r="AFL1" s="228"/>
      <c r="AFM1" s="228"/>
      <c r="AFN1" s="228"/>
      <c r="AFO1" s="228"/>
      <c r="AFP1" s="228"/>
      <c r="AFQ1" s="228"/>
      <c r="AFR1" s="228"/>
      <c r="AFS1" s="228"/>
      <c r="AFT1" s="228"/>
      <c r="AFU1" s="228"/>
      <c r="AFV1" s="228"/>
      <c r="AFW1" s="228"/>
      <c r="AFX1" s="228"/>
      <c r="AFY1" s="228"/>
      <c r="AFZ1" s="228"/>
      <c r="AGA1" s="228"/>
      <c r="AGB1" s="228"/>
      <c r="AGC1" s="228"/>
      <c r="AGD1" s="228"/>
      <c r="AGE1" s="228"/>
      <c r="AGF1" s="228"/>
      <c r="AGG1" s="228"/>
      <c r="AGH1" s="228"/>
      <c r="AGI1" s="228"/>
      <c r="AGJ1" s="228"/>
      <c r="AGK1" s="228"/>
      <c r="AGL1" s="228"/>
      <c r="AGM1" s="228"/>
      <c r="AGN1" s="228"/>
      <c r="AGO1" s="228"/>
      <c r="AGP1" s="228"/>
      <c r="AGQ1" s="228"/>
      <c r="AGR1" s="228"/>
      <c r="AGS1" s="228"/>
      <c r="AGT1" s="228"/>
      <c r="AGU1" s="228"/>
      <c r="AGV1" s="228"/>
      <c r="AGW1" s="228"/>
      <c r="AGX1" s="228"/>
      <c r="AGY1" s="228"/>
      <c r="AGZ1" s="228"/>
      <c r="AHA1" s="228"/>
      <c r="AHB1" s="228"/>
      <c r="AHC1" s="228"/>
      <c r="AHD1" s="228"/>
      <c r="AHE1" s="228"/>
      <c r="AHF1" s="228"/>
      <c r="AHG1" s="228"/>
      <c r="AHH1" s="228"/>
      <c r="AHI1" s="228"/>
      <c r="AHJ1" s="228"/>
      <c r="AHK1" s="228"/>
      <c r="AHL1" s="228"/>
      <c r="AHM1" s="228"/>
      <c r="AHN1" s="228"/>
      <c r="AHO1" s="228"/>
      <c r="AHP1" s="228"/>
      <c r="AHQ1" s="228"/>
      <c r="AHR1" s="228"/>
      <c r="AHS1" s="228"/>
      <c r="AHT1" s="228"/>
      <c r="AHU1" s="228"/>
      <c r="AHV1" s="228"/>
      <c r="AHW1" s="228"/>
      <c r="AHX1" s="228"/>
      <c r="AHY1" s="228"/>
      <c r="AHZ1" s="228"/>
      <c r="AIA1" s="228"/>
      <c r="AIB1" s="228"/>
      <c r="AIC1" s="228"/>
      <c r="AID1" s="228"/>
      <c r="AIE1" s="228"/>
      <c r="AIF1" s="228"/>
      <c r="AIG1" s="228"/>
      <c r="AIH1" s="228"/>
      <c r="AII1" s="228"/>
      <c r="AIJ1" s="228"/>
      <c r="AIK1" s="228"/>
      <c r="AIL1" s="228"/>
      <c r="AIM1" s="228"/>
      <c r="AIN1" s="228"/>
      <c r="AIO1" s="228"/>
      <c r="AIP1" s="228"/>
      <c r="AIQ1" s="228"/>
      <c r="AIR1" s="228"/>
      <c r="AIS1" s="228"/>
      <c r="AIT1" s="228"/>
      <c r="AIU1" s="228"/>
      <c r="AIV1" s="228"/>
      <c r="AIW1" s="228"/>
      <c r="AIX1" s="228"/>
      <c r="AIY1" s="228"/>
      <c r="AIZ1" s="228"/>
      <c r="AJA1" s="228"/>
      <c r="AJB1" s="228"/>
      <c r="AJC1" s="228"/>
      <c r="AJD1" s="228"/>
      <c r="AJE1" s="228"/>
      <c r="AJF1" s="228"/>
      <c r="AJG1" s="228"/>
      <c r="AJH1" s="228"/>
      <c r="AJI1" s="228"/>
      <c r="AJJ1" s="228"/>
      <c r="AJK1" s="228"/>
      <c r="AJL1" s="228"/>
      <c r="AJM1" s="228"/>
      <c r="AJN1" s="228"/>
      <c r="AJO1" s="228"/>
      <c r="AJP1" s="228"/>
      <c r="AJQ1" s="228"/>
      <c r="AJR1" s="228"/>
      <c r="AJS1" s="228"/>
      <c r="AJT1" s="228"/>
      <c r="AJU1" s="228"/>
      <c r="AJV1" s="228"/>
      <c r="AJW1" s="228"/>
      <c r="AJX1" s="228"/>
      <c r="AJY1" s="228"/>
      <c r="AJZ1" s="228"/>
      <c r="AKA1" s="228"/>
      <c r="AKB1" s="228"/>
      <c r="AKC1" s="228"/>
      <c r="AKD1" s="228"/>
      <c r="AKE1" s="228"/>
      <c r="AKF1" s="228"/>
      <c r="AKG1" s="228"/>
      <c r="AKH1" s="228"/>
      <c r="AKI1" s="228"/>
      <c r="AKJ1" s="228"/>
      <c r="AKK1" s="228"/>
      <c r="AKL1" s="228"/>
      <c r="AKM1" s="228"/>
      <c r="AKN1" s="228"/>
      <c r="AKO1" s="228"/>
      <c r="AKP1" s="228"/>
      <c r="AKQ1" s="228"/>
      <c r="AKR1" s="228"/>
      <c r="AKS1" s="228"/>
      <c r="AKT1" s="228"/>
      <c r="AKU1" s="228"/>
      <c r="AKV1" s="228"/>
      <c r="AKW1" s="228"/>
      <c r="AKX1" s="228"/>
      <c r="AKY1" s="228"/>
      <c r="AKZ1" s="228"/>
      <c r="ALA1" s="228"/>
      <c r="ALB1" s="228"/>
      <c r="ALC1" s="228"/>
      <c r="ALD1" s="228"/>
      <c r="ALE1" s="228"/>
      <c r="ALF1" s="228"/>
      <c r="ALG1" s="228"/>
      <c r="ALH1" s="228"/>
      <c r="ALI1" s="228"/>
      <c r="ALJ1" s="228"/>
      <c r="ALK1" s="228"/>
      <c r="ALL1" s="228"/>
      <c r="ALM1" s="228"/>
      <c r="ALN1" s="228"/>
      <c r="ALO1" s="228"/>
      <c r="ALP1" s="228"/>
      <c r="ALQ1" s="228"/>
      <c r="ALR1" s="228"/>
      <c r="ALS1" s="228"/>
      <c r="ALT1" s="228"/>
      <c r="ALU1" s="228"/>
      <c r="ALV1" s="228"/>
      <c r="ALW1" s="228"/>
      <c r="ALX1" s="228"/>
      <c r="ALY1" s="228"/>
      <c r="ALZ1" s="228"/>
      <c r="AMA1" s="228"/>
      <c r="AMB1" s="228"/>
      <c r="AMC1" s="228"/>
      <c r="AMD1" s="228"/>
      <c r="AME1" s="228"/>
      <c r="AMF1" s="228"/>
      <c r="AMG1" s="228"/>
      <c r="AMH1" s="228"/>
      <c r="AMI1" s="228"/>
      <c r="AMJ1" s="228"/>
      <c r="AMK1" s="228"/>
      <c r="AML1" s="228"/>
      <c r="AMM1" s="228"/>
      <c r="AMN1" s="228"/>
      <c r="AMO1" s="228"/>
      <c r="AMP1" s="228"/>
      <c r="AMQ1" s="228"/>
      <c r="AMR1" s="228"/>
      <c r="AMS1" s="228"/>
      <c r="AMT1" s="228"/>
      <c r="AMU1" s="228"/>
      <c r="AMV1" s="228"/>
      <c r="AMW1" s="228"/>
      <c r="AMX1" s="228"/>
      <c r="AMY1" s="228"/>
      <c r="AMZ1" s="228"/>
      <c r="ANA1" s="228"/>
      <c r="ANB1" s="228"/>
      <c r="ANC1" s="228"/>
      <c r="AND1" s="228"/>
      <c r="ANE1" s="228"/>
      <c r="ANF1" s="228"/>
      <c r="ANG1" s="228"/>
      <c r="ANH1" s="228"/>
      <c r="ANI1" s="228"/>
      <c r="ANJ1" s="228"/>
      <c r="ANK1" s="228"/>
      <c r="ANL1" s="228"/>
      <c r="ANM1" s="228"/>
      <c r="ANN1" s="228"/>
      <c r="ANO1" s="228"/>
      <c r="ANP1" s="228"/>
      <c r="ANQ1" s="228"/>
      <c r="ANR1" s="228"/>
      <c r="ANS1" s="228"/>
      <c r="ANT1" s="228"/>
      <c r="ANU1" s="228"/>
      <c r="ANV1" s="228"/>
      <c r="ANW1" s="228"/>
      <c r="ANX1" s="228"/>
      <c r="ANY1" s="228"/>
      <c r="ANZ1" s="228"/>
      <c r="AOA1" s="228"/>
      <c r="AOB1" s="228"/>
      <c r="AOC1" s="228"/>
      <c r="AOD1" s="228"/>
      <c r="AOE1" s="228"/>
      <c r="AOF1" s="228"/>
      <c r="AOG1" s="228"/>
      <c r="AOH1" s="228"/>
      <c r="AOI1" s="228"/>
      <c r="AOJ1" s="228"/>
      <c r="AOK1" s="228"/>
      <c r="AOL1" s="228"/>
      <c r="AOM1" s="228"/>
      <c r="AON1" s="228"/>
      <c r="AOO1" s="228"/>
      <c r="AOP1" s="228"/>
      <c r="AOQ1" s="228"/>
      <c r="AOR1" s="228"/>
      <c r="AOS1" s="228"/>
      <c r="AOT1" s="228"/>
      <c r="AOU1" s="228"/>
      <c r="AOV1" s="228"/>
      <c r="AOW1" s="228"/>
      <c r="AOX1" s="228"/>
      <c r="AOY1" s="228"/>
      <c r="AOZ1" s="228"/>
      <c r="APA1" s="228"/>
      <c r="APB1" s="228"/>
      <c r="APC1" s="228"/>
      <c r="APD1" s="228"/>
      <c r="APE1" s="228"/>
      <c r="APF1" s="228"/>
      <c r="APG1" s="228"/>
      <c r="APH1" s="228"/>
      <c r="API1" s="228"/>
      <c r="APJ1" s="228"/>
      <c r="APK1" s="228"/>
      <c r="APL1" s="228"/>
      <c r="APM1" s="228"/>
      <c r="APN1" s="228"/>
      <c r="APO1" s="228"/>
      <c r="APP1" s="228"/>
      <c r="APQ1" s="228"/>
      <c r="APR1" s="228"/>
      <c r="APS1" s="228"/>
      <c r="APT1" s="228"/>
      <c r="APU1" s="228"/>
      <c r="APV1" s="228"/>
      <c r="APW1" s="228"/>
      <c r="APX1" s="228"/>
      <c r="APY1" s="228"/>
      <c r="APZ1" s="228"/>
      <c r="AQA1" s="228"/>
      <c r="AQB1" s="228"/>
      <c r="AQC1" s="228"/>
      <c r="AQD1" s="228"/>
      <c r="AQE1" s="228"/>
      <c r="AQF1" s="228"/>
      <c r="AQG1" s="228"/>
      <c r="AQH1" s="228"/>
      <c r="AQI1" s="228"/>
      <c r="AQJ1" s="228"/>
      <c r="AQK1" s="228"/>
      <c r="AQL1" s="228"/>
      <c r="AQM1" s="228"/>
      <c r="AQN1" s="228"/>
      <c r="AQO1" s="228"/>
      <c r="AQP1" s="228"/>
      <c r="AQQ1" s="228"/>
      <c r="AQR1" s="228"/>
      <c r="AQS1" s="228"/>
      <c r="AQT1" s="228"/>
      <c r="AQU1" s="228"/>
      <c r="AQV1" s="228"/>
      <c r="AQW1" s="228"/>
      <c r="AQX1" s="228"/>
      <c r="AQY1" s="228"/>
      <c r="AQZ1" s="228"/>
      <c r="ARA1" s="228"/>
      <c r="ARB1" s="228"/>
      <c r="ARC1" s="228"/>
      <c r="ARD1" s="228"/>
      <c r="ARE1" s="228"/>
      <c r="ARF1" s="228"/>
      <c r="ARG1" s="228"/>
      <c r="ARH1" s="228"/>
      <c r="ARI1" s="228"/>
      <c r="ARJ1" s="228"/>
      <c r="ARK1" s="228"/>
      <c r="ARL1" s="228"/>
      <c r="ARM1" s="228"/>
      <c r="ARN1" s="228"/>
      <c r="ARO1" s="228"/>
      <c r="ARP1" s="228"/>
      <c r="ARQ1" s="228"/>
      <c r="ARR1" s="228"/>
      <c r="ARS1" s="228"/>
      <c r="ART1" s="228"/>
      <c r="ARU1" s="228"/>
      <c r="ARV1" s="228"/>
      <c r="ARW1" s="228"/>
      <c r="ARX1" s="228"/>
      <c r="ARY1" s="228"/>
      <c r="ARZ1" s="228"/>
      <c r="ASA1" s="228"/>
      <c r="ASB1" s="228"/>
      <c r="ASC1" s="228"/>
      <c r="ASD1" s="228"/>
      <c r="ASE1" s="228"/>
      <c r="ASF1" s="228"/>
      <c r="ASG1" s="228"/>
      <c r="ASH1" s="228"/>
      <c r="ASI1" s="228"/>
      <c r="ASJ1" s="228"/>
      <c r="ASK1" s="228"/>
      <c r="ASL1" s="228"/>
      <c r="ASM1" s="228"/>
      <c r="ASN1" s="228"/>
      <c r="ASO1" s="228"/>
      <c r="ASP1" s="228"/>
      <c r="ASQ1" s="228"/>
      <c r="ASR1" s="228"/>
      <c r="ASS1" s="228"/>
      <c r="AST1" s="228"/>
      <c r="ASU1" s="228"/>
      <c r="ASV1" s="228"/>
      <c r="ASW1" s="228"/>
      <c r="ASX1" s="228"/>
      <c r="ASY1" s="228"/>
      <c r="ASZ1" s="228"/>
      <c r="ATA1" s="228"/>
      <c r="ATB1" s="228"/>
      <c r="ATC1" s="228"/>
      <c r="ATD1" s="228"/>
      <c r="ATE1" s="228"/>
      <c r="ATF1" s="228"/>
      <c r="ATG1" s="228"/>
      <c r="ATH1" s="228"/>
      <c r="ATI1" s="228"/>
      <c r="ATJ1" s="228"/>
      <c r="ATK1" s="228"/>
      <c r="ATL1" s="228"/>
      <c r="ATM1" s="228"/>
      <c r="ATN1" s="228"/>
      <c r="ATO1" s="228"/>
      <c r="ATP1" s="228"/>
      <c r="ATQ1" s="228"/>
      <c r="ATR1" s="228"/>
      <c r="ATS1" s="228"/>
      <c r="ATT1" s="228"/>
      <c r="ATU1" s="228"/>
      <c r="ATV1" s="228"/>
      <c r="ATW1" s="228"/>
      <c r="ATX1" s="228"/>
      <c r="ATY1" s="228"/>
      <c r="ATZ1" s="228"/>
      <c r="AUA1" s="228"/>
      <c r="AUB1" s="228"/>
      <c r="AUC1" s="228"/>
      <c r="AUD1" s="228"/>
      <c r="AUE1" s="228"/>
      <c r="AUF1" s="228"/>
      <c r="AUG1" s="228"/>
      <c r="AUH1" s="228"/>
      <c r="AUI1" s="228"/>
      <c r="AUJ1" s="228"/>
      <c r="AUK1" s="228"/>
      <c r="AUL1" s="228"/>
      <c r="AUM1" s="228"/>
      <c r="AUN1" s="228"/>
      <c r="AUO1" s="228"/>
      <c r="AUP1" s="228"/>
      <c r="AUQ1" s="228"/>
      <c r="AUR1" s="228"/>
      <c r="AUS1" s="228"/>
      <c r="AUT1" s="228"/>
      <c r="AUU1" s="228"/>
      <c r="AUV1" s="228"/>
      <c r="AUW1" s="228"/>
      <c r="AUX1" s="228"/>
      <c r="AUY1" s="228"/>
      <c r="AUZ1" s="228"/>
      <c r="AVA1" s="228"/>
      <c r="AVB1" s="228"/>
      <c r="AVC1" s="228"/>
      <c r="AVD1" s="228"/>
      <c r="AVE1" s="228"/>
      <c r="AVF1" s="228"/>
      <c r="AVG1" s="228"/>
      <c r="AVH1" s="228"/>
      <c r="AVI1" s="228"/>
      <c r="AVJ1" s="228"/>
      <c r="AVK1" s="228"/>
      <c r="AVL1" s="228"/>
      <c r="AVM1" s="228"/>
      <c r="AVN1" s="228"/>
      <c r="AVO1" s="228"/>
      <c r="AVP1" s="228"/>
      <c r="AVQ1" s="228"/>
      <c r="AVR1" s="228"/>
      <c r="AVS1" s="228"/>
      <c r="AVT1" s="228"/>
      <c r="AVU1" s="228"/>
      <c r="AVV1" s="228"/>
      <c r="AVW1" s="228"/>
      <c r="AVX1" s="228"/>
      <c r="AVY1" s="228"/>
      <c r="AVZ1" s="228"/>
      <c r="AWA1" s="228"/>
      <c r="AWB1" s="228"/>
      <c r="AWC1" s="228"/>
      <c r="AWD1" s="228"/>
      <c r="AWE1" s="228"/>
      <c r="AWF1" s="228"/>
      <c r="AWG1" s="228"/>
      <c r="AWH1" s="228"/>
      <c r="AWI1" s="228"/>
      <c r="AWJ1" s="228"/>
      <c r="AWK1" s="228"/>
      <c r="AWL1" s="228"/>
      <c r="AWM1" s="228"/>
      <c r="AWN1" s="228"/>
      <c r="AWO1" s="228"/>
      <c r="AWP1" s="228"/>
      <c r="AWQ1" s="228"/>
      <c r="AWR1" s="228"/>
      <c r="AWS1" s="228"/>
      <c r="AWT1" s="228"/>
      <c r="AWU1" s="228"/>
      <c r="AWV1" s="228"/>
      <c r="AWW1" s="228"/>
      <c r="AWX1" s="228"/>
      <c r="AWY1" s="228"/>
      <c r="AWZ1" s="228"/>
      <c r="AXA1" s="228"/>
      <c r="AXB1" s="228"/>
      <c r="AXC1" s="228"/>
      <c r="AXD1" s="228"/>
      <c r="AXE1" s="228"/>
      <c r="AXF1" s="228"/>
      <c r="AXG1" s="228"/>
      <c r="AXH1" s="228"/>
      <c r="AXI1" s="228"/>
      <c r="AXJ1" s="228"/>
      <c r="AXK1" s="228"/>
      <c r="AXL1" s="228"/>
      <c r="AXM1" s="228"/>
      <c r="AXN1" s="228"/>
      <c r="AXO1" s="228"/>
      <c r="AXP1" s="228"/>
      <c r="AXQ1" s="228"/>
      <c r="AXR1" s="228"/>
      <c r="AXS1" s="228"/>
      <c r="AXT1" s="228"/>
      <c r="AXU1" s="228"/>
      <c r="AXV1" s="228"/>
      <c r="AXW1" s="228"/>
      <c r="AXX1" s="228"/>
      <c r="AXY1" s="228"/>
      <c r="AXZ1" s="228"/>
      <c r="AYA1" s="228"/>
      <c r="AYB1" s="228"/>
      <c r="AYC1" s="228"/>
      <c r="AYD1" s="228"/>
      <c r="AYE1" s="228"/>
      <c r="AYF1" s="228"/>
      <c r="AYG1" s="228"/>
      <c r="AYH1" s="228"/>
      <c r="AYI1" s="228"/>
      <c r="AYJ1" s="228"/>
      <c r="AYK1" s="228"/>
      <c r="AYL1" s="228"/>
      <c r="AYM1" s="228"/>
      <c r="AYN1" s="228"/>
      <c r="AYO1" s="228"/>
      <c r="AYP1" s="228"/>
      <c r="AYQ1" s="228"/>
      <c r="AYR1" s="228"/>
      <c r="AYS1" s="228"/>
      <c r="AYT1" s="228"/>
      <c r="AYU1" s="228"/>
      <c r="AYV1" s="228"/>
      <c r="AYW1" s="228"/>
      <c r="AYX1" s="228"/>
      <c r="AYY1" s="228"/>
      <c r="AYZ1" s="228"/>
      <c r="AZA1" s="228"/>
      <c r="AZB1" s="228"/>
      <c r="AZC1" s="228"/>
      <c r="AZD1" s="228"/>
      <c r="AZE1" s="228"/>
      <c r="AZF1" s="228"/>
      <c r="AZG1" s="228"/>
      <c r="AZH1" s="228"/>
      <c r="AZI1" s="228"/>
      <c r="AZJ1" s="228"/>
      <c r="AZK1" s="228"/>
      <c r="AZL1" s="228"/>
      <c r="AZM1" s="228"/>
      <c r="AZN1" s="228"/>
      <c r="AZO1" s="228"/>
      <c r="AZP1" s="228"/>
      <c r="AZQ1" s="228"/>
      <c r="AZR1" s="228"/>
      <c r="AZS1" s="228"/>
      <c r="AZT1" s="228"/>
      <c r="AZU1" s="228"/>
      <c r="AZV1" s="228"/>
      <c r="AZW1" s="228"/>
      <c r="AZX1" s="228"/>
      <c r="AZY1" s="228"/>
      <c r="AZZ1" s="228"/>
      <c r="BAA1" s="228"/>
      <c r="BAB1" s="228"/>
      <c r="BAC1" s="228"/>
      <c r="BAD1" s="228"/>
      <c r="BAE1" s="228"/>
      <c r="BAF1" s="228"/>
      <c r="BAG1" s="228"/>
      <c r="BAH1" s="228"/>
      <c r="BAI1" s="228"/>
      <c r="BAJ1" s="228"/>
      <c r="BAK1" s="228"/>
      <c r="BAL1" s="228"/>
      <c r="BAM1" s="228"/>
      <c r="BAN1" s="228"/>
      <c r="BAO1" s="228"/>
      <c r="BAP1" s="228"/>
      <c r="BAQ1" s="228"/>
      <c r="BAR1" s="228"/>
      <c r="BAS1" s="228"/>
      <c r="BAT1" s="228"/>
      <c r="BAU1" s="228"/>
      <c r="BAV1" s="228"/>
      <c r="BAW1" s="228"/>
      <c r="BAX1" s="228"/>
      <c r="BAY1" s="228"/>
      <c r="BAZ1" s="228"/>
      <c r="BBA1" s="228"/>
      <c r="BBB1" s="228"/>
      <c r="BBC1" s="228"/>
      <c r="BBD1" s="228"/>
      <c r="BBE1" s="228"/>
      <c r="BBF1" s="228"/>
      <c r="BBG1" s="228"/>
      <c r="BBH1" s="228"/>
      <c r="BBI1" s="228"/>
      <c r="BBJ1" s="228"/>
      <c r="BBK1" s="228"/>
      <c r="BBL1" s="228"/>
      <c r="BBM1" s="228"/>
      <c r="BBN1" s="228"/>
      <c r="BBO1" s="228"/>
      <c r="BBP1" s="228"/>
      <c r="BBQ1" s="228"/>
      <c r="BBR1" s="228"/>
      <c r="BBS1" s="228"/>
      <c r="BBT1" s="228"/>
      <c r="BBU1" s="228"/>
      <c r="BBV1" s="228"/>
      <c r="BBW1" s="228"/>
      <c r="BBX1" s="228"/>
      <c r="BBY1" s="228"/>
      <c r="BBZ1" s="228"/>
      <c r="BCA1" s="228"/>
      <c r="BCB1" s="228"/>
      <c r="BCC1" s="228"/>
      <c r="BCD1" s="228"/>
      <c r="BCE1" s="228"/>
      <c r="BCF1" s="228"/>
      <c r="BCG1" s="228"/>
      <c r="BCH1" s="228"/>
      <c r="BCI1" s="228"/>
      <c r="BCJ1" s="228"/>
      <c r="BCK1" s="228"/>
      <c r="BCL1" s="228"/>
      <c r="BCM1" s="228"/>
      <c r="BCN1" s="228"/>
      <c r="BCO1" s="228"/>
      <c r="BCP1" s="228"/>
      <c r="BCQ1" s="228"/>
      <c r="BCR1" s="228"/>
      <c r="BCS1" s="228"/>
      <c r="BCT1" s="228"/>
      <c r="BCU1" s="228"/>
      <c r="BCV1" s="228"/>
      <c r="BCW1" s="228"/>
      <c r="BCX1" s="228"/>
      <c r="BCY1" s="228"/>
      <c r="BCZ1" s="228"/>
      <c r="BDA1" s="228"/>
      <c r="BDB1" s="228"/>
      <c r="BDC1" s="228"/>
      <c r="BDD1" s="228"/>
      <c r="BDE1" s="228"/>
      <c r="BDF1" s="228"/>
      <c r="BDG1" s="228"/>
      <c r="BDH1" s="228"/>
      <c r="BDI1" s="228"/>
      <c r="BDJ1" s="228"/>
      <c r="BDK1" s="228"/>
      <c r="BDL1" s="228"/>
      <c r="BDM1" s="228"/>
      <c r="BDN1" s="228"/>
      <c r="BDO1" s="228"/>
      <c r="BDP1" s="228"/>
      <c r="BDQ1" s="228"/>
      <c r="BDR1" s="228"/>
      <c r="BDS1" s="228"/>
      <c r="BDT1" s="228"/>
      <c r="BDU1" s="228"/>
      <c r="BDV1" s="228"/>
      <c r="BDW1" s="228"/>
      <c r="BDX1" s="228"/>
      <c r="BDY1" s="228"/>
      <c r="BDZ1" s="228"/>
      <c r="BEA1" s="228"/>
      <c r="BEB1" s="228"/>
      <c r="BEC1" s="228"/>
      <c r="BED1" s="228"/>
      <c r="BEE1" s="228"/>
      <c r="BEF1" s="228"/>
      <c r="BEG1" s="228"/>
      <c r="BEH1" s="228"/>
      <c r="BEI1" s="228"/>
      <c r="BEJ1" s="228"/>
      <c r="BEK1" s="228"/>
      <c r="BEL1" s="228"/>
      <c r="BEM1" s="228"/>
      <c r="BEN1" s="228"/>
      <c r="BEO1" s="228"/>
      <c r="BEP1" s="228"/>
      <c r="BEQ1" s="228"/>
      <c r="BER1" s="228"/>
      <c r="BES1" s="228"/>
      <c r="BET1" s="228"/>
      <c r="BEU1" s="228"/>
      <c r="BEV1" s="228"/>
      <c r="BEW1" s="228"/>
      <c r="BEX1" s="228"/>
      <c r="BEY1" s="228"/>
      <c r="BEZ1" s="228"/>
      <c r="BFA1" s="228"/>
      <c r="BFB1" s="228"/>
      <c r="BFC1" s="228"/>
      <c r="BFD1" s="228"/>
      <c r="BFE1" s="228"/>
      <c r="BFF1" s="228"/>
      <c r="BFG1" s="228"/>
      <c r="BFH1" s="228"/>
      <c r="BFI1" s="228"/>
      <c r="BFJ1" s="228"/>
      <c r="BFK1" s="228"/>
      <c r="BFL1" s="228"/>
      <c r="BFM1" s="228"/>
      <c r="BFN1" s="228"/>
      <c r="BFO1" s="228"/>
      <c r="BFP1" s="228"/>
      <c r="BFQ1" s="228"/>
      <c r="BFR1" s="228"/>
      <c r="BFS1" s="228"/>
      <c r="BFT1" s="228"/>
      <c r="BFU1" s="228"/>
      <c r="BFV1" s="228"/>
      <c r="BFW1" s="228"/>
      <c r="BFX1" s="228"/>
      <c r="BFY1" s="228"/>
      <c r="BFZ1" s="228"/>
      <c r="BGA1" s="228"/>
      <c r="BGB1" s="228"/>
      <c r="BGC1" s="228"/>
      <c r="BGD1" s="228"/>
      <c r="BGE1" s="228"/>
      <c r="BGF1" s="228"/>
      <c r="BGG1" s="228"/>
      <c r="BGH1" s="228"/>
      <c r="BGI1" s="228"/>
      <c r="BGJ1" s="228"/>
      <c r="BGK1" s="228"/>
      <c r="BGL1" s="228"/>
      <c r="BGM1" s="228"/>
      <c r="BGN1" s="228"/>
      <c r="BGO1" s="228"/>
      <c r="BGP1" s="228"/>
      <c r="BGQ1" s="228"/>
      <c r="BGR1" s="228"/>
      <c r="BGS1" s="228"/>
      <c r="BGT1" s="228"/>
      <c r="BGU1" s="228"/>
      <c r="BGV1" s="228"/>
      <c r="BGW1" s="228"/>
      <c r="BGX1" s="228"/>
      <c r="BGY1" s="228"/>
      <c r="BGZ1" s="228"/>
      <c r="BHA1" s="228"/>
      <c r="BHB1" s="228"/>
      <c r="BHC1" s="228"/>
      <c r="BHD1" s="228"/>
      <c r="BHE1" s="228"/>
      <c r="BHF1" s="228"/>
      <c r="BHG1" s="228"/>
      <c r="BHH1" s="228"/>
      <c r="BHI1" s="228"/>
      <c r="BHJ1" s="228"/>
      <c r="BHK1" s="228"/>
      <c r="BHL1" s="228"/>
      <c r="BHM1" s="228"/>
      <c r="BHN1" s="228"/>
      <c r="BHO1" s="228"/>
      <c r="BHP1" s="228"/>
      <c r="BHQ1" s="228"/>
      <c r="BHR1" s="228"/>
      <c r="BHS1" s="228"/>
      <c r="BHT1" s="228"/>
      <c r="BHU1" s="228"/>
      <c r="BHV1" s="228"/>
      <c r="BHW1" s="228"/>
      <c r="BHX1" s="228"/>
      <c r="BHY1" s="228"/>
      <c r="BHZ1" s="228"/>
      <c r="BIA1" s="228"/>
      <c r="BIB1" s="228"/>
      <c r="BIC1" s="228"/>
      <c r="BID1" s="228"/>
      <c r="BIE1" s="228"/>
      <c r="BIF1" s="228"/>
      <c r="BIG1" s="228"/>
      <c r="BIH1" s="228"/>
      <c r="BII1" s="228"/>
      <c r="BIJ1" s="228"/>
      <c r="BIK1" s="228"/>
      <c r="BIL1" s="228"/>
      <c r="BIM1" s="228"/>
      <c r="BIN1" s="228"/>
      <c r="BIO1" s="228"/>
      <c r="BIP1" s="228"/>
      <c r="BIQ1" s="228"/>
      <c r="BIR1" s="228"/>
      <c r="BIS1" s="228"/>
      <c r="BIT1" s="228"/>
      <c r="BIU1" s="228"/>
      <c r="BIV1" s="228"/>
      <c r="BIW1" s="228"/>
      <c r="BIX1" s="228"/>
      <c r="BIY1" s="228"/>
      <c r="BIZ1" s="228"/>
      <c r="BJA1" s="228"/>
      <c r="BJB1" s="228"/>
      <c r="BJC1" s="228"/>
      <c r="BJD1" s="228"/>
      <c r="BJE1" s="228"/>
      <c r="BJF1" s="228"/>
      <c r="BJG1" s="228"/>
      <c r="BJH1" s="228"/>
      <c r="BJI1" s="228"/>
      <c r="BJJ1" s="228"/>
      <c r="BJK1" s="228"/>
      <c r="BJL1" s="228"/>
      <c r="BJM1" s="228"/>
      <c r="BJN1" s="228"/>
      <c r="BJO1" s="228"/>
      <c r="BJP1" s="228"/>
      <c r="BJQ1" s="228"/>
      <c r="BJR1" s="228"/>
      <c r="BJS1" s="228"/>
      <c r="BJT1" s="228"/>
      <c r="BJU1" s="228"/>
      <c r="BJV1" s="228"/>
      <c r="BJW1" s="228"/>
      <c r="BJX1" s="228"/>
      <c r="BJY1" s="228"/>
      <c r="BJZ1" s="228"/>
      <c r="BKA1" s="228"/>
      <c r="BKB1" s="228"/>
      <c r="BKC1" s="228"/>
      <c r="BKD1" s="228"/>
      <c r="BKE1" s="228"/>
      <c r="BKF1" s="228"/>
      <c r="BKG1" s="228"/>
      <c r="BKH1" s="228"/>
      <c r="BKI1" s="228"/>
      <c r="BKJ1" s="228"/>
      <c r="BKK1" s="228"/>
      <c r="BKL1" s="228"/>
      <c r="BKM1" s="228"/>
      <c r="BKN1" s="228"/>
      <c r="BKO1" s="228"/>
      <c r="BKP1" s="228"/>
      <c r="BKQ1" s="228"/>
      <c r="BKR1" s="228"/>
      <c r="BKS1" s="228"/>
      <c r="BKT1" s="228"/>
      <c r="BKU1" s="228"/>
      <c r="BKV1" s="228"/>
      <c r="BKW1" s="228"/>
      <c r="BKX1" s="228"/>
      <c r="BKY1" s="228"/>
      <c r="BKZ1" s="228"/>
      <c r="BLA1" s="228"/>
      <c r="BLB1" s="228"/>
      <c r="BLC1" s="228"/>
      <c r="BLD1" s="228"/>
      <c r="BLE1" s="228"/>
      <c r="BLF1" s="228"/>
      <c r="BLG1" s="228"/>
      <c r="BLH1" s="228"/>
      <c r="BLI1" s="228"/>
      <c r="BLJ1" s="228"/>
      <c r="BLK1" s="228"/>
      <c r="BLL1" s="228"/>
      <c r="BLM1" s="228"/>
      <c r="BLN1" s="228"/>
      <c r="BLO1" s="228"/>
      <c r="BLP1" s="228"/>
      <c r="BLQ1" s="228"/>
      <c r="BLR1" s="228"/>
      <c r="BLS1" s="228"/>
      <c r="BLT1" s="228"/>
      <c r="BLU1" s="228"/>
      <c r="BLV1" s="228"/>
      <c r="BLW1" s="228"/>
      <c r="BLX1" s="228"/>
      <c r="BLY1" s="228"/>
      <c r="BLZ1" s="228"/>
      <c r="BMA1" s="228"/>
      <c r="BMB1" s="228"/>
      <c r="BMC1" s="228"/>
      <c r="BMD1" s="228"/>
      <c r="BME1" s="228"/>
      <c r="BMF1" s="228"/>
      <c r="BMG1" s="228"/>
      <c r="BMH1" s="228"/>
      <c r="BMI1" s="228"/>
      <c r="BMJ1" s="228"/>
      <c r="BMK1" s="228"/>
      <c r="BML1" s="228"/>
      <c r="BMM1" s="228"/>
      <c r="BMN1" s="228"/>
      <c r="BMO1" s="228"/>
      <c r="BMP1" s="228"/>
      <c r="BMQ1" s="228"/>
      <c r="BMR1" s="228"/>
      <c r="BMS1" s="228"/>
      <c r="BMT1" s="228"/>
      <c r="BMU1" s="228"/>
      <c r="BMV1" s="228"/>
      <c r="BMW1" s="228"/>
      <c r="BMX1" s="228"/>
      <c r="BMY1" s="228"/>
      <c r="BMZ1" s="228"/>
      <c r="BNA1" s="228"/>
      <c r="BNB1" s="228"/>
      <c r="BNC1" s="228"/>
      <c r="BND1" s="228"/>
      <c r="BNE1" s="228"/>
      <c r="BNF1" s="228"/>
      <c r="BNG1" s="228"/>
      <c r="BNH1" s="228"/>
      <c r="BNI1" s="228"/>
      <c r="BNJ1" s="228"/>
      <c r="BNK1" s="228"/>
      <c r="BNL1" s="228"/>
      <c r="BNM1" s="228"/>
      <c r="BNN1" s="228"/>
      <c r="BNO1" s="228"/>
      <c r="BNP1" s="228"/>
      <c r="BNQ1" s="228"/>
      <c r="BNR1" s="228"/>
      <c r="BNS1" s="228"/>
      <c r="BNT1" s="228"/>
      <c r="BNU1" s="228"/>
      <c r="BNV1" s="228"/>
      <c r="BNW1" s="228"/>
      <c r="BNX1" s="228"/>
      <c r="BNY1" s="228"/>
      <c r="BNZ1" s="228"/>
      <c r="BOA1" s="228"/>
      <c r="BOB1" s="228"/>
      <c r="BOC1" s="228"/>
      <c r="BOD1" s="228"/>
      <c r="BOE1" s="228"/>
      <c r="BOF1" s="228"/>
      <c r="BOG1" s="228"/>
      <c r="BOH1" s="228"/>
      <c r="BOI1" s="228"/>
      <c r="BOJ1" s="228"/>
      <c r="BOK1" s="228"/>
      <c r="BOL1" s="228"/>
      <c r="BOM1" s="228"/>
      <c r="BON1" s="228"/>
      <c r="BOO1" s="228"/>
      <c r="BOP1" s="228"/>
      <c r="BOQ1" s="228"/>
      <c r="BOR1" s="228"/>
      <c r="BOS1" s="228"/>
      <c r="BOT1" s="228"/>
      <c r="BOU1" s="228"/>
      <c r="BOV1" s="228"/>
      <c r="BOW1" s="228"/>
      <c r="BOX1" s="228"/>
      <c r="BOY1" s="228"/>
      <c r="BOZ1" s="228"/>
      <c r="BPA1" s="228"/>
      <c r="BPB1" s="228"/>
      <c r="BPC1" s="228"/>
      <c r="BPD1" s="228"/>
      <c r="BPE1" s="228"/>
      <c r="BPF1" s="228"/>
      <c r="BPG1" s="228"/>
      <c r="BPH1" s="228"/>
      <c r="BPI1" s="228"/>
      <c r="BPJ1" s="228"/>
      <c r="BPK1" s="228"/>
      <c r="BPL1" s="228"/>
      <c r="BPM1" s="228"/>
      <c r="BPN1" s="228"/>
      <c r="BPO1" s="228"/>
      <c r="BPP1" s="228"/>
      <c r="BPQ1" s="228"/>
      <c r="BPR1" s="228"/>
      <c r="BPS1" s="228"/>
      <c r="BPT1" s="228"/>
      <c r="BPU1" s="228"/>
      <c r="BPV1" s="228"/>
      <c r="BPW1" s="228"/>
      <c r="BPX1" s="228"/>
      <c r="BPY1" s="228"/>
      <c r="BPZ1" s="228"/>
      <c r="BQA1" s="228"/>
      <c r="BQB1" s="228"/>
      <c r="BQC1" s="228"/>
      <c r="BQD1" s="228"/>
      <c r="BQE1" s="228"/>
      <c r="BQF1" s="228"/>
      <c r="BQG1" s="228"/>
      <c r="BQH1" s="228"/>
      <c r="BQI1" s="228"/>
      <c r="BQJ1" s="228"/>
      <c r="BQK1" s="228"/>
      <c r="BQL1" s="228"/>
      <c r="BQM1" s="228"/>
      <c r="BQN1" s="228"/>
      <c r="BQO1" s="228"/>
      <c r="BQP1" s="228"/>
      <c r="BQQ1" s="228"/>
      <c r="BQR1" s="228"/>
      <c r="BQS1" s="228"/>
      <c r="BQT1" s="228"/>
      <c r="BQU1" s="228"/>
      <c r="BQV1" s="228"/>
      <c r="BQW1" s="228"/>
      <c r="BQX1" s="228"/>
      <c r="BQY1" s="228"/>
      <c r="BQZ1" s="228"/>
      <c r="BRA1" s="228"/>
      <c r="BRB1" s="228"/>
      <c r="BRC1" s="228"/>
      <c r="BRD1" s="228"/>
      <c r="BRE1" s="228"/>
      <c r="BRF1" s="228"/>
      <c r="BRG1" s="228"/>
      <c r="BRH1" s="228"/>
      <c r="BRI1" s="228"/>
      <c r="BRJ1" s="228"/>
      <c r="BRK1" s="228"/>
      <c r="BRL1" s="228"/>
      <c r="BRM1" s="228"/>
      <c r="BRN1" s="228"/>
      <c r="BRO1" s="228"/>
      <c r="BRP1" s="228"/>
      <c r="BRQ1" s="228"/>
      <c r="BRR1" s="228"/>
      <c r="BRS1" s="228"/>
      <c r="BRT1" s="228"/>
      <c r="BRU1" s="228"/>
      <c r="BRV1" s="228"/>
      <c r="BRW1" s="228"/>
      <c r="BRX1" s="228"/>
      <c r="BRY1" s="228"/>
      <c r="BRZ1" s="228"/>
      <c r="BSA1" s="228"/>
      <c r="BSB1" s="228"/>
      <c r="BSC1" s="228"/>
      <c r="BSD1" s="228"/>
      <c r="BSE1" s="228"/>
      <c r="BSF1" s="228"/>
      <c r="BSG1" s="228"/>
      <c r="BSH1" s="228"/>
      <c r="BSI1" s="228"/>
      <c r="BSJ1" s="228"/>
      <c r="BSK1" s="228"/>
      <c r="BSL1" s="228"/>
      <c r="BSM1" s="228"/>
      <c r="BSN1" s="228"/>
      <c r="BSO1" s="228"/>
      <c r="BSP1" s="228"/>
      <c r="BSQ1" s="228"/>
      <c r="BSR1" s="228"/>
      <c r="BSS1" s="228"/>
      <c r="BST1" s="228"/>
      <c r="BSU1" s="228"/>
      <c r="BSV1" s="228"/>
      <c r="BSW1" s="228"/>
      <c r="BSX1" s="228"/>
      <c r="BSY1" s="228"/>
      <c r="BSZ1" s="228"/>
      <c r="BTA1" s="228"/>
      <c r="BTB1" s="228"/>
      <c r="BTC1" s="228"/>
      <c r="BTD1" s="228"/>
      <c r="BTE1" s="228"/>
      <c r="BTF1" s="228"/>
      <c r="BTG1" s="228"/>
      <c r="BTH1" s="228"/>
      <c r="BTI1" s="228"/>
      <c r="BTJ1" s="228"/>
      <c r="BTK1" s="228"/>
      <c r="BTL1" s="228"/>
      <c r="BTM1" s="228"/>
      <c r="BTN1" s="228"/>
      <c r="BTO1" s="228"/>
      <c r="BTP1" s="228"/>
      <c r="BTQ1" s="228"/>
      <c r="BTR1" s="228"/>
      <c r="BTS1" s="228"/>
      <c r="BTT1" s="228"/>
      <c r="BTU1" s="228"/>
      <c r="BTV1" s="228"/>
      <c r="BTW1" s="228"/>
      <c r="BTX1" s="228"/>
      <c r="BTY1" s="228"/>
      <c r="BTZ1" s="228"/>
      <c r="BUA1" s="228"/>
      <c r="BUB1" s="228"/>
      <c r="BUC1" s="228"/>
      <c r="BUD1" s="228"/>
      <c r="BUE1" s="228"/>
      <c r="BUF1" s="228"/>
      <c r="BUG1" s="228"/>
      <c r="BUH1" s="228"/>
      <c r="BUI1" s="228"/>
      <c r="BUJ1" s="228"/>
      <c r="BUK1" s="228"/>
      <c r="BUL1" s="228"/>
      <c r="BUM1" s="228"/>
      <c r="BUN1" s="228"/>
      <c r="BUO1" s="228"/>
      <c r="BUP1" s="228"/>
      <c r="BUQ1" s="228"/>
      <c r="BUR1" s="228"/>
      <c r="BUS1" s="228"/>
      <c r="BUT1" s="228"/>
      <c r="BUU1" s="228"/>
      <c r="BUV1" s="228"/>
      <c r="BUW1" s="228"/>
      <c r="BUX1" s="228"/>
      <c r="BUY1" s="228"/>
      <c r="BUZ1" s="228"/>
      <c r="BVA1" s="228"/>
      <c r="BVB1" s="228"/>
      <c r="BVC1" s="228"/>
      <c r="BVD1" s="228"/>
      <c r="BVE1" s="228"/>
      <c r="BVF1" s="228"/>
      <c r="BVG1" s="228"/>
      <c r="BVH1" s="228"/>
      <c r="BVI1" s="228"/>
      <c r="BVJ1" s="228"/>
      <c r="BVK1" s="228"/>
      <c r="BVL1" s="228"/>
      <c r="BVM1" s="228"/>
      <c r="BVN1" s="228"/>
      <c r="BVO1" s="228"/>
      <c r="BVP1" s="228"/>
      <c r="BVQ1" s="228"/>
      <c r="BVR1" s="228"/>
      <c r="BVS1" s="228"/>
      <c r="BVT1" s="228"/>
      <c r="BVU1" s="228"/>
      <c r="BVV1" s="228"/>
      <c r="BVW1" s="228"/>
      <c r="BVX1" s="228"/>
      <c r="BVY1" s="228"/>
      <c r="BVZ1" s="228"/>
      <c r="BWA1" s="228"/>
      <c r="BWB1" s="228"/>
      <c r="BWC1" s="228"/>
      <c r="BWD1" s="228"/>
      <c r="BWE1" s="228"/>
      <c r="BWF1" s="228"/>
      <c r="BWG1" s="228"/>
      <c r="BWH1" s="228"/>
      <c r="BWI1" s="228"/>
      <c r="BWJ1" s="228"/>
      <c r="BWK1" s="228"/>
      <c r="BWL1" s="228"/>
      <c r="BWM1" s="228"/>
      <c r="BWN1" s="228"/>
      <c r="BWO1" s="228"/>
      <c r="BWP1" s="228"/>
      <c r="BWQ1" s="228"/>
      <c r="BWR1" s="228"/>
      <c r="BWS1" s="228"/>
      <c r="BWT1" s="228"/>
      <c r="BWU1" s="228"/>
      <c r="BWV1" s="228"/>
      <c r="BWW1" s="228"/>
      <c r="BWX1" s="228"/>
      <c r="BWY1" s="228"/>
      <c r="BWZ1" s="228"/>
      <c r="BXA1" s="228"/>
      <c r="BXB1" s="228"/>
      <c r="BXC1" s="228"/>
      <c r="BXD1" s="228"/>
      <c r="BXE1" s="228"/>
      <c r="BXF1" s="228"/>
      <c r="BXG1" s="228"/>
      <c r="BXH1" s="228"/>
      <c r="BXI1" s="228"/>
      <c r="BXJ1" s="228"/>
      <c r="BXK1" s="228"/>
      <c r="BXL1" s="228"/>
      <c r="BXM1" s="228"/>
      <c r="BXN1" s="228"/>
      <c r="BXO1" s="228"/>
      <c r="BXP1" s="228"/>
      <c r="BXQ1" s="228"/>
      <c r="BXR1" s="228"/>
      <c r="BXS1" s="228"/>
      <c r="BXT1" s="228"/>
      <c r="BXU1" s="228"/>
      <c r="BXV1" s="228"/>
      <c r="BXW1" s="228"/>
      <c r="BXX1" s="228"/>
      <c r="BXY1" s="228"/>
      <c r="BXZ1" s="228"/>
      <c r="BYA1" s="228"/>
      <c r="BYB1" s="228"/>
      <c r="BYC1" s="228"/>
      <c r="BYD1" s="228"/>
      <c r="BYE1" s="228"/>
      <c r="BYF1" s="228"/>
      <c r="BYG1" s="228"/>
      <c r="BYH1" s="228"/>
      <c r="BYI1" s="228"/>
      <c r="BYJ1" s="228"/>
      <c r="BYK1" s="228"/>
      <c r="BYL1" s="228"/>
      <c r="BYM1" s="228"/>
      <c r="BYN1" s="228"/>
      <c r="BYO1" s="228"/>
      <c r="BYP1" s="228"/>
      <c r="BYQ1" s="228"/>
      <c r="BYR1" s="228"/>
      <c r="BYS1" s="228"/>
      <c r="BYT1" s="228"/>
      <c r="BYU1" s="228"/>
      <c r="BYV1" s="228"/>
      <c r="BYW1" s="228"/>
      <c r="BYX1" s="228"/>
      <c r="BYY1" s="228"/>
      <c r="BYZ1" s="228"/>
      <c r="BZA1" s="228"/>
      <c r="BZB1" s="228"/>
      <c r="BZC1" s="228"/>
      <c r="BZD1" s="228"/>
      <c r="BZE1" s="228"/>
      <c r="BZF1" s="228"/>
      <c r="BZG1" s="228"/>
      <c r="BZH1" s="228"/>
      <c r="BZI1" s="228"/>
      <c r="BZJ1" s="228"/>
      <c r="BZK1" s="228"/>
      <c r="BZL1" s="228"/>
      <c r="BZM1" s="228"/>
      <c r="BZN1" s="228"/>
      <c r="BZO1" s="228"/>
      <c r="BZP1" s="228"/>
      <c r="BZQ1" s="228"/>
      <c r="BZR1" s="228"/>
      <c r="BZS1" s="228"/>
      <c r="BZT1" s="228"/>
      <c r="BZU1" s="228"/>
      <c r="BZV1" s="228"/>
      <c r="BZW1" s="228"/>
      <c r="BZX1" s="228"/>
      <c r="BZY1" s="228"/>
      <c r="BZZ1" s="228"/>
      <c r="CAA1" s="228"/>
      <c r="CAB1" s="228"/>
      <c r="CAC1" s="228"/>
      <c r="CAD1" s="228"/>
      <c r="CAE1" s="228"/>
      <c r="CAF1" s="228"/>
      <c r="CAG1" s="228"/>
      <c r="CAH1" s="228"/>
      <c r="CAI1" s="228"/>
      <c r="CAJ1" s="228"/>
      <c r="CAK1" s="228"/>
      <c r="CAL1" s="228"/>
      <c r="CAM1" s="228"/>
      <c r="CAN1" s="228"/>
      <c r="CAO1" s="228"/>
      <c r="CAP1" s="228"/>
      <c r="CAQ1" s="228"/>
      <c r="CAR1" s="228"/>
      <c r="CAS1" s="228"/>
      <c r="CAT1" s="228"/>
      <c r="CAU1" s="228"/>
      <c r="CAV1" s="228"/>
      <c r="CAW1" s="228"/>
      <c r="CAX1" s="228"/>
      <c r="CAY1" s="228"/>
      <c r="CAZ1" s="228"/>
      <c r="CBA1" s="228"/>
      <c r="CBB1" s="228"/>
      <c r="CBC1" s="228"/>
      <c r="CBD1" s="228"/>
      <c r="CBE1" s="228"/>
      <c r="CBF1" s="228"/>
      <c r="CBG1" s="228"/>
      <c r="CBH1" s="228"/>
      <c r="CBI1" s="228"/>
      <c r="CBJ1" s="228"/>
      <c r="CBK1" s="228"/>
      <c r="CBL1" s="228"/>
      <c r="CBM1" s="228"/>
      <c r="CBN1" s="228"/>
      <c r="CBO1" s="228"/>
      <c r="CBP1" s="228"/>
      <c r="CBQ1" s="228"/>
      <c r="CBR1" s="228"/>
      <c r="CBS1" s="228"/>
      <c r="CBT1" s="228"/>
      <c r="CBU1" s="228"/>
      <c r="CBV1" s="228"/>
      <c r="CBW1" s="228"/>
      <c r="CBX1" s="228"/>
      <c r="CBY1" s="228"/>
      <c r="CBZ1" s="228"/>
      <c r="CCA1" s="228"/>
      <c r="CCB1" s="228"/>
      <c r="CCC1" s="228"/>
      <c r="CCD1" s="228"/>
      <c r="CCE1" s="228"/>
      <c r="CCF1" s="228"/>
      <c r="CCG1" s="228"/>
      <c r="CCH1" s="228"/>
      <c r="CCI1" s="228"/>
      <c r="CCJ1" s="228"/>
      <c r="CCK1" s="228"/>
      <c r="CCL1" s="228"/>
      <c r="CCM1" s="228"/>
      <c r="CCN1" s="228"/>
      <c r="CCO1" s="228"/>
      <c r="CCP1" s="228"/>
      <c r="CCQ1" s="228"/>
      <c r="CCR1" s="228"/>
      <c r="CCS1" s="228"/>
      <c r="CCT1" s="228"/>
      <c r="CCU1" s="228"/>
      <c r="CCV1" s="228"/>
      <c r="CCW1" s="228"/>
      <c r="CCX1" s="228"/>
      <c r="CCY1" s="228"/>
      <c r="CCZ1" s="228"/>
      <c r="CDA1" s="228"/>
      <c r="CDB1" s="228"/>
      <c r="CDC1" s="228"/>
      <c r="CDD1" s="228"/>
      <c r="CDE1" s="228"/>
      <c r="CDF1" s="228"/>
      <c r="CDG1" s="228"/>
      <c r="CDH1" s="228"/>
      <c r="CDI1" s="228"/>
      <c r="CDJ1" s="228"/>
      <c r="CDK1" s="228"/>
      <c r="CDL1" s="228"/>
      <c r="CDM1" s="228"/>
      <c r="CDN1" s="228"/>
      <c r="CDO1" s="228"/>
      <c r="CDP1" s="228"/>
      <c r="CDQ1" s="228"/>
      <c r="CDR1" s="228"/>
      <c r="CDS1" s="228"/>
      <c r="CDT1" s="228"/>
      <c r="CDU1" s="228"/>
      <c r="CDV1" s="228"/>
      <c r="CDW1" s="228"/>
      <c r="CDX1" s="228"/>
      <c r="CDY1" s="228"/>
      <c r="CDZ1" s="228"/>
      <c r="CEA1" s="228"/>
      <c r="CEB1" s="228"/>
      <c r="CEC1" s="228"/>
      <c r="CED1" s="228"/>
      <c r="CEE1" s="228"/>
      <c r="CEF1" s="228"/>
      <c r="CEG1" s="228"/>
      <c r="CEH1" s="228"/>
      <c r="CEI1" s="228"/>
      <c r="CEJ1" s="228"/>
      <c r="CEK1" s="228"/>
      <c r="CEL1" s="228"/>
      <c r="CEM1" s="228"/>
      <c r="CEN1" s="228"/>
      <c r="CEO1" s="228"/>
      <c r="CEP1" s="228"/>
      <c r="CEQ1" s="228"/>
      <c r="CER1" s="228"/>
      <c r="CES1" s="228"/>
      <c r="CET1" s="228"/>
      <c r="CEU1" s="228"/>
      <c r="CEV1" s="228"/>
      <c r="CEW1" s="228"/>
      <c r="CEX1" s="228"/>
      <c r="CEY1" s="228"/>
      <c r="CEZ1" s="228"/>
      <c r="CFA1" s="228"/>
      <c r="CFB1" s="228"/>
      <c r="CFC1" s="228"/>
      <c r="CFD1" s="228"/>
      <c r="CFE1" s="228"/>
      <c r="CFF1" s="228"/>
      <c r="CFG1" s="228"/>
      <c r="CFH1" s="228"/>
      <c r="CFI1" s="228"/>
      <c r="CFJ1" s="228"/>
      <c r="CFK1" s="228"/>
      <c r="CFL1" s="228"/>
      <c r="CFM1" s="228"/>
      <c r="CFN1" s="228"/>
      <c r="CFO1" s="228"/>
      <c r="CFP1" s="228"/>
      <c r="CFQ1" s="228"/>
      <c r="CFR1" s="228"/>
      <c r="CFS1" s="228"/>
      <c r="CFT1" s="228"/>
      <c r="CFU1" s="228"/>
      <c r="CFV1" s="228"/>
      <c r="CFW1" s="228"/>
      <c r="CFX1" s="228"/>
      <c r="CFY1" s="228"/>
      <c r="CFZ1" s="228"/>
      <c r="CGA1" s="228"/>
      <c r="CGB1" s="228"/>
      <c r="CGC1" s="228"/>
      <c r="CGD1" s="228"/>
      <c r="CGE1" s="228"/>
      <c r="CGF1" s="228"/>
      <c r="CGG1" s="228"/>
      <c r="CGH1" s="228"/>
      <c r="CGI1" s="228"/>
      <c r="CGJ1" s="228"/>
      <c r="CGK1" s="228"/>
      <c r="CGL1" s="228"/>
      <c r="CGM1" s="228"/>
      <c r="CGN1" s="228"/>
      <c r="CGO1" s="228"/>
      <c r="CGP1" s="228"/>
      <c r="CGQ1" s="228"/>
      <c r="CGR1" s="228"/>
      <c r="CGS1" s="228"/>
      <c r="CGT1" s="228"/>
      <c r="CGU1" s="228"/>
      <c r="CGV1" s="228"/>
      <c r="CGW1" s="228"/>
      <c r="CGX1" s="228"/>
      <c r="CGY1" s="228"/>
      <c r="CGZ1" s="228"/>
      <c r="CHA1" s="228"/>
      <c r="CHB1" s="228"/>
      <c r="CHC1" s="228"/>
      <c r="CHD1" s="228"/>
      <c r="CHE1" s="228"/>
      <c r="CHF1" s="228"/>
      <c r="CHG1" s="228"/>
      <c r="CHH1" s="228"/>
      <c r="CHI1" s="228"/>
      <c r="CHJ1" s="228"/>
      <c r="CHK1" s="228"/>
      <c r="CHL1" s="228"/>
      <c r="CHM1" s="228"/>
      <c r="CHN1" s="228"/>
      <c r="CHO1" s="228"/>
      <c r="CHP1" s="228"/>
      <c r="CHQ1" s="228"/>
      <c r="CHR1" s="228"/>
      <c r="CHS1" s="228"/>
      <c r="CHT1" s="228"/>
      <c r="CHU1" s="228"/>
      <c r="CHV1" s="228"/>
      <c r="CHW1" s="228"/>
      <c r="CHX1" s="228"/>
      <c r="CHY1" s="228"/>
      <c r="CHZ1" s="228"/>
      <c r="CIA1" s="228"/>
      <c r="CIB1" s="228"/>
      <c r="CIC1" s="228"/>
      <c r="CID1" s="228"/>
      <c r="CIE1" s="228"/>
      <c r="CIF1" s="228"/>
      <c r="CIG1" s="228"/>
      <c r="CIH1" s="228"/>
      <c r="CII1" s="228"/>
      <c r="CIJ1" s="228"/>
      <c r="CIK1" s="228"/>
      <c r="CIL1" s="228"/>
      <c r="CIM1" s="228"/>
      <c r="CIN1" s="228"/>
      <c r="CIO1" s="228"/>
      <c r="CIP1" s="228"/>
      <c r="CIQ1" s="228"/>
      <c r="CIR1" s="228"/>
      <c r="CIS1" s="228"/>
      <c r="CIT1" s="228"/>
      <c r="CIU1" s="228"/>
      <c r="CIV1" s="228"/>
      <c r="CIW1" s="228"/>
      <c r="CIX1" s="228"/>
      <c r="CIY1" s="228"/>
      <c r="CIZ1" s="228"/>
      <c r="CJA1" s="228"/>
      <c r="CJB1" s="228"/>
      <c r="CJC1" s="228"/>
      <c r="CJD1" s="228"/>
      <c r="CJE1" s="228"/>
      <c r="CJF1" s="228"/>
      <c r="CJG1" s="228"/>
      <c r="CJH1" s="228"/>
      <c r="CJI1" s="228"/>
      <c r="CJJ1" s="228"/>
      <c r="CJK1" s="228"/>
      <c r="CJL1" s="228"/>
      <c r="CJM1" s="228"/>
      <c r="CJN1" s="228"/>
      <c r="CJO1" s="228"/>
      <c r="CJP1" s="228"/>
      <c r="CJQ1" s="228"/>
      <c r="CJR1" s="228"/>
      <c r="CJS1" s="228"/>
      <c r="CJT1" s="228"/>
      <c r="CJU1" s="228"/>
      <c r="CJV1" s="228"/>
      <c r="CJW1" s="228"/>
      <c r="CJX1" s="228"/>
      <c r="CJY1" s="228"/>
      <c r="CJZ1" s="228"/>
      <c r="CKA1" s="228"/>
      <c r="CKB1" s="228"/>
      <c r="CKC1" s="228"/>
      <c r="CKD1" s="228"/>
      <c r="CKE1" s="228"/>
      <c r="CKF1" s="228"/>
      <c r="CKG1" s="228"/>
      <c r="CKH1" s="228"/>
      <c r="CKI1" s="228"/>
      <c r="CKJ1" s="228"/>
      <c r="CKK1" s="228"/>
      <c r="CKL1" s="228"/>
      <c r="CKM1" s="228"/>
      <c r="CKN1" s="228"/>
      <c r="CKO1" s="228"/>
      <c r="CKP1" s="228"/>
      <c r="CKQ1" s="228"/>
      <c r="CKR1" s="228"/>
      <c r="CKS1" s="228"/>
      <c r="CKT1" s="228"/>
      <c r="CKU1" s="228"/>
      <c r="CKV1" s="228"/>
      <c r="CKW1" s="228"/>
      <c r="CKX1" s="228"/>
      <c r="CKY1" s="228"/>
      <c r="CKZ1" s="228"/>
      <c r="CLA1" s="228"/>
      <c r="CLB1" s="228"/>
      <c r="CLC1" s="228"/>
      <c r="CLD1" s="228"/>
      <c r="CLE1" s="228"/>
      <c r="CLF1" s="228"/>
      <c r="CLG1" s="228"/>
      <c r="CLH1" s="228"/>
      <c r="CLI1" s="228"/>
      <c r="CLJ1" s="228"/>
      <c r="CLK1" s="228"/>
      <c r="CLL1" s="228"/>
      <c r="CLM1" s="228"/>
      <c r="CLN1" s="228"/>
      <c r="CLO1" s="228"/>
      <c r="CLP1" s="228"/>
      <c r="CLQ1" s="228"/>
      <c r="CLR1" s="228"/>
      <c r="CLS1" s="228"/>
      <c r="CLT1" s="228"/>
      <c r="CLU1" s="228"/>
      <c r="CLV1" s="228"/>
      <c r="CLW1" s="228"/>
      <c r="CLX1" s="228"/>
      <c r="CLY1" s="228"/>
      <c r="CLZ1" s="228"/>
      <c r="CMA1" s="228"/>
      <c r="CMB1" s="228"/>
      <c r="CMC1" s="228"/>
      <c r="CMD1" s="228"/>
      <c r="CME1" s="228"/>
      <c r="CMF1" s="228"/>
      <c r="CMG1" s="228"/>
      <c r="CMH1" s="228"/>
      <c r="CMI1" s="228"/>
      <c r="CMJ1" s="228"/>
      <c r="CMK1" s="228"/>
      <c r="CML1" s="228"/>
      <c r="CMM1" s="228"/>
      <c r="CMN1" s="228"/>
      <c r="CMO1" s="228"/>
      <c r="CMP1" s="228"/>
      <c r="CMQ1" s="228"/>
      <c r="CMR1" s="228"/>
      <c r="CMS1" s="228"/>
      <c r="CMT1" s="228"/>
      <c r="CMU1" s="228"/>
      <c r="CMV1" s="228"/>
      <c r="CMW1" s="228"/>
      <c r="CMX1" s="228"/>
      <c r="CMY1" s="228"/>
      <c r="CMZ1" s="228"/>
      <c r="CNA1" s="228"/>
      <c r="CNB1" s="228"/>
      <c r="CNC1" s="228"/>
      <c r="CND1" s="228"/>
      <c r="CNE1" s="228"/>
      <c r="CNF1" s="228"/>
      <c r="CNG1" s="228"/>
      <c r="CNH1" s="228"/>
      <c r="CNI1" s="228"/>
      <c r="CNJ1" s="228"/>
      <c r="CNK1" s="228"/>
      <c r="CNL1" s="228"/>
      <c r="CNM1" s="228"/>
      <c r="CNN1" s="228"/>
      <c r="CNO1" s="228"/>
      <c r="CNP1" s="228"/>
      <c r="CNQ1" s="228"/>
      <c r="CNR1" s="228"/>
      <c r="CNS1" s="228"/>
      <c r="CNT1" s="228"/>
      <c r="CNU1" s="228"/>
      <c r="CNV1" s="228"/>
      <c r="CNW1" s="228"/>
      <c r="CNX1" s="228"/>
      <c r="CNY1" s="228"/>
      <c r="CNZ1" s="228"/>
      <c r="COA1" s="228"/>
      <c r="COB1" s="228"/>
      <c r="COC1" s="228"/>
      <c r="COD1" s="228"/>
      <c r="COE1" s="228"/>
      <c r="COF1" s="228"/>
      <c r="COG1" s="228"/>
      <c r="COH1" s="228"/>
      <c r="COI1" s="228"/>
      <c r="COJ1" s="228"/>
      <c r="COK1" s="228"/>
      <c r="COL1" s="228"/>
      <c r="COM1" s="228"/>
      <c r="CON1" s="228"/>
      <c r="COO1" s="228"/>
      <c r="COP1" s="228"/>
      <c r="COQ1" s="228"/>
      <c r="COR1" s="228"/>
      <c r="COS1" s="228"/>
      <c r="COT1" s="228"/>
      <c r="COU1" s="228"/>
      <c r="COV1" s="228"/>
      <c r="COW1" s="228"/>
      <c r="COX1" s="228"/>
      <c r="COY1" s="228"/>
      <c r="COZ1" s="228"/>
      <c r="CPA1" s="228"/>
      <c r="CPB1" s="228"/>
      <c r="CPC1" s="228"/>
      <c r="CPD1" s="228"/>
      <c r="CPE1" s="228"/>
      <c r="CPF1" s="228"/>
      <c r="CPG1" s="228"/>
      <c r="CPH1" s="228"/>
      <c r="CPI1" s="228"/>
      <c r="CPJ1" s="228"/>
      <c r="CPK1" s="228"/>
      <c r="CPL1" s="228"/>
      <c r="CPM1" s="228"/>
      <c r="CPN1" s="228"/>
      <c r="CPO1" s="228"/>
      <c r="CPP1" s="228"/>
      <c r="CPQ1" s="228"/>
      <c r="CPR1" s="228"/>
      <c r="CPS1" s="228"/>
      <c r="CPT1" s="228"/>
      <c r="CPU1" s="228"/>
      <c r="CPV1" s="228"/>
      <c r="CPW1" s="228"/>
      <c r="CPX1" s="228"/>
      <c r="CPY1" s="228"/>
      <c r="CPZ1" s="228"/>
      <c r="CQA1" s="228"/>
      <c r="CQB1" s="228"/>
      <c r="CQC1" s="228"/>
      <c r="CQD1" s="228"/>
      <c r="CQE1" s="228"/>
      <c r="CQF1" s="228"/>
      <c r="CQG1" s="228"/>
      <c r="CQH1" s="228"/>
      <c r="CQI1" s="228"/>
      <c r="CQJ1" s="228"/>
      <c r="CQK1" s="228"/>
      <c r="CQL1" s="228"/>
      <c r="CQM1" s="228"/>
      <c r="CQN1" s="228"/>
      <c r="CQO1" s="228"/>
      <c r="CQP1" s="228"/>
      <c r="CQQ1" s="228"/>
      <c r="CQR1" s="228"/>
      <c r="CQS1" s="228"/>
      <c r="CQT1" s="228"/>
      <c r="CQU1" s="228"/>
      <c r="CQV1" s="228"/>
      <c r="CQW1" s="228"/>
      <c r="CQX1" s="228"/>
      <c r="CQY1" s="228"/>
      <c r="CQZ1" s="228"/>
      <c r="CRA1" s="228"/>
      <c r="CRB1" s="228"/>
      <c r="CRC1" s="228"/>
      <c r="CRD1" s="228"/>
      <c r="CRE1" s="228"/>
      <c r="CRF1" s="228"/>
      <c r="CRG1" s="228"/>
      <c r="CRH1" s="228"/>
      <c r="CRI1" s="228"/>
      <c r="CRJ1" s="228"/>
      <c r="CRK1" s="228"/>
      <c r="CRL1" s="228"/>
      <c r="CRM1" s="228"/>
      <c r="CRN1" s="228"/>
      <c r="CRO1" s="228"/>
      <c r="CRP1" s="228"/>
      <c r="CRQ1" s="228"/>
      <c r="CRR1" s="228"/>
      <c r="CRS1" s="228"/>
      <c r="CRT1" s="228"/>
      <c r="CRU1" s="228"/>
      <c r="CRV1" s="228"/>
      <c r="CRW1" s="228"/>
      <c r="CRX1" s="228"/>
      <c r="CRY1" s="228"/>
      <c r="CRZ1" s="228"/>
      <c r="CSA1" s="228"/>
      <c r="CSB1" s="228"/>
      <c r="CSC1" s="228"/>
      <c r="CSD1" s="228"/>
      <c r="CSE1" s="228"/>
      <c r="CSF1" s="228"/>
      <c r="CSG1" s="228"/>
      <c r="CSH1" s="228"/>
      <c r="CSI1" s="228"/>
      <c r="CSJ1" s="228"/>
      <c r="CSK1" s="228"/>
      <c r="CSL1" s="228"/>
      <c r="CSM1" s="228"/>
      <c r="CSN1" s="228"/>
      <c r="CSO1" s="228"/>
      <c r="CSP1" s="228"/>
      <c r="CSQ1" s="228"/>
      <c r="CSR1" s="228"/>
      <c r="CSS1" s="228"/>
      <c r="CST1" s="228"/>
      <c r="CSU1" s="228"/>
      <c r="CSV1" s="228"/>
      <c r="CSW1" s="228"/>
      <c r="CSX1" s="228"/>
      <c r="CSY1" s="228"/>
      <c r="CSZ1" s="228"/>
      <c r="CTA1" s="228"/>
      <c r="CTB1" s="228"/>
      <c r="CTC1" s="228"/>
      <c r="CTD1" s="228"/>
      <c r="CTE1" s="228"/>
      <c r="CTF1" s="228"/>
      <c r="CTG1" s="228"/>
      <c r="CTH1" s="228"/>
      <c r="CTI1" s="228"/>
      <c r="CTJ1" s="228"/>
      <c r="CTK1" s="228"/>
      <c r="CTL1" s="228"/>
      <c r="CTM1" s="228"/>
      <c r="CTN1" s="228"/>
      <c r="CTO1" s="228"/>
      <c r="CTP1" s="228"/>
      <c r="CTQ1" s="228"/>
      <c r="CTR1" s="228"/>
      <c r="CTS1" s="228"/>
      <c r="CTT1" s="228"/>
      <c r="CTU1" s="228"/>
      <c r="CTV1" s="228"/>
      <c r="CTW1" s="228"/>
      <c r="CTX1" s="228"/>
      <c r="CTY1" s="228"/>
      <c r="CTZ1" s="228"/>
      <c r="CUA1" s="228"/>
      <c r="CUB1" s="228"/>
      <c r="CUC1" s="228"/>
      <c r="CUD1" s="228"/>
      <c r="CUE1" s="228"/>
      <c r="CUF1" s="228"/>
      <c r="CUG1" s="228"/>
      <c r="CUH1" s="228"/>
      <c r="CUI1" s="228"/>
      <c r="CUJ1" s="228"/>
      <c r="CUK1" s="228"/>
      <c r="CUL1" s="228"/>
      <c r="CUM1" s="228"/>
      <c r="CUN1" s="228"/>
      <c r="CUO1" s="228"/>
      <c r="CUP1" s="228"/>
      <c r="CUQ1" s="228"/>
      <c r="CUR1" s="228"/>
      <c r="CUS1" s="228"/>
      <c r="CUT1" s="228"/>
      <c r="CUU1" s="228"/>
      <c r="CUV1" s="228"/>
      <c r="CUW1" s="228"/>
      <c r="CUX1" s="228"/>
      <c r="CUY1" s="228"/>
      <c r="CUZ1" s="228"/>
      <c r="CVA1" s="228"/>
      <c r="CVB1" s="228"/>
      <c r="CVC1" s="228"/>
      <c r="CVD1" s="228"/>
      <c r="CVE1" s="228"/>
      <c r="CVF1" s="228"/>
      <c r="CVG1" s="228"/>
      <c r="CVH1" s="228"/>
      <c r="CVI1" s="228"/>
      <c r="CVJ1" s="228"/>
      <c r="CVK1" s="228"/>
      <c r="CVL1" s="228"/>
      <c r="CVM1" s="228"/>
      <c r="CVN1" s="228"/>
      <c r="CVO1" s="228"/>
      <c r="CVP1" s="228"/>
      <c r="CVQ1" s="228"/>
      <c r="CVR1" s="228"/>
      <c r="CVS1" s="228"/>
      <c r="CVT1" s="228"/>
      <c r="CVU1" s="228"/>
      <c r="CVV1" s="228"/>
      <c r="CVW1" s="228"/>
      <c r="CVX1" s="228"/>
      <c r="CVY1" s="228"/>
      <c r="CVZ1" s="228"/>
      <c r="CWA1" s="228"/>
      <c r="CWB1" s="228"/>
      <c r="CWC1" s="228"/>
      <c r="CWD1" s="228"/>
      <c r="CWE1" s="228"/>
      <c r="CWF1" s="228"/>
      <c r="CWG1" s="228"/>
      <c r="CWH1" s="228"/>
      <c r="CWI1" s="228"/>
      <c r="CWJ1" s="228"/>
      <c r="CWK1" s="228"/>
      <c r="CWL1" s="228"/>
      <c r="CWM1" s="228"/>
      <c r="CWN1" s="228"/>
      <c r="CWO1" s="228"/>
      <c r="CWP1" s="228"/>
      <c r="CWQ1" s="228"/>
      <c r="CWR1" s="228"/>
      <c r="CWS1" s="228"/>
      <c r="CWT1" s="228"/>
      <c r="CWU1" s="228"/>
      <c r="CWV1" s="228"/>
      <c r="CWW1" s="228"/>
      <c r="CWX1" s="228"/>
      <c r="CWY1" s="228"/>
      <c r="CWZ1" s="228"/>
      <c r="CXA1" s="228"/>
      <c r="CXB1" s="228"/>
      <c r="CXC1" s="228"/>
      <c r="CXD1" s="228"/>
      <c r="CXE1" s="228"/>
      <c r="CXF1" s="228"/>
      <c r="CXG1" s="228"/>
      <c r="CXH1" s="228"/>
      <c r="CXI1" s="228"/>
      <c r="CXJ1" s="228"/>
      <c r="CXK1" s="228"/>
      <c r="CXL1" s="228"/>
      <c r="CXM1" s="228"/>
      <c r="CXN1" s="228"/>
      <c r="CXO1" s="228"/>
      <c r="CXP1" s="228"/>
      <c r="CXQ1" s="228"/>
      <c r="CXR1" s="228"/>
      <c r="CXS1" s="228"/>
      <c r="CXT1" s="228"/>
      <c r="CXU1" s="228"/>
      <c r="CXV1" s="228"/>
      <c r="CXW1" s="228"/>
      <c r="CXX1" s="228"/>
      <c r="CXY1" s="228"/>
      <c r="CXZ1" s="228"/>
      <c r="CYA1" s="228"/>
      <c r="CYB1" s="228"/>
      <c r="CYC1" s="228"/>
      <c r="CYD1" s="228"/>
      <c r="CYE1" s="228"/>
      <c r="CYF1" s="228"/>
      <c r="CYG1" s="228"/>
      <c r="CYH1" s="228"/>
      <c r="CYI1" s="228"/>
      <c r="CYJ1" s="228"/>
      <c r="CYK1" s="228"/>
      <c r="CYL1" s="228"/>
      <c r="CYM1" s="228"/>
      <c r="CYN1" s="228"/>
      <c r="CYO1" s="228"/>
      <c r="CYP1" s="228"/>
      <c r="CYQ1" s="228"/>
      <c r="CYR1" s="228"/>
      <c r="CYS1" s="228"/>
      <c r="CYT1" s="228"/>
      <c r="CYU1" s="228"/>
      <c r="CYV1" s="228"/>
      <c r="CYW1" s="228"/>
      <c r="CYX1" s="228"/>
      <c r="CYY1" s="228"/>
      <c r="CYZ1" s="228"/>
      <c r="CZA1" s="228"/>
      <c r="CZB1" s="228"/>
      <c r="CZC1" s="228"/>
      <c r="CZD1" s="228"/>
      <c r="CZE1" s="228"/>
      <c r="CZF1" s="228"/>
      <c r="CZG1" s="228"/>
      <c r="CZH1" s="228"/>
      <c r="CZI1" s="228"/>
      <c r="CZJ1" s="228"/>
      <c r="CZK1" s="228"/>
      <c r="CZL1" s="228"/>
      <c r="CZM1" s="228"/>
      <c r="CZN1" s="228"/>
      <c r="CZO1" s="228"/>
      <c r="CZP1" s="228"/>
      <c r="CZQ1" s="228"/>
      <c r="CZR1" s="228"/>
      <c r="CZS1" s="228"/>
      <c r="CZT1" s="228"/>
      <c r="CZU1" s="228"/>
      <c r="CZV1" s="228"/>
      <c r="CZW1" s="228"/>
      <c r="CZX1" s="228"/>
      <c r="CZY1" s="228"/>
      <c r="CZZ1" s="228"/>
      <c r="DAA1" s="228"/>
      <c r="DAB1" s="228"/>
      <c r="DAC1" s="228"/>
      <c r="DAD1" s="228"/>
      <c r="DAE1" s="228"/>
      <c r="DAF1" s="228"/>
      <c r="DAG1" s="228"/>
      <c r="DAH1" s="228"/>
      <c r="DAI1" s="228"/>
      <c r="DAJ1" s="228"/>
      <c r="DAK1" s="228"/>
      <c r="DAL1" s="228"/>
      <c r="DAM1" s="228"/>
      <c r="DAN1" s="228"/>
      <c r="DAO1" s="228"/>
      <c r="DAP1" s="228"/>
      <c r="DAQ1" s="228"/>
      <c r="DAR1" s="228"/>
      <c r="DAS1" s="228"/>
      <c r="DAT1" s="228"/>
      <c r="DAU1" s="228"/>
      <c r="DAV1" s="228"/>
      <c r="DAW1" s="228"/>
      <c r="DAX1" s="228"/>
      <c r="DAY1" s="228"/>
      <c r="DAZ1" s="228"/>
      <c r="DBA1" s="228"/>
      <c r="DBB1" s="228"/>
      <c r="DBC1" s="228"/>
      <c r="DBD1" s="228"/>
      <c r="DBE1" s="228"/>
      <c r="DBF1" s="228"/>
      <c r="DBG1" s="228"/>
      <c r="DBH1" s="228"/>
      <c r="DBI1" s="228"/>
      <c r="DBJ1" s="228"/>
      <c r="DBK1" s="228"/>
      <c r="DBL1" s="228"/>
      <c r="DBM1" s="228"/>
      <c r="DBN1" s="228"/>
      <c r="DBO1" s="228"/>
      <c r="DBP1" s="228"/>
      <c r="DBQ1" s="228"/>
      <c r="DBR1" s="228"/>
      <c r="DBS1" s="228"/>
      <c r="DBT1" s="228"/>
      <c r="DBU1" s="228"/>
      <c r="DBV1" s="228"/>
      <c r="DBW1" s="228"/>
      <c r="DBX1" s="228"/>
      <c r="DBY1" s="228"/>
      <c r="DBZ1" s="228"/>
      <c r="DCA1" s="228"/>
      <c r="DCB1" s="228"/>
      <c r="DCC1" s="228"/>
      <c r="DCD1" s="228"/>
      <c r="DCE1" s="228"/>
      <c r="DCF1" s="228"/>
      <c r="DCG1" s="228"/>
      <c r="DCH1" s="228"/>
      <c r="DCI1" s="228"/>
      <c r="DCJ1" s="228"/>
      <c r="DCK1" s="228"/>
      <c r="DCL1" s="228"/>
      <c r="DCM1" s="228"/>
      <c r="DCN1" s="228"/>
      <c r="DCO1" s="228"/>
      <c r="DCP1" s="228"/>
      <c r="DCQ1" s="228"/>
      <c r="DCR1" s="228"/>
      <c r="DCS1" s="228"/>
      <c r="DCT1" s="228"/>
      <c r="DCU1" s="228"/>
      <c r="DCV1" s="228"/>
      <c r="DCW1" s="228"/>
      <c r="DCX1" s="228"/>
      <c r="DCY1" s="228"/>
      <c r="DCZ1" s="228"/>
      <c r="DDA1" s="228"/>
      <c r="DDB1" s="228"/>
      <c r="DDC1" s="228"/>
      <c r="DDD1" s="228"/>
      <c r="DDE1" s="228"/>
      <c r="DDF1" s="228"/>
      <c r="DDG1" s="228"/>
      <c r="DDH1" s="228"/>
      <c r="DDI1" s="228"/>
      <c r="DDJ1" s="228"/>
      <c r="DDK1" s="228"/>
      <c r="DDL1" s="228"/>
      <c r="DDM1" s="228"/>
      <c r="DDN1" s="228"/>
      <c r="DDO1" s="228"/>
      <c r="DDP1" s="228"/>
      <c r="DDQ1" s="228"/>
      <c r="DDR1" s="228"/>
      <c r="DDS1" s="228"/>
      <c r="DDT1" s="228"/>
      <c r="DDU1" s="228"/>
      <c r="DDV1" s="228"/>
      <c r="DDW1" s="228"/>
      <c r="DDX1" s="228"/>
      <c r="DDY1" s="228"/>
      <c r="DDZ1" s="228"/>
      <c r="DEA1" s="228"/>
      <c r="DEB1" s="228"/>
      <c r="DEC1" s="228"/>
      <c r="DED1" s="228"/>
      <c r="DEE1" s="228"/>
      <c r="DEF1" s="228"/>
      <c r="DEG1" s="228"/>
      <c r="DEH1" s="228"/>
      <c r="DEI1" s="228"/>
      <c r="DEJ1" s="228"/>
      <c r="DEK1" s="228"/>
      <c r="DEL1" s="228"/>
      <c r="DEM1" s="228"/>
      <c r="DEN1" s="228"/>
      <c r="DEO1" s="228"/>
      <c r="DEP1" s="228"/>
      <c r="DEQ1" s="228"/>
      <c r="DER1" s="228"/>
      <c r="DES1" s="228"/>
      <c r="DET1" s="228"/>
      <c r="DEU1" s="228"/>
      <c r="DEV1" s="228"/>
      <c r="DEW1" s="228"/>
      <c r="DEX1" s="228"/>
      <c r="DEY1" s="228"/>
      <c r="DEZ1" s="228"/>
      <c r="DFA1" s="228"/>
      <c r="DFB1" s="228"/>
      <c r="DFC1" s="228"/>
      <c r="DFD1" s="228"/>
      <c r="DFE1" s="228"/>
      <c r="DFF1" s="228"/>
      <c r="DFG1" s="228"/>
      <c r="DFH1" s="228"/>
      <c r="DFI1" s="228"/>
      <c r="DFJ1" s="228"/>
      <c r="DFK1" s="228"/>
      <c r="DFL1" s="228"/>
      <c r="DFM1" s="228"/>
      <c r="DFN1" s="228"/>
      <c r="DFO1" s="228"/>
      <c r="DFP1" s="228"/>
      <c r="DFQ1" s="228"/>
      <c r="DFR1" s="228"/>
      <c r="DFS1" s="228"/>
      <c r="DFT1" s="228"/>
      <c r="DFU1" s="228"/>
      <c r="DFV1" s="228"/>
      <c r="DFW1" s="228"/>
      <c r="DFX1" s="228"/>
      <c r="DFY1" s="228"/>
      <c r="DFZ1" s="228"/>
      <c r="DGA1" s="228"/>
      <c r="DGB1" s="228"/>
      <c r="DGC1" s="228"/>
      <c r="DGD1" s="228"/>
      <c r="DGE1" s="228"/>
      <c r="DGF1" s="228"/>
      <c r="DGG1" s="228"/>
      <c r="DGH1" s="228"/>
      <c r="DGI1" s="228"/>
      <c r="DGJ1" s="228"/>
      <c r="DGK1" s="228"/>
      <c r="DGL1" s="228"/>
      <c r="DGM1" s="228"/>
      <c r="DGN1" s="228"/>
      <c r="DGO1" s="228"/>
      <c r="DGP1" s="228"/>
      <c r="DGQ1" s="228"/>
      <c r="DGR1" s="228"/>
      <c r="DGS1" s="228"/>
      <c r="DGT1" s="228"/>
      <c r="DGU1" s="228"/>
      <c r="DGV1" s="228"/>
      <c r="DGW1" s="228"/>
      <c r="DGX1" s="228"/>
      <c r="DGY1" s="228"/>
      <c r="DGZ1" s="228"/>
      <c r="DHA1" s="228"/>
      <c r="DHB1" s="228"/>
      <c r="DHC1" s="228"/>
      <c r="DHD1" s="228"/>
      <c r="DHE1" s="228"/>
      <c r="DHF1" s="228"/>
      <c r="DHG1" s="228"/>
      <c r="DHH1" s="228"/>
      <c r="DHI1" s="228"/>
      <c r="DHJ1" s="228"/>
      <c r="DHK1" s="228"/>
      <c r="DHL1" s="228"/>
      <c r="DHM1" s="228"/>
      <c r="DHN1" s="228"/>
      <c r="DHO1" s="228"/>
      <c r="DHP1" s="228"/>
      <c r="DHQ1" s="228"/>
      <c r="DHR1" s="228"/>
      <c r="DHS1" s="228"/>
      <c r="DHT1" s="228"/>
      <c r="DHU1" s="228"/>
      <c r="DHV1" s="228"/>
      <c r="DHW1" s="228"/>
      <c r="DHX1" s="228"/>
      <c r="DHY1" s="228"/>
      <c r="DHZ1" s="228"/>
      <c r="DIA1" s="228"/>
      <c r="DIB1" s="228"/>
      <c r="DIC1" s="228"/>
      <c r="DID1" s="228"/>
      <c r="DIE1" s="228"/>
      <c r="DIF1" s="228"/>
      <c r="DIG1" s="228"/>
      <c r="DIH1" s="228"/>
      <c r="DII1" s="228"/>
      <c r="DIJ1" s="228"/>
      <c r="DIK1" s="228"/>
      <c r="DIL1" s="228"/>
      <c r="DIM1" s="228"/>
      <c r="DIN1" s="228"/>
      <c r="DIO1" s="228"/>
      <c r="DIP1" s="228"/>
      <c r="DIQ1" s="228"/>
      <c r="DIR1" s="228"/>
      <c r="DIS1" s="228"/>
      <c r="DIT1" s="228"/>
      <c r="DIU1" s="228"/>
      <c r="DIV1" s="228"/>
      <c r="DIW1" s="228"/>
      <c r="DIX1" s="228"/>
      <c r="DIY1" s="228"/>
      <c r="DIZ1" s="228"/>
      <c r="DJA1" s="228"/>
      <c r="DJB1" s="228"/>
      <c r="DJC1" s="228"/>
      <c r="DJD1" s="228"/>
      <c r="DJE1" s="228"/>
      <c r="DJF1" s="228"/>
      <c r="DJG1" s="228"/>
      <c r="DJH1" s="228"/>
      <c r="DJI1" s="228"/>
      <c r="DJJ1" s="228"/>
      <c r="DJK1" s="228"/>
      <c r="DJL1" s="228"/>
      <c r="DJM1" s="228"/>
      <c r="DJN1" s="228"/>
      <c r="DJO1" s="228"/>
      <c r="DJP1" s="228"/>
      <c r="DJQ1" s="228"/>
      <c r="DJR1" s="228"/>
      <c r="DJS1" s="228"/>
      <c r="DJT1" s="228"/>
      <c r="DJU1" s="228"/>
      <c r="DJV1" s="228"/>
      <c r="DJW1" s="228"/>
      <c r="DJX1" s="228"/>
      <c r="DJY1" s="228"/>
      <c r="DJZ1" s="228"/>
      <c r="DKA1" s="228"/>
      <c r="DKB1" s="228"/>
      <c r="DKC1" s="228"/>
      <c r="DKD1" s="228"/>
      <c r="DKE1" s="228"/>
      <c r="DKF1" s="228"/>
      <c r="DKG1" s="228"/>
      <c r="DKH1" s="228"/>
      <c r="DKI1" s="228"/>
      <c r="DKJ1" s="228"/>
      <c r="DKK1" s="228"/>
      <c r="DKL1" s="228"/>
      <c r="DKM1" s="228"/>
      <c r="DKN1" s="228"/>
      <c r="DKO1" s="228"/>
      <c r="DKP1" s="228"/>
      <c r="DKQ1" s="228"/>
      <c r="DKR1" s="228"/>
      <c r="DKS1" s="228"/>
      <c r="DKT1" s="228"/>
      <c r="DKU1" s="228"/>
      <c r="DKV1" s="228"/>
      <c r="DKW1" s="228"/>
      <c r="DKX1" s="228"/>
      <c r="DKY1" s="228"/>
      <c r="DKZ1" s="228"/>
      <c r="DLA1" s="228"/>
      <c r="DLB1" s="228"/>
      <c r="DLC1" s="228"/>
      <c r="DLD1" s="228"/>
      <c r="DLE1" s="228"/>
      <c r="DLF1" s="228"/>
      <c r="DLG1" s="228"/>
      <c r="DLH1" s="228"/>
      <c r="DLI1" s="228"/>
      <c r="DLJ1" s="228"/>
      <c r="DLK1" s="228"/>
      <c r="DLL1" s="228"/>
      <c r="DLM1" s="228"/>
      <c r="DLN1" s="228"/>
      <c r="DLO1" s="228"/>
      <c r="DLP1" s="228"/>
      <c r="DLQ1" s="228"/>
      <c r="DLR1" s="228"/>
      <c r="DLS1" s="228"/>
      <c r="DLT1" s="228"/>
      <c r="DLU1" s="228"/>
      <c r="DLV1" s="228"/>
      <c r="DLW1" s="228"/>
      <c r="DLX1" s="228"/>
      <c r="DLY1" s="228"/>
      <c r="DLZ1" s="228"/>
      <c r="DMA1" s="228"/>
      <c r="DMB1" s="228"/>
      <c r="DMC1" s="228"/>
      <c r="DMD1" s="228"/>
      <c r="DME1" s="228"/>
      <c r="DMF1" s="228"/>
      <c r="DMG1" s="228"/>
      <c r="DMH1" s="228"/>
      <c r="DMI1" s="228"/>
      <c r="DMJ1" s="228"/>
      <c r="DMK1" s="228"/>
      <c r="DML1" s="228"/>
      <c r="DMM1" s="228"/>
      <c r="DMN1" s="228"/>
      <c r="DMO1" s="228"/>
      <c r="DMP1" s="228"/>
      <c r="DMQ1" s="228"/>
      <c r="DMR1" s="228"/>
      <c r="DMS1" s="228"/>
      <c r="DMT1" s="228"/>
      <c r="DMU1" s="228"/>
      <c r="DMV1" s="228"/>
      <c r="DMW1" s="228"/>
      <c r="DMX1" s="228"/>
      <c r="DMY1" s="228"/>
      <c r="DMZ1" s="228"/>
      <c r="DNA1" s="228"/>
      <c r="DNB1" s="228"/>
      <c r="DNC1" s="228"/>
      <c r="DND1" s="228"/>
      <c r="DNE1" s="228"/>
      <c r="DNF1" s="228"/>
      <c r="DNG1" s="228"/>
      <c r="DNH1" s="228"/>
      <c r="DNI1" s="228"/>
      <c r="DNJ1" s="228"/>
      <c r="DNK1" s="228"/>
      <c r="DNL1" s="228"/>
      <c r="DNM1" s="228"/>
      <c r="DNN1" s="228"/>
      <c r="DNO1" s="228"/>
      <c r="DNP1" s="228"/>
      <c r="DNQ1" s="228"/>
      <c r="DNR1" s="228"/>
      <c r="DNS1" s="228"/>
      <c r="DNT1" s="228"/>
      <c r="DNU1" s="228"/>
      <c r="DNV1" s="228"/>
      <c r="DNW1" s="228"/>
      <c r="DNX1" s="228"/>
      <c r="DNY1" s="228"/>
      <c r="DNZ1" s="228"/>
      <c r="DOA1" s="228"/>
      <c r="DOB1" s="228"/>
      <c r="DOC1" s="228"/>
      <c r="DOD1" s="228"/>
      <c r="DOE1" s="228"/>
      <c r="DOF1" s="228"/>
      <c r="DOG1" s="228"/>
      <c r="DOH1" s="228"/>
      <c r="DOI1" s="228"/>
      <c r="DOJ1" s="228"/>
      <c r="DOK1" s="228"/>
      <c r="DOL1" s="228"/>
      <c r="DOM1" s="228"/>
      <c r="DON1" s="228"/>
      <c r="DOO1" s="228"/>
      <c r="DOP1" s="228"/>
      <c r="DOQ1" s="228"/>
      <c r="DOR1" s="228"/>
      <c r="DOS1" s="228"/>
      <c r="DOT1" s="228"/>
      <c r="DOU1" s="228"/>
      <c r="DOV1" s="228"/>
      <c r="DOW1" s="228"/>
      <c r="DOX1" s="228"/>
      <c r="DOY1" s="228"/>
      <c r="DOZ1" s="228"/>
      <c r="DPA1" s="228"/>
      <c r="DPB1" s="228"/>
      <c r="DPC1" s="228"/>
      <c r="DPD1" s="228"/>
      <c r="DPE1" s="228"/>
      <c r="DPF1" s="228"/>
      <c r="DPG1" s="228"/>
      <c r="DPH1" s="228"/>
      <c r="DPI1" s="228"/>
      <c r="DPJ1" s="228"/>
      <c r="DPK1" s="228"/>
      <c r="DPL1" s="228"/>
      <c r="DPM1" s="228"/>
      <c r="DPN1" s="228"/>
      <c r="DPO1" s="228"/>
      <c r="DPP1" s="228"/>
      <c r="DPQ1" s="228"/>
      <c r="DPR1" s="228"/>
      <c r="DPS1" s="228"/>
      <c r="DPT1" s="228"/>
      <c r="DPU1" s="228"/>
      <c r="DPV1" s="228"/>
      <c r="DPW1" s="228"/>
      <c r="DPX1" s="228"/>
      <c r="DPY1" s="228"/>
      <c r="DPZ1" s="228"/>
      <c r="DQA1" s="228"/>
      <c r="DQB1" s="228"/>
      <c r="DQC1" s="228"/>
      <c r="DQD1" s="228"/>
      <c r="DQE1" s="228"/>
      <c r="DQF1" s="228"/>
      <c r="DQG1" s="228"/>
      <c r="DQH1" s="228"/>
      <c r="DQI1" s="228"/>
      <c r="DQJ1" s="228"/>
      <c r="DQK1" s="228"/>
      <c r="DQL1" s="228"/>
      <c r="DQM1" s="228"/>
      <c r="DQN1" s="228"/>
      <c r="DQO1" s="228"/>
      <c r="DQP1" s="228"/>
      <c r="DQQ1" s="228"/>
      <c r="DQR1" s="228"/>
      <c r="DQS1" s="228"/>
      <c r="DQT1" s="228"/>
      <c r="DQU1" s="228"/>
      <c r="DQV1" s="228"/>
      <c r="DQW1" s="228"/>
      <c r="DQX1" s="228"/>
      <c r="DQY1" s="228"/>
      <c r="DQZ1" s="228"/>
      <c r="DRA1" s="228"/>
      <c r="DRB1" s="228"/>
      <c r="DRC1" s="228"/>
      <c r="DRD1" s="228"/>
      <c r="DRE1" s="228"/>
      <c r="DRF1" s="228"/>
      <c r="DRG1" s="228"/>
      <c r="DRH1" s="228"/>
      <c r="DRI1" s="228"/>
      <c r="DRJ1" s="228"/>
      <c r="DRK1" s="228"/>
      <c r="DRL1" s="228"/>
      <c r="DRM1" s="228"/>
      <c r="DRN1" s="228"/>
      <c r="DRO1" s="228"/>
      <c r="DRP1" s="228"/>
      <c r="DRQ1" s="228"/>
      <c r="DRR1" s="228"/>
      <c r="DRS1" s="228"/>
      <c r="DRT1" s="228"/>
      <c r="DRU1" s="228"/>
      <c r="DRV1" s="228"/>
      <c r="DRW1" s="228"/>
      <c r="DRX1" s="228"/>
      <c r="DRY1" s="228"/>
      <c r="DRZ1" s="228"/>
      <c r="DSA1" s="228"/>
      <c r="DSB1" s="228"/>
      <c r="DSC1" s="228"/>
      <c r="DSD1" s="228"/>
      <c r="DSE1" s="228"/>
      <c r="DSF1" s="228"/>
      <c r="DSG1" s="228"/>
      <c r="DSH1" s="228"/>
      <c r="DSI1" s="228"/>
      <c r="DSJ1" s="228"/>
      <c r="DSK1" s="228"/>
      <c r="DSL1" s="228"/>
      <c r="DSM1" s="228"/>
      <c r="DSN1" s="228"/>
      <c r="DSO1" s="228"/>
      <c r="DSP1" s="228"/>
      <c r="DSQ1" s="228"/>
      <c r="DSR1" s="228"/>
      <c r="DSS1" s="228"/>
      <c r="DST1" s="228"/>
      <c r="DSU1" s="228"/>
      <c r="DSV1" s="228"/>
      <c r="DSW1" s="228"/>
      <c r="DSX1" s="228"/>
      <c r="DSY1" s="228"/>
      <c r="DSZ1" s="228"/>
      <c r="DTA1" s="228"/>
      <c r="DTB1" s="228"/>
      <c r="DTC1" s="228"/>
      <c r="DTD1" s="228"/>
      <c r="DTE1" s="228"/>
      <c r="DTF1" s="228"/>
      <c r="DTG1" s="228"/>
      <c r="DTH1" s="228"/>
      <c r="DTI1" s="228"/>
      <c r="DTJ1" s="228"/>
      <c r="DTK1" s="228"/>
      <c r="DTL1" s="228"/>
      <c r="DTM1" s="228"/>
      <c r="DTN1" s="228"/>
      <c r="DTO1" s="228"/>
      <c r="DTP1" s="228"/>
      <c r="DTQ1" s="228"/>
      <c r="DTR1" s="228"/>
      <c r="DTS1" s="228"/>
      <c r="DTT1" s="228"/>
      <c r="DTU1" s="228"/>
      <c r="DTV1" s="228"/>
      <c r="DTW1" s="228"/>
      <c r="DTX1" s="228"/>
      <c r="DTY1" s="228"/>
      <c r="DTZ1" s="228"/>
      <c r="DUA1" s="228"/>
      <c r="DUB1" s="228"/>
      <c r="DUC1" s="228"/>
      <c r="DUD1" s="228"/>
      <c r="DUE1" s="228"/>
      <c r="DUF1" s="228"/>
      <c r="DUG1" s="228"/>
      <c r="DUH1" s="228"/>
      <c r="DUI1" s="228"/>
      <c r="DUJ1" s="228"/>
      <c r="DUK1" s="228"/>
      <c r="DUL1" s="228"/>
      <c r="DUM1" s="228"/>
      <c r="DUN1" s="228"/>
      <c r="DUO1" s="228"/>
      <c r="DUP1" s="228"/>
      <c r="DUQ1" s="228"/>
      <c r="DUR1" s="228"/>
      <c r="DUS1" s="228"/>
      <c r="DUT1" s="228"/>
      <c r="DUU1" s="228"/>
      <c r="DUV1" s="228"/>
      <c r="DUW1" s="228"/>
      <c r="DUX1" s="228"/>
      <c r="DUY1" s="228"/>
      <c r="DUZ1" s="228"/>
      <c r="DVA1" s="228"/>
      <c r="DVB1" s="228"/>
      <c r="DVC1" s="228"/>
      <c r="DVD1" s="228"/>
      <c r="DVE1" s="228"/>
      <c r="DVF1" s="228"/>
      <c r="DVG1" s="228"/>
      <c r="DVH1" s="228"/>
      <c r="DVI1" s="228"/>
      <c r="DVJ1" s="228"/>
      <c r="DVK1" s="228"/>
      <c r="DVL1" s="228"/>
      <c r="DVM1" s="228"/>
      <c r="DVN1" s="228"/>
      <c r="DVO1" s="228"/>
      <c r="DVP1" s="228"/>
      <c r="DVQ1" s="228"/>
      <c r="DVR1" s="228"/>
      <c r="DVS1" s="228"/>
      <c r="DVT1" s="228"/>
      <c r="DVU1" s="228"/>
      <c r="DVV1" s="228"/>
      <c r="DVW1" s="228"/>
      <c r="DVX1" s="228"/>
      <c r="DVY1" s="228"/>
      <c r="DVZ1" s="228"/>
      <c r="DWA1" s="228"/>
      <c r="DWB1" s="228"/>
      <c r="DWC1" s="228"/>
      <c r="DWD1" s="228"/>
      <c r="DWE1" s="228"/>
      <c r="DWF1" s="228"/>
      <c r="DWG1" s="228"/>
      <c r="DWH1" s="228"/>
      <c r="DWI1" s="228"/>
      <c r="DWJ1" s="228"/>
      <c r="DWK1" s="228"/>
      <c r="DWL1" s="228"/>
      <c r="DWM1" s="228"/>
      <c r="DWN1" s="228"/>
      <c r="DWO1" s="228"/>
      <c r="DWP1" s="228"/>
      <c r="DWQ1" s="228"/>
      <c r="DWR1" s="228"/>
      <c r="DWS1" s="228"/>
      <c r="DWT1" s="228"/>
      <c r="DWU1" s="228"/>
      <c r="DWV1" s="228"/>
      <c r="DWW1" s="228"/>
      <c r="DWX1" s="228"/>
      <c r="DWY1" s="228"/>
      <c r="DWZ1" s="228"/>
      <c r="DXA1" s="228"/>
      <c r="DXB1" s="228"/>
      <c r="DXC1" s="228"/>
      <c r="DXD1" s="228"/>
      <c r="DXE1" s="228"/>
      <c r="DXF1" s="228"/>
      <c r="DXG1" s="228"/>
      <c r="DXH1" s="228"/>
      <c r="DXI1" s="228"/>
      <c r="DXJ1" s="228"/>
      <c r="DXK1" s="228"/>
      <c r="DXL1" s="228"/>
      <c r="DXM1" s="228"/>
      <c r="DXN1" s="228"/>
      <c r="DXO1" s="228"/>
      <c r="DXP1" s="228"/>
      <c r="DXQ1" s="228"/>
      <c r="DXR1" s="228"/>
      <c r="DXS1" s="228"/>
      <c r="DXT1" s="228"/>
      <c r="DXU1" s="228"/>
      <c r="DXV1" s="228"/>
      <c r="DXW1" s="228"/>
      <c r="DXX1" s="228"/>
      <c r="DXY1" s="228"/>
      <c r="DXZ1" s="228"/>
      <c r="DYA1" s="228"/>
      <c r="DYB1" s="228"/>
      <c r="DYC1" s="228"/>
      <c r="DYD1" s="228"/>
      <c r="DYE1" s="228"/>
      <c r="DYF1" s="228"/>
      <c r="DYG1" s="228"/>
      <c r="DYH1" s="228"/>
      <c r="DYI1" s="228"/>
      <c r="DYJ1" s="228"/>
      <c r="DYK1" s="228"/>
      <c r="DYL1" s="228"/>
      <c r="DYM1" s="228"/>
      <c r="DYN1" s="228"/>
      <c r="DYO1" s="228"/>
      <c r="DYP1" s="228"/>
      <c r="DYQ1" s="228"/>
      <c r="DYR1" s="228"/>
      <c r="DYS1" s="228"/>
      <c r="DYT1" s="228"/>
      <c r="DYU1" s="228"/>
      <c r="DYV1" s="228"/>
      <c r="DYW1" s="228"/>
      <c r="DYX1" s="228"/>
      <c r="DYY1" s="228"/>
      <c r="DYZ1" s="228"/>
      <c r="DZA1" s="228"/>
      <c r="DZB1" s="228"/>
      <c r="DZC1" s="228"/>
      <c r="DZD1" s="228"/>
      <c r="DZE1" s="228"/>
      <c r="DZF1" s="228"/>
      <c r="DZG1" s="228"/>
      <c r="DZH1" s="228"/>
      <c r="DZI1" s="228"/>
      <c r="DZJ1" s="228"/>
      <c r="DZK1" s="228"/>
      <c r="DZL1" s="228"/>
      <c r="DZM1" s="228"/>
      <c r="DZN1" s="228"/>
      <c r="DZO1" s="228"/>
      <c r="DZP1" s="228"/>
      <c r="DZQ1" s="228"/>
      <c r="DZR1" s="228"/>
      <c r="DZS1" s="228"/>
      <c r="DZT1" s="228"/>
      <c r="DZU1" s="228"/>
      <c r="DZV1" s="228"/>
      <c r="DZW1" s="228"/>
      <c r="DZX1" s="228"/>
      <c r="DZY1" s="228"/>
      <c r="DZZ1" s="228"/>
      <c r="EAA1" s="228"/>
      <c r="EAB1" s="228"/>
      <c r="EAC1" s="228"/>
      <c r="EAD1" s="228"/>
      <c r="EAE1" s="228"/>
      <c r="EAF1" s="228"/>
      <c r="EAG1" s="228"/>
      <c r="EAH1" s="228"/>
      <c r="EAI1" s="228"/>
      <c r="EAJ1" s="228"/>
      <c r="EAK1" s="228"/>
      <c r="EAL1" s="228"/>
      <c r="EAM1" s="228"/>
      <c r="EAN1" s="228"/>
      <c r="EAO1" s="228"/>
      <c r="EAP1" s="228"/>
      <c r="EAQ1" s="228"/>
      <c r="EAR1" s="228"/>
      <c r="EAS1" s="228"/>
      <c r="EAT1" s="228"/>
      <c r="EAU1" s="228"/>
      <c r="EAV1" s="228"/>
      <c r="EAW1" s="228"/>
      <c r="EAX1" s="228"/>
      <c r="EAY1" s="228"/>
      <c r="EAZ1" s="228"/>
      <c r="EBA1" s="228"/>
      <c r="EBB1" s="228"/>
      <c r="EBC1" s="228"/>
      <c r="EBD1" s="228"/>
      <c r="EBE1" s="228"/>
      <c r="EBF1" s="228"/>
      <c r="EBG1" s="228"/>
      <c r="EBH1" s="228"/>
      <c r="EBI1" s="228"/>
      <c r="EBJ1" s="228"/>
      <c r="EBK1" s="228"/>
      <c r="EBL1" s="228"/>
      <c r="EBM1" s="228"/>
      <c r="EBN1" s="228"/>
      <c r="EBO1" s="228"/>
      <c r="EBP1" s="228"/>
      <c r="EBQ1" s="228"/>
      <c r="EBR1" s="228"/>
      <c r="EBS1" s="228"/>
      <c r="EBT1" s="228"/>
      <c r="EBU1" s="228"/>
      <c r="EBV1" s="228"/>
      <c r="EBW1" s="228"/>
      <c r="EBX1" s="228"/>
      <c r="EBY1" s="228"/>
      <c r="EBZ1" s="228"/>
      <c r="ECA1" s="228"/>
      <c r="ECB1" s="228"/>
      <c r="ECC1" s="228"/>
      <c r="ECD1" s="228"/>
      <c r="ECE1" s="228"/>
      <c r="ECF1" s="228"/>
      <c r="ECG1" s="228"/>
      <c r="ECH1" s="228"/>
      <c r="ECI1" s="228"/>
      <c r="ECJ1" s="228"/>
      <c r="ECK1" s="228"/>
      <c r="ECL1" s="228"/>
      <c r="ECM1" s="228"/>
      <c r="ECN1" s="228"/>
      <c r="ECO1" s="228"/>
      <c r="ECP1" s="228"/>
      <c r="ECQ1" s="228"/>
      <c r="ECR1" s="228"/>
      <c r="ECS1" s="228"/>
      <c r="ECT1" s="228"/>
      <c r="ECU1" s="228"/>
      <c r="ECV1" s="228"/>
      <c r="ECW1" s="228"/>
      <c r="ECX1" s="228"/>
      <c r="ECY1" s="228"/>
      <c r="ECZ1" s="228"/>
      <c r="EDA1" s="228"/>
      <c r="EDB1" s="228"/>
      <c r="EDC1" s="228"/>
      <c r="EDD1" s="228"/>
      <c r="EDE1" s="228"/>
      <c r="EDF1" s="228"/>
      <c r="EDG1" s="228"/>
      <c r="EDH1" s="228"/>
      <c r="EDI1" s="228"/>
      <c r="EDJ1" s="228"/>
      <c r="EDK1" s="228"/>
      <c r="EDL1" s="228"/>
      <c r="EDM1" s="228"/>
      <c r="EDN1" s="228"/>
      <c r="EDO1" s="228"/>
      <c r="EDP1" s="228"/>
      <c r="EDQ1" s="228"/>
      <c r="EDR1" s="228"/>
      <c r="EDS1" s="228"/>
      <c r="EDT1" s="228"/>
      <c r="EDU1" s="228"/>
      <c r="EDV1" s="228"/>
      <c r="EDW1" s="228"/>
      <c r="EDX1" s="228"/>
      <c r="EDY1" s="228"/>
      <c r="EDZ1" s="228"/>
      <c r="EEA1" s="228"/>
      <c r="EEB1" s="228"/>
      <c r="EEC1" s="228"/>
      <c r="EED1" s="228"/>
      <c r="EEE1" s="228"/>
      <c r="EEF1" s="228"/>
      <c r="EEG1" s="228"/>
      <c r="EEH1" s="228"/>
      <c r="EEI1" s="228"/>
      <c r="EEJ1" s="228"/>
      <c r="EEK1" s="228"/>
      <c r="EEL1" s="228"/>
      <c r="EEM1" s="228"/>
      <c r="EEN1" s="228"/>
      <c r="EEO1" s="228"/>
      <c r="EEP1" s="228"/>
      <c r="EEQ1" s="228"/>
      <c r="EER1" s="228"/>
      <c r="EES1" s="228"/>
      <c r="EET1" s="228"/>
      <c r="EEU1" s="228"/>
      <c r="EEV1" s="228"/>
      <c r="EEW1" s="228"/>
      <c r="EEX1" s="228"/>
      <c r="EEY1" s="228"/>
      <c r="EEZ1" s="228"/>
      <c r="EFA1" s="228"/>
      <c r="EFB1" s="228"/>
      <c r="EFC1" s="228"/>
      <c r="EFD1" s="228"/>
      <c r="EFE1" s="228"/>
      <c r="EFF1" s="228"/>
      <c r="EFG1" s="228"/>
      <c r="EFH1" s="228"/>
      <c r="EFI1" s="228"/>
      <c r="EFJ1" s="228"/>
      <c r="EFK1" s="228"/>
      <c r="EFL1" s="228"/>
      <c r="EFM1" s="228"/>
      <c r="EFN1" s="228"/>
      <c r="EFO1" s="228"/>
      <c r="EFP1" s="228"/>
      <c r="EFQ1" s="228"/>
      <c r="EFR1" s="228"/>
      <c r="EFS1" s="228"/>
      <c r="EFT1" s="228"/>
      <c r="EFU1" s="228"/>
      <c r="EFV1" s="228"/>
      <c r="EFW1" s="228"/>
      <c r="EFX1" s="228"/>
      <c r="EFY1" s="228"/>
      <c r="EFZ1" s="228"/>
      <c r="EGA1" s="228"/>
      <c r="EGB1" s="228"/>
      <c r="EGC1" s="228"/>
      <c r="EGD1" s="228"/>
      <c r="EGE1" s="228"/>
      <c r="EGF1" s="228"/>
      <c r="EGG1" s="228"/>
      <c r="EGH1" s="228"/>
      <c r="EGI1" s="228"/>
      <c r="EGJ1" s="228"/>
      <c r="EGK1" s="228"/>
      <c r="EGL1" s="228"/>
      <c r="EGM1" s="228"/>
      <c r="EGN1" s="228"/>
      <c r="EGO1" s="228"/>
      <c r="EGP1" s="228"/>
      <c r="EGQ1" s="228"/>
      <c r="EGR1" s="228"/>
      <c r="EGS1" s="228"/>
      <c r="EGT1" s="228"/>
      <c r="EGU1" s="228"/>
      <c r="EGV1" s="228"/>
      <c r="EGW1" s="228"/>
      <c r="EGX1" s="228"/>
      <c r="EGY1" s="228"/>
      <c r="EGZ1" s="228"/>
      <c r="EHA1" s="228"/>
      <c r="EHB1" s="228"/>
      <c r="EHC1" s="228"/>
      <c r="EHD1" s="228"/>
      <c r="EHE1" s="228"/>
      <c r="EHF1" s="228"/>
      <c r="EHG1" s="228"/>
      <c r="EHH1" s="228"/>
      <c r="EHI1" s="228"/>
      <c r="EHJ1" s="228"/>
      <c r="EHK1" s="228"/>
      <c r="EHL1" s="228"/>
      <c r="EHM1" s="228"/>
      <c r="EHN1" s="228"/>
      <c r="EHO1" s="228"/>
      <c r="EHP1" s="228"/>
      <c r="EHQ1" s="228"/>
      <c r="EHR1" s="228"/>
      <c r="EHS1" s="228"/>
      <c r="EHT1" s="228"/>
      <c r="EHU1" s="228"/>
      <c r="EHV1" s="228"/>
      <c r="EHW1" s="228"/>
      <c r="EHX1" s="228"/>
      <c r="EHY1" s="228"/>
      <c r="EHZ1" s="228"/>
      <c r="EIA1" s="228"/>
      <c r="EIB1" s="228"/>
      <c r="EIC1" s="228"/>
      <c r="EID1" s="228"/>
      <c r="EIE1" s="228"/>
      <c r="EIF1" s="228"/>
      <c r="EIG1" s="228"/>
      <c r="EIH1" s="228"/>
      <c r="EII1" s="228"/>
      <c r="EIJ1" s="228"/>
      <c r="EIK1" s="228"/>
      <c r="EIL1" s="228"/>
      <c r="EIM1" s="228"/>
      <c r="EIN1" s="228"/>
      <c r="EIO1" s="228"/>
      <c r="EIP1" s="228"/>
      <c r="EIQ1" s="228"/>
      <c r="EIR1" s="228"/>
      <c r="EIS1" s="228"/>
      <c r="EIT1" s="228"/>
      <c r="EIU1" s="228"/>
      <c r="EIV1" s="228"/>
      <c r="EIW1" s="228"/>
      <c r="EIX1" s="228"/>
      <c r="EIY1" s="228"/>
      <c r="EIZ1" s="228"/>
      <c r="EJA1" s="228"/>
      <c r="EJB1" s="228"/>
      <c r="EJC1" s="228"/>
      <c r="EJD1" s="228"/>
      <c r="EJE1" s="228"/>
      <c r="EJF1" s="228"/>
      <c r="EJG1" s="228"/>
      <c r="EJH1" s="228"/>
      <c r="EJI1" s="228"/>
      <c r="EJJ1" s="228"/>
      <c r="EJK1" s="228"/>
      <c r="EJL1" s="228"/>
      <c r="EJM1" s="228"/>
      <c r="EJN1" s="228"/>
      <c r="EJO1" s="228"/>
      <c r="EJP1" s="228"/>
      <c r="EJQ1" s="228"/>
      <c r="EJR1" s="228"/>
      <c r="EJS1" s="228"/>
      <c r="EJT1" s="228"/>
      <c r="EJU1" s="228"/>
      <c r="EJV1" s="228"/>
      <c r="EJW1" s="228"/>
      <c r="EJX1" s="228"/>
      <c r="EJY1" s="228"/>
      <c r="EJZ1" s="228"/>
      <c r="EKA1" s="228"/>
      <c r="EKB1" s="228"/>
      <c r="EKC1" s="228"/>
      <c r="EKD1" s="228"/>
      <c r="EKE1" s="228"/>
      <c r="EKF1" s="228"/>
      <c r="EKG1" s="228"/>
      <c r="EKH1" s="228"/>
      <c r="EKI1" s="228"/>
      <c r="EKJ1" s="228"/>
      <c r="EKK1" s="228"/>
      <c r="EKL1" s="228"/>
      <c r="EKM1" s="228"/>
      <c r="EKN1" s="228"/>
      <c r="EKO1" s="228"/>
      <c r="EKP1" s="228"/>
      <c r="EKQ1" s="228"/>
      <c r="EKR1" s="228"/>
      <c r="EKS1" s="228"/>
      <c r="EKT1" s="228"/>
      <c r="EKU1" s="228"/>
      <c r="EKV1" s="228"/>
      <c r="EKW1" s="228"/>
      <c r="EKX1" s="228"/>
      <c r="EKY1" s="228"/>
      <c r="EKZ1" s="228"/>
      <c r="ELA1" s="228"/>
      <c r="ELB1" s="228"/>
      <c r="ELC1" s="228"/>
      <c r="ELD1" s="228"/>
      <c r="ELE1" s="228"/>
      <c r="ELF1" s="228"/>
      <c r="ELG1" s="228"/>
      <c r="ELH1" s="228"/>
      <c r="ELI1" s="228"/>
      <c r="ELJ1" s="228"/>
      <c r="ELK1" s="228"/>
      <c r="ELL1" s="228"/>
      <c r="ELM1" s="228"/>
      <c r="ELN1" s="228"/>
      <c r="ELO1" s="228"/>
      <c r="ELP1" s="228"/>
      <c r="ELQ1" s="228"/>
      <c r="ELR1" s="228"/>
      <c r="ELS1" s="228"/>
      <c r="ELT1" s="228"/>
      <c r="ELU1" s="228"/>
      <c r="ELV1" s="228"/>
      <c r="ELW1" s="228"/>
      <c r="ELX1" s="228"/>
      <c r="ELY1" s="228"/>
      <c r="ELZ1" s="228"/>
      <c r="EMA1" s="228"/>
      <c r="EMB1" s="228"/>
      <c r="EMC1" s="228"/>
      <c r="EMD1" s="228"/>
      <c r="EME1" s="228"/>
      <c r="EMF1" s="228"/>
      <c r="EMG1" s="228"/>
      <c r="EMH1" s="228"/>
      <c r="EMI1" s="228"/>
      <c r="EMJ1" s="228"/>
      <c r="EMK1" s="228"/>
      <c r="EML1" s="228"/>
      <c r="EMM1" s="228"/>
      <c r="EMN1" s="228"/>
      <c r="EMO1" s="228"/>
      <c r="EMP1" s="228"/>
      <c r="EMQ1" s="228"/>
      <c r="EMR1" s="228"/>
      <c r="EMS1" s="228"/>
      <c r="EMT1" s="228"/>
      <c r="EMU1" s="228"/>
      <c r="EMV1" s="228"/>
      <c r="EMW1" s="228"/>
      <c r="EMX1" s="228"/>
      <c r="EMY1" s="228"/>
      <c r="EMZ1" s="228"/>
      <c r="ENA1" s="228"/>
      <c r="ENB1" s="228"/>
      <c r="ENC1" s="228"/>
      <c r="END1" s="228"/>
      <c r="ENE1" s="228"/>
      <c r="ENF1" s="228"/>
      <c r="ENG1" s="228"/>
      <c r="ENH1" s="228"/>
      <c r="ENI1" s="228"/>
      <c r="ENJ1" s="228"/>
      <c r="ENK1" s="228"/>
      <c r="ENL1" s="228"/>
      <c r="ENM1" s="228"/>
      <c r="ENN1" s="228"/>
      <c r="ENO1" s="228"/>
      <c r="ENP1" s="228"/>
      <c r="ENQ1" s="228"/>
      <c r="ENR1" s="228"/>
      <c r="ENS1" s="228"/>
      <c r="ENT1" s="228"/>
      <c r="ENU1" s="228"/>
      <c r="ENV1" s="228"/>
      <c r="ENW1" s="228"/>
      <c r="ENX1" s="228"/>
      <c r="ENY1" s="228"/>
      <c r="ENZ1" s="228"/>
      <c r="EOA1" s="228"/>
      <c r="EOB1" s="228"/>
      <c r="EOC1" s="228"/>
      <c r="EOD1" s="228"/>
      <c r="EOE1" s="228"/>
      <c r="EOF1" s="228"/>
      <c r="EOG1" s="228"/>
      <c r="EOH1" s="228"/>
      <c r="EOI1" s="228"/>
      <c r="EOJ1" s="228"/>
      <c r="EOK1" s="228"/>
      <c r="EOL1" s="228"/>
      <c r="EOM1" s="228"/>
      <c r="EON1" s="228"/>
      <c r="EOO1" s="228"/>
      <c r="EOP1" s="228"/>
      <c r="EOQ1" s="228"/>
      <c r="EOR1" s="228"/>
      <c r="EOS1" s="228"/>
      <c r="EOT1" s="228"/>
      <c r="EOU1" s="228"/>
      <c r="EOV1" s="228"/>
      <c r="EOW1" s="228"/>
      <c r="EOX1" s="228"/>
      <c r="EOY1" s="228"/>
      <c r="EOZ1" s="228"/>
      <c r="EPA1" s="228"/>
      <c r="EPB1" s="228"/>
      <c r="EPC1" s="228"/>
      <c r="EPD1" s="228"/>
      <c r="EPE1" s="228"/>
      <c r="EPF1" s="228"/>
      <c r="EPG1" s="228"/>
      <c r="EPH1" s="228"/>
      <c r="EPI1" s="228"/>
      <c r="EPJ1" s="228"/>
      <c r="EPK1" s="228"/>
      <c r="EPL1" s="228"/>
      <c r="EPM1" s="228"/>
      <c r="EPN1" s="228"/>
      <c r="EPO1" s="228"/>
      <c r="EPP1" s="228"/>
      <c r="EPQ1" s="228"/>
      <c r="EPR1" s="228"/>
      <c r="EPS1" s="228"/>
      <c r="EPT1" s="228"/>
      <c r="EPU1" s="228"/>
      <c r="EPV1" s="228"/>
      <c r="EPW1" s="228"/>
      <c r="EPX1" s="228"/>
      <c r="EPY1" s="228"/>
      <c r="EPZ1" s="228"/>
      <c r="EQA1" s="228"/>
      <c r="EQB1" s="228"/>
      <c r="EQC1" s="228"/>
      <c r="EQD1" s="228"/>
      <c r="EQE1" s="228"/>
      <c r="EQF1" s="228"/>
      <c r="EQG1" s="228"/>
      <c r="EQH1" s="228"/>
      <c r="EQI1" s="228"/>
      <c r="EQJ1" s="228"/>
      <c r="EQK1" s="228"/>
      <c r="EQL1" s="228"/>
      <c r="EQM1" s="228"/>
      <c r="EQN1" s="228"/>
      <c r="EQO1" s="228"/>
      <c r="EQP1" s="228"/>
      <c r="EQQ1" s="228"/>
      <c r="EQR1" s="228"/>
      <c r="EQS1" s="228"/>
      <c r="EQT1" s="228"/>
      <c r="EQU1" s="228"/>
      <c r="EQV1" s="228"/>
      <c r="EQW1" s="228"/>
      <c r="EQX1" s="228"/>
      <c r="EQY1" s="228"/>
      <c r="EQZ1" s="228"/>
      <c r="ERA1" s="228"/>
      <c r="ERB1" s="228"/>
      <c r="ERC1" s="228"/>
      <c r="ERD1" s="228"/>
      <c r="ERE1" s="228"/>
      <c r="ERF1" s="228"/>
      <c r="ERG1" s="228"/>
      <c r="ERH1" s="228"/>
      <c r="ERI1" s="228"/>
      <c r="ERJ1" s="228"/>
      <c r="ERK1" s="228"/>
      <c r="ERL1" s="228"/>
      <c r="ERM1" s="228"/>
      <c r="ERN1" s="228"/>
      <c r="ERO1" s="228"/>
      <c r="ERP1" s="228"/>
      <c r="ERQ1" s="228"/>
      <c r="ERR1" s="228"/>
      <c r="ERS1" s="228"/>
      <c r="ERT1" s="228"/>
      <c r="ERU1" s="228"/>
      <c r="ERV1" s="228"/>
      <c r="ERW1" s="228"/>
      <c r="ERX1" s="228"/>
      <c r="ERY1" s="228"/>
      <c r="ERZ1" s="228"/>
      <c r="ESA1" s="228"/>
      <c r="ESB1" s="228"/>
      <c r="ESC1" s="228"/>
      <c r="ESD1" s="228"/>
      <c r="ESE1" s="228"/>
      <c r="ESF1" s="228"/>
      <c r="ESG1" s="228"/>
      <c r="ESH1" s="228"/>
      <c r="ESI1" s="228"/>
      <c r="ESJ1" s="228"/>
      <c r="ESK1" s="228"/>
      <c r="ESL1" s="228"/>
      <c r="ESM1" s="228"/>
      <c r="ESN1" s="228"/>
      <c r="ESO1" s="228"/>
      <c r="ESP1" s="228"/>
      <c r="ESQ1" s="228"/>
      <c r="ESR1" s="228"/>
      <c r="ESS1" s="228"/>
      <c r="EST1" s="228"/>
      <c r="ESU1" s="228"/>
      <c r="ESV1" s="228"/>
      <c r="ESW1" s="228"/>
      <c r="ESX1" s="228"/>
      <c r="ESY1" s="228"/>
      <c r="ESZ1" s="228"/>
      <c r="ETA1" s="228"/>
      <c r="ETB1" s="228"/>
      <c r="ETC1" s="228"/>
      <c r="ETD1" s="228"/>
      <c r="ETE1" s="228"/>
      <c r="ETF1" s="228"/>
      <c r="ETG1" s="228"/>
      <c r="ETH1" s="228"/>
      <c r="ETI1" s="228"/>
      <c r="ETJ1" s="228"/>
      <c r="ETK1" s="228"/>
      <c r="ETL1" s="228"/>
      <c r="ETM1" s="228"/>
      <c r="ETN1" s="228"/>
      <c r="ETO1" s="228"/>
      <c r="ETP1" s="228"/>
      <c r="ETQ1" s="228"/>
      <c r="ETR1" s="228"/>
      <c r="ETS1" s="228"/>
      <c r="ETT1" s="228"/>
      <c r="ETU1" s="228"/>
      <c r="ETV1" s="228"/>
      <c r="ETW1" s="228"/>
      <c r="ETX1" s="228"/>
      <c r="ETY1" s="228"/>
      <c r="ETZ1" s="228"/>
      <c r="EUA1" s="228"/>
      <c r="EUB1" s="228"/>
      <c r="EUC1" s="228"/>
      <c r="EUD1" s="228"/>
      <c r="EUE1" s="228"/>
      <c r="EUF1" s="228"/>
      <c r="EUG1" s="228"/>
      <c r="EUH1" s="228"/>
      <c r="EUI1" s="228"/>
      <c r="EUJ1" s="228"/>
      <c r="EUK1" s="228"/>
      <c r="EUL1" s="228"/>
      <c r="EUM1" s="228"/>
      <c r="EUN1" s="228"/>
      <c r="EUO1" s="228"/>
      <c r="EUP1" s="228"/>
      <c r="EUQ1" s="228"/>
      <c r="EUR1" s="228"/>
      <c r="EUS1" s="228"/>
      <c r="EUT1" s="228"/>
      <c r="EUU1" s="228"/>
      <c r="EUV1" s="228"/>
      <c r="EUW1" s="228"/>
      <c r="EUX1" s="228"/>
      <c r="EUY1" s="228"/>
      <c r="EUZ1" s="228"/>
      <c r="EVA1" s="228"/>
      <c r="EVB1" s="228"/>
      <c r="EVC1" s="228"/>
      <c r="EVD1" s="228"/>
      <c r="EVE1" s="228"/>
      <c r="EVF1" s="228"/>
      <c r="EVG1" s="228"/>
      <c r="EVH1" s="228"/>
      <c r="EVI1" s="228"/>
      <c r="EVJ1" s="228"/>
      <c r="EVK1" s="228"/>
      <c r="EVL1" s="228"/>
      <c r="EVM1" s="228"/>
      <c r="EVN1" s="228"/>
      <c r="EVO1" s="228"/>
      <c r="EVP1" s="228"/>
      <c r="EVQ1" s="228"/>
      <c r="EVR1" s="228"/>
      <c r="EVS1" s="228"/>
      <c r="EVT1" s="228"/>
      <c r="EVU1" s="228"/>
      <c r="EVV1" s="228"/>
      <c r="EVW1" s="228"/>
      <c r="EVX1" s="228"/>
      <c r="EVY1" s="228"/>
      <c r="EVZ1" s="228"/>
      <c r="EWA1" s="228"/>
      <c r="EWB1" s="228"/>
      <c r="EWC1" s="228"/>
      <c r="EWD1" s="228"/>
      <c r="EWE1" s="228"/>
      <c r="EWF1" s="228"/>
      <c r="EWG1" s="228"/>
      <c r="EWH1" s="228"/>
      <c r="EWI1" s="228"/>
      <c r="EWJ1" s="228"/>
      <c r="EWK1" s="228"/>
      <c r="EWL1" s="228"/>
      <c r="EWM1" s="228"/>
      <c r="EWN1" s="228"/>
      <c r="EWO1" s="228"/>
      <c r="EWP1" s="228"/>
      <c r="EWQ1" s="228"/>
      <c r="EWR1" s="228"/>
      <c r="EWS1" s="228"/>
      <c r="EWT1" s="228"/>
      <c r="EWU1" s="228"/>
      <c r="EWV1" s="228"/>
      <c r="EWW1" s="228"/>
      <c r="EWX1" s="228"/>
      <c r="EWY1" s="228"/>
      <c r="EWZ1" s="228"/>
      <c r="EXA1" s="228"/>
      <c r="EXB1" s="228"/>
      <c r="EXC1" s="228"/>
      <c r="EXD1" s="228"/>
      <c r="EXE1" s="228"/>
      <c r="EXF1" s="228"/>
      <c r="EXG1" s="228"/>
      <c r="EXH1" s="228"/>
      <c r="EXI1" s="228"/>
      <c r="EXJ1" s="228"/>
      <c r="EXK1" s="228"/>
      <c r="EXL1" s="228"/>
      <c r="EXM1" s="228"/>
      <c r="EXN1" s="228"/>
      <c r="EXO1" s="228"/>
      <c r="EXP1" s="228"/>
      <c r="EXQ1" s="228"/>
      <c r="EXR1" s="228"/>
      <c r="EXS1" s="228"/>
      <c r="EXT1" s="228"/>
      <c r="EXU1" s="228"/>
      <c r="EXV1" s="228"/>
      <c r="EXW1" s="228"/>
      <c r="EXX1" s="228"/>
      <c r="EXY1" s="228"/>
      <c r="EXZ1" s="228"/>
      <c r="EYA1" s="228"/>
      <c r="EYB1" s="228"/>
      <c r="EYC1" s="228"/>
      <c r="EYD1" s="228"/>
      <c r="EYE1" s="228"/>
      <c r="EYF1" s="228"/>
      <c r="EYG1" s="228"/>
      <c r="EYH1" s="228"/>
      <c r="EYI1" s="228"/>
      <c r="EYJ1" s="228"/>
      <c r="EYK1" s="228"/>
      <c r="EYL1" s="228"/>
      <c r="EYM1" s="228"/>
      <c r="EYN1" s="228"/>
      <c r="EYO1" s="228"/>
      <c r="EYP1" s="228"/>
      <c r="EYQ1" s="228"/>
      <c r="EYR1" s="228"/>
      <c r="EYS1" s="228"/>
      <c r="EYT1" s="228"/>
      <c r="EYU1" s="228"/>
      <c r="EYV1" s="228"/>
      <c r="EYW1" s="228"/>
      <c r="EYX1" s="228"/>
      <c r="EYY1" s="228"/>
      <c r="EYZ1" s="228"/>
      <c r="EZA1" s="228"/>
      <c r="EZB1" s="228"/>
      <c r="EZC1" s="228"/>
      <c r="EZD1" s="228"/>
      <c r="EZE1" s="228"/>
      <c r="EZF1" s="228"/>
      <c r="EZG1" s="228"/>
      <c r="EZH1" s="228"/>
      <c r="EZI1" s="228"/>
      <c r="EZJ1" s="228"/>
      <c r="EZK1" s="228"/>
      <c r="EZL1" s="228"/>
      <c r="EZM1" s="228"/>
      <c r="EZN1" s="228"/>
      <c r="EZO1" s="228"/>
      <c r="EZP1" s="228"/>
      <c r="EZQ1" s="228"/>
      <c r="EZR1" s="228"/>
      <c r="EZS1" s="228"/>
      <c r="EZT1" s="228"/>
      <c r="EZU1" s="228"/>
      <c r="EZV1" s="228"/>
      <c r="EZW1" s="228"/>
      <c r="EZX1" s="228"/>
      <c r="EZY1" s="228"/>
      <c r="EZZ1" s="228"/>
      <c r="FAA1" s="228"/>
      <c r="FAB1" s="228"/>
      <c r="FAC1" s="228"/>
      <c r="FAD1" s="228"/>
      <c r="FAE1" s="228"/>
      <c r="FAF1" s="228"/>
      <c r="FAG1" s="228"/>
      <c r="FAH1" s="228"/>
      <c r="FAI1" s="228"/>
      <c r="FAJ1" s="228"/>
      <c r="FAK1" s="228"/>
      <c r="FAL1" s="228"/>
      <c r="FAM1" s="228"/>
      <c r="FAN1" s="228"/>
      <c r="FAO1" s="228"/>
      <c r="FAP1" s="228"/>
      <c r="FAQ1" s="228"/>
      <c r="FAR1" s="228"/>
      <c r="FAS1" s="228"/>
      <c r="FAT1" s="228"/>
      <c r="FAU1" s="228"/>
      <c r="FAV1" s="228"/>
      <c r="FAW1" s="228"/>
      <c r="FAX1" s="228"/>
      <c r="FAY1" s="228"/>
      <c r="FAZ1" s="228"/>
      <c r="FBA1" s="228"/>
      <c r="FBB1" s="228"/>
      <c r="FBC1" s="228"/>
      <c r="FBD1" s="228"/>
      <c r="FBE1" s="228"/>
      <c r="FBF1" s="228"/>
      <c r="FBG1" s="228"/>
      <c r="FBH1" s="228"/>
      <c r="FBI1" s="228"/>
      <c r="FBJ1" s="228"/>
      <c r="FBK1" s="228"/>
      <c r="FBL1" s="228"/>
      <c r="FBM1" s="228"/>
      <c r="FBN1" s="228"/>
      <c r="FBO1" s="228"/>
      <c r="FBP1" s="228"/>
      <c r="FBQ1" s="228"/>
      <c r="FBR1" s="228"/>
      <c r="FBS1" s="228"/>
      <c r="FBT1" s="228"/>
      <c r="FBU1" s="228"/>
      <c r="FBV1" s="228"/>
      <c r="FBW1" s="228"/>
      <c r="FBX1" s="228"/>
      <c r="FBY1" s="228"/>
      <c r="FBZ1" s="228"/>
      <c r="FCA1" s="228"/>
      <c r="FCB1" s="228"/>
      <c r="FCC1" s="228"/>
      <c r="FCD1" s="228"/>
      <c r="FCE1" s="228"/>
      <c r="FCF1" s="228"/>
      <c r="FCG1" s="228"/>
      <c r="FCH1" s="228"/>
      <c r="FCI1" s="228"/>
      <c r="FCJ1" s="228"/>
      <c r="FCK1" s="228"/>
      <c r="FCL1" s="228"/>
      <c r="FCM1" s="228"/>
      <c r="FCN1" s="228"/>
      <c r="FCO1" s="228"/>
      <c r="FCP1" s="228"/>
      <c r="FCQ1" s="228"/>
      <c r="FCR1" s="228"/>
      <c r="FCS1" s="228"/>
      <c r="FCT1" s="228"/>
      <c r="FCU1" s="228"/>
      <c r="FCV1" s="228"/>
      <c r="FCW1" s="228"/>
      <c r="FCX1" s="228"/>
      <c r="FCY1" s="228"/>
      <c r="FCZ1" s="228"/>
      <c r="FDA1" s="228"/>
      <c r="FDB1" s="228"/>
      <c r="FDC1" s="228"/>
      <c r="FDD1" s="228"/>
      <c r="FDE1" s="228"/>
      <c r="FDF1" s="228"/>
      <c r="FDG1" s="228"/>
      <c r="FDH1" s="228"/>
      <c r="FDI1" s="228"/>
      <c r="FDJ1" s="228"/>
      <c r="FDK1" s="228"/>
      <c r="FDL1" s="228"/>
      <c r="FDM1" s="228"/>
      <c r="FDN1" s="228"/>
      <c r="FDO1" s="228"/>
      <c r="FDP1" s="228"/>
      <c r="FDQ1" s="228"/>
      <c r="FDR1" s="228"/>
      <c r="FDS1" s="228"/>
      <c r="FDT1" s="228"/>
      <c r="FDU1" s="228"/>
      <c r="FDV1" s="228"/>
      <c r="FDW1" s="228"/>
      <c r="FDX1" s="228"/>
      <c r="FDY1" s="228"/>
      <c r="FDZ1" s="228"/>
      <c r="FEA1" s="228"/>
      <c r="FEB1" s="228"/>
      <c r="FEC1" s="228"/>
      <c r="FED1" s="228"/>
      <c r="FEE1" s="228"/>
      <c r="FEF1" s="228"/>
      <c r="FEG1" s="228"/>
      <c r="FEH1" s="228"/>
      <c r="FEI1" s="228"/>
      <c r="FEJ1" s="228"/>
      <c r="FEK1" s="228"/>
      <c r="FEL1" s="228"/>
      <c r="FEM1" s="228"/>
      <c r="FEN1" s="228"/>
      <c r="FEO1" s="228"/>
      <c r="FEP1" s="228"/>
      <c r="FEQ1" s="228"/>
      <c r="FER1" s="228"/>
      <c r="FES1" s="228"/>
      <c r="FET1" s="228"/>
      <c r="FEU1" s="228"/>
      <c r="FEV1" s="228"/>
      <c r="FEW1" s="228"/>
      <c r="FEX1" s="228"/>
      <c r="FEY1" s="228"/>
      <c r="FEZ1" s="228"/>
      <c r="FFA1" s="228"/>
      <c r="FFB1" s="228"/>
      <c r="FFC1" s="228"/>
      <c r="FFD1" s="228"/>
      <c r="FFE1" s="228"/>
      <c r="FFF1" s="228"/>
      <c r="FFG1" s="228"/>
      <c r="FFH1" s="228"/>
      <c r="FFI1" s="228"/>
      <c r="FFJ1" s="228"/>
      <c r="FFK1" s="228"/>
      <c r="FFL1" s="228"/>
      <c r="FFM1" s="228"/>
      <c r="FFN1" s="228"/>
      <c r="FFO1" s="228"/>
      <c r="FFP1" s="228"/>
      <c r="FFQ1" s="228"/>
      <c r="FFR1" s="228"/>
      <c r="FFS1" s="228"/>
      <c r="FFT1" s="228"/>
      <c r="FFU1" s="228"/>
      <c r="FFV1" s="228"/>
      <c r="FFW1" s="228"/>
      <c r="FFX1" s="228"/>
      <c r="FFY1" s="228"/>
      <c r="FFZ1" s="228"/>
      <c r="FGA1" s="228"/>
      <c r="FGB1" s="228"/>
      <c r="FGC1" s="228"/>
      <c r="FGD1" s="228"/>
      <c r="FGE1" s="228"/>
      <c r="FGF1" s="228"/>
      <c r="FGG1" s="228"/>
      <c r="FGH1" s="228"/>
      <c r="FGI1" s="228"/>
      <c r="FGJ1" s="228"/>
      <c r="FGK1" s="228"/>
      <c r="FGL1" s="228"/>
      <c r="FGM1" s="228"/>
      <c r="FGN1" s="228"/>
      <c r="FGO1" s="228"/>
      <c r="FGP1" s="228"/>
      <c r="FGQ1" s="228"/>
      <c r="FGR1" s="228"/>
      <c r="FGS1" s="228"/>
      <c r="FGT1" s="228"/>
      <c r="FGU1" s="228"/>
      <c r="FGV1" s="228"/>
      <c r="FGW1" s="228"/>
      <c r="FGX1" s="228"/>
      <c r="FGY1" s="228"/>
      <c r="FGZ1" s="228"/>
      <c r="FHA1" s="228"/>
      <c r="FHB1" s="228"/>
      <c r="FHC1" s="228"/>
      <c r="FHD1" s="228"/>
      <c r="FHE1" s="228"/>
      <c r="FHF1" s="228"/>
      <c r="FHG1" s="228"/>
      <c r="FHH1" s="228"/>
      <c r="FHI1" s="228"/>
      <c r="FHJ1" s="228"/>
      <c r="FHK1" s="228"/>
      <c r="FHL1" s="228"/>
      <c r="FHM1" s="228"/>
      <c r="FHN1" s="228"/>
      <c r="FHO1" s="228"/>
      <c r="FHP1" s="228"/>
      <c r="FHQ1" s="228"/>
      <c r="FHR1" s="228"/>
      <c r="FHS1" s="228"/>
      <c r="FHT1" s="228"/>
      <c r="FHU1" s="228"/>
      <c r="FHV1" s="228"/>
      <c r="FHW1" s="228"/>
      <c r="FHX1" s="228"/>
      <c r="FHY1" s="228"/>
      <c r="FHZ1" s="228"/>
      <c r="FIA1" s="228"/>
      <c r="FIB1" s="228"/>
      <c r="FIC1" s="228"/>
      <c r="FID1" s="228"/>
      <c r="FIE1" s="228"/>
      <c r="FIF1" s="228"/>
      <c r="FIG1" s="228"/>
      <c r="FIH1" s="228"/>
      <c r="FII1" s="228"/>
      <c r="FIJ1" s="228"/>
      <c r="FIK1" s="228"/>
      <c r="FIL1" s="228"/>
      <c r="FIM1" s="228"/>
      <c r="FIN1" s="228"/>
      <c r="FIO1" s="228"/>
      <c r="FIP1" s="228"/>
      <c r="FIQ1" s="228"/>
      <c r="FIR1" s="228"/>
      <c r="FIS1" s="228"/>
      <c r="FIT1" s="228"/>
      <c r="FIU1" s="228"/>
      <c r="FIV1" s="228"/>
      <c r="FIW1" s="228"/>
      <c r="FIX1" s="228"/>
      <c r="FIY1" s="228"/>
      <c r="FIZ1" s="228"/>
      <c r="FJA1" s="228"/>
      <c r="FJB1" s="228"/>
      <c r="FJC1" s="228"/>
      <c r="FJD1" s="228"/>
      <c r="FJE1" s="228"/>
      <c r="FJF1" s="228"/>
      <c r="FJG1" s="228"/>
      <c r="FJH1" s="228"/>
      <c r="FJI1" s="228"/>
      <c r="FJJ1" s="228"/>
      <c r="FJK1" s="228"/>
      <c r="FJL1" s="228"/>
      <c r="FJM1" s="228"/>
      <c r="FJN1" s="228"/>
      <c r="FJO1" s="228"/>
      <c r="FJP1" s="228"/>
      <c r="FJQ1" s="228"/>
      <c r="FJR1" s="228"/>
      <c r="FJS1" s="228"/>
      <c r="FJT1" s="228"/>
      <c r="FJU1" s="228"/>
      <c r="FJV1" s="228"/>
      <c r="FJW1" s="228"/>
      <c r="FJX1" s="228"/>
      <c r="FJY1" s="228"/>
      <c r="FJZ1" s="228"/>
      <c r="FKA1" s="228"/>
      <c r="FKB1" s="228"/>
      <c r="FKC1" s="228"/>
      <c r="FKD1" s="228"/>
      <c r="FKE1" s="228"/>
      <c r="FKF1" s="228"/>
      <c r="FKG1" s="228"/>
      <c r="FKH1" s="228"/>
      <c r="FKI1" s="228"/>
      <c r="FKJ1" s="228"/>
      <c r="FKK1" s="228"/>
      <c r="FKL1" s="228"/>
      <c r="FKM1" s="228"/>
      <c r="FKN1" s="228"/>
      <c r="FKO1" s="228"/>
      <c r="FKP1" s="228"/>
      <c r="FKQ1" s="228"/>
      <c r="FKR1" s="228"/>
      <c r="FKS1" s="228"/>
      <c r="FKT1" s="228"/>
      <c r="FKU1" s="228"/>
      <c r="FKV1" s="228"/>
      <c r="FKW1" s="228"/>
      <c r="FKX1" s="228"/>
      <c r="FKY1" s="228"/>
      <c r="FKZ1" s="228"/>
      <c r="FLA1" s="228"/>
      <c r="FLB1" s="228"/>
      <c r="FLC1" s="228"/>
      <c r="FLD1" s="228"/>
      <c r="FLE1" s="228"/>
      <c r="FLF1" s="228"/>
      <c r="FLG1" s="228"/>
      <c r="FLH1" s="228"/>
      <c r="FLI1" s="228"/>
      <c r="FLJ1" s="228"/>
      <c r="FLK1" s="228"/>
      <c r="FLL1" s="228"/>
      <c r="FLM1" s="228"/>
      <c r="FLN1" s="228"/>
      <c r="FLO1" s="228"/>
      <c r="FLP1" s="228"/>
      <c r="FLQ1" s="228"/>
      <c r="FLR1" s="228"/>
      <c r="FLS1" s="228"/>
      <c r="FLT1" s="228"/>
      <c r="FLU1" s="228"/>
      <c r="FLV1" s="228"/>
      <c r="FLW1" s="228"/>
      <c r="FLX1" s="228"/>
      <c r="FLY1" s="228"/>
      <c r="FLZ1" s="228"/>
      <c r="FMA1" s="228"/>
      <c r="FMB1" s="228"/>
      <c r="FMC1" s="228"/>
      <c r="FMD1" s="228"/>
      <c r="FME1" s="228"/>
      <c r="FMF1" s="228"/>
      <c r="FMG1" s="228"/>
      <c r="FMH1" s="228"/>
      <c r="FMI1" s="228"/>
      <c r="FMJ1" s="228"/>
      <c r="FMK1" s="228"/>
      <c r="FML1" s="228"/>
      <c r="FMM1" s="228"/>
      <c r="FMN1" s="228"/>
      <c r="FMO1" s="228"/>
      <c r="FMP1" s="228"/>
      <c r="FMQ1" s="228"/>
      <c r="FMR1" s="228"/>
      <c r="FMS1" s="228"/>
      <c r="FMT1" s="228"/>
      <c r="FMU1" s="228"/>
      <c r="FMV1" s="228"/>
      <c r="FMW1" s="228"/>
      <c r="FMX1" s="228"/>
      <c r="FMY1" s="228"/>
      <c r="FMZ1" s="228"/>
      <c r="FNA1" s="228"/>
      <c r="FNB1" s="228"/>
      <c r="FNC1" s="228"/>
      <c r="FND1" s="228"/>
      <c r="FNE1" s="228"/>
      <c r="FNF1" s="228"/>
      <c r="FNG1" s="228"/>
      <c r="FNH1" s="228"/>
      <c r="FNI1" s="228"/>
      <c r="FNJ1" s="228"/>
      <c r="FNK1" s="228"/>
      <c r="FNL1" s="228"/>
      <c r="FNM1" s="228"/>
      <c r="FNN1" s="228"/>
      <c r="FNO1" s="228"/>
      <c r="FNP1" s="228"/>
      <c r="FNQ1" s="228"/>
      <c r="FNR1" s="228"/>
      <c r="FNS1" s="228"/>
      <c r="FNT1" s="228"/>
      <c r="FNU1" s="228"/>
      <c r="FNV1" s="228"/>
      <c r="FNW1" s="228"/>
      <c r="FNX1" s="228"/>
      <c r="FNY1" s="228"/>
      <c r="FNZ1" s="228"/>
      <c r="FOA1" s="228"/>
      <c r="FOB1" s="228"/>
      <c r="FOC1" s="228"/>
      <c r="FOD1" s="228"/>
      <c r="FOE1" s="228"/>
      <c r="FOF1" s="228"/>
      <c r="FOG1" s="228"/>
      <c r="FOH1" s="228"/>
      <c r="FOI1" s="228"/>
      <c r="FOJ1" s="228"/>
      <c r="FOK1" s="228"/>
      <c r="FOL1" s="228"/>
      <c r="FOM1" s="228"/>
      <c r="FON1" s="228"/>
      <c r="FOO1" s="228"/>
      <c r="FOP1" s="228"/>
      <c r="FOQ1" s="228"/>
      <c r="FOR1" s="228"/>
      <c r="FOS1" s="228"/>
      <c r="FOT1" s="228"/>
      <c r="FOU1" s="228"/>
      <c r="FOV1" s="228"/>
      <c r="FOW1" s="228"/>
      <c r="FOX1" s="228"/>
      <c r="FOY1" s="228"/>
      <c r="FOZ1" s="228"/>
      <c r="FPA1" s="228"/>
      <c r="FPB1" s="228"/>
      <c r="FPC1" s="228"/>
      <c r="FPD1" s="228"/>
      <c r="FPE1" s="228"/>
      <c r="FPF1" s="228"/>
      <c r="FPG1" s="228"/>
      <c r="FPH1" s="228"/>
      <c r="FPI1" s="228"/>
      <c r="FPJ1" s="228"/>
      <c r="FPK1" s="228"/>
      <c r="FPL1" s="228"/>
      <c r="FPM1" s="228"/>
      <c r="FPN1" s="228"/>
      <c r="FPO1" s="228"/>
      <c r="FPP1" s="228"/>
      <c r="FPQ1" s="228"/>
      <c r="FPR1" s="228"/>
      <c r="FPS1" s="228"/>
      <c r="FPT1" s="228"/>
      <c r="FPU1" s="228"/>
      <c r="FPV1" s="228"/>
      <c r="FPW1" s="228"/>
      <c r="FPX1" s="228"/>
      <c r="FPY1" s="228"/>
      <c r="FPZ1" s="228"/>
      <c r="FQA1" s="228"/>
      <c r="FQB1" s="228"/>
      <c r="FQC1" s="228"/>
      <c r="FQD1" s="228"/>
      <c r="FQE1" s="228"/>
      <c r="FQF1" s="228"/>
      <c r="FQG1" s="228"/>
      <c r="FQH1" s="228"/>
      <c r="FQI1" s="228"/>
      <c r="FQJ1" s="228"/>
      <c r="FQK1" s="228"/>
      <c r="FQL1" s="228"/>
      <c r="FQM1" s="228"/>
      <c r="FQN1" s="228"/>
      <c r="FQO1" s="228"/>
      <c r="FQP1" s="228"/>
      <c r="FQQ1" s="228"/>
      <c r="FQR1" s="228"/>
      <c r="FQS1" s="228"/>
      <c r="FQT1" s="228"/>
      <c r="FQU1" s="228"/>
      <c r="FQV1" s="228"/>
      <c r="FQW1" s="228"/>
      <c r="FQX1" s="228"/>
      <c r="FQY1" s="228"/>
      <c r="FQZ1" s="228"/>
      <c r="FRA1" s="228"/>
      <c r="FRB1" s="228"/>
      <c r="FRC1" s="228"/>
      <c r="FRD1" s="228"/>
      <c r="FRE1" s="228"/>
      <c r="FRF1" s="228"/>
      <c r="FRG1" s="228"/>
      <c r="FRH1" s="228"/>
      <c r="FRI1" s="228"/>
      <c r="FRJ1" s="228"/>
      <c r="FRK1" s="228"/>
      <c r="FRL1" s="228"/>
      <c r="FRM1" s="228"/>
      <c r="FRN1" s="228"/>
      <c r="FRO1" s="228"/>
      <c r="FRP1" s="228"/>
      <c r="FRQ1" s="228"/>
      <c r="FRR1" s="228"/>
      <c r="FRS1" s="228"/>
      <c r="FRT1" s="228"/>
      <c r="FRU1" s="228"/>
      <c r="FRV1" s="228"/>
      <c r="FRW1" s="228"/>
      <c r="FRX1" s="228"/>
      <c r="FRY1" s="228"/>
      <c r="FRZ1" s="228"/>
      <c r="FSA1" s="228"/>
      <c r="FSB1" s="228"/>
      <c r="FSC1" s="228"/>
      <c r="FSD1" s="228"/>
      <c r="FSE1" s="228"/>
      <c r="FSF1" s="228"/>
      <c r="FSG1" s="228"/>
      <c r="FSH1" s="228"/>
      <c r="FSI1" s="228"/>
      <c r="FSJ1" s="228"/>
      <c r="FSK1" s="228"/>
      <c r="FSL1" s="228"/>
      <c r="FSM1" s="228"/>
      <c r="FSN1" s="228"/>
      <c r="FSO1" s="228"/>
      <c r="FSP1" s="228"/>
      <c r="FSQ1" s="228"/>
      <c r="FSR1" s="228"/>
      <c r="FSS1" s="228"/>
      <c r="FST1" s="228"/>
      <c r="FSU1" s="228"/>
      <c r="FSV1" s="228"/>
      <c r="FSW1" s="228"/>
      <c r="FSX1" s="228"/>
      <c r="FSY1" s="228"/>
      <c r="FSZ1" s="228"/>
      <c r="FTA1" s="228"/>
      <c r="FTB1" s="228"/>
      <c r="FTC1" s="228"/>
      <c r="FTD1" s="228"/>
      <c r="FTE1" s="228"/>
      <c r="FTF1" s="228"/>
      <c r="FTG1" s="228"/>
      <c r="FTH1" s="228"/>
      <c r="FTI1" s="228"/>
      <c r="FTJ1" s="228"/>
      <c r="FTK1" s="228"/>
      <c r="FTL1" s="228"/>
      <c r="FTM1" s="228"/>
      <c r="FTN1" s="228"/>
      <c r="FTO1" s="228"/>
      <c r="FTP1" s="228"/>
      <c r="FTQ1" s="228"/>
      <c r="FTR1" s="228"/>
      <c r="FTS1" s="228"/>
      <c r="FTT1" s="228"/>
      <c r="FTU1" s="228"/>
      <c r="FTV1" s="228"/>
      <c r="FTW1" s="228"/>
      <c r="FTX1" s="228"/>
      <c r="FTY1" s="228"/>
      <c r="FTZ1" s="228"/>
      <c r="FUA1" s="228"/>
      <c r="FUB1" s="228"/>
      <c r="FUC1" s="228"/>
      <c r="FUD1" s="228"/>
      <c r="FUE1" s="228"/>
      <c r="FUF1" s="228"/>
      <c r="FUG1" s="228"/>
      <c r="FUH1" s="228"/>
      <c r="FUI1" s="228"/>
      <c r="FUJ1" s="228"/>
      <c r="FUK1" s="228"/>
      <c r="FUL1" s="228"/>
      <c r="FUM1" s="228"/>
      <c r="FUN1" s="228"/>
      <c r="FUO1" s="228"/>
      <c r="FUP1" s="228"/>
      <c r="FUQ1" s="228"/>
      <c r="FUR1" s="228"/>
      <c r="FUS1" s="228"/>
      <c r="FUT1" s="228"/>
      <c r="FUU1" s="228"/>
      <c r="FUV1" s="228"/>
      <c r="FUW1" s="228"/>
      <c r="FUX1" s="228"/>
      <c r="FUY1" s="228"/>
      <c r="FUZ1" s="228"/>
      <c r="FVA1" s="228"/>
      <c r="FVB1" s="228"/>
      <c r="FVC1" s="228"/>
      <c r="FVD1" s="228"/>
      <c r="FVE1" s="228"/>
      <c r="FVF1" s="228"/>
      <c r="FVG1" s="228"/>
      <c r="FVH1" s="228"/>
      <c r="FVI1" s="228"/>
      <c r="FVJ1" s="228"/>
      <c r="FVK1" s="228"/>
      <c r="FVL1" s="228"/>
      <c r="FVM1" s="228"/>
      <c r="FVN1" s="228"/>
      <c r="FVO1" s="228"/>
      <c r="FVP1" s="228"/>
      <c r="FVQ1" s="228"/>
      <c r="FVR1" s="228"/>
      <c r="FVS1" s="228"/>
      <c r="FVT1" s="228"/>
      <c r="FVU1" s="228"/>
      <c r="FVV1" s="228"/>
      <c r="FVW1" s="228"/>
      <c r="FVX1" s="228"/>
      <c r="FVY1" s="228"/>
      <c r="FVZ1" s="228"/>
      <c r="FWA1" s="228"/>
      <c r="FWB1" s="228"/>
      <c r="FWC1" s="228"/>
      <c r="FWD1" s="228"/>
      <c r="FWE1" s="228"/>
      <c r="FWF1" s="228"/>
      <c r="FWG1" s="228"/>
      <c r="FWH1" s="228"/>
      <c r="FWI1" s="228"/>
      <c r="FWJ1" s="228"/>
      <c r="FWK1" s="228"/>
      <c r="FWL1" s="228"/>
      <c r="FWM1" s="228"/>
      <c r="FWN1" s="228"/>
      <c r="FWO1" s="228"/>
      <c r="FWP1" s="228"/>
      <c r="FWQ1" s="228"/>
      <c r="FWR1" s="228"/>
      <c r="FWS1" s="228"/>
      <c r="FWT1" s="228"/>
      <c r="FWU1" s="228"/>
      <c r="FWV1" s="228"/>
      <c r="FWW1" s="228"/>
      <c r="FWX1" s="228"/>
      <c r="FWY1" s="228"/>
      <c r="FWZ1" s="228"/>
      <c r="FXA1" s="228"/>
      <c r="FXB1" s="228"/>
      <c r="FXC1" s="228"/>
      <c r="FXD1" s="228"/>
      <c r="FXE1" s="228"/>
      <c r="FXF1" s="228"/>
      <c r="FXG1" s="228"/>
      <c r="FXH1" s="228"/>
      <c r="FXI1" s="228"/>
      <c r="FXJ1" s="228"/>
      <c r="FXK1" s="228"/>
      <c r="FXL1" s="228"/>
      <c r="FXM1" s="228"/>
      <c r="FXN1" s="228"/>
      <c r="FXO1" s="228"/>
      <c r="FXP1" s="228"/>
      <c r="FXQ1" s="228"/>
      <c r="FXR1" s="228"/>
      <c r="FXS1" s="228"/>
      <c r="FXT1" s="228"/>
      <c r="FXU1" s="228"/>
      <c r="FXV1" s="228"/>
      <c r="FXW1" s="228"/>
      <c r="FXX1" s="228"/>
      <c r="FXY1" s="228"/>
      <c r="FXZ1" s="228"/>
      <c r="FYA1" s="228"/>
      <c r="FYB1" s="228"/>
      <c r="FYC1" s="228"/>
      <c r="FYD1" s="228"/>
      <c r="FYE1" s="228"/>
      <c r="FYF1" s="228"/>
      <c r="FYG1" s="228"/>
      <c r="FYH1" s="228"/>
      <c r="FYI1" s="228"/>
      <c r="FYJ1" s="228"/>
      <c r="FYK1" s="228"/>
      <c r="FYL1" s="228"/>
      <c r="FYM1" s="228"/>
      <c r="FYN1" s="228"/>
      <c r="FYO1" s="228"/>
      <c r="FYP1" s="228"/>
      <c r="FYQ1" s="228"/>
      <c r="FYR1" s="228"/>
      <c r="FYS1" s="228"/>
      <c r="FYT1" s="228"/>
      <c r="FYU1" s="228"/>
      <c r="FYV1" s="228"/>
      <c r="FYW1" s="228"/>
      <c r="FYX1" s="228"/>
      <c r="FYY1" s="228"/>
      <c r="FYZ1" s="228"/>
      <c r="FZA1" s="228"/>
      <c r="FZB1" s="228"/>
      <c r="FZC1" s="228"/>
      <c r="FZD1" s="228"/>
      <c r="FZE1" s="228"/>
      <c r="FZF1" s="228"/>
      <c r="FZG1" s="228"/>
      <c r="FZH1" s="228"/>
      <c r="FZI1" s="228"/>
      <c r="FZJ1" s="228"/>
      <c r="FZK1" s="228"/>
      <c r="FZL1" s="228"/>
      <c r="FZM1" s="228"/>
      <c r="FZN1" s="228"/>
      <c r="FZO1" s="228"/>
      <c r="FZP1" s="228"/>
      <c r="FZQ1" s="228"/>
      <c r="FZR1" s="228"/>
      <c r="FZS1" s="228"/>
      <c r="FZT1" s="228"/>
      <c r="FZU1" s="228"/>
      <c r="FZV1" s="228"/>
      <c r="FZW1" s="228"/>
      <c r="FZX1" s="228"/>
      <c r="FZY1" s="228"/>
      <c r="FZZ1" s="228"/>
      <c r="GAA1" s="228"/>
      <c r="GAB1" s="228"/>
      <c r="GAC1" s="228"/>
      <c r="GAD1" s="228"/>
      <c r="GAE1" s="228"/>
      <c r="GAF1" s="228"/>
      <c r="GAG1" s="228"/>
      <c r="GAH1" s="228"/>
      <c r="GAI1" s="228"/>
      <c r="GAJ1" s="228"/>
      <c r="GAK1" s="228"/>
      <c r="GAL1" s="228"/>
      <c r="GAM1" s="228"/>
      <c r="GAN1" s="228"/>
      <c r="GAO1" s="228"/>
      <c r="GAP1" s="228"/>
      <c r="GAQ1" s="228"/>
      <c r="GAR1" s="228"/>
      <c r="GAS1" s="228"/>
      <c r="GAT1" s="228"/>
      <c r="GAU1" s="228"/>
      <c r="GAV1" s="228"/>
      <c r="GAW1" s="228"/>
      <c r="GAX1" s="228"/>
      <c r="GAY1" s="228"/>
      <c r="GAZ1" s="228"/>
      <c r="GBA1" s="228"/>
      <c r="GBB1" s="228"/>
      <c r="GBC1" s="228"/>
      <c r="GBD1" s="228"/>
      <c r="GBE1" s="228"/>
      <c r="GBF1" s="228"/>
      <c r="GBG1" s="228"/>
      <c r="GBH1" s="228"/>
      <c r="GBI1" s="228"/>
      <c r="GBJ1" s="228"/>
      <c r="GBK1" s="228"/>
      <c r="GBL1" s="228"/>
      <c r="GBM1" s="228"/>
      <c r="GBN1" s="228"/>
      <c r="GBO1" s="228"/>
      <c r="GBP1" s="228"/>
      <c r="GBQ1" s="228"/>
      <c r="GBR1" s="228"/>
      <c r="GBS1" s="228"/>
      <c r="GBT1" s="228"/>
      <c r="GBU1" s="228"/>
      <c r="GBV1" s="228"/>
      <c r="GBW1" s="228"/>
      <c r="GBX1" s="228"/>
      <c r="GBY1" s="228"/>
      <c r="GBZ1" s="228"/>
      <c r="GCA1" s="228"/>
      <c r="GCB1" s="228"/>
      <c r="GCC1" s="228"/>
      <c r="GCD1" s="228"/>
      <c r="GCE1" s="228"/>
      <c r="GCF1" s="228"/>
      <c r="GCG1" s="228"/>
      <c r="GCH1" s="228"/>
      <c r="GCI1" s="228"/>
      <c r="GCJ1" s="228"/>
      <c r="GCK1" s="228"/>
      <c r="GCL1" s="228"/>
      <c r="GCM1" s="228"/>
      <c r="GCN1" s="228"/>
      <c r="GCO1" s="228"/>
      <c r="GCP1" s="228"/>
      <c r="GCQ1" s="228"/>
      <c r="GCR1" s="228"/>
      <c r="GCS1" s="228"/>
      <c r="GCT1" s="228"/>
      <c r="GCU1" s="228"/>
      <c r="GCV1" s="228"/>
      <c r="GCW1" s="228"/>
      <c r="GCX1" s="228"/>
      <c r="GCY1" s="228"/>
      <c r="GCZ1" s="228"/>
      <c r="GDA1" s="228"/>
      <c r="GDB1" s="228"/>
      <c r="GDC1" s="228"/>
      <c r="GDD1" s="228"/>
      <c r="GDE1" s="228"/>
      <c r="GDF1" s="228"/>
      <c r="GDG1" s="228"/>
      <c r="GDH1" s="228"/>
      <c r="GDI1" s="228"/>
      <c r="GDJ1" s="228"/>
      <c r="GDK1" s="228"/>
      <c r="GDL1" s="228"/>
      <c r="GDM1" s="228"/>
      <c r="GDN1" s="228"/>
      <c r="GDO1" s="228"/>
      <c r="GDP1" s="228"/>
      <c r="GDQ1" s="228"/>
      <c r="GDR1" s="228"/>
      <c r="GDS1" s="228"/>
      <c r="GDT1" s="228"/>
      <c r="GDU1" s="228"/>
      <c r="GDV1" s="228"/>
      <c r="GDW1" s="228"/>
      <c r="GDX1" s="228"/>
      <c r="GDY1" s="228"/>
      <c r="GDZ1" s="228"/>
      <c r="GEA1" s="228"/>
      <c r="GEB1" s="228"/>
      <c r="GEC1" s="228"/>
      <c r="GED1" s="228"/>
      <c r="GEE1" s="228"/>
      <c r="GEF1" s="228"/>
      <c r="GEG1" s="228"/>
      <c r="GEH1" s="228"/>
      <c r="GEI1" s="228"/>
      <c r="GEJ1" s="228"/>
      <c r="GEK1" s="228"/>
      <c r="GEL1" s="228"/>
      <c r="GEM1" s="228"/>
      <c r="GEN1" s="228"/>
      <c r="GEO1" s="228"/>
      <c r="GEP1" s="228"/>
      <c r="GEQ1" s="228"/>
      <c r="GER1" s="228"/>
      <c r="GES1" s="228"/>
      <c r="GET1" s="228"/>
      <c r="GEU1" s="228"/>
      <c r="GEV1" s="228"/>
      <c r="GEW1" s="228"/>
      <c r="GEX1" s="228"/>
      <c r="GEY1" s="228"/>
      <c r="GEZ1" s="228"/>
      <c r="GFA1" s="228"/>
      <c r="GFB1" s="228"/>
      <c r="GFC1" s="228"/>
      <c r="GFD1" s="228"/>
      <c r="GFE1" s="228"/>
      <c r="GFF1" s="228"/>
      <c r="GFG1" s="228"/>
      <c r="GFH1" s="228"/>
      <c r="GFI1" s="228"/>
      <c r="GFJ1" s="228"/>
      <c r="GFK1" s="228"/>
      <c r="GFL1" s="228"/>
      <c r="GFM1" s="228"/>
      <c r="GFN1" s="228"/>
      <c r="GFO1" s="228"/>
      <c r="GFP1" s="228"/>
      <c r="GFQ1" s="228"/>
      <c r="GFR1" s="228"/>
      <c r="GFS1" s="228"/>
      <c r="GFT1" s="228"/>
      <c r="GFU1" s="228"/>
      <c r="GFV1" s="228"/>
      <c r="GFW1" s="228"/>
      <c r="GFX1" s="228"/>
      <c r="GFY1" s="228"/>
      <c r="GFZ1" s="228"/>
      <c r="GGA1" s="228"/>
      <c r="GGB1" s="228"/>
      <c r="GGC1" s="228"/>
      <c r="GGD1" s="228"/>
      <c r="GGE1" s="228"/>
      <c r="GGF1" s="228"/>
      <c r="GGG1" s="228"/>
      <c r="GGH1" s="228"/>
      <c r="GGI1" s="228"/>
      <c r="GGJ1" s="228"/>
      <c r="GGK1" s="228"/>
      <c r="GGL1" s="228"/>
      <c r="GGM1" s="228"/>
      <c r="GGN1" s="228"/>
      <c r="GGO1" s="228"/>
      <c r="GGP1" s="228"/>
      <c r="GGQ1" s="228"/>
      <c r="GGR1" s="228"/>
      <c r="GGS1" s="228"/>
      <c r="GGT1" s="228"/>
      <c r="GGU1" s="228"/>
      <c r="GGV1" s="228"/>
      <c r="GGW1" s="228"/>
      <c r="GGX1" s="228"/>
      <c r="GGY1" s="228"/>
      <c r="GGZ1" s="228"/>
      <c r="GHA1" s="228"/>
      <c r="GHB1" s="228"/>
      <c r="GHC1" s="228"/>
      <c r="GHD1" s="228"/>
      <c r="GHE1" s="228"/>
      <c r="GHF1" s="228"/>
      <c r="GHG1" s="228"/>
      <c r="GHH1" s="228"/>
      <c r="GHI1" s="228"/>
      <c r="GHJ1" s="228"/>
      <c r="GHK1" s="228"/>
      <c r="GHL1" s="228"/>
      <c r="GHM1" s="228"/>
      <c r="GHN1" s="228"/>
      <c r="GHO1" s="228"/>
      <c r="GHP1" s="228"/>
      <c r="GHQ1" s="228"/>
      <c r="GHR1" s="228"/>
      <c r="GHS1" s="228"/>
      <c r="GHT1" s="228"/>
      <c r="GHU1" s="228"/>
      <c r="GHV1" s="228"/>
      <c r="GHW1" s="228"/>
      <c r="GHX1" s="228"/>
      <c r="GHY1" s="228"/>
      <c r="GHZ1" s="228"/>
      <c r="GIA1" s="228"/>
      <c r="GIB1" s="228"/>
      <c r="GIC1" s="228"/>
      <c r="GID1" s="228"/>
      <c r="GIE1" s="228"/>
      <c r="GIF1" s="228"/>
      <c r="GIG1" s="228"/>
      <c r="GIH1" s="228"/>
      <c r="GII1" s="228"/>
      <c r="GIJ1" s="228"/>
      <c r="GIK1" s="228"/>
      <c r="GIL1" s="228"/>
      <c r="GIM1" s="228"/>
      <c r="GIN1" s="228"/>
      <c r="GIO1" s="228"/>
      <c r="GIP1" s="228"/>
      <c r="GIQ1" s="228"/>
      <c r="GIR1" s="228"/>
      <c r="GIS1" s="228"/>
      <c r="GIT1" s="228"/>
      <c r="GIU1" s="228"/>
      <c r="GIV1" s="228"/>
      <c r="GIW1" s="228"/>
      <c r="GIX1" s="228"/>
      <c r="GIY1" s="228"/>
      <c r="GIZ1" s="228"/>
      <c r="GJA1" s="228"/>
      <c r="GJB1" s="228"/>
      <c r="GJC1" s="228"/>
      <c r="GJD1" s="228"/>
      <c r="GJE1" s="228"/>
      <c r="GJF1" s="228"/>
      <c r="GJG1" s="228"/>
      <c r="GJH1" s="228"/>
      <c r="GJI1" s="228"/>
      <c r="GJJ1" s="228"/>
      <c r="GJK1" s="228"/>
      <c r="GJL1" s="228"/>
      <c r="GJM1" s="228"/>
      <c r="GJN1" s="228"/>
      <c r="GJO1" s="228"/>
      <c r="GJP1" s="228"/>
      <c r="GJQ1" s="228"/>
      <c r="GJR1" s="228"/>
      <c r="GJS1" s="228"/>
      <c r="GJT1" s="228"/>
      <c r="GJU1" s="228"/>
      <c r="GJV1" s="228"/>
      <c r="GJW1" s="228"/>
      <c r="GJX1" s="228"/>
      <c r="GJY1" s="228"/>
      <c r="GJZ1" s="228"/>
      <c r="GKA1" s="228"/>
      <c r="GKB1" s="228"/>
      <c r="GKC1" s="228"/>
      <c r="GKD1" s="228"/>
      <c r="GKE1" s="228"/>
      <c r="GKF1" s="228"/>
      <c r="GKG1" s="228"/>
      <c r="GKH1" s="228"/>
      <c r="GKI1" s="228"/>
      <c r="GKJ1" s="228"/>
      <c r="GKK1" s="228"/>
      <c r="GKL1" s="228"/>
      <c r="GKM1" s="228"/>
      <c r="GKN1" s="228"/>
      <c r="GKO1" s="228"/>
      <c r="GKP1" s="228"/>
      <c r="GKQ1" s="228"/>
      <c r="GKR1" s="228"/>
      <c r="GKS1" s="228"/>
      <c r="GKT1" s="228"/>
      <c r="GKU1" s="228"/>
      <c r="GKV1" s="228"/>
      <c r="GKW1" s="228"/>
      <c r="GKX1" s="228"/>
      <c r="GKY1" s="228"/>
      <c r="GKZ1" s="228"/>
      <c r="GLA1" s="228"/>
      <c r="GLB1" s="228"/>
      <c r="GLC1" s="228"/>
      <c r="GLD1" s="228"/>
      <c r="GLE1" s="228"/>
      <c r="GLF1" s="228"/>
      <c r="GLG1" s="228"/>
      <c r="GLH1" s="228"/>
      <c r="GLI1" s="228"/>
      <c r="GLJ1" s="228"/>
      <c r="GLK1" s="228"/>
      <c r="GLL1" s="228"/>
      <c r="GLM1" s="228"/>
      <c r="GLN1" s="228"/>
      <c r="GLO1" s="228"/>
      <c r="GLP1" s="228"/>
      <c r="GLQ1" s="228"/>
      <c r="GLR1" s="228"/>
      <c r="GLS1" s="228"/>
      <c r="GLT1" s="228"/>
      <c r="GLU1" s="228"/>
      <c r="GLV1" s="228"/>
      <c r="GLW1" s="228"/>
      <c r="GLX1" s="228"/>
      <c r="GLY1" s="228"/>
      <c r="GLZ1" s="228"/>
      <c r="GMA1" s="228"/>
      <c r="GMB1" s="228"/>
      <c r="GMC1" s="228"/>
      <c r="GMD1" s="228"/>
      <c r="GME1" s="228"/>
      <c r="GMF1" s="228"/>
      <c r="GMG1" s="228"/>
      <c r="GMH1" s="228"/>
      <c r="GMI1" s="228"/>
      <c r="GMJ1" s="228"/>
      <c r="GMK1" s="228"/>
      <c r="GML1" s="228"/>
      <c r="GMM1" s="228"/>
      <c r="GMN1" s="228"/>
      <c r="GMO1" s="228"/>
      <c r="GMP1" s="228"/>
      <c r="GMQ1" s="228"/>
      <c r="GMR1" s="228"/>
      <c r="GMS1" s="228"/>
      <c r="GMT1" s="228"/>
      <c r="GMU1" s="228"/>
      <c r="GMV1" s="228"/>
      <c r="GMW1" s="228"/>
      <c r="GMX1" s="228"/>
      <c r="GMY1" s="228"/>
      <c r="GMZ1" s="228"/>
      <c r="GNA1" s="228"/>
      <c r="GNB1" s="228"/>
      <c r="GNC1" s="228"/>
      <c r="GND1" s="228"/>
      <c r="GNE1" s="228"/>
      <c r="GNF1" s="228"/>
      <c r="GNG1" s="228"/>
      <c r="GNH1" s="228"/>
      <c r="GNI1" s="228"/>
      <c r="GNJ1" s="228"/>
      <c r="GNK1" s="228"/>
      <c r="GNL1" s="228"/>
      <c r="GNM1" s="228"/>
      <c r="GNN1" s="228"/>
      <c r="GNO1" s="228"/>
      <c r="GNP1" s="228"/>
      <c r="GNQ1" s="228"/>
      <c r="GNR1" s="228"/>
      <c r="GNS1" s="228"/>
      <c r="GNT1" s="228"/>
      <c r="GNU1" s="228"/>
      <c r="GNV1" s="228"/>
      <c r="GNW1" s="228"/>
      <c r="GNX1" s="228"/>
      <c r="GNY1" s="228"/>
      <c r="GNZ1" s="228"/>
      <c r="GOA1" s="228"/>
      <c r="GOB1" s="228"/>
      <c r="GOC1" s="228"/>
      <c r="GOD1" s="228"/>
      <c r="GOE1" s="228"/>
      <c r="GOF1" s="228"/>
      <c r="GOG1" s="228"/>
      <c r="GOH1" s="228"/>
      <c r="GOI1" s="228"/>
      <c r="GOJ1" s="228"/>
      <c r="GOK1" s="228"/>
      <c r="GOL1" s="228"/>
      <c r="GOM1" s="228"/>
      <c r="GON1" s="228"/>
      <c r="GOO1" s="228"/>
      <c r="GOP1" s="228"/>
      <c r="GOQ1" s="228"/>
      <c r="GOR1" s="228"/>
      <c r="GOS1" s="228"/>
      <c r="GOT1" s="228"/>
      <c r="GOU1" s="228"/>
      <c r="GOV1" s="228"/>
      <c r="GOW1" s="228"/>
      <c r="GOX1" s="228"/>
      <c r="GOY1" s="228"/>
      <c r="GOZ1" s="228"/>
      <c r="GPA1" s="228"/>
      <c r="GPB1" s="228"/>
      <c r="GPC1" s="228"/>
      <c r="GPD1" s="228"/>
      <c r="GPE1" s="228"/>
      <c r="GPF1" s="228"/>
      <c r="GPG1" s="228"/>
      <c r="GPH1" s="228"/>
      <c r="GPI1" s="228"/>
      <c r="GPJ1" s="228"/>
      <c r="GPK1" s="228"/>
      <c r="GPL1" s="228"/>
      <c r="GPM1" s="228"/>
      <c r="GPN1" s="228"/>
      <c r="GPO1" s="228"/>
      <c r="GPP1" s="228"/>
      <c r="GPQ1" s="228"/>
      <c r="GPR1" s="228"/>
      <c r="GPS1" s="228"/>
      <c r="GPT1" s="228"/>
      <c r="GPU1" s="228"/>
      <c r="GPV1" s="228"/>
      <c r="GPW1" s="228"/>
      <c r="GPX1" s="228"/>
      <c r="GPY1" s="228"/>
      <c r="GPZ1" s="228"/>
      <c r="GQA1" s="228"/>
      <c r="GQB1" s="228"/>
      <c r="GQC1" s="228"/>
      <c r="GQD1" s="228"/>
      <c r="GQE1" s="228"/>
      <c r="GQF1" s="228"/>
      <c r="GQG1" s="228"/>
      <c r="GQH1" s="228"/>
      <c r="GQI1" s="228"/>
      <c r="GQJ1" s="228"/>
      <c r="GQK1" s="228"/>
      <c r="GQL1" s="228"/>
      <c r="GQM1" s="228"/>
      <c r="GQN1" s="228"/>
      <c r="GQO1" s="228"/>
      <c r="GQP1" s="228"/>
      <c r="GQQ1" s="228"/>
      <c r="GQR1" s="228"/>
      <c r="GQS1" s="228"/>
      <c r="GQT1" s="228"/>
      <c r="GQU1" s="228"/>
      <c r="GQV1" s="228"/>
      <c r="GQW1" s="228"/>
      <c r="GQX1" s="228"/>
      <c r="GQY1" s="228"/>
      <c r="GQZ1" s="228"/>
      <c r="GRA1" s="228"/>
      <c r="GRB1" s="228"/>
      <c r="GRC1" s="228"/>
      <c r="GRD1" s="228"/>
      <c r="GRE1" s="228"/>
      <c r="GRF1" s="228"/>
      <c r="GRG1" s="228"/>
      <c r="GRH1" s="228"/>
      <c r="GRI1" s="228"/>
      <c r="GRJ1" s="228"/>
      <c r="GRK1" s="228"/>
      <c r="GRL1" s="228"/>
      <c r="GRM1" s="228"/>
      <c r="GRN1" s="228"/>
      <c r="GRO1" s="228"/>
      <c r="GRP1" s="228"/>
      <c r="GRQ1" s="228"/>
      <c r="GRR1" s="228"/>
      <c r="GRS1" s="228"/>
      <c r="GRT1" s="228"/>
      <c r="GRU1" s="228"/>
      <c r="GRV1" s="228"/>
      <c r="GRW1" s="228"/>
      <c r="GRX1" s="228"/>
      <c r="GRY1" s="228"/>
      <c r="GRZ1" s="228"/>
      <c r="GSA1" s="228"/>
      <c r="GSB1" s="228"/>
      <c r="GSC1" s="228"/>
      <c r="GSD1" s="228"/>
      <c r="GSE1" s="228"/>
      <c r="GSF1" s="228"/>
      <c r="GSG1" s="228"/>
      <c r="GSH1" s="228"/>
      <c r="GSI1" s="228"/>
      <c r="GSJ1" s="228"/>
      <c r="GSK1" s="228"/>
      <c r="GSL1" s="228"/>
      <c r="GSM1" s="228"/>
      <c r="GSN1" s="228"/>
      <c r="GSO1" s="228"/>
      <c r="GSP1" s="228"/>
      <c r="GSQ1" s="228"/>
      <c r="GSR1" s="228"/>
      <c r="GSS1" s="228"/>
      <c r="GST1" s="228"/>
      <c r="GSU1" s="228"/>
      <c r="GSV1" s="228"/>
      <c r="GSW1" s="228"/>
      <c r="GSX1" s="228"/>
      <c r="GSY1" s="228"/>
      <c r="GSZ1" s="228"/>
      <c r="GTA1" s="228"/>
      <c r="GTB1" s="228"/>
      <c r="GTC1" s="228"/>
      <c r="GTD1" s="228"/>
      <c r="GTE1" s="228"/>
      <c r="GTF1" s="228"/>
      <c r="GTG1" s="228"/>
      <c r="GTH1" s="228"/>
      <c r="GTI1" s="228"/>
      <c r="GTJ1" s="228"/>
      <c r="GTK1" s="228"/>
      <c r="GTL1" s="228"/>
      <c r="GTM1" s="228"/>
      <c r="GTN1" s="228"/>
      <c r="GTO1" s="228"/>
      <c r="GTP1" s="228"/>
      <c r="GTQ1" s="228"/>
      <c r="GTR1" s="228"/>
      <c r="GTS1" s="228"/>
      <c r="GTT1" s="228"/>
      <c r="GTU1" s="228"/>
      <c r="GTV1" s="228"/>
      <c r="GTW1" s="228"/>
      <c r="GTX1" s="228"/>
      <c r="GTY1" s="228"/>
      <c r="GTZ1" s="228"/>
      <c r="GUA1" s="228"/>
      <c r="GUB1" s="228"/>
      <c r="GUC1" s="228"/>
      <c r="GUD1" s="228"/>
      <c r="GUE1" s="228"/>
      <c r="GUF1" s="228"/>
      <c r="GUG1" s="228"/>
      <c r="GUH1" s="228"/>
      <c r="GUI1" s="228"/>
      <c r="GUJ1" s="228"/>
      <c r="GUK1" s="228"/>
      <c r="GUL1" s="228"/>
      <c r="GUM1" s="228"/>
      <c r="GUN1" s="228"/>
      <c r="GUO1" s="228"/>
      <c r="GUP1" s="228"/>
      <c r="GUQ1" s="228"/>
      <c r="GUR1" s="228"/>
      <c r="GUS1" s="228"/>
      <c r="GUT1" s="228"/>
      <c r="GUU1" s="228"/>
      <c r="GUV1" s="228"/>
      <c r="GUW1" s="228"/>
      <c r="GUX1" s="228"/>
      <c r="GUY1" s="228"/>
      <c r="GUZ1" s="228"/>
      <c r="GVA1" s="228"/>
      <c r="GVB1" s="228"/>
      <c r="GVC1" s="228"/>
      <c r="GVD1" s="228"/>
      <c r="GVE1" s="228"/>
      <c r="GVF1" s="228"/>
      <c r="GVG1" s="228"/>
      <c r="GVH1" s="228"/>
      <c r="GVI1" s="228"/>
      <c r="GVJ1" s="228"/>
      <c r="GVK1" s="228"/>
      <c r="GVL1" s="228"/>
      <c r="GVM1" s="228"/>
      <c r="GVN1" s="228"/>
      <c r="GVO1" s="228"/>
      <c r="GVP1" s="228"/>
      <c r="GVQ1" s="228"/>
      <c r="GVR1" s="228"/>
      <c r="GVS1" s="228"/>
      <c r="GVT1" s="228"/>
      <c r="GVU1" s="228"/>
      <c r="GVV1" s="228"/>
      <c r="GVW1" s="228"/>
      <c r="GVX1" s="228"/>
      <c r="GVY1" s="228"/>
      <c r="GVZ1" s="228"/>
      <c r="GWA1" s="228"/>
      <c r="GWB1" s="228"/>
      <c r="GWC1" s="228"/>
      <c r="GWD1" s="228"/>
      <c r="GWE1" s="228"/>
      <c r="GWF1" s="228"/>
      <c r="GWG1" s="228"/>
      <c r="GWH1" s="228"/>
      <c r="GWI1" s="228"/>
      <c r="GWJ1" s="228"/>
      <c r="GWK1" s="228"/>
      <c r="GWL1" s="228"/>
      <c r="GWM1" s="228"/>
      <c r="GWN1" s="228"/>
      <c r="GWO1" s="228"/>
      <c r="GWP1" s="228"/>
      <c r="GWQ1" s="228"/>
      <c r="GWR1" s="228"/>
      <c r="GWS1" s="228"/>
      <c r="GWT1" s="228"/>
      <c r="GWU1" s="228"/>
      <c r="GWV1" s="228"/>
      <c r="GWW1" s="228"/>
      <c r="GWX1" s="228"/>
      <c r="GWY1" s="228"/>
      <c r="GWZ1" s="228"/>
      <c r="GXA1" s="228"/>
      <c r="GXB1" s="228"/>
      <c r="GXC1" s="228"/>
      <c r="GXD1" s="228"/>
      <c r="GXE1" s="228"/>
      <c r="GXF1" s="228"/>
      <c r="GXG1" s="228"/>
      <c r="GXH1" s="228"/>
      <c r="GXI1" s="228"/>
      <c r="GXJ1" s="228"/>
      <c r="GXK1" s="228"/>
      <c r="GXL1" s="228"/>
      <c r="GXM1" s="228"/>
      <c r="GXN1" s="228"/>
      <c r="GXO1" s="228"/>
      <c r="GXP1" s="228"/>
      <c r="GXQ1" s="228"/>
      <c r="GXR1" s="228"/>
      <c r="GXS1" s="228"/>
      <c r="GXT1" s="228"/>
      <c r="GXU1" s="228"/>
      <c r="GXV1" s="228"/>
      <c r="GXW1" s="228"/>
      <c r="GXX1" s="228"/>
      <c r="GXY1" s="228"/>
      <c r="GXZ1" s="228"/>
      <c r="GYA1" s="228"/>
      <c r="GYB1" s="228"/>
      <c r="GYC1" s="228"/>
      <c r="GYD1" s="228"/>
      <c r="GYE1" s="228"/>
      <c r="GYF1" s="228"/>
      <c r="GYG1" s="228"/>
      <c r="GYH1" s="228"/>
      <c r="GYI1" s="228"/>
      <c r="GYJ1" s="228"/>
      <c r="GYK1" s="228"/>
      <c r="GYL1" s="228"/>
      <c r="GYM1" s="228"/>
      <c r="GYN1" s="228"/>
      <c r="GYO1" s="228"/>
      <c r="GYP1" s="228"/>
      <c r="GYQ1" s="228"/>
      <c r="GYR1" s="228"/>
      <c r="GYS1" s="228"/>
      <c r="GYT1" s="228"/>
      <c r="GYU1" s="228"/>
      <c r="GYV1" s="228"/>
      <c r="GYW1" s="228"/>
      <c r="GYX1" s="228"/>
      <c r="GYY1" s="228"/>
      <c r="GYZ1" s="228"/>
      <c r="GZA1" s="228"/>
      <c r="GZB1" s="228"/>
      <c r="GZC1" s="228"/>
      <c r="GZD1" s="228"/>
      <c r="GZE1" s="228"/>
      <c r="GZF1" s="228"/>
      <c r="GZG1" s="228"/>
      <c r="GZH1" s="228"/>
      <c r="GZI1" s="228"/>
      <c r="GZJ1" s="228"/>
      <c r="GZK1" s="228"/>
      <c r="GZL1" s="228"/>
      <c r="GZM1" s="228"/>
      <c r="GZN1" s="228"/>
      <c r="GZO1" s="228"/>
      <c r="GZP1" s="228"/>
      <c r="GZQ1" s="228"/>
      <c r="GZR1" s="228"/>
      <c r="GZS1" s="228"/>
      <c r="GZT1" s="228"/>
      <c r="GZU1" s="228"/>
      <c r="GZV1" s="228"/>
      <c r="GZW1" s="228"/>
      <c r="GZX1" s="228"/>
      <c r="GZY1" s="228"/>
      <c r="GZZ1" s="228"/>
      <c r="HAA1" s="228"/>
      <c r="HAB1" s="228"/>
      <c r="HAC1" s="228"/>
      <c r="HAD1" s="228"/>
      <c r="HAE1" s="228"/>
      <c r="HAF1" s="228"/>
      <c r="HAG1" s="228"/>
      <c r="HAH1" s="228"/>
      <c r="HAI1" s="228"/>
      <c r="HAJ1" s="228"/>
      <c r="HAK1" s="228"/>
      <c r="HAL1" s="228"/>
      <c r="HAM1" s="228"/>
      <c r="HAN1" s="228"/>
      <c r="HAO1" s="228"/>
      <c r="HAP1" s="228"/>
      <c r="HAQ1" s="228"/>
      <c r="HAR1" s="228"/>
      <c r="HAS1" s="228"/>
      <c r="HAT1" s="228"/>
      <c r="HAU1" s="228"/>
      <c r="HAV1" s="228"/>
      <c r="HAW1" s="228"/>
      <c r="HAX1" s="228"/>
      <c r="HAY1" s="228"/>
      <c r="HAZ1" s="228"/>
      <c r="HBA1" s="228"/>
      <c r="HBB1" s="228"/>
      <c r="HBC1" s="228"/>
      <c r="HBD1" s="228"/>
      <c r="HBE1" s="228"/>
      <c r="HBF1" s="228"/>
      <c r="HBG1" s="228"/>
      <c r="HBH1" s="228"/>
      <c r="HBI1" s="228"/>
      <c r="HBJ1" s="228"/>
      <c r="HBK1" s="228"/>
      <c r="HBL1" s="228"/>
      <c r="HBM1" s="228"/>
      <c r="HBN1" s="228"/>
      <c r="HBO1" s="228"/>
      <c r="HBP1" s="228"/>
      <c r="HBQ1" s="228"/>
      <c r="HBR1" s="228"/>
      <c r="HBS1" s="228"/>
      <c r="HBT1" s="228"/>
      <c r="HBU1" s="228"/>
      <c r="HBV1" s="228"/>
      <c r="HBW1" s="228"/>
      <c r="HBX1" s="228"/>
      <c r="HBY1" s="228"/>
      <c r="HBZ1" s="228"/>
      <c r="HCA1" s="228"/>
      <c r="HCB1" s="228"/>
      <c r="HCC1" s="228"/>
      <c r="HCD1" s="228"/>
      <c r="HCE1" s="228"/>
      <c r="HCF1" s="228"/>
      <c r="HCG1" s="228"/>
      <c r="HCH1" s="228"/>
      <c r="HCI1" s="228"/>
      <c r="HCJ1" s="228"/>
      <c r="HCK1" s="228"/>
      <c r="HCL1" s="228"/>
      <c r="HCM1" s="228"/>
      <c r="HCN1" s="228"/>
      <c r="HCO1" s="228"/>
      <c r="HCP1" s="228"/>
      <c r="HCQ1" s="228"/>
      <c r="HCR1" s="228"/>
      <c r="HCS1" s="228"/>
      <c r="HCT1" s="228"/>
      <c r="HCU1" s="228"/>
      <c r="HCV1" s="228"/>
      <c r="HCW1" s="228"/>
      <c r="HCX1" s="228"/>
      <c r="HCY1" s="228"/>
      <c r="HCZ1" s="228"/>
      <c r="HDA1" s="228"/>
      <c r="HDB1" s="228"/>
      <c r="HDC1" s="228"/>
      <c r="HDD1" s="228"/>
      <c r="HDE1" s="228"/>
      <c r="HDF1" s="228"/>
      <c r="HDG1" s="228"/>
      <c r="HDH1" s="228"/>
      <c r="HDI1" s="228"/>
      <c r="HDJ1" s="228"/>
      <c r="HDK1" s="228"/>
      <c r="HDL1" s="228"/>
      <c r="HDM1" s="228"/>
      <c r="HDN1" s="228"/>
      <c r="HDO1" s="228"/>
      <c r="HDP1" s="228"/>
      <c r="HDQ1" s="228"/>
      <c r="HDR1" s="228"/>
      <c r="HDS1" s="228"/>
      <c r="HDT1" s="228"/>
      <c r="HDU1" s="228"/>
      <c r="HDV1" s="228"/>
      <c r="HDW1" s="228"/>
      <c r="HDX1" s="228"/>
      <c r="HDY1" s="228"/>
      <c r="HDZ1" s="228"/>
      <c r="HEA1" s="228"/>
      <c r="HEB1" s="228"/>
      <c r="HEC1" s="228"/>
      <c r="HED1" s="228"/>
      <c r="HEE1" s="228"/>
      <c r="HEF1" s="228"/>
      <c r="HEG1" s="228"/>
      <c r="HEH1" s="228"/>
      <c r="HEI1" s="228"/>
      <c r="HEJ1" s="228"/>
      <c r="HEK1" s="228"/>
      <c r="HEL1" s="228"/>
      <c r="HEM1" s="228"/>
      <c r="HEN1" s="228"/>
      <c r="HEO1" s="228"/>
      <c r="HEP1" s="228"/>
      <c r="HEQ1" s="228"/>
      <c r="HER1" s="228"/>
      <c r="HES1" s="228"/>
      <c r="HET1" s="228"/>
      <c r="HEU1" s="228"/>
      <c r="HEV1" s="228"/>
      <c r="HEW1" s="228"/>
      <c r="HEX1" s="228"/>
      <c r="HEY1" s="228"/>
      <c r="HEZ1" s="228"/>
      <c r="HFA1" s="228"/>
      <c r="HFB1" s="228"/>
      <c r="HFC1" s="228"/>
      <c r="HFD1" s="228"/>
      <c r="HFE1" s="228"/>
      <c r="HFF1" s="228"/>
      <c r="HFG1" s="228"/>
      <c r="HFH1" s="228"/>
      <c r="HFI1" s="228"/>
      <c r="HFJ1" s="228"/>
      <c r="HFK1" s="228"/>
      <c r="HFL1" s="228"/>
      <c r="HFM1" s="228"/>
      <c r="HFN1" s="228"/>
      <c r="HFO1" s="228"/>
      <c r="HFP1" s="228"/>
      <c r="HFQ1" s="228"/>
      <c r="HFR1" s="228"/>
      <c r="HFS1" s="228"/>
      <c r="HFT1" s="228"/>
      <c r="HFU1" s="228"/>
      <c r="HFV1" s="228"/>
      <c r="HFW1" s="228"/>
      <c r="HFX1" s="228"/>
      <c r="HFY1" s="228"/>
      <c r="HFZ1" s="228"/>
      <c r="HGA1" s="228"/>
      <c r="HGB1" s="228"/>
      <c r="HGC1" s="228"/>
      <c r="HGD1" s="228"/>
      <c r="HGE1" s="228"/>
      <c r="HGF1" s="228"/>
      <c r="HGG1" s="228"/>
      <c r="HGH1" s="228"/>
      <c r="HGI1" s="228"/>
      <c r="HGJ1" s="228"/>
      <c r="HGK1" s="228"/>
      <c r="HGL1" s="228"/>
      <c r="HGM1" s="228"/>
      <c r="HGN1" s="228"/>
      <c r="HGO1" s="228"/>
      <c r="HGP1" s="228"/>
      <c r="HGQ1" s="228"/>
      <c r="HGR1" s="228"/>
      <c r="HGS1" s="228"/>
      <c r="HGT1" s="228"/>
      <c r="HGU1" s="228"/>
      <c r="HGV1" s="228"/>
      <c r="HGW1" s="228"/>
      <c r="HGX1" s="228"/>
      <c r="HGY1" s="228"/>
      <c r="HGZ1" s="228"/>
      <c r="HHA1" s="228"/>
      <c r="HHB1" s="228"/>
      <c r="HHC1" s="228"/>
      <c r="HHD1" s="228"/>
      <c r="HHE1" s="228"/>
      <c r="HHF1" s="228"/>
      <c r="HHG1" s="228"/>
      <c r="HHH1" s="228"/>
      <c r="HHI1" s="228"/>
      <c r="HHJ1" s="228"/>
      <c r="HHK1" s="228"/>
      <c r="HHL1" s="228"/>
      <c r="HHM1" s="228"/>
      <c r="HHN1" s="228"/>
      <c r="HHO1" s="228"/>
      <c r="HHP1" s="228"/>
      <c r="HHQ1" s="228"/>
      <c r="HHR1" s="228"/>
      <c r="HHS1" s="228"/>
      <c r="HHT1" s="228"/>
      <c r="HHU1" s="228"/>
      <c r="HHV1" s="228"/>
      <c r="HHW1" s="228"/>
      <c r="HHX1" s="228"/>
      <c r="HHY1" s="228"/>
      <c r="HHZ1" s="228"/>
      <c r="HIA1" s="228"/>
      <c r="HIB1" s="228"/>
      <c r="HIC1" s="228"/>
      <c r="HID1" s="228"/>
      <c r="HIE1" s="228"/>
      <c r="HIF1" s="228"/>
      <c r="HIG1" s="228"/>
      <c r="HIH1" s="228"/>
      <c r="HII1" s="228"/>
      <c r="HIJ1" s="228"/>
      <c r="HIK1" s="228"/>
      <c r="HIL1" s="228"/>
      <c r="HIM1" s="228"/>
      <c r="HIN1" s="228"/>
      <c r="HIO1" s="228"/>
      <c r="HIP1" s="228"/>
      <c r="HIQ1" s="228"/>
      <c r="HIR1" s="228"/>
      <c r="HIS1" s="228"/>
      <c r="HIT1" s="228"/>
      <c r="HIU1" s="228"/>
      <c r="HIV1" s="228"/>
      <c r="HIW1" s="228"/>
      <c r="HIX1" s="228"/>
      <c r="HIY1" s="228"/>
      <c r="HIZ1" s="228"/>
      <c r="HJA1" s="228"/>
      <c r="HJB1" s="228"/>
      <c r="HJC1" s="228"/>
      <c r="HJD1" s="228"/>
      <c r="HJE1" s="228"/>
      <c r="HJF1" s="228"/>
      <c r="HJG1" s="228"/>
      <c r="HJH1" s="228"/>
      <c r="HJI1" s="228"/>
      <c r="HJJ1" s="228"/>
      <c r="HJK1" s="228"/>
      <c r="HJL1" s="228"/>
      <c r="HJM1" s="228"/>
      <c r="HJN1" s="228"/>
      <c r="HJO1" s="228"/>
      <c r="HJP1" s="228"/>
      <c r="HJQ1" s="228"/>
      <c r="HJR1" s="228"/>
      <c r="HJS1" s="228"/>
      <c r="HJT1" s="228"/>
      <c r="HJU1" s="228"/>
      <c r="HJV1" s="228"/>
      <c r="HJW1" s="228"/>
      <c r="HJX1" s="228"/>
      <c r="HJY1" s="228"/>
      <c r="HJZ1" s="228"/>
      <c r="HKA1" s="228"/>
      <c r="HKB1" s="228"/>
      <c r="HKC1" s="228"/>
      <c r="HKD1" s="228"/>
      <c r="HKE1" s="228"/>
      <c r="HKF1" s="228"/>
      <c r="HKG1" s="228"/>
      <c r="HKH1" s="228"/>
      <c r="HKI1" s="228"/>
      <c r="HKJ1" s="228"/>
      <c r="HKK1" s="228"/>
      <c r="HKL1" s="228"/>
      <c r="HKM1" s="228"/>
      <c r="HKN1" s="228"/>
      <c r="HKO1" s="228"/>
      <c r="HKP1" s="228"/>
      <c r="HKQ1" s="228"/>
      <c r="HKR1" s="228"/>
      <c r="HKS1" s="228"/>
      <c r="HKT1" s="228"/>
      <c r="HKU1" s="228"/>
      <c r="HKV1" s="228"/>
      <c r="HKW1" s="228"/>
      <c r="HKX1" s="228"/>
      <c r="HKY1" s="228"/>
      <c r="HKZ1" s="228"/>
      <c r="HLA1" s="228"/>
      <c r="HLB1" s="228"/>
      <c r="HLC1" s="228"/>
      <c r="HLD1" s="228"/>
      <c r="HLE1" s="228"/>
      <c r="HLF1" s="228"/>
      <c r="HLG1" s="228"/>
      <c r="HLH1" s="228"/>
      <c r="HLI1" s="228"/>
      <c r="HLJ1" s="228"/>
      <c r="HLK1" s="228"/>
      <c r="HLL1" s="228"/>
      <c r="HLM1" s="228"/>
      <c r="HLN1" s="228"/>
      <c r="HLO1" s="228"/>
      <c r="HLP1" s="228"/>
      <c r="HLQ1" s="228"/>
      <c r="HLR1" s="228"/>
      <c r="HLS1" s="228"/>
      <c r="HLT1" s="228"/>
      <c r="HLU1" s="228"/>
      <c r="HLV1" s="228"/>
      <c r="HLW1" s="228"/>
      <c r="HLX1" s="228"/>
      <c r="HLY1" s="228"/>
      <c r="HLZ1" s="228"/>
      <c r="HMA1" s="228"/>
      <c r="HMB1" s="228"/>
      <c r="HMC1" s="228"/>
      <c r="HMD1" s="228"/>
      <c r="HME1" s="228"/>
      <c r="HMF1" s="228"/>
      <c r="HMG1" s="228"/>
      <c r="HMH1" s="228"/>
      <c r="HMI1" s="228"/>
      <c r="HMJ1" s="228"/>
      <c r="HMK1" s="228"/>
      <c r="HML1" s="228"/>
      <c r="HMM1" s="228"/>
      <c r="HMN1" s="228"/>
      <c r="HMO1" s="228"/>
      <c r="HMP1" s="228"/>
      <c r="HMQ1" s="228"/>
      <c r="HMR1" s="228"/>
      <c r="HMS1" s="228"/>
      <c r="HMT1" s="228"/>
      <c r="HMU1" s="228"/>
      <c r="HMV1" s="228"/>
      <c r="HMW1" s="228"/>
      <c r="HMX1" s="228"/>
      <c r="HMY1" s="228"/>
      <c r="HMZ1" s="228"/>
      <c r="HNA1" s="228"/>
      <c r="HNB1" s="228"/>
      <c r="HNC1" s="228"/>
      <c r="HND1" s="228"/>
      <c r="HNE1" s="228"/>
      <c r="HNF1" s="228"/>
      <c r="HNG1" s="228"/>
      <c r="HNH1" s="228"/>
      <c r="HNI1" s="228"/>
      <c r="HNJ1" s="228"/>
      <c r="HNK1" s="228"/>
      <c r="HNL1" s="228"/>
      <c r="HNM1" s="228"/>
      <c r="HNN1" s="228"/>
      <c r="HNO1" s="228"/>
      <c r="HNP1" s="228"/>
      <c r="HNQ1" s="228"/>
      <c r="HNR1" s="228"/>
      <c r="HNS1" s="228"/>
      <c r="HNT1" s="228"/>
      <c r="HNU1" s="228"/>
      <c r="HNV1" s="228"/>
      <c r="HNW1" s="228"/>
      <c r="HNX1" s="228"/>
      <c r="HNY1" s="228"/>
      <c r="HNZ1" s="228"/>
      <c r="HOA1" s="228"/>
      <c r="HOB1" s="228"/>
      <c r="HOC1" s="228"/>
      <c r="HOD1" s="228"/>
      <c r="HOE1" s="228"/>
      <c r="HOF1" s="228"/>
      <c r="HOG1" s="228"/>
      <c r="HOH1" s="228"/>
      <c r="HOI1" s="228"/>
      <c r="HOJ1" s="228"/>
      <c r="HOK1" s="228"/>
      <c r="HOL1" s="228"/>
      <c r="HOM1" s="228"/>
      <c r="HON1" s="228"/>
      <c r="HOO1" s="228"/>
      <c r="HOP1" s="228"/>
      <c r="HOQ1" s="228"/>
      <c r="HOR1" s="228"/>
      <c r="HOS1" s="228"/>
      <c r="HOT1" s="228"/>
      <c r="HOU1" s="228"/>
      <c r="HOV1" s="228"/>
      <c r="HOW1" s="228"/>
      <c r="HOX1" s="228"/>
      <c r="HOY1" s="228"/>
      <c r="HOZ1" s="228"/>
      <c r="HPA1" s="228"/>
      <c r="HPB1" s="228"/>
      <c r="HPC1" s="228"/>
      <c r="HPD1" s="228"/>
      <c r="HPE1" s="228"/>
      <c r="HPF1" s="228"/>
      <c r="HPG1" s="228"/>
      <c r="HPH1" s="228"/>
      <c r="HPI1" s="228"/>
      <c r="HPJ1" s="228"/>
      <c r="HPK1" s="228"/>
      <c r="HPL1" s="228"/>
      <c r="HPM1" s="228"/>
      <c r="HPN1" s="228"/>
      <c r="HPO1" s="228"/>
      <c r="HPP1" s="228"/>
      <c r="HPQ1" s="228"/>
      <c r="HPR1" s="228"/>
      <c r="HPS1" s="228"/>
      <c r="HPT1" s="228"/>
      <c r="HPU1" s="228"/>
      <c r="HPV1" s="228"/>
      <c r="HPW1" s="228"/>
      <c r="HPX1" s="228"/>
      <c r="HPY1" s="228"/>
      <c r="HPZ1" s="228"/>
      <c r="HQA1" s="228"/>
      <c r="HQB1" s="228"/>
      <c r="HQC1" s="228"/>
      <c r="HQD1" s="228"/>
      <c r="HQE1" s="228"/>
      <c r="HQF1" s="228"/>
      <c r="HQG1" s="228"/>
      <c r="HQH1" s="228"/>
      <c r="HQI1" s="228"/>
      <c r="HQJ1" s="228"/>
      <c r="HQK1" s="228"/>
      <c r="HQL1" s="228"/>
      <c r="HQM1" s="228"/>
      <c r="HQN1" s="228"/>
      <c r="HQO1" s="228"/>
      <c r="HQP1" s="228"/>
      <c r="HQQ1" s="228"/>
      <c r="HQR1" s="228"/>
      <c r="HQS1" s="228"/>
      <c r="HQT1" s="228"/>
      <c r="HQU1" s="228"/>
      <c r="HQV1" s="228"/>
      <c r="HQW1" s="228"/>
      <c r="HQX1" s="228"/>
      <c r="HQY1" s="228"/>
      <c r="HQZ1" s="228"/>
      <c r="HRA1" s="228"/>
      <c r="HRB1" s="228"/>
      <c r="HRC1" s="228"/>
      <c r="HRD1" s="228"/>
      <c r="HRE1" s="228"/>
      <c r="HRF1" s="228"/>
      <c r="HRG1" s="228"/>
      <c r="HRH1" s="228"/>
      <c r="HRI1" s="228"/>
      <c r="HRJ1" s="228"/>
      <c r="HRK1" s="228"/>
      <c r="HRL1" s="228"/>
      <c r="HRM1" s="228"/>
      <c r="HRN1" s="228"/>
      <c r="HRO1" s="228"/>
      <c r="HRP1" s="228"/>
      <c r="HRQ1" s="228"/>
      <c r="HRR1" s="228"/>
      <c r="HRS1" s="228"/>
      <c r="HRT1" s="228"/>
      <c r="HRU1" s="228"/>
      <c r="HRV1" s="228"/>
      <c r="HRW1" s="228"/>
      <c r="HRX1" s="228"/>
      <c r="HRY1" s="228"/>
      <c r="HRZ1" s="228"/>
      <c r="HSA1" s="228"/>
      <c r="HSB1" s="228"/>
      <c r="HSC1" s="228"/>
      <c r="HSD1" s="228"/>
      <c r="HSE1" s="228"/>
      <c r="HSF1" s="228"/>
      <c r="HSG1" s="228"/>
      <c r="HSH1" s="228"/>
      <c r="HSI1" s="228"/>
      <c r="HSJ1" s="228"/>
      <c r="HSK1" s="228"/>
      <c r="HSL1" s="228"/>
      <c r="HSM1" s="228"/>
      <c r="HSN1" s="228"/>
      <c r="HSO1" s="228"/>
      <c r="HSP1" s="228"/>
      <c r="HSQ1" s="228"/>
      <c r="HSR1" s="228"/>
      <c r="HSS1" s="228"/>
      <c r="HST1" s="228"/>
      <c r="HSU1" s="228"/>
      <c r="HSV1" s="228"/>
      <c r="HSW1" s="228"/>
      <c r="HSX1" s="228"/>
      <c r="HSY1" s="228"/>
      <c r="HSZ1" s="228"/>
      <c r="HTA1" s="228"/>
      <c r="HTB1" s="228"/>
      <c r="HTC1" s="228"/>
      <c r="HTD1" s="228"/>
      <c r="HTE1" s="228"/>
      <c r="HTF1" s="228"/>
      <c r="HTG1" s="228"/>
      <c r="HTH1" s="228"/>
      <c r="HTI1" s="228"/>
      <c r="HTJ1" s="228"/>
      <c r="HTK1" s="228"/>
      <c r="HTL1" s="228"/>
      <c r="HTM1" s="228"/>
      <c r="HTN1" s="228"/>
      <c r="HTO1" s="228"/>
      <c r="HTP1" s="228"/>
      <c r="HTQ1" s="228"/>
      <c r="HTR1" s="228"/>
      <c r="HTS1" s="228"/>
      <c r="HTT1" s="228"/>
      <c r="HTU1" s="228"/>
      <c r="HTV1" s="228"/>
      <c r="HTW1" s="228"/>
      <c r="HTX1" s="228"/>
      <c r="HTY1" s="228"/>
      <c r="HTZ1" s="228"/>
      <c r="HUA1" s="228"/>
      <c r="HUB1" s="228"/>
      <c r="HUC1" s="228"/>
      <c r="HUD1" s="228"/>
      <c r="HUE1" s="228"/>
      <c r="HUF1" s="228"/>
      <c r="HUG1" s="228"/>
      <c r="HUH1" s="228"/>
      <c r="HUI1" s="228"/>
      <c r="HUJ1" s="228"/>
      <c r="HUK1" s="228"/>
      <c r="HUL1" s="228"/>
      <c r="HUM1" s="228"/>
      <c r="HUN1" s="228"/>
      <c r="HUO1" s="228"/>
      <c r="HUP1" s="228"/>
      <c r="HUQ1" s="228"/>
      <c r="HUR1" s="228"/>
      <c r="HUS1" s="228"/>
      <c r="HUT1" s="228"/>
      <c r="HUU1" s="228"/>
      <c r="HUV1" s="228"/>
      <c r="HUW1" s="228"/>
      <c r="HUX1" s="228"/>
      <c r="HUY1" s="228"/>
      <c r="HUZ1" s="228"/>
      <c r="HVA1" s="228"/>
      <c r="HVB1" s="228"/>
      <c r="HVC1" s="228"/>
      <c r="HVD1" s="228"/>
      <c r="HVE1" s="228"/>
      <c r="HVF1" s="228"/>
      <c r="HVG1" s="228"/>
      <c r="HVH1" s="228"/>
      <c r="HVI1" s="228"/>
      <c r="HVJ1" s="228"/>
      <c r="HVK1" s="228"/>
      <c r="HVL1" s="228"/>
      <c r="HVM1" s="228"/>
      <c r="HVN1" s="228"/>
      <c r="HVO1" s="228"/>
      <c r="HVP1" s="228"/>
      <c r="HVQ1" s="228"/>
      <c r="HVR1" s="228"/>
      <c r="HVS1" s="228"/>
      <c r="HVT1" s="228"/>
      <c r="HVU1" s="228"/>
      <c r="HVV1" s="228"/>
      <c r="HVW1" s="228"/>
      <c r="HVX1" s="228"/>
      <c r="HVY1" s="228"/>
      <c r="HVZ1" s="228"/>
      <c r="HWA1" s="228"/>
      <c r="HWB1" s="228"/>
      <c r="HWC1" s="228"/>
      <c r="HWD1" s="228"/>
      <c r="HWE1" s="228"/>
      <c r="HWF1" s="228"/>
      <c r="HWG1" s="228"/>
      <c r="HWH1" s="228"/>
      <c r="HWI1" s="228"/>
      <c r="HWJ1" s="228"/>
      <c r="HWK1" s="228"/>
      <c r="HWL1" s="228"/>
      <c r="HWM1" s="228"/>
      <c r="HWN1" s="228"/>
      <c r="HWO1" s="228"/>
      <c r="HWP1" s="228"/>
      <c r="HWQ1" s="228"/>
      <c r="HWR1" s="228"/>
      <c r="HWS1" s="228"/>
      <c r="HWT1" s="228"/>
      <c r="HWU1" s="228"/>
      <c r="HWV1" s="228"/>
      <c r="HWW1" s="228"/>
      <c r="HWX1" s="228"/>
      <c r="HWY1" s="228"/>
      <c r="HWZ1" s="228"/>
      <c r="HXA1" s="228"/>
      <c r="HXB1" s="228"/>
      <c r="HXC1" s="228"/>
      <c r="HXD1" s="228"/>
      <c r="HXE1" s="228"/>
      <c r="HXF1" s="228"/>
      <c r="HXG1" s="228"/>
      <c r="HXH1" s="228"/>
      <c r="HXI1" s="228"/>
      <c r="HXJ1" s="228"/>
      <c r="HXK1" s="228"/>
      <c r="HXL1" s="228"/>
      <c r="HXM1" s="228"/>
      <c r="HXN1" s="228"/>
      <c r="HXO1" s="228"/>
      <c r="HXP1" s="228"/>
      <c r="HXQ1" s="228"/>
      <c r="HXR1" s="228"/>
      <c r="HXS1" s="228"/>
      <c r="HXT1" s="228"/>
      <c r="HXU1" s="228"/>
      <c r="HXV1" s="228"/>
      <c r="HXW1" s="228"/>
      <c r="HXX1" s="228"/>
      <c r="HXY1" s="228"/>
      <c r="HXZ1" s="228"/>
      <c r="HYA1" s="228"/>
      <c r="HYB1" s="228"/>
      <c r="HYC1" s="228"/>
      <c r="HYD1" s="228"/>
      <c r="HYE1" s="228"/>
      <c r="HYF1" s="228"/>
      <c r="HYG1" s="228"/>
      <c r="HYH1" s="228"/>
      <c r="HYI1" s="228"/>
      <c r="HYJ1" s="228"/>
      <c r="HYK1" s="228"/>
      <c r="HYL1" s="228"/>
      <c r="HYM1" s="228"/>
      <c r="HYN1" s="228"/>
      <c r="HYO1" s="228"/>
      <c r="HYP1" s="228"/>
      <c r="HYQ1" s="228"/>
      <c r="HYR1" s="228"/>
      <c r="HYS1" s="228"/>
      <c r="HYT1" s="228"/>
      <c r="HYU1" s="228"/>
      <c r="HYV1" s="228"/>
      <c r="HYW1" s="228"/>
      <c r="HYX1" s="228"/>
      <c r="HYY1" s="228"/>
      <c r="HYZ1" s="228"/>
      <c r="HZA1" s="228"/>
      <c r="HZB1" s="228"/>
      <c r="HZC1" s="228"/>
      <c r="HZD1" s="228"/>
      <c r="HZE1" s="228"/>
      <c r="HZF1" s="228"/>
      <c r="HZG1" s="228"/>
      <c r="HZH1" s="228"/>
      <c r="HZI1" s="228"/>
      <c r="HZJ1" s="228"/>
      <c r="HZK1" s="228"/>
      <c r="HZL1" s="228"/>
      <c r="HZM1" s="228"/>
      <c r="HZN1" s="228"/>
      <c r="HZO1" s="228"/>
      <c r="HZP1" s="228"/>
      <c r="HZQ1" s="228"/>
      <c r="HZR1" s="228"/>
      <c r="HZS1" s="228"/>
      <c r="HZT1" s="228"/>
      <c r="HZU1" s="228"/>
      <c r="HZV1" s="228"/>
      <c r="HZW1" s="228"/>
      <c r="HZX1" s="228"/>
      <c r="HZY1" s="228"/>
      <c r="HZZ1" s="228"/>
      <c r="IAA1" s="228"/>
      <c r="IAB1" s="228"/>
      <c r="IAC1" s="228"/>
      <c r="IAD1" s="228"/>
      <c r="IAE1" s="228"/>
      <c r="IAF1" s="228"/>
      <c r="IAG1" s="228"/>
      <c r="IAH1" s="228"/>
      <c r="IAI1" s="228"/>
      <c r="IAJ1" s="228"/>
      <c r="IAK1" s="228"/>
      <c r="IAL1" s="228"/>
      <c r="IAM1" s="228"/>
      <c r="IAN1" s="228"/>
      <c r="IAO1" s="228"/>
      <c r="IAP1" s="228"/>
      <c r="IAQ1" s="228"/>
      <c r="IAR1" s="228"/>
      <c r="IAS1" s="228"/>
      <c r="IAT1" s="228"/>
      <c r="IAU1" s="228"/>
      <c r="IAV1" s="228"/>
      <c r="IAW1" s="228"/>
      <c r="IAX1" s="228"/>
      <c r="IAY1" s="228"/>
      <c r="IAZ1" s="228"/>
      <c r="IBA1" s="228"/>
      <c r="IBB1" s="228"/>
      <c r="IBC1" s="228"/>
      <c r="IBD1" s="228"/>
      <c r="IBE1" s="228"/>
      <c r="IBF1" s="228"/>
      <c r="IBG1" s="228"/>
      <c r="IBH1" s="228"/>
      <c r="IBI1" s="228"/>
      <c r="IBJ1" s="228"/>
      <c r="IBK1" s="228"/>
      <c r="IBL1" s="228"/>
      <c r="IBM1" s="228"/>
      <c r="IBN1" s="228"/>
      <c r="IBO1" s="228"/>
      <c r="IBP1" s="228"/>
      <c r="IBQ1" s="228"/>
      <c r="IBR1" s="228"/>
      <c r="IBS1" s="228"/>
      <c r="IBT1" s="228"/>
      <c r="IBU1" s="228"/>
      <c r="IBV1" s="228"/>
      <c r="IBW1" s="228"/>
      <c r="IBX1" s="228"/>
      <c r="IBY1" s="228"/>
      <c r="IBZ1" s="228"/>
      <c r="ICA1" s="228"/>
      <c r="ICB1" s="228"/>
      <c r="ICC1" s="228"/>
      <c r="ICD1" s="228"/>
      <c r="ICE1" s="228"/>
      <c r="ICF1" s="228"/>
      <c r="ICG1" s="228"/>
      <c r="ICH1" s="228"/>
      <c r="ICI1" s="228"/>
      <c r="ICJ1" s="228"/>
      <c r="ICK1" s="228"/>
      <c r="ICL1" s="228"/>
      <c r="ICM1" s="228"/>
      <c r="ICN1" s="228"/>
      <c r="ICO1" s="228"/>
      <c r="ICP1" s="228"/>
      <c r="ICQ1" s="228"/>
      <c r="ICR1" s="228"/>
      <c r="ICS1" s="228"/>
      <c r="ICT1" s="228"/>
      <c r="ICU1" s="228"/>
      <c r="ICV1" s="228"/>
      <c r="ICW1" s="228"/>
      <c r="ICX1" s="228"/>
      <c r="ICY1" s="228"/>
      <c r="ICZ1" s="228"/>
      <c r="IDA1" s="228"/>
      <c r="IDB1" s="228"/>
      <c r="IDC1" s="228"/>
      <c r="IDD1" s="228"/>
      <c r="IDE1" s="228"/>
      <c r="IDF1" s="228"/>
      <c r="IDG1" s="228"/>
      <c r="IDH1" s="228"/>
      <c r="IDI1" s="228"/>
      <c r="IDJ1" s="228"/>
      <c r="IDK1" s="228"/>
      <c r="IDL1" s="228"/>
      <c r="IDM1" s="228"/>
      <c r="IDN1" s="228"/>
      <c r="IDO1" s="228"/>
      <c r="IDP1" s="228"/>
      <c r="IDQ1" s="228"/>
      <c r="IDR1" s="228"/>
      <c r="IDS1" s="228"/>
      <c r="IDT1" s="228"/>
      <c r="IDU1" s="228"/>
      <c r="IDV1" s="228"/>
      <c r="IDW1" s="228"/>
      <c r="IDX1" s="228"/>
      <c r="IDY1" s="228"/>
      <c r="IDZ1" s="228"/>
      <c r="IEA1" s="228"/>
      <c r="IEB1" s="228"/>
      <c r="IEC1" s="228"/>
      <c r="IED1" s="228"/>
      <c r="IEE1" s="228"/>
      <c r="IEF1" s="228"/>
      <c r="IEG1" s="228"/>
      <c r="IEH1" s="228"/>
      <c r="IEI1" s="228"/>
      <c r="IEJ1" s="228"/>
      <c r="IEK1" s="228"/>
      <c r="IEL1" s="228"/>
      <c r="IEM1" s="228"/>
      <c r="IEN1" s="228"/>
      <c r="IEO1" s="228"/>
      <c r="IEP1" s="228"/>
      <c r="IEQ1" s="228"/>
      <c r="IER1" s="228"/>
      <c r="IES1" s="228"/>
      <c r="IET1" s="228"/>
      <c r="IEU1" s="228"/>
      <c r="IEV1" s="228"/>
      <c r="IEW1" s="228"/>
      <c r="IEX1" s="228"/>
      <c r="IEY1" s="228"/>
      <c r="IEZ1" s="228"/>
      <c r="IFA1" s="228"/>
      <c r="IFB1" s="228"/>
      <c r="IFC1" s="228"/>
      <c r="IFD1" s="228"/>
      <c r="IFE1" s="228"/>
      <c r="IFF1" s="228"/>
      <c r="IFG1" s="228"/>
      <c r="IFH1" s="228"/>
      <c r="IFI1" s="228"/>
      <c r="IFJ1" s="228"/>
      <c r="IFK1" s="228"/>
      <c r="IFL1" s="228"/>
      <c r="IFM1" s="228"/>
      <c r="IFN1" s="228"/>
      <c r="IFO1" s="228"/>
      <c r="IFP1" s="228"/>
      <c r="IFQ1" s="228"/>
      <c r="IFR1" s="228"/>
      <c r="IFS1" s="228"/>
      <c r="IFT1" s="228"/>
      <c r="IFU1" s="228"/>
      <c r="IFV1" s="228"/>
      <c r="IFW1" s="228"/>
      <c r="IFX1" s="228"/>
      <c r="IFY1" s="228"/>
      <c r="IFZ1" s="228"/>
      <c r="IGA1" s="228"/>
      <c r="IGB1" s="228"/>
      <c r="IGC1" s="228"/>
      <c r="IGD1" s="228"/>
      <c r="IGE1" s="228"/>
      <c r="IGF1" s="228"/>
      <c r="IGG1" s="228"/>
      <c r="IGH1" s="228"/>
      <c r="IGI1" s="228"/>
      <c r="IGJ1" s="228"/>
      <c r="IGK1" s="228"/>
      <c r="IGL1" s="228"/>
      <c r="IGM1" s="228"/>
      <c r="IGN1" s="228"/>
      <c r="IGO1" s="228"/>
      <c r="IGP1" s="228"/>
      <c r="IGQ1" s="228"/>
      <c r="IGR1" s="228"/>
      <c r="IGS1" s="228"/>
      <c r="IGT1" s="228"/>
      <c r="IGU1" s="228"/>
      <c r="IGV1" s="228"/>
      <c r="IGW1" s="228"/>
      <c r="IGX1" s="228"/>
      <c r="IGY1" s="228"/>
      <c r="IGZ1" s="228"/>
      <c r="IHA1" s="228"/>
      <c r="IHB1" s="228"/>
      <c r="IHC1" s="228"/>
      <c r="IHD1" s="228"/>
      <c r="IHE1" s="228"/>
      <c r="IHF1" s="228"/>
      <c r="IHG1" s="228"/>
      <c r="IHH1" s="228"/>
      <c r="IHI1" s="228"/>
      <c r="IHJ1" s="228"/>
      <c r="IHK1" s="228"/>
      <c r="IHL1" s="228"/>
      <c r="IHM1" s="228"/>
      <c r="IHN1" s="228"/>
      <c r="IHO1" s="228"/>
      <c r="IHP1" s="228"/>
      <c r="IHQ1" s="228"/>
      <c r="IHR1" s="228"/>
      <c r="IHS1" s="228"/>
      <c r="IHT1" s="228"/>
      <c r="IHU1" s="228"/>
      <c r="IHV1" s="228"/>
      <c r="IHW1" s="228"/>
      <c r="IHX1" s="228"/>
      <c r="IHY1" s="228"/>
      <c r="IHZ1" s="228"/>
      <c r="IIA1" s="228"/>
      <c r="IIB1" s="228"/>
      <c r="IIC1" s="228"/>
      <c r="IID1" s="228"/>
      <c r="IIE1" s="228"/>
      <c r="IIF1" s="228"/>
      <c r="IIG1" s="228"/>
      <c r="IIH1" s="228"/>
      <c r="III1" s="228"/>
      <c r="IIJ1" s="228"/>
      <c r="IIK1" s="228"/>
      <c r="IIL1" s="228"/>
      <c r="IIM1" s="228"/>
      <c r="IIN1" s="228"/>
      <c r="IIO1" s="228"/>
      <c r="IIP1" s="228"/>
      <c r="IIQ1" s="228"/>
      <c r="IIR1" s="228"/>
      <c r="IIS1" s="228"/>
      <c r="IIT1" s="228"/>
      <c r="IIU1" s="228"/>
      <c r="IIV1" s="228"/>
      <c r="IIW1" s="228"/>
      <c r="IIX1" s="228"/>
      <c r="IIY1" s="228"/>
      <c r="IIZ1" s="228"/>
      <c r="IJA1" s="228"/>
      <c r="IJB1" s="228"/>
      <c r="IJC1" s="228"/>
      <c r="IJD1" s="228"/>
      <c r="IJE1" s="228"/>
      <c r="IJF1" s="228"/>
      <c r="IJG1" s="228"/>
      <c r="IJH1" s="228"/>
      <c r="IJI1" s="228"/>
      <c r="IJJ1" s="228"/>
      <c r="IJK1" s="228"/>
      <c r="IJL1" s="228"/>
      <c r="IJM1" s="228"/>
      <c r="IJN1" s="228"/>
      <c r="IJO1" s="228"/>
      <c r="IJP1" s="228"/>
      <c r="IJQ1" s="228"/>
      <c r="IJR1" s="228"/>
      <c r="IJS1" s="228"/>
      <c r="IJT1" s="228"/>
      <c r="IJU1" s="228"/>
      <c r="IJV1" s="228"/>
      <c r="IJW1" s="228"/>
      <c r="IJX1" s="228"/>
      <c r="IJY1" s="228"/>
      <c r="IJZ1" s="228"/>
      <c r="IKA1" s="228"/>
      <c r="IKB1" s="228"/>
      <c r="IKC1" s="228"/>
      <c r="IKD1" s="228"/>
      <c r="IKE1" s="228"/>
      <c r="IKF1" s="228"/>
      <c r="IKG1" s="228"/>
      <c r="IKH1" s="228"/>
      <c r="IKI1" s="228"/>
      <c r="IKJ1" s="228"/>
      <c r="IKK1" s="228"/>
      <c r="IKL1" s="228"/>
      <c r="IKM1" s="228"/>
      <c r="IKN1" s="228"/>
      <c r="IKO1" s="228"/>
      <c r="IKP1" s="228"/>
      <c r="IKQ1" s="228"/>
      <c r="IKR1" s="228"/>
      <c r="IKS1" s="228"/>
      <c r="IKT1" s="228"/>
      <c r="IKU1" s="228"/>
      <c r="IKV1" s="228"/>
      <c r="IKW1" s="228"/>
      <c r="IKX1" s="228"/>
      <c r="IKY1" s="228"/>
      <c r="IKZ1" s="228"/>
      <c r="ILA1" s="228"/>
      <c r="ILB1" s="228"/>
      <c r="ILC1" s="228"/>
      <c r="ILD1" s="228"/>
      <c r="ILE1" s="228"/>
      <c r="ILF1" s="228"/>
      <c r="ILG1" s="228"/>
      <c r="ILH1" s="228"/>
      <c r="ILI1" s="228"/>
      <c r="ILJ1" s="228"/>
      <c r="ILK1" s="228"/>
      <c r="ILL1" s="228"/>
      <c r="ILM1" s="228"/>
      <c r="ILN1" s="228"/>
      <c r="ILO1" s="228"/>
      <c r="ILP1" s="228"/>
      <c r="ILQ1" s="228"/>
      <c r="ILR1" s="228"/>
      <c r="ILS1" s="228"/>
      <c r="ILT1" s="228"/>
      <c r="ILU1" s="228"/>
      <c r="ILV1" s="228"/>
      <c r="ILW1" s="228"/>
      <c r="ILX1" s="228"/>
      <c r="ILY1" s="228"/>
      <c r="ILZ1" s="228"/>
      <c r="IMA1" s="228"/>
      <c r="IMB1" s="228"/>
      <c r="IMC1" s="228"/>
      <c r="IMD1" s="228"/>
      <c r="IME1" s="228"/>
      <c r="IMF1" s="228"/>
      <c r="IMG1" s="228"/>
      <c r="IMH1" s="228"/>
      <c r="IMI1" s="228"/>
      <c r="IMJ1" s="228"/>
      <c r="IMK1" s="228"/>
      <c r="IML1" s="228"/>
      <c r="IMM1" s="228"/>
      <c r="IMN1" s="228"/>
      <c r="IMO1" s="228"/>
      <c r="IMP1" s="228"/>
      <c r="IMQ1" s="228"/>
      <c r="IMR1" s="228"/>
      <c r="IMS1" s="228"/>
      <c r="IMT1" s="228"/>
      <c r="IMU1" s="228"/>
      <c r="IMV1" s="228"/>
      <c r="IMW1" s="228"/>
      <c r="IMX1" s="228"/>
      <c r="IMY1" s="228"/>
      <c r="IMZ1" s="228"/>
      <c r="INA1" s="228"/>
      <c r="INB1" s="228"/>
      <c r="INC1" s="228"/>
      <c r="IND1" s="228"/>
      <c r="INE1" s="228"/>
      <c r="INF1" s="228"/>
      <c r="ING1" s="228"/>
      <c r="INH1" s="228"/>
      <c r="INI1" s="228"/>
      <c r="INJ1" s="228"/>
      <c r="INK1" s="228"/>
      <c r="INL1" s="228"/>
      <c r="INM1" s="228"/>
      <c r="INN1" s="228"/>
      <c r="INO1" s="228"/>
      <c r="INP1" s="228"/>
      <c r="INQ1" s="228"/>
      <c r="INR1" s="228"/>
      <c r="INS1" s="228"/>
      <c r="INT1" s="228"/>
      <c r="INU1" s="228"/>
      <c r="INV1" s="228"/>
      <c r="INW1" s="228"/>
      <c r="INX1" s="228"/>
      <c r="INY1" s="228"/>
      <c r="INZ1" s="228"/>
      <c r="IOA1" s="228"/>
      <c r="IOB1" s="228"/>
      <c r="IOC1" s="228"/>
      <c r="IOD1" s="228"/>
      <c r="IOE1" s="228"/>
      <c r="IOF1" s="228"/>
      <c r="IOG1" s="228"/>
      <c r="IOH1" s="228"/>
      <c r="IOI1" s="228"/>
      <c r="IOJ1" s="228"/>
      <c r="IOK1" s="228"/>
      <c r="IOL1" s="228"/>
      <c r="IOM1" s="228"/>
      <c r="ION1" s="228"/>
      <c r="IOO1" s="228"/>
      <c r="IOP1" s="228"/>
      <c r="IOQ1" s="228"/>
      <c r="IOR1" s="228"/>
      <c r="IOS1" s="228"/>
      <c r="IOT1" s="228"/>
      <c r="IOU1" s="228"/>
      <c r="IOV1" s="228"/>
      <c r="IOW1" s="228"/>
      <c r="IOX1" s="228"/>
      <c r="IOY1" s="228"/>
      <c r="IOZ1" s="228"/>
      <c r="IPA1" s="228"/>
      <c r="IPB1" s="228"/>
      <c r="IPC1" s="228"/>
      <c r="IPD1" s="228"/>
      <c r="IPE1" s="228"/>
      <c r="IPF1" s="228"/>
      <c r="IPG1" s="228"/>
      <c r="IPH1" s="228"/>
      <c r="IPI1" s="228"/>
      <c r="IPJ1" s="228"/>
      <c r="IPK1" s="228"/>
      <c r="IPL1" s="228"/>
      <c r="IPM1" s="228"/>
      <c r="IPN1" s="228"/>
      <c r="IPO1" s="228"/>
      <c r="IPP1" s="228"/>
      <c r="IPQ1" s="228"/>
      <c r="IPR1" s="228"/>
      <c r="IPS1" s="228"/>
      <c r="IPT1" s="228"/>
      <c r="IPU1" s="228"/>
      <c r="IPV1" s="228"/>
      <c r="IPW1" s="228"/>
      <c r="IPX1" s="228"/>
      <c r="IPY1" s="228"/>
      <c r="IPZ1" s="228"/>
      <c r="IQA1" s="228"/>
      <c r="IQB1" s="228"/>
      <c r="IQC1" s="228"/>
      <c r="IQD1" s="228"/>
      <c r="IQE1" s="228"/>
      <c r="IQF1" s="228"/>
      <c r="IQG1" s="228"/>
      <c r="IQH1" s="228"/>
      <c r="IQI1" s="228"/>
      <c r="IQJ1" s="228"/>
      <c r="IQK1" s="228"/>
      <c r="IQL1" s="228"/>
      <c r="IQM1" s="228"/>
      <c r="IQN1" s="228"/>
      <c r="IQO1" s="228"/>
      <c r="IQP1" s="228"/>
      <c r="IQQ1" s="228"/>
      <c r="IQR1" s="228"/>
      <c r="IQS1" s="228"/>
      <c r="IQT1" s="228"/>
      <c r="IQU1" s="228"/>
      <c r="IQV1" s="228"/>
      <c r="IQW1" s="228"/>
      <c r="IQX1" s="228"/>
      <c r="IQY1" s="228"/>
      <c r="IQZ1" s="228"/>
      <c r="IRA1" s="228"/>
      <c r="IRB1" s="228"/>
      <c r="IRC1" s="228"/>
      <c r="IRD1" s="228"/>
      <c r="IRE1" s="228"/>
      <c r="IRF1" s="228"/>
      <c r="IRG1" s="228"/>
      <c r="IRH1" s="228"/>
      <c r="IRI1" s="228"/>
      <c r="IRJ1" s="228"/>
      <c r="IRK1" s="228"/>
      <c r="IRL1" s="228"/>
      <c r="IRM1" s="228"/>
      <c r="IRN1" s="228"/>
      <c r="IRO1" s="228"/>
      <c r="IRP1" s="228"/>
      <c r="IRQ1" s="228"/>
      <c r="IRR1" s="228"/>
      <c r="IRS1" s="228"/>
      <c r="IRT1" s="228"/>
      <c r="IRU1" s="228"/>
      <c r="IRV1" s="228"/>
      <c r="IRW1" s="228"/>
      <c r="IRX1" s="228"/>
      <c r="IRY1" s="228"/>
      <c r="IRZ1" s="228"/>
      <c r="ISA1" s="228"/>
      <c r="ISB1" s="228"/>
      <c r="ISC1" s="228"/>
      <c r="ISD1" s="228"/>
      <c r="ISE1" s="228"/>
      <c r="ISF1" s="228"/>
      <c r="ISG1" s="228"/>
      <c r="ISH1" s="228"/>
      <c r="ISI1" s="228"/>
      <c r="ISJ1" s="228"/>
      <c r="ISK1" s="228"/>
      <c r="ISL1" s="228"/>
      <c r="ISM1" s="228"/>
      <c r="ISN1" s="228"/>
      <c r="ISO1" s="228"/>
      <c r="ISP1" s="228"/>
      <c r="ISQ1" s="228"/>
      <c r="ISR1" s="228"/>
      <c r="ISS1" s="228"/>
      <c r="IST1" s="228"/>
      <c r="ISU1" s="228"/>
      <c r="ISV1" s="228"/>
      <c r="ISW1" s="228"/>
      <c r="ISX1" s="228"/>
      <c r="ISY1" s="228"/>
      <c r="ISZ1" s="228"/>
      <c r="ITA1" s="228"/>
      <c r="ITB1" s="228"/>
      <c r="ITC1" s="228"/>
      <c r="ITD1" s="228"/>
      <c r="ITE1" s="228"/>
      <c r="ITF1" s="228"/>
      <c r="ITG1" s="228"/>
      <c r="ITH1" s="228"/>
      <c r="ITI1" s="228"/>
      <c r="ITJ1" s="228"/>
      <c r="ITK1" s="228"/>
      <c r="ITL1" s="228"/>
      <c r="ITM1" s="228"/>
      <c r="ITN1" s="228"/>
      <c r="ITO1" s="228"/>
      <c r="ITP1" s="228"/>
      <c r="ITQ1" s="228"/>
      <c r="ITR1" s="228"/>
      <c r="ITS1" s="228"/>
      <c r="ITT1" s="228"/>
      <c r="ITU1" s="228"/>
      <c r="ITV1" s="228"/>
      <c r="ITW1" s="228"/>
      <c r="ITX1" s="228"/>
      <c r="ITY1" s="228"/>
      <c r="ITZ1" s="228"/>
      <c r="IUA1" s="228"/>
      <c r="IUB1" s="228"/>
      <c r="IUC1" s="228"/>
      <c r="IUD1" s="228"/>
      <c r="IUE1" s="228"/>
      <c r="IUF1" s="228"/>
      <c r="IUG1" s="228"/>
      <c r="IUH1" s="228"/>
      <c r="IUI1" s="228"/>
      <c r="IUJ1" s="228"/>
      <c r="IUK1" s="228"/>
      <c r="IUL1" s="228"/>
      <c r="IUM1" s="228"/>
      <c r="IUN1" s="228"/>
      <c r="IUO1" s="228"/>
      <c r="IUP1" s="228"/>
      <c r="IUQ1" s="228"/>
      <c r="IUR1" s="228"/>
      <c r="IUS1" s="228"/>
      <c r="IUT1" s="228"/>
      <c r="IUU1" s="228"/>
      <c r="IUV1" s="228"/>
      <c r="IUW1" s="228"/>
      <c r="IUX1" s="228"/>
      <c r="IUY1" s="228"/>
      <c r="IUZ1" s="228"/>
      <c r="IVA1" s="228"/>
      <c r="IVB1" s="228"/>
      <c r="IVC1" s="228"/>
      <c r="IVD1" s="228"/>
      <c r="IVE1" s="228"/>
      <c r="IVF1" s="228"/>
      <c r="IVG1" s="228"/>
      <c r="IVH1" s="228"/>
      <c r="IVI1" s="228"/>
      <c r="IVJ1" s="228"/>
      <c r="IVK1" s="228"/>
      <c r="IVL1" s="228"/>
      <c r="IVM1" s="228"/>
      <c r="IVN1" s="228"/>
      <c r="IVO1" s="228"/>
      <c r="IVP1" s="228"/>
      <c r="IVQ1" s="228"/>
      <c r="IVR1" s="228"/>
      <c r="IVS1" s="228"/>
      <c r="IVT1" s="228"/>
      <c r="IVU1" s="228"/>
      <c r="IVV1" s="228"/>
      <c r="IVW1" s="228"/>
      <c r="IVX1" s="228"/>
      <c r="IVY1" s="228"/>
      <c r="IVZ1" s="228"/>
      <c r="IWA1" s="228"/>
      <c r="IWB1" s="228"/>
      <c r="IWC1" s="228"/>
      <c r="IWD1" s="228"/>
      <c r="IWE1" s="228"/>
      <c r="IWF1" s="228"/>
      <c r="IWG1" s="228"/>
      <c r="IWH1" s="228"/>
      <c r="IWI1" s="228"/>
      <c r="IWJ1" s="228"/>
      <c r="IWK1" s="228"/>
      <c r="IWL1" s="228"/>
      <c r="IWM1" s="228"/>
      <c r="IWN1" s="228"/>
      <c r="IWO1" s="228"/>
      <c r="IWP1" s="228"/>
      <c r="IWQ1" s="228"/>
      <c r="IWR1" s="228"/>
      <c r="IWS1" s="228"/>
      <c r="IWT1" s="228"/>
      <c r="IWU1" s="228"/>
      <c r="IWV1" s="228"/>
      <c r="IWW1" s="228"/>
      <c r="IWX1" s="228"/>
      <c r="IWY1" s="228"/>
      <c r="IWZ1" s="228"/>
      <c r="IXA1" s="228"/>
      <c r="IXB1" s="228"/>
      <c r="IXC1" s="228"/>
      <c r="IXD1" s="228"/>
      <c r="IXE1" s="228"/>
      <c r="IXF1" s="228"/>
      <c r="IXG1" s="228"/>
      <c r="IXH1" s="228"/>
      <c r="IXI1" s="228"/>
      <c r="IXJ1" s="228"/>
      <c r="IXK1" s="228"/>
      <c r="IXL1" s="228"/>
      <c r="IXM1" s="228"/>
      <c r="IXN1" s="228"/>
      <c r="IXO1" s="228"/>
      <c r="IXP1" s="228"/>
      <c r="IXQ1" s="228"/>
      <c r="IXR1" s="228"/>
      <c r="IXS1" s="228"/>
      <c r="IXT1" s="228"/>
      <c r="IXU1" s="228"/>
      <c r="IXV1" s="228"/>
      <c r="IXW1" s="228"/>
      <c r="IXX1" s="228"/>
      <c r="IXY1" s="228"/>
      <c r="IXZ1" s="228"/>
      <c r="IYA1" s="228"/>
      <c r="IYB1" s="228"/>
      <c r="IYC1" s="228"/>
      <c r="IYD1" s="228"/>
      <c r="IYE1" s="228"/>
      <c r="IYF1" s="228"/>
      <c r="IYG1" s="228"/>
      <c r="IYH1" s="228"/>
      <c r="IYI1" s="228"/>
      <c r="IYJ1" s="228"/>
      <c r="IYK1" s="228"/>
      <c r="IYL1" s="228"/>
      <c r="IYM1" s="228"/>
      <c r="IYN1" s="228"/>
      <c r="IYO1" s="228"/>
      <c r="IYP1" s="228"/>
      <c r="IYQ1" s="228"/>
      <c r="IYR1" s="228"/>
      <c r="IYS1" s="228"/>
      <c r="IYT1" s="228"/>
      <c r="IYU1" s="228"/>
      <c r="IYV1" s="228"/>
      <c r="IYW1" s="228"/>
      <c r="IYX1" s="228"/>
      <c r="IYY1" s="228"/>
      <c r="IYZ1" s="228"/>
      <c r="IZA1" s="228"/>
      <c r="IZB1" s="228"/>
      <c r="IZC1" s="228"/>
      <c r="IZD1" s="228"/>
      <c r="IZE1" s="228"/>
      <c r="IZF1" s="228"/>
      <c r="IZG1" s="228"/>
      <c r="IZH1" s="228"/>
      <c r="IZI1" s="228"/>
      <c r="IZJ1" s="228"/>
      <c r="IZK1" s="228"/>
      <c r="IZL1" s="228"/>
      <c r="IZM1" s="228"/>
      <c r="IZN1" s="228"/>
      <c r="IZO1" s="228"/>
      <c r="IZP1" s="228"/>
      <c r="IZQ1" s="228"/>
      <c r="IZR1" s="228"/>
      <c r="IZS1" s="228"/>
      <c r="IZT1" s="228"/>
      <c r="IZU1" s="228"/>
      <c r="IZV1" s="228"/>
      <c r="IZW1" s="228"/>
      <c r="IZX1" s="228"/>
      <c r="IZY1" s="228"/>
      <c r="IZZ1" s="228"/>
      <c r="JAA1" s="228"/>
      <c r="JAB1" s="228"/>
      <c r="JAC1" s="228"/>
      <c r="JAD1" s="228"/>
      <c r="JAE1" s="228"/>
      <c r="JAF1" s="228"/>
      <c r="JAG1" s="228"/>
      <c r="JAH1" s="228"/>
      <c r="JAI1" s="228"/>
      <c r="JAJ1" s="228"/>
      <c r="JAK1" s="228"/>
      <c r="JAL1" s="228"/>
      <c r="JAM1" s="228"/>
      <c r="JAN1" s="228"/>
      <c r="JAO1" s="228"/>
      <c r="JAP1" s="228"/>
      <c r="JAQ1" s="228"/>
      <c r="JAR1" s="228"/>
      <c r="JAS1" s="228"/>
      <c r="JAT1" s="228"/>
      <c r="JAU1" s="228"/>
      <c r="JAV1" s="228"/>
      <c r="JAW1" s="228"/>
      <c r="JAX1" s="228"/>
      <c r="JAY1" s="228"/>
      <c r="JAZ1" s="228"/>
      <c r="JBA1" s="228"/>
      <c r="JBB1" s="228"/>
      <c r="JBC1" s="228"/>
      <c r="JBD1" s="228"/>
      <c r="JBE1" s="228"/>
      <c r="JBF1" s="228"/>
      <c r="JBG1" s="228"/>
      <c r="JBH1" s="228"/>
      <c r="JBI1" s="228"/>
      <c r="JBJ1" s="228"/>
      <c r="JBK1" s="228"/>
      <c r="JBL1" s="228"/>
      <c r="JBM1" s="228"/>
      <c r="JBN1" s="228"/>
      <c r="JBO1" s="228"/>
      <c r="JBP1" s="228"/>
      <c r="JBQ1" s="228"/>
      <c r="JBR1" s="228"/>
      <c r="JBS1" s="228"/>
      <c r="JBT1" s="228"/>
      <c r="JBU1" s="228"/>
      <c r="JBV1" s="228"/>
      <c r="JBW1" s="228"/>
      <c r="JBX1" s="228"/>
      <c r="JBY1" s="228"/>
      <c r="JBZ1" s="228"/>
      <c r="JCA1" s="228"/>
      <c r="JCB1" s="228"/>
      <c r="JCC1" s="228"/>
      <c r="JCD1" s="228"/>
      <c r="JCE1" s="228"/>
      <c r="JCF1" s="228"/>
      <c r="JCG1" s="228"/>
      <c r="JCH1" s="228"/>
      <c r="JCI1" s="228"/>
      <c r="JCJ1" s="228"/>
      <c r="JCK1" s="228"/>
      <c r="JCL1" s="228"/>
      <c r="JCM1" s="228"/>
      <c r="JCN1" s="228"/>
      <c r="JCO1" s="228"/>
      <c r="JCP1" s="228"/>
      <c r="JCQ1" s="228"/>
      <c r="JCR1" s="228"/>
      <c r="JCS1" s="228"/>
      <c r="JCT1" s="228"/>
      <c r="JCU1" s="228"/>
      <c r="JCV1" s="228"/>
      <c r="JCW1" s="228"/>
      <c r="JCX1" s="228"/>
      <c r="JCY1" s="228"/>
      <c r="JCZ1" s="228"/>
      <c r="JDA1" s="228"/>
      <c r="JDB1" s="228"/>
      <c r="JDC1" s="228"/>
      <c r="JDD1" s="228"/>
      <c r="JDE1" s="228"/>
      <c r="JDF1" s="228"/>
      <c r="JDG1" s="228"/>
      <c r="JDH1" s="228"/>
      <c r="JDI1" s="228"/>
      <c r="JDJ1" s="228"/>
      <c r="JDK1" s="228"/>
      <c r="JDL1" s="228"/>
      <c r="JDM1" s="228"/>
      <c r="JDN1" s="228"/>
      <c r="JDO1" s="228"/>
      <c r="JDP1" s="228"/>
      <c r="JDQ1" s="228"/>
      <c r="JDR1" s="228"/>
      <c r="JDS1" s="228"/>
      <c r="JDT1" s="228"/>
      <c r="JDU1" s="228"/>
      <c r="JDV1" s="228"/>
      <c r="JDW1" s="228"/>
      <c r="JDX1" s="228"/>
      <c r="JDY1" s="228"/>
      <c r="JDZ1" s="228"/>
      <c r="JEA1" s="228"/>
      <c r="JEB1" s="228"/>
      <c r="JEC1" s="228"/>
      <c r="JED1" s="228"/>
      <c r="JEE1" s="228"/>
      <c r="JEF1" s="228"/>
      <c r="JEG1" s="228"/>
      <c r="JEH1" s="228"/>
      <c r="JEI1" s="228"/>
      <c r="JEJ1" s="228"/>
      <c r="JEK1" s="228"/>
      <c r="JEL1" s="228"/>
      <c r="JEM1" s="228"/>
      <c r="JEN1" s="228"/>
      <c r="JEO1" s="228"/>
      <c r="JEP1" s="228"/>
      <c r="JEQ1" s="228"/>
      <c r="JER1" s="228"/>
      <c r="JES1" s="228"/>
      <c r="JET1" s="228"/>
      <c r="JEU1" s="228"/>
      <c r="JEV1" s="228"/>
      <c r="JEW1" s="228"/>
      <c r="JEX1" s="228"/>
      <c r="JEY1" s="228"/>
      <c r="JEZ1" s="228"/>
      <c r="JFA1" s="228"/>
      <c r="JFB1" s="228"/>
      <c r="JFC1" s="228"/>
      <c r="JFD1" s="228"/>
      <c r="JFE1" s="228"/>
      <c r="JFF1" s="228"/>
      <c r="JFG1" s="228"/>
      <c r="JFH1" s="228"/>
      <c r="JFI1" s="228"/>
      <c r="JFJ1" s="228"/>
      <c r="JFK1" s="228"/>
      <c r="JFL1" s="228"/>
      <c r="JFM1" s="228"/>
      <c r="JFN1" s="228"/>
      <c r="JFO1" s="228"/>
      <c r="JFP1" s="228"/>
      <c r="JFQ1" s="228"/>
      <c r="JFR1" s="228"/>
      <c r="JFS1" s="228"/>
      <c r="JFT1" s="228"/>
      <c r="JFU1" s="228"/>
      <c r="JFV1" s="228"/>
      <c r="JFW1" s="228"/>
      <c r="JFX1" s="228"/>
      <c r="JFY1" s="228"/>
      <c r="JFZ1" s="228"/>
      <c r="JGA1" s="228"/>
      <c r="JGB1" s="228"/>
      <c r="JGC1" s="228"/>
      <c r="JGD1" s="228"/>
      <c r="JGE1" s="228"/>
      <c r="JGF1" s="228"/>
      <c r="JGG1" s="228"/>
      <c r="JGH1" s="228"/>
      <c r="JGI1" s="228"/>
      <c r="JGJ1" s="228"/>
      <c r="JGK1" s="228"/>
      <c r="JGL1" s="228"/>
      <c r="JGM1" s="228"/>
      <c r="JGN1" s="228"/>
      <c r="JGO1" s="228"/>
      <c r="JGP1" s="228"/>
      <c r="JGQ1" s="228"/>
      <c r="JGR1" s="228"/>
      <c r="JGS1" s="228"/>
      <c r="JGT1" s="228"/>
      <c r="JGU1" s="228"/>
      <c r="JGV1" s="228"/>
      <c r="JGW1" s="228"/>
      <c r="JGX1" s="228"/>
      <c r="JGY1" s="228"/>
      <c r="JGZ1" s="228"/>
      <c r="JHA1" s="228"/>
      <c r="JHB1" s="228"/>
      <c r="JHC1" s="228"/>
      <c r="JHD1" s="228"/>
      <c r="JHE1" s="228"/>
      <c r="JHF1" s="228"/>
      <c r="JHG1" s="228"/>
      <c r="JHH1" s="228"/>
      <c r="JHI1" s="228"/>
      <c r="JHJ1" s="228"/>
      <c r="JHK1" s="228"/>
      <c r="JHL1" s="228"/>
      <c r="JHM1" s="228"/>
      <c r="JHN1" s="228"/>
      <c r="JHO1" s="228"/>
      <c r="JHP1" s="228"/>
      <c r="JHQ1" s="228"/>
      <c r="JHR1" s="228"/>
      <c r="JHS1" s="228"/>
      <c r="JHT1" s="228"/>
      <c r="JHU1" s="228"/>
      <c r="JHV1" s="228"/>
      <c r="JHW1" s="228"/>
      <c r="JHX1" s="228"/>
      <c r="JHY1" s="228"/>
      <c r="JHZ1" s="228"/>
      <c r="JIA1" s="228"/>
      <c r="JIB1" s="228"/>
      <c r="JIC1" s="228"/>
      <c r="JID1" s="228"/>
      <c r="JIE1" s="228"/>
      <c r="JIF1" s="228"/>
      <c r="JIG1" s="228"/>
      <c r="JIH1" s="228"/>
      <c r="JII1" s="228"/>
      <c r="JIJ1" s="228"/>
      <c r="JIK1" s="228"/>
      <c r="JIL1" s="228"/>
      <c r="JIM1" s="228"/>
      <c r="JIN1" s="228"/>
      <c r="JIO1" s="228"/>
      <c r="JIP1" s="228"/>
      <c r="JIQ1" s="228"/>
      <c r="JIR1" s="228"/>
      <c r="JIS1" s="228"/>
      <c r="JIT1" s="228"/>
      <c r="JIU1" s="228"/>
      <c r="JIV1" s="228"/>
      <c r="JIW1" s="228"/>
      <c r="JIX1" s="228"/>
      <c r="JIY1" s="228"/>
      <c r="JIZ1" s="228"/>
      <c r="JJA1" s="228"/>
      <c r="JJB1" s="228"/>
      <c r="JJC1" s="228"/>
      <c r="JJD1" s="228"/>
      <c r="JJE1" s="228"/>
      <c r="JJF1" s="228"/>
      <c r="JJG1" s="228"/>
      <c r="JJH1" s="228"/>
      <c r="JJI1" s="228"/>
      <c r="JJJ1" s="228"/>
      <c r="JJK1" s="228"/>
      <c r="JJL1" s="228"/>
      <c r="JJM1" s="228"/>
      <c r="JJN1" s="228"/>
      <c r="JJO1" s="228"/>
      <c r="JJP1" s="228"/>
      <c r="JJQ1" s="228"/>
      <c r="JJR1" s="228"/>
      <c r="JJS1" s="228"/>
      <c r="JJT1" s="228"/>
      <c r="JJU1" s="228"/>
      <c r="JJV1" s="228"/>
      <c r="JJW1" s="228"/>
      <c r="JJX1" s="228"/>
      <c r="JJY1" s="228"/>
      <c r="JJZ1" s="228"/>
      <c r="JKA1" s="228"/>
      <c r="JKB1" s="228"/>
      <c r="JKC1" s="228"/>
      <c r="JKD1" s="228"/>
      <c r="JKE1" s="228"/>
      <c r="JKF1" s="228"/>
      <c r="JKG1" s="228"/>
      <c r="JKH1" s="228"/>
      <c r="JKI1" s="228"/>
      <c r="JKJ1" s="228"/>
      <c r="JKK1" s="228"/>
      <c r="JKL1" s="228"/>
      <c r="JKM1" s="228"/>
      <c r="JKN1" s="228"/>
      <c r="JKO1" s="228"/>
      <c r="JKP1" s="228"/>
      <c r="JKQ1" s="228"/>
      <c r="JKR1" s="228"/>
      <c r="JKS1" s="228"/>
      <c r="JKT1" s="228"/>
      <c r="JKU1" s="228"/>
      <c r="JKV1" s="228"/>
      <c r="JKW1" s="228"/>
      <c r="JKX1" s="228"/>
      <c r="JKY1" s="228"/>
      <c r="JKZ1" s="228"/>
      <c r="JLA1" s="228"/>
      <c r="JLB1" s="228"/>
      <c r="JLC1" s="228"/>
      <c r="JLD1" s="228"/>
      <c r="JLE1" s="228"/>
      <c r="JLF1" s="228"/>
      <c r="JLG1" s="228"/>
      <c r="JLH1" s="228"/>
      <c r="JLI1" s="228"/>
      <c r="JLJ1" s="228"/>
      <c r="JLK1" s="228"/>
      <c r="JLL1" s="228"/>
      <c r="JLM1" s="228"/>
      <c r="JLN1" s="228"/>
      <c r="JLO1" s="228"/>
      <c r="JLP1" s="228"/>
      <c r="JLQ1" s="228"/>
      <c r="JLR1" s="228"/>
      <c r="JLS1" s="228"/>
      <c r="JLT1" s="228"/>
      <c r="JLU1" s="228"/>
      <c r="JLV1" s="228"/>
      <c r="JLW1" s="228"/>
      <c r="JLX1" s="228"/>
      <c r="JLY1" s="228"/>
      <c r="JLZ1" s="228"/>
      <c r="JMA1" s="228"/>
      <c r="JMB1" s="228"/>
      <c r="JMC1" s="228"/>
      <c r="JMD1" s="228"/>
      <c r="JME1" s="228"/>
      <c r="JMF1" s="228"/>
      <c r="JMG1" s="228"/>
      <c r="JMH1" s="228"/>
      <c r="JMI1" s="228"/>
      <c r="JMJ1" s="228"/>
      <c r="JMK1" s="228"/>
      <c r="JML1" s="228"/>
      <c r="JMM1" s="228"/>
      <c r="JMN1" s="228"/>
      <c r="JMO1" s="228"/>
      <c r="JMP1" s="228"/>
      <c r="JMQ1" s="228"/>
      <c r="JMR1" s="228"/>
      <c r="JMS1" s="228"/>
      <c r="JMT1" s="228"/>
      <c r="JMU1" s="228"/>
      <c r="JMV1" s="228"/>
      <c r="JMW1" s="228"/>
      <c r="JMX1" s="228"/>
      <c r="JMY1" s="228"/>
      <c r="JMZ1" s="228"/>
      <c r="JNA1" s="228"/>
      <c r="JNB1" s="228"/>
      <c r="JNC1" s="228"/>
      <c r="JND1" s="228"/>
      <c r="JNE1" s="228"/>
      <c r="JNF1" s="228"/>
      <c r="JNG1" s="228"/>
      <c r="JNH1" s="228"/>
      <c r="JNI1" s="228"/>
      <c r="JNJ1" s="228"/>
      <c r="JNK1" s="228"/>
      <c r="JNL1" s="228"/>
      <c r="JNM1" s="228"/>
      <c r="JNN1" s="228"/>
      <c r="JNO1" s="228"/>
      <c r="JNP1" s="228"/>
      <c r="JNQ1" s="228"/>
      <c r="JNR1" s="228"/>
      <c r="JNS1" s="228"/>
      <c r="JNT1" s="228"/>
      <c r="JNU1" s="228"/>
      <c r="JNV1" s="228"/>
      <c r="JNW1" s="228"/>
      <c r="JNX1" s="228"/>
      <c r="JNY1" s="228"/>
      <c r="JNZ1" s="228"/>
      <c r="JOA1" s="228"/>
      <c r="JOB1" s="228"/>
      <c r="JOC1" s="228"/>
      <c r="JOD1" s="228"/>
      <c r="JOE1" s="228"/>
      <c r="JOF1" s="228"/>
      <c r="JOG1" s="228"/>
      <c r="JOH1" s="228"/>
      <c r="JOI1" s="228"/>
      <c r="JOJ1" s="228"/>
      <c r="JOK1" s="228"/>
      <c r="JOL1" s="228"/>
      <c r="JOM1" s="228"/>
      <c r="JON1" s="228"/>
      <c r="JOO1" s="228"/>
      <c r="JOP1" s="228"/>
      <c r="JOQ1" s="228"/>
      <c r="JOR1" s="228"/>
      <c r="JOS1" s="228"/>
      <c r="JOT1" s="228"/>
      <c r="JOU1" s="228"/>
      <c r="JOV1" s="228"/>
      <c r="JOW1" s="228"/>
      <c r="JOX1" s="228"/>
      <c r="JOY1" s="228"/>
      <c r="JOZ1" s="228"/>
      <c r="JPA1" s="228"/>
      <c r="JPB1" s="228"/>
      <c r="JPC1" s="228"/>
      <c r="JPD1" s="228"/>
      <c r="JPE1" s="228"/>
      <c r="JPF1" s="228"/>
      <c r="JPG1" s="228"/>
      <c r="JPH1" s="228"/>
      <c r="JPI1" s="228"/>
      <c r="JPJ1" s="228"/>
      <c r="JPK1" s="228"/>
      <c r="JPL1" s="228"/>
      <c r="JPM1" s="228"/>
      <c r="JPN1" s="228"/>
      <c r="JPO1" s="228"/>
      <c r="JPP1" s="228"/>
      <c r="JPQ1" s="228"/>
      <c r="JPR1" s="228"/>
      <c r="JPS1" s="228"/>
      <c r="JPT1" s="228"/>
      <c r="JPU1" s="228"/>
      <c r="JPV1" s="228"/>
      <c r="JPW1" s="228"/>
      <c r="JPX1" s="228"/>
      <c r="JPY1" s="228"/>
      <c r="JPZ1" s="228"/>
      <c r="JQA1" s="228"/>
      <c r="JQB1" s="228"/>
      <c r="JQC1" s="228"/>
      <c r="JQD1" s="228"/>
      <c r="JQE1" s="228"/>
      <c r="JQF1" s="228"/>
      <c r="JQG1" s="228"/>
      <c r="JQH1" s="228"/>
      <c r="JQI1" s="228"/>
      <c r="JQJ1" s="228"/>
      <c r="JQK1" s="228"/>
      <c r="JQL1" s="228"/>
      <c r="JQM1" s="228"/>
      <c r="JQN1" s="228"/>
      <c r="JQO1" s="228"/>
      <c r="JQP1" s="228"/>
      <c r="JQQ1" s="228"/>
      <c r="JQR1" s="228"/>
      <c r="JQS1" s="228"/>
      <c r="JQT1" s="228"/>
      <c r="JQU1" s="228"/>
      <c r="JQV1" s="228"/>
      <c r="JQW1" s="228"/>
      <c r="JQX1" s="228"/>
      <c r="JQY1" s="228"/>
      <c r="JQZ1" s="228"/>
      <c r="JRA1" s="228"/>
      <c r="JRB1" s="228"/>
      <c r="JRC1" s="228"/>
      <c r="JRD1" s="228"/>
      <c r="JRE1" s="228"/>
      <c r="JRF1" s="228"/>
      <c r="JRG1" s="228"/>
      <c r="JRH1" s="228"/>
      <c r="JRI1" s="228"/>
      <c r="JRJ1" s="228"/>
      <c r="JRK1" s="228"/>
      <c r="JRL1" s="228"/>
      <c r="JRM1" s="228"/>
      <c r="JRN1" s="228"/>
      <c r="JRO1" s="228"/>
      <c r="JRP1" s="228"/>
      <c r="JRQ1" s="228"/>
      <c r="JRR1" s="228"/>
      <c r="JRS1" s="228"/>
      <c r="JRT1" s="228"/>
      <c r="JRU1" s="228"/>
      <c r="JRV1" s="228"/>
      <c r="JRW1" s="228"/>
      <c r="JRX1" s="228"/>
      <c r="JRY1" s="228"/>
      <c r="JRZ1" s="228"/>
      <c r="JSA1" s="228"/>
      <c r="JSB1" s="228"/>
      <c r="JSC1" s="228"/>
      <c r="JSD1" s="228"/>
      <c r="JSE1" s="228"/>
      <c r="JSF1" s="228"/>
      <c r="JSG1" s="228"/>
      <c r="JSH1" s="228"/>
      <c r="JSI1" s="228"/>
      <c r="JSJ1" s="228"/>
      <c r="JSK1" s="228"/>
      <c r="JSL1" s="228"/>
      <c r="JSM1" s="228"/>
      <c r="JSN1" s="228"/>
      <c r="JSO1" s="228"/>
      <c r="JSP1" s="228"/>
      <c r="JSQ1" s="228"/>
      <c r="JSR1" s="228"/>
      <c r="JSS1" s="228"/>
      <c r="JST1" s="228"/>
      <c r="JSU1" s="228"/>
      <c r="JSV1" s="228"/>
      <c r="JSW1" s="228"/>
      <c r="JSX1" s="228"/>
      <c r="JSY1" s="228"/>
      <c r="JSZ1" s="228"/>
      <c r="JTA1" s="228"/>
      <c r="JTB1" s="228"/>
      <c r="JTC1" s="228"/>
      <c r="JTD1" s="228"/>
      <c r="JTE1" s="228"/>
      <c r="JTF1" s="228"/>
      <c r="JTG1" s="228"/>
      <c r="JTH1" s="228"/>
      <c r="JTI1" s="228"/>
      <c r="JTJ1" s="228"/>
      <c r="JTK1" s="228"/>
      <c r="JTL1" s="228"/>
      <c r="JTM1" s="228"/>
      <c r="JTN1" s="228"/>
      <c r="JTO1" s="228"/>
      <c r="JTP1" s="228"/>
      <c r="JTQ1" s="228"/>
      <c r="JTR1" s="228"/>
      <c r="JTS1" s="228"/>
      <c r="JTT1" s="228"/>
      <c r="JTU1" s="228"/>
      <c r="JTV1" s="228"/>
      <c r="JTW1" s="228"/>
      <c r="JTX1" s="228"/>
      <c r="JTY1" s="228"/>
      <c r="JTZ1" s="228"/>
      <c r="JUA1" s="228"/>
      <c r="JUB1" s="228"/>
      <c r="JUC1" s="228"/>
      <c r="JUD1" s="228"/>
      <c r="JUE1" s="228"/>
      <c r="JUF1" s="228"/>
      <c r="JUG1" s="228"/>
      <c r="JUH1" s="228"/>
      <c r="JUI1" s="228"/>
      <c r="JUJ1" s="228"/>
      <c r="JUK1" s="228"/>
      <c r="JUL1" s="228"/>
      <c r="JUM1" s="228"/>
      <c r="JUN1" s="228"/>
      <c r="JUO1" s="228"/>
      <c r="JUP1" s="228"/>
      <c r="JUQ1" s="228"/>
      <c r="JUR1" s="228"/>
      <c r="JUS1" s="228"/>
      <c r="JUT1" s="228"/>
      <c r="JUU1" s="228"/>
      <c r="JUV1" s="228"/>
      <c r="JUW1" s="228"/>
      <c r="JUX1" s="228"/>
      <c r="JUY1" s="228"/>
      <c r="JUZ1" s="228"/>
      <c r="JVA1" s="228"/>
      <c r="JVB1" s="228"/>
      <c r="JVC1" s="228"/>
      <c r="JVD1" s="228"/>
      <c r="JVE1" s="228"/>
      <c r="JVF1" s="228"/>
      <c r="JVG1" s="228"/>
      <c r="JVH1" s="228"/>
      <c r="JVI1" s="228"/>
      <c r="JVJ1" s="228"/>
      <c r="JVK1" s="228"/>
      <c r="JVL1" s="228"/>
      <c r="JVM1" s="228"/>
      <c r="JVN1" s="228"/>
      <c r="JVO1" s="228"/>
      <c r="JVP1" s="228"/>
      <c r="JVQ1" s="228"/>
      <c r="JVR1" s="228"/>
      <c r="JVS1" s="228"/>
      <c r="JVT1" s="228"/>
      <c r="JVU1" s="228"/>
      <c r="JVV1" s="228"/>
      <c r="JVW1" s="228"/>
      <c r="JVX1" s="228"/>
      <c r="JVY1" s="228"/>
      <c r="JVZ1" s="228"/>
      <c r="JWA1" s="228"/>
      <c r="JWB1" s="228"/>
      <c r="JWC1" s="228"/>
      <c r="JWD1" s="228"/>
      <c r="JWE1" s="228"/>
      <c r="JWF1" s="228"/>
      <c r="JWG1" s="228"/>
      <c r="JWH1" s="228"/>
      <c r="JWI1" s="228"/>
      <c r="JWJ1" s="228"/>
      <c r="JWK1" s="228"/>
      <c r="JWL1" s="228"/>
      <c r="JWM1" s="228"/>
      <c r="JWN1" s="228"/>
      <c r="JWO1" s="228"/>
      <c r="JWP1" s="228"/>
      <c r="JWQ1" s="228"/>
      <c r="JWR1" s="228"/>
      <c r="JWS1" s="228"/>
      <c r="JWT1" s="228"/>
      <c r="JWU1" s="228"/>
      <c r="JWV1" s="228"/>
      <c r="JWW1" s="228"/>
      <c r="JWX1" s="228"/>
      <c r="JWY1" s="228"/>
      <c r="JWZ1" s="228"/>
      <c r="JXA1" s="228"/>
      <c r="JXB1" s="228"/>
      <c r="JXC1" s="228"/>
      <c r="JXD1" s="228"/>
      <c r="JXE1" s="228"/>
      <c r="JXF1" s="228"/>
      <c r="JXG1" s="228"/>
      <c r="JXH1" s="228"/>
      <c r="JXI1" s="228"/>
      <c r="JXJ1" s="228"/>
      <c r="JXK1" s="228"/>
      <c r="JXL1" s="228"/>
      <c r="JXM1" s="228"/>
      <c r="JXN1" s="228"/>
      <c r="JXO1" s="228"/>
      <c r="JXP1" s="228"/>
      <c r="JXQ1" s="228"/>
      <c r="JXR1" s="228"/>
      <c r="JXS1" s="228"/>
      <c r="JXT1" s="228"/>
      <c r="JXU1" s="228"/>
      <c r="JXV1" s="228"/>
      <c r="JXW1" s="228"/>
      <c r="JXX1" s="228"/>
      <c r="JXY1" s="228"/>
      <c r="JXZ1" s="228"/>
      <c r="JYA1" s="228"/>
      <c r="JYB1" s="228"/>
      <c r="JYC1" s="228"/>
      <c r="JYD1" s="228"/>
      <c r="JYE1" s="228"/>
      <c r="JYF1" s="228"/>
      <c r="JYG1" s="228"/>
      <c r="JYH1" s="228"/>
      <c r="JYI1" s="228"/>
      <c r="JYJ1" s="228"/>
      <c r="JYK1" s="228"/>
      <c r="JYL1" s="228"/>
      <c r="JYM1" s="228"/>
      <c r="JYN1" s="228"/>
      <c r="JYO1" s="228"/>
      <c r="JYP1" s="228"/>
      <c r="JYQ1" s="228"/>
      <c r="JYR1" s="228"/>
      <c r="JYS1" s="228"/>
      <c r="JYT1" s="228"/>
      <c r="JYU1" s="228"/>
      <c r="JYV1" s="228"/>
      <c r="JYW1" s="228"/>
      <c r="JYX1" s="228"/>
      <c r="JYY1" s="228"/>
      <c r="JYZ1" s="228"/>
      <c r="JZA1" s="228"/>
      <c r="JZB1" s="228"/>
      <c r="JZC1" s="228"/>
      <c r="JZD1" s="228"/>
      <c r="JZE1" s="228"/>
      <c r="JZF1" s="228"/>
      <c r="JZG1" s="228"/>
      <c r="JZH1" s="228"/>
      <c r="JZI1" s="228"/>
      <c r="JZJ1" s="228"/>
      <c r="JZK1" s="228"/>
      <c r="JZL1" s="228"/>
      <c r="JZM1" s="228"/>
      <c r="JZN1" s="228"/>
      <c r="JZO1" s="228"/>
      <c r="JZP1" s="228"/>
      <c r="JZQ1" s="228"/>
      <c r="JZR1" s="228"/>
      <c r="JZS1" s="228"/>
      <c r="JZT1" s="228"/>
      <c r="JZU1" s="228"/>
      <c r="JZV1" s="228"/>
      <c r="JZW1" s="228"/>
      <c r="JZX1" s="228"/>
      <c r="JZY1" s="228"/>
      <c r="JZZ1" s="228"/>
      <c r="KAA1" s="228"/>
      <c r="KAB1" s="228"/>
      <c r="KAC1" s="228"/>
      <c r="KAD1" s="228"/>
      <c r="KAE1" s="228"/>
      <c r="KAF1" s="228"/>
      <c r="KAG1" s="228"/>
      <c r="KAH1" s="228"/>
      <c r="KAI1" s="228"/>
      <c r="KAJ1" s="228"/>
      <c r="KAK1" s="228"/>
      <c r="KAL1" s="228"/>
      <c r="KAM1" s="228"/>
      <c r="KAN1" s="228"/>
      <c r="KAO1" s="228"/>
      <c r="KAP1" s="228"/>
      <c r="KAQ1" s="228"/>
      <c r="KAR1" s="228"/>
      <c r="KAS1" s="228"/>
      <c r="KAT1" s="228"/>
      <c r="KAU1" s="228"/>
      <c r="KAV1" s="228"/>
      <c r="KAW1" s="228"/>
      <c r="KAX1" s="228"/>
      <c r="KAY1" s="228"/>
      <c r="KAZ1" s="228"/>
      <c r="KBA1" s="228"/>
      <c r="KBB1" s="228"/>
      <c r="KBC1" s="228"/>
      <c r="KBD1" s="228"/>
      <c r="KBE1" s="228"/>
      <c r="KBF1" s="228"/>
      <c r="KBG1" s="228"/>
      <c r="KBH1" s="228"/>
      <c r="KBI1" s="228"/>
      <c r="KBJ1" s="228"/>
      <c r="KBK1" s="228"/>
      <c r="KBL1" s="228"/>
      <c r="KBM1" s="228"/>
      <c r="KBN1" s="228"/>
      <c r="KBO1" s="228"/>
      <c r="KBP1" s="228"/>
      <c r="KBQ1" s="228"/>
      <c r="KBR1" s="228"/>
      <c r="KBS1" s="228"/>
      <c r="KBT1" s="228"/>
      <c r="KBU1" s="228"/>
      <c r="KBV1" s="228"/>
      <c r="KBW1" s="228"/>
      <c r="KBX1" s="228"/>
      <c r="KBY1" s="228"/>
      <c r="KBZ1" s="228"/>
      <c r="KCA1" s="228"/>
      <c r="KCB1" s="228"/>
      <c r="KCC1" s="228"/>
      <c r="KCD1" s="228"/>
      <c r="KCE1" s="228"/>
      <c r="KCF1" s="228"/>
      <c r="KCG1" s="228"/>
      <c r="KCH1" s="228"/>
      <c r="KCI1" s="228"/>
      <c r="KCJ1" s="228"/>
      <c r="KCK1" s="228"/>
      <c r="KCL1" s="228"/>
      <c r="KCM1" s="228"/>
      <c r="KCN1" s="228"/>
      <c r="KCO1" s="228"/>
      <c r="KCP1" s="228"/>
      <c r="KCQ1" s="228"/>
      <c r="KCR1" s="228"/>
      <c r="KCS1" s="228"/>
      <c r="KCT1" s="228"/>
      <c r="KCU1" s="228"/>
      <c r="KCV1" s="228"/>
      <c r="KCW1" s="228"/>
      <c r="KCX1" s="228"/>
      <c r="KCY1" s="228"/>
      <c r="KCZ1" s="228"/>
      <c r="KDA1" s="228"/>
      <c r="KDB1" s="228"/>
      <c r="KDC1" s="228"/>
      <c r="KDD1" s="228"/>
      <c r="KDE1" s="228"/>
      <c r="KDF1" s="228"/>
      <c r="KDG1" s="228"/>
      <c r="KDH1" s="228"/>
      <c r="KDI1" s="228"/>
      <c r="KDJ1" s="228"/>
      <c r="KDK1" s="228"/>
      <c r="KDL1" s="228"/>
      <c r="KDM1" s="228"/>
      <c r="KDN1" s="228"/>
      <c r="KDO1" s="228"/>
      <c r="KDP1" s="228"/>
      <c r="KDQ1" s="228"/>
      <c r="KDR1" s="228"/>
      <c r="KDS1" s="228"/>
      <c r="KDT1" s="228"/>
      <c r="KDU1" s="228"/>
      <c r="KDV1" s="228"/>
      <c r="KDW1" s="228"/>
      <c r="KDX1" s="228"/>
      <c r="KDY1" s="228"/>
      <c r="KDZ1" s="228"/>
      <c r="KEA1" s="228"/>
      <c r="KEB1" s="228"/>
      <c r="KEC1" s="228"/>
      <c r="KED1" s="228"/>
      <c r="KEE1" s="228"/>
      <c r="KEF1" s="228"/>
      <c r="KEG1" s="228"/>
      <c r="KEH1" s="228"/>
      <c r="KEI1" s="228"/>
      <c r="KEJ1" s="228"/>
      <c r="KEK1" s="228"/>
      <c r="KEL1" s="228"/>
      <c r="KEM1" s="228"/>
      <c r="KEN1" s="228"/>
      <c r="KEO1" s="228"/>
      <c r="KEP1" s="228"/>
      <c r="KEQ1" s="228"/>
      <c r="KER1" s="228"/>
      <c r="KES1" s="228"/>
      <c r="KET1" s="228"/>
      <c r="KEU1" s="228"/>
      <c r="KEV1" s="228"/>
      <c r="KEW1" s="228"/>
      <c r="KEX1" s="228"/>
      <c r="KEY1" s="228"/>
      <c r="KEZ1" s="228"/>
      <c r="KFA1" s="228"/>
      <c r="KFB1" s="228"/>
      <c r="KFC1" s="228"/>
      <c r="KFD1" s="228"/>
      <c r="KFE1" s="228"/>
      <c r="KFF1" s="228"/>
      <c r="KFG1" s="228"/>
      <c r="KFH1" s="228"/>
      <c r="KFI1" s="228"/>
      <c r="KFJ1" s="228"/>
      <c r="KFK1" s="228"/>
      <c r="KFL1" s="228"/>
      <c r="KFM1" s="228"/>
      <c r="KFN1" s="228"/>
      <c r="KFO1" s="228"/>
      <c r="KFP1" s="228"/>
      <c r="KFQ1" s="228"/>
      <c r="KFR1" s="228"/>
      <c r="KFS1" s="228"/>
      <c r="KFT1" s="228"/>
      <c r="KFU1" s="228"/>
      <c r="KFV1" s="228"/>
      <c r="KFW1" s="228"/>
      <c r="KFX1" s="228"/>
      <c r="KFY1" s="228"/>
      <c r="KFZ1" s="228"/>
      <c r="KGA1" s="228"/>
      <c r="KGB1" s="228"/>
      <c r="KGC1" s="228"/>
      <c r="KGD1" s="228"/>
      <c r="KGE1" s="228"/>
      <c r="KGF1" s="228"/>
      <c r="KGG1" s="228"/>
      <c r="KGH1" s="228"/>
      <c r="KGI1" s="228"/>
      <c r="KGJ1" s="228"/>
      <c r="KGK1" s="228"/>
      <c r="KGL1" s="228"/>
      <c r="KGM1" s="228"/>
      <c r="KGN1" s="228"/>
      <c r="KGO1" s="228"/>
      <c r="KGP1" s="228"/>
      <c r="KGQ1" s="228"/>
      <c r="KGR1" s="228"/>
      <c r="KGS1" s="228"/>
      <c r="KGT1" s="228"/>
      <c r="KGU1" s="228"/>
      <c r="KGV1" s="228"/>
      <c r="KGW1" s="228"/>
      <c r="KGX1" s="228"/>
      <c r="KGY1" s="228"/>
      <c r="KGZ1" s="228"/>
      <c r="KHA1" s="228"/>
      <c r="KHB1" s="228"/>
      <c r="KHC1" s="228"/>
      <c r="KHD1" s="228"/>
      <c r="KHE1" s="228"/>
      <c r="KHF1" s="228"/>
      <c r="KHG1" s="228"/>
      <c r="KHH1" s="228"/>
      <c r="KHI1" s="228"/>
      <c r="KHJ1" s="228"/>
      <c r="KHK1" s="228"/>
      <c r="KHL1" s="228"/>
      <c r="KHM1" s="228"/>
      <c r="KHN1" s="228"/>
      <c r="KHO1" s="228"/>
      <c r="KHP1" s="228"/>
      <c r="KHQ1" s="228"/>
      <c r="KHR1" s="228"/>
      <c r="KHS1" s="228"/>
      <c r="KHT1" s="228"/>
      <c r="KHU1" s="228"/>
      <c r="KHV1" s="228"/>
      <c r="KHW1" s="228"/>
      <c r="KHX1" s="228"/>
      <c r="KHY1" s="228"/>
      <c r="KHZ1" s="228"/>
      <c r="KIA1" s="228"/>
      <c r="KIB1" s="228"/>
      <c r="KIC1" s="228"/>
      <c r="KID1" s="228"/>
      <c r="KIE1" s="228"/>
      <c r="KIF1" s="228"/>
      <c r="KIG1" s="228"/>
      <c r="KIH1" s="228"/>
      <c r="KII1" s="228"/>
      <c r="KIJ1" s="228"/>
      <c r="KIK1" s="228"/>
      <c r="KIL1" s="228"/>
      <c r="KIM1" s="228"/>
      <c r="KIN1" s="228"/>
      <c r="KIO1" s="228"/>
      <c r="KIP1" s="228"/>
      <c r="KIQ1" s="228"/>
      <c r="KIR1" s="228"/>
      <c r="KIS1" s="228"/>
      <c r="KIT1" s="228"/>
      <c r="KIU1" s="228"/>
      <c r="KIV1" s="228"/>
      <c r="KIW1" s="228"/>
      <c r="KIX1" s="228"/>
      <c r="KIY1" s="228"/>
      <c r="KIZ1" s="228"/>
      <c r="KJA1" s="228"/>
      <c r="KJB1" s="228"/>
      <c r="KJC1" s="228"/>
      <c r="KJD1" s="228"/>
      <c r="KJE1" s="228"/>
      <c r="KJF1" s="228"/>
      <c r="KJG1" s="228"/>
      <c r="KJH1" s="228"/>
      <c r="KJI1" s="228"/>
      <c r="KJJ1" s="228"/>
      <c r="KJK1" s="228"/>
      <c r="KJL1" s="228"/>
      <c r="KJM1" s="228"/>
      <c r="KJN1" s="228"/>
      <c r="KJO1" s="228"/>
      <c r="KJP1" s="228"/>
      <c r="KJQ1" s="228"/>
      <c r="KJR1" s="228"/>
      <c r="KJS1" s="228"/>
      <c r="KJT1" s="228"/>
      <c r="KJU1" s="228"/>
      <c r="KJV1" s="228"/>
      <c r="KJW1" s="228"/>
      <c r="KJX1" s="228"/>
      <c r="KJY1" s="228"/>
      <c r="KJZ1" s="228"/>
      <c r="KKA1" s="228"/>
      <c r="KKB1" s="228"/>
      <c r="KKC1" s="228"/>
      <c r="KKD1" s="228"/>
      <c r="KKE1" s="228"/>
      <c r="KKF1" s="228"/>
      <c r="KKG1" s="228"/>
      <c r="KKH1" s="228"/>
      <c r="KKI1" s="228"/>
      <c r="KKJ1" s="228"/>
      <c r="KKK1" s="228"/>
      <c r="KKL1" s="228"/>
      <c r="KKM1" s="228"/>
      <c r="KKN1" s="228"/>
      <c r="KKO1" s="228"/>
      <c r="KKP1" s="228"/>
      <c r="KKQ1" s="228"/>
      <c r="KKR1" s="228"/>
      <c r="KKS1" s="228"/>
      <c r="KKT1" s="228"/>
      <c r="KKU1" s="228"/>
      <c r="KKV1" s="228"/>
      <c r="KKW1" s="228"/>
      <c r="KKX1" s="228"/>
      <c r="KKY1" s="228"/>
      <c r="KKZ1" s="228"/>
      <c r="KLA1" s="228"/>
      <c r="KLB1" s="228"/>
      <c r="KLC1" s="228"/>
      <c r="KLD1" s="228"/>
      <c r="KLE1" s="228"/>
      <c r="KLF1" s="228"/>
      <c r="KLG1" s="228"/>
      <c r="KLH1" s="228"/>
      <c r="KLI1" s="228"/>
      <c r="KLJ1" s="228"/>
      <c r="KLK1" s="228"/>
      <c r="KLL1" s="228"/>
      <c r="KLM1" s="228"/>
      <c r="KLN1" s="228"/>
      <c r="KLO1" s="228"/>
      <c r="KLP1" s="228"/>
      <c r="KLQ1" s="228"/>
      <c r="KLR1" s="228"/>
      <c r="KLS1" s="228"/>
      <c r="KLT1" s="228"/>
      <c r="KLU1" s="228"/>
      <c r="KLV1" s="228"/>
      <c r="KLW1" s="228"/>
      <c r="KLX1" s="228"/>
      <c r="KLY1" s="228"/>
      <c r="KLZ1" s="228"/>
      <c r="KMA1" s="228"/>
      <c r="KMB1" s="228"/>
      <c r="KMC1" s="228"/>
      <c r="KMD1" s="228"/>
      <c r="KME1" s="228"/>
      <c r="KMF1" s="228"/>
      <c r="KMG1" s="228"/>
      <c r="KMH1" s="228"/>
      <c r="KMI1" s="228"/>
      <c r="KMJ1" s="228"/>
      <c r="KMK1" s="228"/>
      <c r="KML1" s="228"/>
      <c r="KMM1" s="228"/>
      <c r="KMN1" s="228"/>
      <c r="KMO1" s="228"/>
      <c r="KMP1" s="228"/>
      <c r="KMQ1" s="228"/>
      <c r="KMR1" s="228"/>
      <c r="KMS1" s="228"/>
      <c r="KMT1" s="228"/>
      <c r="KMU1" s="228"/>
      <c r="KMV1" s="228"/>
      <c r="KMW1" s="228"/>
      <c r="KMX1" s="228"/>
      <c r="KMY1" s="228"/>
      <c r="KMZ1" s="228"/>
      <c r="KNA1" s="228"/>
      <c r="KNB1" s="228"/>
      <c r="KNC1" s="228"/>
      <c r="KND1" s="228"/>
      <c r="KNE1" s="228"/>
      <c r="KNF1" s="228"/>
      <c r="KNG1" s="228"/>
      <c r="KNH1" s="228"/>
      <c r="KNI1" s="228"/>
      <c r="KNJ1" s="228"/>
      <c r="KNK1" s="228"/>
      <c r="KNL1" s="228"/>
      <c r="KNM1" s="228"/>
      <c r="KNN1" s="228"/>
      <c r="KNO1" s="228"/>
      <c r="KNP1" s="228"/>
      <c r="KNQ1" s="228"/>
      <c r="KNR1" s="228"/>
      <c r="KNS1" s="228"/>
      <c r="KNT1" s="228"/>
      <c r="KNU1" s="228"/>
      <c r="KNV1" s="228"/>
      <c r="KNW1" s="228"/>
      <c r="KNX1" s="228"/>
      <c r="KNY1" s="228"/>
      <c r="KNZ1" s="228"/>
      <c r="KOA1" s="228"/>
      <c r="KOB1" s="228"/>
      <c r="KOC1" s="228"/>
      <c r="KOD1" s="228"/>
      <c r="KOE1" s="228"/>
      <c r="KOF1" s="228"/>
      <c r="KOG1" s="228"/>
      <c r="KOH1" s="228"/>
      <c r="KOI1" s="228"/>
      <c r="KOJ1" s="228"/>
      <c r="KOK1" s="228"/>
      <c r="KOL1" s="228"/>
      <c r="KOM1" s="228"/>
      <c r="KON1" s="228"/>
      <c r="KOO1" s="228"/>
      <c r="KOP1" s="228"/>
      <c r="KOQ1" s="228"/>
      <c r="KOR1" s="228"/>
      <c r="KOS1" s="228"/>
      <c r="KOT1" s="228"/>
      <c r="KOU1" s="228"/>
      <c r="KOV1" s="228"/>
      <c r="KOW1" s="228"/>
      <c r="KOX1" s="228"/>
      <c r="KOY1" s="228"/>
      <c r="KOZ1" s="228"/>
      <c r="KPA1" s="228"/>
      <c r="KPB1" s="228"/>
      <c r="KPC1" s="228"/>
      <c r="KPD1" s="228"/>
      <c r="KPE1" s="228"/>
      <c r="KPF1" s="228"/>
      <c r="KPG1" s="228"/>
      <c r="KPH1" s="228"/>
      <c r="KPI1" s="228"/>
      <c r="KPJ1" s="228"/>
      <c r="KPK1" s="228"/>
      <c r="KPL1" s="228"/>
      <c r="KPM1" s="228"/>
      <c r="KPN1" s="228"/>
      <c r="KPO1" s="228"/>
      <c r="KPP1" s="228"/>
      <c r="KPQ1" s="228"/>
      <c r="KPR1" s="228"/>
      <c r="KPS1" s="228"/>
      <c r="KPT1" s="228"/>
      <c r="KPU1" s="228"/>
      <c r="KPV1" s="228"/>
      <c r="KPW1" s="228"/>
      <c r="KPX1" s="228"/>
      <c r="KPY1" s="228"/>
      <c r="KPZ1" s="228"/>
      <c r="KQA1" s="228"/>
      <c r="KQB1" s="228"/>
      <c r="KQC1" s="228"/>
      <c r="KQD1" s="228"/>
      <c r="KQE1" s="228"/>
      <c r="KQF1" s="228"/>
      <c r="KQG1" s="228"/>
      <c r="KQH1" s="228"/>
      <c r="KQI1" s="228"/>
      <c r="KQJ1" s="228"/>
      <c r="KQK1" s="228"/>
      <c r="KQL1" s="228"/>
      <c r="KQM1" s="228"/>
      <c r="KQN1" s="228"/>
      <c r="KQO1" s="228"/>
      <c r="KQP1" s="228"/>
      <c r="KQQ1" s="228"/>
      <c r="KQR1" s="228"/>
      <c r="KQS1" s="228"/>
      <c r="KQT1" s="228"/>
      <c r="KQU1" s="228"/>
      <c r="KQV1" s="228"/>
      <c r="KQW1" s="228"/>
      <c r="KQX1" s="228"/>
      <c r="KQY1" s="228"/>
      <c r="KQZ1" s="228"/>
      <c r="KRA1" s="228"/>
      <c r="KRB1" s="228"/>
      <c r="KRC1" s="228"/>
      <c r="KRD1" s="228"/>
      <c r="KRE1" s="228"/>
      <c r="KRF1" s="228"/>
      <c r="KRG1" s="228"/>
      <c r="KRH1" s="228"/>
      <c r="KRI1" s="228"/>
      <c r="KRJ1" s="228"/>
      <c r="KRK1" s="228"/>
      <c r="KRL1" s="228"/>
      <c r="KRM1" s="228"/>
      <c r="KRN1" s="228"/>
      <c r="KRO1" s="228"/>
      <c r="KRP1" s="228"/>
      <c r="KRQ1" s="228"/>
      <c r="KRR1" s="228"/>
      <c r="KRS1" s="228"/>
      <c r="KRT1" s="228"/>
      <c r="KRU1" s="228"/>
      <c r="KRV1" s="228"/>
      <c r="KRW1" s="228"/>
      <c r="KRX1" s="228"/>
      <c r="KRY1" s="228"/>
      <c r="KRZ1" s="228"/>
      <c r="KSA1" s="228"/>
      <c r="KSB1" s="228"/>
      <c r="KSC1" s="228"/>
      <c r="KSD1" s="228"/>
      <c r="KSE1" s="228"/>
      <c r="KSF1" s="228"/>
      <c r="KSG1" s="228"/>
      <c r="KSH1" s="228"/>
      <c r="KSI1" s="228"/>
      <c r="KSJ1" s="228"/>
      <c r="KSK1" s="228"/>
      <c r="KSL1" s="228"/>
      <c r="KSM1" s="228"/>
      <c r="KSN1" s="228"/>
      <c r="KSO1" s="228"/>
      <c r="KSP1" s="228"/>
      <c r="KSQ1" s="228"/>
      <c r="KSR1" s="228"/>
      <c r="KSS1" s="228"/>
      <c r="KST1" s="228"/>
      <c r="KSU1" s="228"/>
      <c r="KSV1" s="228"/>
      <c r="KSW1" s="228"/>
      <c r="KSX1" s="228"/>
      <c r="KSY1" s="228"/>
      <c r="KSZ1" s="228"/>
      <c r="KTA1" s="228"/>
      <c r="KTB1" s="228"/>
      <c r="KTC1" s="228"/>
      <c r="KTD1" s="228"/>
      <c r="KTE1" s="228"/>
      <c r="KTF1" s="228"/>
      <c r="KTG1" s="228"/>
      <c r="KTH1" s="228"/>
      <c r="KTI1" s="228"/>
      <c r="KTJ1" s="228"/>
      <c r="KTK1" s="228"/>
      <c r="KTL1" s="228"/>
      <c r="KTM1" s="228"/>
      <c r="KTN1" s="228"/>
      <c r="KTO1" s="228"/>
      <c r="KTP1" s="228"/>
      <c r="KTQ1" s="228"/>
      <c r="KTR1" s="228"/>
      <c r="KTS1" s="228"/>
      <c r="KTT1" s="228"/>
      <c r="KTU1" s="228"/>
      <c r="KTV1" s="228"/>
      <c r="KTW1" s="228"/>
      <c r="KTX1" s="228"/>
      <c r="KTY1" s="228"/>
      <c r="KTZ1" s="228"/>
      <c r="KUA1" s="228"/>
      <c r="KUB1" s="228"/>
      <c r="KUC1" s="228"/>
      <c r="KUD1" s="228"/>
      <c r="KUE1" s="228"/>
      <c r="KUF1" s="228"/>
      <c r="KUG1" s="228"/>
      <c r="KUH1" s="228"/>
      <c r="KUI1" s="228"/>
      <c r="KUJ1" s="228"/>
      <c r="KUK1" s="228"/>
      <c r="KUL1" s="228"/>
      <c r="KUM1" s="228"/>
      <c r="KUN1" s="228"/>
      <c r="KUO1" s="228"/>
      <c r="KUP1" s="228"/>
      <c r="KUQ1" s="228"/>
      <c r="KUR1" s="228"/>
      <c r="KUS1" s="228"/>
      <c r="KUT1" s="228"/>
      <c r="KUU1" s="228"/>
      <c r="KUV1" s="228"/>
      <c r="KUW1" s="228"/>
      <c r="KUX1" s="228"/>
      <c r="KUY1" s="228"/>
      <c r="KUZ1" s="228"/>
      <c r="KVA1" s="228"/>
      <c r="KVB1" s="228"/>
      <c r="KVC1" s="228"/>
      <c r="KVD1" s="228"/>
      <c r="KVE1" s="228"/>
      <c r="KVF1" s="228"/>
      <c r="KVG1" s="228"/>
      <c r="KVH1" s="228"/>
      <c r="KVI1" s="228"/>
      <c r="KVJ1" s="228"/>
      <c r="KVK1" s="228"/>
      <c r="KVL1" s="228"/>
      <c r="KVM1" s="228"/>
      <c r="KVN1" s="228"/>
      <c r="KVO1" s="228"/>
      <c r="KVP1" s="228"/>
      <c r="KVQ1" s="228"/>
      <c r="KVR1" s="228"/>
      <c r="KVS1" s="228"/>
      <c r="KVT1" s="228"/>
      <c r="KVU1" s="228"/>
      <c r="KVV1" s="228"/>
      <c r="KVW1" s="228"/>
      <c r="KVX1" s="228"/>
      <c r="KVY1" s="228"/>
      <c r="KVZ1" s="228"/>
      <c r="KWA1" s="228"/>
      <c r="KWB1" s="228"/>
      <c r="KWC1" s="228"/>
      <c r="KWD1" s="228"/>
      <c r="KWE1" s="228"/>
      <c r="KWF1" s="228"/>
      <c r="KWG1" s="228"/>
      <c r="KWH1" s="228"/>
      <c r="KWI1" s="228"/>
      <c r="KWJ1" s="228"/>
      <c r="KWK1" s="228"/>
      <c r="KWL1" s="228"/>
      <c r="KWM1" s="228"/>
      <c r="KWN1" s="228"/>
      <c r="KWO1" s="228"/>
      <c r="KWP1" s="228"/>
      <c r="KWQ1" s="228"/>
      <c r="KWR1" s="228"/>
      <c r="KWS1" s="228"/>
      <c r="KWT1" s="228"/>
      <c r="KWU1" s="228"/>
      <c r="KWV1" s="228"/>
      <c r="KWW1" s="228"/>
      <c r="KWX1" s="228"/>
      <c r="KWY1" s="228"/>
      <c r="KWZ1" s="228"/>
      <c r="KXA1" s="228"/>
      <c r="KXB1" s="228"/>
      <c r="KXC1" s="228"/>
      <c r="KXD1" s="228"/>
      <c r="KXE1" s="228"/>
      <c r="KXF1" s="228"/>
      <c r="KXG1" s="228"/>
      <c r="KXH1" s="228"/>
      <c r="KXI1" s="228"/>
      <c r="KXJ1" s="228"/>
      <c r="KXK1" s="228"/>
      <c r="KXL1" s="228"/>
      <c r="KXM1" s="228"/>
      <c r="KXN1" s="228"/>
      <c r="KXO1" s="228"/>
      <c r="KXP1" s="228"/>
      <c r="KXQ1" s="228"/>
      <c r="KXR1" s="228"/>
      <c r="KXS1" s="228"/>
      <c r="KXT1" s="228"/>
      <c r="KXU1" s="228"/>
      <c r="KXV1" s="228"/>
      <c r="KXW1" s="228"/>
      <c r="KXX1" s="228"/>
      <c r="KXY1" s="228"/>
      <c r="KXZ1" s="228"/>
      <c r="KYA1" s="228"/>
      <c r="KYB1" s="228"/>
      <c r="KYC1" s="228"/>
      <c r="KYD1" s="228"/>
      <c r="KYE1" s="228"/>
      <c r="KYF1" s="228"/>
      <c r="KYG1" s="228"/>
      <c r="KYH1" s="228"/>
      <c r="KYI1" s="228"/>
      <c r="KYJ1" s="228"/>
      <c r="KYK1" s="228"/>
      <c r="KYL1" s="228"/>
      <c r="KYM1" s="228"/>
      <c r="KYN1" s="228"/>
      <c r="KYO1" s="228"/>
      <c r="KYP1" s="228"/>
      <c r="KYQ1" s="228"/>
      <c r="KYR1" s="228"/>
      <c r="KYS1" s="228"/>
      <c r="KYT1" s="228"/>
      <c r="KYU1" s="228"/>
      <c r="KYV1" s="228"/>
      <c r="KYW1" s="228"/>
      <c r="KYX1" s="228"/>
      <c r="KYY1" s="228"/>
      <c r="KYZ1" s="228"/>
      <c r="KZA1" s="228"/>
      <c r="KZB1" s="228"/>
      <c r="KZC1" s="228"/>
      <c r="KZD1" s="228"/>
      <c r="KZE1" s="228"/>
      <c r="KZF1" s="228"/>
      <c r="KZG1" s="228"/>
      <c r="KZH1" s="228"/>
      <c r="KZI1" s="228"/>
      <c r="KZJ1" s="228"/>
      <c r="KZK1" s="228"/>
      <c r="KZL1" s="228"/>
      <c r="KZM1" s="228"/>
      <c r="KZN1" s="228"/>
      <c r="KZO1" s="228"/>
      <c r="KZP1" s="228"/>
      <c r="KZQ1" s="228"/>
      <c r="KZR1" s="228"/>
      <c r="KZS1" s="228"/>
      <c r="KZT1" s="228"/>
      <c r="KZU1" s="228"/>
      <c r="KZV1" s="228"/>
      <c r="KZW1" s="228"/>
      <c r="KZX1" s="228"/>
      <c r="KZY1" s="228"/>
      <c r="KZZ1" s="228"/>
      <c r="LAA1" s="228"/>
      <c r="LAB1" s="228"/>
      <c r="LAC1" s="228"/>
      <c r="LAD1" s="228"/>
      <c r="LAE1" s="228"/>
      <c r="LAF1" s="228"/>
      <c r="LAG1" s="228"/>
      <c r="LAH1" s="228"/>
      <c r="LAI1" s="228"/>
      <c r="LAJ1" s="228"/>
      <c r="LAK1" s="228"/>
      <c r="LAL1" s="228"/>
      <c r="LAM1" s="228"/>
      <c r="LAN1" s="228"/>
      <c r="LAO1" s="228"/>
      <c r="LAP1" s="228"/>
      <c r="LAQ1" s="228"/>
      <c r="LAR1" s="228"/>
      <c r="LAS1" s="228"/>
      <c r="LAT1" s="228"/>
      <c r="LAU1" s="228"/>
      <c r="LAV1" s="228"/>
      <c r="LAW1" s="228"/>
      <c r="LAX1" s="228"/>
      <c r="LAY1" s="228"/>
      <c r="LAZ1" s="228"/>
      <c r="LBA1" s="228"/>
      <c r="LBB1" s="228"/>
      <c r="LBC1" s="228"/>
      <c r="LBD1" s="228"/>
      <c r="LBE1" s="228"/>
      <c r="LBF1" s="228"/>
      <c r="LBG1" s="228"/>
      <c r="LBH1" s="228"/>
      <c r="LBI1" s="228"/>
      <c r="LBJ1" s="228"/>
      <c r="LBK1" s="228"/>
      <c r="LBL1" s="228"/>
      <c r="LBM1" s="228"/>
      <c r="LBN1" s="228"/>
      <c r="LBO1" s="228"/>
      <c r="LBP1" s="228"/>
      <c r="LBQ1" s="228"/>
      <c r="LBR1" s="228"/>
      <c r="LBS1" s="228"/>
      <c r="LBT1" s="228"/>
      <c r="LBU1" s="228"/>
      <c r="LBV1" s="228"/>
      <c r="LBW1" s="228"/>
      <c r="LBX1" s="228"/>
      <c r="LBY1" s="228"/>
      <c r="LBZ1" s="228"/>
      <c r="LCA1" s="228"/>
      <c r="LCB1" s="228"/>
      <c r="LCC1" s="228"/>
      <c r="LCD1" s="228"/>
      <c r="LCE1" s="228"/>
      <c r="LCF1" s="228"/>
      <c r="LCG1" s="228"/>
      <c r="LCH1" s="228"/>
      <c r="LCI1" s="228"/>
      <c r="LCJ1" s="228"/>
      <c r="LCK1" s="228"/>
      <c r="LCL1" s="228"/>
      <c r="LCM1" s="228"/>
      <c r="LCN1" s="228"/>
      <c r="LCO1" s="228"/>
      <c r="LCP1" s="228"/>
      <c r="LCQ1" s="228"/>
      <c r="LCR1" s="228"/>
      <c r="LCS1" s="228"/>
      <c r="LCT1" s="228"/>
      <c r="LCU1" s="228"/>
      <c r="LCV1" s="228"/>
      <c r="LCW1" s="228"/>
      <c r="LCX1" s="228"/>
      <c r="LCY1" s="228"/>
      <c r="LCZ1" s="228"/>
      <c r="LDA1" s="228"/>
      <c r="LDB1" s="228"/>
      <c r="LDC1" s="228"/>
      <c r="LDD1" s="228"/>
      <c r="LDE1" s="228"/>
      <c r="LDF1" s="228"/>
      <c r="LDG1" s="228"/>
      <c r="LDH1" s="228"/>
      <c r="LDI1" s="228"/>
      <c r="LDJ1" s="228"/>
      <c r="LDK1" s="228"/>
      <c r="LDL1" s="228"/>
      <c r="LDM1" s="228"/>
      <c r="LDN1" s="228"/>
      <c r="LDO1" s="228"/>
      <c r="LDP1" s="228"/>
      <c r="LDQ1" s="228"/>
      <c r="LDR1" s="228"/>
      <c r="LDS1" s="228"/>
      <c r="LDT1" s="228"/>
      <c r="LDU1" s="228"/>
      <c r="LDV1" s="228"/>
      <c r="LDW1" s="228"/>
      <c r="LDX1" s="228"/>
      <c r="LDY1" s="228"/>
      <c r="LDZ1" s="228"/>
      <c r="LEA1" s="228"/>
      <c r="LEB1" s="228"/>
      <c r="LEC1" s="228"/>
      <c r="LED1" s="228"/>
      <c r="LEE1" s="228"/>
      <c r="LEF1" s="228"/>
      <c r="LEG1" s="228"/>
      <c r="LEH1" s="228"/>
      <c r="LEI1" s="228"/>
      <c r="LEJ1" s="228"/>
      <c r="LEK1" s="228"/>
      <c r="LEL1" s="228"/>
      <c r="LEM1" s="228"/>
      <c r="LEN1" s="228"/>
      <c r="LEO1" s="228"/>
      <c r="LEP1" s="228"/>
      <c r="LEQ1" s="228"/>
      <c r="LER1" s="228"/>
      <c r="LES1" s="228"/>
      <c r="LET1" s="228"/>
      <c r="LEU1" s="228"/>
      <c r="LEV1" s="228"/>
      <c r="LEW1" s="228"/>
      <c r="LEX1" s="228"/>
      <c r="LEY1" s="228"/>
      <c r="LEZ1" s="228"/>
      <c r="LFA1" s="228"/>
      <c r="LFB1" s="228"/>
      <c r="LFC1" s="228"/>
      <c r="LFD1" s="228"/>
      <c r="LFE1" s="228"/>
      <c r="LFF1" s="228"/>
      <c r="LFG1" s="228"/>
      <c r="LFH1" s="228"/>
      <c r="LFI1" s="228"/>
      <c r="LFJ1" s="228"/>
      <c r="LFK1" s="228"/>
      <c r="LFL1" s="228"/>
      <c r="LFM1" s="228"/>
      <c r="LFN1" s="228"/>
      <c r="LFO1" s="228"/>
      <c r="LFP1" s="228"/>
      <c r="LFQ1" s="228"/>
      <c r="LFR1" s="228"/>
      <c r="LFS1" s="228"/>
      <c r="LFT1" s="228"/>
      <c r="LFU1" s="228"/>
      <c r="LFV1" s="228"/>
      <c r="LFW1" s="228"/>
      <c r="LFX1" s="228"/>
      <c r="LFY1" s="228"/>
      <c r="LFZ1" s="228"/>
      <c r="LGA1" s="228"/>
      <c r="LGB1" s="228"/>
      <c r="LGC1" s="228"/>
      <c r="LGD1" s="228"/>
      <c r="LGE1" s="228"/>
      <c r="LGF1" s="228"/>
      <c r="LGG1" s="228"/>
      <c r="LGH1" s="228"/>
      <c r="LGI1" s="228"/>
      <c r="LGJ1" s="228"/>
      <c r="LGK1" s="228"/>
      <c r="LGL1" s="228"/>
      <c r="LGM1" s="228"/>
      <c r="LGN1" s="228"/>
      <c r="LGO1" s="228"/>
      <c r="LGP1" s="228"/>
      <c r="LGQ1" s="228"/>
      <c r="LGR1" s="228"/>
      <c r="LGS1" s="228"/>
      <c r="LGT1" s="228"/>
      <c r="LGU1" s="228"/>
      <c r="LGV1" s="228"/>
      <c r="LGW1" s="228"/>
      <c r="LGX1" s="228"/>
      <c r="LGY1" s="228"/>
      <c r="LGZ1" s="228"/>
      <c r="LHA1" s="228"/>
      <c r="LHB1" s="228"/>
      <c r="LHC1" s="228"/>
      <c r="LHD1" s="228"/>
      <c r="LHE1" s="228"/>
      <c r="LHF1" s="228"/>
      <c r="LHG1" s="228"/>
      <c r="LHH1" s="228"/>
      <c r="LHI1" s="228"/>
      <c r="LHJ1" s="228"/>
      <c r="LHK1" s="228"/>
      <c r="LHL1" s="228"/>
      <c r="LHM1" s="228"/>
      <c r="LHN1" s="228"/>
      <c r="LHO1" s="228"/>
      <c r="LHP1" s="228"/>
      <c r="LHQ1" s="228"/>
      <c r="LHR1" s="228"/>
      <c r="LHS1" s="228"/>
      <c r="LHT1" s="228"/>
      <c r="LHU1" s="228"/>
      <c r="LHV1" s="228"/>
      <c r="LHW1" s="228"/>
      <c r="LHX1" s="228"/>
      <c r="LHY1" s="228"/>
      <c r="LHZ1" s="228"/>
      <c r="LIA1" s="228"/>
      <c r="LIB1" s="228"/>
      <c r="LIC1" s="228"/>
      <c r="LID1" s="228"/>
      <c r="LIE1" s="228"/>
      <c r="LIF1" s="228"/>
      <c r="LIG1" s="228"/>
      <c r="LIH1" s="228"/>
      <c r="LII1" s="228"/>
      <c r="LIJ1" s="228"/>
      <c r="LIK1" s="228"/>
      <c r="LIL1" s="228"/>
      <c r="LIM1" s="228"/>
      <c r="LIN1" s="228"/>
      <c r="LIO1" s="228"/>
      <c r="LIP1" s="228"/>
      <c r="LIQ1" s="228"/>
      <c r="LIR1" s="228"/>
      <c r="LIS1" s="228"/>
      <c r="LIT1" s="228"/>
      <c r="LIU1" s="228"/>
      <c r="LIV1" s="228"/>
      <c r="LIW1" s="228"/>
      <c r="LIX1" s="228"/>
      <c r="LIY1" s="228"/>
      <c r="LIZ1" s="228"/>
      <c r="LJA1" s="228"/>
      <c r="LJB1" s="228"/>
      <c r="LJC1" s="228"/>
      <c r="LJD1" s="228"/>
      <c r="LJE1" s="228"/>
      <c r="LJF1" s="228"/>
      <c r="LJG1" s="228"/>
      <c r="LJH1" s="228"/>
      <c r="LJI1" s="228"/>
      <c r="LJJ1" s="228"/>
      <c r="LJK1" s="228"/>
      <c r="LJL1" s="228"/>
      <c r="LJM1" s="228"/>
      <c r="LJN1" s="228"/>
      <c r="LJO1" s="228"/>
      <c r="LJP1" s="228"/>
      <c r="LJQ1" s="228"/>
      <c r="LJR1" s="228"/>
      <c r="LJS1" s="228"/>
      <c r="LJT1" s="228"/>
      <c r="LJU1" s="228"/>
      <c r="LJV1" s="228"/>
      <c r="LJW1" s="228"/>
      <c r="LJX1" s="228"/>
      <c r="LJY1" s="228"/>
      <c r="LJZ1" s="228"/>
      <c r="LKA1" s="228"/>
      <c r="LKB1" s="228"/>
      <c r="LKC1" s="228"/>
      <c r="LKD1" s="228"/>
      <c r="LKE1" s="228"/>
      <c r="LKF1" s="228"/>
      <c r="LKG1" s="228"/>
      <c r="LKH1" s="228"/>
      <c r="LKI1" s="228"/>
      <c r="LKJ1" s="228"/>
      <c r="LKK1" s="228"/>
      <c r="LKL1" s="228"/>
      <c r="LKM1" s="228"/>
      <c r="LKN1" s="228"/>
      <c r="LKO1" s="228"/>
      <c r="LKP1" s="228"/>
      <c r="LKQ1" s="228"/>
      <c r="LKR1" s="228"/>
      <c r="LKS1" s="228"/>
      <c r="LKT1" s="228"/>
      <c r="LKU1" s="228"/>
      <c r="LKV1" s="228"/>
      <c r="LKW1" s="228"/>
      <c r="LKX1" s="228"/>
      <c r="LKY1" s="228"/>
      <c r="LKZ1" s="228"/>
      <c r="LLA1" s="228"/>
      <c r="LLB1" s="228"/>
      <c r="LLC1" s="228"/>
      <c r="LLD1" s="228"/>
      <c r="LLE1" s="228"/>
      <c r="LLF1" s="228"/>
      <c r="LLG1" s="228"/>
      <c r="LLH1" s="228"/>
      <c r="LLI1" s="228"/>
      <c r="LLJ1" s="228"/>
      <c r="LLK1" s="228"/>
      <c r="LLL1" s="228"/>
      <c r="LLM1" s="228"/>
      <c r="LLN1" s="228"/>
      <c r="LLO1" s="228"/>
      <c r="LLP1" s="228"/>
      <c r="LLQ1" s="228"/>
      <c r="LLR1" s="228"/>
      <c r="LLS1" s="228"/>
      <c r="LLT1" s="228"/>
      <c r="LLU1" s="228"/>
      <c r="LLV1" s="228"/>
      <c r="LLW1" s="228"/>
      <c r="LLX1" s="228"/>
      <c r="LLY1" s="228"/>
      <c r="LLZ1" s="228"/>
      <c r="LMA1" s="228"/>
      <c r="LMB1" s="228"/>
      <c r="LMC1" s="228"/>
      <c r="LMD1" s="228"/>
      <c r="LME1" s="228"/>
      <c r="LMF1" s="228"/>
      <c r="LMG1" s="228"/>
      <c r="LMH1" s="228"/>
      <c r="LMI1" s="228"/>
      <c r="LMJ1" s="228"/>
      <c r="LMK1" s="228"/>
      <c r="LML1" s="228"/>
      <c r="LMM1" s="228"/>
      <c r="LMN1" s="228"/>
      <c r="LMO1" s="228"/>
      <c r="LMP1" s="228"/>
      <c r="LMQ1" s="228"/>
      <c r="LMR1" s="228"/>
      <c r="LMS1" s="228"/>
      <c r="LMT1" s="228"/>
      <c r="LMU1" s="228"/>
      <c r="LMV1" s="228"/>
      <c r="LMW1" s="228"/>
      <c r="LMX1" s="228"/>
      <c r="LMY1" s="228"/>
      <c r="LMZ1" s="228"/>
      <c r="LNA1" s="228"/>
      <c r="LNB1" s="228"/>
      <c r="LNC1" s="228"/>
      <c r="LND1" s="228"/>
      <c r="LNE1" s="228"/>
      <c r="LNF1" s="228"/>
      <c r="LNG1" s="228"/>
      <c r="LNH1" s="228"/>
      <c r="LNI1" s="228"/>
      <c r="LNJ1" s="228"/>
      <c r="LNK1" s="228"/>
      <c r="LNL1" s="228"/>
      <c r="LNM1" s="228"/>
      <c r="LNN1" s="228"/>
      <c r="LNO1" s="228"/>
      <c r="LNP1" s="228"/>
      <c r="LNQ1" s="228"/>
      <c r="LNR1" s="228"/>
      <c r="LNS1" s="228"/>
      <c r="LNT1" s="228"/>
      <c r="LNU1" s="228"/>
      <c r="LNV1" s="228"/>
      <c r="LNW1" s="228"/>
      <c r="LNX1" s="228"/>
      <c r="LNY1" s="228"/>
      <c r="LNZ1" s="228"/>
      <c r="LOA1" s="228"/>
      <c r="LOB1" s="228"/>
      <c r="LOC1" s="228"/>
      <c r="LOD1" s="228"/>
      <c r="LOE1" s="228"/>
      <c r="LOF1" s="228"/>
      <c r="LOG1" s="228"/>
      <c r="LOH1" s="228"/>
      <c r="LOI1" s="228"/>
      <c r="LOJ1" s="228"/>
      <c r="LOK1" s="228"/>
      <c r="LOL1" s="228"/>
      <c r="LOM1" s="228"/>
      <c r="LON1" s="228"/>
      <c r="LOO1" s="228"/>
      <c r="LOP1" s="228"/>
      <c r="LOQ1" s="228"/>
      <c r="LOR1" s="228"/>
      <c r="LOS1" s="228"/>
      <c r="LOT1" s="228"/>
      <c r="LOU1" s="228"/>
      <c r="LOV1" s="228"/>
      <c r="LOW1" s="228"/>
      <c r="LOX1" s="228"/>
      <c r="LOY1" s="228"/>
      <c r="LOZ1" s="228"/>
      <c r="LPA1" s="228"/>
      <c r="LPB1" s="228"/>
      <c r="LPC1" s="228"/>
      <c r="LPD1" s="228"/>
      <c r="LPE1" s="228"/>
      <c r="LPF1" s="228"/>
      <c r="LPG1" s="228"/>
      <c r="LPH1" s="228"/>
      <c r="LPI1" s="228"/>
      <c r="LPJ1" s="228"/>
      <c r="LPK1" s="228"/>
      <c r="LPL1" s="228"/>
      <c r="LPM1" s="228"/>
      <c r="LPN1" s="228"/>
      <c r="LPO1" s="228"/>
      <c r="LPP1" s="228"/>
      <c r="LPQ1" s="228"/>
      <c r="LPR1" s="228"/>
      <c r="LPS1" s="228"/>
      <c r="LPT1" s="228"/>
      <c r="LPU1" s="228"/>
      <c r="LPV1" s="228"/>
      <c r="LPW1" s="228"/>
      <c r="LPX1" s="228"/>
      <c r="LPY1" s="228"/>
      <c r="LPZ1" s="228"/>
      <c r="LQA1" s="228"/>
      <c r="LQB1" s="228"/>
      <c r="LQC1" s="228"/>
      <c r="LQD1" s="228"/>
      <c r="LQE1" s="228"/>
      <c r="LQF1" s="228"/>
      <c r="LQG1" s="228"/>
      <c r="LQH1" s="228"/>
      <c r="LQI1" s="228"/>
      <c r="LQJ1" s="228"/>
      <c r="LQK1" s="228"/>
      <c r="LQL1" s="228"/>
      <c r="LQM1" s="228"/>
      <c r="LQN1" s="228"/>
      <c r="LQO1" s="228"/>
      <c r="LQP1" s="228"/>
      <c r="LQQ1" s="228"/>
      <c r="LQR1" s="228"/>
      <c r="LQS1" s="228"/>
      <c r="LQT1" s="228"/>
      <c r="LQU1" s="228"/>
      <c r="LQV1" s="228"/>
      <c r="LQW1" s="228"/>
      <c r="LQX1" s="228"/>
      <c r="LQY1" s="228"/>
      <c r="LQZ1" s="228"/>
      <c r="LRA1" s="228"/>
      <c r="LRB1" s="228"/>
      <c r="LRC1" s="228"/>
      <c r="LRD1" s="228"/>
      <c r="LRE1" s="228"/>
      <c r="LRF1" s="228"/>
      <c r="LRG1" s="228"/>
      <c r="LRH1" s="228"/>
      <c r="LRI1" s="228"/>
      <c r="LRJ1" s="228"/>
      <c r="LRK1" s="228"/>
      <c r="LRL1" s="228"/>
      <c r="LRM1" s="228"/>
      <c r="LRN1" s="228"/>
      <c r="LRO1" s="228"/>
      <c r="LRP1" s="228"/>
      <c r="LRQ1" s="228"/>
      <c r="LRR1" s="228"/>
      <c r="LRS1" s="228"/>
      <c r="LRT1" s="228"/>
      <c r="LRU1" s="228"/>
      <c r="LRV1" s="228"/>
      <c r="LRW1" s="228"/>
      <c r="LRX1" s="228"/>
      <c r="LRY1" s="228"/>
      <c r="LRZ1" s="228"/>
      <c r="LSA1" s="228"/>
      <c r="LSB1" s="228"/>
      <c r="LSC1" s="228"/>
      <c r="LSD1" s="228"/>
      <c r="LSE1" s="228"/>
      <c r="LSF1" s="228"/>
      <c r="LSG1" s="228"/>
      <c r="LSH1" s="228"/>
      <c r="LSI1" s="228"/>
      <c r="LSJ1" s="228"/>
      <c r="LSK1" s="228"/>
      <c r="LSL1" s="228"/>
      <c r="LSM1" s="228"/>
      <c r="LSN1" s="228"/>
      <c r="LSO1" s="228"/>
      <c r="LSP1" s="228"/>
      <c r="LSQ1" s="228"/>
      <c r="LSR1" s="228"/>
      <c r="LSS1" s="228"/>
      <c r="LST1" s="228"/>
      <c r="LSU1" s="228"/>
      <c r="LSV1" s="228"/>
      <c r="LSW1" s="228"/>
      <c r="LSX1" s="228"/>
      <c r="LSY1" s="228"/>
      <c r="LSZ1" s="228"/>
      <c r="LTA1" s="228"/>
      <c r="LTB1" s="228"/>
      <c r="LTC1" s="228"/>
      <c r="LTD1" s="228"/>
      <c r="LTE1" s="228"/>
      <c r="LTF1" s="228"/>
      <c r="LTG1" s="228"/>
      <c r="LTH1" s="228"/>
      <c r="LTI1" s="228"/>
      <c r="LTJ1" s="228"/>
      <c r="LTK1" s="228"/>
      <c r="LTL1" s="228"/>
      <c r="LTM1" s="228"/>
      <c r="LTN1" s="228"/>
      <c r="LTO1" s="228"/>
      <c r="LTP1" s="228"/>
      <c r="LTQ1" s="228"/>
      <c r="LTR1" s="228"/>
      <c r="LTS1" s="228"/>
      <c r="LTT1" s="228"/>
      <c r="LTU1" s="228"/>
      <c r="LTV1" s="228"/>
      <c r="LTW1" s="228"/>
      <c r="LTX1" s="228"/>
      <c r="LTY1" s="228"/>
      <c r="LTZ1" s="228"/>
      <c r="LUA1" s="228"/>
      <c r="LUB1" s="228"/>
      <c r="LUC1" s="228"/>
      <c r="LUD1" s="228"/>
      <c r="LUE1" s="228"/>
      <c r="LUF1" s="228"/>
      <c r="LUG1" s="228"/>
      <c r="LUH1" s="228"/>
      <c r="LUI1" s="228"/>
      <c r="LUJ1" s="228"/>
      <c r="LUK1" s="228"/>
      <c r="LUL1" s="228"/>
      <c r="LUM1" s="228"/>
      <c r="LUN1" s="228"/>
      <c r="LUO1" s="228"/>
      <c r="LUP1" s="228"/>
      <c r="LUQ1" s="228"/>
      <c r="LUR1" s="228"/>
      <c r="LUS1" s="228"/>
      <c r="LUT1" s="228"/>
      <c r="LUU1" s="228"/>
      <c r="LUV1" s="228"/>
      <c r="LUW1" s="228"/>
      <c r="LUX1" s="228"/>
      <c r="LUY1" s="228"/>
      <c r="LUZ1" s="228"/>
      <c r="LVA1" s="228"/>
      <c r="LVB1" s="228"/>
      <c r="LVC1" s="228"/>
      <c r="LVD1" s="228"/>
      <c r="LVE1" s="228"/>
      <c r="LVF1" s="228"/>
      <c r="LVG1" s="228"/>
      <c r="LVH1" s="228"/>
      <c r="LVI1" s="228"/>
      <c r="LVJ1" s="228"/>
      <c r="LVK1" s="228"/>
      <c r="LVL1" s="228"/>
      <c r="LVM1" s="228"/>
      <c r="LVN1" s="228"/>
      <c r="LVO1" s="228"/>
      <c r="LVP1" s="228"/>
      <c r="LVQ1" s="228"/>
      <c r="LVR1" s="228"/>
      <c r="LVS1" s="228"/>
      <c r="LVT1" s="228"/>
      <c r="LVU1" s="228"/>
      <c r="LVV1" s="228"/>
      <c r="LVW1" s="228"/>
      <c r="LVX1" s="228"/>
      <c r="LVY1" s="228"/>
      <c r="LVZ1" s="228"/>
      <c r="LWA1" s="228"/>
      <c r="LWB1" s="228"/>
      <c r="LWC1" s="228"/>
      <c r="LWD1" s="228"/>
      <c r="LWE1" s="228"/>
      <c r="LWF1" s="228"/>
      <c r="LWG1" s="228"/>
      <c r="LWH1" s="228"/>
      <c r="LWI1" s="228"/>
      <c r="LWJ1" s="228"/>
      <c r="LWK1" s="228"/>
      <c r="LWL1" s="228"/>
      <c r="LWM1" s="228"/>
      <c r="LWN1" s="228"/>
      <c r="LWO1" s="228"/>
      <c r="LWP1" s="228"/>
      <c r="LWQ1" s="228"/>
      <c r="LWR1" s="228"/>
      <c r="LWS1" s="228"/>
      <c r="LWT1" s="228"/>
      <c r="LWU1" s="228"/>
      <c r="LWV1" s="228"/>
      <c r="LWW1" s="228"/>
      <c r="LWX1" s="228"/>
      <c r="LWY1" s="228"/>
      <c r="LWZ1" s="228"/>
      <c r="LXA1" s="228"/>
      <c r="LXB1" s="228"/>
      <c r="LXC1" s="228"/>
      <c r="LXD1" s="228"/>
      <c r="LXE1" s="228"/>
      <c r="LXF1" s="228"/>
      <c r="LXG1" s="228"/>
      <c r="LXH1" s="228"/>
      <c r="LXI1" s="228"/>
      <c r="LXJ1" s="228"/>
      <c r="LXK1" s="228"/>
      <c r="LXL1" s="228"/>
      <c r="LXM1" s="228"/>
      <c r="LXN1" s="228"/>
      <c r="LXO1" s="228"/>
      <c r="LXP1" s="228"/>
      <c r="LXQ1" s="228"/>
      <c r="LXR1" s="228"/>
      <c r="LXS1" s="228"/>
      <c r="LXT1" s="228"/>
      <c r="LXU1" s="228"/>
      <c r="LXV1" s="228"/>
      <c r="LXW1" s="228"/>
      <c r="LXX1" s="228"/>
      <c r="LXY1" s="228"/>
      <c r="LXZ1" s="228"/>
      <c r="LYA1" s="228"/>
      <c r="LYB1" s="228"/>
      <c r="LYC1" s="228"/>
      <c r="LYD1" s="228"/>
      <c r="LYE1" s="228"/>
      <c r="LYF1" s="228"/>
      <c r="LYG1" s="228"/>
      <c r="LYH1" s="228"/>
      <c r="LYI1" s="228"/>
      <c r="LYJ1" s="228"/>
      <c r="LYK1" s="228"/>
      <c r="LYL1" s="228"/>
      <c r="LYM1" s="228"/>
      <c r="LYN1" s="228"/>
      <c r="LYO1" s="228"/>
      <c r="LYP1" s="228"/>
      <c r="LYQ1" s="228"/>
      <c r="LYR1" s="228"/>
      <c r="LYS1" s="228"/>
      <c r="LYT1" s="228"/>
      <c r="LYU1" s="228"/>
      <c r="LYV1" s="228"/>
      <c r="LYW1" s="228"/>
      <c r="LYX1" s="228"/>
      <c r="LYY1" s="228"/>
      <c r="LYZ1" s="228"/>
      <c r="LZA1" s="228"/>
      <c r="LZB1" s="228"/>
      <c r="LZC1" s="228"/>
      <c r="LZD1" s="228"/>
      <c r="LZE1" s="228"/>
      <c r="LZF1" s="228"/>
      <c r="LZG1" s="228"/>
      <c r="LZH1" s="228"/>
      <c r="LZI1" s="228"/>
      <c r="LZJ1" s="228"/>
      <c r="LZK1" s="228"/>
      <c r="LZL1" s="228"/>
      <c r="LZM1" s="228"/>
      <c r="LZN1" s="228"/>
      <c r="LZO1" s="228"/>
      <c r="LZP1" s="228"/>
      <c r="LZQ1" s="228"/>
      <c r="LZR1" s="228"/>
      <c r="LZS1" s="228"/>
      <c r="LZT1" s="228"/>
      <c r="LZU1" s="228"/>
      <c r="LZV1" s="228"/>
      <c r="LZW1" s="228"/>
      <c r="LZX1" s="228"/>
      <c r="LZY1" s="228"/>
      <c r="LZZ1" s="228"/>
      <c r="MAA1" s="228"/>
      <c r="MAB1" s="228"/>
      <c r="MAC1" s="228"/>
      <c r="MAD1" s="228"/>
      <c r="MAE1" s="228"/>
      <c r="MAF1" s="228"/>
      <c r="MAG1" s="228"/>
      <c r="MAH1" s="228"/>
      <c r="MAI1" s="228"/>
      <c r="MAJ1" s="228"/>
      <c r="MAK1" s="228"/>
      <c r="MAL1" s="228"/>
      <c r="MAM1" s="228"/>
      <c r="MAN1" s="228"/>
      <c r="MAO1" s="228"/>
      <c r="MAP1" s="228"/>
      <c r="MAQ1" s="228"/>
      <c r="MAR1" s="228"/>
      <c r="MAS1" s="228"/>
      <c r="MAT1" s="228"/>
      <c r="MAU1" s="228"/>
      <c r="MAV1" s="228"/>
      <c r="MAW1" s="228"/>
      <c r="MAX1" s="228"/>
      <c r="MAY1" s="228"/>
      <c r="MAZ1" s="228"/>
      <c r="MBA1" s="228"/>
      <c r="MBB1" s="228"/>
      <c r="MBC1" s="228"/>
      <c r="MBD1" s="228"/>
      <c r="MBE1" s="228"/>
      <c r="MBF1" s="228"/>
      <c r="MBG1" s="228"/>
      <c r="MBH1" s="228"/>
      <c r="MBI1" s="228"/>
      <c r="MBJ1" s="228"/>
      <c r="MBK1" s="228"/>
      <c r="MBL1" s="228"/>
      <c r="MBM1" s="228"/>
      <c r="MBN1" s="228"/>
      <c r="MBO1" s="228"/>
      <c r="MBP1" s="228"/>
      <c r="MBQ1" s="228"/>
      <c r="MBR1" s="228"/>
      <c r="MBS1" s="228"/>
      <c r="MBT1" s="228"/>
      <c r="MBU1" s="228"/>
      <c r="MBV1" s="228"/>
      <c r="MBW1" s="228"/>
      <c r="MBX1" s="228"/>
      <c r="MBY1" s="228"/>
      <c r="MBZ1" s="228"/>
      <c r="MCA1" s="228"/>
      <c r="MCB1" s="228"/>
      <c r="MCC1" s="228"/>
      <c r="MCD1" s="228"/>
      <c r="MCE1" s="228"/>
      <c r="MCF1" s="228"/>
      <c r="MCG1" s="228"/>
      <c r="MCH1" s="228"/>
      <c r="MCI1" s="228"/>
      <c r="MCJ1" s="228"/>
      <c r="MCK1" s="228"/>
      <c r="MCL1" s="228"/>
      <c r="MCM1" s="228"/>
      <c r="MCN1" s="228"/>
      <c r="MCO1" s="228"/>
      <c r="MCP1" s="228"/>
      <c r="MCQ1" s="228"/>
      <c r="MCR1" s="228"/>
      <c r="MCS1" s="228"/>
      <c r="MCT1" s="228"/>
      <c r="MCU1" s="228"/>
      <c r="MCV1" s="228"/>
      <c r="MCW1" s="228"/>
      <c r="MCX1" s="228"/>
      <c r="MCY1" s="228"/>
      <c r="MCZ1" s="228"/>
      <c r="MDA1" s="228"/>
      <c r="MDB1" s="228"/>
      <c r="MDC1" s="228"/>
      <c r="MDD1" s="228"/>
      <c r="MDE1" s="228"/>
      <c r="MDF1" s="228"/>
      <c r="MDG1" s="228"/>
      <c r="MDH1" s="228"/>
      <c r="MDI1" s="228"/>
      <c r="MDJ1" s="228"/>
      <c r="MDK1" s="228"/>
      <c r="MDL1" s="228"/>
      <c r="MDM1" s="228"/>
      <c r="MDN1" s="228"/>
      <c r="MDO1" s="228"/>
      <c r="MDP1" s="228"/>
      <c r="MDQ1" s="228"/>
      <c r="MDR1" s="228"/>
      <c r="MDS1" s="228"/>
      <c r="MDT1" s="228"/>
      <c r="MDU1" s="228"/>
      <c r="MDV1" s="228"/>
      <c r="MDW1" s="228"/>
      <c r="MDX1" s="228"/>
      <c r="MDY1" s="228"/>
      <c r="MDZ1" s="228"/>
      <c r="MEA1" s="228"/>
      <c r="MEB1" s="228"/>
      <c r="MEC1" s="228"/>
      <c r="MED1" s="228"/>
      <c r="MEE1" s="228"/>
      <c r="MEF1" s="228"/>
      <c r="MEG1" s="228"/>
      <c r="MEH1" s="228"/>
      <c r="MEI1" s="228"/>
      <c r="MEJ1" s="228"/>
      <c r="MEK1" s="228"/>
      <c r="MEL1" s="228"/>
      <c r="MEM1" s="228"/>
      <c r="MEN1" s="228"/>
      <c r="MEO1" s="228"/>
      <c r="MEP1" s="228"/>
      <c r="MEQ1" s="228"/>
      <c r="MER1" s="228"/>
      <c r="MES1" s="228"/>
      <c r="MET1" s="228"/>
      <c r="MEU1" s="228"/>
      <c r="MEV1" s="228"/>
      <c r="MEW1" s="228"/>
      <c r="MEX1" s="228"/>
      <c r="MEY1" s="228"/>
      <c r="MEZ1" s="228"/>
      <c r="MFA1" s="228"/>
      <c r="MFB1" s="228"/>
      <c r="MFC1" s="228"/>
      <c r="MFD1" s="228"/>
      <c r="MFE1" s="228"/>
      <c r="MFF1" s="228"/>
      <c r="MFG1" s="228"/>
      <c r="MFH1" s="228"/>
      <c r="MFI1" s="228"/>
      <c r="MFJ1" s="228"/>
      <c r="MFK1" s="228"/>
      <c r="MFL1" s="228"/>
      <c r="MFM1" s="228"/>
      <c r="MFN1" s="228"/>
      <c r="MFO1" s="228"/>
      <c r="MFP1" s="228"/>
      <c r="MFQ1" s="228"/>
      <c r="MFR1" s="228"/>
      <c r="MFS1" s="228"/>
      <c r="MFT1" s="228"/>
      <c r="MFU1" s="228"/>
      <c r="MFV1" s="228"/>
      <c r="MFW1" s="228"/>
      <c r="MFX1" s="228"/>
      <c r="MFY1" s="228"/>
      <c r="MFZ1" s="228"/>
      <c r="MGA1" s="228"/>
      <c r="MGB1" s="228"/>
      <c r="MGC1" s="228"/>
      <c r="MGD1" s="228"/>
      <c r="MGE1" s="228"/>
      <c r="MGF1" s="228"/>
      <c r="MGG1" s="228"/>
      <c r="MGH1" s="228"/>
      <c r="MGI1" s="228"/>
      <c r="MGJ1" s="228"/>
      <c r="MGK1" s="228"/>
      <c r="MGL1" s="228"/>
      <c r="MGM1" s="228"/>
      <c r="MGN1" s="228"/>
      <c r="MGO1" s="228"/>
      <c r="MGP1" s="228"/>
      <c r="MGQ1" s="228"/>
      <c r="MGR1" s="228"/>
      <c r="MGS1" s="228"/>
      <c r="MGT1" s="228"/>
      <c r="MGU1" s="228"/>
      <c r="MGV1" s="228"/>
      <c r="MGW1" s="228"/>
      <c r="MGX1" s="228"/>
      <c r="MGY1" s="228"/>
      <c r="MGZ1" s="228"/>
      <c r="MHA1" s="228"/>
      <c r="MHB1" s="228"/>
      <c r="MHC1" s="228"/>
      <c r="MHD1" s="228"/>
      <c r="MHE1" s="228"/>
      <c r="MHF1" s="228"/>
      <c r="MHG1" s="228"/>
      <c r="MHH1" s="228"/>
      <c r="MHI1" s="228"/>
      <c r="MHJ1" s="228"/>
      <c r="MHK1" s="228"/>
      <c r="MHL1" s="228"/>
      <c r="MHM1" s="228"/>
      <c r="MHN1" s="228"/>
      <c r="MHO1" s="228"/>
      <c r="MHP1" s="228"/>
      <c r="MHQ1" s="228"/>
      <c r="MHR1" s="228"/>
      <c r="MHS1" s="228"/>
      <c r="MHT1" s="228"/>
      <c r="MHU1" s="228"/>
      <c r="MHV1" s="228"/>
      <c r="MHW1" s="228"/>
      <c r="MHX1" s="228"/>
      <c r="MHY1" s="228"/>
      <c r="MHZ1" s="228"/>
      <c r="MIA1" s="228"/>
      <c r="MIB1" s="228"/>
      <c r="MIC1" s="228"/>
      <c r="MID1" s="228"/>
      <c r="MIE1" s="228"/>
      <c r="MIF1" s="228"/>
      <c r="MIG1" s="228"/>
      <c r="MIH1" s="228"/>
      <c r="MII1" s="228"/>
      <c r="MIJ1" s="228"/>
      <c r="MIK1" s="228"/>
      <c r="MIL1" s="228"/>
      <c r="MIM1" s="228"/>
      <c r="MIN1" s="228"/>
      <c r="MIO1" s="228"/>
      <c r="MIP1" s="228"/>
      <c r="MIQ1" s="228"/>
      <c r="MIR1" s="228"/>
      <c r="MIS1" s="228"/>
      <c r="MIT1" s="228"/>
      <c r="MIU1" s="228"/>
      <c r="MIV1" s="228"/>
      <c r="MIW1" s="228"/>
      <c r="MIX1" s="228"/>
      <c r="MIY1" s="228"/>
      <c r="MIZ1" s="228"/>
      <c r="MJA1" s="228"/>
      <c r="MJB1" s="228"/>
      <c r="MJC1" s="228"/>
      <c r="MJD1" s="228"/>
      <c r="MJE1" s="228"/>
      <c r="MJF1" s="228"/>
      <c r="MJG1" s="228"/>
      <c r="MJH1" s="228"/>
      <c r="MJI1" s="228"/>
      <c r="MJJ1" s="228"/>
      <c r="MJK1" s="228"/>
      <c r="MJL1" s="228"/>
      <c r="MJM1" s="228"/>
      <c r="MJN1" s="228"/>
      <c r="MJO1" s="228"/>
      <c r="MJP1" s="228"/>
      <c r="MJQ1" s="228"/>
      <c r="MJR1" s="228"/>
      <c r="MJS1" s="228"/>
      <c r="MJT1" s="228"/>
      <c r="MJU1" s="228"/>
      <c r="MJV1" s="228"/>
      <c r="MJW1" s="228"/>
      <c r="MJX1" s="228"/>
      <c r="MJY1" s="228"/>
      <c r="MJZ1" s="228"/>
      <c r="MKA1" s="228"/>
      <c r="MKB1" s="228"/>
      <c r="MKC1" s="228"/>
      <c r="MKD1" s="228"/>
      <c r="MKE1" s="228"/>
      <c r="MKF1" s="228"/>
      <c r="MKG1" s="228"/>
      <c r="MKH1" s="228"/>
      <c r="MKI1" s="228"/>
      <c r="MKJ1" s="228"/>
      <c r="MKK1" s="228"/>
      <c r="MKL1" s="228"/>
      <c r="MKM1" s="228"/>
      <c r="MKN1" s="228"/>
      <c r="MKO1" s="228"/>
      <c r="MKP1" s="228"/>
      <c r="MKQ1" s="228"/>
      <c r="MKR1" s="228"/>
      <c r="MKS1" s="228"/>
      <c r="MKT1" s="228"/>
      <c r="MKU1" s="228"/>
      <c r="MKV1" s="228"/>
      <c r="MKW1" s="228"/>
      <c r="MKX1" s="228"/>
      <c r="MKY1" s="228"/>
      <c r="MKZ1" s="228"/>
      <c r="MLA1" s="228"/>
      <c r="MLB1" s="228"/>
      <c r="MLC1" s="228"/>
      <c r="MLD1" s="228"/>
      <c r="MLE1" s="228"/>
      <c r="MLF1" s="228"/>
      <c r="MLG1" s="228"/>
      <c r="MLH1" s="228"/>
      <c r="MLI1" s="228"/>
      <c r="MLJ1" s="228"/>
      <c r="MLK1" s="228"/>
      <c r="MLL1" s="228"/>
      <c r="MLM1" s="228"/>
      <c r="MLN1" s="228"/>
      <c r="MLO1" s="228"/>
      <c r="MLP1" s="228"/>
      <c r="MLQ1" s="228"/>
      <c r="MLR1" s="228"/>
      <c r="MLS1" s="228"/>
      <c r="MLT1" s="228"/>
      <c r="MLU1" s="228"/>
      <c r="MLV1" s="228"/>
      <c r="MLW1" s="228"/>
      <c r="MLX1" s="228"/>
      <c r="MLY1" s="228"/>
      <c r="MLZ1" s="228"/>
      <c r="MMA1" s="228"/>
      <c r="MMB1" s="228"/>
      <c r="MMC1" s="228"/>
      <c r="MMD1" s="228"/>
      <c r="MME1" s="228"/>
      <c r="MMF1" s="228"/>
      <c r="MMG1" s="228"/>
      <c r="MMH1" s="228"/>
      <c r="MMI1" s="228"/>
      <c r="MMJ1" s="228"/>
      <c r="MMK1" s="228"/>
      <c r="MML1" s="228"/>
      <c r="MMM1" s="228"/>
      <c r="MMN1" s="228"/>
      <c r="MMO1" s="228"/>
      <c r="MMP1" s="228"/>
      <c r="MMQ1" s="228"/>
      <c r="MMR1" s="228"/>
      <c r="MMS1" s="228"/>
      <c r="MMT1" s="228"/>
      <c r="MMU1" s="228"/>
      <c r="MMV1" s="228"/>
      <c r="MMW1" s="228"/>
      <c r="MMX1" s="228"/>
      <c r="MMY1" s="228"/>
      <c r="MMZ1" s="228"/>
      <c r="MNA1" s="228"/>
      <c r="MNB1" s="228"/>
      <c r="MNC1" s="228"/>
      <c r="MND1" s="228"/>
      <c r="MNE1" s="228"/>
      <c r="MNF1" s="228"/>
      <c r="MNG1" s="228"/>
      <c r="MNH1" s="228"/>
      <c r="MNI1" s="228"/>
      <c r="MNJ1" s="228"/>
      <c r="MNK1" s="228"/>
      <c r="MNL1" s="228"/>
      <c r="MNM1" s="228"/>
      <c r="MNN1" s="228"/>
      <c r="MNO1" s="228"/>
      <c r="MNP1" s="228"/>
      <c r="MNQ1" s="228"/>
      <c r="MNR1" s="228"/>
      <c r="MNS1" s="228"/>
      <c r="MNT1" s="228"/>
      <c r="MNU1" s="228"/>
      <c r="MNV1" s="228"/>
      <c r="MNW1" s="228"/>
      <c r="MNX1" s="228"/>
      <c r="MNY1" s="228"/>
      <c r="MNZ1" s="228"/>
      <c r="MOA1" s="228"/>
      <c r="MOB1" s="228"/>
      <c r="MOC1" s="228"/>
      <c r="MOD1" s="228"/>
      <c r="MOE1" s="228"/>
      <c r="MOF1" s="228"/>
      <c r="MOG1" s="228"/>
      <c r="MOH1" s="228"/>
      <c r="MOI1" s="228"/>
      <c r="MOJ1" s="228"/>
      <c r="MOK1" s="228"/>
      <c r="MOL1" s="228"/>
      <c r="MOM1" s="228"/>
      <c r="MON1" s="228"/>
      <c r="MOO1" s="228"/>
      <c r="MOP1" s="228"/>
      <c r="MOQ1" s="228"/>
      <c r="MOR1" s="228"/>
      <c r="MOS1" s="228"/>
      <c r="MOT1" s="228"/>
      <c r="MOU1" s="228"/>
      <c r="MOV1" s="228"/>
      <c r="MOW1" s="228"/>
      <c r="MOX1" s="228"/>
      <c r="MOY1" s="228"/>
      <c r="MOZ1" s="228"/>
      <c r="MPA1" s="228"/>
      <c r="MPB1" s="228"/>
      <c r="MPC1" s="228"/>
      <c r="MPD1" s="228"/>
      <c r="MPE1" s="228"/>
      <c r="MPF1" s="228"/>
      <c r="MPG1" s="228"/>
      <c r="MPH1" s="228"/>
      <c r="MPI1" s="228"/>
      <c r="MPJ1" s="228"/>
      <c r="MPK1" s="228"/>
      <c r="MPL1" s="228"/>
      <c r="MPM1" s="228"/>
      <c r="MPN1" s="228"/>
      <c r="MPO1" s="228"/>
      <c r="MPP1" s="228"/>
      <c r="MPQ1" s="228"/>
      <c r="MPR1" s="228"/>
      <c r="MPS1" s="228"/>
      <c r="MPT1" s="228"/>
      <c r="MPU1" s="228"/>
      <c r="MPV1" s="228"/>
      <c r="MPW1" s="228"/>
      <c r="MPX1" s="228"/>
      <c r="MPY1" s="228"/>
      <c r="MPZ1" s="228"/>
      <c r="MQA1" s="228"/>
      <c r="MQB1" s="228"/>
      <c r="MQC1" s="228"/>
      <c r="MQD1" s="228"/>
      <c r="MQE1" s="228"/>
      <c r="MQF1" s="228"/>
      <c r="MQG1" s="228"/>
      <c r="MQH1" s="228"/>
      <c r="MQI1" s="228"/>
      <c r="MQJ1" s="228"/>
      <c r="MQK1" s="228"/>
      <c r="MQL1" s="228"/>
      <c r="MQM1" s="228"/>
      <c r="MQN1" s="228"/>
      <c r="MQO1" s="228"/>
      <c r="MQP1" s="228"/>
      <c r="MQQ1" s="228"/>
      <c r="MQR1" s="228"/>
      <c r="MQS1" s="228"/>
      <c r="MQT1" s="228"/>
      <c r="MQU1" s="228"/>
      <c r="MQV1" s="228"/>
      <c r="MQW1" s="228"/>
      <c r="MQX1" s="228"/>
      <c r="MQY1" s="228"/>
      <c r="MQZ1" s="228"/>
      <c r="MRA1" s="228"/>
      <c r="MRB1" s="228"/>
      <c r="MRC1" s="228"/>
      <c r="MRD1" s="228"/>
      <c r="MRE1" s="228"/>
      <c r="MRF1" s="228"/>
      <c r="MRG1" s="228"/>
      <c r="MRH1" s="228"/>
      <c r="MRI1" s="228"/>
      <c r="MRJ1" s="228"/>
      <c r="MRK1" s="228"/>
      <c r="MRL1" s="228"/>
      <c r="MRM1" s="228"/>
      <c r="MRN1" s="228"/>
      <c r="MRO1" s="228"/>
      <c r="MRP1" s="228"/>
      <c r="MRQ1" s="228"/>
      <c r="MRR1" s="228"/>
      <c r="MRS1" s="228"/>
      <c r="MRT1" s="228"/>
      <c r="MRU1" s="228"/>
      <c r="MRV1" s="228"/>
      <c r="MRW1" s="228"/>
      <c r="MRX1" s="228"/>
      <c r="MRY1" s="228"/>
      <c r="MRZ1" s="228"/>
      <c r="MSA1" s="228"/>
      <c r="MSB1" s="228"/>
      <c r="MSC1" s="228"/>
      <c r="MSD1" s="228"/>
      <c r="MSE1" s="228"/>
      <c r="MSF1" s="228"/>
      <c r="MSG1" s="228"/>
      <c r="MSH1" s="228"/>
      <c r="MSI1" s="228"/>
      <c r="MSJ1" s="228"/>
      <c r="MSK1" s="228"/>
      <c r="MSL1" s="228"/>
      <c r="MSM1" s="228"/>
      <c r="MSN1" s="228"/>
      <c r="MSO1" s="228"/>
      <c r="MSP1" s="228"/>
      <c r="MSQ1" s="228"/>
      <c r="MSR1" s="228"/>
      <c r="MSS1" s="228"/>
      <c r="MST1" s="228"/>
      <c r="MSU1" s="228"/>
      <c r="MSV1" s="228"/>
      <c r="MSW1" s="228"/>
      <c r="MSX1" s="228"/>
      <c r="MSY1" s="228"/>
      <c r="MSZ1" s="228"/>
      <c r="MTA1" s="228"/>
      <c r="MTB1" s="228"/>
      <c r="MTC1" s="228"/>
      <c r="MTD1" s="228"/>
      <c r="MTE1" s="228"/>
      <c r="MTF1" s="228"/>
      <c r="MTG1" s="228"/>
      <c r="MTH1" s="228"/>
      <c r="MTI1" s="228"/>
      <c r="MTJ1" s="228"/>
      <c r="MTK1" s="228"/>
      <c r="MTL1" s="228"/>
      <c r="MTM1" s="228"/>
      <c r="MTN1" s="228"/>
      <c r="MTO1" s="228"/>
      <c r="MTP1" s="228"/>
      <c r="MTQ1" s="228"/>
      <c r="MTR1" s="228"/>
      <c r="MTS1" s="228"/>
      <c r="MTT1" s="228"/>
      <c r="MTU1" s="228"/>
      <c r="MTV1" s="228"/>
      <c r="MTW1" s="228"/>
      <c r="MTX1" s="228"/>
      <c r="MTY1" s="228"/>
      <c r="MTZ1" s="228"/>
      <c r="MUA1" s="228"/>
      <c r="MUB1" s="228"/>
      <c r="MUC1" s="228"/>
      <c r="MUD1" s="228"/>
      <c r="MUE1" s="228"/>
      <c r="MUF1" s="228"/>
      <c r="MUG1" s="228"/>
      <c r="MUH1" s="228"/>
      <c r="MUI1" s="228"/>
      <c r="MUJ1" s="228"/>
      <c r="MUK1" s="228"/>
      <c r="MUL1" s="228"/>
      <c r="MUM1" s="228"/>
      <c r="MUN1" s="228"/>
      <c r="MUO1" s="228"/>
      <c r="MUP1" s="228"/>
      <c r="MUQ1" s="228"/>
      <c r="MUR1" s="228"/>
      <c r="MUS1" s="228"/>
      <c r="MUT1" s="228"/>
      <c r="MUU1" s="228"/>
      <c r="MUV1" s="228"/>
      <c r="MUW1" s="228"/>
      <c r="MUX1" s="228"/>
      <c r="MUY1" s="228"/>
      <c r="MUZ1" s="228"/>
      <c r="MVA1" s="228"/>
      <c r="MVB1" s="228"/>
      <c r="MVC1" s="228"/>
      <c r="MVD1" s="228"/>
      <c r="MVE1" s="228"/>
      <c r="MVF1" s="228"/>
      <c r="MVG1" s="228"/>
      <c r="MVH1" s="228"/>
      <c r="MVI1" s="228"/>
      <c r="MVJ1" s="228"/>
      <c r="MVK1" s="228"/>
      <c r="MVL1" s="228"/>
      <c r="MVM1" s="228"/>
      <c r="MVN1" s="228"/>
      <c r="MVO1" s="228"/>
      <c r="MVP1" s="228"/>
      <c r="MVQ1" s="228"/>
      <c r="MVR1" s="228"/>
      <c r="MVS1" s="228"/>
      <c r="MVT1" s="228"/>
      <c r="MVU1" s="228"/>
      <c r="MVV1" s="228"/>
      <c r="MVW1" s="228"/>
      <c r="MVX1" s="228"/>
      <c r="MVY1" s="228"/>
      <c r="MVZ1" s="228"/>
      <c r="MWA1" s="228"/>
      <c r="MWB1" s="228"/>
      <c r="MWC1" s="228"/>
      <c r="MWD1" s="228"/>
      <c r="MWE1" s="228"/>
      <c r="MWF1" s="228"/>
      <c r="MWG1" s="228"/>
      <c r="MWH1" s="228"/>
      <c r="MWI1" s="228"/>
      <c r="MWJ1" s="228"/>
      <c r="MWK1" s="228"/>
      <c r="MWL1" s="228"/>
      <c r="MWM1" s="228"/>
      <c r="MWN1" s="228"/>
      <c r="MWO1" s="228"/>
      <c r="MWP1" s="228"/>
      <c r="MWQ1" s="228"/>
      <c r="MWR1" s="228"/>
      <c r="MWS1" s="228"/>
      <c r="MWT1" s="228"/>
      <c r="MWU1" s="228"/>
      <c r="MWV1" s="228"/>
      <c r="MWW1" s="228"/>
      <c r="MWX1" s="228"/>
      <c r="MWY1" s="228"/>
      <c r="MWZ1" s="228"/>
      <c r="MXA1" s="228"/>
      <c r="MXB1" s="228"/>
      <c r="MXC1" s="228"/>
      <c r="MXD1" s="228"/>
      <c r="MXE1" s="228"/>
      <c r="MXF1" s="228"/>
      <c r="MXG1" s="228"/>
      <c r="MXH1" s="228"/>
      <c r="MXI1" s="228"/>
      <c r="MXJ1" s="228"/>
      <c r="MXK1" s="228"/>
      <c r="MXL1" s="228"/>
      <c r="MXM1" s="228"/>
      <c r="MXN1" s="228"/>
      <c r="MXO1" s="228"/>
      <c r="MXP1" s="228"/>
      <c r="MXQ1" s="228"/>
      <c r="MXR1" s="228"/>
      <c r="MXS1" s="228"/>
      <c r="MXT1" s="228"/>
      <c r="MXU1" s="228"/>
      <c r="MXV1" s="228"/>
      <c r="MXW1" s="228"/>
      <c r="MXX1" s="228"/>
      <c r="MXY1" s="228"/>
      <c r="MXZ1" s="228"/>
      <c r="MYA1" s="228"/>
      <c r="MYB1" s="228"/>
      <c r="MYC1" s="228"/>
      <c r="MYD1" s="228"/>
      <c r="MYE1" s="228"/>
      <c r="MYF1" s="228"/>
      <c r="MYG1" s="228"/>
      <c r="MYH1" s="228"/>
      <c r="MYI1" s="228"/>
      <c r="MYJ1" s="228"/>
      <c r="MYK1" s="228"/>
      <c r="MYL1" s="228"/>
      <c r="MYM1" s="228"/>
      <c r="MYN1" s="228"/>
      <c r="MYO1" s="228"/>
      <c r="MYP1" s="228"/>
      <c r="MYQ1" s="228"/>
      <c r="MYR1" s="228"/>
      <c r="MYS1" s="228"/>
      <c r="MYT1" s="228"/>
      <c r="MYU1" s="228"/>
      <c r="MYV1" s="228"/>
      <c r="MYW1" s="228"/>
      <c r="MYX1" s="228"/>
      <c r="MYY1" s="228"/>
      <c r="MYZ1" s="228"/>
      <c r="MZA1" s="228"/>
      <c r="MZB1" s="228"/>
      <c r="MZC1" s="228"/>
      <c r="MZD1" s="228"/>
      <c r="MZE1" s="228"/>
      <c r="MZF1" s="228"/>
      <c r="MZG1" s="228"/>
      <c r="MZH1" s="228"/>
      <c r="MZI1" s="228"/>
      <c r="MZJ1" s="228"/>
      <c r="MZK1" s="228"/>
      <c r="MZL1" s="228"/>
      <c r="MZM1" s="228"/>
      <c r="MZN1" s="228"/>
      <c r="MZO1" s="228"/>
      <c r="MZP1" s="228"/>
      <c r="MZQ1" s="228"/>
      <c r="MZR1" s="228"/>
      <c r="MZS1" s="228"/>
      <c r="MZT1" s="228"/>
      <c r="MZU1" s="228"/>
      <c r="MZV1" s="228"/>
      <c r="MZW1" s="228"/>
      <c r="MZX1" s="228"/>
      <c r="MZY1" s="228"/>
      <c r="MZZ1" s="228"/>
      <c r="NAA1" s="228"/>
      <c r="NAB1" s="228"/>
      <c r="NAC1" s="228"/>
      <c r="NAD1" s="228"/>
      <c r="NAE1" s="228"/>
      <c r="NAF1" s="228"/>
      <c r="NAG1" s="228"/>
      <c r="NAH1" s="228"/>
      <c r="NAI1" s="228"/>
      <c r="NAJ1" s="228"/>
      <c r="NAK1" s="228"/>
      <c r="NAL1" s="228"/>
      <c r="NAM1" s="228"/>
      <c r="NAN1" s="228"/>
      <c r="NAO1" s="228"/>
      <c r="NAP1" s="228"/>
      <c r="NAQ1" s="228"/>
      <c r="NAR1" s="228"/>
      <c r="NAS1" s="228"/>
      <c r="NAT1" s="228"/>
      <c r="NAU1" s="228"/>
      <c r="NAV1" s="228"/>
      <c r="NAW1" s="228"/>
      <c r="NAX1" s="228"/>
      <c r="NAY1" s="228"/>
      <c r="NAZ1" s="228"/>
      <c r="NBA1" s="228"/>
      <c r="NBB1" s="228"/>
      <c r="NBC1" s="228"/>
      <c r="NBD1" s="228"/>
      <c r="NBE1" s="228"/>
      <c r="NBF1" s="228"/>
      <c r="NBG1" s="228"/>
      <c r="NBH1" s="228"/>
      <c r="NBI1" s="228"/>
      <c r="NBJ1" s="228"/>
      <c r="NBK1" s="228"/>
      <c r="NBL1" s="228"/>
      <c r="NBM1" s="228"/>
      <c r="NBN1" s="228"/>
      <c r="NBO1" s="228"/>
      <c r="NBP1" s="228"/>
      <c r="NBQ1" s="228"/>
      <c r="NBR1" s="228"/>
      <c r="NBS1" s="228"/>
      <c r="NBT1" s="228"/>
      <c r="NBU1" s="228"/>
      <c r="NBV1" s="228"/>
      <c r="NBW1" s="228"/>
      <c r="NBX1" s="228"/>
      <c r="NBY1" s="228"/>
      <c r="NBZ1" s="228"/>
      <c r="NCA1" s="228"/>
      <c r="NCB1" s="228"/>
      <c r="NCC1" s="228"/>
      <c r="NCD1" s="228"/>
      <c r="NCE1" s="228"/>
      <c r="NCF1" s="228"/>
      <c r="NCG1" s="228"/>
      <c r="NCH1" s="228"/>
      <c r="NCI1" s="228"/>
      <c r="NCJ1" s="228"/>
      <c r="NCK1" s="228"/>
      <c r="NCL1" s="228"/>
      <c r="NCM1" s="228"/>
      <c r="NCN1" s="228"/>
      <c r="NCO1" s="228"/>
      <c r="NCP1" s="228"/>
      <c r="NCQ1" s="228"/>
      <c r="NCR1" s="228"/>
      <c r="NCS1" s="228"/>
      <c r="NCT1" s="228"/>
      <c r="NCU1" s="228"/>
      <c r="NCV1" s="228"/>
      <c r="NCW1" s="228"/>
      <c r="NCX1" s="228"/>
      <c r="NCY1" s="228"/>
      <c r="NCZ1" s="228"/>
      <c r="NDA1" s="228"/>
      <c r="NDB1" s="228"/>
      <c r="NDC1" s="228"/>
      <c r="NDD1" s="228"/>
      <c r="NDE1" s="228"/>
      <c r="NDF1" s="228"/>
      <c r="NDG1" s="228"/>
      <c r="NDH1" s="228"/>
      <c r="NDI1" s="228"/>
      <c r="NDJ1" s="228"/>
      <c r="NDK1" s="228"/>
      <c r="NDL1" s="228"/>
      <c r="NDM1" s="228"/>
      <c r="NDN1" s="228"/>
      <c r="NDO1" s="228"/>
      <c r="NDP1" s="228"/>
      <c r="NDQ1" s="228"/>
      <c r="NDR1" s="228"/>
      <c r="NDS1" s="228"/>
      <c r="NDT1" s="228"/>
      <c r="NDU1" s="228"/>
      <c r="NDV1" s="228"/>
      <c r="NDW1" s="228"/>
      <c r="NDX1" s="228"/>
      <c r="NDY1" s="228"/>
      <c r="NDZ1" s="228"/>
      <c r="NEA1" s="228"/>
      <c r="NEB1" s="228"/>
      <c r="NEC1" s="228"/>
      <c r="NED1" s="228"/>
      <c r="NEE1" s="228"/>
      <c r="NEF1" s="228"/>
      <c r="NEG1" s="228"/>
      <c r="NEH1" s="228"/>
      <c r="NEI1" s="228"/>
      <c r="NEJ1" s="228"/>
      <c r="NEK1" s="228"/>
      <c r="NEL1" s="228"/>
      <c r="NEM1" s="228"/>
      <c r="NEN1" s="228"/>
      <c r="NEO1" s="228"/>
      <c r="NEP1" s="228"/>
      <c r="NEQ1" s="228"/>
      <c r="NER1" s="228"/>
      <c r="NES1" s="228"/>
      <c r="NET1" s="228"/>
      <c r="NEU1" s="228"/>
      <c r="NEV1" s="228"/>
      <c r="NEW1" s="228"/>
      <c r="NEX1" s="228"/>
      <c r="NEY1" s="228"/>
      <c r="NEZ1" s="228"/>
      <c r="NFA1" s="228"/>
      <c r="NFB1" s="228"/>
      <c r="NFC1" s="228"/>
      <c r="NFD1" s="228"/>
      <c r="NFE1" s="228"/>
      <c r="NFF1" s="228"/>
      <c r="NFG1" s="228"/>
      <c r="NFH1" s="228"/>
      <c r="NFI1" s="228"/>
      <c r="NFJ1" s="228"/>
      <c r="NFK1" s="228"/>
      <c r="NFL1" s="228"/>
      <c r="NFM1" s="228"/>
      <c r="NFN1" s="228"/>
      <c r="NFO1" s="228"/>
      <c r="NFP1" s="228"/>
      <c r="NFQ1" s="228"/>
      <c r="NFR1" s="228"/>
      <c r="NFS1" s="228"/>
      <c r="NFT1" s="228"/>
      <c r="NFU1" s="228"/>
      <c r="NFV1" s="228"/>
      <c r="NFW1" s="228"/>
      <c r="NFX1" s="228"/>
      <c r="NFY1" s="228"/>
      <c r="NFZ1" s="228"/>
      <c r="NGA1" s="228"/>
      <c r="NGB1" s="228"/>
      <c r="NGC1" s="228"/>
      <c r="NGD1" s="228"/>
      <c r="NGE1" s="228"/>
      <c r="NGF1" s="228"/>
      <c r="NGG1" s="228"/>
      <c r="NGH1" s="228"/>
      <c r="NGI1" s="228"/>
      <c r="NGJ1" s="228"/>
      <c r="NGK1" s="228"/>
      <c r="NGL1" s="228"/>
      <c r="NGM1" s="228"/>
      <c r="NGN1" s="228"/>
      <c r="NGO1" s="228"/>
      <c r="NGP1" s="228"/>
      <c r="NGQ1" s="228"/>
      <c r="NGR1" s="228"/>
      <c r="NGS1" s="228"/>
      <c r="NGT1" s="228"/>
      <c r="NGU1" s="228"/>
      <c r="NGV1" s="228"/>
      <c r="NGW1" s="228"/>
      <c r="NGX1" s="228"/>
      <c r="NGY1" s="228"/>
      <c r="NGZ1" s="228"/>
      <c r="NHA1" s="228"/>
      <c r="NHB1" s="228"/>
      <c r="NHC1" s="228"/>
      <c r="NHD1" s="228"/>
      <c r="NHE1" s="228"/>
      <c r="NHF1" s="228"/>
      <c r="NHG1" s="228"/>
      <c r="NHH1" s="228"/>
      <c r="NHI1" s="228"/>
      <c r="NHJ1" s="228"/>
      <c r="NHK1" s="228"/>
      <c r="NHL1" s="228"/>
      <c r="NHM1" s="228"/>
      <c r="NHN1" s="228"/>
      <c r="NHO1" s="228"/>
      <c r="NHP1" s="228"/>
      <c r="NHQ1" s="228"/>
      <c r="NHR1" s="228"/>
      <c r="NHS1" s="228"/>
      <c r="NHT1" s="228"/>
      <c r="NHU1" s="228"/>
      <c r="NHV1" s="228"/>
      <c r="NHW1" s="228"/>
      <c r="NHX1" s="228"/>
      <c r="NHY1" s="228"/>
      <c r="NHZ1" s="228"/>
      <c r="NIA1" s="228"/>
      <c r="NIB1" s="228"/>
      <c r="NIC1" s="228"/>
      <c r="NID1" s="228"/>
      <c r="NIE1" s="228"/>
      <c r="NIF1" s="228"/>
      <c r="NIG1" s="228"/>
      <c r="NIH1" s="228"/>
      <c r="NII1" s="228"/>
      <c r="NIJ1" s="228"/>
      <c r="NIK1" s="228"/>
      <c r="NIL1" s="228"/>
      <c r="NIM1" s="228"/>
      <c r="NIN1" s="228"/>
      <c r="NIO1" s="228"/>
      <c r="NIP1" s="228"/>
      <c r="NIQ1" s="228"/>
      <c r="NIR1" s="228"/>
      <c r="NIS1" s="228"/>
      <c r="NIT1" s="228"/>
      <c r="NIU1" s="228"/>
      <c r="NIV1" s="228"/>
      <c r="NIW1" s="228"/>
      <c r="NIX1" s="228"/>
      <c r="NIY1" s="228"/>
      <c r="NIZ1" s="228"/>
      <c r="NJA1" s="228"/>
      <c r="NJB1" s="228"/>
      <c r="NJC1" s="228"/>
      <c r="NJD1" s="228"/>
      <c r="NJE1" s="228"/>
      <c r="NJF1" s="228"/>
      <c r="NJG1" s="228"/>
      <c r="NJH1" s="228"/>
      <c r="NJI1" s="228"/>
      <c r="NJJ1" s="228"/>
      <c r="NJK1" s="228"/>
      <c r="NJL1" s="228"/>
      <c r="NJM1" s="228"/>
      <c r="NJN1" s="228"/>
      <c r="NJO1" s="228"/>
      <c r="NJP1" s="228"/>
      <c r="NJQ1" s="228"/>
      <c r="NJR1" s="228"/>
      <c r="NJS1" s="228"/>
      <c r="NJT1" s="228"/>
      <c r="NJU1" s="228"/>
      <c r="NJV1" s="228"/>
      <c r="NJW1" s="228"/>
      <c r="NJX1" s="228"/>
      <c r="NJY1" s="228"/>
      <c r="NJZ1" s="228"/>
      <c r="NKA1" s="228"/>
      <c r="NKB1" s="228"/>
      <c r="NKC1" s="228"/>
      <c r="NKD1" s="228"/>
      <c r="NKE1" s="228"/>
      <c r="NKF1" s="228"/>
      <c r="NKG1" s="228"/>
      <c r="NKH1" s="228"/>
      <c r="NKI1" s="228"/>
      <c r="NKJ1" s="228"/>
      <c r="NKK1" s="228"/>
      <c r="NKL1" s="228"/>
      <c r="NKM1" s="228"/>
      <c r="NKN1" s="228"/>
      <c r="NKO1" s="228"/>
      <c r="NKP1" s="228"/>
      <c r="NKQ1" s="228"/>
      <c r="NKR1" s="228"/>
      <c r="NKS1" s="228"/>
      <c r="NKT1" s="228"/>
      <c r="NKU1" s="228"/>
      <c r="NKV1" s="228"/>
      <c r="NKW1" s="228"/>
      <c r="NKX1" s="228"/>
      <c r="NKY1" s="228"/>
      <c r="NKZ1" s="228"/>
      <c r="NLA1" s="228"/>
      <c r="NLB1" s="228"/>
      <c r="NLC1" s="228"/>
      <c r="NLD1" s="228"/>
      <c r="NLE1" s="228"/>
      <c r="NLF1" s="228"/>
      <c r="NLG1" s="228"/>
      <c r="NLH1" s="228"/>
      <c r="NLI1" s="228"/>
      <c r="NLJ1" s="228"/>
      <c r="NLK1" s="228"/>
      <c r="NLL1" s="228"/>
      <c r="NLM1" s="228"/>
      <c r="NLN1" s="228"/>
      <c r="NLO1" s="228"/>
      <c r="NLP1" s="228"/>
      <c r="NLQ1" s="228"/>
      <c r="NLR1" s="228"/>
      <c r="NLS1" s="228"/>
      <c r="NLT1" s="228"/>
      <c r="NLU1" s="228"/>
      <c r="NLV1" s="228"/>
      <c r="NLW1" s="228"/>
      <c r="NLX1" s="228"/>
      <c r="NLY1" s="228"/>
      <c r="NLZ1" s="228"/>
      <c r="NMA1" s="228"/>
      <c r="NMB1" s="228"/>
      <c r="NMC1" s="228"/>
      <c r="NMD1" s="228"/>
      <c r="NME1" s="228"/>
      <c r="NMF1" s="228"/>
      <c r="NMG1" s="228"/>
      <c r="NMH1" s="228"/>
      <c r="NMI1" s="228"/>
      <c r="NMJ1" s="228"/>
      <c r="NMK1" s="228"/>
      <c r="NML1" s="228"/>
      <c r="NMM1" s="228"/>
      <c r="NMN1" s="228"/>
      <c r="NMO1" s="228"/>
      <c r="NMP1" s="228"/>
      <c r="NMQ1" s="228"/>
      <c r="NMR1" s="228"/>
      <c r="NMS1" s="228"/>
      <c r="NMT1" s="228"/>
      <c r="NMU1" s="228"/>
      <c r="NMV1" s="228"/>
      <c r="NMW1" s="228"/>
      <c r="NMX1" s="228"/>
      <c r="NMY1" s="228"/>
      <c r="NMZ1" s="228"/>
      <c r="NNA1" s="228"/>
      <c r="NNB1" s="228"/>
      <c r="NNC1" s="228"/>
      <c r="NND1" s="228"/>
      <c r="NNE1" s="228"/>
      <c r="NNF1" s="228"/>
      <c r="NNG1" s="228"/>
      <c r="NNH1" s="228"/>
      <c r="NNI1" s="228"/>
      <c r="NNJ1" s="228"/>
      <c r="NNK1" s="228"/>
      <c r="NNL1" s="228"/>
      <c r="NNM1" s="228"/>
      <c r="NNN1" s="228"/>
      <c r="NNO1" s="228"/>
      <c r="NNP1" s="228"/>
      <c r="NNQ1" s="228"/>
      <c r="NNR1" s="228"/>
      <c r="NNS1" s="228"/>
      <c r="NNT1" s="228"/>
      <c r="NNU1" s="228"/>
      <c r="NNV1" s="228"/>
      <c r="NNW1" s="228"/>
      <c r="NNX1" s="228"/>
      <c r="NNY1" s="228"/>
      <c r="NNZ1" s="228"/>
      <c r="NOA1" s="228"/>
      <c r="NOB1" s="228"/>
      <c r="NOC1" s="228"/>
      <c r="NOD1" s="228"/>
      <c r="NOE1" s="228"/>
      <c r="NOF1" s="228"/>
      <c r="NOG1" s="228"/>
      <c r="NOH1" s="228"/>
      <c r="NOI1" s="228"/>
      <c r="NOJ1" s="228"/>
      <c r="NOK1" s="228"/>
      <c r="NOL1" s="228"/>
      <c r="NOM1" s="228"/>
      <c r="NON1" s="228"/>
      <c r="NOO1" s="228"/>
      <c r="NOP1" s="228"/>
      <c r="NOQ1" s="228"/>
      <c r="NOR1" s="228"/>
      <c r="NOS1" s="228"/>
      <c r="NOT1" s="228"/>
      <c r="NOU1" s="228"/>
      <c r="NOV1" s="228"/>
      <c r="NOW1" s="228"/>
      <c r="NOX1" s="228"/>
      <c r="NOY1" s="228"/>
      <c r="NOZ1" s="228"/>
      <c r="NPA1" s="228"/>
      <c r="NPB1" s="228"/>
      <c r="NPC1" s="228"/>
      <c r="NPD1" s="228"/>
      <c r="NPE1" s="228"/>
      <c r="NPF1" s="228"/>
      <c r="NPG1" s="228"/>
      <c r="NPH1" s="228"/>
      <c r="NPI1" s="228"/>
      <c r="NPJ1" s="228"/>
      <c r="NPK1" s="228"/>
      <c r="NPL1" s="228"/>
      <c r="NPM1" s="228"/>
      <c r="NPN1" s="228"/>
      <c r="NPO1" s="228"/>
      <c r="NPP1" s="228"/>
      <c r="NPQ1" s="228"/>
      <c r="NPR1" s="228"/>
      <c r="NPS1" s="228"/>
      <c r="NPT1" s="228"/>
      <c r="NPU1" s="228"/>
      <c r="NPV1" s="228"/>
      <c r="NPW1" s="228"/>
      <c r="NPX1" s="228"/>
      <c r="NPY1" s="228"/>
      <c r="NPZ1" s="228"/>
      <c r="NQA1" s="228"/>
      <c r="NQB1" s="228"/>
      <c r="NQC1" s="228"/>
      <c r="NQD1" s="228"/>
      <c r="NQE1" s="228"/>
      <c r="NQF1" s="228"/>
      <c r="NQG1" s="228"/>
      <c r="NQH1" s="228"/>
      <c r="NQI1" s="228"/>
      <c r="NQJ1" s="228"/>
      <c r="NQK1" s="228"/>
      <c r="NQL1" s="228"/>
      <c r="NQM1" s="228"/>
      <c r="NQN1" s="228"/>
      <c r="NQO1" s="228"/>
      <c r="NQP1" s="228"/>
      <c r="NQQ1" s="228"/>
      <c r="NQR1" s="228"/>
      <c r="NQS1" s="228"/>
      <c r="NQT1" s="228"/>
      <c r="NQU1" s="228"/>
      <c r="NQV1" s="228"/>
      <c r="NQW1" s="228"/>
      <c r="NQX1" s="228"/>
      <c r="NQY1" s="228"/>
      <c r="NQZ1" s="228"/>
      <c r="NRA1" s="228"/>
      <c r="NRB1" s="228"/>
      <c r="NRC1" s="228"/>
      <c r="NRD1" s="228"/>
      <c r="NRE1" s="228"/>
      <c r="NRF1" s="228"/>
      <c r="NRG1" s="228"/>
      <c r="NRH1" s="228"/>
      <c r="NRI1" s="228"/>
      <c r="NRJ1" s="228"/>
      <c r="NRK1" s="228"/>
      <c r="NRL1" s="228"/>
      <c r="NRM1" s="228"/>
      <c r="NRN1" s="228"/>
      <c r="NRO1" s="228"/>
      <c r="NRP1" s="228"/>
      <c r="NRQ1" s="228"/>
      <c r="NRR1" s="228"/>
      <c r="NRS1" s="228"/>
      <c r="NRT1" s="228"/>
      <c r="NRU1" s="228"/>
      <c r="NRV1" s="228"/>
      <c r="NRW1" s="228"/>
      <c r="NRX1" s="228"/>
      <c r="NRY1" s="228"/>
      <c r="NRZ1" s="228"/>
      <c r="NSA1" s="228"/>
      <c r="NSB1" s="228"/>
      <c r="NSC1" s="228"/>
      <c r="NSD1" s="228"/>
      <c r="NSE1" s="228"/>
      <c r="NSF1" s="228"/>
      <c r="NSG1" s="228"/>
      <c r="NSH1" s="228"/>
      <c r="NSI1" s="228"/>
      <c r="NSJ1" s="228"/>
      <c r="NSK1" s="228"/>
      <c r="NSL1" s="228"/>
      <c r="NSM1" s="228"/>
      <c r="NSN1" s="228"/>
      <c r="NSO1" s="228"/>
      <c r="NSP1" s="228"/>
      <c r="NSQ1" s="228"/>
      <c r="NSR1" s="228"/>
      <c r="NSS1" s="228"/>
      <c r="NST1" s="228"/>
      <c r="NSU1" s="228"/>
      <c r="NSV1" s="228"/>
      <c r="NSW1" s="228"/>
      <c r="NSX1" s="228"/>
      <c r="NSY1" s="228"/>
      <c r="NSZ1" s="228"/>
      <c r="NTA1" s="228"/>
      <c r="NTB1" s="228"/>
      <c r="NTC1" s="228"/>
      <c r="NTD1" s="228"/>
      <c r="NTE1" s="228"/>
      <c r="NTF1" s="228"/>
      <c r="NTG1" s="228"/>
      <c r="NTH1" s="228"/>
      <c r="NTI1" s="228"/>
      <c r="NTJ1" s="228"/>
      <c r="NTK1" s="228"/>
      <c r="NTL1" s="228"/>
      <c r="NTM1" s="228"/>
      <c r="NTN1" s="228"/>
      <c r="NTO1" s="228"/>
      <c r="NTP1" s="228"/>
      <c r="NTQ1" s="228"/>
      <c r="NTR1" s="228"/>
      <c r="NTS1" s="228"/>
      <c r="NTT1" s="228"/>
      <c r="NTU1" s="228"/>
      <c r="NTV1" s="228"/>
      <c r="NTW1" s="228"/>
      <c r="NTX1" s="228"/>
      <c r="NTY1" s="228"/>
      <c r="NTZ1" s="228"/>
      <c r="NUA1" s="228"/>
      <c r="NUB1" s="228"/>
      <c r="NUC1" s="228"/>
      <c r="NUD1" s="228"/>
      <c r="NUE1" s="228"/>
      <c r="NUF1" s="228"/>
      <c r="NUG1" s="228"/>
      <c r="NUH1" s="228"/>
      <c r="NUI1" s="228"/>
      <c r="NUJ1" s="228"/>
      <c r="NUK1" s="228"/>
      <c r="NUL1" s="228"/>
      <c r="NUM1" s="228"/>
      <c r="NUN1" s="228"/>
      <c r="NUO1" s="228"/>
      <c r="NUP1" s="228"/>
      <c r="NUQ1" s="228"/>
      <c r="NUR1" s="228"/>
      <c r="NUS1" s="228"/>
      <c r="NUT1" s="228"/>
      <c r="NUU1" s="228"/>
      <c r="NUV1" s="228"/>
      <c r="NUW1" s="228"/>
      <c r="NUX1" s="228"/>
      <c r="NUY1" s="228"/>
      <c r="NUZ1" s="228"/>
      <c r="NVA1" s="228"/>
      <c r="NVB1" s="228"/>
      <c r="NVC1" s="228"/>
      <c r="NVD1" s="228"/>
      <c r="NVE1" s="228"/>
      <c r="NVF1" s="228"/>
      <c r="NVG1" s="228"/>
      <c r="NVH1" s="228"/>
      <c r="NVI1" s="228"/>
      <c r="NVJ1" s="228"/>
      <c r="NVK1" s="228"/>
      <c r="NVL1" s="228"/>
      <c r="NVM1" s="228"/>
      <c r="NVN1" s="228"/>
      <c r="NVO1" s="228"/>
      <c r="NVP1" s="228"/>
      <c r="NVQ1" s="228"/>
      <c r="NVR1" s="228"/>
      <c r="NVS1" s="228"/>
      <c r="NVT1" s="228"/>
      <c r="NVU1" s="228"/>
      <c r="NVV1" s="228"/>
      <c r="NVW1" s="228"/>
      <c r="NVX1" s="228"/>
      <c r="NVY1" s="228"/>
      <c r="NVZ1" s="228"/>
      <c r="NWA1" s="228"/>
      <c r="NWB1" s="228"/>
      <c r="NWC1" s="228"/>
      <c r="NWD1" s="228"/>
      <c r="NWE1" s="228"/>
      <c r="NWF1" s="228"/>
      <c r="NWG1" s="228"/>
      <c r="NWH1" s="228"/>
      <c r="NWI1" s="228"/>
      <c r="NWJ1" s="228"/>
      <c r="NWK1" s="228"/>
      <c r="NWL1" s="228"/>
      <c r="NWM1" s="228"/>
      <c r="NWN1" s="228"/>
      <c r="NWO1" s="228"/>
      <c r="NWP1" s="228"/>
      <c r="NWQ1" s="228"/>
      <c r="NWR1" s="228"/>
      <c r="NWS1" s="228"/>
      <c r="NWT1" s="228"/>
      <c r="NWU1" s="228"/>
      <c r="NWV1" s="228"/>
      <c r="NWW1" s="228"/>
      <c r="NWX1" s="228"/>
      <c r="NWY1" s="228"/>
      <c r="NWZ1" s="228"/>
      <c r="NXA1" s="228"/>
      <c r="NXB1" s="228"/>
      <c r="NXC1" s="228"/>
      <c r="NXD1" s="228"/>
      <c r="NXE1" s="228"/>
      <c r="NXF1" s="228"/>
      <c r="NXG1" s="228"/>
      <c r="NXH1" s="228"/>
      <c r="NXI1" s="228"/>
      <c r="NXJ1" s="228"/>
      <c r="NXK1" s="228"/>
      <c r="NXL1" s="228"/>
      <c r="NXM1" s="228"/>
      <c r="NXN1" s="228"/>
      <c r="NXO1" s="228"/>
      <c r="NXP1" s="228"/>
      <c r="NXQ1" s="228"/>
      <c r="NXR1" s="228"/>
      <c r="NXS1" s="228"/>
      <c r="NXT1" s="228"/>
      <c r="NXU1" s="228"/>
      <c r="NXV1" s="228"/>
      <c r="NXW1" s="228"/>
      <c r="NXX1" s="228"/>
      <c r="NXY1" s="228"/>
      <c r="NXZ1" s="228"/>
      <c r="NYA1" s="228"/>
      <c r="NYB1" s="228"/>
      <c r="NYC1" s="228"/>
      <c r="NYD1" s="228"/>
      <c r="NYE1" s="228"/>
      <c r="NYF1" s="228"/>
      <c r="NYG1" s="228"/>
      <c r="NYH1" s="228"/>
      <c r="NYI1" s="228"/>
      <c r="NYJ1" s="228"/>
      <c r="NYK1" s="228"/>
      <c r="NYL1" s="228"/>
      <c r="NYM1" s="228"/>
      <c r="NYN1" s="228"/>
      <c r="NYO1" s="228"/>
      <c r="NYP1" s="228"/>
      <c r="NYQ1" s="228"/>
      <c r="NYR1" s="228"/>
      <c r="NYS1" s="228"/>
      <c r="NYT1" s="228"/>
      <c r="NYU1" s="228"/>
      <c r="NYV1" s="228"/>
      <c r="NYW1" s="228"/>
      <c r="NYX1" s="228"/>
      <c r="NYY1" s="228"/>
      <c r="NYZ1" s="228"/>
      <c r="NZA1" s="228"/>
      <c r="NZB1" s="228"/>
      <c r="NZC1" s="228"/>
      <c r="NZD1" s="228"/>
      <c r="NZE1" s="228"/>
      <c r="NZF1" s="228"/>
      <c r="NZG1" s="228"/>
      <c r="NZH1" s="228"/>
      <c r="NZI1" s="228"/>
      <c r="NZJ1" s="228"/>
      <c r="NZK1" s="228"/>
      <c r="NZL1" s="228"/>
      <c r="NZM1" s="228"/>
      <c r="NZN1" s="228"/>
      <c r="NZO1" s="228"/>
      <c r="NZP1" s="228"/>
      <c r="NZQ1" s="228"/>
      <c r="NZR1" s="228"/>
      <c r="NZS1" s="228"/>
      <c r="NZT1" s="228"/>
      <c r="NZU1" s="228"/>
      <c r="NZV1" s="228"/>
      <c r="NZW1" s="228"/>
      <c r="NZX1" s="228"/>
      <c r="NZY1" s="228"/>
      <c r="NZZ1" s="228"/>
      <c r="OAA1" s="228"/>
      <c r="OAB1" s="228"/>
      <c r="OAC1" s="228"/>
      <c r="OAD1" s="228"/>
      <c r="OAE1" s="228"/>
      <c r="OAF1" s="228"/>
      <c r="OAG1" s="228"/>
      <c r="OAH1" s="228"/>
      <c r="OAI1" s="228"/>
      <c r="OAJ1" s="228"/>
      <c r="OAK1" s="228"/>
      <c r="OAL1" s="228"/>
      <c r="OAM1" s="228"/>
      <c r="OAN1" s="228"/>
      <c r="OAO1" s="228"/>
      <c r="OAP1" s="228"/>
      <c r="OAQ1" s="228"/>
      <c r="OAR1" s="228"/>
      <c r="OAS1" s="228"/>
      <c r="OAT1" s="228"/>
      <c r="OAU1" s="228"/>
      <c r="OAV1" s="228"/>
      <c r="OAW1" s="228"/>
      <c r="OAX1" s="228"/>
      <c r="OAY1" s="228"/>
      <c r="OAZ1" s="228"/>
      <c r="OBA1" s="228"/>
      <c r="OBB1" s="228"/>
      <c r="OBC1" s="228"/>
      <c r="OBD1" s="228"/>
      <c r="OBE1" s="228"/>
      <c r="OBF1" s="228"/>
      <c r="OBG1" s="228"/>
      <c r="OBH1" s="228"/>
      <c r="OBI1" s="228"/>
      <c r="OBJ1" s="228"/>
      <c r="OBK1" s="228"/>
      <c r="OBL1" s="228"/>
      <c r="OBM1" s="228"/>
      <c r="OBN1" s="228"/>
      <c r="OBO1" s="228"/>
      <c r="OBP1" s="228"/>
      <c r="OBQ1" s="228"/>
      <c r="OBR1" s="228"/>
      <c r="OBS1" s="228"/>
      <c r="OBT1" s="228"/>
      <c r="OBU1" s="228"/>
      <c r="OBV1" s="228"/>
      <c r="OBW1" s="228"/>
      <c r="OBX1" s="228"/>
      <c r="OBY1" s="228"/>
      <c r="OBZ1" s="228"/>
      <c r="OCA1" s="228"/>
      <c r="OCB1" s="228"/>
      <c r="OCC1" s="228"/>
      <c r="OCD1" s="228"/>
      <c r="OCE1" s="228"/>
      <c r="OCF1" s="228"/>
      <c r="OCG1" s="228"/>
      <c r="OCH1" s="228"/>
      <c r="OCI1" s="228"/>
      <c r="OCJ1" s="228"/>
      <c r="OCK1" s="228"/>
      <c r="OCL1" s="228"/>
      <c r="OCM1" s="228"/>
      <c r="OCN1" s="228"/>
      <c r="OCO1" s="228"/>
      <c r="OCP1" s="228"/>
      <c r="OCQ1" s="228"/>
      <c r="OCR1" s="228"/>
      <c r="OCS1" s="228"/>
      <c r="OCT1" s="228"/>
      <c r="OCU1" s="228"/>
      <c r="OCV1" s="228"/>
      <c r="OCW1" s="228"/>
      <c r="OCX1" s="228"/>
      <c r="OCY1" s="228"/>
      <c r="OCZ1" s="228"/>
      <c r="ODA1" s="228"/>
      <c r="ODB1" s="228"/>
      <c r="ODC1" s="228"/>
      <c r="ODD1" s="228"/>
      <c r="ODE1" s="228"/>
      <c r="ODF1" s="228"/>
      <c r="ODG1" s="228"/>
      <c r="ODH1" s="228"/>
      <c r="ODI1" s="228"/>
      <c r="ODJ1" s="228"/>
      <c r="ODK1" s="228"/>
      <c r="ODL1" s="228"/>
      <c r="ODM1" s="228"/>
      <c r="ODN1" s="228"/>
      <c r="ODO1" s="228"/>
      <c r="ODP1" s="228"/>
      <c r="ODQ1" s="228"/>
      <c r="ODR1" s="228"/>
      <c r="ODS1" s="228"/>
      <c r="ODT1" s="228"/>
      <c r="ODU1" s="228"/>
      <c r="ODV1" s="228"/>
      <c r="ODW1" s="228"/>
      <c r="ODX1" s="228"/>
      <c r="ODY1" s="228"/>
      <c r="ODZ1" s="228"/>
      <c r="OEA1" s="228"/>
      <c r="OEB1" s="228"/>
      <c r="OEC1" s="228"/>
      <c r="OED1" s="228"/>
      <c r="OEE1" s="228"/>
      <c r="OEF1" s="228"/>
      <c r="OEG1" s="228"/>
      <c r="OEH1" s="228"/>
      <c r="OEI1" s="228"/>
      <c r="OEJ1" s="228"/>
      <c r="OEK1" s="228"/>
      <c r="OEL1" s="228"/>
      <c r="OEM1" s="228"/>
      <c r="OEN1" s="228"/>
      <c r="OEO1" s="228"/>
      <c r="OEP1" s="228"/>
      <c r="OEQ1" s="228"/>
      <c r="OER1" s="228"/>
      <c r="OES1" s="228"/>
      <c r="OET1" s="228"/>
      <c r="OEU1" s="228"/>
      <c r="OEV1" s="228"/>
      <c r="OEW1" s="228"/>
      <c r="OEX1" s="228"/>
      <c r="OEY1" s="228"/>
      <c r="OEZ1" s="228"/>
      <c r="OFA1" s="228"/>
      <c r="OFB1" s="228"/>
      <c r="OFC1" s="228"/>
      <c r="OFD1" s="228"/>
      <c r="OFE1" s="228"/>
      <c r="OFF1" s="228"/>
      <c r="OFG1" s="228"/>
      <c r="OFH1" s="228"/>
      <c r="OFI1" s="228"/>
      <c r="OFJ1" s="228"/>
      <c r="OFK1" s="228"/>
      <c r="OFL1" s="228"/>
      <c r="OFM1" s="228"/>
      <c r="OFN1" s="228"/>
      <c r="OFO1" s="228"/>
      <c r="OFP1" s="228"/>
      <c r="OFQ1" s="228"/>
      <c r="OFR1" s="228"/>
      <c r="OFS1" s="228"/>
      <c r="OFT1" s="228"/>
      <c r="OFU1" s="228"/>
      <c r="OFV1" s="228"/>
      <c r="OFW1" s="228"/>
      <c r="OFX1" s="228"/>
      <c r="OFY1" s="228"/>
      <c r="OFZ1" s="228"/>
      <c r="OGA1" s="228"/>
      <c r="OGB1" s="228"/>
      <c r="OGC1" s="228"/>
      <c r="OGD1" s="228"/>
      <c r="OGE1" s="228"/>
      <c r="OGF1" s="228"/>
      <c r="OGG1" s="228"/>
      <c r="OGH1" s="228"/>
      <c r="OGI1" s="228"/>
      <c r="OGJ1" s="228"/>
      <c r="OGK1" s="228"/>
      <c r="OGL1" s="228"/>
      <c r="OGM1" s="228"/>
      <c r="OGN1" s="228"/>
      <c r="OGO1" s="228"/>
      <c r="OGP1" s="228"/>
      <c r="OGQ1" s="228"/>
      <c r="OGR1" s="228"/>
      <c r="OGS1" s="228"/>
      <c r="OGT1" s="228"/>
      <c r="OGU1" s="228"/>
      <c r="OGV1" s="228"/>
      <c r="OGW1" s="228"/>
      <c r="OGX1" s="228"/>
      <c r="OGY1" s="228"/>
      <c r="OGZ1" s="228"/>
      <c r="OHA1" s="228"/>
      <c r="OHB1" s="228"/>
      <c r="OHC1" s="228"/>
      <c r="OHD1" s="228"/>
      <c r="OHE1" s="228"/>
      <c r="OHF1" s="228"/>
      <c r="OHG1" s="228"/>
      <c r="OHH1" s="228"/>
      <c r="OHI1" s="228"/>
      <c r="OHJ1" s="228"/>
      <c r="OHK1" s="228"/>
      <c r="OHL1" s="228"/>
      <c r="OHM1" s="228"/>
      <c r="OHN1" s="228"/>
      <c r="OHO1" s="228"/>
      <c r="OHP1" s="228"/>
      <c r="OHQ1" s="228"/>
      <c r="OHR1" s="228"/>
      <c r="OHS1" s="228"/>
      <c r="OHT1" s="228"/>
      <c r="OHU1" s="228"/>
      <c r="OHV1" s="228"/>
      <c r="OHW1" s="228"/>
      <c r="OHX1" s="228"/>
      <c r="OHY1" s="228"/>
      <c r="OHZ1" s="228"/>
      <c r="OIA1" s="228"/>
      <c r="OIB1" s="228"/>
      <c r="OIC1" s="228"/>
      <c r="OID1" s="228"/>
      <c r="OIE1" s="228"/>
      <c r="OIF1" s="228"/>
      <c r="OIG1" s="228"/>
      <c r="OIH1" s="228"/>
      <c r="OII1" s="228"/>
      <c r="OIJ1" s="228"/>
      <c r="OIK1" s="228"/>
      <c r="OIL1" s="228"/>
      <c r="OIM1" s="228"/>
      <c r="OIN1" s="228"/>
      <c r="OIO1" s="228"/>
      <c r="OIP1" s="228"/>
      <c r="OIQ1" s="228"/>
      <c r="OIR1" s="228"/>
      <c r="OIS1" s="228"/>
      <c r="OIT1" s="228"/>
      <c r="OIU1" s="228"/>
      <c r="OIV1" s="228"/>
      <c r="OIW1" s="228"/>
      <c r="OIX1" s="228"/>
      <c r="OIY1" s="228"/>
      <c r="OIZ1" s="228"/>
      <c r="OJA1" s="228"/>
      <c r="OJB1" s="228"/>
      <c r="OJC1" s="228"/>
      <c r="OJD1" s="228"/>
      <c r="OJE1" s="228"/>
      <c r="OJF1" s="228"/>
      <c r="OJG1" s="228"/>
      <c r="OJH1" s="228"/>
      <c r="OJI1" s="228"/>
      <c r="OJJ1" s="228"/>
      <c r="OJK1" s="228"/>
      <c r="OJL1" s="228"/>
      <c r="OJM1" s="228"/>
      <c r="OJN1" s="228"/>
      <c r="OJO1" s="228"/>
      <c r="OJP1" s="228"/>
      <c r="OJQ1" s="228"/>
      <c r="OJR1" s="228"/>
      <c r="OJS1" s="228"/>
      <c r="OJT1" s="228"/>
      <c r="OJU1" s="228"/>
      <c r="OJV1" s="228"/>
      <c r="OJW1" s="228"/>
      <c r="OJX1" s="228"/>
      <c r="OJY1" s="228"/>
      <c r="OJZ1" s="228"/>
      <c r="OKA1" s="228"/>
      <c r="OKB1" s="228"/>
      <c r="OKC1" s="228"/>
      <c r="OKD1" s="228"/>
      <c r="OKE1" s="228"/>
      <c r="OKF1" s="228"/>
      <c r="OKG1" s="228"/>
      <c r="OKH1" s="228"/>
      <c r="OKI1" s="228"/>
      <c r="OKJ1" s="228"/>
      <c r="OKK1" s="228"/>
      <c r="OKL1" s="228"/>
      <c r="OKM1" s="228"/>
      <c r="OKN1" s="228"/>
      <c r="OKO1" s="228"/>
      <c r="OKP1" s="228"/>
      <c r="OKQ1" s="228"/>
      <c r="OKR1" s="228"/>
      <c r="OKS1" s="228"/>
      <c r="OKT1" s="228"/>
      <c r="OKU1" s="228"/>
      <c r="OKV1" s="228"/>
      <c r="OKW1" s="228"/>
      <c r="OKX1" s="228"/>
      <c r="OKY1" s="228"/>
      <c r="OKZ1" s="228"/>
      <c r="OLA1" s="228"/>
      <c r="OLB1" s="228"/>
      <c r="OLC1" s="228"/>
      <c r="OLD1" s="228"/>
      <c r="OLE1" s="228"/>
      <c r="OLF1" s="228"/>
      <c r="OLG1" s="228"/>
      <c r="OLH1" s="228"/>
      <c r="OLI1" s="228"/>
      <c r="OLJ1" s="228"/>
      <c r="OLK1" s="228"/>
      <c r="OLL1" s="228"/>
      <c r="OLM1" s="228"/>
      <c r="OLN1" s="228"/>
      <c r="OLO1" s="228"/>
      <c r="OLP1" s="228"/>
      <c r="OLQ1" s="228"/>
      <c r="OLR1" s="228"/>
      <c r="OLS1" s="228"/>
      <c r="OLT1" s="228"/>
      <c r="OLU1" s="228"/>
      <c r="OLV1" s="228"/>
      <c r="OLW1" s="228"/>
      <c r="OLX1" s="228"/>
      <c r="OLY1" s="228"/>
      <c r="OLZ1" s="228"/>
      <c r="OMA1" s="228"/>
      <c r="OMB1" s="228"/>
      <c r="OMC1" s="228"/>
      <c r="OMD1" s="228"/>
      <c r="OME1" s="228"/>
      <c r="OMF1" s="228"/>
      <c r="OMG1" s="228"/>
      <c r="OMH1" s="228"/>
      <c r="OMI1" s="228"/>
      <c r="OMJ1" s="228"/>
      <c r="OMK1" s="228"/>
      <c r="OML1" s="228"/>
      <c r="OMM1" s="228"/>
      <c r="OMN1" s="228"/>
      <c r="OMO1" s="228"/>
      <c r="OMP1" s="228"/>
      <c r="OMQ1" s="228"/>
      <c r="OMR1" s="228"/>
      <c r="OMS1" s="228"/>
      <c r="OMT1" s="228"/>
      <c r="OMU1" s="228"/>
      <c r="OMV1" s="228"/>
      <c r="OMW1" s="228"/>
      <c r="OMX1" s="228"/>
      <c r="OMY1" s="228"/>
      <c r="OMZ1" s="228"/>
      <c r="ONA1" s="228"/>
      <c r="ONB1" s="228"/>
      <c r="ONC1" s="228"/>
      <c r="OND1" s="228"/>
      <c r="ONE1" s="228"/>
      <c r="ONF1" s="228"/>
      <c r="ONG1" s="228"/>
      <c r="ONH1" s="228"/>
      <c r="ONI1" s="228"/>
      <c r="ONJ1" s="228"/>
      <c r="ONK1" s="228"/>
      <c r="ONL1" s="228"/>
      <c r="ONM1" s="228"/>
      <c r="ONN1" s="228"/>
      <c r="ONO1" s="228"/>
      <c r="ONP1" s="228"/>
      <c r="ONQ1" s="228"/>
      <c r="ONR1" s="228"/>
      <c r="ONS1" s="228"/>
      <c r="ONT1" s="228"/>
      <c r="ONU1" s="228"/>
      <c r="ONV1" s="228"/>
      <c r="ONW1" s="228"/>
      <c r="ONX1" s="228"/>
      <c r="ONY1" s="228"/>
      <c r="ONZ1" s="228"/>
      <c r="OOA1" s="228"/>
      <c r="OOB1" s="228"/>
      <c r="OOC1" s="228"/>
      <c r="OOD1" s="228"/>
      <c r="OOE1" s="228"/>
      <c r="OOF1" s="228"/>
      <c r="OOG1" s="228"/>
      <c r="OOH1" s="228"/>
      <c r="OOI1" s="228"/>
      <c r="OOJ1" s="228"/>
      <c r="OOK1" s="228"/>
      <c r="OOL1" s="228"/>
      <c r="OOM1" s="228"/>
      <c r="OON1" s="228"/>
      <c r="OOO1" s="228"/>
      <c r="OOP1" s="228"/>
      <c r="OOQ1" s="228"/>
      <c r="OOR1" s="228"/>
      <c r="OOS1" s="228"/>
      <c r="OOT1" s="228"/>
      <c r="OOU1" s="228"/>
      <c r="OOV1" s="228"/>
      <c r="OOW1" s="228"/>
      <c r="OOX1" s="228"/>
      <c r="OOY1" s="228"/>
      <c r="OOZ1" s="228"/>
      <c r="OPA1" s="228"/>
      <c r="OPB1" s="228"/>
      <c r="OPC1" s="228"/>
      <c r="OPD1" s="228"/>
      <c r="OPE1" s="228"/>
      <c r="OPF1" s="228"/>
      <c r="OPG1" s="228"/>
      <c r="OPH1" s="228"/>
      <c r="OPI1" s="228"/>
      <c r="OPJ1" s="228"/>
      <c r="OPK1" s="228"/>
      <c r="OPL1" s="228"/>
      <c r="OPM1" s="228"/>
      <c r="OPN1" s="228"/>
      <c r="OPO1" s="228"/>
      <c r="OPP1" s="228"/>
      <c r="OPQ1" s="228"/>
      <c r="OPR1" s="228"/>
      <c r="OPS1" s="228"/>
      <c r="OPT1" s="228"/>
      <c r="OPU1" s="228"/>
      <c r="OPV1" s="228"/>
      <c r="OPW1" s="228"/>
      <c r="OPX1" s="228"/>
      <c r="OPY1" s="228"/>
      <c r="OPZ1" s="228"/>
      <c r="OQA1" s="228"/>
      <c r="OQB1" s="228"/>
      <c r="OQC1" s="228"/>
      <c r="OQD1" s="228"/>
      <c r="OQE1" s="228"/>
      <c r="OQF1" s="228"/>
      <c r="OQG1" s="228"/>
      <c r="OQH1" s="228"/>
      <c r="OQI1" s="228"/>
      <c r="OQJ1" s="228"/>
      <c r="OQK1" s="228"/>
      <c r="OQL1" s="228"/>
      <c r="OQM1" s="228"/>
      <c r="OQN1" s="228"/>
      <c r="OQO1" s="228"/>
      <c r="OQP1" s="228"/>
      <c r="OQQ1" s="228"/>
      <c r="OQR1" s="228"/>
      <c r="OQS1" s="228"/>
      <c r="OQT1" s="228"/>
      <c r="OQU1" s="228"/>
      <c r="OQV1" s="228"/>
      <c r="OQW1" s="228"/>
      <c r="OQX1" s="228"/>
      <c r="OQY1" s="228"/>
      <c r="OQZ1" s="228"/>
      <c r="ORA1" s="228"/>
      <c r="ORB1" s="228"/>
      <c r="ORC1" s="228"/>
      <c r="ORD1" s="228"/>
      <c r="ORE1" s="228"/>
      <c r="ORF1" s="228"/>
      <c r="ORG1" s="228"/>
      <c r="ORH1" s="228"/>
      <c r="ORI1" s="228"/>
      <c r="ORJ1" s="228"/>
      <c r="ORK1" s="228"/>
      <c r="ORL1" s="228"/>
      <c r="ORM1" s="228"/>
      <c r="ORN1" s="228"/>
      <c r="ORO1" s="228"/>
      <c r="ORP1" s="228"/>
      <c r="ORQ1" s="228"/>
      <c r="ORR1" s="228"/>
      <c r="ORS1" s="228"/>
      <c r="ORT1" s="228"/>
      <c r="ORU1" s="228"/>
      <c r="ORV1" s="228"/>
      <c r="ORW1" s="228"/>
      <c r="ORX1" s="228"/>
      <c r="ORY1" s="228"/>
      <c r="ORZ1" s="228"/>
      <c r="OSA1" s="228"/>
      <c r="OSB1" s="228"/>
      <c r="OSC1" s="228"/>
      <c r="OSD1" s="228"/>
      <c r="OSE1" s="228"/>
      <c r="OSF1" s="228"/>
      <c r="OSG1" s="228"/>
      <c r="OSH1" s="228"/>
      <c r="OSI1" s="228"/>
      <c r="OSJ1" s="228"/>
      <c r="OSK1" s="228"/>
      <c r="OSL1" s="228"/>
      <c r="OSM1" s="228"/>
      <c r="OSN1" s="228"/>
      <c r="OSO1" s="228"/>
      <c r="OSP1" s="228"/>
      <c r="OSQ1" s="228"/>
      <c r="OSR1" s="228"/>
      <c r="OSS1" s="228"/>
      <c r="OST1" s="228"/>
      <c r="OSU1" s="228"/>
      <c r="OSV1" s="228"/>
      <c r="OSW1" s="228"/>
      <c r="OSX1" s="228"/>
      <c r="OSY1" s="228"/>
      <c r="OSZ1" s="228"/>
      <c r="OTA1" s="228"/>
      <c r="OTB1" s="228"/>
      <c r="OTC1" s="228"/>
      <c r="OTD1" s="228"/>
      <c r="OTE1" s="228"/>
      <c r="OTF1" s="228"/>
      <c r="OTG1" s="228"/>
      <c r="OTH1" s="228"/>
      <c r="OTI1" s="228"/>
      <c r="OTJ1" s="228"/>
      <c r="OTK1" s="228"/>
      <c r="OTL1" s="228"/>
      <c r="OTM1" s="228"/>
      <c r="OTN1" s="228"/>
      <c r="OTO1" s="228"/>
      <c r="OTP1" s="228"/>
      <c r="OTQ1" s="228"/>
      <c r="OTR1" s="228"/>
      <c r="OTS1" s="228"/>
      <c r="OTT1" s="228"/>
      <c r="OTU1" s="228"/>
      <c r="OTV1" s="228"/>
      <c r="OTW1" s="228"/>
      <c r="OTX1" s="228"/>
      <c r="OTY1" s="228"/>
      <c r="OTZ1" s="228"/>
      <c r="OUA1" s="228"/>
      <c r="OUB1" s="228"/>
      <c r="OUC1" s="228"/>
      <c r="OUD1" s="228"/>
      <c r="OUE1" s="228"/>
      <c r="OUF1" s="228"/>
      <c r="OUG1" s="228"/>
      <c r="OUH1" s="228"/>
      <c r="OUI1" s="228"/>
      <c r="OUJ1" s="228"/>
      <c r="OUK1" s="228"/>
      <c r="OUL1" s="228"/>
      <c r="OUM1" s="228"/>
      <c r="OUN1" s="228"/>
      <c r="OUO1" s="228"/>
      <c r="OUP1" s="228"/>
      <c r="OUQ1" s="228"/>
      <c r="OUR1" s="228"/>
      <c r="OUS1" s="228"/>
      <c r="OUT1" s="228"/>
      <c r="OUU1" s="228"/>
      <c r="OUV1" s="228"/>
      <c r="OUW1" s="228"/>
      <c r="OUX1" s="228"/>
      <c r="OUY1" s="228"/>
      <c r="OUZ1" s="228"/>
      <c r="OVA1" s="228"/>
      <c r="OVB1" s="228"/>
      <c r="OVC1" s="228"/>
      <c r="OVD1" s="228"/>
      <c r="OVE1" s="228"/>
      <c r="OVF1" s="228"/>
      <c r="OVG1" s="228"/>
      <c r="OVH1" s="228"/>
      <c r="OVI1" s="228"/>
      <c r="OVJ1" s="228"/>
      <c r="OVK1" s="228"/>
      <c r="OVL1" s="228"/>
      <c r="OVM1" s="228"/>
      <c r="OVN1" s="228"/>
      <c r="OVO1" s="228"/>
      <c r="OVP1" s="228"/>
      <c r="OVQ1" s="228"/>
      <c r="OVR1" s="228"/>
      <c r="OVS1" s="228"/>
      <c r="OVT1" s="228"/>
      <c r="OVU1" s="228"/>
      <c r="OVV1" s="228"/>
      <c r="OVW1" s="228"/>
      <c r="OVX1" s="228"/>
      <c r="OVY1" s="228"/>
      <c r="OVZ1" s="228"/>
      <c r="OWA1" s="228"/>
      <c r="OWB1" s="228"/>
      <c r="OWC1" s="228"/>
      <c r="OWD1" s="228"/>
      <c r="OWE1" s="228"/>
      <c r="OWF1" s="228"/>
      <c r="OWG1" s="228"/>
      <c r="OWH1" s="228"/>
      <c r="OWI1" s="228"/>
      <c r="OWJ1" s="228"/>
      <c r="OWK1" s="228"/>
      <c r="OWL1" s="228"/>
      <c r="OWM1" s="228"/>
      <c r="OWN1" s="228"/>
      <c r="OWO1" s="228"/>
      <c r="OWP1" s="228"/>
      <c r="OWQ1" s="228"/>
      <c r="OWR1" s="228"/>
      <c r="OWS1" s="228"/>
      <c r="OWT1" s="228"/>
      <c r="OWU1" s="228"/>
      <c r="OWV1" s="228"/>
      <c r="OWW1" s="228"/>
      <c r="OWX1" s="228"/>
      <c r="OWY1" s="228"/>
      <c r="OWZ1" s="228"/>
      <c r="OXA1" s="228"/>
      <c r="OXB1" s="228"/>
      <c r="OXC1" s="228"/>
      <c r="OXD1" s="228"/>
      <c r="OXE1" s="228"/>
      <c r="OXF1" s="228"/>
      <c r="OXG1" s="228"/>
      <c r="OXH1" s="228"/>
      <c r="OXI1" s="228"/>
      <c r="OXJ1" s="228"/>
      <c r="OXK1" s="228"/>
      <c r="OXL1" s="228"/>
      <c r="OXM1" s="228"/>
      <c r="OXN1" s="228"/>
      <c r="OXO1" s="228"/>
      <c r="OXP1" s="228"/>
      <c r="OXQ1" s="228"/>
      <c r="OXR1" s="228"/>
      <c r="OXS1" s="228"/>
      <c r="OXT1" s="228"/>
      <c r="OXU1" s="228"/>
      <c r="OXV1" s="228"/>
      <c r="OXW1" s="228"/>
      <c r="OXX1" s="228"/>
      <c r="OXY1" s="228"/>
      <c r="OXZ1" s="228"/>
      <c r="OYA1" s="228"/>
      <c r="OYB1" s="228"/>
      <c r="OYC1" s="228"/>
      <c r="OYD1" s="228"/>
      <c r="OYE1" s="228"/>
      <c r="OYF1" s="228"/>
      <c r="OYG1" s="228"/>
      <c r="OYH1" s="228"/>
      <c r="OYI1" s="228"/>
      <c r="OYJ1" s="228"/>
      <c r="OYK1" s="228"/>
      <c r="OYL1" s="228"/>
      <c r="OYM1" s="228"/>
      <c r="OYN1" s="228"/>
      <c r="OYO1" s="228"/>
      <c r="OYP1" s="228"/>
      <c r="OYQ1" s="228"/>
      <c r="OYR1" s="228"/>
      <c r="OYS1" s="228"/>
      <c r="OYT1" s="228"/>
      <c r="OYU1" s="228"/>
      <c r="OYV1" s="228"/>
      <c r="OYW1" s="228"/>
      <c r="OYX1" s="228"/>
      <c r="OYY1" s="228"/>
      <c r="OYZ1" s="228"/>
      <c r="OZA1" s="228"/>
      <c r="OZB1" s="228"/>
      <c r="OZC1" s="228"/>
      <c r="OZD1" s="228"/>
      <c r="OZE1" s="228"/>
      <c r="OZF1" s="228"/>
      <c r="OZG1" s="228"/>
      <c r="OZH1" s="228"/>
      <c r="OZI1" s="228"/>
      <c r="OZJ1" s="228"/>
      <c r="OZK1" s="228"/>
      <c r="OZL1" s="228"/>
      <c r="OZM1" s="228"/>
      <c r="OZN1" s="228"/>
      <c r="OZO1" s="228"/>
      <c r="OZP1" s="228"/>
      <c r="OZQ1" s="228"/>
      <c r="OZR1" s="228"/>
      <c r="OZS1" s="228"/>
      <c r="OZT1" s="228"/>
      <c r="OZU1" s="228"/>
      <c r="OZV1" s="228"/>
      <c r="OZW1" s="228"/>
      <c r="OZX1" s="228"/>
      <c r="OZY1" s="228"/>
      <c r="OZZ1" s="228"/>
      <c r="PAA1" s="228"/>
      <c r="PAB1" s="228"/>
      <c r="PAC1" s="228"/>
      <c r="PAD1" s="228"/>
      <c r="PAE1" s="228"/>
      <c r="PAF1" s="228"/>
      <c r="PAG1" s="228"/>
      <c r="PAH1" s="228"/>
      <c r="PAI1" s="228"/>
      <c r="PAJ1" s="228"/>
      <c r="PAK1" s="228"/>
      <c r="PAL1" s="228"/>
      <c r="PAM1" s="228"/>
      <c r="PAN1" s="228"/>
      <c r="PAO1" s="228"/>
      <c r="PAP1" s="228"/>
      <c r="PAQ1" s="228"/>
      <c r="PAR1" s="228"/>
      <c r="PAS1" s="228"/>
      <c r="PAT1" s="228"/>
      <c r="PAU1" s="228"/>
      <c r="PAV1" s="228"/>
      <c r="PAW1" s="228"/>
      <c r="PAX1" s="228"/>
      <c r="PAY1" s="228"/>
      <c r="PAZ1" s="228"/>
      <c r="PBA1" s="228"/>
      <c r="PBB1" s="228"/>
      <c r="PBC1" s="228"/>
      <c r="PBD1" s="228"/>
      <c r="PBE1" s="228"/>
      <c r="PBF1" s="228"/>
      <c r="PBG1" s="228"/>
      <c r="PBH1" s="228"/>
      <c r="PBI1" s="228"/>
      <c r="PBJ1" s="228"/>
      <c r="PBK1" s="228"/>
      <c r="PBL1" s="228"/>
      <c r="PBM1" s="228"/>
      <c r="PBN1" s="228"/>
      <c r="PBO1" s="228"/>
      <c r="PBP1" s="228"/>
      <c r="PBQ1" s="228"/>
      <c r="PBR1" s="228"/>
      <c r="PBS1" s="228"/>
      <c r="PBT1" s="228"/>
      <c r="PBU1" s="228"/>
      <c r="PBV1" s="228"/>
      <c r="PBW1" s="228"/>
      <c r="PBX1" s="228"/>
      <c r="PBY1" s="228"/>
      <c r="PBZ1" s="228"/>
      <c r="PCA1" s="228"/>
      <c r="PCB1" s="228"/>
      <c r="PCC1" s="228"/>
      <c r="PCD1" s="228"/>
      <c r="PCE1" s="228"/>
      <c r="PCF1" s="228"/>
      <c r="PCG1" s="228"/>
      <c r="PCH1" s="228"/>
      <c r="PCI1" s="228"/>
      <c r="PCJ1" s="228"/>
      <c r="PCK1" s="228"/>
      <c r="PCL1" s="228"/>
      <c r="PCM1" s="228"/>
      <c r="PCN1" s="228"/>
      <c r="PCO1" s="228"/>
      <c r="PCP1" s="228"/>
      <c r="PCQ1" s="228"/>
      <c r="PCR1" s="228"/>
      <c r="PCS1" s="228"/>
      <c r="PCT1" s="228"/>
      <c r="PCU1" s="228"/>
      <c r="PCV1" s="228"/>
      <c r="PCW1" s="228"/>
      <c r="PCX1" s="228"/>
      <c r="PCY1" s="228"/>
      <c r="PCZ1" s="228"/>
      <c r="PDA1" s="228"/>
      <c r="PDB1" s="228"/>
      <c r="PDC1" s="228"/>
      <c r="PDD1" s="228"/>
      <c r="PDE1" s="228"/>
      <c r="PDF1" s="228"/>
      <c r="PDG1" s="228"/>
      <c r="PDH1" s="228"/>
      <c r="PDI1" s="228"/>
      <c r="PDJ1" s="228"/>
      <c r="PDK1" s="228"/>
      <c r="PDL1" s="228"/>
      <c r="PDM1" s="228"/>
      <c r="PDN1" s="228"/>
      <c r="PDO1" s="228"/>
      <c r="PDP1" s="228"/>
      <c r="PDQ1" s="228"/>
      <c r="PDR1" s="228"/>
      <c r="PDS1" s="228"/>
      <c r="PDT1" s="228"/>
      <c r="PDU1" s="228"/>
      <c r="PDV1" s="228"/>
      <c r="PDW1" s="228"/>
      <c r="PDX1" s="228"/>
      <c r="PDY1" s="228"/>
      <c r="PDZ1" s="228"/>
      <c r="PEA1" s="228"/>
      <c r="PEB1" s="228"/>
      <c r="PEC1" s="228"/>
      <c r="PED1" s="228"/>
      <c r="PEE1" s="228"/>
      <c r="PEF1" s="228"/>
      <c r="PEG1" s="228"/>
      <c r="PEH1" s="228"/>
      <c r="PEI1" s="228"/>
      <c r="PEJ1" s="228"/>
      <c r="PEK1" s="228"/>
      <c r="PEL1" s="228"/>
      <c r="PEM1" s="228"/>
      <c r="PEN1" s="228"/>
      <c r="PEO1" s="228"/>
      <c r="PEP1" s="228"/>
      <c r="PEQ1" s="228"/>
      <c r="PER1" s="228"/>
      <c r="PES1" s="228"/>
      <c r="PET1" s="228"/>
      <c r="PEU1" s="228"/>
      <c r="PEV1" s="228"/>
      <c r="PEW1" s="228"/>
      <c r="PEX1" s="228"/>
      <c r="PEY1" s="228"/>
      <c r="PEZ1" s="228"/>
      <c r="PFA1" s="228"/>
      <c r="PFB1" s="228"/>
      <c r="PFC1" s="228"/>
      <c r="PFD1" s="228"/>
      <c r="PFE1" s="228"/>
      <c r="PFF1" s="228"/>
      <c r="PFG1" s="228"/>
      <c r="PFH1" s="228"/>
      <c r="PFI1" s="228"/>
      <c r="PFJ1" s="228"/>
      <c r="PFK1" s="228"/>
      <c r="PFL1" s="228"/>
      <c r="PFM1" s="228"/>
      <c r="PFN1" s="228"/>
      <c r="PFO1" s="228"/>
      <c r="PFP1" s="228"/>
      <c r="PFQ1" s="228"/>
      <c r="PFR1" s="228"/>
      <c r="PFS1" s="228"/>
      <c r="PFT1" s="228"/>
      <c r="PFU1" s="228"/>
      <c r="PFV1" s="228"/>
      <c r="PFW1" s="228"/>
      <c r="PFX1" s="228"/>
      <c r="PFY1" s="228"/>
      <c r="PFZ1" s="228"/>
      <c r="PGA1" s="228"/>
      <c r="PGB1" s="228"/>
      <c r="PGC1" s="228"/>
      <c r="PGD1" s="228"/>
      <c r="PGE1" s="228"/>
      <c r="PGF1" s="228"/>
      <c r="PGG1" s="228"/>
      <c r="PGH1" s="228"/>
      <c r="PGI1" s="228"/>
      <c r="PGJ1" s="228"/>
      <c r="PGK1" s="228"/>
      <c r="PGL1" s="228"/>
      <c r="PGM1" s="228"/>
      <c r="PGN1" s="228"/>
      <c r="PGO1" s="228"/>
      <c r="PGP1" s="228"/>
      <c r="PGQ1" s="228"/>
      <c r="PGR1" s="228"/>
      <c r="PGS1" s="228"/>
      <c r="PGT1" s="228"/>
      <c r="PGU1" s="228"/>
      <c r="PGV1" s="228"/>
      <c r="PGW1" s="228"/>
      <c r="PGX1" s="228"/>
      <c r="PGY1" s="228"/>
      <c r="PGZ1" s="228"/>
      <c r="PHA1" s="228"/>
      <c r="PHB1" s="228"/>
      <c r="PHC1" s="228"/>
      <c r="PHD1" s="228"/>
      <c r="PHE1" s="228"/>
      <c r="PHF1" s="228"/>
      <c r="PHG1" s="228"/>
      <c r="PHH1" s="228"/>
      <c r="PHI1" s="228"/>
      <c r="PHJ1" s="228"/>
      <c r="PHK1" s="228"/>
      <c r="PHL1" s="228"/>
      <c r="PHM1" s="228"/>
      <c r="PHN1" s="228"/>
      <c r="PHO1" s="228"/>
      <c r="PHP1" s="228"/>
      <c r="PHQ1" s="228"/>
      <c r="PHR1" s="228"/>
      <c r="PHS1" s="228"/>
      <c r="PHT1" s="228"/>
      <c r="PHU1" s="228"/>
      <c r="PHV1" s="228"/>
      <c r="PHW1" s="228"/>
      <c r="PHX1" s="228"/>
      <c r="PHY1" s="228"/>
      <c r="PHZ1" s="228"/>
      <c r="PIA1" s="228"/>
      <c r="PIB1" s="228"/>
      <c r="PIC1" s="228"/>
      <c r="PID1" s="228"/>
      <c r="PIE1" s="228"/>
      <c r="PIF1" s="228"/>
      <c r="PIG1" s="228"/>
      <c r="PIH1" s="228"/>
      <c r="PII1" s="228"/>
      <c r="PIJ1" s="228"/>
      <c r="PIK1" s="228"/>
      <c r="PIL1" s="228"/>
      <c r="PIM1" s="228"/>
      <c r="PIN1" s="228"/>
      <c r="PIO1" s="228"/>
      <c r="PIP1" s="228"/>
      <c r="PIQ1" s="228"/>
      <c r="PIR1" s="228"/>
      <c r="PIS1" s="228"/>
      <c r="PIT1" s="228"/>
      <c r="PIU1" s="228"/>
      <c r="PIV1" s="228"/>
      <c r="PIW1" s="228"/>
      <c r="PIX1" s="228"/>
      <c r="PIY1" s="228"/>
      <c r="PIZ1" s="228"/>
      <c r="PJA1" s="228"/>
      <c r="PJB1" s="228"/>
      <c r="PJC1" s="228"/>
      <c r="PJD1" s="228"/>
      <c r="PJE1" s="228"/>
      <c r="PJF1" s="228"/>
      <c r="PJG1" s="228"/>
      <c r="PJH1" s="228"/>
      <c r="PJI1" s="228"/>
      <c r="PJJ1" s="228"/>
      <c r="PJK1" s="228"/>
      <c r="PJL1" s="228"/>
      <c r="PJM1" s="228"/>
      <c r="PJN1" s="228"/>
      <c r="PJO1" s="228"/>
      <c r="PJP1" s="228"/>
      <c r="PJQ1" s="228"/>
      <c r="PJR1" s="228"/>
      <c r="PJS1" s="228"/>
      <c r="PJT1" s="228"/>
      <c r="PJU1" s="228"/>
      <c r="PJV1" s="228"/>
      <c r="PJW1" s="228"/>
      <c r="PJX1" s="228"/>
      <c r="PJY1" s="228"/>
      <c r="PJZ1" s="228"/>
      <c r="PKA1" s="228"/>
      <c r="PKB1" s="228"/>
      <c r="PKC1" s="228"/>
      <c r="PKD1" s="228"/>
      <c r="PKE1" s="228"/>
      <c r="PKF1" s="228"/>
      <c r="PKG1" s="228"/>
      <c r="PKH1" s="228"/>
      <c r="PKI1" s="228"/>
      <c r="PKJ1" s="228"/>
      <c r="PKK1" s="228"/>
      <c r="PKL1" s="228"/>
      <c r="PKM1" s="228"/>
      <c r="PKN1" s="228"/>
      <c r="PKO1" s="228"/>
      <c r="PKP1" s="228"/>
      <c r="PKQ1" s="228"/>
      <c r="PKR1" s="228"/>
      <c r="PKS1" s="228"/>
      <c r="PKT1" s="228"/>
      <c r="PKU1" s="228"/>
      <c r="PKV1" s="228"/>
      <c r="PKW1" s="228"/>
      <c r="PKX1" s="228"/>
      <c r="PKY1" s="228"/>
      <c r="PKZ1" s="228"/>
      <c r="PLA1" s="228"/>
      <c r="PLB1" s="228"/>
      <c r="PLC1" s="228"/>
      <c r="PLD1" s="228"/>
      <c r="PLE1" s="228"/>
      <c r="PLF1" s="228"/>
      <c r="PLG1" s="228"/>
      <c r="PLH1" s="228"/>
      <c r="PLI1" s="228"/>
      <c r="PLJ1" s="228"/>
      <c r="PLK1" s="228"/>
      <c r="PLL1" s="228"/>
      <c r="PLM1" s="228"/>
      <c r="PLN1" s="228"/>
      <c r="PLO1" s="228"/>
      <c r="PLP1" s="228"/>
      <c r="PLQ1" s="228"/>
      <c r="PLR1" s="228"/>
      <c r="PLS1" s="228"/>
      <c r="PLT1" s="228"/>
      <c r="PLU1" s="228"/>
      <c r="PLV1" s="228"/>
      <c r="PLW1" s="228"/>
      <c r="PLX1" s="228"/>
      <c r="PLY1" s="228"/>
      <c r="PLZ1" s="228"/>
      <c r="PMA1" s="228"/>
      <c r="PMB1" s="228"/>
      <c r="PMC1" s="228"/>
      <c r="PMD1" s="228"/>
      <c r="PME1" s="228"/>
      <c r="PMF1" s="228"/>
      <c r="PMG1" s="228"/>
      <c r="PMH1" s="228"/>
      <c r="PMI1" s="228"/>
      <c r="PMJ1" s="228"/>
      <c r="PMK1" s="228"/>
      <c r="PML1" s="228"/>
      <c r="PMM1" s="228"/>
      <c r="PMN1" s="228"/>
      <c r="PMO1" s="228"/>
      <c r="PMP1" s="228"/>
      <c r="PMQ1" s="228"/>
      <c r="PMR1" s="228"/>
      <c r="PMS1" s="228"/>
      <c r="PMT1" s="228"/>
      <c r="PMU1" s="228"/>
      <c r="PMV1" s="228"/>
      <c r="PMW1" s="228"/>
      <c r="PMX1" s="228"/>
      <c r="PMY1" s="228"/>
      <c r="PMZ1" s="228"/>
      <c r="PNA1" s="228"/>
      <c r="PNB1" s="228"/>
      <c r="PNC1" s="228"/>
      <c r="PND1" s="228"/>
      <c r="PNE1" s="228"/>
      <c r="PNF1" s="228"/>
      <c r="PNG1" s="228"/>
      <c r="PNH1" s="228"/>
      <c r="PNI1" s="228"/>
      <c r="PNJ1" s="228"/>
      <c r="PNK1" s="228"/>
      <c r="PNL1" s="228"/>
      <c r="PNM1" s="228"/>
      <c r="PNN1" s="228"/>
      <c r="PNO1" s="228"/>
      <c r="PNP1" s="228"/>
      <c r="PNQ1" s="228"/>
      <c r="PNR1" s="228"/>
      <c r="PNS1" s="228"/>
      <c r="PNT1" s="228"/>
      <c r="PNU1" s="228"/>
      <c r="PNV1" s="228"/>
      <c r="PNW1" s="228"/>
      <c r="PNX1" s="228"/>
      <c r="PNY1" s="228"/>
      <c r="PNZ1" s="228"/>
      <c r="POA1" s="228"/>
      <c r="POB1" s="228"/>
      <c r="POC1" s="228"/>
      <c r="POD1" s="228"/>
      <c r="POE1" s="228"/>
      <c r="POF1" s="228"/>
      <c r="POG1" s="228"/>
      <c r="POH1" s="228"/>
      <c r="POI1" s="228"/>
      <c r="POJ1" s="228"/>
      <c r="POK1" s="228"/>
      <c r="POL1" s="228"/>
      <c r="POM1" s="228"/>
      <c r="PON1" s="228"/>
      <c r="POO1" s="228"/>
      <c r="POP1" s="228"/>
      <c r="POQ1" s="228"/>
      <c r="POR1" s="228"/>
      <c r="POS1" s="228"/>
      <c r="POT1" s="228"/>
      <c r="POU1" s="228"/>
      <c r="POV1" s="228"/>
      <c r="POW1" s="228"/>
      <c r="POX1" s="228"/>
      <c r="POY1" s="228"/>
      <c r="POZ1" s="228"/>
      <c r="PPA1" s="228"/>
      <c r="PPB1" s="228"/>
      <c r="PPC1" s="228"/>
      <c r="PPD1" s="228"/>
      <c r="PPE1" s="228"/>
      <c r="PPF1" s="228"/>
      <c r="PPG1" s="228"/>
      <c r="PPH1" s="228"/>
      <c r="PPI1" s="228"/>
      <c r="PPJ1" s="228"/>
      <c r="PPK1" s="228"/>
      <c r="PPL1" s="228"/>
      <c r="PPM1" s="228"/>
      <c r="PPN1" s="228"/>
      <c r="PPO1" s="228"/>
      <c r="PPP1" s="228"/>
      <c r="PPQ1" s="228"/>
      <c r="PPR1" s="228"/>
      <c r="PPS1" s="228"/>
      <c r="PPT1" s="228"/>
      <c r="PPU1" s="228"/>
      <c r="PPV1" s="228"/>
      <c r="PPW1" s="228"/>
      <c r="PPX1" s="228"/>
      <c r="PPY1" s="228"/>
      <c r="PPZ1" s="228"/>
      <c r="PQA1" s="228"/>
      <c r="PQB1" s="228"/>
      <c r="PQC1" s="228"/>
      <c r="PQD1" s="228"/>
      <c r="PQE1" s="228"/>
      <c r="PQF1" s="228"/>
      <c r="PQG1" s="228"/>
      <c r="PQH1" s="228"/>
      <c r="PQI1" s="228"/>
      <c r="PQJ1" s="228"/>
      <c r="PQK1" s="228"/>
      <c r="PQL1" s="228"/>
      <c r="PQM1" s="228"/>
      <c r="PQN1" s="228"/>
      <c r="PQO1" s="228"/>
      <c r="PQP1" s="228"/>
      <c r="PQQ1" s="228"/>
      <c r="PQR1" s="228"/>
      <c r="PQS1" s="228"/>
      <c r="PQT1" s="228"/>
      <c r="PQU1" s="228"/>
      <c r="PQV1" s="228"/>
      <c r="PQW1" s="228"/>
      <c r="PQX1" s="228"/>
      <c r="PQY1" s="228"/>
      <c r="PQZ1" s="228"/>
      <c r="PRA1" s="228"/>
      <c r="PRB1" s="228"/>
      <c r="PRC1" s="228"/>
      <c r="PRD1" s="228"/>
      <c r="PRE1" s="228"/>
      <c r="PRF1" s="228"/>
      <c r="PRG1" s="228"/>
      <c r="PRH1" s="228"/>
      <c r="PRI1" s="228"/>
      <c r="PRJ1" s="228"/>
      <c r="PRK1" s="228"/>
      <c r="PRL1" s="228"/>
      <c r="PRM1" s="228"/>
      <c r="PRN1" s="228"/>
      <c r="PRO1" s="228"/>
      <c r="PRP1" s="228"/>
      <c r="PRQ1" s="228"/>
      <c r="PRR1" s="228"/>
      <c r="PRS1" s="228"/>
      <c r="PRT1" s="228"/>
      <c r="PRU1" s="228"/>
      <c r="PRV1" s="228"/>
      <c r="PRW1" s="228"/>
      <c r="PRX1" s="228"/>
      <c r="PRY1" s="228"/>
      <c r="PRZ1" s="228"/>
      <c r="PSA1" s="228"/>
      <c r="PSB1" s="228"/>
      <c r="PSC1" s="228"/>
      <c r="PSD1" s="228"/>
      <c r="PSE1" s="228"/>
      <c r="PSF1" s="228"/>
      <c r="PSG1" s="228"/>
      <c r="PSH1" s="228"/>
      <c r="PSI1" s="228"/>
      <c r="PSJ1" s="228"/>
      <c r="PSK1" s="228"/>
      <c r="PSL1" s="228"/>
      <c r="PSM1" s="228"/>
      <c r="PSN1" s="228"/>
      <c r="PSO1" s="228"/>
      <c r="PSP1" s="228"/>
      <c r="PSQ1" s="228"/>
      <c r="PSR1" s="228"/>
      <c r="PSS1" s="228"/>
      <c r="PST1" s="228"/>
      <c r="PSU1" s="228"/>
      <c r="PSV1" s="228"/>
      <c r="PSW1" s="228"/>
      <c r="PSX1" s="228"/>
      <c r="PSY1" s="228"/>
      <c r="PSZ1" s="228"/>
      <c r="PTA1" s="228"/>
      <c r="PTB1" s="228"/>
      <c r="PTC1" s="228"/>
      <c r="PTD1" s="228"/>
      <c r="PTE1" s="228"/>
      <c r="PTF1" s="228"/>
      <c r="PTG1" s="228"/>
      <c r="PTH1" s="228"/>
      <c r="PTI1" s="228"/>
      <c r="PTJ1" s="228"/>
      <c r="PTK1" s="228"/>
      <c r="PTL1" s="228"/>
      <c r="PTM1" s="228"/>
      <c r="PTN1" s="228"/>
      <c r="PTO1" s="228"/>
      <c r="PTP1" s="228"/>
      <c r="PTQ1" s="228"/>
      <c r="PTR1" s="228"/>
      <c r="PTS1" s="228"/>
      <c r="PTT1" s="228"/>
      <c r="PTU1" s="228"/>
      <c r="PTV1" s="228"/>
      <c r="PTW1" s="228"/>
      <c r="PTX1" s="228"/>
      <c r="PTY1" s="228"/>
      <c r="PTZ1" s="228"/>
      <c r="PUA1" s="228"/>
      <c r="PUB1" s="228"/>
      <c r="PUC1" s="228"/>
      <c r="PUD1" s="228"/>
      <c r="PUE1" s="228"/>
      <c r="PUF1" s="228"/>
      <c r="PUG1" s="228"/>
      <c r="PUH1" s="228"/>
      <c r="PUI1" s="228"/>
      <c r="PUJ1" s="228"/>
      <c r="PUK1" s="228"/>
      <c r="PUL1" s="228"/>
      <c r="PUM1" s="228"/>
      <c r="PUN1" s="228"/>
      <c r="PUO1" s="228"/>
      <c r="PUP1" s="228"/>
      <c r="PUQ1" s="228"/>
      <c r="PUR1" s="228"/>
      <c r="PUS1" s="228"/>
      <c r="PUT1" s="228"/>
      <c r="PUU1" s="228"/>
      <c r="PUV1" s="228"/>
      <c r="PUW1" s="228"/>
      <c r="PUX1" s="228"/>
      <c r="PUY1" s="228"/>
      <c r="PUZ1" s="228"/>
      <c r="PVA1" s="228"/>
      <c r="PVB1" s="228"/>
      <c r="PVC1" s="228"/>
      <c r="PVD1" s="228"/>
      <c r="PVE1" s="228"/>
      <c r="PVF1" s="228"/>
      <c r="PVG1" s="228"/>
      <c r="PVH1" s="228"/>
      <c r="PVI1" s="228"/>
      <c r="PVJ1" s="228"/>
      <c r="PVK1" s="228"/>
      <c r="PVL1" s="228"/>
      <c r="PVM1" s="228"/>
      <c r="PVN1" s="228"/>
      <c r="PVO1" s="228"/>
      <c r="PVP1" s="228"/>
      <c r="PVQ1" s="228"/>
      <c r="PVR1" s="228"/>
      <c r="PVS1" s="228"/>
      <c r="PVT1" s="228"/>
      <c r="PVU1" s="228"/>
      <c r="PVV1" s="228"/>
      <c r="PVW1" s="228"/>
      <c r="PVX1" s="228"/>
      <c r="PVY1" s="228"/>
      <c r="PVZ1" s="228"/>
      <c r="PWA1" s="228"/>
      <c r="PWB1" s="228"/>
      <c r="PWC1" s="228"/>
      <c r="PWD1" s="228"/>
      <c r="PWE1" s="228"/>
      <c r="PWF1" s="228"/>
      <c r="PWG1" s="228"/>
      <c r="PWH1" s="228"/>
      <c r="PWI1" s="228"/>
      <c r="PWJ1" s="228"/>
      <c r="PWK1" s="228"/>
      <c r="PWL1" s="228"/>
      <c r="PWM1" s="228"/>
      <c r="PWN1" s="228"/>
      <c r="PWO1" s="228"/>
      <c r="PWP1" s="228"/>
      <c r="PWQ1" s="228"/>
      <c r="PWR1" s="228"/>
      <c r="PWS1" s="228"/>
      <c r="PWT1" s="228"/>
      <c r="PWU1" s="228"/>
      <c r="PWV1" s="228"/>
      <c r="PWW1" s="228"/>
      <c r="PWX1" s="228"/>
      <c r="PWY1" s="228"/>
      <c r="PWZ1" s="228"/>
      <c r="PXA1" s="228"/>
      <c r="PXB1" s="228"/>
      <c r="PXC1" s="228"/>
      <c r="PXD1" s="228"/>
      <c r="PXE1" s="228"/>
      <c r="PXF1" s="228"/>
      <c r="PXG1" s="228"/>
      <c r="PXH1" s="228"/>
      <c r="PXI1" s="228"/>
      <c r="PXJ1" s="228"/>
      <c r="PXK1" s="228"/>
      <c r="PXL1" s="228"/>
      <c r="PXM1" s="228"/>
      <c r="PXN1" s="228"/>
      <c r="PXO1" s="228"/>
      <c r="PXP1" s="228"/>
      <c r="PXQ1" s="228"/>
      <c r="PXR1" s="228"/>
      <c r="PXS1" s="228"/>
      <c r="PXT1" s="228"/>
      <c r="PXU1" s="228"/>
      <c r="PXV1" s="228"/>
      <c r="PXW1" s="228"/>
      <c r="PXX1" s="228"/>
      <c r="PXY1" s="228"/>
      <c r="PXZ1" s="228"/>
      <c r="PYA1" s="228"/>
      <c r="PYB1" s="228"/>
      <c r="PYC1" s="228"/>
      <c r="PYD1" s="228"/>
      <c r="PYE1" s="228"/>
      <c r="PYF1" s="228"/>
      <c r="PYG1" s="228"/>
      <c r="PYH1" s="228"/>
      <c r="PYI1" s="228"/>
      <c r="PYJ1" s="228"/>
      <c r="PYK1" s="228"/>
      <c r="PYL1" s="228"/>
      <c r="PYM1" s="228"/>
      <c r="PYN1" s="228"/>
      <c r="PYO1" s="228"/>
      <c r="PYP1" s="228"/>
      <c r="PYQ1" s="228"/>
      <c r="PYR1" s="228"/>
      <c r="PYS1" s="228"/>
      <c r="PYT1" s="228"/>
      <c r="PYU1" s="228"/>
      <c r="PYV1" s="228"/>
      <c r="PYW1" s="228"/>
      <c r="PYX1" s="228"/>
      <c r="PYY1" s="228"/>
      <c r="PYZ1" s="228"/>
      <c r="PZA1" s="228"/>
      <c r="PZB1" s="228"/>
      <c r="PZC1" s="228"/>
      <c r="PZD1" s="228"/>
      <c r="PZE1" s="228"/>
      <c r="PZF1" s="228"/>
      <c r="PZG1" s="228"/>
      <c r="PZH1" s="228"/>
      <c r="PZI1" s="228"/>
      <c r="PZJ1" s="228"/>
      <c r="PZK1" s="228"/>
      <c r="PZL1" s="228"/>
      <c r="PZM1" s="228"/>
      <c r="PZN1" s="228"/>
      <c r="PZO1" s="228"/>
      <c r="PZP1" s="228"/>
      <c r="PZQ1" s="228"/>
      <c r="PZR1" s="228"/>
      <c r="PZS1" s="228"/>
      <c r="PZT1" s="228"/>
      <c r="PZU1" s="228"/>
      <c r="PZV1" s="228"/>
      <c r="PZW1" s="228"/>
      <c r="PZX1" s="228"/>
      <c r="PZY1" s="228"/>
      <c r="PZZ1" s="228"/>
      <c r="QAA1" s="228"/>
      <c r="QAB1" s="228"/>
      <c r="QAC1" s="228"/>
      <c r="QAD1" s="228"/>
      <c r="QAE1" s="228"/>
      <c r="QAF1" s="228"/>
      <c r="QAG1" s="228"/>
      <c r="QAH1" s="228"/>
      <c r="QAI1" s="228"/>
      <c r="QAJ1" s="228"/>
      <c r="QAK1" s="228"/>
      <c r="QAL1" s="228"/>
      <c r="QAM1" s="228"/>
      <c r="QAN1" s="228"/>
      <c r="QAO1" s="228"/>
      <c r="QAP1" s="228"/>
      <c r="QAQ1" s="228"/>
      <c r="QAR1" s="228"/>
      <c r="QAS1" s="228"/>
      <c r="QAT1" s="228"/>
      <c r="QAU1" s="228"/>
      <c r="QAV1" s="228"/>
      <c r="QAW1" s="228"/>
      <c r="QAX1" s="228"/>
      <c r="QAY1" s="228"/>
      <c r="QAZ1" s="228"/>
      <c r="QBA1" s="228"/>
      <c r="QBB1" s="228"/>
      <c r="QBC1" s="228"/>
      <c r="QBD1" s="228"/>
      <c r="QBE1" s="228"/>
      <c r="QBF1" s="228"/>
      <c r="QBG1" s="228"/>
      <c r="QBH1" s="228"/>
      <c r="QBI1" s="228"/>
      <c r="QBJ1" s="228"/>
      <c r="QBK1" s="228"/>
      <c r="QBL1" s="228"/>
      <c r="QBM1" s="228"/>
      <c r="QBN1" s="228"/>
      <c r="QBO1" s="228"/>
      <c r="QBP1" s="228"/>
      <c r="QBQ1" s="228"/>
      <c r="QBR1" s="228"/>
      <c r="QBS1" s="228"/>
      <c r="QBT1" s="228"/>
      <c r="QBU1" s="228"/>
      <c r="QBV1" s="228"/>
      <c r="QBW1" s="228"/>
      <c r="QBX1" s="228"/>
      <c r="QBY1" s="228"/>
      <c r="QBZ1" s="228"/>
      <c r="QCA1" s="228"/>
      <c r="QCB1" s="228"/>
      <c r="QCC1" s="228"/>
      <c r="QCD1" s="228"/>
      <c r="QCE1" s="228"/>
      <c r="QCF1" s="228"/>
      <c r="QCG1" s="228"/>
      <c r="QCH1" s="228"/>
      <c r="QCI1" s="228"/>
      <c r="QCJ1" s="228"/>
      <c r="QCK1" s="228"/>
      <c r="QCL1" s="228"/>
      <c r="QCM1" s="228"/>
      <c r="QCN1" s="228"/>
      <c r="QCO1" s="228"/>
      <c r="QCP1" s="228"/>
      <c r="QCQ1" s="228"/>
      <c r="QCR1" s="228"/>
      <c r="QCS1" s="228"/>
      <c r="QCT1" s="228"/>
      <c r="QCU1" s="228"/>
      <c r="QCV1" s="228"/>
      <c r="QCW1" s="228"/>
      <c r="QCX1" s="228"/>
      <c r="QCY1" s="228"/>
      <c r="QCZ1" s="228"/>
      <c r="QDA1" s="228"/>
      <c r="QDB1" s="228"/>
      <c r="QDC1" s="228"/>
      <c r="QDD1" s="228"/>
      <c r="QDE1" s="228"/>
      <c r="QDF1" s="228"/>
      <c r="QDG1" s="228"/>
      <c r="QDH1" s="228"/>
      <c r="QDI1" s="228"/>
      <c r="QDJ1" s="228"/>
      <c r="QDK1" s="228"/>
      <c r="QDL1" s="228"/>
      <c r="QDM1" s="228"/>
      <c r="QDN1" s="228"/>
      <c r="QDO1" s="228"/>
      <c r="QDP1" s="228"/>
      <c r="QDQ1" s="228"/>
      <c r="QDR1" s="228"/>
      <c r="QDS1" s="228"/>
      <c r="QDT1" s="228"/>
      <c r="QDU1" s="228"/>
      <c r="QDV1" s="228"/>
      <c r="QDW1" s="228"/>
      <c r="QDX1" s="228"/>
      <c r="QDY1" s="228"/>
      <c r="QDZ1" s="228"/>
      <c r="QEA1" s="228"/>
      <c r="QEB1" s="228"/>
      <c r="QEC1" s="228"/>
      <c r="QED1" s="228"/>
      <c r="QEE1" s="228"/>
      <c r="QEF1" s="228"/>
      <c r="QEG1" s="228"/>
      <c r="QEH1" s="228"/>
      <c r="QEI1" s="228"/>
      <c r="QEJ1" s="228"/>
      <c r="QEK1" s="228"/>
      <c r="QEL1" s="228"/>
      <c r="QEM1" s="228"/>
      <c r="QEN1" s="228"/>
      <c r="QEO1" s="228"/>
      <c r="QEP1" s="228"/>
      <c r="QEQ1" s="228"/>
      <c r="QER1" s="228"/>
      <c r="QES1" s="228"/>
      <c r="QET1" s="228"/>
      <c r="QEU1" s="228"/>
      <c r="QEV1" s="228"/>
      <c r="QEW1" s="228"/>
      <c r="QEX1" s="228"/>
      <c r="QEY1" s="228"/>
      <c r="QEZ1" s="228"/>
      <c r="QFA1" s="228"/>
      <c r="QFB1" s="228"/>
      <c r="QFC1" s="228"/>
      <c r="QFD1" s="228"/>
      <c r="QFE1" s="228"/>
      <c r="QFF1" s="228"/>
      <c r="QFG1" s="228"/>
      <c r="QFH1" s="228"/>
      <c r="QFI1" s="228"/>
      <c r="QFJ1" s="228"/>
      <c r="QFK1" s="228"/>
      <c r="QFL1" s="228"/>
      <c r="QFM1" s="228"/>
      <c r="QFN1" s="228"/>
      <c r="QFO1" s="228"/>
      <c r="QFP1" s="228"/>
      <c r="QFQ1" s="228"/>
      <c r="QFR1" s="228"/>
      <c r="QFS1" s="228"/>
      <c r="QFT1" s="228"/>
      <c r="QFU1" s="228"/>
      <c r="QFV1" s="228"/>
      <c r="QFW1" s="228"/>
      <c r="QFX1" s="228"/>
      <c r="QFY1" s="228"/>
      <c r="QFZ1" s="228"/>
      <c r="QGA1" s="228"/>
      <c r="QGB1" s="228"/>
      <c r="QGC1" s="228"/>
      <c r="QGD1" s="228"/>
      <c r="QGE1" s="228"/>
      <c r="QGF1" s="228"/>
      <c r="QGG1" s="228"/>
      <c r="QGH1" s="228"/>
      <c r="QGI1" s="228"/>
      <c r="QGJ1" s="228"/>
      <c r="QGK1" s="228"/>
      <c r="QGL1" s="228"/>
      <c r="QGM1" s="228"/>
      <c r="QGN1" s="228"/>
      <c r="QGO1" s="228"/>
      <c r="QGP1" s="228"/>
      <c r="QGQ1" s="228"/>
      <c r="QGR1" s="228"/>
      <c r="QGS1" s="228"/>
      <c r="QGT1" s="228"/>
      <c r="QGU1" s="228"/>
      <c r="QGV1" s="228"/>
      <c r="QGW1" s="228"/>
      <c r="QGX1" s="228"/>
      <c r="QGY1" s="228"/>
      <c r="QGZ1" s="228"/>
      <c r="QHA1" s="228"/>
      <c r="QHB1" s="228"/>
      <c r="QHC1" s="228"/>
      <c r="QHD1" s="228"/>
      <c r="QHE1" s="228"/>
      <c r="QHF1" s="228"/>
      <c r="QHG1" s="228"/>
      <c r="QHH1" s="228"/>
      <c r="QHI1" s="228"/>
      <c r="QHJ1" s="228"/>
      <c r="QHK1" s="228"/>
      <c r="QHL1" s="228"/>
      <c r="QHM1" s="228"/>
      <c r="QHN1" s="228"/>
      <c r="QHO1" s="228"/>
      <c r="QHP1" s="228"/>
      <c r="QHQ1" s="228"/>
      <c r="QHR1" s="228"/>
      <c r="QHS1" s="228"/>
      <c r="QHT1" s="228"/>
      <c r="QHU1" s="228"/>
      <c r="QHV1" s="228"/>
      <c r="QHW1" s="228"/>
      <c r="QHX1" s="228"/>
      <c r="QHY1" s="228"/>
      <c r="QHZ1" s="228"/>
      <c r="QIA1" s="228"/>
      <c r="QIB1" s="228"/>
      <c r="QIC1" s="228"/>
      <c r="QID1" s="228"/>
      <c r="QIE1" s="228"/>
      <c r="QIF1" s="228"/>
      <c r="QIG1" s="228"/>
      <c r="QIH1" s="228"/>
      <c r="QII1" s="228"/>
      <c r="QIJ1" s="228"/>
      <c r="QIK1" s="228"/>
      <c r="QIL1" s="228"/>
      <c r="QIM1" s="228"/>
      <c r="QIN1" s="228"/>
      <c r="QIO1" s="228"/>
      <c r="QIP1" s="228"/>
      <c r="QIQ1" s="228"/>
      <c r="QIR1" s="228"/>
      <c r="QIS1" s="228"/>
      <c r="QIT1" s="228"/>
      <c r="QIU1" s="228"/>
      <c r="QIV1" s="228"/>
      <c r="QIW1" s="228"/>
      <c r="QIX1" s="228"/>
      <c r="QIY1" s="228"/>
      <c r="QIZ1" s="228"/>
      <c r="QJA1" s="228"/>
      <c r="QJB1" s="228"/>
      <c r="QJC1" s="228"/>
      <c r="QJD1" s="228"/>
      <c r="QJE1" s="228"/>
      <c r="QJF1" s="228"/>
      <c r="QJG1" s="228"/>
      <c r="QJH1" s="228"/>
      <c r="QJI1" s="228"/>
      <c r="QJJ1" s="228"/>
      <c r="QJK1" s="228"/>
      <c r="QJL1" s="228"/>
      <c r="QJM1" s="228"/>
      <c r="QJN1" s="228"/>
      <c r="QJO1" s="228"/>
      <c r="QJP1" s="228"/>
      <c r="QJQ1" s="228"/>
      <c r="QJR1" s="228"/>
      <c r="QJS1" s="228"/>
      <c r="QJT1" s="228"/>
      <c r="QJU1" s="228"/>
      <c r="QJV1" s="228"/>
      <c r="QJW1" s="228"/>
      <c r="QJX1" s="228"/>
      <c r="QJY1" s="228"/>
      <c r="QJZ1" s="228"/>
      <c r="QKA1" s="228"/>
      <c r="QKB1" s="228"/>
      <c r="QKC1" s="228"/>
      <c r="QKD1" s="228"/>
      <c r="QKE1" s="228"/>
      <c r="QKF1" s="228"/>
      <c r="QKG1" s="228"/>
      <c r="QKH1" s="228"/>
      <c r="QKI1" s="228"/>
      <c r="QKJ1" s="228"/>
      <c r="QKK1" s="228"/>
      <c r="QKL1" s="228"/>
      <c r="QKM1" s="228"/>
      <c r="QKN1" s="228"/>
      <c r="QKO1" s="228"/>
      <c r="QKP1" s="228"/>
      <c r="QKQ1" s="228"/>
      <c r="QKR1" s="228"/>
      <c r="QKS1" s="228"/>
      <c r="QKT1" s="228"/>
      <c r="QKU1" s="228"/>
      <c r="QKV1" s="228"/>
      <c r="QKW1" s="228"/>
      <c r="QKX1" s="228"/>
      <c r="QKY1" s="228"/>
      <c r="QKZ1" s="228"/>
      <c r="QLA1" s="228"/>
      <c r="QLB1" s="228"/>
      <c r="QLC1" s="228"/>
      <c r="QLD1" s="228"/>
      <c r="QLE1" s="228"/>
      <c r="QLF1" s="228"/>
      <c r="QLG1" s="228"/>
      <c r="QLH1" s="228"/>
      <c r="QLI1" s="228"/>
      <c r="QLJ1" s="228"/>
      <c r="QLK1" s="228"/>
      <c r="QLL1" s="228"/>
      <c r="QLM1" s="228"/>
      <c r="QLN1" s="228"/>
      <c r="QLO1" s="228"/>
      <c r="QLP1" s="228"/>
      <c r="QLQ1" s="228"/>
      <c r="QLR1" s="228"/>
      <c r="QLS1" s="228"/>
      <c r="QLT1" s="228"/>
      <c r="QLU1" s="228"/>
      <c r="QLV1" s="228"/>
      <c r="QLW1" s="228"/>
      <c r="QLX1" s="228"/>
      <c r="QLY1" s="228"/>
      <c r="QLZ1" s="228"/>
      <c r="QMA1" s="228"/>
      <c r="QMB1" s="228"/>
      <c r="QMC1" s="228"/>
      <c r="QMD1" s="228"/>
      <c r="QME1" s="228"/>
      <c r="QMF1" s="228"/>
      <c r="QMG1" s="228"/>
      <c r="QMH1" s="228"/>
      <c r="QMI1" s="228"/>
      <c r="QMJ1" s="228"/>
      <c r="QMK1" s="228"/>
      <c r="QML1" s="228"/>
      <c r="QMM1" s="228"/>
      <c r="QMN1" s="228"/>
      <c r="QMO1" s="228"/>
      <c r="QMP1" s="228"/>
      <c r="QMQ1" s="228"/>
      <c r="QMR1" s="228"/>
      <c r="QMS1" s="228"/>
      <c r="QMT1" s="228"/>
      <c r="QMU1" s="228"/>
      <c r="QMV1" s="228"/>
      <c r="QMW1" s="228"/>
      <c r="QMX1" s="228"/>
      <c r="QMY1" s="228"/>
      <c r="QMZ1" s="228"/>
      <c r="QNA1" s="228"/>
      <c r="QNB1" s="228"/>
      <c r="QNC1" s="228"/>
      <c r="QND1" s="228"/>
      <c r="QNE1" s="228"/>
      <c r="QNF1" s="228"/>
      <c r="QNG1" s="228"/>
      <c r="QNH1" s="228"/>
      <c r="QNI1" s="228"/>
      <c r="QNJ1" s="228"/>
      <c r="QNK1" s="228"/>
      <c r="QNL1" s="228"/>
      <c r="QNM1" s="228"/>
      <c r="QNN1" s="228"/>
      <c r="QNO1" s="228"/>
      <c r="QNP1" s="228"/>
      <c r="QNQ1" s="228"/>
      <c r="QNR1" s="228"/>
      <c r="QNS1" s="228"/>
      <c r="QNT1" s="228"/>
      <c r="QNU1" s="228"/>
      <c r="QNV1" s="228"/>
      <c r="QNW1" s="228"/>
      <c r="QNX1" s="228"/>
      <c r="QNY1" s="228"/>
      <c r="QNZ1" s="228"/>
      <c r="QOA1" s="228"/>
      <c r="QOB1" s="228"/>
      <c r="QOC1" s="228"/>
      <c r="QOD1" s="228"/>
      <c r="QOE1" s="228"/>
      <c r="QOF1" s="228"/>
      <c r="QOG1" s="228"/>
      <c r="QOH1" s="228"/>
      <c r="QOI1" s="228"/>
      <c r="QOJ1" s="228"/>
      <c r="QOK1" s="228"/>
      <c r="QOL1" s="228"/>
      <c r="QOM1" s="228"/>
      <c r="QON1" s="228"/>
      <c r="QOO1" s="228"/>
      <c r="QOP1" s="228"/>
      <c r="QOQ1" s="228"/>
      <c r="QOR1" s="228"/>
      <c r="QOS1" s="228"/>
      <c r="QOT1" s="228"/>
      <c r="QOU1" s="228"/>
      <c r="QOV1" s="228"/>
      <c r="QOW1" s="228"/>
      <c r="QOX1" s="228"/>
      <c r="QOY1" s="228"/>
      <c r="QOZ1" s="228"/>
      <c r="QPA1" s="228"/>
      <c r="QPB1" s="228"/>
      <c r="QPC1" s="228"/>
      <c r="QPD1" s="228"/>
      <c r="QPE1" s="228"/>
      <c r="QPF1" s="228"/>
      <c r="QPG1" s="228"/>
      <c r="QPH1" s="228"/>
      <c r="QPI1" s="228"/>
      <c r="QPJ1" s="228"/>
      <c r="QPK1" s="228"/>
      <c r="QPL1" s="228"/>
      <c r="QPM1" s="228"/>
      <c r="QPN1" s="228"/>
      <c r="QPO1" s="228"/>
      <c r="QPP1" s="228"/>
      <c r="QPQ1" s="228"/>
      <c r="QPR1" s="228"/>
      <c r="QPS1" s="228"/>
      <c r="QPT1" s="228"/>
      <c r="QPU1" s="228"/>
      <c r="QPV1" s="228"/>
      <c r="QPW1" s="228"/>
      <c r="QPX1" s="228"/>
      <c r="QPY1" s="228"/>
      <c r="QPZ1" s="228"/>
      <c r="QQA1" s="228"/>
      <c r="QQB1" s="228"/>
      <c r="QQC1" s="228"/>
      <c r="QQD1" s="228"/>
      <c r="QQE1" s="228"/>
      <c r="QQF1" s="228"/>
      <c r="QQG1" s="228"/>
      <c r="QQH1" s="228"/>
      <c r="QQI1" s="228"/>
      <c r="QQJ1" s="228"/>
      <c r="QQK1" s="228"/>
      <c r="QQL1" s="228"/>
      <c r="QQM1" s="228"/>
      <c r="QQN1" s="228"/>
      <c r="QQO1" s="228"/>
      <c r="QQP1" s="228"/>
      <c r="QQQ1" s="228"/>
      <c r="QQR1" s="228"/>
      <c r="QQS1" s="228"/>
      <c r="QQT1" s="228"/>
      <c r="QQU1" s="228"/>
      <c r="QQV1" s="228"/>
      <c r="QQW1" s="228"/>
      <c r="QQX1" s="228"/>
      <c r="QQY1" s="228"/>
      <c r="QQZ1" s="228"/>
      <c r="QRA1" s="228"/>
      <c r="QRB1" s="228"/>
      <c r="QRC1" s="228"/>
      <c r="QRD1" s="228"/>
      <c r="QRE1" s="228"/>
      <c r="QRF1" s="228"/>
      <c r="QRG1" s="228"/>
      <c r="QRH1" s="228"/>
      <c r="QRI1" s="228"/>
      <c r="QRJ1" s="228"/>
      <c r="QRK1" s="228"/>
      <c r="QRL1" s="228"/>
      <c r="QRM1" s="228"/>
      <c r="QRN1" s="228"/>
      <c r="QRO1" s="228"/>
      <c r="QRP1" s="228"/>
      <c r="QRQ1" s="228"/>
      <c r="QRR1" s="228"/>
      <c r="QRS1" s="228"/>
      <c r="QRT1" s="228"/>
      <c r="QRU1" s="228"/>
      <c r="QRV1" s="228"/>
      <c r="QRW1" s="228"/>
      <c r="QRX1" s="228"/>
      <c r="QRY1" s="228"/>
      <c r="QRZ1" s="228"/>
      <c r="QSA1" s="228"/>
      <c r="QSB1" s="228"/>
      <c r="QSC1" s="228"/>
      <c r="QSD1" s="228"/>
      <c r="QSE1" s="228"/>
      <c r="QSF1" s="228"/>
      <c r="QSG1" s="228"/>
      <c r="QSH1" s="228"/>
      <c r="QSI1" s="228"/>
      <c r="QSJ1" s="228"/>
      <c r="QSK1" s="228"/>
      <c r="QSL1" s="228"/>
      <c r="QSM1" s="228"/>
      <c r="QSN1" s="228"/>
      <c r="QSO1" s="228"/>
      <c r="QSP1" s="228"/>
      <c r="QSQ1" s="228"/>
      <c r="QSR1" s="228"/>
      <c r="QSS1" s="228"/>
      <c r="QST1" s="228"/>
      <c r="QSU1" s="228"/>
      <c r="QSV1" s="228"/>
      <c r="QSW1" s="228"/>
      <c r="QSX1" s="228"/>
      <c r="QSY1" s="228"/>
      <c r="QSZ1" s="228"/>
      <c r="QTA1" s="228"/>
      <c r="QTB1" s="228"/>
      <c r="QTC1" s="228"/>
      <c r="QTD1" s="228"/>
      <c r="QTE1" s="228"/>
      <c r="QTF1" s="228"/>
      <c r="QTG1" s="228"/>
      <c r="QTH1" s="228"/>
      <c r="QTI1" s="228"/>
      <c r="QTJ1" s="228"/>
      <c r="QTK1" s="228"/>
      <c r="QTL1" s="228"/>
      <c r="QTM1" s="228"/>
      <c r="QTN1" s="228"/>
      <c r="QTO1" s="228"/>
      <c r="QTP1" s="228"/>
      <c r="QTQ1" s="228"/>
      <c r="QTR1" s="228"/>
      <c r="QTS1" s="228"/>
      <c r="QTT1" s="228"/>
      <c r="QTU1" s="228"/>
      <c r="QTV1" s="228"/>
      <c r="QTW1" s="228"/>
      <c r="QTX1" s="228"/>
      <c r="QTY1" s="228"/>
      <c r="QTZ1" s="228"/>
      <c r="QUA1" s="228"/>
      <c r="QUB1" s="228"/>
      <c r="QUC1" s="228"/>
      <c r="QUD1" s="228"/>
      <c r="QUE1" s="228"/>
      <c r="QUF1" s="228"/>
      <c r="QUG1" s="228"/>
      <c r="QUH1" s="228"/>
      <c r="QUI1" s="228"/>
      <c r="QUJ1" s="228"/>
      <c r="QUK1" s="228"/>
      <c r="QUL1" s="228"/>
      <c r="QUM1" s="228"/>
      <c r="QUN1" s="228"/>
      <c r="QUO1" s="228"/>
      <c r="QUP1" s="228"/>
      <c r="QUQ1" s="228"/>
      <c r="QUR1" s="228"/>
      <c r="QUS1" s="228"/>
      <c r="QUT1" s="228"/>
      <c r="QUU1" s="228"/>
      <c r="QUV1" s="228"/>
      <c r="QUW1" s="228"/>
      <c r="QUX1" s="228"/>
      <c r="QUY1" s="228"/>
      <c r="QUZ1" s="228"/>
      <c r="QVA1" s="228"/>
      <c r="QVB1" s="228"/>
      <c r="QVC1" s="228"/>
      <c r="QVD1" s="228"/>
      <c r="QVE1" s="228"/>
      <c r="QVF1" s="228"/>
      <c r="QVG1" s="228"/>
      <c r="QVH1" s="228"/>
      <c r="QVI1" s="228"/>
      <c r="QVJ1" s="228"/>
      <c r="QVK1" s="228"/>
      <c r="QVL1" s="228"/>
      <c r="QVM1" s="228"/>
      <c r="QVN1" s="228"/>
      <c r="QVO1" s="228"/>
      <c r="QVP1" s="228"/>
      <c r="QVQ1" s="228"/>
      <c r="QVR1" s="228"/>
      <c r="QVS1" s="228"/>
      <c r="QVT1" s="228"/>
      <c r="QVU1" s="228"/>
      <c r="QVV1" s="228"/>
      <c r="QVW1" s="228"/>
      <c r="QVX1" s="228"/>
      <c r="QVY1" s="228"/>
      <c r="QVZ1" s="228"/>
      <c r="QWA1" s="228"/>
      <c r="QWB1" s="228"/>
      <c r="QWC1" s="228"/>
      <c r="QWD1" s="228"/>
      <c r="QWE1" s="228"/>
      <c r="QWF1" s="228"/>
      <c r="QWG1" s="228"/>
      <c r="QWH1" s="228"/>
      <c r="QWI1" s="228"/>
      <c r="QWJ1" s="228"/>
      <c r="QWK1" s="228"/>
      <c r="QWL1" s="228"/>
      <c r="QWM1" s="228"/>
      <c r="QWN1" s="228"/>
      <c r="QWO1" s="228"/>
      <c r="QWP1" s="228"/>
      <c r="QWQ1" s="228"/>
      <c r="QWR1" s="228"/>
      <c r="QWS1" s="228"/>
      <c r="QWT1" s="228"/>
      <c r="QWU1" s="228"/>
      <c r="QWV1" s="228"/>
      <c r="QWW1" s="228"/>
      <c r="QWX1" s="228"/>
      <c r="QWY1" s="228"/>
      <c r="QWZ1" s="228"/>
      <c r="QXA1" s="228"/>
      <c r="QXB1" s="228"/>
      <c r="QXC1" s="228"/>
      <c r="QXD1" s="228"/>
      <c r="QXE1" s="228"/>
      <c r="QXF1" s="228"/>
      <c r="QXG1" s="228"/>
      <c r="QXH1" s="228"/>
      <c r="QXI1" s="228"/>
      <c r="QXJ1" s="228"/>
      <c r="QXK1" s="228"/>
      <c r="QXL1" s="228"/>
      <c r="QXM1" s="228"/>
      <c r="QXN1" s="228"/>
      <c r="QXO1" s="228"/>
      <c r="QXP1" s="228"/>
      <c r="QXQ1" s="228"/>
      <c r="QXR1" s="228"/>
      <c r="QXS1" s="228"/>
      <c r="QXT1" s="228"/>
      <c r="QXU1" s="228"/>
      <c r="QXV1" s="228"/>
      <c r="QXW1" s="228"/>
      <c r="QXX1" s="228"/>
      <c r="QXY1" s="228"/>
      <c r="QXZ1" s="228"/>
      <c r="QYA1" s="228"/>
      <c r="QYB1" s="228"/>
      <c r="QYC1" s="228"/>
      <c r="QYD1" s="228"/>
      <c r="QYE1" s="228"/>
      <c r="QYF1" s="228"/>
      <c r="QYG1" s="228"/>
      <c r="QYH1" s="228"/>
      <c r="QYI1" s="228"/>
      <c r="QYJ1" s="228"/>
      <c r="QYK1" s="228"/>
      <c r="QYL1" s="228"/>
      <c r="QYM1" s="228"/>
      <c r="QYN1" s="228"/>
      <c r="QYO1" s="228"/>
      <c r="QYP1" s="228"/>
      <c r="QYQ1" s="228"/>
      <c r="QYR1" s="228"/>
      <c r="QYS1" s="228"/>
      <c r="QYT1" s="228"/>
      <c r="QYU1" s="228"/>
      <c r="QYV1" s="228"/>
      <c r="QYW1" s="228"/>
      <c r="QYX1" s="228"/>
      <c r="QYY1" s="228"/>
      <c r="QYZ1" s="228"/>
      <c r="QZA1" s="228"/>
      <c r="QZB1" s="228"/>
      <c r="QZC1" s="228"/>
      <c r="QZD1" s="228"/>
      <c r="QZE1" s="228"/>
      <c r="QZF1" s="228"/>
      <c r="QZG1" s="228"/>
      <c r="QZH1" s="228"/>
      <c r="QZI1" s="228"/>
      <c r="QZJ1" s="228"/>
      <c r="QZK1" s="228"/>
      <c r="QZL1" s="228"/>
      <c r="QZM1" s="228"/>
      <c r="QZN1" s="228"/>
      <c r="QZO1" s="228"/>
      <c r="QZP1" s="228"/>
      <c r="QZQ1" s="228"/>
      <c r="QZR1" s="228"/>
      <c r="QZS1" s="228"/>
      <c r="QZT1" s="228"/>
      <c r="QZU1" s="228"/>
      <c r="QZV1" s="228"/>
      <c r="QZW1" s="228"/>
      <c r="QZX1" s="228"/>
      <c r="QZY1" s="228"/>
      <c r="QZZ1" s="228"/>
      <c r="RAA1" s="228"/>
      <c r="RAB1" s="228"/>
      <c r="RAC1" s="228"/>
      <c r="RAD1" s="228"/>
      <c r="RAE1" s="228"/>
      <c r="RAF1" s="228"/>
      <c r="RAG1" s="228"/>
      <c r="RAH1" s="228"/>
      <c r="RAI1" s="228"/>
      <c r="RAJ1" s="228"/>
      <c r="RAK1" s="228"/>
      <c r="RAL1" s="228"/>
      <c r="RAM1" s="228"/>
      <c r="RAN1" s="228"/>
      <c r="RAO1" s="228"/>
      <c r="RAP1" s="228"/>
      <c r="RAQ1" s="228"/>
      <c r="RAR1" s="228"/>
      <c r="RAS1" s="228"/>
      <c r="RAT1" s="228"/>
      <c r="RAU1" s="228"/>
      <c r="RAV1" s="228"/>
      <c r="RAW1" s="228"/>
      <c r="RAX1" s="228"/>
      <c r="RAY1" s="228"/>
      <c r="RAZ1" s="228"/>
      <c r="RBA1" s="228"/>
      <c r="RBB1" s="228"/>
      <c r="RBC1" s="228"/>
      <c r="RBD1" s="228"/>
      <c r="RBE1" s="228"/>
      <c r="RBF1" s="228"/>
      <c r="RBG1" s="228"/>
      <c r="RBH1" s="228"/>
      <c r="RBI1" s="228"/>
      <c r="RBJ1" s="228"/>
      <c r="RBK1" s="228"/>
      <c r="RBL1" s="228"/>
      <c r="RBM1" s="228"/>
      <c r="RBN1" s="228"/>
      <c r="RBO1" s="228"/>
      <c r="RBP1" s="228"/>
      <c r="RBQ1" s="228"/>
      <c r="RBR1" s="228"/>
      <c r="RBS1" s="228"/>
      <c r="RBT1" s="228"/>
      <c r="RBU1" s="228"/>
      <c r="RBV1" s="228"/>
      <c r="RBW1" s="228"/>
      <c r="RBX1" s="228"/>
      <c r="RBY1" s="228"/>
      <c r="RBZ1" s="228"/>
      <c r="RCA1" s="228"/>
      <c r="RCB1" s="228"/>
      <c r="RCC1" s="228"/>
      <c r="RCD1" s="228"/>
      <c r="RCE1" s="228"/>
      <c r="RCF1" s="228"/>
      <c r="RCG1" s="228"/>
      <c r="RCH1" s="228"/>
      <c r="RCI1" s="228"/>
      <c r="RCJ1" s="228"/>
      <c r="RCK1" s="228"/>
      <c r="RCL1" s="228"/>
      <c r="RCM1" s="228"/>
      <c r="RCN1" s="228"/>
      <c r="RCO1" s="228"/>
      <c r="RCP1" s="228"/>
      <c r="RCQ1" s="228"/>
      <c r="RCR1" s="228"/>
      <c r="RCS1" s="228"/>
      <c r="RCT1" s="228"/>
      <c r="RCU1" s="228"/>
      <c r="RCV1" s="228"/>
      <c r="RCW1" s="228"/>
      <c r="RCX1" s="228"/>
      <c r="RCY1" s="228"/>
      <c r="RCZ1" s="228"/>
      <c r="RDA1" s="228"/>
      <c r="RDB1" s="228"/>
      <c r="RDC1" s="228"/>
      <c r="RDD1" s="228"/>
      <c r="RDE1" s="228"/>
      <c r="RDF1" s="228"/>
      <c r="RDG1" s="228"/>
      <c r="RDH1" s="228"/>
      <c r="RDI1" s="228"/>
      <c r="RDJ1" s="228"/>
      <c r="RDK1" s="228"/>
      <c r="RDL1" s="228"/>
      <c r="RDM1" s="228"/>
      <c r="RDN1" s="228"/>
      <c r="RDO1" s="228"/>
      <c r="RDP1" s="228"/>
      <c r="RDQ1" s="228"/>
      <c r="RDR1" s="228"/>
      <c r="RDS1" s="228"/>
      <c r="RDT1" s="228"/>
      <c r="RDU1" s="228"/>
      <c r="RDV1" s="228"/>
      <c r="RDW1" s="228"/>
      <c r="RDX1" s="228"/>
      <c r="RDY1" s="228"/>
      <c r="RDZ1" s="228"/>
      <c r="REA1" s="228"/>
      <c r="REB1" s="228"/>
      <c r="REC1" s="228"/>
      <c r="RED1" s="228"/>
      <c r="REE1" s="228"/>
      <c r="REF1" s="228"/>
      <c r="REG1" s="228"/>
      <c r="REH1" s="228"/>
      <c r="REI1" s="228"/>
      <c r="REJ1" s="228"/>
      <c r="REK1" s="228"/>
      <c r="REL1" s="228"/>
      <c r="REM1" s="228"/>
      <c r="REN1" s="228"/>
      <c r="REO1" s="228"/>
      <c r="REP1" s="228"/>
      <c r="REQ1" s="228"/>
      <c r="RER1" s="228"/>
      <c r="RES1" s="228"/>
      <c r="RET1" s="228"/>
      <c r="REU1" s="228"/>
      <c r="REV1" s="228"/>
      <c r="REW1" s="228"/>
      <c r="REX1" s="228"/>
      <c r="REY1" s="228"/>
      <c r="REZ1" s="228"/>
      <c r="RFA1" s="228"/>
      <c r="RFB1" s="228"/>
      <c r="RFC1" s="228"/>
      <c r="RFD1" s="228"/>
      <c r="RFE1" s="228"/>
      <c r="RFF1" s="228"/>
      <c r="RFG1" s="228"/>
      <c r="RFH1" s="228"/>
      <c r="RFI1" s="228"/>
      <c r="RFJ1" s="228"/>
      <c r="RFK1" s="228"/>
      <c r="RFL1" s="228"/>
      <c r="RFM1" s="228"/>
      <c r="RFN1" s="228"/>
      <c r="RFO1" s="228"/>
      <c r="RFP1" s="228"/>
      <c r="RFQ1" s="228"/>
      <c r="RFR1" s="228"/>
      <c r="RFS1" s="228"/>
      <c r="RFT1" s="228"/>
      <c r="RFU1" s="228"/>
      <c r="RFV1" s="228"/>
      <c r="RFW1" s="228"/>
      <c r="RFX1" s="228"/>
      <c r="RFY1" s="228"/>
      <c r="RFZ1" s="228"/>
      <c r="RGA1" s="228"/>
      <c r="RGB1" s="228"/>
      <c r="RGC1" s="228"/>
      <c r="RGD1" s="228"/>
      <c r="RGE1" s="228"/>
      <c r="RGF1" s="228"/>
      <c r="RGG1" s="228"/>
      <c r="RGH1" s="228"/>
      <c r="RGI1" s="228"/>
      <c r="RGJ1" s="228"/>
      <c r="RGK1" s="228"/>
      <c r="RGL1" s="228"/>
      <c r="RGM1" s="228"/>
      <c r="RGN1" s="228"/>
      <c r="RGO1" s="228"/>
      <c r="RGP1" s="228"/>
      <c r="RGQ1" s="228"/>
      <c r="RGR1" s="228"/>
      <c r="RGS1" s="228"/>
      <c r="RGT1" s="228"/>
      <c r="RGU1" s="228"/>
      <c r="RGV1" s="228"/>
      <c r="RGW1" s="228"/>
      <c r="RGX1" s="228"/>
      <c r="RGY1" s="228"/>
      <c r="RGZ1" s="228"/>
      <c r="RHA1" s="228"/>
      <c r="RHB1" s="228"/>
      <c r="RHC1" s="228"/>
      <c r="RHD1" s="228"/>
      <c r="RHE1" s="228"/>
      <c r="RHF1" s="228"/>
      <c r="RHG1" s="228"/>
      <c r="RHH1" s="228"/>
      <c r="RHI1" s="228"/>
      <c r="RHJ1" s="228"/>
      <c r="RHK1" s="228"/>
      <c r="RHL1" s="228"/>
      <c r="RHM1" s="228"/>
      <c r="RHN1" s="228"/>
      <c r="RHO1" s="228"/>
      <c r="RHP1" s="228"/>
      <c r="RHQ1" s="228"/>
      <c r="RHR1" s="228"/>
      <c r="RHS1" s="228"/>
      <c r="RHT1" s="228"/>
      <c r="RHU1" s="228"/>
      <c r="RHV1" s="228"/>
      <c r="RHW1" s="228"/>
      <c r="RHX1" s="228"/>
      <c r="RHY1" s="228"/>
      <c r="RHZ1" s="228"/>
      <c r="RIA1" s="228"/>
      <c r="RIB1" s="228"/>
      <c r="RIC1" s="228"/>
      <c r="RID1" s="228"/>
      <c r="RIE1" s="228"/>
      <c r="RIF1" s="228"/>
      <c r="RIG1" s="228"/>
      <c r="RIH1" s="228"/>
      <c r="RII1" s="228"/>
      <c r="RIJ1" s="228"/>
      <c r="RIK1" s="228"/>
      <c r="RIL1" s="228"/>
      <c r="RIM1" s="228"/>
      <c r="RIN1" s="228"/>
      <c r="RIO1" s="228"/>
      <c r="RIP1" s="228"/>
      <c r="RIQ1" s="228"/>
      <c r="RIR1" s="228"/>
      <c r="RIS1" s="228"/>
      <c r="RIT1" s="228"/>
      <c r="RIU1" s="228"/>
      <c r="RIV1" s="228"/>
      <c r="RIW1" s="228"/>
      <c r="RIX1" s="228"/>
      <c r="RIY1" s="228"/>
      <c r="RIZ1" s="228"/>
      <c r="RJA1" s="228"/>
      <c r="RJB1" s="228"/>
      <c r="RJC1" s="228"/>
      <c r="RJD1" s="228"/>
      <c r="RJE1" s="228"/>
      <c r="RJF1" s="228"/>
      <c r="RJG1" s="228"/>
      <c r="RJH1" s="228"/>
      <c r="RJI1" s="228"/>
      <c r="RJJ1" s="228"/>
      <c r="RJK1" s="228"/>
      <c r="RJL1" s="228"/>
      <c r="RJM1" s="228"/>
      <c r="RJN1" s="228"/>
      <c r="RJO1" s="228"/>
      <c r="RJP1" s="228"/>
      <c r="RJQ1" s="228"/>
      <c r="RJR1" s="228"/>
      <c r="RJS1" s="228"/>
      <c r="RJT1" s="228"/>
      <c r="RJU1" s="228"/>
      <c r="RJV1" s="228"/>
      <c r="RJW1" s="228"/>
      <c r="RJX1" s="228"/>
      <c r="RJY1" s="228"/>
      <c r="RJZ1" s="228"/>
      <c r="RKA1" s="228"/>
      <c r="RKB1" s="228"/>
      <c r="RKC1" s="228"/>
      <c r="RKD1" s="228"/>
      <c r="RKE1" s="228"/>
      <c r="RKF1" s="228"/>
      <c r="RKG1" s="228"/>
      <c r="RKH1" s="228"/>
      <c r="RKI1" s="228"/>
      <c r="RKJ1" s="228"/>
      <c r="RKK1" s="228"/>
      <c r="RKL1" s="228"/>
      <c r="RKM1" s="228"/>
      <c r="RKN1" s="228"/>
      <c r="RKO1" s="228"/>
      <c r="RKP1" s="228"/>
      <c r="RKQ1" s="228"/>
      <c r="RKR1" s="228"/>
      <c r="RKS1" s="228"/>
      <c r="RKT1" s="228"/>
      <c r="RKU1" s="228"/>
      <c r="RKV1" s="228"/>
      <c r="RKW1" s="228"/>
      <c r="RKX1" s="228"/>
      <c r="RKY1" s="228"/>
      <c r="RKZ1" s="228"/>
      <c r="RLA1" s="228"/>
      <c r="RLB1" s="228"/>
      <c r="RLC1" s="228"/>
      <c r="RLD1" s="228"/>
      <c r="RLE1" s="228"/>
      <c r="RLF1" s="228"/>
      <c r="RLG1" s="228"/>
      <c r="RLH1" s="228"/>
      <c r="RLI1" s="228"/>
      <c r="RLJ1" s="228"/>
      <c r="RLK1" s="228"/>
      <c r="RLL1" s="228"/>
      <c r="RLM1" s="228"/>
      <c r="RLN1" s="228"/>
      <c r="RLO1" s="228"/>
      <c r="RLP1" s="228"/>
      <c r="RLQ1" s="228"/>
      <c r="RLR1" s="228"/>
      <c r="RLS1" s="228"/>
      <c r="RLT1" s="228"/>
      <c r="RLU1" s="228"/>
      <c r="RLV1" s="228"/>
      <c r="RLW1" s="228"/>
      <c r="RLX1" s="228"/>
      <c r="RLY1" s="228"/>
      <c r="RLZ1" s="228"/>
      <c r="RMA1" s="228"/>
      <c r="RMB1" s="228"/>
      <c r="RMC1" s="228"/>
      <c r="RMD1" s="228"/>
      <c r="RME1" s="228"/>
      <c r="RMF1" s="228"/>
      <c r="RMG1" s="228"/>
      <c r="RMH1" s="228"/>
      <c r="RMI1" s="228"/>
      <c r="RMJ1" s="228"/>
      <c r="RMK1" s="228"/>
      <c r="RML1" s="228"/>
      <c r="RMM1" s="228"/>
      <c r="RMN1" s="228"/>
      <c r="RMO1" s="228"/>
      <c r="RMP1" s="228"/>
      <c r="RMQ1" s="228"/>
      <c r="RMR1" s="228"/>
      <c r="RMS1" s="228"/>
      <c r="RMT1" s="228"/>
      <c r="RMU1" s="228"/>
      <c r="RMV1" s="228"/>
      <c r="RMW1" s="228"/>
      <c r="RMX1" s="228"/>
      <c r="RMY1" s="228"/>
      <c r="RMZ1" s="228"/>
      <c r="RNA1" s="228"/>
      <c r="RNB1" s="228"/>
      <c r="RNC1" s="228"/>
      <c r="RND1" s="228"/>
      <c r="RNE1" s="228"/>
      <c r="RNF1" s="228"/>
      <c r="RNG1" s="228"/>
      <c r="RNH1" s="228"/>
      <c r="RNI1" s="228"/>
      <c r="RNJ1" s="228"/>
      <c r="RNK1" s="228"/>
      <c r="RNL1" s="228"/>
      <c r="RNM1" s="228"/>
      <c r="RNN1" s="228"/>
      <c r="RNO1" s="228"/>
      <c r="RNP1" s="228"/>
      <c r="RNQ1" s="228"/>
      <c r="RNR1" s="228"/>
      <c r="RNS1" s="228"/>
      <c r="RNT1" s="228"/>
      <c r="RNU1" s="228"/>
      <c r="RNV1" s="228"/>
      <c r="RNW1" s="228"/>
      <c r="RNX1" s="228"/>
      <c r="RNY1" s="228"/>
      <c r="RNZ1" s="228"/>
      <c r="ROA1" s="228"/>
      <c r="ROB1" s="228"/>
      <c r="ROC1" s="228"/>
      <c r="ROD1" s="228"/>
      <c r="ROE1" s="228"/>
      <c r="ROF1" s="228"/>
      <c r="ROG1" s="228"/>
      <c r="ROH1" s="228"/>
      <c r="ROI1" s="228"/>
      <c r="ROJ1" s="228"/>
      <c r="ROK1" s="228"/>
      <c r="ROL1" s="228"/>
      <c r="ROM1" s="228"/>
      <c r="RON1" s="228"/>
      <c r="ROO1" s="228"/>
      <c r="ROP1" s="228"/>
      <c r="ROQ1" s="228"/>
      <c r="ROR1" s="228"/>
      <c r="ROS1" s="228"/>
      <c r="ROT1" s="228"/>
      <c r="ROU1" s="228"/>
      <c r="ROV1" s="228"/>
      <c r="ROW1" s="228"/>
      <c r="ROX1" s="228"/>
      <c r="ROY1" s="228"/>
      <c r="ROZ1" s="228"/>
      <c r="RPA1" s="228"/>
      <c r="RPB1" s="228"/>
      <c r="RPC1" s="228"/>
      <c r="RPD1" s="228"/>
      <c r="RPE1" s="228"/>
      <c r="RPF1" s="228"/>
      <c r="RPG1" s="228"/>
      <c r="RPH1" s="228"/>
      <c r="RPI1" s="228"/>
      <c r="RPJ1" s="228"/>
      <c r="RPK1" s="228"/>
      <c r="RPL1" s="228"/>
      <c r="RPM1" s="228"/>
      <c r="RPN1" s="228"/>
      <c r="RPO1" s="228"/>
      <c r="RPP1" s="228"/>
      <c r="RPQ1" s="228"/>
      <c r="RPR1" s="228"/>
      <c r="RPS1" s="228"/>
      <c r="RPT1" s="228"/>
      <c r="RPU1" s="228"/>
      <c r="RPV1" s="228"/>
      <c r="RPW1" s="228"/>
      <c r="RPX1" s="228"/>
      <c r="RPY1" s="228"/>
      <c r="RPZ1" s="228"/>
      <c r="RQA1" s="228"/>
      <c r="RQB1" s="228"/>
      <c r="RQC1" s="228"/>
      <c r="RQD1" s="228"/>
      <c r="RQE1" s="228"/>
      <c r="RQF1" s="228"/>
      <c r="RQG1" s="228"/>
      <c r="RQH1" s="228"/>
      <c r="RQI1" s="228"/>
      <c r="RQJ1" s="228"/>
      <c r="RQK1" s="228"/>
      <c r="RQL1" s="228"/>
      <c r="RQM1" s="228"/>
      <c r="RQN1" s="228"/>
      <c r="RQO1" s="228"/>
      <c r="RQP1" s="228"/>
      <c r="RQQ1" s="228"/>
      <c r="RQR1" s="228"/>
      <c r="RQS1" s="228"/>
      <c r="RQT1" s="228"/>
      <c r="RQU1" s="228"/>
      <c r="RQV1" s="228"/>
      <c r="RQW1" s="228"/>
      <c r="RQX1" s="228"/>
      <c r="RQY1" s="228"/>
      <c r="RQZ1" s="228"/>
      <c r="RRA1" s="228"/>
      <c r="RRB1" s="228"/>
      <c r="RRC1" s="228"/>
      <c r="RRD1" s="228"/>
      <c r="RRE1" s="228"/>
      <c r="RRF1" s="228"/>
      <c r="RRG1" s="228"/>
      <c r="RRH1" s="228"/>
      <c r="RRI1" s="228"/>
      <c r="RRJ1" s="228"/>
      <c r="RRK1" s="228"/>
      <c r="RRL1" s="228"/>
      <c r="RRM1" s="228"/>
      <c r="RRN1" s="228"/>
      <c r="RRO1" s="228"/>
      <c r="RRP1" s="228"/>
      <c r="RRQ1" s="228"/>
      <c r="RRR1" s="228"/>
      <c r="RRS1" s="228"/>
      <c r="RRT1" s="228"/>
      <c r="RRU1" s="228"/>
      <c r="RRV1" s="228"/>
      <c r="RRW1" s="228"/>
      <c r="RRX1" s="228"/>
      <c r="RRY1" s="228"/>
      <c r="RRZ1" s="228"/>
      <c r="RSA1" s="228"/>
      <c r="RSB1" s="228"/>
      <c r="RSC1" s="228"/>
      <c r="RSD1" s="228"/>
      <c r="RSE1" s="228"/>
      <c r="RSF1" s="228"/>
      <c r="RSG1" s="228"/>
      <c r="RSH1" s="228"/>
      <c r="RSI1" s="228"/>
      <c r="RSJ1" s="228"/>
      <c r="RSK1" s="228"/>
      <c r="RSL1" s="228"/>
      <c r="RSM1" s="228"/>
      <c r="RSN1" s="228"/>
      <c r="RSO1" s="228"/>
      <c r="RSP1" s="228"/>
      <c r="RSQ1" s="228"/>
      <c r="RSR1" s="228"/>
      <c r="RSS1" s="228"/>
      <c r="RST1" s="228"/>
      <c r="RSU1" s="228"/>
      <c r="RSV1" s="228"/>
      <c r="RSW1" s="228"/>
      <c r="RSX1" s="228"/>
      <c r="RSY1" s="228"/>
      <c r="RSZ1" s="228"/>
      <c r="RTA1" s="228"/>
      <c r="RTB1" s="228"/>
      <c r="RTC1" s="228"/>
      <c r="RTD1" s="228"/>
      <c r="RTE1" s="228"/>
      <c r="RTF1" s="228"/>
      <c r="RTG1" s="228"/>
      <c r="RTH1" s="228"/>
      <c r="RTI1" s="228"/>
      <c r="RTJ1" s="228"/>
      <c r="RTK1" s="228"/>
      <c r="RTL1" s="228"/>
      <c r="RTM1" s="228"/>
      <c r="RTN1" s="228"/>
      <c r="RTO1" s="228"/>
      <c r="RTP1" s="228"/>
      <c r="RTQ1" s="228"/>
      <c r="RTR1" s="228"/>
      <c r="RTS1" s="228"/>
      <c r="RTT1" s="228"/>
      <c r="RTU1" s="228"/>
      <c r="RTV1" s="228"/>
      <c r="RTW1" s="228"/>
      <c r="RTX1" s="228"/>
      <c r="RTY1" s="228"/>
      <c r="RTZ1" s="228"/>
      <c r="RUA1" s="228"/>
      <c r="RUB1" s="228"/>
      <c r="RUC1" s="228"/>
      <c r="RUD1" s="228"/>
      <c r="RUE1" s="228"/>
      <c r="RUF1" s="228"/>
      <c r="RUG1" s="228"/>
      <c r="RUH1" s="228"/>
      <c r="RUI1" s="228"/>
      <c r="RUJ1" s="228"/>
      <c r="RUK1" s="228"/>
      <c r="RUL1" s="228"/>
      <c r="RUM1" s="228"/>
      <c r="RUN1" s="228"/>
      <c r="RUO1" s="228"/>
      <c r="RUP1" s="228"/>
      <c r="RUQ1" s="228"/>
      <c r="RUR1" s="228"/>
      <c r="RUS1" s="228"/>
      <c r="RUT1" s="228"/>
      <c r="RUU1" s="228"/>
      <c r="RUV1" s="228"/>
      <c r="RUW1" s="228"/>
      <c r="RUX1" s="228"/>
      <c r="RUY1" s="228"/>
      <c r="RUZ1" s="228"/>
      <c r="RVA1" s="228"/>
      <c r="RVB1" s="228"/>
      <c r="RVC1" s="228"/>
      <c r="RVD1" s="228"/>
      <c r="RVE1" s="228"/>
      <c r="RVF1" s="228"/>
      <c r="RVG1" s="228"/>
      <c r="RVH1" s="228"/>
      <c r="RVI1" s="228"/>
      <c r="RVJ1" s="228"/>
      <c r="RVK1" s="228"/>
      <c r="RVL1" s="228"/>
      <c r="RVM1" s="228"/>
      <c r="RVN1" s="228"/>
      <c r="RVO1" s="228"/>
      <c r="RVP1" s="228"/>
      <c r="RVQ1" s="228"/>
      <c r="RVR1" s="228"/>
      <c r="RVS1" s="228"/>
      <c r="RVT1" s="228"/>
      <c r="RVU1" s="228"/>
      <c r="RVV1" s="228"/>
      <c r="RVW1" s="228"/>
      <c r="RVX1" s="228"/>
      <c r="RVY1" s="228"/>
      <c r="RVZ1" s="228"/>
      <c r="RWA1" s="228"/>
      <c r="RWB1" s="228"/>
      <c r="RWC1" s="228"/>
      <c r="RWD1" s="228"/>
      <c r="RWE1" s="228"/>
      <c r="RWF1" s="228"/>
      <c r="RWG1" s="228"/>
      <c r="RWH1" s="228"/>
      <c r="RWI1" s="228"/>
      <c r="RWJ1" s="228"/>
      <c r="RWK1" s="228"/>
      <c r="RWL1" s="228"/>
      <c r="RWM1" s="228"/>
      <c r="RWN1" s="228"/>
      <c r="RWO1" s="228"/>
      <c r="RWP1" s="228"/>
      <c r="RWQ1" s="228"/>
      <c r="RWR1" s="228"/>
      <c r="RWS1" s="228"/>
      <c r="RWT1" s="228"/>
      <c r="RWU1" s="228"/>
      <c r="RWV1" s="228"/>
      <c r="RWW1" s="228"/>
      <c r="RWX1" s="228"/>
      <c r="RWY1" s="228"/>
      <c r="RWZ1" s="228"/>
      <c r="RXA1" s="228"/>
      <c r="RXB1" s="228"/>
      <c r="RXC1" s="228"/>
      <c r="RXD1" s="228"/>
      <c r="RXE1" s="228"/>
      <c r="RXF1" s="228"/>
      <c r="RXG1" s="228"/>
      <c r="RXH1" s="228"/>
      <c r="RXI1" s="228"/>
      <c r="RXJ1" s="228"/>
      <c r="RXK1" s="228"/>
      <c r="RXL1" s="228"/>
      <c r="RXM1" s="228"/>
      <c r="RXN1" s="228"/>
      <c r="RXO1" s="228"/>
      <c r="RXP1" s="228"/>
      <c r="RXQ1" s="228"/>
      <c r="RXR1" s="228"/>
      <c r="RXS1" s="228"/>
      <c r="RXT1" s="228"/>
      <c r="RXU1" s="228"/>
      <c r="RXV1" s="228"/>
      <c r="RXW1" s="228"/>
      <c r="RXX1" s="228"/>
      <c r="RXY1" s="228"/>
      <c r="RXZ1" s="228"/>
      <c r="RYA1" s="228"/>
      <c r="RYB1" s="228"/>
      <c r="RYC1" s="228"/>
      <c r="RYD1" s="228"/>
      <c r="RYE1" s="228"/>
      <c r="RYF1" s="228"/>
      <c r="RYG1" s="228"/>
      <c r="RYH1" s="228"/>
      <c r="RYI1" s="228"/>
      <c r="RYJ1" s="228"/>
      <c r="RYK1" s="228"/>
      <c r="RYL1" s="228"/>
      <c r="RYM1" s="228"/>
      <c r="RYN1" s="228"/>
      <c r="RYO1" s="228"/>
      <c r="RYP1" s="228"/>
      <c r="RYQ1" s="228"/>
      <c r="RYR1" s="228"/>
      <c r="RYS1" s="228"/>
      <c r="RYT1" s="228"/>
      <c r="RYU1" s="228"/>
      <c r="RYV1" s="228"/>
      <c r="RYW1" s="228"/>
      <c r="RYX1" s="228"/>
      <c r="RYY1" s="228"/>
      <c r="RYZ1" s="228"/>
      <c r="RZA1" s="228"/>
      <c r="RZB1" s="228"/>
      <c r="RZC1" s="228"/>
      <c r="RZD1" s="228"/>
      <c r="RZE1" s="228"/>
      <c r="RZF1" s="228"/>
      <c r="RZG1" s="228"/>
      <c r="RZH1" s="228"/>
      <c r="RZI1" s="228"/>
      <c r="RZJ1" s="228"/>
      <c r="RZK1" s="228"/>
      <c r="RZL1" s="228"/>
      <c r="RZM1" s="228"/>
      <c r="RZN1" s="228"/>
      <c r="RZO1" s="228"/>
      <c r="RZP1" s="228"/>
      <c r="RZQ1" s="228"/>
      <c r="RZR1" s="228"/>
      <c r="RZS1" s="228"/>
      <c r="RZT1" s="228"/>
      <c r="RZU1" s="228"/>
      <c r="RZV1" s="228"/>
      <c r="RZW1" s="228"/>
      <c r="RZX1" s="228"/>
      <c r="RZY1" s="228"/>
      <c r="RZZ1" s="228"/>
      <c r="SAA1" s="228"/>
      <c r="SAB1" s="228"/>
      <c r="SAC1" s="228"/>
      <c r="SAD1" s="228"/>
      <c r="SAE1" s="228"/>
      <c r="SAF1" s="228"/>
      <c r="SAG1" s="228"/>
      <c r="SAH1" s="228"/>
      <c r="SAI1" s="228"/>
      <c r="SAJ1" s="228"/>
      <c r="SAK1" s="228"/>
      <c r="SAL1" s="228"/>
      <c r="SAM1" s="228"/>
      <c r="SAN1" s="228"/>
      <c r="SAO1" s="228"/>
      <c r="SAP1" s="228"/>
      <c r="SAQ1" s="228"/>
      <c r="SAR1" s="228"/>
      <c r="SAS1" s="228"/>
      <c r="SAT1" s="228"/>
      <c r="SAU1" s="228"/>
      <c r="SAV1" s="228"/>
      <c r="SAW1" s="228"/>
      <c r="SAX1" s="228"/>
      <c r="SAY1" s="228"/>
      <c r="SAZ1" s="228"/>
      <c r="SBA1" s="228"/>
      <c r="SBB1" s="228"/>
      <c r="SBC1" s="228"/>
      <c r="SBD1" s="228"/>
      <c r="SBE1" s="228"/>
      <c r="SBF1" s="228"/>
      <c r="SBG1" s="228"/>
      <c r="SBH1" s="228"/>
      <c r="SBI1" s="228"/>
      <c r="SBJ1" s="228"/>
      <c r="SBK1" s="228"/>
      <c r="SBL1" s="228"/>
      <c r="SBM1" s="228"/>
      <c r="SBN1" s="228"/>
      <c r="SBO1" s="228"/>
      <c r="SBP1" s="228"/>
      <c r="SBQ1" s="228"/>
      <c r="SBR1" s="228"/>
      <c r="SBS1" s="228"/>
      <c r="SBT1" s="228"/>
      <c r="SBU1" s="228"/>
      <c r="SBV1" s="228"/>
      <c r="SBW1" s="228"/>
      <c r="SBX1" s="228"/>
      <c r="SBY1" s="228"/>
      <c r="SBZ1" s="228"/>
      <c r="SCA1" s="228"/>
      <c r="SCB1" s="228"/>
      <c r="SCC1" s="228"/>
      <c r="SCD1" s="228"/>
      <c r="SCE1" s="228"/>
      <c r="SCF1" s="228"/>
      <c r="SCG1" s="228"/>
      <c r="SCH1" s="228"/>
      <c r="SCI1" s="228"/>
      <c r="SCJ1" s="228"/>
      <c r="SCK1" s="228"/>
      <c r="SCL1" s="228"/>
      <c r="SCM1" s="228"/>
      <c r="SCN1" s="228"/>
      <c r="SCO1" s="228"/>
      <c r="SCP1" s="228"/>
      <c r="SCQ1" s="228"/>
      <c r="SCR1" s="228"/>
      <c r="SCS1" s="228"/>
      <c r="SCT1" s="228"/>
      <c r="SCU1" s="228"/>
      <c r="SCV1" s="228"/>
      <c r="SCW1" s="228"/>
      <c r="SCX1" s="228"/>
      <c r="SCY1" s="228"/>
      <c r="SCZ1" s="228"/>
      <c r="SDA1" s="228"/>
      <c r="SDB1" s="228"/>
      <c r="SDC1" s="228"/>
      <c r="SDD1" s="228"/>
      <c r="SDE1" s="228"/>
      <c r="SDF1" s="228"/>
      <c r="SDG1" s="228"/>
      <c r="SDH1" s="228"/>
      <c r="SDI1" s="228"/>
      <c r="SDJ1" s="228"/>
      <c r="SDK1" s="228"/>
      <c r="SDL1" s="228"/>
      <c r="SDM1" s="228"/>
      <c r="SDN1" s="228"/>
      <c r="SDO1" s="228"/>
      <c r="SDP1" s="228"/>
      <c r="SDQ1" s="228"/>
      <c r="SDR1" s="228"/>
      <c r="SDS1" s="228"/>
      <c r="SDT1" s="228"/>
      <c r="SDU1" s="228"/>
      <c r="SDV1" s="228"/>
      <c r="SDW1" s="228"/>
      <c r="SDX1" s="228"/>
      <c r="SDY1" s="228"/>
      <c r="SDZ1" s="228"/>
      <c r="SEA1" s="228"/>
      <c r="SEB1" s="228"/>
      <c r="SEC1" s="228"/>
      <c r="SED1" s="228"/>
      <c r="SEE1" s="228"/>
      <c r="SEF1" s="228"/>
      <c r="SEG1" s="228"/>
      <c r="SEH1" s="228"/>
      <c r="SEI1" s="228"/>
      <c r="SEJ1" s="228"/>
      <c r="SEK1" s="228"/>
      <c r="SEL1" s="228"/>
      <c r="SEM1" s="228"/>
      <c r="SEN1" s="228"/>
      <c r="SEO1" s="228"/>
      <c r="SEP1" s="228"/>
      <c r="SEQ1" s="228"/>
      <c r="SER1" s="228"/>
      <c r="SES1" s="228"/>
      <c r="SET1" s="228"/>
      <c r="SEU1" s="228"/>
      <c r="SEV1" s="228"/>
      <c r="SEW1" s="228"/>
      <c r="SEX1" s="228"/>
      <c r="SEY1" s="228"/>
      <c r="SEZ1" s="228"/>
      <c r="SFA1" s="228"/>
      <c r="SFB1" s="228"/>
      <c r="SFC1" s="228"/>
      <c r="SFD1" s="228"/>
      <c r="SFE1" s="228"/>
      <c r="SFF1" s="228"/>
      <c r="SFG1" s="228"/>
      <c r="SFH1" s="228"/>
      <c r="SFI1" s="228"/>
      <c r="SFJ1" s="228"/>
      <c r="SFK1" s="228"/>
      <c r="SFL1" s="228"/>
      <c r="SFM1" s="228"/>
      <c r="SFN1" s="228"/>
      <c r="SFO1" s="228"/>
      <c r="SFP1" s="228"/>
      <c r="SFQ1" s="228"/>
      <c r="SFR1" s="228"/>
      <c r="SFS1" s="228"/>
      <c r="SFT1" s="228"/>
      <c r="SFU1" s="228"/>
      <c r="SFV1" s="228"/>
      <c r="SFW1" s="228"/>
      <c r="SFX1" s="228"/>
      <c r="SFY1" s="228"/>
      <c r="SFZ1" s="228"/>
      <c r="SGA1" s="228"/>
      <c r="SGB1" s="228"/>
      <c r="SGC1" s="228"/>
      <c r="SGD1" s="228"/>
      <c r="SGE1" s="228"/>
      <c r="SGF1" s="228"/>
      <c r="SGG1" s="228"/>
      <c r="SGH1" s="228"/>
      <c r="SGI1" s="228"/>
      <c r="SGJ1" s="228"/>
      <c r="SGK1" s="228"/>
      <c r="SGL1" s="228"/>
      <c r="SGM1" s="228"/>
      <c r="SGN1" s="228"/>
      <c r="SGO1" s="228"/>
      <c r="SGP1" s="228"/>
      <c r="SGQ1" s="228"/>
      <c r="SGR1" s="228"/>
      <c r="SGS1" s="228"/>
      <c r="SGT1" s="228"/>
      <c r="SGU1" s="228"/>
      <c r="SGV1" s="228"/>
      <c r="SGW1" s="228"/>
      <c r="SGX1" s="228"/>
      <c r="SGY1" s="228"/>
      <c r="SGZ1" s="228"/>
      <c r="SHA1" s="228"/>
      <c r="SHB1" s="228"/>
      <c r="SHC1" s="228"/>
      <c r="SHD1" s="228"/>
      <c r="SHE1" s="228"/>
      <c r="SHF1" s="228"/>
      <c r="SHG1" s="228"/>
      <c r="SHH1" s="228"/>
      <c r="SHI1" s="228"/>
      <c r="SHJ1" s="228"/>
      <c r="SHK1" s="228"/>
      <c r="SHL1" s="228"/>
      <c r="SHM1" s="228"/>
      <c r="SHN1" s="228"/>
      <c r="SHO1" s="228"/>
      <c r="SHP1" s="228"/>
      <c r="SHQ1" s="228"/>
      <c r="SHR1" s="228"/>
      <c r="SHS1" s="228"/>
      <c r="SHT1" s="228"/>
      <c r="SHU1" s="228"/>
      <c r="SHV1" s="228"/>
      <c r="SHW1" s="228"/>
      <c r="SHX1" s="228"/>
      <c r="SHY1" s="228"/>
      <c r="SHZ1" s="228"/>
      <c r="SIA1" s="228"/>
      <c r="SIB1" s="228"/>
      <c r="SIC1" s="228"/>
      <c r="SID1" s="228"/>
      <c r="SIE1" s="228"/>
      <c r="SIF1" s="228"/>
      <c r="SIG1" s="228"/>
      <c r="SIH1" s="228"/>
      <c r="SII1" s="228"/>
      <c r="SIJ1" s="228"/>
      <c r="SIK1" s="228"/>
      <c r="SIL1" s="228"/>
      <c r="SIM1" s="228"/>
      <c r="SIN1" s="228"/>
      <c r="SIO1" s="228"/>
      <c r="SIP1" s="228"/>
      <c r="SIQ1" s="228"/>
      <c r="SIR1" s="228"/>
      <c r="SIS1" s="228"/>
      <c r="SIT1" s="228"/>
      <c r="SIU1" s="228"/>
      <c r="SIV1" s="228"/>
      <c r="SIW1" s="228"/>
      <c r="SIX1" s="228"/>
      <c r="SIY1" s="228"/>
      <c r="SIZ1" s="228"/>
      <c r="SJA1" s="228"/>
      <c r="SJB1" s="228"/>
      <c r="SJC1" s="228"/>
      <c r="SJD1" s="228"/>
      <c r="SJE1" s="228"/>
      <c r="SJF1" s="228"/>
      <c r="SJG1" s="228"/>
      <c r="SJH1" s="228"/>
      <c r="SJI1" s="228"/>
      <c r="SJJ1" s="228"/>
      <c r="SJK1" s="228"/>
      <c r="SJL1" s="228"/>
      <c r="SJM1" s="228"/>
      <c r="SJN1" s="228"/>
      <c r="SJO1" s="228"/>
      <c r="SJP1" s="228"/>
      <c r="SJQ1" s="228"/>
      <c r="SJR1" s="228"/>
      <c r="SJS1" s="228"/>
      <c r="SJT1" s="228"/>
      <c r="SJU1" s="228"/>
      <c r="SJV1" s="228"/>
      <c r="SJW1" s="228"/>
      <c r="SJX1" s="228"/>
      <c r="SJY1" s="228"/>
      <c r="SJZ1" s="228"/>
      <c r="SKA1" s="228"/>
      <c r="SKB1" s="228"/>
      <c r="SKC1" s="228"/>
      <c r="SKD1" s="228"/>
      <c r="SKE1" s="228"/>
      <c r="SKF1" s="228"/>
      <c r="SKG1" s="228"/>
      <c r="SKH1" s="228"/>
      <c r="SKI1" s="228"/>
      <c r="SKJ1" s="228"/>
      <c r="SKK1" s="228"/>
      <c r="SKL1" s="228"/>
      <c r="SKM1" s="228"/>
      <c r="SKN1" s="228"/>
      <c r="SKO1" s="228"/>
      <c r="SKP1" s="228"/>
      <c r="SKQ1" s="228"/>
      <c r="SKR1" s="228"/>
      <c r="SKS1" s="228"/>
      <c r="SKT1" s="228"/>
      <c r="SKU1" s="228"/>
      <c r="SKV1" s="228"/>
      <c r="SKW1" s="228"/>
      <c r="SKX1" s="228"/>
      <c r="SKY1" s="228"/>
      <c r="SKZ1" s="228"/>
      <c r="SLA1" s="228"/>
      <c r="SLB1" s="228"/>
      <c r="SLC1" s="228"/>
      <c r="SLD1" s="228"/>
      <c r="SLE1" s="228"/>
      <c r="SLF1" s="228"/>
      <c r="SLG1" s="228"/>
      <c r="SLH1" s="228"/>
      <c r="SLI1" s="228"/>
      <c r="SLJ1" s="228"/>
      <c r="SLK1" s="228"/>
      <c r="SLL1" s="228"/>
      <c r="SLM1" s="228"/>
      <c r="SLN1" s="228"/>
      <c r="SLO1" s="228"/>
      <c r="SLP1" s="228"/>
      <c r="SLQ1" s="228"/>
      <c r="SLR1" s="228"/>
      <c r="SLS1" s="228"/>
      <c r="SLT1" s="228"/>
      <c r="SLU1" s="228"/>
      <c r="SLV1" s="228"/>
      <c r="SLW1" s="228"/>
      <c r="SLX1" s="228"/>
      <c r="SLY1" s="228"/>
      <c r="SLZ1" s="228"/>
      <c r="SMA1" s="228"/>
      <c r="SMB1" s="228"/>
      <c r="SMC1" s="228"/>
      <c r="SMD1" s="228"/>
      <c r="SME1" s="228"/>
      <c r="SMF1" s="228"/>
      <c r="SMG1" s="228"/>
      <c r="SMH1" s="228"/>
      <c r="SMI1" s="228"/>
      <c r="SMJ1" s="228"/>
      <c r="SMK1" s="228"/>
      <c r="SML1" s="228"/>
      <c r="SMM1" s="228"/>
      <c r="SMN1" s="228"/>
      <c r="SMO1" s="228"/>
      <c r="SMP1" s="228"/>
      <c r="SMQ1" s="228"/>
      <c r="SMR1" s="228"/>
      <c r="SMS1" s="228"/>
      <c r="SMT1" s="228"/>
      <c r="SMU1" s="228"/>
      <c r="SMV1" s="228"/>
      <c r="SMW1" s="228"/>
      <c r="SMX1" s="228"/>
      <c r="SMY1" s="228"/>
      <c r="SMZ1" s="228"/>
      <c r="SNA1" s="228"/>
      <c r="SNB1" s="228"/>
      <c r="SNC1" s="228"/>
      <c r="SND1" s="228"/>
      <c r="SNE1" s="228"/>
      <c r="SNF1" s="228"/>
      <c r="SNG1" s="228"/>
      <c r="SNH1" s="228"/>
      <c r="SNI1" s="228"/>
      <c r="SNJ1" s="228"/>
      <c r="SNK1" s="228"/>
      <c r="SNL1" s="228"/>
      <c r="SNM1" s="228"/>
      <c r="SNN1" s="228"/>
      <c r="SNO1" s="228"/>
      <c r="SNP1" s="228"/>
      <c r="SNQ1" s="228"/>
      <c r="SNR1" s="228"/>
      <c r="SNS1" s="228"/>
      <c r="SNT1" s="228"/>
      <c r="SNU1" s="228"/>
      <c r="SNV1" s="228"/>
      <c r="SNW1" s="228"/>
      <c r="SNX1" s="228"/>
      <c r="SNY1" s="228"/>
      <c r="SNZ1" s="228"/>
      <c r="SOA1" s="228"/>
      <c r="SOB1" s="228"/>
      <c r="SOC1" s="228"/>
      <c r="SOD1" s="228"/>
      <c r="SOE1" s="228"/>
      <c r="SOF1" s="228"/>
      <c r="SOG1" s="228"/>
      <c r="SOH1" s="228"/>
      <c r="SOI1" s="228"/>
      <c r="SOJ1" s="228"/>
      <c r="SOK1" s="228"/>
      <c r="SOL1" s="228"/>
      <c r="SOM1" s="228"/>
      <c r="SON1" s="228"/>
      <c r="SOO1" s="228"/>
      <c r="SOP1" s="228"/>
      <c r="SOQ1" s="228"/>
      <c r="SOR1" s="228"/>
      <c r="SOS1" s="228"/>
      <c r="SOT1" s="228"/>
      <c r="SOU1" s="228"/>
      <c r="SOV1" s="228"/>
      <c r="SOW1" s="228"/>
      <c r="SOX1" s="228"/>
      <c r="SOY1" s="228"/>
      <c r="SOZ1" s="228"/>
      <c r="SPA1" s="228"/>
      <c r="SPB1" s="228"/>
      <c r="SPC1" s="228"/>
      <c r="SPD1" s="228"/>
      <c r="SPE1" s="228"/>
      <c r="SPF1" s="228"/>
      <c r="SPG1" s="228"/>
      <c r="SPH1" s="228"/>
      <c r="SPI1" s="228"/>
      <c r="SPJ1" s="228"/>
      <c r="SPK1" s="228"/>
      <c r="SPL1" s="228"/>
      <c r="SPM1" s="228"/>
      <c r="SPN1" s="228"/>
      <c r="SPO1" s="228"/>
      <c r="SPP1" s="228"/>
      <c r="SPQ1" s="228"/>
      <c r="SPR1" s="228"/>
      <c r="SPS1" s="228"/>
      <c r="SPT1" s="228"/>
      <c r="SPU1" s="228"/>
      <c r="SPV1" s="228"/>
      <c r="SPW1" s="228"/>
      <c r="SPX1" s="228"/>
      <c r="SPY1" s="228"/>
      <c r="SPZ1" s="228"/>
      <c r="SQA1" s="228"/>
      <c r="SQB1" s="228"/>
      <c r="SQC1" s="228"/>
      <c r="SQD1" s="228"/>
      <c r="SQE1" s="228"/>
      <c r="SQF1" s="228"/>
      <c r="SQG1" s="228"/>
      <c r="SQH1" s="228"/>
      <c r="SQI1" s="228"/>
      <c r="SQJ1" s="228"/>
      <c r="SQK1" s="228"/>
      <c r="SQL1" s="228"/>
      <c r="SQM1" s="228"/>
      <c r="SQN1" s="228"/>
      <c r="SQO1" s="228"/>
      <c r="SQP1" s="228"/>
      <c r="SQQ1" s="228"/>
      <c r="SQR1" s="228"/>
      <c r="SQS1" s="228"/>
      <c r="SQT1" s="228"/>
      <c r="SQU1" s="228"/>
      <c r="SQV1" s="228"/>
      <c r="SQW1" s="228"/>
      <c r="SQX1" s="228"/>
      <c r="SQY1" s="228"/>
      <c r="SQZ1" s="228"/>
      <c r="SRA1" s="228"/>
      <c r="SRB1" s="228"/>
      <c r="SRC1" s="228"/>
      <c r="SRD1" s="228"/>
      <c r="SRE1" s="228"/>
      <c r="SRF1" s="228"/>
      <c r="SRG1" s="228"/>
      <c r="SRH1" s="228"/>
      <c r="SRI1" s="228"/>
      <c r="SRJ1" s="228"/>
      <c r="SRK1" s="228"/>
      <c r="SRL1" s="228"/>
      <c r="SRM1" s="228"/>
      <c r="SRN1" s="228"/>
      <c r="SRO1" s="228"/>
      <c r="SRP1" s="228"/>
      <c r="SRQ1" s="228"/>
      <c r="SRR1" s="228"/>
      <c r="SRS1" s="228"/>
      <c r="SRT1" s="228"/>
      <c r="SRU1" s="228"/>
      <c r="SRV1" s="228"/>
      <c r="SRW1" s="228"/>
      <c r="SRX1" s="228"/>
      <c r="SRY1" s="228"/>
      <c r="SRZ1" s="228"/>
      <c r="SSA1" s="228"/>
      <c r="SSB1" s="228"/>
      <c r="SSC1" s="228"/>
      <c r="SSD1" s="228"/>
      <c r="SSE1" s="228"/>
      <c r="SSF1" s="228"/>
      <c r="SSG1" s="228"/>
      <c r="SSH1" s="228"/>
      <c r="SSI1" s="228"/>
      <c r="SSJ1" s="228"/>
      <c r="SSK1" s="228"/>
      <c r="SSL1" s="228"/>
      <c r="SSM1" s="228"/>
      <c r="SSN1" s="228"/>
      <c r="SSO1" s="228"/>
      <c r="SSP1" s="228"/>
      <c r="SSQ1" s="228"/>
      <c r="SSR1" s="228"/>
      <c r="SSS1" s="228"/>
      <c r="SST1" s="228"/>
      <c r="SSU1" s="228"/>
      <c r="SSV1" s="228"/>
      <c r="SSW1" s="228"/>
      <c r="SSX1" s="228"/>
      <c r="SSY1" s="228"/>
      <c r="SSZ1" s="228"/>
      <c r="STA1" s="228"/>
      <c r="STB1" s="228"/>
      <c r="STC1" s="228"/>
      <c r="STD1" s="228"/>
      <c r="STE1" s="228"/>
      <c r="STF1" s="228"/>
      <c r="STG1" s="228"/>
      <c r="STH1" s="228"/>
      <c r="STI1" s="228"/>
      <c r="STJ1" s="228"/>
      <c r="STK1" s="228"/>
      <c r="STL1" s="228"/>
      <c r="STM1" s="228"/>
      <c r="STN1" s="228"/>
      <c r="STO1" s="228"/>
      <c r="STP1" s="228"/>
      <c r="STQ1" s="228"/>
      <c r="STR1" s="228"/>
      <c r="STS1" s="228"/>
      <c r="STT1" s="228"/>
      <c r="STU1" s="228"/>
      <c r="STV1" s="228"/>
      <c r="STW1" s="228"/>
      <c r="STX1" s="228"/>
      <c r="STY1" s="228"/>
      <c r="STZ1" s="228"/>
      <c r="SUA1" s="228"/>
      <c r="SUB1" s="228"/>
      <c r="SUC1" s="228"/>
      <c r="SUD1" s="228"/>
      <c r="SUE1" s="228"/>
      <c r="SUF1" s="228"/>
      <c r="SUG1" s="228"/>
      <c r="SUH1" s="228"/>
      <c r="SUI1" s="228"/>
      <c r="SUJ1" s="228"/>
      <c r="SUK1" s="228"/>
      <c r="SUL1" s="228"/>
      <c r="SUM1" s="228"/>
      <c r="SUN1" s="228"/>
      <c r="SUO1" s="228"/>
      <c r="SUP1" s="228"/>
      <c r="SUQ1" s="228"/>
      <c r="SUR1" s="228"/>
      <c r="SUS1" s="228"/>
      <c r="SUT1" s="228"/>
      <c r="SUU1" s="228"/>
      <c r="SUV1" s="228"/>
      <c r="SUW1" s="228"/>
      <c r="SUX1" s="228"/>
      <c r="SUY1" s="228"/>
      <c r="SUZ1" s="228"/>
      <c r="SVA1" s="228"/>
      <c r="SVB1" s="228"/>
      <c r="SVC1" s="228"/>
      <c r="SVD1" s="228"/>
      <c r="SVE1" s="228"/>
      <c r="SVF1" s="228"/>
      <c r="SVG1" s="228"/>
      <c r="SVH1" s="228"/>
      <c r="SVI1" s="228"/>
      <c r="SVJ1" s="228"/>
      <c r="SVK1" s="228"/>
      <c r="SVL1" s="228"/>
      <c r="SVM1" s="228"/>
      <c r="SVN1" s="228"/>
      <c r="SVO1" s="228"/>
      <c r="SVP1" s="228"/>
      <c r="SVQ1" s="228"/>
      <c r="SVR1" s="228"/>
      <c r="SVS1" s="228"/>
      <c r="SVT1" s="228"/>
      <c r="SVU1" s="228"/>
      <c r="SVV1" s="228"/>
      <c r="SVW1" s="228"/>
      <c r="SVX1" s="228"/>
      <c r="SVY1" s="228"/>
      <c r="SVZ1" s="228"/>
      <c r="SWA1" s="228"/>
      <c r="SWB1" s="228"/>
      <c r="SWC1" s="228"/>
      <c r="SWD1" s="228"/>
      <c r="SWE1" s="228"/>
      <c r="SWF1" s="228"/>
      <c r="SWG1" s="228"/>
      <c r="SWH1" s="228"/>
      <c r="SWI1" s="228"/>
      <c r="SWJ1" s="228"/>
      <c r="SWK1" s="228"/>
      <c r="SWL1" s="228"/>
      <c r="SWM1" s="228"/>
      <c r="SWN1" s="228"/>
      <c r="SWO1" s="228"/>
      <c r="SWP1" s="228"/>
      <c r="SWQ1" s="228"/>
      <c r="SWR1" s="228"/>
      <c r="SWS1" s="228"/>
      <c r="SWT1" s="228"/>
      <c r="SWU1" s="228"/>
      <c r="SWV1" s="228"/>
      <c r="SWW1" s="228"/>
      <c r="SWX1" s="228"/>
      <c r="SWY1" s="228"/>
      <c r="SWZ1" s="228"/>
      <c r="SXA1" s="228"/>
      <c r="SXB1" s="228"/>
      <c r="SXC1" s="228"/>
      <c r="SXD1" s="228"/>
      <c r="SXE1" s="228"/>
      <c r="SXF1" s="228"/>
      <c r="SXG1" s="228"/>
      <c r="SXH1" s="228"/>
      <c r="SXI1" s="228"/>
      <c r="SXJ1" s="228"/>
      <c r="SXK1" s="228"/>
      <c r="SXL1" s="228"/>
      <c r="SXM1" s="228"/>
      <c r="SXN1" s="228"/>
      <c r="SXO1" s="228"/>
      <c r="SXP1" s="228"/>
      <c r="SXQ1" s="228"/>
      <c r="SXR1" s="228"/>
      <c r="SXS1" s="228"/>
      <c r="SXT1" s="228"/>
      <c r="SXU1" s="228"/>
      <c r="SXV1" s="228"/>
      <c r="SXW1" s="228"/>
      <c r="SXX1" s="228"/>
      <c r="SXY1" s="228"/>
      <c r="SXZ1" s="228"/>
      <c r="SYA1" s="228"/>
      <c r="SYB1" s="228"/>
      <c r="SYC1" s="228"/>
      <c r="SYD1" s="228"/>
      <c r="SYE1" s="228"/>
      <c r="SYF1" s="228"/>
      <c r="SYG1" s="228"/>
      <c r="SYH1" s="228"/>
      <c r="SYI1" s="228"/>
      <c r="SYJ1" s="228"/>
      <c r="SYK1" s="228"/>
      <c r="SYL1" s="228"/>
      <c r="SYM1" s="228"/>
      <c r="SYN1" s="228"/>
      <c r="SYO1" s="228"/>
      <c r="SYP1" s="228"/>
      <c r="SYQ1" s="228"/>
      <c r="SYR1" s="228"/>
      <c r="SYS1" s="228"/>
      <c r="SYT1" s="228"/>
      <c r="SYU1" s="228"/>
      <c r="SYV1" s="228"/>
      <c r="SYW1" s="228"/>
      <c r="SYX1" s="228"/>
      <c r="SYY1" s="228"/>
      <c r="SYZ1" s="228"/>
      <c r="SZA1" s="228"/>
      <c r="SZB1" s="228"/>
      <c r="SZC1" s="228"/>
      <c r="SZD1" s="228"/>
      <c r="SZE1" s="228"/>
      <c r="SZF1" s="228"/>
      <c r="SZG1" s="228"/>
      <c r="SZH1" s="228"/>
      <c r="SZI1" s="228"/>
      <c r="SZJ1" s="228"/>
      <c r="SZK1" s="228"/>
      <c r="SZL1" s="228"/>
      <c r="SZM1" s="228"/>
      <c r="SZN1" s="228"/>
      <c r="SZO1" s="228"/>
      <c r="SZP1" s="228"/>
      <c r="SZQ1" s="228"/>
      <c r="SZR1" s="228"/>
      <c r="SZS1" s="228"/>
      <c r="SZT1" s="228"/>
      <c r="SZU1" s="228"/>
      <c r="SZV1" s="228"/>
      <c r="SZW1" s="228"/>
      <c r="SZX1" s="228"/>
      <c r="SZY1" s="228"/>
      <c r="SZZ1" s="228"/>
      <c r="TAA1" s="228"/>
      <c r="TAB1" s="228"/>
      <c r="TAC1" s="228"/>
      <c r="TAD1" s="228"/>
      <c r="TAE1" s="228"/>
      <c r="TAF1" s="228"/>
      <c r="TAG1" s="228"/>
      <c r="TAH1" s="228"/>
      <c r="TAI1" s="228"/>
      <c r="TAJ1" s="228"/>
      <c r="TAK1" s="228"/>
      <c r="TAL1" s="228"/>
      <c r="TAM1" s="228"/>
      <c r="TAN1" s="228"/>
      <c r="TAO1" s="228"/>
      <c r="TAP1" s="228"/>
      <c r="TAQ1" s="228"/>
      <c r="TAR1" s="228"/>
      <c r="TAS1" s="228"/>
      <c r="TAT1" s="228"/>
      <c r="TAU1" s="228"/>
      <c r="TAV1" s="228"/>
      <c r="TAW1" s="228"/>
      <c r="TAX1" s="228"/>
      <c r="TAY1" s="228"/>
      <c r="TAZ1" s="228"/>
      <c r="TBA1" s="228"/>
      <c r="TBB1" s="228"/>
      <c r="TBC1" s="228"/>
      <c r="TBD1" s="228"/>
      <c r="TBE1" s="228"/>
      <c r="TBF1" s="228"/>
      <c r="TBG1" s="228"/>
      <c r="TBH1" s="228"/>
      <c r="TBI1" s="228"/>
      <c r="TBJ1" s="228"/>
      <c r="TBK1" s="228"/>
      <c r="TBL1" s="228"/>
      <c r="TBM1" s="228"/>
      <c r="TBN1" s="228"/>
      <c r="TBO1" s="228"/>
      <c r="TBP1" s="228"/>
      <c r="TBQ1" s="228"/>
      <c r="TBR1" s="228"/>
      <c r="TBS1" s="228"/>
      <c r="TBT1" s="228"/>
      <c r="TBU1" s="228"/>
      <c r="TBV1" s="228"/>
      <c r="TBW1" s="228"/>
      <c r="TBX1" s="228"/>
      <c r="TBY1" s="228"/>
      <c r="TBZ1" s="228"/>
      <c r="TCA1" s="228"/>
      <c r="TCB1" s="228"/>
      <c r="TCC1" s="228"/>
      <c r="TCD1" s="228"/>
      <c r="TCE1" s="228"/>
      <c r="TCF1" s="228"/>
      <c r="TCG1" s="228"/>
      <c r="TCH1" s="228"/>
      <c r="TCI1" s="228"/>
      <c r="TCJ1" s="228"/>
      <c r="TCK1" s="228"/>
      <c r="TCL1" s="228"/>
      <c r="TCM1" s="228"/>
      <c r="TCN1" s="228"/>
      <c r="TCO1" s="228"/>
      <c r="TCP1" s="228"/>
      <c r="TCQ1" s="228"/>
      <c r="TCR1" s="228"/>
      <c r="TCS1" s="228"/>
      <c r="TCT1" s="228"/>
      <c r="TCU1" s="228"/>
      <c r="TCV1" s="228"/>
      <c r="TCW1" s="228"/>
      <c r="TCX1" s="228"/>
      <c r="TCY1" s="228"/>
      <c r="TCZ1" s="228"/>
      <c r="TDA1" s="228"/>
      <c r="TDB1" s="228"/>
      <c r="TDC1" s="228"/>
      <c r="TDD1" s="228"/>
      <c r="TDE1" s="228"/>
      <c r="TDF1" s="228"/>
      <c r="TDG1" s="228"/>
      <c r="TDH1" s="228"/>
      <c r="TDI1" s="228"/>
      <c r="TDJ1" s="228"/>
      <c r="TDK1" s="228"/>
      <c r="TDL1" s="228"/>
      <c r="TDM1" s="228"/>
      <c r="TDN1" s="228"/>
      <c r="TDO1" s="228"/>
      <c r="TDP1" s="228"/>
      <c r="TDQ1" s="228"/>
      <c r="TDR1" s="228"/>
      <c r="TDS1" s="228"/>
      <c r="TDT1" s="228"/>
      <c r="TDU1" s="228"/>
      <c r="TDV1" s="228"/>
      <c r="TDW1" s="228"/>
      <c r="TDX1" s="228"/>
      <c r="TDY1" s="228"/>
      <c r="TDZ1" s="228"/>
      <c r="TEA1" s="228"/>
      <c r="TEB1" s="228"/>
      <c r="TEC1" s="228"/>
      <c r="TED1" s="228"/>
      <c r="TEE1" s="228"/>
      <c r="TEF1" s="228"/>
      <c r="TEG1" s="228"/>
      <c r="TEH1" s="228"/>
      <c r="TEI1" s="228"/>
      <c r="TEJ1" s="228"/>
      <c r="TEK1" s="228"/>
      <c r="TEL1" s="228"/>
      <c r="TEM1" s="228"/>
      <c r="TEN1" s="228"/>
      <c r="TEO1" s="228"/>
      <c r="TEP1" s="228"/>
      <c r="TEQ1" s="228"/>
      <c r="TER1" s="228"/>
      <c r="TES1" s="228"/>
      <c r="TET1" s="228"/>
      <c r="TEU1" s="228"/>
      <c r="TEV1" s="228"/>
      <c r="TEW1" s="228"/>
      <c r="TEX1" s="228"/>
      <c r="TEY1" s="228"/>
      <c r="TEZ1" s="228"/>
      <c r="TFA1" s="228"/>
      <c r="TFB1" s="228"/>
      <c r="TFC1" s="228"/>
      <c r="TFD1" s="228"/>
      <c r="TFE1" s="228"/>
      <c r="TFF1" s="228"/>
      <c r="TFG1" s="228"/>
      <c r="TFH1" s="228"/>
      <c r="TFI1" s="228"/>
      <c r="TFJ1" s="228"/>
      <c r="TFK1" s="228"/>
      <c r="TFL1" s="228"/>
      <c r="TFM1" s="228"/>
      <c r="TFN1" s="228"/>
      <c r="TFO1" s="228"/>
      <c r="TFP1" s="228"/>
      <c r="TFQ1" s="228"/>
      <c r="TFR1" s="228"/>
      <c r="TFS1" s="228"/>
      <c r="TFT1" s="228"/>
      <c r="TFU1" s="228"/>
      <c r="TFV1" s="228"/>
      <c r="TFW1" s="228"/>
      <c r="TFX1" s="228"/>
      <c r="TFY1" s="228"/>
      <c r="TFZ1" s="228"/>
      <c r="TGA1" s="228"/>
      <c r="TGB1" s="228"/>
      <c r="TGC1" s="228"/>
      <c r="TGD1" s="228"/>
      <c r="TGE1" s="228"/>
      <c r="TGF1" s="228"/>
      <c r="TGG1" s="228"/>
      <c r="TGH1" s="228"/>
      <c r="TGI1" s="228"/>
      <c r="TGJ1" s="228"/>
      <c r="TGK1" s="228"/>
      <c r="TGL1" s="228"/>
      <c r="TGM1" s="228"/>
      <c r="TGN1" s="228"/>
      <c r="TGO1" s="228"/>
      <c r="TGP1" s="228"/>
      <c r="TGQ1" s="228"/>
      <c r="TGR1" s="228"/>
      <c r="TGS1" s="228"/>
      <c r="TGT1" s="228"/>
      <c r="TGU1" s="228"/>
      <c r="TGV1" s="228"/>
      <c r="TGW1" s="228"/>
      <c r="TGX1" s="228"/>
      <c r="TGY1" s="228"/>
      <c r="TGZ1" s="228"/>
      <c r="THA1" s="228"/>
      <c r="THB1" s="228"/>
      <c r="THC1" s="228"/>
      <c r="THD1" s="228"/>
      <c r="THE1" s="228"/>
      <c r="THF1" s="228"/>
      <c r="THG1" s="228"/>
      <c r="THH1" s="228"/>
      <c r="THI1" s="228"/>
      <c r="THJ1" s="228"/>
      <c r="THK1" s="228"/>
      <c r="THL1" s="228"/>
      <c r="THM1" s="228"/>
      <c r="THN1" s="228"/>
      <c r="THO1" s="228"/>
      <c r="THP1" s="228"/>
      <c r="THQ1" s="228"/>
      <c r="THR1" s="228"/>
      <c r="THS1" s="228"/>
      <c r="THT1" s="228"/>
      <c r="THU1" s="228"/>
      <c r="THV1" s="228"/>
      <c r="THW1" s="228"/>
      <c r="THX1" s="228"/>
      <c r="THY1" s="228"/>
      <c r="THZ1" s="228"/>
      <c r="TIA1" s="228"/>
      <c r="TIB1" s="228"/>
      <c r="TIC1" s="228"/>
      <c r="TID1" s="228"/>
      <c r="TIE1" s="228"/>
      <c r="TIF1" s="228"/>
      <c r="TIG1" s="228"/>
      <c r="TIH1" s="228"/>
      <c r="TII1" s="228"/>
      <c r="TIJ1" s="228"/>
      <c r="TIK1" s="228"/>
      <c r="TIL1" s="228"/>
      <c r="TIM1" s="228"/>
      <c r="TIN1" s="228"/>
      <c r="TIO1" s="228"/>
      <c r="TIP1" s="228"/>
      <c r="TIQ1" s="228"/>
      <c r="TIR1" s="228"/>
      <c r="TIS1" s="228"/>
      <c r="TIT1" s="228"/>
      <c r="TIU1" s="228"/>
      <c r="TIV1" s="228"/>
      <c r="TIW1" s="228"/>
      <c r="TIX1" s="228"/>
      <c r="TIY1" s="228"/>
      <c r="TIZ1" s="228"/>
      <c r="TJA1" s="228"/>
      <c r="TJB1" s="228"/>
      <c r="TJC1" s="228"/>
      <c r="TJD1" s="228"/>
      <c r="TJE1" s="228"/>
      <c r="TJF1" s="228"/>
      <c r="TJG1" s="228"/>
      <c r="TJH1" s="228"/>
      <c r="TJI1" s="228"/>
      <c r="TJJ1" s="228"/>
      <c r="TJK1" s="228"/>
      <c r="TJL1" s="228"/>
      <c r="TJM1" s="228"/>
      <c r="TJN1" s="228"/>
      <c r="TJO1" s="228"/>
      <c r="TJP1" s="228"/>
      <c r="TJQ1" s="228"/>
      <c r="TJR1" s="228"/>
      <c r="TJS1" s="228"/>
      <c r="TJT1" s="228"/>
      <c r="TJU1" s="228"/>
      <c r="TJV1" s="228"/>
      <c r="TJW1" s="228"/>
      <c r="TJX1" s="228"/>
      <c r="TJY1" s="228"/>
      <c r="TJZ1" s="228"/>
      <c r="TKA1" s="228"/>
      <c r="TKB1" s="228"/>
      <c r="TKC1" s="228"/>
      <c r="TKD1" s="228"/>
      <c r="TKE1" s="228"/>
      <c r="TKF1" s="228"/>
      <c r="TKG1" s="228"/>
      <c r="TKH1" s="228"/>
      <c r="TKI1" s="228"/>
      <c r="TKJ1" s="228"/>
      <c r="TKK1" s="228"/>
      <c r="TKL1" s="228"/>
      <c r="TKM1" s="228"/>
      <c r="TKN1" s="228"/>
      <c r="TKO1" s="228"/>
      <c r="TKP1" s="228"/>
      <c r="TKQ1" s="228"/>
      <c r="TKR1" s="228"/>
      <c r="TKS1" s="228"/>
      <c r="TKT1" s="228"/>
      <c r="TKU1" s="228"/>
      <c r="TKV1" s="228"/>
      <c r="TKW1" s="228"/>
      <c r="TKX1" s="228"/>
      <c r="TKY1" s="228"/>
      <c r="TKZ1" s="228"/>
      <c r="TLA1" s="228"/>
      <c r="TLB1" s="228"/>
      <c r="TLC1" s="228"/>
      <c r="TLD1" s="228"/>
      <c r="TLE1" s="228"/>
      <c r="TLF1" s="228"/>
      <c r="TLG1" s="228"/>
      <c r="TLH1" s="228"/>
      <c r="TLI1" s="228"/>
      <c r="TLJ1" s="228"/>
      <c r="TLK1" s="228"/>
      <c r="TLL1" s="228"/>
      <c r="TLM1" s="228"/>
      <c r="TLN1" s="228"/>
      <c r="TLO1" s="228"/>
      <c r="TLP1" s="228"/>
      <c r="TLQ1" s="228"/>
      <c r="TLR1" s="228"/>
      <c r="TLS1" s="228"/>
      <c r="TLT1" s="228"/>
      <c r="TLU1" s="228"/>
      <c r="TLV1" s="228"/>
      <c r="TLW1" s="228"/>
      <c r="TLX1" s="228"/>
      <c r="TLY1" s="228"/>
      <c r="TLZ1" s="228"/>
      <c r="TMA1" s="228"/>
      <c r="TMB1" s="228"/>
      <c r="TMC1" s="228"/>
      <c r="TMD1" s="228"/>
      <c r="TME1" s="228"/>
      <c r="TMF1" s="228"/>
      <c r="TMG1" s="228"/>
      <c r="TMH1" s="228"/>
      <c r="TMI1" s="228"/>
      <c r="TMJ1" s="228"/>
      <c r="TMK1" s="228"/>
      <c r="TML1" s="228"/>
      <c r="TMM1" s="228"/>
      <c r="TMN1" s="228"/>
      <c r="TMO1" s="228"/>
      <c r="TMP1" s="228"/>
      <c r="TMQ1" s="228"/>
      <c r="TMR1" s="228"/>
      <c r="TMS1" s="228"/>
      <c r="TMT1" s="228"/>
      <c r="TMU1" s="228"/>
      <c r="TMV1" s="228"/>
      <c r="TMW1" s="228"/>
      <c r="TMX1" s="228"/>
      <c r="TMY1" s="228"/>
      <c r="TMZ1" s="228"/>
      <c r="TNA1" s="228"/>
      <c r="TNB1" s="228"/>
      <c r="TNC1" s="228"/>
      <c r="TND1" s="228"/>
      <c r="TNE1" s="228"/>
      <c r="TNF1" s="228"/>
      <c r="TNG1" s="228"/>
      <c r="TNH1" s="228"/>
      <c r="TNI1" s="228"/>
      <c r="TNJ1" s="228"/>
      <c r="TNK1" s="228"/>
      <c r="TNL1" s="228"/>
      <c r="TNM1" s="228"/>
      <c r="TNN1" s="228"/>
      <c r="TNO1" s="228"/>
      <c r="TNP1" s="228"/>
      <c r="TNQ1" s="228"/>
      <c r="TNR1" s="228"/>
      <c r="TNS1" s="228"/>
      <c r="TNT1" s="228"/>
      <c r="TNU1" s="228"/>
      <c r="TNV1" s="228"/>
      <c r="TNW1" s="228"/>
      <c r="TNX1" s="228"/>
      <c r="TNY1" s="228"/>
      <c r="TNZ1" s="228"/>
      <c r="TOA1" s="228"/>
      <c r="TOB1" s="228"/>
      <c r="TOC1" s="228"/>
      <c r="TOD1" s="228"/>
      <c r="TOE1" s="228"/>
      <c r="TOF1" s="228"/>
      <c r="TOG1" s="228"/>
      <c r="TOH1" s="228"/>
      <c r="TOI1" s="228"/>
      <c r="TOJ1" s="228"/>
      <c r="TOK1" s="228"/>
      <c r="TOL1" s="228"/>
      <c r="TOM1" s="228"/>
      <c r="TON1" s="228"/>
      <c r="TOO1" s="228"/>
      <c r="TOP1" s="228"/>
      <c r="TOQ1" s="228"/>
      <c r="TOR1" s="228"/>
      <c r="TOS1" s="228"/>
      <c r="TOT1" s="228"/>
      <c r="TOU1" s="228"/>
      <c r="TOV1" s="228"/>
      <c r="TOW1" s="228"/>
      <c r="TOX1" s="228"/>
      <c r="TOY1" s="228"/>
      <c r="TOZ1" s="228"/>
      <c r="TPA1" s="228"/>
      <c r="TPB1" s="228"/>
      <c r="TPC1" s="228"/>
      <c r="TPD1" s="228"/>
      <c r="TPE1" s="228"/>
      <c r="TPF1" s="228"/>
      <c r="TPG1" s="228"/>
      <c r="TPH1" s="228"/>
      <c r="TPI1" s="228"/>
      <c r="TPJ1" s="228"/>
      <c r="TPK1" s="228"/>
      <c r="TPL1" s="228"/>
      <c r="TPM1" s="228"/>
      <c r="TPN1" s="228"/>
      <c r="TPO1" s="228"/>
      <c r="TPP1" s="228"/>
      <c r="TPQ1" s="228"/>
      <c r="TPR1" s="228"/>
      <c r="TPS1" s="228"/>
      <c r="TPT1" s="228"/>
      <c r="TPU1" s="228"/>
      <c r="TPV1" s="228"/>
      <c r="TPW1" s="228"/>
      <c r="TPX1" s="228"/>
      <c r="TPY1" s="228"/>
      <c r="TPZ1" s="228"/>
      <c r="TQA1" s="228"/>
      <c r="TQB1" s="228"/>
      <c r="TQC1" s="228"/>
      <c r="TQD1" s="228"/>
      <c r="TQE1" s="228"/>
      <c r="TQF1" s="228"/>
      <c r="TQG1" s="228"/>
      <c r="TQH1" s="228"/>
      <c r="TQI1" s="228"/>
      <c r="TQJ1" s="228"/>
      <c r="TQK1" s="228"/>
      <c r="TQL1" s="228"/>
      <c r="TQM1" s="228"/>
      <c r="TQN1" s="228"/>
      <c r="TQO1" s="228"/>
      <c r="TQP1" s="228"/>
      <c r="TQQ1" s="228"/>
      <c r="TQR1" s="228"/>
      <c r="TQS1" s="228"/>
      <c r="TQT1" s="228"/>
      <c r="TQU1" s="228"/>
      <c r="TQV1" s="228"/>
      <c r="TQW1" s="228"/>
      <c r="TQX1" s="228"/>
      <c r="TQY1" s="228"/>
      <c r="TQZ1" s="228"/>
      <c r="TRA1" s="228"/>
      <c r="TRB1" s="228"/>
      <c r="TRC1" s="228"/>
      <c r="TRD1" s="228"/>
      <c r="TRE1" s="228"/>
      <c r="TRF1" s="228"/>
      <c r="TRG1" s="228"/>
      <c r="TRH1" s="228"/>
      <c r="TRI1" s="228"/>
      <c r="TRJ1" s="228"/>
      <c r="TRK1" s="228"/>
      <c r="TRL1" s="228"/>
      <c r="TRM1" s="228"/>
      <c r="TRN1" s="228"/>
      <c r="TRO1" s="228"/>
      <c r="TRP1" s="228"/>
      <c r="TRQ1" s="228"/>
      <c r="TRR1" s="228"/>
      <c r="TRS1" s="228"/>
      <c r="TRT1" s="228"/>
      <c r="TRU1" s="228"/>
      <c r="TRV1" s="228"/>
      <c r="TRW1" s="228"/>
      <c r="TRX1" s="228"/>
      <c r="TRY1" s="228"/>
      <c r="TRZ1" s="228"/>
      <c r="TSA1" s="228"/>
      <c r="TSB1" s="228"/>
      <c r="TSC1" s="228"/>
      <c r="TSD1" s="228"/>
      <c r="TSE1" s="228"/>
      <c r="TSF1" s="228"/>
      <c r="TSG1" s="228"/>
      <c r="TSH1" s="228"/>
      <c r="TSI1" s="228"/>
      <c r="TSJ1" s="228"/>
      <c r="TSK1" s="228"/>
      <c r="TSL1" s="228"/>
      <c r="TSM1" s="228"/>
      <c r="TSN1" s="228"/>
      <c r="TSO1" s="228"/>
      <c r="TSP1" s="228"/>
      <c r="TSQ1" s="228"/>
      <c r="TSR1" s="228"/>
      <c r="TSS1" s="228"/>
      <c r="TST1" s="228"/>
      <c r="TSU1" s="228"/>
      <c r="TSV1" s="228"/>
      <c r="TSW1" s="228"/>
      <c r="TSX1" s="228"/>
      <c r="TSY1" s="228"/>
      <c r="TSZ1" s="228"/>
      <c r="TTA1" s="228"/>
      <c r="TTB1" s="228"/>
      <c r="TTC1" s="228"/>
      <c r="TTD1" s="228"/>
      <c r="TTE1" s="228"/>
      <c r="TTF1" s="228"/>
      <c r="TTG1" s="228"/>
      <c r="TTH1" s="228"/>
      <c r="TTI1" s="228"/>
      <c r="TTJ1" s="228"/>
      <c r="TTK1" s="228"/>
      <c r="TTL1" s="228"/>
      <c r="TTM1" s="228"/>
      <c r="TTN1" s="228"/>
      <c r="TTO1" s="228"/>
      <c r="TTP1" s="228"/>
      <c r="TTQ1" s="228"/>
      <c r="TTR1" s="228"/>
      <c r="TTS1" s="228"/>
      <c r="TTT1" s="228"/>
      <c r="TTU1" s="228"/>
      <c r="TTV1" s="228"/>
      <c r="TTW1" s="228"/>
      <c r="TTX1" s="228"/>
      <c r="TTY1" s="228"/>
      <c r="TTZ1" s="228"/>
      <c r="TUA1" s="228"/>
      <c r="TUB1" s="228"/>
      <c r="TUC1" s="228"/>
      <c r="TUD1" s="228"/>
      <c r="TUE1" s="228"/>
      <c r="TUF1" s="228"/>
      <c r="TUG1" s="228"/>
      <c r="TUH1" s="228"/>
      <c r="TUI1" s="228"/>
      <c r="TUJ1" s="228"/>
      <c r="TUK1" s="228"/>
      <c r="TUL1" s="228"/>
      <c r="TUM1" s="228"/>
      <c r="TUN1" s="228"/>
      <c r="TUO1" s="228"/>
      <c r="TUP1" s="228"/>
      <c r="TUQ1" s="228"/>
      <c r="TUR1" s="228"/>
      <c r="TUS1" s="228"/>
      <c r="TUT1" s="228"/>
      <c r="TUU1" s="228"/>
      <c r="TUV1" s="228"/>
      <c r="TUW1" s="228"/>
      <c r="TUX1" s="228"/>
      <c r="TUY1" s="228"/>
      <c r="TUZ1" s="228"/>
      <c r="TVA1" s="228"/>
      <c r="TVB1" s="228"/>
      <c r="TVC1" s="228"/>
      <c r="TVD1" s="228"/>
      <c r="TVE1" s="228"/>
      <c r="TVF1" s="228"/>
      <c r="TVG1" s="228"/>
      <c r="TVH1" s="228"/>
      <c r="TVI1" s="228"/>
      <c r="TVJ1" s="228"/>
      <c r="TVK1" s="228"/>
      <c r="TVL1" s="228"/>
      <c r="TVM1" s="228"/>
      <c r="TVN1" s="228"/>
      <c r="TVO1" s="228"/>
      <c r="TVP1" s="228"/>
      <c r="TVQ1" s="228"/>
      <c r="TVR1" s="228"/>
      <c r="TVS1" s="228"/>
      <c r="TVT1" s="228"/>
      <c r="TVU1" s="228"/>
      <c r="TVV1" s="228"/>
      <c r="TVW1" s="228"/>
      <c r="TVX1" s="228"/>
      <c r="TVY1" s="228"/>
      <c r="TVZ1" s="228"/>
      <c r="TWA1" s="228"/>
      <c r="TWB1" s="228"/>
      <c r="TWC1" s="228"/>
      <c r="TWD1" s="228"/>
      <c r="TWE1" s="228"/>
      <c r="TWF1" s="228"/>
      <c r="TWG1" s="228"/>
      <c r="TWH1" s="228"/>
      <c r="TWI1" s="228"/>
      <c r="TWJ1" s="228"/>
      <c r="TWK1" s="228"/>
      <c r="TWL1" s="228"/>
      <c r="TWM1" s="228"/>
      <c r="TWN1" s="228"/>
      <c r="TWO1" s="228"/>
      <c r="TWP1" s="228"/>
      <c r="TWQ1" s="228"/>
      <c r="TWR1" s="228"/>
      <c r="TWS1" s="228"/>
      <c r="TWT1" s="228"/>
      <c r="TWU1" s="228"/>
      <c r="TWV1" s="228"/>
      <c r="TWW1" s="228"/>
      <c r="TWX1" s="228"/>
      <c r="TWY1" s="228"/>
      <c r="TWZ1" s="228"/>
      <c r="TXA1" s="228"/>
      <c r="TXB1" s="228"/>
      <c r="TXC1" s="228"/>
      <c r="TXD1" s="228"/>
      <c r="TXE1" s="228"/>
      <c r="TXF1" s="228"/>
      <c r="TXG1" s="228"/>
      <c r="TXH1" s="228"/>
      <c r="TXI1" s="228"/>
      <c r="TXJ1" s="228"/>
      <c r="TXK1" s="228"/>
      <c r="TXL1" s="228"/>
      <c r="TXM1" s="228"/>
      <c r="TXN1" s="228"/>
      <c r="TXO1" s="228"/>
      <c r="TXP1" s="228"/>
      <c r="TXQ1" s="228"/>
      <c r="TXR1" s="228"/>
      <c r="TXS1" s="228"/>
      <c r="TXT1" s="228"/>
      <c r="TXU1" s="228"/>
      <c r="TXV1" s="228"/>
      <c r="TXW1" s="228"/>
      <c r="TXX1" s="228"/>
      <c r="TXY1" s="228"/>
      <c r="TXZ1" s="228"/>
      <c r="TYA1" s="228"/>
      <c r="TYB1" s="228"/>
      <c r="TYC1" s="228"/>
      <c r="TYD1" s="228"/>
      <c r="TYE1" s="228"/>
      <c r="TYF1" s="228"/>
      <c r="TYG1" s="228"/>
      <c r="TYH1" s="228"/>
      <c r="TYI1" s="228"/>
      <c r="TYJ1" s="228"/>
      <c r="TYK1" s="228"/>
      <c r="TYL1" s="228"/>
      <c r="TYM1" s="228"/>
      <c r="TYN1" s="228"/>
      <c r="TYO1" s="228"/>
      <c r="TYP1" s="228"/>
      <c r="TYQ1" s="228"/>
      <c r="TYR1" s="228"/>
      <c r="TYS1" s="228"/>
      <c r="TYT1" s="228"/>
      <c r="TYU1" s="228"/>
      <c r="TYV1" s="228"/>
      <c r="TYW1" s="228"/>
      <c r="TYX1" s="228"/>
      <c r="TYY1" s="228"/>
      <c r="TYZ1" s="228"/>
      <c r="TZA1" s="228"/>
      <c r="TZB1" s="228"/>
      <c r="TZC1" s="228"/>
      <c r="TZD1" s="228"/>
      <c r="TZE1" s="228"/>
      <c r="TZF1" s="228"/>
      <c r="TZG1" s="228"/>
      <c r="TZH1" s="228"/>
      <c r="TZI1" s="228"/>
      <c r="TZJ1" s="228"/>
      <c r="TZK1" s="228"/>
      <c r="TZL1" s="228"/>
      <c r="TZM1" s="228"/>
      <c r="TZN1" s="228"/>
      <c r="TZO1" s="228"/>
      <c r="TZP1" s="228"/>
      <c r="TZQ1" s="228"/>
      <c r="TZR1" s="228"/>
      <c r="TZS1" s="228"/>
      <c r="TZT1" s="228"/>
      <c r="TZU1" s="228"/>
      <c r="TZV1" s="228"/>
      <c r="TZW1" s="228"/>
      <c r="TZX1" s="228"/>
      <c r="TZY1" s="228"/>
      <c r="TZZ1" s="228"/>
      <c r="UAA1" s="228"/>
      <c r="UAB1" s="228"/>
      <c r="UAC1" s="228"/>
      <c r="UAD1" s="228"/>
      <c r="UAE1" s="228"/>
      <c r="UAF1" s="228"/>
      <c r="UAG1" s="228"/>
      <c r="UAH1" s="228"/>
      <c r="UAI1" s="228"/>
      <c r="UAJ1" s="228"/>
      <c r="UAK1" s="228"/>
      <c r="UAL1" s="228"/>
      <c r="UAM1" s="228"/>
      <c r="UAN1" s="228"/>
      <c r="UAO1" s="228"/>
      <c r="UAP1" s="228"/>
      <c r="UAQ1" s="228"/>
      <c r="UAR1" s="228"/>
      <c r="UAS1" s="228"/>
      <c r="UAT1" s="228"/>
      <c r="UAU1" s="228"/>
      <c r="UAV1" s="228"/>
      <c r="UAW1" s="228"/>
      <c r="UAX1" s="228"/>
      <c r="UAY1" s="228"/>
      <c r="UAZ1" s="228"/>
      <c r="UBA1" s="228"/>
      <c r="UBB1" s="228"/>
      <c r="UBC1" s="228"/>
      <c r="UBD1" s="228"/>
      <c r="UBE1" s="228"/>
      <c r="UBF1" s="228"/>
      <c r="UBG1" s="228"/>
      <c r="UBH1" s="228"/>
      <c r="UBI1" s="228"/>
      <c r="UBJ1" s="228"/>
      <c r="UBK1" s="228"/>
      <c r="UBL1" s="228"/>
      <c r="UBM1" s="228"/>
      <c r="UBN1" s="228"/>
      <c r="UBO1" s="228"/>
      <c r="UBP1" s="228"/>
      <c r="UBQ1" s="228"/>
      <c r="UBR1" s="228"/>
      <c r="UBS1" s="228"/>
      <c r="UBT1" s="228"/>
      <c r="UBU1" s="228"/>
      <c r="UBV1" s="228"/>
      <c r="UBW1" s="228"/>
      <c r="UBX1" s="228"/>
      <c r="UBY1" s="228"/>
      <c r="UBZ1" s="228"/>
      <c r="UCA1" s="228"/>
      <c r="UCB1" s="228"/>
      <c r="UCC1" s="228"/>
      <c r="UCD1" s="228"/>
      <c r="UCE1" s="228"/>
      <c r="UCF1" s="228"/>
      <c r="UCG1" s="228"/>
      <c r="UCH1" s="228"/>
      <c r="UCI1" s="228"/>
      <c r="UCJ1" s="228"/>
      <c r="UCK1" s="228"/>
      <c r="UCL1" s="228"/>
      <c r="UCM1" s="228"/>
      <c r="UCN1" s="228"/>
      <c r="UCO1" s="228"/>
      <c r="UCP1" s="228"/>
      <c r="UCQ1" s="228"/>
      <c r="UCR1" s="228"/>
      <c r="UCS1" s="228"/>
      <c r="UCT1" s="228"/>
      <c r="UCU1" s="228"/>
      <c r="UCV1" s="228"/>
      <c r="UCW1" s="228"/>
      <c r="UCX1" s="228"/>
      <c r="UCY1" s="228"/>
      <c r="UCZ1" s="228"/>
      <c r="UDA1" s="228"/>
      <c r="UDB1" s="228"/>
      <c r="UDC1" s="228"/>
      <c r="UDD1" s="228"/>
      <c r="UDE1" s="228"/>
      <c r="UDF1" s="228"/>
      <c r="UDG1" s="228"/>
      <c r="UDH1" s="228"/>
      <c r="UDI1" s="228"/>
      <c r="UDJ1" s="228"/>
      <c r="UDK1" s="228"/>
      <c r="UDL1" s="228"/>
      <c r="UDM1" s="228"/>
      <c r="UDN1" s="228"/>
      <c r="UDO1" s="228"/>
      <c r="UDP1" s="228"/>
      <c r="UDQ1" s="228"/>
      <c r="UDR1" s="228"/>
      <c r="UDS1" s="228"/>
      <c r="UDT1" s="228"/>
      <c r="UDU1" s="228"/>
      <c r="UDV1" s="228"/>
      <c r="UDW1" s="228"/>
      <c r="UDX1" s="228"/>
      <c r="UDY1" s="228"/>
      <c r="UDZ1" s="228"/>
      <c r="UEA1" s="228"/>
      <c r="UEB1" s="228"/>
      <c r="UEC1" s="228"/>
      <c r="UED1" s="228"/>
      <c r="UEE1" s="228"/>
      <c r="UEF1" s="228"/>
      <c r="UEG1" s="228"/>
      <c r="UEH1" s="228"/>
      <c r="UEI1" s="228"/>
      <c r="UEJ1" s="228"/>
      <c r="UEK1" s="228"/>
      <c r="UEL1" s="228"/>
      <c r="UEM1" s="228"/>
      <c r="UEN1" s="228"/>
      <c r="UEO1" s="228"/>
      <c r="UEP1" s="228"/>
      <c r="UEQ1" s="228"/>
      <c r="UER1" s="228"/>
      <c r="UES1" s="228"/>
      <c r="UET1" s="228"/>
      <c r="UEU1" s="228"/>
      <c r="UEV1" s="228"/>
      <c r="UEW1" s="228"/>
      <c r="UEX1" s="228"/>
      <c r="UEY1" s="228"/>
      <c r="UEZ1" s="228"/>
      <c r="UFA1" s="228"/>
      <c r="UFB1" s="228"/>
      <c r="UFC1" s="228"/>
      <c r="UFD1" s="228"/>
      <c r="UFE1" s="228"/>
      <c r="UFF1" s="228"/>
      <c r="UFG1" s="228"/>
      <c r="UFH1" s="228"/>
      <c r="UFI1" s="228"/>
      <c r="UFJ1" s="228"/>
      <c r="UFK1" s="228"/>
      <c r="UFL1" s="228"/>
      <c r="UFM1" s="228"/>
      <c r="UFN1" s="228"/>
      <c r="UFO1" s="228"/>
      <c r="UFP1" s="228"/>
      <c r="UFQ1" s="228"/>
      <c r="UFR1" s="228"/>
      <c r="UFS1" s="228"/>
      <c r="UFT1" s="228"/>
      <c r="UFU1" s="228"/>
      <c r="UFV1" s="228"/>
      <c r="UFW1" s="228"/>
      <c r="UFX1" s="228"/>
      <c r="UFY1" s="228"/>
      <c r="UFZ1" s="228"/>
      <c r="UGA1" s="228"/>
      <c r="UGB1" s="228"/>
      <c r="UGC1" s="228"/>
      <c r="UGD1" s="228"/>
      <c r="UGE1" s="228"/>
      <c r="UGF1" s="228"/>
      <c r="UGG1" s="228"/>
      <c r="UGH1" s="228"/>
      <c r="UGI1" s="228"/>
      <c r="UGJ1" s="228"/>
      <c r="UGK1" s="228"/>
      <c r="UGL1" s="228"/>
      <c r="UGM1" s="228"/>
      <c r="UGN1" s="228"/>
      <c r="UGO1" s="228"/>
      <c r="UGP1" s="228"/>
      <c r="UGQ1" s="228"/>
      <c r="UGR1" s="228"/>
      <c r="UGS1" s="228"/>
      <c r="UGT1" s="228"/>
      <c r="UGU1" s="228"/>
      <c r="UGV1" s="228"/>
      <c r="UGW1" s="228"/>
      <c r="UGX1" s="228"/>
      <c r="UGY1" s="228"/>
      <c r="UGZ1" s="228"/>
      <c r="UHA1" s="228"/>
      <c r="UHB1" s="228"/>
      <c r="UHC1" s="228"/>
      <c r="UHD1" s="228"/>
      <c r="UHE1" s="228"/>
      <c r="UHF1" s="228"/>
      <c r="UHG1" s="228"/>
      <c r="UHH1" s="228"/>
      <c r="UHI1" s="228"/>
      <c r="UHJ1" s="228"/>
      <c r="UHK1" s="228"/>
      <c r="UHL1" s="228"/>
      <c r="UHM1" s="228"/>
      <c r="UHN1" s="228"/>
      <c r="UHO1" s="228"/>
      <c r="UHP1" s="228"/>
      <c r="UHQ1" s="228"/>
      <c r="UHR1" s="228"/>
      <c r="UHS1" s="228"/>
      <c r="UHT1" s="228"/>
      <c r="UHU1" s="228"/>
      <c r="UHV1" s="228"/>
      <c r="UHW1" s="228"/>
      <c r="UHX1" s="228"/>
      <c r="UHY1" s="228"/>
      <c r="UHZ1" s="228"/>
      <c r="UIA1" s="228"/>
      <c r="UIB1" s="228"/>
      <c r="UIC1" s="228"/>
      <c r="UID1" s="228"/>
      <c r="UIE1" s="228"/>
      <c r="UIF1" s="228"/>
      <c r="UIG1" s="228"/>
      <c r="UIH1" s="228"/>
      <c r="UII1" s="228"/>
      <c r="UIJ1" s="228"/>
      <c r="UIK1" s="228"/>
      <c r="UIL1" s="228"/>
      <c r="UIM1" s="228"/>
      <c r="UIN1" s="228"/>
      <c r="UIO1" s="228"/>
      <c r="UIP1" s="228"/>
      <c r="UIQ1" s="228"/>
      <c r="UIR1" s="228"/>
      <c r="UIS1" s="228"/>
      <c r="UIT1" s="228"/>
      <c r="UIU1" s="228"/>
      <c r="UIV1" s="228"/>
      <c r="UIW1" s="228"/>
      <c r="UIX1" s="228"/>
      <c r="UIY1" s="228"/>
      <c r="UIZ1" s="228"/>
      <c r="UJA1" s="228"/>
      <c r="UJB1" s="228"/>
      <c r="UJC1" s="228"/>
      <c r="UJD1" s="228"/>
      <c r="UJE1" s="228"/>
      <c r="UJF1" s="228"/>
      <c r="UJG1" s="228"/>
      <c r="UJH1" s="228"/>
      <c r="UJI1" s="228"/>
      <c r="UJJ1" s="228"/>
      <c r="UJK1" s="228"/>
      <c r="UJL1" s="228"/>
      <c r="UJM1" s="228"/>
      <c r="UJN1" s="228"/>
      <c r="UJO1" s="228"/>
      <c r="UJP1" s="228"/>
      <c r="UJQ1" s="228"/>
      <c r="UJR1" s="228"/>
      <c r="UJS1" s="228"/>
      <c r="UJT1" s="228"/>
      <c r="UJU1" s="228"/>
      <c r="UJV1" s="228"/>
      <c r="UJW1" s="228"/>
      <c r="UJX1" s="228"/>
      <c r="UJY1" s="228"/>
      <c r="UJZ1" s="228"/>
      <c r="UKA1" s="228"/>
      <c r="UKB1" s="228"/>
      <c r="UKC1" s="228"/>
      <c r="UKD1" s="228"/>
      <c r="UKE1" s="228"/>
      <c r="UKF1" s="228"/>
      <c r="UKG1" s="228"/>
      <c r="UKH1" s="228"/>
      <c r="UKI1" s="228"/>
      <c r="UKJ1" s="228"/>
      <c r="UKK1" s="228"/>
      <c r="UKL1" s="228"/>
      <c r="UKM1" s="228"/>
      <c r="UKN1" s="228"/>
      <c r="UKO1" s="228"/>
      <c r="UKP1" s="228"/>
      <c r="UKQ1" s="228"/>
      <c r="UKR1" s="228"/>
      <c r="UKS1" s="228"/>
      <c r="UKT1" s="228"/>
      <c r="UKU1" s="228"/>
      <c r="UKV1" s="228"/>
      <c r="UKW1" s="228"/>
      <c r="UKX1" s="228"/>
      <c r="UKY1" s="228"/>
      <c r="UKZ1" s="228"/>
      <c r="ULA1" s="228"/>
      <c r="ULB1" s="228"/>
      <c r="ULC1" s="228"/>
      <c r="ULD1" s="228"/>
      <c r="ULE1" s="228"/>
      <c r="ULF1" s="228"/>
      <c r="ULG1" s="228"/>
      <c r="ULH1" s="228"/>
      <c r="ULI1" s="228"/>
      <c r="ULJ1" s="228"/>
      <c r="ULK1" s="228"/>
      <c r="ULL1" s="228"/>
      <c r="ULM1" s="228"/>
      <c r="ULN1" s="228"/>
      <c r="ULO1" s="228"/>
      <c r="ULP1" s="228"/>
      <c r="ULQ1" s="228"/>
      <c r="ULR1" s="228"/>
      <c r="ULS1" s="228"/>
      <c r="ULT1" s="228"/>
      <c r="ULU1" s="228"/>
      <c r="ULV1" s="228"/>
      <c r="ULW1" s="228"/>
      <c r="ULX1" s="228"/>
      <c r="ULY1" s="228"/>
      <c r="ULZ1" s="228"/>
      <c r="UMA1" s="228"/>
      <c r="UMB1" s="228"/>
      <c r="UMC1" s="228"/>
      <c r="UMD1" s="228"/>
      <c r="UME1" s="228"/>
      <c r="UMF1" s="228"/>
      <c r="UMG1" s="228"/>
      <c r="UMH1" s="228"/>
      <c r="UMI1" s="228"/>
      <c r="UMJ1" s="228"/>
      <c r="UMK1" s="228"/>
      <c r="UML1" s="228"/>
      <c r="UMM1" s="228"/>
      <c r="UMN1" s="228"/>
      <c r="UMO1" s="228"/>
      <c r="UMP1" s="228"/>
      <c r="UMQ1" s="228"/>
      <c r="UMR1" s="228"/>
      <c r="UMS1" s="228"/>
      <c r="UMT1" s="228"/>
      <c r="UMU1" s="228"/>
      <c r="UMV1" s="228"/>
      <c r="UMW1" s="228"/>
      <c r="UMX1" s="228"/>
      <c r="UMY1" s="228"/>
      <c r="UMZ1" s="228"/>
      <c r="UNA1" s="228"/>
      <c r="UNB1" s="228"/>
      <c r="UNC1" s="228"/>
      <c r="UND1" s="228"/>
      <c r="UNE1" s="228"/>
      <c r="UNF1" s="228"/>
      <c r="UNG1" s="228"/>
      <c r="UNH1" s="228"/>
      <c r="UNI1" s="228"/>
      <c r="UNJ1" s="228"/>
      <c r="UNK1" s="228"/>
      <c r="UNL1" s="228"/>
      <c r="UNM1" s="228"/>
      <c r="UNN1" s="228"/>
      <c r="UNO1" s="228"/>
      <c r="UNP1" s="228"/>
      <c r="UNQ1" s="228"/>
      <c r="UNR1" s="228"/>
      <c r="UNS1" s="228"/>
      <c r="UNT1" s="228"/>
      <c r="UNU1" s="228"/>
      <c r="UNV1" s="228"/>
      <c r="UNW1" s="228"/>
      <c r="UNX1" s="228"/>
      <c r="UNY1" s="228"/>
      <c r="UNZ1" s="228"/>
      <c r="UOA1" s="228"/>
      <c r="UOB1" s="228"/>
      <c r="UOC1" s="228"/>
      <c r="UOD1" s="228"/>
      <c r="UOE1" s="228"/>
      <c r="UOF1" s="228"/>
      <c r="UOG1" s="228"/>
      <c r="UOH1" s="228"/>
      <c r="UOI1" s="228"/>
      <c r="UOJ1" s="228"/>
      <c r="UOK1" s="228"/>
      <c r="UOL1" s="228"/>
      <c r="UOM1" s="228"/>
      <c r="UON1" s="228"/>
      <c r="UOO1" s="228"/>
      <c r="UOP1" s="228"/>
      <c r="UOQ1" s="228"/>
      <c r="UOR1" s="228"/>
      <c r="UOS1" s="228"/>
      <c r="UOT1" s="228"/>
      <c r="UOU1" s="228"/>
      <c r="UOV1" s="228"/>
      <c r="UOW1" s="228"/>
      <c r="UOX1" s="228"/>
      <c r="UOY1" s="228"/>
      <c r="UOZ1" s="228"/>
      <c r="UPA1" s="228"/>
      <c r="UPB1" s="228"/>
      <c r="UPC1" s="228"/>
      <c r="UPD1" s="228"/>
      <c r="UPE1" s="228"/>
      <c r="UPF1" s="228"/>
      <c r="UPG1" s="228"/>
      <c r="UPH1" s="228"/>
      <c r="UPI1" s="228"/>
      <c r="UPJ1" s="228"/>
      <c r="UPK1" s="228"/>
      <c r="UPL1" s="228"/>
      <c r="UPM1" s="228"/>
      <c r="UPN1" s="228"/>
      <c r="UPO1" s="228"/>
      <c r="UPP1" s="228"/>
      <c r="UPQ1" s="228"/>
      <c r="UPR1" s="228"/>
      <c r="UPS1" s="228"/>
      <c r="UPT1" s="228"/>
      <c r="UPU1" s="228"/>
      <c r="UPV1" s="228"/>
      <c r="UPW1" s="228"/>
      <c r="UPX1" s="228"/>
      <c r="UPY1" s="228"/>
      <c r="UPZ1" s="228"/>
      <c r="UQA1" s="228"/>
      <c r="UQB1" s="228"/>
      <c r="UQC1" s="228"/>
      <c r="UQD1" s="228"/>
      <c r="UQE1" s="228"/>
      <c r="UQF1" s="228"/>
      <c r="UQG1" s="228"/>
      <c r="UQH1" s="228"/>
      <c r="UQI1" s="228"/>
      <c r="UQJ1" s="228"/>
      <c r="UQK1" s="228"/>
      <c r="UQL1" s="228"/>
      <c r="UQM1" s="228"/>
      <c r="UQN1" s="228"/>
      <c r="UQO1" s="228"/>
      <c r="UQP1" s="228"/>
      <c r="UQQ1" s="228"/>
      <c r="UQR1" s="228"/>
      <c r="UQS1" s="228"/>
      <c r="UQT1" s="228"/>
      <c r="UQU1" s="228"/>
      <c r="UQV1" s="228"/>
      <c r="UQW1" s="228"/>
      <c r="UQX1" s="228"/>
      <c r="UQY1" s="228"/>
      <c r="UQZ1" s="228"/>
      <c r="URA1" s="228"/>
      <c r="URB1" s="228"/>
      <c r="URC1" s="228"/>
      <c r="URD1" s="228"/>
      <c r="URE1" s="228"/>
      <c r="URF1" s="228"/>
      <c r="URG1" s="228"/>
      <c r="URH1" s="228"/>
      <c r="URI1" s="228"/>
      <c r="URJ1" s="228"/>
      <c r="URK1" s="228"/>
      <c r="URL1" s="228"/>
      <c r="URM1" s="228"/>
      <c r="URN1" s="228"/>
      <c r="URO1" s="228"/>
      <c r="URP1" s="228"/>
      <c r="URQ1" s="228"/>
      <c r="URR1" s="228"/>
      <c r="URS1" s="228"/>
      <c r="URT1" s="228"/>
      <c r="URU1" s="228"/>
      <c r="URV1" s="228"/>
      <c r="URW1" s="228"/>
      <c r="URX1" s="228"/>
      <c r="URY1" s="228"/>
      <c r="URZ1" s="228"/>
      <c r="USA1" s="228"/>
      <c r="USB1" s="228"/>
      <c r="USC1" s="228"/>
      <c r="USD1" s="228"/>
      <c r="USE1" s="228"/>
      <c r="USF1" s="228"/>
      <c r="USG1" s="228"/>
      <c r="USH1" s="228"/>
      <c r="USI1" s="228"/>
      <c r="USJ1" s="228"/>
      <c r="USK1" s="228"/>
      <c r="USL1" s="228"/>
      <c r="USM1" s="228"/>
      <c r="USN1" s="228"/>
      <c r="USO1" s="228"/>
      <c r="USP1" s="228"/>
      <c r="USQ1" s="228"/>
      <c r="USR1" s="228"/>
      <c r="USS1" s="228"/>
      <c r="UST1" s="228"/>
      <c r="USU1" s="228"/>
      <c r="USV1" s="228"/>
      <c r="USW1" s="228"/>
      <c r="USX1" s="228"/>
      <c r="USY1" s="228"/>
      <c r="USZ1" s="228"/>
      <c r="UTA1" s="228"/>
      <c r="UTB1" s="228"/>
      <c r="UTC1" s="228"/>
      <c r="UTD1" s="228"/>
      <c r="UTE1" s="228"/>
      <c r="UTF1" s="228"/>
      <c r="UTG1" s="228"/>
      <c r="UTH1" s="228"/>
      <c r="UTI1" s="228"/>
      <c r="UTJ1" s="228"/>
      <c r="UTK1" s="228"/>
      <c r="UTL1" s="228"/>
      <c r="UTM1" s="228"/>
      <c r="UTN1" s="228"/>
      <c r="UTO1" s="228"/>
      <c r="UTP1" s="228"/>
      <c r="UTQ1" s="228"/>
      <c r="UTR1" s="228"/>
      <c r="UTS1" s="228"/>
      <c r="UTT1" s="228"/>
      <c r="UTU1" s="228"/>
      <c r="UTV1" s="228"/>
      <c r="UTW1" s="228"/>
      <c r="UTX1" s="228"/>
      <c r="UTY1" s="228"/>
      <c r="UTZ1" s="228"/>
      <c r="UUA1" s="228"/>
      <c r="UUB1" s="228"/>
      <c r="UUC1" s="228"/>
      <c r="UUD1" s="228"/>
      <c r="UUE1" s="228"/>
      <c r="UUF1" s="228"/>
      <c r="UUG1" s="228"/>
      <c r="UUH1" s="228"/>
      <c r="UUI1" s="228"/>
      <c r="UUJ1" s="228"/>
      <c r="UUK1" s="228"/>
      <c r="UUL1" s="228"/>
      <c r="UUM1" s="228"/>
      <c r="UUN1" s="228"/>
      <c r="UUO1" s="228"/>
      <c r="UUP1" s="228"/>
      <c r="UUQ1" s="228"/>
      <c r="UUR1" s="228"/>
      <c r="UUS1" s="228"/>
      <c r="UUT1" s="228"/>
      <c r="UUU1" s="228"/>
      <c r="UUV1" s="228"/>
      <c r="UUW1" s="228"/>
      <c r="UUX1" s="228"/>
      <c r="UUY1" s="228"/>
      <c r="UUZ1" s="228"/>
      <c r="UVA1" s="228"/>
      <c r="UVB1" s="228"/>
      <c r="UVC1" s="228"/>
      <c r="UVD1" s="228"/>
      <c r="UVE1" s="228"/>
      <c r="UVF1" s="228"/>
      <c r="UVG1" s="228"/>
      <c r="UVH1" s="228"/>
      <c r="UVI1" s="228"/>
      <c r="UVJ1" s="228"/>
      <c r="UVK1" s="228"/>
      <c r="UVL1" s="228"/>
      <c r="UVM1" s="228"/>
      <c r="UVN1" s="228"/>
      <c r="UVO1" s="228"/>
      <c r="UVP1" s="228"/>
      <c r="UVQ1" s="228"/>
      <c r="UVR1" s="228"/>
      <c r="UVS1" s="228"/>
      <c r="UVT1" s="228"/>
      <c r="UVU1" s="228"/>
      <c r="UVV1" s="228"/>
      <c r="UVW1" s="228"/>
      <c r="UVX1" s="228"/>
      <c r="UVY1" s="228"/>
      <c r="UVZ1" s="228"/>
      <c r="UWA1" s="228"/>
      <c r="UWB1" s="228"/>
      <c r="UWC1" s="228"/>
      <c r="UWD1" s="228"/>
      <c r="UWE1" s="228"/>
      <c r="UWF1" s="228"/>
      <c r="UWG1" s="228"/>
      <c r="UWH1" s="228"/>
      <c r="UWI1" s="228"/>
      <c r="UWJ1" s="228"/>
      <c r="UWK1" s="228"/>
      <c r="UWL1" s="228"/>
      <c r="UWM1" s="228"/>
      <c r="UWN1" s="228"/>
      <c r="UWO1" s="228"/>
      <c r="UWP1" s="228"/>
      <c r="UWQ1" s="228"/>
      <c r="UWR1" s="228"/>
      <c r="UWS1" s="228"/>
      <c r="UWT1" s="228"/>
      <c r="UWU1" s="228"/>
      <c r="UWV1" s="228"/>
      <c r="UWW1" s="228"/>
      <c r="UWX1" s="228"/>
      <c r="UWY1" s="228"/>
      <c r="UWZ1" s="228"/>
      <c r="UXA1" s="228"/>
      <c r="UXB1" s="228"/>
      <c r="UXC1" s="228"/>
      <c r="UXD1" s="228"/>
      <c r="UXE1" s="228"/>
      <c r="UXF1" s="228"/>
      <c r="UXG1" s="228"/>
      <c r="UXH1" s="228"/>
      <c r="UXI1" s="228"/>
      <c r="UXJ1" s="228"/>
      <c r="UXK1" s="228"/>
      <c r="UXL1" s="228"/>
      <c r="UXM1" s="228"/>
      <c r="UXN1" s="228"/>
      <c r="UXO1" s="228"/>
      <c r="UXP1" s="228"/>
      <c r="UXQ1" s="228"/>
      <c r="UXR1" s="228"/>
      <c r="UXS1" s="228"/>
      <c r="UXT1" s="228"/>
      <c r="UXU1" s="228"/>
      <c r="UXV1" s="228"/>
      <c r="UXW1" s="228"/>
      <c r="UXX1" s="228"/>
      <c r="UXY1" s="228"/>
      <c r="UXZ1" s="228"/>
      <c r="UYA1" s="228"/>
      <c r="UYB1" s="228"/>
      <c r="UYC1" s="228"/>
      <c r="UYD1" s="228"/>
      <c r="UYE1" s="228"/>
      <c r="UYF1" s="228"/>
      <c r="UYG1" s="228"/>
      <c r="UYH1" s="228"/>
      <c r="UYI1" s="228"/>
      <c r="UYJ1" s="228"/>
      <c r="UYK1" s="228"/>
      <c r="UYL1" s="228"/>
      <c r="UYM1" s="228"/>
      <c r="UYN1" s="228"/>
      <c r="UYO1" s="228"/>
      <c r="UYP1" s="228"/>
      <c r="UYQ1" s="228"/>
      <c r="UYR1" s="228"/>
      <c r="UYS1" s="228"/>
      <c r="UYT1" s="228"/>
      <c r="UYU1" s="228"/>
      <c r="UYV1" s="228"/>
      <c r="UYW1" s="228"/>
      <c r="UYX1" s="228"/>
      <c r="UYY1" s="228"/>
      <c r="UYZ1" s="228"/>
      <c r="UZA1" s="228"/>
      <c r="UZB1" s="228"/>
      <c r="UZC1" s="228"/>
      <c r="UZD1" s="228"/>
      <c r="UZE1" s="228"/>
      <c r="UZF1" s="228"/>
      <c r="UZG1" s="228"/>
      <c r="UZH1" s="228"/>
      <c r="UZI1" s="228"/>
      <c r="UZJ1" s="228"/>
      <c r="UZK1" s="228"/>
      <c r="UZL1" s="228"/>
      <c r="UZM1" s="228"/>
      <c r="UZN1" s="228"/>
      <c r="UZO1" s="228"/>
      <c r="UZP1" s="228"/>
      <c r="UZQ1" s="228"/>
      <c r="UZR1" s="228"/>
      <c r="UZS1" s="228"/>
      <c r="UZT1" s="228"/>
      <c r="UZU1" s="228"/>
      <c r="UZV1" s="228"/>
      <c r="UZW1" s="228"/>
      <c r="UZX1" s="228"/>
      <c r="UZY1" s="228"/>
      <c r="UZZ1" s="228"/>
      <c r="VAA1" s="228"/>
      <c r="VAB1" s="228"/>
      <c r="VAC1" s="228"/>
      <c r="VAD1" s="228"/>
      <c r="VAE1" s="228"/>
      <c r="VAF1" s="228"/>
      <c r="VAG1" s="228"/>
      <c r="VAH1" s="228"/>
      <c r="VAI1" s="228"/>
      <c r="VAJ1" s="228"/>
      <c r="VAK1" s="228"/>
      <c r="VAL1" s="228"/>
      <c r="VAM1" s="228"/>
      <c r="VAN1" s="228"/>
      <c r="VAO1" s="228"/>
      <c r="VAP1" s="228"/>
      <c r="VAQ1" s="228"/>
      <c r="VAR1" s="228"/>
      <c r="VAS1" s="228"/>
      <c r="VAT1" s="228"/>
      <c r="VAU1" s="228"/>
      <c r="VAV1" s="228"/>
      <c r="VAW1" s="228"/>
      <c r="VAX1" s="228"/>
      <c r="VAY1" s="228"/>
      <c r="VAZ1" s="228"/>
      <c r="VBA1" s="228"/>
      <c r="VBB1" s="228"/>
      <c r="VBC1" s="228"/>
      <c r="VBD1" s="228"/>
      <c r="VBE1" s="228"/>
      <c r="VBF1" s="228"/>
      <c r="VBG1" s="228"/>
      <c r="VBH1" s="228"/>
      <c r="VBI1" s="228"/>
      <c r="VBJ1" s="228"/>
      <c r="VBK1" s="228"/>
      <c r="VBL1" s="228"/>
      <c r="VBM1" s="228"/>
      <c r="VBN1" s="228"/>
      <c r="VBO1" s="228"/>
      <c r="VBP1" s="228"/>
      <c r="VBQ1" s="228"/>
      <c r="VBR1" s="228"/>
      <c r="VBS1" s="228"/>
      <c r="VBT1" s="228"/>
      <c r="VBU1" s="228"/>
      <c r="VBV1" s="228"/>
      <c r="VBW1" s="228"/>
      <c r="VBX1" s="228"/>
      <c r="VBY1" s="228"/>
      <c r="VBZ1" s="228"/>
      <c r="VCA1" s="228"/>
      <c r="VCB1" s="228"/>
      <c r="VCC1" s="228"/>
      <c r="VCD1" s="228"/>
      <c r="VCE1" s="228"/>
      <c r="VCF1" s="228"/>
      <c r="VCG1" s="228"/>
      <c r="VCH1" s="228"/>
      <c r="VCI1" s="228"/>
      <c r="VCJ1" s="228"/>
      <c r="VCK1" s="228"/>
      <c r="VCL1" s="228"/>
      <c r="VCM1" s="228"/>
      <c r="VCN1" s="228"/>
      <c r="VCO1" s="228"/>
      <c r="VCP1" s="228"/>
      <c r="VCQ1" s="228"/>
      <c r="VCR1" s="228"/>
      <c r="VCS1" s="228"/>
      <c r="VCT1" s="228"/>
      <c r="VCU1" s="228"/>
      <c r="VCV1" s="228"/>
      <c r="VCW1" s="228"/>
      <c r="VCX1" s="228"/>
      <c r="VCY1" s="228"/>
      <c r="VCZ1" s="228"/>
      <c r="VDA1" s="228"/>
      <c r="VDB1" s="228"/>
      <c r="VDC1" s="228"/>
      <c r="VDD1" s="228"/>
      <c r="VDE1" s="228"/>
      <c r="VDF1" s="228"/>
      <c r="VDG1" s="228"/>
      <c r="VDH1" s="228"/>
      <c r="VDI1" s="228"/>
      <c r="VDJ1" s="228"/>
      <c r="VDK1" s="228"/>
      <c r="VDL1" s="228"/>
      <c r="VDM1" s="228"/>
      <c r="VDN1" s="228"/>
      <c r="VDO1" s="228"/>
      <c r="VDP1" s="228"/>
      <c r="VDQ1" s="228"/>
      <c r="VDR1" s="228"/>
      <c r="VDS1" s="228"/>
      <c r="VDT1" s="228"/>
      <c r="VDU1" s="228"/>
      <c r="VDV1" s="228"/>
      <c r="VDW1" s="228"/>
      <c r="VDX1" s="228"/>
      <c r="VDY1" s="228"/>
      <c r="VDZ1" s="228"/>
      <c r="VEA1" s="228"/>
      <c r="VEB1" s="228"/>
      <c r="VEC1" s="228"/>
      <c r="VED1" s="228"/>
      <c r="VEE1" s="228"/>
      <c r="VEF1" s="228"/>
      <c r="VEG1" s="228"/>
      <c r="VEH1" s="228"/>
      <c r="VEI1" s="228"/>
      <c r="VEJ1" s="228"/>
      <c r="VEK1" s="228"/>
      <c r="VEL1" s="228"/>
      <c r="VEM1" s="228"/>
      <c r="VEN1" s="228"/>
      <c r="VEO1" s="228"/>
      <c r="VEP1" s="228"/>
      <c r="VEQ1" s="228"/>
      <c r="VER1" s="228"/>
      <c r="VES1" s="228"/>
      <c r="VET1" s="228"/>
      <c r="VEU1" s="228"/>
      <c r="VEV1" s="228"/>
      <c r="VEW1" s="228"/>
      <c r="VEX1" s="228"/>
      <c r="VEY1" s="228"/>
      <c r="VEZ1" s="228"/>
      <c r="VFA1" s="228"/>
      <c r="VFB1" s="228"/>
      <c r="VFC1" s="228"/>
      <c r="VFD1" s="228"/>
      <c r="VFE1" s="228"/>
      <c r="VFF1" s="228"/>
      <c r="VFG1" s="228"/>
      <c r="VFH1" s="228"/>
      <c r="VFI1" s="228"/>
      <c r="VFJ1" s="228"/>
      <c r="VFK1" s="228"/>
      <c r="VFL1" s="228"/>
      <c r="VFM1" s="228"/>
      <c r="VFN1" s="228"/>
      <c r="VFO1" s="228"/>
      <c r="VFP1" s="228"/>
      <c r="VFQ1" s="228"/>
      <c r="VFR1" s="228"/>
      <c r="VFS1" s="228"/>
      <c r="VFT1" s="228"/>
      <c r="VFU1" s="228"/>
      <c r="VFV1" s="228"/>
      <c r="VFW1" s="228"/>
      <c r="VFX1" s="228"/>
      <c r="VFY1" s="228"/>
      <c r="VFZ1" s="228"/>
      <c r="VGA1" s="228"/>
      <c r="VGB1" s="228"/>
      <c r="VGC1" s="228"/>
      <c r="VGD1" s="228"/>
      <c r="VGE1" s="228"/>
      <c r="VGF1" s="228"/>
      <c r="VGG1" s="228"/>
      <c r="VGH1" s="228"/>
      <c r="VGI1" s="228"/>
      <c r="VGJ1" s="228"/>
      <c r="VGK1" s="228"/>
      <c r="VGL1" s="228"/>
      <c r="VGM1" s="228"/>
      <c r="VGN1" s="228"/>
      <c r="VGO1" s="228"/>
      <c r="VGP1" s="228"/>
      <c r="VGQ1" s="228"/>
      <c r="VGR1" s="228"/>
      <c r="VGS1" s="228"/>
      <c r="VGT1" s="228"/>
      <c r="VGU1" s="228"/>
      <c r="VGV1" s="228"/>
      <c r="VGW1" s="228"/>
      <c r="VGX1" s="228"/>
      <c r="VGY1" s="228"/>
      <c r="VGZ1" s="228"/>
      <c r="VHA1" s="228"/>
      <c r="VHB1" s="228"/>
      <c r="VHC1" s="228"/>
      <c r="VHD1" s="228"/>
      <c r="VHE1" s="228"/>
      <c r="VHF1" s="228"/>
      <c r="VHG1" s="228"/>
      <c r="VHH1" s="228"/>
      <c r="VHI1" s="228"/>
      <c r="VHJ1" s="228"/>
      <c r="VHK1" s="228"/>
      <c r="VHL1" s="228"/>
      <c r="VHM1" s="228"/>
      <c r="VHN1" s="228"/>
      <c r="VHO1" s="228"/>
      <c r="VHP1" s="228"/>
      <c r="VHQ1" s="228"/>
      <c r="VHR1" s="228"/>
      <c r="VHS1" s="228"/>
      <c r="VHT1" s="228"/>
      <c r="VHU1" s="228"/>
      <c r="VHV1" s="228"/>
      <c r="VHW1" s="228"/>
      <c r="VHX1" s="228"/>
      <c r="VHY1" s="228"/>
      <c r="VHZ1" s="228"/>
      <c r="VIA1" s="228"/>
      <c r="VIB1" s="228"/>
      <c r="VIC1" s="228"/>
      <c r="VID1" s="228"/>
      <c r="VIE1" s="228"/>
      <c r="VIF1" s="228"/>
      <c r="VIG1" s="228"/>
      <c r="VIH1" s="228"/>
      <c r="VII1" s="228"/>
      <c r="VIJ1" s="228"/>
      <c r="VIK1" s="228"/>
      <c r="VIL1" s="228"/>
      <c r="VIM1" s="228"/>
      <c r="VIN1" s="228"/>
      <c r="VIO1" s="228"/>
      <c r="VIP1" s="228"/>
      <c r="VIQ1" s="228"/>
      <c r="VIR1" s="228"/>
      <c r="VIS1" s="228"/>
      <c r="VIT1" s="228"/>
      <c r="VIU1" s="228"/>
      <c r="VIV1" s="228"/>
      <c r="VIW1" s="228"/>
      <c r="VIX1" s="228"/>
      <c r="VIY1" s="228"/>
      <c r="VIZ1" s="228"/>
      <c r="VJA1" s="228"/>
      <c r="VJB1" s="228"/>
      <c r="VJC1" s="228"/>
      <c r="VJD1" s="228"/>
      <c r="VJE1" s="228"/>
      <c r="VJF1" s="228"/>
      <c r="VJG1" s="228"/>
      <c r="VJH1" s="228"/>
      <c r="VJI1" s="228"/>
      <c r="VJJ1" s="228"/>
      <c r="VJK1" s="228"/>
      <c r="VJL1" s="228"/>
      <c r="VJM1" s="228"/>
      <c r="VJN1" s="228"/>
      <c r="VJO1" s="228"/>
      <c r="VJP1" s="228"/>
      <c r="VJQ1" s="228"/>
      <c r="VJR1" s="228"/>
      <c r="VJS1" s="228"/>
      <c r="VJT1" s="228"/>
      <c r="VJU1" s="228"/>
      <c r="VJV1" s="228"/>
      <c r="VJW1" s="228"/>
      <c r="VJX1" s="228"/>
      <c r="VJY1" s="228"/>
      <c r="VJZ1" s="228"/>
      <c r="VKA1" s="228"/>
      <c r="VKB1" s="228"/>
      <c r="VKC1" s="228"/>
      <c r="VKD1" s="228"/>
      <c r="VKE1" s="228"/>
      <c r="VKF1" s="228"/>
      <c r="VKG1" s="228"/>
      <c r="VKH1" s="228"/>
      <c r="VKI1" s="228"/>
      <c r="VKJ1" s="228"/>
      <c r="VKK1" s="228"/>
      <c r="VKL1" s="228"/>
      <c r="VKM1" s="228"/>
      <c r="VKN1" s="228"/>
      <c r="VKO1" s="228"/>
      <c r="VKP1" s="228"/>
      <c r="VKQ1" s="228"/>
      <c r="VKR1" s="228"/>
      <c r="VKS1" s="228"/>
      <c r="VKT1" s="228"/>
      <c r="VKU1" s="228"/>
      <c r="VKV1" s="228"/>
      <c r="VKW1" s="228"/>
      <c r="VKX1" s="228"/>
      <c r="VKY1" s="228"/>
      <c r="VKZ1" s="228"/>
      <c r="VLA1" s="228"/>
      <c r="VLB1" s="228"/>
      <c r="VLC1" s="228"/>
      <c r="VLD1" s="228"/>
      <c r="VLE1" s="228"/>
      <c r="VLF1" s="228"/>
      <c r="VLG1" s="228"/>
      <c r="VLH1" s="228"/>
      <c r="VLI1" s="228"/>
      <c r="VLJ1" s="228"/>
      <c r="VLK1" s="228"/>
      <c r="VLL1" s="228"/>
      <c r="VLM1" s="228"/>
      <c r="VLN1" s="228"/>
      <c r="VLO1" s="228"/>
      <c r="VLP1" s="228"/>
      <c r="VLQ1" s="228"/>
      <c r="VLR1" s="228"/>
      <c r="VLS1" s="228"/>
      <c r="VLT1" s="228"/>
      <c r="VLU1" s="228"/>
      <c r="VLV1" s="228"/>
      <c r="VLW1" s="228"/>
      <c r="VLX1" s="228"/>
      <c r="VLY1" s="228"/>
      <c r="VLZ1" s="228"/>
      <c r="VMA1" s="228"/>
      <c r="VMB1" s="228"/>
      <c r="VMC1" s="228"/>
      <c r="VMD1" s="228"/>
      <c r="VME1" s="228"/>
      <c r="VMF1" s="228"/>
      <c r="VMG1" s="228"/>
      <c r="VMH1" s="228"/>
      <c r="VMI1" s="228"/>
      <c r="VMJ1" s="228"/>
      <c r="VMK1" s="228"/>
      <c r="VML1" s="228"/>
      <c r="VMM1" s="228"/>
      <c r="VMN1" s="228"/>
      <c r="VMO1" s="228"/>
      <c r="VMP1" s="228"/>
      <c r="VMQ1" s="228"/>
      <c r="VMR1" s="228"/>
      <c r="VMS1" s="228"/>
      <c r="VMT1" s="228"/>
      <c r="VMU1" s="228"/>
      <c r="VMV1" s="228"/>
      <c r="VMW1" s="228"/>
      <c r="VMX1" s="228"/>
      <c r="VMY1" s="228"/>
      <c r="VMZ1" s="228"/>
      <c r="VNA1" s="228"/>
      <c r="VNB1" s="228"/>
      <c r="VNC1" s="228"/>
      <c r="VND1" s="228"/>
      <c r="VNE1" s="228"/>
      <c r="VNF1" s="228"/>
      <c r="VNG1" s="228"/>
      <c r="VNH1" s="228"/>
      <c r="VNI1" s="228"/>
      <c r="VNJ1" s="228"/>
      <c r="VNK1" s="228"/>
      <c r="VNL1" s="228"/>
      <c r="VNM1" s="228"/>
      <c r="VNN1" s="228"/>
      <c r="VNO1" s="228"/>
      <c r="VNP1" s="228"/>
      <c r="VNQ1" s="228"/>
      <c r="VNR1" s="228"/>
      <c r="VNS1" s="228"/>
      <c r="VNT1" s="228"/>
      <c r="VNU1" s="228"/>
      <c r="VNV1" s="228"/>
      <c r="VNW1" s="228"/>
      <c r="VNX1" s="228"/>
      <c r="VNY1" s="228"/>
      <c r="VNZ1" s="228"/>
      <c r="VOA1" s="228"/>
      <c r="VOB1" s="228"/>
      <c r="VOC1" s="228"/>
      <c r="VOD1" s="228"/>
      <c r="VOE1" s="228"/>
      <c r="VOF1" s="228"/>
      <c r="VOG1" s="228"/>
      <c r="VOH1" s="228"/>
      <c r="VOI1" s="228"/>
      <c r="VOJ1" s="228"/>
      <c r="VOK1" s="228"/>
      <c r="VOL1" s="228"/>
      <c r="VOM1" s="228"/>
      <c r="VON1" s="228"/>
      <c r="VOO1" s="228"/>
      <c r="VOP1" s="228"/>
      <c r="VOQ1" s="228"/>
      <c r="VOR1" s="228"/>
      <c r="VOS1" s="228"/>
      <c r="VOT1" s="228"/>
      <c r="VOU1" s="228"/>
      <c r="VOV1" s="228"/>
      <c r="VOW1" s="228"/>
      <c r="VOX1" s="228"/>
      <c r="VOY1" s="228"/>
      <c r="VOZ1" s="228"/>
      <c r="VPA1" s="228"/>
      <c r="VPB1" s="228"/>
      <c r="VPC1" s="228"/>
      <c r="VPD1" s="228"/>
      <c r="VPE1" s="228"/>
      <c r="VPF1" s="228"/>
      <c r="VPG1" s="228"/>
      <c r="VPH1" s="228"/>
      <c r="VPI1" s="228"/>
      <c r="VPJ1" s="228"/>
      <c r="VPK1" s="228"/>
      <c r="VPL1" s="228"/>
      <c r="VPM1" s="228"/>
      <c r="VPN1" s="228"/>
      <c r="VPO1" s="228"/>
      <c r="VPP1" s="228"/>
      <c r="VPQ1" s="228"/>
      <c r="VPR1" s="228"/>
      <c r="VPS1" s="228"/>
      <c r="VPT1" s="228"/>
      <c r="VPU1" s="228"/>
      <c r="VPV1" s="228"/>
      <c r="VPW1" s="228"/>
      <c r="VPX1" s="228"/>
      <c r="VPY1" s="228"/>
      <c r="VPZ1" s="228"/>
      <c r="VQA1" s="228"/>
      <c r="VQB1" s="228"/>
      <c r="VQC1" s="228"/>
      <c r="VQD1" s="228"/>
      <c r="VQE1" s="228"/>
      <c r="VQF1" s="228"/>
      <c r="VQG1" s="228"/>
      <c r="VQH1" s="228"/>
      <c r="VQI1" s="228"/>
      <c r="VQJ1" s="228"/>
      <c r="VQK1" s="228"/>
      <c r="VQL1" s="228"/>
      <c r="VQM1" s="228"/>
      <c r="VQN1" s="228"/>
      <c r="VQO1" s="228"/>
      <c r="VQP1" s="228"/>
      <c r="VQQ1" s="228"/>
      <c r="VQR1" s="228"/>
      <c r="VQS1" s="228"/>
      <c r="VQT1" s="228"/>
      <c r="VQU1" s="228"/>
      <c r="VQV1" s="228"/>
      <c r="VQW1" s="228"/>
      <c r="VQX1" s="228"/>
      <c r="VQY1" s="228"/>
      <c r="VQZ1" s="228"/>
      <c r="VRA1" s="228"/>
      <c r="VRB1" s="228"/>
      <c r="VRC1" s="228"/>
      <c r="VRD1" s="228"/>
      <c r="VRE1" s="228"/>
      <c r="VRF1" s="228"/>
      <c r="VRG1" s="228"/>
      <c r="VRH1" s="228"/>
      <c r="VRI1" s="228"/>
      <c r="VRJ1" s="228"/>
      <c r="VRK1" s="228"/>
      <c r="VRL1" s="228"/>
      <c r="VRM1" s="228"/>
      <c r="VRN1" s="228"/>
      <c r="VRO1" s="228"/>
      <c r="VRP1" s="228"/>
      <c r="VRQ1" s="228"/>
      <c r="VRR1" s="228"/>
      <c r="VRS1" s="228"/>
      <c r="VRT1" s="228"/>
      <c r="VRU1" s="228"/>
      <c r="VRV1" s="228"/>
      <c r="VRW1" s="228"/>
      <c r="VRX1" s="228"/>
      <c r="VRY1" s="228"/>
      <c r="VRZ1" s="228"/>
      <c r="VSA1" s="228"/>
      <c r="VSB1" s="228"/>
      <c r="VSC1" s="228"/>
      <c r="VSD1" s="228"/>
      <c r="VSE1" s="228"/>
      <c r="VSF1" s="228"/>
      <c r="VSG1" s="228"/>
      <c r="VSH1" s="228"/>
      <c r="VSI1" s="228"/>
      <c r="VSJ1" s="228"/>
      <c r="VSK1" s="228"/>
      <c r="VSL1" s="228"/>
      <c r="VSM1" s="228"/>
      <c r="VSN1" s="228"/>
      <c r="VSO1" s="228"/>
      <c r="VSP1" s="228"/>
      <c r="VSQ1" s="228"/>
      <c r="VSR1" s="228"/>
      <c r="VSS1" s="228"/>
      <c r="VST1" s="228"/>
      <c r="VSU1" s="228"/>
      <c r="VSV1" s="228"/>
      <c r="VSW1" s="228"/>
      <c r="VSX1" s="228"/>
      <c r="VSY1" s="228"/>
      <c r="VSZ1" s="228"/>
      <c r="VTA1" s="228"/>
      <c r="VTB1" s="228"/>
      <c r="VTC1" s="228"/>
      <c r="VTD1" s="228"/>
      <c r="VTE1" s="228"/>
      <c r="VTF1" s="228"/>
      <c r="VTG1" s="228"/>
      <c r="VTH1" s="228"/>
      <c r="VTI1" s="228"/>
      <c r="VTJ1" s="228"/>
      <c r="VTK1" s="228"/>
      <c r="VTL1" s="228"/>
      <c r="VTM1" s="228"/>
      <c r="VTN1" s="228"/>
      <c r="VTO1" s="228"/>
      <c r="VTP1" s="228"/>
      <c r="VTQ1" s="228"/>
      <c r="VTR1" s="228"/>
      <c r="VTS1" s="228"/>
      <c r="VTT1" s="228"/>
      <c r="VTU1" s="228"/>
      <c r="VTV1" s="228"/>
      <c r="VTW1" s="228"/>
      <c r="VTX1" s="228"/>
      <c r="VTY1" s="228"/>
      <c r="VTZ1" s="228"/>
      <c r="VUA1" s="228"/>
      <c r="VUB1" s="228"/>
      <c r="VUC1" s="228"/>
      <c r="VUD1" s="228"/>
      <c r="VUE1" s="228"/>
      <c r="VUF1" s="228"/>
      <c r="VUG1" s="228"/>
      <c r="VUH1" s="228"/>
      <c r="VUI1" s="228"/>
      <c r="VUJ1" s="228"/>
      <c r="VUK1" s="228"/>
      <c r="VUL1" s="228"/>
      <c r="VUM1" s="228"/>
      <c r="VUN1" s="228"/>
      <c r="VUO1" s="228"/>
      <c r="VUP1" s="228"/>
      <c r="VUQ1" s="228"/>
      <c r="VUR1" s="228"/>
      <c r="VUS1" s="228"/>
      <c r="VUT1" s="228"/>
      <c r="VUU1" s="228"/>
      <c r="VUV1" s="228"/>
      <c r="VUW1" s="228"/>
      <c r="VUX1" s="228"/>
      <c r="VUY1" s="228"/>
      <c r="VUZ1" s="228"/>
      <c r="VVA1" s="228"/>
      <c r="VVB1" s="228"/>
      <c r="VVC1" s="228"/>
      <c r="VVD1" s="228"/>
      <c r="VVE1" s="228"/>
      <c r="VVF1" s="228"/>
      <c r="VVG1" s="228"/>
      <c r="VVH1" s="228"/>
      <c r="VVI1" s="228"/>
      <c r="VVJ1" s="228"/>
      <c r="VVK1" s="228"/>
      <c r="VVL1" s="228"/>
      <c r="VVM1" s="228"/>
      <c r="VVN1" s="228"/>
      <c r="VVO1" s="228"/>
      <c r="VVP1" s="228"/>
      <c r="VVQ1" s="228"/>
      <c r="VVR1" s="228"/>
      <c r="VVS1" s="228"/>
      <c r="VVT1" s="228"/>
      <c r="VVU1" s="228"/>
      <c r="VVV1" s="228"/>
      <c r="VVW1" s="228"/>
      <c r="VVX1" s="228"/>
      <c r="VVY1" s="228"/>
      <c r="VVZ1" s="228"/>
      <c r="VWA1" s="228"/>
      <c r="VWB1" s="228"/>
      <c r="VWC1" s="228"/>
      <c r="VWD1" s="228"/>
      <c r="VWE1" s="228"/>
      <c r="VWF1" s="228"/>
      <c r="VWG1" s="228"/>
      <c r="VWH1" s="228"/>
      <c r="VWI1" s="228"/>
      <c r="VWJ1" s="228"/>
      <c r="VWK1" s="228"/>
      <c r="VWL1" s="228"/>
      <c r="VWM1" s="228"/>
      <c r="VWN1" s="228"/>
      <c r="VWO1" s="228"/>
      <c r="VWP1" s="228"/>
      <c r="VWQ1" s="228"/>
      <c r="VWR1" s="228"/>
      <c r="VWS1" s="228"/>
      <c r="VWT1" s="228"/>
      <c r="VWU1" s="228"/>
      <c r="VWV1" s="228"/>
      <c r="VWW1" s="228"/>
      <c r="VWX1" s="228"/>
      <c r="VWY1" s="228"/>
      <c r="VWZ1" s="228"/>
      <c r="VXA1" s="228"/>
      <c r="VXB1" s="228"/>
      <c r="VXC1" s="228"/>
      <c r="VXD1" s="228"/>
      <c r="VXE1" s="228"/>
      <c r="VXF1" s="228"/>
      <c r="VXG1" s="228"/>
      <c r="VXH1" s="228"/>
      <c r="VXI1" s="228"/>
      <c r="VXJ1" s="228"/>
      <c r="VXK1" s="228"/>
      <c r="VXL1" s="228"/>
      <c r="VXM1" s="228"/>
      <c r="VXN1" s="228"/>
      <c r="VXO1" s="228"/>
      <c r="VXP1" s="228"/>
      <c r="VXQ1" s="228"/>
      <c r="VXR1" s="228"/>
      <c r="VXS1" s="228"/>
      <c r="VXT1" s="228"/>
      <c r="VXU1" s="228"/>
      <c r="VXV1" s="228"/>
      <c r="VXW1" s="228"/>
      <c r="VXX1" s="228"/>
      <c r="VXY1" s="228"/>
      <c r="VXZ1" s="228"/>
      <c r="VYA1" s="228"/>
      <c r="VYB1" s="228"/>
      <c r="VYC1" s="228"/>
      <c r="VYD1" s="228"/>
      <c r="VYE1" s="228"/>
      <c r="VYF1" s="228"/>
      <c r="VYG1" s="228"/>
      <c r="VYH1" s="228"/>
      <c r="VYI1" s="228"/>
      <c r="VYJ1" s="228"/>
      <c r="VYK1" s="228"/>
      <c r="VYL1" s="228"/>
      <c r="VYM1" s="228"/>
      <c r="VYN1" s="228"/>
      <c r="VYO1" s="228"/>
      <c r="VYP1" s="228"/>
      <c r="VYQ1" s="228"/>
      <c r="VYR1" s="228"/>
      <c r="VYS1" s="228"/>
      <c r="VYT1" s="228"/>
      <c r="VYU1" s="228"/>
      <c r="VYV1" s="228"/>
      <c r="VYW1" s="228"/>
      <c r="VYX1" s="228"/>
      <c r="VYY1" s="228"/>
      <c r="VYZ1" s="228"/>
      <c r="VZA1" s="228"/>
      <c r="VZB1" s="228"/>
      <c r="VZC1" s="228"/>
      <c r="VZD1" s="228"/>
      <c r="VZE1" s="228"/>
      <c r="VZF1" s="228"/>
      <c r="VZG1" s="228"/>
      <c r="VZH1" s="228"/>
      <c r="VZI1" s="228"/>
      <c r="VZJ1" s="228"/>
      <c r="VZK1" s="228"/>
      <c r="VZL1" s="228"/>
      <c r="VZM1" s="228"/>
      <c r="VZN1" s="228"/>
      <c r="VZO1" s="228"/>
      <c r="VZP1" s="228"/>
      <c r="VZQ1" s="228"/>
      <c r="VZR1" s="228"/>
      <c r="VZS1" s="228"/>
      <c r="VZT1" s="228"/>
      <c r="VZU1" s="228"/>
      <c r="VZV1" s="228"/>
      <c r="VZW1" s="228"/>
      <c r="VZX1" s="228"/>
      <c r="VZY1" s="228"/>
      <c r="VZZ1" s="228"/>
      <c r="WAA1" s="228"/>
      <c r="WAB1" s="228"/>
      <c r="WAC1" s="228"/>
      <c r="WAD1" s="228"/>
      <c r="WAE1" s="228"/>
      <c r="WAF1" s="228"/>
      <c r="WAG1" s="228"/>
      <c r="WAH1" s="228"/>
      <c r="WAI1" s="228"/>
      <c r="WAJ1" s="228"/>
      <c r="WAK1" s="228"/>
      <c r="WAL1" s="228"/>
      <c r="WAM1" s="228"/>
      <c r="WAN1" s="228"/>
      <c r="WAO1" s="228"/>
      <c r="WAP1" s="228"/>
      <c r="WAQ1" s="228"/>
      <c r="WAR1" s="228"/>
      <c r="WAS1" s="228"/>
      <c r="WAT1" s="228"/>
      <c r="WAU1" s="228"/>
      <c r="WAV1" s="228"/>
      <c r="WAW1" s="228"/>
      <c r="WAX1" s="228"/>
      <c r="WAY1" s="228"/>
      <c r="WAZ1" s="228"/>
      <c r="WBA1" s="228"/>
      <c r="WBB1" s="228"/>
      <c r="WBC1" s="228"/>
      <c r="WBD1" s="228"/>
      <c r="WBE1" s="228"/>
      <c r="WBF1" s="228"/>
      <c r="WBG1" s="228"/>
      <c r="WBH1" s="228"/>
      <c r="WBI1" s="228"/>
      <c r="WBJ1" s="228"/>
      <c r="WBK1" s="228"/>
      <c r="WBL1" s="228"/>
      <c r="WBM1" s="228"/>
      <c r="WBN1" s="228"/>
      <c r="WBO1" s="228"/>
      <c r="WBP1" s="228"/>
      <c r="WBQ1" s="228"/>
      <c r="WBR1" s="228"/>
      <c r="WBS1" s="228"/>
      <c r="WBT1" s="228"/>
      <c r="WBU1" s="228"/>
      <c r="WBV1" s="228"/>
      <c r="WBW1" s="228"/>
      <c r="WBX1" s="228"/>
      <c r="WBY1" s="228"/>
      <c r="WBZ1" s="228"/>
      <c r="WCA1" s="228"/>
      <c r="WCB1" s="228"/>
      <c r="WCC1" s="228"/>
      <c r="WCD1" s="228"/>
      <c r="WCE1" s="228"/>
      <c r="WCF1" s="228"/>
      <c r="WCG1" s="228"/>
      <c r="WCH1" s="228"/>
      <c r="WCI1" s="228"/>
      <c r="WCJ1" s="228"/>
      <c r="WCK1" s="228"/>
      <c r="WCL1" s="228"/>
      <c r="WCM1" s="228"/>
      <c r="WCN1" s="228"/>
      <c r="WCO1" s="228"/>
      <c r="WCP1" s="228"/>
      <c r="WCQ1" s="228"/>
      <c r="WCR1" s="228"/>
      <c r="WCS1" s="228"/>
      <c r="WCT1" s="228"/>
      <c r="WCU1" s="228"/>
      <c r="WCV1" s="228"/>
      <c r="WCW1" s="228"/>
      <c r="WCX1" s="228"/>
      <c r="WCY1" s="228"/>
      <c r="WCZ1" s="228"/>
      <c r="WDA1" s="228"/>
      <c r="WDB1" s="228"/>
      <c r="WDC1" s="228"/>
      <c r="WDD1" s="228"/>
      <c r="WDE1" s="228"/>
      <c r="WDF1" s="228"/>
      <c r="WDG1" s="228"/>
      <c r="WDH1" s="228"/>
      <c r="WDI1" s="228"/>
      <c r="WDJ1" s="228"/>
      <c r="WDK1" s="228"/>
      <c r="WDL1" s="228"/>
      <c r="WDM1" s="228"/>
      <c r="WDN1" s="228"/>
      <c r="WDO1" s="228"/>
      <c r="WDP1" s="228"/>
      <c r="WDQ1" s="228"/>
      <c r="WDR1" s="228"/>
      <c r="WDS1" s="228"/>
      <c r="WDT1" s="228"/>
      <c r="WDU1" s="228"/>
      <c r="WDV1" s="228"/>
      <c r="WDW1" s="228"/>
      <c r="WDX1" s="228"/>
      <c r="WDY1" s="228"/>
      <c r="WDZ1" s="228"/>
      <c r="WEA1" s="228"/>
      <c r="WEB1" s="228"/>
      <c r="WEC1" s="228"/>
      <c r="WED1" s="228"/>
      <c r="WEE1" s="228"/>
      <c r="WEF1" s="228"/>
      <c r="WEG1" s="228"/>
      <c r="WEH1" s="228"/>
      <c r="WEI1" s="228"/>
      <c r="WEJ1" s="228"/>
      <c r="WEK1" s="228"/>
      <c r="WEL1" s="228"/>
      <c r="WEM1" s="228"/>
      <c r="WEN1" s="228"/>
      <c r="WEO1" s="228"/>
      <c r="WEP1" s="228"/>
      <c r="WEQ1" s="228"/>
      <c r="WER1" s="228"/>
      <c r="WES1" s="228"/>
      <c r="WET1" s="228"/>
      <c r="WEU1" s="228"/>
      <c r="WEV1" s="228"/>
      <c r="WEW1" s="228"/>
      <c r="WEX1" s="228"/>
      <c r="WEY1" s="228"/>
      <c r="WEZ1" s="228"/>
      <c r="WFA1" s="228"/>
      <c r="WFB1" s="228"/>
      <c r="WFC1" s="228"/>
      <c r="WFD1" s="228"/>
      <c r="WFE1" s="228"/>
      <c r="WFF1" s="228"/>
      <c r="WFG1" s="228"/>
      <c r="WFH1" s="228"/>
      <c r="WFI1" s="228"/>
      <c r="WFJ1" s="228"/>
      <c r="WFK1" s="228"/>
      <c r="WFL1" s="228"/>
      <c r="WFM1" s="228"/>
      <c r="WFN1" s="228"/>
      <c r="WFO1" s="228"/>
      <c r="WFP1" s="228"/>
      <c r="WFQ1" s="228"/>
      <c r="WFR1" s="228"/>
      <c r="WFS1" s="228"/>
      <c r="WFT1" s="228"/>
      <c r="WFU1" s="228"/>
      <c r="WFV1" s="228"/>
      <c r="WFW1" s="228"/>
      <c r="WFX1" s="228"/>
      <c r="WFY1" s="228"/>
      <c r="WFZ1" s="228"/>
      <c r="WGA1" s="228"/>
      <c r="WGB1" s="228"/>
      <c r="WGC1" s="228"/>
      <c r="WGD1" s="228"/>
      <c r="WGE1" s="228"/>
      <c r="WGF1" s="228"/>
      <c r="WGG1" s="228"/>
      <c r="WGH1" s="228"/>
      <c r="WGI1" s="228"/>
      <c r="WGJ1" s="228"/>
      <c r="WGK1" s="228"/>
      <c r="WGL1" s="228"/>
      <c r="WGM1" s="228"/>
      <c r="WGN1" s="228"/>
      <c r="WGO1" s="228"/>
      <c r="WGP1" s="228"/>
      <c r="WGQ1" s="228"/>
      <c r="WGR1" s="228"/>
      <c r="WGS1" s="228"/>
      <c r="WGT1" s="228"/>
      <c r="WGU1" s="228"/>
      <c r="WGV1" s="228"/>
      <c r="WGW1" s="228"/>
      <c r="WGX1" s="228"/>
      <c r="WGY1" s="228"/>
      <c r="WGZ1" s="228"/>
      <c r="WHA1" s="228"/>
      <c r="WHB1" s="228"/>
      <c r="WHC1" s="228"/>
      <c r="WHD1" s="228"/>
      <c r="WHE1" s="228"/>
      <c r="WHF1" s="228"/>
      <c r="WHG1" s="228"/>
      <c r="WHH1" s="228"/>
      <c r="WHI1" s="228"/>
      <c r="WHJ1" s="228"/>
      <c r="WHK1" s="228"/>
      <c r="WHL1" s="228"/>
      <c r="WHM1" s="228"/>
      <c r="WHN1" s="228"/>
      <c r="WHO1" s="228"/>
      <c r="WHP1" s="228"/>
      <c r="WHQ1" s="228"/>
      <c r="WHR1" s="228"/>
      <c r="WHS1" s="228"/>
      <c r="WHT1" s="228"/>
      <c r="WHU1" s="228"/>
      <c r="WHV1" s="228"/>
      <c r="WHW1" s="228"/>
      <c r="WHX1" s="228"/>
      <c r="WHY1" s="228"/>
      <c r="WHZ1" s="228"/>
      <c r="WIA1" s="228"/>
      <c r="WIB1" s="228"/>
      <c r="WIC1" s="228"/>
      <c r="WID1" s="228"/>
      <c r="WIE1" s="228"/>
      <c r="WIF1" s="228"/>
      <c r="WIG1" s="228"/>
      <c r="WIH1" s="228"/>
      <c r="WII1" s="228"/>
      <c r="WIJ1" s="228"/>
      <c r="WIK1" s="228"/>
      <c r="WIL1" s="228"/>
      <c r="WIM1" s="228"/>
      <c r="WIN1" s="228"/>
      <c r="WIO1" s="228"/>
      <c r="WIP1" s="228"/>
      <c r="WIQ1" s="228"/>
      <c r="WIR1" s="228"/>
      <c r="WIS1" s="228"/>
      <c r="WIT1" s="228"/>
      <c r="WIU1" s="228"/>
      <c r="WIV1" s="228"/>
      <c r="WIW1" s="228"/>
      <c r="WIX1" s="228"/>
      <c r="WIY1" s="228"/>
      <c r="WIZ1" s="228"/>
      <c r="WJA1" s="228"/>
      <c r="WJB1" s="228"/>
      <c r="WJC1" s="228"/>
      <c r="WJD1" s="228"/>
      <c r="WJE1" s="228"/>
      <c r="WJF1" s="228"/>
      <c r="WJG1" s="228"/>
      <c r="WJH1" s="228"/>
      <c r="WJI1" s="228"/>
      <c r="WJJ1" s="228"/>
      <c r="WJK1" s="228"/>
      <c r="WJL1" s="228"/>
      <c r="WJM1" s="228"/>
      <c r="WJN1" s="228"/>
      <c r="WJO1" s="228"/>
      <c r="WJP1" s="228"/>
      <c r="WJQ1" s="228"/>
      <c r="WJR1" s="228"/>
      <c r="WJS1" s="228"/>
      <c r="WJT1" s="228"/>
      <c r="WJU1" s="228"/>
      <c r="WJV1" s="228"/>
      <c r="WJW1" s="228"/>
      <c r="WJX1" s="228"/>
      <c r="WJY1" s="228"/>
      <c r="WJZ1" s="228"/>
      <c r="WKA1" s="228"/>
      <c r="WKB1" s="228"/>
      <c r="WKC1" s="228"/>
      <c r="WKD1" s="228"/>
      <c r="WKE1" s="228"/>
      <c r="WKF1" s="228"/>
      <c r="WKG1" s="228"/>
      <c r="WKH1" s="228"/>
      <c r="WKI1" s="228"/>
      <c r="WKJ1" s="228"/>
      <c r="WKK1" s="228"/>
      <c r="WKL1" s="228"/>
      <c r="WKM1" s="228"/>
      <c r="WKN1" s="228"/>
      <c r="WKO1" s="228"/>
      <c r="WKP1" s="228"/>
      <c r="WKQ1" s="228"/>
      <c r="WKR1" s="228"/>
      <c r="WKS1" s="228"/>
      <c r="WKT1" s="228"/>
      <c r="WKU1" s="228"/>
      <c r="WKV1" s="228"/>
      <c r="WKW1" s="228"/>
      <c r="WKX1" s="228"/>
      <c r="WKY1" s="228"/>
      <c r="WKZ1" s="228"/>
      <c r="WLA1" s="228"/>
      <c r="WLB1" s="228"/>
      <c r="WLC1" s="228"/>
      <c r="WLD1" s="228"/>
      <c r="WLE1" s="228"/>
      <c r="WLF1" s="228"/>
      <c r="WLG1" s="228"/>
      <c r="WLH1" s="228"/>
      <c r="WLI1" s="228"/>
      <c r="WLJ1" s="228"/>
      <c r="WLK1" s="228"/>
      <c r="WLL1" s="228"/>
      <c r="WLM1" s="228"/>
      <c r="WLN1" s="228"/>
      <c r="WLO1" s="228"/>
      <c r="WLP1" s="228"/>
      <c r="WLQ1" s="228"/>
      <c r="WLR1" s="228"/>
      <c r="WLS1" s="228"/>
      <c r="WLT1" s="228"/>
      <c r="WLU1" s="228"/>
      <c r="WLV1" s="228"/>
      <c r="WLW1" s="228"/>
      <c r="WLX1" s="228"/>
      <c r="WLY1" s="228"/>
      <c r="WLZ1" s="228"/>
      <c r="WMA1" s="228"/>
      <c r="WMB1" s="228"/>
      <c r="WMC1" s="228"/>
      <c r="WMD1" s="228"/>
      <c r="WME1" s="228"/>
      <c r="WMF1" s="228"/>
      <c r="WMG1" s="228"/>
      <c r="WMH1" s="228"/>
      <c r="WMI1" s="228"/>
      <c r="WMJ1" s="228"/>
      <c r="WMK1" s="228"/>
      <c r="WML1" s="228"/>
      <c r="WMM1" s="228"/>
      <c r="WMN1" s="228"/>
      <c r="WMO1" s="228"/>
      <c r="WMP1" s="228"/>
      <c r="WMQ1" s="228"/>
      <c r="WMR1" s="228"/>
      <c r="WMS1" s="228"/>
      <c r="WMT1" s="228"/>
      <c r="WMU1" s="228"/>
      <c r="WMV1" s="228"/>
      <c r="WMW1" s="228"/>
      <c r="WMX1" s="228"/>
      <c r="WMY1" s="228"/>
      <c r="WMZ1" s="228"/>
      <c r="WNA1" s="228"/>
      <c r="WNB1" s="228"/>
      <c r="WNC1" s="228"/>
      <c r="WND1" s="228"/>
      <c r="WNE1" s="228"/>
      <c r="WNF1" s="228"/>
      <c r="WNG1" s="228"/>
      <c r="WNH1" s="228"/>
      <c r="WNI1" s="228"/>
      <c r="WNJ1" s="228"/>
      <c r="WNK1" s="228"/>
      <c r="WNL1" s="228"/>
      <c r="WNM1" s="228"/>
      <c r="WNN1" s="228"/>
      <c r="WNO1" s="228"/>
      <c r="WNP1" s="228"/>
      <c r="WNQ1" s="228"/>
      <c r="WNR1" s="228"/>
      <c r="WNS1" s="228"/>
      <c r="WNT1" s="228"/>
      <c r="WNU1" s="228"/>
      <c r="WNV1" s="228"/>
      <c r="WNW1" s="228"/>
      <c r="WNX1" s="228"/>
      <c r="WNY1" s="228"/>
      <c r="WNZ1" s="228"/>
      <c r="WOA1" s="228"/>
      <c r="WOB1" s="228"/>
      <c r="WOC1" s="228"/>
      <c r="WOD1" s="228"/>
      <c r="WOE1" s="228"/>
      <c r="WOF1" s="228"/>
      <c r="WOG1" s="228"/>
      <c r="WOH1" s="228"/>
      <c r="WOI1" s="228"/>
      <c r="WOJ1" s="228"/>
      <c r="WOK1" s="228"/>
      <c r="WOL1" s="228"/>
      <c r="WOM1" s="228"/>
      <c r="WON1" s="228"/>
      <c r="WOO1" s="228"/>
      <c r="WOP1" s="228"/>
      <c r="WOQ1" s="228"/>
      <c r="WOR1" s="228"/>
      <c r="WOS1" s="228"/>
      <c r="WOT1" s="228"/>
      <c r="WOU1" s="228"/>
      <c r="WOV1" s="228"/>
      <c r="WOW1" s="228"/>
      <c r="WOX1" s="228"/>
      <c r="WOY1" s="228"/>
      <c r="WOZ1" s="228"/>
      <c r="WPA1" s="228"/>
      <c r="WPB1" s="228"/>
      <c r="WPC1" s="228"/>
      <c r="WPD1" s="228"/>
      <c r="WPE1" s="228"/>
      <c r="WPF1" s="228"/>
      <c r="WPG1" s="228"/>
      <c r="WPH1" s="228"/>
      <c r="WPI1" s="228"/>
      <c r="WPJ1" s="228"/>
      <c r="WPK1" s="228"/>
      <c r="WPL1" s="228"/>
      <c r="WPM1" s="228"/>
      <c r="WPN1" s="228"/>
      <c r="WPO1" s="228"/>
      <c r="WPP1" s="228"/>
      <c r="WPQ1" s="228"/>
      <c r="WPR1" s="228"/>
      <c r="WPS1" s="228"/>
      <c r="WPT1" s="228"/>
      <c r="WPU1" s="228"/>
      <c r="WPV1" s="228"/>
      <c r="WPW1" s="228"/>
      <c r="WPX1" s="228"/>
      <c r="WPY1" s="228"/>
      <c r="WPZ1" s="228"/>
      <c r="WQA1" s="228"/>
      <c r="WQB1" s="228"/>
      <c r="WQC1" s="228"/>
      <c r="WQD1" s="228"/>
      <c r="WQE1" s="228"/>
      <c r="WQF1" s="228"/>
      <c r="WQG1" s="228"/>
      <c r="WQH1" s="228"/>
      <c r="WQI1" s="228"/>
      <c r="WQJ1" s="228"/>
      <c r="WQK1" s="228"/>
      <c r="WQL1" s="228"/>
      <c r="WQM1" s="228"/>
      <c r="WQN1" s="228"/>
      <c r="WQO1" s="228"/>
      <c r="WQP1" s="228"/>
      <c r="WQQ1" s="228"/>
      <c r="WQR1" s="228"/>
      <c r="WQS1" s="228"/>
      <c r="WQT1" s="228"/>
      <c r="WQU1" s="228"/>
      <c r="WQV1" s="228"/>
      <c r="WQW1" s="228"/>
      <c r="WQX1" s="228"/>
      <c r="WQY1" s="228"/>
      <c r="WQZ1" s="228"/>
      <c r="WRA1" s="228"/>
      <c r="WRB1" s="228"/>
      <c r="WRC1" s="228"/>
      <c r="WRD1" s="228"/>
      <c r="WRE1" s="228"/>
      <c r="WRF1" s="228"/>
      <c r="WRG1" s="228"/>
      <c r="WRH1" s="228"/>
      <c r="WRI1" s="228"/>
      <c r="WRJ1" s="228"/>
      <c r="WRK1" s="228"/>
      <c r="WRL1" s="228"/>
      <c r="WRM1" s="228"/>
      <c r="WRN1" s="228"/>
      <c r="WRO1" s="228"/>
      <c r="WRP1" s="228"/>
      <c r="WRQ1" s="228"/>
      <c r="WRR1" s="228"/>
      <c r="WRS1" s="228"/>
      <c r="WRT1" s="228"/>
      <c r="WRU1" s="228"/>
      <c r="WRV1" s="228"/>
      <c r="WRW1" s="228"/>
      <c r="WRX1" s="228"/>
      <c r="WRY1" s="228"/>
      <c r="WRZ1" s="228"/>
      <c r="WSA1" s="228"/>
      <c r="WSB1" s="228"/>
      <c r="WSC1" s="228"/>
      <c r="WSD1" s="228"/>
      <c r="WSE1" s="228"/>
      <c r="WSF1" s="228"/>
      <c r="WSG1" s="228"/>
      <c r="WSH1" s="228"/>
      <c r="WSI1" s="228"/>
      <c r="WSJ1" s="228"/>
      <c r="WSK1" s="228"/>
      <c r="WSL1" s="228"/>
      <c r="WSM1" s="228"/>
      <c r="WSN1" s="228"/>
      <c r="WSO1" s="228"/>
      <c r="WSP1" s="228"/>
      <c r="WSQ1" s="228"/>
      <c r="WSR1" s="228"/>
      <c r="WSS1" s="228"/>
      <c r="WST1" s="228"/>
      <c r="WSU1" s="228"/>
      <c r="WSV1" s="228"/>
      <c r="WSW1" s="228"/>
      <c r="WSX1" s="228"/>
      <c r="WSY1" s="228"/>
      <c r="WSZ1" s="228"/>
      <c r="WTA1" s="228"/>
      <c r="WTB1" s="228"/>
      <c r="WTC1" s="228"/>
      <c r="WTD1" s="228"/>
      <c r="WTE1" s="228"/>
      <c r="WTF1" s="228"/>
      <c r="WTG1" s="228"/>
      <c r="WTH1" s="228"/>
      <c r="WTI1" s="228"/>
      <c r="WTJ1" s="228"/>
      <c r="WTK1" s="228"/>
      <c r="WTL1" s="228"/>
      <c r="WTM1" s="228"/>
      <c r="WTN1" s="228"/>
      <c r="WTO1" s="228"/>
      <c r="WTP1" s="228"/>
      <c r="WTQ1" s="228"/>
      <c r="WTR1" s="228"/>
      <c r="WTS1" s="228"/>
      <c r="WTT1" s="228"/>
      <c r="WTU1" s="228"/>
      <c r="WTV1" s="228"/>
      <c r="WTW1" s="228"/>
      <c r="WTX1" s="228"/>
      <c r="WTY1" s="228"/>
      <c r="WTZ1" s="228"/>
      <c r="WUA1" s="228"/>
      <c r="WUB1" s="228"/>
      <c r="WUC1" s="228"/>
      <c r="WUD1" s="228"/>
      <c r="WUE1" s="228"/>
      <c r="WUF1" s="228"/>
      <c r="WUG1" s="228"/>
      <c r="WUH1" s="228"/>
      <c r="WUI1" s="228"/>
      <c r="WUJ1" s="228"/>
      <c r="WUK1" s="228"/>
      <c r="WUL1" s="228"/>
      <c r="WUM1" s="228"/>
      <c r="WUN1" s="228"/>
      <c r="WUO1" s="228"/>
      <c r="WUP1" s="228"/>
      <c r="WUQ1" s="228"/>
      <c r="WUR1" s="228"/>
      <c r="WUS1" s="228"/>
      <c r="WUT1" s="228"/>
      <c r="WUU1" s="228"/>
      <c r="WUV1" s="228"/>
      <c r="WUW1" s="228"/>
      <c r="WUX1" s="228"/>
      <c r="WUY1" s="228"/>
      <c r="WUZ1" s="228"/>
      <c r="WVA1" s="228"/>
      <c r="WVB1" s="228"/>
      <c r="WVC1" s="228"/>
      <c r="WVD1" s="228"/>
      <c r="WVE1" s="228"/>
      <c r="WVF1" s="228"/>
      <c r="WVG1" s="228"/>
      <c r="WVH1" s="228"/>
      <c r="WVI1" s="228"/>
      <c r="WVJ1" s="228"/>
      <c r="WVK1" s="228"/>
      <c r="WVL1" s="228"/>
      <c r="WVM1" s="228"/>
      <c r="WVN1" s="228"/>
      <c r="WVO1" s="228"/>
      <c r="WVP1" s="228"/>
      <c r="WVQ1" s="228"/>
      <c r="WVR1" s="228"/>
      <c r="WVS1" s="228"/>
      <c r="WVT1" s="228"/>
      <c r="WVU1" s="228"/>
      <c r="WVV1" s="228"/>
      <c r="WVW1" s="228"/>
      <c r="WVX1" s="228"/>
      <c r="WVY1" s="228"/>
      <c r="WVZ1" s="228"/>
      <c r="WWA1" s="228"/>
      <c r="WWB1" s="228"/>
      <c r="WWC1" s="228"/>
      <c r="WWD1" s="228"/>
      <c r="WWE1" s="228"/>
      <c r="WWF1" s="228"/>
      <c r="WWG1" s="228"/>
      <c r="WWH1" s="228"/>
      <c r="WWI1" s="228"/>
      <c r="WWJ1" s="228"/>
      <c r="WWK1" s="228"/>
      <c r="WWL1" s="228"/>
      <c r="WWM1" s="228"/>
      <c r="WWN1" s="228"/>
      <c r="WWO1" s="228"/>
      <c r="WWP1" s="228"/>
      <c r="WWQ1" s="228"/>
      <c r="WWR1" s="228"/>
      <c r="WWS1" s="228"/>
      <c r="WWT1" s="228"/>
      <c r="WWU1" s="228"/>
      <c r="WWV1" s="228"/>
      <c r="WWW1" s="228"/>
      <c r="WWX1" s="228"/>
      <c r="WWY1" s="228"/>
      <c r="WWZ1" s="228"/>
      <c r="WXA1" s="228"/>
      <c r="WXB1" s="228"/>
      <c r="WXC1" s="228"/>
      <c r="WXD1" s="228"/>
      <c r="WXE1" s="228"/>
      <c r="WXF1" s="228"/>
      <c r="WXG1" s="228"/>
      <c r="WXH1" s="228"/>
      <c r="WXI1" s="228"/>
      <c r="WXJ1" s="228"/>
      <c r="WXK1" s="228"/>
      <c r="WXL1" s="228"/>
      <c r="WXM1" s="228"/>
      <c r="WXN1" s="228"/>
      <c r="WXO1" s="228"/>
      <c r="WXP1" s="228"/>
      <c r="WXQ1" s="228"/>
      <c r="WXR1" s="228"/>
      <c r="WXS1" s="228"/>
      <c r="WXT1" s="228"/>
      <c r="WXU1" s="228"/>
      <c r="WXV1" s="228"/>
      <c r="WXW1" s="228"/>
      <c r="WXX1" s="228"/>
      <c r="WXY1" s="228"/>
      <c r="WXZ1" s="228"/>
      <c r="WYA1" s="228"/>
      <c r="WYB1" s="228"/>
      <c r="WYC1" s="228"/>
      <c r="WYD1" s="228"/>
      <c r="WYE1" s="228"/>
      <c r="WYF1" s="228"/>
      <c r="WYG1" s="228"/>
      <c r="WYH1" s="228"/>
      <c r="WYI1" s="228"/>
      <c r="WYJ1" s="228"/>
      <c r="WYK1" s="228"/>
      <c r="WYL1" s="228"/>
      <c r="WYM1" s="228"/>
      <c r="WYN1" s="228"/>
      <c r="WYO1" s="228"/>
      <c r="WYP1" s="228"/>
      <c r="WYQ1" s="228"/>
      <c r="WYR1" s="228"/>
      <c r="WYS1" s="228"/>
      <c r="WYT1" s="228"/>
      <c r="WYU1" s="228"/>
      <c r="WYV1" s="228"/>
      <c r="WYW1" s="228"/>
      <c r="WYX1" s="228"/>
      <c r="WYY1" s="228"/>
      <c r="WYZ1" s="228"/>
      <c r="WZA1" s="228"/>
      <c r="WZB1" s="228"/>
      <c r="WZC1" s="228"/>
      <c r="WZD1" s="228"/>
      <c r="WZE1" s="228"/>
      <c r="WZF1" s="228"/>
      <c r="WZG1" s="228"/>
      <c r="WZH1" s="228"/>
      <c r="WZI1" s="228"/>
      <c r="WZJ1" s="228"/>
      <c r="WZK1" s="228"/>
      <c r="WZL1" s="228"/>
      <c r="WZM1" s="228"/>
      <c r="WZN1" s="228"/>
      <c r="WZO1" s="228"/>
      <c r="WZP1" s="228"/>
      <c r="WZQ1" s="228"/>
      <c r="WZR1" s="228"/>
      <c r="WZS1" s="228"/>
      <c r="WZT1" s="228"/>
      <c r="WZU1" s="228"/>
      <c r="WZV1" s="228"/>
      <c r="WZW1" s="228"/>
      <c r="WZX1" s="228"/>
      <c r="WZY1" s="228"/>
      <c r="WZZ1" s="228"/>
      <c r="XAA1" s="228"/>
      <c r="XAB1" s="228"/>
      <c r="XAC1" s="228"/>
      <c r="XAD1" s="228"/>
      <c r="XAE1" s="228"/>
      <c r="XAF1" s="228"/>
      <c r="XAG1" s="228"/>
      <c r="XAH1" s="228"/>
      <c r="XAI1" s="228"/>
      <c r="XAJ1" s="228"/>
      <c r="XAK1" s="228"/>
      <c r="XAL1" s="228"/>
      <c r="XAM1" s="228"/>
      <c r="XAN1" s="228"/>
      <c r="XAO1" s="228"/>
      <c r="XAP1" s="228"/>
      <c r="XAQ1" s="228"/>
      <c r="XAR1" s="228"/>
      <c r="XAS1" s="228"/>
      <c r="XAT1" s="228"/>
      <c r="XAU1" s="228"/>
      <c r="XAV1" s="228"/>
      <c r="XAW1" s="228"/>
      <c r="XAX1" s="228"/>
      <c r="XAY1" s="228"/>
      <c r="XAZ1" s="228"/>
      <c r="XBA1" s="228"/>
      <c r="XBB1" s="228"/>
      <c r="XBC1" s="228"/>
      <c r="XBD1" s="228"/>
      <c r="XBE1" s="228"/>
      <c r="XBF1" s="228"/>
      <c r="XBG1" s="228"/>
      <c r="XBH1" s="228"/>
      <c r="XBI1" s="228"/>
      <c r="XBJ1" s="228"/>
      <c r="XBK1" s="228"/>
      <c r="XBL1" s="228"/>
      <c r="XBM1" s="228"/>
      <c r="XBN1" s="228"/>
      <c r="XBO1" s="228"/>
      <c r="XBP1" s="228"/>
      <c r="XBQ1" s="228"/>
      <c r="XBR1" s="228"/>
      <c r="XBS1" s="228"/>
      <c r="XBT1" s="228"/>
      <c r="XBU1" s="228"/>
      <c r="XBV1" s="228"/>
      <c r="XBW1" s="228"/>
      <c r="XBX1" s="228"/>
      <c r="XBY1" s="228"/>
      <c r="XBZ1" s="228"/>
      <c r="XCA1" s="228"/>
      <c r="XCB1" s="228"/>
      <c r="XCC1" s="228"/>
      <c r="XCD1" s="228"/>
      <c r="XCE1" s="228"/>
      <c r="XCF1" s="228"/>
      <c r="XCG1" s="228"/>
      <c r="XCH1" s="228"/>
      <c r="XCI1" s="228"/>
      <c r="XCJ1" s="228"/>
      <c r="XCK1" s="228"/>
      <c r="XCL1" s="228"/>
      <c r="XCM1" s="228"/>
      <c r="XCN1" s="228"/>
      <c r="XCO1" s="228"/>
      <c r="XCP1" s="228"/>
      <c r="XCQ1" s="228"/>
      <c r="XCR1" s="228"/>
      <c r="XCS1" s="228"/>
      <c r="XCT1" s="228"/>
      <c r="XCU1" s="228"/>
      <c r="XCV1" s="228"/>
      <c r="XCW1" s="228"/>
      <c r="XCX1" s="228"/>
      <c r="XCY1" s="228"/>
      <c r="XCZ1" s="228"/>
      <c r="XDA1" s="228"/>
      <c r="XDB1" s="228"/>
      <c r="XDC1" s="228"/>
      <c r="XDD1" s="228"/>
      <c r="XDE1" s="228"/>
      <c r="XDF1" s="228"/>
      <c r="XDG1" s="228"/>
      <c r="XDH1" s="228"/>
      <c r="XDI1" s="228"/>
      <c r="XDJ1" s="228"/>
      <c r="XDK1" s="228"/>
      <c r="XDL1" s="228"/>
      <c r="XDM1" s="228"/>
      <c r="XDN1" s="228"/>
      <c r="XDO1" s="228"/>
      <c r="XDP1" s="228"/>
      <c r="XDQ1" s="228"/>
      <c r="XDR1" s="228"/>
      <c r="XDS1" s="228"/>
      <c r="XDT1" s="228"/>
      <c r="XDU1" s="228"/>
      <c r="XDV1" s="228"/>
      <c r="XDW1" s="228"/>
      <c r="XDX1" s="228"/>
      <c r="XDY1" s="228"/>
      <c r="XDZ1" s="228"/>
      <c r="XEA1" s="228"/>
      <c r="XEB1" s="228"/>
      <c r="XEC1" s="228"/>
      <c r="XED1" s="228"/>
      <c r="XEE1" s="228"/>
      <c r="XEF1" s="228"/>
      <c r="XEG1" s="228"/>
      <c r="XEH1" s="228"/>
      <c r="XEI1" s="228"/>
      <c r="XEJ1" s="228"/>
      <c r="XEK1" s="228"/>
      <c r="XEL1" s="228"/>
      <c r="XEM1" s="228"/>
      <c r="XEN1" s="228"/>
      <c r="XEO1" s="228"/>
      <c r="XEP1" s="228"/>
      <c r="XEQ1" s="228"/>
      <c r="XER1" s="228"/>
      <c r="XES1" s="228"/>
      <c r="XET1" s="228"/>
      <c r="XEU1" s="228"/>
      <c r="XEV1" s="228"/>
      <c r="XEW1" s="228"/>
      <c r="XEX1" s="228"/>
      <c r="XEY1" s="228"/>
      <c r="XEZ1" s="228"/>
      <c r="XFA1" s="228"/>
      <c r="XFB1" s="228"/>
      <c r="XFC1" s="228"/>
      <c r="XFD1" s="228"/>
    </row>
    <row r="2" spans="1:16384" s="319" customFormat="1" ht="14" customHeight="1">
      <c r="A2" s="136"/>
      <c r="B2" s="136"/>
      <c r="C2" s="136"/>
      <c r="D2" s="136"/>
      <c r="E2" s="315"/>
      <c r="F2" s="136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0"/>
      <c r="AA2" s="320"/>
      <c r="AB2" s="320"/>
      <c r="AC2" s="228"/>
      <c r="AD2" s="228"/>
      <c r="AE2" s="228"/>
      <c r="AF2" s="228"/>
      <c r="AG2" s="228"/>
      <c r="AH2" s="817"/>
      <c r="AI2" s="817"/>
      <c r="AJ2" s="817"/>
      <c r="AK2" s="817"/>
      <c r="AL2" s="817"/>
      <c r="AM2" s="817"/>
      <c r="AN2" s="817"/>
      <c r="AO2" s="817"/>
      <c r="AP2" s="817"/>
      <c r="AQ2" s="817"/>
      <c r="AR2" s="817"/>
      <c r="AS2" s="817"/>
      <c r="AT2" s="817"/>
      <c r="AU2" s="817"/>
      <c r="AV2" s="817"/>
      <c r="AW2" s="817"/>
      <c r="AX2" s="817"/>
      <c r="AY2" s="817"/>
      <c r="AZ2" s="817"/>
      <c r="BA2" s="817"/>
      <c r="BB2" s="817"/>
      <c r="BC2" s="817"/>
      <c r="BD2" s="817"/>
      <c r="BE2" s="817"/>
      <c r="BF2" s="817"/>
      <c r="BG2" s="817"/>
      <c r="BH2" s="817"/>
      <c r="BI2" s="817"/>
      <c r="BJ2" s="817"/>
      <c r="BK2" s="817"/>
      <c r="BL2" s="817"/>
      <c r="BM2" s="817"/>
      <c r="BN2" s="817"/>
      <c r="BO2" s="817"/>
      <c r="BP2" s="817"/>
      <c r="BQ2" s="817"/>
      <c r="BR2" s="817"/>
      <c r="BS2" s="817"/>
      <c r="BT2" s="817"/>
      <c r="BU2" s="228"/>
      <c r="BV2" s="228"/>
      <c r="BW2" s="228"/>
      <c r="BX2" s="228"/>
      <c r="BY2" s="228"/>
      <c r="BZ2" s="228"/>
      <c r="CA2" s="228"/>
      <c r="CB2" s="228"/>
      <c r="CC2" s="228"/>
      <c r="CD2" s="228"/>
      <c r="CE2" s="228"/>
      <c r="CF2" s="228"/>
      <c r="CG2" s="228"/>
      <c r="CH2" s="228"/>
      <c r="CI2" s="228"/>
      <c r="CJ2" s="228"/>
      <c r="CK2" s="228"/>
      <c r="CL2" s="228"/>
      <c r="CM2" s="228"/>
      <c r="CN2" s="228"/>
      <c r="CO2" s="228"/>
      <c r="CP2" s="228"/>
      <c r="CQ2" s="228"/>
      <c r="CR2" s="228"/>
      <c r="CS2" s="228"/>
      <c r="CT2" s="228"/>
      <c r="CU2" s="228"/>
      <c r="CV2" s="228"/>
      <c r="CW2" s="228"/>
      <c r="CX2" s="228"/>
      <c r="CY2" s="228"/>
      <c r="CZ2" s="228"/>
      <c r="DA2" s="228"/>
      <c r="DB2" s="228"/>
      <c r="DC2" s="228"/>
      <c r="DD2" s="228"/>
      <c r="DE2" s="228"/>
      <c r="DF2" s="228"/>
      <c r="DG2" s="228"/>
      <c r="DH2" s="228"/>
      <c r="DI2" s="228"/>
      <c r="DJ2" s="228"/>
      <c r="DK2" s="228"/>
      <c r="DL2" s="228"/>
      <c r="DM2" s="228"/>
      <c r="DN2" s="228"/>
      <c r="DO2" s="228"/>
      <c r="DP2" s="228"/>
      <c r="DQ2" s="228"/>
      <c r="DR2" s="228"/>
      <c r="DS2" s="228"/>
      <c r="DT2" s="228"/>
      <c r="DU2" s="228"/>
      <c r="DV2" s="228"/>
      <c r="DW2" s="228"/>
      <c r="DX2" s="228"/>
      <c r="DY2" s="228"/>
      <c r="DZ2" s="228"/>
      <c r="EA2" s="228"/>
      <c r="EB2" s="228"/>
      <c r="EC2" s="228"/>
      <c r="ED2" s="228"/>
      <c r="EE2" s="228"/>
      <c r="EF2" s="228"/>
      <c r="EG2" s="228"/>
      <c r="EH2" s="228"/>
      <c r="EI2" s="228"/>
      <c r="EJ2" s="228"/>
      <c r="EK2" s="228"/>
      <c r="EL2" s="228"/>
      <c r="EM2" s="228"/>
      <c r="EN2" s="228"/>
      <c r="EO2" s="228"/>
      <c r="EP2" s="228"/>
      <c r="EQ2" s="228"/>
      <c r="ER2" s="228"/>
      <c r="ES2" s="228"/>
      <c r="ET2" s="228"/>
      <c r="EU2" s="228"/>
      <c r="EV2" s="228"/>
      <c r="EW2" s="228"/>
      <c r="EX2" s="228"/>
      <c r="EY2" s="228"/>
      <c r="EZ2" s="228"/>
      <c r="FA2" s="228"/>
      <c r="FB2" s="228"/>
      <c r="FC2" s="228"/>
      <c r="FD2" s="228"/>
      <c r="FE2" s="228"/>
      <c r="FF2" s="228"/>
      <c r="FG2" s="228"/>
      <c r="FH2" s="228"/>
      <c r="FI2" s="228"/>
      <c r="FJ2" s="228"/>
      <c r="FK2" s="228"/>
      <c r="FL2" s="228"/>
      <c r="FM2" s="228"/>
      <c r="FN2" s="228"/>
      <c r="FO2" s="228"/>
      <c r="FP2" s="228"/>
      <c r="FQ2" s="228"/>
      <c r="FR2" s="228"/>
      <c r="FS2" s="228"/>
      <c r="FT2" s="228"/>
      <c r="FU2" s="228"/>
      <c r="FV2" s="228"/>
      <c r="FW2" s="228"/>
      <c r="FX2" s="228"/>
      <c r="FY2" s="228"/>
      <c r="FZ2" s="228"/>
      <c r="GA2" s="228"/>
      <c r="GB2" s="228"/>
      <c r="GC2" s="228"/>
      <c r="GD2" s="228"/>
      <c r="GE2" s="228"/>
      <c r="GF2" s="228"/>
      <c r="GG2" s="228"/>
      <c r="GH2" s="228"/>
      <c r="GI2" s="228"/>
      <c r="GJ2" s="228"/>
      <c r="GK2" s="228"/>
      <c r="GL2" s="228"/>
      <c r="GM2" s="228"/>
      <c r="GN2" s="228"/>
      <c r="GO2" s="228"/>
      <c r="GP2" s="228"/>
      <c r="GQ2" s="228"/>
      <c r="GR2" s="228"/>
      <c r="GS2" s="228"/>
      <c r="GT2" s="228"/>
      <c r="GU2" s="228"/>
      <c r="GV2" s="228"/>
      <c r="GW2" s="228"/>
      <c r="GX2" s="228"/>
      <c r="GY2" s="228"/>
      <c r="GZ2" s="228"/>
      <c r="HA2" s="228"/>
      <c r="HB2" s="228"/>
      <c r="HC2" s="228"/>
      <c r="HD2" s="228"/>
      <c r="HE2" s="228"/>
      <c r="HF2" s="228"/>
      <c r="HG2" s="228"/>
      <c r="HH2" s="228"/>
      <c r="HI2" s="228"/>
      <c r="HJ2" s="228"/>
      <c r="HK2" s="228"/>
      <c r="HL2" s="228"/>
      <c r="HM2" s="228"/>
      <c r="HN2" s="228"/>
      <c r="HO2" s="228"/>
      <c r="HP2" s="228"/>
      <c r="HQ2" s="228"/>
      <c r="HR2" s="228"/>
      <c r="HS2" s="228"/>
      <c r="HT2" s="228"/>
      <c r="HU2" s="228"/>
      <c r="HV2" s="228"/>
      <c r="HW2" s="228"/>
      <c r="HX2" s="228"/>
      <c r="HY2" s="228"/>
      <c r="HZ2" s="228"/>
      <c r="IA2" s="228"/>
      <c r="IB2" s="228"/>
      <c r="IC2" s="228"/>
      <c r="ID2" s="228"/>
      <c r="IE2" s="228"/>
      <c r="IF2" s="228"/>
      <c r="IG2" s="228"/>
      <c r="IH2" s="228"/>
      <c r="II2" s="228"/>
      <c r="IJ2" s="228"/>
      <c r="IK2" s="228"/>
      <c r="IL2" s="228"/>
      <c r="IM2" s="228"/>
      <c r="IN2" s="228"/>
      <c r="IO2" s="228"/>
      <c r="IP2" s="228"/>
      <c r="IQ2" s="228"/>
      <c r="IR2" s="228"/>
      <c r="IS2" s="228"/>
      <c r="IT2" s="228"/>
      <c r="IU2" s="228"/>
      <c r="IV2" s="228"/>
      <c r="IW2" s="228"/>
      <c r="IX2" s="228"/>
      <c r="IY2" s="228"/>
      <c r="IZ2" s="228"/>
      <c r="JA2" s="228"/>
      <c r="JB2" s="228"/>
      <c r="JC2" s="228"/>
      <c r="JD2" s="228"/>
      <c r="JE2" s="228"/>
      <c r="JF2" s="228"/>
      <c r="JG2" s="228"/>
      <c r="JH2" s="228"/>
      <c r="JI2" s="228"/>
      <c r="JJ2" s="228"/>
      <c r="JK2" s="228"/>
      <c r="JL2" s="228"/>
      <c r="JM2" s="228"/>
      <c r="JN2" s="228"/>
      <c r="JO2" s="228"/>
      <c r="JP2" s="228"/>
      <c r="JQ2" s="228"/>
      <c r="JR2" s="228"/>
      <c r="JS2" s="228"/>
      <c r="JT2" s="228"/>
      <c r="JU2" s="228"/>
      <c r="JV2" s="228"/>
      <c r="JW2" s="228"/>
      <c r="JX2" s="228"/>
      <c r="JY2" s="228"/>
      <c r="JZ2" s="228"/>
      <c r="KA2" s="228"/>
      <c r="KB2" s="228"/>
      <c r="KC2" s="228"/>
      <c r="KD2" s="228"/>
      <c r="KE2" s="228"/>
      <c r="KF2" s="228"/>
      <c r="KG2" s="228"/>
      <c r="KH2" s="228"/>
      <c r="KI2" s="228"/>
      <c r="KJ2" s="228"/>
      <c r="KK2" s="228"/>
      <c r="KL2" s="228"/>
      <c r="KM2" s="228"/>
      <c r="KN2" s="228"/>
      <c r="KO2" s="228"/>
      <c r="KP2" s="228"/>
      <c r="KQ2" s="228"/>
      <c r="KR2" s="228"/>
      <c r="KS2" s="228"/>
      <c r="KT2" s="228"/>
      <c r="KU2" s="228"/>
      <c r="KV2" s="228"/>
      <c r="KW2" s="228"/>
      <c r="KX2" s="228"/>
      <c r="KY2" s="228"/>
      <c r="KZ2" s="228"/>
      <c r="LA2" s="228"/>
      <c r="LB2" s="228"/>
      <c r="LC2" s="228"/>
      <c r="LD2" s="228"/>
      <c r="LE2" s="228"/>
      <c r="LF2" s="228"/>
      <c r="LG2" s="228"/>
      <c r="LH2" s="228"/>
      <c r="LI2" s="228"/>
      <c r="LJ2" s="228"/>
      <c r="LK2" s="228"/>
      <c r="LL2" s="228"/>
      <c r="LM2" s="228"/>
      <c r="LN2" s="228"/>
      <c r="LO2" s="228"/>
      <c r="LP2" s="228"/>
      <c r="LQ2" s="228"/>
      <c r="LR2" s="228"/>
      <c r="LS2" s="228"/>
      <c r="LT2" s="228"/>
      <c r="LU2" s="228"/>
      <c r="LV2" s="228"/>
      <c r="LW2" s="228"/>
      <c r="LX2" s="228"/>
      <c r="LY2" s="228"/>
      <c r="LZ2" s="228"/>
      <c r="MA2" s="228"/>
      <c r="MB2" s="228"/>
      <c r="MC2" s="228"/>
      <c r="MD2" s="228"/>
      <c r="ME2" s="228"/>
      <c r="MF2" s="228"/>
      <c r="MG2" s="228"/>
      <c r="MH2" s="228"/>
      <c r="MI2" s="228"/>
      <c r="MJ2" s="228"/>
      <c r="MK2" s="228"/>
      <c r="ML2" s="228"/>
      <c r="MM2" s="228"/>
      <c r="MN2" s="228"/>
      <c r="MO2" s="228"/>
      <c r="MP2" s="228"/>
      <c r="MQ2" s="228"/>
      <c r="MR2" s="228"/>
      <c r="MS2" s="228"/>
      <c r="MT2" s="228"/>
      <c r="MU2" s="228"/>
      <c r="MV2" s="228"/>
      <c r="MW2" s="228"/>
      <c r="MX2" s="228"/>
      <c r="MY2" s="228"/>
      <c r="MZ2" s="228"/>
      <c r="NA2" s="228"/>
      <c r="NB2" s="228"/>
      <c r="NC2" s="228"/>
      <c r="ND2" s="228"/>
      <c r="NE2" s="228"/>
      <c r="NF2" s="228"/>
      <c r="NG2" s="228"/>
      <c r="NH2" s="228"/>
      <c r="NI2" s="228"/>
      <c r="NJ2" s="228"/>
      <c r="NK2" s="228"/>
      <c r="NL2" s="228"/>
      <c r="NM2" s="228"/>
      <c r="NN2" s="228"/>
      <c r="NO2" s="228"/>
      <c r="NP2" s="228"/>
      <c r="NQ2" s="228"/>
      <c r="NR2" s="228"/>
      <c r="NS2" s="228"/>
      <c r="NT2" s="228"/>
      <c r="NU2" s="228"/>
      <c r="NV2" s="228"/>
      <c r="NW2" s="228"/>
      <c r="NX2" s="228"/>
      <c r="NY2" s="228"/>
      <c r="NZ2" s="228"/>
      <c r="OA2" s="228"/>
      <c r="OB2" s="228"/>
      <c r="OC2" s="228"/>
      <c r="OD2" s="228"/>
      <c r="OE2" s="228"/>
      <c r="OF2" s="228"/>
      <c r="OG2" s="228"/>
      <c r="OH2" s="228"/>
      <c r="OI2" s="228"/>
      <c r="OJ2" s="228"/>
      <c r="OK2" s="228"/>
      <c r="OL2" s="228"/>
      <c r="OM2" s="228"/>
      <c r="ON2" s="228"/>
      <c r="OO2" s="228"/>
      <c r="OP2" s="228"/>
      <c r="OQ2" s="228"/>
      <c r="OR2" s="228"/>
      <c r="OS2" s="228"/>
      <c r="OT2" s="228"/>
      <c r="OU2" s="228"/>
      <c r="OV2" s="228"/>
      <c r="OW2" s="228"/>
      <c r="OX2" s="228"/>
      <c r="OY2" s="228"/>
      <c r="OZ2" s="228"/>
      <c r="PA2" s="228"/>
      <c r="PB2" s="228"/>
      <c r="PC2" s="228"/>
      <c r="PD2" s="228"/>
      <c r="PE2" s="228"/>
      <c r="PF2" s="228"/>
      <c r="PG2" s="228"/>
      <c r="PH2" s="228"/>
      <c r="PI2" s="228"/>
      <c r="PJ2" s="228"/>
      <c r="PK2" s="228"/>
      <c r="PL2" s="228"/>
      <c r="PM2" s="228"/>
      <c r="PN2" s="228"/>
      <c r="PO2" s="228"/>
      <c r="PP2" s="228"/>
      <c r="PQ2" s="228"/>
      <c r="PR2" s="228"/>
      <c r="PS2" s="228"/>
      <c r="PT2" s="228"/>
      <c r="PU2" s="228"/>
      <c r="PV2" s="228"/>
      <c r="PW2" s="228"/>
      <c r="PX2" s="228"/>
      <c r="PY2" s="228"/>
      <c r="PZ2" s="228"/>
      <c r="QA2" s="228"/>
      <c r="QB2" s="228"/>
      <c r="QC2" s="228"/>
      <c r="QD2" s="228"/>
      <c r="QE2" s="228"/>
      <c r="QF2" s="228"/>
      <c r="QG2" s="228"/>
      <c r="QH2" s="228"/>
      <c r="QI2" s="228"/>
      <c r="QJ2" s="228"/>
      <c r="QK2" s="228"/>
      <c r="QL2" s="228"/>
      <c r="QM2" s="228"/>
      <c r="QN2" s="228"/>
      <c r="QO2" s="228"/>
      <c r="QP2" s="228"/>
      <c r="QQ2" s="228"/>
      <c r="QR2" s="228"/>
      <c r="QS2" s="228"/>
      <c r="QT2" s="228"/>
      <c r="QU2" s="228"/>
      <c r="QV2" s="228"/>
      <c r="QW2" s="228"/>
      <c r="QX2" s="228"/>
      <c r="QY2" s="228"/>
      <c r="QZ2" s="228"/>
      <c r="RA2" s="228"/>
      <c r="RB2" s="228"/>
      <c r="RC2" s="228"/>
      <c r="RD2" s="228"/>
      <c r="RE2" s="228"/>
      <c r="RF2" s="228"/>
      <c r="RG2" s="228"/>
      <c r="RH2" s="228"/>
      <c r="RI2" s="228"/>
      <c r="RJ2" s="228"/>
      <c r="RK2" s="228"/>
      <c r="RL2" s="228"/>
      <c r="RM2" s="228"/>
      <c r="RN2" s="228"/>
      <c r="RO2" s="228"/>
      <c r="RP2" s="228"/>
      <c r="RQ2" s="228"/>
      <c r="RR2" s="228"/>
      <c r="RS2" s="228"/>
      <c r="RT2" s="228"/>
      <c r="RU2" s="228"/>
      <c r="RV2" s="228"/>
      <c r="RW2" s="228"/>
      <c r="RX2" s="228"/>
      <c r="RY2" s="228"/>
      <c r="RZ2" s="228"/>
      <c r="SA2" s="228"/>
      <c r="SB2" s="228"/>
      <c r="SC2" s="228"/>
      <c r="SD2" s="228"/>
      <c r="SE2" s="228"/>
      <c r="SF2" s="228"/>
      <c r="SG2" s="228"/>
      <c r="SH2" s="228"/>
      <c r="SI2" s="228"/>
      <c r="SJ2" s="228"/>
      <c r="SK2" s="228"/>
      <c r="SL2" s="228"/>
      <c r="SM2" s="228"/>
      <c r="SN2" s="228"/>
      <c r="SO2" s="228"/>
      <c r="SP2" s="228"/>
      <c r="SQ2" s="228"/>
      <c r="SR2" s="228"/>
      <c r="SS2" s="228"/>
      <c r="ST2" s="228"/>
      <c r="SU2" s="228"/>
      <c r="SV2" s="228"/>
      <c r="SW2" s="228"/>
      <c r="SX2" s="228"/>
      <c r="SY2" s="228"/>
      <c r="SZ2" s="228"/>
      <c r="TA2" s="228"/>
      <c r="TB2" s="228"/>
      <c r="TC2" s="228"/>
      <c r="TD2" s="228"/>
      <c r="TE2" s="228"/>
      <c r="TF2" s="228"/>
      <c r="TG2" s="228"/>
      <c r="TH2" s="228"/>
      <c r="TI2" s="228"/>
      <c r="TJ2" s="228"/>
      <c r="TK2" s="228"/>
      <c r="TL2" s="228"/>
      <c r="TM2" s="228"/>
      <c r="TN2" s="228"/>
      <c r="TO2" s="228"/>
      <c r="TP2" s="228"/>
      <c r="TQ2" s="228"/>
      <c r="TR2" s="228"/>
      <c r="TS2" s="228"/>
      <c r="TT2" s="228"/>
      <c r="TU2" s="228"/>
      <c r="TV2" s="228"/>
      <c r="TW2" s="228"/>
      <c r="TX2" s="228"/>
      <c r="TY2" s="228"/>
      <c r="TZ2" s="228"/>
      <c r="UA2" s="228"/>
      <c r="UB2" s="228"/>
      <c r="UC2" s="228"/>
      <c r="UD2" s="228"/>
      <c r="UE2" s="228"/>
      <c r="UF2" s="228"/>
      <c r="UG2" s="228"/>
      <c r="UH2" s="228"/>
      <c r="UI2" s="228"/>
      <c r="UJ2" s="228"/>
      <c r="UK2" s="228"/>
      <c r="UL2" s="228"/>
      <c r="UM2" s="228"/>
      <c r="UN2" s="228"/>
      <c r="UO2" s="228"/>
      <c r="UP2" s="228"/>
      <c r="UQ2" s="228"/>
      <c r="UR2" s="228"/>
      <c r="US2" s="228"/>
      <c r="UT2" s="228"/>
      <c r="UU2" s="228"/>
      <c r="UV2" s="228"/>
      <c r="UW2" s="228"/>
      <c r="UX2" s="228"/>
      <c r="UY2" s="228"/>
      <c r="UZ2" s="228"/>
      <c r="VA2" s="228"/>
      <c r="VB2" s="228"/>
      <c r="VC2" s="228"/>
      <c r="VD2" s="228"/>
      <c r="VE2" s="228"/>
      <c r="VF2" s="228"/>
      <c r="VG2" s="228"/>
      <c r="VH2" s="228"/>
      <c r="VI2" s="228"/>
      <c r="VJ2" s="228"/>
      <c r="VK2" s="228"/>
      <c r="VL2" s="228"/>
      <c r="VM2" s="228"/>
      <c r="VN2" s="228"/>
      <c r="VO2" s="228"/>
      <c r="VP2" s="228"/>
      <c r="VQ2" s="228"/>
      <c r="VR2" s="228"/>
      <c r="VS2" s="228"/>
      <c r="VT2" s="228"/>
      <c r="VU2" s="228"/>
      <c r="VV2" s="228"/>
      <c r="VW2" s="228"/>
      <c r="VX2" s="228"/>
      <c r="VY2" s="228"/>
      <c r="VZ2" s="228"/>
      <c r="WA2" s="228"/>
      <c r="WB2" s="228"/>
      <c r="WC2" s="228"/>
      <c r="WD2" s="228"/>
      <c r="WE2" s="228"/>
      <c r="WF2" s="228"/>
      <c r="WG2" s="228"/>
      <c r="WH2" s="228"/>
      <c r="WI2" s="228"/>
      <c r="WJ2" s="228"/>
      <c r="WK2" s="228"/>
      <c r="WL2" s="228"/>
      <c r="WM2" s="228"/>
      <c r="WN2" s="228"/>
      <c r="WO2" s="228"/>
      <c r="WP2" s="228"/>
      <c r="WQ2" s="228"/>
      <c r="WR2" s="228"/>
      <c r="WS2" s="228"/>
      <c r="WT2" s="228"/>
      <c r="WU2" s="228"/>
      <c r="WV2" s="228"/>
      <c r="WW2" s="228"/>
      <c r="WX2" s="228"/>
      <c r="WY2" s="228"/>
      <c r="WZ2" s="228"/>
      <c r="XA2" s="228"/>
      <c r="XB2" s="228"/>
      <c r="XC2" s="228"/>
      <c r="XD2" s="228"/>
      <c r="XE2" s="228"/>
      <c r="XF2" s="228"/>
      <c r="XG2" s="228"/>
      <c r="XH2" s="228"/>
      <c r="XI2" s="228"/>
      <c r="XJ2" s="228"/>
      <c r="XK2" s="228"/>
      <c r="XL2" s="228"/>
      <c r="XM2" s="228"/>
      <c r="XN2" s="228"/>
      <c r="XO2" s="228"/>
      <c r="XP2" s="228"/>
      <c r="XQ2" s="228"/>
      <c r="XR2" s="228"/>
      <c r="XS2" s="228"/>
      <c r="XT2" s="228"/>
      <c r="XU2" s="228"/>
      <c r="XV2" s="228"/>
      <c r="XW2" s="228"/>
      <c r="XX2" s="228"/>
      <c r="XY2" s="228"/>
      <c r="XZ2" s="228"/>
      <c r="YA2" s="228"/>
      <c r="YB2" s="228"/>
      <c r="YC2" s="228"/>
      <c r="YD2" s="228"/>
      <c r="YE2" s="228"/>
      <c r="YF2" s="228"/>
      <c r="YG2" s="228"/>
      <c r="YH2" s="228"/>
      <c r="YI2" s="228"/>
      <c r="YJ2" s="228"/>
      <c r="YK2" s="228"/>
      <c r="YL2" s="228"/>
      <c r="YM2" s="228"/>
      <c r="YN2" s="228"/>
      <c r="YO2" s="228"/>
      <c r="YP2" s="228"/>
      <c r="YQ2" s="228"/>
      <c r="YR2" s="228"/>
      <c r="YS2" s="228"/>
      <c r="YT2" s="228"/>
      <c r="YU2" s="228"/>
      <c r="YV2" s="228"/>
      <c r="YW2" s="228"/>
      <c r="YX2" s="228"/>
      <c r="YY2" s="228"/>
      <c r="YZ2" s="228"/>
      <c r="ZA2" s="228"/>
      <c r="ZB2" s="228"/>
      <c r="ZC2" s="228"/>
      <c r="ZD2" s="228"/>
      <c r="ZE2" s="228"/>
      <c r="ZF2" s="228"/>
      <c r="ZG2" s="228"/>
      <c r="ZH2" s="228"/>
      <c r="ZI2" s="228"/>
      <c r="ZJ2" s="228"/>
      <c r="ZK2" s="228"/>
      <c r="ZL2" s="228"/>
      <c r="ZM2" s="228"/>
      <c r="ZN2" s="228"/>
      <c r="ZO2" s="228"/>
      <c r="ZP2" s="228"/>
      <c r="ZQ2" s="228"/>
      <c r="ZR2" s="228"/>
      <c r="ZS2" s="228"/>
      <c r="ZT2" s="228"/>
      <c r="ZU2" s="228"/>
      <c r="ZV2" s="228"/>
      <c r="ZW2" s="228"/>
      <c r="ZX2" s="228"/>
      <c r="ZY2" s="228"/>
      <c r="ZZ2" s="228"/>
      <c r="AAA2" s="228"/>
      <c r="AAB2" s="228"/>
      <c r="AAC2" s="228"/>
      <c r="AAD2" s="228"/>
      <c r="AAE2" s="228"/>
      <c r="AAF2" s="228"/>
      <c r="AAG2" s="228"/>
      <c r="AAH2" s="228"/>
      <c r="AAI2" s="228"/>
      <c r="AAJ2" s="228"/>
      <c r="AAK2" s="228"/>
      <c r="AAL2" s="228"/>
      <c r="AAM2" s="228"/>
      <c r="AAN2" s="228"/>
      <c r="AAO2" s="228"/>
      <c r="AAP2" s="228"/>
      <c r="AAQ2" s="228"/>
      <c r="AAR2" s="228"/>
      <c r="AAS2" s="228"/>
      <c r="AAT2" s="228"/>
      <c r="AAU2" s="228"/>
      <c r="AAV2" s="228"/>
      <c r="AAW2" s="228"/>
      <c r="AAX2" s="228"/>
      <c r="AAY2" s="228"/>
      <c r="AAZ2" s="228"/>
      <c r="ABA2" s="228"/>
      <c r="ABB2" s="228"/>
      <c r="ABC2" s="228"/>
      <c r="ABD2" s="228"/>
      <c r="ABE2" s="228"/>
      <c r="ABF2" s="228"/>
      <c r="ABG2" s="228"/>
      <c r="ABH2" s="228"/>
      <c r="ABI2" s="228"/>
      <c r="ABJ2" s="228"/>
      <c r="ABK2" s="228"/>
      <c r="ABL2" s="228"/>
      <c r="ABM2" s="228"/>
      <c r="ABN2" s="228"/>
      <c r="ABO2" s="228"/>
      <c r="ABP2" s="228"/>
      <c r="ABQ2" s="228"/>
      <c r="ABR2" s="228"/>
      <c r="ABS2" s="228"/>
      <c r="ABT2" s="228"/>
      <c r="ABU2" s="228"/>
      <c r="ABV2" s="228"/>
      <c r="ABW2" s="228"/>
      <c r="ABX2" s="228"/>
      <c r="ABY2" s="228"/>
      <c r="ABZ2" s="228"/>
      <c r="ACA2" s="228"/>
      <c r="ACB2" s="228"/>
      <c r="ACC2" s="228"/>
      <c r="ACD2" s="228"/>
      <c r="ACE2" s="228"/>
      <c r="ACF2" s="228"/>
      <c r="ACG2" s="228"/>
      <c r="ACH2" s="228"/>
      <c r="ACI2" s="228"/>
      <c r="ACJ2" s="228"/>
      <c r="ACK2" s="228"/>
      <c r="ACL2" s="228"/>
      <c r="ACM2" s="228"/>
      <c r="ACN2" s="228"/>
      <c r="ACO2" s="228"/>
      <c r="ACP2" s="228"/>
      <c r="ACQ2" s="228"/>
      <c r="ACR2" s="228"/>
      <c r="ACS2" s="228"/>
      <c r="ACT2" s="228"/>
      <c r="ACU2" s="228"/>
      <c r="ACV2" s="228"/>
      <c r="ACW2" s="228"/>
      <c r="ACX2" s="228"/>
      <c r="ACY2" s="228"/>
      <c r="ACZ2" s="228"/>
      <c r="ADA2" s="228"/>
      <c r="ADB2" s="228"/>
      <c r="ADC2" s="228"/>
      <c r="ADD2" s="228"/>
      <c r="ADE2" s="228"/>
      <c r="ADF2" s="228"/>
      <c r="ADG2" s="228"/>
      <c r="ADH2" s="228"/>
      <c r="ADI2" s="228"/>
      <c r="ADJ2" s="228"/>
      <c r="ADK2" s="228"/>
      <c r="ADL2" s="228"/>
      <c r="ADM2" s="228"/>
      <c r="ADN2" s="228"/>
      <c r="ADO2" s="228"/>
      <c r="ADP2" s="228"/>
      <c r="ADQ2" s="228"/>
      <c r="ADR2" s="228"/>
      <c r="ADS2" s="228"/>
      <c r="ADT2" s="228"/>
      <c r="ADU2" s="228"/>
      <c r="ADV2" s="228"/>
      <c r="ADW2" s="228"/>
      <c r="ADX2" s="228"/>
      <c r="ADY2" s="228"/>
      <c r="ADZ2" s="228"/>
      <c r="AEA2" s="228"/>
      <c r="AEB2" s="228"/>
      <c r="AEC2" s="228"/>
      <c r="AED2" s="228"/>
      <c r="AEE2" s="228"/>
      <c r="AEF2" s="228"/>
      <c r="AEG2" s="228"/>
      <c r="AEH2" s="228"/>
      <c r="AEI2" s="228"/>
      <c r="AEJ2" s="228"/>
      <c r="AEK2" s="228"/>
      <c r="AEL2" s="228"/>
      <c r="AEM2" s="228"/>
      <c r="AEN2" s="228"/>
      <c r="AEO2" s="228"/>
      <c r="AEP2" s="228"/>
      <c r="AEQ2" s="228"/>
      <c r="AER2" s="228"/>
      <c r="AES2" s="228"/>
      <c r="AET2" s="228"/>
      <c r="AEU2" s="228"/>
      <c r="AEV2" s="228"/>
      <c r="AEW2" s="228"/>
      <c r="AEX2" s="228"/>
      <c r="AEY2" s="228"/>
      <c r="AEZ2" s="228"/>
      <c r="AFA2" s="228"/>
      <c r="AFB2" s="228"/>
      <c r="AFC2" s="228"/>
      <c r="AFD2" s="228"/>
      <c r="AFE2" s="228"/>
      <c r="AFF2" s="228"/>
      <c r="AFG2" s="228"/>
      <c r="AFH2" s="228"/>
      <c r="AFI2" s="228"/>
      <c r="AFJ2" s="228"/>
      <c r="AFK2" s="228"/>
      <c r="AFL2" s="228"/>
      <c r="AFM2" s="228"/>
      <c r="AFN2" s="228"/>
      <c r="AFO2" s="228"/>
      <c r="AFP2" s="228"/>
      <c r="AFQ2" s="228"/>
      <c r="AFR2" s="228"/>
      <c r="AFS2" s="228"/>
      <c r="AFT2" s="228"/>
      <c r="AFU2" s="228"/>
      <c r="AFV2" s="228"/>
      <c r="AFW2" s="228"/>
      <c r="AFX2" s="228"/>
      <c r="AFY2" s="228"/>
      <c r="AFZ2" s="228"/>
      <c r="AGA2" s="228"/>
      <c r="AGB2" s="228"/>
      <c r="AGC2" s="228"/>
      <c r="AGD2" s="228"/>
      <c r="AGE2" s="228"/>
      <c r="AGF2" s="228"/>
      <c r="AGG2" s="228"/>
      <c r="AGH2" s="228"/>
      <c r="AGI2" s="228"/>
      <c r="AGJ2" s="228"/>
      <c r="AGK2" s="228"/>
      <c r="AGL2" s="228"/>
      <c r="AGM2" s="228"/>
      <c r="AGN2" s="228"/>
      <c r="AGO2" s="228"/>
      <c r="AGP2" s="228"/>
      <c r="AGQ2" s="228"/>
      <c r="AGR2" s="228"/>
      <c r="AGS2" s="228"/>
      <c r="AGT2" s="228"/>
      <c r="AGU2" s="228"/>
      <c r="AGV2" s="228"/>
      <c r="AGW2" s="228"/>
      <c r="AGX2" s="228"/>
      <c r="AGY2" s="228"/>
      <c r="AGZ2" s="228"/>
      <c r="AHA2" s="228"/>
      <c r="AHB2" s="228"/>
      <c r="AHC2" s="228"/>
      <c r="AHD2" s="228"/>
      <c r="AHE2" s="228"/>
      <c r="AHF2" s="228"/>
      <c r="AHG2" s="228"/>
      <c r="AHH2" s="228"/>
      <c r="AHI2" s="228"/>
      <c r="AHJ2" s="228"/>
      <c r="AHK2" s="228"/>
      <c r="AHL2" s="228"/>
      <c r="AHM2" s="228"/>
      <c r="AHN2" s="228"/>
      <c r="AHO2" s="228"/>
      <c r="AHP2" s="228"/>
      <c r="AHQ2" s="228"/>
      <c r="AHR2" s="228"/>
      <c r="AHS2" s="228"/>
      <c r="AHT2" s="228"/>
      <c r="AHU2" s="228"/>
      <c r="AHV2" s="228"/>
      <c r="AHW2" s="228"/>
      <c r="AHX2" s="228"/>
      <c r="AHY2" s="228"/>
      <c r="AHZ2" s="228"/>
      <c r="AIA2" s="228"/>
      <c r="AIB2" s="228"/>
      <c r="AIC2" s="228"/>
      <c r="AID2" s="228"/>
      <c r="AIE2" s="228"/>
      <c r="AIF2" s="228"/>
      <c r="AIG2" s="228"/>
      <c r="AIH2" s="228"/>
      <c r="AII2" s="228"/>
      <c r="AIJ2" s="228"/>
      <c r="AIK2" s="228"/>
      <c r="AIL2" s="228"/>
      <c r="AIM2" s="228"/>
      <c r="AIN2" s="228"/>
      <c r="AIO2" s="228"/>
      <c r="AIP2" s="228"/>
      <c r="AIQ2" s="228"/>
      <c r="AIR2" s="228"/>
      <c r="AIS2" s="228"/>
      <c r="AIT2" s="228"/>
      <c r="AIU2" s="228"/>
      <c r="AIV2" s="228"/>
      <c r="AIW2" s="228"/>
      <c r="AIX2" s="228"/>
      <c r="AIY2" s="228"/>
      <c r="AIZ2" s="228"/>
      <c r="AJA2" s="228"/>
      <c r="AJB2" s="228"/>
      <c r="AJC2" s="228"/>
      <c r="AJD2" s="228"/>
      <c r="AJE2" s="228"/>
      <c r="AJF2" s="228"/>
      <c r="AJG2" s="228"/>
      <c r="AJH2" s="228"/>
      <c r="AJI2" s="228"/>
      <c r="AJJ2" s="228"/>
      <c r="AJK2" s="228"/>
      <c r="AJL2" s="228"/>
      <c r="AJM2" s="228"/>
      <c r="AJN2" s="228"/>
      <c r="AJO2" s="228"/>
      <c r="AJP2" s="228"/>
      <c r="AJQ2" s="228"/>
      <c r="AJR2" s="228"/>
      <c r="AJS2" s="228"/>
      <c r="AJT2" s="228"/>
      <c r="AJU2" s="228"/>
      <c r="AJV2" s="228"/>
      <c r="AJW2" s="228"/>
      <c r="AJX2" s="228"/>
      <c r="AJY2" s="228"/>
      <c r="AJZ2" s="228"/>
      <c r="AKA2" s="228"/>
      <c r="AKB2" s="228"/>
      <c r="AKC2" s="228"/>
      <c r="AKD2" s="228"/>
      <c r="AKE2" s="228"/>
      <c r="AKF2" s="228"/>
      <c r="AKG2" s="228"/>
      <c r="AKH2" s="228"/>
      <c r="AKI2" s="228"/>
      <c r="AKJ2" s="228"/>
      <c r="AKK2" s="228"/>
      <c r="AKL2" s="228"/>
      <c r="AKM2" s="228"/>
      <c r="AKN2" s="228"/>
      <c r="AKO2" s="228"/>
      <c r="AKP2" s="228"/>
      <c r="AKQ2" s="228"/>
      <c r="AKR2" s="228"/>
      <c r="AKS2" s="228"/>
      <c r="AKT2" s="228"/>
      <c r="AKU2" s="228"/>
      <c r="AKV2" s="228"/>
      <c r="AKW2" s="228"/>
      <c r="AKX2" s="228"/>
      <c r="AKY2" s="228"/>
      <c r="AKZ2" s="228"/>
      <c r="ALA2" s="228"/>
      <c r="ALB2" s="228"/>
      <c r="ALC2" s="228"/>
      <c r="ALD2" s="228"/>
      <c r="ALE2" s="228"/>
      <c r="ALF2" s="228"/>
      <c r="ALG2" s="228"/>
      <c r="ALH2" s="228"/>
      <c r="ALI2" s="228"/>
      <c r="ALJ2" s="228"/>
      <c r="ALK2" s="228"/>
      <c r="ALL2" s="228"/>
      <c r="ALM2" s="228"/>
      <c r="ALN2" s="228"/>
      <c r="ALO2" s="228"/>
      <c r="ALP2" s="228"/>
      <c r="ALQ2" s="228"/>
      <c r="ALR2" s="228"/>
      <c r="ALS2" s="228"/>
      <c r="ALT2" s="228"/>
      <c r="ALU2" s="228"/>
      <c r="ALV2" s="228"/>
      <c r="ALW2" s="228"/>
      <c r="ALX2" s="228"/>
      <c r="ALY2" s="228"/>
      <c r="ALZ2" s="228"/>
      <c r="AMA2" s="228"/>
      <c r="AMB2" s="228"/>
      <c r="AMC2" s="228"/>
      <c r="AMD2" s="228"/>
      <c r="AME2" s="228"/>
      <c r="AMF2" s="228"/>
      <c r="AMG2" s="228"/>
      <c r="AMH2" s="228"/>
      <c r="AMI2" s="228"/>
      <c r="AMJ2" s="228"/>
      <c r="AMK2" s="228"/>
      <c r="AML2" s="228"/>
      <c r="AMM2" s="228"/>
      <c r="AMN2" s="228"/>
      <c r="AMO2" s="228"/>
      <c r="AMP2" s="228"/>
      <c r="AMQ2" s="228"/>
      <c r="AMR2" s="228"/>
      <c r="AMS2" s="228"/>
      <c r="AMT2" s="228"/>
      <c r="AMU2" s="228"/>
      <c r="AMV2" s="228"/>
      <c r="AMW2" s="228"/>
      <c r="AMX2" s="228"/>
      <c r="AMY2" s="228"/>
      <c r="AMZ2" s="228"/>
      <c r="ANA2" s="228"/>
      <c r="ANB2" s="228"/>
      <c r="ANC2" s="228"/>
      <c r="AND2" s="228"/>
      <c r="ANE2" s="228"/>
      <c r="ANF2" s="228"/>
      <c r="ANG2" s="228"/>
      <c r="ANH2" s="228"/>
      <c r="ANI2" s="228"/>
      <c r="ANJ2" s="228"/>
      <c r="ANK2" s="228"/>
      <c r="ANL2" s="228"/>
      <c r="ANM2" s="228"/>
      <c r="ANN2" s="228"/>
      <c r="ANO2" s="228"/>
      <c r="ANP2" s="228"/>
      <c r="ANQ2" s="228"/>
      <c r="ANR2" s="228"/>
      <c r="ANS2" s="228"/>
      <c r="ANT2" s="228"/>
      <c r="ANU2" s="228"/>
      <c r="ANV2" s="228"/>
      <c r="ANW2" s="228"/>
      <c r="ANX2" s="228"/>
      <c r="ANY2" s="228"/>
      <c r="ANZ2" s="228"/>
      <c r="AOA2" s="228"/>
      <c r="AOB2" s="228"/>
      <c r="AOC2" s="228"/>
      <c r="AOD2" s="228"/>
      <c r="AOE2" s="228"/>
      <c r="AOF2" s="228"/>
      <c r="AOG2" s="228"/>
      <c r="AOH2" s="228"/>
      <c r="AOI2" s="228"/>
      <c r="AOJ2" s="228"/>
      <c r="AOK2" s="228"/>
      <c r="AOL2" s="228"/>
      <c r="AOM2" s="228"/>
      <c r="AON2" s="228"/>
      <c r="AOO2" s="228"/>
      <c r="AOP2" s="228"/>
      <c r="AOQ2" s="228"/>
      <c r="AOR2" s="228"/>
      <c r="AOS2" s="228"/>
      <c r="AOT2" s="228"/>
      <c r="AOU2" s="228"/>
      <c r="AOV2" s="228"/>
      <c r="AOW2" s="228"/>
      <c r="AOX2" s="228"/>
      <c r="AOY2" s="228"/>
      <c r="AOZ2" s="228"/>
      <c r="APA2" s="228"/>
      <c r="APB2" s="228"/>
      <c r="APC2" s="228"/>
      <c r="APD2" s="228"/>
      <c r="APE2" s="228"/>
      <c r="APF2" s="228"/>
      <c r="APG2" s="228"/>
      <c r="APH2" s="228"/>
      <c r="API2" s="228"/>
      <c r="APJ2" s="228"/>
      <c r="APK2" s="228"/>
      <c r="APL2" s="228"/>
      <c r="APM2" s="228"/>
      <c r="APN2" s="228"/>
      <c r="APO2" s="228"/>
      <c r="APP2" s="228"/>
      <c r="APQ2" s="228"/>
      <c r="APR2" s="228"/>
      <c r="APS2" s="228"/>
      <c r="APT2" s="228"/>
      <c r="APU2" s="228"/>
      <c r="APV2" s="228"/>
      <c r="APW2" s="228"/>
      <c r="APX2" s="228"/>
      <c r="APY2" s="228"/>
      <c r="APZ2" s="228"/>
      <c r="AQA2" s="228"/>
      <c r="AQB2" s="228"/>
      <c r="AQC2" s="228"/>
      <c r="AQD2" s="228"/>
      <c r="AQE2" s="228"/>
      <c r="AQF2" s="228"/>
      <c r="AQG2" s="228"/>
      <c r="AQH2" s="228"/>
      <c r="AQI2" s="228"/>
      <c r="AQJ2" s="228"/>
      <c r="AQK2" s="228"/>
      <c r="AQL2" s="228"/>
      <c r="AQM2" s="228"/>
      <c r="AQN2" s="228"/>
      <c r="AQO2" s="228"/>
      <c r="AQP2" s="228"/>
      <c r="AQQ2" s="228"/>
      <c r="AQR2" s="228"/>
      <c r="AQS2" s="228"/>
      <c r="AQT2" s="228"/>
      <c r="AQU2" s="228"/>
      <c r="AQV2" s="228"/>
      <c r="AQW2" s="228"/>
      <c r="AQX2" s="228"/>
      <c r="AQY2" s="228"/>
      <c r="AQZ2" s="228"/>
      <c r="ARA2" s="228"/>
      <c r="ARB2" s="228"/>
      <c r="ARC2" s="228"/>
      <c r="ARD2" s="228"/>
      <c r="ARE2" s="228"/>
      <c r="ARF2" s="228"/>
      <c r="ARG2" s="228"/>
      <c r="ARH2" s="228"/>
      <c r="ARI2" s="228"/>
      <c r="ARJ2" s="228"/>
      <c r="ARK2" s="228"/>
      <c r="ARL2" s="228"/>
      <c r="ARM2" s="228"/>
      <c r="ARN2" s="228"/>
      <c r="ARO2" s="228"/>
      <c r="ARP2" s="228"/>
      <c r="ARQ2" s="228"/>
      <c r="ARR2" s="228"/>
      <c r="ARS2" s="228"/>
      <c r="ART2" s="228"/>
      <c r="ARU2" s="228"/>
      <c r="ARV2" s="228"/>
      <c r="ARW2" s="228"/>
      <c r="ARX2" s="228"/>
      <c r="ARY2" s="228"/>
      <c r="ARZ2" s="228"/>
      <c r="ASA2" s="228"/>
      <c r="ASB2" s="228"/>
      <c r="ASC2" s="228"/>
      <c r="ASD2" s="228"/>
      <c r="ASE2" s="228"/>
      <c r="ASF2" s="228"/>
      <c r="ASG2" s="228"/>
      <c r="ASH2" s="228"/>
      <c r="ASI2" s="228"/>
      <c r="ASJ2" s="228"/>
      <c r="ASK2" s="228"/>
      <c r="ASL2" s="228"/>
      <c r="ASM2" s="228"/>
      <c r="ASN2" s="228"/>
      <c r="ASO2" s="228"/>
      <c r="ASP2" s="228"/>
      <c r="ASQ2" s="228"/>
      <c r="ASR2" s="228"/>
      <c r="ASS2" s="228"/>
      <c r="AST2" s="228"/>
      <c r="ASU2" s="228"/>
      <c r="ASV2" s="228"/>
      <c r="ASW2" s="228"/>
      <c r="ASX2" s="228"/>
      <c r="ASY2" s="228"/>
      <c r="ASZ2" s="228"/>
      <c r="ATA2" s="228"/>
      <c r="ATB2" s="228"/>
      <c r="ATC2" s="228"/>
      <c r="ATD2" s="228"/>
      <c r="ATE2" s="228"/>
      <c r="ATF2" s="228"/>
      <c r="ATG2" s="228"/>
      <c r="ATH2" s="228"/>
      <c r="ATI2" s="228"/>
      <c r="ATJ2" s="228"/>
      <c r="ATK2" s="228"/>
      <c r="ATL2" s="228"/>
      <c r="ATM2" s="228"/>
      <c r="ATN2" s="228"/>
      <c r="ATO2" s="228"/>
      <c r="ATP2" s="228"/>
      <c r="ATQ2" s="228"/>
      <c r="ATR2" s="228"/>
      <c r="ATS2" s="228"/>
      <c r="ATT2" s="228"/>
      <c r="ATU2" s="228"/>
      <c r="ATV2" s="228"/>
      <c r="ATW2" s="228"/>
      <c r="ATX2" s="228"/>
      <c r="ATY2" s="228"/>
      <c r="ATZ2" s="228"/>
      <c r="AUA2" s="228"/>
      <c r="AUB2" s="228"/>
      <c r="AUC2" s="228"/>
      <c r="AUD2" s="228"/>
      <c r="AUE2" s="228"/>
      <c r="AUF2" s="228"/>
      <c r="AUG2" s="228"/>
      <c r="AUH2" s="228"/>
      <c r="AUI2" s="228"/>
      <c r="AUJ2" s="228"/>
      <c r="AUK2" s="228"/>
      <c r="AUL2" s="228"/>
      <c r="AUM2" s="228"/>
      <c r="AUN2" s="228"/>
      <c r="AUO2" s="228"/>
      <c r="AUP2" s="228"/>
      <c r="AUQ2" s="228"/>
      <c r="AUR2" s="228"/>
      <c r="AUS2" s="228"/>
      <c r="AUT2" s="228"/>
      <c r="AUU2" s="228"/>
      <c r="AUV2" s="228"/>
      <c r="AUW2" s="228"/>
      <c r="AUX2" s="228"/>
      <c r="AUY2" s="228"/>
      <c r="AUZ2" s="228"/>
      <c r="AVA2" s="228"/>
      <c r="AVB2" s="228"/>
      <c r="AVC2" s="228"/>
      <c r="AVD2" s="228"/>
      <c r="AVE2" s="228"/>
      <c r="AVF2" s="228"/>
      <c r="AVG2" s="228"/>
      <c r="AVH2" s="228"/>
      <c r="AVI2" s="228"/>
      <c r="AVJ2" s="228"/>
      <c r="AVK2" s="228"/>
      <c r="AVL2" s="228"/>
      <c r="AVM2" s="228"/>
      <c r="AVN2" s="228"/>
      <c r="AVO2" s="228"/>
      <c r="AVP2" s="228"/>
      <c r="AVQ2" s="228"/>
      <c r="AVR2" s="228"/>
      <c r="AVS2" s="228"/>
      <c r="AVT2" s="228"/>
      <c r="AVU2" s="228"/>
      <c r="AVV2" s="228"/>
      <c r="AVW2" s="228"/>
      <c r="AVX2" s="228"/>
      <c r="AVY2" s="228"/>
      <c r="AVZ2" s="228"/>
      <c r="AWA2" s="228"/>
      <c r="AWB2" s="228"/>
      <c r="AWC2" s="228"/>
      <c r="AWD2" s="228"/>
      <c r="AWE2" s="228"/>
      <c r="AWF2" s="228"/>
      <c r="AWG2" s="228"/>
      <c r="AWH2" s="228"/>
      <c r="AWI2" s="228"/>
      <c r="AWJ2" s="228"/>
      <c r="AWK2" s="228"/>
      <c r="AWL2" s="228"/>
      <c r="AWM2" s="228"/>
      <c r="AWN2" s="228"/>
      <c r="AWO2" s="228"/>
      <c r="AWP2" s="228"/>
      <c r="AWQ2" s="228"/>
      <c r="AWR2" s="228"/>
      <c r="AWS2" s="228"/>
      <c r="AWT2" s="228"/>
      <c r="AWU2" s="228"/>
      <c r="AWV2" s="228"/>
      <c r="AWW2" s="228"/>
      <c r="AWX2" s="228"/>
      <c r="AWY2" s="228"/>
      <c r="AWZ2" s="228"/>
      <c r="AXA2" s="228"/>
      <c r="AXB2" s="228"/>
      <c r="AXC2" s="228"/>
      <c r="AXD2" s="228"/>
      <c r="AXE2" s="228"/>
      <c r="AXF2" s="228"/>
      <c r="AXG2" s="228"/>
      <c r="AXH2" s="228"/>
      <c r="AXI2" s="228"/>
      <c r="AXJ2" s="228"/>
      <c r="AXK2" s="228"/>
      <c r="AXL2" s="228"/>
      <c r="AXM2" s="228"/>
      <c r="AXN2" s="228"/>
      <c r="AXO2" s="228"/>
      <c r="AXP2" s="228"/>
      <c r="AXQ2" s="228"/>
      <c r="AXR2" s="228"/>
      <c r="AXS2" s="228"/>
      <c r="AXT2" s="228"/>
      <c r="AXU2" s="228"/>
      <c r="AXV2" s="228"/>
      <c r="AXW2" s="228"/>
      <c r="AXX2" s="228"/>
      <c r="AXY2" s="228"/>
      <c r="AXZ2" s="228"/>
      <c r="AYA2" s="228"/>
      <c r="AYB2" s="228"/>
      <c r="AYC2" s="228"/>
      <c r="AYD2" s="228"/>
      <c r="AYE2" s="228"/>
      <c r="AYF2" s="228"/>
      <c r="AYG2" s="228"/>
      <c r="AYH2" s="228"/>
      <c r="AYI2" s="228"/>
      <c r="AYJ2" s="228"/>
      <c r="AYK2" s="228"/>
      <c r="AYL2" s="228"/>
      <c r="AYM2" s="228"/>
      <c r="AYN2" s="228"/>
      <c r="AYO2" s="228"/>
      <c r="AYP2" s="228"/>
      <c r="AYQ2" s="228"/>
      <c r="AYR2" s="228"/>
      <c r="AYS2" s="228"/>
      <c r="AYT2" s="228"/>
      <c r="AYU2" s="228"/>
      <c r="AYV2" s="228"/>
      <c r="AYW2" s="228"/>
      <c r="AYX2" s="228"/>
      <c r="AYY2" s="228"/>
      <c r="AYZ2" s="228"/>
      <c r="AZA2" s="228"/>
      <c r="AZB2" s="228"/>
      <c r="AZC2" s="228"/>
      <c r="AZD2" s="228"/>
      <c r="AZE2" s="228"/>
      <c r="AZF2" s="228"/>
      <c r="AZG2" s="228"/>
      <c r="AZH2" s="228"/>
      <c r="AZI2" s="228"/>
      <c r="AZJ2" s="228"/>
      <c r="AZK2" s="228"/>
      <c r="AZL2" s="228"/>
      <c r="AZM2" s="228"/>
      <c r="AZN2" s="228"/>
      <c r="AZO2" s="228"/>
      <c r="AZP2" s="228"/>
      <c r="AZQ2" s="228"/>
      <c r="AZR2" s="228"/>
      <c r="AZS2" s="228"/>
      <c r="AZT2" s="228"/>
      <c r="AZU2" s="228"/>
      <c r="AZV2" s="228"/>
      <c r="AZW2" s="228"/>
      <c r="AZX2" s="228"/>
      <c r="AZY2" s="228"/>
      <c r="AZZ2" s="228"/>
      <c r="BAA2" s="228"/>
      <c r="BAB2" s="228"/>
      <c r="BAC2" s="228"/>
      <c r="BAD2" s="228"/>
      <c r="BAE2" s="228"/>
      <c r="BAF2" s="228"/>
      <c r="BAG2" s="228"/>
      <c r="BAH2" s="228"/>
      <c r="BAI2" s="228"/>
      <c r="BAJ2" s="228"/>
      <c r="BAK2" s="228"/>
      <c r="BAL2" s="228"/>
      <c r="BAM2" s="228"/>
      <c r="BAN2" s="228"/>
      <c r="BAO2" s="228"/>
      <c r="BAP2" s="228"/>
      <c r="BAQ2" s="228"/>
      <c r="BAR2" s="228"/>
      <c r="BAS2" s="228"/>
      <c r="BAT2" s="228"/>
      <c r="BAU2" s="228"/>
      <c r="BAV2" s="228"/>
      <c r="BAW2" s="228"/>
      <c r="BAX2" s="228"/>
      <c r="BAY2" s="228"/>
      <c r="BAZ2" s="228"/>
      <c r="BBA2" s="228"/>
      <c r="BBB2" s="228"/>
      <c r="BBC2" s="228"/>
      <c r="BBD2" s="228"/>
      <c r="BBE2" s="228"/>
      <c r="BBF2" s="228"/>
      <c r="BBG2" s="228"/>
      <c r="BBH2" s="228"/>
      <c r="BBI2" s="228"/>
      <c r="BBJ2" s="228"/>
      <c r="BBK2" s="228"/>
      <c r="BBL2" s="228"/>
      <c r="BBM2" s="228"/>
      <c r="BBN2" s="228"/>
      <c r="BBO2" s="228"/>
      <c r="BBP2" s="228"/>
      <c r="BBQ2" s="228"/>
      <c r="BBR2" s="228"/>
      <c r="BBS2" s="228"/>
      <c r="BBT2" s="228"/>
      <c r="BBU2" s="228"/>
      <c r="BBV2" s="228"/>
      <c r="BBW2" s="228"/>
      <c r="BBX2" s="228"/>
      <c r="BBY2" s="228"/>
      <c r="BBZ2" s="228"/>
      <c r="BCA2" s="228"/>
      <c r="BCB2" s="228"/>
      <c r="BCC2" s="228"/>
      <c r="BCD2" s="228"/>
      <c r="BCE2" s="228"/>
      <c r="BCF2" s="228"/>
      <c r="BCG2" s="228"/>
      <c r="BCH2" s="228"/>
      <c r="BCI2" s="228"/>
      <c r="BCJ2" s="228"/>
      <c r="BCK2" s="228"/>
      <c r="BCL2" s="228"/>
      <c r="BCM2" s="228"/>
      <c r="BCN2" s="228"/>
      <c r="BCO2" s="228"/>
      <c r="BCP2" s="228"/>
      <c r="BCQ2" s="228"/>
      <c r="BCR2" s="228"/>
      <c r="BCS2" s="228"/>
      <c r="BCT2" s="228"/>
      <c r="BCU2" s="228"/>
      <c r="BCV2" s="228"/>
      <c r="BCW2" s="228"/>
      <c r="BCX2" s="228"/>
      <c r="BCY2" s="228"/>
      <c r="BCZ2" s="228"/>
      <c r="BDA2" s="228"/>
      <c r="BDB2" s="228"/>
      <c r="BDC2" s="228"/>
      <c r="BDD2" s="228"/>
      <c r="BDE2" s="228"/>
      <c r="BDF2" s="228"/>
      <c r="BDG2" s="228"/>
      <c r="BDH2" s="228"/>
      <c r="BDI2" s="228"/>
      <c r="BDJ2" s="228"/>
      <c r="BDK2" s="228"/>
      <c r="BDL2" s="228"/>
      <c r="BDM2" s="228"/>
      <c r="BDN2" s="228"/>
      <c r="BDO2" s="228"/>
      <c r="BDP2" s="228"/>
      <c r="BDQ2" s="228"/>
      <c r="BDR2" s="228"/>
      <c r="BDS2" s="228"/>
      <c r="BDT2" s="228"/>
      <c r="BDU2" s="228"/>
      <c r="BDV2" s="228"/>
      <c r="BDW2" s="228"/>
      <c r="BDX2" s="228"/>
      <c r="BDY2" s="228"/>
      <c r="BDZ2" s="228"/>
      <c r="BEA2" s="228"/>
      <c r="BEB2" s="228"/>
      <c r="BEC2" s="228"/>
      <c r="BED2" s="228"/>
      <c r="BEE2" s="228"/>
      <c r="BEF2" s="228"/>
      <c r="BEG2" s="228"/>
      <c r="BEH2" s="228"/>
      <c r="BEI2" s="228"/>
      <c r="BEJ2" s="228"/>
      <c r="BEK2" s="228"/>
      <c r="BEL2" s="228"/>
      <c r="BEM2" s="228"/>
      <c r="BEN2" s="228"/>
      <c r="BEO2" s="228"/>
      <c r="BEP2" s="228"/>
      <c r="BEQ2" s="228"/>
      <c r="BER2" s="228"/>
      <c r="BES2" s="228"/>
      <c r="BET2" s="228"/>
      <c r="BEU2" s="228"/>
      <c r="BEV2" s="228"/>
      <c r="BEW2" s="228"/>
      <c r="BEX2" s="228"/>
      <c r="BEY2" s="228"/>
      <c r="BEZ2" s="228"/>
      <c r="BFA2" s="228"/>
      <c r="BFB2" s="228"/>
      <c r="BFC2" s="228"/>
      <c r="BFD2" s="228"/>
      <c r="BFE2" s="228"/>
      <c r="BFF2" s="228"/>
      <c r="BFG2" s="228"/>
      <c r="BFH2" s="228"/>
      <c r="BFI2" s="228"/>
      <c r="BFJ2" s="228"/>
      <c r="BFK2" s="228"/>
      <c r="BFL2" s="228"/>
      <c r="BFM2" s="228"/>
      <c r="BFN2" s="228"/>
      <c r="BFO2" s="228"/>
      <c r="BFP2" s="228"/>
      <c r="BFQ2" s="228"/>
      <c r="BFR2" s="228"/>
      <c r="BFS2" s="228"/>
      <c r="BFT2" s="228"/>
      <c r="BFU2" s="228"/>
      <c r="BFV2" s="228"/>
      <c r="BFW2" s="228"/>
      <c r="BFX2" s="228"/>
      <c r="BFY2" s="228"/>
      <c r="BFZ2" s="228"/>
      <c r="BGA2" s="228"/>
      <c r="BGB2" s="228"/>
      <c r="BGC2" s="228"/>
      <c r="BGD2" s="228"/>
      <c r="BGE2" s="228"/>
      <c r="BGF2" s="228"/>
      <c r="BGG2" s="228"/>
      <c r="BGH2" s="228"/>
      <c r="BGI2" s="228"/>
      <c r="BGJ2" s="228"/>
      <c r="BGK2" s="228"/>
      <c r="BGL2" s="228"/>
      <c r="BGM2" s="228"/>
      <c r="BGN2" s="228"/>
      <c r="BGO2" s="228"/>
      <c r="BGP2" s="228"/>
      <c r="BGQ2" s="228"/>
      <c r="BGR2" s="228"/>
      <c r="BGS2" s="228"/>
      <c r="BGT2" s="228"/>
      <c r="BGU2" s="228"/>
      <c r="BGV2" s="228"/>
      <c r="BGW2" s="228"/>
      <c r="BGX2" s="228"/>
      <c r="BGY2" s="228"/>
      <c r="BGZ2" s="228"/>
      <c r="BHA2" s="228"/>
      <c r="BHB2" s="228"/>
      <c r="BHC2" s="228"/>
      <c r="BHD2" s="228"/>
      <c r="BHE2" s="228"/>
      <c r="BHF2" s="228"/>
      <c r="BHG2" s="228"/>
      <c r="BHH2" s="228"/>
      <c r="BHI2" s="228"/>
      <c r="BHJ2" s="228"/>
      <c r="BHK2" s="228"/>
      <c r="BHL2" s="228"/>
      <c r="BHM2" s="228"/>
      <c r="BHN2" s="228"/>
      <c r="BHO2" s="228"/>
      <c r="BHP2" s="228"/>
      <c r="BHQ2" s="228"/>
      <c r="BHR2" s="228"/>
      <c r="BHS2" s="228"/>
      <c r="BHT2" s="228"/>
      <c r="BHU2" s="228"/>
      <c r="BHV2" s="228"/>
      <c r="BHW2" s="228"/>
      <c r="BHX2" s="228"/>
      <c r="BHY2" s="228"/>
      <c r="BHZ2" s="228"/>
      <c r="BIA2" s="228"/>
      <c r="BIB2" s="228"/>
      <c r="BIC2" s="228"/>
      <c r="BID2" s="228"/>
      <c r="BIE2" s="228"/>
      <c r="BIF2" s="228"/>
      <c r="BIG2" s="228"/>
      <c r="BIH2" s="228"/>
      <c r="BII2" s="228"/>
      <c r="BIJ2" s="228"/>
      <c r="BIK2" s="228"/>
      <c r="BIL2" s="228"/>
      <c r="BIM2" s="228"/>
      <c r="BIN2" s="228"/>
      <c r="BIO2" s="228"/>
      <c r="BIP2" s="228"/>
      <c r="BIQ2" s="228"/>
      <c r="BIR2" s="228"/>
      <c r="BIS2" s="228"/>
      <c r="BIT2" s="228"/>
      <c r="BIU2" s="228"/>
      <c r="BIV2" s="228"/>
      <c r="BIW2" s="228"/>
      <c r="BIX2" s="228"/>
      <c r="BIY2" s="228"/>
      <c r="BIZ2" s="228"/>
      <c r="BJA2" s="228"/>
      <c r="BJB2" s="228"/>
      <c r="BJC2" s="228"/>
      <c r="BJD2" s="228"/>
      <c r="BJE2" s="228"/>
      <c r="BJF2" s="228"/>
      <c r="BJG2" s="228"/>
      <c r="BJH2" s="228"/>
      <c r="BJI2" s="228"/>
      <c r="BJJ2" s="228"/>
      <c r="BJK2" s="228"/>
      <c r="BJL2" s="228"/>
      <c r="BJM2" s="228"/>
      <c r="BJN2" s="228"/>
      <c r="BJO2" s="228"/>
      <c r="BJP2" s="228"/>
      <c r="BJQ2" s="228"/>
      <c r="BJR2" s="228"/>
      <c r="BJS2" s="228"/>
      <c r="BJT2" s="228"/>
      <c r="BJU2" s="228"/>
      <c r="BJV2" s="228"/>
      <c r="BJW2" s="228"/>
      <c r="BJX2" s="228"/>
      <c r="BJY2" s="228"/>
      <c r="BJZ2" s="228"/>
      <c r="BKA2" s="228"/>
      <c r="BKB2" s="228"/>
      <c r="BKC2" s="228"/>
      <c r="BKD2" s="228"/>
      <c r="BKE2" s="228"/>
      <c r="BKF2" s="228"/>
      <c r="BKG2" s="228"/>
      <c r="BKH2" s="228"/>
      <c r="BKI2" s="228"/>
      <c r="BKJ2" s="228"/>
      <c r="BKK2" s="228"/>
      <c r="BKL2" s="228"/>
      <c r="BKM2" s="228"/>
      <c r="BKN2" s="228"/>
      <c r="BKO2" s="228"/>
      <c r="BKP2" s="228"/>
      <c r="BKQ2" s="228"/>
      <c r="BKR2" s="228"/>
      <c r="BKS2" s="228"/>
      <c r="BKT2" s="228"/>
      <c r="BKU2" s="228"/>
      <c r="BKV2" s="228"/>
      <c r="BKW2" s="228"/>
      <c r="BKX2" s="228"/>
      <c r="BKY2" s="228"/>
      <c r="BKZ2" s="228"/>
      <c r="BLA2" s="228"/>
      <c r="BLB2" s="228"/>
      <c r="BLC2" s="228"/>
      <c r="BLD2" s="228"/>
      <c r="BLE2" s="228"/>
      <c r="BLF2" s="228"/>
      <c r="BLG2" s="228"/>
      <c r="BLH2" s="228"/>
      <c r="BLI2" s="228"/>
      <c r="BLJ2" s="228"/>
      <c r="BLK2" s="228"/>
      <c r="BLL2" s="228"/>
      <c r="BLM2" s="228"/>
      <c r="BLN2" s="228"/>
      <c r="BLO2" s="228"/>
      <c r="BLP2" s="228"/>
      <c r="BLQ2" s="228"/>
      <c r="BLR2" s="228"/>
      <c r="BLS2" s="228"/>
      <c r="BLT2" s="228"/>
      <c r="BLU2" s="228"/>
      <c r="BLV2" s="228"/>
      <c r="BLW2" s="228"/>
      <c r="BLX2" s="228"/>
      <c r="BLY2" s="228"/>
      <c r="BLZ2" s="228"/>
      <c r="BMA2" s="228"/>
      <c r="BMB2" s="228"/>
      <c r="BMC2" s="228"/>
      <c r="BMD2" s="228"/>
      <c r="BME2" s="228"/>
      <c r="BMF2" s="228"/>
      <c r="BMG2" s="228"/>
      <c r="BMH2" s="228"/>
      <c r="BMI2" s="228"/>
      <c r="BMJ2" s="228"/>
      <c r="BMK2" s="228"/>
      <c r="BML2" s="228"/>
      <c r="BMM2" s="228"/>
      <c r="BMN2" s="228"/>
      <c r="BMO2" s="228"/>
      <c r="BMP2" s="228"/>
      <c r="BMQ2" s="228"/>
      <c r="BMR2" s="228"/>
      <c r="BMS2" s="228"/>
      <c r="BMT2" s="228"/>
      <c r="BMU2" s="228"/>
      <c r="BMV2" s="228"/>
      <c r="BMW2" s="228"/>
      <c r="BMX2" s="228"/>
      <c r="BMY2" s="228"/>
      <c r="BMZ2" s="228"/>
      <c r="BNA2" s="228"/>
      <c r="BNB2" s="228"/>
      <c r="BNC2" s="228"/>
      <c r="BND2" s="228"/>
      <c r="BNE2" s="228"/>
      <c r="BNF2" s="228"/>
      <c r="BNG2" s="228"/>
      <c r="BNH2" s="228"/>
      <c r="BNI2" s="228"/>
      <c r="BNJ2" s="228"/>
      <c r="BNK2" s="228"/>
      <c r="BNL2" s="228"/>
      <c r="BNM2" s="228"/>
      <c r="BNN2" s="228"/>
      <c r="BNO2" s="228"/>
      <c r="BNP2" s="228"/>
      <c r="BNQ2" s="228"/>
      <c r="BNR2" s="228"/>
      <c r="BNS2" s="228"/>
      <c r="BNT2" s="228"/>
      <c r="BNU2" s="228"/>
      <c r="BNV2" s="228"/>
      <c r="BNW2" s="228"/>
      <c r="BNX2" s="228"/>
      <c r="BNY2" s="228"/>
      <c r="BNZ2" s="228"/>
      <c r="BOA2" s="228"/>
      <c r="BOB2" s="228"/>
      <c r="BOC2" s="228"/>
      <c r="BOD2" s="228"/>
      <c r="BOE2" s="228"/>
      <c r="BOF2" s="228"/>
      <c r="BOG2" s="228"/>
      <c r="BOH2" s="228"/>
      <c r="BOI2" s="228"/>
      <c r="BOJ2" s="228"/>
      <c r="BOK2" s="228"/>
      <c r="BOL2" s="228"/>
      <c r="BOM2" s="228"/>
      <c r="BON2" s="228"/>
      <c r="BOO2" s="228"/>
      <c r="BOP2" s="228"/>
      <c r="BOQ2" s="228"/>
      <c r="BOR2" s="228"/>
      <c r="BOS2" s="228"/>
      <c r="BOT2" s="228"/>
      <c r="BOU2" s="228"/>
      <c r="BOV2" s="228"/>
      <c r="BOW2" s="228"/>
      <c r="BOX2" s="228"/>
      <c r="BOY2" s="228"/>
      <c r="BOZ2" s="228"/>
      <c r="BPA2" s="228"/>
      <c r="BPB2" s="228"/>
      <c r="BPC2" s="228"/>
      <c r="BPD2" s="228"/>
      <c r="BPE2" s="228"/>
      <c r="BPF2" s="228"/>
      <c r="BPG2" s="228"/>
      <c r="BPH2" s="228"/>
      <c r="BPI2" s="228"/>
      <c r="BPJ2" s="228"/>
      <c r="BPK2" s="228"/>
      <c r="BPL2" s="228"/>
      <c r="BPM2" s="228"/>
      <c r="BPN2" s="228"/>
      <c r="BPO2" s="228"/>
      <c r="BPP2" s="228"/>
      <c r="BPQ2" s="228"/>
      <c r="BPR2" s="228"/>
      <c r="BPS2" s="228"/>
      <c r="BPT2" s="228"/>
      <c r="BPU2" s="228"/>
      <c r="BPV2" s="228"/>
      <c r="BPW2" s="228"/>
      <c r="BPX2" s="228"/>
      <c r="BPY2" s="228"/>
      <c r="BPZ2" s="228"/>
      <c r="BQA2" s="228"/>
      <c r="BQB2" s="228"/>
      <c r="BQC2" s="228"/>
      <c r="BQD2" s="228"/>
      <c r="BQE2" s="228"/>
      <c r="BQF2" s="228"/>
      <c r="BQG2" s="228"/>
      <c r="BQH2" s="228"/>
      <c r="BQI2" s="228"/>
      <c r="BQJ2" s="228"/>
      <c r="BQK2" s="228"/>
      <c r="BQL2" s="228"/>
      <c r="BQM2" s="228"/>
      <c r="BQN2" s="228"/>
      <c r="BQO2" s="228"/>
      <c r="BQP2" s="228"/>
      <c r="BQQ2" s="228"/>
      <c r="BQR2" s="228"/>
      <c r="BQS2" s="228"/>
      <c r="BQT2" s="228"/>
      <c r="BQU2" s="228"/>
      <c r="BQV2" s="228"/>
      <c r="BQW2" s="228"/>
      <c r="BQX2" s="228"/>
      <c r="BQY2" s="228"/>
      <c r="BQZ2" s="228"/>
      <c r="BRA2" s="228"/>
      <c r="BRB2" s="228"/>
      <c r="BRC2" s="228"/>
      <c r="BRD2" s="228"/>
      <c r="BRE2" s="228"/>
      <c r="BRF2" s="228"/>
      <c r="BRG2" s="228"/>
      <c r="BRH2" s="228"/>
      <c r="BRI2" s="228"/>
      <c r="BRJ2" s="228"/>
      <c r="BRK2" s="228"/>
      <c r="BRL2" s="228"/>
      <c r="BRM2" s="228"/>
      <c r="BRN2" s="228"/>
      <c r="BRO2" s="228"/>
      <c r="BRP2" s="228"/>
      <c r="BRQ2" s="228"/>
      <c r="BRR2" s="228"/>
      <c r="BRS2" s="228"/>
      <c r="BRT2" s="228"/>
      <c r="BRU2" s="228"/>
      <c r="BRV2" s="228"/>
      <c r="BRW2" s="228"/>
      <c r="BRX2" s="228"/>
      <c r="BRY2" s="228"/>
      <c r="BRZ2" s="228"/>
      <c r="BSA2" s="228"/>
      <c r="BSB2" s="228"/>
      <c r="BSC2" s="228"/>
      <c r="BSD2" s="228"/>
      <c r="BSE2" s="228"/>
      <c r="BSF2" s="228"/>
      <c r="BSG2" s="228"/>
      <c r="BSH2" s="228"/>
      <c r="BSI2" s="228"/>
      <c r="BSJ2" s="228"/>
      <c r="BSK2" s="228"/>
      <c r="BSL2" s="228"/>
      <c r="BSM2" s="228"/>
      <c r="BSN2" s="228"/>
      <c r="BSO2" s="228"/>
      <c r="BSP2" s="228"/>
      <c r="BSQ2" s="228"/>
      <c r="BSR2" s="228"/>
      <c r="BSS2" s="228"/>
      <c r="BST2" s="228"/>
      <c r="BSU2" s="228"/>
      <c r="BSV2" s="228"/>
      <c r="BSW2" s="228"/>
      <c r="BSX2" s="228"/>
      <c r="BSY2" s="228"/>
      <c r="BSZ2" s="228"/>
      <c r="BTA2" s="228"/>
      <c r="BTB2" s="228"/>
      <c r="BTC2" s="228"/>
      <c r="BTD2" s="228"/>
      <c r="BTE2" s="228"/>
      <c r="BTF2" s="228"/>
      <c r="BTG2" s="228"/>
      <c r="BTH2" s="228"/>
      <c r="BTI2" s="228"/>
      <c r="BTJ2" s="228"/>
      <c r="BTK2" s="228"/>
      <c r="BTL2" s="228"/>
      <c r="BTM2" s="228"/>
      <c r="BTN2" s="228"/>
      <c r="BTO2" s="228"/>
      <c r="BTP2" s="228"/>
      <c r="BTQ2" s="228"/>
      <c r="BTR2" s="228"/>
      <c r="BTS2" s="228"/>
      <c r="BTT2" s="228"/>
      <c r="BTU2" s="228"/>
      <c r="BTV2" s="228"/>
      <c r="BTW2" s="228"/>
      <c r="BTX2" s="228"/>
      <c r="BTY2" s="228"/>
      <c r="BTZ2" s="228"/>
      <c r="BUA2" s="228"/>
      <c r="BUB2" s="228"/>
      <c r="BUC2" s="228"/>
      <c r="BUD2" s="228"/>
      <c r="BUE2" s="228"/>
      <c r="BUF2" s="228"/>
      <c r="BUG2" s="228"/>
      <c r="BUH2" s="228"/>
      <c r="BUI2" s="228"/>
      <c r="BUJ2" s="228"/>
      <c r="BUK2" s="228"/>
      <c r="BUL2" s="228"/>
      <c r="BUM2" s="228"/>
      <c r="BUN2" s="228"/>
      <c r="BUO2" s="228"/>
      <c r="BUP2" s="228"/>
      <c r="BUQ2" s="228"/>
      <c r="BUR2" s="228"/>
      <c r="BUS2" s="228"/>
      <c r="BUT2" s="228"/>
      <c r="BUU2" s="228"/>
      <c r="BUV2" s="228"/>
      <c r="BUW2" s="228"/>
      <c r="BUX2" s="228"/>
      <c r="BUY2" s="228"/>
      <c r="BUZ2" s="228"/>
      <c r="BVA2" s="228"/>
      <c r="BVB2" s="228"/>
      <c r="BVC2" s="228"/>
      <c r="BVD2" s="228"/>
      <c r="BVE2" s="228"/>
      <c r="BVF2" s="228"/>
      <c r="BVG2" s="228"/>
      <c r="BVH2" s="228"/>
      <c r="BVI2" s="228"/>
      <c r="BVJ2" s="228"/>
      <c r="BVK2" s="228"/>
      <c r="BVL2" s="228"/>
      <c r="BVM2" s="228"/>
      <c r="BVN2" s="228"/>
      <c r="BVO2" s="228"/>
      <c r="BVP2" s="228"/>
      <c r="BVQ2" s="228"/>
      <c r="BVR2" s="228"/>
      <c r="BVS2" s="228"/>
      <c r="BVT2" s="228"/>
      <c r="BVU2" s="228"/>
      <c r="BVV2" s="228"/>
      <c r="BVW2" s="228"/>
      <c r="BVX2" s="228"/>
      <c r="BVY2" s="228"/>
      <c r="BVZ2" s="228"/>
      <c r="BWA2" s="228"/>
      <c r="BWB2" s="228"/>
      <c r="BWC2" s="228"/>
      <c r="BWD2" s="228"/>
      <c r="BWE2" s="228"/>
      <c r="BWF2" s="228"/>
      <c r="BWG2" s="228"/>
      <c r="BWH2" s="228"/>
      <c r="BWI2" s="228"/>
      <c r="BWJ2" s="228"/>
      <c r="BWK2" s="228"/>
      <c r="BWL2" s="228"/>
      <c r="BWM2" s="228"/>
      <c r="BWN2" s="228"/>
      <c r="BWO2" s="228"/>
      <c r="BWP2" s="228"/>
      <c r="BWQ2" s="228"/>
      <c r="BWR2" s="228"/>
      <c r="BWS2" s="228"/>
      <c r="BWT2" s="228"/>
      <c r="BWU2" s="228"/>
      <c r="BWV2" s="228"/>
      <c r="BWW2" s="228"/>
      <c r="BWX2" s="228"/>
      <c r="BWY2" s="228"/>
      <c r="BWZ2" s="228"/>
      <c r="BXA2" s="228"/>
      <c r="BXB2" s="228"/>
      <c r="BXC2" s="228"/>
      <c r="BXD2" s="228"/>
      <c r="BXE2" s="228"/>
      <c r="BXF2" s="228"/>
      <c r="BXG2" s="228"/>
      <c r="BXH2" s="228"/>
      <c r="BXI2" s="228"/>
      <c r="BXJ2" s="228"/>
      <c r="BXK2" s="228"/>
      <c r="BXL2" s="228"/>
      <c r="BXM2" s="228"/>
      <c r="BXN2" s="228"/>
      <c r="BXO2" s="228"/>
      <c r="BXP2" s="228"/>
      <c r="BXQ2" s="228"/>
      <c r="BXR2" s="228"/>
      <c r="BXS2" s="228"/>
      <c r="BXT2" s="228"/>
      <c r="BXU2" s="228"/>
      <c r="BXV2" s="228"/>
      <c r="BXW2" s="228"/>
      <c r="BXX2" s="228"/>
      <c r="BXY2" s="228"/>
      <c r="BXZ2" s="228"/>
      <c r="BYA2" s="228"/>
      <c r="BYB2" s="228"/>
      <c r="BYC2" s="228"/>
      <c r="BYD2" s="228"/>
      <c r="BYE2" s="228"/>
      <c r="BYF2" s="228"/>
      <c r="BYG2" s="228"/>
      <c r="BYH2" s="228"/>
      <c r="BYI2" s="228"/>
      <c r="BYJ2" s="228"/>
      <c r="BYK2" s="228"/>
      <c r="BYL2" s="228"/>
      <c r="BYM2" s="228"/>
      <c r="BYN2" s="228"/>
      <c r="BYO2" s="228"/>
      <c r="BYP2" s="228"/>
      <c r="BYQ2" s="228"/>
      <c r="BYR2" s="228"/>
      <c r="BYS2" s="228"/>
      <c r="BYT2" s="228"/>
      <c r="BYU2" s="228"/>
      <c r="BYV2" s="228"/>
      <c r="BYW2" s="228"/>
      <c r="BYX2" s="228"/>
      <c r="BYY2" s="228"/>
      <c r="BYZ2" s="228"/>
      <c r="BZA2" s="228"/>
      <c r="BZB2" s="228"/>
      <c r="BZC2" s="228"/>
      <c r="BZD2" s="228"/>
      <c r="BZE2" s="228"/>
      <c r="BZF2" s="228"/>
      <c r="BZG2" s="228"/>
      <c r="BZH2" s="228"/>
      <c r="BZI2" s="228"/>
      <c r="BZJ2" s="228"/>
      <c r="BZK2" s="228"/>
      <c r="BZL2" s="228"/>
      <c r="BZM2" s="228"/>
      <c r="BZN2" s="228"/>
      <c r="BZO2" s="228"/>
      <c r="BZP2" s="228"/>
      <c r="BZQ2" s="228"/>
      <c r="BZR2" s="228"/>
      <c r="BZS2" s="228"/>
      <c r="BZT2" s="228"/>
      <c r="BZU2" s="228"/>
      <c r="BZV2" s="228"/>
      <c r="BZW2" s="228"/>
      <c r="BZX2" s="228"/>
      <c r="BZY2" s="228"/>
      <c r="BZZ2" s="228"/>
      <c r="CAA2" s="228"/>
      <c r="CAB2" s="228"/>
      <c r="CAC2" s="228"/>
      <c r="CAD2" s="228"/>
      <c r="CAE2" s="228"/>
      <c r="CAF2" s="228"/>
      <c r="CAG2" s="228"/>
      <c r="CAH2" s="228"/>
      <c r="CAI2" s="228"/>
      <c r="CAJ2" s="228"/>
      <c r="CAK2" s="228"/>
      <c r="CAL2" s="228"/>
      <c r="CAM2" s="228"/>
      <c r="CAN2" s="228"/>
      <c r="CAO2" s="228"/>
      <c r="CAP2" s="228"/>
      <c r="CAQ2" s="228"/>
      <c r="CAR2" s="228"/>
      <c r="CAS2" s="228"/>
      <c r="CAT2" s="228"/>
      <c r="CAU2" s="228"/>
      <c r="CAV2" s="228"/>
      <c r="CAW2" s="228"/>
      <c r="CAX2" s="228"/>
      <c r="CAY2" s="228"/>
      <c r="CAZ2" s="228"/>
      <c r="CBA2" s="228"/>
      <c r="CBB2" s="228"/>
      <c r="CBC2" s="228"/>
      <c r="CBD2" s="228"/>
      <c r="CBE2" s="228"/>
      <c r="CBF2" s="228"/>
      <c r="CBG2" s="228"/>
      <c r="CBH2" s="228"/>
      <c r="CBI2" s="228"/>
      <c r="CBJ2" s="228"/>
      <c r="CBK2" s="228"/>
      <c r="CBL2" s="228"/>
      <c r="CBM2" s="228"/>
      <c r="CBN2" s="228"/>
      <c r="CBO2" s="228"/>
      <c r="CBP2" s="228"/>
      <c r="CBQ2" s="228"/>
      <c r="CBR2" s="228"/>
      <c r="CBS2" s="228"/>
      <c r="CBT2" s="228"/>
      <c r="CBU2" s="228"/>
      <c r="CBV2" s="228"/>
      <c r="CBW2" s="228"/>
      <c r="CBX2" s="228"/>
      <c r="CBY2" s="228"/>
      <c r="CBZ2" s="228"/>
      <c r="CCA2" s="228"/>
      <c r="CCB2" s="228"/>
      <c r="CCC2" s="228"/>
      <c r="CCD2" s="228"/>
      <c r="CCE2" s="228"/>
      <c r="CCF2" s="228"/>
      <c r="CCG2" s="228"/>
      <c r="CCH2" s="228"/>
      <c r="CCI2" s="228"/>
      <c r="CCJ2" s="228"/>
      <c r="CCK2" s="228"/>
      <c r="CCL2" s="228"/>
      <c r="CCM2" s="228"/>
      <c r="CCN2" s="228"/>
      <c r="CCO2" s="228"/>
      <c r="CCP2" s="228"/>
      <c r="CCQ2" s="228"/>
      <c r="CCR2" s="228"/>
      <c r="CCS2" s="228"/>
      <c r="CCT2" s="228"/>
      <c r="CCU2" s="228"/>
      <c r="CCV2" s="228"/>
      <c r="CCW2" s="228"/>
      <c r="CCX2" s="228"/>
      <c r="CCY2" s="228"/>
      <c r="CCZ2" s="228"/>
      <c r="CDA2" s="228"/>
      <c r="CDB2" s="228"/>
      <c r="CDC2" s="228"/>
      <c r="CDD2" s="228"/>
      <c r="CDE2" s="228"/>
      <c r="CDF2" s="228"/>
      <c r="CDG2" s="228"/>
      <c r="CDH2" s="228"/>
      <c r="CDI2" s="228"/>
      <c r="CDJ2" s="228"/>
      <c r="CDK2" s="228"/>
      <c r="CDL2" s="228"/>
      <c r="CDM2" s="228"/>
      <c r="CDN2" s="228"/>
      <c r="CDO2" s="228"/>
      <c r="CDP2" s="228"/>
      <c r="CDQ2" s="228"/>
      <c r="CDR2" s="228"/>
      <c r="CDS2" s="228"/>
      <c r="CDT2" s="228"/>
      <c r="CDU2" s="228"/>
      <c r="CDV2" s="228"/>
      <c r="CDW2" s="228"/>
      <c r="CDX2" s="228"/>
      <c r="CDY2" s="228"/>
      <c r="CDZ2" s="228"/>
      <c r="CEA2" s="228"/>
      <c r="CEB2" s="228"/>
      <c r="CEC2" s="228"/>
      <c r="CED2" s="228"/>
      <c r="CEE2" s="228"/>
      <c r="CEF2" s="228"/>
      <c r="CEG2" s="228"/>
      <c r="CEH2" s="228"/>
      <c r="CEI2" s="228"/>
      <c r="CEJ2" s="228"/>
      <c r="CEK2" s="228"/>
      <c r="CEL2" s="228"/>
      <c r="CEM2" s="228"/>
      <c r="CEN2" s="228"/>
      <c r="CEO2" s="228"/>
      <c r="CEP2" s="228"/>
      <c r="CEQ2" s="228"/>
      <c r="CER2" s="228"/>
      <c r="CES2" s="228"/>
      <c r="CET2" s="228"/>
      <c r="CEU2" s="228"/>
      <c r="CEV2" s="228"/>
      <c r="CEW2" s="228"/>
      <c r="CEX2" s="228"/>
      <c r="CEY2" s="228"/>
      <c r="CEZ2" s="228"/>
      <c r="CFA2" s="228"/>
      <c r="CFB2" s="228"/>
      <c r="CFC2" s="228"/>
      <c r="CFD2" s="228"/>
      <c r="CFE2" s="228"/>
      <c r="CFF2" s="228"/>
      <c r="CFG2" s="228"/>
      <c r="CFH2" s="228"/>
      <c r="CFI2" s="228"/>
      <c r="CFJ2" s="228"/>
      <c r="CFK2" s="228"/>
      <c r="CFL2" s="228"/>
      <c r="CFM2" s="228"/>
      <c r="CFN2" s="228"/>
      <c r="CFO2" s="228"/>
      <c r="CFP2" s="228"/>
      <c r="CFQ2" s="228"/>
      <c r="CFR2" s="228"/>
      <c r="CFS2" s="228"/>
      <c r="CFT2" s="228"/>
      <c r="CFU2" s="228"/>
      <c r="CFV2" s="228"/>
      <c r="CFW2" s="228"/>
      <c r="CFX2" s="228"/>
      <c r="CFY2" s="228"/>
      <c r="CFZ2" s="228"/>
      <c r="CGA2" s="228"/>
      <c r="CGB2" s="228"/>
      <c r="CGC2" s="228"/>
      <c r="CGD2" s="228"/>
      <c r="CGE2" s="228"/>
      <c r="CGF2" s="228"/>
      <c r="CGG2" s="228"/>
      <c r="CGH2" s="228"/>
      <c r="CGI2" s="228"/>
      <c r="CGJ2" s="228"/>
      <c r="CGK2" s="228"/>
      <c r="CGL2" s="228"/>
      <c r="CGM2" s="228"/>
      <c r="CGN2" s="228"/>
      <c r="CGO2" s="228"/>
      <c r="CGP2" s="228"/>
      <c r="CGQ2" s="228"/>
      <c r="CGR2" s="228"/>
      <c r="CGS2" s="228"/>
      <c r="CGT2" s="228"/>
      <c r="CGU2" s="228"/>
      <c r="CGV2" s="228"/>
      <c r="CGW2" s="228"/>
      <c r="CGX2" s="228"/>
      <c r="CGY2" s="228"/>
      <c r="CGZ2" s="228"/>
      <c r="CHA2" s="228"/>
      <c r="CHB2" s="228"/>
      <c r="CHC2" s="228"/>
      <c r="CHD2" s="228"/>
      <c r="CHE2" s="228"/>
      <c r="CHF2" s="228"/>
      <c r="CHG2" s="228"/>
      <c r="CHH2" s="228"/>
      <c r="CHI2" s="228"/>
      <c r="CHJ2" s="228"/>
      <c r="CHK2" s="228"/>
      <c r="CHL2" s="228"/>
      <c r="CHM2" s="228"/>
      <c r="CHN2" s="228"/>
      <c r="CHO2" s="228"/>
      <c r="CHP2" s="228"/>
      <c r="CHQ2" s="228"/>
      <c r="CHR2" s="228"/>
      <c r="CHS2" s="228"/>
      <c r="CHT2" s="228"/>
      <c r="CHU2" s="228"/>
      <c r="CHV2" s="228"/>
      <c r="CHW2" s="228"/>
      <c r="CHX2" s="228"/>
      <c r="CHY2" s="228"/>
      <c r="CHZ2" s="228"/>
      <c r="CIA2" s="228"/>
      <c r="CIB2" s="228"/>
      <c r="CIC2" s="228"/>
      <c r="CID2" s="228"/>
      <c r="CIE2" s="228"/>
      <c r="CIF2" s="228"/>
      <c r="CIG2" s="228"/>
      <c r="CIH2" s="228"/>
      <c r="CII2" s="228"/>
      <c r="CIJ2" s="228"/>
      <c r="CIK2" s="228"/>
      <c r="CIL2" s="228"/>
      <c r="CIM2" s="228"/>
      <c r="CIN2" s="228"/>
      <c r="CIO2" s="228"/>
      <c r="CIP2" s="228"/>
      <c r="CIQ2" s="228"/>
      <c r="CIR2" s="228"/>
      <c r="CIS2" s="228"/>
      <c r="CIT2" s="228"/>
      <c r="CIU2" s="228"/>
      <c r="CIV2" s="228"/>
      <c r="CIW2" s="228"/>
      <c r="CIX2" s="228"/>
      <c r="CIY2" s="228"/>
      <c r="CIZ2" s="228"/>
      <c r="CJA2" s="228"/>
      <c r="CJB2" s="228"/>
      <c r="CJC2" s="228"/>
      <c r="CJD2" s="228"/>
      <c r="CJE2" s="228"/>
      <c r="CJF2" s="228"/>
      <c r="CJG2" s="228"/>
      <c r="CJH2" s="228"/>
      <c r="CJI2" s="228"/>
      <c r="CJJ2" s="228"/>
      <c r="CJK2" s="228"/>
      <c r="CJL2" s="228"/>
      <c r="CJM2" s="228"/>
      <c r="CJN2" s="228"/>
      <c r="CJO2" s="228"/>
      <c r="CJP2" s="228"/>
      <c r="CJQ2" s="228"/>
      <c r="CJR2" s="228"/>
      <c r="CJS2" s="228"/>
      <c r="CJT2" s="228"/>
      <c r="CJU2" s="228"/>
      <c r="CJV2" s="228"/>
      <c r="CJW2" s="228"/>
      <c r="CJX2" s="228"/>
      <c r="CJY2" s="228"/>
      <c r="CJZ2" s="228"/>
      <c r="CKA2" s="228"/>
      <c r="CKB2" s="228"/>
      <c r="CKC2" s="228"/>
      <c r="CKD2" s="228"/>
      <c r="CKE2" s="228"/>
      <c r="CKF2" s="228"/>
      <c r="CKG2" s="228"/>
      <c r="CKH2" s="228"/>
      <c r="CKI2" s="228"/>
      <c r="CKJ2" s="228"/>
      <c r="CKK2" s="228"/>
      <c r="CKL2" s="228"/>
      <c r="CKM2" s="228"/>
      <c r="CKN2" s="228"/>
      <c r="CKO2" s="228"/>
      <c r="CKP2" s="228"/>
      <c r="CKQ2" s="228"/>
      <c r="CKR2" s="228"/>
      <c r="CKS2" s="228"/>
      <c r="CKT2" s="228"/>
      <c r="CKU2" s="228"/>
      <c r="CKV2" s="228"/>
      <c r="CKW2" s="228"/>
      <c r="CKX2" s="228"/>
      <c r="CKY2" s="228"/>
      <c r="CKZ2" s="228"/>
      <c r="CLA2" s="228"/>
      <c r="CLB2" s="228"/>
      <c r="CLC2" s="228"/>
      <c r="CLD2" s="228"/>
      <c r="CLE2" s="228"/>
      <c r="CLF2" s="228"/>
      <c r="CLG2" s="228"/>
      <c r="CLH2" s="228"/>
      <c r="CLI2" s="228"/>
      <c r="CLJ2" s="228"/>
      <c r="CLK2" s="228"/>
      <c r="CLL2" s="228"/>
      <c r="CLM2" s="228"/>
      <c r="CLN2" s="228"/>
      <c r="CLO2" s="228"/>
      <c r="CLP2" s="228"/>
      <c r="CLQ2" s="228"/>
      <c r="CLR2" s="228"/>
      <c r="CLS2" s="228"/>
      <c r="CLT2" s="228"/>
      <c r="CLU2" s="228"/>
      <c r="CLV2" s="228"/>
      <c r="CLW2" s="228"/>
      <c r="CLX2" s="228"/>
      <c r="CLY2" s="228"/>
      <c r="CLZ2" s="228"/>
      <c r="CMA2" s="228"/>
      <c r="CMB2" s="228"/>
      <c r="CMC2" s="228"/>
      <c r="CMD2" s="228"/>
      <c r="CME2" s="228"/>
      <c r="CMF2" s="228"/>
      <c r="CMG2" s="228"/>
      <c r="CMH2" s="228"/>
      <c r="CMI2" s="228"/>
      <c r="CMJ2" s="228"/>
      <c r="CMK2" s="228"/>
      <c r="CML2" s="228"/>
      <c r="CMM2" s="228"/>
      <c r="CMN2" s="228"/>
      <c r="CMO2" s="228"/>
      <c r="CMP2" s="228"/>
      <c r="CMQ2" s="228"/>
      <c r="CMR2" s="228"/>
      <c r="CMS2" s="228"/>
      <c r="CMT2" s="228"/>
      <c r="CMU2" s="228"/>
      <c r="CMV2" s="228"/>
      <c r="CMW2" s="228"/>
      <c r="CMX2" s="228"/>
      <c r="CMY2" s="228"/>
      <c r="CMZ2" s="228"/>
      <c r="CNA2" s="228"/>
      <c r="CNB2" s="228"/>
      <c r="CNC2" s="228"/>
      <c r="CND2" s="228"/>
      <c r="CNE2" s="228"/>
      <c r="CNF2" s="228"/>
      <c r="CNG2" s="228"/>
      <c r="CNH2" s="228"/>
      <c r="CNI2" s="228"/>
      <c r="CNJ2" s="228"/>
      <c r="CNK2" s="228"/>
      <c r="CNL2" s="228"/>
      <c r="CNM2" s="228"/>
      <c r="CNN2" s="228"/>
      <c r="CNO2" s="228"/>
      <c r="CNP2" s="228"/>
      <c r="CNQ2" s="228"/>
      <c r="CNR2" s="228"/>
      <c r="CNS2" s="228"/>
      <c r="CNT2" s="228"/>
      <c r="CNU2" s="228"/>
      <c r="CNV2" s="228"/>
      <c r="CNW2" s="228"/>
      <c r="CNX2" s="228"/>
      <c r="CNY2" s="228"/>
      <c r="CNZ2" s="228"/>
      <c r="COA2" s="228"/>
      <c r="COB2" s="228"/>
      <c r="COC2" s="228"/>
      <c r="COD2" s="228"/>
      <c r="COE2" s="228"/>
      <c r="COF2" s="228"/>
      <c r="COG2" s="228"/>
      <c r="COH2" s="228"/>
      <c r="COI2" s="228"/>
      <c r="COJ2" s="228"/>
      <c r="COK2" s="228"/>
      <c r="COL2" s="228"/>
      <c r="COM2" s="228"/>
      <c r="CON2" s="228"/>
      <c r="COO2" s="228"/>
      <c r="COP2" s="228"/>
      <c r="COQ2" s="228"/>
      <c r="COR2" s="228"/>
      <c r="COS2" s="228"/>
      <c r="COT2" s="228"/>
      <c r="COU2" s="228"/>
      <c r="COV2" s="228"/>
      <c r="COW2" s="228"/>
      <c r="COX2" s="228"/>
      <c r="COY2" s="228"/>
      <c r="COZ2" s="228"/>
      <c r="CPA2" s="228"/>
      <c r="CPB2" s="228"/>
      <c r="CPC2" s="228"/>
      <c r="CPD2" s="228"/>
      <c r="CPE2" s="228"/>
      <c r="CPF2" s="228"/>
      <c r="CPG2" s="228"/>
      <c r="CPH2" s="228"/>
      <c r="CPI2" s="228"/>
      <c r="CPJ2" s="228"/>
      <c r="CPK2" s="228"/>
      <c r="CPL2" s="228"/>
      <c r="CPM2" s="228"/>
      <c r="CPN2" s="228"/>
      <c r="CPO2" s="228"/>
      <c r="CPP2" s="228"/>
      <c r="CPQ2" s="228"/>
      <c r="CPR2" s="228"/>
      <c r="CPS2" s="228"/>
      <c r="CPT2" s="228"/>
      <c r="CPU2" s="228"/>
      <c r="CPV2" s="228"/>
      <c r="CPW2" s="228"/>
      <c r="CPX2" s="228"/>
      <c r="CPY2" s="228"/>
      <c r="CPZ2" s="228"/>
      <c r="CQA2" s="228"/>
      <c r="CQB2" s="228"/>
      <c r="CQC2" s="228"/>
      <c r="CQD2" s="228"/>
      <c r="CQE2" s="228"/>
      <c r="CQF2" s="228"/>
      <c r="CQG2" s="228"/>
      <c r="CQH2" s="228"/>
      <c r="CQI2" s="228"/>
      <c r="CQJ2" s="228"/>
      <c r="CQK2" s="228"/>
      <c r="CQL2" s="228"/>
      <c r="CQM2" s="228"/>
      <c r="CQN2" s="228"/>
      <c r="CQO2" s="228"/>
      <c r="CQP2" s="228"/>
      <c r="CQQ2" s="228"/>
      <c r="CQR2" s="228"/>
      <c r="CQS2" s="228"/>
      <c r="CQT2" s="228"/>
      <c r="CQU2" s="228"/>
      <c r="CQV2" s="228"/>
      <c r="CQW2" s="228"/>
      <c r="CQX2" s="228"/>
      <c r="CQY2" s="228"/>
      <c r="CQZ2" s="228"/>
      <c r="CRA2" s="228"/>
      <c r="CRB2" s="228"/>
      <c r="CRC2" s="228"/>
      <c r="CRD2" s="228"/>
      <c r="CRE2" s="228"/>
      <c r="CRF2" s="228"/>
      <c r="CRG2" s="228"/>
      <c r="CRH2" s="228"/>
      <c r="CRI2" s="228"/>
      <c r="CRJ2" s="228"/>
      <c r="CRK2" s="228"/>
      <c r="CRL2" s="228"/>
      <c r="CRM2" s="228"/>
      <c r="CRN2" s="228"/>
      <c r="CRO2" s="228"/>
      <c r="CRP2" s="228"/>
      <c r="CRQ2" s="228"/>
      <c r="CRR2" s="228"/>
      <c r="CRS2" s="228"/>
      <c r="CRT2" s="228"/>
      <c r="CRU2" s="228"/>
      <c r="CRV2" s="228"/>
      <c r="CRW2" s="228"/>
      <c r="CRX2" s="228"/>
      <c r="CRY2" s="228"/>
      <c r="CRZ2" s="228"/>
      <c r="CSA2" s="228"/>
      <c r="CSB2" s="228"/>
      <c r="CSC2" s="228"/>
      <c r="CSD2" s="228"/>
      <c r="CSE2" s="228"/>
      <c r="CSF2" s="228"/>
      <c r="CSG2" s="228"/>
      <c r="CSH2" s="228"/>
      <c r="CSI2" s="228"/>
      <c r="CSJ2" s="228"/>
      <c r="CSK2" s="228"/>
      <c r="CSL2" s="228"/>
      <c r="CSM2" s="228"/>
      <c r="CSN2" s="228"/>
      <c r="CSO2" s="228"/>
      <c r="CSP2" s="228"/>
      <c r="CSQ2" s="228"/>
      <c r="CSR2" s="228"/>
      <c r="CSS2" s="228"/>
      <c r="CST2" s="228"/>
      <c r="CSU2" s="228"/>
      <c r="CSV2" s="228"/>
      <c r="CSW2" s="228"/>
      <c r="CSX2" s="228"/>
      <c r="CSY2" s="228"/>
      <c r="CSZ2" s="228"/>
      <c r="CTA2" s="228"/>
      <c r="CTB2" s="228"/>
      <c r="CTC2" s="228"/>
      <c r="CTD2" s="228"/>
      <c r="CTE2" s="228"/>
      <c r="CTF2" s="228"/>
      <c r="CTG2" s="228"/>
      <c r="CTH2" s="228"/>
      <c r="CTI2" s="228"/>
      <c r="CTJ2" s="228"/>
      <c r="CTK2" s="228"/>
      <c r="CTL2" s="228"/>
      <c r="CTM2" s="228"/>
      <c r="CTN2" s="228"/>
      <c r="CTO2" s="228"/>
      <c r="CTP2" s="228"/>
      <c r="CTQ2" s="228"/>
      <c r="CTR2" s="228"/>
      <c r="CTS2" s="228"/>
      <c r="CTT2" s="228"/>
      <c r="CTU2" s="228"/>
      <c r="CTV2" s="228"/>
      <c r="CTW2" s="228"/>
      <c r="CTX2" s="228"/>
      <c r="CTY2" s="228"/>
      <c r="CTZ2" s="228"/>
      <c r="CUA2" s="228"/>
      <c r="CUB2" s="228"/>
      <c r="CUC2" s="228"/>
      <c r="CUD2" s="228"/>
      <c r="CUE2" s="228"/>
      <c r="CUF2" s="228"/>
      <c r="CUG2" s="228"/>
      <c r="CUH2" s="228"/>
      <c r="CUI2" s="228"/>
      <c r="CUJ2" s="228"/>
      <c r="CUK2" s="228"/>
      <c r="CUL2" s="228"/>
      <c r="CUM2" s="228"/>
      <c r="CUN2" s="228"/>
      <c r="CUO2" s="228"/>
      <c r="CUP2" s="228"/>
      <c r="CUQ2" s="228"/>
      <c r="CUR2" s="228"/>
      <c r="CUS2" s="228"/>
      <c r="CUT2" s="228"/>
      <c r="CUU2" s="228"/>
      <c r="CUV2" s="228"/>
      <c r="CUW2" s="228"/>
      <c r="CUX2" s="228"/>
      <c r="CUY2" s="228"/>
      <c r="CUZ2" s="228"/>
      <c r="CVA2" s="228"/>
      <c r="CVB2" s="228"/>
      <c r="CVC2" s="228"/>
      <c r="CVD2" s="228"/>
      <c r="CVE2" s="228"/>
      <c r="CVF2" s="228"/>
      <c r="CVG2" s="228"/>
      <c r="CVH2" s="228"/>
      <c r="CVI2" s="228"/>
      <c r="CVJ2" s="228"/>
      <c r="CVK2" s="228"/>
      <c r="CVL2" s="228"/>
      <c r="CVM2" s="228"/>
      <c r="CVN2" s="228"/>
      <c r="CVO2" s="228"/>
      <c r="CVP2" s="228"/>
      <c r="CVQ2" s="228"/>
      <c r="CVR2" s="228"/>
      <c r="CVS2" s="228"/>
      <c r="CVT2" s="228"/>
      <c r="CVU2" s="228"/>
      <c r="CVV2" s="228"/>
      <c r="CVW2" s="228"/>
      <c r="CVX2" s="228"/>
      <c r="CVY2" s="228"/>
      <c r="CVZ2" s="228"/>
      <c r="CWA2" s="228"/>
      <c r="CWB2" s="228"/>
      <c r="CWC2" s="228"/>
      <c r="CWD2" s="228"/>
      <c r="CWE2" s="228"/>
      <c r="CWF2" s="228"/>
      <c r="CWG2" s="228"/>
      <c r="CWH2" s="228"/>
      <c r="CWI2" s="228"/>
      <c r="CWJ2" s="228"/>
      <c r="CWK2" s="228"/>
      <c r="CWL2" s="228"/>
      <c r="CWM2" s="228"/>
      <c r="CWN2" s="228"/>
      <c r="CWO2" s="228"/>
      <c r="CWP2" s="228"/>
      <c r="CWQ2" s="228"/>
      <c r="CWR2" s="228"/>
      <c r="CWS2" s="228"/>
      <c r="CWT2" s="228"/>
      <c r="CWU2" s="228"/>
      <c r="CWV2" s="228"/>
      <c r="CWW2" s="228"/>
      <c r="CWX2" s="228"/>
      <c r="CWY2" s="228"/>
      <c r="CWZ2" s="228"/>
      <c r="CXA2" s="228"/>
      <c r="CXB2" s="228"/>
      <c r="CXC2" s="228"/>
      <c r="CXD2" s="228"/>
      <c r="CXE2" s="228"/>
      <c r="CXF2" s="228"/>
      <c r="CXG2" s="228"/>
      <c r="CXH2" s="228"/>
      <c r="CXI2" s="228"/>
      <c r="CXJ2" s="228"/>
      <c r="CXK2" s="228"/>
      <c r="CXL2" s="228"/>
      <c r="CXM2" s="228"/>
      <c r="CXN2" s="228"/>
      <c r="CXO2" s="228"/>
      <c r="CXP2" s="228"/>
      <c r="CXQ2" s="228"/>
      <c r="CXR2" s="228"/>
      <c r="CXS2" s="228"/>
      <c r="CXT2" s="228"/>
      <c r="CXU2" s="228"/>
      <c r="CXV2" s="228"/>
      <c r="CXW2" s="228"/>
      <c r="CXX2" s="228"/>
      <c r="CXY2" s="228"/>
      <c r="CXZ2" s="228"/>
      <c r="CYA2" s="228"/>
      <c r="CYB2" s="228"/>
      <c r="CYC2" s="228"/>
      <c r="CYD2" s="228"/>
      <c r="CYE2" s="228"/>
      <c r="CYF2" s="228"/>
      <c r="CYG2" s="228"/>
      <c r="CYH2" s="228"/>
      <c r="CYI2" s="228"/>
      <c r="CYJ2" s="228"/>
      <c r="CYK2" s="228"/>
      <c r="CYL2" s="228"/>
      <c r="CYM2" s="228"/>
      <c r="CYN2" s="228"/>
      <c r="CYO2" s="228"/>
      <c r="CYP2" s="228"/>
      <c r="CYQ2" s="228"/>
      <c r="CYR2" s="228"/>
      <c r="CYS2" s="228"/>
      <c r="CYT2" s="228"/>
      <c r="CYU2" s="228"/>
      <c r="CYV2" s="228"/>
      <c r="CYW2" s="228"/>
      <c r="CYX2" s="228"/>
      <c r="CYY2" s="228"/>
      <c r="CYZ2" s="228"/>
      <c r="CZA2" s="228"/>
      <c r="CZB2" s="228"/>
      <c r="CZC2" s="228"/>
      <c r="CZD2" s="228"/>
      <c r="CZE2" s="228"/>
      <c r="CZF2" s="228"/>
      <c r="CZG2" s="228"/>
      <c r="CZH2" s="228"/>
      <c r="CZI2" s="228"/>
      <c r="CZJ2" s="228"/>
      <c r="CZK2" s="228"/>
      <c r="CZL2" s="228"/>
      <c r="CZM2" s="228"/>
      <c r="CZN2" s="228"/>
      <c r="CZO2" s="228"/>
      <c r="CZP2" s="228"/>
      <c r="CZQ2" s="228"/>
      <c r="CZR2" s="228"/>
      <c r="CZS2" s="228"/>
      <c r="CZT2" s="228"/>
      <c r="CZU2" s="228"/>
      <c r="CZV2" s="228"/>
      <c r="CZW2" s="228"/>
      <c r="CZX2" s="228"/>
      <c r="CZY2" s="228"/>
      <c r="CZZ2" s="228"/>
      <c r="DAA2" s="228"/>
      <c r="DAB2" s="228"/>
      <c r="DAC2" s="228"/>
      <c r="DAD2" s="228"/>
      <c r="DAE2" s="228"/>
      <c r="DAF2" s="228"/>
      <c r="DAG2" s="228"/>
      <c r="DAH2" s="228"/>
      <c r="DAI2" s="228"/>
      <c r="DAJ2" s="228"/>
      <c r="DAK2" s="228"/>
      <c r="DAL2" s="228"/>
      <c r="DAM2" s="228"/>
      <c r="DAN2" s="228"/>
      <c r="DAO2" s="228"/>
      <c r="DAP2" s="228"/>
      <c r="DAQ2" s="228"/>
      <c r="DAR2" s="228"/>
      <c r="DAS2" s="228"/>
      <c r="DAT2" s="228"/>
      <c r="DAU2" s="228"/>
      <c r="DAV2" s="228"/>
      <c r="DAW2" s="228"/>
      <c r="DAX2" s="228"/>
      <c r="DAY2" s="228"/>
      <c r="DAZ2" s="228"/>
      <c r="DBA2" s="228"/>
      <c r="DBB2" s="228"/>
      <c r="DBC2" s="228"/>
      <c r="DBD2" s="228"/>
      <c r="DBE2" s="228"/>
      <c r="DBF2" s="228"/>
      <c r="DBG2" s="228"/>
      <c r="DBH2" s="228"/>
      <c r="DBI2" s="228"/>
      <c r="DBJ2" s="228"/>
      <c r="DBK2" s="228"/>
      <c r="DBL2" s="228"/>
      <c r="DBM2" s="228"/>
      <c r="DBN2" s="228"/>
      <c r="DBO2" s="228"/>
      <c r="DBP2" s="228"/>
      <c r="DBQ2" s="228"/>
      <c r="DBR2" s="228"/>
      <c r="DBS2" s="228"/>
      <c r="DBT2" s="228"/>
      <c r="DBU2" s="228"/>
      <c r="DBV2" s="228"/>
      <c r="DBW2" s="228"/>
      <c r="DBX2" s="228"/>
      <c r="DBY2" s="228"/>
      <c r="DBZ2" s="228"/>
      <c r="DCA2" s="228"/>
      <c r="DCB2" s="228"/>
      <c r="DCC2" s="228"/>
      <c r="DCD2" s="228"/>
      <c r="DCE2" s="228"/>
      <c r="DCF2" s="228"/>
      <c r="DCG2" s="228"/>
      <c r="DCH2" s="228"/>
      <c r="DCI2" s="228"/>
      <c r="DCJ2" s="228"/>
      <c r="DCK2" s="228"/>
      <c r="DCL2" s="228"/>
      <c r="DCM2" s="228"/>
      <c r="DCN2" s="228"/>
      <c r="DCO2" s="228"/>
      <c r="DCP2" s="228"/>
      <c r="DCQ2" s="228"/>
      <c r="DCR2" s="228"/>
      <c r="DCS2" s="228"/>
      <c r="DCT2" s="228"/>
      <c r="DCU2" s="228"/>
      <c r="DCV2" s="228"/>
      <c r="DCW2" s="228"/>
      <c r="DCX2" s="228"/>
      <c r="DCY2" s="228"/>
      <c r="DCZ2" s="228"/>
      <c r="DDA2" s="228"/>
      <c r="DDB2" s="228"/>
      <c r="DDC2" s="228"/>
      <c r="DDD2" s="228"/>
      <c r="DDE2" s="228"/>
      <c r="DDF2" s="228"/>
      <c r="DDG2" s="228"/>
      <c r="DDH2" s="228"/>
      <c r="DDI2" s="228"/>
      <c r="DDJ2" s="228"/>
      <c r="DDK2" s="228"/>
      <c r="DDL2" s="228"/>
      <c r="DDM2" s="228"/>
      <c r="DDN2" s="228"/>
      <c r="DDO2" s="228"/>
      <c r="DDP2" s="228"/>
      <c r="DDQ2" s="228"/>
      <c r="DDR2" s="228"/>
      <c r="DDS2" s="228"/>
      <c r="DDT2" s="228"/>
      <c r="DDU2" s="228"/>
      <c r="DDV2" s="228"/>
      <c r="DDW2" s="228"/>
      <c r="DDX2" s="228"/>
      <c r="DDY2" s="228"/>
      <c r="DDZ2" s="228"/>
      <c r="DEA2" s="228"/>
      <c r="DEB2" s="228"/>
      <c r="DEC2" s="228"/>
      <c r="DED2" s="228"/>
      <c r="DEE2" s="228"/>
      <c r="DEF2" s="228"/>
      <c r="DEG2" s="228"/>
      <c r="DEH2" s="228"/>
      <c r="DEI2" s="228"/>
      <c r="DEJ2" s="228"/>
      <c r="DEK2" s="228"/>
      <c r="DEL2" s="228"/>
      <c r="DEM2" s="228"/>
      <c r="DEN2" s="228"/>
      <c r="DEO2" s="228"/>
      <c r="DEP2" s="228"/>
      <c r="DEQ2" s="228"/>
      <c r="DER2" s="228"/>
      <c r="DES2" s="228"/>
      <c r="DET2" s="228"/>
      <c r="DEU2" s="228"/>
      <c r="DEV2" s="228"/>
      <c r="DEW2" s="228"/>
      <c r="DEX2" s="228"/>
      <c r="DEY2" s="228"/>
      <c r="DEZ2" s="228"/>
      <c r="DFA2" s="228"/>
      <c r="DFB2" s="228"/>
      <c r="DFC2" s="228"/>
      <c r="DFD2" s="228"/>
      <c r="DFE2" s="228"/>
      <c r="DFF2" s="228"/>
      <c r="DFG2" s="228"/>
      <c r="DFH2" s="228"/>
      <c r="DFI2" s="228"/>
      <c r="DFJ2" s="228"/>
      <c r="DFK2" s="228"/>
      <c r="DFL2" s="228"/>
      <c r="DFM2" s="228"/>
      <c r="DFN2" s="228"/>
      <c r="DFO2" s="228"/>
      <c r="DFP2" s="228"/>
      <c r="DFQ2" s="228"/>
      <c r="DFR2" s="228"/>
      <c r="DFS2" s="228"/>
      <c r="DFT2" s="228"/>
      <c r="DFU2" s="228"/>
      <c r="DFV2" s="228"/>
      <c r="DFW2" s="228"/>
      <c r="DFX2" s="228"/>
      <c r="DFY2" s="228"/>
      <c r="DFZ2" s="228"/>
      <c r="DGA2" s="228"/>
      <c r="DGB2" s="228"/>
      <c r="DGC2" s="228"/>
      <c r="DGD2" s="228"/>
      <c r="DGE2" s="228"/>
      <c r="DGF2" s="228"/>
      <c r="DGG2" s="228"/>
      <c r="DGH2" s="228"/>
      <c r="DGI2" s="228"/>
      <c r="DGJ2" s="228"/>
      <c r="DGK2" s="228"/>
      <c r="DGL2" s="228"/>
      <c r="DGM2" s="228"/>
      <c r="DGN2" s="228"/>
      <c r="DGO2" s="228"/>
      <c r="DGP2" s="228"/>
      <c r="DGQ2" s="228"/>
      <c r="DGR2" s="228"/>
      <c r="DGS2" s="228"/>
      <c r="DGT2" s="228"/>
      <c r="DGU2" s="228"/>
      <c r="DGV2" s="228"/>
      <c r="DGW2" s="228"/>
      <c r="DGX2" s="228"/>
      <c r="DGY2" s="228"/>
      <c r="DGZ2" s="228"/>
      <c r="DHA2" s="228"/>
      <c r="DHB2" s="228"/>
      <c r="DHC2" s="228"/>
      <c r="DHD2" s="228"/>
      <c r="DHE2" s="228"/>
      <c r="DHF2" s="228"/>
      <c r="DHG2" s="228"/>
      <c r="DHH2" s="228"/>
      <c r="DHI2" s="228"/>
      <c r="DHJ2" s="228"/>
      <c r="DHK2" s="228"/>
      <c r="DHL2" s="228"/>
      <c r="DHM2" s="228"/>
      <c r="DHN2" s="228"/>
      <c r="DHO2" s="228"/>
      <c r="DHP2" s="228"/>
      <c r="DHQ2" s="228"/>
      <c r="DHR2" s="228"/>
      <c r="DHS2" s="228"/>
      <c r="DHT2" s="228"/>
      <c r="DHU2" s="228"/>
      <c r="DHV2" s="228"/>
      <c r="DHW2" s="228"/>
      <c r="DHX2" s="228"/>
      <c r="DHY2" s="228"/>
      <c r="DHZ2" s="228"/>
      <c r="DIA2" s="228"/>
      <c r="DIB2" s="228"/>
      <c r="DIC2" s="228"/>
      <c r="DID2" s="228"/>
      <c r="DIE2" s="228"/>
      <c r="DIF2" s="228"/>
      <c r="DIG2" s="228"/>
      <c r="DIH2" s="228"/>
      <c r="DII2" s="228"/>
      <c r="DIJ2" s="228"/>
      <c r="DIK2" s="228"/>
      <c r="DIL2" s="228"/>
      <c r="DIM2" s="228"/>
      <c r="DIN2" s="228"/>
      <c r="DIO2" s="228"/>
      <c r="DIP2" s="228"/>
      <c r="DIQ2" s="228"/>
      <c r="DIR2" s="228"/>
      <c r="DIS2" s="228"/>
      <c r="DIT2" s="228"/>
      <c r="DIU2" s="228"/>
      <c r="DIV2" s="228"/>
      <c r="DIW2" s="228"/>
      <c r="DIX2" s="228"/>
      <c r="DIY2" s="228"/>
      <c r="DIZ2" s="228"/>
      <c r="DJA2" s="228"/>
      <c r="DJB2" s="228"/>
      <c r="DJC2" s="228"/>
      <c r="DJD2" s="228"/>
      <c r="DJE2" s="228"/>
      <c r="DJF2" s="228"/>
      <c r="DJG2" s="228"/>
      <c r="DJH2" s="228"/>
      <c r="DJI2" s="228"/>
      <c r="DJJ2" s="228"/>
      <c r="DJK2" s="228"/>
      <c r="DJL2" s="228"/>
      <c r="DJM2" s="228"/>
      <c r="DJN2" s="228"/>
      <c r="DJO2" s="228"/>
      <c r="DJP2" s="228"/>
      <c r="DJQ2" s="228"/>
      <c r="DJR2" s="228"/>
      <c r="DJS2" s="228"/>
      <c r="DJT2" s="228"/>
      <c r="DJU2" s="228"/>
      <c r="DJV2" s="228"/>
      <c r="DJW2" s="228"/>
      <c r="DJX2" s="228"/>
      <c r="DJY2" s="228"/>
      <c r="DJZ2" s="228"/>
      <c r="DKA2" s="228"/>
      <c r="DKB2" s="228"/>
      <c r="DKC2" s="228"/>
      <c r="DKD2" s="228"/>
      <c r="DKE2" s="228"/>
      <c r="DKF2" s="228"/>
      <c r="DKG2" s="228"/>
      <c r="DKH2" s="228"/>
      <c r="DKI2" s="228"/>
      <c r="DKJ2" s="228"/>
      <c r="DKK2" s="228"/>
      <c r="DKL2" s="228"/>
      <c r="DKM2" s="228"/>
      <c r="DKN2" s="228"/>
      <c r="DKO2" s="228"/>
      <c r="DKP2" s="228"/>
      <c r="DKQ2" s="228"/>
      <c r="DKR2" s="228"/>
      <c r="DKS2" s="228"/>
      <c r="DKT2" s="228"/>
      <c r="DKU2" s="228"/>
      <c r="DKV2" s="228"/>
      <c r="DKW2" s="228"/>
      <c r="DKX2" s="228"/>
      <c r="DKY2" s="228"/>
      <c r="DKZ2" s="228"/>
      <c r="DLA2" s="228"/>
      <c r="DLB2" s="228"/>
      <c r="DLC2" s="228"/>
      <c r="DLD2" s="228"/>
      <c r="DLE2" s="228"/>
      <c r="DLF2" s="228"/>
      <c r="DLG2" s="228"/>
      <c r="DLH2" s="228"/>
      <c r="DLI2" s="228"/>
      <c r="DLJ2" s="228"/>
      <c r="DLK2" s="228"/>
      <c r="DLL2" s="228"/>
      <c r="DLM2" s="228"/>
      <c r="DLN2" s="228"/>
      <c r="DLO2" s="228"/>
      <c r="DLP2" s="228"/>
      <c r="DLQ2" s="228"/>
      <c r="DLR2" s="228"/>
      <c r="DLS2" s="228"/>
      <c r="DLT2" s="228"/>
      <c r="DLU2" s="228"/>
      <c r="DLV2" s="228"/>
      <c r="DLW2" s="228"/>
      <c r="DLX2" s="228"/>
      <c r="DLY2" s="228"/>
      <c r="DLZ2" s="228"/>
      <c r="DMA2" s="228"/>
      <c r="DMB2" s="228"/>
      <c r="DMC2" s="228"/>
      <c r="DMD2" s="228"/>
      <c r="DME2" s="228"/>
      <c r="DMF2" s="228"/>
      <c r="DMG2" s="228"/>
      <c r="DMH2" s="228"/>
      <c r="DMI2" s="228"/>
      <c r="DMJ2" s="228"/>
      <c r="DMK2" s="228"/>
      <c r="DML2" s="228"/>
      <c r="DMM2" s="228"/>
      <c r="DMN2" s="228"/>
      <c r="DMO2" s="228"/>
      <c r="DMP2" s="228"/>
      <c r="DMQ2" s="228"/>
      <c r="DMR2" s="228"/>
      <c r="DMS2" s="228"/>
      <c r="DMT2" s="228"/>
      <c r="DMU2" s="228"/>
      <c r="DMV2" s="228"/>
      <c r="DMW2" s="228"/>
      <c r="DMX2" s="228"/>
      <c r="DMY2" s="228"/>
      <c r="DMZ2" s="228"/>
      <c r="DNA2" s="228"/>
      <c r="DNB2" s="228"/>
      <c r="DNC2" s="228"/>
      <c r="DND2" s="228"/>
      <c r="DNE2" s="228"/>
      <c r="DNF2" s="228"/>
      <c r="DNG2" s="228"/>
      <c r="DNH2" s="228"/>
      <c r="DNI2" s="228"/>
      <c r="DNJ2" s="228"/>
      <c r="DNK2" s="228"/>
      <c r="DNL2" s="228"/>
      <c r="DNM2" s="228"/>
      <c r="DNN2" s="228"/>
      <c r="DNO2" s="228"/>
      <c r="DNP2" s="228"/>
      <c r="DNQ2" s="228"/>
      <c r="DNR2" s="228"/>
      <c r="DNS2" s="228"/>
      <c r="DNT2" s="228"/>
      <c r="DNU2" s="228"/>
      <c r="DNV2" s="228"/>
      <c r="DNW2" s="228"/>
      <c r="DNX2" s="228"/>
      <c r="DNY2" s="228"/>
      <c r="DNZ2" s="228"/>
      <c r="DOA2" s="228"/>
      <c r="DOB2" s="228"/>
      <c r="DOC2" s="228"/>
      <c r="DOD2" s="228"/>
      <c r="DOE2" s="228"/>
      <c r="DOF2" s="228"/>
      <c r="DOG2" s="228"/>
      <c r="DOH2" s="228"/>
      <c r="DOI2" s="228"/>
      <c r="DOJ2" s="228"/>
      <c r="DOK2" s="228"/>
      <c r="DOL2" s="228"/>
      <c r="DOM2" s="228"/>
      <c r="DON2" s="228"/>
      <c r="DOO2" s="228"/>
      <c r="DOP2" s="228"/>
      <c r="DOQ2" s="228"/>
      <c r="DOR2" s="228"/>
      <c r="DOS2" s="228"/>
      <c r="DOT2" s="228"/>
      <c r="DOU2" s="228"/>
      <c r="DOV2" s="228"/>
      <c r="DOW2" s="228"/>
      <c r="DOX2" s="228"/>
      <c r="DOY2" s="228"/>
      <c r="DOZ2" s="228"/>
      <c r="DPA2" s="228"/>
      <c r="DPB2" s="228"/>
      <c r="DPC2" s="228"/>
      <c r="DPD2" s="228"/>
      <c r="DPE2" s="228"/>
      <c r="DPF2" s="228"/>
      <c r="DPG2" s="228"/>
      <c r="DPH2" s="228"/>
      <c r="DPI2" s="228"/>
      <c r="DPJ2" s="228"/>
      <c r="DPK2" s="228"/>
      <c r="DPL2" s="228"/>
      <c r="DPM2" s="228"/>
      <c r="DPN2" s="228"/>
      <c r="DPO2" s="228"/>
      <c r="DPP2" s="228"/>
      <c r="DPQ2" s="228"/>
      <c r="DPR2" s="228"/>
      <c r="DPS2" s="228"/>
      <c r="DPT2" s="228"/>
      <c r="DPU2" s="228"/>
      <c r="DPV2" s="228"/>
      <c r="DPW2" s="228"/>
      <c r="DPX2" s="228"/>
      <c r="DPY2" s="228"/>
      <c r="DPZ2" s="228"/>
      <c r="DQA2" s="228"/>
      <c r="DQB2" s="228"/>
      <c r="DQC2" s="228"/>
      <c r="DQD2" s="228"/>
      <c r="DQE2" s="228"/>
      <c r="DQF2" s="228"/>
      <c r="DQG2" s="228"/>
      <c r="DQH2" s="228"/>
      <c r="DQI2" s="228"/>
      <c r="DQJ2" s="228"/>
      <c r="DQK2" s="228"/>
      <c r="DQL2" s="228"/>
      <c r="DQM2" s="228"/>
      <c r="DQN2" s="228"/>
      <c r="DQO2" s="228"/>
      <c r="DQP2" s="228"/>
      <c r="DQQ2" s="228"/>
      <c r="DQR2" s="228"/>
      <c r="DQS2" s="228"/>
      <c r="DQT2" s="228"/>
      <c r="DQU2" s="228"/>
      <c r="DQV2" s="228"/>
      <c r="DQW2" s="228"/>
      <c r="DQX2" s="228"/>
      <c r="DQY2" s="228"/>
      <c r="DQZ2" s="228"/>
      <c r="DRA2" s="228"/>
      <c r="DRB2" s="228"/>
      <c r="DRC2" s="228"/>
      <c r="DRD2" s="228"/>
      <c r="DRE2" s="228"/>
      <c r="DRF2" s="228"/>
      <c r="DRG2" s="228"/>
      <c r="DRH2" s="228"/>
      <c r="DRI2" s="228"/>
      <c r="DRJ2" s="228"/>
      <c r="DRK2" s="228"/>
      <c r="DRL2" s="228"/>
      <c r="DRM2" s="228"/>
      <c r="DRN2" s="228"/>
      <c r="DRO2" s="228"/>
      <c r="DRP2" s="228"/>
      <c r="DRQ2" s="228"/>
      <c r="DRR2" s="228"/>
      <c r="DRS2" s="228"/>
      <c r="DRT2" s="228"/>
      <c r="DRU2" s="228"/>
      <c r="DRV2" s="228"/>
      <c r="DRW2" s="228"/>
      <c r="DRX2" s="228"/>
      <c r="DRY2" s="228"/>
      <c r="DRZ2" s="228"/>
      <c r="DSA2" s="228"/>
      <c r="DSB2" s="228"/>
      <c r="DSC2" s="228"/>
      <c r="DSD2" s="228"/>
      <c r="DSE2" s="228"/>
      <c r="DSF2" s="228"/>
      <c r="DSG2" s="228"/>
      <c r="DSH2" s="228"/>
      <c r="DSI2" s="228"/>
      <c r="DSJ2" s="228"/>
      <c r="DSK2" s="228"/>
      <c r="DSL2" s="228"/>
      <c r="DSM2" s="228"/>
      <c r="DSN2" s="228"/>
      <c r="DSO2" s="228"/>
      <c r="DSP2" s="228"/>
      <c r="DSQ2" s="228"/>
      <c r="DSR2" s="228"/>
      <c r="DSS2" s="228"/>
      <c r="DST2" s="228"/>
      <c r="DSU2" s="228"/>
      <c r="DSV2" s="228"/>
      <c r="DSW2" s="228"/>
      <c r="DSX2" s="228"/>
      <c r="DSY2" s="228"/>
      <c r="DSZ2" s="228"/>
      <c r="DTA2" s="228"/>
      <c r="DTB2" s="228"/>
      <c r="DTC2" s="228"/>
      <c r="DTD2" s="228"/>
      <c r="DTE2" s="228"/>
      <c r="DTF2" s="228"/>
      <c r="DTG2" s="228"/>
      <c r="DTH2" s="228"/>
      <c r="DTI2" s="228"/>
      <c r="DTJ2" s="228"/>
      <c r="DTK2" s="228"/>
      <c r="DTL2" s="228"/>
      <c r="DTM2" s="228"/>
      <c r="DTN2" s="228"/>
      <c r="DTO2" s="228"/>
      <c r="DTP2" s="228"/>
      <c r="DTQ2" s="228"/>
      <c r="DTR2" s="228"/>
      <c r="DTS2" s="228"/>
      <c r="DTT2" s="228"/>
      <c r="DTU2" s="228"/>
      <c r="DTV2" s="228"/>
      <c r="DTW2" s="228"/>
      <c r="DTX2" s="228"/>
      <c r="DTY2" s="228"/>
      <c r="DTZ2" s="228"/>
      <c r="DUA2" s="228"/>
      <c r="DUB2" s="228"/>
      <c r="DUC2" s="228"/>
      <c r="DUD2" s="228"/>
      <c r="DUE2" s="228"/>
      <c r="DUF2" s="228"/>
      <c r="DUG2" s="228"/>
      <c r="DUH2" s="228"/>
      <c r="DUI2" s="228"/>
      <c r="DUJ2" s="228"/>
      <c r="DUK2" s="228"/>
      <c r="DUL2" s="228"/>
      <c r="DUM2" s="228"/>
      <c r="DUN2" s="228"/>
      <c r="DUO2" s="228"/>
      <c r="DUP2" s="228"/>
      <c r="DUQ2" s="228"/>
      <c r="DUR2" s="228"/>
      <c r="DUS2" s="228"/>
      <c r="DUT2" s="228"/>
      <c r="DUU2" s="228"/>
      <c r="DUV2" s="228"/>
      <c r="DUW2" s="228"/>
      <c r="DUX2" s="228"/>
      <c r="DUY2" s="228"/>
      <c r="DUZ2" s="228"/>
      <c r="DVA2" s="228"/>
      <c r="DVB2" s="228"/>
      <c r="DVC2" s="228"/>
      <c r="DVD2" s="228"/>
      <c r="DVE2" s="228"/>
      <c r="DVF2" s="228"/>
      <c r="DVG2" s="228"/>
      <c r="DVH2" s="228"/>
      <c r="DVI2" s="228"/>
      <c r="DVJ2" s="228"/>
      <c r="DVK2" s="228"/>
      <c r="DVL2" s="228"/>
      <c r="DVM2" s="228"/>
      <c r="DVN2" s="228"/>
      <c r="DVO2" s="228"/>
      <c r="DVP2" s="228"/>
      <c r="DVQ2" s="228"/>
      <c r="DVR2" s="228"/>
      <c r="DVS2" s="228"/>
      <c r="DVT2" s="228"/>
      <c r="DVU2" s="228"/>
      <c r="DVV2" s="228"/>
      <c r="DVW2" s="228"/>
      <c r="DVX2" s="228"/>
      <c r="DVY2" s="228"/>
      <c r="DVZ2" s="228"/>
      <c r="DWA2" s="228"/>
      <c r="DWB2" s="228"/>
      <c r="DWC2" s="228"/>
      <c r="DWD2" s="228"/>
      <c r="DWE2" s="228"/>
      <c r="DWF2" s="228"/>
      <c r="DWG2" s="228"/>
      <c r="DWH2" s="228"/>
      <c r="DWI2" s="228"/>
      <c r="DWJ2" s="228"/>
      <c r="DWK2" s="228"/>
      <c r="DWL2" s="228"/>
      <c r="DWM2" s="228"/>
      <c r="DWN2" s="228"/>
      <c r="DWO2" s="228"/>
      <c r="DWP2" s="228"/>
      <c r="DWQ2" s="228"/>
      <c r="DWR2" s="228"/>
      <c r="DWS2" s="228"/>
      <c r="DWT2" s="228"/>
      <c r="DWU2" s="228"/>
      <c r="DWV2" s="228"/>
      <c r="DWW2" s="228"/>
      <c r="DWX2" s="228"/>
      <c r="DWY2" s="228"/>
      <c r="DWZ2" s="228"/>
      <c r="DXA2" s="228"/>
      <c r="DXB2" s="228"/>
      <c r="DXC2" s="228"/>
      <c r="DXD2" s="228"/>
      <c r="DXE2" s="228"/>
      <c r="DXF2" s="228"/>
      <c r="DXG2" s="228"/>
      <c r="DXH2" s="228"/>
      <c r="DXI2" s="228"/>
      <c r="DXJ2" s="228"/>
      <c r="DXK2" s="228"/>
      <c r="DXL2" s="228"/>
      <c r="DXM2" s="228"/>
      <c r="DXN2" s="228"/>
      <c r="DXO2" s="228"/>
      <c r="DXP2" s="228"/>
      <c r="DXQ2" s="228"/>
      <c r="DXR2" s="228"/>
      <c r="DXS2" s="228"/>
      <c r="DXT2" s="228"/>
      <c r="DXU2" s="228"/>
      <c r="DXV2" s="228"/>
      <c r="DXW2" s="228"/>
      <c r="DXX2" s="228"/>
      <c r="DXY2" s="228"/>
      <c r="DXZ2" s="228"/>
      <c r="DYA2" s="228"/>
      <c r="DYB2" s="228"/>
      <c r="DYC2" s="228"/>
      <c r="DYD2" s="228"/>
      <c r="DYE2" s="228"/>
      <c r="DYF2" s="228"/>
      <c r="DYG2" s="228"/>
      <c r="DYH2" s="228"/>
      <c r="DYI2" s="228"/>
      <c r="DYJ2" s="228"/>
      <c r="DYK2" s="228"/>
      <c r="DYL2" s="228"/>
      <c r="DYM2" s="228"/>
      <c r="DYN2" s="228"/>
      <c r="DYO2" s="228"/>
      <c r="DYP2" s="228"/>
      <c r="DYQ2" s="228"/>
      <c r="DYR2" s="228"/>
      <c r="DYS2" s="228"/>
      <c r="DYT2" s="228"/>
      <c r="DYU2" s="228"/>
      <c r="DYV2" s="228"/>
      <c r="DYW2" s="228"/>
      <c r="DYX2" s="228"/>
      <c r="DYY2" s="228"/>
      <c r="DYZ2" s="228"/>
      <c r="DZA2" s="228"/>
      <c r="DZB2" s="228"/>
      <c r="DZC2" s="228"/>
      <c r="DZD2" s="228"/>
      <c r="DZE2" s="228"/>
      <c r="DZF2" s="228"/>
      <c r="DZG2" s="228"/>
      <c r="DZH2" s="228"/>
      <c r="DZI2" s="228"/>
      <c r="DZJ2" s="228"/>
      <c r="DZK2" s="228"/>
      <c r="DZL2" s="228"/>
      <c r="DZM2" s="228"/>
      <c r="DZN2" s="228"/>
      <c r="DZO2" s="228"/>
      <c r="DZP2" s="228"/>
      <c r="DZQ2" s="228"/>
      <c r="DZR2" s="228"/>
      <c r="DZS2" s="228"/>
      <c r="DZT2" s="228"/>
      <c r="DZU2" s="228"/>
      <c r="DZV2" s="228"/>
      <c r="DZW2" s="228"/>
      <c r="DZX2" s="228"/>
      <c r="DZY2" s="228"/>
      <c r="DZZ2" s="228"/>
      <c r="EAA2" s="228"/>
      <c r="EAB2" s="228"/>
      <c r="EAC2" s="228"/>
      <c r="EAD2" s="228"/>
      <c r="EAE2" s="228"/>
      <c r="EAF2" s="228"/>
      <c r="EAG2" s="228"/>
      <c r="EAH2" s="228"/>
      <c r="EAI2" s="228"/>
      <c r="EAJ2" s="228"/>
      <c r="EAK2" s="228"/>
      <c r="EAL2" s="228"/>
      <c r="EAM2" s="228"/>
      <c r="EAN2" s="228"/>
      <c r="EAO2" s="228"/>
      <c r="EAP2" s="228"/>
      <c r="EAQ2" s="228"/>
      <c r="EAR2" s="228"/>
      <c r="EAS2" s="228"/>
      <c r="EAT2" s="228"/>
      <c r="EAU2" s="228"/>
      <c r="EAV2" s="228"/>
      <c r="EAW2" s="228"/>
      <c r="EAX2" s="228"/>
      <c r="EAY2" s="228"/>
      <c r="EAZ2" s="228"/>
      <c r="EBA2" s="228"/>
      <c r="EBB2" s="228"/>
      <c r="EBC2" s="228"/>
      <c r="EBD2" s="228"/>
      <c r="EBE2" s="228"/>
      <c r="EBF2" s="228"/>
      <c r="EBG2" s="228"/>
      <c r="EBH2" s="228"/>
      <c r="EBI2" s="228"/>
      <c r="EBJ2" s="228"/>
      <c r="EBK2" s="228"/>
      <c r="EBL2" s="228"/>
      <c r="EBM2" s="228"/>
      <c r="EBN2" s="228"/>
      <c r="EBO2" s="228"/>
      <c r="EBP2" s="228"/>
      <c r="EBQ2" s="228"/>
      <c r="EBR2" s="228"/>
      <c r="EBS2" s="228"/>
      <c r="EBT2" s="228"/>
      <c r="EBU2" s="228"/>
      <c r="EBV2" s="228"/>
      <c r="EBW2" s="228"/>
      <c r="EBX2" s="228"/>
      <c r="EBY2" s="228"/>
      <c r="EBZ2" s="228"/>
      <c r="ECA2" s="228"/>
      <c r="ECB2" s="228"/>
      <c r="ECC2" s="228"/>
      <c r="ECD2" s="228"/>
      <c r="ECE2" s="228"/>
      <c r="ECF2" s="228"/>
      <c r="ECG2" s="228"/>
      <c r="ECH2" s="228"/>
      <c r="ECI2" s="228"/>
      <c r="ECJ2" s="228"/>
      <c r="ECK2" s="228"/>
      <c r="ECL2" s="228"/>
      <c r="ECM2" s="228"/>
      <c r="ECN2" s="228"/>
      <c r="ECO2" s="228"/>
      <c r="ECP2" s="228"/>
      <c r="ECQ2" s="228"/>
      <c r="ECR2" s="228"/>
      <c r="ECS2" s="228"/>
      <c r="ECT2" s="228"/>
      <c r="ECU2" s="228"/>
      <c r="ECV2" s="228"/>
      <c r="ECW2" s="228"/>
      <c r="ECX2" s="228"/>
      <c r="ECY2" s="228"/>
      <c r="ECZ2" s="228"/>
      <c r="EDA2" s="228"/>
      <c r="EDB2" s="228"/>
      <c r="EDC2" s="228"/>
      <c r="EDD2" s="228"/>
      <c r="EDE2" s="228"/>
      <c r="EDF2" s="228"/>
      <c r="EDG2" s="228"/>
      <c r="EDH2" s="228"/>
      <c r="EDI2" s="228"/>
      <c r="EDJ2" s="228"/>
      <c r="EDK2" s="228"/>
      <c r="EDL2" s="228"/>
      <c r="EDM2" s="228"/>
      <c r="EDN2" s="228"/>
      <c r="EDO2" s="228"/>
      <c r="EDP2" s="228"/>
      <c r="EDQ2" s="228"/>
      <c r="EDR2" s="228"/>
      <c r="EDS2" s="228"/>
      <c r="EDT2" s="228"/>
      <c r="EDU2" s="228"/>
      <c r="EDV2" s="228"/>
      <c r="EDW2" s="228"/>
      <c r="EDX2" s="228"/>
      <c r="EDY2" s="228"/>
      <c r="EDZ2" s="228"/>
      <c r="EEA2" s="228"/>
      <c r="EEB2" s="228"/>
      <c r="EEC2" s="228"/>
      <c r="EED2" s="228"/>
      <c r="EEE2" s="228"/>
      <c r="EEF2" s="228"/>
      <c r="EEG2" s="228"/>
      <c r="EEH2" s="228"/>
      <c r="EEI2" s="228"/>
      <c r="EEJ2" s="228"/>
      <c r="EEK2" s="228"/>
      <c r="EEL2" s="228"/>
      <c r="EEM2" s="228"/>
      <c r="EEN2" s="228"/>
      <c r="EEO2" s="228"/>
      <c r="EEP2" s="228"/>
      <c r="EEQ2" s="228"/>
      <c r="EER2" s="228"/>
      <c r="EES2" s="228"/>
      <c r="EET2" s="228"/>
      <c r="EEU2" s="228"/>
      <c r="EEV2" s="228"/>
      <c r="EEW2" s="228"/>
      <c r="EEX2" s="228"/>
      <c r="EEY2" s="228"/>
      <c r="EEZ2" s="228"/>
      <c r="EFA2" s="228"/>
      <c r="EFB2" s="228"/>
      <c r="EFC2" s="228"/>
      <c r="EFD2" s="228"/>
      <c r="EFE2" s="228"/>
      <c r="EFF2" s="228"/>
      <c r="EFG2" s="228"/>
      <c r="EFH2" s="228"/>
      <c r="EFI2" s="228"/>
      <c r="EFJ2" s="228"/>
      <c r="EFK2" s="228"/>
      <c r="EFL2" s="228"/>
      <c r="EFM2" s="228"/>
      <c r="EFN2" s="228"/>
      <c r="EFO2" s="228"/>
      <c r="EFP2" s="228"/>
      <c r="EFQ2" s="228"/>
      <c r="EFR2" s="228"/>
      <c r="EFS2" s="228"/>
      <c r="EFT2" s="228"/>
      <c r="EFU2" s="228"/>
      <c r="EFV2" s="228"/>
      <c r="EFW2" s="228"/>
      <c r="EFX2" s="228"/>
      <c r="EFY2" s="228"/>
      <c r="EFZ2" s="228"/>
      <c r="EGA2" s="228"/>
      <c r="EGB2" s="228"/>
      <c r="EGC2" s="228"/>
      <c r="EGD2" s="228"/>
      <c r="EGE2" s="228"/>
      <c r="EGF2" s="228"/>
      <c r="EGG2" s="228"/>
      <c r="EGH2" s="228"/>
      <c r="EGI2" s="228"/>
      <c r="EGJ2" s="228"/>
      <c r="EGK2" s="228"/>
      <c r="EGL2" s="228"/>
      <c r="EGM2" s="228"/>
      <c r="EGN2" s="228"/>
      <c r="EGO2" s="228"/>
      <c r="EGP2" s="228"/>
      <c r="EGQ2" s="228"/>
      <c r="EGR2" s="228"/>
      <c r="EGS2" s="228"/>
      <c r="EGT2" s="228"/>
      <c r="EGU2" s="228"/>
      <c r="EGV2" s="228"/>
      <c r="EGW2" s="228"/>
      <c r="EGX2" s="228"/>
      <c r="EGY2" s="228"/>
      <c r="EGZ2" s="228"/>
      <c r="EHA2" s="228"/>
      <c r="EHB2" s="228"/>
      <c r="EHC2" s="228"/>
      <c r="EHD2" s="228"/>
      <c r="EHE2" s="228"/>
      <c r="EHF2" s="228"/>
      <c r="EHG2" s="228"/>
      <c r="EHH2" s="228"/>
      <c r="EHI2" s="228"/>
      <c r="EHJ2" s="228"/>
      <c r="EHK2" s="228"/>
      <c r="EHL2" s="228"/>
      <c r="EHM2" s="228"/>
      <c r="EHN2" s="228"/>
      <c r="EHO2" s="228"/>
      <c r="EHP2" s="228"/>
      <c r="EHQ2" s="228"/>
      <c r="EHR2" s="228"/>
      <c r="EHS2" s="228"/>
      <c r="EHT2" s="228"/>
      <c r="EHU2" s="228"/>
      <c r="EHV2" s="228"/>
      <c r="EHW2" s="228"/>
      <c r="EHX2" s="228"/>
      <c r="EHY2" s="228"/>
      <c r="EHZ2" s="228"/>
      <c r="EIA2" s="228"/>
      <c r="EIB2" s="228"/>
      <c r="EIC2" s="228"/>
      <c r="EID2" s="228"/>
      <c r="EIE2" s="228"/>
      <c r="EIF2" s="228"/>
      <c r="EIG2" s="228"/>
      <c r="EIH2" s="228"/>
      <c r="EII2" s="228"/>
      <c r="EIJ2" s="228"/>
      <c r="EIK2" s="228"/>
      <c r="EIL2" s="228"/>
      <c r="EIM2" s="228"/>
      <c r="EIN2" s="228"/>
      <c r="EIO2" s="228"/>
      <c r="EIP2" s="228"/>
      <c r="EIQ2" s="228"/>
      <c r="EIR2" s="228"/>
      <c r="EIS2" s="228"/>
      <c r="EIT2" s="228"/>
      <c r="EIU2" s="228"/>
      <c r="EIV2" s="228"/>
      <c r="EIW2" s="228"/>
      <c r="EIX2" s="228"/>
      <c r="EIY2" s="228"/>
      <c r="EIZ2" s="228"/>
      <c r="EJA2" s="228"/>
      <c r="EJB2" s="228"/>
      <c r="EJC2" s="228"/>
      <c r="EJD2" s="228"/>
      <c r="EJE2" s="228"/>
      <c r="EJF2" s="228"/>
      <c r="EJG2" s="228"/>
      <c r="EJH2" s="228"/>
      <c r="EJI2" s="228"/>
      <c r="EJJ2" s="228"/>
      <c r="EJK2" s="228"/>
      <c r="EJL2" s="228"/>
      <c r="EJM2" s="228"/>
      <c r="EJN2" s="228"/>
      <c r="EJO2" s="228"/>
      <c r="EJP2" s="228"/>
      <c r="EJQ2" s="228"/>
      <c r="EJR2" s="228"/>
      <c r="EJS2" s="228"/>
      <c r="EJT2" s="228"/>
      <c r="EJU2" s="228"/>
      <c r="EJV2" s="228"/>
      <c r="EJW2" s="228"/>
      <c r="EJX2" s="228"/>
      <c r="EJY2" s="228"/>
      <c r="EJZ2" s="228"/>
      <c r="EKA2" s="228"/>
      <c r="EKB2" s="228"/>
      <c r="EKC2" s="228"/>
      <c r="EKD2" s="228"/>
      <c r="EKE2" s="228"/>
      <c r="EKF2" s="228"/>
      <c r="EKG2" s="228"/>
      <c r="EKH2" s="228"/>
      <c r="EKI2" s="228"/>
      <c r="EKJ2" s="228"/>
      <c r="EKK2" s="228"/>
      <c r="EKL2" s="228"/>
      <c r="EKM2" s="228"/>
      <c r="EKN2" s="228"/>
      <c r="EKO2" s="228"/>
      <c r="EKP2" s="228"/>
      <c r="EKQ2" s="228"/>
      <c r="EKR2" s="228"/>
      <c r="EKS2" s="228"/>
      <c r="EKT2" s="228"/>
      <c r="EKU2" s="228"/>
      <c r="EKV2" s="228"/>
      <c r="EKW2" s="228"/>
      <c r="EKX2" s="228"/>
      <c r="EKY2" s="228"/>
      <c r="EKZ2" s="228"/>
      <c r="ELA2" s="228"/>
      <c r="ELB2" s="228"/>
      <c r="ELC2" s="228"/>
      <c r="ELD2" s="228"/>
      <c r="ELE2" s="228"/>
      <c r="ELF2" s="228"/>
      <c r="ELG2" s="228"/>
      <c r="ELH2" s="228"/>
      <c r="ELI2" s="228"/>
      <c r="ELJ2" s="228"/>
      <c r="ELK2" s="228"/>
      <c r="ELL2" s="228"/>
      <c r="ELM2" s="228"/>
      <c r="ELN2" s="228"/>
      <c r="ELO2" s="228"/>
      <c r="ELP2" s="228"/>
      <c r="ELQ2" s="228"/>
      <c r="ELR2" s="228"/>
      <c r="ELS2" s="228"/>
      <c r="ELT2" s="228"/>
      <c r="ELU2" s="228"/>
      <c r="ELV2" s="228"/>
      <c r="ELW2" s="228"/>
      <c r="ELX2" s="228"/>
      <c r="ELY2" s="228"/>
      <c r="ELZ2" s="228"/>
      <c r="EMA2" s="228"/>
      <c r="EMB2" s="228"/>
      <c r="EMC2" s="228"/>
      <c r="EMD2" s="228"/>
      <c r="EME2" s="228"/>
      <c r="EMF2" s="228"/>
      <c r="EMG2" s="228"/>
      <c r="EMH2" s="228"/>
      <c r="EMI2" s="228"/>
      <c r="EMJ2" s="228"/>
      <c r="EMK2" s="228"/>
      <c r="EML2" s="228"/>
      <c r="EMM2" s="228"/>
      <c r="EMN2" s="228"/>
      <c r="EMO2" s="228"/>
      <c r="EMP2" s="228"/>
      <c r="EMQ2" s="228"/>
      <c r="EMR2" s="228"/>
      <c r="EMS2" s="228"/>
      <c r="EMT2" s="228"/>
      <c r="EMU2" s="228"/>
      <c r="EMV2" s="228"/>
      <c r="EMW2" s="228"/>
      <c r="EMX2" s="228"/>
      <c r="EMY2" s="228"/>
      <c r="EMZ2" s="228"/>
      <c r="ENA2" s="228"/>
      <c r="ENB2" s="228"/>
      <c r="ENC2" s="228"/>
      <c r="END2" s="228"/>
      <c r="ENE2" s="228"/>
      <c r="ENF2" s="228"/>
      <c r="ENG2" s="228"/>
      <c r="ENH2" s="228"/>
      <c r="ENI2" s="228"/>
      <c r="ENJ2" s="228"/>
      <c r="ENK2" s="228"/>
      <c r="ENL2" s="228"/>
      <c r="ENM2" s="228"/>
      <c r="ENN2" s="228"/>
      <c r="ENO2" s="228"/>
      <c r="ENP2" s="228"/>
      <c r="ENQ2" s="228"/>
      <c r="ENR2" s="228"/>
      <c r="ENS2" s="228"/>
      <c r="ENT2" s="228"/>
      <c r="ENU2" s="228"/>
      <c r="ENV2" s="228"/>
      <c r="ENW2" s="228"/>
      <c r="ENX2" s="228"/>
      <c r="ENY2" s="228"/>
      <c r="ENZ2" s="228"/>
      <c r="EOA2" s="228"/>
      <c r="EOB2" s="228"/>
      <c r="EOC2" s="228"/>
      <c r="EOD2" s="228"/>
      <c r="EOE2" s="228"/>
      <c r="EOF2" s="228"/>
      <c r="EOG2" s="228"/>
      <c r="EOH2" s="228"/>
      <c r="EOI2" s="228"/>
      <c r="EOJ2" s="228"/>
      <c r="EOK2" s="228"/>
      <c r="EOL2" s="228"/>
      <c r="EOM2" s="228"/>
      <c r="EON2" s="228"/>
      <c r="EOO2" s="228"/>
      <c r="EOP2" s="228"/>
      <c r="EOQ2" s="228"/>
      <c r="EOR2" s="228"/>
      <c r="EOS2" s="228"/>
      <c r="EOT2" s="228"/>
      <c r="EOU2" s="228"/>
      <c r="EOV2" s="228"/>
      <c r="EOW2" s="228"/>
      <c r="EOX2" s="228"/>
      <c r="EOY2" s="228"/>
      <c r="EOZ2" s="228"/>
      <c r="EPA2" s="228"/>
      <c r="EPB2" s="228"/>
      <c r="EPC2" s="228"/>
      <c r="EPD2" s="228"/>
      <c r="EPE2" s="228"/>
      <c r="EPF2" s="228"/>
      <c r="EPG2" s="228"/>
      <c r="EPH2" s="228"/>
      <c r="EPI2" s="228"/>
      <c r="EPJ2" s="228"/>
      <c r="EPK2" s="228"/>
      <c r="EPL2" s="228"/>
      <c r="EPM2" s="228"/>
      <c r="EPN2" s="228"/>
      <c r="EPO2" s="228"/>
      <c r="EPP2" s="228"/>
      <c r="EPQ2" s="228"/>
      <c r="EPR2" s="228"/>
      <c r="EPS2" s="228"/>
      <c r="EPT2" s="228"/>
      <c r="EPU2" s="228"/>
      <c r="EPV2" s="228"/>
      <c r="EPW2" s="228"/>
      <c r="EPX2" s="228"/>
      <c r="EPY2" s="228"/>
      <c r="EPZ2" s="228"/>
      <c r="EQA2" s="228"/>
      <c r="EQB2" s="228"/>
      <c r="EQC2" s="228"/>
      <c r="EQD2" s="228"/>
      <c r="EQE2" s="228"/>
      <c r="EQF2" s="228"/>
      <c r="EQG2" s="228"/>
      <c r="EQH2" s="228"/>
      <c r="EQI2" s="228"/>
      <c r="EQJ2" s="228"/>
      <c r="EQK2" s="228"/>
      <c r="EQL2" s="228"/>
      <c r="EQM2" s="228"/>
      <c r="EQN2" s="228"/>
      <c r="EQO2" s="228"/>
      <c r="EQP2" s="228"/>
      <c r="EQQ2" s="228"/>
      <c r="EQR2" s="228"/>
      <c r="EQS2" s="228"/>
      <c r="EQT2" s="228"/>
      <c r="EQU2" s="228"/>
      <c r="EQV2" s="228"/>
      <c r="EQW2" s="228"/>
      <c r="EQX2" s="228"/>
      <c r="EQY2" s="228"/>
      <c r="EQZ2" s="228"/>
      <c r="ERA2" s="228"/>
      <c r="ERB2" s="228"/>
      <c r="ERC2" s="228"/>
      <c r="ERD2" s="228"/>
      <c r="ERE2" s="228"/>
      <c r="ERF2" s="228"/>
      <c r="ERG2" s="228"/>
      <c r="ERH2" s="228"/>
      <c r="ERI2" s="228"/>
      <c r="ERJ2" s="228"/>
      <c r="ERK2" s="228"/>
      <c r="ERL2" s="228"/>
      <c r="ERM2" s="228"/>
      <c r="ERN2" s="228"/>
      <c r="ERO2" s="228"/>
      <c r="ERP2" s="228"/>
      <c r="ERQ2" s="228"/>
      <c r="ERR2" s="228"/>
      <c r="ERS2" s="228"/>
      <c r="ERT2" s="228"/>
      <c r="ERU2" s="228"/>
      <c r="ERV2" s="228"/>
      <c r="ERW2" s="228"/>
      <c r="ERX2" s="228"/>
      <c r="ERY2" s="228"/>
      <c r="ERZ2" s="228"/>
      <c r="ESA2" s="228"/>
      <c r="ESB2" s="228"/>
      <c r="ESC2" s="228"/>
      <c r="ESD2" s="228"/>
      <c r="ESE2" s="228"/>
      <c r="ESF2" s="228"/>
      <c r="ESG2" s="228"/>
      <c r="ESH2" s="228"/>
      <c r="ESI2" s="228"/>
      <c r="ESJ2" s="228"/>
      <c r="ESK2" s="228"/>
      <c r="ESL2" s="228"/>
      <c r="ESM2" s="228"/>
      <c r="ESN2" s="228"/>
      <c r="ESO2" s="228"/>
      <c r="ESP2" s="228"/>
      <c r="ESQ2" s="228"/>
      <c r="ESR2" s="228"/>
      <c r="ESS2" s="228"/>
      <c r="EST2" s="228"/>
      <c r="ESU2" s="228"/>
      <c r="ESV2" s="228"/>
      <c r="ESW2" s="228"/>
      <c r="ESX2" s="228"/>
      <c r="ESY2" s="228"/>
      <c r="ESZ2" s="228"/>
      <c r="ETA2" s="228"/>
      <c r="ETB2" s="228"/>
      <c r="ETC2" s="228"/>
      <c r="ETD2" s="228"/>
      <c r="ETE2" s="228"/>
      <c r="ETF2" s="228"/>
      <c r="ETG2" s="228"/>
      <c r="ETH2" s="228"/>
      <c r="ETI2" s="228"/>
      <c r="ETJ2" s="228"/>
      <c r="ETK2" s="228"/>
      <c r="ETL2" s="228"/>
      <c r="ETM2" s="228"/>
      <c r="ETN2" s="228"/>
      <c r="ETO2" s="228"/>
      <c r="ETP2" s="228"/>
      <c r="ETQ2" s="228"/>
      <c r="ETR2" s="228"/>
      <c r="ETS2" s="228"/>
      <c r="ETT2" s="228"/>
      <c r="ETU2" s="228"/>
      <c r="ETV2" s="228"/>
      <c r="ETW2" s="228"/>
      <c r="ETX2" s="228"/>
      <c r="ETY2" s="228"/>
      <c r="ETZ2" s="228"/>
      <c r="EUA2" s="228"/>
      <c r="EUB2" s="228"/>
      <c r="EUC2" s="228"/>
      <c r="EUD2" s="228"/>
      <c r="EUE2" s="228"/>
      <c r="EUF2" s="228"/>
      <c r="EUG2" s="228"/>
      <c r="EUH2" s="228"/>
      <c r="EUI2" s="228"/>
      <c r="EUJ2" s="228"/>
      <c r="EUK2" s="228"/>
      <c r="EUL2" s="228"/>
      <c r="EUM2" s="228"/>
      <c r="EUN2" s="228"/>
      <c r="EUO2" s="228"/>
      <c r="EUP2" s="228"/>
      <c r="EUQ2" s="228"/>
      <c r="EUR2" s="228"/>
      <c r="EUS2" s="228"/>
      <c r="EUT2" s="228"/>
      <c r="EUU2" s="228"/>
      <c r="EUV2" s="228"/>
      <c r="EUW2" s="228"/>
      <c r="EUX2" s="228"/>
      <c r="EUY2" s="228"/>
      <c r="EUZ2" s="228"/>
      <c r="EVA2" s="228"/>
      <c r="EVB2" s="228"/>
      <c r="EVC2" s="228"/>
      <c r="EVD2" s="228"/>
      <c r="EVE2" s="228"/>
      <c r="EVF2" s="228"/>
      <c r="EVG2" s="228"/>
      <c r="EVH2" s="228"/>
      <c r="EVI2" s="228"/>
      <c r="EVJ2" s="228"/>
      <c r="EVK2" s="228"/>
      <c r="EVL2" s="228"/>
      <c r="EVM2" s="228"/>
      <c r="EVN2" s="228"/>
      <c r="EVO2" s="228"/>
      <c r="EVP2" s="228"/>
      <c r="EVQ2" s="228"/>
      <c r="EVR2" s="228"/>
      <c r="EVS2" s="228"/>
      <c r="EVT2" s="228"/>
      <c r="EVU2" s="228"/>
      <c r="EVV2" s="228"/>
      <c r="EVW2" s="228"/>
      <c r="EVX2" s="228"/>
      <c r="EVY2" s="228"/>
      <c r="EVZ2" s="228"/>
      <c r="EWA2" s="228"/>
      <c r="EWB2" s="228"/>
      <c r="EWC2" s="228"/>
      <c r="EWD2" s="228"/>
      <c r="EWE2" s="228"/>
      <c r="EWF2" s="228"/>
      <c r="EWG2" s="228"/>
      <c r="EWH2" s="228"/>
      <c r="EWI2" s="228"/>
      <c r="EWJ2" s="228"/>
      <c r="EWK2" s="228"/>
      <c r="EWL2" s="228"/>
      <c r="EWM2" s="228"/>
      <c r="EWN2" s="228"/>
      <c r="EWO2" s="228"/>
      <c r="EWP2" s="228"/>
      <c r="EWQ2" s="228"/>
      <c r="EWR2" s="228"/>
      <c r="EWS2" s="228"/>
      <c r="EWT2" s="228"/>
      <c r="EWU2" s="228"/>
      <c r="EWV2" s="228"/>
      <c r="EWW2" s="228"/>
      <c r="EWX2" s="228"/>
      <c r="EWY2" s="228"/>
      <c r="EWZ2" s="228"/>
      <c r="EXA2" s="228"/>
      <c r="EXB2" s="228"/>
      <c r="EXC2" s="228"/>
      <c r="EXD2" s="228"/>
      <c r="EXE2" s="228"/>
      <c r="EXF2" s="228"/>
      <c r="EXG2" s="228"/>
      <c r="EXH2" s="228"/>
      <c r="EXI2" s="228"/>
      <c r="EXJ2" s="228"/>
      <c r="EXK2" s="228"/>
      <c r="EXL2" s="228"/>
      <c r="EXM2" s="228"/>
      <c r="EXN2" s="228"/>
      <c r="EXO2" s="228"/>
      <c r="EXP2" s="228"/>
      <c r="EXQ2" s="228"/>
      <c r="EXR2" s="228"/>
      <c r="EXS2" s="228"/>
      <c r="EXT2" s="228"/>
      <c r="EXU2" s="228"/>
      <c r="EXV2" s="228"/>
      <c r="EXW2" s="228"/>
      <c r="EXX2" s="228"/>
      <c r="EXY2" s="228"/>
      <c r="EXZ2" s="228"/>
      <c r="EYA2" s="228"/>
      <c r="EYB2" s="228"/>
      <c r="EYC2" s="228"/>
      <c r="EYD2" s="228"/>
      <c r="EYE2" s="228"/>
      <c r="EYF2" s="228"/>
      <c r="EYG2" s="228"/>
      <c r="EYH2" s="228"/>
      <c r="EYI2" s="228"/>
      <c r="EYJ2" s="228"/>
      <c r="EYK2" s="228"/>
      <c r="EYL2" s="228"/>
      <c r="EYM2" s="228"/>
      <c r="EYN2" s="228"/>
      <c r="EYO2" s="228"/>
      <c r="EYP2" s="228"/>
      <c r="EYQ2" s="228"/>
      <c r="EYR2" s="228"/>
      <c r="EYS2" s="228"/>
      <c r="EYT2" s="228"/>
      <c r="EYU2" s="228"/>
      <c r="EYV2" s="228"/>
      <c r="EYW2" s="228"/>
      <c r="EYX2" s="228"/>
      <c r="EYY2" s="228"/>
      <c r="EYZ2" s="228"/>
      <c r="EZA2" s="228"/>
      <c r="EZB2" s="228"/>
      <c r="EZC2" s="228"/>
      <c r="EZD2" s="228"/>
      <c r="EZE2" s="228"/>
      <c r="EZF2" s="228"/>
      <c r="EZG2" s="228"/>
      <c r="EZH2" s="228"/>
      <c r="EZI2" s="228"/>
      <c r="EZJ2" s="228"/>
      <c r="EZK2" s="228"/>
      <c r="EZL2" s="228"/>
      <c r="EZM2" s="228"/>
      <c r="EZN2" s="228"/>
      <c r="EZO2" s="228"/>
      <c r="EZP2" s="228"/>
      <c r="EZQ2" s="228"/>
      <c r="EZR2" s="228"/>
      <c r="EZS2" s="228"/>
      <c r="EZT2" s="228"/>
      <c r="EZU2" s="228"/>
      <c r="EZV2" s="228"/>
      <c r="EZW2" s="228"/>
      <c r="EZX2" s="228"/>
      <c r="EZY2" s="228"/>
      <c r="EZZ2" s="228"/>
      <c r="FAA2" s="228"/>
      <c r="FAB2" s="228"/>
      <c r="FAC2" s="228"/>
      <c r="FAD2" s="228"/>
      <c r="FAE2" s="228"/>
      <c r="FAF2" s="228"/>
      <c r="FAG2" s="228"/>
      <c r="FAH2" s="228"/>
      <c r="FAI2" s="228"/>
      <c r="FAJ2" s="228"/>
      <c r="FAK2" s="228"/>
      <c r="FAL2" s="228"/>
      <c r="FAM2" s="228"/>
      <c r="FAN2" s="228"/>
      <c r="FAO2" s="228"/>
      <c r="FAP2" s="228"/>
      <c r="FAQ2" s="228"/>
      <c r="FAR2" s="228"/>
      <c r="FAS2" s="228"/>
      <c r="FAT2" s="228"/>
      <c r="FAU2" s="228"/>
      <c r="FAV2" s="228"/>
      <c r="FAW2" s="228"/>
      <c r="FAX2" s="228"/>
      <c r="FAY2" s="228"/>
      <c r="FAZ2" s="228"/>
      <c r="FBA2" s="228"/>
      <c r="FBB2" s="228"/>
      <c r="FBC2" s="228"/>
      <c r="FBD2" s="228"/>
      <c r="FBE2" s="228"/>
      <c r="FBF2" s="228"/>
      <c r="FBG2" s="228"/>
      <c r="FBH2" s="228"/>
      <c r="FBI2" s="228"/>
      <c r="FBJ2" s="228"/>
      <c r="FBK2" s="228"/>
      <c r="FBL2" s="228"/>
      <c r="FBM2" s="228"/>
      <c r="FBN2" s="228"/>
      <c r="FBO2" s="228"/>
      <c r="FBP2" s="228"/>
      <c r="FBQ2" s="228"/>
      <c r="FBR2" s="228"/>
      <c r="FBS2" s="228"/>
      <c r="FBT2" s="228"/>
      <c r="FBU2" s="228"/>
      <c r="FBV2" s="228"/>
      <c r="FBW2" s="228"/>
      <c r="FBX2" s="228"/>
      <c r="FBY2" s="228"/>
      <c r="FBZ2" s="228"/>
      <c r="FCA2" s="228"/>
      <c r="FCB2" s="228"/>
      <c r="FCC2" s="228"/>
      <c r="FCD2" s="228"/>
      <c r="FCE2" s="228"/>
      <c r="FCF2" s="228"/>
      <c r="FCG2" s="228"/>
      <c r="FCH2" s="228"/>
      <c r="FCI2" s="228"/>
      <c r="FCJ2" s="228"/>
      <c r="FCK2" s="228"/>
      <c r="FCL2" s="228"/>
      <c r="FCM2" s="228"/>
      <c r="FCN2" s="228"/>
      <c r="FCO2" s="228"/>
      <c r="FCP2" s="228"/>
      <c r="FCQ2" s="228"/>
      <c r="FCR2" s="228"/>
      <c r="FCS2" s="228"/>
      <c r="FCT2" s="228"/>
      <c r="FCU2" s="228"/>
      <c r="FCV2" s="228"/>
      <c r="FCW2" s="228"/>
      <c r="FCX2" s="228"/>
      <c r="FCY2" s="228"/>
      <c r="FCZ2" s="228"/>
      <c r="FDA2" s="228"/>
      <c r="FDB2" s="228"/>
      <c r="FDC2" s="228"/>
      <c r="FDD2" s="228"/>
      <c r="FDE2" s="228"/>
      <c r="FDF2" s="228"/>
      <c r="FDG2" s="228"/>
      <c r="FDH2" s="228"/>
      <c r="FDI2" s="228"/>
      <c r="FDJ2" s="228"/>
      <c r="FDK2" s="228"/>
      <c r="FDL2" s="228"/>
      <c r="FDM2" s="228"/>
      <c r="FDN2" s="228"/>
      <c r="FDO2" s="228"/>
      <c r="FDP2" s="228"/>
      <c r="FDQ2" s="228"/>
      <c r="FDR2" s="228"/>
      <c r="FDS2" s="228"/>
      <c r="FDT2" s="228"/>
      <c r="FDU2" s="228"/>
      <c r="FDV2" s="228"/>
      <c r="FDW2" s="228"/>
      <c r="FDX2" s="228"/>
      <c r="FDY2" s="228"/>
      <c r="FDZ2" s="228"/>
      <c r="FEA2" s="228"/>
      <c r="FEB2" s="228"/>
      <c r="FEC2" s="228"/>
      <c r="FED2" s="228"/>
      <c r="FEE2" s="228"/>
      <c r="FEF2" s="228"/>
      <c r="FEG2" s="228"/>
      <c r="FEH2" s="228"/>
      <c r="FEI2" s="228"/>
      <c r="FEJ2" s="228"/>
      <c r="FEK2" s="228"/>
      <c r="FEL2" s="228"/>
      <c r="FEM2" s="228"/>
      <c r="FEN2" s="228"/>
      <c r="FEO2" s="228"/>
      <c r="FEP2" s="228"/>
      <c r="FEQ2" s="228"/>
      <c r="FER2" s="228"/>
      <c r="FES2" s="228"/>
      <c r="FET2" s="228"/>
      <c r="FEU2" s="228"/>
      <c r="FEV2" s="228"/>
      <c r="FEW2" s="228"/>
      <c r="FEX2" s="228"/>
      <c r="FEY2" s="228"/>
      <c r="FEZ2" s="228"/>
      <c r="FFA2" s="228"/>
      <c r="FFB2" s="228"/>
      <c r="FFC2" s="228"/>
      <c r="FFD2" s="228"/>
      <c r="FFE2" s="228"/>
      <c r="FFF2" s="228"/>
      <c r="FFG2" s="228"/>
      <c r="FFH2" s="228"/>
      <c r="FFI2" s="228"/>
      <c r="FFJ2" s="228"/>
      <c r="FFK2" s="228"/>
      <c r="FFL2" s="228"/>
      <c r="FFM2" s="228"/>
      <c r="FFN2" s="228"/>
      <c r="FFO2" s="228"/>
      <c r="FFP2" s="228"/>
      <c r="FFQ2" s="228"/>
      <c r="FFR2" s="228"/>
      <c r="FFS2" s="228"/>
      <c r="FFT2" s="228"/>
      <c r="FFU2" s="228"/>
      <c r="FFV2" s="228"/>
      <c r="FFW2" s="228"/>
      <c r="FFX2" s="228"/>
      <c r="FFY2" s="228"/>
      <c r="FFZ2" s="228"/>
      <c r="FGA2" s="228"/>
      <c r="FGB2" s="228"/>
      <c r="FGC2" s="228"/>
      <c r="FGD2" s="228"/>
      <c r="FGE2" s="228"/>
      <c r="FGF2" s="228"/>
      <c r="FGG2" s="228"/>
      <c r="FGH2" s="228"/>
      <c r="FGI2" s="228"/>
      <c r="FGJ2" s="228"/>
      <c r="FGK2" s="228"/>
      <c r="FGL2" s="228"/>
      <c r="FGM2" s="228"/>
      <c r="FGN2" s="228"/>
      <c r="FGO2" s="228"/>
      <c r="FGP2" s="228"/>
      <c r="FGQ2" s="228"/>
      <c r="FGR2" s="228"/>
      <c r="FGS2" s="228"/>
      <c r="FGT2" s="228"/>
      <c r="FGU2" s="228"/>
      <c r="FGV2" s="228"/>
      <c r="FGW2" s="228"/>
      <c r="FGX2" s="228"/>
      <c r="FGY2" s="228"/>
      <c r="FGZ2" s="228"/>
      <c r="FHA2" s="228"/>
      <c r="FHB2" s="228"/>
      <c r="FHC2" s="228"/>
      <c r="FHD2" s="228"/>
      <c r="FHE2" s="228"/>
      <c r="FHF2" s="228"/>
      <c r="FHG2" s="228"/>
      <c r="FHH2" s="228"/>
      <c r="FHI2" s="228"/>
      <c r="FHJ2" s="228"/>
      <c r="FHK2" s="228"/>
      <c r="FHL2" s="228"/>
      <c r="FHM2" s="228"/>
      <c r="FHN2" s="228"/>
      <c r="FHO2" s="228"/>
      <c r="FHP2" s="228"/>
      <c r="FHQ2" s="228"/>
      <c r="FHR2" s="228"/>
      <c r="FHS2" s="228"/>
      <c r="FHT2" s="228"/>
      <c r="FHU2" s="228"/>
      <c r="FHV2" s="228"/>
      <c r="FHW2" s="228"/>
      <c r="FHX2" s="228"/>
      <c r="FHY2" s="228"/>
      <c r="FHZ2" s="228"/>
      <c r="FIA2" s="228"/>
      <c r="FIB2" s="228"/>
      <c r="FIC2" s="228"/>
      <c r="FID2" s="228"/>
      <c r="FIE2" s="228"/>
      <c r="FIF2" s="228"/>
      <c r="FIG2" s="228"/>
      <c r="FIH2" s="228"/>
      <c r="FII2" s="228"/>
      <c r="FIJ2" s="228"/>
      <c r="FIK2" s="228"/>
      <c r="FIL2" s="228"/>
      <c r="FIM2" s="228"/>
      <c r="FIN2" s="228"/>
      <c r="FIO2" s="228"/>
      <c r="FIP2" s="228"/>
      <c r="FIQ2" s="228"/>
      <c r="FIR2" s="228"/>
      <c r="FIS2" s="228"/>
      <c r="FIT2" s="228"/>
      <c r="FIU2" s="228"/>
      <c r="FIV2" s="228"/>
      <c r="FIW2" s="228"/>
      <c r="FIX2" s="228"/>
      <c r="FIY2" s="228"/>
      <c r="FIZ2" s="228"/>
      <c r="FJA2" s="228"/>
      <c r="FJB2" s="228"/>
      <c r="FJC2" s="228"/>
      <c r="FJD2" s="228"/>
      <c r="FJE2" s="228"/>
      <c r="FJF2" s="228"/>
      <c r="FJG2" s="228"/>
      <c r="FJH2" s="228"/>
      <c r="FJI2" s="228"/>
      <c r="FJJ2" s="228"/>
      <c r="FJK2" s="228"/>
      <c r="FJL2" s="228"/>
      <c r="FJM2" s="228"/>
      <c r="FJN2" s="228"/>
      <c r="FJO2" s="228"/>
      <c r="FJP2" s="228"/>
      <c r="FJQ2" s="228"/>
      <c r="FJR2" s="228"/>
      <c r="FJS2" s="228"/>
      <c r="FJT2" s="228"/>
      <c r="FJU2" s="228"/>
      <c r="FJV2" s="228"/>
      <c r="FJW2" s="228"/>
      <c r="FJX2" s="228"/>
      <c r="FJY2" s="228"/>
      <c r="FJZ2" s="228"/>
      <c r="FKA2" s="228"/>
      <c r="FKB2" s="228"/>
      <c r="FKC2" s="228"/>
      <c r="FKD2" s="228"/>
      <c r="FKE2" s="228"/>
      <c r="FKF2" s="228"/>
      <c r="FKG2" s="228"/>
      <c r="FKH2" s="228"/>
      <c r="FKI2" s="228"/>
      <c r="FKJ2" s="228"/>
      <c r="FKK2" s="228"/>
      <c r="FKL2" s="228"/>
      <c r="FKM2" s="228"/>
      <c r="FKN2" s="228"/>
      <c r="FKO2" s="228"/>
      <c r="FKP2" s="228"/>
      <c r="FKQ2" s="228"/>
      <c r="FKR2" s="228"/>
      <c r="FKS2" s="228"/>
      <c r="FKT2" s="228"/>
      <c r="FKU2" s="228"/>
      <c r="FKV2" s="228"/>
      <c r="FKW2" s="228"/>
      <c r="FKX2" s="228"/>
      <c r="FKY2" s="228"/>
      <c r="FKZ2" s="228"/>
      <c r="FLA2" s="228"/>
      <c r="FLB2" s="228"/>
      <c r="FLC2" s="228"/>
      <c r="FLD2" s="228"/>
      <c r="FLE2" s="228"/>
      <c r="FLF2" s="228"/>
      <c r="FLG2" s="228"/>
      <c r="FLH2" s="228"/>
      <c r="FLI2" s="228"/>
      <c r="FLJ2" s="228"/>
      <c r="FLK2" s="228"/>
      <c r="FLL2" s="228"/>
      <c r="FLM2" s="228"/>
      <c r="FLN2" s="228"/>
      <c r="FLO2" s="228"/>
      <c r="FLP2" s="228"/>
      <c r="FLQ2" s="228"/>
      <c r="FLR2" s="228"/>
      <c r="FLS2" s="228"/>
      <c r="FLT2" s="228"/>
      <c r="FLU2" s="228"/>
      <c r="FLV2" s="228"/>
      <c r="FLW2" s="228"/>
      <c r="FLX2" s="228"/>
      <c r="FLY2" s="228"/>
      <c r="FLZ2" s="228"/>
      <c r="FMA2" s="228"/>
      <c r="FMB2" s="228"/>
      <c r="FMC2" s="228"/>
      <c r="FMD2" s="228"/>
      <c r="FME2" s="228"/>
      <c r="FMF2" s="228"/>
      <c r="FMG2" s="228"/>
      <c r="FMH2" s="228"/>
      <c r="FMI2" s="228"/>
      <c r="FMJ2" s="228"/>
      <c r="FMK2" s="228"/>
      <c r="FML2" s="228"/>
      <c r="FMM2" s="228"/>
      <c r="FMN2" s="228"/>
      <c r="FMO2" s="228"/>
      <c r="FMP2" s="228"/>
      <c r="FMQ2" s="228"/>
      <c r="FMR2" s="228"/>
      <c r="FMS2" s="228"/>
      <c r="FMT2" s="228"/>
      <c r="FMU2" s="228"/>
      <c r="FMV2" s="228"/>
      <c r="FMW2" s="228"/>
      <c r="FMX2" s="228"/>
      <c r="FMY2" s="228"/>
      <c r="FMZ2" s="228"/>
      <c r="FNA2" s="228"/>
      <c r="FNB2" s="228"/>
      <c r="FNC2" s="228"/>
      <c r="FND2" s="228"/>
      <c r="FNE2" s="228"/>
      <c r="FNF2" s="228"/>
      <c r="FNG2" s="228"/>
      <c r="FNH2" s="228"/>
      <c r="FNI2" s="228"/>
      <c r="FNJ2" s="228"/>
      <c r="FNK2" s="228"/>
      <c r="FNL2" s="228"/>
      <c r="FNM2" s="228"/>
      <c r="FNN2" s="228"/>
      <c r="FNO2" s="228"/>
      <c r="FNP2" s="228"/>
      <c r="FNQ2" s="228"/>
      <c r="FNR2" s="228"/>
      <c r="FNS2" s="228"/>
      <c r="FNT2" s="228"/>
      <c r="FNU2" s="228"/>
      <c r="FNV2" s="228"/>
      <c r="FNW2" s="228"/>
      <c r="FNX2" s="228"/>
      <c r="FNY2" s="228"/>
      <c r="FNZ2" s="228"/>
      <c r="FOA2" s="228"/>
      <c r="FOB2" s="228"/>
      <c r="FOC2" s="228"/>
      <c r="FOD2" s="228"/>
      <c r="FOE2" s="228"/>
      <c r="FOF2" s="228"/>
      <c r="FOG2" s="228"/>
      <c r="FOH2" s="228"/>
      <c r="FOI2" s="228"/>
      <c r="FOJ2" s="228"/>
      <c r="FOK2" s="228"/>
      <c r="FOL2" s="228"/>
      <c r="FOM2" s="228"/>
      <c r="FON2" s="228"/>
      <c r="FOO2" s="228"/>
      <c r="FOP2" s="228"/>
      <c r="FOQ2" s="228"/>
      <c r="FOR2" s="228"/>
      <c r="FOS2" s="228"/>
      <c r="FOT2" s="228"/>
      <c r="FOU2" s="228"/>
      <c r="FOV2" s="228"/>
      <c r="FOW2" s="228"/>
      <c r="FOX2" s="228"/>
      <c r="FOY2" s="228"/>
      <c r="FOZ2" s="228"/>
      <c r="FPA2" s="228"/>
      <c r="FPB2" s="228"/>
      <c r="FPC2" s="228"/>
      <c r="FPD2" s="228"/>
      <c r="FPE2" s="228"/>
      <c r="FPF2" s="228"/>
      <c r="FPG2" s="228"/>
      <c r="FPH2" s="228"/>
      <c r="FPI2" s="228"/>
      <c r="FPJ2" s="228"/>
      <c r="FPK2" s="228"/>
      <c r="FPL2" s="228"/>
      <c r="FPM2" s="228"/>
      <c r="FPN2" s="228"/>
      <c r="FPO2" s="228"/>
      <c r="FPP2" s="228"/>
      <c r="FPQ2" s="228"/>
      <c r="FPR2" s="228"/>
      <c r="FPS2" s="228"/>
      <c r="FPT2" s="228"/>
      <c r="FPU2" s="228"/>
      <c r="FPV2" s="228"/>
      <c r="FPW2" s="228"/>
      <c r="FPX2" s="228"/>
      <c r="FPY2" s="228"/>
      <c r="FPZ2" s="228"/>
      <c r="FQA2" s="228"/>
      <c r="FQB2" s="228"/>
      <c r="FQC2" s="228"/>
      <c r="FQD2" s="228"/>
      <c r="FQE2" s="228"/>
      <c r="FQF2" s="228"/>
      <c r="FQG2" s="228"/>
      <c r="FQH2" s="228"/>
      <c r="FQI2" s="228"/>
      <c r="FQJ2" s="228"/>
      <c r="FQK2" s="228"/>
      <c r="FQL2" s="228"/>
      <c r="FQM2" s="228"/>
      <c r="FQN2" s="228"/>
      <c r="FQO2" s="228"/>
      <c r="FQP2" s="228"/>
      <c r="FQQ2" s="228"/>
      <c r="FQR2" s="228"/>
      <c r="FQS2" s="228"/>
      <c r="FQT2" s="228"/>
      <c r="FQU2" s="228"/>
      <c r="FQV2" s="228"/>
      <c r="FQW2" s="228"/>
      <c r="FQX2" s="228"/>
      <c r="FQY2" s="228"/>
      <c r="FQZ2" s="228"/>
      <c r="FRA2" s="228"/>
      <c r="FRB2" s="228"/>
      <c r="FRC2" s="228"/>
      <c r="FRD2" s="228"/>
      <c r="FRE2" s="228"/>
      <c r="FRF2" s="228"/>
      <c r="FRG2" s="228"/>
      <c r="FRH2" s="228"/>
      <c r="FRI2" s="228"/>
      <c r="FRJ2" s="228"/>
      <c r="FRK2" s="228"/>
      <c r="FRL2" s="228"/>
      <c r="FRM2" s="228"/>
      <c r="FRN2" s="228"/>
      <c r="FRO2" s="228"/>
      <c r="FRP2" s="228"/>
      <c r="FRQ2" s="228"/>
      <c r="FRR2" s="228"/>
      <c r="FRS2" s="228"/>
      <c r="FRT2" s="228"/>
      <c r="FRU2" s="228"/>
      <c r="FRV2" s="228"/>
      <c r="FRW2" s="228"/>
      <c r="FRX2" s="228"/>
      <c r="FRY2" s="228"/>
      <c r="FRZ2" s="228"/>
      <c r="FSA2" s="228"/>
      <c r="FSB2" s="228"/>
      <c r="FSC2" s="228"/>
      <c r="FSD2" s="228"/>
      <c r="FSE2" s="228"/>
      <c r="FSF2" s="228"/>
      <c r="FSG2" s="228"/>
      <c r="FSH2" s="228"/>
      <c r="FSI2" s="228"/>
      <c r="FSJ2" s="228"/>
      <c r="FSK2" s="228"/>
      <c r="FSL2" s="228"/>
      <c r="FSM2" s="228"/>
      <c r="FSN2" s="228"/>
      <c r="FSO2" s="228"/>
      <c r="FSP2" s="228"/>
      <c r="FSQ2" s="228"/>
      <c r="FSR2" s="228"/>
      <c r="FSS2" s="228"/>
      <c r="FST2" s="228"/>
      <c r="FSU2" s="228"/>
      <c r="FSV2" s="228"/>
      <c r="FSW2" s="228"/>
      <c r="FSX2" s="228"/>
      <c r="FSY2" s="228"/>
      <c r="FSZ2" s="228"/>
      <c r="FTA2" s="228"/>
      <c r="FTB2" s="228"/>
      <c r="FTC2" s="228"/>
      <c r="FTD2" s="228"/>
      <c r="FTE2" s="228"/>
      <c r="FTF2" s="228"/>
      <c r="FTG2" s="228"/>
      <c r="FTH2" s="228"/>
      <c r="FTI2" s="228"/>
      <c r="FTJ2" s="228"/>
      <c r="FTK2" s="228"/>
      <c r="FTL2" s="228"/>
      <c r="FTM2" s="228"/>
      <c r="FTN2" s="228"/>
      <c r="FTO2" s="228"/>
      <c r="FTP2" s="228"/>
      <c r="FTQ2" s="228"/>
      <c r="FTR2" s="228"/>
      <c r="FTS2" s="228"/>
      <c r="FTT2" s="228"/>
      <c r="FTU2" s="228"/>
      <c r="FTV2" s="228"/>
      <c r="FTW2" s="228"/>
      <c r="FTX2" s="228"/>
      <c r="FTY2" s="228"/>
      <c r="FTZ2" s="228"/>
      <c r="FUA2" s="228"/>
      <c r="FUB2" s="228"/>
      <c r="FUC2" s="228"/>
      <c r="FUD2" s="228"/>
      <c r="FUE2" s="228"/>
      <c r="FUF2" s="228"/>
      <c r="FUG2" s="228"/>
      <c r="FUH2" s="228"/>
      <c r="FUI2" s="228"/>
      <c r="FUJ2" s="228"/>
      <c r="FUK2" s="228"/>
      <c r="FUL2" s="228"/>
      <c r="FUM2" s="228"/>
      <c r="FUN2" s="228"/>
      <c r="FUO2" s="228"/>
      <c r="FUP2" s="228"/>
      <c r="FUQ2" s="228"/>
      <c r="FUR2" s="228"/>
      <c r="FUS2" s="228"/>
      <c r="FUT2" s="228"/>
      <c r="FUU2" s="228"/>
      <c r="FUV2" s="228"/>
      <c r="FUW2" s="228"/>
      <c r="FUX2" s="228"/>
      <c r="FUY2" s="228"/>
      <c r="FUZ2" s="228"/>
      <c r="FVA2" s="228"/>
      <c r="FVB2" s="228"/>
      <c r="FVC2" s="228"/>
      <c r="FVD2" s="228"/>
      <c r="FVE2" s="228"/>
      <c r="FVF2" s="228"/>
      <c r="FVG2" s="228"/>
      <c r="FVH2" s="228"/>
      <c r="FVI2" s="228"/>
      <c r="FVJ2" s="228"/>
      <c r="FVK2" s="228"/>
      <c r="FVL2" s="228"/>
      <c r="FVM2" s="228"/>
      <c r="FVN2" s="228"/>
      <c r="FVO2" s="228"/>
      <c r="FVP2" s="228"/>
      <c r="FVQ2" s="228"/>
      <c r="FVR2" s="228"/>
      <c r="FVS2" s="228"/>
      <c r="FVT2" s="228"/>
      <c r="FVU2" s="228"/>
      <c r="FVV2" s="228"/>
      <c r="FVW2" s="228"/>
      <c r="FVX2" s="228"/>
      <c r="FVY2" s="228"/>
      <c r="FVZ2" s="228"/>
      <c r="FWA2" s="228"/>
      <c r="FWB2" s="228"/>
      <c r="FWC2" s="228"/>
      <c r="FWD2" s="228"/>
      <c r="FWE2" s="228"/>
      <c r="FWF2" s="228"/>
      <c r="FWG2" s="228"/>
      <c r="FWH2" s="228"/>
      <c r="FWI2" s="228"/>
      <c r="FWJ2" s="228"/>
      <c r="FWK2" s="228"/>
      <c r="FWL2" s="228"/>
      <c r="FWM2" s="228"/>
      <c r="FWN2" s="228"/>
      <c r="FWO2" s="228"/>
      <c r="FWP2" s="228"/>
      <c r="FWQ2" s="228"/>
      <c r="FWR2" s="228"/>
      <c r="FWS2" s="228"/>
      <c r="FWT2" s="228"/>
      <c r="FWU2" s="228"/>
      <c r="FWV2" s="228"/>
      <c r="FWW2" s="228"/>
      <c r="FWX2" s="228"/>
      <c r="FWY2" s="228"/>
      <c r="FWZ2" s="228"/>
      <c r="FXA2" s="228"/>
      <c r="FXB2" s="228"/>
      <c r="FXC2" s="228"/>
      <c r="FXD2" s="228"/>
      <c r="FXE2" s="228"/>
      <c r="FXF2" s="228"/>
      <c r="FXG2" s="228"/>
      <c r="FXH2" s="228"/>
      <c r="FXI2" s="228"/>
      <c r="FXJ2" s="228"/>
      <c r="FXK2" s="228"/>
      <c r="FXL2" s="228"/>
      <c r="FXM2" s="228"/>
      <c r="FXN2" s="228"/>
      <c r="FXO2" s="228"/>
      <c r="FXP2" s="228"/>
      <c r="FXQ2" s="228"/>
      <c r="FXR2" s="228"/>
      <c r="FXS2" s="228"/>
      <c r="FXT2" s="228"/>
      <c r="FXU2" s="228"/>
      <c r="FXV2" s="228"/>
      <c r="FXW2" s="228"/>
      <c r="FXX2" s="228"/>
      <c r="FXY2" s="228"/>
      <c r="FXZ2" s="228"/>
      <c r="FYA2" s="228"/>
      <c r="FYB2" s="228"/>
      <c r="FYC2" s="228"/>
      <c r="FYD2" s="228"/>
      <c r="FYE2" s="228"/>
      <c r="FYF2" s="228"/>
      <c r="FYG2" s="228"/>
      <c r="FYH2" s="228"/>
      <c r="FYI2" s="228"/>
      <c r="FYJ2" s="228"/>
      <c r="FYK2" s="228"/>
      <c r="FYL2" s="228"/>
      <c r="FYM2" s="228"/>
      <c r="FYN2" s="228"/>
      <c r="FYO2" s="228"/>
      <c r="FYP2" s="228"/>
      <c r="FYQ2" s="228"/>
      <c r="FYR2" s="228"/>
      <c r="FYS2" s="228"/>
      <c r="FYT2" s="228"/>
      <c r="FYU2" s="228"/>
      <c r="FYV2" s="228"/>
      <c r="FYW2" s="228"/>
      <c r="FYX2" s="228"/>
      <c r="FYY2" s="228"/>
      <c r="FYZ2" s="228"/>
      <c r="FZA2" s="228"/>
      <c r="FZB2" s="228"/>
      <c r="FZC2" s="228"/>
      <c r="FZD2" s="228"/>
      <c r="FZE2" s="228"/>
      <c r="FZF2" s="228"/>
      <c r="FZG2" s="228"/>
      <c r="FZH2" s="228"/>
      <c r="FZI2" s="228"/>
      <c r="FZJ2" s="228"/>
      <c r="FZK2" s="228"/>
      <c r="FZL2" s="228"/>
      <c r="FZM2" s="228"/>
      <c r="FZN2" s="228"/>
      <c r="FZO2" s="228"/>
      <c r="FZP2" s="228"/>
      <c r="FZQ2" s="228"/>
      <c r="FZR2" s="228"/>
      <c r="FZS2" s="228"/>
      <c r="FZT2" s="228"/>
      <c r="FZU2" s="228"/>
      <c r="FZV2" s="228"/>
      <c r="FZW2" s="228"/>
      <c r="FZX2" s="228"/>
      <c r="FZY2" s="228"/>
      <c r="FZZ2" s="228"/>
      <c r="GAA2" s="228"/>
      <c r="GAB2" s="228"/>
      <c r="GAC2" s="228"/>
      <c r="GAD2" s="228"/>
      <c r="GAE2" s="228"/>
      <c r="GAF2" s="228"/>
      <c r="GAG2" s="228"/>
      <c r="GAH2" s="228"/>
      <c r="GAI2" s="228"/>
      <c r="GAJ2" s="228"/>
      <c r="GAK2" s="228"/>
      <c r="GAL2" s="228"/>
      <c r="GAM2" s="228"/>
      <c r="GAN2" s="228"/>
      <c r="GAO2" s="228"/>
      <c r="GAP2" s="228"/>
      <c r="GAQ2" s="228"/>
      <c r="GAR2" s="228"/>
      <c r="GAS2" s="228"/>
      <c r="GAT2" s="228"/>
      <c r="GAU2" s="228"/>
      <c r="GAV2" s="228"/>
      <c r="GAW2" s="228"/>
      <c r="GAX2" s="228"/>
      <c r="GAY2" s="228"/>
      <c r="GAZ2" s="228"/>
      <c r="GBA2" s="228"/>
      <c r="GBB2" s="228"/>
      <c r="GBC2" s="228"/>
      <c r="GBD2" s="228"/>
      <c r="GBE2" s="228"/>
      <c r="GBF2" s="228"/>
      <c r="GBG2" s="228"/>
      <c r="GBH2" s="228"/>
      <c r="GBI2" s="228"/>
      <c r="GBJ2" s="228"/>
      <c r="GBK2" s="228"/>
      <c r="GBL2" s="228"/>
      <c r="GBM2" s="228"/>
      <c r="GBN2" s="228"/>
      <c r="GBO2" s="228"/>
      <c r="GBP2" s="228"/>
      <c r="GBQ2" s="228"/>
      <c r="GBR2" s="228"/>
      <c r="GBS2" s="228"/>
      <c r="GBT2" s="228"/>
      <c r="GBU2" s="228"/>
      <c r="GBV2" s="228"/>
      <c r="GBW2" s="228"/>
      <c r="GBX2" s="228"/>
      <c r="GBY2" s="228"/>
      <c r="GBZ2" s="228"/>
      <c r="GCA2" s="228"/>
      <c r="GCB2" s="228"/>
      <c r="GCC2" s="228"/>
      <c r="GCD2" s="228"/>
      <c r="GCE2" s="228"/>
      <c r="GCF2" s="228"/>
      <c r="GCG2" s="228"/>
      <c r="GCH2" s="228"/>
      <c r="GCI2" s="228"/>
      <c r="GCJ2" s="228"/>
      <c r="GCK2" s="228"/>
      <c r="GCL2" s="228"/>
      <c r="GCM2" s="228"/>
      <c r="GCN2" s="228"/>
      <c r="GCO2" s="228"/>
      <c r="GCP2" s="228"/>
      <c r="GCQ2" s="228"/>
      <c r="GCR2" s="228"/>
      <c r="GCS2" s="228"/>
      <c r="GCT2" s="228"/>
      <c r="GCU2" s="228"/>
      <c r="GCV2" s="228"/>
      <c r="GCW2" s="228"/>
      <c r="GCX2" s="228"/>
      <c r="GCY2" s="228"/>
      <c r="GCZ2" s="228"/>
      <c r="GDA2" s="228"/>
      <c r="GDB2" s="228"/>
      <c r="GDC2" s="228"/>
      <c r="GDD2" s="228"/>
      <c r="GDE2" s="228"/>
      <c r="GDF2" s="228"/>
      <c r="GDG2" s="228"/>
      <c r="GDH2" s="228"/>
      <c r="GDI2" s="228"/>
      <c r="GDJ2" s="228"/>
      <c r="GDK2" s="228"/>
      <c r="GDL2" s="228"/>
      <c r="GDM2" s="228"/>
      <c r="GDN2" s="228"/>
      <c r="GDO2" s="228"/>
      <c r="GDP2" s="228"/>
      <c r="GDQ2" s="228"/>
      <c r="GDR2" s="228"/>
      <c r="GDS2" s="228"/>
      <c r="GDT2" s="228"/>
      <c r="GDU2" s="228"/>
      <c r="GDV2" s="228"/>
      <c r="GDW2" s="228"/>
      <c r="GDX2" s="228"/>
      <c r="GDY2" s="228"/>
      <c r="GDZ2" s="228"/>
      <c r="GEA2" s="228"/>
      <c r="GEB2" s="228"/>
      <c r="GEC2" s="228"/>
      <c r="GED2" s="228"/>
      <c r="GEE2" s="228"/>
      <c r="GEF2" s="228"/>
      <c r="GEG2" s="228"/>
      <c r="GEH2" s="228"/>
      <c r="GEI2" s="228"/>
      <c r="GEJ2" s="228"/>
      <c r="GEK2" s="228"/>
      <c r="GEL2" s="228"/>
      <c r="GEM2" s="228"/>
      <c r="GEN2" s="228"/>
      <c r="GEO2" s="228"/>
      <c r="GEP2" s="228"/>
      <c r="GEQ2" s="228"/>
      <c r="GER2" s="228"/>
      <c r="GES2" s="228"/>
      <c r="GET2" s="228"/>
      <c r="GEU2" s="228"/>
      <c r="GEV2" s="228"/>
      <c r="GEW2" s="228"/>
      <c r="GEX2" s="228"/>
      <c r="GEY2" s="228"/>
      <c r="GEZ2" s="228"/>
      <c r="GFA2" s="228"/>
      <c r="GFB2" s="228"/>
      <c r="GFC2" s="228"/>
      <c r="GFD2" s="228"/>
      <c r="GFE2" s="228"/>
      <c r="GFF2" s="228"/>
      <c r="GFG2" s="228"/>
      <c r="GFH2" s="228"/>
      <c r="GFI2" s="228"/>
      <c r="GFJ2" s="228"/>
      <c r="GFK2" s="228"/>
      <c r="GFL2" s="228"/>
      <c r="GFM2" s="228"/>
      <c r="GFN2" s="228"/>
      <c r="GFO2" s="228"/>
      <c r="GFP2" s="228"/>
      <c r="GFQ2" s="228"/>
      <c r="GFR2" s="228"/>
      <c r="GFS2" s="228"/>
      <c r="GFT2" s="228"/>
      <c r="GFU2" s="228"/>
      <c r="GFV2" s="228"/>
      <c r="GFW2" s="228"/>
      <c r="GFX2" s="228"/>
      <c r="GFY2" s="228"/>
      <c r="GFZ2" s="228"/>
      <c r="GGA2" s="228"/>
      <c r="GGB2" s="228"/>
      <c r="GGC2" s="228"/>
      <c r="GGD2" s="228"/>
      <c r="GGE2" s="228"/>
      <c r="GGF2" s="228"/>
      <c r="GGG2" s="228"/>
      <c r="GGH2" s="228"/>
      <c r="GGI2" s="228"/>
      <c r="GGJ2" s="228"/>
      <c r="GGK2" s="228"/>
      <c r="GGL2" s="228"/>
      <c r="GGM2" s="228"/>
      <c r="GGN2" s="228"/>
      <c r="GGO2" s="228"/>
      <c r="GGP2" s="228"/>
      <c r="GGQ2" s="228"/>
      <c r="GGR2" s="228"/>
      <c r="GGS2" s="228"/>
      <c r="GGT2" s="228"/>
      <c r="GGU2" s="228"/>
      <c r="GGV2" s="228"/>
      <c r="GGW2" s="228"/>
      <c r="GGX2" s="228"/>
      <c r="GGY2" s="228"/>
      <c r="GGZ2" s="228"/>
      <c r="GHA2" s="228"/>
      <c r="GHB2" s="228"/>
      <c r="GHC2" s="228"/>
      <c r="GHD2" s="228"/>
      <c r="GHE2" s="228"/>
      <c r="GHF2" s="228"/>
      <c r="GHG2" s="228"/>
      <c r="GHH2" s="228"/>
      <c r="GHI2" s="228"/>
      <c r="GHJ2" s="228"/>
      <c r="GHK2" s="228"/>
      <c r="GHL2" s="228"/>
      <c r="GHM2" s="228"/>
      <c r="GHN2" s="228"/>
      <c r="GHO2" s="228"/>
      <c r="GHP2" s="228"/>
      <c r="GHQ2" s="228"/>
      <c r="GHR2" s="228"/>
      <c r="GHS2" s="228"/>
      <c r="GHT2" s="228"/>
      <c r="GHU2" s="228"/>
      <c r="GHV2" s="228"/>
      <c r="GHW2" s="228"/>
      <c r="GHX2" s="228"/>
      <c r="GHY2" s="228"/>
      <c r="GHZ2" s="228"/>
      <c r="GIA2" s="228"/>
      <c r="GIB2" s="228"/>
      <c r="GIC2" s="228"/>
      <c r="GID2" s="228"/>
      <c r="GIE2" s="228"/>
      <c r="GIF2" s="228"/>
      <c r="GIG2" s="228"/>
      <c r="GIH2" s="228"/>
      <c r="GII2" s="228"/>
      <c r="GIJ2" s="228"/>
      <c r="GIK2" s="228"/>
      <c r="GIL2" s="228"/>
      <c r="GIM2" s="228"/>
      <c r="GIN2" s="228"/>
      <c r="GIO2" s="228"/>
      <c r="GIP2" s="228"/>
      <c r="GIQ2" s="228"/>
      <c r="GIR2" s="228"/>
      <c r="GIS2" s="228"/>
      <c r="GIT2" s="228"/>
      <c r="GIU2" s="228"/>
      <c r="GIV2" s="228"/>
      <c r="GIW2" s="228"/>
      <c r="GIX2" s="228"/>
      <c r="GIY2" s="228"/>
      <c r="GIZ2" s="228"/>
      <c r="GJA2" s="228"/>
      <c r="GJB2" s="228"/>
      <c r="GJC2" s="228"/>
      <c r="GJD2" s="228"/>
      <c r="GJE2" s="228"/>
      <c r="GJF2" s="228"/>
      <c r="GJG2" s="228"/>
      <c r="GJH2" s="228"/>
      <c r="GJI2" s="228"/>
      <c r="GJJ2" s="228"/>
      <c r="GJK2" s="228"/>
      <c r="GJL2" s="228"/>
      <c r="GJM2" s="228"/>
      <c r="GJN2" s="228"/>
      <c r="GJO2" s="228"/>
      <c r="GJP2" s="228"/>
      <c r="GJQ2" s="228"/>
      <c r="GJR2" s="228"/>
      <c r="GJS2" s="228"/>
      <c r="GJT2" s="228"/>
      <c r="GJU2" s="228"/>
      <c r="GJV2" s="228"/>
      <c r="GJW2" s="228"/>
      <c r="GJX2" s="228"/>
      <c r="GJY2" s="228"/>
      <c r="GJZ2" s="228"/>
      <c r="GKA2" s="228"/>
      <c r="GKB2" s="228"/>
      <c r="GKC2" s="228"/>
      <c r="GKD2" s="228"/>
      <c r="GKE2" s="228"/>
      <c r="GKF2" s="228"/>
      <c r="GKG2" s="228"/>
      <c r="GKH2" s="228"/>
      <c r="GKI2" s="228"/>
      <c r="GKJ2" s="228"/>
      <c r="GKK2" s="228"/>
      <c r="GKL2" s="228"/>
      <c r="GKM2" s="228"/>
      <c r="GKN2" s="228"/>
      <c r="GKO2" s="228"/>
      <c r="GKP2" s="228"/>
      <c r="GKQ2" s="228"/>
      <c r="GKR2" s="228"/>
      <c r="GKS2" s="228"/>
      <c r="GKT2" s="228"/>
      <c r="GKU2" s="228"/>
      <c r="GKV2" s="228"/>
      <c r="GKW2" s="228"/>
      <c r="GKX2" s="228"/>
      <c r="GKY2" s="228"/>
      <c r="GKZ2" s="228"/>
      <c r="GLA2" s="228"/>
      <c r="GLB2" s="228"/>
      <c r="GLC2" s="228"/>
      <c r="GLD2" s="228"/>
      <c r="GLE2" s="228"/>
      <c r="GLF2" s="228"/>
      <c r="GLG2" s="228"/>
      <c r="GLH2" s="228"/>
      <c r="GLI2" s="228"/>
      <c r="GLJ2" s="228"/>
      <c r="GLK2" s="228"/>
      <c r="GLL2" s="228"/>
      <c r="GLM2" s="228"/>
      <c r="GLN2" s="228"/>
      <c r="GLO2" s="228"/>
      <c r="GLP2" s="228"/>
      <c r="GLQ2" s="228"/>
      <c r="GLR2" s="228"/>
      <c r="GLS2" s="228"/>
      <c r="GLT2" s="228"/>
      <c r="GLU2" s="228"/>
      <c r="GLV2" s="228"/>
      <c r="GLW2" s="228"/>
      <c r="GLX2" s="228"/>
      <c r="GLY2" s="228"/>
      <c r="GLZ2" s="228"/>
      <c r="GMA2" s="228"/>
      <c r="GMB2" s="228"/>
      <c r="GMC2" s="228"/>
      <c r="GMD2" s="228"/>
      <c r="GME2" s="228"/>
      <c r="GMF2" s="228"/>
      <c r="GMG2" s="228"/>
      <c r="GMH2" s="228"/>
      <c r="GMI2" s="228"/>
      <c r="GMJ2" s="228"/>
      <c r="GMK2" s="228"/>
      <c r="GML2" s="228"/>
      <c r="GMM2" s="228"/>
      <c r="GMN2" s="228"/>
      <c r="GMO2" s="228"/>
      <c r="GMP2" s="228"/>
      <c r="GMQ2" s="228"/>
      <c r="GMR2" s="228"/>
      <c r="GMS2" s="228"/>
      <c r="GMT2" s="228"/>
      <c r="GMU2" s="228"/>
      <c r="GMV2" s="228"/>
      <c r="GMW2" s="228"/>
      <c r="GMX2" s="228"/>
      <c r="GMY2" s="228"/>
      <c r="GMZ2" s="228"/>
      <c r="GNA2" s="228"/>
      <c r="GNB2" s="228"/>
      <c r="GNC2" s="228"/>
      <c r="GND2" s="228"/>
      <c r="GNE2" s="228"/>
      <c r="GNF2" s="228"/>
      <c r="GNG2" s="228"/>
      <c r="GNH2" s="228"/>
      <c r="GNI2" s="228"/>
      <c r="GNJ2" s="228"/>
      <c r="GNK2" s="228"/>
      <c r="GNL2" s="228"/>
      <c r="GNM2" s="228"/>
      <c r="GNN2" s="228"/>
      <c r="GNO2" s="228"/>
      <c r="GNP2" s="228"/>
      <c r="GNQ2" s="228"/>
      <c r="GNR2" s="228"/>
      <c r="GNS2" s="228"/>
      <c r="GNT2" s="228"/>
      <c r="GNU2" s="228"/>
      <c r="GNV2" s="228"/>
      <c r="GNW2" s="228"/>
      <c r="GNX2" s="228"/>
      <c r="GNY2" s="228"/>
      <c r="GNZ2" s="228"/>
      <c r="GOA2" s="228"/>
      <c r="GOB2" s="228"/>
      <c r="GOC2" s="228"/>
      <c r="GOD2" s="228"/>
      <c r="GOE2" s="228"/>
      <c r="GOF2" s="228"/>
      <c r="GOG2" s="228"/>
      <c r="GOH2" s="228"/>
      <c r="GOI2" s="228"/>
      <c r="GOJ2" s="228"/>
      <c r="GOK2" s="228"/>
      <c r="GOL2" s="228"/>
      <c r="GOM2" s="228"/>
      <c r="GON2" s="228"/>
      <c r="GOO2" s="228"/>
      <c r="GOP2" s="228"/>
      <c r="GOQ2" s="228"/>
      <c r="GOR2" s="228"/>
      <c r="GOS2" s="228"/>
      <c r="GOT2" s="228"/>
      <c r="GOU2" s="228"/>
      <c r="GOV2" s="228"/>
      <c r="GOW2" s="228"/>
      <c r="GOX2" s="228"/>
      <c r="GOY2" s="228"/>
      <c r="GOZ2" s="228"/>
      <c r="GPA2" s="228"/>
      <c r="GPB2" s="228"/>
      <c r="GPC2" s="228"/>
      <c r="GPD2" s="228"/>
      <c r="GPE2" s="228"/>
      <c r="GPF2" s="228"/>
      <c r="GPG2" s="228"/>
      <c r="GPH2" s="228"/>
      <c r="GPI2" s="228"/>
      <c r="GPJ2" s="228"/>
      <c r="GPK2" s="228"/>
      <c r="GPL2" s="228"/>
      <c r="GPM2" s="228"/>
      <c r="GPN2" s="228"/>
      <c r="GPO2" s="228"/>
      <c r="GPP2" s="228"/>
      <c r="GPQ2" s="228"/>
      <c r="GPR2" s="228"/>
      <c r="GPS2" s="228"/>
      <c r="GPT2" s="228"/>
      <c r="GPU2" s="228"/>
      <c r="GPV2" s="228"/>
      <c r="GPW2" s="228"/>
      <c r="GPX2" s="228"/>
      <c r="GPY2" s="228"/>
      <c r="GPZ2" s="228"/>
      <c r="GQA2" s="228"/>
      <c r="GQB2" s="228"/>
      <c r="GQC2" s="228"/>
      <c r="GQD2" s="228"/>
      <c r="GQE2" s="228"/>
      <c r="GQF2" s="228"/>
      <c r="GQG2" s="228"/>
      <c r="GQH2" s="228"/>
      <c r="GQI2" s="228"/>
      <c r="GQJ2" s="228"/>
      <c r="GQK2" s="228"/>
      <c r="GQL2" s="228"/>
      <c r="GQM2" s="228"/>
      <c r="GQN2" s="228"/>
      <c r="GQO2" s="228"/>
      <c r="GQP2" s="228"/>
      <c r="GQQ2" s="228"/>
      <c r="GQR2" s="228"/>
      <c r="GQS2" s="228"/>
      <c r="GQT2" s="228"/>
      <c r="GQU2" s="228"/>
      <c r="GQV2" s="228"/>
      <c r="GQW2" s="228"/>
      <c r="GQX2" s="228"/>
      <c r="GQY2" s="228"/>
      <c r="GQZ2" s="228"/>
      <c r="GRA2" s="228"/>
      <c r="GRB2" s="228"/>
      <c r="GRC2" s="228"/>
      <c r="GRD2" s="228"/>
      <c r="GRE2" s="228"/>
      <c r="GRF2" s="228"/>
      <c r="GRG2" s="228"/>
      <c r="GRH2" s="228"/>
      <c r="GRI2" s="228"/>
      <c r="GRJ2" s="228"/>
      <c r="GRK2" s="228"/>
      <c r="GRL2" s="228"/>
      <c r="GRM2" s="228"/>
      <c r="GRN2" s="228"/>
      <c r="GRO2" s="228"/>
      <c r="GRP2" s="228"/>
      <c r="GRQ2" s="228"/>
      <c r="GRR2" s="228"/>
      <c r="GRS2" s="228"/>
      <c r="GRT2" s="228"/>
      <c r="GRU2" s="228"/>
      <c r="GRV2" s="228"/>
      <c r="GRW2" s="228"/>
      <c r="GRX2" s="228"/>
      <c r="GRY2" s="228"/>
      <c r="GRZ2" s="228"/>
      <c r="GSA2" s="228"/>
      <c r="GSB2" s="228"/>
      <c r="GSC2" s="228"/>
      <c r="GSD2" s="228"/>
      <c r="GSE2" s="228"/>
      <c r="GSF2" s="228"/>
      <c r="GSG2" s="228"/>
      <c r="GSH2" s="228"/>
      <c r="GSI2" s="228"/>
      <c r="GSJ2" s="228"/>
      <c r="GSK2" s="228"/>
      <c r="GSL2" s="228"/>
      <c r="GSM2" s="228"/>
      <c r="GSN2" s="228"/>
      <c r="GSO2" s="228"/>
      <c r="GSP2" s="228"/>
      <c r="GSQ2" s="228"/>
      <c r="GSR2" s="228"/>
      <c r="GSS2" s="228"/>
      <c r="GST2" s="228"/>
      <c r="GSU2" s="228"/>
      <c r="GSV2" s="228"/>
      <c r="GSW2" s="228"/>
      <c r="GSX2" s="228"/>
      <c r="GSY2" s="228"/>
      <c r="GSZ2" s="228"/>
      <c r="GTA2" s="228"/>
      <c r="GTB2" s="228"/>
      <c r="GTC2" s="228"/>
      <c r="GTD2" s="228"/>
      <c r="GTE2" s="228"/>
      <c r="GTF2" s="228"/>
      <c r="GTG2" s="228"/>
      <c r="GTH2" s="228"/>
      <c r="GTI2" s="228"/>
      <c r="GTJ2" s="228"/>
      <c r="GTK2" s="228"/>
      <c r="GTL2" s="228"/>
      <c r="GTM2" s="228"/>
      <c r="GTN2" s="228"/>
      <c r="GTO2" s="228"/>
      <c r="GTP2" s="228"/>
      <c r="GTQ2" s="228"/>
      <c r="GTR2" s="228"/>
      <c r="GTS2" s="228"/>
      <c r="GTT2" s="228"/>
      <c r="GTU2" s="228"/>
      <c r="GTV2" s="228"/>
      <c r="GTW2" s="228"/>
      <c r="GTX2" s="228"/>
      <c r="GTY2" s="228"/>
      <c r="GTZ2" s="228"/>
      <c r="GUA2" s="228"/>
      <c r="GUB2" s="228"/>
      <c r="GUC2" s="228"/>
      <c r="GUD2" s="228"/>
      <c r="GUE2" s="228"/>
      <c r="GUF2" s="228"/>
      <c r="GUG2" s="228"/>
      <c r="GUH2" s="228"/>
      <c r="GUI2" s="228"/>
      <c r="GUJ2" s="228"/>
      <c r="GUK2" s="228"/>
      <c r="GUL2" s="228"/>
      <c r="GUM2" s="228"/>
      <c r="GUN2" s="228"/>
      <c r="GUO2" s="228"/>
      <c r="GUP2" s="228"/>
      <c r="GUQ2" s="228"/>
      <c r="GUR2" s="228"/>
      <c r="GUS2" s="228"/>
      <c r="GUT2" s="228"/>
      <c r="GUU2" s="228"/>
      <c r="GUV2" s="228"/>
      <c r="GUW2" s="228"/>
      <c r="GUX2" s="228"/>
      <c r="GUY2" s="228"/>
      <c r="GUZ2" s="228"/>
      <c r="GVA2" s="228"/>
      <c r="GVB2" s="228"/>
      <c r="GVC2" s="228"/>
      <c r="GVD2" s="228"/>
      <c r="GVE2" s="228"/>
      <c r="GVF2" s="228"/>
      <c r="GVG2" s="228"/>
      <c r="GVH2" s="228"/>
      <c r="GVI2" s="228"/>
      <c r="GVJ2" s="228"/>
      <c r="GVK2" s="228"/>
      <c r="GVL2" s="228"/>
      <c r="GVM2" s="228"/>
      <c r="GVN2" s="228"/>
      <c r="GVO2" s="228"/>
      <c r="GVP2" s="228"/>
      <c r="GVQ2" s="228"/>
      <c r="GVR2" s="228"/>
      <c r="GVS2" s="228"/>
      <c r="GVT2" s="228"/>
      <c r="GVU2" s="228"/>
      <c r="GVV2" s="228"/>
      <c r="GVW2" s="228"/>
      <c r="GVX2" s="228"/>
      <c r="GVY2" s="228"/>
      <c r="GVZ2" s="228"/>
      <c r="GWA2" s="228"/>
      <c r="GWB2" s="228"/>
      <c r="GWC2" s="228"/>
      <c r="GWD2" s="228"/>
      <c r="GWE2" s="228"/>
      <c r="GWF2" s="228"/>
      <c r="GWG2" s="228"/>
      <c r="GWH2" s="228"/>
      <c r="GWI2" s="228"/>
      <c r="GWJ2" s="228"/>
      <c r="GWK2" s="228"/>
      <c r="GWL2" s="228"/>
      <c r="GWM2" s="228"/>
      <c r="GWN2" s="228"/>
      <c r="GWO2" s="228"/>
      <c r="GWP2" s="228"/>
      <c r="GWQ2" s="228"/>
      <c r="GWR2" s="228"/>
      <c r="GWS2" s="228"/>
      <c r="GWT2" s="228"/>
      <c r="GWU2" s="228"/>
      <c r="GWV2" s="228"/>
      <c r="GWW2" s="228"/>
      <c r="GWX2" s="228"/>
      <c r="GWY2" s="228"/>
      <c r="GWZ2" s="228"/>
      <c r="GXA2" s="228"/>
      <c r="GXB2" s="228"/>
      <c r="GXC2" s="228"/>
      <c r="GXD2" s="228"/>
      <c r="GXE2" s="228"/>
      <c r="GXF2" s="228"/>
      <c r="GXG2" s="228"/>
      <c r="GXH2" s="228"/>
      <c r="GXI2" s="228"/>
      <c r="GXJ2" s="228"/>
      <c r="GXK2" s="228"/>
      <c r="GXL2" s="228"/>
      <c r="GXM2" s="228"/>
      <c r="GXN2" s="228"/>
      <c r="GXO2" s="228"/>
      <c r="GXP2" s="228"/>
      <c r="GXQ2" s="228"/>
      <c r="GXR2" s="228"/>
      <c r="GXS2" s="228"/>
      <c r="GXT2" s="228"/>
      <c r="GXU2" s="228"/>
      <c r="GXV2" s="228"/>
      <c r="GXW2" s="228"/>
      <c r="GXX2" s="228"/>
      <c r="GXY2" s="228"/>
      <c r="GXZ2" s="228"/>
      <c r="GYA2" s="228"/>
      <c r="GYB2" s="228"/>
      <c r="GYC2" s="228"/>
      <c r="GYD2" s="228"/>
      <c r="GYE2" s="228"/>
      <c r="GYF2" s="228"/>
      <c r="GYG2" s="228"/>
      <c r="GYH2" s="228"/>
      <c r="GYI2" s="228"/>
      <c r="GYJ2" s="228"/>
      <c r="GYK2" s="228"/>
      <c r="GYL2" s="228"/>
      <c r="GYM2" s="228"/>
      <c r="GYN2" s="228"/>
      <c r="GYO2" s="228"/>
      <c r="GYP2" s="228"/>
      <c r="GYQ2" s="228"/>
      <c r="GYR2" s="228"/>
      <c r="GYS2" s="228"/>
      <c r="GYT2" s="228"/>
      <c r="GYU2" s="228"/>
      <c r="GYV2" s="228"/>
      <c r="GYW2" s="228"/>
      <c r="GYX2" s="228"/>
      <c r="GYY2" s="228"/>
      <c r="GYZ2" s="228"/>
      <c r="GZA2" s="228"/>
      <c r="GZB2" s="228"/>
      <c r="GZC2" s="228"/>
      <c r="GZD2" s="228"/>
      <c r="GZE2" s="228"/>
      <c r="GZF2" s="228"/>
      <c r="GZG2" s="228"/>
      <c r="GZH2" s="228"/>
      <c r="GZI2" s="228"/>
      <c r="GZJ2" s="228"/>
      <c r="GZK2" s="228"/>
      <c r="GZL2" s="228"/>
      <c r="GZM2" s="228"/>
      <c r="GZN2" s="228"/>
      <c r="GZO2" s="228"/>
      <c r="GZP2" s="228"/>
      <c r="GZQ2" s="228"/>
      <c r="GZR2" s="228"/>
      <c r="GZS2" s="228"/>
      <c r="GZT2" s="228"/>
      <c r="GZU2" s="228"/>
      <c r="GZV2" s="228"/>
      <c r="GZW2" s="228"/>
      <c r="GZX2" s="228"/>
      <c r="GZY2" s="228"/>
      <c r="GZZ2" s="228"/>
      <c r="HAA2" s="228"/>
      <c r="HAB2" s="228"/>
      <c r="HAC2" s="228"/>
      <c r="HAD2" s="228"/>
      <c r="HAE2" s="228"/>
      <c r="HAF2" s="228"/>
      <c r="HAG2" s="228"/>
      <c r="HAH2" s="228"/>
      <c r="HAI2" s="228"/>
      <c r="HAJ2" s="228"/>
      <c r="HAK2" s="228"/>
      <c r="HAL2" s="228"/>
      <c r="HAM2" s="228"/>
      <c r="HAN2" s="228"/>
      <c r="HAO2" s="228"/>
      <c r="HAP2" s="228"/>
      <c r="HAQ2" s="228"/>
      <c r="HAR2" s="228"/>
      <c r="HAS2" s="228"/>
      <c r="HAT2" s="228"/>
      <c r="HAU2" s="228"/>
      <c r="HAV2" s="228"/>
      <c r="HAW2" s="228"/>
      <c r="HAX2" s="228"/>
      <c r="HAY2" s="228"/>
      <c r="HAZ2" s="228"/>
      <c r="HBA2" s="228"/>
      <c r="HBB2" s="228"/>
      <c r="HBC2" s="228"/>
      <c r="HBD2" s="228"/>
      <c r="HBE2" s="228"/>
      <c r="HBF2" s="228"/>
      <c r="HBG2" s="228"/>
      <c r="HBH2" s="228"/>
      <c r="HBI2" s="228"/>
      <c r="HBJ2" s="228"/>
      <c r="HBK2" s="228"/>
      <c r="HBL2" s="228"/>
      <c r="HBM2" s="228"/>
      <c r="HBN2" s="228"/>
      <c r="HBO2" s="228"/>
      <c r="HBP2" s="228"/>
      <c r="HBQ2" s="228"/>
      <c r="HBR2" s="228"/>
      <c r="HBS2" s="228"/>
      <c r="HBT2" s="228"/>
      <c r="HBU2" s="228"/>
      <c r="HBV2" s="228"/>
      <c r="HBW2" s="228"/>
      <c r="HBX2" s="228"/>
      <c r="HBY2" s="228"/>
      <c r="HBZ2" s="228"/>
      <c r="HCA2" s="228"/>
      <c r="HCB2" s="228"/>
      <c r="HCC2" s="228"/>
      <c r="HCD2" s="228"/>
      <c r="HCE2" s="228"/>
      <c r="HCF2" s="228"/>
      <c r="HCG2" s="228"/>
      <c r="HCH2" s="228"/>
      <c r="HCI2" s="228"/>
      <c r="HCJ2" s="228"/>
      <c r="HCK2" s="228"/>
      <c r="HCL2" s="228"/>
      <c r="HCM2" s="228"/>
      <c r="HCN2" s="228"/>
      <c r="HCO2" s="228"/>
      <c r="HCP2" s="228"/>
      <c r="HCQ2" s="228"/>
      <c r="HCR2" s="228"/>
      <c r="HCS2" s="228"/>
      <c r="HCT2" s="228"/>
      <c r="HCU2" s="228"/>
      <c r="HCV2" s="228"/>
      <c r="HCW2" s="228"/>
      <c r="HCX2" s="228"/>
      <c r="HCY2" s="228"/>
      <c r="HCZ2" s="228"/>
      <c r="HDA2" s="228"/>
      <c r="HDB2" s="228"/>
      <c r="HDC2" s="228"/>
      <c r="HDD2" s="228"/>
      <c r="HDE2" s="228"/>
      <c r="HDF2" s="228"/>
      <c r="HDG2" s="228"/>
      <c r="HDH2" s="228"/>
      <c r="HDI2" s="228"/>
      <c r="HDJ2" s="228"/>
      <c r="HDK2" s="228"/>
      <c r="HDL2" s="228"/>
      <c r="HDM2" s="228"/>
      <c r="HDN2" s="228"/>
      <c r="HDO2" s="228"/>
      <c r="HDP2" s="228"/>
      <c r="HDQ2" s="228"/>
      <c r="HDR2" s="228"/>
      <c r="HDS2" s="228"/>
      <c r="HDT2" s="228"/>
      <c r="HDU2" s="228"/>
      <c r="HDV2" s="228"/>
      <c r="HDW2" s="228"/>
      <c r="HDX2" s="228"/>
      <c r="HDY2" s="228"/>
      <c r="HDZ2" s="228"/>
      <c r="HEA2" s="228"/>
      <c r="HEB2" s="228"/>
      <c r="HEC2" s="228"/>
      <c r="HED2" s="228"/>
      <c r="HEE2" s="228"/>
      <c r="HEF2" s="228"/>
      <c r="HEG2" s="228"/>
      <c r="HEH2" s="228"/>
      <c r="HEI2" s="228"/>
      <c r="HEJ2" s="228"/>
      <c r="HEK2" s="228"/>
      <c r="HEL2" s="228"/>
      <c r="HEM2" s="228"/>
      <c r="HEN2" s="228"/>
      <c r="HEO2" s="228"/>
      <c r="HEP2" s="228"/>
      <c r="HEQ2" s="228"/>
      <c r="HER2" s="228"/>
      <c r="HES2" s="228"/>
      <c r="HET2" s="228"/>
      <c r="HEU2" s="228"/>
      <c r="HEV2" s="228"/>
      <c r="HEW2" s="228"/>
      <c r="HEX2" s="228"/>
      <c r="HEY2" s="228"/>
      <c r="HEZ2" s="228"/>
      <c r="HFA2" s="228"/>
      <c r="HFB2" s="228"/>
      <c r="HFC2" s="228"/>
      <c r="HFD2" s="228"/>
      <c r="HFE2" s="228"/>
      <c r="HFF2" s="228"/>
      <c r="HFG2" s="228"/>
      <c r="HFH2" s="228"/>
      <c r="HFI2" s="228"/>
      <c r="HFJ2" s="228"/>
      <c r="HFK2" s="228"/>
      <c r="HFL2" s="228"/>
      <c r="HFM2" s="228"/>
      <c r="HFN2" s="228"/>
      <c r="HFO2" s="228"/>
      <c r="HFP2" s="228"/>
      <c r="HFQ2" s="228"/>
      <c r="HFR2" s="228"/>
      <c r="HFS2" s="228"/>
      <c r="HFT2" s="228"/>
      <c r="HFU2" s="228"/>
      <c r="HFV2" s="228"/>
      <c r="HFW2" s="228"/>
      <c r="HFX2" s="228"/>
      <c r="HFY2" s="228"/>
      <c r="HFZ2" s="228"/>
      <c r="HGA2" s="228"/>
      <c r="HGB2" s="228"/>
      <c r="HGC2" s="228"/>
      <c r="HGD2" s="228"/>
      <c r="HGE2" s="228"/>
      <c r="HGF2" s="228"/>
      <c r="HGG2" s="228"/>
      <c r="HGH2" s="228"/>
      <c r="HGI2" s="228"/>
      <c r="HGJ2" s="228"/>
      <c r="HGK2" s="228"/>
      <c r="HGL2" s="228"/>
      <c r="HGM2" s="228"/>
      <c r="HGN2" s="228"/>
      <c r="HGO2" s="228"/>
      <c r="HGP2" s="228"/>
      <c r="HGQ2" s="228"/>
      <c r="HGR2" s="228"/>
      <c r="HGS2" s="228"/>
      <c r="HGT2" s="228"/>
      <c r="HGU2" s="228"/>
      <c r="HGV2" s="228"/>
      <c r="HGW2" s="228"/>
      <c r="HGX2" s="228"/>
      <c r="HGY2" s="228"/>
      <c r="HGZ2" s="228"/>
      <c r="HHA2" s="228"/>
      <c r="HHB2" s="228"/>
      <c r="HHC2" s="228"/>
      <c r="HHD2" s="228"/>
      <c r="HHE2" s="228"/>
      <c r="HHF2" s="228"/>
      <c r="HHG2" s="228"/>
      <c r="HHH2" s="228"/>
      <c r="HHI2" s="228"/>
      <c r="HHJ2" s="228"/>
      <c r="HHK2" s="228"/>
      <c r="HHL2" s="228"/>
      <c r="HHM2" s="228"/>
      <c r="HHN2" s="228"/>
      <c r="HHO2" s="228"/>
      <c r="HHP2" s="228"/>
      <c r="HHQ2" s="228"/>
      <c r="HHR2" s="228"/>
      <c r="HHS2" s="228"/>
      <c r="HHT2" s="228"/>
      <c r="HHU2" s="228"/>
      <c r="HHV2" s="228"/>
      <c r="HHW2" s="228"/>
      <c r="HHX2" s="228"/>
      <c r="HHY2" s="228"/>
      <c r="HHZ2" s="228"/>
      <c r="HIA2" s="228"/>
      <c r="HIB2" s="228"/>
      <c r="HIC2" s="228"/>
      <c r="HID2" s="228"/>
      <c r="HIE2" s="228"/>
      <c r="HIF2" s="228"/>
      <c r="HIG2" s="228"/>
      <c r="HIH2" s="228"/>
      <c r="HII2" s="228"/>
      <c r="HIJ2" s="228"/>
      <c r="HIK2" s="228"/>
      <c r="HIL2" s="228"/>
      <c r="HIM2" s="228"/>
      <c r="HIN2" s="228"/>
      <c r="HIO2" s="228"/>
      <c r="HIP2" s="228"/>
      <c r="HIQ2" s="228"/>
      <c r="HIR2" s="228"/>
      <c r="HIS2" s="228"/>
      <c r="HIT2" s="228"/>
      <c r="HIU2" s="228"/>
      <c r="HIV2" s="228"/>
      <c r="HIW2" s="228"/>
      <c r="HIX2" s="228"/>
      <c r="HIY2" s="228"/>
      <c r="HIZ2" s="228"/>
      <c r="HJA2" s="228"/>
      <c r="HJB2" s="228"/>
      <c r="HJC2" s="228"/>
      <c r="HJD2" s="228"/>
      <c r="HJE2" s="228"/>
      <c r="HJF2" s="228"/>
      <c r="HJG2" s="228"/>
      <c r="HJH2" s="228"/>
      <c r="HJI2" s="228"/>
      <c r="HJJ2" s="228"/>
      <c r="HJK2" s="228"/>
      <c r="HJL2" s="228"/>
      <c r="HJM2" s="228"/>
      <c r="HJN2" s="228"/>
      <c r="HJO2" s="228"/>
      <c r="HJP2" s="228"/>
      <c r="HJQ2" s="228"/>
      <c r="HJR2" s="228"/>
      <c r="HJS2" s="228"/>
      <c r="HJT2" s="228"/>
      <c r="HJU2" s="228"/>
      <c r="HJV2" s="228"/>
      <c r="HJW2" s="228"/>
      <c r="HJX2" s="228"/>
      <c r="HJY2" s="228"/>
      <c r="HJZ2" s="228"/>
      <c r="HKA2" s="228"/>
      <c r="HKB2" s="228"/>
      <c r="HKC2" s="228"/>
      <c r="HKD2" s="228"/>
      <c r="HKE2" s="228"/>
      <c r="HKF2" s="228"/>
      <c r="HKG2" s="228"/>
      <c r="HKH2" s="228"/>
      <c r="HKI2" s="228"/>
      <c r="HKJ2" s="228"/>
      <c r="HKK2" s="228"/>
      <c r="HKL2" s="228"/>
      <c r="HKM2" s="228"/>
      <c r="HKN2" s="228"/>
      <c r="HKO2" s="228"/>
      <c r="HKP2" s="228"/>
      <c r="HKQ2" s="228"/>
      <c r="HKR2" s="228"/>
      <c r="HKS2" s="228"/>
      <c r="HKT2" s="228"/>
      <c r="HKU2" s="228"/>
      <c r="HKV2" s="228"/>
      <c r="HKW2" s="228"/>
      <c r="HKX2" s="228"/>
      <c r="HKY2" s="228"/>
      <c r="HKZ2" s="228"/>
      <c r="HLA2" s="228"/>
      <c r="HLB2" s="228"/>
      <c r="HLC2" s="228"/>
      <c r="HLD2" s="228"/>
      <c r="HLE2" s="228"/>
      <c r="HLF2" s="228"/>
      <c r="HLG2" s="228"/>
      <c r="HLH2" s="228"/>
      <c r="HLI2" s="228"/>
      <c r="HLJ2" s="228"/>
      <c r="HLK2" s="228"/>
      <c r="HLL2" s="228"/>
      <c r="HLM2" s="228"/>
      <c r="HLN2" s="228"/>
      <c r="HLO2" s="228"/>
      <c r="HLP2" s="228"/>
      <c r="HLQ2" s="228"/>
      <c r="HLR2" s="228"/>
      <c r="HLS2" s="228"/>
      <c r="HLT2" s="228"/>
      <c r="HLU2" s="228"/>
      <c r="HLV2" s="228"/>
      <c r="HLW2" s="228"/>
      <c r="HLX2" s="228"/>
      <c r="HLY2" s="228"/>
      <c r="HLZ2" s="228"/>
      <c r="HMA2" s="228"/>
      <c r="HMB2" s="228"/>
      <c r="HMC2" s="228"/>
      <c r="HMD2" s="228"/>
      <c r="HME2" s="228"/>
      <c r="HMF2" s="228"/>
      <c r="HMG2" s="228"/>
      <c r="HMH2" s="228"/>
      <c r="HMI2" s="228"/>
      <c r="HMJ2" s="228"/>
      <c r="HMK2" s="228"/>
      <c r="HML2" s="228"/>
      <c r="HMM2" s="228"/>
      <c r="HMN2" s="228"/>
      <c r="HMO2" s="228"/>
      <c r="HMP2" s="228"/>
      <c r="HMQ2" s="228"/>
      <c r="HMR2" s="228"/>
      <c r="HMS2" s="228"/>
      <c r="HMT2" s="228"/>
      <c r="HMU2" s="228"/>
      <c r="HMV2" s="228"/>
      <c r="HMW2" s="228"/>
      <c r="HMX2" s="228"/>
      <c r="HMY2" s="228"/>
      <c r="HMZ2" s="228"/>
      <c r="HNA2" s="228"/>
      <c r="HNB2" s="228"/>
      <c r="HNC2" s="228"/>
      <c r="HND2" s="228"/>
      <c r="HNE2" s="228"/>
      <c r="HNF2" s="228"/>
      <c r="HNG2" s="228"/>
      <c r="HNH2" s="228"/>
      <c r="HNI2" s="228"/>
      <c r="HNJ2" s="228"/>
      <c r="HNK2" s="228"/>
      <c r="HNL2" s="228"/>
      <c r="HNM2" s="228"/>
      <c r="HNN2" s="228"/>
      <c r="HNO2" s="228"/>
      <c r="HNP2" s="228"/>
      <c r="HNQ2" s="228"/>
      <c r="HNR2" s="228"/>
      <c r="HNS2" s="228"/>
      <c r="HNT2" s="228"/>
      <c r="HNU2" s="228"/>
      <c r="HNV2" s="228"/>
      <c r="HNW2" s="228"/>
      <c r="HNX2" s="228"/>
      <c r="HNY2" s="228"/>
      <c r="HNZ2" s="228"/>
      <c r="HOA2" s="228"/>
      <c r="HOB2" s="228"/>
      <c r="HOC2" s="228"/>
      <c r="HOD2" s="228"/>
      <c r="HOE2" s="228"/>
      <c r="HOF2" s="228"/>
      <c r="HOG2" s="228"/>
      <c r="HOH2" s="228"/>
      <c r="HOI2" s="228"/>
      <c r="HOJ2" s="228"/>
      <c r="HOK2" s="228"/>
      <c r="HOL2" s="228"/>
      <c r="HOM2" s="228"/>
      <c r="HON2" s="228"/>
      <c r="HOO2" s="228"/>
      <c r="HOP2" s="228"/>
      <c r="HOQ2" s="228"/>
      <c r="HOR2" s="228"/>
      <c r="HOS2" s="228"/>
      <c r="HOT2" s="228"/>
      <c r="HOU2" s="228"/>
      <c r="HOV2" s="228"/>
      <c r="HOW2" s="228"/>
      <c r="HOX2" s="228"/>
      <c r="HOY2" s="228"/>
      <c r="HOZ2" s="228"/>
      <c r="HPA2" s="228"/>
      <c r="HPB2" s="228"/>
      <c r="HPC2" s="228"/>
      <c r="HPD2" s="228"/>
      <c r="HPE2" s="228"/>
      <c r="HPF2" s="228"/>
      <c r="HPG2" s="228"/>
      <c r="HPH2" s="228"/>
      <c r="HPI2" s="228"/>
      <c r="HPJ2" s="228"/>
      <c r="HPK2" s="228"/>
      <c r="HPL2" s="228"/>
      <c r="HPM2" s="228"/>
      <c r="HPN2" s="228"/>
      <c r="HPO2" s="228"/>
      <c r="HPP2" s="228"/>
      <c r="HPQ2" s="228"/>
      <c r="HPR2" s="228"/>
      <c r="HPS2" s="228"/>
      <c r="HPT2" s="228"/>
      <c r="HPU2" s="228"/>
      <c r="HPV2" s="228"/>
      <c r="HPW2" s="228"/>
      <c r="HPX2" s="228"/>
      <c r="HPY2" s="228"/>
      <c r="HPZ2" s="228"/>
      <c r="HQA2" s="228"/>
      <c r="HQB2" s="228"/>
      <c r="HQC2" s="228"/>
      <c r="HQD2" s="228"/>
      <c r="HQE2" s="228"/>
      <c r="HQF2" s="228"/>
      <c r="HQG2" s="228"/>
      <c r="HQH2" s="228"/>
      <c r="HQI2" s="228"/>
      <c r="HQJ2" s="228"/>
      <c r="HQK2" s="228"/>
      <c r="HQL2" s="228"/>
      <c r="HQM2" s="228"/>
      <c r="HQN2" s="228"/>
      <c r="HQO2" s="228"/>
      <c r="HQP2" s="228"/>
      <c r="HQQ2" s="228"/>
      <c r="HQR2" s="228"/>
      <c r="HQS2" s="228"/>
      <c r="HQT2" s="228"/>
      <c r="HQU2" s="228"/>
      <c r="HQV2" s="228"/>
      <c r="HQW2" s="228"/>
      <c r="HQX2" s="228"/>
      <c r="HQY2" s="228"/>
      <c r="HQZ2" s="228"/>
      <c r="HRA2" s="228"/>
      <c r="HRB2" s="228"/>
      <c r="HRC2" s="228"/>
      <c r="HRD2" s="228"/>
      <c r="HRE2" s="228"/>
      <c r="HRF2" s="228"/>
      <c r="HRG2" s="228"/>
      <c r="HRH2" s="228"/>
      <c r="HRI2" s="228"/>
      <c r="HRJ2" s="228"/>
      <c r="HRK2" s="228"/>
      <c r="HRL2" s="228"/>
      <c r="HRM2" s="228"/>
      <c r="HRN2" s="228"/>
      <c r="HRO2" s="228"/>
      <c r="HRP2" s="228"/>
      <c r="HRQ2" s="228"/>
      <c r="HRR2" s="228"/>
      <c r="HRS2" s="228"/>
      <c r="HRT2" s="228"/>
      <c r="HRU2" s="228"/>
      <c r="HRV2" s="228"/>
      <c r="HRW2" s="228"/>
      <c r="HRX2" s="228"/>
      <c r="HRY2" s="228"/>
      <c r="HRZ2" s="228"/>
      <c r="HSA2" s="228"/>
      <c r="HSB2" s="228"/>
      <c r="HSC2" s="228"/>
      <c r="HSD2" s="228"/>
      <c r="HSE2" s="228"/>
      <c r="HSF2" s="228"/>
      <c r="HSG2" s="228"/>
      <c r="HSH2" s="228"/>
      <c r="HSI2" s="228"/>
      <c r="HSJ2" s="228"/>
      <c r="HSK2" s="228"/>
      <c r="HSL2" s="228"/>
      <c r="HSM2" s="228"/>
      <c r="HSN2" s="228"/>
      <c r="HSO2" s="228"/>
      <c r="HSP2" s="228"/>
      <c r="HSQ2" s="228"/>
      <c r="HSR2" s="228"/>
      <c r="HSS2" s="228"/>
      <c r="HST2" s="228"/>
      <c r="HSU2" s="228"/>
      <c r="HSV2" s="228"/>
      <c r="HSW2" s="228"/>
      <c r="HSX2" s="228"/>
      <c r="HSY2" s="228"/>
      <c r="HSZ2" s="228"/>
      <c r="HTA2" s="228"/>
      <c r="HTB2" s="228"/>
      <c r="HTC2" s="228"/>
      <c r="HTD2" s="228"/>
      <c r="HTE2" s="228"/>
      <c r="HTF2" s="228"/>
      <c r="HTG2" s="228"/>
      <c r="HTH2" s="228"/>
      <c r="HTI2" s="228"/>
      <c r="HTJ2" s="228"/>
      <c r="HTK2" s="228"/>
      <c r="HTL2" s="228"/>
      <c r="HTM2" s="228"/>
      <c r="HTN2" s="228"/>
      <c r="HTO2" s="228"/>
      <c r="HTP2" s="228"/>
      <c r="HTQ2" s="228"/>
      <c r="HTR2" s="228"/>
      <c r="HTS2" s="228"/>
      <c r="HTT2" s="228"/>
      <c r="HTU2" s="228"/>
      <c r="HTV2" s="228"/>
      <c r="HTW2" s="228"/>
      <c r="HTX2" s="228"/>
      <c r="HTY2" s="228"/>
      <c r="HTZ2" s="228"/>
      <c r="HUA2" s="228"/>
      <c r="HUB2" s="228"/>
      <c r="HUC2" s="228"/>
      <c r="HUD2" s="228"/>
      <c r="HUE2" s="228"/>
      <c r="HUF2" s="228"/>
      <c r="HUG2" s="228"/>
      <c r="HUH2" s="228"/>
      <c r="HUI2" s="228"/>
      <c r="HUJ2" s="228"/>
      <c r="HUK2" s="228"/>
      <c r="HUL2" s="228"/>
      <c r="HUM2" s="228"/>
      <c r="HUN2" s="228"/>
      <c r="HUO2" s="228"/>
      <c r="HUP2" s="228"/>
      <c r="HUQ2" s="228"/>
      <c r="HUR2" s="228"/>
      <c r="HUS2" s="228"/>
      <c r="HUT2" s="228"/>
      <c r="HUU2" s="228"/>
      <c r="HUV2" s="228"/>
      <c r="HUW2" s="228"/>
      <c r="HUX2" s="228"/>
      <c r="HUY2" s="228"/>
      <c r="HUZ2" s="228"/>
      <c r="HVA2" s="228"/>
      <c r="HVB2" s="228"/>
      <c r="HVC2" s="228"/>
      <c r="HVD2" s="228"/>
      <c r="HVE2" s="228"/>
      <c r="HVF2" s="228"/>
      <c r="HVG2" s="228"/>
      <c r="HVH2" s="228"/>
      <c r="HVI2" s="228"/>
      <c r="HVJ2" s="228"/>
      <c r="HVK2" s="228"/>
      <c r="HVL2" s="228"/>
      <c r="HVM2" s="228"/>
      <c r="HVN2" s="228"/>
      <c r="HVO2" s="228"/>
      <c r="HVP2" s="228"/>
      <c r="HVQ2" s="228"/>
      <c r="HVR2" s="228"/>
      <c r="HVS2" s="228"/>
      <c r="HVT2" s="228"/>
      <c r="HVU2" s="228"/>
      <c r="HVV2" s="228"/>
      <c r="HVW2" s="228"/>
      <c r="HVX2" s="228"/>
      <c r="HVY2" s="228"/>
      <c r="HVZ2" s="228"/>
      <c r="HWA2" s="228"/>
      <c r="HWB2" s="228"/>
      <c r="HWC2" s="228"/>
      <c r="HWD2" s="228"/>
      <c r="HWE2" s="228"/>
      <c r="HWF2" s="228"/>
      <c r="HWG2" s="228"/>
      <c r="HWH2" s="228"/>
      <c r="HWI2" s="228"/>
      <c r="HWJ2" s="228"/>
      <c r="HWK2" s="228"/>
      <c r="HWL2" s="228"/>
      <c r="HWM2" s="228"/>
      <c r="HWN2" s="228"/>
      <c r="HWO2" s="228"/>
      <c r="HWP2" s="228"/>
      <c r="HWQ2" s="228"/>
      <c r="HWR2" s="228"/>
      <c r="HWS2" s="228"/>
      <c r="HWT2" s="228"/>
      <c r="HWU2" s="228"/>
      <c r="HWV2" s="228"/>
      <c r="HWW2" s="228"/>
      <c r="HWX2" s="228"/>
      <c r="HWY2" s="228"/>
      <c r="HWZ2" s="228"/>
      <c r="HXA2" s="228"/>
      <c r="HXB2" s="228"/>
      <c r="HXC2" s="228"/>
      <c r="HXD2" s="228"/>
      <c r="HXE2" s="228"/>
      <c r="HXF2" s="228"/>
      <c r="HXG2" s="228"/>
      <c r="HXH2" s="228"/>
      <c r="HXI2" s="228"/>
      <c r="HXJ2" s="228"/>
      <c r="HXK2" s="228"/>
      <c r="HXL2" s="228"/>
      <c r="HXM2" s="228"/>
      <c r="HXN2" s="228"/>
      <c r="HXO2" s="228"/>
      <c r="HXP2" s="228"/>
      <c r="HXQ2" s="228"/>
      <c r="HXR2" s="228"/>
      <c r="HXS2" s="228"/>
      <c r="HXT2" s="228"/>
      <c r="HXU2" s="228"/>
      <c r="HXV2" s="228"/>
      <c r="HXW2" s="228"/>
      <c r="HXX2" s="228"/>
      <c r="HXY2" s="228"/>
      <c r="HXZ2" s="228"/>
      <c r="HYA2" s="228"/>
      <c r="HYB2" s="228"/>
      <c r="HYC2" s="228"/>
      <c r="HYD2" s="228"/>
      <c r="HYE2" s="228"/>
      <c r="HYF2" s="228"/>
      <c r="HYG2" s="228"/>
      <c r="HYH2" s="228"/>
      <c r="HYI2" s="228"/>
      <c r="HYJ2" s="228"/>
      <c r="HYK2" s="228"/>
      <c r="HYL2" s="228"/>
      <c r="HYM2" s="228"/>
      <c r="HYN2" s="228"/>
      <c r="HYO2" s="228"/>
      <c r="HYP2" s="228"/>
      <c r="HYQ2" s="228"/>
      <c r="HYR2" s="228"/>
      <c r="HYS2" s="228"/>
      <c r="HYT2" s="228"/>
      <c r="HYU2" s="228"/>
      <c r="HYV2" s="228"/>
      <c r="HYW2" s="228"/>
      <c r="HYX2" s="228"/>
      <c r="HYY2" s="228"/>
      <c r="HYZ2" s="228"/>
      <c r="HZA2" s="228"/>
      <c r="HZB2" s="228"/>
      <c r="HZC2" s="228"/>
      <c r="HZD2" s="228"/>
      <c r="HZE2" s="228"/>
      <c r="HZF2" s="228"/>
      <c r="HZG2" s="228"/>
      <c r="HZH2" s="228"/>
      <c r="HZI2" s="228"/>
      <c r="HZJ2" s="228"/>
      <c r="HZK2" s="228"/>
      <c r="HZL2" s="228"/>
      <c r="HZM2" s="228"/>
      <c r="HZN2" s="228"/>
      <c r="HZO2" s="228"/>
      <c r="HZP2" s="228"/>
      <c r="HZQ2" s="228"/>
      <c r="HZR2" s="228"/>
      <c r="HZS2" s="228"/>
      <c r="HZT2" s="228"/>
      <c r="HZU2" s="228"/>
      <c r="HZV2" s="228"/>
      <c r="HZW2" s="228"/>
      <c r="HZX2" s="228"/>
      <c r="HZY2" s="228"/>
      <c r="HZZ2" s="228"/>
      <c r="IAA2" s="228"/>
      <c r="IAB2" s="228"/>
      <c r="IAC2" s="228"/>
      <c r="IAD2" s="228"/>
      <c r="IAE2" s="228"/>
      <c r="IAF2" s="228"/>
      <c r="IAG2" s="228"/>
      <c r="IAH2" s="228"/>
      <c r="IAI2" s="228"/>
      <c r="IAJ2" s="228"/>
      <c r="IAK2" s="228"/>
      <c r="IAL2" s="228"/>
      <c r="IAM2" s="228"/>
      <c r="IAN2" s="228"/>
      <c r="IAO2" s="228"/>
      <c r="IAP2" s="228"/>
      <c r="IAQ2" s="228"/>
      <c r="IAR2" s="228"/>
      <c r="IAS2" s="228"/>
      <c r="IAT2" s="228"/>
      <c r="IAU2" s="228"/>
      <c r="IAV2" s="228"/>
      <c r="IAW2" s="228"/>
      <c r="IAX2" s="228"/>
      <c r="IAY2" s="228"/>
      <c r="IAZ2" s="228"/>
      <c r="IBA2" s="228"/>
      <c r="IBB2" s="228"/>
      <c r="IBC2" s="228"/>
      <c r="IBD2" s="228"/>
      <c r="IBE2" s="228"/>
      <c r="IBF2" s="228"/>
      <c r="IBG2" s="228"/>
      <c r="IBH2" s="228"/>
      <c r="IBI2" s="228"/>
      <c r="IBJ2" s="228"/>
      <c r="IBK2" s="228"/>
      <c r="IBL2" s="228"/>
      <c r="IBM2" s="228"/>
      <c r="IBN2" s="228"/>
      <c r="IBO2" s="228"/>
      <c r="IBP2" s="228"/>
      <c r="IBQ2" s="228"/>
      <c r="IBR2" s="228"/>
      <c r="IBS2" s="228"/>
      <c r="IBT2" s="228"/>
      <c r="IBU2" s="228"/>
      <c r="IBV2" s="228"/>
      <c r="IBW2" s="228"/>
      <c r="IBX2" s="228"/>
      <c r="IBY2" s="228"/>
      <c r="IBZ2" s="228"/>
      <c r="ICA2" s="228"/>
      <c r="ICB2" s="228"/>
      <c r="ICC2" s="228"/>
      <c r="ICD2" s="228"/>
      <c r="ICE2" s="228"/>
      <c r="ICF2" s="228"/>
      <c r="ICG2" s="228"/>
      <c r="ICH2" s="228"/>
      <c r="ICI2" s="228"/>
      <c r="ICJ2" s="228"/>
      <c r="ICK2" s="228"/>
      <c r="ICL2" s="228"/>
      <c r="ICM2" s="228"/>
      <c r="ICN2" s="228"/>
      <c r="ICO2" s="228"/>
      <c r="ICP2" s="228"/>
      <c r="ICQ2" s="228"/>
      <c r="ICR2" s="228"/>
      <c r="ICS2" s="228"/>
      <c r="ICT2" s="228"/>
      <c r="ICU2" s="228"/>
      <c r="ICV2" s="228"/>
      <c r="ICW2" s="228"/>
      <c r="ICX2" s="228"/>
      <c r="ICY2" s="228"/>
      <c r="ICZ2" s="228"/>
      <c r="IDA2" s="228"/>
      <c r="IDB2" s="228"/>
      <c r="IDC2" s="228"/>
      <c r="IDD2" s="228"/>
      <c r="IDE2" s="228"/>
      <c r="IDF2" s="228"/>
      <c r="IDG2" s="228"/>
      <c r="IDH2" s="228"/>
      <c r="IDI2" s="228"/>
      <c r="IDJ2" s="228"/>
      <c r="IDK2" s="228"/>
      <c r="IDL2" s="228"/>
      <c r="IDM2" s="228"/>
      <c r="IDN2" s="228"/>
      <c r="IDO2" s="228"/>
      <c r="IDP2" s="228"/>
      <c r="IDQ2" s="228"/>
      <c r="IDR2" s="228"/>
      <c r="IDS2" s="228"/>
      <c r="IDT2" s="228"/>
      <c r="IDU2" s="228"/>
      <c r="IDV2" s="228"/>
      <c r="IDW2" s="228"/>
      <c r="IDX2" s="228"/>
      <c r="IDY2" s="228"/>
      <c r="IDZ2" s="228"/>
      <c r="IEA2" s="228"/>
      <c r="IEB2" s="228"/>
      <c r="IEC2" s="228"/>
      <c r="IED2" s="228"/>
      <c r="IEE2" s="228"/>
      <c r="IEF2" s="228"/>
      <c r="IEG2" s="228"/>
      <c r="IEH2" s="228"/>
      <c r="IEI2" s="228"/>
      <c r="IEJ2" s="228"/>
      <c r="IEK2" s="228"/>
      <c r="IEL2" s="228"/>
      <c r="IEM2" s="228"/>
      <c r="IEN2" s="228"/>
      <c r="IEO2" s="228"/>
      <c r="IEP2" s="228"/>
      <c r="IEQ2" s="228"/>
      <c r="IER2" s="228"/>
      <c r="IES2" s="228"/>
      <c r="IET2" s="228"/>
      <c r="IEU2" s="228"/>
      <c r="IEV2" s="228"/>
      <c r="IEW2" s="228"/>
      <c r="IEX2" s="228"/>
      <c r="IEY2" s="228"/>
      <c r="IEZ2" s="228"/>
      <c r="IFA2" s="228"/>
      <c r="IFB2" s="228"/>
      <c r="IFC2" s="228"/>
      <c r="IFD2" s="228"/>
      <c r="IFE2" s="228"/>
      <c r="IFF2" s="228"/>
      <c r="IFG2" s="228"/>
      <c r="IFH2" s="228"/>
      <c r="IFI2" s="228"/>
      <c r="IFJ2" s="228"/>
      <c r="IFK2" s="228"/>
      <c r="IFL2" s="228"/>
      <c r="IFM2" s="228"/>
      <c r="IFN2" s="228"/>
      <c r="IFO2" s="228"/>
      <c r="IFP2" s="228"/>
      <c r="IFQ2" s="228"/>
      <c r="IFR2" s="228"/>
      <c r="IFS2" s="228"/>
      <c r="IFT2" s="228"/>
      <c r="IFU2" s="228"/>
      <c r="IFV2" s="228"/>
      <c r="IFW2" s="228"/>
      <c r="IFX2" s="228"/>
      <c r="IFY2" s="228"/>
      <c r="IFZ2" s="228"/>
      <c r="IGA2" s="228"/>
      <c r="IGB2" s="228"/>
      <c r="IGC2" s="228"/>
      <c r="IGD2" s="228"/>
      <c r="IGE2" s="228"/>
      <c r="IGF2" s="228"/>
      <c r="IGG2" s="228"/>
      <c r="IGH2" s="228"/>
      <c r="IGI2" s="228"/>
      <c r="IGJ2" s="228"/>
      <c r="IGK2" s="228"/>
      <c r="IGL2" s="228"/>
      <c r="IGM2" s="228"/>
      <c r="IGN2" s="228"/>
      <c r="IGO2" s="228"/>
      <c r="IGP2" s="228"/>
      <c r="IGQ2" s="228"/>
      <c r="IGR2" s="228"/>
      <c r="IGS2" s="228"/>
      <c r="IGT2" s="228"/>
      <c r="IGU2" s="228"/>
      <c r="IGV2" s="228"/>
      <c r="IGW2" s="228"/>
      <c r="IGX2" s="228"/>
      <c r="IGY2" s="228"/>
      <c r="IGZ2" s="228"/>
      <c r="IHA2" s="228"/>
      <c r="IHB2" s="228"/>
      <c r="IHC2" s="228"/>
      <c r="IHD2" s="228"/>
      <c r="IHE2" s="228"/>
      <c r="IHF2" s="228"/>
      <c r="IHG2" s="228"/>
      <c r="IHH2" s="228"/>
      <c r="IHI2" s="228"/>
      <c r="IHJ2" s="228"/>
      <c r="IHK2" s="228"/>
      <c r="IHL2" s="228"/>
      <c r="IHM2" s="228"/>
      <c r="IHN2" s="228"/>
      <c r="IHO2" s="228"/>
      <c r="IHP2" s="228"/>
      <c r="IHQ2" s="228"/>
      <c r="IHR2" s="228"/>
      <c r="IHS2" s="228"/>
      <c r="IHT2" s="228"/>
      <c r="IHU2" s="228"/>
      <c r="IHV2" s="228"/>
      <c r="IHW2" s="228"/>
      <c r="IHX2" s="228"/>
      <c r="IHY2" s="228"/>
      <c r="IHZ2" s="228"/>
      <c r="IIA2" s="228"/>
      <c r="IIB2" s="228"/>
      <c r="IIC2" s="228"/>
      <c r="IID2" s="228"/>
      <c r="IIE2" s="228"/>
      <c r="IIF2" s="228"/>
      <c r="IIG2" s="228"/>
      <c r="IIH2" s="228"/>
      <c r="III2" s="228"/>
      <c r="IIJ2" s="228"/>
      <c r="IIK2" s="228"/>
      <c r="IIL2" s="228"/>
      <c r="IIM2" s="228"/>
      <c r="IIN2" s="228"/>
      <c r="IIO2" s="228"/>
      <c r="IIP2" s="228"/>
      <c r="IIQ2" s="228"/>
      <c r="IIR2" s="228"/>
      <c r="IIS2" s="228"/>
      <c r="IIT2" s="228"/>
      <c r="IIU2" s="228"/>
      <c r="IIV2" s="228"/>
      <c r="IIW2" s="228"/>
      <c r="IIX2" s="228"/>
      <c r="IIY2" s="228"/>
      <c r="IIZ2" s="228"/>
      <c r="IJA2" s="228"/>
      <c r="IJB2" s="228"/>
      <c r="IJC2" s="228"/>
      <c r="IJD2" s="228"/>
      <c r="IJE2" s="228"/>
      <c r="IJF2" s="228"/>
      <c r="IJG2" s="228"/>
      <c r="IJH2" s="228"/>
      <c r="IJI2" s="228"/>
      <c r="IJJ2" s="228"/>
      <c r="IJK2" s="228"/>
      <c r="IJL2" s="228"/>
      <c r="IJM2" s="228"/>
      <c r="IJN2" s="228"/>
      <c r="IJO2" s="228"/>
      <c r="IJP2" s="228"/>
      <c r="IJQ2" s="228"/>
      <c r="IJR2" s="228"/>
      <c r="IJS2" s="228"/>
      <c r="IJT2" s="228"/>
      <c r="IJU2" s="228"/>
      <c r="IJV2" s="228"/>
      <c r="IJW2" s="228"/>
      <c r="IJX2" s="228"/>
      <c r="IJY2" s="228"/>
      <c r="IJZ2" s="228"/>
      <c r="IKA2" s="228"/>
      <c r="IKB2" s="228"/>
      <c r="IKC2" s="228"/>
      <c r="IKD2" s="228"/>
      <c r="IKE2" s="228"/>
      <c r="IKF2" s="228"/>
      <c r="IKG2" s="228"/>
      <c r="IKH2" s="228"/>
      <c r="IKI2" s="228"/>
      <c r="IKJ2" s="228"/>
      <c r="IKK2" s="228"/>
      <c r="IKL2" s="228"/>
      <c r="IKM2" s="228"/>
      <c r="IKN2" s="228"/>
      <c r="IKO2" s="228"/>
      <c r="IKP2" s="228"/>
      <c r="IKQ2" s="228"/>
      <c r="IKR2" s="228"/>
      <c r="IKS2" s="228"/>
      <c r="IKT2" s="228"/>
      <c r="IKU2" s="228"/>
      <c r="IKV2" s="228"/>
      <c r="IKW2" s="228"/>
      <c r="IKX2" s="228"/>
      <c r="IKY2" s="228"/>
      <c r="IKZ2" s="228"/>
      <c r="ILA2" s="228"/>
      <c r="ILB2" s="228"/>
      <c r="ILC2" s="228"/>
      <c r="ILD2" s="228"/>
      <c r="ILE2" s="228"/>
      <c r="ILF2" s="228"/>
      <c r="ILG2" s="228"/>
      <c r="ILH2" s="228"/>
      <c r="ILI2" s="228"/>
      <c r="ILJ2" s="228"/>
      <c r="ILK2" s="228"/>
      <c r="ILL2" s="228"/>
      <c r="ILM2" s="228"/>
      <c r="ILN2" s="228"/>
      <c r="ILO2" s="228"/>
      <c r="ILP2" s="228"/>
      <c r="ILQ2" s="228"/>
      <c r="ILR2" s="228"/>
      <c r="ILS2" s="228"/>
      <c r="ILT2" s="228"/>
      <c r="ILU2" s="228"/>
      <c r="ILV2" s="228"/>
      <c r="ILW2" s="228"/>
      <c r="ILX2" s="228"/>
      <c r="ILY2" s="228"/>
      <c r="ILZ2" s="228"/>
      <c r="IMA2" s="228"/>
      <c r="IMB2" s="228"/>
      <c r="IMC2" s="228"/>
      <c r="IMD2" s="228"/>
      <c r="IME2" s="228"/>
      <c r="IMF2" s="228"/>
      <c r="IMG2" s="228"/>
      <c r="IMH2" s="228"/>
      <c r="IMI2" s="228"/>
      <c r="IMJ2" s="228"/>
      <c r="IMK2" s="228"/>
      <c r="IML2" s="228"/>
      <c r="IMM2" s="228"/>
      <c r="IMN2" s="228"/>
      <c r="IMO2" s="228"/>
      <c r="IMP2" s="228"/>
      <c r="IMQ2" s="228"/>
      <c r="IMR2" s="228"/>
      <c r="IMS2" s="228"/>
      <c r="IMT2" s="228"/>
      <c r="IMU2" s="228"/>
      <c r="IMV2" s="228"/>
      <c r="IMW2" s="228"/>
      <c r="IMX2" s="228"/>
      <c r="IMY2" s="228"/>
      <c r="IMZ2" s="228"/>
      <c r="INA2" s="228"/>
      <c r="INB2" s="228"/>
      <c r="INC2" s="228"/>
      <c r="IND2" s="228"/>
      <c r="INE2" s="228"/>
      <c r="INF2" s="228"/>
      <c r="ING2" s="228"/>
      <c r="INH2" s="228"/>
      <c r="INI2" s="228"/>
      <c r="INJ2" s="228"/>
      <c r="INK2" s="228"/>
      <c r="INL2" s="228"/>
      <c r="INM2" s="228"/>
      <c r="INN2" s="228"/>
      <c r="INO2" s="228"/>
      <c r="INP2" s="228"/>
      <c r="INQ2" s="228"/>
      <c r="INR2" s="228"/>
      <c r="INS2" s="228"/>
      <c r="INT2" s="228"/>
      <c r="INU2" s="228"/>
      <c r="INV2" s="228"/>
      <c r="INW2" s="228"/>
      <c r="INX2" s="228"/>
      <c r="INY2" s="228"/>
      <c r="INZ2" s="228"/>
      <c r="IOA2" s="228"/>
      <c r="IOB2" s="228"/>
      <c r="IOC2" s="228"/>
      <c r="IOD2" s="228"/>
      <c r="IOE2" s="228"/>
      <c r="IOF2" s="228"/>
      <c r="IOG2" s="228"/>
      <c r="IOH2" s="228"/>
      <c r="IOI2" s="228"/>
      <c r="IOJ2" s="228"/>
      <c r="IOK2" s="228"/>
      <c r="IOL2" s="228"/>
      <c r="IOM2" s="228"/>
      <c r="ION2" s="228"/>
      <c r="IOO2" s="228"/>
      <c r="IOP2" s="228"/>
      <c r="IOQ2" s="228"/>
      <c r="IOR2" s="228"/>
      <c r="IOS2" s="228"/>
      <c r="IOT2" s="228"/>
      <c r="IOU2" s="228"/>
      <c r="IOV2" s="228"/>
      <c r="IOW2" s="228"/>
      <c r="IOX2" s="228"/>
      <c r="IOY2" s="228"/>
      <c r="IOZ2" s="228"/>
      <c r="IPA2" s="228"/>
      <c r="IPB2" s="228"/>
      <c r="IPC2" s="228"/>
      <c r="IPD2" s="228"/>
      <c r="IPE2" s="228"/>
      <c r="IPF2" s="228"/>
      <c r="IPG2" s="228"/>
      <c r="IPH2" s="228"/>
      <c r="IPI2" s="228"/>
      <c r="IPJ2" s="228"/>
      <c r="IPK2" s="228"/>
      <c r="IPL2" s="228"/>
      <c r="IPM2" s="228"/>
      <c r="IPN2" s="228"/>
      <c r="IPO2" s="228"/>
      <c r="IPP2" s="228"/>
      <c r="IPQ2" s="228"/>
      <c r="IPR2" s="228"/>
      <c r="IPS2" s="228"/>
      <c r="IPT2" s="228"/>
      <c r="IPU2" s="228"/>
      <c r="IPV2" s="228"/>
      <c r="IPW2" s="228"/>
      <c r="IPX2" s="228"/>
      <c r="IPY2" s="228"/>
      <c r="IPZ2" s="228"/>
      <c r="IQA2" s="228"/>
      <c r="IQB2" s="228"/>
      <c r="IQC2" s="228"/>
      <c r="IQD2" s="228"/>
      <c r="IQE2" s="228"/>
      <c r="IQF2" s="228"/>
      <c r="IQG2" s="228"/>
      <c r="IQH2" s="228"/>
      <c r="IQI2" s="228"/>
      <c r="IQJ2" s="228"/>
      <c r="IQK2" s="228"/>
      <c r="IQL2" s="228"/>
      <c r="IQM2" s="228"/>
      <c r="IQN2" s="228"/>
      <c r="IQO2" s="228"/>
      <c r="IQP2" s="228"/>
      <c r="IQQ2" s="228"/>
      <c r="IQR2" s="228"/>
      <c r="IQS2" s="228"/>
      <c r="IQT2" s="228"/>
      <c r="IQU2" s="228"/>
      <c r="IQV2" s="228"/>
      <c r="IQW2" s="228"/>
      <c r="IQX2" s="228"/>
      <c r="IQY2" s="228"/>
      <c r="IQZ2" s="228"/>
      <c r="IRA2" s="228"/>
      <c r="IRB2" s="228"/>
      <c r="IRC2" s="228"/>
      <c r="IRD2" s="228"/>
      <c r="IRE2" s="228"/>
      <c r="IRF2" s="228"/>
      <c r="IRG2" s="228"/>
      <c r="IRH2" s="228"/>
      <c r="IRI2" s="228"/>
      <c r="IRJ2" s="228"/>
      <c r="IRK2" s="228"/>
      <c r="IRL2" s="228"/>
      <c r="IRM2" s="228"/>
      <c r="IRN2" s="228"/>
      <c r="IRO2" s="228"/>
      <c r="IRP2" s="228"/>
      <c r="IRQ2" s="228"/>
      <c r="IRR2" s="228"/>
      <c r="IRS2" s="228"/>
      <c r="IRT2" s="228"/>
      <c r="IRU2" s="228"/>
      <c r="IRV2" s="228"/>
      <c r="IRW2" s="228"/>
      <c r="IRX2" s="228"/>
      <c r="IRY2" s="228"/>
      <c r="IRZ2" s="228"/>
      <c r="ISA2" s="228"/>
      <c r="ISB2" s="228"/>
      <c r="ISC2" s="228"/>
      <c r="ISD2" s="228"/>
      <c r="ISE2" s="228"/>
      <c r="ISF2" s="228"/>
      <c r="ISG2" s="228"/>
      <c r="ISH2" s="228"/>
      <c r="ISI2" s="228"/>
      <c r="ISJ2" s="228"/>
      <c r="ISK2" s="228"/>
      <c r="ISL2" s="228"/>
      <c r="ISM2" s="228"/>
      <c r="ISN2" s="228"/>
      <c r="ISO2" s="228"/>
      <c r="ISP2" s="228"/>
      <c r="ISQ2" s="228"/>
      <c r="ISR2" s="228"/>
      <c r="ISS2" s="228"/>
      <c r="IST2" s="228"/>
      <c r="ISU2" s="228"/>
      <c r="ISV2" s="228"/>
      <c r="ISW2" s="228"/>
      <c r="ISX2" s="228"/>
      <c r="ISY2" s="228"/>
      <c r="ISZ2" s="228"/>
      <c r="ITA2" s="228"/>
      <c r="ITB2" s="228"/>
      <c r="ITC2" s="228"/>
      <c r="ITD2" s="228"/>
      <c r="ITE2" s="228"/>
      <c r="ITF2" s="228"/>
      <c r="ITG2" s="228"/>
      <c r="ITH2" s="228"/>
      <c r="ITI2" s="228"/>
      <c r="ITJ2" s="228"/>
      <c r="ITK2" s="228"/>
      <c r="ITL2" s="228"/>
      <c r="ITM2" s="228"/>
      <c r="ITN2" s="228"/>
      <c r="ITO2" s="228"/>
      <c r="ITP2" s="228"/>
      <c r="ITQ2" s="228"/>
      <c r="ITR2" s="228"/>
      <c r="ITS2" s="228"/>
      <c r="ITT2" s="228"/>
      <c r="ITU2" s="228"/>
      <c r="ITV2" s="228"/>
      <c r="ITW2" s="228"/>
      <c r="ITX2" s="228"/>
      <c r="ITY2" s="228"/>
      <c r="ITZ2" s="228"/>
      <c r="IUA2" s="228"/>
      <c r="IUB2" s="228"/>
      <c r="IUC2" s="228"/>
      <c r="IUD2" s="228"/>
      <c r="IUE2" s="228"/>
      <c r="IUF2" s="228"/>
      <c r="IUG2" s="228"/>
      <c r="IUH2" s="228"/>
      <c r="IUI2" s="228"/>
      <c r="IUJ2" s="228"/>
      <c r="IUK2" s="228"/>
      <c r="IUL2" s="228"/>
      <c r="IUM2" s="228"/>
      <c r="IUN2" s="228"/>
      <c r="IUO2" s="228"/>
      <c r="IUP2" s="228"/>
      <c r="IUQ2" s="228"/>
      <c r="IUR2" s="228"/>
      <c r="IUS2" s="228"/>
      <c r="IUT2" s="228"/>
      <c r="IUU2" s="228"/>
      <c r="IUV2" s="228"/>
      <c r="IUW2" s="228"/>
      <c r="IUX2" s="228"/>
      <c r="IUY2" s="228"/>
      <c r="IUZ2" s="228"/>
      <c r="IVA2" s="228"/>
      <c r="IVB2" s="228"/>
      <c r="IVC2" s="228"/>
      <c r="IVD2" s="228"/>
      <c r="IVE2" s="228"/>
      <c r="IVF2" s="228"/>
      <c r="IVG2" s="228"/>
      <c r="IVH2" s="228"/>
      <c r="IVI2" s="228"/>
      <c r="IVJ2" s="228"/>
      <c r="IVK2" s="228"/>
      <c r="IVL2" s="228"/>
      <c r="IVM2" s="228"/>
      <c r="IVN2" s="228"/>
      <c r="IVO2" s="228"/>
      <c r="IVP2" s="228"/>
      <c r="IVQ2" s="228"/>
      <c r="IVR2" s="228"/>
      <c r="IVS2" s="228"/>
      <c r="IVT2" s="228"/>
      <c r="IVU2" s="228"/>
      <c r="IVV2" s="228"/>
      <c r="IVW2" s="228"/>
      <c r="IVX2" s="228"/>
      <c r="IVY2" s="228"/>
      <c r="IVZ2" s="228"/>
      <c r="IWA2" s="228"/>
      <c r="IWB2" s="228"/>
      <c r="IWC2" s="228"/>
      <c r="IWD2" s="228"/>
      <c r="IWE2" s="228"/>
      <c r="IWF2" s="228"/>
      <c r="IWG2" s="228"/>
      <c r="IWH2" s="228"/>
      <c r="IWI2" s="228"/>
      <c r="IWJ2" s="228"/>
      <c r="IWK2" s="228"/>
      <c r="IWL2" s="228"/>
      <c r="IWM2" s="228"/>
      <c r="IWN2" s="228"/>
      <c r="IWO2" s="228"/>
      <c r="IWP2" s="228"/>
      <c r="IWQ2" s="228"/>
      <c r="IWR2" s="228"/>
      <c r="IWS2" s="228"/>
      <c r="IWT2" s="228"/>
      <c r="IWU2" s="228"/>
      <c r="IWV2" s="228"/>
      <c r="IWW2" s="228"/>
      <c r="IWX2" s="228"/>
      <c r="IWY2" s="228"/>
      <c r="IWZ2" s="228"/>
      <c r="IXA2" s="228"/>
      <c r="IXB2" s="228"/>
      <c r="IXC2" s="228"/>
      <c r="IXD2" s="228"/>
      <c r="IXE2" s="228"/>
      <c r="IXF2" s="228"/>
      <c r="IXG2" s="228"/>
      <c r="IXH2" s="228"/>
      <c r="IXI2" s="228"/>
      <c r="IXJ2" s="228"/>
      <c r="IXK2" s="228"/>
      <c r="IXL2" s="228"/>
      <c r="IXM2" s="228"/>
      <c r="IXN2" s="228"/>
      <c r="IXO2" s="228"/>
      <c r="IXP2" s="228"/>
      <c r="IXQ2" s="228"/>
      <c r="IXR2" s="228"/>
      <c r="IXS2" s="228"/>
      <c r="IXT2" s="228"/>
      <c r="IXU2" s="228"/>
      <c r="IXV2" s="228"/>
      <c r="IXW2" s="228"/>
      <c r="IXX2" s="228"/>
      <c r="IXY2" s="228"/>
      <c r="IXZ2" s="228"/>
      <c r="IYA2" s="228"/>
      <c r="IYB2" s="228"/>
      <c r="IYC2" s="228"/>
      <c r="IYD2" s="228"/>
      <c r="IYE2" s="228"/>
      <c r="IYF2" s="228"/>
      <c r="IYG2" s="228"/>
      <c r="IYH2" s="228"/>
      <c r="IYI2" s="228"/>
      <c r="IYJ2" s="228"/>
      <c r="IYK2" s="228"/>
      <c r="IYL2" s="228"/>
      <c r="IYM2" s="228"/>
      <c r="IYN2" s="228"/>
      <c r="IYO2" s="228"/>
      <c r="IYP2" s="228"/>
      <c r="IYQ2" s="228"/>
      <c r="IYR2" s="228"/>
      <c r="IYS2" s="228"/>
      <c r="IYT2" s="228"/>
      <c r="IYU2" s="228"/>
      <c r="IYV2" s="228"/>
      <c r="IYW2" s="228"/>
      <c r="IYX2" s="228"/>
      <c r="IYY2" s="228"/>
      <c r="IYZ2" s="228"/>
      <c r="IZA2" s="228"/>
      <c r="IZB2" s="228"/>
      <c r="IZC2" s="228"/>
      <c r="IZD2" s="228"/>
      <c r="IZE2" s="228"/>
      <c r="IZF2" s="228"/>
      <c r="IZG2" s="228"/>
      <c r="IZH2" s="228"/>
      <c r="IZI2" s="228"/>
      <c r="IZJ2" s="228"/>
      <c r="IZK2" s="228"/>
      <c r="IZL2" s="228"/>
      <c r="IZM2" s="228"/>
      <c r="IZN2" s="228"/>
      <c r="IZO2" s="228"/>
      <c r="IZP2" s="228"/>
      <c r="IZQ2" s="228"/>
      <c r="IZR2" s="228"/>
      <c r="IZS2" s="228"/>
      <c r="IZT2" s="228"/>
      <c r="IZU2" s="228"/>
      <c r="IZV2" s="228"/>
      <c r="IZW2" s="228"/>
      <c r="IZX2" s="228"/>
      <c r="IZY2" s="228"/>
      <c r="IZZ2" s="228"/>
      <c r="JAA2" s="228"/>
      <c r="JAB2" s="228"/>
      <c r="JAC2" s="228"/>
      <c r="JAD2" s="228"/>
      <c r="JAE2" s="228"/>
      <c r="JAF2" s="228"/>
      <c r="JAG2" s="228"/>
      <c r="JAH2" s="228"/>
      <c r="JAI2" s="228"/>
      <c r="JAJ2" s="228"/>
      <c r="JAK2" s="228"/>
      <c r="JAL2" s="228"/>
      <c r="JAM2" s="228"/>
      <c r="JAN2" s="228"/>
      <c r="JAO2" s="228"/>
      <c r="JAP2" s="228"/>
      <c r="JAQ2" s="228"/>
      <c r="JAR2" s="228"/>
      <c r="JAS2" s="228"/>
      <c r="JAT2" s="228"/>
      <c r="JAU2" s="228"/>
      <c r="JAV2" s="228"/>
      <c r="JAW2" s="228"/>
      <c r="JAX2" s="228"/>
      <c r="JAY2" s="228"/>
      <c r="JAZ2" s="228"/>
      <c r="JBA2" s="228"/>
      <c r="JBB2" s="228"/>
      <c r="JBC2" s="228"/>
      <c r="JBD2" s="228"/>
      <c r="JBE2" s="228"/>
      <c r="JBF2" s="228"/>
      <c r="JBG2" s="228"/>
      <c r="JBH2" s="228"/>
      <c r="JBI2" s="228"/>
      <c r="JBJ2" s="228"/>
      <c r="JBK2" s="228"/>
      <c r="JBL2" s="228"/>
      <c r="JBM2" s="228"/>
      <c r="JBN2" s="228"/>
      <c r="JBO2" s="228"/>
      <c r="JBP2" s="228"/>
      <c r="JBQ2" s="228"/>
      <c r="JBR2" s="228"/>
      <c r="JBS2" s="228"/>
      <c r="JBT2" s="228"/>
      <c r="JBU2" s="228"/>
      <c r="JBV2" s="228"/>
      <c r="JBW2" s="228"/>
      <c r="JBX2" s="228"/>
      <c r="JBY2" s="228"/>
      <c r="JBZ2" s="228"/>
      <c r="JCA2" s="228"/>
      <c r="JCB2" s="228"/>
      <c r="JCC2" s="228"/>
      <c r="JCD2" s="228"/>
      <c r="JCE2" s="228"/>
      <c r="JCF2" s="228"/>
      <c r="JCG2" s="228"/>
      <c r="JCH2" s="228"/>
      <c r="JCI2" s="228"/>
      <c r="JCJ2" s="228"/>
      <c r="JCK2" s="228"/>
      <c r="JCL2" s="228"/>
      <c r="JCM2" s="228"/>
      <c r="JCN2" s="228"/>
      <c r="JCO2" s="228"/>
      <c r="JCP2" s="228"/>
      <c r="JCQ2" s="228"/>
      <c r="JCR2" s="228"/>
      <c r="JCS2" s="228"/>
      <c r="JCT2" s="228"/>
      <c r="JCU2" s="228"/>
      <c r="JCV2" s="228"/>
      <c r="JCW2" s="228"/>
      <c r="JCX2" s="228"/>
      <c r="JCY2" s="228"/>
      <c r="JCZ2" s="228"/>
      <c r="JDA2" s="228"/>
      <c r="JDB2" s="228"/>
      <c r="JDC2" s="228"/>
      <c r="JDD2" s="228"/>
      <c r="JDE2" s="228"/>
      <c r="JDF2" s="228"/>
      <c r="JDG2" s="228"/>
      <c r="JDH2" s="228"/>
      <c r="JDI2" s="228"/>
      <c r="JDJ2" s="228"/>
      <c r="JDK2" s="228"/>
      <c r="JDL2" s="228"/>
      <c r="JDM2" s="228"/>
      <c r="JDN2" s="228"/>
      <c r="JDO2" s="228"/>
      <c r="JDP2" s="228"/>
      <c r="JDQ2" s="228"/>
      <c r="JDR2" s="228"/>
      <c r="JDS2" s="228"/>
      <c r="JDT2" s="228"/>
      <c r="JDU2" s="228"/>
      <c r="JDV2" s="228"/>
      <c r="JDW2" s="228"/>
      <c r="JDX2" s="228"/>
      <c r="JDY2" s="228"/>
      <c r="JDZ2" s="228"/>
      <c r="JEA2" s="228"/>
      <c r="JEB2" s="228"/>
      <c r="JEC2" s="228"/>
      <c r="JED2" s="228"/>
      <c r="JEE2" s="228"/>
      <c r="JEF2" s="228"/>
      <c r="JEG2" s="228"/>
      <c r="JEH2" s="228"/>
      <c r="JEI2" s="228"/>
      <c r="JEJ2" s="228"/>
      <c r="JEK2" s="228"/>
      <c r="JEL2" s="228"/>
      <c r="JEM2" s="228"/>
      <c r="JEN2" s="228"/>
      <c r="JEO2" s="228"/>
      <c r="JEP2" s="228"/>
      <c r="JEQ2" s="228"/>
      <c r="JER2" s="228"/>
      <c r="JES2" s="228"/>
      <c r="JET2" s="228"/>
      <c r="JEU2" s="228"/>
      <c r="JEV2" s="228"/>
      <c r="JEW2" s="228"/>
      <c r="JEX2" s="228"/>
      <c r="JEY2" s="228"/>
      <c r="JEZ2" s="228"/>
      <c r="JFA2" s="228"/>
      <c r="JFB2" s="228"/>
      <c r="JFC2" s="228"/>
      <c r="JFD2" s="228"/>
      <c r="JFE2" s="228"/>
      <c r="JFF2" s="228"/>
      <c r="JFG2" s="228"/>
      <c r="JFH2" s="228"/>
      <c r="JFI2" s="228"/>
      <c r="JFJ2" s="228"/>
      <c r="JFK2" s="228"/>
      <c r="JFL2" s="228"/>
      <c r="JFM2" s="228"/>
      <c r="JFN2" s="228"/>
      <c r="JFO2" s="228"/>
      <c r="JFP2" s="228"/>
      <c r="JFQ2" s="228"/>
      <c r="JFR2" s="228"/>
      <c r="JFS2" s="228"/>
      <c r="JFT2" s="228"/>
      <c r="JFU2" s="228"/>
      <c r="JFV2" s="228"/>
      <c r="JFW2" s="228"/>
      <c r="JFX2" s="228"/>
      <c r="JFY2" s="228"/>
      <c r="JFZ2" s="228"/>
      <c r="JGA2" s="228"/>
      <c r="JGB2" s="228"/>
      <c r="JGC2" s="228"/>
      <c r="JGD2" s="228"/>
      <c r="JGE2" s="228"/>
      <c r="JGF2" s="228"/>
      <c r="JGG2" s="228"/>
      <c r="JGH2" s="228"/>
      <c r="JGI2" s="228"/>
      <c r="JGJ2" s="228"/>
      <c r="JGK2" s="228"/>
      <c r="JGL2" s="228"/>
      <c r="JGM2" s="228"/>
      <c r="JGN2" s="228"/>
      <c r="JGO2" s="228"/>
      <c r="JGP2" s="228"/>
      <c r="JGQ2" s="228"/>
      <c r="JGR2" s="228"/>
      <c r="JGS2" s="228"/>
      <c r="JGT2" s="228"/>
      <c r="JGU2" s="228"/>
      <c r="JGV2" s="228"/>
      <c r="JGW2" s="228"/>
      <c r="JGX2" s="228"/>
      <c r="JGY2" s="228"/>
      <c r="JGZ2" s="228"/>
      <c r="JHA2" s="228"/>
      <c r="JHB2" s="228"/>
      <c r="JHC2" s="228"/>
      <c r="JHD2" s="228"/>
      <c r="JHE2" s="228"/>
      <c r="JHF2" s="228"/>
      <c r="JHG2" s="228"/>
      <c r="JHH2" s="228"/>
      <c r="JHI2" s="228"/>
      <c r="JHJ2" s="228"/>
      <c r="JHK2" s="228"/>
      <c r="JHL2" s="228"/>
      <c r="JHM2" s="228"/>
      <c r="JHN2" s="228"/>
      <c r="JHO2" s="228"/>
      <c r="JHP2" s="228"/>
      <c r="JHQ2" s="228"/>
      <c r="JHR2" s="228"/>
      <c r="JHS2" s="228"/>
      <c r="JHT2" s="228"/>
      <c r="JHU2" s="228"/>
      <c r="JHV2" s="228"/>
      <c r="JHW2" s="228"/>
      <c r="JHX2" s="228"/>
      <c r="JHY2" s="228"/>
      <c r="JHZ2" s="228"/>
      <c r="JIA2" s="228"/>
      <c r="JIB2" s="228"/>
      <c r="JIC2" s="228"/>
      <c r="JID2" s="228"/>
      <c r="JIE2" s="228"/>
      <c r="JIF2" s="228"/>
      <c r="JIG2" s="228"/>
      <c r="JIH2" s="228"/>
      <c r="JII2" s="228"/>
      <c r="JIJ2" s="228"/>
      <c r="JIK2" s="228"/>
      <c r="JIL2" s="228"/>
      <c r="JIM2" s="228"/>
      <c r="JIN2" s="228"/>
      <c r="JIO2" s="228"/>
      <c r="JIP2" s="228"/>
      <c r="JIQ2" s="228"/>
      <c r="JIR2" s="228"/>
      <c r="JIS2" s="228"/>
      <c r="JIT2" s="228"/>
      <c r="JIU2" s="228"/>
      <c r="JIV2" s="228"/>
      <c r="JIW2" s="228"/>
      <c r="JIX2" s="228"/>
      <c r="JIY2" s="228"/>
      <c r="JIZ2" s="228"/>
      <c r="JJA2" s="228"/>
      <c r="JJB2" s="228"/>
      <c r="JJC2" s="228"/>
      <c r="JJD2" s="228"/>
      <c r="JJE2" s="228"/>
      <c r="JJF2" s="228"/>
      <c r="JJG2" s="228"/>
      <c r="JJH2" s="228"/>
      <c r="JJI2" s="228"/>
      <c r="JJJ2" s="228"/>
      <c r="JJK2" s="228"/>
      <c r="JJL2" s="228"/>
      <c r="JJM2" s="228"/>
      <c r="JJN2" s="228"/>
      <c r="JJO2" s="228"/>
      <c r="JJP2" s="228"/>
      <c r="JJQ2" s="228"/>
      <c r="JJR2" s="228"/>
      <c r="JJS2" s="228"/>
      <c r="JJT2" s="228"/>
      <c r="JJU2" s="228"/>
      <c r="JJV2" s="228"/>
      <c r="JJW2" s="228"/>
      <c r="JJX2" s="228"/>
      <c r="JJY2" s="228"/>
      <c r="JJZ2" s="228"/>
      <c r="JKA2" s="228"/>
      <c r="JKB2" s="228"/>
      <c r="JKC2" s="228"/>
      <c r="JKD2" s="228"/>
      <c r="JKE2" s="228"/>
      <c r="JKF2" s="228"/>
      <c r="JKG2" s="228"/>
      <c r="JKH2" s="228"/>
      <c r="JKI2" s="228"/>
      <c r="JKJ2" s="228"/>
      <c r="JKK2" s="228"/>
      <c r="JKL2" s="228"/>
      <c r="JKM2" s="228"/>
      <c r="JKN2" s="228"/>
      <c r="JKO2" s="228"/>
      <c r="JKP2" s="228"/>
      <c r="JKQ2" s="228"/>
      <c r="JKR2" s="228"/>
      <c r="JKS2" s="228"/>
      <c r="JKT2" s="228"/>
      <c r="JKU2" s="228"/>
      <c r="JKV2" s="228"/>
      <c r="JKW2" s="228"/>
      <c r="JKX2" s="228"/>
      <c r="JKY2" s="228"/>
      <c r="JKZ2" s="228"/>
      <c r="JLA2" s="228"/>
      <c r="JLB2" s="228"/>
      <c r="JLC2" s="228"/>
      <c r="JLD2" s="228"/>
      <c r="JLE2" s="228"/>
      <c r="JLF2" s="228"/>
      <c r="JLG2" s="228"/>
      <c r="JLH2" s="228"/>
      <c r="JLI2" s="228"/>
      <c r="JLJ2" s="228"/>
      <c r="JLK2" s="228"/>
      <c r="JLL2" s="228"/>
      <c r="JLM2" s="228"/>
      <c r="JLN2" s="228"/>
      <c r="JLO2" s="228"/>
      <c r="JLP2" s="228"/>
      <c r="JLQ2" s="228"/>
      <c r="JLR2" s="228"/>
      <c r="JLS2" s="228"/>
      <c r="JLT2" s="228"/>
      <c r="JLU2" s="228"/>
      <c r="JLV2" s="228"/>
      <c r="JLW2" s="228"/>
      <c r="JLX2" s="228"/>
      <c r="JLY2" s="228"/>
      <c r="JLZ2" s="228"/>
      <c r="JMA2" s="228"/>
      <c r="JMB2" s="228"/>
      <c r="JMC2" s="228"/>
      <c r="JMD2" s="228"/>
      <c r="JME2" s="228"/>
      <c r="JMF2" s="228"/>
      <c r="JMG2" s="228"/>
      <c r="JMH2" s="228"/>
      <c r="JMI2" s="228"/>
      <c r="JMJ2" s="228"/>
      <c r="JMK2" s="228"/>
      <c r="JML2" s="228"/>
      <c r="JMM2" s="228"/>
      <c r="JMN2" s="228"/>
      <c r="JMO2" s="228"/>
      <c r="JMP2" s="228"/>
      <c r="JMQ2" s="228"/>
      <c r="JMR2" s="228"/>
      <c r="JMS2" s="228"/>
      <c r="JMT2" s="228"/>
      <c r="JMU2" s="228"/>
      <c r="JMV2" s="228"/>
      <c r="JMW2" s="228"/>
      <c r="JMX2" s="228"/>
      <c r="JMY2" s="228"/>
      <c r="JMZ2" s="228"/>
      <c r="JNA2" s="228"/>
      <c r="JNB2" s="228"/>
      <c r="JNC2" s="228"/>
      <c r="JND2" s="228"/>
      <c r="JNE2" s="228"/>
      <c r="JNF2" s="228"/>
      <c r="JNG2" s="228"/>
      <c r="JNH2" s="228"/>
      <c r="JNI2" s="228"/>
      <c r="JNJ2" s="228"/>
      <c r="JNK2" s="228"/>
      <c r="JNL2" s="228"/>
      <c r="JNM2" s="228"/>
      <c r="JNN2" s="228"/>
      <c r="JNO2" s="228"/>
      <c r="JNP2" s="228"/>
      <c r="JNQ2" s="228"/>
      <c r="JNR2" s="228"/>
      <c r="JNS2" s="228"/>
      <c r="JNT2" s="228"/>
      <c r="JNU2" s="228"/>
      <c r="JNV2" s="228"/>
      <c r="JNW2" s="228"/>
      <c r="JNX2" s="228"/>
      <c r="JNY2" s="228"/>
      <c r="JNZ2" s="228"/>
      <c r="JOA2" s="228"/>
      <c r="JOB2" s="228"/>
      <c r="JOC2" s="228"/>
      <c r="JOD2" s="228"/>
      <c r="JOE2" s="228"/>
      <c r="JOF2" s="228"/>
      <c r="JOG2" s="228"/>
      <c r="JOH2" s="228"/>
      <c r="JOI2" s="228"/>
      <c r="JOJ2" s="228"/>
      <c r="JOK2" s="228"/>
      <c r="JOL2" s="228"/>
      <c r="JOM2" s="228"/>
      <c r="JON2" s="228"/>
      <c r="JOO2" s="228"/>
      <c r="JOP2" s="228"/>
      <c r="JOQ2" s="228"/>
      <c r="JOR2" s="228"/>
      <c r="JOS2" s="228"/>
      <c r="JOT2" s="228"/>
      <c r="JOU2" s="228"/>
      <c r="JOV2" s="228"/>
      <c r="JOW2" s="228"/>
      <c r="JOX2" s="228"/>
      <c r="JOY2" s="228"/>
      <c r="JOZ2" s="228"/>
      <c r="JPA2" s="228"/>
      <c r="JPB2" s="228"/>
      <c r="JPC2" s="228"/>
      <c r="JPD2" s="228"/>
      <c r="JPE2" s="228"/>
      <c r="JPF2" s="228"/>
      <c r="JPG2" s="228"/>
      <c r="JPH2" s="228"/>
      <c r="JPI2" s="228"/>
      <c r="JPJ2" s="228"/>
      <c r="JPK2" s="228"/>
      <c r="JPL2" s="228"/>
      <c r="JPM2" s="228"/>
      <c r="JPN2" s="228"/>
      <c r="JPO2" s="228"/>
      <c r="JPP2" s="228"/>
      <c r="JPQ2" s="228"/>
      <c r="JPR2" s="228"/>
      <c r="JPS2" s="228"/>
      <c r="JPT2" s="228"/>
      <c r="JPU2" s="228"/>
      <c r="JPV2" s="228"/>
      <c r="JPW2" s="228"/>
      <c r="JPX2" s="228"/>
      <c r="JPY2" s="228"/>
      <c r="JPZ2" s="228"/>
      <c r="JQA2" s="228"/>
      <c r="JQB2" s="228"/>
      <c r="JQC2" s="228"/>
      <c r="JQD2" s="228"/>
      <c r="JQE2" s="228"/>
      <c r="JQF2" s="228"/>
      <c r="JQG2" s="228"/>
      <c r="JQH2" s="228"/>
      <c r="JQI2" s="228"/>
      <c r="JQJ2" s="228"/>
      <c r="JQK2" s="228"/>
      <c r="JQL2" s="228"/>
      <c r="JQM2" s="228"/>
      <c r="JQN2" s="228"/>
      <c r="JQO2" s="228"/>
      <c r="JQP2" s="228"/>
      <c r="JQQ2" s="228"/>
      <c r="JQR2" s="228"/>
      <c r="JQS2" s="228"/>
      <c r="JQT2" s="228"/>
      <c r="JQU2" s="228"/>
      <c r="JQV2" s="228"/>
      <c r="JQW2" s="228"/>
      <c r="JQX2" s="228"/>
      <c r="JQY2" s="228"/>
      <c r="JQZ2" s="228"/>
      <c r="JRA2" s="228"/>
      <c r="JRB2" s="228"/>
      <c r="JRC2" s="228"/>
      <c r="JRD2" s="228"/>
      <c r="JRE2" s="228"/>
      <c r="JRF2" s="228"/>
      <c r="JRG2" s="228"/>
      <c r="JRH2" s="228"/>
      <c r="JRI2" s="228"/>
      <c r="JRJ2" s="228"/>
      <c r="JRK2" s="228"/>
      <c r="JRL2" s="228"/>
      <c r="JRM2" s="228"/>
      <c r="JRN2" s="228"/>
      <c r="JRO2" s="228"/>
      <c r="JRP2" s="228"/>
      <c r="JRQ2" s="228"/>
      <c r="JRR2" s="228"/>
      <c r="JRS2" s="228"/>
      <c r="JRT2" s="228"/>
      <c r="JRU2" s="228"/>
      <c r="JRV2" s="228"/>
      <c r="JRW2" s="228"/>
      <c r="JRX2" s="228"/>
      <c r="JRY2" s="228"/>
      <c r="JRZ2" s="228"/>
      <c r="JSA2" s="228"/>
      <c r="JSB2" s="228"/>
      <c r="JSC2" s="228"/>
      <c r="JSD2" s="228"/>
      <c r="JSE2" s="228"/>
      <c r="JSF2" s="228"/>
      <c r="JSG2" s="228"/>
      <c r="JSH2" s="228"/>
      <c r="JSI2" s="228"/>
      <c r="JSJ2" s="228"/>
      <c r="JSK2" s="228"/>
      <c r="JSL2" s="228"/>
      <c r="JSM2" s="228"/>
      <c r="JSN2" s="228"/>
      <c r="JSO2" s="228"/>
      <c r="JSP2" s="228"/>
      <c r="JSQ2" s="228"/>
      <c r="JSR2" s="228"/>
      <c r="JSS2" s="228"/>
      <c r="JST2" s="228"/>
      <c r="JSU2" s="228"/>
      <c r="JSV2" s="228"/>
      <c r="JSW2" s="228"/>
      <c r="JSX2" s="228"/>
      <c r="JSY2" s="228"/>
      <c r="JSZ2" s="228"/>
      <c r="JTA2" s="228"/>
      <c r="JTB2" s="228"/>
      <c r="JTC2" s="228"/>
      <c r="JTD2" s="228"/>
      <c r="JTE2" s="228"/>
      <c r="JTF2" s="228"/>
      <c r="JTG2" s="228"/>
      <c r="JTH2" s="228"/>
      <c r="JTI2" s="228"/>
      <c r="JTJ2" s="228"/>
      <c r="JTK2" s="228"/>
      <c r="JTL2" s="228"/>
      <c r="JTM2" s="228"/>
      <c r="JTN2" s="228"/>
      <c r="JTO2" s="228"/>
      <c r="JTP2" s="228"/>
      <c r="JTQ2" s="228"/>
      <c r="JTR2" s="228"/>
      <c r="JTS2" s="228"/>
      <c r="JTT2" s="228"/>
      <c r="JTU2" s="228"/>
      <c r="JTV2" s="228"/>
      <c r="JTW2" s="228"/>
      <c r="JTX2" s="228"/>
      <c r="JTY2" s="228"/>
      <c r="JTZ2" s="228"/>
      <c r="JUA2" s="228"/>
      <c r="JUB2" s="228"/>
      <c r="JUC2" s="228"/>
      <c r="JUD2" s="228"/>
      <c r="JUE2" s="228"/>
      <c r="JUF2" s="228"/>
      <c r="JUG2" s="228"/>
      <c r="JUH2" s="228"/>
      <c r="JUI2" s="228"/>
      <c r="JUJ2" s="228"/>
      <c r="JUK2" s="228"/>
      <c r="JUL2" s="228"/>
      <c r="JUM2" s="228"/>
      <c r="JUN2" s="228"/>
      <c r="JUO2" s="228"/>
      <c r="JUP2" s="228"/>
      <c r="JUQ2" s="228"/>
      <c r="JUR2" s="228"/>
      <c r="JUS2" s="228"/>
      <c r="JUT2" s="228"/>
      <c r="JUU2" s="228"/>
      <c r="JUV2" s="228"/>
      <c r="JUW2" s="228"/>
      <c r="JUX2" s="228"/>
      <c r="JUY2" s="228"/>
      <c r="JUZ2" s="228"/>
      <c r="JVA2" s="228"/>
      <c r="JVB2" s="228"/>
      <c r="JVC2" s="228"/>
      <c r="JVD2" s="228"/>
      <c r="JVE2" s="228"/>
      <c r="JVF2" s="228"/>
      <c r="JVG2" s="228"/>
      <c r="JVH2" s="228"/>
      <c r="JVI2" s="228"/>
      <c r="JVJ2" s="228"/>
      <c r="JVK2" s="228"/>
      <c r="JVL2" s="228"/>
      <c r="JVM2" s="228"/>
      <c r="JVN2" s="228"/>
      <c r="JVO2" s="228"/>
      <c r="JVP2" s="228"/>
      <c r="JVQ2" s="228"/>
      <c r="JVR2" s="228"/>
      <c r="JVS2" s="228"/>
      <c r="JVT2" s="228"/>
      <c r="JVU2" s="228"/>
      <c r="JVV2" s="228"/>
      <c r="JVW2" s="228"/>
      <c r="JVX2" s="228"/>
      <c r="JVY2" s="228"/>
      <c r="JVZ2" s="228"/>
      <c r="JWA2" s="228"/>
      <c r="JWB2" s="228"/>
      <c r="JWC2" s="228"/>
      <c r="JWD2" s="228"/>
      <c r="JWE2" s="228"/>
      <c r="JWF2" s="228"/>
      <c r="JWG2" s="228"/>
      <c r="JWH2" s="228"/>
      <c r="JWI2" s="228"/>
      <c r="JWJ2" s="228"/>
      <c r="JWK2" s="228"/>
      <c r="JWL2" s="228"/>
      <c r="JWM2" s="228"/>
      <c r="JWN2" s="228"/>
      <c r="JWO2" s="228"/>
      <c r="JWP2" s="228"/>
      <c r="JWQ2" s="228"/>
      <c r="JWR2" s="228"/>
      <c r="JWS2" s="228"/>
      <c r="JWT2" s="228"/>
      <c r="JWU2" s="228"/>
      <c r="JWV2" s="228"/>
      <c r="JWW2" s="228"/>
      <c r="JWX2" s="228"/>
      <c r="JWY2" s="228"/>
      <c r="JWZ2" s="228"/>
      <c r="JXA2" s="228"/>
      <c r="JXB2" s="228"/>
      <c r="JXC2" s="228"/>
      <c r="JXD2" s="228"/>
      <c r="JXE2" s="228"/>
      <c r="JXF2" s="228"/>
      <c r="JXG2" s="228"/>
      <c r="JXH2" s="228"/>
      <c r="JXI2" s="228"/>
      <c r="JXJ2" s="228"/>
      <c r="JXK2" s="228"/>
      <c r="JXL2" s="228"/>
      <c r="JXM2" s="228"/>
      <c r="JXN2" s="228"/>
      <c r="JXO2" s="228"/>
      <c r="JXP2" s="228"/>
      <c r="JXQ2" s="228"/>
      <c r="JXR2" s="228"/>
      <c r="JXS2" s="228"/>
      <c r="JXT2" s="228"/>
      <c r="JXU2" s="228"/>
      <c r="JXV2" s="228"/>
      <c r="JXW2" s="228"/>
      <c r="JXX2" s="228"/>
      <c r="JXY2" s="228"/>
      <c r="JXZ2" s="228"/>
      <c r="JYA2" s="228"/>
      <c r="JYB2" s="228"/>
      <c r="JYC2" s="228"/>
      <c r="JYD2" s="228"/>
      <c r="JYE2" s="228"/>
      <c r="JYF2" s="228"/>
      <c r="JYG2" s="228"/>
      <c r="JYH2" s="228"/>
      <c r="JYI2" s="228"/>
      <c r="JYJ2" s="228"/>
      <c r="JYK2" s="228"/>
      <c r="JYL2" s="228"/>
      <c r="JYM2" s="228"/>
      <c r="JYN2" s="228"/>
      <c r="JYO2" s="228"/>
      <c r="JYP2" s="228"/>
      <c r="JYQ2" s="228"/>
      <c r="JYR2" s="228"/>
      <c r="JYS2" s="228"/>
      <c r="JYT2" s="228"/>
      <c r="JYU2" s="228"/>
      <c r="JYV2" s="228"/>
      <c r="JYW2" s="228"/>
      <c r="JYX2" s="228"/>
      <c r="JYY2" s="228"/>
      <c r="JYZ2" s="228"/>
      <c r="JZA2" s="228"/>
      <c r="JZB2" s="228"/>
      <c r="JZC2" s="228"/>
      <c r="JZD2" s="228"/>
      <c r="JZE2" s="228"/>
      <c r="JZF2" s="228"/>
      <c r="JZG2" s="228"/>
      <c r="JZH2" s="228"/>
      <c r="JZI2" s="228"/>
      <c r="JZJ2" s="228"/>
      <c r="JZK2" s="228"/>
      <c r="JZL2" s="228"/>
      <c r="JZM2" s="228"/>
      <c r="JZN2" s="228"/>
      <c r="JZO2" s="228"/>
      <c r="JZP2" s="228"/>
      <c r="JZQ2" s="228"/>
      <c r="JZR2" s="228"/>
      <c r="JZS2" s="228"/>
      <c r="JZT2" s="228"/>
      <c r="JZU2" s="228"/>
      <c r="JZV2" s="228"/>
      <c r="JZW2" s="228"/>
      <c r="JZX2" s="228"/>
      <c r="JZY2" s="228"/>
      <c r="JZZ2" s="228"/>
      <c r="KAA2" s="228"/>
      <c r="KAB2" s="228"/>
      <c r="KAC2" s="228"/>
      <c r="KAD2" s="228"/>
      <c r="KAE2" s="228"/>
      <c r="KAF2" s="228"/>
      <c r="KAG2" s="228"/>
      <c r="KAH2" s="228"/>
      <c r="KAI2" s="228"/>
      <c r="KAJ2" s="228"/>
      <c r="KAK2" s="228"/>
      <c r="KAL2" s="228"/>
      <c r="KAM2" s="228"/>
      <c r="KAN2" s="228"/>
      <c r="KAO2" s="228"/>
      <c r="KAP2" s="228"/>
      <c r="KAQ2" s="228"/>
      <c r="KAR2" s="228"/>
      <c r="KAS2" s="228"/>
      <c r="KAT2" s="228"/>
      <c r="KAU2" s="228"/>
      <c r="KAV2" s="228"/>
      <c r="KAW2" s="228"/>
      <c r="KAX2" s="228"/>
      <c r="KAY2" s="228"/>
      <c r="KAZ2" s="228"/>
      <c r="KBA2" s="228"/>
      <c r="KBB2" s="228"/>
      <c r="KBC2" s="228"/>
      <c r="KBD2" s="228"/>
      <c r="KBE2" s="228"/>
      <c r="KBF2" s="228"/>
      <c r="KBG2" s="228"/>
      <c r="KBH2" s="228"/>
      <c r="KBI2" s="228"/>
      <c r="KBJ2" s="228"/>
      <c r="KBK2" s="228"/>
      <c r="KBL2" s="228"/>
      <c r="KBM2" s="228"/>
      <c r="KBN2" s="228"/>
      <c r="KBO2" s="228"/>
      <c r="KBP2" s="228"/>
      <c r="KBQ2" s="228"/>
      <c r="KBR2" s="228"/>
      <c r="KBS2" s="228"/>
      <c r="KBT2" s="228"/>
      <c r="KBU2" s="228"/>
      <c r="KBV2" s="228"/>
      <c r="KBW2" s="228"/>
      <c r="KBX2" s="228"/>
      <c r="KBY2" s="228"/>
      <c r="KBZ2" s="228"/>
      <c r="KCA2" s="228"/>
      <c r="KCB2" s="228"/>
      <c r="KCC2" s="228"/>
      <c r="KCD2" s="228"/>
      <c r="KCE2" s="228"/>
      <c r="KCF2" s="228"/>
      <c r="KCG2" s="228"/>
      <c r="KCH2" s="228"/>
      <c r="KCI2" s="228"/>
      <c r="KCJ2" s="228"/>
      <c r="KCK2" s="228"/>
      <c r="KCL2" s="228"/>
      <c r="KCM2" s="228"/>
      <c r="KCN2" s="228"/>
      <c r="KCO2" s="228"/>
      <c r="KCP2" s="228"/>
      <c r="KCQ2" s="228"/>
      <c r="KCR2" s="228"/>
      <c r="KCS2" s="228"/>
      <c r="KCT2" s="228"/>
      <c r="KCU2" s="228"/>
      <c r="KCV2" s="228"/>
      <c r="KCW2" s="228"/>
      <c r="KCX2" s="228"/>
      <c r="KCY2" s="228"/>
      <c r="KCZ2" s="228"/>
      <c r="KDA2" s="228"/>
      <c r="KDB2" s="228"/>
      <c r="KDC2" s="228"/>
      <c r="KDD2" s="228"/>
      <c r="KDE2" s="228"/>
      <c r="KDF2" s="228"/>
      <c r="KDG2" s="228"/>
      <c r="KDH2" s="228"/>
      <c r="KDI2" s="228"/>
      <c r="KDJ2" s="228"/>
      <c r="KDK2" s="228"/>
      <c r="KDL2" s="228"/>
      <c r="KDM2" s="228"/>
      <c r="KDN2" s="228"/>
      <c r="KDO2" s="228"/>
      <c r="KDP2" s="228"/>
      <c r="KDQ2" s="228"/>
      <c r="KDR2" s="228"/>
      <c r="KDS2" s="228"/>
      <c r="KDT2" s="228"/>
      <c r="KDU2" s="228"/>
      <c r="KDV2" s="228"/>
      <c r="KDW2" s="228"/>
      <c r="KDX2" s="228"/>
      <c r="KDY2" s="228"/>
      <c r="KDZ2" s="228"/>
      <c r="KEA2" s="228"/>
      <c r="KEB2" s="228"/>
      <c r="KEC2" s="228"/>
      <c r="KED2" s="228"/>
      <c r="KEE2" s="228"/>
      <c r="KEF2" s="228"/>
      <c r="KEG2" s="228"/>
      <c r="KEH2" s="228"/>
      <c r="KEI2" s="228"/>
      <c r="KEJ2" s="228"/>
      <c r="KEK2" s="228"/>
      <c r="KEL2" s="228"/>
      <c r="KEM2" s="228"/>
      <c r="KEN2" s="228"/>
      <c r="KEO2" s="228"/>
      <c r="KEP2" s="228"/>
      <c r="KEQ2" s="228"/>
      <c r="KER2" s="228"/>
      <c r="KES2" s="228"/>
      <c r="KET2" s="228"/>
      <c r="KEU2" s="228"/>
      <c r="KEV2" s="228"/>
      <c r="KEW2" s="228"/>
      <c r="KEX2" s="228"/>
      <c r="KEY2" s="228"/>
      <c r="KEZ2" s="228"/>
      <c r="KFA2" s="228"/>
      <c r="KFB2" s="228"/>
      <c r="KFC2" s="228"/>
      <c r="KFD2" s="228"/>
      <c r="KFE2" s="228"/>
      <c r="KFF2" s="228"/>
      <c r="KFG2" s="228"/>
      <c r="KFH2" s="228"/>
      <c r="KFI2" s="228"/>
      <c r="KFJ2" s="228"/>
      <c r="KFK2" s="228"/>
      <c r="KFL2" s="228"/>
      <c r="KFM2" s="228"/>
      <c r="KFN2" s="228"/>
      <c r="KFO2" s="228"/>
      <c r="KFP2" s="228"/>
      <c r="KFQ2" s="228"/>
      <c r="KFR2" s="228"/>
      <c r="KFS2" s="228"/>
      <c r="KFT2" s="228"/>
      <c r="KFU2" s="228"/>
      <c r="KFV2" s="228"/>
      <c r="KFW2" s="228"/>
      <c r="KFX2" s="228"/>
      <c r="KFY2" s="228"/>
      <c r="KFZ2" s="228"/>
      <c r="KGA2" s="228"/>
      <c r="KGB2" s="228"/>
      <c r="KGC2" s="228"/>
      <c r="KGD2" s="228"/>
      <c r="KGE2" s="228"/>
      <c r="KGF2" s="228"/>
      <c r="KGG2" s="228"/>
      <c r="KGH2" s="228"/>
      <c r="KGI2" s="228"/>
      <c r="KGJ2" s="228"/>
      <c r="KGK2" s="228"/>
      <c r="KGL2" s="228"/>
      <c r="KGM2" s="228"/>
      <c r="KGN2" s="228"/>
      <c r="KGO2" s="228"/>
      <c r="KGP2" s="228"/>
      <c r="KGQ2" s="228"/>
      <c r="KGR2" s="228"/>
      <c r="KGS2" s="228"/>
      <c r="KGT2" s="228"/>
      <c r="KGU2" s="228"/>
      <c r="KGV2" s="228"/>
      <c r="KGW2" s="228"/>
      <c r="KGX2" s="228"/>
      <c r="KGY2" s="228"/>
      <c r="KGZ2" s="228"/>
      <c r="KHA2" s="228"/>
      <c r="KHB2" s="228"/>
      <c r="KHC2" s="228"/>
      <c r="KHD2" s="228"/>
      <c r="KHE2" s="228"/>
      <c r="KHF2" s="228"/>
      <c r="KHG2" s="228"/>
      <c r="KHH2" s="228"/>
      <c r="KHI2" s="228"/>
      <c r="KHJ2" s="228"/>
      <c r="KHK2" s="228"/>
      <c r="KHL2" s="228"/>
      <c r="KHM2" s="228"/>
      <c r="KHN2" s="228"/>
      <c r="KHO2" s="228"/>
      <c r="KHP2" s="228"/>
      <c r="KHQ2" s="228"/>
      <c r="KHR2" s="228"/>
      <c r="KHS2" s="228"/>
      <c r="KHT2" s="228"/>
      <c r="KHU2" s="228"/>
      <c r="KHV2" s="228"/>
      <c r="KHW2" s="228"/>
      <c r="KHX2" s="228"/>
      <c r="KHY2" s="228"/>
      <c r="KHZ2" s="228"/>
      <c r="KIA2" s="228"/>
      <c r="KIB2" s="228"/>
      <c r="KIC2" s="228"/>
      <c r="KID2" s="228"/>
      <c r="KIE2" s="228"/>
      <c r="KIF2" s="228"/>
      <c r="KIG2" s="228"/>
      <c r="KIH2" s="228"/>
      <c r="KII2" s="228"/>
      <c r="KIJ2" s="228"/>
      <c r="KIK2" s="228"/>
      <c r="KIL2" s="228"/>
      <c r="KIM2" s="228"/>
      <c r="KIN2" s="228"/>
      <c r="KIO2" s="228"/>
      <c r="KIP2" s="228"/>
      <c r="KIQ2" s="228"/>
      <c r="KIR2" s="228"/>
      <c r="KIS2" s="228"/>
      <c r="KIT2" s="228"/>
      <c r="KIU2" s="228"/>
      <c r="KIV2" s="228"/>
      <c r="KIW2" s="228"/>
      <c r="KIX2" s="228"/>
      <c r="KIY2" s="228"/>
      <c r="KIZ2" s="228"/>
      <c r="KJA2" s="228"/>
      <c r="KJB2" s="228"/>
      <c r="KJC2" s="228"/>
      <c r="KJD2" s="228"/>
      <c r="KJE2" s="228"/>
      <c r="KJF2" s="228"/>
      <c r="KJG2" s="228"/>
      <c r="KJH2" s="228"/>
      <c r="KJI2" s="228"/>
      <c r="KJJ2" s="228"/>
      <c r="KJK2" s="228"/>
      <c r="KJL2" s="228"/>
      <c r="KJM2" s="228"/>
      <c r="KJN2" s="228"/>
      <c r="KJO2" s="228"/>
      <c r="KJP2" s="228"/>
      <c r="KJQ2" s="228"/>
      <c r="KJR2" s="228"/>
      <c r="KJS2" s="228"/>
      <c r="KJT2" s="228"/>
      <c r="KJU2" s="228"/>
      <c r="KJV2" s="228"/>
      <c r="KJW2" s="228"/>
      <c r="KJX2" s="228"/>
      <c r="KJY2" s="228"/>
      <c r="KJZ2" s="228"/>
      <c r="KKA2" s="228"/>
      <c r="KKB2" s="228"/>
      <c r="KKC2" s="228"/>
      <c r="KKD2" s="228"/>
      <c r="KKE2" s="228"/>
      <c r="KKF2" s="228"/>
      <c r="KKG2" s="228"/>
      <c r="KKH2" s="228"/>
      <c r="KKI2" s="228"/>
      <c r="KKJ2" s="228"/>
      <c r="KKK2" s="228"/>
      <c r="KKL2" s="228"/>
      <c r="KKM2" s="228"/>
      <c r="KKN2" s="228"/>
      <c r="KKO2" s="228"/>
      <c r="KKP2" s="228"/>
      <c r="KKQ2" s="228"/>
      <c r="KKR2" s="228"/>
      <c r="KKS2" s="228"/>
      <c r="KKT2" s="228"/>
      <c r="KKU2" s="228"/>
      <c r="KKV2" s="228"/>
      <c r="KKW2" s="228"/>
      <c r="KKX2" s="228"/>
      <c r="KKY2" s="228"/>
      <c r="KKZ2" s="228"/>
      <c r="KLA2" s="228"/>
      <c r="KLB2" s="228"/>
      <c r="KLC2" s="228"/>
      <c r="KLD2" s="228"/>
      <c r="KLE2" s="228"/>
      <c r="KLF2" s="228"/>
      <c r="KLG2" s="228"/>
      <c r="KLH2" s="228"/>
      <c r="KLI2" s="228"/>
      <c r="KLJ2" s="228"/>
      <c r="KLK2" s="228"/>
      <c r="KLL2" s="228"/>
      <c r="KLM2" s="228"/>
      <c r="KLN2" s="228"/>
      <c r="KLO2" s="228"/>
      <c r="KLP2" s="228"/>
      <c r="KLQ2" s="228"/>
      <c r="KLR2" s="228"/>
      <c r="KLS2" s="228"/>
      <c r="KLT2" s="228"/>
      <c r="KLU2" s="228"/>
      <c r="KLV2" s="228"/>
      <c r="KLW2" s="228"/>
      <c r="KLX2" s="228"/>
      <c r="KLY2" s="228"/>
      <c r="KLZ2" s="228"/>
      <c r="KMA2" s="228"/>
      <c r="KMB2" s="228"/>
      <c r="KMC2" s="228"/>
      <c r="KMD2" s="228"/>
      <c r="KME2" s="228"/>
      <c r="KMF2" s="228"/>
      <c r="KMG2" s="228"/>
      <c r="KMH2" s="228"/>
      <c r="KMI2" s="228"/>
      <c r="KMJ2" s="228"/>
      <c r="KMK2" s="228"/>
      <c r="KML2" s="228"/>
      <c r="KMM2" s="228"/>
      <c r="KMN2" s="228"/>
      <c r="KMO2" s="228"/>
      <c r="KMP2" s="228"/>
      <c r="KMQ2" s="228"/>
      <c r="KMR2" s="228"/>
      <c r="KMS2" s="228"/>
      <c r="KMT2" s="228"/>
      <c r="KMU2" s="228"/>
      <c r="KMV2" s="228"/>
      <c r="KMW2" s="228"/>
      <c r="KMX2" s="228"/>
      <c r="KMY2" s="228"/>
      <c r="KMZ2" s="228"/>
      <c r="KNA2" s="228"/>
      <c r="KNB2" s="228"/>
      <c r="KNC2" s="228"/>
      <c r="KND2" s="228"/>
      <c r="KNE2" s="228"/>
      <c r="KNF2" s="228"/>
      <c r="KNG2" s="228"/>
      <c r="KNH2" s="228"/>
      <c r="KNI2" s="228"/>
      <c r="KNJ2" s="228"/>
      <c r="KNK2" s="228"/>
      <c r="KNL2" s="228"/>
      <c r="KNM2" s="228"/>
      <c r="KNN2" s="228"/>
      <c r="KNO2" s="228"/>
      <c r="KNP2" s="228"/>
      <c r="KNQ2" s="228"/>
      <c r="KNR2" s="228"/>
      <c r="KNS2" s="228"/>
      <c r="KNT2" s="228"/>
      <c r="KNU2" s="228"/>
      <c r="KNV2" s="228"/>
      <c r="KNW2" s="228"/>
      <c r="KNX2" s="228"/>
      <c r="KNY2" s="228"/>
      <c r="KNZ2" s="228"/>
      <c r="KOA2" s="228"/>
      <c r="KOB2" s="228"/>
      <c r="KOC2" s="228"/>
      <c r="KOD2" s="228"/>
      <c r="KOE2" s="228"/>
      <c r="KOF2" s="228"/>
      <c r="KOG2" s="228"/>
      <c r="KOH2" s="228"/>
      <c r="KOI2" s="228"/>
      <c r="KOJ2" s="228"/>
      <c r="KOK2" s="228"/>
      <c r="KOL2" s="228"/>
      <c r="KOM2" s="228"/>
      <c r="KON2" s="228"/>
      <c r="KOO2" s="228"/>
      <c r="KOP2" s="228"/>
      <c r="KOQ2" s="228"/>
      <c r="KOR2" s="228"/>
      <c r="KOS2" s="228"/>
      <c r="KOT2" s="228"/>
      <c r="KOU2" s="228"/>
      <c r="KOV2" s="228"/>
      <c r="KOW2" s="228"/>
      <c r="KOX2" s="228"/>
      <c r="KOY2" s="228"/>
      <c r="KOZ2" s="228"/>
      <c r="KPA2" s="228"/>
      <c r="KPB2" s="228"/>
      <c r="KPC2" s="228"/>
      <c r="KPD2" s="228"/>
      <c r="KPE2" s="228"/>
      <c r="KPF2" s="228"/>
      <c r="KPG2" s="228"/>
      <c r="KPH2" s="228"/>
      <c r="KPI2" s="228"/>
      <c r="KPJ2" s="228"/>
      <c r="KPK2" s="228"/>
      <c r="KPL2" s="228"/>
      <c r="KPM2" s="228"/>
      <c r="KPN2" s="228"/>
      <c r="KPO2" s="228"/>
      <c r="KPP2" s="228"/>
      <c r="KPQ2" s="228"/>
      <c r="KPR2" s="228"/>
      <c r="KPS2" s="228"/>
      <c r="KPT2" s="228"/>
      <c r="KPU2" s="228"/>
      <c r="KPV2" s="228"/>
      <c r="KPW2" s="228"/>
      <c r="KPX2" s="228"/>
      <c r="KPY2" s="228"/>
      <c r="KPZ2" s="228"/>
      <c r="KQA2" s="228"/>
      <c r="KQB2" s="228"/>
      <c r="KQC2" s="228"/>
      <c r="KQD2" s="228"/>
      <c r="KQE2" s="228"/>
      <c r="KQF2" s="228"/>
      <c r="KQG2" s="228"/>
      <c r="KQH2" s="228"/>
      <c r="KQI2" s="228"/>
      <c r="KQJ2" s="228"/>
      <c r="KQK2" s="228"/>
      <c r="KQL2" s="228"/>
      <c r="KQM2" s="228"/>
      <c r="KQN2" s="228"/>
      <c r="KQO2" s="228"/>
      <c r="KQP2" s="228"/>
      <c r="KQQ2" s="228"/>
      <c r="KQR2" s="228"/>
      <c r="KQS2" s="228"/>
      <c r="KQT2" s="228"/>
      <c r="KQU2" s="228"/>
      <c r="KQV2" s="228"/>
      <c r="KQW2" s="228"/>
      <c r="KQX2" s="228"/>
      <c r="KQY2" s="228"/>
      <c r="KQZ2" s="228"/>
      <c r="KRA2" s="228"/>
      <c r="KRB2" s="228"/>
      <c r="KRC2" s="228"/>
      <c r="KRD2" s="228"/>
      <c r="KRE2" s="228"/>
      <c r="KRF2" s="228"/>
      <c r="KRG2" s="228"/>
      <c r="KRH2" s="228"/>
      <c r="KRI2" s="228"/>
      <c r="KRJ2" s="228"/>
      <c r="KRK2" s="228"/>
      <c r="KRL2" s="228"/>
      <c r="KRM2" s="228"/>
      <c r="KRN2" s="228"/>
      <c r="KRO2" s="228"/>
      <c r="KRP2" s="228"/>
      <c r="KRQ2" s="228"/>
      <c r="KRR2" s="228"/>
      <c r="KRS2" s="228"/>
      <c r="KRT2" s="228"/>
      <c r="KRU2" s="228"/>
      <c r="KRV2" s="228"/>
      <c r="KRW2" s="228"/>
      <c r="KRX2" s="228"/>
      <c r="KRY2" s="228"/>
      <c r="KRZ2" s="228"/>
      <c r="KSA2" s="228"/>
      <c r="KSB2" s="228"/>
      <c r="KSC2" s="228"/>
      <c r="KSD2" s="228"/>
      <c r="KSE2" s="228"/>
      <c r="KSF2" s="228"/>
      <c r="KSG2" s="228"/>
      <c r="KSH2" s="228"/>
      <c r="KSI2" s="228"/>
      <c r="KSJ2" s="228"/>
      <c r="KSK2" s="228"/>
      <c r="KSL2" s="228"/>
      <c r="KSM2" s="228"/>
      <c r="KSN2" s="228"/>
      <c r="KSO2" s="228"/>
      <c r="KSP2" s="228"/>
      <c r="KSQ2" s="228"/>
      <c r="KSR2" s="228"/>
      <c r="KSS2" s="228"/>
      <c r="KST2" s="228"/>
      <c r="KSU2" s="228"/>
      <c r="KSV2" s="228"/>
      <c r="KSW2" s="228"/>
      <c r="KSX2" s="228"/>
      <c r="KSY2" s="228"/>
      <c r="KSZ2" s="228"/>
      <c r="KTA2" s="228"/>
      <c r="KTB2" s="228"/>
      <c r="KTC2" s="228"/>
      <c r="KTD2" s="228"/>
      <c r="KTE2" s="228"/>
      <c r="KTF2" s="228"/>
      <c r="KTG2" s="228"/>
      <c r="KTH2" s="228"/>
      <c r="KTI2" s="228"/>
      <c r="KTJ2" s="228"/>
      <c r="KTK2" s="228"/>
      <c r="KTL2" s="228"/>
      <c r="KTM2" s="228"/>
      <c r="KTN2" s="228"/>
      <c r="KTO2" s="228"/>
      <c r="KTP2" s="228"/>
      <c r="KTQ2" s="228"/>
      <c r="KTR2" s="228"/>
      <c r="KTS2" s="228"/>
      <c r="KTT2" s="228"/>
      <c r="KTU2" s="228"/>
      <c r="KTV2" s="228"/>
      <c r="KTW2" s="228"/>
      <c r="KTX2" s="228"/>
      <c r="KTY2" s="228"/>
      <c r="KTZ2" s="228"/>
      <c r="KUA2" s="228"/>
      <c r="KUB2" s="228"/>
      <c r="KUC2" s="228"/>
      <c r="KUD2" s="228"/>
      <c r="KUE2" s="228"/>
      <c r="KUF2" s="228"/>
      <c r="KUG2" s="228"/>
      <c r="KUH2" s="228"/>
      <c r="KUI2" s="228"/>
      <c r="KUJ2" s="228"/>
      <c r="KUK2" s="228"/>
      <c r="KUL2" s="228"/>
      <c r="KUM2" s="228"/>
      <c r="KUN2" s="228"/>
      <c r="KUO2" s="228"/>
      <c r="KUP2" s="228"/>
      <c r="KUQ2" s="228"/>
      <c r="KUR2" s="228"/>
      <c r="KUS2" s="228"/>
      <c r="KUT2" s="228"/>
      <c r="KUU2" s="228"/>
      <c r="KUV2" s="228"/>
      <c r="KUW2" s="228"/>
      <c r="KUX2" s="228"/>
      <c r="KUY2" s="228"/>
      <c r="KUZ2" s="228"/>
      <c r="KVA2" s="228"/>
      <c r="KVB2" s="228"/>
      <c r="KVC2" s="228"/>
      <c r="KVD2" s="228"/>
      <c r="KVE2" s="228"/>
      <c r="KVF2" s="228"/>
      <c r="KVG2" s="228"/>
      <c r="KVH2" s="228"/>
      <c r="KVI2" s="228"/>
      <c r="KVJ2" s="228"/>
      <c r="KVK2" s="228"/>
      <c r="KVL2" s="228"/>
      <c r="KVM2" s="228"/>
      <c r="KVN2" s="228"/>
      <c r="KVO2" s="228"/>
      <c r="KVP2" s="228"/>
      <c r="KVQ2" s="228"/>
      <c r="KVR2" s="228"/>
      <c r="KVS2" s="228"/>
      <c r="KVT2" s="228"/>
      <c r="KVU2" s="228"/>
      <c r="KVV2" s="228"/>
      <c r="KVW2" s="228"/>
      <c r="KVX2" s="228"/>
      <c r="KVY2" s="228"/>
      <c r="KVZ2" s="228"/>
      <c r="KWA2" s="228"/>
      <c r="KWB2" s="228"/>
      <c r="KWC2" s="228"/>
      <c r="KWD2" s="228"/>
      <c r="KWE2" s="228"/>
      <c r="KWF2" s="228"/>
      <c r="KWG2" s="228"/>
      <c r="KWH2" s="228"/>
      <c r="KWI2" s="228"/>
      <c r="KWJ2" s="228"/>
      <c r="KWK2" s="228"/>
      <c r="KWL2" s="228"/>
      <c r="KWM2" s="228"/>
      <c r="KWN2" s="228"/>
      <c r="KWO2" s="228"/>
      <c r="KWP2" s="228"/>
      <c r="KWQ2" s="228"/>
      <c r="KWR2" s="228"/>
      <c r="KWS2" s="228"/>
      <c r="KWT2" s="228"/>
      <c r="KWU2" s="228"/>
      <c r="KWV2" s="228"/>
      <c r="KWW2" s="228"/>
      <c r="KWX2" s="228"/>
      <c r="KWY2" s="228"/>
      <c r="KWZ2" s="228"/>
      <c r="KXA2" s="228"/>
      <c r="KXB2" s="228"/>
      <c r="KXC2" s="228"/>
      <c r="KXD2" s="228"/>
      <c r="KXE2" s="228"/>
      <c r="KXF2" s="228"/>
      <c r="KXG2" s="228"/>
      <c r="KXH2" s="228"/>
      <c r="KXI2" s="228"/>
      <c r="KXJ2" s="228"/>
      <c r="KXK2" s="228"/>
      <c r="KXL2" s="228"/>
      <c r="KXM2" s="228"/>
      <c r="KXN2" s="228"/>
      <c r="KXO2" s="228"/>
      <c r="KXP2" s="228"/>
      <c r="KXQ2" s="228"/>
      <c r="KXR2" s="228"/>
      <c r="KXS2" s="228"/>
      <c r="KXT2" s="228"/>
      <c r="KXU2" s="228"/>
      <c r="KXV2" s="228"/>
      <c r="KXW2" s="228"/>
      <c r="KXX2" s="228"/>
      <c r="KXY2" s="228"/>
      <c r="KXZ2" s="228"/>
      <c r="KYA2" s="228"/>
      <c r="KYB2" s="228"/>
      <c r="KYC2" s="228"/>
      <c r="KYD2" s="228"/>
      <c r="KYE2" s="228"/>
      <c r="KYF2" s="228"/>
      <c r="KYG2" s="228"/>
      <c r="KYH2" s="228"/>
      <c r="KYI2" s="228"/>
      <c r="KYJ2" s="228"/>
      <c r="KYK2" s="228"/>
      <c r="KYL2" s="228"/>
      <c r="KYM2" s="228"/>
      <c r="KYN2" s="228"/>
      <c r="KYO2" s="228"/>
      <c r="KYP2" s="228"/>
      <c r="KYQ2" s="228"/>
      <c r="KYR2" s="228"/>
      <c r="KYS2" s="228"/>
      <c r="KYT2" s="228"/>
      <c r="KYU2" s="228"/>
      <c r="KYV2" s="228"/>
      <c r="KYW2" s="228"/>
      <c r="KYX2" s="228"/>
      <c r="KYY2" s="228"/>
      <c r="KYZ2" s="228"/>
      <c r="KZA2" s="228"/>
      <c r="KZB2" s="228"/>
      <c r="KZC2" s="228"/>
      <c r="KZD2" s="228"/>
      <c r="KZE2" s="228"/>
      <c r="KZF2" s="228"/>
      <c r="KZG2" s="228"/>
      <c r="KZH2" s="228"/>
      <c r="KZI2" s="228"/>
      <c r="KZJ2" s="228"/>
      <c r="KZK2" s="228"/>
      <c r="KZL2" s="228"/>
      <c r="KZM2" s="228"/>
      <c r="KZN2" s="228"/>
      <c r="KZO2" s="228"/>
      <c r="KZP2" s="228"/>
      <c r="KZQ2" s="228"/>
      <c r="KZR2" s="228"/>
      <c r="KZS2" s="228"/>
      <c r="KZT2" s="228"/>
      <c r="KZU2" s="228"/>
      <c r="KZV2" s="228"/>
      <c r="KZW2" s="228"/>
      <c r="KZX2" s="228"/>
      <c r="KZY2" s="228"/>
      <c r="KZZ2" s="228"/>
      <c r="LAA2" s="228"/>
      <c r="LAB2" s="228"/>
      <c r="LAC2" s="228"/>
      <c r="LAD2" s="228"/>
      <c r="LAE2" s="228"/>
      <c r="LAF2" s="228"/>
      <c r="LAG2" s="228"/>
      <c r="LAH2" s="228"/>
      <c r="LAI2" s="228"/>
      <c r="LAJ2" s="228"/>
      <c r="LAK2" s="228"/>
      <c r="LAL2" s="228"/>
      <c r="LAM2" s="228"/>
      <c r="LAN2" s="228"/>
      <c r="LAO2" s="228"/>
      <c r="LAP2" s="228"/>
      <c r="LAQ2" s="228"/>
      <c r="LAR2" s="228"/>
      <c r="LAS2" s="228"/>
      <c r="LAT2" s="228"/>
      <c r="LAU2" s="228"/>
      <c r="LAV2" s="228"/>
      <c r="LAW2" s="228"/>
      <c r="LAX2" s="228"/>
      <c r="LAY2" s="228"/>
      <c r="LAZ2" s="228"/>
      <c r="LBA2" s="228"/>
      <c r="LBB2" s="228"/>
      <c r="LBC2" s="228"/>
      <c r="LBD2" s="228"/>
      <c r="LBE2" s="228"/>
      <c r="LBF2" s="228"/>
      <c r="LBG2" s="228"/>
      <c r="LBH2" s="228"/>
      <c r="LBI2" s="228"/>
      <c r="LBJ2" s="228"/>
      <c r="LBK2" s="228"/>
      <c r="LBL2" s="228"/>
      <c r="LBM2" s="228"/>
      <c r="LBN2" s="228"/>
      <c r="LBO2" s="228"/>
      <c r="LBP2" s="228"/>
      <c r="LBQ2" s="228"/>
      <c r="LBR2" s="228"/>
      <c r="LBS2" s="228"/>
      <c r="LBT2" s="228"/>
      <c r="LBU2" s="228"/>
      <c r="LBV2" s="228"/>
      <c r="LBW2" s="228"/>
      <c r="LBX2" s="228"/>
      <c r="LBY2" s="228"/>
      <c r="LBZ2" s="228"/>
      <c r="LCA2" s="228"/>
      <c r="LCB2" s="228"/>
      <c r="LCC2" s="228"/>
      <c r="LCD2" s="228"/>
      <c r="LCE2" s="228"/>
      <c r="LCF2" s="228"/>
      <c r="LCG2" s="228"/>
      <c r="LCH2" s="228"/>
      <c r="LCI2" s="228"/>
      <c r="LCJ2" s="228"/>
      <c r="LCK2" s="228"/>
      <c r="LCL2" s="228"/>
      <c r="LCM2" s="228"/>
      <c r="LCN2" s="228"/>
      <c r="LCO2" s="228"/>
      <c r="LCP2" s="228"/>
      <c r="LCQ2" s="228"/>
      <c r="LCR2" s="228"/>
      <c r="LCS2" s="228"/>
      <c r="LCT2" s="228"/>
      <c r="LCU2" s="228"/>
      <c r="LCV2" s="228"/>
      <c r="LCW2" s="228"/>
      <c r="LCX2" s="228"/>
      <c r="LCY2" s="228"/>
      <c r="LCZ2" s="228"/>
      <c r="LDA2" s="228"/>
      <c r="LDB2" s="228"/>
      <c r="LDC2" s="228"/>
      <c r="LDD2" s="228"/>
      <c r="LDE2" s="228"/>
      <c r="LDF2" s="228"/>
      <c r="LDG2" s="228"/>
      <c r="LDH2" s="228"/>
      <c r="LDI2" s="228"/>
      <c r="LDJ2" s="228"/>
      <c r="LDK2" s="228"/>
      <c r="LDL2" s="228"/>
      <c r="LDM2" s="228"/>
      <c r="LDN2" s="228"/>
      <c r="LDO2" s="228"/>
      <c r="LDP2" s="228"/>
      <c r="LDQ2" s="228"/>
      <c r="LDR2" s="228"/>
      <c r="LDS2" s="228"/>
      <c r="LDT2" s="228"/>
      <c r="LDU2" s="228"/>
      <c r="LDV2" s="228"/>
      <c r="LDW2" s="228"/>
      <c r="LDX2" s="228"/>
      <c r="LDY2" s="228"/>
      <c r="LDZ2" s="228"/>
      <c r="LEA2" s="228"/>
      <c r="LEB2" s="228"/>
      <c r="LEC2" s="228"/>
      <c r="LED2" s="228"/>
      <c r="LEE2" s="228"/>
      <c r="LEF2" s="228"/>
      <c r="LEG2" s="228"/>
      <c r="LEH2" s="228"/>
      <c r="LEI2" s="228"/>
      <c r="LEJ2" s="228"/>
      <c r="LEK2" s="228"/>
      <c r="LEL2" s="228"/>
      <c r="LEM2" s="228"/>
      <c r="LEN2" s="228"/>
      <c r="LEO2" s="228"/>
      <c r="LEP2" s="228"/>
      <c r="LEQ2" s="228"/>
      <c r="LER2" s="228"/>
      <c r="LES2" s="228"/>
      <c r="LET2" s="228"/>
      <c r="LEU2" s="228"/>
      <c r="LEV2" s="228"/>
      <c r="LEW2" s="228"/>
      <c r="LEX2" s="228"/>
      <c r="LEY2" s="228"/>
      <c r="LEZ2" s="228"/>
      <c r="LFA2" s="228"/>
      <c r="LFB2" s="228"/>
      <c r="LFC2" s="228"/>
      <c r="LFD2" s="228"/>
      <c r="LFE2" s="228"/>
      <c r="LFF2" s="228"/>
      <c r="LFG2" s="228"/>
      <c r="LFH2" s="228"/>
      <c r="LFI2" s="228"/>
      <c r="LFJ2" s="228"/>
      <c r="LFK2" s="228"/>
      <c r="LFL2" s="228"/>
      <c r="LFM2" s="228"/>
      <c r="LFN2" s="228"/>
      <c r="LFO2" s="228"/>
      <c r="LFP2" s="228"/>
      <c r="LFQ2" s="228"/>
      <c r="LFR2" s="228"/>
      <c r="LFS2" s="228"/>
      <c r="LFT2" s="228"/>
      <c r="LFU2" s="228"/>
      <c r="LFV2" s="228"/>
      <c r="LFW2" s="228"/>
      <c r="LFX2" s="228"/>
      <c r="LFY2" s="228"/>
      <c r="LFZ2" s="228"/>
      <c r="LGA2" s="228"/>
      <c r="LGB2" s="228"/>
      <c r="LGC2" s="228"/>
      <c r="LGD2" s="228"/>
      <c r="LGE2" s="228"/>
      <c r="LGF2" s="228"/>
      <c r="LGG2" s="228"/>
      <c r="LGH2" s="228"/>
      <c r="LGI2" s="228"/>
      <c r="LGJ2" s="228"/>
      <c r="LGK2" s="228"/>
      <c r="LGL2" s="228"/>
      <c r="LGM2" s="228"/>
      <c r="LGN2" s="228"/>
      <c r="LGO2" s="228"/>
      <c r="LGP2" s="228"/>
      <c r="LGQ2" s="228"/>
      <c r="LGR2" s="228"/>
      <c r="LGS2" s="228"/>
      <c r="LGT2" s="228"/>
      <c r="LGU2" s="228"/>
      <c r="LGV2" s="228"/>
      <c r="LGW2" s="228"/>
      <c r="LGX2" s="228"/>
      <c r="LGY2" s="228"/>
      <c r="LGZ2" s="228"/>
      <c r="LHA2" s="228"/>
      <c r="LHB2" s="228"/>
      <c r="LHC2" s="228"/>
      <c r="LHD2" s="228"/>
      <c r="LHE2" s="228"/>
      <c r="LHF2" s="228"/>
      <c r="LHG2" s="228"/>
      <c r="LHH2" s="228"/>
      <c r="LHI2" s="228"/>
      <c r="LHJ2" s="228"/>
      <c r="LHK2" s="228"/>
      <c r="LHL2" s="228"/>
      <c r="LHM2" s="228"/>
      <c r="LHN2" s="228"/>
      <c r="LHO2" s="228"/>
      <c r="LHP2" s="228"/>
      <c r="LHQ2" s="228"/>
      <c r="LHR2" s="228"/>
      <c r="LHS2" s="228"/>
      <c r="LHT2" s="228"/>
      <c r="LHU2" s="228"/>
      <c r="LHV2" s="228"/>
      <c r="LHW2" s="228"/>
      <c r="LHX2" s="228"/>
      <c r="LHY2" s="228"/>
      <c r="LHZ2" s="228"/>
      <c r="LIA2" s="228"/>
      <c r="LIB2" s="228"/>
      <c r="LIC2" s="228"/>
      <c r="LID2" s="228"/>
      <c r="LIE2" s="228"/>
      <c r="LIF2" s="228"/>
      <c r="LIG2" s="228"/>
      <c r="LIH2" s="228"/>
      <c r="LII2" s="228"/>
      <c r="LIJ2" s="228"/>
      <c r="LIK2" s="228"/>
      <c r="LIL2" s="228"/>
      <c r="LIM2" s="228"/>
      <c r="LIN2" s="228"/>
      <c r="LIO2" s="228"/>
      <c r="LIP2" s="228"/>
      <c r="LIQ2" s="228"/>
      <c r="LIR2" s="228"/>
      <c r="LIS2" s="228"/>
      <c r="LIT2" s="228"/>
      <c r="LIU2" s="228"/>
      <c r="LIV2" s="228"/>
      <c r="LIW2" s="228"/>
      <c r="LIX2" s="228"/>
      <c r="LIY2" s="228"/>
      <c r="LIZ2" s="228"/>
      <c r="LJA2" s="228"/>
      <c r="LJB2" s="228"/>
      <c r="LJC2" s="228"/>
      <c r="LJD2" s="228"/>
      <c r="LJE2" s="228"/>
      <c r="LJF2" s="228"/>
      <c r="LJG2" s="228"/>
      <c r="LJH2" s="228"/>
      <c r="LJI2" s="228"/>
      <c r="LJJ2" s="228"/>
      <c r="LJK2" s="228"/>
      <c r="LJL2" s="228"/>
      <c r="LJM2" s="228"/>
      <c r="LJN2" s="228"/>
      <c r="LJO2" s="228"/>
      <c r="LJP2" s="228"/>
      <c r="LJQ2" s="228"/>
      <c r="LJR2" s="228"/>
      <c r="LJS2" s="228"/>
      <c r="LJT2" s="228"/>
      <c r="LJU2" s="228"/>
      <c r="LJV2" s="228"/>
      <c r="LJW2" s="228"/>
      <c r="LJX2" s="228"/>
      <c r="LJY2" s="228"/>
      <c r="LJZ2" s="228"/>
      <c r="LKA2" s="228"/>
      <c r="LKB2" s="228"/>
      <c r="LKC2" s="228"/>
      <c r="LKD2" s="228"/>
      <c r="LKE2" s="228"/>
      <c r="LKF2" s="228"/>
      <c r="LKG2" s="228"/>
      <c r="LKH2" s="228"/>
      <c r="LKI2" s="228"/>
      <c r="LKJ2" s="228"/>
      <c r="LKK2" s="228"/>
      <c r="LKL2" s="228"/>
      <c r="LKM2" s="228"/>
      <c r="LKN2" s="228"/>
      <c r="LKO2" s="228"/>
      <c r="LKP2" s="228"/>
      <c r="LKQ2" s="228"/>
      <c r="LKR2" s="228"/>
      <c r="LKS2" s="228"/>
      <c r="LKT2" s="228"/>
      <c r="LKU2" s="228"/>
      <c r="LKV2" s="228"/>
      <c r="LKW2" s="228"/>
      <c r="LKX2" s="228"/>
      <c r="LKY2" s="228"/>
      <c r="LKZ2" s="228"/>
      <c r="LLA2" s="228"/>
      <c r="LLB2" s="228"/>
      <c r="LLC2" s="228"/>
      <c r="LLD2" s="228"/>
      <c r="LLE2" s="228"/>
      <c r="LLF2" s="228"/>
      <c r="LLG2" s="228"/>
      <c r="LLH2" s="228"/>
      <c r="LLI2" s="228"/>
      <c r="LLJ2" s="228"/>
      <c r="LLK2" s="228"/>
      <c r="LLL2" s="228"/>
      <c r="LLM2" s="228"/>
      <c r="LLN2" s="228"/>
      <c r="LLO2" s="228"/>
      <c r="LLP2" s="228"/>
      <c r="LLQ2" s="228"/>
      <c r="LLR2" s="228"/>
      <c r="LLS2" s="228"/>
      <c r="LLT2" s="228"/>
      <c r="LLU2" s="228"/>
      <c r="LLV2" s="228"/>
      <c r="LLW2" s="228"/>
      <c r="LLX2" s="228"/>
      <c r="LLY2" s="228"/>
      <c r="LLZ2" s="228"/>
      <c r="LMA2" s="228"/>
      <c r="LMB2" s="228"/>
      <c r="LMC2" s="228"/>
      <c r="LMD2" s="228"/>
      <c r="LME2" s="228"/>
      <c r="LMF2" s="228"/>
      <c r="LMG2" s="228"/>
      <c r="LMH2" s="228"/>
      <c r="LMI2" s="228"/>
      <c r="LMJ2" s="228"/>
      <c r="LMK2" s="228"/>
      <c r="LML2" s="228"/>
      <c r="LMM2" s="228"/>
      <c r="LMN2" s="228"/>
      <c r="LMO2" s="228"/>
      <c r="LMP2" s="228"/>
      <c r="LMQ2" s="228"/>
      <c r="LMR2" s="228"/>
      <c r="LMS2" s="228"/>
      <c r="LMT2" s="228"/>
      <c r="LMU2" s="228"/>
      <c r="LMV2" s="228"/>
      <c r="LMW2" s="228"/>
      <c r="LMX2" s="228"/>
      <c r="LMY2" s="228"/>
      <c r="LMZ2" s="228"/>
      <c r="LNA2" s="228"/>
      <c r="LNB2" s="228"/>
      <c r="LNC2" s="228"/>
      <c r="LND2" s="228"/>
      <c r="LNE2" s="228"/>
      <c r="LNF2" s="228"/>
      <c r="LNG2" s="228"/>
      <c r="LNH2" s="228"/>
      <c r="LNI2" s="228"/>
      <c r="LNJ2" s="228"/>
      <c r="LNK2" s="228"/>
      <c r="LNL2" s="228"/>
      <c r="LNM2" s="228"/>
      <c r="LNN2" s="228"/>
      <c r="LNO2" s="228"/>
      <c r="LNP2" s="228"/>
      <c r="LNQ2" s="228"/>
      <c r="LNR2" s="228"/>
      <c r="LNS2" s="228"/>
      <c r="LNT2" s="228"/>
      <c r="LNU2" s="228"/>
      <c r="LNV2" s="228"/>
      <c r="LNW2" s="228"/>
      <c r="LNX2" s="228"/>
      <c r="LNY2" s="228"/>
      <c r="LNZ2" s="228"/>
      <c r="LOA2" s="228"/>
      <c r="LOB2" s="228"/>
      <c r="LOC2" s="228"/>
      <c r="LOD2" s="228"/>
      <c r="LOE2" s="228"/>
      <c r="LOF2" s="228"/>
      <c r="LOG2" s="228"/>
      <c r="LOH2" s="228"/>
      <c r="LOI2" s="228"/>
      <c r="LOJ2" s="228"/>
      <c r="LOK2" s="228"/>
      <c r="LOL2" s="228"/>
      <c r="LOM2" s="228"/>
      <c r="LON2" s="228"/>
      <c r="LOO2" s="228"/>
      <c r="LOP2" s="228"/>
      <c r="LOQ2" s="228"/>
      <c r="LOR2" s="228"/>
      <c r="LOS2" s="228"/>
      <c r="LOT2" s="228"/>
      <c r="LOU2" s="228"/>
      <c r="LOV2" s="228"/>
      <c r="LOW2" s="228"/>
      <c r="LOX2" s="228"/>
      <c r="LOY2" s="228"/>
      <c r="LOZ2" s="228"/>
      <c r="LPA2" s="228"/>
      <c r="LPB2" s="228"/>
      <c r="LPC2" s="228"/>
      <c r="LPD2" s="228"/>
      <c r="LPE2" s="228"/>
      <c r="LPF2" s="228"/>
      <c r="LPG2" s="228"/>
      <c r="LPH2" s="228"/>
      <c r="LPI2" s="228"/>
      <c r="LPJ2" s="228"/>
      <c r="LPK2" s="228"/>
      <c r="LPL2" s="228"/>
      <c r="LPM2" s="228"/>
      <c r="LPN2" s="228"/>
      <c r="LPO2" s="228"/>
      <c r="LPP2" s="228"/>
      <c r="LPQ2" s="228"/>
      <c r="LPR2" s="228"/>
      <c r="LPS2" s="228"/>
      <c r="LPT2" s="228"/>
      <c r="LPU2" s="228"/>
      <c r="LPV2" s="228"/>
      <c r="LPW2" s="228"/>
      <c r="LPX2" s="228"/>
      <c r="LPY2" s="228"/>
      <c r="LPZ2" s="228"/>
      <c r="LQA2" s="228"/>
      <c r="LQB2" s="228"/>
      <c r="LQC2" s="228"/>
      <c r="LQD2" s="228"/>
      <c r="LQE2" s="228"/>
      <c r="LQF2" s="228"/>
      <c r="LQG2" s="228"/>
      <c r="LQH2" s="228"/>
      <c r="LQI2" s="228"/>
      <c r="LQJ2" s="228"/>
      <c r="LQK2" s="228"/>
      <c r="LQL2" s="228"/>
      <c r="LQM2" s="228"/>
      <c r="LQN2" s="228"/>
      <c r="LQO2" s="228"/>
      <c r="LQP2" s="228"/>
      <c r="LQQ2" s="228"/>
      <c r="LQR2" s="228"/>
      <c r="LQS2" s="228"/>
      <c r="LQT2" s="228"/>
      <c r="LQU2" s="228"/>
      <c r="LQV2" s="228"/>
      <c r="LQW2" s="228"/>
      <c r="LQX2" s="228"/>
      <c r="LQY2" s="228"/>
      <c r="LQZ2" s="228"/>
      <c r="LRA2" s="228"/>
      <c r="LRB2" s="228"/>
      <c r="LRC2" s="228"/>
      <c r="LRD2" s="228"/>
      <c r="LRE2" s="228"/>
      <c r="LRF2" s="228"/>
      <c r="LRG2" s="228"/>
      <c r="LRH2" s="228"/>
      <c r="LRI2" s="228"/>
      <c r="LRJ2" s="228"/>
      <c r="LRK2" s="228"/>
      <c r="LRL2" s="228"/>
      <c r="LRM2" s="228"/>
      <c r="LRN2" s="228"/>
      <c r="LRO2" s="228"/>
      <c r="LRP2" s="228"/>
      <c r="LRQ2" s="228"/>
      <c r="LRR2" s="228"/>
      <c r="LRS2" s="228"/>
      <c r="LRT2" s="228"/>
      <c r="LRU2" s="228"/>
      <c r="LRV2" s="228"/>
      <c r="LRW2" s="228"/>
      <c r="LRX2" s="228"/>
      <c r="LRY2" s="228"/>
      <c r="LRZ2" s="228"/>
      <c r="LSA2" s="228"/>
      <c r="LSB2" s="228"/>
      <c r="LSC2" s="228"/>
      <c r="LSD2" s="228"/>
      <c r="LSE2" s="228"/>
      <c r="LSF2" s="228"/>
      <c r="LSG2" s="228"/>
      <c r="LSH2" s="228"/>
      <c r="LSI2" s="228"/>
      <c r="LSJ2" s="228"/>
      <c r="LSK2" s="228"/>
      <c r="LSL2" s="228"/>
      <c r="LSM2" s="228"/>
      <c r="LSN2" s="228"/>
      <c r="LSO2" s="228"/>
      <c r="LSP2" s="228"/>
      <c r="LSQ2" s="228"/>
      <c r="LSR2" s="228"/>
      <c r="LSS2" s="228"/>
      <c r="LST2" s="228"/>
      <c r="LSU2" s="228"/>
      <c r="LSV2" s="228"/>
      <c r="LSW2" s="228"/>
      <c r="LSX2" s="228"/>
      <c r="LSY2" s="228"/>
      <c r="LSZ2" s="228"/>
      <c r="LTA2" s="228"/>
      <c r="LTB2" s="228"/>
      <c r="LTC2" s="228"/>
      <c r="LTD2" s="228"/>
      <c r="LTE2" s="228"/>
      <c r="LTF2" s="228"/>
      <c r="LTG2" s="228"/>
      <c r="LTH2" s="228"/>
      <c r="LTI2" s="228"/>
      <c r="LTJ2" s="228"/>
      <c r="LTK2" s="228"/>
      <c r="LTL2" s="228"/>
      <c r="LTM2" s="228"/>
      <c r="LTN2" s="228"/>
      <c r="LTO2" s="228"/>
      <c r="LTP2" s="228"/>
      <c r="LTQ2" s="228"/>
      <c r="LTR2" s="228"/>
      <c r="LTS2" s="228"/>
      <c r="LTT2" s="228"/>
      <c r="LTU2" s="228"/>
      <c r="LTV2" s="228"/>
      <c r="LTW2" s="228"/>
      <c r="LTX2" s="228"/>
      <c r="LTY2" s="228"/>
      <c r="LTZ2" s="228"/>
      <c r="LUA2" s="228"/>
      <c r="LUB2" s="228"/>
      <c r="LUC2" s="228"/>
      <c r="LUD2" s="228"/>
      <c r="LUE2" s="228"/>
      <c r="LUF2" s="228"/>
      <c r="LUG2" s="228"/>
      <c r="LUH2" s="228"/>
      <c r="LUI2" s="228"/>
      <c r="LUJ2" s="228"/>
      <c r="LUK2" s="228"/>
      <c r="LUL2" s="228"/>
      <c r="LUM2" s="228"/>
      <c r="LUN2" s="228"/>
      <c r="LUO2" s="228"/>
      <c r="LUP2" s="228"/>
      <c r="LUQ2" s="228"/>
      <c r="LUR2" s="228"/>
      <c r="LUS2" s="228"/>
      <c r="LUT2" s="228"/>
      <c r="LUU2" s="228"/>
      <c r="LUV2" s="228"/>
      <c r="LUW2" s="228"/>
      <c r="LUX2" s="228"/>
      <c r="LUY2" s="228"/>
      <c r="LUZ2" s="228"/>
      <c r="LVA2" s="228"/>
      <c r="LVB2" s="228"/>
      <c r="LVC2" s="228"/>
      <c r="LVD2" s="228"/>
      <c r="LVE2" s="228"/>
      <c r="LVF2" s="228"/>
      <c r="LVG2" s="228"/>
      <c r="LVH2" s="228"/>
      <c r="LVI2" s="228"/>
      <c r="LVJ2" s="228"/>
      <c r="LVK2" s="228"/>
      <c r="LVL2" s="228"/>
      <c r="LVM2" s="228"/>
      <c r="LVN2" s="228"/>
      <c r="LVO2" s="228"/>
      <c r="LVP2" s="228"/>
      <c r="LVQ2" s="228"/>
      <c r="LVR2" s="228"/>
      <c r="LVS2" s="228"/>
      <c r="LVT2" s="228"/>
      <c r="LVU2" s="228"/>
      <c r="LVV2" s="228"/>
      <c r="LVW2" s="228"/>
      <c r="LVX2" s="228"/>
      <c r="LVY2" s="228"/>
      <c r="LVZ2" s="228"/>
      <c r="LWA2" s="228"/>
      <c r="LWB2" s="228"/>
      <c r="LWC2" s="228"/>
      <c r="LWD2" s="228"/>
      <c r="LWE2" s="228"/>
      <c r="LWF2" s="228"/>
      <c r="LWG2" s="228"/>
      <c r="LWH2" s="228"/>
      <c r="LWI2" s="228"/>
      <c r="LWJ2" s="228"/>
      <c r="LWK2" s="228"/>
      <c r="LWL2" s="228"/>
      <c r="LWM2" s="228"/>
      <c r="LWN2" s="228"/>
      <c r="LWO2" s="228"/>
      <c r="LWP2" s="228"/>
      <c r="LWQ2" s="228"/>
      <c r="LWR2" s="228"/>
      <c r="LWS2" s="228"/>
      <c r="LWT2" s="228"/>
      <c r="LWU2" s="228"/>
      <c r="LWV2" s="228"/>
      <c r="LWW2" s="228"/>
      <c r="LWX2" s="228"/>
      <c r="LWY2" s="228"/>
      <c r="LWZ2" s="228"/>
      <c r="LXA2" s="228"/>
      <c r="LXB2" s="228"/>
      <c r="LXC2" s="228"/>
      <c r="LXD2" s="228"/>
      <c r="LXE2" s="228"/>
      <c r="LXF2" s="228"/>
      <c r="LXG2" s="228"/>
      <c r="LXH2" s="228"/>
      <c r="LXI2" s="228"/>
      <c r="LXJ2" s="228"/>
      <c r="LXK2" s="228"/>
      <c r="LXL2" s="228"/>
      <c r="LXM2" s="228"/>
      <c r="LXN2" s="228"/>
      <c r="LXO2" s="228"/>
      <c r="LXP2" s="228"/>
      <c r="LXQ2" s="228"/>
      <c r="LXR2" s="228"/>
      <c r="LXS2" s="228"/>
      <c r="LXT2" s="228"/>
      <c r="LXU2" s="228"/>
      <c r="LXV2" s="228"/>
      <c r="LXW2" s="228"/>
      <c r="LXX2" s="228"/>
      <c r="LXY2" s="228"/>
      <c r="LXZ2" s="228"/>
      <c r="LYA2" s="228"/>
      <c r="LYB2" s="228"/>
      <c r="LYC2" s="228"/>
      <c r="LYD2" s="228"/>
      <c r="LYE2" s="228"/>
      <c r="LYF2" s="228"/>
      <c r="LYG2" s="228"/>
      <c r="LYH2" s="228"/>
      <c r="LYI2" s="228"/>
      <c r="LYJ2" s="228"/>
      <c r="LYK2" s="228"/>
      <c r="LYL2" s="228"/>
      <c r="LYM2" s="228"/>
      <c r="LYN2" s="228"/>
      <c r="LYO2" s="228"/>
      <c r="LYP2" s="228"/>
      <c r="LYQ2" s="228"/>
      <c r="LYR2" s="228"/>
      <c r="LYS2" s="228"/>
      <c r="LYT2" s="228"/>
      <c r="LYU2" s="228"/>
      <c r="LYV2" s="228"/>
      <c r="LYW2" s="228"/>
      <c r="LYX2" s="228"/>
      <c r="LYY2" s="228"/>
      <c r="LYZ2" s="228"/>
      <c r="LZA2" s="228"/>
      <c r="LZB2" s="228"/>
      <c r="LZC2" s="228"/>
      <c r="LZD2" s="228"/>
      <c r="LZE2" s="228"/>
      <c r="LZF2" s="228"/>
      <c r="LZG2" s="228"/>
      <c r="LZH2" s="228"/>
      <c r="LZI2" s="228"/>
      <c r="LZJ2" s="228"/>
      <c r="LZK2" s="228"/>
      <c r="LZL2" s="228"/>
      <c r="LZM2" s="228"/>
      <c r="LZN2" s="228"/>
      <c r="LZO2" s="228"/>
      <c r="LZP2" s="228"/>
      <c r="LZQ2" s="228"/>
      <c r="LZR2" s="228"/>
      <c r="LZS2" s="228"/>
      <c r="LZT2" s="228"/>
      <c r="LZU2" s="228"/>
      <c r="LZV2" s="228"/>
      <c r="LZW2" s="228"/>
      <c r="LZX2" s="228"/>
      <c r="LZY2" s="228"/>
      <c r="LZZ2" s="228"/>
      <c r="MAA2" s="228"/>
      <c r="MAB2" s="228"/>
      <c r="MAC2" s="228"/>
      <c r="MAD2" s="228"/>
      <c r="MAE2" s="228"/>
      <c r="MAF2" s="228"/>
      <c r="MAG2" s="228"/>
      <c r="MAH2" s="228"/>
      <c r="MAI2" s="228"/>
      <c r="MAJ2" s="228"/>
      <c r="MAK2" s="228"/>
      <c r="MAL2" s="228"/>
      <c r="MAM2" s="228"/>
      <c r="MAN2" s="228"/>
      <c r="MAO2" s="228"/>
      <c r="MAP2" s="228"/>
      <c r="MAQ2" s="228"/>
      <c r="MAR2" s="228"/>
      <c r="MAS2" s="228"/>
      <c r="MAT2" s="228"/>
      <c r="MAU2" s="228"/>
      <c r="MAV2" s="228"/>
      <c r="MAW2" s="228"/>
      <c r="MAX2" s="228"/>
      <c r="MAY2" s="228"/>
      <c r="MAZ2" s="228"/>
      <c r="MBA2" s="228"/>
      <c r="MBB2" s="228"/>
      <c r="MBC2" s="228"/>
      <c r="MBD2" s="228"/>
      <c r="MBE2" s="228"/>
      <c r="MBF2" s="228"/>
      <c r="MBG2" s="228"/>
      <c r="MBH2" s="228"/>
      <c r="MBI2" s="228"/>
      <c r="MBJ2" s="228"/>
      <c r="MBK2" s="228"/>
      <c r="MBL2" s="228"/>
      <c r="MBM2" s="228"/>
      <c r="MBN2" s="228"/>
      <c r="MBO2" s="228"/>
      <c r="MBP2" s="228"/>
      <c r="MBQ2" s="228"/>
      <c r="MBR2" s="228"/>
      <c r="MBS2" s="228"/>
      <c r="MBT2" s="228"/>
      <c r="MBU2" s="228"/>
      <c r="MBV2" s="228"/>
      <c r="MBW2" s="228"/>
      <c r="MBX2" s="228"/>
      <c r="MBY2" s="228"/>
      <c r="MBZ2" s="228"/>
      <c r="MCA2" s="228"/>
      <c r="MCB2" s="228"/>
      <c r="MCC2" s="228"/>
      <c r="MCD2" s="228"/>
      <c r="MCE2" s="228"/>
      <c r="MCF2" s="228"/>
      <c r="MCG2" s="228"/>
      <c r="MCH2" s="228"/>
      <c r="MCI2" s="228"/>
      <c r="MCJ2" s="228"/>
      <c r="MCK2" s="228"/>
      <c r="MCL2" s="228"/>
      <c r="MCM2" s="228"/>
      <c r="MCN2" s="228"/>
      <c r="MCO2" s="228"/>
      <c r="MCP2" s="228"/>
      <c r="MCQ2" s="228"/>
      <c r="MCR2" s="228"/>
      <c r="MCS2" s="228"/>
      <c r="MCT2" s="228"/>
      <c r="MCU2" s="228"/>
      <c r="MCV2" s="228"/>
      <c r="MCW2" s="228"/>
      <c r="MCX2" s="228"/>
      <c r="MCY2" s="228"/>
      <c r="MCZ2" s="228"/>
      <c r="MDA2" s="228"/>
      <c r="MDB2" s="228"/>
      <c r="MDC2" s="228"/>
      <c r="MDD2" s="228"/>
      <c r="MDE2" s="228"/>
      <c r="MDF2" s="228"/>
      <c r="MDG2" s="228"/>
      <c r="MDH2" s="228"/>
      <c r="MDI2" s="228"/>
      <c r="MDJ2" s="228"/>
      <c r="MDK2" s="228"/>
      <c r="MDL2" s="228"/>
      <c r="MDM2" s="228"/>
      <c r="MDN2" s="228"/>
      <c r="MDO2" s="228"/>
      <c r="MDP2" s="228"/>
      <c r="MDQ2" s="228"/>
      <c r="MDR2" s="228"/>
      <c r="MDS2" s="228"/>
      <c r="MDT2" s="228"/>
      <c r="MDU2" s="228"/>
      <c r="MDV2" s="228"/>
      <c r="MDW2" s="228"/>
      <c r="MDX2" s="228"/>
      <c r="MDY2" s="228"/>
      <c r="MDZ2" s="228"/>
      <c r="MEA2" s="228"/>
      <c r="MEB2" s="228"/>
      <c r="MEC2" s="228"/>
      <c r="MED2" s="228"/>
      <c r="MEE2" s="228"/>
      <c r="MEF2" s="228"/>
      <c r="MEG2" s="228"/>
      <c r="MEH2" s="228"/>
      <c r="MEI2" s="228"/>
      <c r="MEJ2" s="228"/>
      <c r="MEK2" s="228"/>
      <c r="MEL2" s="228"/>
      <c r="MEM2" s="228"/>
      <c r="MEN2" s="228"/>
      <c r="MEO2" s="228"/>
      <c r="MEP2" s="228"/>
      <c r="MEQ2" s="228"/>
      <c r="MER2" s="228"/>
      <c r="MES2" s="228"/>
      <c r="MET2" s="228"/>
      <c r="MEU2" s="228"/>
      <c r="MEV2" s="228"/>
      <c r="MEW2" s="228"/>
      <c r="MEX2" s="228"/>
      <c r="MEY2" s="228"/>
      <c r="MEZ2" s="228"/>
      <c r="MFA2" s="228"/>
      <c r="MFB2" s="228"/>
      <c r="MFC2" s="228"/>
      <c r="MFD2" s="228"/>
      <c r="MFE2" s="228"/>
      <c r="MFF2" s="228"/>
      <c r="MFG2" s="228"/>
      <c r="MFH2" s="228"/>
      <c r="MFI2" s="228"/>
      <c r="MFJ2" s="228"/>
      <c r="MFK2" s="228"/>
      <c r="MFL2" s="228"/>
      <c r="MFM2" s="228"/>
      <c r="MFN2" s="228"/>
      <c r="MFO2" s="228"/>
      <c r="MFP2" s="228"/>
      <c r="MFQ2" s="228"/>
      <c r="MFR2" s="228"/>
      <c r="MFS2" s="228"/>
      <c r="MFT2" s="228"/>
      <c r="MFU2" s="228"/>
      <c r="MFV2" s="228"/>
      <c r="MFW2" s="228"/>
      <c r="MFX2" s="228"/>
      <c r="MFY2" s="228"/>
      <c r="MFZ2" s="228"/>
      <c r="MGA2" s="228"/>
      <c r="MGB2" s="228"/>
      <c r="MGC2" s="228"/>
      <c r="MGD2" s="228"/>
      <c r="MGE2" s="228"/>
      <c r="MGF2" s="228"/>
      <c r="MGG2" s="228"/>
      <c r="MGH2" s="228"/>
      <c r="MGI2" s="228"/>
      <c r="MGJ2" s="228"/>
      <c r="MGK2" s="228"/>
      <c r="MGL2" s="228"/>
      <c r="MGM2" s="228"/>
      <c r="MGN2" s="228"/>
      <c r="MGO2" s="228"/>
      <c r="MGP2" s="228"/>
      <c r="MGQ2" s="228"/>
      <c r="MGR2" s="228"/>
      <c r="MGS2" s="228"/>
      <c r="MGT2" s="228"/>
      <c r="MGU2" s="228"/>
      <c r="MGV2" s="228"/>
      <c r="MGW2" s="228"/>
      <c r="MGX2" s="228"/>
      <c r="MGY2" s="228"/>
      <c r="MGZ2" s="228"/>
      <c r="MHA2" s="228"/>
      <c r="MHB2" s="228"/>
      <c r="MHC2" s="228"/>
      <c r="MHD2" s="228"/>
      <c r="MHE2" s="228"/>
      <c r="MHF2" s="228"/>
      <c r="MHG2" s="228"/>
      <c r="MHH2" s="228"/>
      <c r="MHI2" s="228"/>
      <c r="MHJ2" s="228"/>
      <c r="MHK2" s="228"/>
      <c r="MHL2" s="228"/>
      <c r="MHM2" s="228"/>
      <c r="MHN2" s="228"/>
      <c r="MHO2" s="228"/>
      <c r="MHP2" s="228"/>
      <c r="MHQ2" s="228"/>
      <c r="MHR2" s="228"/>
      <c r="MHS2" s="228"/>
      <c r="MHT2" s="228"/>
      <c r="MHU2" s="228"/>
      <c r="MHV2" s="228"/>
      <c r="MHW2" s="228"/>
      <c r="MHX2" s="228"/>
      <c r="MHY2" s="228"/>
      <c r="MHZ2" s="228"/>
      <c r="MIA2" s="228"/>
      <c r="MIB2" s="228"/>
      <c r="MIC2" s="228"/>
      <c r="MID2" s="228"/>
      <c r="MIE2" s="228"/>
      <c r="MIF2" s="228"/>
      <c r="MIG2" s="228"/>
      <c r="MIH2" s="228"/>
      <c r="MII2" s="228"/>
      <c r="MIJ2" s="228"/>
      <c r="MIK2" s="228"/>
      <c r="MIL2" s="228"/>
      <c r="MIM2" s="228"/>
      <c r="MIN2" s="228"/>
      <c r="MIO2" s="228"/>
      <c r="MIP2" s="228"/>
      <c r="MIQ2" s="228"/>
      <c r="MIR2" s="228"/>
      <c r="MIS2" s="228"/>
      <c r="MIT2" s="228"/>
      <c r="MIU2" s="228"/>
      <c r="MIV2" s="228"/>
      <c r="MIW2" s="228"/>
      <c r="MIX2" s="228"/>
      <c r="MIY2" s="228"/>
      <c r="MIZ2" s="228"/>
      <c r="MJA2" s="228"/>
      <c r="MJB2" s="228"/>
      <c r="MJC2" s="228"/>
      <c r="MJD2" s="228"/>
      <c r="MJE2" s="228"/>
      <c r="MJF2" s="228"/>
      <c r="MJG2" s="228"/>
      <c r="MJH2" s="228"/>
      <c r="MJI2" s="228"/>
      <c r="MJJ2" s="228"/>
      <c r="MJK2" s="228"/>
      <c r="MJL2" s="228"/>
      <c r="MJM2" s="228"/>
      <c r="MJN2" s="228"/>
      <c r="MJO2" s="228"/>
      <c r="MJP2" s="228"/>
      <c r="MJQ2" s="228"/>
      <c r="MJR2" s="228"/>
      <c r="MJS2" s="228"/>
      <c r="MJT2" s="228"/>
      <c r="MJU2" s="228"/>
      <c r="MJV2" s="228"/>
      <c r="MJW2" s="228"/>
      <c r="MJX2" s="228"/>
      <c r="MJY2" s="228"/>
      <c r="MJZ2" s="228"/>
      <c r="MKA2" s="228"/>
      <c r="MKB2" s="228"/>
      <c r="MKC2" s="228"/>
      <c r="MKD2" s="228"/>
      <c r="MKE2" s="228"/>
      <c r="MKF2" s="228"/>
      <c r="MKG2" s="228"/>
      <c r="MKH2" s="228"/>
      <c r="MKI2" s="228"/>
      <c r="MKJ2" s="228"/>
      <c r="MKK2" s="228"/>
      <c r="MKL2" s="228"/>
      <c r="MKM2" s="228"/>
      <c r="MKN2" s="228"/>
      <c r="MKO2" s="228"/>
      <c r="MKP2" s="228"/>
      <c r="MKQ2" s="228"/>
      <c r="MKR2" s="228"/>
      <c r="MKS2" s="228"/>
      <c r="MKT2" s="228"/>
      <c r="MKU2" s="228"/>
      <c r="MKV2" s="228"/>
      <c r="MKW2" s="228"/>
      <c r="MKX2" s="228"/>
      <c r="MKY2" s="228"/>
      <c r="MKZ2" s="228"/>
      <c r="MLA2" s="228"/>
      <c r="MLB2" s="228"/>
      <c r="MLC2" s="228"/>
      <c r="MLD2" s="228"/>
      <c r="MLE2" s="228"/>
      <c r="MLF2" s="228"/>
      <c r="MLG2" s="228"/>
      <c r="MLH2" s="228"/>
      <c r="MLI2" s="228"/>
      <c r="MLJ2" s="228"/>
      <c r="MLK2" s="228"/>
      <c r="MLL2" s="228"/>
      <c r="MLM2" s="228"/>
      <c r="MLN2" s="228"/>
      <c r="MLO2" s="228"/>
      <c r="MLP2" s="228"/>
      <c r="MLQ2" s="228"/>
      <c r="MLR2" s="228"/>
      <c r="MLS2" s="228"/>
      <c r="MLT2" s="228"/>
      <c r="MLU2" s="228"/>
      <c r="MLV2" s="228"/>
      <c r="MLW2" s="228"/>
      <c r="MLX2" s="228"/>
      <c r="MLY2" s="228"/>
      <c r="MLZ2" s="228"/>
      <c r="MMA2" s="228"/>
      <c r="MMB2" s="228"/>
      <c r="MMC2" s="228"/>
      <c r="MMD2" s="228"/>
      <c r="MME2" s="228"/>
      <c r="MMF2" s="228"/>
      <c r="MMG2" s="228"/>
      <c r="MMH2" s="228"/>
      <c r="MMI2" s="228"/>
      <c r="MMJ2" s="228"/>
      <c r="MMK2" s="228"/>
      <c r="MML2" s="228"/>
      <c r="MMM2" s="228"/>
      <c r="MMN2" s="228"/>
      <c r="MMO2" s="228"/>
      <c r="MMP2" s="228"/>
      <c r="MMQ2" s="228"/>
      <c r="MMR2" s="228"/>
      <c r="MMS2" s="228"/>
      <c r="MMT2" s="228"/>
      <c r="MMU2" s="228"/>
      <c r="MMV2" s="228"/>
      <c r="MMW2" s="228"/>
      <c r="MMX2" s="228"/>
      <c r="MMY2" s="228"/>
      <c r="MMZ2" s="228"/>
      <c r="MNA2" s="228"/>
      <c r="MNB2" s="228"/>
      <c r="MNC2" s="228"/>
      <c r="MND2" s="228"/>
      <c r="MNE2" s="228"/>
      <c r="MNF2" s="228"/>
      <c r="MNG2" s="228"/>
      <c r="MNH2" s="228"/>
      <c r="MNI2" s="228"/>
      <c r="MNJ2" s="228"/>
      <c r="MNK2" s="228"/>
      <c r="MNL2" s="228"/>
      <c r="MNM2" s="228"/>
      <c r="MNN2" s="228"/>
      <c r="MNO2" s="228"/>
      <c r="MNP2" s="228"/>
      <c r="MNQ2" s="228"/>
      <c r="MNR2" s="228"/>
      <c r="MNS2" s="228"/>
      <c r="MNT2" s="228"/>
      <c r="MNU2" s="228"/>
      <c r="MNV2" s="228"/>
      <c r="MNW2" s="228"/>
      <c r="MNX2" s="228"/>
      <c r="MNY2" s="228"/>
      <c r="MNZ2" s="228"/>
      <c r="MOA2" s="228"/>
      <c r="MOB2" s="228"/>
      <c r="MOC2" s="228"/>
      <c r="MOD2" s="228"/>
      <c r="MOE2" s="228"/>
      <c r="MOF2" s="228"/>
      <c r="MOG2" s="228"/>
      <c r="MOH2" s="228"/>
      <c r="MOI2" s="228"/>
      <c r="MOJ2" s="228"/>
      <c r="MOK2" s="228"/>
      <c r="MOL2" s="228"/>
      <c r="MOM2" s="228"/>
      <c r="MON2" s="228"/>
      <c r="MOO2" s="228"/>
      <c r="MOP2" s="228"/>
      <c r="MOQ2" s="228"/>
      <c r="MOR2" s="228"/>
      <c r="MOS2" s="228"/>
      <c r="MOT2" s="228"/>
      <c r="MOU2" s="228"/>
      <c r="MOV2" s="228"/>
      <c r="MOW2" s="228"/>
      <c r="MOX2" s="228"/>
      <c r="MOY2" s="228"/>
      <c r="MOZ2" s="228"/>
      <c r="MPA2" s="228"/>
      <c r="MPB2" s="228"/>
      <c r="MPC2" s="228"/>
      <c r="MPD2" s="228"/>
      <c r="MPE2" s="228"/>
      <c r="MPF2" s="228"/>
      <c r="MPG2" s="228"/>
      <c r="MPH2" s="228"/>
      <c r="MPI2" s="228"/>
      <c r="MPJ2" s="228"/>
      <c r="MPK2" s="228"/>
      <c r="MPL2" s="228"/>
      <c r="MPM2" s="228"/>
      <c r="MPN2" s="228"/>
      <c r="MPO2" s="228"/>
      <c r="MPP2" s="228"/>
      <c r="MPQ2" s="228"/>
      <c r="MPR2" s="228"/>
      <c r="MPS2" s="228"/>
      <c r="MPT2" s="228"/>
      <c r="MPU2" s="228"/>
      <c r="MPV2" s="228"/>
      <c r="MPW2" s="228"/>
      <c r="MPX2" s="228"/>
      <c r="MPY2" s="228"/>
      <c r="MPZ2" s="228"/>
      <c r="MQA2" s="228"/>
      <c r="MQB2" s="228"/>
      <c r="MQC2" s="228"/>
      <c r="MQD2" s="228"/>
      <c r="MQE2" s="228"/>
      <c r="MQF2" s="228"/>
      <c r="MQG2" s="228"/>
      <c r="MQH2" s="228"/>
      <c r="MQI2" s="228"/>
      <c r="MQJ2" s="228"/>
      <c r="MQK2" s="228"/>
      <c r="MQL2" s="228"/>
      <c r="MQM2" s="228"/>
      <c r="MQN2" s="228"/>
      <c r="MQO2" s="228"/>
      <c r="MQP2" s="228"/>
      <c r="MQQ2" s="228"/>
      <c r="MQR2" s="228"/>
      <c r="MQS2" s="228"/>
      <c r="MQT2" s="228"/>
      <c r="MQU2" s="228"/>
      <c r="MQV2" s="228"/>
      <c r="MQW2" s="228"/>
      <c r="MQX2" s="228"/>
      <c r="MQY2" s="228"/>
      <c r="MQZ2" s="228"/>
      <c r="MRA2" s="228"/>
      <c r="MRB2" s="228"/>
      <c r="MRC2" s="228"/>
      <c r="MRD2" s="228"/>
      <c r="MRE2" s="228"/>
      <c r="MRF2" s="228"/>
      <c r="MRG2" s="228"/>
      <c r="MRH2" s="228"/>
      <c r="MRI2" s="228"/>
      <c r="MRJ2" s="228"/>
      <c r="MRK2" s="228"/>
      <c r="MRL2" s="228"/>
      <c r="MRM2" s="228"/>
      <c r="MRN2" s="228"/>
      <c r="MRO2" s="228"/>
      <c r="MRP2" s="228"/>
      <c r="MRQ2" s="228"/>
      <c r="MRR2" s="228"/>
      <c r="MRS2" s="228"/>
      <c r="MRT2" s="228"/>
      <c r="MRU2" s="228"/>
      <c r="MRV2" s="228"/>
      <c r="MRW2" s="228"/>
      <c r="MRX2" s="228"/>
      <c r="MRY2" s="228"/>
      <c r="MRZ2" s="228"/>
      <c r="MSA2" s="228"/>
      <c r="MSB2" s="228"/>
      <c r="MSC2" s="228"/>
      <c r="MSD2" s="228"/>
      <c r="MSE2" s="228"/>
      <c r="MSF2" s="228"/>
      <c r="MSG2" s="228"/>
      <c r="MSH2" s="228"/>
      <c r="MSI2" s="228"/>
      <c r="MSJ2" s="228"/>
      <c r="MSK2" s="228"/>
      <c r="MSL2" s="228"/>
      <c r="MSM2" s="228"/>
      <c r="MSN2" s="228"/>
      <c r="MSO2" s="228"/>
      <c r="MSP2" s="228"/>
      <c r="MSQ2" s="228"/>
      <c r="MSR2" s="228"/>
      <c r="MSS2" s="228"/>
      <c r="MST2" s="228"/>
      <c r="MSU2" s="228"/>
      <c r="MSV2" s="228"/>
      <c r="MSW2" s="228"/>
      <c r="MSX2" s="228"/>
      <c r="MSY2" s="228"/>
      <c r="MSZ2" s="228"/>
      <c r="MTA2" s="228"/>
      <c r="MTB2" s="228"/>
      <c r="MTC2" s="228"/>
      <c r="MTD2" s="228"/>
      <c r="MTE2" s="228"/>
      <c r="MTF2" s="228"/>
      <c r="MTG2" s="228"/>
      <c r="MTH2" s="228"/>
      <c r="MTI2" s="228"/>
      <c r="MTJ2" s="228"/>
      <c r="MTK2" s="228"/>
      <c r="MTL2" s="228"/>
      <c r="MTM2" s="228"/>
      <c r="MTN2" s="228"/>
      <c r="MTO2" s="228"/>
      <c r="MTP2" s="228"/>
      <c r="MTQ2" s="228"/>
      <c r="MTR2" s="228"/>
      <c r="MTS2" s="228"/>
      <c r="MTT2" s="228"/>
      <c r="MTU2" s="228"/>
      <c r="MTV2" s="228"/>
      <c r="MTW2" s="228"/>
      <c r="MTX2" s="228"/>
      <c r="MTY2" s="228"/>
      <c r="MTZ2" s="228"/>
      <c r="MUA2" s="228"/>
      <c r="MUB2" s="228"/>
      <c r="MUC2" s="228"/>
      <c r="MUD2" s="228"/>
      <c r="MUE2" s="228"/>
      <c r="MUF2" s="228"/>
      <c r="MUG2" s="228"/>
      <c r="MUH2" s="228"/>
      <c r="MUI2" s="228"/>
      <c r="MUJ2" s="228"/>
      <c r="MUK2" s="228"/>
      <c r="MUL2" s="228"/>
      <c r="MUM2" s="228"/>
      <c r="MUN2" s="228"/>
      <c r="MUO2" s="228"/>
      <c r="MUP2" s="228"/>
      <c r="MUQ2" s="228"/>
      <c r="MUR2" s="228"/>
      <c r="MUS2" s="228"/>
      <c r="MUT2" s="228"/>
      <c r="MUU2" s="228"/>
      <c r="MUV2" s="228"/>
      <c r="MUW2" s="228"/>
      <c r="MUX2" s="228"/>
      <c r="MUY2" s="228"/>
      <c r="MUZ2" s="228"/>
      <c r="MVA2" s="228"/>
      <c r="MVB2" s="228"/>
      <c r="MVC2" s="228"/>
      <c r="MVD2" s="228"/>
      <c r="MVE2" s="228"/>
      <c r="MVF2" s="228"/>
      <c r="MVG2" s="228"/>
      <c r="MVH2" s="228"/>
      <c r="MVI2" s="228"/>
      <c r="MVJ2" s="228"/>
      <c r="MVK2" s="228"/>
      <c r="MVL2" s="228"/>
      <c r="MVM2" s="228"/>
      <c r="MVN2" s="228"/>
      <c r="MVO2" s="228"/>
      <c r="MVP2" s="228"/>
      <c r="MVQ2" s="228"/>
      <c r="MVR2" s="228"/>
      <c r="MVS2" s="228"/>
      <c r="MVT2" s="228"/>
      <c r="MVU2" s="228"/>
      <c r="MVV2" s="228"/>
      <c r="MVW2" s="228"/>
      <c r="MVX2" s="228"/>
      <c r="MVY2" s="228"/>
      <c r="MVZ2" s="228"/>
      <c r="MWA2" s="228"/>
      <c r="MWB2" s="228"/>
      <c r="MWC2" s="228"/>
      <c r="MWD2" s="228"/>
      <c r="MWE2" s="228"/>
      <c r="MWF2" s="228"/>
      <c r="MWG2" s="228"/>
      <c r="MWH2" s="228"/>
      <c r="MWI2" s="228"/>
      <c r="MWJ2" s="228"/>
      <c r="MWK2" s="228"/>
      <c r="MWL2" s="228"/>
      <c r="MWM2" s="228"/>
      <c r="MWN2" s="228"/>
      <c r="MWO2" s="228"/>
      <c r="MWP2" s="228"/>
      <c r="MWQ2" s="228"/>
      <c r="MWR2" s="228"/>
      <c r="MWS2" s="228"/>
      <c r="MWT2" s="228"/>
      <c r="MWU2" s="228"/>
      <c r="MWV2" s="228"/>
      <c r="MWW2" s="228"/>
      <c r="MWX2" s="228"/>
      <c r="MWY2" s="228"/>
      <c r="MWZ2" s="228"/>
      <c r="MXA2" s="228"/>
      <c r="MXB2" s="228"/>
      <c r="MXC2" s="228"/>
      <c r="MXD2" s="228"/>
      <c r="MXE2" s="228"/>
      <c r="MXF2" s="228"/>
      <c r="MXG2" s="228"/>
      <c r="MXH2" s="228"/>
      <c r="MXI2" s="228"/>
      <c r="MXJ2" s="228"/>
      <c r="MXK2" s="228"/>
      <c r="MXL2" s="228"/>
      <c r="MXM2" s="228"/>
      <c r="MXN2" s="228"/>
      <c r="MXO2" s="228"/>
      <c r="MXP2" s="228"/>
      <c r="MXQ2" s="228"/>
      <c r="MXR2" s="228"/>
      <c r="MXS2" s="228"/>
      <c r="MXT2" s="228"/>
      <c r="MXU2" s="228"/>
      <c r="MXV2" s="228"/>
      <c r="MXW2" s="228"/>
      <c r="MXX2" s="228"/>
      <c r="MXY2" s="228"/>
      <c r="MXZ2" s="228"/>
      <c r="MYA2" s="228"/>
      <c r="MYB2" s="228"/>
      <c r="MYC2" s="228"/>
      <c r="MYD2" s="228"/>
      <c r="MYE2" s="228"/>
      <c r="MYF2" s="228"/>
      <c r="MYG2" s="228"/>
      <c r="MYH2" s="228"/>
      <c r="MYI2" s="228"/>
      <c r="MYJ2" s="228"/>
      <c r="MYK2" s="228"/>
      <c r="MYL2" s="228"/>
      <c r="MYM2" s="228"/>
      <c r="MYN2" s="228"/>
      <c r="MYO2" s="228"/>
      <c r="MYP2" s="228"/>
      <c r="MYQ2" s="228"/>
      <c r="MYR2" s="228"/>
      <c r="MYS2" s="228"/>
      <c r="MYT2" s="228"/>
      <c r="MYU2" s="228"/>
      <c r="MYV2" s="228"/>
      <c r="MYW2" s="228"/>
      <c r="MYX2" s="228"/>
      <c r="MYY2" s="228"/>
      <c r="MYZ2" s="228"/>
      <c r="MZA2" s="228"/>
      <c r="MZB2" s="228"/>
      <c r="MZC2" s="228"/>
      <c r="MZD2" s="228"/>
      <c r="MZE2" s="228"/>
      <c r="MZF2" s="228"/>
      <c r="MZG2" s="228"/>
      <c r="MZH2" s="228"/>
      <c r="MZI2" s="228"/>
      <c r="MZJ2" s="228"/>
      <c r="MZK2" s="228"/>
      <c r="MZL2" s="228"/>
      <c r="MZM2" s="228"/>
      <c r="MZN2" s="228"/>
      <c r="MZO2" s="228"/>
      <c r="MZP2" s="228"/>
      <c r="MZQ2" s="228"/>
      <c r="MZR2" s="228"/>
      <c r="MZS2" s="228"/>
      <c r="MZT2" s="228"/>
      <c r="MZU2" s="228"/>
      <c r="MZV2" s="228"/>
      <c r="MZW2" s="228"/>
      <c r="MZX2" s="228"/>
      <c r="MZY2" s="228"/>
      <c r="MZZ2" s="228"/>
      <c r="NAA2" s="228"/>
      <c r="NAB2" s="228"/>
      <c r="NAC2" s="228"/>
      <c r="NAD2" s="228"/>
      <c r="NAE2" s="228"/>
      <c r="NAF2" s="228"/>
      <c r="NAG2" s="228"/>
      <c r="NAH2" s="228"/>
      <c r="NAI2" s="228"/>
      <c r="NAJ2" s="228"/>
      <c r="NAK2" s="228"/>
      <c r="NAL2" s="228"/>
      <c r="NAM2" s="228"/>
      <c r="NAN2" s="228"/>
      <c r="NAO2" s="228"/>
      <c r="NAP2" s="228"/>
      <c r="NAQ2" s="228"/>
      <c r="NAR2" s="228"/>
      <c r="NAS2" s="228"/>
      <c r="NAT2" s="228"/>
      <c r="NAU2" s="228"/>
      <c r="NAV2" s="228"/>
      <c r="NAW2" s="228"/>
      <c r="NAX2" s="228"/>
      <c r="NAY2" s="228"/>
      <c r="NAZ2" s="228"/>
      <c r="NBA2" s="228"/>
      <c r="NBB2" s="228"/>
      <c r="NBC2" s="228"/>
      <c r="NBD2" s="228"/>
      <c r="NBE2" s="228"/>
      <c r="NBF2" s="228"/>
      <c r="NBG2" s="228"/>
      <c r="NBH2" s="228"/>
      <c r="NBI2" s="228"/>
      <c r="NBJ2" s="228"/>
      <c r="NBK2" s="228"/>
      <c r="NBL2" s="228"/>
      <c r="NBM2" s="228"/>
      <c r="NBN2" s="228"/>
      <c r="NBO2" s="228"/>
      <c r="NBP2" s="228"/>
      <c r="NBQ2" s="228"/>
      <c r="NBR2" s="228"/>
      <c r="NBS2" s="228"/>
      <c r="NBT2" s="228"/>
      <c r="NBU2" s="228"/>
      <c r="NBV2" s="228"/>
      <c r="NBW2" s="228"/>
      <c r="NBX2" s="228"/>
      <c r="NBY2" s="228"/>
      <c r="NBZ2" s="228"/>
      <c r="NCA2" s="228"/>
      <c r="NCB2" s="228"/>
      <c r="NCC2" s="228"/>
      <c r="NCD2" s="228"/>
      <c r="NCE2" s="228"/>
      <c r="NCF2" s="228"/>
      <c r="NCG2" s="228"/>
      <c r="NCH2" s="228"/>
      <c r="NCI2" s="228"/>
      <c r="NCJ2" s="228"/>
      <c r="NCK2" s="228"/>
      <c r="NCL2" s="228"/>
      <c r="NCM2" s="228"/>
      <c r="NCN2" s="228"/>
      <c r="NCO2" s="228"/>
      <c r="NCP2" s="228"/>
      <c r="NCQ2" s="228"/>
      <c r="NCR2" s="228"/>
      <c r="NCS2" s="228"/>
      <c r="NCT2" s="228"/>
      <c r="NCU2" s="228"/>
      <c r="NCV2" s="228"/>
      <c r="NCW2" s="228"/>
      <c r="NCX2" s="228"/>
      <c r="NCY2" s="228"/>
      <c r="NCZ2" s="228"/>
      <c r="NDA2" s="228"/>
      <c r="NDB2" s="228"/>
      <c r="NDC2" s="228"/>
      <c r="NDD2" s="228"/>
      <c r="NDE2" s="228"/>
      <c r="NDF2" s="228"/>
      <c r="NDG2" s="228"/>
      <c r="NDH2" s="228"/>
      <c r="NDI2" s="228"/>
      <c r="NDJ2" s="228"/>
      <c r="NDK2" s="228"/>
      <c r="NDL2" s="228"/>
      <c r="NDM2" s="228"/>
      <c r="NDN2" s="228"/>
      <c r="NDO2" s="228"/>
      <c r="NDP2" s="228"/>
      <c r="NDQ2" s="228"/>
      <c r="NDR2" s="228"/>
      <c r="NDS2" s="228"/>
      <c r="NDT2" s="228"/>
      <c r="NDU2" s="228"/>
      <c r="NDV2" s="228"/>
      <c r="NDW2" s="228"/>
      <c r="NDX2" s="228"/>
      <c r="NDY2" s="228"/>
      <c r="NDZ2" s="228"/>
      <c r="NEA2" s="228"/>
      <c r="NEB2" s="228"/>
      <c r="NEC2" s="228"/>
      <c r="NED2" s="228"/>
      <c r="NEE2" s="228"/>
      <c r="NEF2" s="228"/>
      <c r="NEG2" s="228"/>
      <c r="NEH2" s="228"/>
      <c r="NEI2" s="228"/>
      <c r="NEJ2" s="228"/>
      <c r="NEK2" s="228"/>
      <c r="NEL2" s="228"/>
      <c r="NEM2" s="228"/>
      <c r="NEN2" s="228"/>
      <c r="NEO2" s="228"/>
      <c r="NEP2" s="228"/>
      <c r="NEQ2" s="228"/>
      <c r="NER2" s="228"/>
      <c r="NES2" s="228"/>
      <c r="NET2" s="228"/>
      <c r="NEU2" s="228"/>
      <c r="NEV2" s="228"/>
      <c r="NEW2" s="228"/>
      <c r="NEX2" s="228"/>
      <c r="NEY2" s="228"/>
      <c r="NEZ2" s="228"/>
      <c r="NFA2" s="228"/>
      <c r="NFB2" s="228"/>
      <c r="NFC2" s="228"/>
      <c r="NFD2" s="228"/>
      <c r="NFE2" s="228"/>
      <c r="NFF2" s="228"/>
      <c r="NFG2" s="228"/>
      <c r="NFH2" s="228"/>
      <c r="NFI2" s="228"/>
      <c r="NFJ2" s="228"/>
      <c r="NFK2" s="228"/>
      <c r="NFL2" s="228"/>
      <c r="NFM2" s="228"/>
      <c r="NFN2" s="228"/>
      <c r="NFO2" s="228"/>
      <c r="NFP2" s="228"/>
      <c r="NFQ2" s="228"/>
      <c r="NFR2" s="228"/>
      <c r="NFS2" s="228"/>
      <c r="NFT2" s="228"/>
      <c r="NFU2" s="228"/>
      <c r="NFV2" s="228"/>
      <c r="NFW2" s="228"/>
      <c r="NFX2" s="228"/>
      <c r="NFY2" s="228"/>
      <c r="NFZ2" s="228"/>
      <c r="NGA2" s="228"/>
      <c r="NGB2" s="228"/>
      <c r="NGC2" s="228"/>
      <c r="NGD2" s="228"/>
      <c r="NGE2" s="228"/>
      <c r="NGF2" s="228"/>
      <c r="NGG2" s="228"/>
      <c r="NGH2" s="228"/>
      <c r="NGI2" s="228"/>
      <c r="NGJ2" s="228"/>
      <c r="NGK2" s="228"/>
      <c r="NGL2" s="228"/>
      <c r="NGM2" s="228"/>
      <c r="NGN2" s="228"/>
      <c r="NGO2" s="228"/>
      <c r="NGP2" s="228"/>
      <c r="NGQ2" s="228"/>
      <c r="NGR2" s="228"/>
      <c r="NGS2" s="228"/>
      <c r="NGT2" s="228"/>
      <c r="NGU2" s="228"/>
      <c r="NGV2" s="228"/>
      <c r="NGW2" s="228"/>
      <c r="NGX2" s="228"/>
      <c r="NGY2" s="228"/>
      <c r="NGZ2" s="228"/>
      <c r="NHA2" s="228"/>
      <c r="NHB2" s="228"/>
      <c r="NHC2" s="228"/>
      <c r="NHD2" s="228"/>
      <c r="NHE2" s="228"/>
      <c r="NHF2" s="228"/>
      <c r="NHG2" s="228"/>
      <c r="NHH2" s="228"/>
      <c r="NHI2" s="228"/>
      <c r="NHJ2" s="228"/>
      <c r="NHK2" s="228"/>
      <c r="NHL2" s="228"/>
      <c r="NHM2" s="228"/>
      <c r="NHN2" s="228"/>
      <c r="NHO2" s="228"/>
      <c r="NHP2" s="228"/>
      <c r="NHQ2" s="228"/>
      <c r="NHR2" s="228"/>
      <c r="NHS2" s="228"/>
      <c r="NHT2" s="228"/>
      <c r="NHU2" s="228"/>
      <c r="NHV2" s="228"/>
      <c r="NHW2" s="228"/>
      <c r="NHX2" s="228"/>
      <c r="NHY2" s="228"/>
      <c r="NHZ2" s="228"/>
      <c r="NIA2" s="228"/>
      <c r="NIB2" s="228"/>
      <c r="NIC2" s="228"/>
      <c r="NID2" s="228"/>
      <c r="NIE2" s="228"/>
      <c r="NIF2" s="228"/>
      <c r="NIG2" s="228"/>
      <c r="NIH2" s="228"/>
      <c r="NII2" s="228"/>
      <c r="NIJ2" s="228"/>
      <c r="NIK2" s="228"/>
      <c r="NIL2" s="228"/>
      <c r="NIM2" s="228"/>
      <c r="NIN2" s="228"/>
      <c r="NIO2" s="228"/>
      <c r="NIP2" s="228"/>
      <c r="NIQ2" s="228"/>
      <c r="NIR2" s="228"/>
      <c r="NIS2" s="228"/>
      <c r="NIT2" s="228"/>
      <c r="NIU2" s="228"/>
      <c r="NIV2" s="228"/>
      <c r="NIW2" s="228"/>
      <c r="NIX2" s="228"/>
      <c r="NIY2" s="228"/>
      <c r="NIZ2" s="228"/>
      <c r="NJA2" s="228"/>
      <c r="NJB2" s="228"/>
      <c r="NJC2" s="228"/>
      <c r="NJD2" s="228"/>
      <c r="NJE2" s="228"/>
      <c r="NJF2" s="228"/>
      <c r="NJG2" s="228"/>
      <c r="NJH2" s="228"/>
      <c r="NJI2" s="228"/>
      <c r="NJJ2" s="228"/>
      <c r="NJK2" s="228"/>
      <c r="NJL2" s="228"/>
      <c r="NJM2" s="228"/>
      <c r="NJN2" s="228"/>
      <c r="NJO2" s="228"/>
      <c r="NJP2" s="228"/>
      <c r="NJQ2" s="228"/>
      <c r="NJR2" s="228"/>
      <c r="NJS2" s="228"/>
      <c r="NJT2" s="228"/>
      <c r="NJU2" s="228"/>
      <c r="NJV2" s="228"/>
      <c r="NJW2" s="228"/>
      <c r="NJX2" s="228"/>
      <c r="NJY2" s="228"/>
      <c r="NJZ2" s="228"/>
      <c r="NKA2" s="228"/>
      <c r="NKB2" s="228"/>
      <c r="NKC2" s="228"/>
      <c r="NKD2" s="228"/>
      <c r="NKE2" s="228"/>
      <c r="NKF2" s="228"/>
      <c r="NKG2" s="228"/>
      <c r="NKH2" s="228"/>
      <c r="NKI2" s="228"/>
      <c r="NKJ2" s="228"/>
      <c r="NKK2" s="228"/>
      <c r="NKL2" s="228"/>
      <c r="NKM2" s="228"/>
      <c r="NKN2" s="228"/>
      <c r="NKO2" s="228"/>
      <c r="NKP2" s="228"/>
      <c r="NKQ2" s="228"/>
      <c r="NKR2" s="228"/>
      <c r="NKS2" s="228"/>
      <c r="NKT2" s="228"/>
      <c r="NKU2" s="228"/>
      <c r="NKV2" s="228"/>
      <c r="NKW2" s="228"/>
      <c r="NKX2" s="228"/>
      <c r="NKY2" s="228"/>
      <c r="NKZ2" s="228"/>
      <c r="NLA2" s="228"/>
      <c r="NLB2" s="228"/>
      <c r="NLC2" s="228"/>
      <c r="NLD2" s="228"/>
      <c r="NLE2" s="228"/>
      <c r="NLF2" s="228"/>
      <c r="NLG2" s="228"/>
      <c r="NLH2" s="228"/>
      <c r="NLI2" s="228"/>
      <c r="NLJ2" s="228"/>
      <c r="NLK2" s="228"/>
      <c r="NLL2" s="228"/>
      <c r="NLM2" s="228"/>
      <c r="NLN2" s="228"/>
      <c r="NLO2" s="228"/>
      <c r="NLP2" s="228"/>
      <c r="NLQ2" s="228"/>
      <c r="NLR2" s="228"/>
      <c r="NLS2" s="228"/>
      <c r="NLT2" s="228"/>
      <c r="NLU2" s="228"/>
      <c r="NLV2" s="228"/>
      <c r="NLW2" s="228"/>
      <c r="NLX2" s="228"/>
      <c r="NLY2" s="228"/>
      <c r="NLZ2" s="228"/>
      <c r="NMA2" s="228"/>
      <c r="NMB2" s="228"/>
      <c r="NMC2" s="228"/>
      <c r="NMD2" s="228"/>
      <c r="NME2" s="228"/>
      <c r="NMF2" s="228"/>
      <c r="NMG2" s="228"/>
      <c r="NMH2" s="228"/>
      <c r="NMI2" s="228"/>
      <c r="NMJ2" s="228"/>
      <c r="NMK2" s="228"/>
      <c r="NML2" s="228"/>
      <c r="NMM2" s="228"/>
      <c r="NMN2" s="228"/>
      <c r="NMO2" s="228"/>
      <c r="NMP2" s="228"/>
      <c r="NMQ2" s="228"/>
      <c r="NMR2" s="228"/>
      <c r="NMS2" s="228"/>
      <c r="NMT2" s="228"/>
      <c r="NMU2" s="228"/>
      <c r="NMV2" s="228"/>
      <c r="NMW2" s="228"/>
      <c r="NMX2" s="228"/>
      <c r="NMY2" s="228"/>
      <c r="NMZ2" s="228"/>
      <c r="NNA2" s="228"/>
      <c r="NNB2" s="228"/>
      <c r="NNC2" s="228"/>
      <c r="NND2" s="228"/>
      <c r="NNE2" s="228"/>
      <c r="NNF2" s="228"/>
      <c r="NNG2" s="228"/>
      <c r="NNH2" s="228"/>
      <c r="NNI2" s="228"/>
      <c r="NNJ2" s="228"/>
      <c r="NNK2" s="228"/>
      <c r="NNL2" s="228"/>
      <c r="NNM2" s="228"/>
      <c r="NNN2" s="228"/>
      <c r="NNO2" s="228"/>
      <c r="NNP2" s="228"/>
      <c r="NNQ2" s="228"/>
      <c r="NNR2" s="228"/>
      <c r="NNS2" s="228"/>
      <c r="NNT2" s="228"/>
      <c r="NNU2" s="228"/>
      <c r="NNV2" s="228"/>
      <c r="NNW2" s="228"/>
      <c r="NNX2" s="228"/>
      <c r="NNY2" s="228"/>
      <c r="NNZ2" s="228"/>
      <c r="NOA2" s="228"/>
      <c r="NOB2" s="228"/>
      <c r="NOC2" s="228"/>
      <c r="NOD2" s="228"/>
      <c r="NOE2" s="228"/>
      <c r="NOF2" s="228"/>
      <c r="NOG2" s="228"/>
      <c r="NOH2" s="228"/>
      <c r="NOI2" s="228"/>
      <c r="NOJ2" s="228"/>
      <c r="NOK2" s="228"/>
      <c r="NOL2" s="228"/>
      <c r="NOM2" s="228"/>
      <c r="NON2" s="228"/>
      <c r="NOO2" s="228"/>
      <c r="NOP2" s="228"/>
      <c r="NOQ2" s="228"/>
      <c r="NOR2" s="228"/>
      <c r="NOS2" s="228"/>
      <c r="NOT2" s="228"/>
      <c r="NOU2" s="228"/>
      <c r="NOV2" s="228"/>
      <c r="NOW2" s="228"/>
      <c r="NOX2" s="228"/>
      <c r="NOY2" s="228"/>
      <c r="NOZ2" s="228"/>
      <c r="NPA2" s="228"/>
      <c r="NPB2" s="228"/>
      <c r="NPC2" s="228"/>
      <c r="NPD2" s="228"/>
      <c r="NPE2" s="228"/>
      <c r="NPF2" s="228"/>
      <c r="NPG2" s="228"/>
      <c r="NPH2" s="228"/>
      <c r="NPI2" s="228"/>
      <c r="NPJ2" s="228"/>
      <c r="NPK2" s="228"/>
      <c r="NPL2" s="228"/>
      <c r="NPM2" s="228"/>
      <c r="NPN2" s="228"/>
      <c r="NPO2" s="228"/>
      <c r="NPP2" s="228"/>
      <c r="NPQ2" s="228"/>
      <c r="NPR2" s="228"/>
      <c r="NPS2" s="228"/>
      <c r="NPT2" s="228"/>
      <c r="NPU2" s="228"/>
      <c r="NPV2" s="228"/>
      <c r="NPW2" s="228"/>
      <c r="NPX2" s="228"/>
      <c r="NPY2" s="228"/>
      <c r="NPZ2" s="228"/>
      <c r="NQA2" s="228"/>
      <c r="NQB2" s="228"/>
      <c r="NQC2" s="228"/>
      <c r="NQD2" s="228"/>
      <c r="NQE2" s="228"/>
      <c r="NQF2" s="228"/>
      <c r="NQG2" s="228"/>
      <c r="NQH2" s="228"/>
      <c r="NQI2" s="228"/>
      <c r="NQJ2" s="228"/>
      <c r="NQK2" s="228"/>
      <c r="NQL2" s="228"/>
      <c r="NQM2" s="228"/>
      <c r="NQN2" s="228"/>
      <c r="NQO2" s="228"/>
      <c r="NQP2" s="228"/>
      <c r="NQQ2" s="228"/>
      <c r="NQR2" s="228"/>
      <c r="NQS2" s="228"/>
      <c r="NQT2" s="228"/>
      <c r="NQU2" s="228"/>
      <c r="NQV2" s="228"/>
      <c r="NQW2" s="228"/>
      <c r="NQX2" s="228"/>
      <c r="NQY2" s="228"/>
      <c r="NQZ2" s="228"/>
      <c r="NRA2" s="228"/>
      <c r="NRB2" s="228"/>
      <c r="NRC2" s="228"/>
      <c r="NRD2" s="228"/>
      <c r="NRE2" s="228"/>
      <c r="NRF2" s="228"/>
      <c r="NRG2" s="228"/>
      <c r="NRH2" s="228"/>
      <c r="NRI2" s="228"/>
      <c r="NRJ2" s="228"/>
      <c r="NRK2" s="228"/>
      <c r="NRL2" s="228"/>
      <c r="NRM2" s="228"/>
      <c r="NRN2" s="228"/>
      <c r="NRO2" s="228"/>
      <c r="NRP2" s="228"/>
      <c r="NRQ2" s="228"/>
      <c r="NRR2" s="228"/>
      <c r="NRS2" s="228"/>
      <c r="NRT2" s="228"/>
      <c r="NRU2" s="228"/>
      <c r="NRV2" s="228"/>
      <c r="NRW2" s="228"/>
      <c r="NRX2" s="228"/>
      <c r="NRY2" s="228"/>
      <c r="NRZ2" s="228"/>
      <c r="NSA2" s="228"/>
      <c r="NSB2" s="228"/>
      <c r="NSC2" s="228"/>
      <c r="NSD2" s="228"/>
      <c r="NSE2" s="228"/>
      <c r="NSF2" s="228"/>
      <c r="NSG2" s="228"/>
      <c r="NSH2" s="228"/>
      <c r="NSI2" s="228"/>
      <c r="NSJ2" s="228"/>
      <c r="NSK2" s="228"/>
      <c r="NSL2" s="228"/>
      <c r="NSM2" s="228"/>
      <c r="NSN2" s="228"/>
      <c r="NSO2" s="228"/>
      <c r="NSP2" s="228"/>
      <c r="NSQ2" s="228"/>
      <c r="NSR2" s="228"/>
      <c r="NSS2" s="228"/>
      <c r="NST2" s="228"/>
      <c r="NSU2" s="228"/>
      <c r="NSV2" s="228"/>
      <c r="NSW2" s="228"/>
      <c r="NSX2" s="228"/>
      <c r="NSY2" s="228"/>
      <c r="NSZ2" s="228"/>
      <c r="NTA2" s="228"/>
      <c r="NTB2" s="228"/>
      <c r="NTC2" s="228"/>
      <c r="NTD2" s="228"/>
      <c r="NTE2" s="228"/>
      <c r="NTF2" s="228"/>
      <c r="NTG2" s="228"/>
      <c r="NTH2" s="228"/>
      <c r="NTI2" s="228"/>
      <c r="NTJ2" s="228"/>
      <c r="NTK2" s="228"/>
      <c r="NTL2" s="228"/>
      <c r="NTM2" s="228"/>
      <c r="NTN2" s="228"/>
      <c r="NTO2" s="228"/>
      <c r="NTP2" s="228"/>
      <c r="NTQ2" s="228"/>
      <c r="NTR2" s="228"/>
      <c r="NTS2" s="228"/>
      <c r="NTT2" s="228"/>
      <c r="NTU2" s="228"/>
      <c r="NTV2" s="228"/>
      <c r="NTW2" s="228"/>
      <c r="NTX2" s="228"/>
      <c r="NTY2" s="228"/>
      <c r="NTZ2" s="228"/>
      <c r="NUA2" s="228"/>
      <c r="NUB2" s="228"/>
      <c r="NUC2" s="228"/>
      <c r="NUD2" s="228"/>
      <c r="NUE2" s="228"/>
      <c r="NUF2" s="228"/>
      <c r="NUG2" s="228"/>
      <c r="NUH2" s="228"/>
      <c r="NUI2" s="228"/>
      <c r="NUJ2" s="228"/>
      <c r="NUK2" s="228"/>
      <c r="NUL2" s="228"/>
      <c r="NUM2" s="228"/>
      <c r="NUN2" s="228"/>
      <c r="NUO2" s="228"/>
      <c r="NUP2" s="228"/>
      <c r="NUQ2" s="228"/>
      <c r="NUR2" s="228"/>
      <c r="NUS2" s="228"/>
      <c r="NUT2" s="228"/>
      <c r="NUU2" s="228"/>
      <c r="NUV2" s="228"/>
      <c r="NUW2" s="228"/>
      <c r="NUX2" s="228"/>
      <c r="NUY2" s="228"/>
      <c r="NUZ2" s="228"/>
      <c r="NVA2" s="228"/>
      <c r="NVB2" s="228"/>
      <c r="NVC2" s="228"/>
      <c r="NVD2" s="228"/>
      <c r="NVE2" s="228"/>
      <c r="NVF2" s="228"/>
      <c r="NVG2" s="228"/>
      <c r="NVH2" s="228"/>
      <c r="NVI2" s="228"/>
      <c r="NVJ2" s="228"/>
      <c r="NVK2" s="228"/>
      <c r="NVL2" s="228"/>
      <c r="NVM2" s="228"/>
      <c r="NVN2" s="228"/>
      <c r="NVO2" s="228"/>
      <c r="NVP2" s="228"/>
      <c r="NVQ2" s="228"/>
      <c r="NVR2" s="228"/>
      <c r="NVS2" s="228"/>
      <c r="NVT2" s="228"/>
      <c r="NVU2" s="228"/>
      <c r="NVV2" s="228"/>
      <c r="NVW2" s="228"/>
      <c r="NVX2" s="228"/>
      <c r="NVY2" s="228"/>
      <c r="NVZ2" s="228"/>
      <c r="NWA2" s="228"/>
      <c r="NWB2" s="228"/>
      <c r="NWC2" s="228"/>
      <c r="NWD2" s="228"/>
      <c r="NWE2" s="228"/>
      <c r="NWF2" s="228"/>
      <c r="NWG2" s="228"/>
      <c r="NWH2" s="228"/>
      <c r="NWI2" s="228"/>
      <c r="NWJ2" s="228"/>
      <c r="NWK2" s="228"/>
      <c r="NWL2" s="228"/>
      <c r="NWM2" s="228"/>
      <c r="NWN2" s="228"/>
      <c r="NWO2" s="228"/>
      <c r="NWP2" s="228"/>
      <c r="NWQ2" s="228"/>
      <c r="NWR2" s="228"/>
      <c r="NWS2" s="228"/>
      <c r="NWT2" s="228"/>
      <c r="NWU2" s="228"/>
      <c r="NWV2" s="228"/>
      <c r="NWW2" s="228"/>
      <c r="NWX2" s="228"/>
      <c r="NWY2" s="228"/>
      <c r="NWZ2" s="228"/>
      <c r="NXA2" s="228"/>
      <c r="NXB2" s="228"/>
      <c r="NXC2" s="228"/>
      <c r="NXD2" s="228"/>
      <c r="NXE2" s="228"/>
      <c r="NXF2" s="228"/>
      <c r="NXG2" s="228"/>
      <c r="NXH2" s="228"/>
      <c r="NXI2" s="228"/>
      <c r="NXJ2" s="228"/>
      <c r="NXK2" s="228"/>
      <c r="NXL2" s="228"/>
      <c r="NXM2" s="228"/>
      <c r="NXN2" s="228"/>
      <c r="NXO2" s="228"/>
      <c r="NXP2" s="228"/>
      <c r="NXQ2" s="228"/>
      <c r="NXR2" s="228"/>
      <c r="NXS2" s="228"/>
      <c r="NXT2" s="228"/>
      <c r="NXU2" s="228"/>
      <c r="NXV2" s="228"/>
      <c r="NXW2" s="228"/>
      <c r="NXX2" s="228"/>
      <c r="NXY2" s="228"/>
      <c r="NXZ2" s="228"/>
      <c r="NYA2" s="228"/>
      <c r="NYB2" s="228"/>
      <c r="NYC2" s="228"/>
      <c r="NYD2" s="228"/>
      <c r="NYE2" s="228"/>
      <c r="NYF2" s="228"/>
      <c r="NYG2" s="228"/>
      <c r="NYH2" s="228"/>
      <c r="NYI2" s="228"/>
      <c r="NYJ2" s="228"/>
      <c r="NYK2" s="228"/>
      <c r="NYL2" s="228"/>
      <c r="NYM2" s="228"/>
      <c r="NYN2" s="228"/>
      <c r="NYO2" s="228"/>
      <c r="NYP2" s="228"/>
      <c r="NYQ2" s="228"/>
      <c r="NYR2" s="228"/>
      <c r="NYS2" s="228"/>
      <c r="NYT2" s="228"/>
      <c r="NYU2" s="228"/>
      <c r="NYV2" s="228"/>
      <c r="NYW2" s="228"/>
      <c r="NYX2" s="228"/>
      <c r="NYY2" s="228"/>
      <c r="NYZ2" s="228"/>
      <c r="NZA2" s="228"/>
      <c r="NZB2" s="228"/>
      <c r="NZC2" s="228"/>
      <c r="NZD2" s="228"/>
      <c r="NZE2" s="228"/>
      <c r="NZF2" s="228"/>
      <c r="NZG2" s="228"/>
      <c r="NZH2" s="228"/>
      <c r="NZI2" s="228"/>
      <c r="NZJ2" s="228"/>
      <c r="NZK2" s="228"/>
      <c r="NZL2" s="228"/>
      <c r="NZM2" s="228"/>
      <c r="NZN2" s="228"/>
      <c r="NZO2" s="228"/>
      <c r="NZP2" s="228"/>
      <c r="NZQ2" s="228"/>
      <c r="NZR2" s="228"/>
      <c r="NZS2" s="228"/>
      <c r="NZT2" s="228"/>
      <c r="NZU2" s="228"/>
      <c r="NZV2" s="228"/>
      <c r="NZW2" s="228"/>
      <c r="NZX2" s="228"/>
      <c r="NZY2" s="228"/>
      <c r="NZZ2" s="228"/>
      <c r="OAA2" s="228"/>
      <c r="OAB2" s="228"/>
      <c r="OAC2" s="228"/>
      <c r="OAD2" s="228"/>
      <c r="OAE2" s="228"/>
      <c r="OAF2" s="228"/>
      <c r="OAG2" s="228"/>
      <c r="OAH2" s="228"/>
      <c r="OAI2" s="228"/>
      <c r="OAJ2" s="228"/>
      <c r="OAK2" s="228"/>
      <c r="OAL2" s="228"/>
      <c r="OAM2" s="228"/>
      <c r="OAN2" s="228"/>
      <c r="OAO2" s="228"/>
      <c r="OAP2" s="228"/>
      <c r="OAQ2" s="228"/>
      <c r="OAR2" s="228"/>
      <c r="OAS2" s="228"/>
      <c r="OAT2" s="228"/>
      <c r="OAU2" s="228"/>
      <c r="OAV2" s="228"/>
      <c r="OAW2" s="228"/>
      <c r="OAX2" s="228"/>
      <c r="OAY2" s="228"/>
      <c r="OAZ2" s="228"/>
      <c r="OBA2" s="228"/>
      <c r="OBB2" s="228"/>
      <c r="OBC2" s="228"/>
      <c r="OBD2" s="228"/>
      <c r="OBE2" s="228"/>
      <c r="OBF2" s="228"/>
      <c r="OBG2" s="228"/>
      <c r="OBH2" s="228"/>
      <c r="OBI2" s="228"/>
      <c r="OBJ2" s="228"/>
      <c r="OBK2" s="228"/>
      <c r="OBL2" s="228"/>
      <c r="OBM2" s="228"/>
      <c r="OBN2" s="228"/>
      <c r="OBO2" s="228"/>
      <c r="OBP2" s="228"/>
      <c r="OBQ2" s="228"/>
      <c r="OBR2" s="228"/>
      <c r="OBS2" s="228"/>
      <c r="OBT2" s="228"/>
      <c r="OBU2" s="228"/>
      <c r="OBV2" s="228"/>
      <c r="OBW2" s="228"/>
      <c r="OBX2" s="228"/>
      <c r="OBY2" s="228"/>
      <c r="OBZ2" s="228"/>
      <c r="OCA2" s="228"/>
      <c r="OCB2" s="228"/>
      <c r="OCC2" s="228"/>
      <c r="OCD2" s="228"/>
      <c r="OCE2" s="228"/>
      <c r="OCF2" s="228"/>
      <c r="OCG2" s="228"/>
      <c r="OCH2" s="228"/>
      <c r="OCI2" s="228"/>
      <c r="OCJ2" s="228"/>
      <c r="OCK2" s="228"/>
      <c r="OCL2" s="228"/>
      <c r="OCM2" s="228"/>
      <c r="OCN2" s="228"/>
      <c r="OCO2" s="228"/>
      <c r="OCP2" s="228"/>
      <c r="OCQ2" s="228"/>
      <c r="OCR2" s="228"/>
      <c r="OCS2" s="228"/>
      <c r="OCT2" s="228"/>
      <c r="OCU2" s="228"/>
      <c r="OCV2" s="228"/>
      <c r="OCW2" s="228"/>
      <c r="OCX2" s="228"/>
      <c r="OCY2" s="228"/>
      <c r="OCZ2" s="228"/>
      <c r="ODA2" s="228"/>
      <c r="ODB2" s="228"/>
      <c r="ODC2" s="228"/>
      <c r="ODD2" s="228"/>
      <c r="ODE2" s="228"/>
      <c r="ODF2" s="228"/>
      <c r="ODG2" s="228"/>
      <c r="ODH2" s="228"/>
      <c r="ODI2" s="228"/>
      <c r="ODJ2" s="228"/>
      <c r="ODK2" s="228"/>
      <c r="ODL2" s="228"/>
      <c r="ODM2" s="228"/>
      <c r="ODN2" s="228"/>
      <c r="ODO2" s="228"/>
      <c r="ODP2" s="228"/>
      <c r="ODQ2" s="228"/>
      <c r="ODR2" s="228"/>
      <c r="ODS2" s="228"/>
      <c r="ODT2" s="228"/>
      <c r="ODU2" s="228"/>
      <c r="ODV2" s="228"/>
      <c r="ODW2" s="228"/>
      <c r="ODX2" s="228"/>
      <c r="ODY2" s="228"/>
      <c r="ODZ2" s="228"/>
      <c r="OEA2" s="228"/>
      <c r="OEB2" s="228"/>
      <c r="OEC2" s="228"/>
      <c r="OED2" s="228"/>
      <c r="OEE2" s="228"/>
      <c r="OEF2" s="228"/>
      <c r="OEG2" s="228"/>
      <c r="OEH2" s="228"/>
      <c r="OEI2" s="228"/>
      <c r="OEJ2" s="228"/>
      <c r="OEK2" s="228"/>
      <c r="OEL2" s="228"/>
      <c r="OEM2" s="228"/>
      <c r="OEN2" s="228"/>
      <c r="OEO2" s="228"/>
      <c r="OEP2" s="228"/>
      <c r="OEQ2" s="228"/>
      <c r="OER2" s="228"/>
      <c r="OES2" s="228"/>
      <c r="OET2" s="228"/>
      <c r="OEU2" s="228"/>
      <c r="OEV2" s="228"/>
      <c r="OEW2" s="228"/>
      <c r="OEX2" s="228"/>
      <c r="OEY2" s="228"/>
      <c r="OEZ2" s="228"/>
      <c r="OFA2" s="228"/>
      <c r="OFB2" s="228"/>
      <c r="OFC2" s="228"/>
      <c r="OFD2" s="228"/>
      <c r="OFE2" s="228"/>
      <c r="OFF2" s="228"/>
      <c r="OFG2" s="228"/>
      <c r="OFH2" s="228"/>
      <c r="OFI2" s="228"/>
      <c r="OFJ2" s="228"/>
      <c r="OFK2" s="228"/>
      <c r="OFL2" s="228"/>
      <c r="OFM2" s="228"/>
      <c r="OFN2" s="228"/>
      <c r="OFO2" s="228"/>
      <c r="OFP2" s="228"/>
      <c r="OFQ2" s="228"/>
      <c r="OFR2" s="228"/>
      <c r="OFS2" s="228"/>
      <c r="OFT2" s="228"/>
      <c r="OFU2" s="228"/>
      <c r="OFV2" s="228"/>
      <c r="OFW2" s="228"/>
      <c r="OFX2" s="228"/>
      <c r="OFY2" s="228"/>
      <c r="OFZ2" s="228"/>
      <c r="OGA2" s="228"/>
      <c r="OGB2" s="228"/>
      <c r="OGC2" s="228"/>
      <c r="OGD2" s="228"/>
      <c r="OGE2" s="228"/>
      <c r="OGF2" s="228"/>
      <c r="OGG2" s="228"/>
      <c r="OGH2" s="228"/>
      <c r="OGI2" s="228"/>
      <c r="OGJ2" s="228"/>
      <c r="OGK2" s="228"/>
      <c r="OGL2" s="228"/>
      <c r="OGM2" s="228"/>
      <c r="OGN2" s="228"/>
      <c r="OGO2" s="228"/>
      <c r="OGP2" s="228"/>
      <c r="OGQ2" s="228"/>
      <c r="OGR2" s="228"/>
      <c r="OGS2" s="228"/>
      <c r="OGT2" s="228"/>
      <c r="OGU2" s="228"/>
      <c r="OGV2" s="228"/>
      <c r="OGW2" s="228"/>
      <c r="OGX2" s="228"/>
      <c r="OGY2" s="228"/>
      <c r="OGZ2" s="228"/>
      <c r="OHA2" s="228"/>
      <c r="OHB2" s="228"/>
      <c r="OHC2" s="228"/>
      <c r="OHD2" s="228"/>
      <c r="OHE2" s="228"/>
      <c r="OHF2" s="228"/>
      <c r="OHG2" s="228"/>
      <c r="OHH2" s="228"/>
      <c r="OHI2" s="228"/>
      <c r="OHJ2" s="228"/>
      <c r="OHK2" s="228"/>
      <c r="OHL2" s="228"/>
      <c r="OHM2" s="228"/>
      <c r="OHN2" s="228"/>
      <c r="OHO2" s="228"/>
      <c r="OHP2" s="228"/>
      <c r="OHQ2" s="228"/>
      <c r="OHR2" s="228"/>
      <c r="OHS2" s="228"/>
      <c r="OHT2" s="228"/>
      <c r="OHU2" s="228"/>
      <c r="OHV2" s="228"/>
      <c r="OHW2" s="228"/>
      <c r="OHX2" s="228"/>
      <c r="OHY2" s="228"/>
      <c r="OHZ2" s="228"/>
      <c r="OIA2" s="228"/>
      <c r="OIB2" s="228"/>
      <c r="OIC2" s="228"/>
      <c r="OID2" s="228"/>
      <c r="OIE2" s="228"/>
      <c r="OIF2" s="228"/>
      <c r="OIG2" s="228"/>
      <c r="OIH2" s="228"/>
      <c r="OII2" s="228"/>
      <c r="OIJ2" s="228"/>
      <c r="OIK2" s="228"/>
      <c r="OIL2" s="228"/>
      <c r="OIM2" s="228"/>
      <c r="OIN2" s="228"/>
      <c r="OIO2" s="228"/>
      <c r="OIP2" s="228"/>
      <c r="OIQ2" s="228"/>
      <c r="OIR2" s="228"/>
      <c r="OIS2" s="228"/>
      <c r="OIT2" s="228"/>
      <c r="OIU2" s="228"/>
      <c r="OIV2" s="228"/>
      <c r="OIW2" s="228"/>
      <c r="OIX2" s="228"/>
      <c r="OIY2" s="228"/>
      <c r="OIZ2" s="228"/>
      <c r="OJA2" s="228"/>
      <c r="OJB2" s="228"/>
      <c r="OJC2" s="228"/>
      <c r="OJD2" s="228"/>
      <c r="OJE2" s="228"/>
      <c r="OJF2" s="228"/>
      <c r="OJG2" s="228"/>
      <c r="OJH2" s="228"/>
      <c r="OJI2" s="228"/>
      <c r="OJJ2" s="228"/>
      <c r="OJK2" s="228"/>
      <c r="OJL2" s="228"/>
      <c r="OJM2" s="228"/>
      <c r="OJN2" s="228"/>
      <c r="OJO2" s="228"/>
      <c r="OJP2" s="228"/>
      <c r="OJQ2" s="228"/>
      <c r="OJR2" s="228"/>
      <c r="OJS2" s="228"/>
      <c r="OJT2" s="228"/>
      <c r="OJU2" s="228"/>
      <c r="OJV2" s="228"/>
      <c r="OJW2" s="228"/>
      <c r="OJX2" s="228"/>
      <c r="OJY2" s="228"/>
      <c r="OJZ2" s="228"/>
      <c r="OKA2" s="228"/>
      <c r="OKB2" s="228"/>
      <c r="OKC2" s="228"/>
      <c r="OKD2" s="228"/>
      <c r="OKE2" s="228"/>
      <c r="OKF2" s="228"/>
      <c r="OKG2" s="228"/>
      <c r="OKH2" s="228"/>
      <c r="OKI2" s="228"/>
      <c r="OKJ2" s="228"/>
      <c r="OKK2" s="228"/>
      <c r="OKL2" s="228"/>
      <c r="OKM2" s="228"/>
      <c r="OKN2" s="228"/>
      <c r="OKO2" s="228"/>
      <c r="OKP2" s="228"/>
      <c r="OKQ2" s="228"/>
      <c r="OKR2" s="228"/>
      <c r="OKS2" s="228"/>
      <c r="OKT2" s="228"/>
      <c r="OKU2" s="228"/>
      <c r="OKV2" s="228"/>
      <c r="OKW2" s="228"/>
      <c r="OKX2" s="228"/>
      <c r="OKY2" s="228"/>
      <c r="OKZ2" s="228"/>
      <c r="OLA2" s="228"/>
      <c r="OLB2" s="228"/>
      <c r="OLC2" s="228"/>
      <c r="OLD2" s="228"/>
      <c r="OLE2" s="228"/>
      <c r="OLF2" s="228"/>
      <c r="OLG2" s="228"/>
      <c r="OLH2" s="228"/>
      <c r="OLI2" s="228"/>
      <c r="OLJ2" s="228"/>
      <c r="OLK2" s="228"/>
      <c r="OLL2" s="228"/>
      <c r="OLM2" s="228"/>
      <c r="OLN2" s="228"/>
      <c r="OLO2" s="228"/>
      <c r="OLP2" s="228"/>
      <c r="OLQ2" s="228"/>
      <c r="OLR2" s="228"/>
      <c r="OLS2" s="228"/>
      <c r="OLT2" s="228"/>
      <c r="OLU2" s="228"/>
      <c r="OLV2" s="228"/>
      <c r="OLW2" s="228"/>
      <c r="OLX2" s="228"/>
      <c r="OLY2" s="228"/>
      <c r="OLZ2" s="228"/>
      <c r="OMA2" s="228"/>
      <c r="OMB2" s="228"/>
      <c r="OMC2" s="228"/>
      <c r="OMD2" s="228"/>
      <c r="OME2" s="228"/>
      <c r="OMF2" s="228"/>
      <c r="OMG2" s="228"/>
      <c r="OMH2" s="228"/>
      <c r="OMI2" s="228"/>
      <c r="OMJ2" s="228"/>
      <c r="OMK2" s="228"/>
      <c r="OML2" s="228"/>
      <c r="OMM2" s="228"/>
      <c r="OMN2" s="228"/>
      <c r="OMO2" s="228"/>
      <c r="OMP2" s="228"/>
      <c r="OMQ2" s="228"/>
      <c r="OMR2" s="228"/>
      <c r="OMS2" s="228"/>
      <c r="OMT2" s="228"/>
      <c r="OMU2" s="228"/>
      <c r="OMV2" s="228"/>
      <c r="OMW2" s="228"/>
      <c r="OMX2" s="228"/>
      <c r="OMY2" s="228"/>
      <c r="OMZ2" s="228"/>
      <c r="ONA2" s="228"/>
      <c r="ONB2" s="228"/>
      <c r="ONC2" s="228"/>
      <c r="OND2" s="228"/>
      <c r="ONE2" s="228"/>
      <c r="ONF2" s="228"/>
      <c r="ONG2" s="228"/>
      <c r="ONH2" s="228"/>
      <c r="ONI2" s="228"/>
      <c r="ONJ2" s="228"/>
      <c r="ONK2" s="228"/>
      <c r="ONL2" s="228"/>
      <c r="ONM2" s="228"/>
      <c r="ONN2" s="228"/>
      <c r="ONO2" s="228"/>
      <c r="ONP2" s="228"/>
      <c r="ONQ2" s="228"/>
      <c r="ONR2" s="228"/>
      <c r="ONS2" s="228"/>
      <c r="ONT2" s="228"/>
      <c r="ONU2" s="228"/>
      <c r="ONV2" s="228"/>
      <c r="ONW2" s="228"/>
      <c r="ONX2" s="228"/>
      <c r="ONY2" s="228"/>
      <c r="ONZ2" s="228"/>
      <c r="OOA2" s="228"/>
      <c r="OOB2" s="228"/>
      <c r="OOC2" s="228"/>
      <c r="OOD2" s="228"/>
      <c r="OOE2" s="228"/>
      <c r="OOF2" s="228"/>
      <c r="OOG2" s="228"/>
      <c r="OOH2" s="228"/>
      <c r="OOI2" s="228"/>
      <c r="OOJ2" s="228"/>
      <c r="OOK2" s="228"/>
      <c r="OOL2" s="228"/>
      <c r="OOM2" s="228"/>
      <c r="OON2" s="228"/>
      <c r="OOO2" s="228"/>
      <c r="OOP2" s="228"/>
      <c r="OOQ2" s="228"/>
      <c r="OOR2" s="228"/>
      <c r="OOS2" s="228"/>
      <c r="OOT2" s="228"/>
      <c r="OOU2" s="228"/>
      <c r="OOV2" s="228"/>
      <c r="OOW2" s="228"/>
      <c r="OOX2" s="228"/>
      <c r="OOY2" s="228"/>
      <c r="OOZ2" s="228"/>
      <c r="OPA2" s="228"/>
      <c r="OPB2" s="228"/>
      <c r="OPC2" s="228"/>
      <c r="OPD2" s="228"/>
      <c r="OPE2" s="228"/>
      <c r="OPF2" s="228"/>
      <c r="OPG2" s="228"/>
      <c r="OPH2" s="228"/>
      <c r="OPI2" s="228"/>
      <c r="OPJ2" s="228"/>
      <c r="OPK2" s="228"/>
      <c r="OPL2" s="228"/>
      <c r="OPM2" s="228"/>
      <c r="OPN2" s="228"/>
      <c r="OPO2" s="228"/>
      <c r="OPP2" s="228"/>
      <c r="OPQ2" s="228"/>
      <c r="OPR2" s="228"/>
      <c r="OPS2" s="228"/>
      <c r="OPT2" s="228"/>
      <c r="OPU2" s="228"/>
      <c r="OPV2" s="228"/>
      <c r="OPW2" s="228"/>
      <c r="OPX2" s="228"/>
      <c r="OPY2" s="228"/>
      <c r="OPZ2" s="228"/>
      <c r="OQA2" s="228"/>
      <c r="OQB2" s="228"/>
      <c r="OQC2" s="228"/>
      <c r="OQD2" s="228"/>
      <c r="OQE2" s="228"/>
      <c r="OQF2" s="228"/>
      <c r="OQG2" s="228"/>
      <c r="OQH2" s="228"/>
      <c r="OQI2" s="228"/>
      <c r="OQJ2" s="228"/>
      <c r="OQK2" s="228"/>
      <c r="OQL2" s="228"/>
      <c r="OQM2" s="228"/>
      <c r="OQN2" s="228"/>
      <c r="OQO2" s="228"/>
      <c r="OQP2" s="228"/>
      <c r="OQQ2" s="228"/>
      <c r="OQR2" s="228"/>
      <c r="OQS2" s="228"/>
      <c r="OQT2" s="228"/>
      <c r="OQU2" s="228"/>
      <c r="OQV2" s="228"/>
      <c r="OQW2" s="228"/>
      <c r="OQX2" s="228"/>
      <c r="OQY2" s="228"/>
      <c r="OQZ2" s="228"/>
      <c r="ORA2" s="228"/>
      <c r="ORB2" s="228"/>
      <c r="ORC2" s="228"/>
      <c r="ORD2" s="228"/>
      <c r="ORE2" s="228"/>
      <c r="ORF2" s="228"/>
      <c r="ORG2" s="228"/>
      <c r="ORH2" s="228"/>
      <c r="ORI2" s="228"/>
      <c r="ORJ2" s="228"/>
      <c r="ORK2" s="228"/>
      <c r="ORL2" s="228"/>
      <c r="ORM2" s="228"/>
      <c r="ORN2" s="228"/>
      <c r="ORO2" s="228"/>
      <c r="ORP2" s="228"/>
      <c r="ORQ2" s="228"/>
      <c r="ORR2" s="228"/>
      <c r="ORS2" s="228"/>
      <c r="ORT2" s="228"/>
      <c r="ORU2" s="228"/>
      <c r="ORV2" s="228"/>
      <c r="ORW2" s="228"/>
      <c r="ORX2" s="228"/>
      <c r="ORY2" s="228"/>
      <c r="ORZ2" s="228"/>
      <c r="OSA2" s="228"/>
      <c r="OSB2" s="228"/>
      <c r="OSC2" s="228"/>
      <c r="OSD2" s="228"/>
      <c r="OSE2" s="228"/>
      <c r="OSF2" s="228"/>
      <c r="OSG2" s="228"/>
      <c r="OSH2" s="228"/>
      <c r="OSI2" s="228"/>
      <c r="OSJ2" s="228"/>
      <c r="OSK2" s="228"/>
      <c r="OSL2" s="228"/>
      <c r="OSM2" s="228"/>
      <c r="OSN2" s="228"/>
      <c r="OSO2" s="228"/>
      <c r="OSP2" s="228"/>
      <c r="OSQ2" s="228"/>
      <c r="OSR2" s="228"/>
      <c r="OSS2" s="228"/>
      <c r="OST2" s="228"/>
      <c r="OSU2" s="228"/>
      <c r="OSV2" s="228"/>
      <c r="OSW2" s="228"/>
      <c r="OSX2" s="228"/>
      <c r="OSY2" s="228"/>
      <c r="OSZ2" s="228"/>
      <c r="OTA2" s="228"/>
      <c r="OTB2" s="228"/>
      <c r="OTC2" s="228"/>
      <c r="OTD2" s="228"/>
      <c r="OTE2" s="228"/>
      <c r="OTF2" s="228"/>
      <c r="OTG2" s="228"/>
      <c r="OTH2" s="228"/>
      <c r="OTI2" s="228"/>
      <c r="OTJ2" s="228"/>
      <c r="OTK2" s="228"/>
      <c r="OTL2" s="228"/>
      <c r="OTM2" s="228"/>
      <c r="OTN2" s="228"/>
      <c r="OTO2" s="228"/>
      <c r="OTP2" s="228"/>
      <c r="OTQ2" s="228"/>
      <c r="OTR2" s="228"/>
      <c r="OTS2" s="228"/>
      <c r="OTT2" s="228"/>
      <c r="OTU2" s="228"/>
      <c r="OTV2" s="228"/>
      <c r="OTW2" s="228"/>
      <c r="OTX2" s="228"/>
      <c r="OTY2" s="228"/>
      <c r="OTZ2" s="228"/>
      <c r="OUA2" s="228"/>
      <c r="OUB2" s="228"/>
      <c r="OUC2" s="228"/>
      <c r="OUD2" s="228"/>
      <c r="OUE2" s="228"/>
      <c r="OUF2" s="228"/>
      <c r="OUG2" s="228"/>
      <c r="OUH2" s="228"/>
      <c r="OUI2" s="228"/>
      <c r="OUJ2" s="228"/>
      <c r="OUK2" s="228"/>
      <c r="OUL2" s="228"/>
      <c r="OUM2" s="228"/>
      <c r="OUN2" s="228"/>
      <c r="OUO2" s="228"/>
      <c r="OUP2" s="228"/>
      <c r="OUQ2" s="228"/>
      <c r="OUR2" s="228"/>
      <c r="OUS2" s="228"/>
      <c r="OUT2" s="228"/>
      <c r="OUU2" s="228"/>
      <c r="OUV2" s="228"/>
      <c r="OUW2" s="228"/>
      <c r="OUX2" s="228"/>
      <c r="OUY2" s="228"/>
      <c r="OUZ2" s="228"/>
      <c r="OVA2" s="228"/>
      <c r="OVB2" s="228"/>
      <c r="OVC2" s="228"/>
      <c r="OVD2" s="228"/>
      <c r="OVE2" s="228"/>
      <c r="OVF2" s="228"/>
      <c r="OVG2" s="228"/>
      <c r="OVH2" s="228"/>
      <c r="OVI2" s="228"/>
      <c r="OVJ2" s="228"/>
      <c r="OVK2" s="228"/>
      <c r="OVL2" s="228"/>
      <c r="OVM2" s="228"/>
      <c r="OVN2" s="228"/>
      <c r="OVO2" s="228"/>
      <c r="OVP2" s="228"/>
      <c r="OVQ2" s="228"/>
      <c r="OVR2" s="228"/>
      <c r="OVS2" s="228"/>
      <c r="OVT2" s="228"/>
      <c r="OVU2" s="228"/>
      <c r="OVV2" s="228"/>
      <c r="OVW2" s="228"/>
      <c r="OVX2" s="228"/>
      <c r="OVY2" s="228"/>
      <c r="OVZ2" s="228"/>
      <c r="OWA2" s="228"/>
      <c r="OWB2" s="228"/>
      <c r="OWC2" s="228"/>
      <c r="OWD2" s="228"/>
      <c r="OWE2" s="228"/>
      <c r="OWF2" s="228"/>
      <c r="OWG2" s="228"/>
      <c r="OWH2" s="228"/>
      <c r="OWI2" s="228"/>
      <c r="OWJ2" s="228"/>
      <c r="OWK2" s="228"/>
      <c r="OWL2" s="228"/>
      <c r="OWM2" s="228"/>
      <c r="OWN2" s="228"/>
      <c r="OWO2" s="228"/>
      <c r="OWP2" s="228"/>
      <c r="OWQ2" s="228"/>
      <c r="OWR2" s="228"/>
      <c r="OWS2" s="228"/>
      <c r="OWT2" s="228"/>
      <c r="OWU2" s="228"/>
      <c r="OWV2" s="228"/>
      <c r="OWW2" s="228"/>
      <c r="OWX2" s="228"/>
      <c r="OWY2" s="228"/>
      <c r="OWZ2" s="228"/>
      <c r="OXA2" s="228"/>
      <c r="OXB2" s="228"/>
      <c r="OXC2" s="228"/>
      <c r="OXD2" s="228"/>
      <c r="OXE2" s="228"/>
      <c r="OXF2" s="228"/>
      <c r="OXG2" s="228"/>
      <c r="OXH2" s="228"/>
      <c r="OXI2" s="228"/>
      <c r="OXJ2" s="228"/>
      <c r="OXK2" s="228"/>
      <c r="OXL2" s="228"/>
      <c r="OXM2" s="228"/>
      <c r="OXN2" s="228"/>
      <c r="OXO2" s="228"/>
      <c r="OXP2" s="228"/>
      <c r="OXQ2" s="228"/>
      <c r="OXR2" s="228"/>
      <c r="OXS2" s="228"/>
      <c r="OXT2" s="228"/>
      <c r="OXU2" s="228"/>
      <c r="OXV2" s="228"/>
      <c r="OXW2" s="228"/>
      <c r="OXX2" s="228"/>
      <c r="OXY2" s="228"/>
      <c r="OXZ2" s="228"/>
      <c r="OYA2" s="228"/>
      <c r="OYB2" s="228"/>
      <c r="OYC2" s="228"/>
      <c r="OYD2" s="228"/>
      <c r="OYE2" s="228"/>
      <c r="OYF2" s="228"/>
      <c r="OYG2" s="228"/>
      <c r="OYH2" s="228"/>
      <c r="OYI2" s="228"/>
      <c r="OYJ2" s="228"/>
      <c r="OYK2" s="228"/>
      <c r="OYL2" s="228"/>
      <c r="OYM2" s="228"/>
      <c r="OYN2" s="228"/>
      <c r="OYO2" s="228"/>
      <c r="OYP2" s="228"/>
      <c r="OYQ2" s="228"/>
      <c r="OYR2" s="228"/>
      <c r="OYS2" s="228"/>
      <c r="OYT2" s="228"/>
      <c r="OYU2" s="228"/>
      <c r="OYV2" s="228"/>
      <c r="OYW2" s="228"/>
      <c r="OYX2" s="228"/>
      <c r="OYY2" s="228"/>
      <c r="OYZ2" s="228"/>
      <c r="OZA2" s="228"/>
      <c r="OZB2" s="228"/>
      <c r="OZC2" s="228"/>
      <c r="OZD2" s="228"/>
      <c r="OZE2" s="228"/>
      <c r="OZF2" s="228"/>
      <c r="OZG2" s="228"/>
      <c r="OZH2" s="228"/>
      <c r="OZI2" s="228"/>
      <c r="OZJ2" s="228"/>
      <c r="OZK2" s="228"/>
      <c r="OZL2" s="228"/>
      <c r="OZM2" s="228"/>
      <c r="OZN2" s="228"/>
      <c r="OZO2" s="228"/>
      <c r="OZP2" s="228"/>
      <c r="OZQ2" s="228"/>
      <c r="OZR2" s="228"/>
      <c r="OZS2" s="228"/>
      <c r="OZT2" s="228"/>
      <c r="OZU2" s="228"/>
      <c r="OZV2" s="228"/>
      <c r="OZW2" s="228"/>
      <c r="OZX2" s="228"/>
      <c r="OZY2" s="228"/>
      <c r="OZZ2" s="228"/>
      <c r="PAA2" s="228"/>
      <c r="PAB2" s="228"/>
      <c r="PAC2" s="228"/>
      <c r="PAD2" s="228"/>
      <c r="PAE2" s="228"/>
      <c r="PAF2" s="228"/>
      <c r="PAG2" s="228"/>
      <c r="PAH2" s="228"/>
      <c r="PAI2" s="228"/>
      <c r="PAJ2" s="228"/>
      <c r="PAK2" s="228"/>
      <c r="PAL2" s="228"/>
      <c r="PAM2" s="228"/>
      <c r="PAN2" s="228"/>
      <c r="PAO2" s="228"/>
      <c r="PAP2" s="228"/>
      <c r="PAQ2" s="228"/>
      <c r="PAR2" s="228"/>
      <c r="PAS2" s="228"/>
      <c r="PAT2" s="228"/>
      <c r="PAU2" s="228"/>
      <c r="PAV2" s="228"/>
      <c r="PAW2" s="228"/>
      <c r="PAX2" s="228"/>
      <c r="PAY2" s="228"/>
      <c r="PAZ2" s="228"/>
      <c r="PBA2" s="228"/>
      <c r="PBB2" s="228"/>
      <c r="PBC2" s="228"/>
      <c r="PBD2" s="228"/>
      <c r="PBE2" s="228"/>
      <c r="PBF2" s="228"/>
      <c r="PBG2" s="228"/>
      <c r="PBH2" s="228"/>
      <c r="PBI2" s="228"/>
      <c r="PBJ2" s="228"/>
      <c r="PBK2" s="228"/>
      <c r="PBL2" s="228"/>
      <c r="PBM2" s="228"/>
      <c r="PBN2" s="228"/>
      <c r="PBO2" s="228"/>
      <c r="PBP2" s="228"/>
      <c r="PBQ2" s="228"/>
      <c r="PBR2" s="228"/>
      <c r="PBS2" s="228"/>
      <c r="PBT2" s="228"/>
      <c r="PBU2" s="228"/>
      <c r="PBV2" s="228"/>
      <c r="PBW2" s="228"/>
      <c r="PBX2" s="228"/>
      <c r="PBY2" s="228"/>
      <c r="PBZ2" s="228"/>
      <c r="PCA2" s="228"/>
      <c r="PCB2" s="228"/>
      <c r="PCC2" s="228"/>
      <c r="PCD2" s="228"/>
      <c r="PCE2" s="228"/>
      <c r="PCF2" s="228"/>
      <c r="PCG2" s="228"/>
      <c r="PCH2" s="228"/>
      <c r="PCI2" s="228"/>
      <c r="PCJ2" s="228"/>
      <c r="PCK2" s="228"/>
      <c r="PCL2" s="228"/>
      <c r="PCM2" s="228"/>
      <c r="PCN2" s="228"/>
      <c r="PCO2" s="228"/>
      <c r="PCP2" s="228"/>
      <c r="PCQ2" s="228"/>
      <c r="PCR2" s="228"/>
      <c r="PCS2" s="228"/>
      <c r="PCT2" s="228"/>
      <c r="PCU2" s="228"/>
      <c r="PCV2" s="228"/>
      <c r="PCW2" s="228"/>
      <c r="PCX2" s="228"/>
      <c r="PCY2" s="228"/>
      <c r="PCZ2" s="228"/>
      <c r="PDA2" s="228"/>
      <c r="PDB2" s="228"/>
      <c r="PDC2" s="228"/>
      <c r="PDD2" s="228"/>
      <c r="PDE2" s="228"/>
      <c r="PDF2" s="228"/>
      <c r="PDG2" s="228"/>
      <c r="PDH2" s="228"/>
      <c r="PDI2" s="228"/>
      <c r="PDJ2" s="228"/>
      <c r="PDK2" s="228"/>
      <c r="PDL2" s="228"/>
      <c r="PDM2" s="228"/>
      <c r="PDN2" s="228"/>
      <c r="PDO2" s="228"/>
      <c r="PDP2" s="228"/>
      <c r="PDQ2" s="228"/>
      <c r="PDR2" s="228"/>
      <c r="PDS2" s="228"/>
      <c r="PDT2" s="228"/>
      <c r="PDU2" s="228"/>
      <c r="PDV2" s="228"/>
      <c r="PDW2" s="228"/>
      <c r="PDX2" s="228"/>
      <c r="PDY2" s="228"/>
      <c r="PDZ2" s="228"/>
      <c r="PEA2" s="228"/>
      <c r="PEB2" s="228"/>
      <c r="PEC2" s="228"/>
      <c r="PED2" s="228"/>
      <c r="PEE2" s="228"/>
      <c r="PEF2" s="228"/>
      <c r="PEG2" s="228"/>
      <c r="PEH2" s="228"/>
      <c r="PEI2" s="228"/>
      <c r="PEJ2" s="228"/>
      <c r="PEK2" s="228"/>
      <c r="PEL2" s="228"/>
      <c r="PEM2" s="228"/>
      <c r="PEN2" s="228"/>
      <c r="PEO2" s="228"/>
      <c r="PEP2" s="228"/>
      <c r="PEQ2" s="228"/>
      <c r="PER2" s="228"/>
      <c r="PES2" s="228"/>
      <c r="PET2" s="228"/>
      <c r="PEU2" s="228"/>
      <c r="PEV2" s="228"/>
      <c r="PEW2" s="228"/>
      <c r="PEX2" s="228"/>
      <c r="PEY2" s="228"/>
      <c r="PEZ2" s="228"/>
      <c r="PFA2" s="228"/>
      <c r="PFB2" s="228"/>
      <c r="PFC2" s="228"/>
      <c r="PFD2" s="228"/>
      <c r="PFE2" s="228"/>
      <c r="PFF2" s="228"/>
      <c r="PFG2" s="228"/>
      <c r="PFH2" s="228"/>
      <c r="PFI2" s="228"/>
      <c r="PFJ2" s="228"/>
      <c r="PFK2" s="228"/>
      <c r="PFL2" s="228"/>
      <c r="PFM2" s="228"/>
      <c r="PFN2" s="228"/>
      <c r="PFO2" s="228"/>
      <c r="PFP2" s="228"/>
      <c r="PFQ2" s="228"/>
      <c r="PFR2" s="228"/>
      <c r="PFS2" s="228"/>
      <c r="PFT2" s="228"/>
      <c r="PFU2" s="228"/>
      <c r="PFV2" s="228"/>
      <c r="PFW2" s="228"/>
      <c r="PFX2" s="228"/>
      <c r="PFY2" s="228"/>
      <c r="PFZ2" s="228"/>
      <c r="PGA2" s="228"/>
      <c r="PGB2" s="228"/>
      <c r="PGC2" s="228"/>
      <c r="PGD2" s="228"/>
      <c r="PGE2" s="228"/>
      <c r="PGF2" s="228"/>
      <c r="PGG2" s="228"/>
      <c r="PGH2" s="228"/>
      <c r="PGI2" s="228"/>
      <c r="PGJ2" s="228"/>
      <c r="PGK2" s="228"/>
      <c r="PGL2" s="228"/>
      <c r="PGM2" s="228"/>
      <c r="PGN2" s="228"/>
      <c r="PGO2" s="228"/>
      <c r="PGP2" s="228"/>
      <c r="PGQ2" s="228"/>
      <c r="PGR2" s="228"/>
      <c r="PGS2" s="228"/>
      <c r="PGT2" s="228"/>
      <c r="PGU2" s="228"/>
      <c r="PGV2" s="228"/>
      <c r="PGW2" s="228"/>
      <c r="PGX2" s="228"/>
      <c r="PGY2" s="228"/>
      <c r="PGZ2" s="228"/>
      <c r="PHA2" s="228"/>
      <c r="PHB2" s="228"/>
      <c r="PHC2" s="228"/>
      <c r="PHD2" s="228"/>
      <c r="PHE2" s="228"/>
      <c r="PHF2" s="228"/>
      <c r="PHG2" s="228"/>
      <c r="PHH2" s="228"/>
      <c r="PHI2" s="228"/>
      <c r="PHJ2" s="228"/>
      <c r="PHK2" s="228"/>
      <c r="PHL2" s="228"/>
      <c r="PHM2" s="228"/>
      <c r="PHN2" s="228"/>
      <c r="PHO2" s="228"/>
      <c r="PHP2" s="228"/>
      <c r="PHQ2" s="228"/>
      <c r="PHR2" s="228"/>
      <c r="PHS2" s="228"/>
      <c r="PHT2" s="228"/>
      <c r="PHU2" s="228"/>
      <c r="PHV2" s="228"/>
      <c r="PHW2" s="228"/>
      <c r="PHX2" s="228"/>
      <c r="PHY2" s="228"/>
      <c r="PHZ2" s="228"/>
      <c r="PIA2" s="228"/>
      <c r="PIB2" s="228"/>
      <c r="PIC2" s="228"/>
      <c r="PID2" s="228"/>
      <c r="PIE2" s="228"/>
      <c r="PIF2" s="228"/>
      <c r="PIG2" s="228"/>
      <c r="PIH2" s="228"/>
      <c r="PII2" s="228"/>
      <c r="PIJ2" s="228"/>
      <c r="PIK2" s="228"/>
      <c r="PIL2" s="228"/>
      <c r="PIM2" s="228"/>
      <c r="PIN2" s="228"/>
      <c r="PIO2" s="228"/>
      <c r="PIP2" s="228"/>
      <c r="PIQ2" s="228"/>
      <c r="PIR2" s="228"/>
      <c r="PIS2" s="228"/>
      <c r="PIT2" s="228"/>
      <c r="PIU2" s="228"/>
      <c r="PIV2" s="228"/>
      <c r="PIW2" s="228"/>
      <c r="PIX2" s="228"/>
      <c r="PIY2" s="228"/>
      <c r="PIZ2" s="228"/>
      <c r="PJA2" s="228"/>
      <c r="PJB2" s="228"/>
      <c r="PJC2" s="228"/>
      <c r="PJD2" s="228"/>
      <c r="PJE2" s="228"/>
      <c r="PJF2" s="228"/>
      <c r="PJG2" s="228"/>
      <c r="PJH2" s="228"/>
      <c r="PJI2" s="228"/>
      <c r="PJJ2" s="228"/>
      <c r="PJK2" s="228"/>
      <c r="PJL2" s="228"/>
      <c r="PJM2" s="228"/>
      <c r="PJN2" s="228"/>
      <c r="PJO2" s="228"/>
      <c r="PJP2" s="228"/>
      <c r="PJQ2" s="228"/>
      <c r="PJR2" s="228"/>
      <c r="PJS2" s="228"/>
      <c r="PJT2" s="228"/>
      <c r="PJU2" s="228"/>
      <c r="PJV2" s="228"/>
      <c r="PJW2" s="228"/>
      <c r="PJX2" s="228"/>
      <c r="PJY2" s="228"/>
      <c r="PJZ2" s="228"/>
      <c r="PKA2" s="228"/>
      <c r="PKB2" s="228"/>
      <c r="PKC2" s="228"/>
      <c r="PKD2" s="228"/>
      <c r="PKE2" s="228"/>
      <c r="PKF2" s="228"/>
      <c r="PKG2" s="228"/>
      <c r="PKH2" s="228"/>
      <c r="PKI2" s="228"/>
      <c r="PKJ2" s="228"/>
      <c r="PKK2" s="228"/>
      <c r="PKL2" s="228"/>
      <c r="PKM2" s="228"/>
      <c r="PKN2" s="228"/>
      <c r="PKO2" s="228"/>
      <c r="PKP2" s="228"/>
      <c r="PKQ2" s="228"/>
      <c r="PKR2" s="228"/>
      <c r="PKS2" s="228"/>
      <c r="PKT2" s="228"/>
      <c r="PKU2" s="228"/>
      <c r="PKV2" s="228"/>
      <c r="PKW2" s="228"/>
      <c r="PKX2" s="228"/>
      <c r="PKY2" s="228"/>
      <c r="PKZ2" s="228"/>
      <c r="PLA2" s="228"/>
      <c r="PLB2" s="228"/>
      <c r="PLC2" s="228"/>
      <c r="PLD2" s="228"/>
      <c r="PLE2" s="228"/>
      <c r="PLF2" s="228"/>
      <c r="PLG2" s="228"/>
      <c r="PLH2" s="228"/>
      <c r="PLI2" s="228"/>
      <c r="PLJ2" s="228"/>
      <c r="PLK2" s="228"/>
      <c r="PLL2" s="228"/>
      <c r="PLM2" s="228"/>
      <c r="PLN2" s="228"/>
      <c r="PLO2" s="228"/>
      <c r="PLP2" s="228"/>
      <c r="PLQ2" s="228"/>
      <c r="PLR2" s="228"/>
      <c r="PLS2" s="228"/>
      <c r="PLT2" s="228"/>
      <c r="PLU2" s="228"/>
      <c r="PLV2" s="228"/>
      <c r="PLW2" s="228"/>
      <c r="PLX2" s="228"/>
      <c r="PLY2" s="228"/>
      <c r="PLZ2" s="228"/>
      <c r="PMA2" s="228"/>
      <c r="PMB2" s="228"/>
      <c r="PMC2" s="228"/>
      <c r="PMD2" s="228"/>
      <c r="PME2" s="228"/>
      <c r="PMF2" s="228"/>
      <c r="PMG2" s="228"/>
      <c r="PMH2" s="228"/>
      <c r="PMI2" s="228"/>
      <c r="PMJ2" s="228"/>
      <c r="PMK2" s="228"/>
      <c r="PML2" s="228"/>
      <c r="PMM2" s="228"/>
      <c r="PMN2" s="228"/>
      <c r="PMO2" s="228"/>
      <c r="PMP2" s="228"/>
      <c r="PMQ2" s="228"/>
      <c r="PMR2" s="228"/>
      <c r="PMS2" s="228"/>
      <c r="PMT2" s="228"/>
      <c r="PMU2" s="228"/>
      <c r="PMV2" s="228"/>
      <c r="PMW2" s="228"/>
      <c r="PMX2" s="228"/>
      <c r="PMY2" s="228"/>
      <c r="PMZ2" s="228"/>
      <c r="PNA2" s="228"/>
      <c r="PNB2" s="228"/>
      <c r="PNC2" s="228"/>
      <c r="PND2" s="228"/>
      <c r="PNE2" s="228"/>
      <c r="PNF2" s="228"/>
      <c r="PNG2" s="228"/>
      <c r="PNH2" s="228"/>
      <c r="PNI2" s="228"/>
      <c r="PNJ2" s="228"/>
      <c r="PNK2" s="228"/>
      <c r="PNL2" s="228"/>
      <c r="PNM2" s="228"/>
      <c r="PNN2" s="228"/>
      <c r="PNO2" s="228"/>
      <c r="PNP2" s="228"/>
      <c r="PNQ2" s="228"/>
      <c r="PNR2" s="228"/>
      <c r="PNS2" s="228"/>
      <c r="PNT2" s="228"/>
      <c r="PNU2" s="228"/>
      <c r="PNV2" s="228"/>
      <c r="PNW2" s="228"/>
      <c r="PNX2" s="228"/>
      <c r="PNY2" s="228"/>
      <c r="PNZ2" s="228"/>
      <c r="POA2" s="228"/>
      <c r="POB2" s="228"/>
      <c r="POC2" s="228"/>
      <c r="POD2" s="228"/>
      <c r="POE2" s="228"/>
      <c r="POF2" s="228"/>
      <c r="POG2" s="228"/>
      <c r="POH2" s="228"/>
      <c r="POI2" s="228"/>
      <c r="POJ2" s="228"/>
      <c r="POK2" s="228"/>
      <c r="POL2" s="228"/>
      <c r="POM2" s="228"/>
      <c r="PON2" s="228"/>
      <c r="POO2" s="228"/>
      <c r="POP2" s="228"/>
      <c r="POQ2" s="228"/>
      <c r="POR2" s="228"/>
      <c r="POS2" s="228"/>
      <c r="POT2" s="228"/>
      <c r="POU2" s="228"/>
      <c r="POV2" s="228"/>
      <c r="POW2" s="228"/>
      <c r="POX2" s="228"/>
      <c r="POY2" s="228"/>
      <c r="POZ2" s="228"/>
      <c r="PPA2" s="228"/>
      <c r="PPB2" s="228"/>
      <c r="PPC2" s="228"/>
      <c r="PPD2" s="228"/>
      <c r="PPE2" s="228"/>
      <c r="PPF2" s="228"/>
      <c r="PPG2" s="228"/>
      <c r="PPH2" s="228"/>
      <c r="PPI2" s="228"/>
      <c r="PPJ2" s="228"/>
      <c r="PPK2" s="228"/>
      <c r="PPL2" s="228"/>
      <c r="PPM2" s="228"/>
      <c r="PPN2" s="228"/>
      <c r="PPO2" s="228"/>
      <c r="PPP2" s="228"/>
      <c r="PPQ2" s="228"/>
      <c r="PPR2" s="228"/>
      <c r="PPS2" s="228"/>
      <c r="PPT2" s="228"/>
      <c r="PPU2" s="228"/>
      <c r="PPV2" s="228"/>
      <c r="PPW2" s="228"/>
      <c r="PPX2" s="228"/>
      <c r="PPY2" s="228"/>
      <c r="PPZ2" s="228"/>
      <c r="PQA2" s="228"/>
      <c r="PQB2" s="228"/>
      <c r="PQC2" s="228"/>
      <c r="PQD2" s="228"/>
      <c r="PQE2" s="228"/>
      <c r="PQF2" s="228"/>
      <c r="PQG2" s="228"/>
      <c r="PQH2" s="228"/>
      <c r="PQI2" s="228"/>
      <c r="PQJ2" s="228"/>
      <c r="PQK2" s="228"/>
      <c r="PQL2" s="228"/>
      <c r="PQM2" s="228"/>
      <c r="PQN2" s="228"/>
      <c r="PQO2" s="228"/>
      <c r="PQP2" s="228"/>
      <c r="PQQ2" s="228"/>
      <c r="PQR2" s="228"/>
      <c r="PQS2" s="228"/>
      <c r="PQT2" s="228"/>
      <c r="PQU2" s="228"/>
      <c r="PQV2" s="228"/>
      <c r="PQW2" s="228"/>
      <c r="PQX2" s="228"/>
      <c r="PQY2" s="228"/>
      <c r="PQZ2" s="228"/>
      <c r="PRA2" s="228"/>
      <c r="PRB2" s="228"/>
      <c r="PRC2" s="228"/>
      <c r="PRD2" s="228"/>
      <c r="PRE2" s="228"/>
      <c r="PRF2" s="228"/>
      <c r="PRG2" s="228"/>
      <c r="PRH2" s="228"/>
      <c r="PRI2" s="228"/>
      <c r="PRJ2" s="228"/>
      <c r="PRK2" s="228"/>
      <c r="PRL2" s="228"/>
      <c r="PRM2" s="228"/>
      <c r="PRN2" s="228"/>
      <c r="PRO2" s="228"/>
      <c r="PRP2" s="228"/>
      <c r="PRQ2" s="228"/>
      <c r="PRR2" s="228"/>
      <c r="PRS2" s="228"/>
      <c r="PRT2" s="228"/>
      <c r="PRU2" s="228"/>
      <c r="PRV2" s="228"/>
      <c r="PRW2" s="228"/>
      <c r="PRX2" s="228"/>
      <c r="PRY2" s="228"/>
      <c r="PRZ2" s="228"/>
      <c r="PSA2" s="228"/>
      <c r="PSB2" s="228"/>
      <c r="PSC2" s="228"/>
      <c r="PSD2" s="228"/>
      <c r="PSE2" s="228"/>
      <c r="PSF2" s="228"/>
      <c r="PSG2" s="228"/>
      <c r="PSH2" s="228"/>
      <c r="PSI2" s="228"/>
      <c r="PSJ2" s="228"/>
      <c r="PSK2" s="228"/>
      <c r="PSL2" s="228"/>
      <c r="PSM2" s="228"/>
      <c r="PSN2" s="228"/>
      <c r="PSO2" s="228"/>
      <c r="PSP2" s="228"/>
      <c r="PSQ2" s="228"/>
      <c r="PSR2" s="228"/>
      <c r="PSS2" s="228"/>
      <c r="PST2" s="228"/>
      <c r="PSU2" s="228"/>
      <c r="PSV2" s="228"/>
      <c r="PSW2" s="228"/>
      <c r="PSX2" s="228"/>
      <c r="PSY2" s="228"/>
      <c r="PSZ2" s="228"/>
      <c r="PTA2" s="228"/>
      <c r="PTB2" s="228"/>
      <c r="PTC2" s="228"/>
      <c r="PTD2" s="228"/>
      <c r="PTE2" s="228"/>
      <c r="PTF2" s="228"/>
      <c r="PTG2" s="228"/>
      <c r="PTH2" s="228"/>
      <c r="PTI2" s="228"/>
      <c r="PTJ2" s="228"/>
      <c r="PTK2" s="228"/>
      <c r="PTL2" s="228"/>
      <c r="PTM2" s="228"/>
      <c r="PTN2" s="228"/>
      <c r="PTO2" s="228"/>
      <c r="PTP2" s="228"/>
      <c r="PTQ2" s="228"/>
      <c r="PTR2" s="228"/>
      <c r="PTS2" s="228"/>
      <c r="PTT2" s="228"/>
      <c r="PTU2" s="228"/>
      <c r="PTV2" s="228"/>
      <c r="PTW2" s="228"/>
      <c r="PTX2" s="228"/>
      <c r="PTY2" s="228"/>
      <c r="PTZ2" s="228"/>
      <c r="PUA2" s="228"/>
      <c r="PUB2" s="228"/>
      <c r="PUC2" s="228"/>
      <c r="PUD2" s="228"/>
      <c r="PUE2" s="228"/>
      <c r="PUF2" s="228"/>
      <c r="PUG2" s="228"/>
      <c r="PUH2" s="228"/>
      <c r="PUI2" s="228"/>
      <c r="PUJ2" s="228"/>
      <c r="PUK2" s="228"/>
      <c r="PUL2" s="228"/>
      <c r="PUM2" s="228"/>
      <c r="PUN2" s="228"/>
      <c r="PUO2" s="228"/>
      <c r="PUP2" s="228"/>
      <c r="PUQ2" s="228"/>
      <c r="PUR2" s="228"/>
      <c r="PUS2" s="228"/>
      <c r="PUT2" s="228"/>
      <c r="PUU2" s="228"/>
      <c r="PUV2" s="228"/>
      <c r="PUW2" s="228"/>
      <c r="PUX2" s="228"/>
      <c r="PUY2" s="228"/>
      <c r="PUZ2" s="228"/>
      <c r="PVA2" s="228"/>
      <c r="PVB2" s="228"/>
      <c r="PVC2" s="228"/>
      <c r="PVD2" s="228"/>
      <c r="PVE2" s="228"/>
      <c r="PVF2" s="228"/>
      <c r="PVG2" s="228"/>
      <c r="PVH2" s="228"/>
      <c r="PVI2" s="228"/>
      <c r="PVJ2" s="228"/>
      <c r="PVK2" s="228"/>
      <c r="PVL2" s="228"/>
      <c r="PVM2" s="228"/>
      <c r="PVN2" s="228"/>
      <c r="PVO2" s="228"/>
      <c r="PVP2" s="228"/>
      <c r="PVQ2" s="228"/>
      <c r="PVR2" s="228"/>
      <c r="PVS2" s="228"/>
      <c r="PVT2" s="228"/>
      <c r="PVU2" s="228"/>
      <c r="PVV2" s="228"/>
      <c r="PVW2" s="228"/>
      <c r="PVX2" s="228"/>
      <c r="PVY2" s="228"/>
      <c r="PVZ2" s="228"/>
      <c r="PWA2" s="228"/>
      <c r="PWB2" s="228"/>
      <c r="PWC2" s="228"/>
      <c r="PWD2" s="228"/>
      <c r="PWE2" s="228"/>
      <c r="PWF2" s="228"/>
      <c r="PWG2" s="228"/>
      <c r="PWH2" s="228"/>
      <c r="PWI2" s="228"/>
      <c r="PWJ2" s="228"/>
      <c r="PWK2" s="228"/>
      <c r="PWL2" s="228"/>
      <c r="PWM2" s="228"/>
      <c r="PWN2" s="228"/>
      <c r="PWO2" s="228"/>
      <c r="PWP2" s="228"/>
      <c r="PWQ2" s="228"/>
      <c r="PWR2" s="228"/>
      <c r="PWS2" s="228"/>
      <c r="PWT2" s="228"/>
      <c r="PWU2" s="228"/>
      <c r="PWV2" s="228"/>
      <c r="PWW2" s="228"/>
      <c r="PWX2" s="228"/>
      <c r="PWY2" s="228"/>
      <c r="PWZ2" s="228"/>
      <c r="PXA2" s="228"/>
      <c r="PXB2" s="228"/>
      <c r="PXC2" s="228"/>
      <c r="PXD2" s="228"/>
      <c r="PXE2" s="228"/>
      <c r="PXF2" s="228"/>
      <c r="PXG2" s="228"/>
      <c r="PXH2" s="228"/>
      <c r="PXI2" s="228"/>
      <c r="PXJ2" s="228"/>
      <c r="PXK2" s="228"/>
      <c r="PXL2" s="228"/>
      <c r="PXM2" s="228"/>
      <c r="PXN2" s="228"/>
      <c r="PXO2" s="228"/>
      <c r="PXP2" s="228"/>
      <c r="PXQ2" s="228"/>
      <c r="PXR2" s="228"/>
      <c r="PXS2" s="228"/>
      <c r="PXT2" s="228"/>
      <c r="PXU2" s="228"/>
      <c r="PXV2" s="228"/>
      <c r="PXW2" s="228"/>
      <c r="PXX2" s="228"/>
      <c r="PXY2" s="228"/>
      <c r="PXZ2" s="228"/>
      <c r="PYA2" s="228"/>
      <c r="PYB2" s="228"/>
      <c r="PYC2" s="228"/>
      <c r="PYD2" s="228"/>
      <c r="PYE2" s="228"/>
      <c r="PYF2" s="228"/>
      <c r="PYG2" s="228"/>
      <c r="PYH2" s="228"/>
      <c r="PYI2" s="228"/>
      <c r="PYJ2" s="228"/>
      <c r="PYK2" s="228"/>
      <c r="PYL2" s="228"/>
      <c r="PYM2" s="228"/>
      <c r="PYN2" s="228"/>
      <c r="PYO2" s="228"/>
      <c r="PYP2" s="228"/>
      <c r="PYQ2" s="228"/>
      <c r="PYR2" s="228"/>
      <c r="PYS2" s="228"/>
      <c r="PYT2" s="228"/>
      <c r="PYU2" s="228"/>
      <c r="PYV2" s="228"/>
      <c r="PYW2" s="228"/>
      <c r="PYX2" s="228"/>
      <c r="PYY2" s="228"/>
      <c r="PYZ2" s="228"/>
      <c r="PZA2" s="228"/>
      <c r="PZB2" s="228"/>
      <c r="PZC2" s="228"/>
      <c r="PZD2" s="228"/>
      <c r="PZE2" s="228"/>
      <c r="PZF2" s="228"/>
      <c r="PZG2" s="228"/>
      <c r="PZH2" s="228"/>
      <c r="PZI2" s="228"/>
      <c r="PZJ2" s="228"/>
      <c r="PZK2" s="228"/>
      <c r="PZL2" s="228"/>
      <c r="PZM2" s="228"/>
      <c r="PZN2" s="228"/>
      <c r="PZO2" s="228"/>
      <c r="PZP2" s="228"/>
      <c r="PZQ2" s="228"/>
      <c r="PZR2" s="228"/>
      <c r="PZS2" s="228"/>
      <c r="PZT2" s="228"/>
      <c r="PZU2" s="228"/>
      <c r="PZV2" s="228"/>
      <c r="PZW2" s="228"/>
      <c r="PZX2" s="228"/>
      <c r="PZY2" s="228"/>
      <c r="PZZ2" s="228"/>
      <c r="QAA2" s="228"/>
      <c r="QAB2" s="228"/>
      <c r="QAC2" s="228"/>
      <c r="QAD2" s="228"/>
      <c r="QAE2" s="228"/>
      <c r="QAF2" s="228"/>
      <c r="QAG2" s="228"/>
      <c r="QAH2" s="228"/>
      <c r="QAI2" s="228"/>
      <c r="QAJ2" s="228"/>
      <c r="QAK2" s="228"/>
      <c r="QAL2" s="228"/>
      <c r="QAM2" s="228"/>
      <c r="QAN2" s="228"/>
      <c r="QAO2" s="228"/>
      <c r="QAP2" s="228"/>
      <c r="QAQ2" s="228"/>
      <c r="QAR2" s="228"/>
      <c r="QAS2" s="228"/>
      <c r="QAT2" s="228"/>
      <c r="QAU2" s="228"/>
      <c r="QAV2" s="228"/>
      <c r="QAW2" s="228"/>
      <c r="QAX2" s="228"/>
      <c r="QAY2" s="228"/>
      <c r="QAZ2" s="228"/>
      <c r="QBA2" s="228"/>
      <c r="QBB2" s="228"/>
      <c r="QBC2" s="228"/>
      <c r="QBD2" s="228"/>
      <c r="QBE2" s="228"/>
      <c r="QBF2" s="228"/>
      <c r="QBG2" s="228"/>
      <c r="QBH2" s="228"/>
      <c r="QBI2" s="228"/>
      <c r="QBJ2" s="228"/>
      <c r="QBK2" s="228"/>
      <c r="QBL2" s="228"/>
      <c r="QBM2" s="228"/>
      <c r="QBN2" s="228"/>
      <c r="QBO2" s="228"/>
      <c r="QBP2" s="228"/>
      <c r="QBQ2" s="228"/>
      <c r="QBR2" s="228"/>
      <c r="QBS2" s="228"/>
      <c r="QBT2" s="228"/>
      <c r="QBU2" s="228"/>
      <c r="QBV2" s="228"/>
      <c r="QBW2" s="228"/>
      <c r="QBX2" s="228"/>
      <c r="QBY2" s="228"/>
      <c r="QBZ2" s="228"/>
      <c r="QCA2" s="228"/>
      <c r="QCB2" s="228"/>
      <c r="QCC2" s="228"/>
      <c r="QCD2" s="228"/>
      <c r="QCE2" s="228"/>
      <c r="QCF2" s="228"/>
      <c r="QCG2" s="228"/>
      <c r="QCH2" s="228"/>
      <c r="QCI2" s="228"/>
      <c r="QCJ2" s="228"/>
      <c r="QCK2" s="228"/>
      <c r="QCL2" s="228"/>
      <c r="QCM2" s="228"/>
      <c r="QCN2" s="228"/>
      <c r="QCO2" s="228"/>
      <c r="QCP2" s="228"/>
      <c r="QCQ2" s="228"/>
      <c r="QCR2" s="228"/>
      <c r="QCS2" s="228"/>
      <c r="QCT2" s="228"/>
      <c r="QCU2" s="228"/>
      <c r="QCV2" s="228"/>
      <c r="QCW2" s="228"/>
      <c r="QCX2" s="228"/>
      <c r="QCY2" s="228"/>
      <c r="QCZ2" s="228"/>
      <c r="QDA2" s="228"/>
      <c r="QDB2" s="228"/>
      <c r="QDC2" s="228"/>
      <c r="QDD2" s="228"/>
      <c r="QDE2" s="228"/>
      <c r="QDF2" s="228"/>
      <c r="QDG2" s="228"/>
      <c r="QDH2" s="228"/>
      <c r="QDI2" s="228"/>
      <c r="QDJ2" s="228"/>
      <c r="QDK2" s="228"/>
      <c r="QDL2" s="228"/>
      <c r="QDM2" s="228"/>
      <c r="QDN2" s="228"/>
      <c r="QDO2" s="228"/>
      <c r="QDP2" s="228"/>
      <c r="QDQ2" s="228"/>
      <c r="QDR2" s="228"/>
      <c r="QDS2" s="228"/>
      <c r="QDT2" s="228"/>
      <c r="QDU2" s="228"/>
      <c r="QDV2" s="228"/>
      <c r="QDW2" s="228"/>
      <c r="QDX2" s="228"/>
      <c r="QDY2" s="228"/>
      <c r="QDZ2" s="228"/>
      <c r="QEA2" s="228"/>
      <c r="QEB2" s="228"/>
      <c r="QEC2" s="228"/>
      <c r="QED2" s="228"/>
      <c r="QEE2" s="228"/>
      <c r="QEF2" s="228"/>
      <c r="QEG2" s="228"/>
      <c r="QEH2" s="228"/>
      <c r="QEI2" s="228"/>
      <c r="QEJ2" s="228"/>
      <c r="QEK2" s="228"/>
      <c r="QEL2" s="228"/>
      <c r="QEM2" s="228"/>
      <c r="QEN2" s="228"/>
      <c r="QEO2" s="228"/>
      <c r="QEP2" s="228"/>
      <c r="QEQ2" s="228"/>
      <c r="QER2" s="228"/>
      <c r="QES2" s="228"/>
      <c r="QET2" s="228"/>
      <c r="QEU2" s="228"/>
      <c r="QEV2" s="228"/>
      <c r="QEW2" s="228"/>
      <c r="QEX2" s="228"/>
      <c r="QEY2" s="228"/>
      <c r="QEZ2" s="228"/>
      <c r="QFA2" s="228"/>
      <c r="QFB2" s="228"/>
      <c r="QFC2" s="228"/>
      <c r="QFD2" s="228"/>
      <c r="QFE2" s="228"/>
      <c r="QFF2" s="228"/>
      <c r="QFG2" s="228"/>
      <c r="QFH2" s="228"/>
      <c r="QFI2" s="228"/>
      <c r="QFJ2" s="228"/>
      <c r="QFK2" s="228"/>
      <c r="QFL2" s="228"/>
      <c r="QFM2" s="228"/>
      <c r="QFN2" s="228"/>
      <c r="QFO2" s="228"/>
      <c r="QFP2" s="228"/>
      <c r="QFQ2" s="228"/>
      <c r="QFR2" s="228"/>
      <c r="QFS2" s="228"/>
      <c r="QFT2" s="228"/>
      <c r="QFU2" s="228"/>
      <c r="QFV2" s="228"/>
      <c r="QFW2" s="228"/>
      <c r="QFX2" s="228"/>
      <c r="QFY2" s="228"/>
      <c r="QFZ2" s="228"/>
      <c r="QGA2" s="228"/>
      <c r="QGB2" s="228"/>
      <c r="QGC2" s="228"/>
      <c r="QGD2" s="228"/>
      <c r="QGE2" s="228"/>
      <c r="QGF2" s="228"/>
      <c r="QGG2" s="228"/>
      <c r="QGH2" s="228"/>
      <c r="QGI2" s="228"/>
      <c r="QGJ2" s="228"/>
      <c r="QGK2" s="228"/>
      <c r="QGL2" s="228"/>
      <c r="QGM2" s="228"/>
      <c r="QGN2" s="228"/>
      <c r="QGO2" s="228"/>
      <c r="QGP2" s="228"/>
      <c r="QGQ2" s="228"/>
      <c r="QGR2" s="228"/>
      <c r="QGS2" s="228"/>
      <c r="QGT2" s="228"/>
      <c r="QGU2" s="228"/>
      <c r="QGV2" s="228"/>
      <c r="QGW2" s="228"/>
      <c r="QGX2" s="228"/>
      <c r="QGY2" s="228"/>
      <c r="QGZ2" s="228"/>
      <c r="QHA2" s="228"/>
      <c r="QHB2" s="228"/>
      <c r="QHC2" s="228"/>
      <c r="QHD2" s="228"/>
      <c r="QHE2" s="228"/>
      <c r="QHF2" s="228"/>
      <c r="QHG2" s="228"/>
      <c r="QHH2" s="228"/>
      <c r="QHI2" s="228"/>
      <c r="QHJ2" s="228"/>
      <c r="QHK2" s="228"/>
      <c r="QHL2" s="228"/>
      <c r="QHM2" s="228"/>
      <c r="QHN2" s="228"/>
      <c r="QHO2" s="228"/>
      <c r="QHP2" s="228"/>
      <c r="QHQ2" s="228"/>
      <c r="QHR2" s="228"/>
      <c r="QHS2" s="228"/>
      <c r="QHT2" s="228"/>
      <c r="QHU2" s="228"/>
      <c r="QHV2" s="228"/>
      <c r="QHW2" s="228"/>
      <c r="QHX2" s="228"/>
      <c r="QHY2" s="228"/>
      <c r="QHZ2" s="228"/>
      <c r="QIA2" s="228"/>
      <c r="QIB2" s="228"/>
      <c r="QIC2" s="228"/>
      <c r="QID2" s="228"/>
      <c r="QIE2" s="228"/>
      <c r="QIF2" s="228"/>
      <c r="QIG2" s="228"/>
      <c r="QIH2" s="228"/>
      <c r="QII2" s="228"/>
      <c r="QIJ2" s="228"/>
      <c r="QIK2" s="228"/>
      <c r="QIL2" s="228"/>
      <c r="QIM2" s="228"/>
      <c r="QIN2" s="228"/>
      <c r="QIO2" s="228"/>
      <c r="QIP2" s="228"/>
      <c r="QIQ2" s="228"/>
      <c r="QIR2" s="228"/>
      <c r="QIS2" s="228"/>
      <c r="QIT2" s="228"/>
      <c r="QIU2" s="228"/>
      <c r="QIV2" s="228"/>
      <c r="QIW2" s="228"/>
      <c r="QIX2" s="228"/>
      <c r="QIY2" s="228"/>
      <c r="QIZ2" s="228"/>
      <c r="QJA2" s="228"/>
      <c r="QJB2" s="228"/>
      <c r="QJC2" s="228"/>
      <c r="QJD2" s="228"/>
      <c r="QJE2" s="228"/>
      <c r="QJF2" s="228"/>
      <c r="QJG2" s="228"/>
      <c r="QJH2" s="228"/>
      <c r="QJI2" s="228"/>
      <c r="QJJ2" s="228"/>
      <c r="QJK2" s="228"/>
      <c r="QJL2" s="228"/>
      <c r="QJM2" s="228"/>
      <c r="QJN2" s="228"/>
      <c r="QJO2" s="228"/>
      <c r="QJP2" s="228"/>
      <c r="QJQ2" s="228"/>
      <c r="QJR2" s="228"/>
      <c r="QJS2" s="228"/>
      <c r="QJT2" s="228"/>
      <c r="QJU2" s="228"/>
      <c r="QJV2" s="228"/>
      <c r="QJW2" s="228"/>
      <c r="QJX2" s="228"/>
      <c r="QJY2" s="228"/>
      <c r="QJZ2" s="228"/>
      <c r="QKA2" s="228"/>
      <c r="QKB2" s="228"/>
      <c r="QKC2" s="228"/>
      <c r="QKD2" s="228"/>
      <c r="QKE2" s="228"/>
      <c r="QKF2" s="228"/>
      <c r="QKG2" s="228"/>
      <c r="QKH2" s="228"/>
      <c r="QKI2" s="228"/>
      <c r="QKJ2" s="228"/>
      <c r="QKK2" s="228"/>
      <c r="QKL2" s="228"/>
      <c r="QKM2" s="228"/>
      <c r="QKN2" s="228"/>
      <c r="QKO2" s="228"/>
      <c r="QKP2" s="228"/>
      <c r="QKQ2" s="228"/>
      <c r="QKR2" s="228"/>
      <c r="QKS2" s="228"/>
      <c r="QKT2" s="228"/>
      <c r="QKU2" s="228"/>
      <c r="QKV2" s="228"/>
      <c r="QKW2" s="228"/>
      <c r="QKX2" s="228"/>
      <c r="QKY2" s="228"/>
      <c r="QKZ2" s="228"/>
      <c r="QLA2" s="228"/>
      <c r="QLB2" s="228"/>
      <c r="QLC2" s="228"/>
      <c r="QLD2" s="228"/>
      <c r="QLE2" s="228"/>
      <c r="QLF2" s="228"/>
      <c r="QLG2" s="228"/>
      <c r="QLH2" s="228"/>
      <c r="QLI2" s="228"/>
      <c r="QLJ2" s="228"/>
      <c r="QLK2" s="228"/>
      <c r="QLL2" s="228"/>
      <c r="QLM2" s="228"/>
      <c r="QLN2" s="228"/>
      <c r="QLO2" s="228"/>
      <c r="QLP2" s="228"/>
      <c r="QLQ2" s="228"/>
      <c r="QLR2" s="228"/>
      <c r="QLS2" s="228"/>
      <c r="QLT2" s="228"/>
      <c r="QLU2" s="228"/>
      <c r="QLV2" s="228"/>
      <c r="QLW2" s="228"/>
      <c r="QLX2" s="228"/>
      <c r="QLY2" s="228"/>
      <c r="QLZ2" s="228"/>
      <c r="QMA2" s="228"/>
      <c r="QMB2" s="228"/>
      <c r="QMC2" s="228"/>
      <c r="QMD2" s="228"/>
      <c r="QME2" s="228"/>
      <c r="QMF2" s="228"/>
      <c r="QMG2" s="228"/>
      <c r="QMH2" s="228"/>
      <c r="QMI2" s="228"/>
      <c r="QMJ2" s="228"/>
      <c r="QMK2" s="228"/>
      <c r="QML2" s="228"/>
      <c r="QMM2" s="228"/>
      <c r="QMN2" s="228"/>
      <c r="QMO2" s="228"/>
      <c r="QMP2" s="228"/>
      <c r="QMQ2" s="228"/>
      <c r="QMR2" s="228"/>
      <c r="QMS2" s="228"/>
      <c r="QMT2" s="228"/>
      <c r="QMU2" s="228"/>
      <c r="QMV2" s="228"/>
      <c r="QMW2" s="228"/>
      <c r="QMX2" s="228"/>
      <c r="QMY2" s="228"/>
      <c r="QMZ2" s="228"/>
      <c r="QNA2" s="228"/>
      <c r="QNB2" s="228"/>
      <c r="QNC2" s="228"/>
      <c r="QND2" s="228"/>
      <c r="QNE2" s="228"/>
      <c r="QNF2" s="228"/>
      <c r="QNG2" s="228"/>
      <c r="QNH2" s="228"/>
      <c r="QNI2" s="228"/>
      <c r="QNJ2" s="228"/>
      <c r="QNK2" s="228"/>
      <c r="QNL2" s="228"/>
      <c r="QNM2" s="228"/>
      <c r="QNN2" s="228"/>
      <c r="QNO2" s="228"/>
      <c r="QNP2" s="228"/>
      <c r="QNQ2" s="228"/>
      <c r="QNR2" s="228"/>
      <c r="QNS2" s="228"/>
      <c r="QNT2" s="228"/>
      <c r="QNU2" s="228"/>
      <c r="QNV2" s="228"/>
      <c r="QNW2" s="228"/>
      <c r="QNX2" s="228"/>
      <c r="QNY2" s="228"/>
      <c r="QNZ2" s="228"/>
      <c r="QOA2" s="228"/>
      <c r="QOB2" s="228"/>
      <c r="QOC2" s="228"/>
      <c r="QOD2" s="228"/>
      <c r="QOE2" s="228"/>
      <c r="QOF2" s="228"/>
      <c r="QOG2" s="228"/>
      <c r="QOH2" s="228"/>
      <c r="QOI2" s="228"/>
      <c r="QOJ2" s="228"/>
      <c r="QOK2" s="228"/>
      <c r="QOL2" s="228"/>
      <c r="QOM2" s="228"/>
      <c r="QON2" s="228"/>
      <c r="QOO2" s="228"/>
      <c r="QOP2" s="228"/>
      <c r="QOQ2" s="228"/>
      <c r="QOR2" s="228"/>
      <c r="QOS2" s="228"/>
      <c r="QOT2" s="228"/>
      <c r="QOU2" s="228"/>
      <c r="QOV2" s="228"/>
      <c r="QOW2" s="228"/>
      <c r="QOX2" s="228"/>
      <c r="QOY2" s="228"/>
      <c r="QOZ2" s="228"/>
      <c r="QPA2" s="228"/>
      <c r="QPB2" s="228"/>
      <c r="QPC2" s="228"/>
      <c r="QPD2" s="228"/>
      <c r="QPE2" s="228"/>
      <c r="QPF2" s="228"/>
      <c r="QPG2" s="228"/>
      <c r="QPH2" s="228"/>
      <c r="QPI2" s="228"/>
      <c r="QPJ2" s="228"/>
      <c r="QPK2" s="228"/>
      <c r="QPL2" s="228"/>
      <c r="QPM2" s="228"/>
      <c r="QPN2" s="228"/>
      <c r="QPO2" s="228"/>
      <c r="QPP2" s="228"/>
      <c r="QPQ2" s="228"/>
      <c r="QPR2" s="228"/>
      <c r="QPS2" s="228"/>
      <c r="QPT2" s="228"/>
      <c r="QPU2" s="228"/>
      <c r="QPV2" s="228"/>
      <c r="QPW2" s="228"/>
      <c r="QPX2" s="228"/>
      <c r="QPY2" s="228"/>
      <c r="QPZ2" s="228"/>
      <c r="QQA2" s="228"/>
      <c r="QQB2" s="228"/>
      <c r="QQC2" s="228"/>
      <c r="QQD2" s="228"/>
      <c r="QQE2" s="228"/>
      <c r="QQF2" s="228"/>
      <c r="QQG2" s="228"/>
      <c r="QQH2" s="228"/>
      <c r="QQI2" s="228"/>
      <c r="QQJ2" s="228"/>
      <c r="QQK2" s="228"/>
      <c r="QQL2" s="228"/>
      <c r="QQM2" s="228"/>
      <c r="QQN2" s="228"/>
      <c r="QQO2" s="228"/>
      <c r="QQP2" s="228"/>
      <c r="QQQ2" s="228"/>
      <c r="QQR2" s="228"/>
      <c r="QQS2" s="228"/>
      <c r="QQT2" s="228"/>
      <c r="QQU2" s="228"/>
      <c r="QQV2" s="228"/>
      <c r="QQW2" s="228"/>
      <c r="QQX2" s="228"/>
      <c r="QQY2" s="228"/>
      <c r="QQZ2" s="228"/>
      <c r="QRA2" s="228"/>
      <c r="QRB2" s="228"/>
      <c r="QRC2" s="228"/>
      <c r="QRD2" s="228"/>
      <c r="QRE2" s="228"/>
      <c r="QRF2" s="228"/>
      <c r="QRG2" s="228"/>
      <c r="QRH2" s="228"/>
      <c r="QRI2" s="228"/>
      <c r="QRJ2" s="228"/>
      <c r="QRK2" s="228"/>
      <c r="QRL2" s="228"/>
      <c r="QRM2" s="228"/>
      <c r="QRN2" s="228"/>
      <c r="QRO2" s="228"/>
      <c r="QRP2" s="228"/>
      <c r="QRQ2" s="228"/>
      <c r="QRR2" s="228"/>
      <c r="QRS2" s="228"/>
      <c r="QRT2" s="228"/>
      <c r="QRU2" s="228"/>
      <c r="QRV2" s="228"/>
      <c r="QRW2" s="228"/>
      <c r="QRX2" s="228"/>
      <c r="QRY2" s="228"/>
      <c r="QRZ2" s="228"/>
      <c r="QSA2" s="228"/>
      <c r="QSB2" s="228"/>
      <c r="QSC2" s="228"/>
      <c r="QSD2" s="228"/>
      <c r="QSE2" s="228"/>
      <c r="QSF2" s="228"/>
      <c r="QSG2" s="228"/>
      <c r="QSH2" s="228"/>
      <c r="QSI2" s="228"/>
      <c r="QSJ2" s="228"/>
      <c r="QSK2" s="228"/>
      <c r="QSL2" s="228"/>
      <c r="QSM2" s="228"/>
      <c r="QSN2" s="228"/>
      <c r="QSO2" s="228"/>
      <c r="QSP2" s="228"/>
      <c r="QSQ2" s="228"/>
      <c r="QSR2" s="228"/>
      <c r="QSS2" s="228"/>
      <c r="QST2" s="228"/>
      <c r="QSU2" s="228"/>
      <c r="QSV2" s="228"/>
      <c r="QSW2" s="228"/>
      <c r="QSX2" s="228"/>
      <c r="QSY2" s="228"/>
      <c r="QSZ2" s="228"/>
      <c r="QTA2" s="228"/>
      <c r="QTB2" s="228"/>
      <c r="QTC2" s="228"/>
      <c r="QTD2" s="228"/>
      <c r="QTE2" s="228"/>
      <c r="QTF2" s="228"/>
      <c r="QTG2" s="228"/>
      <c r="QTH2" s="228"/>
      <c r="QTI2" s="228"/>
      <c r="QTJ2" s="228"/>
      <c r="QTK2" s="228"/>
      <c r="QTL2" s="228"/>
      <c r="QTM2" s="228"/>
      <c r="QTN2" s="228"/>
      <c r="QTO2" s="228"/>
      <c r="QTP2" s="228"/>
      <c r="QTQ2" s="228"/>
      <c r="QTR2" s="228"/>
      <c r="QTS2" s="228"/>
      <c r="QTT2" s="228"/>
      <c r="QTU2" s="228"/>
      <c r="QTV2" s="228"/>
      <c r="QTW2" s="228"/>
      <c r="QTX2" s="228"/>
      <c r="QTY2" s="228"/>
      <c r="QTZ2" s="228"/>
      <c r="QUA2" s="228"/>
      <c r="QUB2" s="228"/>
      <c r="QUC2" s="228"/>
      <c r="QUD2" s="228"/>
      <c r="QUE2" s="228"/>
      <c r="QUF2" s="228"/>
      <c r="QUG2" s="228"/>
      <c r="QUH2" s="228"/>
      <c r="QUI2" s="228"/>
      <c r="QUJ2" s="228"/>
      <c r="QUK2" s="228"/>
      <c r="QUL2" s="228"/>
      <c r="QUM2" s="228"/>
      <c r="QUN2" s="228"/>
      <c r="QUO2" s="228"/>
      <c r="QUP2" s="228"/>
      <c r="QUQ2" s="228"/>
      <c r="QUR2" s="228"/>
      <c r="QUS2" s="228"/>
      <c r="QUT2" s="228"/>
      <c r="QUU2" s="228"/>
      <c r="QUV2" s="228"/>
      <c r="QUW2" s="228"/>
      <c r="QUX2" s="228"/>
      <c r="QUY2" s="228"/>
      <c r="QUZ2" s="228"/>
      <c r="QVA2" s="228"/>
      <c r="QVB2" s="228"/>
      <c r="QVC2" s="228"/>
      <c r="QVD2" s="228"/>
      <c r="QVE2" s="228"/>
      <c r="QVF2" s="228"/>
      <c r="QVG2" s="228"/>
      <c r="QVH2" s="228"/>
      <c r="QVI2" s="228"/>
      <c r="QVJ2" s="228"/>
      <c r="QVK2" s="228"/>
      <c r="QVL2" s="228"/>
      <c r="QVM2" s="228"/>
      <c r="QVN2" s="228"/>
      <c r="QVO2" s="228"/>
      <c r="QVP2" s="228"/>
      <c r="QVQ2" s="228"/>
      <c r="QVR2" s="228"/>
      <c r="QVS2" s="228"/>
      <c r="QVT2" s="228"/>
      <c r="QVU2" s="228"/>
      <c r="QVV2" s="228"/>
      <c r="QVW2" s="228"/>
      <c r="QVX2" s="228"/>
      <c r="QVY2" s="228"/>
      <c r="QVZ2" s="228"/>
      <c r="QWA2" s="228"/>
      <c r="QWB2" s="228"/>
      <c r="QWC2" s="228"/>
      <c r="QWD2" s="228"/>
      <c r="QWE2" s="228"/>
      <c r="QWF2" s="228"/>
      <c r="QWG2" s="228"/>
      <c r="QWH2" s="228"/>
      <c r="QWI2" s="228"/>
      <c r="QWJ2" s="228"/>
      <c r="QWK2" s="228"/>
      <c r="QWL2" s="228"/>
      <c r="QWM2" s="228"/>
      <c r="QWN2" s="228"/>
      <c r="QWO2" s="228"/>
      <c r="QWP2" s="228"/>
      <c r="QWQ2" s="228"/>
      <c r="QWR2" s="228"/>
      <c r="QWS2" s="228"/>
      <c r="QWT2" s="228"/>
      <c r="QWU2" s="228"/>
      <c r="QWV2" s="228"/>
      <c r="QWW2" s="228"/>
      <c r="QWX2" s="228"/>
      <c r="QWY2" s="228"/>
      <c r="QWZ2" s="228"/>
      <c r="QXA2" s="228"/>
      <c r="QXB2" s="228"/>
      <c r="QXC2" s="228"/>
      <c r="QXD2" s="228"/>
      <c r="QXE2" s="228"/>
      <c r="QXF2" s="228"/>
      <c r="QXG2" s="228"/>
      <c r="QXH2" s="228"/>
      <c r="QXI2" s="228"/>
      <c r="QXJ2" s="228"/>
      <c r="QXK2" s="228"/>
      <c r="QXL2" s="228"/>
      <c r="QXM2" s="228"/>
      <c r="QXN2" s="228"/>
      <c r="QXO2" s="228"/>
      <c r="QXP2" s="228"/>
      <c r="QXQ2" s="228"/>
      <c r="QXR2" s="228"/>
      <c r="QXS2" s="228"/>
      <c r="QXT2" s="228"/>
      <c r="QXU2" s="228"/>
      <c r="QXV2" s="228"/>
      <c r="QXW2" s="228"/>
      <c r="QXX2" s="228"/>
      <c r="QXY2" s="228"/>
      <c r="QXZ2" s="228"/>
      <c r="QYA2" s="228"/>
      <c r="QYB2" s="228"/>
      <c r="QYC2" s="228"/>
      <c r="QYD2" s="228"/>
      <c r="QYE2" s="228"/>
      <c r="QYF2" s="228"/>
      <c r="QYG2" s="228"/>
      <c r="QYH2" s="228"/>
      <c r="QYI2" s="228"/>
      <c r="QYJ2" s="228"/>
      <c r="QYK2" s="228"/>
      <c r="QYL2" s="228"/>
      <c r="QYM2" s="228"/>
      <c r="QYN2" s="228"/>
      <c r="QYO2" s="228"/>
      <c r="QYP2" s="228"/>
      <c r="QYQ2" s="228"/>
      <c r="QYR2" s="228"/>
      <c r="QYS2" s="228"/>
      <c r="QYT2" s="228"/>
      <c r="QYU2" s="228"/>
      <c r="QYV2" s="228"/>
      <c r="QYW2" s="228"/>
      <c r="QYX2" s="228"/>
      <c r="QYY2" s="228"/>
      <c r="QYZ2" s="228"/>
      <c r="QZA2" s="228"/>
      <c r="QZB2" s="228"/>
      <c r="QZC2" s="228"/>
      <c r="QZD2" s="228"/>
      <c r="QZE2" s="228"/>
      <c r="QZF2" s="228"/>
      <c r="QZG2" s="228"/>
      <c r="QZH2" s="228"/>
      <c r="QZI2" s="228"/>
      <c r="QZJ2" s="228"/>
      <c r="QZK2" s="228"/>
      <c r="QZL2" s="228"/>
      <c r="QZM2" s="228"/>
      <c r="QZN2" s="228"/>
      <c r="QZO2" s="228"/>
      <c r="QZP2" s="228"/>
      <c r="QZQ2" s="228"/>
      <c r="QZR2" s="228"/>
      <c r="QZS2" s="228"/>
      <c r="QZT2" s="228"/>
      <c r="QZU2" s="228"/>
      <c r="QZV2" s="228"/>
      <c r="QZW2" s="228"/>
      <c r="QZX2" s="228"/>
      <c r="QZY2" s="228"/>
      <c r="QZZ2" s="228"/>
      <c r="RAA2" s="228"/>
      <c r="RAB2" s="228"/>
      <c r="RAC2" s="228"/>
      <c r="RAD2" s="228"/>
      <c r="RAE2" s="228"/>
      <c r="RAF2" s="228"/>
      <c r="RAG2" s="228"/>
      <c r="RAH2" s="228"/>
      <c r="RAI2" s="228"/>
      <c r="RAJ2" s="228"/>
      <c r="RAK2" s="228"/>
      <c r="RAL2" s="228"/>
      <c r="RAM2" s="228"/>
      <c r="RAN2" s="228"/>
      <c r="RAO2" s="228"/>
      <c r="RAP2" s="228"/>
      <c r="RAQ2" s="228"/>
      <c r="RAR2" s="228"/>
      <c r="RAS2" s="228"/>
      <c r="RAT2" s="228"/>
      <c r="RAU2" s="228"/>
      <c r="RAV2" s="228"/>
      <c r="RAW2" s="228"/>
      <c r="RAX2" s="228"/>
      <c r="RAY2" s="228"/>
      <c r="RAZ2" s="228"/>
      <c r="RBA2" s="228"/>
      <c r="RBB2" s="228"/>
      <c r="RBC2" s="228"/>
      <c r="RBD2" s="228"/>
      <c r="RBE2" s="228"/>
      <c r="RBF2" s="228"/>
      <c r="RBG2" s="228"/>
      <c r="RBH2" s="228"/>
      <c r="RBI2" s="228"/>
      <c r="RBJ2" s="228"/>
      <c r="RBK2" s="228"/>
      <c r="RBL2" s="228"/>
      <c r="RBM2" s="228"/>
      <c r="RBN2" s="228"/>
      <c r="RBO2" s="228"/>
      <c r="RBP2" s="228"/>
      <c r="RBQ2" s="228"/>
      <c r="RBR2" s="228"/>
      <c r="RBS2" s="228"/>
      <c r="RBT2" s="228"/>
      <c r="RBU2" s="228"/>
      <c r="RBV2" s="228"/>
      <c r="RBW2" s="228"/>
      <c r="RBX2" s="228"/>
      <c r="RBY2" s="228"/>
      <c r="RBZ2" s="228"/>
      <c r="RCA2" s="228"/>
      <c r="RCB2" s="228"/>
      <c r="RCC2" s="228"/>
      <c r="RCD2" s="228"/>
      <c r="RCE2" s="228"/>
      <c r="RCF2" s="228"/>
      <c r="RCG2" s="228"/>
      <c r="RCH2" s="228"/>
      <c r="RCI2" s="228"/>
      <c r="RCJ2" s="228"/>
      <c r="RCK2" s="228"/>
      <c r="RCL2" s="228"/>
      <c r="RCM2" s="228"/>
      <c r="RCN2" s="228"/>
      <c r="RCO2" s="228"/>
      <c r="RCP2" s="228"/>
      <c r="RCQ2" s="228"/>
      <c r="RCR2" s="228"/>
      <c r="RCS2" s="228"/>
      <c r="RCT2" s="228"/>
      <c r="RCU2" s="228"/>
      <c r="RCV2" s="228"/>
      <c r="RCW2" s="228"/>
      <c r="RCX2" s="228"/>
      <c r="RCY2" s="228"/>
      <c r="RCZ2" s="228"/>
      <c r="RDA2" s="228"/>
      <c r="RDB2" s="228"/>
      <c r="RDC2" s="228"/>
      <c r="RDD2" s="228"/>
      <c r="RDE2" s="228"/>
      <c r="RDF2" s="228"/>
      <c r="RDG2" s="228"/>
      <c r="RDH2" s="228"/>
      <c r="RDI2" s="228"/>
      <c r="RDJ2" s="228"/>
      <c r="RDK2" s="228"/>
      <c r="RDL2" s="228"/>
      <c r="RDM2" s="228"/>
      <c r="RDN2" s="228"/>
      <c r="RDO2" s="228"/>
      <c r="RDP2" s="228"/>
      <c r="RDQ2" s="228"/>
      <c r="RDR2" s="228"/>
      <c r="RDS2" s="228"/>
      <c r="RDT2" s="228"/>
      <c r="RDU2" s="228"/>
      <c r="RDV2" s="228"/>
      <c r="RDW2" s="228"/>
      <c r="RDX2" s="228"/>
      <c r="RDY2" s="228"/>
      <c r="RDZ2" s="228"/>
      <c r="REA2" s="228"/>
      <c r="REB2" s="228"/>
      <c r="REC2" s="228"/>
      <c r="RED2" s="228"/>
      <c r="REE2" s="228"/>
      <c r="REF2" s="228"/>
      <c r="REG2" s="228"/>
      <c r="REH2" s="228"/>
      <c r="REI2" s="228"/>
      <c r="REJ2" s="228"/>
      <c r="REK2" s="228"/>
      <c r="REL2" s="228"/>
      <c r="REM2" s="228"/>
      <c r="REN2" s="228"/>
      <c r="REO2" s="228"/>
      <c r="REP2" s="228"/>
      <c r="REQ2" s="228"/>
      <c r="RER2" s="228"/>
      <c r="RES2" s="228"/>
      <c r="RET2" s="228"/>
      <c r="REU2" s="228"/>
      <c r="REV2" s="228"/>
      <c r="REW2" s="228"/>
      <c r="REX2" s="228"/>
      <c r="REY2" s="228"/>
      <c r="REZ2" s="228"/>
      <c r="RFA2" s="228"/>
      <c r="RFB2" s="228"/>
      <c r="RFC2" s="228"/>
      <c r="RFD2" s="228"/>
      <c r="RFE2" s="228"/>
      <c r="RFF2" s="228"/>
      <c r="RFG2" s="228"/>
      <c r="RFH2" s="228"/>
      <c r="RFI2" s="228"/>
      <c r="RFJ2" s="228"/>
      <c r="RFK2" s="228"/>
      <c r="RFL2" s="228"/>
      <c r="RFM2" s="228"/>
      <c r="RFN2" s="228"/>
      <c r="RFO2" s="228"/>
      <c r="RFP2" s="228"/>
      <c r="RFQ2" s="228"/>
      <c r="RFR2" s="228"/>
      <c r="RFS2" s="228"/>
      <c r="RFT2" s="228"/>
      <c r="RFU2" s="228"/>
      <c r="RFV2" s="228"/>
      <c r="RFW2" s="228"/>
      <c r="RFX2" s="228"/>
      <c r="RFY2" s="228"/>
      <c r="RFZ2" s="228"/>
      <c r="RGA2" s="228"/>
      <c r="RGB2" s="228"/>
      <c r="RGC2" s="228"/>
      <c r="RGD2" s="228"/>
      <c r="RGE2" s="228"/>
      <c r="RGF2" s="228"/>
      <c r="RGG2" s="228"/>
      <c r="RGH2" s="228"/>
      <c r="RGI2" s="228"/>
      <c r="RGJ2" s="228"/>
      <c r="RGK2" s="228"/>
      <c r="RGL2" s="228"/>
      <c r="RGM2" s="228"/>
      <c r="RGN2" s="228"/>
      <c r="RGO2" s="228"/>
      <c r="RGP2" s="228"/>
      <c r="RGQ2" s="228"/>
      <c r="RGR2" s="228"/>
      <c r="RGS2" s="228"/>
      <c r="RGT2" s="228"/>
      <c r="RGU2" s="228"/>
      <c r="RGV2" s="228"/>
      <c r="RGW2" s="228"/>
      <c r="RGX2" s="228"/>
      <c r="RGY2" s="228"/>
      <c r="RGZ2" s="228"/>
      <c r="RHA2" s="228"/>
      <c r="RHB2" s="228"/>
      <c r="RHC2" s="228"/>
      <c r="RHD2" s="228"/>
      <c r="RHE2" s="228"/>
      <c r="RHF2" s="228"/>
      <c r="RHG2" s="228"/>
      <c r="RHH2" s="228"/>
      <c r="RHI2" s="228"/>
      <c r="RHJ2" s="228"/>
      <c r="RHK2" s="228"/>
      <c r="RHL2" s="228"/>
      <c r="RHM2" s="228"/>
      <c r="RHN2" s="228"/>
      <c r="RHO2" s="228"/>
      <c r="RHP2" s="228"/>
      <c r="RHQ2" s="228"/>
      <c r="RHR2" s="228"/>
      <c r="RHS2" s="228"/>
      <c r="RHT2" s="228"/>
      <c r="RHU2" s="228"/>
      <c r="RHV2" s="228"/>
      <c r="RHW2" s="228"/>
      <c r="RHX2" s="228"/>
      <c r="RHY2" s="228"/>
      <c r="RHZ2" s="228"/>
      <c r="RIA2" s="228"/>
      <c r="RIB2" s="228"/>
      <c r="RIC2" s="228"/>
      <c r="RID2" s="228"/>
      <c r="RIE2" s="228"/>
      <c r="RIF2" s="228"/>
      <c r="RIG2" s="228"/>
      <c r="RIH2" s="228"/>
      <c r="RII2" s="228"/>
      <c r="RIJ2" s="228"/>
      <c r="RIK2" s="228"/>
      <c r="RIL2" s="228"/>
      <c r="RIM2" s="228"/>
      <c r="RIN2" s="228"/>
      <c r="RIO2" s="228"/>
      <c r="RIP2" s="228"/>
      <c r="RIQ2" s="228"/>
      <c r="RIR2" s="228"/>
      <c r="RIS2" s="228"/>
      <c r="RIT2" s="228"/>
      <c r="RIU2" s="228"/>
      <c r="RIV2" s="228"/>
      <c r="RIW2" s="228"/>
      <c r="RIX2" s="228"/>
      <c r="RIY2" s="228"/>
      <c r="RIZ2" s="228"/>
      <c r="RJA2" s="228"/>
      <c r="RJB2" s="228"/>
      <c r="RJC2" s="228"/>
      <c r="RJD2" s="228"/>
      <c r="RJE2" s="228"/>
      <c r="RJF2" s="228"/>
      <c r="RJG2" s="228"/>
      <c r="RJH2" s="228"/>
      <c r="RJI2" s="228"/>
      <c r="RJJ2" s="228"/>
      <c r="RJK2" s="228"/>
      <c r="RJL2" s="228"/>
      <c r="RJM2" s="228"/>
      <c r="RJN2" s="228"/>
      <c r="RJO2" s="228"/>
      <c r="RJP2" s="228"/>
      <c r="RJQ2" s="228"/>
      <c r="RJR2" s="228"/>
      <c r="RJS2" s="228"/>
      <c r="RJT2" s="228"/>
      <c r="RJU2" s="228"/>
      <c r="RJV2" s="228"/>
      <c r="RJW2" s="228"/>
      <c r="RJX2" s="228"/>
      <c r="RJY2" s="228"/>
      <c r="RJZ2" s="228"/>
      <c r="RKA2" s="228"/>
      <c r="RKB2" s="228"/>
      <c r="RKC2" s="228"/>
      <c r="RKD2" s="228"/>
      <c r="RKE2" s="228"/>
      <c r="RKF2" s="228"/>
      <c r="RKG2" s="228"/>
      <c r="RKH2" s="228"/>
      <c r="RKI2" s="228"/>
      <c r="RKJ2" s="228"/>
      <c r="RKK2" s="228"/>
      <c r="RKL2" s="228"/>
      <c r="RKM2" s="228"/>
      <c r="RKN2" s="228"/>
      <c r="RKO2" s="228"/>
      <c r="RKP2" s="228"/>
      <c r="RKQ2" s="228"/>
      <c r="RKR2" s="228"/>
      <c r="RKS2" s="228"/>
      <c r="RKT2" s="228"/>
      <c r="RKU2" s="228"/>
      <c r="RKV2" s="228"/>
      <c r="RKW2" s="228"/>
      <c r="RKX2" s="228"/>
      <c r="RKY2" s="228"/>
      <c r="RKZ2" s="228"/>
      <c r="RLA2" s="228"/>
      <c r="RLB2" s="228"/>
      <c r="RLC2" s="228"/>
      <c r="RLD2" s="228"/>
      <c r="RLE2" s="228"/>
      <c r="RLF2" s="228"/>
      <c r="RLG2" s="228"/>
      <c r="RLH2" s="228"/>
      <c r="RLI2" s="228"/>
      <c r="RLJ2" s="228"/>
      <c r="RLK2" s="228"/>
      <c r="RLL2" s="228"/>
      <c r="RLM2" s="228"/>
      <c r="RLN2" s="228"/>
      <c r="RLO2" s="228"/>
      <c r="RLP2" s="228"/>
      <c r="RLQ2" s="228"/>
      <c r="RLR2" s="228"/>
      <c r="RLS2" s="228"/>
      <c r="RLT2" s="228"/>
      <c r="RLU2" s="228"/>
      <c r="RLV2" s="228"/>
      <c r="RLW2" s="228"/>
      <c r="RLX2" s="228"/>
      <c r="RLY2" s="228"/>
      <c r="RLZ2" s="228"/>
      <c r="RMA2" s="228"/>
      <c r="RMB2" s="228"/>
      <c r="RMC2" s="228"/>
      <c r="RMD2" s="228"/>
      <c r="RME2" s="228"/>
      <c r="RMF2" s="228"/>
      <c r="RMG2" s="228"/>
      <c r="RMH2" s="228"/>
      <c r="RMI2" s="228"/>
      <c r="RMJ2" s="228"/>
      <c r="RMK2" s="228"/>
      <c r="RML2" s="228"/>
      <c r="RMM2" s="228"/>
      <c r="RMN2" s="228"/>
      <c r="RMO2" s="228"/>
      <c r="RMP2" s="228"/>
      <c r="RMQ2" s="228"/>
      <c r="RMR2" s="228"/>
      <c r="RMS2" s="228"/>
      <c r="RMT2" s="228"/>
      <c r="RMU2" s="228"/>
      <c r="RMV2" s="228"/>
      <c r="RMW2" s="228"/>
      <c r="RMX2" s="228"/>
      <c r="RMY2" s="228"/>
      <c r="RMZ2" s="228"/>
      <c r="RNA2" s="228"/>
      <c r="RNB2" s="228"/>
      <c r="RNC2" s="228"/>
      <c r="RND2" s="228"/>
      <c r="RNE2" s="228"/>
      <c r="RNF2" s="228"/>
      <c r="RNG2" s="228"/>
      <c r="RNH2" s="228"/>
      <c r="RNI2" s="228"/>
      <c r="RNJ2" s="228"/>
      <c r="RNK2" s="228"/>
      <c r="RNL2" s="228"/>
      <c r="RNM2" s="228"/>
      <c r="RNN2" s="228"/>
      <c r="RNO2" s="228"/>
      <c r="RNP2" s="228"/>
      <c r="RNQ2" s="228"/>
      <c r="RNR2" s="228"/>
      <c r="RNS2" s="228"/>
      <c r="RNT2" s="228"/>
      <c r="RNU2" s="228"/>
      <c r="RNV2" s="228"/>
      <c r="RNW2" s="228"/>
      <c r="RNX2" s="228"/>
      <c r="RNY2" s="228"/>
      <c r="RNZ2" s="228"/>
      <c r="ROA2" s="228"/>
      <c r="ROB2" s="228"/>
      <c r="ROC2" s="228"/>
      <c r="ROD2" s="228"/>
      <c r="ROE2" s="228"/>
      <c r="ROF2" s="228"/>
      <c r="ROG2" s="228"/>
      <c r="ROH2" s="228"/>
      <c r="ROI2" s="228"/>
      <c r="ROJ2" s="228"/>
      <c r="ROK2" s="228"/>
      <c r="ROL2" s="228"/>
      <c r="ROM2" s="228"/>
      <c r="RON2" s="228"/>
      <c r="ROO2" s="228"/>
      <c r="ROP2" s="228"/>
      <c r="ROQ2" s="228"/>
      <c r="ROR2" s="228"/>
      <c r="ROS2" s="228"/>
      <c r="ROT2" s="228"/>
      <c r="ROU2" s="228"/>
      <c r="ROV2" s="228"/>
      <c r="ROW2" s="228"/>
      <c r="ROX2" s="228"/>
      <c r="ROY2" s="228"/>
      <c r="ROZ2" s="228"/>
      <c r="RPA2" s="228"/>
      <c r="RPB2" s="228"/>
      <c r="RPC2" s="228"/>
      <c r="RPD2" s="228"/>
      <c r="RPE2" s="228"/>
      <c r="RPF2" s="228"/>
      <c r="RPG2" s="228"/>
      <c r="RPH2" s="228"/>
      <c r="RPI2" s="228"/>
      <c r="RPJ2" s="228"/>
      <c r="RPK2" s="228"/>
      <c r="RPL2" s="228"/>
      <c r="RPM2" s="228"/>
      <c r="RPN2" s="228"/>
      <c r="RPO2" s="228"/>
      <c r="RPP2" s="228"/>
      <c r="RPQ2" s="228"/>
      <c r="RPR2" s="228"/>
      <c r="RPS2" s="228"/>
      <c r="RPT2" s="228"/>
      <c r="RPU2" s="228"/>
      <c r="RPV2" s="228"/>
      <c r="RPW2" s="228"/>
      <c r="RPX2" s="228"/>
      <c r="RPY2" s="228"/>
      <c r="RPZ2" s="228"/>
      <c r="RQA2" s="228"/>
      <c r="RQB2" s="228"/>
      <c r="RQC2" s="228"/>
      <c r="RQD2" s="228"/>
      <c r="RQE2" s="228"/>
      <c r="RQF2" s="228"/>
      <c r="RQG2" s="228"/>
      <c r="RQH2" s="228"/>
      <c r="RQI2" s="228"/>
      <c r="RQJ2" s="228"/>
      <c r="RQK2" s="228"/>
      <c r="RQL2" s="228"/>
      <c r="RQM2" s="228"/>
      <c r="RQN2" s="228"/>
      <c r="RQO2" s="228"/>
      <c r="RQP2" s="228"/>
      <c r="RQQ2" s="228"/>
      <c r="RQR2" s="228"/>
      <c r="RQS2" s="228"/>
      <c r="RQT2" s="228"/>
      <c r="RQU2" s="228"/>
      <c r="RQV2" s="228"/>
      <c r="RQW2" s="228"/>
      <c r="RQX2" s="228"/>
      <c r="RQY2" s="228"/>
      <c r="RQZ2" s="228"/>
      <c r="RRA2" s="228"/>
      <c r="RRB2" s="228"/>
      <c r="RRC2" s="228"/>
      <c r="RRD2" s="228"/>
      <c r="RRE2" s="228"/>
      <c r="RRF2" s="228"/>
      <c r="RRG2" s="228"/>
      <c r="RRH2" s="228"/>
      <c r="RRI2" s="228"/>
      <c r="RRJ2" s="228"/>
      <c r="RRK2" s="228"/>
      <c r="RRL2" s="228"/>
      <c r="RRM2" s="228"/>
      <c r="RRN2" s="228"/>
      <c r="RRO2" s="228"/>
      <c r="RRP2" s="228"/>
      <c r="RRQ2" s="228"/>
      <c r="RRR2" s="228"/>
      <c r="RRS2" s="228"/>
      <c r="RRT2" s="228"/>
      <c r="RRU2" s="228"/>
      <c r="RRV2" s="228"/>
      <c r="RRW2" s="228"/>
      <c r="RRX2" s="228"/>
      <c r="RRY2" s="228"/>
      <c r="RRZ2" s="228"/>
      <c r="RSA2" s="228"/>
      <c r="RSB2" s="228"/>
      <c r="RSC2" s="228"/>
      <c r="RSD2" s="228"/>
      <c r="RSE2" s="228"/>
      <c r="RSF2" s="228"/>
      <c r="RSG2" s="228"/>
      <c r="RSH2" s="228"/>
      <c r="RSI2" s="228"/>
      <c r="RSJ2" s="228"/>
      <c r="RSK2" s="228"/>
      <c r="RSL2" s="228"/>
      <c r="RSM2" s="228"/>
      <c r="RSN2" s="228"/>
      <c r="RSO2" s="228"/>
      <c r="RSP2" s="228"/>
      <c r="RSQ2" s="228"/>
      <c r="RSR2" s="228"/>
      <c r="RSS2" s="228"/>
      <c r="RST2" s="228"/>
      <c r="RSU2" s="228"/>
      <c r="RSV2" s="228"/>
      <c r="RSW2" s="228"/>
      <c r="RSX2" s="228"/>
      <c r="RSY2" s="228"/>
      <c r="RSZ2" s="228"/>
      <c r="RTA2" s="228"/>
      <c r="RTB2" s="228"/>
      <c r="RTC2" s="228"/>
      <c r="RTD2" s="228"/>
      <c r="RTE2" s="228"/>
      <c r="RTF2" s="228"/>
      <c r="RTG2" s="228"/>
      <c r="RTH2" s="228"/>
      <c r="RTI2" s="228"/>
      <c r="RTJ2" s="228"/>
      <c r="RTK2" s="228"/>
      <c r="RTL2" s="228"/>
      <c r="RTM2" s="228"/>
      <c r="RTN2" s="228"/>
      <c r="RTO2" s="228"/>
      <c r="RTP2" s="228"/>
      <c r="RTQ2" s="228"/>
      <c r="RTR2" s="228"/>
      <c r="RTS2" s="228"/>
      <c r="RTT2" s="228"/>
      <c r="RTU2" s="228"/>
      <c r="RTV2" s="228"/>
      <c r="RTW2" s="228"/>
      <c r="RTX2" s="228"/>
      <c r="RTY2" s="228"/>
      <c r="RTZ2" s="228"/>
      <c r="RUA2" s="228"/>
      <c r="RUB2" s="228"/>
      <c r="RUC2" s="228"/>
      <c r="RUD2" s="228"/>
      <c r="RUE2" s="228"/>
      <c r="RUF2" s="228"/>
      <c r="RUG2" s="228"/>
      <c r="RUH2" s="228"/>
      <c r="RUI2" s="228"/>
      <c r="RUJ2" s="228"/>
      <c r="RUK2" s="228"/>
      <c r="RUL2" s="228"/>
      <c r="RUM2" s="228"/>
      <c r="RUN2" s="228"/>
      <c r="RUO2" s="228"/>
      <c r="RUP2" s="228"/>
      <c r="RUQ2" s="228"/>
      <c r="RUR2" s="228"/>
      <c r="RUS2" s="228"/>
      <c r="RUT2" s="228"/>
      <c r="RUU2" s="228"/>
      <c r="RUV2" s="228"/>
      <c r="RUW2" s="228"/>
      <c r="RUX2" s="228"/>
      <c r="RUY2" s="228"/>
      <c r="RUZ2" s="228"/>
      <c r="RVA2" s="228"/>
      <c r="RVB2" s="228"/>
      <c r="RVC2" s="228"/>
      <c r="RVD2" s="228"/>
      <c r="RVE2" s="228"/>
      <c r="RVF2" s="228"/>
      <c r="RVG2" s="228"/>
      <c r="RVH2" s="228"/>
      <c r="RVI2" s="228"/>
      <c r="RVJ2" s="228"/>
      <c r="RVK2" s="228"/>
      <c r="RVL2" s="228"/>
      <c r="RVM2" s="228"/>
      <c r="RVN2" s="228"/>
      <c r="RVO2" s="228"/>
      <c r="RVP2" s="228"/>
      <c r="RVQ2" s="228"/>
      <c r="RVR2" s="228"/>
      <c r="RVS2" s="228"/>
      <c r="RVT2" s="228"/>
      <c r="RVU2" s="228"/>
      <c r="RVV2" s="228"/>
      <c r="RVW2" s="228"/>
      <c r="RVX2" s="228"/>
      <c r="RVY2" s="228"/>
      <c r="RVZ2" s="228"/>
      <c r="RWA2" s="228"/>
      <c r="RWB2" s="228"/>
      <c r="RWC2" s="228"/>
      <c r="RWD2" s="228"/>
      <c r="RWE2" s="228"/>
      <c r="RWF2" s="228"/>
      <c r="RWG2" s="228"/>
      <c r="RWH2" s="228"/>
      <c r="RWI2" s="228"/>
      <c r="RWJ2" s="228"/>
      <c r="RWK2" s="228"/>
      <c r="RWL2" s="228"/>
      <c r="RWM2" s="228"/>
      <c r="RWN2" s="228"/>
      <c r="RWO2" s="228"/>
      <c r="RWP2" s="228"/>
      <c r="RWQ2" s="228"/>
      <c r="RWR2" s="228"/>
      <c r="RWS2" s="228"/>
      <c r="RWT2" s="228"/>
      <c r="RWU2" s="228"/>
      <c r="RWV2" s="228"/>
      <c r="RWW2" s="228"/>
      <c r="RWX2" s="228"/>
      <c r="RWY2" s="228"/>
      <c r="RWZ2" s="228"/>
      <c r="RXA2" s="228"/>
      <c r="RXB2" s="228"/>
      <c r="RXC2" s="228"/>
      <c r="RXD2" s="228"/>
      <c r="RXE2" s="228"/>
      <c r="RXF2" s="228"/>
      <c r="RXG2" s="228"/>
      <c r="RXH2" s="228"/>
      <c r="RXI2" s="228"/>
      <c r="RXJ2" s="228"/>
      <c r="RXK2" s="228"/>
      <c r="RXL2" s="228"/>
      <c r="RXM2" s="228"/>
      <c r="RXN2" s="228"/>
      <c r="RXO2" s="228"/>
      <c r="RXP2" s="228"/>
      <c r="RXQ2" s="228"/>
      <c r="RXR2" s="228"/>
      <c r="RXS2" s="228"/>
      <c r="RXT2" s="228"/>
      <c r="RXU2" s="228"/>
      <c r="RXV2" s="228"/>
      <c r="RXW2" s="228"/>
      <c r="RXX2" s="228"/>
      <c r="RXY2" s="228"/>
      <c r="RXZ2" s="228"/>
      <c r="RYA2" s="228"/>
      <c r="RYB2" s="228"/>
      <c r="RYC2" s="228"/>
      <c r="RYD2" s="228"/>
      <c r="RYE2" s="228"/>
      <c r="RYF2" s="228"/>
      <c r="RYG2" s="228"/>
      <c r="RYH2" s="228"/>
      <c r="RYI2" s="228"/>
      <c r="RYJ2" s="228"/>
      <c r="RYK2" s="228"/>
      <c r="RYL2" s="228"/>
      <c r="RYM2" s="228"/>
      <c r="RYN2" s="228"/>
      <c r="RYO2" s="228"/>
      <c r="RYP2" s="228"/>
      <c r="RYQ2" s="228"/>
      <c r="RYR2" s="228"/>
      <c r="RYS2" s="228"/>
      <c r="RYT2" s="228"/>
      <c r="RYU2" s="228"/>
      <c r="RYV2" s="228"/>
      <c r="RYW2" s="228"/>
      <c r="RYX2" s="228"/>
      <c r="RYY2" s="228"/>
      <c r="RYZ2" s="228"/>
      <c r="RZA2" s="228"/>
      <c r="RZB2" s="228"/>
      <c r="RZC2" s="228"/>
      <c r="RZD2" s="228"/>
      <c r="RZE2" s="228"/>
      <c r="RZF2" s="228"/>
      <c r="RZG2" s="228"/>
      <c r="RZH2" s="228"/>
      <c r="RZI2" s="228"/>
      <c r="RZJ2" s="228"/>
      <c r="RZK2" s="228"/>
      <c r="RZL2" s="228"/>
      <c r="RZM2" s="228"/>
      <c r="RZN2" s="228"/>
      <c r="RZO2" s="228"/>
      <c r="RZP2" s="228"/>
      <c r="RZQ2" s="228"/>
      <c r="RZR2" s="228"/>
      <c r="RZS2" s="228"/>
      <c r="RZT2" s="228"/>
      <c r="RZU2" s="228"/>
      <c r="RZV2" s="228"/>
      <c r="RZW2" s="228"/>
      <c r="RZX2" s="228"/>
      <c r="RZY2" s="228"/>
      <c r="RZZ2" s="228"/>
      <c r="SAA2" s="228"/>
      <c r="SAB2" s="228"/>
      <c r="SAC2" s="228"/>
      <c r="SAD2" s="228"/>
      <c r="SAE2" s="228"/>
      <c r="SAF2" s="228"/>
      <c r="SAG2" s="228"/>
      <c r="SAH2" s="228"/>
      <c r="SAI2" s="228"/>
      <c r="SAJ2" s="228"/>
      <c r="SAK2" s="228"/>
      <c r="SAL2" s="228"/>
      <c r="SAM2" s="228"/>
      <c r="SAN2" s="228"/>
      <c r="SAO2" s="228"/>
      <c r="SAP2" s="228"/>
      <c r="SAQ2" s="228"/>
      <c r="SAR2" s="228"/>
      <c r="SAS2" s="228"/>
      <c r="SAT2" s="228"/>
      <c r="SAU2" s="228"/>
      <c r="SAV2" s="228"/>
      <c r="SAW2" s="228"/>
      <c r="SAX2" s="228"/>
      <c r="SAY2" s="228"/>
      <c r="SAZ2" s="228"/>
      <c r="SBA2" s="228"/>
      <c r="SBB2" s="228"/>
      <c r="SBC2" s="228"/>
      <c r="SBD2" s="228"/>
      <c r="SBE2" s="228"/>
      <c r="SBF2" s="228"/>
      <c r="SBG2" s="228"/>
      <c r="SBH2" s="228"/>
      <c r="SBI2" s="228"/>
      <c r="SBJ2" s="228"/>
      <c r="SBK2" s="228"/>
      <c r="SBL2" s="228"/>
      <c r="SBM2" s="228"/>
      <c r="SBN2" s="228"/>
      <c r="SBO2" s="228"/>
      <c r="SBP2" s="228"/>
      <c r="SBQ2" s="228"/>
      <c r="SBR2" s="228"/>
      <c r="SBS2" s="228"/>
      <c r="SBT2" s="228"/>
      <c r="SBU2" s="228"/>
      <c r="SBV2" s="228"/>
      <c r="SBW2" s="228"/>
      <c r="SBX2" s="228"/>
      <c r="SBY2" s="228"/>
      <c r="SBZ2" s="228"/>
      <c r="SCA2" s="228"/>
      <c r="SCB2" s="228"/>
      <c r="SCC2" s="228"/>
      <c r="SCD2" s="228"/>
      <c r="SCE2" s="228"/>
      <c r="SCF2" s="228"/>
      <c r="SCG2" s="228"/>
      <c r="SCH2" s="228"/>
      <c r="SCI2" s="228"/>
      <c r="SCJ2" s="228"/>
      <c r="SCK2" s="228"/>
      <c r="SCL2" s="228"/>
      <c r="SCM2" s="228"/>
      <c r="SCN2" s="228"/>
      <c r="SCO2" s="228"/>
      <c r="SCP2" s="228"/>
      <c r="SCQ2" s="228"/>
      <c r="SCR2" s="228"/>
      <c r="SCS2" s="228"/>
      <c r="SCT2" s="228"/>
      <c r="SCU2" s="228"/>
      <c r="SCV2" s="228"/>
      <c r="SCW2" s="228"/>
      <c r="SCX2" s="228"/>
      <c r="SCY2" s="228"/>
      <c r="SCZ2" s="228"/>
      <c r="SDA2" s="228"/>
      <c r="SDB2" s="228"/>
      <c r="SDC2" s="228"/>
      <c r="SDD2" s="228"/>
      <c r="SDE2" s="228"/>
      <c r="SDF2" s="228"/>
      <c r="SDG2" s="228"/>
      <c r="SDH2" s="228"/>
      <c r="SDI2" s="228"/>
      <c r="SDJ2" s="228"/>
      <c r="SDK2" s="228"/>
      <c r="SDL2" s="228"/>
      <c r="SDM2" s="228"/>
      <c r="SDN2" s="228"/>
      <c r="SDO2" s="228"/>
      <c r="SDP2" s="228"/>
      <c r="SDQ2" s="228"/>
      <c r="SDR2" s="228"/>
      <c r="SDS2" s="228"/>
      <c r="SDT2" s="228"/>
      <c r="SDU2" s="228"/>
      <c r="SDV2" s="228"/>
      <c r="SDW2" s="228"/>
      <c r="SDX2" s="228"/>
      <c r="SDY2" s="228"/>
      <c r="SDZ2" s="228"/>
      <c r="SEA2" s="228"/>
      <c r="SEB2" s="228"/>
      <c r="SEC2" s="228"/>
      <c r="SED2" s="228"/>
      <c r="SEE2" s="228"/>
      <c r="SEF2" s="228"/>
      <c r="SEG2" s="228"/>
      <c r="SEH2" s="228"/>
      <c r="SEI2" s="228"/>
      <c r="SEJ2" s="228"/>
      <c r="SEK2" s="228"/>
      <c r="SEL2" s="228"/>
      <c r="SEM2" s="228"/>
      <c r="SEN2" s="228"/>
      <c r="SEO2" s="228"/>
      <c r="SEP2" s="228"/>
      <c r="SEQ2" s="228"/>
      <c r="SER2" s="228"/>
      <c r="SES2" s="228"/>
      <c r="SET2" s="228"/>
      <c r="SEU2" s="228"/>
      <c r="SEV2" s="228"/>
      <c r="SEW2" s="228"/>
      <c r="SEX2" s="228"/>
      <c r="SEY2" s="228"/>
      <c r="SEZ2" s="228"/>
      <c r="SFA2" s="228"/>
      <c r="SFB2" s="228"/>
      <c r="SFC2" s="228"/>
      <c r="SFD2" s="228"/>
      <c r="SFE2" s="228"/>
      <c r="SFF2" s="228"/>
      <c r="SFG2" s="228"/>
      <c r="SFH2" s="228"/>
      <c r="SFI2" s="228"/>
      <c r="SFJ2" s="228"/>
      <c r="SFK2" s="228"/>
      <c r="SFL2" s="228"/>
      <c r="SFM2" s="228"/>
      <c r="SFN2" s="228"/>
      <c r="SFO2" s="228"/>
      <c r="SFP2" s="228"/>
      <c r="SFQ2" s="228"/>
      <c r="SFR2" s="228"/>
      <c r="SFS2" s="228"/>
      <c r="SFT2" s="228"/>
      <c r="SFU2" s="228"/>
      <c r="SFV2" s="228"/>
      <c r="SFW2" s="228"/>
      <c r="SFX2" s="228"/>
      <c r="SFY2" s="228"/>
      <c r="SFZ2" s="228"/>
      <c r="SGA2" s="228"/>
      <c r="SGB2" s="228"/>
      <c r="SGC2" s="228"/>
      <c r="SGD2" s="228"/>
      <c r="SGE2" s="228"/>
      <c r="SGF2" s="228"/>
      <c r="SGG2" s="228"/>
      <c r="SGH2" s="228"/>
      <c r="SGI2" s="228"/>
      <c r="SGJ2" s="228"/>
      <c r="SGK2" s="228"/>
      <c r="SGL2" s="228"/>
      <c r="SGM2" s="228"/>
      <c r="SGN2" s="228"/>
      <c r="SGO2" s="228"/>
      <c r="SGP2" s="228"/>
      <c r="SGQ2" s="228"/>
      <c r="SGR2" s="228"/>
      <c r="SGS2" s="228"/>
      <c r="SGT2" s="228"/>
      <c r="SGU2" s="228"/>
      <c r="SGV2" s="228"/>
      <c r="SGW2" s="228"/>
      <c r="SGX2" s="228"/>
      <c r="SGY2" s="228"/>
      <c r="SGZ2" s="228"/>
      <c r="SHA2" s="228"/>
      <c r="SHB2" s="228"/>
      <c r="SHC2" s="228"/>
      <c r="SHD2" s="228"/>
      <c r="SHE2" s="228"/>
      <c r="SHF2" s="228"/>
      <c r="SHG2" s="228"/>
      <c r="SHH2" s="228"/>
      <c r="SHI2" s="228"/>
      <c r="SHJ2" s="228"/>
      <c r="SHK2" s="228"/>
      <c r="SHL2" s="228"/>
      <c r="SHM2" s="228"/>
      <c r="SHN2" s="228"/>
      <c r="SHO2" s="228"/>
      <c r="SHP2" s="228"/>
      <c r="SHQ2" s="228"/>
      <c r="SHR2" s="228"/>
      <c r="SHS2" s="228"/>
      <c r="SHT2" s="228"/>
      <c r="SHU2" s="228"/>
      <c r="SHV2" s="228"/>
      <c r="SHW2" s="228"/>
      <c r="SHX2" s="228"/>
      <c r="SHY2" s="228"/>
      <c r="SHZ2" s="228"/>
      <c r="SIA2" s="228"/>
      <c r="SIB2" s="228"/>
      <c r="SIC2" s="228"/>
      <c r="SID2" s="228"/>
      <c r="SIE2" s="228"/>
      <c r="SIF2" s="228"/>
      <c r="SIG2" s="228"/>
      <c r="SIH2" s="228"/>
      <c r="SII2" s="228"/>
      <c r="SIJ2" s="228"/>
      <c r="SIK2" s="228"/>
      <c r="SIL2" s="228"/>
      <c r="SIM2" s="228"/>
      <c r="SIN2" s="228"/>
      <c r="SIO2" s="228"/>
      <c r="SIP2" s="228"/>
      <c r="SIQ2" s="228"/>
      <c r="SIR2" s="228"/>
      <c r="SIS2" s="228"/>
      <c r="SIT2" s="228"/>
      <c r="SIU2" s="228"/>
      <c r="SIV2" s="228"/>
      <c r="SIW2" s="228"/>
      <c r="SIX2" s="228"/>
      <c r="SIY2" s="228"/>
      <c r="SIZ2" s="228"/>
      <c r="SJA2" s="228"/>
      <c r="SJB2" s="228"/>
      <c r="SJC2" s="228"/>
      <c r="SJD2" s="228"/>
      <c r="SJE2" s="228"/>
      <c r="SJF2" s="228"/>
      <c r="SJG2" s="228"/>
      <c r="SJH2" s="228"/>
      <c r="SJI2" s="228"/>
      <c r="SJJ2" s="228"/>
      <c r="SJK2" s="228"/>
      <c r="SJL2" s="228"/>
      <c r="SJM2" s="228"/>
      <c r="SJN2" s="228"/>
      <c r="SJO2" s="228"/>
      <c r="SJP2" s="228"/>
      <c r="SJQ2" s="228"/>
      <c r="SJR2" s="228"/>
      <c r="SJS2" s="228"/>
      <c r="SJT2" s="228"/>
      <c r="SJU2" s="228"/>
      <c r="SJV2" s="228"/>
      <c r="SJW2" s="228"/>
      <c r="SJX2" s="228"/>
      <c r="SJY2" s="228"/>
      <c r="SJZ2" s="228"/>
      <c r="SKA2" s="228"/>
      <c r="SKB2" s="228"/>
      <c r="SKC2" s="228"/>
      <c r="SKD2" s="228"/>
      <c r="SKE2" s="228"/>
      <c r="SKF2" s="228"/>
      <c r="SKG2" s="228"/>
      <c r="SKH2" s="228"/>
      <c r="SKI2" s="228"/>
      <c r="SKJ2" s="228"/>
      <c r="SKK2" s="228"/>
      <c r="SKL2" s="228"/>
      <c r="SKM2" s="228"/>
      <c r="SKN2" s="228"/>
      <c r="SKO2" s="228"/>
      <c r="SKP2" s="228"/>
      <c r="SKQ2" s="228"/>
      <c r="SKR2" s="228"/>
      <c r="SKS2" s="228"/>
      <c r="SKT2" s="228"/>
      <c r="SKU2" s="228"/>
      <c r="SKV2" s="228"/>
      <c r="SKW2" s="228"/>
      <c r="SKX2" s="228"/>
      <c r="SKY2" s="228"/>
      <c r="SKZ2" s="228"/>
      <c r="SLA2" s="228"/>
      <c r="SLB2" s="228"/>
      <c r="SLC2" s="228"/>
      <c r="SLD2" s="228"/>
      <c r="SLE2" s="228"/>
      <c r="SLF2" s="228"/>
      <c r="SLG2" s="228"/>
      <c r="SLH2" s="228"/>
      <c r="SLI2" s="228"/>
      <c r="SLJ2" s="228"/>
      <c r="SLK2" s="228"/>
      <c r="SLL2" s="228"/>
      <c r="SLM2" s="228"/>
      <c r="SLN2" s="228"/>
      <c r="SLO2" s="228"/>
      <c r="SLP2" s="228"/>
      <c r="SLQ2" s="228"/>
      <c r="SLR2" s="228"/>
      <c r="SLS2" s="228"/>
      <c r="SLT2" s="228"/>
      <c r="SLU2" s="228"/>
      <c r="SLV2" s="228"/>
      <c r="SLW2" s="228"/>
      <c r="SLX2" s="228"/>
      <c r="SLY2" s="228"/>
      <c r="SLZ2" s="228"/>
      <c r="SMA2" s="228"/>
      <c r="SMB2" s="228"/>
      <c r="SMC2" s="228"/>
      <c r="SMD2" s="228"/>
      <c r="SME2" s="228"/>
      <c r="SMF2" s="228"/>
      <c r="SMG2" s="228"/>
      <c r="SMH2" s="228"/>
      <c r="SMI2" s="228"/>
      <c r="SMJ2" s="228"/>
      <c r="SMK2" s="228"/>
      <c r="SML2" s="228"/>
      <c r="SMM2" s="228"/>
      <c r="SMN2" s="228"/>
      <c r="SMO2" s="228"/>
      <c r="SMP2" s="228"/>
      <c r="SMQ2" s="228"/>
      <c r="SMR2" s="228"/>
      <c r="SMS2" s="228"/>
      <c r="SMT2" s="228"/>
      <c r="SMU2" s="228"/>
      <c r="SMV2" s="228"/>
      <c r="SMW2" s="228"/>
      <c r="SMX2" s="228"/>
      <c r="SMY2" s="228"/>
      <c r="SMZ2" s="228"/>
      <c r="SNA2" s="228"/>
      <c r="SNB2" s="228"/>
      <c r="SNC2" s="228"/>
      <c r="SND2" s="228"/>
      <c r="SNE2" s="228"/>
      <c r="SNF2" s="228"/>
      <c r="SNG2" s="228"/>
      <c r="SNH2" s="228"/>
      <c r="SNI2" s="228"/>
      <c r="SNJ2" s="228"/>
      <c r="SNK2" s="228"/>
      <c r="SNL2" s="228"/>
      <c r="SNM2" s="228"/>
      <c r="SNN2" s="228"/>
      <c r="SNO2" s="228"/>
      <c r="SNP2" s="228"/>
      <c r="SNQ2" s="228"/>
      <c r="SNR2" s="228"/>
      <c r="SNS2" s="228"/>
      <c r="SNT2" s="228"/>
      <c r="SNU2" s="228"/>
      <c r="SNV2" s="228"/>
      <c r="SNW2" s="228"/>
      <c r="SNX2" s="228"/>
      <c r="SNY2" s="228"/>
      <c r="SNZ2" s="228"/>
      <c r="SOA2" s="228"/>
      <c r="SOB2" s="228"/>
      <c r="SOC2" s="228"/>
      <c r="SOD2" s="228"/>
      <c r="SOE2" s="228"/>
      <c r="SOF2" s="228"/>
      <c r="SOG2" s="228"/>
      <c r="SOH2" s="228"/>
      <c r="SOI2" s="228"/>
      <c r="SOJ2" s="228"/>
      <c r="SOK2" s="228"/>
      <c r="SOL2" s="228"/>
      <c r="SOM2" s="228"/>
      <c r="SON2" s="228"/>
      <c r="SOO2" s="228"/>
      <c r="SOP2" s="228"/>
      <c r="SOQ2" s="228"/>
      <c r="SOR2" s="228"/>
      <c r="SOS2" s="228"/>
      <c r="SOT2" s="228"/>
      <c r="SOU2" s="228"/>
      <c r="SOV2" s="228"/>
      <c r="SOW2" s="228"/>
      <c r="SOX2" s="228"/>
      <c r="SOY2" s="228"/>
      <c r="SOZ2" s="228"/>
      <c r="SPA2" s="228"/>
      <c r="SPB2" s="228"/>
      <c r="SPC2" s="228"/>
      <c r="SPD2" s="228"/>
      <c r="SPE2" s="228"/>
      <c r="SPF2" s="228"/>
      <c r="SPG2" s="228"/>
      <c r="SPH2" s="228"/>
      <c r="SPI2" s="228"/>
      <c r="SPJ2" s="228"/>
      <c r="SPK2" s="228"/>
      <c r="SPL2" s="228"/>
      <c r="SPM2" s="228"/>
      <c r="SPN2" s="228"/>
      <c r="SPO2" s="228"/>
      <c r="SPP2" s="228"/>
      <c r="SPQ2" s="228"/>
      <c r="SPR2" s="228"/>
      <c r="SPS2" s="228"/>
      <c r="SPT2" s="228"/>
      <c r="SPU2" s="228"/>
      <c r="SPV2" s="228"/>
      <c r="SPW2" s="228"/>
      <c r="SPX2" s="228"/>
      <c r="SPY2" s="228"/>
      <c r="SPZ2" s="228"/>
      <c r="SQA2" s="228"/>
      <c r="SQB2" s="228"/>
      <c r="SQC2" s="228"/>
      <c r="SQD2" s="228"/>
      <c r="SQE2" s="228"/>
      <c r="SQF2" s="228"/>
      <c r="SQG2" s="228"/>
      <c r="SQH2" s="228"/>
      <c r="SQI2" s="228"/>
      <c r="SQJ2" s="228"/>
      <c r="SQK2" s="228"/>
      <c r="SQL2" s="228"/>
      <c r="SQM2" s="228"/>
      <c r="SQN2" s="228"/>
      <c r="SQO2" s="228"/>
      <c r="SQP2" s="228"/>
      <c r="SQQ2" s="228"/>
      <c r="SQR2" s="228"/>
      <c r="SQS2" s="228"/>
      <c r="SQT2" s="228"/>
      <c r="SQU2" s="228"/>
      <c r="SQV2" s="228"/>
      <c r="SQW2" s="228"/>
      <c r="SQX2" s="228"/>
      <c r="SQY2" s="228"/>
      <c r="SQZ2" s="228"/>
      <c r="SRA2" s="228"/>
      <c r="SRB2" s="228"/>
      <c r="SRC2" s="228"/>
      <c r="SRD2" s="228"/>
      <c r="SRE2" s="228"/>
      <c r="SRF2" s="228"/>
      <c r="SRG2" s="228"/>
      <c r="SRH2" s="228"/>
      <c r="SRI2" s="228"/>
      <c r="SRJ2" s="228"/>
      <c r="SRK2" s="228"/>
      <c r="SRL2" s="228"/>
      <c r="SRM2" s="228"/>
      <c r="SRN2" s="228"/>
      <c r="SRO2" s="228"/>
      <c r="SRP2" s="228"/>
      <c r="SRQ2" s="228"/>
      <c r="SRR2" s="228"/>
      <c r="SRS2" s="228"/>
      <c r="SRT2" s="228"/>
      <c r="SRU2" s="228"/>
      <c r="SRV2" s="228"/>
      <c r="SRW2" s="228"/>
      <c r="SRX2" s="228"/>
      <c r="SRY2" s="228"/>
      <c r="SRZ2" s="228"/>
      <c r="SSA2" s="228"/>
      <c r="SSB2" s="228"/>
      <c r="SSC2" s="228"/>
      <c r="SSD2" s="228"/>
      <c r="SSE2" s="228"/>
      <c r="SSF2" s="228"/>
      <c r="SSG2" s="228"/>
      <c r="SSH2" s="228"/>
      <c r="SSI2" s="228"/>
      <c r="SSJ2" s="228"/>
      <c r="SSK2" s="228"/>
      <c r="SSL2" s="228"/>
      <c r="SSM2" s="228"/>
      <c r="SSN2" s="228"/>
      <c r="SSO2" s="228"/>
      <c r="SSP2" s="228"/>
      <c r="SSQ2" s="228"/>
      <c r="SSR2" s="228"/>
      <c r="SSS2" s="228"/>
      <c r="SST2" s="228"/>
      <c r="SSU2" s="228"/>
      <c r="SSV2" s="228"/>
      <c r="SSW2" s="228"/>
      <c r="SSX2" s="228"/>
      <c r="SSY2" s="228"/>
      <c r="SSZ2" s="228"/>
      <c r="STA2" s="228"/>
      <c r="STB2" s="228"/>
      <c r="STC2" s="228"/>
      <c r="STD2" s="228"/>
      <c r="STE2" s="228"/>
      <c r="STF2" s="228"/>
      <c r="STG2" s="228"/>
      <c r="STH2" s="228"/>
      <c r="STI2" s="228"/>
      <c r="STJ2" s="228"/>
      <c r="STK2" s="228"/>
      <c r="STL2" s="228"/>
      <c r="STM2" s="228"/>
      <c r="STN2" s="228"/>
      <c r="STO2" s="228"/>
      <c r="STP2" s="228"/>
      <c r="STQ2" s="228"/>
      <c r="STR2" s="228"/>
      <c r="STS2" s="228"/>
      <c r="STT2" s="228"/>
      <c r="STU2" s="228"/>
      <c r="STV2" s="228"/>
      <c r="STW2" s="228"/>
      <c r="STX2" s="228"/>
      <c r="STY2" s="228"/>
      <c r="STZ2" s="228"/>
      <c r="SUA2" s="228"/>
      <c r="SUB2" s="228"/>
      <c r="SUC2" s="228"/>
      <c r="SUD2" s="228"/>
      <c r="SUE2" s="228"/>
      <c r="SUF2" s="228"/>
      <c r="SUG2" s="228"/>
      <c r="SUH2" s="228"/>
      <c r="SUI2" s="228"/>
      <c r="SUJ2" s="228"/>
      <c r="SUK2" s="228"/>
      <c r="SUL2" s="228"/>
      <c r="SUM2" s="228"/>
      <c r="SUN2" s="228"/>
      <c r="SUO2" s="228"/>
      <c r="SUP2" s="228"/>
      <c r="SUQ2" s="228"/>
      <c r="SUR2" s="228"/>
      <c r="SUS2" s="228"/>
      <c r="SUT2" s="228"/>
      <c r="SUU2" s="228"/>
      <c r="SUV2" s="228"/>
      <c r="SUW2" s="228"/>
      <c r="SUX2" s="228"/>
      <c r="SUY2" s="228"/>
      <c r="SUZ2" s="228"/>
      <c r="SVA2" s="228"/>
      <c r="SVB2" s="228"/>
      <c r="SVC2" s="228"/>
      <c r="SVD2" s="228"/>
      <c r="SVE2" s="228"/>
      <c r="SVF2" s="228"/>
      <c r="SVG2" s="228"/>
      <c r="SVH2" s="228"/>
      <c r="SVI2" s="228"/>
      <c r="SVJ2" s="228"/>
      <c r="SVK2" s="228"/>
      <c r="SVL2" s="228"/>
      <c r="SVM2" s="228"/>
      <c r="SVN2" s="228"/>
      <c r="SVO2" s="228"/>
      <c r="SVP2" s="228"/>
      <c r="SVQ2" s="228"/>
      <c r="SVR2" s="228"/>
      <c r="SVS2" s="228"/>
      <c r="SVT2" s="228"/>
      <c r="SVU2" s="228"/>
      <c r="SVV2" s="228"/>
      <c r="SVW2" s="228"/>
      <c r="SVX2" s="228"/>
      <c r="SVY2" s="228"/>
      <c r="SVZ2" s="228"/>
      <c r="SWA2" s="228"/>
      <c r="SWB2" s="228"/>
      <c r="SWC2" s="228"/>
      <c r="SWD2" s="228"/>
      <c r="SWE2" s="228"/>
      <c r="SWF2" s="228"/>
      <c r="SWG2" s="228"/>
      <c r="SWH2" s="228"/>
      <c r="SWI2" s="228"/>
      <c r="SWJ2" s="228"/>
      <c r="SWK2" s="228"/>
      <c r="SWL2" s="228"/>
      <c r="SWM2" s="228"/>
      <c r="SWN2" s="228"/>
      <c r="SWO2" s="228"/>
      <c r="SWP2" s="228"/>
      <c r="SWQ2" s="228"/>
      <c r="SWR2" s="228"/>
      <c r="SWS2" s="228"/>
      <c r="SWT2" s="228"/>
      <c r="SWU2" s="228"/>
      <c r="SWV2" s="228"/>
      <c r="SWW2" s="228"/>
      <c r="SWX2" s="228"/>
      <c r="SWY2" s="228"/>
      <c r="SWZ2" s="228"/>
      <c r="SXA2" s="228"/>
      <c r="SXB2" s="228"/>
      <c r="SXC2" s="228"/>
      <c r="SXD2" s="228"/>
      <c r="SXE2" s="228"/>
      <c r="SXF2" s="228"/>
      <c r="SXG2" s="228"/>
      <c r="SXH2" s="228"/>
      <c r="SXI2" s="228"/>
      <c r="SXJ2" s="228"/>
      <c r="SXK2" s="228"/>
      <c r="SXL2" s="228"/>
      <c r="SXM2" s="228"/>
      <c r="SXN2" s="228"/>
      <c r="SXO2" s="228"/>
      <c r="SXP2" s="228"/>
      <c r="SXQ2" s="228"/>
      <c r="SXR2" s="228"/>
      <c r="SXS2" s="228"/>
      <c r="SXT2" s="228"/>
      <c r="SXU2" s="228"/>
      <c r="SXV2" s="228"/>
      <c r="SXW2" s="228"/>
      <c r="SXX2" s="228"/>
      <c r="SXY2" s="228"/>
      <c r="SXZ2" s="228"/>
      <c r="SYA2" s="228"/>
      <c r="SYB2" s="228"/>
      <c r="SYC2" s="228"/>
      <c r="SYD2" s="228"/>
      <c r="SYE2" s="228"/>
      <c r="SYF2" s="228"/>
      <c r="SYG2" s="228"/>
      <c r="SYH2" s="228"/>
      <c r="SYI2" s="228"/>
      <c r="SYJ2" s="228"/>
      <c r="SYK2" s="228"/>
      <c r="SYL2" s="228"/>
      <c r="SYM2" s="228"/>
      <c r="SYN2" s="228"/>
      <c r="SYO2" s="228"/>
      <c r="SYP2" s="228"/>
      <c r="SYQ2" s="228"/>
      <c r="SYR2" s="228"/>
      <c r="SYS2" s="228"/>
      <c r="SYT2" s="228"/>
      <c r="SYU2" s="228"/>
      <c r="SYV2" s="228"/>
      <c r="SYW2" s="228"/>
      <c r="SYX2" s="228"/>
      <c r="SYY2" s="228"/>
      <c r="SYZ2" s="228"/>
      <c r="SZA2" s="228"/>
      <c r="SZB2" s="228"/>
      <c r="SZC2" s="228"/>
      <c r="SZD2" s="228"/>
      <c r="SZE2" s="228"/>
      <c r="SZF2" s="228"/>
      <c r="SZG2" s="228"/>
      <c r="SZH2" s="228"/>
      <c r="SZI2" s="228"/>
      <c r="SZJ2" s="228"/>
      <c r="SZK2" s="228"/>
      <c r="SZL2" s="228"/>
      <c r="SZM2" s="228"/>
      <c r="SZN2" s="228"/>
      <c r="SZO2" s="228"/>
      <c r="SZP2" s="228"/>
      <c r="SZQ2" s="228"/>
      <c r="SZR2" s="228"/>
      <c r="SZS2" s="228"/>
      <c r="SZT2" s="228"/>
      <c r="SZU2" s="228"/>
      <c r="SZV2" s="228"/>
      <c r="SZW2" s="228"/>
      <c r="SZX2" s="228"/>
      <c r="SZY2" s="228"/>
      <c r="SZZ2" s="228"/>
      <c r="TAA2" s="228"/>
      <c r="TAB2" s="228"/>
      <c r="TAC2" s="228"/>
      <c r="TAD2" s="228"/>
      <c r="TAE2" s="228"/>
      <c r="TAF2" s="228"/>
      <c r="TAG2" s="228"/>
      <c r="TAH2" s="228"/>
      <c r="TAI2" s="228"/>
      <c r="TAJ2" s="228"/>
      <c r="TAK2" s="228"/>
      <c r="TAL2" s="228"/>
      <c r="TAM2" s="228"/>
      <c r="TAN2" s="228"/>
      <c r="TAO2" s="228"/>
      <c r="TAP2" s="228"/>
      <c r="TAQ2" s="228"/>
      <c r="TAR2" s="228"/>
      <c r="TAS2" s="228"/>
      <c r="TAT2" s="228"/>
      <c r="TAU2" s="228"/>
      <c r="TAV2" s="228"/>
      <c r="TAW2" s="228"/>
      <c r="TAX2" s="228"/>
      <c r="TAY2" s="228"/>
      <c r="TAZ2" s="228"/>
      <c r="TBA2" s="228"/>
      <c r="TBB2" s="228"/>
      <c r="TBC2" s="228"/>
      <c r="TBD2" s="228"/>
      <c r="TBE2" s="228"/>
      <c r="TBF2" s="228"/>
      <c r="TBG2" s="228"/>
      <c r="TBH2" s="228"/>
      <c r="TBI2" s="228"/>
      <c r="TBJ2" s="228"/>
      <c r="TBK2" s="228"/>
      <c r="TBL2" s="228"/>
      <c r="TBM2" s="228"/>
      <c r="TBN2" s="228"/>
      <c r="TBO2" s="228"/>
      <c r="TBP2" s="228"/>
      <c r="TBQ2" s="228"/>
      <c r="TBR2" s="228"/>
      <c r="TBS2" s="228"/>
      <c r="TBT2" s="228"/>
      <c r="TBU2" s="228"/>
      <c r="TBV2" s="228"/>
      <c r="TBW2" s="228"/>
      <c r="TBX2" s="228"/>
      <c r="TBY2" s="228"/>
      <c r="TBZ2" s="228"/>
      <c r="TCA2" s="228"/>
      <c r="TCB2" s="228"/>
      <c r="TCC2" s="228"/>
      <c r="TCD2" s="228"/>
      <c r="TCE2" s="228"/>
      <c r="TCF2" s="228"/>
      <c r="TCG2" s="228"/>
      <c r="TCH2" s="228"/>
      <c r="TCI2" s="228"/>
      <c r="TCJ2" s="228"/>
      <c r="TCK2" s="228"/>
      <c r="TCL2" s="228"/>
      <c r="TCM2" s="228"/>
      <c r="TCN2" s="228"/>
      <c r="TCO2" s="228"/>
      <c r="TCP2" s="228"/>
      <c r="TCQ2" s="228"/>
      <c r="TCR2" s="228"/>
      <c r="TCS2" s="228"/>
      <c r="TCT2" s="228"/>
      <c r="TCU2" s="228"/>
      <c r="TCV2" s="228"/>
      <c r="TCW2" s="228"/>
      <c r="TCX2" s="228"/>
      <c r="TCY2" s="228"/>
      <c r="TCZ2" s="228"/>
      <c r="TDA2" s="228"/>
      <c r="TDB2" s="228"/>
      <c r="TDC2" s="228"/>
      <c r="TDD2" s="228"/>
      <c r="TDE2" s="228"/>
      <c r="TDF2" s="228"/>
      <c r="TDG2" s="228"/>
      <c r="TDH2" s="228"/>
      <c r="TDI2" s="228"/>
      <c r="TDJ2" s="228"/>
      <c r="TDK2" s="228"/>
      <c r="TDL2" s="228"/>
      <c r="TDM2" s="228"/>
      <c r="TDN2" s="228"/>
      <c r="TDO2" s="228"/>
      <c r="TDP2" s="228"/>
      <c r="TDQ2" s="228"/>
      <c r="TDR2" s="228"/>
      <c r="TDS2" s="228"/>
      <c r="TDT2" s="228"/>
      <c r="TDU2" s="228"/>
      <c r="TDV2" s="228"/>
      <c r="TDW2" s="228"/>
      <c r="TDX2" s="228"/>
      <c r="TDY2" s="228"/>
      <c r="TDZ2" s="228"/>
      <c r="TEA2" s="228"/>
      <c r="TEB2" s="228"/>
      <c r="TEC2" s="228"/>
      <c r="TED2" s="228"/>
      <c r="TEE2" s="228"/>
      <c r="TEF2" s="228"/>
      <c r="TEG2" s="228"/>
      <c r="TEH2" s="228"/>
      <c r="TEI2" s="228"/>
      <c r="TEJ2" s="228"/>
      <c r="TEK2" s="228"/>
      <c r="TEL2" s="228"/>
      <c r="TEM2" s="228"/>
      <c r="TEN2" s="228"/>
      <c r="TEO2" s="228"/>
      <c r="TEP2" s="228"/>
      <c r="TEQ2" s="228"/>
      <c r="TER2" s="228"/>
      <c r="TES2" s="228"/>
      <c r="TET2" s="228"/>
      <c r="TEU2" s="228"/>
      <c r="TEV2" s="228"/>
      <c r="TEW2" s="228"/>
      <c r="TEX2" s="228"/>
      <c r="TEY2" s="228"/>
      <c r="TEZ2" s="228"/>
      <c r="TFA2" s="228"/>
      <c r="TFB2" s="228"/>
      <c r="TFC2" s="228"/>
      <c r="TFD2" s="228"/>
      <c r="TFE2" s="228"/>
      <c r="TFF2" s="228"/>
      <c r="TFG2" s="228"/>
      <c r="TFH2" s="228"/>
      <c r="TFI2" s="228"/>
      <c r="TFJ2" s="228"/>
      <c r="TFK2" s="228"/>
      <c r="TFL2" s="228"/>
      <c r="TFM2" s="228"/>
      <c r="TFN2" s="228"/>
      <c r="TFO2" s="228"/>
      <c r="TFP2" s="228"/>
      <c r="TFQ2" s="228"/>
      <c r="TFR2" s="228"/>
      <c r="TFS2" s="228"/>
      <c r="TFT2" s="228"/>
      <c r="TFU2" s="228"/>
      <c r="TFV2" s="228"/>
      <c r="TFW2" s="228"/>
      <c r="TFX2" s="228"/>
      <c r="TFY2" s="228"/>
      <c r="TFZ2" s="228"/>
      <c r="TGA2" s="228"/>
      <c r="TGB2" s="228"/>
      <c r="TGC2" s="228"/>
      <c r="TGD2" s="228"/>
      <c r="TGE2" s="228"/>
      <c r="TGF2" s="228"/>
      <c r="TGG2" s="228"/>
      <c r="TGH2" s="228"/>
      <c r="TGI2" s="228"/>
      <c r="TGJ2" s="228"/>
      <c r="TGK2" s="228"/>
      <c r="TGL2" s="228"/>
      <c r="TGM2" s="228"/>
      <c r="TGN2" s="228"/>
      <c r="TGO2" s="228"/>
      <c r="TGP2" s="228"/>
      <c r="TGQ2" s="228"/>
      <c r="TGR2" s="228"/>
      <c r="TGS2" s="228"/>
      <c r="TGT2" s="228"/>
      <c r="TGU2" s="228"/>
      <c r="TGV2" s="228"/>
      <c r="TGW2" s="228"/>
      <c r="TGX2" s="228"/>
      <c r="TGY2" s="228"/>
      <c r="TGZ2" s="228"/>
      <c r="THA2" s="228"/>
      <c r="THB2" s="228"/>
      <c r="THC2" s="228"/>
      <c r="THD2" s="228"/>
      <c r="THE2" s="228"/>
      <c r="THF2" s="228"/>
      <c r="THG2" s="228"/>
      <c r="THH2" s="228"/>
      <c r="THI2" s="228"/>
      <c r="THJ2" s="228"/>
      <c r="THK2" s="228"/>
      <c r="THL2" s="228"/>
      <c r="THM2" s="228"/>
      <c r="THN2" s="228"/>
      <c r="THO2" s="228"/>
      <c r="THP2" s="228"/>
      <c r="THQ2" s="228"/>
      <c r="THR2" s="228"/>
      <c r="THS2" s="228"/>
      <c r="THT2" s="228"/>
      <c r="THU2" s="228"/>
      <c r="THV2" s="228"/>
      <c r="THW2" s="228"/>
      <c r="THX2" s="228"/>
      <c r="THY2" s="228"/>
      <c r="THZ2" s="228"/>
      <c r="TIA2" s="228"/>
      <c r="TIB2" s="228"/>
      <c r="TIC2" s="228"/>
      <c r="TID2" s="228"/>
      <c r="TIE2" s="228"/>
      <c r="TIF2" s="228"/>
      <c r="TIG2" s="228"/>
      <c r="TIH2" s="228"/>
      <c r="TII2" s="228"/>
      <c r="TIJ2" s="228"/>
      <c r="TIK2" s="228"/>
      <c r="TIL2" s="228"/>
      <c r="TIM2" s="228"/>
      <c r="TIN2" s="228"/>
      <c r="TIO2" s="228"/>
      <c r="TIP2" s="228"/>
      <c r="TIQ2" s="228"/>
      <c r="TIR2" s="228"/>
      <c r="TIS2" s="228"/>
      <c r="TIT2" s="228"/>
      <c r="TIU2" s="228"/>
      <c r="TIV2" s="228"/>
      <c r="TIW2" s="228"/>
      <c r="TIX2" s="228"/>
      <c r="TIY2" s="228"/>
      <c r="TIZ2" s="228"/>
      <c r="TJA2" s="228"/>
      <c r="TJB2" s="228"/>
      <c r="TJC2" s="228"/>
      <c r="TJD2" s="228"/>
      <c r="TJE2" s="228"/>
      <c r="TJF2" s="228"/>
      <c r="TJG2" s="228"/>
      <c r="TJH2" s="228"/>
      <c r="TJI2" s="228"/>
      <c r="TJJ2" s="228"/>
      <c r="TJK2" s="228"/>
      <c r="TJL2" s="228"/>
      <c r="TJM2" s="228"/>
      <c r="TJN2" s="228"/>
      <c r="TJO2" s="228"/>
      <c r="TJP2" s="228"/>
      <c r="TJQ2" s="228"/>
      <c r="TJR2" s="228"/>
      <c r="TJS2" s="228"/>
      <c r="TJT2" s="228"/>
      <c r="TJU2" s="228"/>
      <c r="TJV2" s="228"/>
      <c r="TJW2" s="228"/>
      <c r="TJX2" s="228"/>
      <c r="TJY2" s="228"/>
      <c r="TJZ2" s="228"/>
      <c r="TKA2" s="228"/>
      <c r="TKB2" s="228"/>
      <c r="TKC2" s="228"/>
      <c r="TKD2" s="228"/>
      <c r="TKE2" s="228"/>
      <c r="TKF2" s="228"/>
      <c r="TKG2" s="228"/>
      <c r="TKH2" s="228"/>
      <c r="TKI2" s="228"/>
      <c r="TKJ2" s="228"/>
      <c r="TKK2" s="228"/>
      <c r="TKL2" s="228"/>
      <c r="TKM2" s="228"/>
      <c r="TKN2" s="228"/>
      <c r="TKO2" s="228"/>
      <c r="TKP2" s="228"/>
      <c r="TKQ2" s="228"/>
      <c r="TKR2" s="228"/>
      <c r="TKS2" s="228"/>
      <c r="TKT2" s="228"/>
      <c r="TKU2" s="228"/>
      <c r="TKV2" s="228"/>
      <c r="TKW2" s="228"/>
      <c r="TKX2" s="228"/>
      <c r="TKY2" s="228"/>
      <c r="TKZ2" s="228"/>
      <c r="TLA2" s="228"/>
      <c r="TLB2" s="228"/>
      <c r="TLC2" s="228"/>
      <c r="TLD2" s="228"/>
      <c r="TLE2" s="228"/>
      <c r="TLF2" s="228"/>
      <c r="TLG2" s="228"/>
      <c r="TLH2" s="228"/>
      <c r="TLI2" s="228"/>
      <c r="TLJ2" s="228"/>
      <c r="TLK2" s="228"/>
      <c r="TLL2" s="228"/>
      <c r="TLM2" s="228"/>
      <c r="TLN2" s="228"/>
      <c r="TLO2" s="228"/>
      <c r="TLP2" s="228"/>
      <c r="TLQ2" s="228"/>
      <c r="TLR2" s="228"/>
      <c r="TLS2" s="228"/>
      <c r="TLT2" s="228"/>
      <c r="TLU2" s="228"/>
      <c r="TLV2" s="228"/>
      <c r="TLW2" s="228"/>
      <c r="TLX2" s="228"/>
      <c r="TLY2" s="228"/>
      <c r="TLZ2" s="228"/>
      <c r="TMA2" s="228"/>
      <c r="TMB2" s="228"/>
      <c r="TMC2" s="228"/>
      <c r="TMD2" s="228"/>
      <c r="TME2" s="228"/>
      <c r="TMF2" s="228"/>
      <c r="TMG2" s="228"/>
      <c r="TMH2" s="228"/>
      <c r="TMI2" s="228"/>
      <c r="TMJ2" s="228"/>
      <c r="TMK2" s="228"/>
      <c r="TML2" s="228"/>
      <c r="TMM2" s="228"/>
      <c r="TMN2" s="228"/>
      <c r="TMO2" s="228"/>
      <c r="TMP2" s="228"/>
      <c r="TMQ2" s="228"/>
      <c r="TMR2" s="228"/>
      <c r="TMS2" s="228"/>
      <c r="TMT2" s="228"/>
      <c r="TMU2" s="228"/>
      <c r="TMV2" s="228"/>
      <c r="TMW2" s="228"/>
      <c r="TMX2" s="228"/>
      <c r="TMY2" s="228"/>
      <c r="TMZ2" s="228"/>
      <c r="TNA2" s="228"/>
      <c r="TNB2" s="228"/>
      <c r="TNC2" s="228"/>
      <c r="TND2" s="228"/>
      <c r="TNE2" s="228"/>
      <c r="TNF2" s="228"/>
      <c r="TNG2" s="228"/>
      <c r="TNH2" s="228"/>
      <c r="TNI2" s="228"/>
      <c r="TNJ2" s="228"/>
      <c r="TNK2" s="228"/>
      <c r="TNL2" s="228"/>
      <c r="TNM2" s="228"/>
      <c r="TNN2" s="228"/>
      <c r="TNO2" s="228"/>
      <c r="TNP2" s="228"/>
      <c r="TNQ2" s="228"/>
      <c r="TNR2" s="228"/>
      <c r="TNS2" s="228"/>
      <c r="TNT2" s="228"/>
      <c r="TNU2" s="228"/>
      <c r="TNV2" s="228"/>
      <c r="TNW2" s="228"/>
      <c r="TNX2" s="228"/>
      <c r="TNY2" s="228"/>
      <c r="TNZ2" s="228"/>
      <c r="TOA2" s="228"/>
      <c r="TOB2" s="228"/>
      <c r="TOC2" s="228"/>
      <c r="TOD2" s="228"/>
      <c r="TOE2" s="228"/>
      <c r="TOF2" s="228"/>
      <c r="TOG2" s="228"/>
      <c r="TOH2" s="228"/>
      <c r="TOI2" s="228"/>
      <c r="TOJ2" s="228"/>
      <c r="TOK2" s="228"/>
      <c r="TOL2" s="228"/>
      <c r="TOM2" s="228"/>
      <c r="TON2" s="228"/>
      <c r="TOO2" s="228"/>
      <c r="TOP2" s="228"/>
      <c r="TOQ2" s="228"/>
      <c r="TOR2" s="228"/>
      <c r="TOS2" s="228"/>
      <c r="TOT2" s="228"/>
      <c r="TOU2" s="228"/>
      <c r="TOV2" s="228"/>
      <c r="TOW2" s="228"/>
      <c r="TOX2" s="228"/>
      <c r="TOY2" s="228"/>
      <c r="TOZ2" s="228"/>
      <c r="TPA2" s="228"/>
      <c r="TPB2" s="228"/>
      <c r="TPC2" s="228"/>
      <c r="TPD2" s="228"/>
      <c r="TPE2" s="228"/>
      <c r="TPF2" s="228"/>
      <c r="TPG2" s="228"/>
      <c r="TPH2" s="228"/>
      <c r="TPI2" s="228"/>
      <c r="TPJ2" s="228"/>
      <c r="TPK2" s="228"/>
      <c r="TPL2" s="228"/>
      <c r="TPM2" s="228"/>
      <c r="TPN2" s="228"/>
      <c r="TPO2" s="228"/>
      <c r="TPP2" s="228"/>
      <c r="TPQ2" s="228"/>
      <c r="TPR2" s="228"/>
      <c r="TPS2" s="228"/>
      <c r="TPT2" s="228"/>
      <c r="TPU2" s="228"/>
      <c r="TPV2" s="228"/>
      <c r="TPW2" s="228"/>
      <c r="TPX2" s="228"/>
      <c r="TPY2" s="228"/>
      <c r="TPZ2" s="228"/>
      <c r="TQA2" s="228"/>
      <c r="TQB2" s="228"/>
      <c r="TQC2" s="228"/>
      <c r="TQD2" s="228"/>
      <c r="TQE2" s="228"/>
      <c r="TQF2" s="228"/>
      <c r="TQG2" s="228"/>
      <c r="TQH2" s="228"/>
      <c r="TQI2" s="228"/>
      <c r="TQJ2" s="228"/>
      <c r="TQK2" s="228"/>
      <c r="TQL2" s="228"/>
      <c r="TQM2" s="228"/>
      <c r="TQN2" s="228"/>
      <c r="TQO2" s="228"/>
      <c r="TQP2" s="228"/>
      <c r="TQQ2" s="228"/>
      <c r="TQR2" s="228"/>
      <c r="TQS2" s="228"/>
      <c r="TQT2" s="228"/>
      <c r="TQU2" s="228"/>
      <c r="TQV2" s="228"/>
      <c r="TQW2" s="228"/>
      <c r="TQX2" s="228"/>
      <c r="TQY2" s="228"/>
      <c r="TQZ2" s="228"/>
      <c r="TRA2" s="228"/>
      <c r="TRB2" s="228"/>
      <c r="TRC2" s="228"/>
      <c r="TRD2" s="228"/>
      <c r="TRE2" s="228"/>
      <c r="TRF2" s="228"/>
      <c r="TRG2" s="228"/>
      <c r="TRH2" s="228"/>
      <c r="TRI2" s="228"/>
      <c r="TRJ2" s="228"/>
      <c r="TRK2" s="228"/>
      <c r="TRL2" s="228"/>
      <c r="TRM2" s="228"/>
      <c r="TRN2" s="228"/>
      <c r="TRO2" s="228"/>
      <c r="TRP2" s="228"/>
      <c r="TRQ2" s="228"/>
      <c r="TRR2" s="228"/>
      <c r="TRS2" s="228"/>
      <c r="TRT2" s="228"/>
      <c r="TRU2" s="228"/>
      <c r="TRV2" s="228"/>
      <c r="TRW2" s="228"/>
      <c r="TRX2" s="228"/>
      <c r="TRY2" s="228"/>
      <c r="TRZ2" s="228"/>
      <c r="TSA2" s="228"/>
      <c r="TSB2" s="228"/>
      <c r="TSC2" s="228"/>
      <c r="TSD2" s="228"/>
      <c r="TSE2" s="228"/>
      <c r="TSF2" s="228"/>
      <c r="TSG2" s="228"/>
      <c r="TSH2" s="228"/>
      <c r="TSI2" s="228"/>
      <c r="TSJ2" s="228"/>
      <c r="TSK2" s="228"/>
      <c r="TSL2" s="228"/>
      <c r="TSM2" s="228"/>
      <c r="TSN2" s="228"/>
      <c r="TSO2" s="228"/>
      <c r="TSP2" s="228"/>
      <c r="TSQ2" s="228"/>
      <c r="TSR2" s="228"/>
      <c r="TSS2" s="228"/>
      <c r="TST2" s="228"/>
      <c r="TSU2" s="228"/>
      <c r="TSV2" s="228"/>
      <c r="TSW2" s="228"/>
      <c r="TSX2" s="228"/>
      <c r="TSY2" s="228"/>
      <c r="TSZ2" s="228"/>
      <c r="TTA2" s="228"/>
      <c r="TTB2" s="228"/>
      <c r="TTC2" s="228"/>
      <c r="TTD2" s="228"/>
      <c r="TTE2" s="228"/>
      <c r="TTF2" s="228"/>
      <c r="TTG2" s="228"/>
      <c r="TTH2" s="228"/>
      <c r="TTI2" s="228"/>
      <c r="TTJ2" s="228"/>
      <c r="TTK2" s="228"/>
      <c r="TTL2" s="228"/>
      <c r="TTM2" s="228"/>
      <c r="TTN2" s="228"/>
      <c r="TTO2" s="228"/>
      <c r="TTP2" s="228"/>
      <c r="TTQ2" s="228"/>
      <c r="TTR2" s="228"/>
      <c r="TTS2" s="228"/>
      <c r="TTT2" s="228"/>
      <c r="TTU2" s="228"/>
      <c r="TTV2" s="228"/>
      <c r="TTW2" s="228"/>
      <c r="TTX2" s="228"/>
      <c r="TTY2" s="228"/>
      <c r="TTZ2" s="228"/>
      <c r="TUA2" s="228"/>
      <c r="TUB2" s="228"/>
      <c r="TUC2" s="228"/>
      <c r="TUD2" s="228"/>
      <c r="TUE2" s="228"/>
      <c r="TUF2" s="228"/>
      <c r="TUG2" s="228"/>
      <c r="TUH2" s="228"/>
      <c r="TUI2" s="228"/>
      <c r="TUJ2" s="228"/>
      <c r="TUK2" s="228"/>
      <c r="TUL2" s="228"/>
      <c r="TUM2" s="228"/>
      <c r="TUN2" s="228"/>
      <c r="TUO2" s="228"/>
      <c r="TUP2" s="228"/>
      <c r="TUQ2" s="228"/>
      <c r="TUR2" s="228"/>
      <c r="TUS2" s="228"/>
      <c r="TUT2" s="228"/>
      <c r="TUU2" s="228"/>
      <c r="TUV2" s="228"/>
      <c r="TUW2" s="228"/>
      <c r="TUX2" s="228"/>
      <c r="TUY2" s="228"/>
      <c r="TUZ2" s="228"/>
      <c r="TVA2" s="228"/>
      <c r="TVB2" s="228"/>
      <c r="TVC2" s="228"/>
      <c r="TVD2" s="228"/>
      <c r="TVE2" s="228"/>
      <c r="TVF2" s="228"/>
      <c r="TVG2" s="228"/>
      <c r="TVH2" s="228"/>
      <c r="TVI2" s="228"/>
      <c r="TVJ2" s="228"/>
      <c r="TVK2" s="228"/>
      <c r="TVL2" s="228"/>
      <c r="TVM2" s="228"/>
      <c r="TVN2" s="228"/>
      <c r="TVO2" s="228"/>
      <c r="TVP2" s="228"/>
      <c r="TVQ2" s="228"/>
      <c r="TVR2" s="228"/>
      <c r="TVS2" s="228"/>
      <c r="TVT2" s="228"/>
      <c r="TVU2" s="228"/>
      <c r="TVV2" s="228"/>
      <c r="TVW2" s="228"/>
      <c r="TVX2" s="228"/>
      <c r="TVY2" s="228"/>
      <c r="TVZ2" s="228"/>
      <c r="TWA2" s="228"/>
      <c r="TWB2" s="228"/>
      <c r="TWC2" s="228"/>
      <c r="TWD2" s="228"/>
      <c r="TWE2" s="228"/>
      <c r="TWF2" s="228"/>
      <c r="TWG2" s="228"/>
      <c r="TWH2" s="228"/>
      <c r="TWI2" s="228"/>
      <c r="TWJ2" s="228"/>
      <c r="TWK2" s="228"/>
      <c r="TWL2" s="228"/>
      <c r="TWM2" s="228"/>
      <c r="TWN2" s="228"/>
      <c r="TWO2" s="228"/>
      <c r="TWP2" s="228"/>
      <c r="TWQ2" s="228"/>
      <c r="TWR2" s="228"/>
      <c r="TWS2" s="228"/>
      <c r="TWT2" s="228"/>
      <c r="TWU2" s="228"/>
      <c r="TWV2" s="228"/>
      <c r="TWW2" s="228"/>
      <c r="TWX2" s="228"/>
      <c r="TWY2" s="228"/>
      <c r="TWZ2" s="228"/>
      <c r="TXA2" s="228"/>
      <c r="TXB2" s="228"/>
      <c r="TXC2" s="228"/>
      <c r="TXD2" s="228"/>
      <c r="TXE2" s="228"/>
      <c r="TXF2" s="228"/>
      <c r="TXG2" s="228"/>
      <c r="TXH2" s="228"/>
      <c r="TXI2" s="228"/>
      <c r="TXJ2" s="228"/>
      <c r="TXK2" s="228"/>
      <c r="TXL2" s="228"/>
      <c r="TXM2" s="228"/>
      <c r="TXN2" s="228"/>
      <c r="TXO2" s="228"/>
      <c r="TXP2" s="228"/>
      <c r="TXQ2" s="228"/>
      <c r="TXR2" s="228"/>
      <c r="TXS2" s="228"/>
      <c r="TXT2" s="228"/>
      <c r="TXU2" s="228"/>
      <c r="TXV2" s="228"/>
      <c r="TXW2" s="228"/>
      <c r="TXX2" s="228"/>
      <c r="TXY2" s="228"/>
      <c r="TXZ2" s="228"/>
      <c r="TYA2" s="228"/>
      <c r="TYB2" s="228"/>
      <c r="TYC2" s="228"/>
      <c r="TYD2" s="228"/>
      <c r="TYE2" s="228"/>
      <c r="TYF2" s="228"/>
      <c r="TYG2" s="228"/>
      <c r="TYH2" s="228"/>
      <c r="TYI2" s="228"/>
      <c r="TYJ2" s="228"/>
      <c r="TYK2" s="228"/>
      <c r="TYL2" s="228"/>
      <c r="TYM2" s="228"/>
      <c r="TYN2" s="228"/>
      <c r="TYO2" s="228"/>
      <c r="TYP2" s="228"/>
      <c r="TYQ2" s="228"/>
      <c r="TYR2" s="228"/>
      <c r="TYS2" s="228"/>
      <c r="TYT2" s="228"/>
      <c r="TYU2" s="228"/>
      <c r="TYV2" s="228"/>
      <c r="TYW2" s="228"/>
      <c r="TYX2" s="228"/>
      <c r="TYY2" s="228"/>
      <c r="TYZ2" s="228"/>
      <c r="TZA2" s="228"/>
      <c r="TZB2" s="228"/>
      <c r="TZC2" s="228"/>
      <c r="TZD2" s="228"/>
      <c r="TZE2" s="228"/>
      <c r="TZF2" s="228"/>
      <c r="TZG2" s="228"/>
      <c r="TZH2" s="228"/>
      <c r="TZI2" s="228"/>
      <c r="TZJ2" s="228"/>
      <c r="TZK2" s="228"/>
      <c r="TZL2" s="228"/>
      <c r="TZM2" s="228"/>
      <c r="TZN2" s="228"/>
      <c r="TZO2" s="228"/>
      <c r="TZP2" s="228"/>
      <c r="TZQ2" s="228"/>
      <c r="TZR2" s="228"/>
      <c r="TZS2" s="228"/>
      <c r="TZT2" s="228"/>
      <c r="TZU2" s="228"/>
      <c r="TZV2" s="228"/>
      <c r="TZW2" s="228"/>
      <c r="TZX2" s="228"/>
      <c r="TZY2" s="228"/>
      <c r="TZZ2" s="228"/>
      <c r="UAA2" s="228"/>
      <c r="UAB2" s="228"/>
      <c r="UAC2" s="228"/>
      <c r="UAD2" s="228"/>
      <c r="UAE2" s="228"/>
      <c r="UAF2" s="228"/>
      <c r="UAG2" s="228"/>
      <c r="UAH2" s="228"/>
      <c r="UAI2" s="228"/>
      <c r="UAJ2" s="228"/>
      <c r="UAK2" s="228"/>
      <c r="UAL2" s="228"/>
      <c r="UAM2" s="228"/>
      <c r="UAN2" s="228"/>
      <c r="UAO2" s="228"/>
      <c r="UAP2" s="228"/>
      <c r="UAQ2" s="228"/>
      <c r="UAR2" s="228"/>
      <c r="UAS2" s="228"/>
      <c r="UAT2" s="228"/>
      <c r="UAU2" s="228"/>
      <c r="UAV2" s="228"/>
      <c r="UAW2" s="228"/>
      <c r="UAX2" s="228"/>
      <c r="UAY2" s="228"/>
      <c r="UAZ2" s="228"/>
      <c r="UBA2" s="228"/>
      <c r="UBB2" s="228"/>
      <c r="UBC2" s="228"/>
      <c r="UBD2" s="228"/>
      <c r="UBE2" s="228"/>
      <c r="UBF2" s="228"/>
      <c r="UBG2" s="228"/>
      <c r="UBH2" s="228"/>
      <c r="UBI2" s="228"/>
      <c r="UBJ2" s="228"/>
      <c r="UBK2" s="228"/>
      <c r="UBL2" s="228"/>
      <c r="UBM2" s="228"/>
      <c r="UBN2" s="228"/>
      <c r="UBO2" s="228"/>
      <c r="UBP2" s="228"/>
      <c r="UBQ2" s="228"/>
      <c r="UBR2" s="228"/>
      <c r="UBS2" s="228"/>
      <c r="UBT2" s="228"/>
      <c r="UBU2" s="228"/>
      <c r="UBV2" s="228"/>
      <c r="UBW2" s="228"/>
      <c r="UBX2" s="228"/>
      <c r="UBY2" s="228"/>
      <c r="UBZ2" s="228"/>
      <c r="UCA2" s="228"/>
      <c r="UCB2" s="228"/>
      <c r="UCC2" s="228"/>
      <c r="UCD2" s="228"/>
      <c r="UCE2" s="228"/>
      <c r="UCF2" s="228"/>
      <c r="UCG2" s="228"/>
      <c r="UCH2" s="228"/>
      <c r="UCI2" s="228"/>
      <c r="UCJ2" s="228"/>
      <c r="UCK2" s="228"/>
      <c r="UCL2" s="228"/>
      <c r="UCM2" s="228"/>
      <c r="UCN2" s="228"/>
      <c r="UCO2" s="228"/>
      <c r="UCP2" s="228"/>
      <c r="UCQ2" s="228"/>
      <c r="UCR2" s="228"/>
      <c r="UCS2" s="228"/>
      <c r="UCT2" s="228"/>
      <c r="UCU2" s="228"/>
      <c r="UCV2" s="228"/>
      <c r="UCW2" s="228"/>
      <c r="UCX2" s="228"/>
      <c r="UCY2" s="228"/>
      <c r="UCZ2" s="228"/>
      <c r="UDA2" s="228"/>
      <c r="UDB2" s="228"/>
      <c r="UDC2" s="228"/>
      <c r="UDD2" s="228"/>
      <c r="UDE2" s="228"/>
      <c r="UDF2" s="228"/>
      <c r="UDG2" s="228"/>
      <c r="UDH2" s="228"/>
      <c r="UDI2" s="228"/>
      <c r="UDJ2" s="228"/>
      <c r="UDK2" s="228"/>
      <c r="UDL2" s="228"/>
      <c r="UDM2" s="228"/>
      <c r="UDN2" s="228"/>
      <c r="UDO2" s="228"/>
      <c r="UDP2" s="228"/>
      <c r="UDQ2" s="228"/>
      <c r="UDR2" s="228"/>
      <c r="UDS2" s="228"/>
      <c r="UDT2" s="228"/>
      <c r="UDU2" s="228"/>
      <c r="UDV2" s="228"/>
      <c r="UDW2" s="228"/>
      <c r="UDX2" s="228"/>
      <c r="UDY2" s="228"/>
      <c r="UDZ2" s="228"/>
      <c r="UEA2" s="228"/>
      <c r="UEB2" s="228"/>
      <c r="UEC2" s="228"/>
      <c r="UED2" s="228"/>
      <c r="UEE2" s="228"/>
      <c r="UEF2" s="228"/>
      <c r="UEG2" s="228"/>
      <c r="UEH2" s="228"/>
      <c r="UEI2" s="228"/>
      <c r="UEJ2" s="228"/>
      <c r="UEK2" s="228"/>
      <c r="UEL2" s="228"/>
      <c r="UEM2" s="228"/>
      <c r="UEN2" s="228"/>
      <c r="UEO2" s="228"/>
      <c r="UEP2" s="228"/>
      <c r="UEQ2" s="228"/>
      <c r="UER2" s="228"/>
      <c r="UES2" s="228"/>
      <c r="UET2" s="228"/>
      <c r="UEU2" s="228"/>
      <c r="UEV2" s="228"/>
      <c r="UEW2" s="228"/>
      <c r="UEX2" s="228"/>
      <c r="UEY2" s="228"/>
      <c r="UEZ2" s="228"/>
      <c r="UFA2" s="228"/>
      <c r="UFB2" s="228"/>
      <c r="UFC2" s="228"/>
      <c r="UFD2" s="228"/>
      <c r="UFE2" s="228"/>
      <c r="UFF2" s="228"/>
      <c r="UFG2" s="228"/>
      <c r="UFH2" s="228"/>
      <c r="UFI2" s="228"/>
      <c r="UFJ2" s="228"/>
      <c r="UFK2" s="228"/>
      <c r="UFL2" s="228"/>
      <c r="UFM2" s="228"/>
      <c r="UFN2" s="228"/>
      <c r="UFO2" s="228"/>
      <c r="UFP2" s="228"/>
      <c r="UFQ2" s="228"/>
      <c r="UFR2" s="228"/>
      <c r="UFS2" s="228"/>
      <c r="UFT2" s="228"/>
      <c r="UFU2" s="228"/>
      <c r="UFV2" s="228"/>
      <c r="UFW2" s="228"/>
      <c r="UFX2" s="228"/>
      <c r="UFY2" s="228"/>
      <c r="UFZ2" s="228"/>
      <c r="UGA2" s="228"/>
      <c r="UGB2" s="228"/>
      <c r="UGC2" s="228"/>
      <c r="UGD2" s="228"/>
      <c r="UGE2" s="228"/>
      <c r="UGF2" s="228"/>
      <c r="UGG2" s="228"/>
      <c r="UGH2" s="228"/>
      <c r="UGI2" s="228"/>
      <c r="UGJ2" s="228"/>
      <c r="UGK2" s="228"/>
      <c r="UGL2" s="228"/>
      <c r="UGM2" s="228"/>
      <c r="UGN2" s="228"/>
      <c r="UGO2" s="228"/>
      <c r="UGP2" s="228"/>
      <c r="UGQ2" s="228"/>
      <c r="UGR2" s="228"/>
      <c r="UGS2" s="228"/>
      <c r="UGT2" s="228"/>
      <c r="UGU2" s="228"/>
      <c r="UGV2" s="228"/>
      <c r="UGW2" s="228"/>
      <c r="UGX2" s="228"/>
      <c r="UGY2" s="228"/>
      <c r="UGZ2" s="228"/>
      <c r="UHA2" s="228"/>
      <c r="UHB2" s="228"/>
      <c r="UHC2" s="228"/>
      <c r="UHD2" s="228"/>
      <c r="UHE2" s="228"/>
      <c r="UHF2" s="228"/>
      <c r="UHG2" s="228"/>
      <c r="UHH2" s="228"/>
      <c r="UHI2" s="228"/>
      <c r="UHJ2" s="228"/>
      <c r="UHK2" s="228"/>
      <c r="UHL2" s="228"/>
      <c r="UHM2" s="228"/>
      <c r="UHN2" s="228"/>
      <c r="UHO2" s="228"/>
      <c r="UHP2" s="228"/>
      <c r="UHQ2" s="228"/>
      <c r="UHR2" s="228"/>
      <c r="UHS2" s="228"/>
      <c r="UHT2" s="228"/>
      <c r="UHU2" s="228"/>
      <c r="UHV2" s="228"/>
      <c r="UHW2" s="228"/>
      <c r="UHX2" s="228"/>
      <c r="UHY2" s="228"/>
      <c r="UHZ2" s="228"/>
      <c r="UIA2" s="228"/>
      <c r="UIB2" s="228"/>
      <c r="UIC2" s="228"/>
      <c r="UID2" s="228"/>
      <c r="UIE2" s="228"/>
      <c r="UIF2" s="228"/>
      <c r="UIG2" s="228"/>
      <c r="UIH2" s="228"/>
      <c r="UII2" s="228"/>
      <c r="UIJ2" s="228"/>
      <c r="UIK2" s="228"/>
      <c r="UIL2" s="228"/>
      <c r="UIM2" s="228"/>
      <c r="UIN2" s="228"/>
      <c r="UIO2" s="228"/>
      <c r="UIP2" s="228"/>
      <c r="UIQ2" s="228"/>
      <c r="UIR2" s="228"/>
      <c r="UIS2" s="228"/>
      <c r="UIT2" s="228"/>
      <c r="UIU2" s="228"/>
      <c r="UIV2" s="228"/>
      <c r="UIW2" s="228"/>
      <c r="UIX2" s="228"/>
      <c r="UIY2" s="228"/>
      <c r="UIZ2" s="228"/>
      <c r="UJA2" s="228"/>
      <c r="UJB2" s="228"/>
      <c r="UJC2" s="228"/>
      <c r="UJD2" s="228"/>
      <c r="UJE2" s="228"/>
      <c r="UJF2" s="228"/>
      <c r="UJG2" s="228"/>
      <c r="UJH2" s="228"/>
      <c r="UJI2" s="228"/>
      <c r="UJJ2" s="228"/>
      <c r="UJK2" s="228"/>
      <c r="UJL2" s="228"/>
      <c r="UJM2" s="228"/>
      <c r="UJN2" s="228"/>
      <c r="UJO2" s="228"/>
      <c r="UJP2" s="228"/>
      <c r="UJQ2" s="228"/>
      <c r="UJR2" s="228"/>
      <c r="UJS2" s="228"/>
      <c r="UJT2" s="228"/>
      <c r="UJU2" s="228"/>
      <c r="UJV2" s="228"/>
      <c r="UJW2" s="228"/>
      <c r="UJX2" s="228"/>
      <c r="UJY2" s="228"/>
      <c r="UJZ2" s="228"/>
      <c r="UKA2" s="228"/>
      <c r="UKB2" s="228"/>
      <c r="UKC2" s="228"/>
      <c r="UKD2" s="228"/>
      <c r="UKE2" s="228"/>
      <c r="UKF2" s="228"/>
      <c r="UKG2" s="228"/>
      <c r="UKH2" s="228"/>
      <c r="UKI2" s="228"/>
      <c r="UKJ2" s="228"/>
      <c r="UKK2" s="228"/>
      <c r="UKL2" s="228"/>
      <c r="UKM2" s="228"/>
      <c r="UKN2" s="228"/>
      <c r="UKO2" s="228"/>
      <c r="UKP2" s="228"/>
      <c r="UKQ2" s="228"/>
      <c r="UKR2" s="228"/>
      <c r="UKS2" s="228"/>
      <c r="UKT2" s="228"/>
      <c r="UKU2" s="228"/>
      <c r="UKV2" s="228"/>
      <c r="UKW2" s="228"/>
      <c r="UKX2" s="228"/>
      <c r="UKY2" s="228"/>
      <c r="UKZ2" s="228"/>
      <c r="ULA2" s="228"/>
      <c r="ULB2" s="228"/>
      <c r="ULC2" s="228"/>
      <c r="ULD2" s="228"/>
      <c r="ULE2" s="228"/>
      <c r="ULF2" s="228"/>
      <c r="ULG2" s="228"/>
      <c r="ULH2" s="228"/>
      <c r="ULI2" s="228"/>
      <c r="ULJ2" s="228"/>
      <c r="ULK2" s="228"/>
      <c r="ULL2" s="228"/>
      <c r="ULM2" s="228"/>
      <c r="ULN2" s="228"/>
      <c r="ULO2" s="228"/>
      <c r="ULP2" s="228"/>
      <c r="ULQ2" s="228"/>
      <c r="ULR2" s="228"/>
      <c r="ULS2" s="228"/>
      <c r="ULT2" s="228"/>
      <c r="ULU2" s="228"/>
      <c r="ULV2" s="228"/>
      <c r="ULW2" s="228"/>
      <c r="ULX2" s="228"/>
      <c r="ULY2" s="228"/>
      <c r="ULZ2" s="228"/>
      <c r="UMA2" s="228"/>
      <c r="UMB2" s="228"/>
      <c r="UMC2" s="228"/>
      <c r="UMD2" s="228"/>
      <c r="UME2" s="228"/>
      <c r="UMF2" s="228"/>
      <c r="UMG2" s="228"/>
      <c r="UMH2" s="228"/>
      <c r="UMI2" s="228"/>
      <c r="UMJ2" s="228"/>
      <c r="UMK2" s="228"/>
      <c r="UML2" s="228"/>
      <c r="UMM2" s="228"/>
      <c r="UMN2" s="228"/>
      <c r="UMO2" s="228"/>
      <c r="UMP2" s="228"/>
      <c r="UMQ2" s="228"/>
      <c r="UMR2" s="228"/>
      <c r="UMS2" s="228"/>
      <c r="UMT2" s="228"/>
      <c r="UMU2" s="228"/>
      <c r="UMV2" s="228"/>
      <c r="UMW2" s="228"/>
      <c r="UMX2" s="228"/>
      <c r="UMY2" s="228"/>
      <c r="UMZ2" s="228"/>
      <c r="UNA2" s="228"/>
      <c r="UNB2" s="228"/>
      <c r="UNC2" s="228"/>
      <c r="UND2" s="228"/>
      <c r="UNE2" s="228"/>
      <c r="UNF2" s="228"/>
      <c r="UNG2" s="228"/>
      <c r="UNH2" s="228"/>
      <c r="UNI2" s="228"/>
      <c r="UNJ2" s="228"/>
      <c r="UNK2" s="228"/>
      <c r="UNL2" s="228"/>
      <c r="UNM2" s="228"/>
      <c r="UNN2" s="228"/>
      <c r="UNO2" s="228"/>
      <c r="UNP2" s="228"/>
      <c r="UNQ2" s="228"/>
      <c r="UNR2" s="228"/>
      <c r="UNS2" s="228"/>
      <c r="UNT2" s="228"/>
      <c r="UNU2" s="228"/>
      <c r="UNV2" s="228"/>
      <c r="UNW2" s="228"/>
      <c r="UNX2" s="228"/>
      <c r="UNY2" s="228"/>
      <c r="UNZ2" s="228"/>
      <c r="UOA2" s="228"/>
      <c r="UOB2" s="228"/>
      <c r="UOC2" s="228"/>
      <c r="UOD2" s="228"/>
      <c r="UOE2" s="228"/>
      <c r="UOF2" s="228"/>
      <c r="UOG2" s="228"/>
      <c r="UOH2" s="228"/>
      <c r="UOI2" s="228"/>
      <c r="UOJ2" s="228"/>
      <c r="UOK2" s="228"/>
      <c r="UOL2" s="228"/>
      <c r="UOM2" s="228"/>
      <c r="UON2" s="228"/>
      <c r="UOO2" s="228"/>
      <c r="UOP2" s="228"/>
      <c r="UOQ2" s="228"/>
      <c r="UOR2" s="228"/>
      <c r="UOS2" s="228"/>
      <c r="UOT2" s="228"/>
      <c r="UOU2" s="228"/>
      <c r="UOV2" s="228"/>
      <c r="UOW2" s="228"/>
      <c r="UOX2" s="228"/>
      <c r="UOY2" s="228"/>
      <c r="UOZ2" s="228"/>
      <c r="UPA2" s="228"/>
      <c r="UPB2" s="228"/>
      <c r="UPC2" s="228"/>
      <c r="UPD2" s="228"/>
      <c r="UPE2" s="228"/>
      <c r="UPF2" s="228"/>
      <c r="UPG2" s="228"/>
      <c r="UPH2" s="228"/>
      <c r="UPI2" s="228"/>
      <c r="UPJ2" s="228"/>
      <c r="UPK2" s="228"/>
      <c r="UPL2" s="228"/>
      <c r="UPM2" s="228"/>
      <c r="UPN2" s="228"/>
      <c r="UPO2" s="228"/>
      <c r="UPP2" s="228"/>
      <c r="UPQ2" s="228"/>
      <c r="UPR2" s="228"/>
      <c r="UPS2" s="228"/>
      <c r="UPT2" s="228"/>
      <c r="UPU2" s="228"/>
      <c r="UPV2" s="228"/>
      <c r="UPW2" s="228"/>
      <c r="UPX2" s="228"/>
      <c r="UPY2" s="228"/>
      <c r="UPZ2" s="228"/>
      <c r="UQA2" s="228"/>
      <c r="UQB2" s="228"/>
      <c r="UQC2" s="228"/>
      <c r="UQD2" s="228"/>
      <c r="UQE2" s="228"/>
      <c r="UQF2" s="228"/>
      <c r="UQG2" s="228"/>
      <c r="UQH2" s="228"/>
      <c r="UQI2" s="228"/>
      <c r="UQJ2" s="228"/>
      <c r="UQK2" s="228"/>
      <c r="UQL2" s="228"/>
      <c r="UQM2" s="228"/>
      <c r="UQN2" s="228"/>
      <c r="UQO2" s="228"/>
      <c r="UQP2" s="228"/>
      <c r="UQQ2" s="228"/>
      <c r="UQR2" s="228"/>
      <c r="UQS2" s="228"/>
      <c r="UQT2" s="228"/>
      <c r="UQU2" s="228"/>
      <c r="UQV2" s="228"/>
      <c r="UQW2" s="228"/>
      <c r="UQX2" s="228"/>
      <c r="UQY2" s="228"/>
      <c r="UQZ2" s="228"/>
      <c r="URA2" s="228"/>
      <c r="URB2" s="228"/>
      <c r="URC2" s="228"/>
      <c r="URD2" s="228"/>
      <c r="URE2" s="228"/>
      <c r="URF2" s="228"/>
      <c r="URG2" s="228"/>
      <c r="URH2" s="228"/>
      <c r="URI2" s="228"/>
      <c r="URJ2" s="228"/>
      <c r="URK2" s="228"/>
      <c r="URL2" s="228"/>
      <c r="URM2" s="228"/>
      <c r="URN2" s="228"/>
      <c r="URO2" s="228"/>
      <c r="URP2" s="228"/>
      <c r="URQ2" s="228"/>
      <c r="URR2" s="228"/>
      <c r="URS2" s="228"/>
      <c r="URT2" s="228"/>
      <c r="URU2" s="228"/>
      <c r="URV2" s="228"/>
      <c r="URW2" s="228"/>
      <c r="URX2" s="228"/>
      <c r="URY2" s="228"/>
      <c r="URZ2" s="228"/>
      <c r="USA2" s="228"/>
      <c r="USB2" s="228"/>
      <c r="USC2" s="228"/>
      <c r="USD2" s="228"/>
      <c r="USE2" s="228"/>
      <c r="USF2" s="228"/>
      <c r="USG2" s="228"/>
      <c r="USH2" s="228"/>
      <c r="USI2" s="228"/>
      <c r="USJ2" s="228"/>
      <c r="USK2" s="228"/>
      <c r="USL2" s="228"/>
      <c r="USM2" s="228"/>
      <c r="USN2" s="228"/>
      <c r="USO2" s="228"/>
      <c r="USP2" s="228"/>
      <c r="USQ2" s="228"/>
      <c r="USR2" s="228"/>
      <c r="USS2" s="228"/>
      <c r="UST2" s="228"/>
      <c r="USU2" s="228"/>
      <c r="USV2" s="228"/>
      <c r="USW2" s="228"/>
      <c r="USX2" s="228"/>
      <c r="USY2" s="228"/>
      <c r="USZ2" s="228"/>
      <c r="UTA2" s="228"/>
      <c r="UTB2" s="228"/>
      <c r="UTC2" s="228"/>
      <c r="UTD2" s="228"/>
      <c r="UTE2" s="228"/>
      <c r="UTF2" s="228"/>
      <c r="UTG2" s="228"/>
      <c r="UTH2" s="228"/>
      <c r="UTI2" s="228"/>
      <c r="UTJ2" s="228"/>
      <c r="UTK2" s="228"/>
      <c r="UTL2" s="228"/>
      <c r="UTM2" s="228"/>
      <c r="UTN2" s="228"/>
      <c r="UTO2" s="228"/>
      <c r="UTP2" s="228"/>
      <c r="UTQ2" s="228"/>
      <c r="UTR2" s="228"/>
      <c r="UTS2" s="228"/>
      <c r="UTT2" s="228"/>
      <c r="UTU2" s="228"/>
      <c r="UTV2" s="228"/>
      <c r="UTW2" s="228"/>
      <c r="UTX2" s="228"/>
      <c r="UTY2" s="228"/>
      <c r="UTZ2" s="228"/>
      <c r="UUA2" s="228"/>
      <c r="UUB2" s="228"/>
      <c r="UUC2" s="228"/>
      <c r="UUD2" s="228"/>
      <c r="UUE2" s="228"/>
      <c r="UUF2" s="228"/>
      <c r="UUG2" s="228"/>
      <c r="UUH2" s="228"/>
      <c r="UUI2" s="228"/>
      <c r="UUJ2" s="228"/>
      <c r="UUK2" s="228"/>
      <c r="UUL2" s="228"/>
      <c r="UUM2" s="228"/>
      <c r="UUN2" s="228"/>
      <c r="UUO2" s="228"/>
      <c r="UUP2" s="228"/>
      <c r="UUQ2" s="228"/>
      <c r="UUR2" s="228"/>
      <c r="UUS2" s="228"/>
      <c r="UUT2" s="228"/>
      <c r="UUU2" s="228"/>
      <c r="UUV2" s="228"/>
      <c r="UUW2" s="228"/>
      <c r="UUX2" s="228"/>
      <c r="UUY2" s="228"/>
      <c r="UUZ2" s="228"/>
      <c r="UVA2" s="228"/>
      <c r="UVB2" s="228"/>
      <c r="UVC2" s="228"/>
      <c r="UVD2" s="228"/>
      <c r="UVE2" s="228"/>
      <c r="UVF2" s="228"/>
      <c r="UVG2" s="228"/>
      <c r="UVH2" s="228"/>
      <c r="UVI2" s="228"/>
      <c r="UVJ2" s="228"/>
      <c r="UVK2" s="228"/>
      <c r="UVL2" s="228"/>
      <c r="UVM2" s="228"/>
      <c r="UVN2" s="228"/>
      <c r="UVO2" s="228"/>
      <c r="UVP2" s="228"/>
      <c r="UVQ2" s="228"/>
      <c r="UVR2" s="228"/>
      <c r="UVS2" s="228"/>
      <c r="UVT2" s="228"/>
      <c r="UVU2" s="228"/>
      <c r="UVV2" s="228"/>
      <c r="UVW2" s="228"/>
      <c r="UVX2" s="228"/>
      <c r="UVY2" s="228"/>
      <c r="UVZ2" s="228"/>
      <c r="UWA2" s="228"/>
      <c r="UWB2" s="228"/>
      <c r="UWC2" s="228"/>
      <c r="UWD2" s="228"/>
      <c r="UWE2" s="228"/>
      <c r="UWF2" s="228"/>
      <c r="UWG2" s="228"/>
      <c r="UWH2" s="228"/>
      <c r="UWI2" s="228"/>
      <c r="UWJ2" s="228"/>
      <c r="UWK2" s="228"/>
      <c r="UWL2" s="228"/>
      <c r="UWM2" s="228"/>
      <c r="UWN2" s="228"/>
      <c r="UWO2" s="228"/>
      <c r="UWP2" s="228"/>
      <c r="UWQ2" s="228"/>
      <c r="UWR2" s="228"/>
      <c r="UWS2" s="228"/>
      <c r="UWT2" s="228"/>
      <c r="UWU2" s="228"/>
      <c r="UWV2" s="228"/>
      <c r="UWW2" s="228"/>
      <c r="UWX2" s="228"/>
      <c r="UWY2" s="228"/>
      <c r="UWZ2" s="228"/>
      <c r="UXA2" s="228"/>
      <c r="UXB2" s="228"/>
      <c r="UXC2" s="228"/>
      <c r="UXD2" s="228"/>
      <c r="UXE2" s="228"/>
      <c r="UXF2" s="228"/>
      <c r="UXG2" s="228"/>
      <c r="UXH2" s="228"/>
      <c r="UXI2" s="228"/>
      <c r="UXJ2" s="228"/>
      <c r="UXK2" s="228"/>
      <c r="UXL2" s="228"/>
      <c r="UXM2" s="228"/>
      <c r="UXN2" s="228"/>
      <c r="UXO2" s="228"/>
      <c r="UXP2" s="228"/>
      <c r="UXQ2" s="228"/>
      <c r="UXR2" s="228"/>
      <c r="UXS2" s="228"/>
      <c r="UXT2" s="228"/>
      <c r="UXU2" s="228"/>
      <c r="UXV2" s="228"/>
      <c r="UXW2" s="228"/>
      <c r="UXX2" s="228"/>
      <c r="UXY2" s="228"/>
      <c r="UXZ2" s="228"/>
      <c r="UYA2" s="228"/>
      <c r="UYB2" s="228"/>
      <c r="UYC2" s="228"/>
      <c r="UYD2" s="228"/>
      <c r="UYE2" s="228"/>
      <c r="UYF2" s="228"/>
      <c r="UYG2" s="228"/>
      <c r="UYH2" s="228"/>
      <c r="UYI2" s="228"/>
      <c r="UYJ2" s="228"/>
      <c r="UYK2" s="228"/>
      <c r="UYL2" s="228"/>
      <c r="UYM2" s="228"/>
      <c r="UYN2" s="228"/>
      <c r="UYO2" s="228"/>
      <c r="UYP2" s="228"/>
      <c r="UYQ2" s="228"/>
      <c r="UYR2" s="228"/>
      <c r="UYS2" s="228"/>
      <c r="UYT2" s="228"/>
      <c r="UYU2" s="228"/>
      <c r="UYV2" s="228"/>
      <c r="UYW2" s="228"/>
      <c r="UYX2" s="228"/>
      <c r="UYY2" s="228"/>
      <c r="UYZ2" s="228"/>
      <c r="UZA2" s="228"/>
      <c r="UZB2" s="228"/>
      <c r="UZC2" s="228"/>
      <c r="UZD2" s="228"/>
      <c r="UZE2" s="228"/>
      <c r="UZF2" s="228"/>
      <c r="UZG2" s="228"/>
      <c r="UZH2" s="228"/>
      <c r="UZI2" s="228"/>
      <c r="UZJ2" s="228"/>
      <c r="UZK2" s="228"/>
      <c r="UZL2" s="228"/>
      <c r="UZM2" s="228"/>
      <c r="UZN2" s="228"/>
      <c r="UZO2" s="228"/>
      <c r="UZP2" s="228"/>
      <c r="UZQ2" s="228"/>
      <c r="UZR2" s="228"/>
      <c r="UZS2" s="228"/>
      <c r="UZT2" s="228"/>
      <c r="UZU2" s="228"/>
      <c r="UZV2" s="228"/>
      <c r="UZW2" s="228"/>
      <c r="UZX2" s="228"/>
      <c r="UZY2" s="228"/>
      <c r="UZZ2" s="228"/>
      <c r="VAA2" s="228"/>
      <c r="VAB2" s="228"/>
      <c r="VAC2" s="228"/>
      <c r="VAD2" s="228"/>
      <c r="VAE2" s="228"/>
      <c r="VAF2" s="228"/>
      <c r="VAG2" s="228"/>
      <c r="VAH2" s="228"/>
      <c r="VAI2" s="228"/>
      <c r="VAJ2" s="228"/>
      <c r="VAK2" s="228"/>
      <c r="VAL2" s="228"/>
      <c r="VAM2" s="228"/>
      <c r="VAN2" s="228"/>
      <c r="VAO2" s="228"/>
      <c r="VAP2" s="228"/>
      <c r="VAQ2" s="228"/>
      <c r="VAR2" s="228"/>
      <c r="VAS2" s="228"/>
      <c r="VAT2" s="228"/>
      <c r="VAU2" s="228"/>
      <c r="VAV2" s="228"/>
      <c r="VAW2" s="228"/>
      <c r="VAX2" s="228"/>
      <c r="VAY2" s="228"/>
      <c r="VAZ2" s="228"/>
      <c r="VBA2" s="228"/>
      <c r="VBB2" s="228"/>
      <c r="VBC2" s="228"/>
      <c r="VBD2" s="228"/>
      <c r="VBE2" s="228"/>
      <c r="VBF2" s="228"/>
      <c r="VBG2" s="228"/>
      <c r="VBH2" s="228"/>
      <c r="VBI2" s="228"/>
      <c r="VBJ2" s="228"/>
      <c r="VBK2" s="228"/>
      <c r="VBL2" s="228"/>
      <c r="VBM2" s="228"/>
      <c r="VBN2" s="228"/>
      <c r="VBO2" s="228"/>
      <c r="VBP2" s="228"/>
      <c r="VBQ2" s="228"/>
      <c r="VBR2" s="228"/>
      <c r="VBS2" s="228"/>
      <c r="VBT2" s="228"/>
      <c r="VBU2" s="228"/>
      <c r="VBV2" s="228"/>
      <c r="VBW2" s="228"/>
      <c r="VBX2" s="228"/>
      <c r="VBY2" s="228"/>
      <c r="VBZ2" s="228"/>
      <c r="VCA2" s="228"/>
      <c r="VCB2" s="228"/>
      <c r="VCC2" s="228"/>
      <c r="VCD2" s="228"/>
      <c r="VCE2" s="228"/>
      <c r="VCF2" s="228"/>
      <c r="VCG2" s="228"/>
      <c r="VCH2" s="228"/>
      <c r="VCI2" s="228"/>
      <c r="VCJ2" s="228"/>
      <c r="VCK2" s="228"/>
      <c r="VCL2" s="228"/>
      <c r="VCM2" s="228"/>
      <c r="VCN2" s="228"/>
      <c r="VCO2" s="228"/>
      <c r="VCP2" s="228"/>
      <c r="VCQ2" s="228"/>
      <c r="VCR2" s="228"/>
      <c r="VCS2" s="228"/>
      <c r="VCT2" s="228"/>
      <c r="VCU2" s="228"/>
      <c r="VCV2" s="228"/>
      <c r="VCW2" s="228"/>
      <c r="VCX2" s="228"/>
      <c r="VCY2" s="228"/>
      <c r="VCZ2" s="228"/>
      <c r="VDA2" s="228"/>
      <c r="VDB2" s="228"/>
      <c r="VDC2" s="228"/>
      <c r="VDD2" s="228"/>
      <c r="VDE2" s="228"/>
      <c r="VDF2" s="228"/>
      <c r="VDG2" s="228"/>
      <c r="VDH2" s="228"/>
      <c r="VDI2" s="228"/>
      <c r="VDJ2" s="228"/>
      <c r="VDK2" s="228"/>
      <c r="VDL2" s="228"/>
      <c r="VDM2" s="228"/>
      <c r="VDN2" s="228"/>
      <c r="VDO2" s="228"/>
      <c r="VDP2" s="228"/>
      <c r="VDQ2" s="228"/>
      <c r="VDR2" s="228"/>
      <c r="VDS2" s="228"/>
      <c r="VDT2" s="228"/>
      <c r="VDU2" s="228"/>
      <c r="VDV2" s="228"/>
      <c r="VDW2" s="228"/>
      <c r="VDX2" s="228"/>
      <c r="VDY2" s="228"/>
      <c r="VDZ2" s="228"/>
      <c r="VEA2" s="228"/>
      <c r="VEB2" s="228"/>
      <c r="VEC2" s="228"/>
      <c r="VED2" s="228"/>
      <c r="VEE2" s="228"/>
      <c r="VEF2" s="228"/>
      <c r="VEG2" s="228"/>
      <c r="VEH2" s="228"/>
      <c r="VEI2" s="228"/>
      <c r="VEJ2" s="228"/>
      <c r="VEK2" s="228"/>
      <c r="VEL2" s="228"/>
      <c r="VEM2" s="228"/>
      <c r="VEN2" s="228"/>
      <c r="VEO2" s="228"/>
      <c r="VEP2" s="228"/>
      <c r="VEQ2" s="228"/>
      <c r="VER2" s="228"/>
      <c r="VES2" s="228"/>
      <c r="VET2" s="228"/>
      <c r="VEU2" s="228"/>
      <c r="VEV2" s="228"/>
      <c r="VEW2" s="228"/>
      <c r="VEX2" s="228"/>
      <c r="VEY2" s="228"/>
      <c r="VEZ2" s="228"/>
      <c r="VFA2" s="228"/>
      <c r="VFB2" s="228"/>
      <c r="VFC2" s="228"/>
      <c r="VFD2" s="228"/>
      <c r="VFE2" s="228"/>
      <c r="VFF2" s="228"/>
      <c r="VFG2" s="228"/>
      <c r="VFH2" s="228"/>
      <c r="VFI2" s="228"/>
      <c r="VFJ2" s="228"/>
      <c r="VFK2" s="228"/>
      <c r="VFL2" s="228"/>
      <c r="VFM2" s="228"/>
      <c r="VFN2" s="228"/>
      <c r="VFO2" s="228"/>
      <c r="VFP2" s="228"/>
      <c r="VFQ2" s="228"/>
      <c r="VFR2" s="228"/>
      <c r="VFS2" s="228"/>
      <c r="VFT2" s="228"/>
      <c r="VFU2" s="228"/>
      <c r="VFV2" s="228"/>
      <c r="VFW2" s="228"/>
      <c r="VFX2" s="228"/>
      <c r="VFY2" s="228"/>
      <c r="VFZ2" s="228"/>
      <c r="VGA2" s="228"/>
      <c r="VGB2" s="228"/>
      <c r="VGC2" s="228"/>
      <c r="VGD2" s="228"/>
      <c r="VGE2" s="228"/>
      <c r="VGF2" s="228"/>
      <c r="VGG2" s="228"/>
      <c r="VGH2" s="228"/>
      <c r="VGI2" s="228"/>
      <c r="VGJ2" s="228"/>
      <c r="VGK2" s="228"/>
      <c r="VGL2" s="228"/>
      <c r="VGM2" s="228"/>
      <c r="VGN2" s="228"/>
      <c r="VGO2" s="228"/>
      <c r="VGP2" s="228"/>
      <c r="VGQ2" s="228"/>
      <c r="VGR2" s="228"/>
      <c r="VGS2" s="228"/>
      <c r="VGT2" s="228"/>
      <c r="VGU2" s="228"/>
      <c r="VGV2" s="228"/>
      <c r="VGW2" s="228"/>
      <c r="VGX2" s="228"/>
      <c r="VGY2" s="228"/>
      <c r="VGZ2" s="228"/>
      <c r="VHA2" s="228"/>
      <c r="VHB2" s="228"/>
      <c r="VHC2" s="228"/>
      <c r="VHD2" s="228"/>
      <c r="VHE2" s="228"/>
      <c r="VHF2" s="228"/>
      <c r="VHG2" s="228"/>
      <c r="VHH2" s="228"/>
      <c r="VHI2" s="228"/>
      <c r="VHJ2" s="228"/>
      <c r="VHK2" s="228"/>
      <c r="VHL2" s="228"/>
      <c r="VHM2" s="228"/>
      <c r="VHN2" s="228"/>
      <c r="VHO2" s="228"/>
      <c r="VHP2" s="228"/>
      <c r="VHQ2" s="228"/>
      <c r="VHR2" s="228"/>
      <c r="VHS2" s="228"/>
      <c r="VHT2" s="228"/>
      <c r="VHU2" s="228"/>
      <c r="VHV2" s="228"/>
      <c r="VHW2" s="228"/>
      <c r="VHX2" s="228"/>
      <c r="VHY2" s="228"/>
      <c r="VHZ2" s="228"/>
      <c r="VIA2" s="228"/>
      <c r="VIB2" s="228"/>
      <c r="VIC2" s="228"/>
      <c r="VID2" s="228"/>
      <c r="VIE2" s="228"/>
      <c r="VIF2" s="228"/>
      <c r="VIG2" s="228"/>
      <c r="VIH2" s="228"/>
      <c r="VII2" s="228"/>
      <c r="VIJ2" s="228"/>
      <c r="VIK2" s="228"/>
      <c r="VIL2" s="228"/>
      <c r="VIM2" s="228"/>
      <c r="VIN2" s="228"/>
      <c r="VIO2" s="228"/>
      <c r="VIP2" s="228"/>
      <c r="VIQ2" s="228"/>
      <c r="VIR2" s="228"/>
      <c r="VIS2" s="228"/>
      <c r="VIT2" s="228"/>
      <c r="VIU2" s="228"/>
      <c r="VIV2" s="228"/>
      <c r="VIW2" s="228"/>
      <c r="VIX2" s="228"/>
      <c r="VIY2" s="228"/>
      <c r="VIZ2" s="228"/>
      <c r="VJA2" s="228"/>
      <c r="VJB2" s="228"/>
      <c r="VJC2" s="228"/>
      <c r="VJD2" s="228"/>
      <c r="VJE2" s="228"/>
      <c r="VJF2" s="228"/>
      <c r="VJG2" s="228"/>
      <c r="VJH2" s="228"/>
      <c r="VJI2" s="228"/>
      <c r="VJJ2" s="228"/>
      <c r="VJK2" s="228"/>
      <c r="VJL2" s="228"/>
      <c r="VJM2" s="228"/>
      <c r="VJN2" s="228"/>
      <c r="VJO2" s="228"/>
      <c r="VJP2" s="228"/>
      <c r="VJQ2" s="228"/>
      <c r="VJR2" s="228"/>
      <c r="VJS2" s="228"/>
      <c r="VJT2" s="228"/>
      <c r="VJU2" s="228"/>
      <c r="VJV2" s="228"/>
      <c r="VJW2" s="228"/>
      <c r="VJX2" s="228"/>
      <c r="VJY2" s="228"/>
      <c r="VJZ2" s="228"/>
      <c r="VKA2" s="228"/>
      <c r="VKB2" s="228"/>
      <c r="VKC2" s="228"/>
      <c r="VKD2" s="228"/>
      <c r="VKE2" s="228"/>
      <c r="VKF2" s="228"/>
      <c r="VKG2" s="228"/>
      <c r="VKH2" s="228"/>
      <c r="VKI2" s="228"/>
      <c r="VKJ2" s="228"/>
      <c r="VKK2" s="228"/>
      <c r="VKL2" s="228"/>
      <c r="VKM2" s="228"/>
      <c r="VKN2" s="228"/>
      <c r="VKO2" s="228"/>
      <c r="VKP2" s="228"/>
      <c r="VKQ2" s="228"/>
      <c r="VKR2" s="228"/>
      <c r="VKS2" s="228"/>
      <c r="VKT2" s="228"/>
      <c r="VKU2" s="228"/>
      <c r="VKV2" s="228"/>
      <c r="VKW2" s="228"/>
      <c r="VKX2" s="228"/>
      <c r="VKY2" s="228"/>
      <c r="VKZ2" s="228"/>
      <c r="VLA2" s="228"/>
      <c r="VLB2" s="228"/>
      <c r="VLC2" s="228"/>
      <c r="VLD2" s="228"/>
      <c r="VLE2" s="228"/>
      <c r="VLF2" s="228"/>
      <c r="VLG2" s="228"/>
      <c r="VLH2" s="228"/>
      <c r="VLI2" s="228"/>
      <c r="VLJ2" s="228"/>
      <c r="VLK2" s="228"/>
      <c r="VLL2" s="228"/>
      <c r="VLM2" s="228"/>
      <c r="VLN2" s="228"/>
      <c r="VLO2" s="228"/>
      <c r="VLP2" s="228"/>
      <c r="VLQ2" s="228"/>
      <c r="VLR2" s="228"/>
      <c r="VLS2" s="228"/>
      <c r="VLT2" s="228"/>
      <c r="VLU2" s="228"/>
      <c r="VLV2" s="228"/>
      <c r="VLW2" s="228"/>
      <c r="VLX2" s="228"/>
      <c r="VLY2" s="228"/>
      <c r="VLZ2" s="228"/>
      <c r="VMA2" s="228"/>
      <c r="VMB2" s="228"/>
      <c r="VMC2" s="228"/>
      <c r="VMD2" s="228"/>
      <c r="VME2" s="228"/>
      <c r="VMF2" s="228"/>
      <c r="VMG2" s="228"/>
      <c r="VMH2" s="228"/>
      <c r="VMI2" s="228"/>
      <c r="VMJ2" s="228"/>
      <c r="VMK2" s="228"/>
      <c r="VML2" s="228"/>
      <c r="VMM2" s="228"/>
      <c r="VMN2" s="228"/>
      <c r="VMO2" s="228"/>
      <c r="VMP2" s="228"/>
      <c r="VMQ2" s="228"/>
      <c r="VMR2" s="228"/>
      <c r="VMS2" s="228"/>
      <c r="VMT2" s="228"/>
      <c r="VMU2" s="228"/>
      <c r="VMV2" s="228"/>
      <c r="VMW2" s="228"/>
      <c r="VMX2" s="228"/>
      <c r="VMY2" s="228"/>
      <c r="VMZ2" s="228"/>
      <c r="VNA2" s="228"/>
      <c r="VNB2" s="228"/>
      <c r="VNC2" s="228"/>
      <c r="VND2" s="228"/>
      <c r="VNE2" s="228"/>
      <c r="VNF2" s="228"/>
      <c r="VNG2" s="228"/>
      <c r="VNH2" s="228"/>
      <c r="VNI2" s="228"/>
      <c r="VNJ2" s="228"/>
      <c r="VNK2" s="228"/>
      <c r="VNL2" s="228"/>
      <c r="VNM2" s="228"/>
      <c r="VNN2" s="228"/>
      <c r="VNO2" s="228"/>
      <c r="VNP2" s="228"/>
      <c r="VNQ2" s="228"/>
      <c r="VNR2" s="228"/>
      <c r="VNS2" s="228"/>
      <c r="VNT2" s="228"/>
      <c r="VNU2" s="228"/>
      <c r="VNV2" s="228"/>
      <c r="VNW2" s="228"/>
      <c r="VNX2" s="228"/>
      <c r="VNY2" s="228"/>
      <c r="VNZ2" s="228"/>
      <c r="VOA2" s="228"/>
      <c r="VOB2" s="228"/>
      <c r="VOC2" s="228"/>
      <c r="VOD2" s="228"/>
      <c r="VOE2" s="228"/>
      <c r="VOF2" s="228"/>
      <c r="VOG2" s="228"/>
      <c r="VOH2" s="228"/>
      <c r="VOI2" s="228"/>
      <c r="VOJ2" s="228"/>
      <c r="VOK2" s="228"/>
      <c r="VOL2" s="228"/>
      <c r="VOM2" s="228"/>
      <c r="VON2" s="228"/>
      <c r="VOO2" s="228"/>
      <c r="VOP2" s="228"/>
      <c r="VOQ2" s="228"/>
      <c r="VOR2" s="228"/>
      <c r="VOS2" s="228"/>
      <c r="VOT2" s="228"/>
      <c r="VOU2" s="228"/>
      <c r="VOV2" s="228"/>
      <c r="VOW2" s="228"/>
      <c r="VOX2" s="228"/>
      <c r="VOY2" s="228"/>
      <c r="VOZ2" s="228"/>
      <c r="VPA2" s="228"/>
      <c r="VPB2" s="228"/>
      <c r="VPC2" s="228"/>
      <c r="VPD2" s="228"/>
      <c r="VPE2" s="228"/>
      <c r="VPF2" s="228"/>
      <c r="VPG2" s="228"/>
      <c r="VPH2" s="228"/>
      <c r="VPI2" s="228"/>
      <c r="VPJ2" s="228"/>
      <c r="VPK2" s="228"/>
      <c r="VPL2" s="228"/>
      <c r="VPM2" s="228"/>
      <c r="VPN2" s="228"/>
      <c r="VPO2" s="228"/>
      <c r="VPP2" s="228"/>
      <c r="VPQ2" s="228"/>
      <c r="VPR2" s="228"/>
      <c r="VPS2" s="228"/>
      <c r="VPT2" s="228"/>
      <c r="VPU2" s="228"/>
      <c r="VPV2" s="228"/>
      <c r="VPW2" s="228"/>
      <c r="VPX2" s="228"/>
      <c r="VPY2" s="228"/>
      <c r="VPZ2" s="228"/>
      <c r="VQA2" s="228"/>
      <c r="VQB2" s="228"/>
      <c r="VQC2" s="228"/>
      <c r="VQD2" s="228"/>
      <c r="VQE2" s="228"/>
      <c r="VQF2" s="228"/>
      <c r="VQG2" s="228"/>
      <c r="VQH2" s="228"/>
      <c r="VQI2" s="228"/>
      <c r="VQJ2" s="228"/>
      <c r="VQK2" s="228"/>
      <c r="VQL2" s="228"/>
      <c r="VQM2" s="228"/>
      <c r="VQN2" s="228"/>
      <c r="VQO2" s="228"/>
      <c r="VQP2" s="228"/>
      <c r="VQQ2" s="228"/>
      <c r="VQR2" s="228"/>
      <c r="VQS2" s="228"/>
      <c r="VQT2" s="228"/>
      <c r="VQU2" s="228"/>
      <c r="VQV2" s="228"/>
      <c r="VQW2" s="228"/>
      <c r="VQX2" s="228"/>
      <c r="VQY2" s="228"/>
      <c r="VQZ2" s="228"/>
      <c r="VRA2" s="228"/>
      <c r="VRB2" s="228"/>
      <c r="VRC2" s="228"/>
      <c r="VRD2" s="228"/>
      <c r="VRE2" s="228"/>
      <c r="VRF2" s="228"/>
      <c r="VRG2" s="228"/>
      <c r="VRH2" s="228"/>
      <c r="VRI2" s="228"/>
      <c r="VRJ2" s="228"/>
      <c r="VRK2" s="228"/>
      <c r="VRL2" s="228"/>
      <c r="VRM2" s="228"/>
      <c r="VRN2" s="228"/>
      <c r="VRO2" s="228"/>
      <c r="VRP2" s="228"/>
      <c r="VRQ2" s="228"/>
      <c r="VRR2" s="228"/>
      <c r="VRS2" s="228"/>
      <c r="VRT2" s="228"/>
      <c r="VRU2" s="228"/>
      <c r="VRV2" s="228"/>
      <c r="VRW2" s="228"/>
      <c r="VRX2" s="228"/>
      <c r="VRY2" s="228"/>
      <c r="VRZ2" s="228"/>
      <c r="VSA2" s="228"/>
      <c r="VSB2" s="228"/>
      <c r="VSC2" s="228"/>
      <c r="VSD2" s="228"/>
      <c r="VSE2" s="228"/>
      <c r="VSF2" s="228"/>
      <c r="VSG2" s="228"/>
      <c r="VSH2" s="228"/>
      <c r="VSI2" s="228"/>
      <c r="VSJ2" s="228"/>
      <c r="VSK2" s="228"/>
      <c r="VSL2" s="228"/>
      <c r="VSM2" s="228"/>
      <c r="VSN2" s="228"/>
      <c r="VSO2" s="228"/>
      <c r="VSP2" s="228"/>
      <c r="VSQ2" s="228"/>
      <c r="VSR2" s="228"/>
      <c r="VSS2" s="228"/>
      <c r="VST2" s="228"/>
      <c r="VSU2" s="228"/>
      <c r="VSV2" s="228"/>
      <c r="VSW2" s="228"/>
      <c r="VSX2" s="228"/>
      <c r="VSY2" s="228"/>
      <c r="VSZ2" s="228"/>
      <c r="VTA2" s="228"/>
      <c r="VTB2" s="228"/>
      <c r="VTC2" s="228"/>
      <c r="VTD2" s="228"/>
      <c r="VTE2" s="228"/>
      <c r="VTF2" s="228"/>
      <c r="VTG2" s="228"/>
      <c r="VTH2" s="228"/>
      <c r="VTI2" s="228"/>
      <c r="VTJ2" s="228"/>
      <c r="VTK2" s="228"/>
      <c r="VTL2" s="228"/>
      <c r="VTM2" s="228"/>
      <c r="VTN2" s="228"/>
      <c r="VTO2" s="228"/>
      <c r="VTP2" s="228"/>
      <c r="VTQ2" s="228"/>
      <c r="VTR2" s="228"/>
      <c r="VTS2" s="228"/>
      <c r="VTT2" s="228"/>
      <c r="VTU2" s="228"/>
      <c r="VTV2" s="228"/>
      <c r="VTW2" s="228"/>
      <c r="VTX2" s="228"/>
      <c r="VTY2" s="228"/>
      <c r="VTZ2" s="228"/>
      <c r="VUA2" s="228"/>
      <c r="VUB2" s="228"/>
      <c r="VUC2" s="228"/>
      <c r="VUD2" s="228"/>
      <c r="VUE2" s="228"/>
      <c r="VUF2" s="228"/>
      <c r="VUG2" s="228"/>
      <c r="VUH2" s="228"/>
      <c r="VUI2" s="228"/>
      <c r="VUJ2" s="228"/>
      <c r="VUK2" s="228"/>
      <c r="VUL2" s="228"/>
      <c r="VUM2" s="228"/>
      <c r="VUN2" s="228"/>
      <c r="VUO2" s="228"/>
      <c r="VUP2" s="228"/>
      <c r="VUQ2" s="228"/>
      <c r="VUR2" s="228"/>
      <c r="VUS2" s="228"/>
      <c r="VUT2" s="228"/>
      <c r="VUU2" s="228"/>
      <c r="VUV2" s="228"/>
      <c r="VUW2" s="228"/>
      <c r="VUX2" s="228"/>
      <c r="VUY2" s="228"/>
      <c r="VUZ2" s="228"/>
      <c r="VVA2" s="228"/>
      <c r="VVB2" s="228"/>
      <c r="VVC2" s="228"/>
      <c r="VVD2" s="228"/>
      <c r="VVE2" s="228"/>
      <c r="VVF2" s="228"/>
      <c r="VVG2" s="228"/>
      <c r="VVH2" s="228"/>
      <c r="VVI2" s="228"/>
      <c r="VVJ2" s="228"/>
      <c r="VVK2" s="228"/>
      <c r="VVL2" s="228"/>
      <c r="VVM2" s="228"/>
      <c r="VVN2" s="228"/>
      <c r="VVO2" s="228"/>
      <c r="VVP2" s="228"/>
      <c r="VVQ2" s="228"/>
      <c r="VVR2" s="228"/>
      <c r="VVS2" s="228"/>
      <c r="VVT2" s="228"/>
      <c r="VVU2" s="228"/>
      <c r="VVV2" s="228"/>
      <c r="VVW2" s="228"/>
      <c r="VVX2" s="228"/>
      <c r="VVY2" s="228"/>
      <c r="VVZ2" s="228"/>
      <c r="VWA2" s="228"/>
      <c r="VWB2" s="228"/>
      <c r="VWC2" s="228"/>
      <c r="VWD2" s="228"/>
      <c r="VWE2" s="228"/>
      <c r="VWF2" s="228"/>
      <c r="VWG2" s="228"/>
      <c r="VWH2" s="228"/>
      <c r="VWI2" s="228"/>
      <c r="VWJ2" s="228"/>
      <c r="VWK2" s="228"/>
      <c r="VWL2" s="228"/>
      <c r="VWM2" s="228"/>
      <c r="VWN2" s="228"/>
      <c r="VWO2" s="228"/>
      <c r="VWP2" s="228"/>
      <c r="VWQ2" s="228"/>
      <c r="VWR2" s="228"/>
      <c r="VWS2" s="228"/>
      <c r="VWT2" s="228"/>
      <c r="VWU2" s="228"/>
      <c r="VWV2" s="228"/>
      <c r="VWW2" s="228"/>
      <c r="VWX2" s="228"/>
      <c r="VWY2" s="228"/>
      <c r="VWZ2" s="228"/>
      <c r="VXA2" s="228"/>
      <c r="VXB2" s="228"/>
      <c r="VXC2" s="228"/>
      <c r="VXD2" s="228"/>
      <c r="VXE2" s="228"/>
      <c r="VXF2" s="228"/>
      <c r="VXG2" s="228"/>
      <c r="VXH2" s="228"/>
      <c r="VXI2" s="228"/>
      <c r="VXJ2" s="228"/>
      <c r="VXK2" s="228"/>
      <c r="VXL2" s="228"/>
      <c r="VXM2" s="228"/>
      <c r="VXN2" s="228"/>
      <c r="VXO2" s="228"/>
      <c r="VXP2" s="228"/>
      <c r="VXQ2" s="228"/>
      <c r="VXR2" s="228"/>
      <c r="VXS2" s="228"/>
      <c r="VXT2" s="228"/>
      <c r="VXU2" s="228"/>
      <c r="VXV2" s="228"/>
      <c r="VXW2" s="228"/>
      <c r="VXX2" s="228"/>
      <c r="VXY2" s="228"/>
      <c r="VXZ2" s="228"/>
      <c r="VYA2" s="228"/>
      <c r="VYB2" s="228"/>
      <c r="VYC2" s="228"/>
      <c r="VYD2" s="228"/>
      <c r="VYE2" s="228"/>
      <c r="VYF2" s="228"/>
      <c r="VYG2" s="228"/>
      <c r="VYH2" s="228"/>
      <c r="VYI2" s="228"/>
      <c r="VYJ2" s="228"/>
      <c r="VYK2" s="228"/>
      <c r="VYL2" s="228"/>
      <c r="VYM2" s="228"/>
      <c r="VYN2" s="228"/>
      <c r="VYO2" s="228"/>
      <c r="VYP2" s="228"/>
      <c r="VYQ2" s="228"/>
      <c r="VYR2" s="228"/>
      <c r="VYS2" s="228"/>
      <c r="VYT2" s="228"/>
      <c r="VYU2" s="228"/>
      <c r="VYV2" s="228"/>
      <c r="VYW2" s="228"/>
      <c r="VYX2" s="228"/>
      <c r="VYY2" s="228"/>
      <c r="VYZ2" s="228"/>
      <c r="VZA2" s="228"/>
      <c r="VZB2" s="228"/>
      <c r="VZC2" s="228"/>
      <c r="VZD2" s="228"/>
      <c r="VZE2" s="228"/>
      <c r="VZF2" s="228"/>
      <c r="VZG2" s="228"/>
      <c r="VZH2" s="228"/>
      <c r="VZI2" s="228"/>
      <c r="VZJ2" s="228"/>
      <c r="VZK2" s="228"/>
      <c r="VZL2" s="228"/>
      <c r="VZM2" s="228"/>
      <c r="VZN2" s="228"/>
      <c r="VZO2" s="228"/>
      <c r="VZP2" s="228"/>
      <c r="VZQ2" s="228"/>
      <c r="VZR2" s="228"/>
      <c r="VZS2" s="228"/>
      <c r="VZT2" s="228"/>
      <c r="VZU2" s="228"/>
      <c r="VZV2" s="228"/>
      <c r="VZW2" s="228"/>
      <c r="VZX2" s="228"/>
      <c r="VZY2" s="228"/>
      <c r="VZZ2" s="228"/>
      <c r="WAA2" s="228"/>
      <c r="WAB2" s="228"/>
      <c r="WAC2" s="228"/>
      <c r="WAD2" s="228"/>
      <c r="WAE2" s="228"/>
      <c r="WAF2" s="228"/>
      <c r="WAG2" s="228"/>
      <c r="WAH2" s="228"/>
      <c r="WAI2" s="228"/>
      <c r="WAJ2" s="228"/>
      <c r="WAK2" s="228"/>
      <c r="WAL2" s="228"/>
      <c r="WAM2" s="228"/>
      <c r="WAN2" s="228"/>
      <c r="WAO2" s="228"/>
      <c r="WAP2" s="228"/>
      <c r="WAQ2" s="228"/>
      <c r="WAR2" s="228"/>
      <c r="WAS2" s="228"/>
      <c r="WAT2" s="228"/>
      <c r="WAU2" s="228"/>
      <c r="WAV2" s="228"/>
      <c r="WAW2" s="228"/>
      <c r="WAX2" s="228"/>
      <c r="WAY2" s="228"/>
      <c r="WAZ2" s="228"/>
      <c r="WBA2" s="228"/>
      <c r="WBB2" s="228"/>
      <c r="WBC2" s="228"/>
      <c r="WBD2" s="228"/>
      <c r="WBE2" s="228"/>
      <c r="WBF2" s="228"/>
      <c r="WBG2" s="228"/>
      <c r="WBH2" s="228"/>
      <c r="WBI2" s="228"/>
      <c r="WBJ2" s="228"/>
      <c r="WBK2" s="228"/>
      <c r="WBL2" s="228"/>
      <c r="WBM2" s="228"/>
      <c r="WBN2" s="228"/>
      <c r="WBO2" s="228"/>
      <c r="WBP2" s="228"/>
      <c r="WBQ2" s="228"/>
      <c r="WBR2" s="228"/>
      <c r="WBS2" s="228"/>
      <c r="WBT2" s="228"/>
      <c r="WBU2" s="228"/>
      <c r="WBV2" s="228"/>
      <c r="WBW2" s="228"/>
      <c r="WBX2" s="228"/>
      <c r="WBY2" s="228"/>
      <c r="WBZ2" s="228"/>
      <c r="WCA2" s="228"/>
      <c r="WCB2" s="228"/>
      <c r="WCC2" s="228"/>
      <c r="WCD2" s="228"/>
      <c r="WCE2" s="228"/>
      <c r="WCF2" s="228"/>
      <c r="WCG2" s="228"/>
      <c r="WCH2" s="228"/>
      <c r="WCI2" s="228"/>
      <c r="WCJ2" s="228"/>
      <c r="WCK2" s="228"/>
      <c r="WCL2" s="228"/>
      <c r="WCM2" s="228"/>
      <c r="WCN2" s="228"/>
      <c r="WCO2" s="228"/>
      <c r="WCP2" s="228"/>
      <c r="WCQ2" s="228"/>
      <c r="WCR2" s="228"/>
      <c r="WCS2" s="228"/>
      <c r="WCT2" s="228"/>
      <c r="WCU2" s="228"/>
      <c r="WCV2" s="228"/>
      <c r="WCW2" s="228"/>
      <c r="WCX2" s="228"/>
      <c r="WCY2" s="228"/>
      <c r="WCZ2" s="228"/>
      <c r="WDA2" s="228"/>
      <c r="WDB2" s="228"/>
      <c r="WDC2" s="228"/>
      <c r="WDD2" s="228"/>
      <c r="WDE2" s="228"/>
      <c r="WDF2" s="228"/>
      <c r="WDG2" s="228"/>
      <c r="WDH2" s="228"/>
      <c r="WDI2" s="228"/>
      <c r="WDJ2" s="228"/>
      <c r="WDK2" s="228"/>
      <c r="WDL2" s="228"/>
      <c r="WDM2" s="228"/>
      <c r="WDN2" s="228"/>
      <c r="WDO2" s="228"/>
      <c r="WDP2" s="228"/>
      <c r="WDQ2" s="228"/>
      <c r="WDR2" s="228"/>
      <c r="WDS2" s="228"/>
      <c r="WDT2" s="228"/>
      <c r="WDU2" s="228"/>
      <c r="WDV2" s="228"/>
      <c r="WDW2" s="228"/>
      <c r="WDX2" s="228"/>
      <c r="WDY2" s="228"/>
      <c r="WDZ2" s="228"/>
      <c r="WEA2" s="228"/>
      <c r="WEB2" s="228"/>
      <c r="WEC2" s="228"/>
      <c r="WED2" s="228"/>
      <c r="WEE2" s="228"/>
      <c r="WEF2" s="228"/>
      <c r="WEG2" s="228"/>
      <c r="WEH2" s="228"/>
      <c r="WEI2" s="228"/>
      <c r="WEJ2" s="228"/>
      <c r="WEK2" s="228"/>
      <c r="WEL2" s="228"/>
      <c r="WEM2" s="228"/>
      <c r="WEN2" s="228"/>
      <c r="WEO2" s="228"/>
      <c r="WEP2" s="228"/>
      <c r="WEQ2" s="228"/>
      <c r="WER2" s="228"/>
      <c r="WES2" s="228"/>
      <c r="WET2" s="228"/>
      <c r="WEU2" s="228"/>
      <c r="WEV2" s="228"/>
      <c r="WEW2" s="228"/>
      <c r="WEX2" s="228"/>
      <c r="WEY2" s="228"/>
      <c r="WEZ2" s="228"/>
      <c r="WFA2" s="228"/>
      <c r="WFB2" s="228"/>
      <c r="WFC2" s="228"/>
      <c r="WFD2" s="228"/>
      <c r="WFE2" s="228"/>
      <c r="WFF2" s="228"/>
      <c r="WFG2" s="228"/>
      <c r="WFH2" s="228"/>
      <c r="WFI2" s="228"/>
      <c r="WFJ2" s="228"/>
      <c r="WFK2" s="228"/>
      <c r="WFL2" s="228"/>
      <c r="WFM2" s="228"/>
      <c r="WFN2" s="228"/>
      <c r="WFO2" s="228"/>
      <c r="WFP2" s="228"/>
      <c r="WFQ2" s="228"/>
      <c r="WFR2" s="228"/>
      <c r="WFS2" s="228"/>
      <c r="WFT2" s="228"/>
      <c r="WFU2" s="228"/>
      <c r="WFV2" s="228"/>
      <c r="WFW2" s="228"/>
      <c r="WFX2" s="228"/>
      <c r="WFY2" s="228"/>
      <c r="WFZ2" s="228"/>
      <c r="WGA2" s="228"/>
      <c r="WGB2" s="228"/>
      <c r="WGC2" s="228"/>
      <c r="WGD2" s="228"/>
      <c r="WGE2" s="228"/>
      <c r="WGF2" s="228"/>
      <c r="WGG2" s="228"/>
      <c r="WGH2" s="228"/>
      <c r="WGI2" s="228"/>
      <c r="WGJ2" s="228"/>
      <c r="WGK2" s="228"/>
      <c r="WGL2" s="228"/>
      <c r="WGM2" s="228"/>
      <c r="WGN2" s="228"/>
      <c r="WGO2" s="228"/>
      <c r="WGP2" s="228"/>
      <c r="WGQ2" s="228"/>
      <c r="WGR2" s="228"/>
      <c r="WGS2" s="228"/>
      <c r="WGT2" s="228"/>
      <c r="WGU2" s="228"/>
      <c r="WGV2" s="228"/>
      <c r="WGW2" s="228"/>
      <c r="WGX2" s="228"/>
      <c r="WGY2" s="228"/>
      <c r="WGZ2" s="228"/>
      <c r="WHA2" s="228"/>
      <c r="WHB2" s="228"/>
      <c r="WHC2" s="228"/>
      <c r="WHD2" s="228"/>
      <c r="WHE2" s="228"/>
      <c r="WHF2" s="228"/>
      <c r="WHG2" s="228"/>
      <c r="WHH2" s="228"/>
      <c r="WHI2" s="228"/>
      <c r="WHJ2" s="228"/>
      <c r="WHK2" s="228"/>
      <c r="WHL2" s="228"/>
      <c r="WHM2" s="228"/>
      <c r="WHN2" s="228"/>
      <c r="WHO2" s="228"/>
      <c r="WHP2" s="228"/>
      <c r="WHQ2" s="228"/>
      <c r="WHR2" s="228"/>
      <c r="WHS2" s="228"/>
      <c r="WHT2" s="228"/>
      <c r="WHU2" s="228"/>
      <c r="WHV2" s="228"/>
      <c r="WHW2" s="228"/>
      <c r="WHX2" s="228"/>
      <c r="WHY2" s="228"/>
      <c r="WHZ2" s="228"/>
      <c r="WIA2" s="228"/>
      <c r="WIB2" s="228"/>
      <c r="WIC2" s="228"/>
      <c r="WID2" s="228"/>
      <c r="WIE2" s="228"/>
      <c r="WIF2" s="228"/>
      <c r="WIG2" s="228"/>
      <c r="WIH2" s="228"/>
      <c r="WII2" s="228"/>
      <c r="WIJ2" s="228"/>
      <c r="WIK2" s="228"/>
      <c r="WIL2" s="228"/>
      <c r="WIM2" s="228"/>
      <c r="WIN2" s="228"/>
      <c r="WIO2" s="228"/>
      <c r="WIP2" s="228"/>
      <c r="WIQ2" s="228"/>
      <c r="WIR2" s="228"/>
      <c r="WIS2" s="228"/>
      <c r="WIT2" s="228"/>
      <c r="WIU2" s="228"/>
      <c r="WIV2" s="228"/>
      <c r="WIW2" s="228"/>
      <c r="WIX2" s="228"/>
      <c r="WIY2" s="228"/>
      <c r="WIZ2" s="228"/>
      <c r="WJA2" s="228"/>
      <c r="WJB2" s="228"/>
      <c r="WJC2" s="228"/>
      <c r="WJD2" s="228"/>
      <c r="WJE2" s="228"/>
      <c r="WJF2" s="228"/>
      <c r="WJG2" s="228"/>
      <c r="WJH2" s="228"/>
      <c r="WJI2" s="228"/>
      <c r="WJJ2" s="228"/>
      <c r="WJK2" s="228"/>
      <c r="WJL2" s="228"/>
      <c r="WJM2" s="228"/>
      <c r="WJN2" s="228"/>
      <c r="WJO2" s="228"/>
      <c r="WJP2" s="228"/>
      <c r="WJQ2" s="228"/>
      <c r="WJR2" s="228"/>
      <c r="WJS2" s="228"/>
      <c r="WJT2" s="228"/>
      <c r="WJU2" s="228"/>
      <c r="WJV2" s="228"/>
      <c r="WJW2" s="228"/>
      <c r="WJX2" s="228"/>
      <c r="WJY2" s="228"/>
      <c r="WJZ2" s="228"/>
      <c r="WKA2" s="228"/>
      <c r="WKB2" s="228"/>
      <c r="WKC2" s="228"/>
      <c r="WKD2" s="228"/>
      <c r="WKE2" s="228"/>
      <c r="WKF2" s="228"/>
      <c r="WKG2" s="228"/>
      <c r="WKH2" s="228"/>
      <c r="WKI2" s="228"/>
      <c r="WKJ2" s="228"/>
      <c r="WKK2" s="228"/>
      <c r="WKL2" s="228"/>
      <c r="WKM2" s="228"/>
      <c r="WKN2" s="228"/>
      <c r="WKO2" s="228"/>
      <c r="WKP2" s="228"/>
      <c r="WKQ2" s="228"/>
      <c r="WKR2" s="228"/>
      <c r="WKS2" s="228"/>
      <c r="WKT2" s="228"/>
      <c r="WKU2" s="228"/>
      <c r="WKV2" s="228"/>
      <c r="WKW2" s="228"/>
      <c r="WKX2" s="228"/>
      <c r="WKY2" s="228"/>
      <c r="WKZ2" s="228"/>
      <c r="WLA2" s="228"/>
      <c r="WLB2" s="228"/>
      <c r="WLC2" s="228"/>
      <c r="WLD2" s="228"/>
      <c r="WLE2" s="228"/>
      <c r="WLF2" s="228"/>
      <c r="WLG2" s="228"/>
      <c r="WLH2" s="228"/>
      <c r="WLI2" s="228"/>
      <c r="WLJ2" s="228"/>
      <c r="WLK2" s="228"/>
      <c r="WLL2" s="228"/>
      <c r="WLM2" s="228"/>
      <c r="WLN2" s="228"/>
      <c r="WLO2" s="228"/>
      <c r="WLP2" s="228"/>
      <c r="WLQ2" s="228"/>
      <c r="WLR2" s="228"/>
      <c r="WLS2" s="228"/>
      <c r="WLT2" s="228"/>
      <c r="WLU2" s="228"/>
      <c r="WLV2" s="228"/>
      <c r="WLW2" s="228"/>
      <c r="WLX2" s="228"/>
      <c r="WLY2" s="228"/>
      <c r="WLZ2" s="228"/>
      <c r="WMA2" s="228"/>
      <c r="WMB2" s="228"/>
      <c r="WMC2" s="228"/>
      <c r="WMD2" s="228"/>
      <c r="WME2" s="228"/>
      <c r="WMF2" s="228"/>
      <c r="WMG2" s="228"/>
      <c r="WMH2" s="228"/>
      <c r="WMI2" s="228"/>
      <c r="WMJ2" s="228"/>
      <c r="WMK2" s="228"/>
      <c r="WML2" s="228"/>
      <c r="WMM2" s="228"/>
      <c r="WMN2" s="228"/>
      <c r="WMO2" s="228"/>
      <c r="WMP2" s="228"/>
      <c r="WMQ2" s="228"/>
      <c r="WMR2" s="228"/>
      <c r="WMS2" s="228"/>
      <c r="WMT2" s="228"/>
      <c r="WMU2" s="228"/>
      <c r="WMV2" s="228"/>
      <c r="WMW2" s="228"/>
      <c r="WMX2" s="228"/>
      <c r="WMY2" s="228"/>
      <c r="WMZ2" s="228"/>
      <c r="WNA2" s="228"/>
      <c r="WNB2" s="228"/>
      <c r="WNC2" s="228"/>
      <c r="WND2" s="228"/>
      <c r="WNE2" s="228"/>
      <c r="WNF2" s="228"/>
      <c r="WNG2" s="228"/>
      <c r="WNH2" s="228"/>
      <c r="WNI2" s="228"/>
      <c r="WNJ2" s="228"/>
      <c r="WNK2" s="228"/>
      <c r="WNL2" s="228"/>
      <c r="WNM2" s="228"/>
      <c r="WNN2" s="228"/>
      <c r="WNO2" s="228"/>
      <c r="WNP2" s="228"/>
      <c r="WNQ2" s="228"/>
      <c r="WNR2" s="228"/>
      <c r="WNS2" s="228"/>
      <c r="WNT2" s="228"/>
      <c r="WNU2" s="228"/>
      <c r="WNV2" s="228"/>
      <c r="WNW2" s="228"/>
      <c r="WNX2" s="228"/>
      <c r="WNY2" s="228"/>
      <c r="WNZ2" s="228"/>
      <c r="WOA2" s="228"/>
      <c r="WOB2" s="228"/>
      <c r="WOC2" s="228"/>
      <c r="WOD2" s="228"/>
      <c r="WOE2" s="228"/>
      <c r="WOF2" s="228"/>
      <c r="WOG2" s="228"/>
      <c r="WOH2" s="228"/>
      <c r="WOI2" s="228"/>
      <c r="WOJ2" s="228"/>
      <c r="WOK2" s="228"/>
      <c r="WOL2" s="228"/>
      <c r="WOM2" s="228"/>
      <c r="WON2" s="228"/>
      <c r="WOO2" s="228"/>
      <c r="WOP2" s="228"/>
      <c r="WOQ2" s="228"/>
      <c r="WOR2" s="228"/>
      <c r="WOS2" s="228"/>
      <c r="WOT2" s="228"/>
      <c r="WOU2" s="228"/>
      <c r="WOV2" s="228"/>
      <c r="WOW2" s="228"/>
      <c r="WOX2" s="228"/>
      <c r="WOY2" s="228"/>
      <c r="WOZ2" s="228"/>
      <c r="WPA2" s="228"/>
      <c r="WPB2" s="228"/>
      <c r="WPC2" s="228"/>
      <c r="WPD2" s="228"/>
      <c r="WPE2" s="228"/>
      <c r="WPF2" s="228"/>
      <c r="WPG2" s="228"/>
      <c r="WPH2" s="228"/>
      <c r="WPI2" s="228"/>
      <c r="WPJ2" s="228"/>
      <c r="WPK2" s="228"/>
      <c r="WPL2" s="228"/>
      <c r="WPM2" s="228"/>
      <c r="WPN2" s="228"/>
      <c r="WPO2" s="228"/>
      <c r="WPP2" s="228"/>
      <c r="WPQ2" s="228"/>
      <c r="WPR2" s="228"/>
      <c r="WPS2" s="228"/>
      <c r="WPT2" s="228"/>
      <c r="WPU2" s="228"/>
      <c r="WPV2" s="228"/>
      <c r="WPW2" s="228"/>
      <c r="WPX2" s="228"/>
      <c r="WPY2" s="228"/>
      <c r="WPZ2" s="228"/>
      <c r="WQA2" s="228"/>
      <c r="WQB2" s="228"/>
      <c r="WQC2" s="228"/>
      <c r="WQD2" s="228"/>
      <c r="WQE2" s="228"/>
      <c r="WQF2" s="228"/>
      <c r="WQG2" s="228"/>
      <c r="WQH2" s="228"/>
      <c r="WQI2" s="228"/>
      <c r="WQJ2" s="228"/>
      <c r="WQK2" s="228"/>
      <c r="WQL2" s="228"/>
      <c r="WQM2" s="228"/>
      <c r="WQN2" s="228"/>
      <c r="WQO2" s="228"/>
      <c r="WQP2" s="228"/>
      <c r="WQQ2" s="228"/>
      <c r="WQR2" s="228"/>
      <c r="WQS2" s="228"/>
      <c r="WQT2" s="228"/>
      <c r="WQU2" s="228"/>
      <c r="WQV2" s="228"/>
      <c r="WQW2" s="228"/>
      <c r="WQX2" s="228"/>
      <c r="WQY2" s="228"/>
      <c r="WQZ2" s="228"/>
      <c r="WRA2" s="228"/>
      <c r="WRB2" s="228"/>
      <c r="WRC2" s="228"/>
      <c r="WRD2" s="228"/>
      <c r="WRE2" s="228"/>
      <c r="WRF2" s="228"/>
      <c r="WRG2" s="228"/>
      <c r="WRH2" s="228"/>
      <c r="WRI2" s="228"/>
      <c r="WRJ2" s="228"/>
      <c r="WRK2" s="228"/>
      <c r="WRL2" s="228"/>
      <c r="WRM2" s="228"/>
      <c r="WRN2" s="228"/>
      <c r="WRO2" s="228"/>
      <c r="WRP2" s="228"/>
      <c r="WRQ2" s="228"/>
      <c r="WRR2" s="228"/>
      <c r="WRS2" s="228"/>
      <c r="WRT2" s="228"/>
      <c r="WRU2" s="228"/>
      <c r="WRV2" s="228"/>
      <c r="WRW2" s="228"/>
      <c r="WRX2" s="228"/>
      <c r="WRY2" s="228"/>
      <c r="WRZ2" s="228"/>
      <c r="WSA2" s="228"/>
      <c r="WSB2" s="228"/>
      <c r="WSC2" s="228"/>
      <c r="WSD2" s="228"/>
      <c r="WSE2" s="228"/>
      <c r="WSF2" s="228"/>
      <c r="WSG2" s="228"/>
      <c r="WSH2" s="228"/>
      <c r="WSI2" s="228"/>
      <c r="WSJ2" s="228"/>
      <c r="WSK2" s="228"/>
      <c r="WSL2" s="228"/>
      <c r="WSM2" s="228"/>
      <c r="WSN2" s="228"/>
      <c r="WSO2" s="228"/>
      <c r="WSP2" s="228"/>
      <c r="WSQ2" s="228"/>
      <c r="WSR2" s="228"/>
      <c r="WSS2" s="228"/>
      <c r="WST2" s="228"/>
      <c r="WSU2" s="228"/>
      <c r="WSV2" s="228"/>
      <c r="WSW2" s="228"/>
      <c r="WSX2" s="228"/>
      <c r="WSY2" s="228"/>
      <c r="WSZ2" s="228"/>
      <c r="WTA2" s="228"/>
      <c r="WTB2" s="228"/>
      <c r="WTC2" s="228"/>
      <c r="WTD2" s="228"/>
      <c r="WTE2" s="228"/>
      <c r="WTF2" s="228"/>
      <c r="WTG2" s="228"/>
      <c r="WTH2" s="228"/>
      <c r="WTI2" s="228"/>
      <c r="WTJ2" s="228"/>
      <c r="WTK2" s="228"/>
      <c r="WTL2" s="228"/>
      <c r="WTM2" s="228"/>
      <c r="WTN2" s="228"/>
      <c r="WTO2" s="228"/>
      <c r="WTP2" s="228"/>
      <c r="WTQ2" s="228"/>
      <c r="WTR2" s="228"/>
      <c r="WTS2" s="228"/>
      <c r="WTT2" s="228"/>
      <c r="WTU2" s="228"/>
      <c r="WTV2" s="228"/>
      <c r="WTW2" s="228"/>
      <c r="WTX2" s="228"/>
      <c r="WTY2" s="228"/>
      <c r="WTZ2" s="228"/>
      <c r="WUA2" s="228"/>
      <c r="WUB2" s="228"/>
      <c r="WUC2" s="228"/>
      <c r="WUD2" s="228"/>
      <c r="WUE2" s="228"/>
      <c r="WUF2" s="228"/>
      <c r="WUG2" s="228"/>
      <c r="WUH2" s="228"/>
      <c r="WUI2" s="228"/>
      <c r="WUJ2" s="228"/>
      <c r="WUK2" s="228"/>
      <c r="WUL2" s="228"/>
      <c r="WUM2" s="228"/>
      <c r="WUN2" s="228"/>
      <c r="WUO2" s="228"/>
      <c r="WUP2" s="228"/>
      <c r="WUQ2" s="228"/>
      <c r="WUR2" s="228"/>
      <c r="WUS2" s="228"/>
      <c r="WUT2" s="228"/>
      <c r="WUU2" s="228"/>
      <c r="WUV2" s="228"/>
      <c r="WUW2" s="228"/>
      <c r="WUX2" s="228"/>
      <c r="WUY2" s="228"/>
      <c r="WUZ2" s="228"/>
      <c r="WVA2" s="228"/>
      <c r="WVB2" s="228"/>
      <c r="WVC2" s="228"/>
      <c r="WVD2" s="228"/>
      <c r="WVE2" s="228"/>
      <c r="WVF2" s="228"/>
      <c r="WVG2" s="228"/>
      <c r="WVH2" s="228"/>
      <c r="WVI2" s="228"/>
      <c r="WVJ2" s="228"/>
      <c r="WVK2" s="228"/>
      <c r="WVL2" s="228"/>
      <c r="WVM2" s="228"/>
      <c r="WVN2" s="228"/>
      <c r="WVO2" s="228"/>
      <c r="WVP2" s="228"/>
      <c r="WVQ2" s="228"/>
      <c r="WVR2" s="228"/>
      <c r="WVS2" s="228"/>
      <c r="WVT2" s="228"/>
      <c r="WVU2" s="228"/>
      <c r="WVV2" s="228"/>
      <c r="WVW2" s="228"/>
      <c r="WVX2" s="228"/>
      <c r="WVY2" s="228"/>
      <c r="WVZ2" s="228"/>
      <c r="WWA2" s="228"/>
      <c r="WWB2" s="228"/>
      <c r="WWC2" s="228"/>
      <c r="WWD2" s="228"/>
      <c r="WWE2" s="228"/>
      <c r="WWF2" s="228"/>
      <c r="WWG2" s="228"/>
      <c r="WWH2" s="228"/>
      <c r="WWI2" s="228"/>
      <c r="WWJ2" s="228"/>
      <c r="WWK2" s="228"/>
      <c r="WWL2" s="228"/>
      <c r="WWM2" s="228"/>
      <c r="WWN2" s="228"/>
      <c r="WWO2" s="228"/>
      <c r="WWP2" s="228"/>
      <c r="WWQ2" s="228"/>
      <c r="WWR2" s="228"/>
      <c r="WWS2" s="228"/>
      <c r="WWT2" s="228"/>
      <c r="WWU2" s="228"/>
      <c r="WWV2" s="228"/>
      <c r="WWW2" s="228"/>
      <c r="WWX2" s="228"/>
      <c r="WWY2" s="228"/>
      <c r="WWZ2" s="228"/>
      <c r="WXA2" s="228"/>
      <c r="WXB2" s="228"/>
      <c r="WXC2" s="228"/>
      <c r="WXD2" s="228"/>
      <c r="WXE2" s="228"/>
      <c r="WXF2" s="228"/>
      <c r="WXG2" s="228"/>
      <c r="WXH2" s="228"/>
      <c r="WXI2" s="228"/>
      <c r="WXJ2" s="228"/>
      <c r="WXK2" s="228"/>
      <c r="WXL2" s="228"/>
      <c r="WXM2" s="228"/>
      <c r="WXN2" s="228"/>
      <c r="WXO2" s="228"/>
      <c r="WXP2" s="228"/>
      <c r="WXQ2" s="228"/>
      <c r="WXR2" s="228"/>
      <c r="WXS2" s="228"/>
      <c r="WXT2" s="228"/>
      <c r="WXU2" s="228"/>
      <c r="WXV2" s="228"/>
      <c r="WXW2" s="228"/>
      <c r="WXX2" s="228"/>
      <c r="WXY2" s="228"/>
      <c r="WXZ2" s="228"/>
      <c r="WYA2" s="228"/>
      <c r="WYB2" s="228"/>
      <c r="WYC2" s="228"/>
      <c r="WYD2" s="228"/>
      <c r="WYE2" s="228"/>
      <c r="WYF2" s="228"/>
      <c r="WYG2" s="228"/>
      <c r="WYH2" s="228"/>
      <c r="WYI2" s="228"/>
      <c r="WYJ2" s="228"/>
      <c r="WYK2" s="228"/>
      <c r="WYL2" s="228"/>
      <c r="WYM2" s="228"/>
      <c r="WYN2" s="228"/>
      <c r="WYO2" s="228"/>
      <c r="WYP2" s="228"/>
      <c r="WYQ2" s="228"/>
      <c r="WYR2" s="228"/>
      <c r="WYS2" s="228"/>
      <c r="WYT2" s="228"/>
      <c r="WYU2" s="228"/>
      <c r="WYV2" s="228"/>
      <c r="WYW2" s="228"/>
      <c r="WYX2" s="228"/>
      <c r="WYY2" s="228"/>
      <c r="WYZ2" s="228"/>
      <c r="WZA2" s="228"/>
      <c r="WZB2" s="228"/>
      <c r="WZC2" s="228"/>
      <c r="WZD2" s="228"/>
      <c r="WZE2" s="228"/>
      <c r="WZF2" s="228"/>
      <c r="WZG2" s="228"/>
      <c r="WZH2" s="228"/>
      <c r="WZI2" s="228"/>
      <c r="WZJ2" s="228"/>
      <c r="WZK2" s="228"/>
      <c r="WZL2" s="228"/>
      <c r="WZM2" s="228"/>
      <c r="WZN2" s="228"/>
      <c r="WZO2" s="228"/>
      <c r="WZP2" s="228"/>
      <c r="WZQ2" s="228"/>
      <c r="WZR2" s="228"/>
      <c r="WZS2" s="228"/>
      <c r="WZT2" s="228"/>
      <c r="WZU2" s="228"/>
      <c r="WZV2" s="228"/>
      <c r="WZW2" s="228"/>
      <c r="WZX2" s="228"/>
      <c r="WZY2" s="228"/>
      <c r="WZZ2" s="228"/>
      <c r="XAA2" s="228"/>
      <c r="XAB2" s="228"/>
      <c r="XAC2" s="228"/>
      <c r="XAD2" s="228"/>
      <c r="XAE2" s="228"/>
      <c r="XAF2" s="228"/>
      <c r="XAG2" s="228"/>
      <c r="XAH2" s="228"/>
      <c r="XAI2" s="228"/>
      <c r="XAJ2" s="228"/>
      <c r="XAK2" s="228"/>
      <c r="XAL2" s="228"/>
      <c r="XAM2" s="228"/>
      <c r="XAN2" s="228"/>
      <c r="XAO2" s="228"/>
      <c r="XAP2" s="228"/>
      <c r="XAQ2" s="228"/>
      <c r="XAR2" s="228"/>
      <c r="XAS2" s="228"/>
      <c r="XAT2" s="228"/>
      <c r="XAU2" s="228"/>
      <c r="XAV2" s="228"/>
      <c r="XAW2" s="228"/>
      <c r="XAX2" s="228"/>
      <c r="XAY2" s="228"/>
      <c r="XAZ2" s="228"/>
      <c r="XBA2" s="228"/>
      <c r="XBB2" s="228"/>
      <c r="XBC2" s="228"/>
      <c r="XBD2" s="228"/>
      <c r="XBE2" s="228"/>
      <c r="XBF2" s="228"/>
      <c r="XBG2" s="228"/>
      <c r="XBH2" s="228"/>
      <c r="XBI2" s="228"/>
      <c r="XBJ2" s="228"/>
      <c r="XBK2" s="228"/>
      <c r="XBL2" s="228"/>
      <c r="XBM2" s="228"/>
      <c r="XBN2" s="228"/>
      <c r="XBO2" s="228"/>
      <c r="XBP2" s="228"/>
      <c r="XBQ2" s="228"/>
      <c r="XBR2" s="228"/>
      <c r="XBS2" s="228"/>
      <c r="XBT2" s="228"/>
      <c r="XBU2" s="228"/>
      <c r="XBV2" s="228"/>
      <c r="XBW2" s="228"/>
      <c r="XBX2" s="228"/>
      <c r="XBY2" s="228"/>
      <c r="XBZ2" s="228"/>
      <c r="XCA2" s="228"/>
      <c r="XCB2" s="228"/>
      <c r="XCC2" s="228"/>
      <c r="XCD2" s="228"/>
      <c r="XCE2" s="228"/>
      <c r="XCF2" s="228"/>
      <c r="XCG2" s="228"/>
      <c r="XCH2" s="228"/>
      <c r="XCI2" s="228"/>
      <c r="XCJ2" s="228"/>
      <c r="XCK2" s="228"/>
      <c r="XCL2" s="228"/>
      <c r="XCM2" s="228"/>
      <c r="XCN2" s="228"/>
      <c r="XCO2" s="228"/>
      <c r="XCP2" s="228"/>
      <c r="XCQ2" s="228"/>
      <c r="XCR2" s="228"/>
      <c r="XCS2" s="228"/>
      <c r="XCT2" s="228"/>
      <c r="XCU2" s="228"/>
      <c r="XCV2" s="228"/>
      <c r="XCW2" s="228"/>
      <c r="XCX2" s="228"/>
      <c r="XCY2" s="228"/>
      <c r="XCZ2" s="228"/>
      <c r="XDA2" s="228"/>
      <c r="XDB2" s="228"/>
      <c r="XDC2" s="228"/>
      <c r="XDD2" s="228"/>
      <c r="XDE2" s="228"/>
      <c r="XDF2" s="228"/>
      <c r="XDG2" s="228"/>
      <c r="XDH2" s="228"/>
      <c r="XDI2" s="228"/>
      <c r="XDJ2" s="228"/>
      <c r="XDK2" s="228"/>
      <c r="XDL2" s="228"/>
      <c r="XDM2" s="228"/>
      <c r="XDN2" s="228"/>
      <c r="XDO2" s="228"/>
      <c r="XDP2" s="228"/>
      <c r="XDQ2" s="228"/>
      <c r="XDR2" s="228"/>
      <c r="XDS2" s="228"/>
      <c r="XDT2" s="228"/>
      <c r="XDU2" s="228"/>
      <c r="XDV2" s="228"/>
      <c r="XDW2" s="228"/>
      <c r="XDX2" s="228"/>
      <c r="XDY2" s="228"/>
      <c r="XDZ2" s="228"/>
      <c r="XEA2" s="228"/>
      <c r="XEB2" s="228"/>
      <c r="XEC2" s="228"/>
      <c r="XED2" s="228"/>
      <c r="XEE2" s="228"/>
      <c r="XEF2" s="228"/>
      <c r="XEG2" s="228"/>
      <c r="XEH2" s="228"/>
      <c r="XEI2" s="228"/>
      <c r="XEJ2" s="228"/>
      <c r="XEK2" s="228"/>
      <c r="XEL2" s="228"/>
      <c r="XEM2" s="228"/>
      <c r="XEN2" s="228"/>
      <c r="XEO2" s="228"/>
      <c r="XEP2" s="228"/>
      <c r="XEQ2" s="228"/>
      <c r="XER2" s="228"/>
      <c r="XES2" s="228"/>
      <c r="XET2" s="228"/>
      <c r="XEU2" s="228"/>
      <c r="XEV2" s="228"/>
      <c r="XEW2" s="228"/>
      <c r="XEX2" s="228"/>
      <c r="XEY2" s="228"/>
      <c r="XEZ2" s="228"/>
      <c r="XFA2" s="228"/>
      <c r="XFB2" s="228"/>
      <c r="XFC2" s="228"/>
      <c r="XFD2" s="228"/>
    </row>
    <row r="3" spans="1:16384" s="319" customFormat="1" ht="28" customHeight="1">
      <c r="A3" s="136"/>
      <c r="B3" s="136"/>
      <c r="C3" s="136"/>
      <c r="D3" s="136"/>
      <c r="E3" s="315"/>
      <c r="F3" s="136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0"/>
      <c r="AC3" s="228"/>
      <c r="AD3" s="228"/>
      <c r="AE3" s="228"/>
      <c r="AF3" s="228"/>
      <c r="AG3" s="228"/>
      <c r="AH3" s="228"/>
      <c r="AI3" s="228"/>
      <c r="AJ3" s="228"/>
      <c r="AK3" s="228"/>
      <c r="AL3" s="228"/>
      <c r="AM3" s="228"/>
      <c r="AN3" s="228"/>
      <c r="AO3" s="228"/>
      <c r="AP3" s="228"/>
      <c r="AQ3" s="228"/>
      <c r="AR3" s="228"/>
      <c r="AS3" s="228"/>
      <c r="AT3" s="228"/>
      <c r="AU3" s="228"/>
      <c r="AV3" s="228"/>
      <c r="AW3" s="228"/>
      <c r="AX3" s="228"/>
      <c r="AY3" s="228"/>
      <c r="AZ3" s="228"/>
      <c r="BA3" s="228"/>
      <c r="BB3" s="228"/>
      <c r="BC3" s="228"/>
      <c r="BD3" s="228"/>
      <c r="BE3" s="228"/>
      <c r="BF3" s="228"/>
      <c r="BG3" s="228"/>
      <c r="BH3" s="228"/>
      <c r="BI3" s="228"/>
      <c r="BJ3" s="228"/>
      <c r="BK3" s="228"/>
      <c r="BL3" s="228"/>
      <c r="BM3" s="228"/>
      <c r="BN3" s="228"/>
      <c r="BO3" s="228"/>
      <c r="BP3" s="228"/>
      <c r="BQ3" s="228"/>
      <c r="BR3" s="228"/>
      <c r="BS3" s="228"/>
      <c r="BT3" s="228"/>
      <c r="BU3" s="228"/>
      <c r="BV3" s="228"/>
      <c r="BW3" s="228"/>
      <c r="BX3" s="228"/>
      <c r="BY3" s="228"/>
      <c r="BZ3" s="228"/>
      <c r="CA3" s="228"/>
      <c r="CB3" s="228"/>
      <c r="CC3" s="228"/>
      <c r="CD3" s="228"/>
      <c r="CE3" s="228"/>
      <c r="CF3" s="228"/>
      <c r="CG3" s="228"/>
      <c r="CH3" s="228"/>
      <c r="CI3" s="228"/>
      <c r="CJ3" s="228"/>
      <c r="CK3" s="228"/>
      <c r="CL3" s="228"/>
      <c r="CM3" s="228"/>
      <c r="CN3" s="228"/>
      <c r="CO3" s="228"/>
      <c r="CP3" s="228"/>
      <c r="CQ3" s="228"/>
      <c r="CR3" s="228"/>
      <c r="CS3" s="228"/>
      <c r="CT3" s="228"/>
      <c r="CU3" s="228"/>
      <c r="CV3" s="228"/>
      <c r="CW3" s="228"/>
      <c r="CX3" s="228"/>
      <c r="CY3" s="228"/>
      <c r="CZ3" s="228"/>
      <c r="DA3" s="228"/>
      <c r="DB3" s="228"/>
      <c r="DC3" s="228"/>
      <c r="DD3" s="228"/>
      <c r="DE3" s="228"/>
      <c r="DF3" s="228"/>
      <c r="DG3" s="228"/>
      <c r="DH3" s="228"/>
      <c r="DI3" s="228"/>
      <c r="DJ3" s="228"/>
      <c r="DK3" s="228"/>
      <c r="DL3" s="228"/>
      <c r="DM3" s="228"/>
      <c r="DN3" s="228"/>
      <c r="DO3" s="228"/>
      <c r="DP3" s="228"/>
      <c r="DQ3" s="228"/>
      <c r="DR3" s="228"/>
      <c r="DS3" s="228"/>
      <c r="DT3" s="228"/>
      <c r="DU3" s="228"/>
      <c r="DV3" s="228"/>
      <c r="DW3" s="228"/>
      <c r="DX3" s="228"/>
      <c r="DY3" s="228"/>
      <c r="DZ3" s="228"/>
      <c r="EA3" s="228"/>
      <c r="EB3" s="228"/>
      <c r="EC3" s="228"/>
      <c r="ED3" s="228"/>
      <c r="EE3" s="228"/>
      <c r="EF3" s="228"/>
      <c r="EG3" s="228"/>
      <c r="EH3" s="228"/>
      <c r="EI3" s="228"/>
      <c r="EJ3" s="228"/>
      <c r="EK3" s="228"/>
      <c r="EL3" s="228"/>
      <c r="EM3" s="228"/>
      <c r="EN3" s="228"/>
      <c r="EO3" s="228"/>
      <c r="EP3" s="228"/>
      <c r="EQ3" s="228"/>
      <c r="ER3" s="228"/>
      <c r="ES3" s="228"/>
      <c r="ET3" s="228"/>
      <c r="EU3" s="228"/>
      <c r="EV3" s="228"/>
      <c r="EW3" s="228"/>
      <c r="EX3" s="228"/>
      <c r="EY3" s="228"/>
      <c r="EZ3" s="228"/>
      <c r="FA3" s="228"/>
      <c r="FB3" s="228"/>
      <c r="FC3" s="228"/>
      <c r="FD3" s="228"/>
      <c r="FE3" s="228"/>
      <c r="FF3" s="228"/>
      <c r="FG3" s="228"/>
      <c r="FH3" s="228"/>
      <c r="FI3" s="228"/>
      <c r="FJ3" s="228"/>
      <c r="FK3" s="228"/>
      <c r="FL3" s="228"/>
      <c r="FM3" s="228"/>
      <c r="FN3" s="228"/>
      <c r="FO3" s="228"/>
      <c r="FP3" s="228"/>
      <c r="FQ3" s="228"/>
      <c r="FR3" s="228"/>
      <c r="FS3" s="228"/>
      <c r="FT3" s="228"/>
      <c r="FU3" s="228"/>
      <c r="FV3" s="228"/>
      <c r="FW3" s="228"/>
      <c r="FX3" s="228"/>
      <c r="FY3" s="228"/>
      <c r="FZ3" s="228"/>
      <c r="GA3" s="228"/>
      <c r="GB3" s="228"/>
      <c r="GC3" s="228"/>
      <c r="GD3" s="228"/>
      <c r="GE3" s="228"/>
      <c r="GF3" s="228"/>
      <c r="GG3" s="228"/>
      <c r="GH3" s="228"/>
      <c r="GI3" s="228"/>
      <c r="GJ3" s="228"/>
      <c r="GK3" s="228"/>
      <c r="GL3" s="228"/>
      <c r="GM3" s="228"/>
      <c r="GN3" s="228"/>
      <c r="GO3" s="228"/>
      <c r="GP3" s="228"/>
      <c r="GQ3" s="228"/>
      <c r="GR3" s="228"/>
      <c r="GS3" s="228"/>
      <c r="GT3" s="228"/>
      <c r="GU3" s="228"/>
      <c r="GV3" s="228"/>
      <c r="GW3" s="228"/>
      <c r="GX3" s="228"/>
      <c r="GY3" s="228"/>
      <c r="GZ3" s="228"/>
      <c r="HA3" s="228"/>
      <c r="HB3" s="228"/>
      <c r="HC3" s="228"/>
      <c r="HD3" s="228"/>
      <c r="HE3" s="228"/>
      <c r="HF3" s="228"/>
      <c r="HG3" s="228"/>
      <c r="HH3" s="228"/>
      <c r="HI3" s="228"/>
      <c r="HJ3" s="228"/>
      <c r="HK3" s="228"/>
      <c r="HL3" s="228"/>
      <c r="HM3" s="228"/>
      <c r="HN3" s="228"/>
      <c r="HO3" s="228"/>
      <c r="HP3" s="228"/>
      <c r="HQ3" s="228"/>
      <c r="HR3" s="228"/>
      <c r="HS3" s="228"/>
      <c r="HT3" s="228"/>
      <c r="HU3" s="228"/>
      <c r="HV3" s="228"/>
      <c r="HW3" s="228"/>
      <c r="HX3" s="228"/>
      <c r="HY3" s="228"/>
      <c r="HZ3" s="228"/>
      <c r="IA3" s="228"/>
      <c r="IB3" s="228"/>
      <c r="IC3" s="228"/>
      <c r="ID3" s="228"/>
      <c r="IE3" s="228"/>
      <c r="IF3" s="228"/>
      <c r="IG3" s="228"/>
      <c r="IH3" s="228"/>
      <c r="II3" s="228"/>
      <c r="IJ3" s="228"/>
      <c r="IK3" s="228"/>
      <c r="IL3" s="228"/>
      <c r="IM3" s="228"/>
      <c r="IN3" s="228"/>
      <c r="IO3" s="228"/>
      <c r="IP3" s="228"/>
      <c r="IQ3" s="228"/>
      <c r="IR3" s="228"/>
      <c r="IS3" s="228"/>
      <c r="IT3" s="228"/>
      <c r="IU3" s="228"/>
      <c r="IV3" s="228"/>
      <c r="IW3" s="228"/>
      <c r="IX3" s="228"/>
      <c r="IY3" s="228"/>
      <c r="IZ3" s="228"/>
      <c r="JA3" s="228"/>
      <c r="JB3" s="228"/>
      <c r="JC3" s="228"/>
      <c r="JD3" s="228"/>
      <c r="JE3" s="228"/>
      <c r="JF3" s="228"/>
      <c r="JG3" s="228"/>
      <c r="JH3" s="228"/>
      <c r="JI3" s="228"/>
      <c r="JJ3" s="228"/>
      <c r="JK3" s="228"/>
      <c r="JL3" s="228"/>
      <c r="JM3" s="228"/>
      <c r="JN3" s="228"/>
      <c r="JO3" s="228"/>
      <c r="JP3" s="228"/>
      <c r="JQ3" s="228"/>
      <c r="JR3" s="228"/>
      <c r="JS3" s="228"/>
      <c r="JT3" s="228"/>
      <c r="JU3" s="228"/>
      <c r="JV3" s="228"/>
      <c r="JW3" s="228"/>
      <c r="JX3" s="228"/>
      <c r="JY3" s="228"/>
      <c r="JZ3" s="228"/>
      <c r="KA3" s="228"/>
      <c r="KB3" s="228"/>
      <c r="KC3" s="228"/>
      <c r="KD3" s="228"/>
      <c r="KE3" s="228"/>
      <c r="KF3" s="228"/>
      <c r="KG3" s="228"/>
      <c r="KH3" s="228"/>
      <c r="KI3" s="228"/>
      <c r="KJ3" s="228"/>
      <c r="KK3" s="228"/>
      <c r="KL3" s="228"/>
      <c r="KM3" s="228"/>
      <c r="KN3" s="228"/>
      <c r="KO3" s="228"/>
      <c r="KP3" s="228"/>
      <c r="KQ3" s="228"/>
      <c r="KR3" s="228"/>
      <c r="KS3" s="228"/>
      <c r="KT3" s="228"/>
      <c r="KU3" s="228"/>
      <c r="KV3" s="228"/>
      <c r="KW3" s="228"/>
      <c r="KX3" s="228"/>
      <c r="KY3" s="228"/>
      <c r="KZ3" s="228"/>
      <c r="LA3" s="228"/>
      <c r="LB3" s="228"/>
      <c r="LC3" s="228"/>
      <c r="LD3" s="228"/>
      <c r="LE3" s="228"/>
      <c r="LF3" s="228"/>
      <c r="LG3" s="228"/>
      <c r="LH3" s="228"/>
      <c r="LI3" s="228"/>
      <c r="LJ3" s="228"/>
      <c r="LK3" s="228"/>
      <c r="LL3" s="228"/>
      <c r="LM3" s="228"/>
      <c r="LN3" s="228"/>
      <c r="LO3" s="228"/>
      <c r="LP3" s="228"/>
      <c r="LQ3" s="228"/>
      <c r="LR3" s="228"/>
      <c r="LS3" s="228"/>
      <c r="LT3" s="228"/>
      <c r="LU3" s="228"/>
      <c r="LV3" s="228"/>
      <c r="LW3" s="228"/>
      <c r="LX3" s="228"/>
      <c r="LY3" s="228"/>
      <c r="LZ3" s="228"/>
      <c r="MA3" s="228"/>
      <c r="MB3" s="228"/>
      <c r="MC3" s="228"/>
      <c r="MD3" s="228"/>
      <c r="ME3" s="228"/>
      <c r="MF3" s="228"/>
      <c r="MG3" s="228"/>
      <c r="MH3" s="228"/>
      <c r="MI3" s="228"/>
      <c r="MJ3" s="228"/>
      <c r="MK3" s="228"/>
      <c r="ML3" s="228"/>
      <c r="MM3" s="228"/>
      <c r="MN3" s="228"/>
      <c r="MO3" s="228"/>
      <c r="MP3" s="228"/>
      <c r="MQ3" s="228"/>
      <c r="MR3" s="228"/>
      <c r="MS3" s="228"/>
      <c r="MT3" s="228"/>
      <c r="MU3" s="228"/>
      <c r="MV3" s="228"/>
      <c r="MW3" s="228"/>
      <c r="MX3" s="228"/>
      <c r="MY3" s="228"/>
      <c r="MZ3" s="228"/>
      <c r="NA3" s="228"/>
      <c r="NB3" s="228"/>
      <c r="NC3" s="228"/>
      <c r="ND3" s="228"/>
      <c r="NE3" s="228"/>
      <c r="NF3" s="228"/>
      <c r="NG3" s="228"/>
      <c r="NH3" s="228"/>
      <c r="NI3" s="228"/>
      <c r="NJ3" s="228"/>
      <c r="NK3" s="228"/>
      <c r="NL3" s="228"/>
      <c r="NM3" s="228"/>
      <c r="NN3" s="228"/>
      <c r="NO3" s="228"/>
      <c r="NP3" s="228"/>
      <c r="NQ3" s="228"/>
      <c r="NR3" s="228"/>
      <c r="NS3" s="228"/>
      <c r="NT3" s="228"/>
      <c r="NU3" s="228"/>
      <c r="NV3" s="228"/>
      <c r="NW3" s="228"/>
      <c r="NX3" s="228"/>
      <c r="NY3" s="228"/>
      <c r="NZ3" s="228"/>
      <c r="OA3" s="228"/>
      <c r="OB3" s="228"/>
      <c r="OC3" s="228"/>
      <c r="OD3" s="228"/>
      <c r="OE3" s="228"/>
      <c r="OF3" s="228"/>
      <c r="OG3" s="228"/>
      <c r="OH3" s="228"/>
      <c r="OI3" s="228"/>
      <c r="OJ3" s="228"/>
      <c r="OK3" s="228"/>
      <c r="OL3" s="228"/>
      <c r="OM3" s="228"/>
      <c r="ON3" s="228"/>
      <c r="OO3" s="228"/>
      <c r="OP3" s="228"/>
      <c r="OQ3" s="228"/>
      <c r="OR3" s="228"/>
      <c r="OS3" s="228"/>
      <c r="OT3" s="228"/>
      <c r="OU3" s="228"/>
      <c r="OV3" s="228"/>
      <c r="OW3" s="228"/>
      <c r="OX3" s="228"/>
      <c r="OY3" s="228"/>
      <c r="OZ3" s="228"/>
      <c r="PA3" s="228"/>
      <c r="PB3" s="228"/>
      <c r="PC3" s="228"/>
      <c r="PD3" s="228"/>
      <c r="PE3" s="228"/>
      <c r="PF3" s="228"/>
      <c r="PG3" s="228"/>
      <c r="PH3" s="228"/>
      <c r="PI3" s="228"/>
      <c r="PJ3" s="228"/>
      <c r="PK3" s="228"/>
      <c r="PL3" s="228"/>
      <c r="PM3" s="228"/>
      <c r="PN3" s="228"/>
      <c r="PO3" s="228"/>
      <c r="PP3" s="228"/>
      <c r="PQ3" s="228"/>
      <c r="PR3" s="228"/>
      <c r="PS3" s="228"/>
      <c r="PT3" s="228"/>
      <c r="PU3" s="228"/>
      <c r="PV3" s="228"/>
      <c r="PW3" s="228"/>
      <c r="PX3" s="228"/>
      <c r="PY3" s="228"/>
      <c r="PZ3" s="228"/>
      <c r="QA3" s="228"/>
      <c r="QB3" s="228"/>
      <c r="QC3" s="228"/>
      <c r="QD3" s="228"/>
      <c r="QE3" s="228"/>
      <c r="QF3" s="228"/>
      <c r="QG3" s="228"/>
      <c r="QH3" s="228"/>
      <c r="QI3" s="228"/>
      <c r="QJ3" s="228"/>
      <c r="QK3" s="228"/>
      <c r="QL3" s="228"/>
      <c r="QM3" s="228"/>
      <c r="QN3" s="228"/>
      <c r="QO3" s="228"/>
      <c r="QP3" s="228"/>
      <c r="QQ3" s="228"/>
      <c r="QR3" s="228"/>
      <c r="QS3" s="228"/>
      <c r="QT3" s="228"/>
      <c r="QU3" s="228"/>
      <c r="QV3" s="228"/>
      <c r="QW3" s="228"/>
      <c r="QX3" s="228"/>
      <c r="QY3" s="228"/>
      <c r="QZ3" s="228"/>
      <c r="RA3" s="228"/>
      <c r="RB3" s="228"/>
      <c r="RC3" s="228"/>
      <c r="RD3" s="228"/>
      <c r="RE3" s="228"/>
      <c r="RF3" s="228"/>
      <c r="RG3" s="228"/>
      <c r="RH3" s="228"/>
      <c r="RI3" s="228"/>
      <c r="RJ3" s="228"/>
      <c r="RK3" s="228"/>
      <c r="RL3" s="228"/>
      <c r="RM3" s="228"/>
      <c r="RN3" s="228"/>
      <c r="RO3" s="228"/>
      <c r="RP3" s="228"/>
      <c r="RQ3" s="228"/>
      <c r="RR3" s="228"/>
      <c r="RS3" s="228"/>
      <c r="RT3" s="228"/>
      <c r="RU3" s="228"/>
      <c r="RV3" s="228"/>
      <c r="RW3" s="228"/>
      <c r="RX3" s="228"/>
      <c r="RY3" s="228"/>
      <c r="RZ3" s="228"/>
      <c r="SA3" s="228"/>
      <c r="SB3" s="228"/>
      <c r="SC3" s="228"/>
      <c r="SD3" s="228"/>
      <c r="SE3" s="228"/>
      <c r="SF3" s="228"/>
      <c r="SG3" s="228"/>
      <c r="SH3" s="228"/>
      <c r="SI3" s="228"/>
      <c r="SJ3" s="228"/>
      <c r="SK3" s="228"/>
      <c r="SL3" s="228"/>
      <c r="SM3" s="228"/>
      <c r="SN3" s="228"/>
      <c r="SO3" s="228"/>
      <c r="SP3" s="228"/>
      <c r="SQ3" s="228"/>
      <c r="SR3" s="228"/>
      <c r="SS3" s="228"/>
      <c r="ST3" s="228"/>
      <c r="SU3" s="228"/>
      <c r="SV3" s="228"/>
      <c r="SW3" s="228"/>
      <c r="SX3" s="228"/>
      <c r="SY3" s="228"/>
      <c r="SZ3" s="228"/>
      <c r="TA3" s="228"/>
      <c r="TB3" s="228"/>
      <c r="TC3" s="228"/>
      <c r="TD3" s="228"/>
      <c r="TE3" s="228"/>
      <c r="TF3" s="228"/>
      <c r="TG3" s="228"/>
      <c r="TH3" s="228"/>
      <c r="TI3" s="228"/>
      <c r="TJ3" s="228"/>
      <c r="TK3" s="228"/>
      <c r="TL3" s="228"/>
      <c r="TM3" s="228"/>
      <c r="TN3" s="228"/>
      <c r="TO3" s="228"/>
      <c r="TP3" s="228"/>
      <c r="TQ3" s="228"/>
      <c r="TR3" s="228"/>
      <c r="TS3" s="228"/>
      <c r="TT3" s="228"/>
      <c r="TU3" s="228"/>
      <c r="TV3" s="228"/>
      <c r="TW3" s="228"/>
      <c r="TX3" s="228"/>
      <c r="TY3" s="228"/>
      <c r="TZ3" s="228"/>
      <c r="UA3" s="228"/>
      <c r="UB3" s="228"/>
      <c r="UC3" s="228"/>
      <c r="UD3" s="228"/>
      <c r="UE3" s="228"/>
      <c r="UF3" s="228"/>
      <c r="UG3" s="228"/>
      <c r="UH3" s="228"/>
      <c r="UI3" s="228"/>
      <c r="UJ3" s="228"/>
      <c r="UK3" s="228"/>
      <c r="UL3" s="228"/>
      <c r="UM3" s="228"/>
      <c r="UN3" s="228"/>
      <c r="UO3" s="228"/>
      <c r="UP3" s="228"/>
      <c r="UQ3" s="228"/>
      <c r="UR3" s="228"/>
      <c r="US3" s="228"/>
      <c r="UT3" s="228"/>
      <c r="UU3" s="228"/>
      <c r="UV3" s="228"/>
      <c r="UW3" s="228"/>
      <c r="UX3" s="228"/>
      <c r="UY3" s="228"/>
      <c r="UZ3" s="228"/>
      <c r="VA3" s="228"/>
      <c r="VB3" s="228"/>
      <c r="VC3" s="228"/>
      <c r="VD3" s="228"/>
      <c r="VE3" s="228"/>
      <c r="VF3" s="228"/>
      <c r="VG3" s="228"/>
      <c r="VH3" s="228"/>
      <c r="VI3" s="228"/>
      <c r="VJ3" s="228"/>
      <c r="VK3" s="228"/>
      <c r="VL3" s="228"/>
      <c r="VM3" s="228"/>
      <c r="VN3" s="228"/>
      <c r="VO3" s="228"/>
      <c r="VP3" s="228"/>
      <c r="VQ3" s="228"/>
      <c r="VR3" s="228"/>
      <c r="VS3" s="228"/>
      <c r="VT3" s="228"/>
      <c r="VU3" s="228"/>
      <c r="VV3" s="228"/>
      <c r="VW3" s="228"/>
      <c r="VX3" s="228"/>
      <c r="VY3" s="228"/>
      <c r="VZ3" s="228"/>
      <c r="WA3" s="228"/>
      <c r="WB3" s="228"/>
      <c r="WC3" s="228"/>
      <c r="WD3" s="228"/>
      <c r="WE3" s="228"/>
      <c r="WF3" s="228"/>
      <c r="WG3" s="228"/>
      <c r="WH3" s="228"/>
      <c r="WI3" s="228"/>
      <c r="WJ3" s="228"/>
      <c r="WK3" s="228"/>
      <c r="WL3" s="228"/>
      <c r="WM3" s="228"/>
      <c r="WN3" s="228"/>
      <c r="WO3" s="228"/>
      <c r="WP3" s="228"/>
      <c r="WQ3" s="228"/>
      <c r="WR3" s="228"/>
      <c r="WS3" s="228"/>
      <c r="WT3" s="228"/>
      <c r="WU3" s="228"/>
      <c r="WV3" s="228"/>
      <c r="WW3" s="228"/>
      <c r="WX3" s="228"/>
      <c r="WY3" s="228"/>
      <c r="WZ3" s="228"/>
      <c r="XA3" s="228"/>
      <c r="XB3" s="228"/>
      <c r="XC3" s="228"/>
      <c r="XD3" s="228"/>
      <c r="XE3" s="228"/>
      <c r="XF3" s="228"/>
      <c r="XG3" s="228"/>
      <c r="XH3" s="228"/>
      <c r="XI3" s="228"/>
      <c r="XJ3" s="228"/>
      <c r="XK3" s="228"/>
      <c r="XL3" s="228"/>
      <c r="XM3" s="228"/>
      <c r="XN3" s="228"/>
      <c r="XO3" s="228"/>
      <c r="XP3" s="228"/>
      <c r="XQ3" s="228"/>
      <c r="XR3" s="228"/>
      <c r="XS3" s="228"/>
      <c r="XT3" s="228"/>
      <c r="XU3" s="228"/>
      <c r="XV3" s="228"/>
      <c r="XW3" s="228"/>
      <c r="XX3" s="228"/>
      <c r="XY3" s="228"/>
      <c r="XZ3" s="228"/>
      <c r="YA3" s="228"/>
      <c r="YB3" s="228"/>
      <c r="YC3" s="228"/>
      <c r="YD3" s="228"/>
      <c r="YE3" s="228"/>
      <c r="YF3" s="228"/>
      <c r="YG3" s="228"/>
      <c r="YH3" s="228"/>
      <c r="YI3" s="228"/>
      <c r="YJ3" s="228"/>
      <c r="YK3" s="228"/>
      <c r="YL3" s="228"/>
      <c r="YM3" s="228"/>
      <c r="YN3" s="228"/>
      <c r="YO3" s="228"/>
      <c r="YP3" s="228"/>
      <c r="YQ3" s="228"/>
      <c r="YR3" s="228"/>
      <c r="YS3" s="228"/>
      <c r="YT3" s="228"/>
      <c r="YU3" s="228"/>
      <c r="YV3" s="228"/>
      <c r="YW3" s="228"/>
      <c r="YX3" s="228"/>
      <c r="YY3" s="228"/>
      <c r="YZ3" s="228"/>
      <c r="ZA3" s="228"/>
      <c r="ZB3" s="228"/>
      <c r="ZC3" s="228"/>
      <c r="ZD3" s="228"/>
      <c r="ZE3" s="228"/>
      <c r="ZF3" s="228"/>
      <c r="ZG3" s="228"/>
      <c r="ZH3" s="228"/>
      <c r="ZI3" s="228"/>
      <c r="ZJ3" s="228"/>
      <c r="ZK3" s="228"/>
      <c r="ZL3" s="228"/>
      <c r="ZM3" s="228"/>
      <c r="ZN3" s="228"/>
      <c r="ZO3" s="228"/>
      <c r="ZP3" s="228"/>
      <c r="ZQ3" s="228"/>
      <c r="ZR3" s="228"/>
      <c r="ZS3" s="228"/>
      <c r="ZT3" s="228"/>
      <c r="ZU3" s="228"/>
      <c r="ZV3" s="228"/>
      <c r="ZW3" s="228"/>
      <c r="ZX3" s="228"/>
      <c r="ZY3" s="228"/>
      <c r="ZZ3" s="228"/>
      <c r="AAA3" s="228"/>
      <c r="AAB3" s="228"/>
      <c r="AAC3" s="228"/>
      <c r="AAD3" s="228"/>
      <c r="AAE3" s="228"/>
      <c r="AAF3" s="228"/>
      <c r="AAG3" s="228"/>
      <c r="AAH3" s="228"/>
      <c r="AAI3" s="228"/>
      <c r="AAJ3" s="228"/>
      <c r="AAK3" s="228"/>
      <c r="AAL3" s="228"/>
      <c r="AAM3" s="228"/>
      <c r="AAN3" s="228"/>
      <c r="AAO3" s="228"/>
      <c r="AAP3" s="228"/>
      <c r="AAQ3" s="228"/>
      <c r="AAR3" s="228"/>
      <c r="AAS3" s="228"/>
      <c r="AAT3" s="228"/>
      <c r="AAU3" s="228"/>
      <c r="AAV3" s="228"/>
      <c r="AAW3" s="228"/>
      <c r="AAX3" s="228"/>
      <c r="AAY3" s="228"/>
      <c r="AAZ3" s="228"/>
      <c r="ABA3" s="228"/>
      <c r="ABB3" s="228"/>
      <c r="ABC3" s="228"/>
      <c r="ABD3" s="228"/>
      <c r="ABE3" s="228"/>
      <c r="ABF3" s="228"/>
      <c r="ABG3" s="228"/>
      <c r="ABH3" s="228"/>
      <c r="ABI3" s="228"/>
      <c r="ABJ3" s="228"/>
      <c r="ABK3" s="228"/>
      <c r="ABL3" s="228"/>
      <c r="ABM3" s="228"/>
      <c r="ABN3" s="228"/>
      <c r="ABO3" s="228"/>
      <c r="ABP3" s="228"/>
      <c r="ABQ3" s="228"/>
      <c r="ABR3" s="228"/>
      <c r="ABS3" s="228"/>
      <c r="ABT3" s="228"/>
      <c r="ABU3" s="228"/>
      <c r="ABV3" s="228"/>
      <c r="ABW3" s="228"/>
      <c r="ABX3" s="228"/>
      <c r="ABY3" s="228"/>
      <c r="ABZ3" s="228"/>
      <c r="ACA3" s="228"/>
      <c r="ACB3" s="228"/>
      <c r="ACC3" s="228"/>
      <c r="ACD3" s="228"/>
      <c r="ACE3" s="228"/>
      <c r="ACF3" s="228"/>
      <c r="ACG3" s="228"/>
      <c r="ACH3" s="228"/>
      <c r="ACI3" s="228"/>
      <c r="ACJ3" s="228"/>
      <c r="ACK3" s="228"/>
      <c r="ACL3" s="228"/>
      <c r="ACM3" s="228"/>
      <c r="ACN3" s="228"/>
      <c r="ACO3" s="228"/>
      <c r="ACP3" s="228"/>
      <c r="ACQ3" s="228"/>
      <c r="ACR3" s="228"/>
      <c r="ACS3" s="228"/>
      <c r="ACT3" s="228"/>
      <c r="ACU3" s="228"/>
      <c r="ACV3" s="228"/>
      <c r="ACW3" s="228"/>
      <c r="ACX3" s="228"/>
      <c r="ACY3" s="228"/>
      <c r="ACZ3" s="228"/>
      <c r="ADA3" s="228"/>
      <c r="ADB3" s="228"/>
      <c r="ADC3" s="228"/>
      <c r="ADD3" s="228"/>
      <c r="ADE3" s="228"/>
      <c r="ADF3" s="228"/>
      <c r="ADG3" s="228"/>
      <c r="ADH3" s="228"/>
      <c r="ADI3" s="228"/>
      <c r="ADJ3" s="228"/>
      <c r="ADK3" s="228"/>
      <c r="ADL3" s="228"/>
      <c r="ADM3" s="228"/>
      <c r="ADN3" s="228"/>
      <c r="ADO3" s="228"/>
      <c r="ADP3" s="228"/>
      <c r="ADQ3" s="228"/>
      <c r="ADR3" s="228"/>
      <c r="ADS3" s="228"/>
      <c r="ADT3" s="228"/>
      <c r="ADU3" s="228"/>
      <c r="ADV3" s="228"/>
      <c r="ADW3" s="228"/>
      <c r="ADX3" s="228"/>
      <c r="ADY3" s="228"/>
      <c r="ADZ3" s="228"/>
      <c r="AEA3" s="228"/>
      <c r="AEB3" s="228"/>
      <c r="AEC3" s="228"/>
      <c r="AED3" s="228"/>
      <c r="AEE3" s="228"/>
      <c r="AEF3" s="228"/>
      <c r="AEG3" s="228"/>
      <c r="AEH3" s="228"/>
      <c r="AEI3" s="228"/>
      <c r="AEJ3" s="228"/>
      <c r="AEK3" s="228"/>
      <c r="AEL3" s="228"/>
      <c r="AEM3" s="228"/>
      <c r="AEN3" s="228"/>
      <c r="AEO3" s="228"/>
      <c r="AEP3" s="228"/>
      <c r="AEQ3" s="228"/>
      <c r="AER3" s="228"/>
      <c r="AES3" s="228"/>
      <c r="AET3" s="228"/>
      <c r="AEU3" s="228"/>
      <c r="AEV3" s="228"/>
      <c r="AEW3" s="228"/>
      <c r="AEX3" s="228"/>
      <c r="AEY3" s="228"/>
      <c r="AEZ3" s="228"/>
      <c r="AFA3" s="228"/>
      <c r="AFB3" s="228"/>
      <c r="AFC3" s="228"/>
      <c r="AFD3" s="228"/>
      <c r="AFE3" s="228"/>
      <c r="AFF3" s="228"/>
      <c r="AFG3" s="228"/>
      <c r="AFH3" s="228"/>
      <c r="AFI3" s="228"/>
      <c r="AFJ3" s="228"/>
      <c r="AFK3" s="228"/>
      <c r="AFL3" s="228"/>
      <c r="AFM3" s="228"/>
      <c r="AFN3" s="228"/>
      <c r="AFO3" s="228"/>
      <c r="AFP3" s="228"/>
      <c r="AFQ3" s="228"/>
      <c r="AFR3" s="228"/>
      <c r="AFS3" s="228"/>
      <c r="AFT3" s="228"/>
      <c r="AFU3" s="228"/>
      <c r="AFV3" s="228"/>
      <c r="AFW3" s="228"/>
      <c r="AFX3" s="228"/>
      <c r="AFY3" s="228"/>
      <c r="AFZ3" s="228"/>
      <c r="AGA3" s="228"/>
      <c r="AGB3" s="228"/>
      <c r="AGC3" s="228"/>
      <c r="AGD3" s="228"/>
      <c r="AGE3" s="228"/>
      <c r="AGF3" s="228"/>
      <c r="AGG3" s="228"/>
      <c r="AGH3" s="228"/>
      <c r="AGI3" s="228"/>
      <c r="AGJ3" s="228"/>
      <c r="AGK3" s="228"/>
      <c r="AGL3" s="228"/>
      <c r="AGM3" s="228"/>
      <c r="AGN3" s="228"/>
      <c r="AGO3" s="228"/>
      <c r="AGP3" s="228"/>
      <c r="AGQ3" s="228"/>
      <c r="AGR3" s="228"/>
      <c r="AGS3" s="228"/>
      <c r="AGT3" s="228"/>
      <c r="AGU3" s="228"/>
      <c r="AGV3" s="228"/>
      <c r="AGW3" s="228"/>
      <c r="AGX3" s="228"/>
      <c r="AGY3" s="228"/>
      <c r="AGZ3" s="228"/>
      <c r="AHA3" s="228"/>
      <c r="AHB3" s="228"/>
      <c r="AHC3" s="228"/>
      <c r="AHD3" s="228"/>
      <c r="AHE3" s="228"/>
      <c r="AHF3" s="228"/>
      <c r="AHG3" s="228"/>
      <c r="AHH3" s="228"/>
      <c r="AHI3" s="228"/>
      <c r="AHJ3" s="228"/>
      <c r="AHK3" s="228"/>
      <c r="AHL3" s="228"/>
      <c r="AHM3" s="228"/>
      <c r="AHN3" s="228"/>
      <c r="AHO3" s="228"/>
      <c r="AHP3" s="228"/>
      <c r="AHQ3" s="228"/>
      <c r="AHR3" s="228"/>
      <c r="AHS3" s="228"/>
      <c r="AHT3" s="228"/>
      <c r="AHU3" s="228"/>
      <c r="AHV3" s="228"/>
      <c r="AHW3" s="228"/>
      <c r="AHX3" s="228"/>
      <c r="AHY3" s="228"/>
      <c r="AHZ3" s="228"/>
      <c r="AIA3" s="228"/>
      <c r="AIB3" s="228"/>
      <c r="AIC3" s="228"/>
      <c r="AID3" s="228"/>
      <c r="AIE3" s="228"/>
      <c r="AIF3" s="228"/>
      <c r="AIG3" s="228"/>
      <c r="AIH3" s="228"/>
      <c r="AII3" s="228"/>
      <c r="AIJ3" s="228"/>
      <c r="AIK3" s="228"/>
      <c r="AIL3" s="228"/>
      <c r="AIM3" s="228"/>
      <c r="AIN3" s="228"/>
      <c r="AIO3" s="228"/>
      <c r="AIP3" s="228"/>
      <c r="AIQ3" s="228"/>
      <c r="AIR3" s="228"/>
      <c r="AIS3" s="228"/>
      <c r="AIT3" s="228"/>
      <c r="AIU3" s="228"/>
      <c r="AIV3" s="228"/>
      <c r="AIW3" s="228"/>
      <c r="AIX3" s="228"/>
      <c r="AIY3" s="228"/>
      <c r="AIZ3" s="228"/>
      <c r="AJA3" s="228"/>
      <c r="AJB3" s="228"/>
      <c r="AJC3" s="228"/>
      <c r="AJD3" s="228"/>
      <c r="AJE3" s="228"/>
      <c r="AJF3" s="228"/>
      <c r="AJG3" s="228"/>
      <c r="AJH3" s="228"/>
      <c r="AJI3" s="228"/>
      <c r="AJJ3" s="228"/>
      <c r="AJK3" s="228"/>
      <c r="AJL3" s="228"/>
      <c r="AJM3" s="228"/>
      <c r="AJN3" s="228"/>
      <c r="AJO3" s="228"/>
      <c r="AJP3" s="228"/>
      <c r="AJQ3" s="228"/>
      <c r="AJR3" s="228"/>
      <c r="AJS3" s="228"/>
      <c r="AJT3" s="228"/>
      <c r="AJU3" s="228"/>
      <c r="AJV3" s="228"/>
      <c r="AJW3" s="228"/>
      <c r="AJX3" s="228"/>
      <c r="AJY3" s="228"/>
      <c r="AJZ3" s="228"/>
      <c r="AKA3" s="228"/>
      <c r="AKB3" s="228"/>
      <c r="AKC3" s="228"/>
      <c r="AKD3" s="228"/>
      <c r="AKE3" s="228"/>
      <c r="AKF3" s="228"/>
      <c r="AKG3" s="228"/>
      <c r="AKH3" s="228"/>
      <c r="AKI3" s="228"/>
      <c r="AKJ3" s="228"/>
      <c r="AKK3" s="228"/>
      <c r="AKL3" s="228"/>
      <c r="AKM3" s="228"/>
      <c r="AKN3" s="228"/>
      <c r="AKO3" s="228"/>
      <c r="AKP3" s="228"/>
      <c r="AKQ3" s="228"/>
      <c r="AKR3" s="228"/>
      <c r="AKS3" s="228"/>
      <c r="AKT3" s="228"/>
      <c r="AKU3" s="228"/>
      <c r="AKV3" s="228"/>
      <c r="AKW3" s="228"/>
      <c r="AKX3" s="228"/>
      <c r="AKY3" s="228"/>
      <c r="AKZ3" s="228"/>
      <c r="ALA3" s="228"/>
      <c r="ALB3" s="228"/>
      <c r="ALC3" s="228"/>
      <c r="ALD3" s="228"/>
      <c r="ALE3" s="228"/>
      <c r="ALF3" s="228"/>
      <c r="ALG3" s="228"/>
      <c r="ALH3" s="228"/>
      <c r="ALI3" s="228"/>
      <c r="ALJ3" s="228"/>
      <c r="ALK3" s="228"/>
      <c r="ALL3" s="228"/>
      <c r="ALM3" s="228"/>
      <c r="ALN3" s="228"/>
      <c r="ALO3" s="228"/>
      <c r="ALP3" s="228"/>
      <c r="ALQ3" s="228"/>
      <c r="ALR3" s="228"/>
      <c r="ALS3" s="228"/>
      <c r="ALT3" s="228"/>
      <c r="ALU3" s="228"/>
      <c r="ALV3" s="228"/>
      <c r="ALW3" s="228"/>
      <c r="ALX3" s="228"/>
      <c r="ALY3" s="228"/>
      <c r="ALZ3" s="228"/>
      <c r="AMA3" s="228"/>
      <c r="AMB3" s="228"/>
      <c r="AMC3" s="228"/>
      <c r="AMD3" s="228"/>
      <c r="AME3" s="228"/>
      <c r="AMF3" s="228"/>
      <c r="AMG3" s="228"/>
      <c r="AMH3" s="228"/>
      <c r="AMI3" s="228"/>
      <c r="AMJ3" s="228"/>
      <c r="AMK3" s="228"/>
      <c r="AML3" s="228"/>
      <c r="AMM3" s="228"/>
      <c r="AMN3" s="228"/>
      <c r="AMO3" s="228"/>
      <c r="AMP3" s="228"/>
      <c r="AMQ3" s="228"/>
      <c r="AMR3" s="228"/>
      <c r="AMS3" s="228"/>
      <c r="AMT3" s="228"/>
      <c r="AMU3" s="228"/>
      <c r="AMV3" s="228"/>
      <c r="AMW3" s="228"/>
      <c r="AMX3" s="228"/>
      <c r="AMY3" s="228"/>
      <c r="AMZ3" s="228"/>
      <c r="ANA3" s="228"/>
      <c r="ANB3" s="228"/>
      <c r="ANC3" s="228"/>
      <c r="AND3" s="228"/>
      <c r="ANE3" s="228"/>
      <c r="ANF3" s="228"/>
      <c r="ANG3" s="228"/>
      <c r="ANH3" s="228"/>
      <c r="ANI3" s="228"/>
      <c r="ANJ3" s="228"/>
      <c r="ANK3" s="228"/>
      <c r="ANL3" s="228"/>
      <c r="ANM3" s="228"/>
      <c r="ANN3" s="228"/>
      <c r="ANO3" s="228"/>
      <c r="ANP3" s="228"/>
      <c r="ANQ3" s="228"/>
      <c r="ANR3" s="228"/>
      <c r="ANS3" s="228"/>
      <c r="ANT3" s="228"/>
      <c r="ANU3" s="228"/>
      <c r="ANV3" s="228"/>
      <c r="ANW3" s="228"/>
      <c r="ANX3" s="228"/>
      <c r="ANY3" s="228"/>
      <c r="ANZ3" s="228"/>
      <c r="AOA3" s="228"/>
      <c r="AOB3" s="228"/>
      <c r="AOC3" s="228"/>
      <c r="AOD3" s="228"/>
      <c r="AOE3" s="228"/>
      <c r="AOF3" s="228"/>
      <c r="AOG3" s="228"/>
      <c r="AOH3" s="228"/>
      <c r="AOI3" s="228"/>
      <c r="AOJ3" s="228"/>
      <c r="AOK3" s="228"/>
      <c r="AOL3" s="228"/>
      <c r="AOM3" s="228"/>
      <c r="AON3" s="228"/>
      <c r="AOO3" s="228"/>
      <c r="AOP3" s="228"/>
      <c r="AOQ3" s="228"/>
      <c r="AOR3" s="228"/>
      <c r="AOS3" s="228"/>
      <c r="AOT3" s="228"/>
      <c r="AOU3" s="228"/>
      <c r="AOV3" s="228"/>
      <c r="AOW3" s="228"/>
      <c r="AOX3" s="228"/>
      <c r="AOY3" s="228"/>
      <c r="AOZ3" s="228"/>
      <c r="APA3" s="228"/>
      <c r="APB3" s="228"/>
      <c r="APC3" s="228"/>
      <c r="APD3" s="228"/>
      <c r="APE3" s="228"/>
      <c r="APF3" s="228"/>
      <c r="APG3" s="228"/>
      <c r="APH3" s="228"/>
      <c r="API3" s="228"/>
      <c r="APJ3" s="228"/>
      <c r="APK3" s="228"/>
      <c r="APL3" s="228"/>
      <c r="APM3" s="228"/>
      <c r="APN3" s="228"/>
      <c r="APO3" s="228"/>
      <c r="APP3" s="228"/>
      <c r="APQ3" s="228"/>
      <c r="APR3" s="228"/>
      <c r="APS3" s="228"/>
      <c r="APT3" s="228"/>
      <c r="APU3" s="228"/>
      <c r="APV3" s="228"/>
      <c r="APW3" s="228"/>
      <c r="APX3" s="228"/>
      <c r="APY3" s="228"/>
      <c r="APZ3" s="228"/>
      <c r="AQA3" s="228"/>
      <c r="AQB3" s="228"/>
      <c r="AQC3" s="228"/>
      <c r="AQD3" s="228"/>
      <c r="AQE3" s="228"/>
      <c r="AQF3" s="228"/>
      <c r="AQG3" s="228"/>
      <c r="AQH3" s="228"/>
      <c r="AQI3" s="228"/>
      <c r="AQJ3" s="228"/>
      <c r="AQK3" s="228"/>
      <c r="AQL3" s="228"/>
      <c r="AQM3" s="228"/>
      <c r="AQN3" s="228"/>
      <c r="AQO3" s="228"/>
      <c r="AQP3" s="228"/>
      <c r="AQQ3" s="228"/>
      <c r="AQR3" s="228"/>
      <c r="AQS3" s="228"/>
      <c r="AQT3" s="228"/>
      <c r="AQU3" s="228"/>
      <c r="AQV3" s="228"/>
      <c r="AQW3" s="228"/>
      <c r="AQX3" s="228"/>
      <c r="AQY3" s="228"/>
      <c r="AQZ3" s="228"/>
      <c r="ARA3" s="228"/>
      <c r="ARB3" s="228"/>
      <c r="ARC3" s="228"/>
      <c r="ARD3" s="228"/>
      <c r="ARE3" s="228"/>
      <c r="ARF3" s="228"/>
      <c r="ARG3" s="228"/>
      <c r="ARH3" s="228"/>
      <c r="ARI3" s="228"/>
      <c r="ARJ3" s="228"/>
      <c r="ARK3" s="228"/>
      <c r="ARL3" s="228"/>
      <c r="ARM3" s="228"/>
      <c r="ARN3" s="228"/>
      <c r="ARO3" s="228"/>
      <c r="ARP3" s="228"/>
      <c r="ARQ3" s="228"/>
      <c r="ARR3" s="228"/>
      <c r="ARS3" s="228"/>
      <c r="ART3" s="228"/>
      <c r="ARU3" s="228"/>
      <c r="ARV3" s="228"/>
      <c r="ARW3" s="228"/>
      <c r="ARX3" s="228"/>
      <c r="ARY3" s="228"/>
      <c r="ARZ3" s="228"/>
      <c r="ASA3" s="228"/>
      <c r="ASB3" s="228"/>
      <c r="ASC3" s="228"/>
      <c r="ASD3" s="228"/>
      <c r="ASE3" s="228"/>
      <c r="ASF3" s="228"/>
      <c r="ASG3" s="228"/>
      <c r="ASH3" s="228"/>
      <c r="ASI3" s="228"/>
      <c r="ASJ3" s="228"/>
      <c r="ASK3" s="228"/>
      <c r="ASL3" s="228"/>
      <c r="ASM3" s="228"/>
      <c r="ASN3" s="228"/>
      <c r="ASO3" s="228"/>
      <c r="ASP3" s="228"/>
      <c r="ASQ3" s="228"/>
      <c r="ASR3" s="228"/>
      <c r="ASS3" s="228"/>
      <c r="AST3" s="228"/>
      <c r="ASU3" s="228"/>
      <c r="ASV3" s="228"/>
      <c r="ASW3" s="228"/>
      <c r="ASX3" s="228"/>
      <c r="ASY3" s="228"/>
      <c r="ASZ3" s="228"/>
      <c r="ATA3" s="228"/>
      <c r="ATB3" s="228"/>
      <c r="ATC3" s="228"/>
      <c r="ATD3" s="228"/>
      <c r="ATE3" s="228"/>
      <c r="ATF3" s="228"/>
      <c r="ATG3" s="228"/>
      <c r="ATH3" s="228"/>
      <c r="ATI3" s="228"/>
      <c r="ATJ3" s="228"/>
      <c r="ATK3" s="228"/>
      <c r="ATL3" s="228"/>
      <c r="ATM3" s="228"/>
      <c r="ATN3" s="228"/>
      <c r="ATO3" s="228"/>
      <c r="ATP3" s="228"/>
      <c r="ATQ3" s="228"/>
      <c r="ATR3" s="228"/>
      <c r="ATS3" s="228"/>
      <c r="ATT3" s="228"/>
      <c r="ATU3" s="228"/>
      <c r="ATV3" s="228"/>
      <c r="ATW3" s="228"/>
      <c r="ATX3" s="228"/>
      <c r="ATY3" s="228"/>
      <c r="ATZ3" s="228"/>
      <c r="AUA3" s="228"/>
      <c r="AUB3" s="228"/>
      <c r="AUC3" s="228"/>
      <c r="AUD3" s="228"/>
      <c r="AUE3" s="228"/>
      <c r="AUF3" s="228"/>
      <c r="AUG3" s="228"/>
      <c r="AUH3" s="228"/>
      <c r="AUI3" s="228"/>
      <c r="AUJ3" s="228"/>
      <c r="AUK3" s="228"/>
      <c r="AUL3" s="228"/>
      <c r="AUM3" s="228"/>
      <c r="AUN3" s="228"/>
      <c r="AUO3" s="228"/>
      <c r="AUP3" s="228"/>
      <c r="AUQ3" s="228"/>
      <c r="AUR3" s="228"/>
      <c r="AUS3" s="228"/>
      <c r="AUT3" s="228"/>
      <c r="AUU3" s="228"/>
      <c r="AUV3" s="228"/>
      <c r="AUW3" s="228"/>
      <c r="AUX3" s="228"/>
      <c r="AUY3" s="228"/>
      <c r="AUZ3" s="228"/>
      <c r="AVA3" s="228"/>
      <c r="AVB3" s="228"/>
      <c r="AVC3" s="228"/>
      <c r="AVD3" s="228"/>
      <c r="AVE3" s="228"/>
      <c r="AVF3" s="228"/>
      <c r="AVG3" s="228"/>
      <c r="AVH3" s="228"/>
      <c r="AVI3" s="228"/>
      <c r="AVJ3" s="228"/>
      <c r="AVK3" s="228"/>
      <c r="AVL3" s="228"/>
      <c r="AVM3" s="228"/>
      <c r="AVN3" s="228"/>
      <c r="AVO3" s="228"/>
      <c r="AVP3" s="228"/>
      <c r="AVQ3" s="228"/>
      <c r="AVR3" s="228"/>
      <c r="AVS3" s="228"/>
      <c r="AVT3" s="228"/>
      <c r="AVU3" s="228"/>
      <c r="AVV3" s="228"/>
      <c r="AVW3" s="228"/>
      <c r="AVX3" s="228"/>
      <c r="AVY3" s="228"/>
      <c r="AVZ3" s="228"/>
      <c r="AWA3" s="228"/>
      <c r="AWB3" s="228"/>
      <c r="AWC3" s="228"/>
      <c r="AWD3" s="228"/>
      <c r="AWE3" s="228"/>
      <c r="AWF3" s="228"/>
      <c r="AWG3" s="228"/>
      <c r="AWH3" s="228"/>
      <c r="AWI3" s="228"/>
      <c r="AWJ3" s="228"/>
      <c r="AWK3" s="228"/>
      <c r="AWL3" s="228"/>
      <c r="AWM3" s="228"/>
      <c r="AWN3" s="228"/>
      <c r="AWO3" s="228"/>
      <c r="AWP3" s="228"/>
      <c r="AWQ3" s="228"/>
      <c r="AWR3" s="228"/>
      <c r="AWS3" s="228"/>
      <c r="AWT3" s="228"/>
      <c r="AWU3" s="228"/>
      <c r="AWV3" s="228"/>
      <c r="AWW3" s="228"/>
      <c r="AWX3" s="228"/>
      <c r="AWY3" s="228"/>
      <c r="AWZ3" s="228"/>
      <c r="AXA3" s="228"/>
      <c r="AXB3" s="228"/>
      <c r="AXC3" s="228"/>
      <c r="AXD3" s="228"/>
      <c r="AXE3" s="228"/>
      <c r="AXF3" s="228"/>
      <c r="AXG3" s="228"/>
      <c r="AXH3" s="228"/>
      <c r="AXI3" s="228"/>
      <c r="AXJ3" s="228"/>
      <c r="AXK3" s="228"/>
      <c r="AXL3" s="228"/>
      <c r="AXM3" s="228"/>
      <c r="AXN3" s="228"/>
      <c r="AXO3" s="228"/>
      <c r="AXP3" s="228"/>
      <c r="AXQ3" s="228"/>
      <c r="AXR3" s="228"/>
      <c r="AXS3" s="228"/>
      <c r="AXT3" s="228"/>
      <c r="AXU3" s="228"/>
      <c r="AXV3" s="228"/>
      <c r="AXW3" s="228"/>
      <c r="AXX3" s="228"/>
      <c r="AXY3" s="228"/>
      <c r="AXZ3" s="228"/>
      <c r="AYA3" s="228"/>
      <c r="AYB3" s="228"/>
      <c r="AYC3" s="228"/>
      <c r="AYD3" s="228"/>
      <c r="AYE3" s="228"/>
      <c r="AYF3" s="228"/>
      <c r="AYG3" s="228"/>
      <c r="AYH3" s="228"/>
      <c r="AYI3" s="228"/>
      <c r="AYJ3" s="228"/>
      <c r="AYK3" s="228"/>
      <c r="AYL3" s="228"/>
      <c r="AYM3" s="228"/>
      <c r="AYN3" s="228"/>
      <c r="AYO3" s="228"/>
      <c r="AYP3" s="228"/>
      <c r="AYQ3" s="228"/>
      <c r="AYR3" s="228"/>
      <c r="AYS3" s="228"/>
      <c r="AYT3" s="228"/>
      <c r="AYU3" s="228"/>
      <c r="AYV3" s="228"/>
      <c r="AYW3" s="228"/>
      <c r="AYX3" s="228"/>
      <c r="AYY3" s="228"/>
      <c r="AYZ3" s="228"/>
      <c r="AZA3" s="228"/>
      <c r="AZB3" s="228"/>
      <c r="AZC3" s="228"/>
      <c r="AZD3" s="228"/>
      <c r="AZE3" s="228"/>
      <c r="AZF3" s="228"/>
      <c r="AZG3" s="228"/>
      <c r="AZH3" s="228"/>
      <c r="AZI3" s="228"/>
      <c r="AZJ3" s="228"/>
      <c r="AZK3" s="228"/>
      <c r="AZL3" s="228"/>
      <c r="AZM3" s="228"/>
      <c r="AZN3" s="228"/>
      <c r="AZO3" s="228"/>
      <c r="AZP3" s="228"/>
      <c r="AZQ3" s="228"/>
      <c r="AZR3" s="228"/>
      <c r="AZS3" s="228"/>
      <c r="AZT3" s="228"/>
      <c r="AZU3" s="228"/>
      <c r="AZV3" s="228"/>
      <c r="AZW3" s="228"/>
      <c r="AZX3" s="228"/>
      <c r="AZY3" s="228"/>
      <c r="AZZ3" s="228"/>
      <c r="BAA3" s="228"/>
      <c r="BAB3" s="228"/>
      <c r="BAC3" s="228"/>
      <c r="BAD3" s="228"/>
      <c r="BAE3" s="228"/>
      <c r="BAF3" s="228"/>
      <c r="BAG3" s="228"/>
      <c r="BAH3" s="228"/>
      <c r="BAI3" s="228"/>
      <c r="BAJ3" s="228"/>
      <c r="BAK3" s="228"/>
      <c r="BAL3" s="228"/>
      <c r="BAM3" s="228"/>
      <c r="BAN3" s="228"/>
      <c r="BAO3" s="228"/>
      <c r="BAP3" s="228"/>
      <c r="BAQ3" s="228"/>
      <c r="BAR3" s="228"/>
      <c r="BAS3" s="228"/>
      <c r="BAT3" s="228"/>
      <c r="BAU3" s="228"/>
      <c r="BAV3" s="228"/>
      <c r="BAW3" s="228"/>
      <c r="BAX3" s="228"/>
      <c r="BAY3" s="228"/>
      <c r="BAZ3" s="228"/>
      <c r="BBA3" s="228"/>
      <c r="BBB3" s="228"/>
      <c r="BBC3" s="228"/>
      <c r="BBD3" s="228"/>
      <c r="BBE3" s="228"/>
      <c r="BBF3" s="228"/>
      <c r="BBG3" s="228"/>
      <c r="BBH3" s="228"/>
      <c r="BBI3" s="228"/>
      <c r="BBJ3" s="228"/>
      <c r="BBK3" s="228"/>
      <c r="BBL3" s="228"/>
      <c r="BBM3" s="228"/>
      <c r="BBN3" s="228"/>
      <c r="BBO3" s="228"/>
      <c r="BBP3" s="228"/>
      <c r="BBQ3" s="228"/>
      <c r="BBR3" s="228"/>
      <c r="BBS3" s="228"/>
      <c r="BBT3" s="228"/>
      <c r="BBU3" s="228"/>
      <c r="BBV3" s="228"/>
      <c r="BBW3" s="228"/>
      <c r="BBX3" s="228"/>
      <c r="BBY3" s="228"/>
      <c r="BBZ3" s="228"/>
      <c r="BCA3" s="228"/>
      <c r="BCB3" s="228"/>
      <c r="BCC3" s="228"/>
      <c r="BCD3" s="228"/>
      <c r="BCE3" s="228"/>
      <c r="BCF3" s="228"/>
      <c r="BCG3" s="228"/>
      <c r="BCH3" s="228"/>
      <c r="BCI3" s="228"/>
      <c r="BCJ3" s="228"/>
      <c r="BCK3" s="228"/>
      <c r="BCL3" s="228"/>
      <c r="BCM3" s="228"/>
      <c r="BCN3" s="228"/>
      <c r="BCO3" s="228"/>
      <c r="BCP3" s="228"/>
      <c r="BCQ3" s="228"/>
      <c r="BCR3" s="228"/>
      <c r="BCS3" s="228"/>
      <c r="BCT3" s="228"/>
      <c r="BCU3" s="228"/>
      <c r="BCV3" s="228"/>
      <c r="BCW3" s="228"/>
      <c r="BCX3" s="228"/>
      <c r="BCY3" s="228"/>
      <c r="BCZ3" s="228"/>
      <c r="BDA3" s="228"/>
      <c r="BDB3" s="228"/>
      <c r="BDC3" s="228"/>
      <c r="BDD3" s="228"/>
      <c r="BDE3" s="228"/>
      <c r="BDF3" s="228"/>
      <c r="BDG3" s="228"/>
      <c r="BDH3" s="228"/>
      <c r="BDI3" s="228"/>
      <c r="BDJ3" s="228"/>
      <c r="BDK3" s="228"/>
      <c r="BDL3" s="228"/>
      <c r="BDM3" s="228"/>
      <c r="BDN3" s="228"/>
      <c r="BDO3" s="228"/>
      <c r="BDP3" s="228"/>
      <c r="BDQ3" s="228"/>
      <c r="BDR3" s="228"/>
      <c r="BDS3" s="228"/>
      <c r="BDT3" s="228"/>
      <c r="BDU3" s="228"/>
      <c r="BDV3" s="228"/>
      <c r="BDW3" s="228"/>
      <c r="BDX3" s="228"/>
      <c r="BDY3" s="228"/>
      <c r="BDZ3" s="228"/>
      <c r="BEA3" s="228"/>
      <c r="BEB3" s="228"/>
      <c r="BEC3" s="228"/>
      <c r="BED3" s="228"/>
      <c r="BEE3" s="228"/>
      <c r="BEF3" s="228"/>
      <c r="BEG3" s="228"/>
      <c r="BEH3" s="228"/>
      <c r="BEI3" s="228"/>
      <c r="BEJ3" s="228"/>
      <c r="BEK3" s="228"/>
      <c r="BEL3" s="228"/>
      <c r="BEM3" s="228"/>
      <c r="BEN3" s="228"/>
      <c r="BEO3" s="228"/>
      <c r="BEP3" s="228"/>
      <c r="BEQ3" s="228"/>
      <c r="BER3" s="228"/>
      <c r="BES3" s="228"/>
      <c r="BET3" s="228"/>
      <c r="BEU3" s="228"/>
      <c r="BEV3" s="228"/>
      <c r="BEW3" s="228"/>
      <c r="BEX3" s="228"/>
      <c r="BEY3" s="228"/>
      <c r="BEZ3" s="228"/>
      <c r="BFA3" s="228"/>
      <c r="BFB3" s="228"/>
      <c r="BFC3" s="228"/>
      <c r="BFD3" s="228"/>
      <c r="BFE3" s="228"/>
      <c r="BFF3" s="228"/>
      <c r="BFG3" s="228"/>
      <c r="BFH3" s="228"/>
      <c r="BFI3" s="228"/>
      <c r="BFJ3" s="228"/>
      <c r="BFK3" s="228"/>
      <c r="BFL3" s="228"/>
      <c r="BFM3" s="228"/>
      <c r="BFN3" s="228"/>
      <c r="BFO3" s="228"/>
      <c r="BFP3" s="228"/>
      <c r="BFQ3" s="228"/>
      <c r="BFR3" s="228"/>
      <c r="BFS3" s="228"/>
      <c r="BFT3" s="228"/>
      <c r="BFU3" s="228"/>
      <c r="BFV3" s="228"/>
      <c r="BFW3" s="228"/>
      <c r="BFX3" s="228"/>
      <c r="BFY3" s="228"/>
      <c r="BFZ3" s="228"/>
      <c r="BGA3" s="228"/>
      <c r="BGB3" s="228"/>
      <c r="BGC3" s="228"/>
      <c r="BGD3" s="228"/>
      <c r="BGE3" s="228"/>
      <c r="BGF3" s="228"/>
      <c r="BGG3" s="228"/>
      <c r="BGH3" s="228"/>
      <c r="BGI3" s="228"/>
      <c r="BGJ3" s="228"/>
      <c r="BGK3" s="228"/>
      <c r="BGL3" s="228"/>
      <c r="BGM3" s="228"/>
      <c r="BGN3" s="228"/>
      <c r="BGO3" s="228"/>
      <c r="BGP3" s="228"/>
      <c r="BGQ3" s="228"/>
      <c r="BGR3" s="228"/>
      <c r="BGS3" s="228"/>
      <c r="BGT3" s="228"/>
      <c r="BGU3" s="228"/>
      <c r="BGV3" s="228"/>
      <c r="BGW3" s="228"/>
      <c r="BGX3" s="228"/>
      <c r="BGY3" s="228"/>
      <c r="BGZ3" s="228"/>
      <c r="BHA3" s="228"/>
      <c r="BHB3" s="228"/>
      <c r="BHC3" s="228"/>
      <c r="BHD3" s="228"/>
      <c r="BHE3" s="228"/>
      <c r="BHF3" s="228"/>
      <c r="BHG3" s="228"/>
      <c r="BHH3" s="228"/>
      <c r="BHI3" s="228"/>
      <c r="BHJ3" s="228"/>
      <c r="BHK3" s="228"/>
      <c r="BHL3" s="228"/>
      <c r="BHM3" s="228"/>
      <c r="BHN3" s="228"/>
      <c r="BHO3" s="228"/>
      <c r="BHP3" s="228"/>
      <c r="BHQ3" s="228"/>
      <c r="BHR3" s="228"/>
      <c r="BHS3" s="228"/>
      <c r="BHT3" s="228"/>
      <c r="BHU3" s="228"/>
      <c r="BHV3" s="228"/>
      <c r="BHW3" s="228"/>
      <c r="BHX3" s="228"/>
      <c r="BHY3" s="228"/>
      <c r="BHZ3" s="228"/>
      <c r="BIA3" s="228"/>
      <c r="BIB3" s="228"/>
      <c r="BIC3" s="228"/>
      <c r="BID3" s="228"/>
      <c r="BIE3" s="228"/>
      <c r="BIF3" s="228"/>
      <c r="BIG3" s="228"/>
      <c r="BIH3" s="228"/>
      <c r="BII3" s="228"/>
      <c r="BIJ3" s="228"/>
      <c r="BIK3" s="228"/>
      <c r="BIL3" s="228"/>
      <c r="BIM3" s="228"/>
      <c r="BIN3" s="228"/>
      <c r="BIO3" s="228"/>
      <c r="BIP3" s="228"/>
      <c r="BIQ3" s="228"/>
      <c r="BIR3" s="228"/>
      <c r="BIS3" s="228"/>
      <c r="BIT3" s="228"/>
      <c r="BIU3" s="228"/>
      <c r="BIV3" s="228"/>
      <c r="BIW3" s="228"/>
      <c r="BIX3" s="228"/>
      <c r="BIY3" s="228"/>
      <c r="BIZ3" s="228"/>
      <c r="BJA3" s="228"/>
      <c r="BJB3" s="228"/>
      <c r="BJC3" s="228"/>
      <c r="BJD3" s="228"/>
      <c r="BJE3" s="228"/>
      <c r="BJF3" s="228"/>
      <c r="BJG3" s="228"/>
      <c r="BJH3" s="228"/>
      <c r="BJI3" s="228"/>
      <c r="BJJ3" s="228"/>
      <c r="BJK3" s="228"/>
      <c r="BJL3" s="228"/>
      <c r="BJM3" s="228"/>
      <c r="BJN3" s="228"/>
      <c r="BJO3" s="228"/>
      <c r="BJP3" s="228"/>
      <c r="BJQ3" s="228"/>
      <c r="BJR3" s="228"/>
      <c r="BJS3" s="228"/>
      <c r="BJT3" s="228"/>
      <c r="BJU3" s="228"/>
      <c r="BJV3" s="228"/>
      <c r="BJW3" s="228"/>
      <c r="BJX3" s="228"/>
      <c r="BJY3" s="228"/>
      <c r="BJZ3" s="228"/>
      <c r="BKA3" s="228"/>
      <c r="BKB3" s="228"/>
      <c r="BKC3" s="228"/>
      <c r="BKD3" s="228"/>
      <c r="BKE3" s="228"/>
      <c r="BKF3" s="228"/>
      <c r="BKG3" s="228"/>
      <c r="BKH3" s="228"/>
      <c r="BKI3" s="228"/>
      <c r="BKJ3" s="228"/>
      <c r="BKK3" s="228"/>
      <c r="BKL3" s="228"/>
      <c r="BKM3" s="228"/>
      <c r="BKN3" s="228"/>
      <c r="BKO3" s="228"/>
      <c r="BKP3" s="228"/>
      <c r="BKQ3" s="228"/>
      <c r="BKR3" s="228"/>
      <c r="BKS3" s="228"/>
      <c r="BKT3" s="228"/>
      <c r="BKU3" s="228"/>
      <c r="BKV3" s="228"/>
      <c r="BKW3" s="228"/>
      <c r="BKX3" s="228"/>
      <c r="BKY3" s="228"/>
      <c r="BKZ3" s="228"/>
      <c r="BLA3" s="228"/>
      <c r="BLB3" s="228"/>
      <c r="BLC3" s="228"/>
      <c r="BLD3" s="228"/>
      <c r="BLE3" s="228"/>
      <c r="BLF3" s="228"/>
      <c r="BLG3" s="228"/>
      <c r="BLH3" s="228"/>
      <c r="BLI3" s="228"/>
      <c r="BLJ3" s="228"/>
      <c r="BLK3" s="228"/>
      <c r="BLL3" s="228"/>
      <c r="BLM3" s="228"/>
      <c r="BLN3" s="228"/>
      <c r="BLO3" s="228"/>
      <c r="BLP3" s="228"/>
      <c r="BLQ3" s="228"/>
      <c r="BLR3" s="228"/>
      <c r="BLS3" s="228"/>
      <c r="BLT3" s="228"/>
      <c r="BLU3" s="228"/>
      <c r="BLV3" s="228"/>
      <c r="BLW3" s="228"/>
      <c r="BLX3" s="228"/>
      <c r="BLY3" s="228"/>
      <c r="BLZ3" s="228"/>
      <c r="BMA3" s="228"/>
      <c r="BMB3" s="228"/>
      <c r="BMC3" s="228"/>
      <c r="BMD3" s="228"/>
      <c r="BME3" s="228"/>
      <c r="BMF3" s="228"/>
      <c r="BMG3" s="228"/>
      <c r="BMH3" s="228"/>
      <c r="BMI3" s="228"/>
      <c r="BMJ3" s="228"/>
      <c r="BMK3" s="228"/>
      <c r="BML3" s="228"/>
      <c r="BMM3" s="228"/>
      <c r="BMN3" s="228"/>
      <c r="BMO3" s="228"/>
      <c r="BMP3" s="228"/>
      <c r="BMQ3" s="228"/>
      <c r="BMR3" s="228"/>
      <c r="BMS3" s="228"/>
      <c r="BMT3" s="228"/>
      <c r="BMU3" s="228"/>
      <c r="BMV3" s="228"/>
      <c r="BMW3" s="228"/>
      <c r="BMX3" s="228"/>
      <c r="BMY3" s="228"/>
      <c r="BMZ3" s="228"/>
      <c r="BNA3" s="228"/>
      <c r="BNB3" s="228"/>
      <c r="BNC3" s="228"/>
      <c r="BND3" s="228"/>
      <c r="BNE3" s="228"/>
      <c r="BNF3" s="228"/>
      <c r="BNG3" s="228"/>
      <c r="BNH3" s="228"/>
      <c r="BNI3" s="228"/>
      <c r="BNJ3" s="228"/>
      <c r="BNK3" s="228"/>
      <c r="BNL3" s="228"/>
      <c r="BNM3" s="228"/>
      <c r="BNN3" s="228"/>
      <c r="BNO3" s="228"/>
      <c r="BNP3" s="228"/>
      <c r="BNQ3" s="228"/>
      <c r="BNR3" s="228"/>
      <c r="BNS3" s="228"/>
      <c r="BNT3" s="228"/>
      <c r="BNU3" s="228"/>
      <c r="BNV3" s="228"/>
      <c r="BNW3" s="228"/>
      <c r="BNX3" s="228"/>
      <c r="BNY3" s="228"/>
      <c r="BNZ3" s="228"/>
      <c r="BOA3" s="228"/>
      <c r="BOB3" s="228"/>
      <c r="BOC3" s="228"/>
      <c r="BOD3" s="228"/>
      <c r="BOE3" s="228"/>
      <c r="BOF3" s="228"/>
      <c r="BOG3" s="228"/>
      <c r="BOH3" s="228"/>
      <c r="BOI3" s="228"/>
      <c r="BOJ3" s="228"/>
      <c r="BOK3" s="228"/>
      <c r="BOL3" s="228"/>
      <c r="BOM3" s="228"/>
      <c r="BON3" s="228"/>
      <c r="BOO3" s="228"/>
      <c r="BOP3" s="228"/>
      <c r="BOQ3" s="228"/>
      <c r="BOR3" s="228"/>
      <c r="BOS3" s="228"/>
      <c r="BOT3" s="228"/>
      <c r="BOU3" s="228"/>
      <c r="BOV3" s="228"/>
      <c r="BOW3" s="228"/>
      <c r="BOX3" s="228"/>
      <c r="BOY3" s="228"/>
      <c r="BOZ3" s="228"/>
      <c r="BPA3" s="228"/>
      <c r="BPB3" s="228"/>
      <c r="BPC3" s="228"/>
      <c r="BPD3" s="228"/>
      <c r="BPE3" s="228"/>
      <c r="BPF3" s="228"/>
      <c r="BPG3" s="228"/>
      <c r="BPH3" s="228"/>
      <c r="BPI3" s="228"/>
      <c r="BPJ3" s="228"/>
      <c r="BPK3" s="228"/>
      <c r="BPL3" s="228"/>
      <c r="BPM3" s="228"/>
      <c r="BPN3" s="228"/>
      <c r="BPO3" s="228"/>
      <c r="BPP3" s="228"/>
      <c r="BPQ3" s="228"/>
      <c r="BPR3" s="228"/>
      <c r="BPS3" s="228"/>
      <c r="BPT3" s="228"/>
      <c r="BPU3" s="228"/>
      <c r="BPV3" s="228"/>
      <c r="BPW3" s="228"/>
      <c r="BPX3" s="228"/>
      <c r="BPY3" s="228"/>
      <c r="BPZ3" s="228"/>
      <c r="BQA3" s="228"/>
      <c r="BQB3" s="228"/>
      <c r="BQC3" s="228"/>
      <c r="BQD3" s="228"/>
      <c r="BQE3" s="228"/>
      <c r="BQF3" s="228"/>
      <c r="BQG3" s="228"/>
      <c r="BQH3" s="228"/>
      <c r="BQI3" s="228"/>
      <c r="BQJ3" s="228"/>
      <c r="BQK3" s="228"/>
      <c r="BQL3" s="228"/>
      <c r="BQM3" s="228"/>
      <c r="BQN3" s="228"/>
      <c r="BQO3" s="228"/>
      <c r="BQP3" s="228"/>
      <c r="BQQ3" s="228"/>
      <c r="BQR3" s="228"/>
      <c r="BQS3" s="228"/>
      <c r="BQT3" s="228"/>
      <c r="BQU3" s="228"/>
      <c r="BQV3" s="228"/>
      <c r="BQW3" s="228"/>
      <c r="BQX3" s="228"/>
      <c r="BQY3" s="228"/>
      <c r="BQZ3" s="228"/>
      <c r="BRA3" s="228"/>
      <c r="BRB3" s="228"/>
      <c r="BRC3" s="228"/>
      <c r="BRD3" s="228"/>
      <c r="BRE3" s="228"/>
      <c r="BRF3" s="228"/>
      <c r="BRG3" s="228"/>
      <c r="BRH3" s="228"/>
      <c r="BRI3" s="228"/>
      <c r="BRJ3" s="228"/>
      <c r="BRK3" s="228"/>
      <c r="BRL3" s="228"/>
      <c r="BRM3" s="228"/>
      <c r="BRN3" s="228"/>
      <c r="BRO3" s="228"/>
      <c r="BRP3" s="228"/>
      <c r="BRQ3" s="228"/>
      <c r="BRR3" s="228"/>
      <c r="BRS3" s="228"/>
      <c r="BRT3" s="228"/>
      <c r="BRU3" s="228"/>
      <c r="BRV3" s="228"/>
      <c r="BRW3" s="228"/>
      <c r="BRX3" s="228"/>
      <c r="BRY3" s="228"/>
      <c r="BRZ3" s="228"/>
      <c r="BSA3" s="228"/>
      <c r="BSB3" s="228"/>
      <c r="BSC3" s="228"/>
      <c r="BSD3" s="228"/>
      <c r="BSE3" s="228"/>
      <c r="BSF3" s="228"/>
      <c r="BSG3" s="228"/>
      <c r="BSH3" s="228"/>
      <c r="BSI3" s="228"/>
      <c r="BSJ3" s="228"/>
      <c r="BSK3" s="228"/>
      <c r="BSL3" s="228"/>
      <c r="BSM3" s="228"/>
      <c r="BSN3" s="228"/>
      <c r="BSO3" s="228"/>
      <c r="BSP3" s="228"/>
      <c r="BSQ3" s="228"/>
      <c r="BSR3" s="228"/>
      <c r="BSS3" s="228"/>
      <c r="BST3" s="228"/>
      <c r="BSU3" s="228"/>
      <c r="BSV3" s="228"/>
      <c r="BSW3" s="228"/>
      <c r="BSX3" s="228"/>
      <c r="BSY3" s="228"/>
      <c r="BSZ3" s="228"/>
      <c r="BTA3" s="228"/>
      <c r="BTB3" s="228"/>
      <c r="BTC3" s="228"/>
      <c r="BTD3" s="228"/>
      <c r="BTE3" s="228"/>
      <c r="BTF3" s="228"/>
      <c r="BTG3" s="228"/>
      <c r="BTH3" s="228"/>
      <c r="BTI3" s="228"/>
      <c r="BTJ3" s="228"/>
      <c r="BTK3" s="228"/>
      <c r="BTL3" s="228"/>
      <c r="BTM3" s="228"/>
      <c r="BTN3" s="228"/>
      <c r="BTO3" s="228"/>
      <c r="BTP3" s="228"/>
      <c r="BTQ3" s="228"/>
      <c r="BTR3" s="228"/>
      <c r="BTS3" s="228"/>
      <c r="BTT3" s="228"/>
      <c r="BTU3" s="228"/>
      <c r="BTV3" s="228"/>
      <c r="BTW3" s="228"/>
      <c r="BTX3" s="228"/>
      <c r="BTY3" s="228"/>
      <c r="BTZ3" s="228"/>
      <c r="BUA3" s="228"/>
      <c r="BUB3" s="228"/>
      <c r="BUC3" s="228"/>
      <c r="BUD3" s="228"/>
      <c r="BUE3" s="228"/>
      <c r="BUF3" s="228"/>
      <c r="BUG3" s="228"/>
      <c r="BUH3" s="228"/>
      <c r="BUI3" s="228"/>
      <c r="BUJ3" s="228"/>
      <c r="BUK3" s="228"/>
      <c r="BUL3" s="228"/>
      <c r="BUM3" s="228"/>
      <c r="BUN3" s="228"/>
      <c r="BUO3" s="228"/>
      <c r="BUP3" s="228"/>
      <c r="BUQ3" s="228"/>
      <c r="BUR3" s="228"/>
      <c r="BUS3" s="228"/>
      <c r="BUT3" s="228"/>
      <c r="BUU3" s="228"/>
      <c r="BUV3" s="228"/>
      <c r="BUW3" s="228"/>
      <c r="BUX3" s="228"/>
      <c r="BUY3" s="228"/>
      <c r="BUZ3" s="228"/>
      <c r="BVA3" s="228"/>
      <c r="BVB3" s="228"/>
      <c r="BVC3" s="228"/>
      <c r="BVD3" s="228"/>
      <c r="BVE3" s="228"/>
      <c r="BVF3" s="228"/>
      <c r="BVG3" s="228"/>
      <c r="BVH3" s="228"/>
      <c r="BVI3" s="228"/>
      <c r="BVJ3" s="228"/>
      <c r="BVK3" s="228"/>
      <c r="BVL3" s="228"/>
      <c r="BVM3" s="228"/>
      <c r="BVN3" s="228"/>
      <c r="BVO3" s="228"/>
      <c r="BVP3" s="228"/>
      <c r="BVQ3" s="228"/>
      <c r="BVR3" s="228"/>
      <c r="BVS3" s="228"/>
      <c r="BVT3" s="228"/>
      <c r="BVU3" s="228"/>
      <c r="BVV3" s="228"/>
      <c r="BVW3" s="228"/>
      <c r="BVX3" s="228"/>
      <c r="BVY3" s="228"/>
      <c r="BVZ3" s="228"/>
      <c r="BWA3" s="228"/>
      <c r="BWB3" s="228"/>
      <c r="BWC3" s="228"/>
      <c r="BWD3" s="228"/>
      <c r="BWE3" s="228"/>
      <c r="BWF3" s="228"/>
      <c r="BWG3" s="228"/>
      <c r="BWH3" s="228"/>
      <c r="BWI3" s="228"/>
      <c r="BWJ3" s="228"/>
      <c r="BWK3" s="228"/>
      <c r="BWL3" s="228"/>
      <c r="BWM3" s="228"/>
      <c r="BWN3" s="228"/>
      <c r="BWO3" s="228"/>
      <c r="BWP3" s="228"/>
      <c r="BWQ3" s="228"/>
      <c r="BWR3" s="228"/>
      <c r="BWS3" s="228"/>
      <c r="BWT3" s="228"/>
      <c r="BWU3" s="228"/>
      <c r="BWV3" s="228"/>
      <c r="BWW3" s="228"/>
      <c r="BWX3" s="228"/>
      <c r="BWY3" s="228"/>
      <c r="BWZ3" s="228"/>
      <c r="BXA3" s="228"/>
      <c r="BXB3" s="228"/>
      <c r="BXC3" s="228"/>
      <c r="BXD3" s="228"/>
      <c r="BXE3" s="228"/>
      <c r="BXF3" s="228"/>
      <c r="BXG3" s="228"/>
      <c r="BXH3" s="228"/>
      <c r="BXI3" s="228"/>
      <c r="BXJ3" s="228"/>
      <c r="BXK3" s="228"/>
      <c r="BXL3" s="228"/>
      <c r="BXM3" s="228"/>
      <c r="BXN3" s="228"/>
      <c r="BXO3" s="228"/>
      <c r="BXP3" s="228"/>
      <c r="BXQ3" s="228"/>
      <c r="BXR3" s="228"/>
      <c r="BXS3" s="228"/>
      <c r="BXT3" s="228"/>
      <c r="BXU3" s="228"/>
      <c r="BXV3" s="228"/>
      <c r="BXW3" s="228"/>
      <c r="BXX3" s="228"/>
      <c r="BXY3" s="228"/>
      <c r="BXZ3" s="228"/>
      <c r="BYA3" s="228"/>
      <c r="BYB3" s="228"/>
      <c r="BYC3" s="228"/>
      <c r="BYD3" s="228"/>
      <c r="BYE3" s="228"/>
      <c r="BYF3" s="228"/>
      <c r="BYG3" s="228"/>
      <c r="BYH3" s="228"/>
      <c r="BYI3" s="228"/>
      <c r="BYJ3" s="228"/>
      <c r="BYK3" s="228"/>
      <c r="BYL3" s="228"/>
      <c r="BYM3" s="228"/>
      <c r="BYN3" s="228"/>
      <c r="BYO3" s="228"/>
      <c r="BYP3" s="228"/>
      <c r="BYQ3" s="228"/>
      <c r="BYR3" s="228"/>
      <c r="BYS3" s="228"/>
      <c r="BYT3" s="228"/>
      <c r="BYU3" s="228"/>
      <c r="BYV3" s="228"/>
      <c r="BYW3" s="228"/>
      <c r="BYX3" s="228"/>
      <c r="BYY3" s="228"/>
      <c r="BYZ3" s="228"/>
      <c r="BZA3" s="228"/>
      <c r="BZB3" s="228"/>
      <c r="BZC3" s="228"/>
      <c r="BZD3" s="228"/>
      <c r="BZE3" s="228"/>
      <c r="BZF3" s="228"/>
      <c r="BZG3" s="228"/>
      <c r="BZH3" s="228"/>
      <c r="BZI3" s="228"/>
      <c r="BZJ3" s="228"/>
      <c r="BZK3" s="228"/>
      <c r="BZL3" s="228"/>
      <c r="BZM3" s="228"/>
      <c r="BZN3" s="228"/>
      <c r="BZO3" s="228"/>
      <c r="BZP3" s="228"/>
      <c r="BZQ3" s="228"/>
      <c r="BZR3" s="228"/>
      <c r="BZS3" s="228"/>
      <c r="BZT3" s="228"/>
      <c r="BZU3" s="228"/>
      <c r="BZV3" s="228"/>
      <c r="BZW3" s="228"/>
      <c r="BZX3" s="228"/>
      <c r="BZY3" s="228"/>
      <c r="BZZ3" s="228"/>
      <c r="CAA3" s="228"/>
      <c r="CAB3" s="228"/>
      <c r="CAC3" s="228"/>
      <c r="CAD3" s="228"/>
      <c r="CAE3" s="228"/>
      <c r="CAF3" s="228"/>
      <c r="CAG3" s="228"/>
      <c r="CAH3" s="228"/>
      <c r="CAI3" s="228"/>
      <c r="CAJ3" s="228"/>
      <c r="CAK3" s="228"/>
      <c r="CAL3" s="228"/>
      <c r="CAM3" s="228"/>
      <c r="CAN3" s="228"/>
      <c r="CAO3" s="228"/>
      <c r="CAP3" s="228"/>
      <c r="CAQ3" s="228"/>
      <c r="CAR3" s="228"/>
      <c r="CAS3" s="228"/>
      <c r="CAT3" s="228"/>
      <c r="CAU3" s="228"/>
      <c r="CAV3" s="228"/>
      <c r="CAW3" s="228"/>
      <c r="CAX3" s="228"/>
      <c r="CAY3" s="228"/>
      <c r="CAZ3" s="228"/>
      <c r="CBA3" s="228"/>
      <c r="CBB3" s="228"/>
      <c r="CBC3" s="228"/>
      <c r="CBD3" s="228"/>
      <c r="CBE3" s="228"/>
      <c r="CBF3" s="228"/>
      <c r="CBG3" s="228"/>
      <c r="CBH3" s="228"/>
      <c r="CBI3" s="228"/>
      <c r="CBJ3" s="228"/>
      <c r="CBK3" s="228"/>
      <c r="CBL3" s="228"/>
      <c r="CBM3" s="228"/>
      <c r="CBN3" s="228"/>
      <c r="CBO3" s="228"/>
      <c r="CBP3" s="228"/>
      <c r="CBQ3" s="228"/>
      <c r="CBR3" s="228"/>
      <c r="CBS3" s="228"/>
      <c r="CBT3" s="228"/>
      <c r="CBU3" s="228"/>
      <c r="CBV3" s="228"/>
      <c r="CBW3" s="228"/>
      <c r="CBX3" s="228"/>
      <c r="CBY3" s="228"/>
      <c r="CBZ3" s="228"/>
      <c r="CCA3" s="228"/>
      <c r="CCB3" s="228"/>
      <c r="CCC3" s="228"/>
      <c r="CCD3" s="228"/>
      <c r="CCE3" s="228"/>
      <c r="CCF3" s="228"/>
      <c r="CCG3" s="228"/>
      <c r="CCH3" s="228"/>
      <c r="CCI3" s="228"/>
      <c r="CCJ3" s="228"/>
      <c r="CCK3" s="228"/>
      <c r="CCL3" s="228"/>
      <c r="CCM3" s="228"/>
      <c r="CCN3" s="228"/>
      <c r="CCO3" s="228"/>
      <c r="CCP3" s="228"/>
      <c r="CCQ3" s="228"/>
      <c r="CCR3" s="228"/>
      <c r="CCS3" s="228"/>
      <c r="CCT3" s="228"/>
      <c r="CCU3" s="228"/>
      <c r="CCV3" s="228"/>
      <c r="CCW3" s="228"/>
      <c r="CCX3" s="228"/>
      <c r="CCY3" s="228"/>
      <c r="CCZ3" s="228"/>
      <c r="CDA3" s="228"/>
      <c r="CDB3" s="228"/>
      <c r="CDC3" s="228"/>
      <c r="CDD3" s="228"/>
      <c r="CDE3" s="228"/>
      <c r="CDF3" s="228"/>
      <c r="CDG3" s="228"/>
      <c r="CDH3" s="228"/>
      <c r="CDI3" s="228"/>
      <c r="CDJ3" s="228"/>
      <c r="CDK3" s="228"/>
      <c r="CDL3" s="228"/>
      <c r="CDM3" s="228"/>
      <c r="CDN3" s="228"/>
      <c r="CDO3" s="228"/>
      <c r="CDP3" s="228"/>
      <c r="CDQ3" s="228"/>
      <c r="CDR3" s="228"/>
      <c r="CDS3" s="228"/>
      <c r="CDT3" s="228"/>
      <c r="CDU3" s="228"/>
      <c r="CDV3" s="228"/>
      <c r="CDW3" s="228"/>
      <c r="CDX3" s="228"/>
      <c r="CDY3" s="228"/>
      <c r="CDZ3" s="228"/>
      <c r="CEA3" s="228"/>
      <c r="CEB3" s="228"/>
      <c r="CEC3" s="228"/>
      <c r="CED3" s="228"/>
      <c r="CEE3" s="228"/>
      <c r="CEF3" s="228"/>
      <c r="CEG3" s="228"/>
      <c r="CEH3" s="228"/>
      <c r="CEI3" s="228"/>
      <c r="CEJ3" s="228"/>
      <c r="CEK3" s="228"/>
      <c r="CEL3" s="228"/>
      <c r="CEM3" s="228"/>
      <c r="CEN3" s="228"/>
      <c r="CEO3" s="228"/>
      <c r="CEP3" s="228"/>
      <c r="CEQ3" s="228"/>
      <c r="CER3" s="228"/>
      <c r="CES3" s="228"/>
      <c r="CET3" s="228"/>
      <c r="CEU3" s="228"/>
      <c r="CEV3" s="228"/>
      <c r="CEW3" s="228"/>
      <c r="CEX3" s="228"/>
      <c r="CEY3" s="228"/>
      <c r="CEZ3" s="228"/>
      <c r="CFA3" s="228"/>
      <c r="CFB3" s="228"/>
      <c r="CFC3" s="228"/>
      <c r="CFD3" s="228"/>
      <c r="CFE3" s="228"/>
      <c r="CFF3" s="228"/>
      <c r="CFG3" s="228"/>
      <c r="CFH3" s="228"/>
      <c r="CFI3" s="228"/>
      <c r="CFJ3" s="228"/>
      <c r="CFK3" s="228"/>
      <c r="CFL3" s="228"/>
      <c r="CFM3" s="228"/>
      <c r="CFN3" s="228"/>
      <c r="CFO3" s="228"/>
      <c r="CFP3" s="228"/>
      <c r="CFQ3" s="228"/>
      <c r="CFR3" s="228"/>
      <c r="CFS3" s="228"/>
      <c r="CFT3" s="228"/>
      <c r="CFU3" s="228"/>
      <c r="CFV3" s="228"/>
      <c r="CFW3" s="228"/>
      <c r="CFX3" s="228"/>
      <c r="CFY3" s="228"/>
      <c r="CFZ3" s="228"/>
      <c r="CGA3" s="228"/>
      <c r="CGB3" s="228"/>
      <c r="CGC3" s="228"/>
      <c r="CGD3" s="228"/>
      <c r="CGE3" s="228"/>
      <c r="CGF3" s="228"/>
      <c r="CGG3" s="228"/>
      <c r="CGH3" s="228"/>
      <c r="CGI3" s="228"/>
      <c r="CGJ3" s="228"/>
      <c r="CGK3" s="228"/>
      <c r="CGL3" s="228"/>
      <c r="CGM3" s="228"/>
      <c r="CGN3" s="228"/>
      <c r="CGO3" s="228"/>
      <c r="CGP3" s="228"/>
      <c r="CGQ3" s="228"/>
      <c r="CGR3" s="228"/>
      <c r="CGS3" s="228"/>
      <c r="CGT3" s="228"/>
      <c r="CGU3" s="228"/>
      <c r="CGV3" s="228"/>
      <c r="CGW3" s="228"/>
      <c r="CGX3" s="228"/>
      <c r="CGY3" s="228"/>
      <c r="CGZ3" s="228"/>
      <c r="CHA3" s="228"/>
      <c r="CHB3" s="228"/>
      <c r="CHC3" s="228"/>
      <c r="CHD3" s="228"/>
      <c r="CHE3" s="228"/>
      <c r="CHF3" s="228"/>
      <c r="CHG3" s="228"/>
      <c r="CHH3" s="228"/>
      <c r="CHI3" s="228"/>
      <c r="CHJ3" s="228"/>
      <c r="CHK3" s="228"/>
      <c r="CHL3" s="228"/>
      <c r="CHM3" s="228"/>
      <c r="CHN3" s="228"/>
      <c r="CHO3" s="228"/>
      <c r="CHP3" s="228"/>
      <c r="CHQ3" s="228"/>
      <c r="CHR3" s="228"/>
      <c r="CHS3" s="228"/>
      <c r="CHT3" s="228"/>
      <c r="CHU3" s="228"/>
      <c r="CHV3" s="228"/>
      <c r="CHW3" s="228"/>
      <c r="CHX3" s="228"/>
      <c r="CHY3" s="228"/>
      <c r="CHZ3" s="228"/>
      <c r="CIA3" s="228"/>
      <c r="CIB3" s="228"/>
      <c r="CIC3" s="228"/>
      <c r="CID3" s="228"/>
      <c r="CIE3" s="228"/>
      <c r="CIF3" s="228"/>
      <c r="CIG3" s="228"/>
      <c r="CIH3" s="228"/>
      <c r="CII3" s="228"/>
      <c r="CIJ3" s="228"/>
      <c r="CIK3" s="228"/>
      <c r="CIL3" s="228"/>
      <c r="CIM3" s="228"/>
      <c r="CIN3" s="228"/>
      <c r="CIO3" s="228"/>
      <c r="CIP3" s="228"/>
      <c r="CIQ3" s="228"/>
      <c r="CIR3" s="228"/>
      <c r="CIS3" s="228"/>
      <c r="CIT3" s="228"/>
      <c r="CIU3" s="228"/>
      <c r="CIV3" s="228"/>
      <c r="CIW3" s="228"/>
      <c r="CIX3" s="228"/>
      <c r="CIY3" s="228"/>
      <c r="CIZ3" s="228"/>
      <c r="CJA3" s="228"/>
      <c r="CJB3" s="228"/>
      <c r="CJC3" s="228"/>
      <c r="CJD3" s="228"/>
      <c r="CJE3" s="228"/>
      <c r="CJF3" s="228"/>
      <c r="CJG3" s="228"/>
      <c r="CJH3" s="228"/>
      <c r="CJI3" s="228"/>
      <c r="CJJ3" s="228"/>
      <c r="CJK3" s="228"/>
      <c r="CJL3" s="228"/>
      <c r="CJM3" s="228"/>
      <c r="CJN3" s="228"/>
      <c r="CJO3" s="228"/>
      <c r="CJP3" s="228"/>
      <c r="CJQ3" s="228"/>
      <c r="CJR3" s="228"/>
      <c r="CJS3" s="228"/>
      <c r="CJT3" s="228"/>
      <c r="CJU3" s="228"/>
      <c r="CJV3" s="228"/>
      <c r="CJW3" s="228"/>
      <c r="CJX3" s="228"/>
      <c r="CJY3" s="228"/>
      <c r="CJZ3" s="228"/>
      <c r="CKA3" s="228"/>
      <c r="CKB3" s="228"/>
      <c r="CKC3" s="228"/>
      <c r="CKD3" s="228"/>
      <c r="CKE3" s="228"/>
      <c r="CKF3" s="228"/>
      <c r="CKG3" s="228"/>
      <c r="CKH3" s="228"/>
      <c r="CKI3" s="228"/>
      <c r="CKJ3" s="228"/>
      <c r="CKK3" s="228"/>
      <c r="CKL3" s="228"/>
      <c r="CKM3" s="228"/>
      <c r="CKN3" s="228"/>
      <c r="CKO3" s="228"/>
      <c r="CKP3" s="228"/>
      <c r="CKQ3" s="228"/>
      <c r="CKR3" s="228"/>
      <c r="CKS3" s="228"/>
      <c r="CKT3" s="228"/>
      <c r="CKU3" s="228"/>
      <c r="CKV3" s="228"/>
      <c r="CKW3" s="228"/>
      <c r="CKX3" s="228"/>
      <c r="CKY3" s="228"/>
      <c r="CKZ3" s="228"/>
      <c r="CLA3" s="228"/>
      <c r="CLB3" s="228"/>
      <c r="CLC3" s="228"/>
      <c r="CLD3" s="228"/>
      <c r="CLE3" s="228"/>
      <c r="CLF3" s="228"/>
      <c r="CLG3" s="228"/>
      <c r="CLH3" s="228"/>
      <c r="CLI3" s="228"/>
      <c r="CLJ3" s="228"/>
      <c r="CLK3" s="228"/>
      <c r="CLL3" s="228"/>
      <c r="CLM3" s="228"/>
      <c r="CLN3" s="228"/>
      <c r="CLO3" s="228"/>
      <c r="CLP3" s="228"/>
      <c r="CLQ3" s="228"/>
      <c r="CLR3" s="228"/>
      <c r="CLS3" s="228"/>
      <c r="CLT3" s="228"/>
      <c r="CLU3" s="228"/>
      <c r="CLV3" s="228"/>
      <c r="CLW3" s="228"/>
      <c r="CLX3" s="228"/>
      <c r="CLY3" s="228"/>
      <c r="CLZ3" s="228"/>
      <c r="CMA3" s="228"/>
      <c r="CMB3" s="228"/>
      <c r="CMC3" s="228"/>
      <c r="CMD3" s="228"/>
      <c r="CME3" s="228"/>
      <c r="CMF3" s="228"/>
      <c r="CMG3" s="228"/>
      <c r="CMH3" s="228"/>
      <c r="CMI3" s="228"/>
      <c r="CMJ3" s="228"/>
      <c r="CMK3" s="228"/>
      <c r="CML3" s="228"/>
      <c r="CMM3" s="228"/>
      <c r="CMN3" s="228"/>
      <c r="CMO3" s="228"/>
      <c r="CMP3" s="228"/>
      <c r="CMQ3" s="228"/>
      <c r="CMR3" s="228"/>
      <c r="CMS3" s="228"/>
      <c r="CMT3" s="228"/>
      <c r="CMU3" s="228"/>
      <c r="CMV3" s="228"/>
      <c r="CMW3" s="228"/>
      <c r="CMX3" s="228"/>
      <c r="CMY3" s="228"/>
      <c r="CMZ3" s="228"/>
      <c r="CNA3" s="228"/>
      <c r="CNB3" s="228"/>
      <c r="CNC3" s="228"/>
      <c r="CND3" s="228"/>
      <c r="CNE3" s="228"/>
      <c r="CNF3" s="228"/>
      <c r="CNG3" s="228"/>
      <c r="CNH3" s="228"/>
      <c r="CNI3" s="228"/>
      <c r="CNJ3" s="228"/>
      <c r="CNK3" s="228"/>
      <c r="CNL3" s="228"/>
      <c r="CNM3" s="228"/>
      <c r="CNN3" s="228"/>
      <c r="CNO3" s="228"/>
      <c r="CNP3" s="228"/>
      <c r="CNQ3" s="228"/>
      <c r="CNR3" s="228"/>
      <c r="CNS3" s="228"/>
      <c r="CNT3" s="228"/>
      <c r="CNU3" s="228"/>
      <c r="CNV3" s="228"/>
      <c r="CNW3" s="228"/>
      <c r="CNX3" s="228"/>
      <c r="CNY3" s="228"/>
      <c r="CNZ3" s="228"/>
      <c r="COA3" s="228"/>
      <c r="COB3" s="228"/>
      <c r="COC3" s="228"/>
      <c r="COD3" s="228"/>
      <c r="COE3" s="228"/>
      <c r="COF3" s="228"/>
      <c r="COG3" s="228"/>
      <c r="COH3" s="228"/>
      <c r="COI3" s="228"/>
      <c r="COJ3" s="228"/>
      <c r="COK3" s="228"/>
      <c r="COL3" s="228"/>
      <c r="COM3" s="228"/>
      <c r="CON3" s="228"/>
      <c r="COO3" s="228"/>
      <c r="COP3" s="228"/>
      <c r="COQ3" s="228"/>
      <c r="COR3" s="228"/>
      <c r="COS3" s="228"/>
      <c r="COT3" s="228"/>
      <c r="COU3" s="228"/>
      <c r="COV3" s="228"/>
      <c r="COW3" s="228"/>
      <c r="COX3" s="228"/>
      <c r="COY3" s="228"/>
      <c r="COZ3" s="228"/>
      <c r="CPA3" s="228"/>
      <c r="CPB3" s="228"/>
      <c r="CPC3" s="228"/>
      <c r="CPD3" s="228"/>
      <c r="CPE3" s="228"/>
      <c r="CPF3" s="228"/>
      <c r="CPG3" s="228"/>
      <c r="CPH3" s="228"/>
      <c r="CPI3" s="228"/>
      <c r="CPJ3" s="228"/>
      <c r="CPK3" s="228"/>
      <c r="CPL3" s="228"/>
      <c r="CPM3" s="228"/>
      <c r="CPN3" s="228"/>
      <c r="CPO3" s="228"/>
      <c r="CPP3" s="228"/>
      <c r="CPQ3" s="228"/>
      <c r="CPR3" s="228"/>
      <c r="CPS3" s="228"/>
      <c r="CPT3" s="228"/>
      <c r="CPU3" s="228"/>
      <c r="CPV3" s="228"/>
      <c r="CPW3" s="228"/>
      <c r="CPX3" s="228"/>
      <c r="CPY3" s="228"/>
      <c r="CPZ3" s="228"/>
      <c r="CQA3" s="228"/>
      <c r="CQB3" s="228"/>
      <c r="CQC3" s="228"/>
      <c r="CQD3" s="228"/>
      <c r="CQE3" s="228"/>
      <c r="CQF3" s="228"/>
      <c r="CQG3" s="228"/>
      <c r="CQH3" s="228"/>
      <c r="CQI3" s="228"/>
      <c r="CQJ3" s="228"/>
      <c r="CQK3" s="228"/>
      <c r="CQL3" s="228"/>
      <c r="CQM3" s="228"/>
      <c r="CQN3" s="228"/>
      <c r="CQO3" s="228"/>
      <c r="CQP3" s="228"/>
      <c r="CQQ3" s="228"/>
      <c r="CQR3" s="228"/>
      <c r="CQS3" s="228"/>
      <c r="CQT3" s="228"/>
      <c r="CQU3" s="228"/>
      <c r="CQV3" s="228"/>
      <c r="CQW3" s="228"/>
      <c r="CQX3" s="228"/>
      <c r="CQY3" s="228"/>
      <c r="CQZ3" s="228"/>
      <c r="CRA3" s="228"/>
      <c r="CRB3" s="228"/>
      <c r="CRC3" s="228"/>
      <c r="CRD3" s="228"/>
      <c r="CRE3" s="228"/>
      <c r="CRF3" s="228"/>
      <c r="CRG3" s="228"/>
      <c r="CRH3" s="228"/>
      <c r="CRI3" s="228"/>
      <c r="CRJ3" s="228"/>
      <c r="CRK3" s="228"/>
      <c r="CRL3" s="228"/>
      <c r="CRM3" s="228"/>
      <c r="CRN3" s="228"/>
      <c r="CRO3" s="228"/>
      <c r="CRP3" s="228"/>
      <c r="CRQ3" s="228"/>
      <c r="CRR3" s="228"/>
      <c r="CRS3" s="228"/>
      <c r="CRT3" s="228"/>
      <c r="CRU3" s="228"/>
      <c r="CRV3" s="228"/>
      <c r="CRW3" s="228"/>
      <c r="CRX3" s="228"/>
      <c r="CRY3" s="228"/>
      <c r="CRZ3" s="228"/>
      <c r="CSA3" s="228"/>
      <c r="CSB3" s="228"/>
      <c r="CSC3" s="228"/>
      <c r="CSD3" s="228"/>
      <c r="CSE3" s="228"/>
      <c r="CSF3" s="228"/>
      <c r="CSG3" s="228"/>
      <c r="CSH3" s="228"/>
      <c r="CSI3" s="228"/>
      <c r="CSJ3" s="228"/>
      <c r="CSK3" s="228"/>
      <c r="CSL3" s="228"/>
      <c r="CSM3" s="228"/>
      <c r="CSN3" s="228"/>
      <c r="CSO3" s="228"/>
      <c r="CSP3" s="228"/>
      <c r="CSQ3" s="228"/>
      <c r="CSR3" s="228"/>
      <c r="CSS3" s="228"/>
      <c r="CST3" s="228"/>
      <c r="CSU3" s="228"/>
      <c r="CSV3" s="228"/>
      <c r="CSW3" s="228"/>
      <c r="CSX3" s="228"/>
      <c r="CSY3" s="228"/>
      <c r="CSZ3" s="228"/>
      <c r="CTA3" s="228"/>
      <c r="CTB3" s="228"/>
      <c r="CTC3" s="228"/>
      <c r="CTD3" s="228"/>
      <c r="CTE3" s="228"/>
      <c r="CTF3" s="228"/>
      <c r="CTG3" s="228"/>
      <c r="CTH3" s="228"/>
      <c r="CTI3" s="228"/>
      <c r="CTJ3" s="228"/>
      <c r="CTK3" s="228"/>
      <c r="CTL3" s="228"/>
      <c r="CTM3" s="228"/>
      <c r="CTN3" s="228"/>
      <c r="CTO3" s="228"/>
      <c r="CTP3" s="228"/>
      <c r="CTQ3" s="228"/>
      <c r="CTR3" s="228"/>
      <c r="CTS3" s="228"/>
      <c r="CTT3" s="228"/>
      <c r="CTU3" s="228"/>
      <c r="CTV3" s="228"/>
      <c r="CTW3" s="228"/>
      <c r="CTX3" s="228"/>
      <c r="CTY3" s="228"/>
      <c r="CTZ3" s="228"/>
      <c r="CUA3" s="228"/>
      <c r="CUB3" s="228"/>
      <c r="CUC3" s="228"/>
      <c r="CUD3" s="228"/>
      <c r="CUE3" s="228"/>
      <c r="CUF3" s="228"/>
      <c r="CUG3" s="228"/>
      <c r="CUH3" s="228"/>
      <c r="CUI3" s="228"/>
      <c r="CUJ3" s="228"/>
      <c r="CUK3" s="228"/>
      <c r="CUL3" s="228"/>
      <c r="CUM3" s="228"/>
      <c r="CUN3" s="228"/>
      <c r="CUO3" s="228"/>
      <c r="CUP3" s="228"/>
      <c r="CUQ3" s="228"/>
      <c r="CUR3" s="228"/>
      <c r="CUS3" s="228"/>
      <c r="CUT3" s="228"/>
      <c r="CUU3" s="228"/>
      <c r="CUV3" s="228"/>
      <c r="CUW3" s="228"/>
      <c r="CUX3" s="228"/>
      <c r="CUY3" s="228"/>
      <c r="CUZ3" s="228"/>
      <c r="CVA3" s="228"/>
      <c r="CVB3" s="228"/>
      <c r="CVC3" s="228"/>
      <c r="CVD3" s="228"/>
      <c r="CVE3" s="228"/>
      <c r="CVF3" s="228"/>
      <c r="CVG3" s="228"/>
      <c r="CVH3" s="228"/>
      <c r="CVI3" s="228"/>
      <c r="CVJ3" s="228"/>
      <c r="CVK3" s="228"/>
      <c r="CVL3" s="228"/>
      <c r="CVM3" s="228"/>
      <c r="CVN3" s="228"/>
      <c r="CVO3" s="228"/>
      <c r="CVP3" s="228"/>
      <c r="CVQ3" s="228"/>
      <c r="CVR3" s="228"/>
      <c r="CVS3" s="228"/>
      <c r="CVT3" s="228"/>
      <c r="CVU3" s="228"/>
      <c r="CVV3" s="228"/>
      <c r="CVW3" s="228"/>
      <c r="CVX3" s="228"/>
      <c r="CVY3" s="228"/>
      <c r="CVZ3" s="228"/>
      <c r="CWA3" s="228"/>
      <c r="CWB3" s="228"/>
      <c r="CWC3" s="228"/>
      <c r="CWD3" s="228"/>
      <c r="CWE3" s="228"/>
      <c r="CWF3" s="228"/>
      <c r="CWG3" s="228"/>
      <c r="CWH3" s="228"/>
      <c r="CWI3" s="228"/>
      <c r="CWJ3" s="228"/>
      <c r="CWK3" s="228"/>
      <c r="CWL3" s="228"/>
      <c r="CWM3" s="228"/>
      <c r="CWN3" s="228"/>
      <c r="CWO3" s="228"/>
      <c r="CWP3" s="228"/>
      <c r="CWQ3" s="228"/>
      <c r="CWR3" s="228"/>
      <c r="CWS3" s="228"/>
      <c r="CWT3" s="228"/>
      <c r="CWU3" s="228"/>
      <c r="CWV3" s="228"/>
      <c r="CWW3" s="228"/>
      <c r="CWX3" s="228"/>
      <c r="CWY3" s="228"/>
      <c r="CWZ3" s="228"/>
      <c r="CXA3" s="228"/>
      <c r="CXB3" s="228"/>
      <c r="CXC3" s="228"/>
      <c r="CXD3" s="228"/>
      <c r="CXE3" s="228"/>
      <c r="CXF3" s="228"/>
      <c r="CXG3" s="228"/>
      <c r="CXH3" s="228"/>
      <c r="CXI3" s="228"/>
      <c r="CXJ3" s="228"/>
      <c r="CXK3" s="228"/>
      <c r="CXL3" s="228"/>
      <c r="CXM3" s="228"/>
      <c r="CXN3" s="228"/>
      <c r="CXO3" s="228"/>
      <c r="CXP3" s="228"/>
      <c r="CXQ3" s="228"/>
      <c r="CXR3" s="228"/>
      <c r="CXS3" s="228"/>
      <c r="CXT3" s="228"/>
      <c r="CXU3" s="228"/>
      <c r="CXV3" s="228"/>
      <c r="CXW3" s="228"/>
      <c r="CXX3" s="228"/>
      <c r="CXY3" s="228"/>
      <c r="CXZ3" s="228"/>
      <c r="CYA3" s="228"/>
      <c r="CYB3" s="228"/>
      <c r="CYC3" s="228"/>
      <c r="CYD3" s="228"/>
      <c r="CYE3" s="228"/>
      <c r="CYF3" s="228"/>
      <c r="CYG3" s="228"/>
      <c r="CYH3" s="228"/>
      <c r="CYI3" s="228"/>
      <c r="CYJ3" s="228"/>
      <c r="CYK3" s="228"/>
      <c r="CYL3" s="228"/>
      <c r="CYM3" s="228"/>
      <c r="CYN3" s="228"/>
      <c r="CYO3" s="228"/>
      <c r="CYP3" s="228"/>
      <c r="CYQ3" s="228"/>
      <c r="CYR3" s="228"/>
      <c r="CYS3" s="228"/>
      <c r="CYT3" s="228"/>
      <c r="CYU3" s="228"/>
      <c r="CYV3" s="228"/>
      <c r="CYW3" s="228"/>
      <c r="CYX3" s="228"/>
      <c r="CYY3" s="228"/>
      <c r="CYZ3" s="228"/>
      <c r="CZA3" s="228"/>
      <c r="CZB3" s="228"/>
      <c r="CZC3" s="228"/>
      <c r="CZD3" s="228"/>
      <c r="CZE3" s="228"/>
      <c r="CZF3" s="228"/>
      <c r="CZG3" s="228"/>
      <c r="CZH3" s="228"/>
      <c r="CZI3" s="228"/>
      <c r="CZJ3" s="228"/>
      <c r="CZK3" s="228"/>
      <c r="CZL3" s="228"/>
      <c r="CZM3" s="228"/>
      <c r="CZN3" s="228"/>
      <c r="CZO3" s="228"/>
      <c r="CZP3" s="228"/>
      <c r="CZQ3" s="228"/>
      <c r="CZR3" s="228"/>
      <c r="CZS3" s="228"/>
      <c r="CZT3" s="228"/>
      <c r="CZU3" s="228"/>
      <c r="CZV3" s="228"/>
      <c r="CZW3" s="228"/>
      <c r="CZX3" s="228"/>
      <c r="CZY3" s="228"/>
      <c r="CZZ3" s="228"/>
      <c r="DAA3" s="228"/>
      <c r="DAB3" s="228"/>
      <c r="DAC3" s="228"/>
      <c r="DAD3" s="228"/>
      <c r="DAE3" s="228"/>
      <c r="DAF3" s="228"/>
      <c r="DAG3" s="228"/>
      <c r="DAH3" s="228"/>
      <c r="DAI3" s="228"/>
      <c r="DAJ3" s="228"/>
      <c r="DAK3" s="228"/>
      <c r="DAL3" s="228"/>
      <c r="DAM3" s="228"/>
      <c r="DAN3" s="228"/>
      <c r="DAO3" s="228"/>
      <c r="DAP3" s="228"/>
      <c r="DAQ3" s="228"/>
      <c r="DAR3" s="228"/>
      <c r="DAS3" s="228"/>
      <c r="DAT3" s="228"/>
      <c r="DAU3" s="228"/>
      <c r="DAV3" s="228"/>
      <c r="DAW3" s="228"/>
      <c r="DAX3" s="228"/>
      <c r="DAY3" s="228"/>
      <c r="DAZ3" s="228"/>
      <c r="DBA3" s="228"/>
      <c r="DBB3" s="228"/>
      <c r="DBC3" s="228"/>
      <c r="DBD3" s="228"/>
      <c r="DBE3" s="228"/>
      <c r="DBF3" s="228"/>
      <c r="DBG3" s="228"/>
      <c r="DBH3" s="228"/>
      <c r="DBI3" s="228"/>
      <c r="DBJ3" s="228"/>
      <c r="DBK3" s="228"/>
      <c r="DBL3" s="228"/>
      <c r="DBM3" s="228"/>
      <c r="DBN3" s="228"/>
      <c r="DBO3" s="228"/>
      <c r="DBP3" s="228"/>
      <c r="DBQ3" s="228"/>
      <c r="DBR3" s="228"/>
      <c r="DBS3" s="228"/>
      <c r="DBT3" s="228"/>
      <c r="DBU3" s="228"/>
      <c r="DBV3" s="228"/>
      <c r="DBW3" s="228"/>
      <c r="DBX3" s="228"/>
      <c r="DBY3" s="228"/>
      <c r="DBZ3" s="228"/>
      <c r="DCA3" s="228"/>
      <c r="DCB3" s="228"/>
      <c r="DCC3" s="228"/>
      <c r="DCD3" s="228"/>
      <c r="DCE3" s="228"/>
      <c r="DCF3" s="228"/>
      <c r="DCG3" s="228"/>
      <c r="DCH3" s="228"/>
      <c r="DCI3" s="228"/>
      <c r="DCJ3" s="228"/>
      <c r="DCK3" s="228"/>
      <c r="DCL3" s="228"/>
      <c r="DCM3" s="228"/>
      <c r="DCN3" s="228"/>
      <c r="DCO3" s="228"/>
      <c r="DCP3" s="228"/>
      <c r="DCQ3" s="228"/>
      <c r="DCR3" s="228"/>
      <c r="DCS3" s="228"/>
      <c r="DCT3" s="228"/>
      <c r="DCU3" s="228"/>
      <c r="DCV3" s="228"/>
      <c r="DCW3" s="228"/>
      <c r="DCX3" s="228"/>
      <c r="DCY3" s="228"/>
      <c r="DCZ3" s="228"/>
      <c r="DDA3" s="228"/>
      <c r="DDB3" s="228"/>
      <c r="DDC3" s="228"/>
      <c r="DDD3" s="228"/>
      <c r="DDE3" s="228"/>
      <c r="DDF3" s="228"/>
      <c r="DDG3" s="228"/>
      <c r="DDH3" s="228"/>
      <c r="DDI3" s="228"/>
      <c r="DDJ3" s="228"/>
      <c r="DDK3" s="228"/>
      <c r="DDL3" s="228"/>
      <c r="DDM3" s="228"/>
      <c r="DDN3" s="228"/>
      <c r="DDO3" s="228"/>
      <c r="DDP3" s="228"/>
      <c r="DDQ3" s="228"/>
      <c r="DDR3" s="228"/>
      <c r="DDS3" s="228"/>
      <c r="DDT3" s="228"/>
      <c r="DDU3" s="228"/>
      <c r="DDV3" s="228"/>
      <c r="DDW3" s="228"/>
      <c r="DDX3" s="228"/>
      <c r="DDY3" s="228"/>
      <c r="DDZ3" s="228"/>
      <c r="DEA3" s="228"/>
      <c r="DEB3" s="228"/>
      <c r="DEC3" s="228"/>
      <c r="DED3" s="228"/>
      <c r="DEE3" s="228"/>
      <c r="DEF3" s="228"/>
      <c r="DEG3" s="228"/>
      <c r="DEH3" s="228"/>
      <c r="DEI3" s="228"/>
      <c r="DEJ3" s="228"/>
      <c r="DEK3" s="228"/>
      <c r="DEL3" s="228"/>
      <c r="DEM3" s="228"/>
      <c r="DEN3" s="228"/>
      <c r="DEO3" s="228"/>
      <c r="DEP3" s="228"/>
      <c r="DEQ3" s="228"/>
      <c r="DER3" s="228"/>
      <c r="DES3" s="228"/>
      <c r="DET3" s="228"/>
      <c r="DEU3" s="228"/>
      <c r="DEV3" s="228"/>
      <c r="DEW3" s="228"/>
      <c r="DEX3" s="228"/>
      <c r="DEY3" s="228"/>
      <c r="DEZ3" s="228"/>
      <c r="DFA3" s="228"/>
      <c r="DFB3" s="228"/>
      <c r="DFC3" s="228"/>
      <c r="DFD3" s="228"/>
      <c r="DFE3" s="228"/>
      <c r="DFF3" s="228"/>
      <c r="DFG3" s="228"/>
      <c r="DFH3" s="228"/>
      <c r="DFI3" s="228"/>
      <c r="DFJ3" s="228"/>
      <c r="DFK3" s="228"/>
      <c r="DFL3" s="228"/>
      <c r="DFM3" s="228"/>
      <c r="DFN3" s="228"/>
      <c r="DFO3" s="228"/>
      <c r="DFP3" s="228"/>
      <c r="DFQ3" s="228"/>
      <c r="DFR3" s="228"/>
      <c r="DFS3" s="228"/>
      <c r="DFT3" s="228"/>
      <c r="DFU3" s="228"/>
      <c r="DFV3" s="228"/>
      <c r="DFW3" s="228"/>
      <c r="DFX3" s="228"/>
      <c r="DFY3" s="228"/>
      <c r="DFZ3" s="228"/>
      <c r="DGA3" s="228"/>
      <c r="DGB3" s="228"/>
      <c r="DGC3" s="228"/>
      <c r="DGD3" s="228"/>
      <c r="DGE3" s="228"/>
      <c r="DGF3" s="228"/>
      <c r="DGG3" s="228"/>
      <c r="DGH3" s="228"/>
      <c r="DGI3" s="228"/>
      <c r="DGJ3" s="228"/>
      <c r="DGK3" s="228"/>
      <c r="DGL3" s="228"/>
      <c r="DGM3" s="228"/>
      <c r="DGN3" s="228"/>
      <c r="DGO3" s="228"/>
      <c r="DGP3" s="228"/>
      <c r="DGQ3" s="228"/>
      <c r="DGR3" s="228"/>
      <c r="DGS3" s="228"/>
      <c r="DGT3" s="228"/>
      <c r="DGU3" s="228"/>
      <c r="DGV3" s="228"/>
      <c r="DGW3" s="228"/>
      <c r="DGX3" s="228"/>
      <c r="DGY3" s="228"/>
      <c r="DGZ3" s="228"/>
      <c r="DHA3" s="228"/>
      <c r="DHB3" s="228"/>
      <c r="DHC3" s="228"/>
      <c r="DHD3" s="228"/>
      <c r="DHE3" s="228"/>
      <c r="DHF3" s="228"/>
      <c r="DHG3" s="228"/>
      <c r="DHH3" s="228"/>
      <c r="DHI3" s="228"/>
      <c r="DHJ3" s="228"/>
      <c r="DHK3" s="228"/>
      <c r="DHL3" s="228"/>
      <c r="DHM3" s="228"/>
      <c r="DHN3" s="228"/>
      <c r="DHO3" s="228"/>
      <c r="DHP3" s="228"/>
      <c r="DHQ3" s="228"/>
      <c r="DHR3" s="228"/>
      <c r="DHS3" s="228"/>
      <c r="DHT3" s="228"/>
      <c r="DHU3" s="228"/>
      <c r="DHV3" s="228"/>
      <c r="DHW3" s="228"/>
      <c r="DHX3" s="228"/>
      <c r="DHY3" s="228"/>
      <c r="DHZ3" s="228"/>
      <c r="DIA3" s="228"/>
      <c r="DIB3" s="228"/>
      <c r="DIC3" s="228"/>
      <c r="DID3" s="228"/>
      <c r="DIE3" s="228"/>
      <c r="DIF3" s="228"/>
      <c r="DIG3" s="228"/>
      <c r="DIH3" s="228"/>
      <c r="DII3" s="228"/>
      <c r="DIJ3" s="228"/>
      <c r="DIK3" s="228"/>
      <c r="DIL3" s="228"/>
      <c r="DIM3" s="228"/>
      <c r="DIN3" s="228"/>
      <c r="DIO3" s="228"/>
      <c r="DIP3" s="228"/>
      <c r="DIQ3" s="228"/>
      <c r="DIR3" s="228"/>
      <c r="DIS3" s="228"/>
      <c r="DIT3" s="228"/>
      <c r="DIU3" s="228"/>
      <c r="DIV3" s="228"/>
      <c r="DIW3" s="228"/>
      <c r="DIX3" s="228"/>
      <c r="DIY3" s="228"/>
      <c r="DIZ3" s="228"/>
      <c r="DJA3" s="228"/>
      <c r="DJB3" s="228"/>
      <c r="DJC3" s="228"/>
      <c r="DJD3" s="228"/>
      <c r="DJE3" s="228"/>
      <c r="DJF3" s="228"/>
      <c r="DJG3" s="228"/>
      <c r="DJH3" s="228"/>
      <c r="DJI3" s="228"/>
      <c r="DJJ3" s="228"/>
      <c r="DJK3" s="228"/>
      <c r="DJL3" s="228"/>
      <c r="DJM3" s="228"/>
      <c r="DJN3" s="228"/>
      <c r="DJO3" s="228"/>
      <c r="DJP3" s="228"/>
      <c r="DJQ3" s="228"/>
      <c r="DJR3" s="228"/>
      <c r="DJS3" s="228"/>
      <c r="DJT3" s="228"/>
      <c r="DJU3" s="228"/>
      <c r="DJV3" s="228"/>
      <c r="DJW3" s="228"/>
      <c r="DJX3" s="228"/>
      <c r="DJY3" s="228"/>
      <c r="DJZ3" s="228"/>
      <c r="DKA3" s="228"/>
      <c r="DKB3" s="228"/>
      <c r="DKC3" s="228"/>
      <c r="DKD3" s="228"/>
      <c r="DKE3" s="228"/>
      <c r="DKF3" s="228"/>
      <c r="DKG3" s="228"/>
      <c r="DKH3" s="228"/>
      <c r="DKI3" s="228"/>
      <c r="DKJ3" s="228"/>
      <c r="DKK3" s="228"/>
      <c r="DKL3" s="228"/>
      <c r="DKM3" s="228"/>
      <c r="DKN3" s="228"/>
      <c r="DKO3" s="228"/>
      <c r="DKP3" s="228"/>
      <c r="DKQ3" s="228"/>
      <c r="DKR3" s="228"/>
      <c r="DKS3" s="228"/>
      <c r="DKT3" s="228"/>
      <c r="DKU3" s="228"/>
      <c r="DKV3" s="228"/>
      <c r="DKW3" s="228"/>
      <c r="DKX3" s="228"/>
      <c r="DKY3" s="228"/>
      <c r="DKZ3" s="228"/>
      <c r="DLA3" s="228"/>
      <c r="DLB3" s="228"/>
      <c r="DLC3" s="228"/>
      <c r="DLD3" s="228"/>
      <c r="DLE3" s="228"/>
      <c r="DLF3" s="228"/>
      <c r="DLG3" s="228"/>
      <c r="DLH3" s="228"/>
      <c r="DLI3" s="228"/>
      <c r="DLJ3" s="228"/>
      <c r="DLK3" s="228"/>
      <c r="DLL3" s="228"/>
      <c r="DLM3" s="228"/>
      <c r="DLN3" s="228"/>
      <c r="DLO3" s="228"/>
      <c r="DLP3" s="228"/>
      <c r="DLQ3" s="228"/>
      <c r="DLR3" s="228"/>
      <c r="DLS3" s="228"/>
      <c r="DLT3" s="228"/>
      <c r="DLU3" s="228"/>
      <c r="DLV3" s="228"/>
      <c r="DLW3" s="228"/>
      <c r="DLX3" s="228"/>
      <c r="DLY3" s="228"/>
      <c r="DLZ3" s="228"/>
      <c r="DMA3" s="228"/>
      <c r="DMB3" s="228"/>
      <c r="DMC3" s="228"/>
      <c r="DMD3" s="228"/>
      <c r="DME3" s="228"/>
      <c r="DMF3" s="228"/>
      <c r="DMG3" s="228"/>
      <c r="DMH3" s="228"/>
      <c r="DMI3" s="228"/>
      <c r="DMJ3" s="228"/>
      <c r="DMK3" s="228"/>
      <c r="DML3" s="228"/>
      <c r="DMM3" s="228"/>
      <c r="DMN3" s="228"/>
      <c r="DMO3" s="228"/>
      <c r="DMP3" s="228"/>
      <c r="DMQ3" s="228"/>
      <c r="DMR3" s="228"/>
      <c r="DMS3" s="228"/>
      <c r="DMT3" s="228"/>
      <c r="DMU3" s="228"/>
      <c r="DMV3" s="228"/>
      <c r="DMW3" s="228"/>
      <c r="DMX3" s="228"/>
      <c r="DMY3" s="228"/>
      <c r="DMZ3" s="228"/>
      <c r="DNA3" s="228"/>
      <c r="DNB3" s="228"/>
      <c r="DNC3" s="228"/>
      <c r="DND3" s="228"/>
      <c r="DNE3" s="228"/>
      <c r="DNF3" s="228"/>
      <c r="DNG3" s="228"/>
      <c r="DNH3" s="228"/>
      <c r="DNI3" s="228"/>
      <c r="DNJ3" s="228"/>
      <c r="DNK3" s="228"/>
      <c r="DNL3" s="228"/>
      <c r="DNM3" s="228"/>
      <c r="DNN3" s="228"/>
      <c r="DNO3" s="228"/>
      <c r="DNP3" s="228"/>
      <c r="DNQ3" s="228"/>
      <c r="DNR3" s="228"/>
      <c r="DNS3" s="228"/>
      <c r="DNT3" s="228"/>
      <c r="DNU3" s="228"/>
      <c r="DNV3" s="228"/>
      <c r="DNW3" s="228"/>
      <c r="DNX3" s="228"/>
      <c r="DNY3" s="228"/>
      <c r="DNZ3" s="228"/>
      <c r="DOA3" s="228"/>
      <c r="DOB3" s="228"/>
      <c r="DOC3" s="228"/>
      <c r="DOD3" s="228"/>
      <c r="DOE3" s="228"/>
      <c r="DOF3" s="228"/>
      <c r="DOG3" s="228"/>
      <c r="DOH3" s="228"/>
      <c r="DOI3" s="228"/>
      <c r="DOJ3" s="228"/>
      <c r="DOK3" s="228"/>
      <c r="DOL3" s="228"/>
      <c r="DOM3" s="228"/>
      <c r="DON3" s="228"/>
      <c r="DOO3" s="228"/>
      <c r="DOP3" s="228"/>
      <c r="DOQ3" s="228"/>
      <c r="DOR3" s="228"/>
      <c r="DOS3" s="228"/>
      <c r="DOT3" s="228"/>
      <c r="DOU3" s="228"/>
      <c r="DOV3" s="228"/>
      <c r="DOW3" s="228"/>
      <c r="DOX3" s="228"/>
      <c r="DOY3" s="228"/>
      <c r="DOZ3" s="228"/>
      <c r="DPA3" s="228"/>
      <c r="DPB3" s="228"/>
      <c r="DPC3" s="228"/>
      <c r="DPD3" s="228"/>
      <c r="DPE3" s="228"/>
      <c r="DPF3" s="228"/>
      <c r="DPG3" s="228"/>
      <c r="DPH3" s="228"/>
      <c r="DPI3" s="228"/>
      <c r="DPJ3" s="228"/>
      <c r="DPK3" s="228"/>
      <c r="DPL3" s="228"/>
      <c r="DPM3" s="228"/>
      <c r="DPN3" s="228"/>
      <c r="DPO3" s="228"/>
      <c r="DPP3" s="228"/>
      <c r="DPQ3" s="228"/>
      <c r="DPR3" s="228"/>
      <c r="DPS3" s="228"/>
      <c r="DPT3" s="228"/>
      <c r="DPU3" s="228"/>
      <c r="DPV3" s="228"/>
      <c r="DPW3" s="228"/>
      <c r="DPX3" s="228"/>
      <c r="DPY3" s="228"/>
      <c r="DPZ3" s="228"/>
      <c r="DQA3" s="228"/>
      <c r="DQB3" s="228"/>
      <c r="DQC3" s="228"/>
      <c r="DQD3" s="228"/>
      <c r="DQE3" s="228"/>
      <c r="DQF3" s="228"/>
      <c r="DQG3" s="228"/>
      <c r="DQH3" s="228"/>
      <c r="DQI3" s="228"/>
      <c r="DQJ3" s="228"/>
      <c r="DQK3" s="228"/>
      <c r="DQL3" s="228"/>
      <c r="DQM3" s="228"/>
      <c r="DQN3" s="228"/>
      <c r="DQO3" s="228"/>
      <c r="DQP3" s="228"/>
      <c r="DQQ3" s="228"/>
      <c r="DQR3" s="228"/>
      <c r="DQS3" s="228"/>
      <c r="DQT3" s="228"/>
      <c r="DQU3" s="228"/>
      <c r="DQV3" s="228"/>
      <c r="DQW3" s="228"/>
      <c r="DQX3" s="228"/>
      <c r="DQY3" s="228"/>
      <c r="DQZ3" s="228"/>
      <c r="DRA3" s="228"/>
      <c r="DRB3" s="228"/>
      <c r="DRC3" s="228"/>
      <c r="DRD3" s="228"/>
      <c r="DRE3" s="228"/>
      <c r="DRF3" s="228"/>
      <c r="DRG3" s="228"/>
      <c r="DRH3" s="228"/>
      <c r="DRI3" s="228"/>
      <c r="DRJ3" s="228"/>
      <c r="DRK3" s="228"/>
      <c r="DRL3" s="228"/>
      <c r="DRM3" s="228"/>
      <c r="DRN3" s="228"/>
      <c r="DRO3" s="228"/>
      <c r="DRP3" s="228"/>
      <c r="DRQ3" s="228"/>
      <c r="DRR3" s="228"/>
      <c r="DRS3" s="228"/>
      <c r="DRT3" s="228"/>
      <c r="DRU3" s="228"/>
      <c r="DRV3" s="228"/>
      <c r="DRW3" s="228"/>
      <c r="DRX3" s="228"/>
      <c r="DRY3" s="228"/>
      <c r="DRZ3" s="228"/>
      <c r="DSA3" s="228"/>
      <c r="DSB3" s="228"/>
      <c r="DSC3" s="228"/>
      <c r="DSD3" s="228"/>
      <c r="DSE3" s="228"/>
      <c r="DSF3" s="228"/>
      <c r="DSG3" s="228"/>
      <c r="DSH3" s="228"/>
      <c r="DSI3" s="228"/>
      <c r="DSJ3" s="228"/>
      <c r="DSK3" s="228"/>
      <c r="DSL3" s="228"/>
      <c r="DSM3" s="228"/>
      <c r="DSN3" s="228"/>
      <c r="DSO3" s="228"/>
      <c r="DSP3" s="228"/>
      <c r="DSQ3" s="228"/>
      <c r="DSR3" s="228"/>
      <c r="DSS3" s="228"/>
      <c r="DST3" s="228"/>
      <c r="DSU3" s="228"/>
      <c r="DSV3" s="228"/>
      <c r="DSW3" s="228"/>
      <c r="DSX3" s="228"/>
      <c r="DSY3" s="228"/>
      <c r="DSZ3" s="228"/>
      <c r="DTA3" s="228"/>
      <c r="DTB3" s="228"/>
      <c r="DTC3" s="228"/>
      <c r="DTD3" s="228"/>
      <c r="DTE3" s="228"/>
      <c r="DTF3" s="228"/>
      <c r="DTG3" s="228"/>
      <c r="DTH3" s="228"/>
      <c r="DTI3" s="228"/>
      <c r="DTJ3" s="228"/>
      <c r="DTK3" s="228"/>
      <c r="DTL3" s="228"/>
      <c r="DTM3" s="228"/>
      <c r="DTN3" s="228"/>
      <c r="DTO3" s="228"/>
      <c r="DTP3" s="228"/>
      <c r="DTQ3" s="228"/>
      <c r="DTR3" s="228"/>
      <c r="DTS3" s="228"/>
      <c r="DTT3" s="228"/>
      <c r="DTU3" s="228"/>
      <c r="DTV3" s="228"/>
      <c r="DTW3" s="228"/>
      <c r="DTX3" s="228"/>
      <c r="DTY3" s="228"/>
      <c r="DTZ3" s="228"/>
      <c r="DUA3" s="228"/>
      <c r="DUB3" s="228"/>
      <c r="DUC3" s="228"/>
      <c r="DUD3" s="228"/>
      <c r="DUE3" s="228"/>
      <c r="DUF3" s="228"/>
      <c r="DUG3" s="228"/>
      <c r="DUH3" s="228"/>
      <c r="DUI3" s="228"/>
      <c r="DUJ3" s="228"/>
      <c r="DUK3" s="228"/>
      <c r="DUL3" s="228"/>
      <c r="DUM3" s="228"/>
      <c r="DUN3" s="228"/>
      <c r="DUO3" s="228"/>
      <c r="DUP3" s="228"/>
      <c r="DUQ3" s="228"/>
      <c r="DUR3" s="228"/>
      <c r="DUS3" s="228"/>
      <c r="DUT3" s="228"/>
      <c r="DUU3" s="228"/>
      <c r="DUV3" s="228"/>
      <c r="DUW3" s="228"/>
      <c r="DUX3" s="228"/>
      <c r="DUY3" s="228"/>
      <c r="DUZ3" s="228"/>
      <c r="DVA3" s="228"/>
      <c r="DVB3" s="228"/>
      <c r="DVC3" s="228"/>
      <c r="DVD3" s="228"/>
      <c r="DVE3" s="228"/>
      <c r="DVF3" s="228"/>
      <c r="DVG3" s="228"/>
      <c r="DVH3" s="228"/>
      <c r="DVI3" s="228"/>
      <c r="DVJ3" s="228"/>
      <c r="DVK3" s="228"/>
      <c r="DVL3" s="228"/>
      <c r="DVM3" s="228"/>
      <c r="DVN3" s="228"/>
      <c r="DVO3" s="228"/>
      <c r="DVP3" s="228"/>
      <c r="DVQ3" s="228"/>
      <c r="DVR3" s="228"/>
      <c r="DVS3" s="228"/>
      <c r="DVT3" s="228"/>
      <c r="DVU3" s="228"/>
      <c r="DVV3" s="228"/>
      <c r="DVW3" s="228"/>
      <c r="DVX3" s="228"/>
      <c r="DVY3" s="228"/>
      <c r="DVZ3" s="228"/>
      <c r="DWA3" s="228"/>
      <c r="DWB3" s="228"/>
      <c r="DWC3" s="228"/>
      <c r="DWD3" s="228"/>
      <c r="DWE3" s="228"/>
      <c r="DWF3" s="228"/>
      <c r="DWG3" s="228"/>
      <c r="DWH3" s="228"/>
      <c r="DWI3" s="228"/>
      <c r="DWJ3" s="228"/>
      <c r="DWK3" s="228"/>
      <c r="DWL3" s="228"/>
      <c r="DWM3" s="228"/>
      <c r="DWN3" s="228"/>
      <c r="DWO3" s="228"/>
      <c r="DWP3" s="228"/>
      <c r="DWQ3" s="228"/>
      <c r="DWR3" s="228"/>
      <c r="DWS3" s="228"/>
      <c r="DWT3" s="228"/>
      <c r="DWU3" s="228"/>
      <c r="DWV3" s="228"/>
      <c r="DWW3" s="228"/>
      <c r="DWX3" s="228"/>
      <c r="DWY3" s="228"/>
      <c r="DWZ3" s="228"/>
      <c r="DXA3" s="228"/>
      <c r="DXB3" s="228"/>
      <c r="DXC3" s="228"/>
      <c r="DXD3" s="228"/>
      <c r="DXE3" s="228"/>
      <c r="DXF3" s="228"/>
      <c r="DXG3" s="228"/>
      <c r="DXH3" s="228"/>
      <c r="DXI3" s="228"/>
      <c r="DXJ3" s="228"/>
      <c r="DXK3" s="228"/>
      <c r="DXL3" s="228"/>
      <c r="DXM3" s="228"/>
      <c r="DXN3" s="228"/>
      <c r="DXO3" s="228"/>
      <c r="DXP3" s="228"/>
      <c r="DXQ3" s="228"/>
      <c r="DXR3" s="228"/>
      <c r="DXS3" s="228"/>
      <c r="DXT3" s="228"/>
      <c r="DXU3" s="228"/>
      <c r="DXV3" s="228"/>
      <c r="DXW3" s="228"/>
      <c r="DXX3" s="228"/>
      <c r="DXY3" s="228"/>
      <c r="DXZ3" s="228"/>
      <c r="DYA3" s="228"/>
      <c r="DYB3" s="228"/>
      <c r="DYC3" s="228"/>
      <c r="DYD3" s="228"/>
      <c r="DYE3" s="228"/>
      <c r="DYF3" s="228"/>
      <c r="DYG3" s="228"/>
      <c r="DYH3" s="228"/>
      <c r="DYI3" s="228"/>
      <c r="DYJ3" s="228"/>
      <c r="DYK3" s="228"/>
      <c r="DYL3" s="228"/>
      <c r="DYM3" s="228"/>
      <c r="DYN3" s="228"/>
      <c r="DYO3" s="228"/>
      <c r="DYP3" s="228"/>
      <c r="DYQ3" s="228"/>
      <c r="DYR3" s="228"/>
      <c r="DYS3" s="228"/>
      <c r="DYT3" s="228"/>
      <c r="DYU3" s="228"/>
      <c r="DYV3" s="228"/>
      <c r="DYW3" s="228"/>
      <c r="DYX3" s="228"/>
      <c r="DYY3" s="228"/>
      <c r="DYZ3" s="228"/>
      <c r="DZA3" s="228"/>
      <c r="DZB3" s="228"/>
      <c r="DZC3" s="228"/>
      <c r="DZD3" s="228"/>
      <c r="DZE3" s="228"/>
      <c r="DZF3" s="228"/>
      <c r="DZG3" s="228"/>
      <c r="DZH3" s="228"/>
      <c r="DZI3" s="228"/>
      <c r="DZJ3" s="228"/>
      <c r="DZK3" s="228"/>
      <c r="DZL3" s="228"/>
      <c r="DZM3" s="228"/>
      <c r="DZN3" s="228"/>
      <c r="DZO3" s="228"/>
      <c r="DZP3" s="228"/>
      <c r="DZQ3" s="228"/>
      <c r="DZR3" s="228"/>
      <c r="DZS3" s="228"/>
      <c r="DZT3" s="228"/>
      <c r="DZU3" s="228"/>
      <c r="DZV3" s="228"/>
      <c r="DZW3" s="228"/>
      <c r="DZX3" s="228"/>
      <c r="DZY3" s="228"/>
      <c r="DZZ3" s="228"/>
      <c r="EAA3" s="228"/>
      <c r="EAB3" s="228"/>
      <c r="EAC3" s="228"/>
      <c r="EAD3" s="228"/>
      <c r="EAE3" s="228"/>
      <c r="EAF3" s="228"/>
      <c r="EAG3" s="228"/>
      <c r="EAH3" s="228"/>
      <c r="EAI3" s="228"/>
      <c r="EAJ3" s="228"/>
      <c r="EAK3" s="228"/>
      <c r="EAL3" s="228"/>
      <c r="EAM3" s="228"/>
      <c r="EAN3" s="228"/>
      <c r="EAO3" s="228"/>
      <c r="EAP3" s="228"/>
      <c r="EAQ3" s="228"/>
      <c r="EAR3" s="228"/>
      <c r="EAS3" s="228"/>
      <c r="EAT3" s="228"/>
      <c r="EAU3" s="228"/>
      <c r="EAV3" s="228"/>
      <c r="EAW3" s="228"/>
      <c r="EAX3" s="228"/>
      <c r="EAY3" s="228"/>
      <c r="EAZ3" s="228"/>
      <c r="EBA3" s="228"/>
      <c r="EBB3" s="228"/>
      <c r="EBC3" s="228"/>
      <c r="EBD3" s="228"/>
      <c r="EBE3" s="228"/>
      <c r="EBF3" s="228"/>
      <c r="EBG3" s="228"/>
      <c r="EBH3" s="228"/>
      <c r="EBI3" s="228"/>
      <c r="EBJ3" s="228"/>
      <c r="EBK3" s="228"/>
      <c r="EBL3" s="228"/>
      <c r="EBM3" s="228"/>
      <c r="EBN3" s="228"/>
      <c r="EBO3" s="228"/>
      <c r="EBP3" s="228"/>
      <c r="EBQ3" s="228"/>
      <c r="EBR3" s="228"/>
      <c r="EBS3" s="228"/>
      <c r="EBT3" s="228"/>
      <c r="EBU3" s="228"/>
      <c r="EBV3" s="228"/>
      <c r="EBW3" s="228"/>
      <c r="EBX3" s="228"/>
      <c r="EBY3" s="228"/>
      <c r="EBZ3" s="228"/>
      <c r="ECA3" s="228"/>
      <c r="ECB3" s="228"/>
      <c r="ECC3" s="228"/>
      <c r="ECD3" s="228"/>
      <c r="ECE3" s="228"/>
      <c r="ECF3" s="228"/>
      <c r="ECG3" s="228"/>
      <c r="ECH3" s="228"/>
      <c r="ECI3" s="228"/>
      <c r="ECJ3" s="228"/>
      <c r="ECK3" s="228"/>
      <c r="ECL3" s="228"/>
      <c r="ECM3" s="228"/>
      <c r="ECN3" s="228"/>
      <c r="ECO3" s="228"/>
      <c r="ECP3" s="228"/>
      <c r="ECQ3" s="228"/>
      <c r="ECR3" s="228"/>
      <c r="ECS3" s="228"/>
      <c r="ECT3" s="228"/>
      <c r="ECU3" s="228"/>
      <c r="ECV3" s="228"/>
      <c r="ECW3" s="228"/>
      <c r="ECX3" s="228"/>
      <c r="ECY3" s="228"/>
      <c r="ECZ3" s="228"/>
      <c r="EDA3" s="228"/>
      <c r="EDB3" s="228"/>
      <c r="EDC3" s="228"/>
      <c r="EDD3" s="228"/>
      <c r="EDE3" s="228"/>
      <c r="EDF3" s="228"/>
      <c r="EDG3" s="228"/>
      <c r="EDH3" s="228"/>
      <c r="EDI3" s="228"/>
      <c r="EDJ3" s="228"/>
      <c r="EDK3" s="228"/>
      <c r="EDL3" s="228"/>
      <c r="EDM3" s="228"/>
      <c r="EDN3" s="228"/>
      <c r="EDO3" s="228"/>
      <c r="EDP3" s="228"/>
      <c r="EDQ3" s="228"/>
      <c r="EDR3" s="228"/>
      <c r="EDS3" s="228"/>
      <c r="EDT3" s="228"/>
      <c r="EDU3" s="228"/>
      <c r="EDV3" s="228"/>
      <c r="EDW3" s="228"/>
      <c r="EDX3" s="228"/>
      <c r="EDY3" s="228"/>
      <c r="EDZ3" s="228"/>
      <c r="EEA3" s="228"/>
      <c r="EEB3" s="228"/>
      <c r="EEC3" s="228"/>
      <c r="EED3" s="228"/>
      <c r="EEE3" s="228"/>
      <c r="EEF3" s="228"/>
      <c r="EEG3" s="228"/>
      <c r="EEH3" s="228"/>
      <c r="EEI3" s="228"/>
      <c r="EEJ3" s="228"/>
      <c r="EEK3" s="228"/>
      <c r="EEL3" s="228"/>
      <c r="EEM3" s="228"/>
      <c r="EEN3" s="228"/>
      <c r="EEO3" s="228"/>
      <c r="EEP3" s="228"/>
      <c r="EEQ3" s="228"/>
      <c r="EER3" s="228"/>
      <c r="EES3" s="228"/>
      <c r="EET3" s="228"/>
      <c r="EEU3" s="228"/>
      <c r="EEV3" s="228"/>
      <c r="EEW3" s="228"/>
      <c r="EEX3" s="228"/>
      <c r="EEY3" s="228"/>
      <c r="EEZ3" s="228"/>
      <c r="EFA3" s="228"/>
      <c r="EFB3" s="228"/>
      <c r="EFC3" s="228"/>
      <c r="EFD3" s="228"/>
      <c r="EFE3" s="228"/>
      <c r="EFF3" s="228"/>
      <c r="EFG3" s="228"/>
      <c r="EFH3" s="228"/>
      <c r="EFI3" s="228"/>
      <c r="EFJ3" s="228"/>
      <c r="EFK3" s="228"/>
      <c r="EFL3" s="228"/>
      <c r="EFM3" s="228"/>
      <c r="EFN3" s="228"/>
      <c r="EFO3" s="228"/>
      <c r="EFP3" s="228"/>
      <c r="EFQ3" s="228"/>
      <c r="EFR3" s="228"/>
      <c r="EFS3" s="228"/>
      <c r="EFT3" s="228"/>
      <c r="EFU3" s="228"/>
      <c r="EFV3" s="228"/>
      <c r="EFW3" s="228"/>
      <c r="EFX3" s="228"/>
      <c r="EFY3" s="228"/>
      <c r="EFZ3" s="228"/>
      <c r="EGA3" s="228"/>
      <c r="EGB3" s="228"/>
      <c r="EGC3" s="228"/>
      <c r="EGD3" s="228"/>
      <c r="EGE3" s="228"/>
      <c r="EGF3" s="228"/>
      <c r="EGG3" s="228"/>
      <c r="EGH3" s="228"/>
      <c r="EGI3" s="228"/>
      <c r="EGJ3" s="228"/>
      <c r="EGK3" s="228"/>
      <c r="EGL3" s="228"/>
      <c r="EGM3" s="228"/>
      <c r="EGN3" s="228"/>
      <c r="EGO3" s="228"/>
      <c r="EGP3" s="228"/>
      <c r="EGQ3" s="228"/>
      <c r="EGR3" s="228"/>
      <c r="EGS3" s="228"/>
      <c r="EGT3" s="228"/>
      <c r="EGU3" s="228"/>
      <c r="EGV3" s="228"/>
      <c r="EGW3" s="228"/>
      <c r="EGX3" s="228"/>
      <c r="EGY3" s="228"/>
      <c r="EGZ3" s="228"/>
      <c r="EHA3" s="228"/>
      <c r="EHB3" s="228"/>
      <c r="EHC3" s="228"/>
      <c r="EHD3" s="228"/>
      <c r="EHE3" s="228"/>
      <c r="EHF3" s="228"/>
      <c r="EHG3" s="228"/>
      <c r="EHH3" s="228"/>
      <c r="EHI3" s="228"/>
      <c r="EHJ3" s="228"/>
      <c r="EHK3" s="228"/>
      <c r="EHL3" s="228"/>
      <c r="EHM3" s="228"/>
      <c r="EHN3" s="228"/>
      <c r="EHO3" s="228"/>
      <c r="EHP3" s="228"/>
      <c r="EHQ3" s="228"/>
      <c r="EHR3" s="228"/>
      <c r="EHS3" s="228"/>
      <c r="EHT3" s="228"/>
      <c r="EHU3" s="228"/>
      <c r="EHV3" s="228"/>
      <c r="EHW3" s="228"/>
      <c r="EHX3" s="228"/>
      <c r="EHY3" s="228"/>
      <c r="EHZ3" s="228"/>
      <c r="EIA3" s="228"/>
      <c r="EIB3" s="228"/>
      <c r="EIC3" s="228"/>
      <c r="EID3" s="228"/>
      <c r="EIE3" s="228"/>
      <c r="EIF3" s="228"/>
      <c r="EIG3" s="228"/>
      <c r="EIH3" s="228"/>
      <c r="EII3" s="228"/>
      <c r="EIJ3" s="228"/>
      <c r="EIK3" s="228"/>
      <c r="EIL3" s="228"/>
      <c r="EIM3" s="228"/>
      <c r="EIN3" s="228"/>
      <c r="EIO3" s="228"/>
      <c r="EIP3" s="228"/>
      <c r="EIQ3" s="228"/>
      <c r="EIR3" s="228"/>
      <c r="EIS3" s="228"/>
      <c r="EIT3" s="228"/>
      <c r="EIU3" s="228"/>
      <c r="EIV3" s="228"/>
      <c r="EIW3" s="228"/>
      <c r="EIX3" s="228"/>
      <c r="EIY3" s="228"/>
      <c r="EIZ3" s="228"/>
      <c r="EJA3" s="228"/>
      <c r="EJB3" s="228"/>
      <c r="EJC3" s="228"/>
      <c r="EJD3" s="228"/>
      <c r="EJE3" s="228"/>
      <c r="EJF3" s="228"/>
      <c r="EJG3" s="228"/>
      <c r="EJH3" s="228"/>
      <c r="EJI3" s="228"/>
      <c r="EJJ3" s="228"/>
      <c r="EJK3" s="228"/>
      <c r="EJL3" s="228"/>
      <c r="EJM3" s="228"/>
      <c r="EJN3" s="228"/>
      <c r="EJO3" s="228"/>
      <c r="EJP3" s="228"/>
      <c r="EJQ3" s="228"/>
      <c r="EJR3" s="228"/>
      <c r="EJS3" s="228"/>
      <c r="EJT3" s="228"/>
      <c r="EJU3" s="228"/>
      <c r="EJV3" s="228"/>
      <c r="EJW3" s="228"/>
      <c r="EJX3" s="228"/>
      <c r="EJY3" s="228"/>
      <c r="EJZ3" s="228"/>
      <c r="EKA3" s="228"/>
      <c r="EKB3" s="228"/>
      <c r="EKC3" s="228"/>
      <c r="EKD3" s="228"/>
      <c r="EKE3" s="228"/>
      <c r="EKF3" s="228"/>
      <c r="EKG3" s="228"/>
      <c r="EKH3" s="228"/>
      <c r="EKI3" s="228"/>
      <c r="EKJ3" s="228"/>
      <c r="EKK3" s="228"/>
      <c r="EKL3" s="228"/>
      <c r="EKM3" s="228"/>
      <c r="EKN3" s="228"/>
      <c r="EKO3" s="228"/>
      <c r="EKP3" s="228"/>
      <c r="EKQ3" s="228"/>
      <c r="EKR3" s="228"/>
      <c r="EKS3" s="228"/>
      <c r="EKT3" s="228"/>
      <c r="EKU3" s="228"/>
      <c r="EKV3" s="228"/>
      <c r="EKW3" s="228"/>
      <c r="EKX3" s="228"/>
      <c r="EKY3" s="228"/>
      <c r="EKZ3" s="228"/>
      <c r="ELA3" s="228"/>
      <c r="ELB3" s="228"/>
      <c r="ELC3" s="228"/>
      <c r="ELD3" s="228"/>
      <c r="ELE3" s="228"/>
      <c r="ELF3" s="228"/>
      <c r="ELG3" s="228"/>
      <c r="ELH3" s="228"/>
      <c r="ELI3" s="228"/>
      <c r="ELJ3" s="228"/>
      <c r="ELK3" s="228"/>
      <c r="ELL3" s="228"/>
      <c r="ELM3" s="228"/>
      <c r="ELN3" s="228"/>
      <c r="ELO3" s="228"/>
      <c r="ELP3" s="228"/>
      <c r="ELQ3" s="228"/>
      <c r="ELR3" s="228"/>
      <c r="ELS3" s="228"/>
      <c r="ELT3" s="228"/>
      <c r="ELU3" s="228"/>
      <c r="ELV3" s="228"/>
      <c r="ELW3" s="228"/>
      <c r="ELX3" s="228"/>
      <c r="ELY3" s="228"/>
      <c r="ELZ3" s="228"/>
      <c r="EMA3" s="228"/>
      <c r="EMB3" s="228"/>
      <c r="EMC3" s="228"/>
      <c r="EMD3" s="228"/>
      <c r="EME3" s="228"/>
      <c r="EMF3" s="228"/>
      <c r="EMG3" s="228"/>
      <c r="EMH3" s="228"/>
      <c r="EMI3" s="228"/>
      <c r="EMJ3" s="228"/>
      <c r="EMK3" s="228"/>
      <c r="EML3" s="228"/>
      <c r="EMM3" s="228"/>
      <c r="EMN3" s="228"/>
      <c r="EMO3" s="228"/>
      <c r="EMP3" s="228"/>
      <c r="EMQ3" s="228"/>
      <c r="EMR3" s="228"/>
      <c r="EMS3" s="228"/>
      <c r="EMT3" s="228"/>
      <c r="EMU3" s="228"/>
      <c r="EMV3" s="228"/>
      <c r="EMW3" s="228"/>
      <c r="EMX3" s="228"/>
      <c r="EMY3" s="228"/>
      <c r="EMZ3" s="228"/>
      <c r="ENA3" s="228"/>
      <c r="ENB3" s="228"/>
      <c r="ENC3" s="228"/>
      <c r="END3" s="228"/>
      <c r="ENE3" s="228"/>
      <c r="ENF3" s="228"/>
      <c r="ENG3" s="228"/>
      <c r="ENH3" s="228"/>
      <c r="ENI3" s="228"/>
      <c r="ENJ3" s="228"/>
      <c r="ENK3" s="228"/>
      <c r="ENL3" s="228"/>
      <c r="ENM3" s="228"/>
      <c r="ENN3" s="228"/>
      <c r="ENO3" s="228"/>
      <c r="ENP3" s="228"/>
      <c r="ENQ3" s="228"/>
      <c r="ENR3" s="228"/>
      <c r="ENS3" s="228"/>
      <c r="ENT3" s="228"/>
      <c r="ENU3" s="228"/>
      <c r="ENV3" s="228"/>
      <c r="ENW3" s="228"/>
      <c r="ENX3" s="228"/>
      <c r="ENY3" s="228"/>
      <c r="ENZ3" s="228"/>
      <c r="EOA3" s="228"/>
      <c r="EOB3" s="228"/>
      <c r="EOC3" s="228"/>
      <c r="EOD3" s="228"/>
      <c r="EOE3" s="228"/>
      <c r="EOF3" s="228"/>
      <c r="EOG3" s="228"/>
      <c r="EOH3" s="228"/>
      <c r="EOI3" s="228"/>
      <c r="EOJ3" s="228"/>
      <c r="EOK3" s="228"/>
      <c r="EOL3" s="228"/>
      <c r="EOM3" s="228"/>
      <c r="EON3" s="228"/>
      <c r="EOO3" s="228"/>
      <c r="EOP3" s="228"/>
      <c r="EOQ3" s="228"/>
      <c r="EOR3" s="228"/>
      <c r="EOS3" s="228"/>
      <c r="EOT3" s="228"/>
      <c r="EOU3" s="228"/>
      <c r="EOV3" s="228"/>
      <c r="EOW3" s="228"/>
      <c r="EOX3" s="228"/>
      <c r="EOY3" s="228"/>
      <c r="EOZ3" s="228"/>
      <c r="EPA3" s="228"/>
      <c r="EPB3" s="228"/>
      <c r="EPC3" s="228"/>
      <c r="EPD3" s="228"/>
      <c r="EPE3" s="228"/>
      <c r="EPF3" s="228"/>
      <c r="EPG3" s="228"/>
      <c r="EPH3" s="228"/>
      <c r="EPI3" s="228"/>
      <c r="EPJ3" s="228"/>
      <c r="EPK3" s="228"/>
      <c r="EPL3" s="228"/>
      <c r="EPM3" s="228"/>
      <c r="EPN3" s="228"/>
      <c r="EPO3" s="228"/>
      <c r="EPP3" s="228"/>
      <c r="EPQ3" s="228"/>
      <c r="EPR3" s="228"/>
      <c r="EPS3" s="228"/>
      <c r="EPT3" s="228"/>
      <c r="EPU3" s="228"/>
      <c r="EPV3" s="228"/>
      <c r="EPW3" s="228"/>
      <c r="EPX3" s="228"/>
      <c r="EPY3" s="228"/>
      <c r="EPZ3" s="228"/>
      <c r="EQA3" s="228"/>
      <c r="EQB3" s="228"/>
      <c r="EQC3" s="228"/>
      <c r="EQD3" s="228"/>
      <c r="EQE3" s="228"/>
      <c r="EQF3" s="228"/>
      <c r="EQG3" s="228"/>
      <c r="EQH3" s="228"/>
      <c r="EQI3" s="228"/>
      <c r="EQJ3" s="228"/>
      <c r="EQK3" s="228"/>
      <c r="EQL3" s="228"/>
      <c r="EQM3" s="228"/>
      <c r="EQN3" s="228"/>
      <c r="EQO3" s="228"/>
      <c r="EQP3" s="228"/>
      <c r="EQQ3" s="228"/>
      <c r="EQR3" s="228"/>
      <c r="EQS3" s="228"/>
      <c r="EQT3" s="228"/>
      <c r="EQU3" s="228"/>
      <c r="EQV3" s="228"/>
      <c r="EQW3" s="228"/>
      <c r="EQX3" s="228"/>
      <c r="EQY3" s="228"/>
      <c r="EQZ3" s="228"/>
      <c r="ERA3" s="228"/>
      <c r="ERB3" s="228"/>
      <c r="ERC3" s="228"/>
      <c r="ERD3" s="228"/>
      <c r="ERE3" s="228"/>
      <c r="ERF3" s="228"/>
      <c r="ERG3" s="228"/>
      <c r="ERH3" s="228"/>
      <c r="ERI3" s="228"/>
      <c r="ERJ3" s="228"/>
      <c r="ERK3" s="228"/>
      <c r="ERL3" s="228"/>
      <c r="ERM3" s="228"/>
      <c r="ERN3" s="228"/>
      <c r="ERO3" s="228"/>
      <c r="ERP3" s="228"/>
      <c r="ERQ3" s="228"/>
      <c r="ERR3" s="228"/>
      <c r="ERS3" s="228"/>
      <c r="ERT3" s="228"/>
      <c r="ERU3" s="228"/>
      <c r="ERV3" s="228"/>
      <c r="ERW3" s="228"/>
      <c r="ERX3" s="228"/>
      <c r="ERY3" s="228"/>
      <c r="ERZ3" s="228"/>
      <c r="ESA3" s="228"/>
      <c r="ESB3" s="228"/>
      <c r="ESC3" s="228"/>
      <c r="ESD3" s="228"/>
      <c r="ESE3" s="228"/>
      <c r="ESF3" s="228"/>
      <c r="ESG3" s="228"/>
      <c r="ESH3" s="228"/>
      <c r="ESI3" s="228"/>
      <c r="ESJ3" s="228"/>
      <c r="ESK3" s="228"/>
      <c r="ESL3" s="228"/>
      <c r="ESM3" s="228"/>
      <c r="ESN3" s="228"/>
      <c r="ESO3" s="228"/>
      <c r="ESP3" s="228"/>
      <c r="ESQ3" s="228"/>
      <c r="ESR3" s="228"/>
      <c r="ESS3" s="228"/>
      <c r="EST3" s="228"/>
      <c r="ESU3" s="228"/>
      <c r="ESV3" s="228"/>
      <c r="ESW3" s="228"/>
      <c r="ESX3" s="228"/>
      <c r="ESY3" s="228"/>
      <c r="ESZ3" s="228"/>
      <c r="ETA3" s="228"/>
      <c r="ETB3" s="228"/>
      <c r="ETC3" s="228"/>
      <c r="ETD3" s="228"/>
      <c r="ETE3" s="228"/>
      <c r="ETF3" s="228"/>
      <c r="ETG3" s="228"/>
      <c r="ETH3" s="228"/>
      <c r="ETI3" s="228"/>
      <c r="ETJ3" s="228"/>
      <c r="ETK3" s="228"/>
      <c r="ETL3" s="228"/>
      <c r="ETM3" s="228"/>
      <c r="ETN3" s="228"/>
      <c r="ETO3" s="228"/>
      <c r="ETP3" s="228"/>
      <c r="ETQ3" s="228"/>
      <c r="ETR3" s="228"/>
      <c r="ETS3" s="228"/>
      <c r="ETT3" s="228"/>
      <c r="ETU3" s="228"/>
      <c r="ETV3" s="228"/>
      <c r="ETW3" s="228"/>
      <c r="ETX3" s="228"/>
      <c r="ETY3" s="228"/>
      <c r="ETZ3" s="228"/>
      <c r="EUA3" s="228"/>
      <c r="EUB3" s="228"/>
      <c r="EUC3" s="228"/>
      <c r="EUD3" s="228"/>
      <c r="EUE3" s="228"/>
      <c r="EUF3" s="228"/>
      <c r="EUG3" s="228"/>
      <c r="EUH3" s="228"/>
      <c r="EUI3" s="228"/>
      <c r="EUJ3" s="228"/>
      <c r="EUK3" s="228"/>
      <c r="EUL3" s="228"/>
      <c r="EUM3" s="228"/>
      <c r="EUN3" s="228"/>
      <c r="EUO3" s="228"/>
      <c r="EUP3" s="228"/>
      <c r="EUQ3" s="228"/>
      <c r="EUR3" s="228"/>
      <c r="EUS3" s="228"/>
      <c r="EUT3" s="228"/>
      <c r="EUU3" s="228"/>
      <c r="EUV3" s="228"/>
      <c r="EUW3" s="228"/>
      <c r="EUX3" s="228"/>
      <c r="EUY3" s="228"/>
      <c r="EUZ3" s="228"/>
      <c r="EVA3" s="228"/>
      <c r="EVB3" s="228"/>
      <c r="EVC3" s="228"/>
      <c r="EVD3" s="228"/>
      <c r="EVE3" s="228"/>
      <c r="EVF3" s="228"/>
      <c r="EVG3" s="228"/>
      <c r="EVH3" s="228"/>
      <c r="EVI3" s="228"/>
      <c r="EVJ3" s="228"/>
      <c r="EVK3" s="228"/>
      <c r="EVL3" s="228"/>
      <c r="EVM3" s="228"/>
      <c r="EVN3" s="228"/>
      <c r="EVO3" s="228"/>
      <c r="EVP3" s="228"/>
      <c r="EVQ3" s="228"/>
      <c r="EVR3" s="228"/>
      <c r="EVS3" s="228"/>
      <c r="EVT3" s="228"/>
      <c r="EVU3" s="228"/>
      <c r="EVV3" s="228"/>
      <c r="EVW3" s="228"/>
      <c r="EVX3" s="228"/>
      <c r="EVY3" s="228"/>
      <c r="EVZ3" s="228"/>
      <c r="EWA3" s="228"/>
      <c r="EWB3" s="228"/>
      <c r="EWC3" s="228"/>
      <c r="EWD3" s="228"/>
      <c r="EWE3" s="228"/>
      <c r="EWF3" s="228"/>
      <c r="EWG3" s="228"/>
      <c r="EWH3" s="228"/>
      <c r="EWI3" s="228"/>
      <c r="EWJ3" s="228"/>
      <c r="EWK3" s="228"/>
      <c r="EWL3" s="228"/>
      <c r="EWM3" s="228"/>
      <c r="EWN3" s="228"/>
      <c r="EWO3" s="228"/>
      <c r="EWP3" s="228"/>
      <c r="EWQ3" s="228"/>
      <c r="EWR3" s="228"/>
      <c r="EWS3" s="228"/>
      <c r="EWT3" s="228"/>
      <c r="EWU3" s="228"/>
      <c r="EWV3" s="228"/>
      <c r="EWW3" s="228"/>
      <c r="EWX3" s="228"/>
      <c r="EWY3" s="228"/>
      <c r="EWZ3" s="228"/>
      <c r="EXA3" s="228"/>
      <c r="EXB3" s="228"/>
      <c r="EXC3" s="228"/>
      <c r="EXD3" s="228"/>
      <c r="EXE3" s="228"/>
      <c r="EXF3" s="228"/>
      <c r="EXG3" s="228"/>
      <c r="EXH3" s="228"/>
      <c r="EXI3" s="228"/>
      <c r="EXJ3" s="228"/>
      <c r="EXK3" s="228"/>
      <c r="EXL3" s="228"/>
      <c r="EXM3" s="228"/>
      <c r="EXN3" s="228"/>
      <c r="EXO3" s="228"/>
      <c r="EXP3" s="228"/>
      <c r="EXQ3" s="228"/>
      <c r="EXR3" s="228"/>
      <c r="EXS3" s="228"/>
      <c r="EXT3" s="228"/>
      <c r="EXU3" s="228"/>
      <c r="EXV3" s="228"/>
      <c r="EXW3" s="228"/>
      <c r="EXX3" s="228"/>
      <c r="EXY3" s="228"/>
      <c r="EXZ3" s="228"/>
      <c r="EYA3" s="228"/>
      <c r="EYB3" s="228"/>
      <c r="EYC3" s="228"/>
      <c r="EYD3" s="228"/>
      <c r="EYE3" s="228"/>
      <c r="EYF3" s="228"/>
      <c r="EYG3" s="228"/>
      <c r="EYH3" s="228"/>
      <c r="EYI3" s="228"/>
      <c r="EYJ3" s="228"/>
      <c r="EYK3" s="228"/>
      <c r="EYL3" s="228"/>
      <c r="EYM3" s="228"/>
      <c r="EYN3" s="228"/>
      <c r="EYO3" s="228"/>
      <c r="EYP3" s="228"/>
      <c r="EYQ3" s="228"/>
      <c r="EYR3" s="228"/>
      <c r="EYS3" s="228"/>
      <c r="EYT3" s="228"/>
      <c r="EYU3" s="228"/>
      <c r="EYV3" s="228"/>
      <c r="EYW3" s="228"/>
      <c r="EYX3" s="228"/>
      <c r="EYY3" s="228"/>
      <c r="EYZ3" s="228"/>
      <c r="EZA3" s="228"/>
      <c r="EZB3" s="228"/>
      <c r="EZC3" s="228"/>
      <c r="EZD3" s="228"/>
      <c r="EZE3" s="228"/>
      <c r="EZF3" s="228"/>
      <c r="EZG3" s="228"/>
      <c r="EZH3" s="228"/>
      <c r="EZI3" s="228"/>
      <c r="EZJ3" s="228"/>
      <c r="EZK3" s="228"/>
      <c r="EZL3" s="228"/>
      <c r="EZM3" s="228"/>
      <c r="EZN3" s="228"/>
      <c r="EZO3" s="228"/>
      <c r="EZP3" s="228"/>
      <c r="EZQ3" s="228"/>
      <c r="EZR3" s="228"/>
      <c r="EZS3" s="228"/>
      <c r="EZT3" s="228"/>
      <c r="EZU3" s="228"/>
      <c r="EZV3" s="228"/>
      <c r="EZW3" s="228"/>
      <c r="EZX3" s="228"/>
      <c r="EZY3" s="228"/>
      <c r="EZZ3" s="228"/>
      <c r="FAA3" s="228"/>
      <c r="FAB3" s="228"/>
      <c r="FAC3" s="228"/>
      <c r="FAD3" s="228"/>
      <c r="FAE3" s="228"/>
      <c r="FAF3" s="228"/>
      <c r="FAG3" s="228"/>
      <c r="FAH3" s="228"/>
      <c r="FAI3" s="228"/>
      <c r="FAJ3" s="228"/>
      <c r="FAK3" s="228"/>
      <c r="FAL3" s="228"/>
      <c r="FAM3" s="228"/>
      <c r="FAN3" s="228"/>
      <c r="FAO3" s="228"/>
      <c r="FAP3" s="228"/>
      <c r="FAQ3" s="228"/>
      <c r="FAR3" s="228"/>
      <c r="FAS3" s="228"/>
      <c r="FAT3" s="228"/>
      <c r="FAU3" s="228"/>
      <c r="FAV3" s="228"/>
      <c r="FAW3" s="228"/>
      <c r="FAX3" s="228"/>
      <c r="FAY3" s="228"/>
      <c r="FAZ3" s="228"/>
      <c r="FBA3" s="228"/>
      <c r="FBB3" s="228"/>
      <c r="FBC3" s="228"/>
      <c r="FBD3" s="228"/>
      <c r="FBE3" s="228"/>
      <c r="FBF3" s="228"/>
      <c r="FBG3" s="228"/>
      <c r="FBH3" s="228"/>
      <c r="FBI3" s="228"/>
      <c r="FBJ3" s="228"/>
      <c r="FBK3" s="228"/>
      <c r="FBL3" s="228"/>
      <c r="FBM3" s="228"/>
      <c r="FBN3" s="228"/>
      <c r="FBO3" s="228"/>
      <c r="FBP3" s="228"/>
      <c r="FBQ3" s="228"/>
      <c r="FBR3" s="228"/>
      <c r="FBS3" s="228"/>
      <c r="FBT3" s="228"/>
      <c r="FBU3" s="228"/>
      <c r="FBV3" s="228"/>
      <c r="FBW3" s="228"/>
      <c r="FBX3" s="228"/>
      <c r="FBY3" s="228"/>
      <c r="FBZ3" s="228"/>
      <c r="FCA3" s="228"/>
      <c r="FCB3" s="228"/>
      <c r="FCC3" s="228"/>
      <c r="FCD3" s="228"/>
      <c r="FCE3" s="228"/>
      <c r="FCF3" s="228"/>
      <c r="FCG3" s="228"/>
      <c r="FCH3" s="228"/>
      <c r="FCI3" s="228"/>
      <c r="FCJ3" s="228"/>
      <c r="FCK3" s="228"/>
      <c r="FCL3" s="228"/>
      <c r="FCM3" s="228"/>
      <c r="FCN3" s="228"/>
      <c r="FCO3" s="228"/>
      <c r="FCP3" s="228"/>
      <c r="FCQ3" s="228"/>
      <c r="FCR3" s="228"/>
      <c r="FCS3" s="228"/>
      <c r="FCT3" s="228"/>
      <c r="FCU3" s="228"/>
      <c r="FCV3" s="228"/>
      <c r="FCW3" s="228"/>
      <c r="FCX3" s="228"/>
      <c r="FCY3" s="228"/>
      <c r="FCZ3" s="228"/>
      <c r="FDA3" s="228"/>
      <c r="FDB3" s="228"/>
      <c r="FDC3" s="228"/>
      <c r="FDD3" s="228"/>
      <c r="FDE3" s="228"/>
      <c r="FDF3" s="228"/>
      <c r="FDG3" s="228"/>
      <c r="FDH3" s="228"/>
      <c r="FDI3" s="228"/>
      <c r="FDJ3" s="228"/>
      <c r="FDK3" s="228"/>
      <c r="FDL3" s="228"/>
      <c r="FDM3" s="228"/>
      <c r="FDN3" s="228"/>
      <c r="FDO3" s="228"/>
      <c r="FDP3" s="228"/>
      <c r="FDQ3" s="228"/>
      <c r="FDR3" s="228"/>
      <c r="FDS3" s="228"/>
      <c r="FDT3" s="228"/>
      <c r="FDU3" s="228"/>
      <c r="FDV3" s="228"/>
      <c r="FDW3" s="228"/>
      <c r="FDX3" s="228"/>
      <c r="FDY3" s="228"/>
      <c r="FDZ3" s="228"/>
      <c r="FEA3" s="228"/>
      <c r="FEB3" s="228"/>
      <c r="FEC3" s="228"/>
      <c r="FED3" s="228"/>
      <c r="FEE3" s="228"/>
      <c r="FEF3" s="228"/>
      <c r="FEG3" s="228"/>
      <c r="FEH3" s="228"/>
      <c r="FEI3" s="228"/>
      <c r="FEJ3" s="228"/>
      <c r="FEK3" s="228"/>
      <c r="FEL3" s="228"/>
      <c r="FEM3" s="228"/>
      <c r="FEN3" s="228"/>
      <c r="FEO3" s="228"/>
      <c r="FEP3" s="228"/>
      <c r="FEQ3" s="228"/>
      <c r="FER3" s="228"/>
      <c r="FES3" s="228"/>
      <c r="FET3" s="228"/>
      <c r="FEU3" s="228"/>
      <c r="FEV3" s="228"/>
      <c r="FEW3" s="228"/>
      <c r="FEX3" s="228"/>
      <c r="FEY3" s="228"/>
      <c r="FEZ3" s="228"/>
      <c r="FFA3" s="228"/>
      <c r="FFB3" s="228"/>
      <c r="FFC3" s="228"/>
      <c r="FFD3" s="228"/>
      <c r="FFE3" s="228"/>
      <c r="FFF3" s="228"/>
      <c r="FFG3" s="228"/>
      <c r="FFH3" s="228"/>
      <c r="FFI3" s="228"/>
      <c r="FFJ3" s="228"/>
      <c r="FFK3" s="228"/>
      <c r="FFL3" s="228"/>
      <c r="FFM3" s="228"/>
      <c r="FFN3" s="228"/>
      <c r="FFO3" s="228"/>
      <c r="FFP3" s="228"/>
      <c r="FFQ3" s="228"/>
      <c r="FFR3" s="228"/>
      <c r="FFS3" s="228"/>
      <c r="FFT3" s="228"/>
      <c r="FFU3" s="228"/>
      <c r="FFV3" s="228"/>
      <c r="FFW3" s="228"/>
      <c r="FFX3" s="228"/>
      <c r="FFY3" s="228"/>
      <c r="FFZ3" s="228"/>
      <c r="FGA3" s="228"/>
      <c r="FGB3" s="228"/>
      <c r="FGC3" s="228"/>
      <c r="FGD3" s="228"/>
      <c r="FGE3" s="228"/>
      <c r="FGF3" s="228"/>
      <c r="FGG3" s="228"/>
      <c r="FGH3" s="228"/>
      <c r="FGI3" s="228"/>
      <c r="FGJ3" s="228"/>
      <c r="FGK3" s="228"/>
      <c r="FGL3" s="228"/>
      <c r="FGM3" s="228"/>
      <c r="FGN3" s="228"/>
      <c r="FGO3" s="228"/>
      <c r="FGP3" s="228"/>
      <c r="FGQ3" s="228"/>
      <c r="FGR3" s="228"/>
      <c r="FGS3" s="228"/>
      <c r="FGT3" s="228"/>
      <c r="FGU3" s="228"/>
      <c r="FGV3" s="228"/>
      <c r="FGW3" s="228"/>
      <c r="FGX3" s="228"/>
      <c r="FGY3" s="228"/>
      <c r="FGZ3" s="228"/>
      <c r="FHA3" s="228"/>
      <c r="FHB3" s="228"/>
      <c r="FHC3" s="228"/>
      <c r="FHD3" s="228"/>
      <c r="FHE3" s="228"/>
      <c r="FHF3" s="228"/>
      <c r="FHG3" s="228"/>
      <c r="FHH3" s="228"/>
      <c r="FHI3" s="228"/>
      <c r="FHJ3" s="228"/>
      <c r="FHK3" s="228"/>
      <c r="FHL3" s="228"/>
      <c r="FHM3" s="228"/>
      <c r="FHN3" s="228"/>
      <c r="FHO3" s="228"/>
      <c r="FHP3" s="228"/>
      <c r="FHQ3" s="228"/>
      <c r="FHR3" s="228"/>
      <c r="FHS3" s="228"/>
      <c r="FHT3" s="228"/>
      <c r="FHU3" s="228"/>
      <c r="FHV3" s="228"/>
      <c r="FHW3" s="228"/>
      <c r="FHX3" s="228"/>
      <c r="FHY3" s="228"/>
      <c r="FHZ3" s="228"/>
      <c r="FIA3" s="228"/>
      <c r="FIB3" s="228"/>
      <c r="FIC3" s="228"/>
      <c r="FID3" s="228"/>
      <c r="FIE3" s="228"/>
      <c r="FIF3" s="228"/>
      <c r="FIG3" s="228"/>
      <c r="FIH3" s="228"/>
      <c r="FII3" s="228"/>
      <c r="FIJ3" s="228"/>
      <c r="FIK3" s="228"/>
      <c r="FIL3" s="228"/>
      <c r="FIM3" s="228"/>
      <c r="FIN3" s="228"/>
      <c r="FIO3" s="228"/>
      <c r="FIP3" s="228"/>
      <c r="FIQ3" s="228"/>
      <c r="FIR3" s="228"/>
      <c r="FIS3" s="228"/>
      <c r="FIT3" s="228"/>
      <c r="FIU3" s="228"/>
      <c r="FIV3" s="228"/>
      <c r="FIW3" s="228"/>
      <c r="FIX3" s="228"/>
      <c r="FIY3" s="228"/>
      <c r="FIZ3" s="228"/>
      <c r="FJA3" s="228"/>
      <c r="FJB3" s="228"/>
      <c r="FJC3" s="228"/>
      <c r="FJD3" s="228"/>
      <c r="FJE3" s="228"/>
      <c r="FJF3" s="228"/>
      <c r="FJG3" s="228"/>
      <c r="FJH3" s="228"/>
      <c r="FJI3" s="228"/>
      <c r="FJJ3" s="228"/>
      <c r="FJK3" s="228"/>
      <c r="FJL3" s="228"/>
      <c r="FJM3" s="228"/>
      <c r="FJN3" s="228"/>
      <c r="FJO3" s="228"/>
      <c r="FJP3" s="228"/>
      <c r="FJQ3" s="228"/>
      <c r="FJR3" s="228"/>
      <c r="FJS3" s="228"/>
      <c r="FJT3" s="228"/>
      <c r="FJU3" s="228"/>
      <c r="FJV3" s="228"/>
      <c r="FJW3" s="228"/>
      <c r="FJX3" s="228"/>
      <c r="FJY3" s="228"/>
      <c r="FJZ3" s="228"/>
      <c r="FKA3" s="228"/>
      <c r="FKB3" s="228"/>
      <c r="FKC3" s="228"/>
      <c r="FKD3" s="228"/>
      <c r="FKE3" s="228"/>
      <c r="FKF3" s="228"/>
      <c r="FKG3" s="228"/>
      <c r="FKH3" s="228"/>
      <c r="FKI3" s="228"/>
      <c r="FKJ3" s="228"/>
      <c r="FKK3" s="228"/>
      <c r="FKL3" s="228"/>
      <c r="FKM3" s="228"/>
      <c r="FKN3" s="228"/>
      <c r="FKO3" s="228"/>
      <c r="FKP3" s="228"/>
      <c r="FKQ3" s="228"/>
      <c r="FKR3" s="228"/>
      <c r="FKS3" s="228"/>
      <c r="FKT3" s="228"/>
      <c r="FKU3" s="228"/>
      <c r="FKV3" s="228"/>
      <c r="FKW3" s="228"/>
      <c r="FKX3" s="228"/>
      <c r="FKY3" s="228"/>
      <c r="FKZ3" s="228"/>
      <c r="FLA3" s="228"/>
      <c r="FLB3" s="228"/>
      <c r="FLC3" s="228"/>
      <c r="FLD3" s="228"/>
      <c r="FLE3" s="228"/>
      <c r="FLF3" s="228"/>
      <c r="FLG3" s="228"/>
      <c r="FLH3" s="228"/>
      <c r="FLI3" s="228"/>
      <c r="FLJ3" s="228"/>
      <c r="FLK3" s="228"/>
      <c r="FLL3" s="228"/>
      <c r="FLM3" s="228"/>
      <c r="FLN3" s="228"/>
      <c r="FLO3" s="228"/>
      <c r="FLP3" s="228"/>
      <c r="FLQ3" s="228"/>
      <c r="FLR3" s="228"/>
      <c r="FLS3" s="228"/>
      <c r="FLT3" s="228"/>
      <c r="FLU3" s="228"/>
      <c r="FLV3" s="228"/>
      <c r="FLW3" s="228"/>
      <c r="FLX3" s="228"/>
      <c r="FLY3" s="228"/>
      <c r="FLZ3" s="228"/>
      <c r="FMA3" s="228"/>
      <c r="FMB3" s="228"/>
      <c r="FMC3" s="228"/>
      <c r="FMD3" s="228"/>
      <c r="FME3" s="228"/>
      <c r="FMF3" s="228"/>
      <c r="FMG3" s="228"/>
      <c r="FMH3" s="228"/>
      <c r="FMI3" s="228"/>
      <c r="FMJ3" s="228"/>
      <c r="FMK3" s="228"/>
      <c r="FML3" s="228"/>
      <c r="FMM3" s="228"/>
      <c r="FMN3" s="228"/>
      <c r="FMO3" s="228"/>
      <c r="FMP3" s="228"/>
      <c r="FMQ3" s="228"/>
      <c r="FMR3" s="228"/>
      <c r="FMS3" s="228"/>
      <c r="FMT3" s="228"/>
      <c r="FMU3" s="228"/>
      <c r="FMV3" s="228"/>
      <c r="FMW3" s="228"/>
      <c r="FMX3" s="228"/>
      <c r="FMY3" s="228"/>
      <c r="FMZ3" s="228"/>
      <c r="FNA3" s="228"/>
      <c r="FNB3" s="228"/>
      <c r="FNC3" s="228"/>
      <c r="FND3" s="228"/>
      <c r="FNE3" s="228"/>
      <c r="FNF3" s="228"/>
      <c r="FNG3" s="228"/>
      <c r="FNH3" s="228"/>
      <c r="FNI3" s="228"/>
      <c r="FNJ3" s="228"/>
      <c r="FNK3" s="228"/>
      <c r="FNL3" s="228"/>
      <c r="FNM3" s="228"/>
      <c r="FNN3" s="228"/>
      <c r="FNO3" s="228"/>
      <c r="FNP3" s="228"/>
      <c r="FNQ3" s="228"/>
      <c r="FNR3" s="228"/>
      <c r="FNS3" s="228"/>
      <c r="FNT3" s="228"/>
      <c r="FNU3" s="228"/>
      <c r="FNV3" s="228"/>
      <c r="FNW3" s="228"/>
      <c r="FNX3" s="228"/>
      <c r="FNY3" s="228"/>
      <c r="FNZ3" s="228"/>
      <c r="FOA3" s="228"/>
      <c r="FOB3" s="228"/>
      <c r="FOC3" s="228"/>
      <c r="FOD3" s="228"/>
      <c r="FOE3" s="228"/>
      <c r="FOF3" s="228"/>
      <c r="FOG3" s="228"/>
      <c r="FOH3" s="228"/>
      <c r="FOI3" s="228"/>
      <c r="FOJ3" s="228"/>
      <c r="FOK3" s="228"/>
      <c r="FOL3" s="228"/>
      <c r="FOM3" s="228"/>
      <c r="FON3" s="228"/>
      <c r="FOO3" s="228"/>
      <c r="FOP3" s="228"/>
      <c r="FOQ3" s="228"/>
      <c r="FOR3" s="228"/>
      <c r="FOS3" s="228"/>
      <c r="FOT3" s="228"/>
      <c r="FOU3" s="228"/>
      <c r="FOV3" s="228"/>
      <c r="FOW3" s="228"/>
      <c r="FOX3" s="228"/>
      <c r="FOY3" s="228"/>
      <c r="FOZ3" s="228"/>
      <c r="FPA3" s="228"/>
      <c r="FPB3" s="228"/>
      <c r="FPC3" s="228"/>
      <c r="FPD3" s="228"/>
      <c r="FPE3" s="228"/>
      <c r="FPF3" s="228"/>
      <c r="FPG3" s="228"/>
      <c r="FPH3" s="228"/>
      <c r="FPI3" s="228"/>
      <c r="FPJ3" s="228"/>
      <c r="FPK3" s="228"/>
      <c r="FPL3" s="228"/>
      <c r="FPM3" s="228"/>
      <c r="FPN3" s="228"/>
      <c r="FPO3" s="228"/>
      <c r="FPP3" s="228"/>
      <c r="FPQ3" s="228"/>
      <c r="FPR3" s="228"/>
      <c r="FPS3" s="228"/>
      <c r="FPT3" s="228"/>
      <c r="FPU3" s="228"/>
      <c r="FPV3" s="228"/>
      <c r="FPW3" s="228"/>
      <c r="FPX3" s="228"/>
      <c r="FPY3" s="228"/>
      <c r="FPZ3" s="228"/>
      <c r="FQA3" s="228"/>
      <c r="FQB3" s="228"/>
      <c r="FQC3" s="228"/>
      <c r="FQD3" s="228"/>
      <c r="FQE3" s="228"/>
      <c r="FQF3" s="228"/>
      <c r="FQG3" s="228"/>
      <c r="FQH3" s="228"/>
      <c r="FQI3" s="228"/>
      <c r="FQJ3" s="228"/>
      <c r="FQK3" s="228"/>
      <c r="FQL3" s="228"/>
      <c r="FQM3" s="228"/>
      <c r="FQN3" s="228"/>
      <c r="FQO3" s="228"/>
      <c r="FQP3" s="228"/>
      <c r="FQQ3" s="228"/>
      <c r="FQR3" s="228"/>
      <c r="FQS3" s="228"/>
      <c r="FQT3" s="228"/>
      <c r="FQU3" s="228"/>
      <c r="FQV3" s="228"/>
      <c r="FQW3" s="228"/>
      <c r="FQX3" s="228"/>
      <c r="FQY3" s="228"/>
      <c r="FQZ3" s="228"/>
      <c r="FRA3" s="228"/>
      <c r="FRB3" s="228"/>
      <c r="FRC3" s="228"/>
      <c r="FRD3" s="228"/>
      <c r="FRE3" s="228"/>
      <c r="FRF3" s="228"/>
      <c r="FRG3" s="228"/>
      <c r="FRH3" s="228"/>
      <c r="FRI3" s="228"/>
      <c r="FRJ3" s="228"/>
      <c r="FRK3" s="228"/>
      <c r="FRL3" s="228"/>
      <c r="FRM3" s="228"/>
      <c r="FRN3" s="228"/>
      <c r="FRO3" s="228"/>
      <c r="FRP3" s="228"/>
      <c r="FRQ3" s="228"/>
      <c r="FRR3" s="228"/>
      <c r="FRS3" s="228"/>
      <c r="FRT3" s="228"/>
      <c r="FRU3" s="228"/>
      <c r="FRV3" s="228"/>
      <c r="FRW3" s="228"/>
      <c r="FRX3" s="228"/>
      <c r="FRY3" s="228"/>
      <c r="FRZ3" s="228"/>
      <c r="FSA3" s="228"/>
      <c r="FSB3" s="228"/>
      <c r="FSC3" s="228"/>
      <c r="FSD3" s="228"/>
      <c r="FSE3" s="228"/>
      <c r="FSF3" s="228"/>
      <c r="FSG3" s="228"/>
      <c r="FSH3" s="228"/>
      <c r="FSI3" s="228"/>
      <c r="FSJ3" s="228"/>
      <c r="FSK3" s="228"/>
      <c r="FSL3" s="228"/>
      <c r="FSM3" s="228"/>
      <c r="FSN3" s="228"/>
      <c r="FSO3" s="228"/>
      <c r="FSP3" s="228"/>
      <c r="FSQ3" s="228"/>
      <c r="FSR3" s="228"/>
      <c r="FSS3" s="228"/>
      <c r="FST3" s="228"/>
      <c r="FSU3" s="228"/>
      <c r="FSV3" s="228"/>
      <c r="FSW3" s="228"/>
      <c r="FSX3" s="228"/>
      <c r="FSY3" s="228"/>
      <c r="FSZ3" s="228"/>
      <c r="FTA3" s="228"/>
      <c r="FTB3" s="228"/>
      <c r="FTC3" s="228"/>
      <c r="FTD3" s="228"/>
      <c r="FTE3" s="228"/>
      <c r="FTF3" s="228"/>
      <c r="FTG3" s="228"/>
      <c r="FTH3" s="228"/>
      <c r="FTI3" s="228"/>
      <c r="FTJ3" s="228"/>
      <c r="FTK3" s="228"/>
      <c r="FTL3" s="228"/>
      <c r="FTM3" s="228"/>
      <c r="FTN3" s="228"/>
      <c r="FTO3" s="228"/>
      <c r="FTP3" s="228"/>
      <c r="FTQ3" s="228"/>
      <c r="FTR3" s="228"/>
      <c r="FTS3" s="228"/>
      <c r="FTT3" s="228"/>
      <c r="FTU3" s="228"/>
      <c r="FTV3" s="228"/>
      <c r="FTW3" s="228"/>
      <c r="FTX3" s="228"/>
      <c r="FTY3" s="228"/>
      <c r="FTZ3" s="228"/>
      <c r="FUA3" s="228"/>
      <c r="FUB3" s="228"/>
      <c r="FUC3" s="228"/>
      <c r="FUD3" s="228"/>
      <c r="FUE3" s="228"/>
      <c r="FUF3" s="228"/>
      <c r="FUG3" s="228"/>
      <c r="FUH3" s="228"/>
      <c r="FUI3" s="228"/>
      <c r="FUJ3" s="228"/>
      <c r="FUK3" s="228"/>
      <c r="FUL3" s="228"/>
      <c r="FUM3" s="228"/>
      <c r="FUN3" s="228"/>
      <c r="FUO3" s="228"/>
      <c r="FUP3" s="228"/>
      <c r="FUQ3" s="228"/>
      <c r="FUR3" s="228"/>
      <c r="FUS3" s="228"/>
      <c r="FUT3" s="228"/>
      <c r="FUU3" s="228"/>
      <c r="FUV3" s="228"/>
      <c r="FUW3" s="228"/>
      <c r="FUX3" s="228"/>
      <c r="FUY3" s="228"/>
      <c r="FUZ3" s="228"/>
      <c r="FVA3" s="228"/>
      <c r="FVB3" s="228"/>
      <c r="FVC3" s="228"/>
      <c r="FVD3" s="228"/>
      <c r="FVE3" s="228"/>
      <c r="FVF3" s="228"/>
      <c r="FVG3" s="228"/>
      <c r="FVH3" s="228"/>
      <c r="FVI3" s="228"/>
      <c r="FVJ3" s="228"/>
      <c r="FVK3" s="228"/>
      <c r="FVL3" s="228"/>
      <c r="FVM3" s="228"/>
      <c r="FVN3" s="228"/>
      <c r="FVO3" s="228"/>
      <c r="FVP3" s="228"/>
      <c r="FVQ3" s="228"/>
      <c r="FVR3" s="228"/>
      <c r="FVS3" s="228"/>
      <c r="FVT3" s="228"/>
      <c r="FVU3" s="228"/>
      <c r="FVV3" s="228"/>
      <c r="FVW3" s="228"/>
      <c r="FVX3" s="228"/>
      <c r="FVY3" s="228"/>
      <c r="FVZ3" s="228"/>
      <c r="FWA3" s="228"/>
      <c r="FWB3" s="228"/>
      <c r="FWC3" s="228"/>
      <c r="FWD3" s="228"/>
      <c r="FWE3" s="228"/>
      <c r="FWF3" s="228"/>
      <c r="FWG3" s="228"/>
      <c r="FWH3" s="228"/>
      <c r="FWI3" s="228"/>
      <c r="FWJ3" s="228"/>
      <c r="FWK3" s="228"/>
      <c r="FWL3" s="228"/>
      <c r="FWM3" s="228"/>
      <c r="FWN3" s="228"/>
      <c r="FWO3" s="228"/>
      <c r="FWP3" s="228"/>
      <c r="FWQ3" s="228"/>
      <c r="FWR3" s="228"/>
      <c r="FWS3" s="228"/>
      <c r="FWT3" s="228"/>
      <c r="FWU3" s="228"/>
      <c r="FWV3" s="228"/>
      <c r="FWW3" s="228"/>
      <c r="FWX3" s="228"/>
      <c r="FWY3" s="228"/>
      <c r="FWZ3" s="228"/>
      <c r="FXA3" s="228"/>
      <c r="FXB3" s="228"/>
      <c r="FXC3" s="228"/>
      <c r="FXD3" s="228"/>
      <c r="FXE3" s="228"/>
      <c r="FXF3" s="228"/>
      <c r="FXG3" s="228"/>
      <c r="FXH3" s="228"/>
      <c r="FXI3" s="228"/>
      <c r="FXJ3" s="228"/>
      <c r="FXK3" s="228"/>
      <c r="FXL3" s="228"/>
      <c r="FXM3" s="228"/>
      <c r="FXN3" s="228"/>
      <c r="FXO3" s="228"/>
      <c r="FXP3" s="228"/>
      <c r="FXQ3" s="228"/>
      <c r="FXR3" s="228"/>
      <c r="FXS3" s="228"/>
      <c r="FXT3" s="228"/>
      <c r="FXU3" s="228"/>
      <c r="FXV3" s="228"/>
      <c r="FXW3" s="228"/>
      <c r="FXX3" s="228"/>
      <c r="FXY3" s="228"/>
      <c r="FXZ3" s="228"/>
      <c r="FYA3" s="228"/>
      <c r="FYB3" s="228"/>
      <c r="FYC3" s="228"/>
      <c r="FYD3" s="228"/>
      <c r="FYE3" s="228"/>
      <c r="FYF3" s="228"/>
      <c r="FYG3" s="228"/>
      <c r="FYH3" s="228"/>
      <c r="FYI3" s="228"/>
      <c r="FYJ3" s="228"/>
      <c r="FYK3" s="228"/>
      <c r="FYL3" s="228"/>
      <c r="FYM3" s="228"/>
      <c r="FYN3" s="228"/>
      <c r="FYO3" s="228"/>
      <c r="FYP3" s="228"/>
      <c r="FYQ3" s="228"/>
      <c r="FYR3" s="228"/>
      <c r="FYS3" s="228"/>
      <c r="FYT3" s="228"/>
      <c r="FYU3" s="228"/>
      <c r="FYV3" s="228"/>
      <c r="FYW3" s="228"/>
      <c r="FYX3" s="228"/>
      <c r="FYY3" s="228"/>
      <c r="FYZ3" s="228"/>
      <c r="FZA3" s="228"/>
      <c r="FZB3" s="228"/>
      <c r="FZC3" s="228"/>
      <c r="FZD3" s="228"/>
      <c r="FZE3" s="228"/>
      <c r="FZF3" s="228"/>
      <c r="FZG3" s="228"/>
      <c r="FZH3" s="228"/>
      <c r="FZI3" s="228"/>
      <c r="FZJ3" s="228"/>
      <c r="FZK3" s="228"/>
      <c r="FZL3" s="228"/>
      <c r="FZM3" s="228"/>
      <c r="FZN3" s="228"/>
      <c r="FZO3" s="228"/>
      <c r="FZP3" s="228"/>
      <c r="FZQ3" s="228"/>
      <c r="FZR3" s="228"/>
      <c r="FZS3" s="228"/>
      <c r="FZT3" s="228"/>
      <c r="FZU3" s="228"/>
      <c r="FZV3" s="228"/>
      <c r="FZW3" s="228"/>
      <c r="FZX3" s="228"/>
      <c r="FZY3" s="228"/>
      <c r="FZZ3" s="228"/>
      <c r="GAA3" s="228"/>
      <c r="GAB3" s="228"/>
      <c r="GAC3" s="228"/>
      <c r="GAD3" s="228"/>
      <c r="GAE3" s="228"/>
      <c r="GAF3" s="228"/>
      <c r="GAG3" s="228"/>
      <c r="GAH3" s="228"/>
      <c r="GAI3" s="228"/>
      <c r="GAJ3" s="228"/>
      <c r="GAK3" s="228"/>
      <c r="GAL3" s="228"/>
      <c r="GAM3" s="228"/>
      <c r="GAN3" s="228"/>
      <c r="GAO3" s="228"/>
      <c r="GAP3" s="228"/>
      <c r="GAQ3" s="228"/>
      <c r="GAR3" s="228"/>
      <c r="GAS3" s="228"/>
      <c r="GAT3" s="228"/>
      <c r="GAU3" s="228"/>
      <c r="GAV3" s="228"/>
      <c r="GAW3" s="228"/>
      <c r="GAX3" s="228"/>
      <c r="GAY3" s="228"/>
      <c r="GAZ3" s="228"/>
      <c r="GBA3" s="228"/>
      <c r="GBB3" s="228"/>
      <c r="GBC3" s="228"/>
      <c r="GBD3" s="228"/>
      <c r="GBE3" s="228"/>
      <c r="GBF3" s="228"/>
      <c r="GBG3" s="228"/>
      <c r="GBH3" s="228"/>
      <c r="GBI3" s="228"/>
      <c r="GBJ3" s="228"/>
      <c r="GBK3" s="228"/>
      <c r="GBL3" s="228"/>
      <c r="GBM3" s="228"/>
      <c r="GBN3" s="228"/>
      <c r="GBO3" s="228"/>
      <c r="GBP3" s="228"/>
      <c r="GBQ3" s="228"/>
      <c r="GBR3" s="228"/>
      <c r="GBS3" s="228"/>
      <c r="GBT3" s="228"/>
      <c r="GBU3" s="228"/>
      <c r="GBV3" s="228"/>
      <c r="GBW3" s="228"/>
      <c r="GBX3" s="228"/>
      <c r="GBY3" s="228"/>
      <c r="GBZ3" s="228"/>
      <c r="GCA3" s="228"/>
      <c r="GCB3" s="228"/>
      <c r="GCC3" s="228"/>
      <c r="GCD3" s="228"/>
      <c r="GCE3" s="228"/>
      <c r="GCF3" s="228"/>
      <c r="GCG3" s="228"/>
      <c r="GCH3" s="228"/>
      <c r="GCI3" s="228"/>
      <c r="GCJ3" s="228"/>
      <c r="GCK3" s="228"/>
      <c r="GCL3" s="228"/>
      <c r="GCM3" s="228"/>
      <c r="GCN3" s="228"/>
      <c r="GCO3" s="228"/>
      <c r="GCP3" s="228"/>
      <c r="GCQ3" s="228"/>
      <c r="GCR3" s="228"/>
      <c r="GCS3" s="228"/>
      <c r="GCT3" s="228"/>
      <c r="GCU3" s="228"/>
      <c r="GCV3" s="228"/>
      <c r="GCW3" s="228"/>
      <c r="GCX3" s="228"/>
      <c r="GCY3" s="228"/>
      <c r="GCZ3" s="228"/>
      <c r="GDA3" s="228"/>
      <c r="GDB3" s="228"/>
      <c r="GDC3" s="228"/>
      <c r="GDD3" s="228"/>
      <c r="GDE3" s="228"/>
      <c r="GDF3" s="228"/>
      <c r="GDG3" s="228"/>
      <c r="GDH3" s="228"/>
      <c r="GDI3" s="228"/>
      <c r="GDJ3" s="228"/>
      <c r="GDK3" s="228"/>
      <c r="GDL3" s="228"/>
      <c r="GDM3" s="228"/>
      <c r="GDN3" s="228"/>
      <c r="GDO3" s="228"/>
      <c r="GDP3" s="228"/>
      <c r="GDQ3" s="228"/>
      <c r="GDR3" s="228"/>
      <c r="GDS3" s="228"/>
      <c r="GDT3" s="228"/>
      <c r="GDU3" s="228"/>
      <c r="GDV3" s="228"/>
      <c r="GDW3" s="228"/>
      <c r="GDX3" s="228"/>
      <c r="GDY3" s="228"/>
      <c r="GDZ3" s="228"/>
      <c r="GEA3" s="228"/>
      <c r="GEB3" s="228"/>
      <c r="GEC3" s="228"/>
      <c r="GED3" s="228"/>
      <c r="GEE3" s="228"/>
      <c r="GEF3" s="228"/>
      <c r="GEG3" s="228"/>
      <c r="GEH3" s="228"/>
      <c r="GEI3" s="228"/>
      <c r="GEJ3" s="228"/>
      <c r="GEK3" s="228"/>
      <c r="GEL3" s="228"/>
      <c r="GEM3" s="228"/>
      <c r="GEN3" s="228"/>
      <c r="GEO3" s="228"/>
      <c r="GEP3" s="228"/>
      <c r="GEQ3" s="228"/>
      <c r="GER3" s="228"/>
      <c r="GES3" s="228"/>
      <c r="GET3" s="228"/>
      <c r="GEU3" s="228"/>
      <c r="GEV3" s="228"/>
      <c r="GEW3" s="228"/>
      <c r="GEX3" s="228"/>
      <c r="GEY3" s="228"/>
      <c r="GEZ3" s="228"/>
      <c r="GFA3" s="228"/>
      <c r="GFB3" s="228"/>
      <c r="GFC3" s="228"/>
      <c r="GFD3" s="228"/>
      <c r="GFE3" s="228"/>
      <c r="GFF3" s="228"/>
      <c r="GFG3" s="228"/>
      <c r="GFH3" s="228"/>
      <c r="GFI3" s="228"/>
      <c r="GFJ3" s="228"/>
      <c r="GFK3" s="228"/>
      <c r="GFL3" s="228"/>
      <c r="GFM3" s="228"/>
      <c r="GFN3" s="228"/>
      <c r="GFO3" s="228"/>
      <c r="GFP3" s="228"/>
      <c r="GFQ3" s="228"/>
      <c r="GFR3" s="228"/>
      <c r="GFS3" s="228"/>
      <c r="GFT3" s="228"/>
      <c r="GFU3" s="228"/>
      <c r="GFV3" s="228"/>
      <c r="GFW3" s="228"/>
      <c r="GFX3" s="228"/>
      <c r="GFY3" s="228"/>
      <c r="GFZ3" s="228"/>
      <c r="GGA3" s="228"/>
      <c r="GGB3" s="228"/>
      <c r="GGC3" s="228"/>
      <c r="GGD3" s="228"/>
      <c r="GGE3" s="228"/>
      <c r="GGF3" s="228"/>
      <c r="GGG3" s="228"/>
      <c r="GGH3" s="228"/>
      <c r="GGI3" s="228"/>
      <c r="GGJ3" s="228"/>
      <c r="GGK3" s="228"/>
      <c r="GGL3" s="228"/>
      <c r="GGM3" s="228"/>
      <c r="GGN3" s="228"/>
      <c r="GGO3" s="228"/>
      <c r="GGP3" s="228"/>
      <c r="GGQ3" s="228"/>
      <c r="GGR3" s="228"/>
      <c r="GGS3" s="228"/>
      <c r="GGT3" s="228"/>
      <c r="GGU3" s="228"/>
      <c r="GGV3" s="228"/>
      <c r="GGW3" s="228"/>
      <c r="GGX3" s="228"/>
      <c r="GGY3" s="228"/>
      <c r="GGZ3" s="228"/>
      <c r="GHA3" s="228"/>
      <c r="GHB3" s="228"/>
      <c r="GHC3" s="228"/>
      <c r="GHD3" s="228"/>
      <c r="GHE3" s="228"/>
      <c r="GHF3" s="228"/>
      <c r="GHG3" s="228"/>
      <c r="GHH3" s="228"/>
      <c r="GHI3" s="228"/>
      <c r="GHJ3" s="228"/>
      <c r="GHK3" s="228"/>
      <c r="GHL3" s="228"/>
      <c r="GHM3" s="228"/>
      <c r="GHN3" s="228"/>
      <c r="GHO3" s="228"/>
      <c r="GHP3" s="228"/>
      <c r="GHQ3" s="228"/>
      <c r="GHR3" s="228"/>
      <c r="GHS3" s="228"/>
      <c r="GHT3" s="228"/>
      <c r="GHU3" s="228"/>
      <c r="GHV3" s="228"/>
      <c r="GHW3" s="228"/>
      <c r="GHX3" s="228"/>
      <c r="GHY3" s="228"/>
      <c r="GHZ3" s="228"/>
      <c r="GIA3" s="228"/>
      <c r="GIB3" s="228"/>
      <c r="GIC3" s="228"/>
      <c r="GID3" s="228"/>
      <c r="GIE3" s="228"/>
      <c r="GIF3" s="228"/>
      <c r="GIG3" s="228"/>
      <c r="GIH3" s="228"/>
      <c r="GII3" s="228"/>
      <c r="GIJ3" s="228"/>
      <c r="GIK3" s="228"/>
      <c r="GIL3" s="228"/>
      <c r="GIM3" s="228"/>
      <c r="GIN3" s="228"/>
      <c r="GIO3" s="228"/>
      <c r="GIP3" s="228"/>
      <c r="GIQ3" s="228"/>
      <c r="GIR3" s="228"/>
      <c r="GIS3" s="228"/>
      <c r="GIT3" s="228"/>
      <c r="GIU3" s="228"/>
      <c r="GIV3" s="228"/>
      <c r="GIW3" s="228"/>
      <c r="GIX3" s="228"/>
      <c r="GIY3" s="228"/>
      <c r="GIZ3" s="228"/>
      <c r="GJA3" s="228"/>
      <c r="GJB3" s="228"/>
      <c r="GJC3" s="228"/>
      <c r="GJD3" s="228"/>
      <c r="GJE3" s="228"/>
      <c r="GJF3" s="228"/>
      <c r="GJG3" s="228"/>
      <c r="GJH3" s="228"/>
      <c r="GJI3" s="228"/>
      <c r="GJJ3" s="228"/>
      <c r="GJK3" s="228"/>
      <c r="GJL3" s="228"/>
      <c r="GJM3" s="228"/>
      <c r="GJN3" s="228"/>
      <c r="GJO3" s="228"/>
      <c r="GJP3" s="228"/>
      <c r="GJQ3" s="228"/>
      <c r="GJR3" s="228"/>
      <c r="GJS3" s="228"/>
      <c r="GJT3" s="228"/>
      <c r="GJU3" s="228"/>
      <c r="GJV3" s="228"/>
      <c r="GJW3" s="228"/>
      <c r="GJX3" s="228"/>
      <c r="GJY3" s="228"/>
      <c r="GJZ3" s="228"/>
      <c r="GKA3" s="228"/>
      <c r="GKB3" s="228"/>
      <c r="GKC3" s="228"/>
      <c r="GKD3" s="228"/>
      <c r="GKE3" s="228"/>
      <c r="GKF3" s="228"/>
      <c r="GKG3" s="228"/>
      <c r="GKH3" s="228"/>
      <c r="GKI3" s="228"/>
      <c r="GKJ3" s="228"/>
      <c r="GKK3" s="228"/>
      <c r="GKL3" s="228"/>
      <c r="GKM3" s="228"/>
      <c r="GKN3" s="228"/>
      <c r="GKO3" s="228"/>
      <c r="GKP3" s="228"/>
      <c r="GKQ3" s="228"/>
      <c r="GKR3" s="228"/>
      <c r="GKS3" s="228"/>
      <c r="GKT3" s="228"/>
      <c r="GKU3" s="228"/>
      <c r="GKV3" s="228"/>
      <c r="GKW3" s="228"/>
      <c r="GKX3" s="228"/>
      <c r="GKY3" s="228"/>
      <c r="GKZ3" s="228"/>
      <c r="GLA3" s="228"/>
      <c r="GLB3" s="228"/>
      <c r="GLC3" s="228"/>
      <c r="GLD3" s="228"/>
      <c r="GLE3" s="228"/>
      <c r="GLF3" s="228"/>
      <c r="GLG3" s="228"/>
      <c r="GLH3" s="228"/>
      <c r="GLI3" s="228"/>
      <c r="GLJ3" s="228"/>
      <c r="GLK3" s="228"/>
      <c r="GLL3" s="228"/>
      <c r="GLM3" s="228"/>
      <c r="GLN3" s="228"/>
      <c r="GLO3" s="228"/>
      <c r="GLP3" s="228"/>
      <c r="GLQ3" s="228"/>
      <c r="GLR3" s="228"/>
      <c r="GLS3" s="228"/>
      <c r="GLT3" s="228"/>
      <c r="GLU3" s="228"/>
      <c r="GLV3" s="228"/>
      <c r="GLW3" s="228"/>
      <c r="GLX3" s="228"/>
      <c r="GLY3" s="228"/>
      <c r="GLZ3" s="228"/>
      <c r="GMA3" s="228"/>
      <c r="GMB3" s="228"/>
      <c r="GMC3" s="228"/>
      <c r="GMD3" s="228"/>
      <c r="GME3" s="228"/>
      <c r="GMF3" s="228"/>
      <c r="GMG3" s="228"/>
      <c r="GMH3" s="228"/>
      <c r="GMI3" s="228"/>
      <c r="GMJ3" s="228"/>
      <c r="GMK3" s="228"/>
      <c r="GML3" s="228"/>
      <c r="GMM3" s="228"/>
      <c r="GMN3" s="228"/>
      <c r="GMO3" s="228"/>
      <c r="GMP3" s="228"/>
      <c r="GMQ3" s="228"/>
      <c r="GMR3" s="228"/>
      <c r="GMS3" s="228"/>
      <c r="GMT3" s="228"/>
      <c r="GMU3" s="228"/>
      <c r="GMV3" s="228"/>
      <c r="GMW3" s="228"/>
      <c r="GMX3" s="228"/>
      <c r="GMY3" s="228"/>
      <c r="GMZ3" s="228"/>
      <c r="GNA3" s="228"/>
      <c r="GNB3" s="228"/>
      <c r="GNC3" s="228"/>
      <c r="GND3" s="228"/>
      <c r="GNE3" s="228"/>
      <c r="GNF3" s="228"/>
      <c r="GNG3" s="228"/>
      <c r="GNH3" s="228"/>
      <c r="GNI3" s="228"/>
      <c r="GNJ3" s="228"/>
      <c r="GNK3" s="228"/>
      <c r="GNL3" s="228"/>
      <c r="GNM3" s="228"/>
      <c r="GNN3" s="228"/>
      <c r="GNO3" s="228"/>
      <c r="GNP3" s="228"/>
      <c r="GNQ3" s="228"/>
      <c r="GNR3" s="228"/>
      <c r="GNS3" s="228"/>
      <c r="GNT3" s="228"/>
      <c r="GNU3" s="228"/>
      <c r="GNV3" s="228"/>
      <c r="GNW3" s="228"/>
      <c r="GNX3" s="228"/>
      <c r="GNY3" s="228"/>
      <c r="GNZ3" s="228"/>
      <c r="GOA3" s="228"/>
      <c r="GOB3" s="228"/>
      <c r="GOC3" s="228"/>
      <c r="GOD3" s="228"/>
      <c r="GOE3" s="228"/>
      <c r="GOF3" s="228"/>
      <c r="GOG3" s="228"/>
      <c r="GOH3" s="228"/>
      <c r="GOI3" s="228"/>
      <c r="GOJ3" s="228"/>
      <c r="GOK3" s="228"/>
      <c r="GOL3" s="228"/>
      <c r="GOM3" s="228"/>
      <c r="GON3" s="228"/>
      <c r="GOO3" s="228"/>
      <c r="GOP3" s="228"/>
      <c r="GOQ3" s="228"/>
      <c r="GOR3" s="228"/>
      <c r="GOS3" s="228"/>
      <c r="GOT3" s="228"/>
      <c r="GOU3" s="228"/>
      <c r="GOV3" s="228"/>
      <c r="GOW3" s="228"/>
      <c r="GOX3" s="228"/>
      <c r="GOY3" s="228"/>
      <c r="GOZ3" s="228"/>
      <c r="GPA3" s="228"/>
      <c r="GPB3" s="228"/>
      <c r="GPC3" s="228"/>
      <c r="GPD3" s="228"/>
      <c r="GPE3" s="228"/>
      <c r="GPF3" s="228"/>
      <c r="GPG3" s="228"/>
      <c r="GPH3" s="228"/>
      <c r="GPI3" s="228"/>
      <c r="GPJ3" s="228"/>
      <c r="GPK3" s="228"/>
      <c r="GPL3" s="228"/>
      <c r="GPM3" s="228"/>
      <c r="GPN3" s="228"/>
      <c r="GPO3" s="228"/>
      <c r="GPP3" s="228"/>
      <c r="GPQ3" s="228"/>
      <c r="GPR3" s="228"/>
      <c r="GPS3" s="228"/>
      <c r="GPT3" s="228"/>
      <c r="GPU3" s="228"/>
      <c r="GPV3" s="228"/>
      <c r="GPW3" s="228"/>
      <c r="GPX3" s="228"/>
      <c r="GPY3" s="228"/>
      <c r="GPZ3" s="228"/>
      <c r="GQA3" s="228"/>
      <c r="GQB3" s="228"/>
      <c r="GQC3" s="228"/>
      <c r="GQD3" s="228"/>
      <c r="GQE3" s="228"/>
      <c r="GQF3" s="228"/>
      <c r="GQG3" s="228"/>
      <c r="GQH3" s="228"/>
      <c r="GQI3" s="228"/>
      <c r="GQJ3" s="228"/>
      <c r="GQK3" s="228"/>
      <c r="GQL3" s="228"/>
      <c r="GQM3" s="228"/>
      <c r="GQN3" s="228"/>
      <c r="GQO3" s="228"/>
      <c r="GQP3" s="228"/>
      <c r="GQQ3" s="228"/>
      <c r="GQR3" s="228"/>
      <c r="GQS3" s="228"/>
      <c r="GQT3" s="228"/>
      <c r="GQU3" s="228"/>
      <c r="GQV3" s="228"/>
      <c r="GQW3" s="228"/>
      <c r="GQX3" s="228"/>
      <c r="GQY3" s="228"/>
      <c r="GQZ3" s="228"/>
      <c r="GRA3" s="228"/>
      <c r="GRB3" s="228"/>
      <c r="GRC3" s="228"/>
      <c r="GRD3" s="228"/>
      <c r="GRE3" s="228"/>
      <c r="GRF3" s="228"/>
      <c r="GRG3" s="228"/>
      <c r="GRH3" s="228"/>
      <c r="GRI3" s="228"/>
      <c r="GRJ3" s="228"/>
      <c r="GRK3" s="228"/>
      <c r="GRL3" s="228"/>
      <c r="GRM3" s="228"/>
      <c r="GRN3" s="228"/>
      <c r="GRO3" s="228"/>
      <c r="GRP3" s="228"/>
      <c r="GRQ3" s="228"/>
      <c r="GRR3" s="228"/>
      <c r="GRS3" s="228"/>
      <c r="GRT3" s="228"/>
      <c r="GRU3" s="228"/>
      <c r="GRV3" s="228"/>
      <c r="GRW3" s="228"/>
      <c r="GRX3" s="228"/>
      <c r="GRY3" s="228"/>
      <c r="GRZ3" s="228"/>
      <c r="GSA3" s="228"/>
      <c r="GSB3" s="228"/>
      <c r="GSC3" s="228"/>
      <c r="GSD3" s="228"/>
      <c r="GSE3" s="228"/>
      <c r="GSF3" s="228"/>
      <c r="GSG3" s="228"/>
      <c r="GSH3" s="228"/>
      <c r="GSI3" s="228"/>
      <c r="GSJ3" s="228"/>
      <c r="GSK3" s="228"/>
      <c r="GSL3" s="228"/>
      <c r="GSM3" s="228"/>
      <c r="GSN3" s="228"/>
      <c r="GSO3" s="228"/>
      <c r="GSP3" s="228"/>
      <c r="GSQ3" s="228"/>
      <c r="GSR3" s="228"/>
      <c r="GSS3" s="228"/>
      <c r="GST3" s="228"/>
      <c r="GSU3" s="228"/>
      <c r="GSV3" s="228"/>
      <c r="GSW3" s="228"/>
      <c r="GSX3" s="228"/>
      <c r="GSY3" s="228"/>
      <c r="GSZ3" s="228"/>
      <c r="GTA3" s="228"/>
      <c r="GTB3" s="228"/>
      <c r="GTC3" s="228"/>
      <c r="GTD3" s="228"/>
      <c r="GTE3" s="228"/>
      <c r="GTF3" s="228"/>
      <c r="GTG3" s="228"/>
      <c r="GTH3" s="228"/>
      <c r="GTI3" s="228"/>
      <c r="GTJ3" s="228"/>
      <c r="GTK3" s="228"/>
      <c r="GTL3" s="228"/>
      <c r="GTM3" s="228"/>
      <c r="GTN3" s="228"/>
      <c r="GTO3" s="228"/>
      <c r="GTP3" s="228"/>
      <c r="GTQ3" s="228"/>
      <c r="GTR3" s="228"/>
      <c r="GTS3" s="228"/>
      <c r="GTT3" s="228"/>
      <c r="GTU3" s="228"/>
      <c r="GTV3" s="228"/>
      <c r="GTW3" s="228"/>
      <c r="GTX3" s="228"/>
      <c r="GTY3" s="228"/>
      <c r="GTZ3" s="228"/>
      <c r="GUA3" s="228"/>
      <c r="GUB3" s="228"/>
      <c r="GUC3" s="228"/>
      <c r="GUD3" s="228"/>
      <c r="GUE3" s="228"/>
      <c r="GUF3" s="228"/>
      <c r="GUG3" s="228"/>
      <c r="GUH3" s="228"/>
      <c r="GUI3" s="228"/>
      <c r="GUJ3" s="228"/>
      <c r="GUK3" s="228"/>
      <c r="GUL3" s="228"/>
      <c r="GUM3" s="228"/>
      <c r="GUN3" s="228"/>
      <c r="GUO3" s="228"/>
      <c r="GUP3" s="228"/>
      <c r="GUQ3" s="228"/>
      <c r="GUR3" s="228"/>
      <c r="GUS3" s="228"/>
      <c r="GUT3" s="228"/>
      <c r="GUU3" s="228"/>
      <c r="GUV3" s="228"/>
      <c r="GUW3" s="228"/>
      <c r="GUX3" s="228"/>
      <c r="GUY3" s="228"/>
      <c r="GUZ3" s="228"/>
      <c r="GVA3" s="228"/>
      <c r="GVB3" s="228"/>
      <c r="GVC3" s="228"/>
      <c r="GVD3" s="228"/>
      <c r="GVE3" s="228"/>
      <c r="GVF3" s="228"/>
      <c r="GVG3" s="228"/>
      <c r="GVH3" s="228"/>
      <c r="GVI3" s="228"/>
      <c r="GVJ3" s="228"/>
      <c r="GVK3" s="228"/>
      <c r="GVL3" s="228"/>
      <c r="GVM3" s="228"/>
      <c r="GVN3" s="228"/>
      <c r="GVO3" s="228"/>
      <c r="GVP3" s="228"/>
      <c r="GVQ3" s="228"/>
      <c r="GVR3" s="228"/>
      <c r="GVS3" s="228"/>
      <c r="GVT3" s="228"/>
      <c r="GVU3" s="228"/>
      <c r="GVV3" s="228"/>
      <c r="GVW3" s="228"/>
      <c r="GVX3" s="228"/>
      <c r="GVY3" s="228"/>
      <c r="GVZ3" s="228"/>
      <c r="GWA3" s="228"/>
      <c r="GWB3" s="228"/>
      <c r="GWC3" s="228"/>
      <c r="GWD3" s="228"/>
      <c r="GWE3" s="228"/>
      <c r="GWF3" s="228"/>
      <c r="GWG3" s="228"/>
      <c r="GWH3" s="228"/>
      <c r="GWI3" s="228"/>
      <c r="GWJ3" s="228"/>
      <c r="GWK3" s="228"/>
      <c r="GWL3" s="228"/>
      <c r="GWM3" s="228"/>
      <c r="GWN3" s="228"/>
      <c r="GWO3" s="228"/>
      <c r="GWP3" s="228"/>
      <c r="GWQ3" s="228"/>
      <c r="GWR3" s="228"/>
      <c r="GWS3" s="228"/>
      <c r="GWT3" s="228"/>
      <c r="GWU3" s="228"/>
      <c r="GWV3" s="228"/>
      <c r="GWW3" s="228"/>
      <c r="GWX3" s="228"/>
      <c r="GWY3" s="228"/>
      <c r="GWZ3" s="228"/>
      <c r="GXA3" s="228"/>
      <c r="GXB3" s="228"/>
      <c r="GXC3" s="228"/>
      <c r="GXD3" s="228"/>
      <c r="GXE3" s="228"/>
      <c r="GXF3" s="228"/>
      <c r="GXG3" s="228"/>
      <c r="GXH3" s="228"/>
      <c r="GXI3" s="228"/>
      <c r="GXJ3" s="228"/>
      <c r="GXK3" s="228"/>
      <c r="GXL3" s="228"/>
      <c r="GXM3" s="228"/>
      <c r="GXN3" s="228"/>
      <c r="GXO3" s="228"/>
      <c r="GXP3" s="228"/>
      <c r="GXQ3" s="228"/>
      <c r="GXR3" s="228"/>
      <c r="GXS3" s="228"/>
      <c r="GXT3" s="228"/>
      <c r="GXU3" s="228"/>
      <c r="GXV3" s="228"/>
      <c r="GXW3" s="228"/>
      <c r="GXX3" s="228"/>
      <c r="GXY3" s="228"/>
      <c r="GXZ3" s="228"/>
      <c r="GYA3" s="228"/>
      <c r="GYB3" s="228"/>
      <c r="GYC3" s="228"/>
      <c r="GYD3" s="228"/>
      <c r="GYE3" s="228"/>
      <c r="GYF3" s="228"/>
      <c r="GYG3" s="228"/>
      <c r="GYH3" s="228"/>
      <c r="GYI3" s="228"/>
      <c r="GYJ3" s="228"/>
      <c r="GYK3" s="228"/>
      <c r="GYL3" s="228"/>
      <c r="GYM3" s="228"/>
      <c r="GYN3" s="228"/>
      <c r="GYO3" s="228"/>
      <c r="GYP3" s="228"/>
      <c r="GYQ3" s="228"/>
      <c r="GYR3" s="228"/>
      <c r="GYS3" s="228"/>
      <c r="GYT3" s="228"/>
      <c r="GYU3" s="228"/>
      <c r="GYV3" s="228"/>
      <c r="GYW3" s="228"/>
      <c r="GYX3" s="228"/>
      <c r="GYY3" s="228"/>
      <c r="GYZ3" s="228"/>
      <c r="GZA3" s="228"/>
      <c r="GZB3" s="228"/>
      <c r="GZC3" s="228"/>
      <c r="GZD3" s="228"/>
      <c r="GZE3" s="228"/>
      <c r="GZF3" s="228"/>
      <c r="GZG3" s="228"/>
      <c r="GZH3" s="228"/>
      <c r="GZI3" s="228"/>
      <c r="GZJ3" s="228"/>
      <c r="GZK3" s="228"/>
      <c r="GZL3" s="228"/>
      <c r="GZM3" s="228"/>
      <c r="GZN3" s="228"/>
      <c r="GZO3" s="228"/>
      <c r="GZP3" s="228"/>
      <c r="GZQ3" s="228"/>
      <c r="GZR3" s="228"/>
      <c r="GZS3" s="228"/>
      <c r="GZT3" s="228"/>
      <c r="GZU3" s="228"/>
      <c r="GZV3" s="228"/>
      <c r="GZW3" s="228"/>
      <c r="GZX3" s="228"/>
      <c r="GZY3" s="228"/>
      <c r="GZZ3" s="228"/>
      <c r="HAA3" s="228"/>
      <c r="HAB3" s="228"/>
      <c r="HAC3" s="228"/>
      <c r="HAD3" s="228"/>
      <c r="HAE3" s="228"/>
      <c r="HAF3" s="228"/>
      <c r="HAG3" s="228"/>
      <c r="HAH3" s="228"/>
      <c r="HAI3" s="228"/>
      <c r="HAJ3" s="228"/>
      <c r="HAK3" s="228"/>
      <c r="HAL3" s="228"/>
      <c r="HAM3" s="228"/>
      <c r="HAN3" s="228"/>
      <c r="HAO3" s="228"/>
      <c r="HAP3" s="228"/>
      <c r="HAQ3" s="228"/>
      <c r="HAR3" s="228"/>
      <c r="HAS3" s="228"/>
      <c r="HAT3" s="228"/>
      <c r="HAU3" s="228"/>
      <c r="HAV3" s="228"/>
      <c r="HAW3" s="228"/>
      <c r="HAX3" s="228"/>
      <c r="HAY3" s="228"/>
      <c r="HAZ3" s="228"/>
      <c r="HBA3" s="228"/>
      <c r="HBB3" s="228"/>
      <c r="HBC3" s="228"/>
      <c r="HBD3" s="228"/>
      <c r="HBE3" s="228"/>
      <c r="HBF3" s="228"/>
      <c r="HBG3" s="228"/>
      <c r="HBH3" s="228"/>
      <c r="HBI3" s="228"/>
      <c r="HBJ3" s="228"/>
      <c r="HBK3" s="228"/>
      <c r="HBL3" s="228"/>
      <c r="HBM3" s="228"/>
      <c r="HBN3" s="228"/>
      <c r="HBO3" s="228"/>
      <c r="HBP3" s="228"/>
      <c r="HBQ3" s="228"/>
      <c r="HBR3" s="228"/>
      <c r="HBS3" s="228"/>
      <c r="HBT3" s="228"/>
      <c r="HBU3" s="228"/>
      <c r="HBV3" s="228"/>
      <c r="HBW3" s="228"/>
      <c r="HBX3" s="228"/>
      <c r="HBY3" s="228"/>
      <c r="HBZ3" s="228"/>
      <c r="HCA3" s="228"/>
      <c r="HCB3" s="228"/>
      <c r="HCC3" s="228"/>
      <c r="HCD3" s="228"/>
      <c r="HCE3" s="228"/>
      <c r="HCF3" s="228"/>
      <c r="HCG3" s="228"/>
      <c r="HCH3" s="228"/>
      <c r="HCI3" s="228"/>
      <c r="HCJ3" s="228"/>
      <c r="HCK3" s="228"/>
      <c r="HCL3" s="228"/>
      <c r="HCM3" s="228"/>
      <c r="HCN3" s="228"/>
      <c r="HCO3" s="228"/>
      <c r="HCP3" s="228"/>
      <c r="HCQ3" s="228"/>
      <c r="HCR3" s="228"/>
      <c r="HCS3" s="228"/>
      <c r="HCT3" s="228"/>
      <c r="HCU3" s="228"/>
      <c r="HCV3" s="228"/>
      <c r="HCW3" s="228"/>
      <c r="HCX3" s="228"/>
      <c r="HCY3" s="228"/>
      <c r="HCZ3" s="228"/>
      <c r="HDA3" s="228"/>
      <c r="HDB3" s="228"/>
      <c r="HDC3" s="228"/>
      <c r="HDD3" s="228"/>
      <c r="HDE3" s="228"/>
      <c r="HDF3" s="228"/>
      <c r="HDG3" s="228"/>
      <c r="HDH3" s="228"/>
      <c r="HDI3" s="228"/>
      <c r="HDJ3" s="228"/>
      <c r="HDK3" s="228"/>
      <c r="HDL3" s="228"/>
      <c r="HDM3" s="228"/>
      <c r="HDN3" s="228"/>
      <c r="HDO3" s="228"/>
      <c r="HDP3" s="228"/>
      <c r="HDQ3" s="228"/>
      <c r="HDR3" s="228"/>
      <c r="HDS3" s="228"/>
      <c r="HDT3" s="228"/>
      <c r="HDU3" s="228"/>
      <c r="HDV3" s="228"/>
      <c r="HDW3" s="228"/>
      <c r="HDX3" s="228"/>
      <c r="HDY3" s="228"/>
      <c r="HDZ3" s="228"/>
      <c r="HEA3" s="228"/>
      <c r="HEB3" s="228"/>
      <c r="HEC3" s="228"/>
      <c r="HED3" s="228"/>
      <c r="HEE3" s="228"/>
      <c r="HEF3" s="228"/>
      <c r="HEG3" s="228"/>
      <c r="HEH3" s="228"/>
      <c r="HEI3" s="228"/>
      <c r="HEJ3" s="228"/>
      <c r="HEK3" s="228"/>
      <c r="HEL3" s="228"/>
      <c r="HEM3" s="228"/>
      <c r="HEN3" s="228"/>
      <c r="HEO3" s="228"/>
      <c r="HEP3" s="228"/>
      <c r="HEQ3" s="228"/>
      <c r="HER3" s="228"/>
      <c r="HES3" s="228"/>
      <c r="HET3" s="228"/>
      <c r="HEU3" s="228"/>
      <c r="HEV3" s="228"/>
      <c r="HEW3" s="228"/>
      <c r="HEX3" s="228"/>
      <c r="HEY3" s="228"/>
      <c r="HEZ3" s="228"/>
      <c r="HFA3" s="228"/>
      <c r="HFB3" s="228"/>
      <c r="HFC3" s="228"/>
      <c r="HFD3" s="228"/>
      <c r="HFE3" s="228"/>
      <c r="HFF3" s="228"/>
      <c r="HFG3" s="228"/>
      <c r="HFH3" s="228"/>
      <c r="HFI3" s="228"/>
      <c r="HFJ3" s="228"/>
      <c r="HFK3" s="228"/>
      <c r="HFL3" s="228"/>
      <c r="HFM3" s="228"/>
      <c r="HFN3" s="228"/>
      <c r="HFO3" s="228"/>
      <c r="HFP3" s="228"/>
      <c r="HFQ3" s="228"/>
      <c r="HFR3" s="228"/>
      <c r="HFS3" s="228"/>
      <c r="HFT3" s="228"/>
      <c r="HFU3" s="228"/>
      <c r="HFV3" s="228"/>
      <c r="HFW3" s="228"/>
      <c r="HFX3" s="228"/>
      <c r="HFY3" s="228"/>
      <c r="HFZ3" s="228"/>
      <c r="HGA3" s="228"/>
      <c r="HGB3" s="228"/>
      <c r="HGC3" s="228"/>
      <c r="HGD3" s="228"/>
      <c r="HGE3" s="228"/>
      <c r="HGF3" s="228"/>
      <c r="HGG3" s="228"/>
      <c r="HGH3" s="228"/>
      <c r="HGI3" s="228"/>
      <c r="HGJ3" s="228"/>
      <c r="HGK3" s="228"/>
      <c r="HGL3" s="228"/>
      <c r="HGM3" s="228"/>
      <c r="HGN3" s="228"/>
      <c r="HGO3" s="228"/>
      <c r="HGP3" s="228"/>
      <c r="HGQ3" s="228"/>
      <c r="HGR3" s="228"/>
      <c r="HGS3" s="228"/>
      <c r="HGT3" s="228"/>
      <c r="HGU3" s="228"/>
      <c r="HGV3" s="228"/>
      <c r="HGW3" s="228"/>
      <c r="HGX3" s="228"/>
      <c r="HGY3" s="228"/>
      <c r="HGZ3" s="228"/>
      <c r="HHA3" s="228"/>
      <c r="HHB3" s="228"/>
      <c r="HHC3" s="228"/>
      <c r="HHD3" s="228"/>
      <c r="HHE3" s="228"/>
      <c r="HHF3" s="228"/>
      <c r="HHG3" s="228"/>
      <c r="HHH3" s="228"/>
      <c r="HHI3" s="228"/>
      <c r="HHJ3" s="228"/>
      <c r="HHK3" s="228"/>
      <c r="HHL3" s="228"/>
      <c r="HHM3" s="228"/>
      <c r="HHN3" s="228"/>
      <c r="HHO3" s="228"/>
      <c r="HHP3" s="228"/>
      <c r="HHQ3" s="228"/>
      <c r="HHR3" s="228"/>
      <c r="HHS3" s="228"/>
      <c r="HHT3" s="228"/>
      <c r="HHU3" s="228"/>
      <c r="HHV3" s="228"/>
      <c r="HHW3" s="228"/>
      <c r="HHX3" s="228"/>
      <c r="HHY3" s="228"/>
      <c r="HHZ3" s="228"/>
      <c r="HIA3" s="228"/>
      <c r="HIB3" s="228"/>
      <c r="HIC3" s="228"/>
      <c r="HID3" s="228"/>
      <c r="HIE3" s="228"/>
      <c r="HIF3" s="228"/>
      <c r="HIG3" s="228"/>
      <c r="HIH3" s="228"/>
      <c r="HII3" s="228"/>
      <c r="HIJ3" s="228"/>
      <c r="HIK3" s="228"/>
      <c r="HIL3" s="228"/>
      <c r="HIM3" s="228"/>
      <c r="HIN3" s="228"/>
      <c r="HIO3" s="228"/>
      <c r="HIP3" s="228"/>
      <c r="HIQ3" s="228"/>
      <c r="HIR3" s="228"/>
      <c r="HIS3" s="228"/>
      <c r="HIT3" s="228"/>
      <c r="HIU3" s="228"/>
      <c r="HIV3" s="228"/>
      <c r="HIW3" s="228"/>
      <c r="HIX3" s="228"/>
      <c r="HIY3" s="228"/>
      <c r="HIZ3" s="228"/>
      <c r="HJA3" s="228"/>
      <c r="HJB3" s="228"/>
      <c r="HJC3" s="228"/>
      <c r="HJD3" s="228"/>
      <c r="HJE3" s="228"/>
      <c r="HJF3" s="228"/>
      <c r="HJG3" s="228"/>
      <c r="HJH3" s="228"/>
      <c r="HJI3" s="228"/>
      <c r="HJJ3" s="228"/>
      <c r="HJK3" s="228"/>
      <c r="HJL3" s="228"/>
      <c r="HJM3" s="228"/>
      <c r="HJN3" s="228"/>
      <c r="HJO3" s="228"/>
      <c r="HJP3" s="228"/>
      <c r="HJQ3" s="228"/>
      <c r="HJR3" s="228"/>
      <c r="HJS3" s="228"/>
      <c r="HJT3" s="228"/>
      <c r="HJU3" s="228"/>
      <c r="HJV3" s="228"/>
      <c r="HJW3" s="228"/>
      <c r="HJX3" s="228"/>
      <c r="HJY3" s="228"/>
      <c r="HJZ3" s="228"/>
      <c r="HKA3" s="228"/>
      <c r="HKB3" s="228"/>
      <c r="HKC3" s="228"/>
      <c r="HKD3" s="228"/>
      <c r="HKE3" s="228"/>
      <c r="HKF3" s="228"/>
      <c r="HKG3" s="228"/>
      <c r="HKH3" s="228"/>
      <c r="HKI3" s="228"/>
      <c r="HKJ3" s="228"/>
      <c r="HKK3" s="228"/>
      <c r="HKL3" s="228"/>
      <c r="HKM3" s="228"/>
      <c r="HKN3" s="228"/>
      <c r="HKO3" s="228"/>
      <c r="HKP3" s="228"/>
      <c r="HKQ3" s="228"/>
      <c r="HKR3" s="228"/>
      <c r="HKS3" s="228"/>
      <c r="HKT3" s="228"/>
      <c r="HKU3" s="228"/>
      <c r="HKV3" s="228"/>
      <c r="HKW3" s="228"/>
      <c r="HKX3" s="228"/>
      <c r="HKY3" s="228"/>
      <c r="HKZ3" s="228"/>
      <c r="HLA3" s="228"/>
      <c r="HLB3" s="228"/>
      <c r="HLC3" s="228"/>
      <c r="HLD3" s="228"/>
      <c r="HLE3" s="228"/>
      <c r="HLF3" s="228"/>
      <c r="HLG3" s="228"/>
      <c r="HLH3" s="228"/>
      <c r="HLI3" s="228"/>
      <c r="HLJ3" s="228"/>
      <c r="HLK3" s="228"/>
      <c r="HLL3" s="228"/>
      <c r="HLM3" s="228"/>
      <c r="HLN3" s="228"/>
      <c r="HLO3" s="228"/>
      <c r="HLP3" s="228"/>
      <c r="HLQ3" s="228"/>
      <c r="HLR3" s="228"/>
      <c r="HLS3" s="228"/>
      <c r="HLT3" s="228"/>
      <c r="HLU3" s="228"/>
      <c r="HLV3" s="228"/>
      <c r="HLW3" s="228"/>
      <c r="HLX3" s="228"/>
      <c r="HLY3" s="228"/>
      <c r="HLZ3" s="228"/>
      <c r="HMA3" s="228"/>
      <c r="HMB3" s="228"/>
      <c r="HMC3" s="228"/>
      <c r="HMD3" s="228"/>
      <c r="HME3" s="228"/>
      <c r="HMF3" s="228"/>
      <c r="HMG3" s="228"/>
      <c r="HMH3" s="228"/>
      <c r="HMI3" s="228"/>
      <c r="HMJ3" s="228"/>
      <c r="HMK3" s="228"/>
      <c r="HML3" s="228"/>
      <c r="HMM3" s="228"/>
      <c r="HMN3" s="228"/>
      <c r="HMO3" s="228"/>
      <c r="HMP3" s="228"/>
      <c r="HMQ3" s="228"/>
      <c r="HMR3" s="228"/>
      <c r="HMS3" s="228"/>
      <c r="HMT3" s="228"/>
      <c r="HMU3" s="228"/>
      <c r="HMV3" s="228"/>
      <c r="HMW3" s="228"/>
      <c r="HMX3" s="228"/>
      <c r="HMY3" s="228"/>
      <c r="HMZ3" s="228"/>
      <c r="HNA3" s="228"/>
      <c r="HNB3" s="228"/>
      <c r="HNC3" s="228"/>
      <c r="HND3" s="228"/>
      <c r="HNE3" s="228"/>
      <c r="HNF3" s="228"/>
      <c r="HNG3" s="228"/>
      <c r="HNH3" s="228"/>
      <c r="HNI3" s="228"/>
      <c r="HNJ3" s="228"/>
      <c r="HNK3" s="228"/>
      <c r="HNL3" s="228"/>
      <c r="HNM3" s="228"/>
      <c r="HNN3" s="228"/>
      <c r="HNO3" s="228"/>
      <c r="HNP3" s="228"/>
      <c r="HNQ3" s="228"/>
      <c r="HNR3" s="228"/>
      <c r="HNS3" s="228"/>
      <c r="HNT3" s="228"/>
      <c r="HNU3" s="228"/>
      <c r="HNV3" s="228"/>
      <c r="HNW3" s="228"/>
      <c r="HNX3" s="228"/>
      <c r="HNY3" s="228"/>
      <c r="HNZ3" s="228"/>
      <c r="HOA3" s="228"/>
      <c r="HOB3" s="228"/>
      <c r="HOC3" s="228"/>
      <c r="HOD3" s="228"/>
      <c r="HOE3" s="228"/>
      <c r="HOF3" s="228"/>
      <c r="HOG3" s="228"/>
      <c r="HOH3" s="228"/>
      <c r="HOI3" s="228"/>
      <c r="HOJ3" s="228"/>
      <c r="HOK3" s="228"/>
      <c r="HOL3" s="228"/>
      <c r="HOM3" s="228"/>
      <c r="HON3" s="228"/>
      <c r="HOO3" s="228"/>
      <c r="HOP3" s="228"/>
      <c r="HOQ3" s="228"/>
      <c r="HOR3" s="228"/>
      <c r="HOS3" s="228"/>
      <c r="HOT3" s="228"/>
      <c r="HOU3" s="228"/>
      <c r="HOV3" s="228"/>
      <c r="HOW3" s="228"/>
      <c r="HOX3" s="228"/>
      <c r="HOY3" s="228"/>
      <c r="HOZ3" s="228"/>
      <c r="HPA3" s="228"/>
      <c r="HPB3" s="228"/>
      <c r="HPC3" s="228"/>
      <c r="HPD3" s="228"/>
      <c r="HPE3" s="228"/>
      <c r="HPF3" s="228"/>
      <c r="HPG3" s="228"/>
      <c r="HPH3" s="228"/>
      <c r="HPI3" s="228"/>
      <c r="HPJ3" s="228"/>
      <c r="HPK3" s="228"/>
      <c r="HPL3" s="228"/>
      <c r="HPM3" s="228"/>
      <c r="HPN3" s="228"/>
      <c r="HPO3" s="228"/>
      <c r="HPP3" s="228"/>
      <c r="HPQ3" s="228"/>
      <c r="HPR3" s="228"/>
      <c r="HPS3" s="228"/>
      <c r="HPT3" s="228"/>
      <c r="HPU3" s="228"/>
      <c r="HPV3" s="228"/>
      <c r="HPW3" s="228"/>
      <c r="HPX3" s="228"/>
      <c r="HPY3" s="228"/>
      <c r="HPZ3" s="228"/>
      <c r="HQA3" s="228"/>
      <c r="HQB3" s="228"/>
      <c r="HQC3" s="228"/>
      <c r="HQD3" s="228"/>
      <c r="HQE3" s="228"/>
      <c r="HQF3" s="228"/>
      <c r="HQG3" s="228"/>
      <c r="HQH3" s="228"/>
      <c r="HQI3" s="228"/>
      <c r="HQJ3" s="228"/>
      <c r="HQK3" s="228"/>
      <c r="HQL3" s="228"/>
      <c r="HQM3" s="228"/>
      <c r="HQN3" s="228"/>
      <c r="HQO3" s="228"/>
      <c r="HQP3" s="228"/>
      <c r="HQQ3" s="228"/>
      <c r="HQR3" s="228"/>
      <c r="HQS3" s="228"/>
      <c r="HQT3" s="228"/>
      <c r="HQU3" s="228"/>
      <c r="HQV3" s="228"/>
      <c r="HQW3" s="228"/>
      <c r="HQX3" s="228"/>
      <c r="HQY3" s="228"/>
      <c r="HQZ3" s="228"/>
      <c r="HRA3" s="228"/>
      <c r="HRB3" s="228"/>
      <c r="HRC3" s="228"/>
      <c r="HRD3" s="228"/>
      <c r="HRE3" s="228"/>
      <c r="HRF3" s="228"/>
      <c r="HRG3" s="228"/>
      <c r="HRH3" s="228"/>
      <c r="HRI3" s="228"/>
      <c r="HRJ3" s="228"/>
      <c r="HRK3" s="228"/>
      <c r="HRL3" s="228"/>
      <c r="HRM3" s="228"/>
      <c r="HRN3" s="228"/>
      <c r="HRO3" s="228"/>
      <c r="HRP3" s="228"/>
      <c r="HRQ3" s="228"/>
      <c r="HRR3" s="228"/>
      <c r="HRS3" s="228"/>
      <c r="HRT3" s="228"/>
      <c r="HRU3" s="228"/>
      <c r="HRV3" s="228"/>
      <c r="HRW3" s="228"/>
      <c r="HRX3" s="228"/>
      <c r="HRY3" s="228"/>
      <c r="HRZ3" s="228"/>
      <c r="HSA3" s="228"/>
      <c r="HSB3" s="228"/>
      <c r="HSC3" s="228"/>
      <c r="HSD3" s="228"/>
      <c r="HSE3" s="228"/>
      <c r="HSF3" s="228"/>
      <c r="HSG3" s="228"/>
      <c r="HSH3" s="228"/>
      <c r="HSI3" s="228"/>
      <c r="HSJ3" s="228"/>
      <c r="HSK3" s="228"/>
      <c r="HSL3" s="228"/>
      <c r="HSM3" s="228"/>
      <c r="HSN3" s="228"/>
      <c r="HSO3" s="228"/>
      <c r="HSP3" s="228"/>
      <c r="HSQ3" s="228"/>
      <c r="HSR3" s="228"/>
      <c r="HSS3" s="228"/>
      <c r="HST3" s="228"/>
      <c r="HSU3" s="228"/>
      <c r="HSV3" s="228"/>
      <c r="HSW3" s="228"/>
      <c r="HSX3" s="228"/>
      <c r="HSY3" s="228"/>
      <c r="HSZ3" s="228"/>
      <c r="HTA3" s="228"/>
      <c r="HTB3" s="228"/>
      <c r="HTC3" s="228"/>
      <c r="HTD3" s="228"/>
      <c r="HTE3" s="228"/>
      <c r="HTF3" s="228"/>
      <c r="HTG3" s="228"/>
      <c r="HTH3" s="228"/>
      <c r="HTI3" s="228"/>
      <c r="HTJ3" s="228"/>
      <c r="HTK3" s="228"/>
      <c r="HTL3" s="228"/>
      <c r="HTM3" s="228"/>
      <c r="HTN3" s="228"/>
      <c r="HTO3" s="228"/>
      <c r="HTP3" s="228"/>
      <c r="HTQ3" s="228"/>
      <c r="HTR3" s="228"/>
      <c r="HTS3" s="228"/>
      <c r="HTT3" s="228"/>
      <c r="HTU3" s="228"/>
      <c r="HTV3" s="228"/>
      <c r="HTW3" s="228"/>
      <c r="HTX3" s="228"/>
      <c r="HTY3" s="228"/>
      <c r="HTZ3" s="228"/>
      <c r="HUA3" s="228"/>
      <c r="HUB3" s="228"/>
      <c r="HUC3" s="228"/>
      <c r="HUD3" s="228"/>
      <c r="HUE3" s="228"/>
      <c r="HUF3" s="228"/>
      <c r="HUG3" s="228"/>
      <c r="HUH3" s="228"/>
      <c r="HUI3" s="228"/>
      <c r="HUJ3" s="228"/>
      <c r="HUK3" s="228"/>
      <c r="HUL3" s="228"/>
      <c r="HUM3" s="228"/>
      <c r="HUN3" s="228"/>
      <c r="HUO3" s="228"/>
      <c r="HUP3" s="228"/>
      <c r="HUQ3" s="228"/>
      <c r="HUR3" s="228"/>
      <c r="HUS3" s="228"/>
      <c r="HUT3" s="228"/>
      <c r="HUU3" s="228"/>
      <c r="HUV3" s="228"/>
      <c r="HUW3" s="228"/>
      <c r="HUX3" s="228"/>
      <c r="HUY3" s="228"/>
      <c r="HUZ3" s="228"/>
      <c r="HVA3" s="228"/>
      <c r="HVB3" s="228"/>
      <c r="HVC3" s="228"/>
      <c r="HVD3" s="228"/>
      <c r="HVE3" s="228"/>
      <c r="HVF3" s="228"/>
      <c r="HVG3" s="228"/>
      <c r="HVH3" s="228"/>
      <c r="HVI3" s="228"/>
      <c r="HVJ3" s="228"/>
      <c r="HVK3" s="228"/>
      <c r="HVL3" s="228"/>
      <c r="HVM3" s="228"/>
      <c r="HVN3" s="228"/>
      <c r="HVO3" s="228"/>
      <c r="HVP3" s="228"/>
      <c r="HVQ3" s="228"/>
      <c r="HVR3" s="228"/>
      <c r="HVS3" s="228"/>
      <c r="HVT3" s="228"/>
      <c r="HVU3" s="228"/>
      <c r="HVV3" s="228"/>
      <c r="HVW3" s="228"/>
      <c r="HVX3" s="228"/>
      <c r="HVY3" s="228"/>
      <c r="HVZ3" s="228"/>
      <c r="HWA3" s="228"/>
      <c r="HWB3" s="228"/>
      <c r="HWC3" s="228"/>
      <c r="HWD3" s="228"/>
      <c r="HWE3" s="228"/>
      <c r="HWF3" s="228"/>
      <c r="HWG3" s="228"/>
      <c r="HWH3" s="228"/>
      <c r="HWI3" s="228"/>
      <c r="HWJ3" s="228"/>
      <c r="HWK3" s="228"/>
      <c r="HWL3" s="228"/>
      <c r="HWM3" s="228"/>
      <c r="HWN3" s="228"/>
      <c r="HWO3" s="228"/>
      <c r="HWP3" s="228"/>
      <c r="HWQ3" s="228"/>
      <c r="HWR3" s="228"/>
      <c r="HWS3" s="228"/>
      <c r="HWT3" s="228"/>
      <c r="HWU3" s="228"/>
      <c r="HWV3" s="228"/>
      <c r="HWW3" s="228"/>
      <c r="HWX3" s="228"/>
      <c r="HWY3" s="228"/>
      <c r="HWZ3" s="228"/>
      <c r="HXA3" s="228"/>
      <c r="HXB3" s="228"/>
      <c r="HXC3" s="228"/>
      <c r="HXD3" s="228"/>
      <c r="HXE3" s="228"/>
      <c r="HXF3" s="228"/>
      <c r="HXG3" s="228"/>
      <c r="HXH3" s="228"/>
      <c r="HXI3" s="228"/>
      <c r="HXJ3" s="228"/>
      <c r="HXK3" s="228"/>
      <c r="HXL3" s="228"/>
      <c r="HXM3" s="228"/>
      <c r="HXN3" s="228"/>
      <c r="HXO3" s="228"/>
      <c r="HXP3" s="228"/>
      <c r="HXQ3" s="228"/>
      <c r="HXR3" s="228"/>
      <c r="HXS3" s="228"/>
      <c r="HXT3" s="228"/>
      <c r="HXU3" s="228"/>
      <c r="HXV3" s="228"/>
      <c r="HXW3" s="228"/>
      <c r="HXX3" s="228"/>
      <c r="HXY3" s="228"/>
      <c r="HXZ3" s="228"/>
      <c r="HYA3" s="228"/>
      <c r="HYB3" s="228"/>
      <c r="HYC3" s="228"/>
      <c r="HYD3" s="228"/>
      <c r="HYE3" s="228"/>
      <c r="HYF3" s="228"/>
      <c r="HYG3" s="228"/>
      <c r="HYH3" s="228"/>
      <c r="HYI3" s="228"/>
      <c r="HYJ3" s="228"/>
      <c r="HYK3" s="228"/>
      <c r="HYL3" s="228"/>
      <c r="HYM3" s="228"/>
      <c r="HYN3" s="228"/>
      <c r="HYO3" s="228"/>
      <c r="HYP3" s="228"/>
      <c r="HYQ3" s="228"/>
      <c r="HYR3" s="228"/>
      <c r="HYS3" s="228"/>
      <c r="HYT3" s="228"/>
      <c r="HYU3" s="228"/>
      <c r="HYV3" s="228"/>
      <c r="HYW3" s="228"/>
      <c r="HYX3" s="228"/>
      <c r="HYY3" s="228"/>
      <c r="HYZ3" s="228"/>
      <c r="HZA3" s="228"/>
      <c r="HZB3" s="228"/>
      <c r="HZC3" s="228"/>
      <c r="HZD3" s="228"/>
      <c r="HZE3" s="228"/>
      <c r="HZF3" s="228"/>
      <c r="HZG3" s="228"/>
      <c r="HZH3" s="228"/>
      <c r="HZI3" s="228"/>
      <c r="HZJ3" s="228"/>
      <c r="HZK3" s="228"/>
      <c r="HZL3" s="228"/>
      <c r="HZM3" s="228"/>
      <c r="HZN3" s="228"/>
      <c r="HZO3" s="228"/>
      <c r="HZP3" s="228"/>
      <c r="HZQ3" s="228"/>
      <c r="HZR3" s="228"/>
      <c r="HZS3" s="228"/>
      <c r="HZT3" s="228"/>
      <c r="HZU3" s="228"/>
      <c r="HZV3" s="228"/>
      <c r="HZW3" s="228"/>
      <c r="HZX3" s="228"/>
      <c r="HZY3" s="228"/>
      <c r="HZZ3" s="228"/>
      <c r="IAA3" s="228"/>
      <c r="IAB3" s="228"/>
      <c r="IAC3" s="228"/>
      <c r="IAD3" s="228"/>
      <c r="IAE3" s="228"/>
      <c r="IAF3" s="228"/>
      <c r="IAG3" s="228"/>
      <c r="IAH3" s="228"/>
      <c r="IAI3" s="228"/>
      <c r="IAJ3" s="228"/>
      <c r="IAK3" s="228"/>
      <c r="IAL3" s="228"/>
      <c r="IAM3" s="228"/>
      <c r="IAN3" s="228"/>
      <c r="IAO3" s="228"/>
      <c r="IAP3" s="228"/>
      <c r="IAQ3" s="228"/>
      <c r="IAR3" s="228"/>
      <c r="IAS3" s="228"/>
      <c r="IAT3" s="228"/>
      <c r="IAU3" s="228"/>
      <c r="IAV3" s="228"/>
      <c r="IAW3" s="228"/>
      <c r="IAX3" s="228"/>
      <c r="IAY3" s="228"/>
      <c r="IAZ3" s="228"/>
      <c r="IBA3" s="228"/>
      <c r="IBB3" s="228"/>
      <c r="IBC3" s="228"/>
      <c r="IBD3" s="228"/>
      <c r="IBE3" s="228"/>
      <c r="IBF3" s="228"/>
      <c r="IBG3" s="228"/>
      <c r="IBH3" s="228"/>
      <c r="IBI3" s="228"/>
      <c r="IBJ3" s="228"/>
      <c r="IBK3" s="228"/>
      <c r="IBL3" s="228"/>
      <c r="IBM3" s="228"/>
      <c r="IBN3" s="228"/>
      <c r="IBO3" s="228"/>
      <c r="IBP3" s="228"/>
      <c r="IBQ3" s="228"/>
      <c r="IBR3" s="228"/>
      <c r="IBS3" s="228"/>
      <c r="IBT3" s="228"/>
      <c r="IBU3" s="228"/>
      <c r="IBV3" s="228"/>
      <c r="IBW3" s="228"/>
      <c r="IBX3" s="228"/>
      <c r="IBY3" s="228"/>
      <c r="IBZ3" s="228"/>
      <c r="ICA3" s="228"/>
      <c r="ICB3" s="228"/>
      <c r="ICC3" s="228"/>
      <c r="ICD3" s="228"/>
      <c r="ICE3" s="228"/>
      <c r="ICF3" s="228"/>
      <c r="ICG3" s="228"/>
      <c r="ICH3" s="228"/>
      <c r="ICI3" s="228"/>
      <c r="ICJ3" s="228"/>
      <c r="ICK3" s="228"/>
      <c r="ICL3" s="228"/>
      <c r="ICM3" s="228"/>
      <c r="ICN3" s="228"/>
      <c r="ICO3" s="228"/>
      <c r="ICP3" s="228"/>
      <c r="ICQ3" s="228"/>
      <c r="ICR3" s="228"/>
      <c r="ICS3" s="228"/>
      <c r="ICT3" s="228"/>
      <c r="ICU3" s="228"/>
      <c r="ICV3" s="228"/>
      <c r="ICW3" s="228"/>
      <c r="ICX3" s="228"/>
      <c r="ICY3" s="228"/>
      <c r="ICZ3" s="228"/>
      <c r="IDA3" s="228"/>
      <c r="IDB3" s="228"/>
      <c r="IDC3" s="228"/>
      <c r="IDD3" s="228"/>
      <c r="IDE3" s="228"/>
      <c r="IDF3" s="228"/>
      <c r="IDG3" s="228"/>
      <c r="IDH3" s="228"/>
      <c r="IDI3" s="228"/>
      <c r="IDJ3" s="228"/>
      <c r="IDK3" s="228"/>
      <c r="IDL3" s="228"/>
      <c r="IDM3" s="228"/>
      <c r="IDN3" s="228"/>
      <c r="IDO3" s="228"/>
      <c r="IDP3" s="228"/>
      <c r="IDQ3" s="228"/>
      <c r="IDR3" s="228"/>
      <c r="IDS3" s="228"/>
      <c r="IDT3" s="228"/>
      <c r="IDU3" s="228"/>
      <c r="IDV3" s="228"/>
      <c r="IDW3" s="228"/>
      <c r="IDX3" s="228"/>
      <c r="IDY3" s="228"/>
      <c r="IDZ3" s="228"/>
      <c r="IEA3" s="228"/>
      <c r="IEB3" s="228"/>
      <c r="IEC3" s="228"/>
      <c r="IED3" s="228"/>
      <c r="IEE3" s="228"/>
      <c r="IEF3" s="228"/>
      <c r="IEG3" s="228"/>
      <c r="IEH3" s="228"/>
      <c r="IEI3" s="228"/>
      <c r="IEJ3" s="228"/>
      <c r="IEK3" s="228"/>
      <c r="IEL3" s="228"/>
      <c r="IEM3" s="228"/>
      <c r="IEN3" s="228"/>
      <c r="IEO3" s="228"/>
      <c r="IEP3" s="228"/>
      <c r="IEQ3" s="228"/>
      <c r="IER3" s="228"/>
      <c r="IES3" s="228"/>
      <c r="IET3" s="228"/>
      <c r="IEU3" s="228"/>
      <c r="IEV3" s="228"/>
      <c r="IEW3" s="228"/>
      <c r="IEX3" s="228"/>
      <c r="IEY3" s="228"/>
      <c r="IEZ3" s="228"/>
      <c r="IFA3" s="228"/>
      <c r="IFB3" s="228"/>
      <c r="IFC3" s="228"/>
      <c r="IFD3" s="228"/>
      <c r="IFE3" s="228"/>
      <c r="IFF3" s="228"/>
      <c r="IFG3" s="228"/>
      <c r="IFH3" s="228"/>
      <c r="IFI3" s="228"/>
      <c r="IFJ3" s="228"/>
      <c r="IFK3" s="228"/>
      <c r="IFL3" s="228"/>
      <c r="IFM3" s="228"/>
      <c r="IFN3" s="228"/>
      <c r="IFO3" s="228"/>
      <c r="IFP3" s="228"/>
      <c r="IFQ3" s="228"/>
      <c r="IFR3" s="228"/>
      <c r="IFS3" s="228"/>
      <c r="IFT3" s="228"/>
      <c r="IFU3" s="228"/>
      <c r="IFV3" s="228"/>
      <c r="IFW3" s="228"/>
      <c r="IFX3" s="228"/>
      <c r="IFY3" s="228"/>
      <c r="IFZ3" s="228"/>
      <c r="IGA3" s="228"/>
      <c r="IGB3" s="228"/>
      <c r="IGC3" s="228"/>
      <c r="IGD3" s="228"/>
      <c r="IGE3" s="228"/>
      <c r="IGF3" s="228"/>
      <c r="IGG3" s="228"/>
      <c r="IGH3" s="228"/>
      <c r="IGI3" s="228"/>
      <c r="IGJ3" s="228"/>
      <c r="IGK3" s="228"/>
      <c r="IGL3" s="228"/>
      <c r="IGM3" s="228"/>
      <c r="IGN3" s="228"/>
      <c r="IGO3" s="228"/>
      <c r="IGP3" s="228"/>
      <c r="IGQ3" s="228"/>
      <c r="IGR3" s="228"/>
      <c r="IGS3" s="228"/>
      <c r="IGT3" s="228"/>
      <c r="IGU3" s="228"/>
      <c r="IGV3" s="228"/>
      <c r="IGW3" s="228"/>
      <c r="IGX3" s="228"/>
      <c r="IGY3" s="228"/>
      <c r="IGZ3" s="228"/>
      <c r="IHA3" s="228"/>
      <c r="IHB3" s="228"/>
      <c r="IHC3" s="228"/>
      <c r="IHD3" s="228"/>
      <c r="IHE3" s="228"/>
      <c r="IHF3" s="228"/>
      <c r="IHG3" s="228"/>
      <c r="IHH3" s="228"/>
      <c r="IHI3" s="228"/>
      <c r="IHJ3" s="228"/>
      <c r="IHK3" s="228"/>
      <c r="IHL3" s="228"/>
      <c r="IHM3" s="228"/>
      <c r="IHN3" s="228"/>
      <c r="IHO3" s="228"/>
      <c r="IHP3" s="228"/>
      <c r="IHQ3" s="228"/>
      <c r="IHR3" s="228"/>
      <c r="IHS3" s="228"/>
      <c r="IHT3" s="228"/>
      <c r="IHU3" s="228"/>
      <c r="IHV3" s="228"/>
      <c r="IHW3" s="228"/>
      <c r="IHX3" s="228"/>
      <c r="IHY3" s="228"/>
      <c r="IHZ3" s="228"/>
      <c r="IIA3" s="228"/>
      <c r="IIB3" s="228"/>
      <c r="IIC3" s="228"/>
      <c r="IID3" s="228"/>
      <c r="IIE3" s="228"/>
      <c r="IIF3" s="228"/>
      <c r="IIG3" s="228"/>
      <c r="IIH3" s="228"/>
      <c r="III3" s="228"/>
      <c r="IIJ3" s="228"/>
      <c r="IIK3" s="228"/>
      <c r="IIL3" s="228"/>
      <c r="IIM3" s="228"/>
      <c r="IIN3" s="228"/>
      <c r="IIO3" s="228"/>
      <c r="IIP3" s="228"/>
      <c r="IIQ3" s="228"/>
      <c r="IIR3" s="228"/>
      <c r="IIS3" s="228"/>
      <c r="IIT3" s="228"/>
      <c r="IIU3" s="228"/>
      <c r="IIV3" s="228"/>
      <c r="IIW3" s="228"/>
      <c r="IIX3" s="228"/>
      <c r="IIY3" s="228"/>
      <c r="IIZ3" s="228"/>
      <c r="IJA3" s="228"/>
      <c r="IJB3" s="228"/>
      <c r="IJC3" s="228"/>
      <c r="IJD3" s="228"/>
      <c r="IJE3" s="228"/>
      <c r="IJF3" s="228"/>
      <c r="IJG3" s="228"/>
      <c r="IJH3" s="228"/>
      <c r="IJI3" s="228"/>
      <c r="IJJ3" s="228"/>
      <c r="IJK3" s="228"/>
      <c r="IJL3" s="228"/>
      <c r="IJM3" s="228"/>
      <c r="IJN3" s="228"/>
      <c r="IJO3" s="228"/>
      <c r="IJP3" s="228"/>
      <c r="IJQ3" s="228"/>
      <c r="IJR3" s="228"/>
      <c r="IJS3" s="228"/>
      <c r="IJT3" s="228"/>
      <c r="IJU3" s="228"/>
      <c r="IJV3" s="228"/>
      <c r="IJW3" s="228"/>
      <c r="IJX3" s="228"/>
      <c r="IJY3" s="228"/>
      <c r="IJZ3" s="228"/>
      <c r="IKA3" s="228"/>
      <c r="IKB3" s="228"/>
      <c r="IKC3" s="228"/>
      <c r="IKD3" s="228"/>
      <c r="IKE3" s="228"/>
      <c r="IKF3" s="228"/>
      <c r="IKG3" s="228"/>
      <c r="IKH3" s="228"/>
      <c r="IKI3" s="228"/>
      <c r="IKJ3" s="228"/>
      <c r="IKK3" s="228"/>
      <c r="IKL3" s="228"/>
      <c r="IKM3" s="228"/>
      <c r="IKN3" s="228"/>
      <c r="IKO3" s="228"/>
      <c r="IKP3" s="228"/>
      <c r="IKQ3" s="228"/>
      <c r="IKR3" s="228"/>
      <c r="IKS3" s="228"/>
      <c r="IKT3" s="228"/>
      <c r="IKU3" s="228"/>
      <c r="IKV3" s="228"/>
      <c r="IKW3" s="228"/>
      <c r="IKX3" s="228"/>
      <c r="IKY3" s="228"/>
      <c r="IKZ3" s="228"/>
      <c r="ILA3" s="228"/>
      <c r="ILB3" s="228"/>
      <c r="ILC3" s="228"/>
      <c r="ILD3" s="228"/>
      <c r="ILE3" s="228"/>
      <c r="ILF3" s="228"/>
      <c r="ILG3" s="228"/>
      <c r="ILH3" s="228"/>
      <c r="ILI3" s="228"/>
      <c r="ILJ3" s="228"/>
      <c r="ILK3" s="228"/>
      <c r="ILL3" s="228"/>
      <c r="ILM3" s="228"/>
      <c r="ILN3" s="228"/>
      <c r="ILO3" s="228"/>
      <c r="ILP3" s="228"/>
      <c r="ILQ3" s="228"/>
      <c r="ILR3" s="228"/>
      <c r="ILS3" s="228"/>
      <c r="ILT3" s="228"/>
      <c r="ILU3" s="228"/>
      <c r="ILV3" s="228"/>
      <c r="ILW3" s="228"/>
      <c r="ILX3" s="228"/>
      <c r="ILY3" s="228"/>
      <c r="ILZ3" s="228"/>
      <c r="IMA3" s="228"/>
      <c r="IMB3" s="228"/>
      <c r="IMC3" s="228"/>
      <c r="IMD3" s="228"/>
      <c r="IME3" s="228"/>
      <c r="IMF3" s="228"/>
      <c r="IMG3" s="228"/>
      <c r="IMH3" s="228"/>
      <c r="IMI3" s="228"/>
      <c r="IMJ3" s="228"/>
      <c r="IMK3" s="228"/>
      <c r="IML3" s="228"/>
      <c r="IMM3" s="228"/>
      <c r="IMN3" s="228"/>
      <c r="IMO3" s="228"/>
      <c r="IMP3" s="228"/>
      <c r="IMQ3" s="228"/>
      <c r="IMR3" s="228"/>
      <c r="IMS3" s="228"/>
      <c r="IMT3" s="228"/>
      <c r="IMU3" s="228"/>
      <c r="IMV3" s="228"/>
      <c r="IMW3" s="228"/>
      <c r="IMX3" s="228"/>
      <c r="IMY3" s="228"/>
      <c r="IMZ3" s="228"/>
      <c r="INA3" s="228"/>
      <c r="INB3" s="228"/>
      <c r="INC3" s="228"/>
      <c r="IND3" s="228"/>
      <c r="INE3" s="228"/>
      <c r="INF3" s="228"/>
      <c r="ING3" s="228"/>
      <c r="INH3" s="228"/>
      <c r="INI3" s="228"/>
      <c r="INJ3" s="228"/>
      <c r="INK3" s="228"/>
      <c r="INL3" s="228"/>
      <c r="INM3" s="228"/>
      <c r="INN3" s="228"/>
      <c r="INO3" s="228"/>
      <c r="INP3" s="228"/>
      <c r="INQ3" s="228"/>
      <c r="INR3" s="228"/>
      <c r="INS3" s="228"/>
      <c r="INT3" s="228"/>
      <c r="INU3" s="228"/>
      <c r="INV3" s="228"/>
      <c r="INW3" s="228"/>
      <c r="INX3" s="228"/>
      <c r="INY3" s="228"/>
      <c r="INZ3" s="228"/>
      <c r="IOA3" s="228"/>
      <c r="IOB3" s="228"/>
      <c r="IOC3" s="228"/>
      <c r="IOD3" s="228"/>
      <c r="IOE3" s="228"/>
      <c r="IOF3" s="228"/>
      <c r="IOG3" s="228"/>
      <c r="IOH3" s="228"/>
      <c r="IOI3" s="228"/>
      <c r="IOJ3" s="228"/>
      <c r="IOK3" s="228"/>
      <c r="IOL3" s="228"/>
      <c r="IOM3" s="228"/>
      <c r="ION3" s="228"/>
      <c r="IOO3" s="228"/>
      <c r="IOP3" s="228"/>
      <c r="IOQ3" s="228"/>
      <c r="IOR3" s="228"/>
      <c r="IOS3" s="228"/>
      <c r="IOT3" s="228"/>
      <c r="IOU3" s="228"/>
      <c r="IOV3" s="228"/>
      <c r="IOW3" s="228"/>
      <c r="IOX3" s="228"/>
      <c r="IOY3" s="228"/>
      <c r="IOZ3" s="228"/>
      <c r="IPA3" s="228"/>
      <c r="IPB3" s="228"/>
      <c r="IPC3" s="228"/>
      <c r="IPD3" s="228"/>
      <c r="IPE3" s="228"/>
      <c r="IPF3" s="228"/>
      <c r="IPG3" s="228"/>
      <c r="IPH3" s="228"/>
      <c r="IPI3" s="228"/>
      <c r="IPJ3" s="228"/>
      <c r="IPK3" s="228"/>
      <c r="IPL3" s="228"/>
      <c r="IPM3" s="228"/>
      <c r="IPN3" s="228"/>
      <c r="IPO3" s="228"/>
      <c r="IPP3" s="228"/>
      <c r="IPQ3" s="228"/>
      <c r="IPR3" s="228"/>
      <c r="IPS3" s="228"/>
      <c r="IPT3" s="228"/>
      <c r="IPU3" s="228"/>
      <c r="IPV3" s="228"/>
      <c r="IPW3" s="228"/>
      <c r="IPX3" s="228"/>
      <c r="IPY3" s="228"/>
      <c r="IPZ3" s="228"/>
      <c r="IQA3" s="228"/>
      <c r="IQB3" s="228"/>
      <c r="IQC3" s="228"/>
      <c r="IQD3" s="228"/>
      <c r="IQE3" s="228"/>
      <c r="IQF3" s="228"/>
      <c r="IQG3" s="228"/>
      <c r="IQH3" s="228"/>
      <c r="IQI3" s="228"/>
      <c r="IQJ3" s="228"/>
      <c r="IQK3" s="228"/>
      <c r="IQL3" s="228"/>
      <c r="IQM3" s="228"/>
      <c r="IQN3" s="228"/>
      <c r="IQO3" s="228"/>
      <c r="IQP3" s="228"/>
      <c r="IQQ3" s="228"/>
      <c r="IQR3" s="228"/>
      <c r="IQS3" s="228"/>
      <c r="IQT3" s="228"/>
      <c r="IQU3" s="228"/>
      <c r="IQV3" s="228"/>
      <c r="IQW3" s="228"/>
      <c r="IQX3" s="228"/>
      <c r="IQY3" s="228"/>
      <c r="IQZ3" s="228"/>
      <c r="IRA3" s="228"/>
      <c r="IRB3" s="228"/>
      <c r="IRC3" s="228"/>
      <c r="IRD3" s="228"/>
      <c r="IRE3" s="228"/>
      <c r="IRF3" s="228"/>
      <c r="IRG3" s="228"/>
      <c r="IRH3" s="228"/>
      <c r="IRI3" s="228"/>
      <c r="IRJ3" s="228"/>
      <c r="IRK3" s="228"/>
      <c r="IRL3" s="228"/>
      <c r="IRM3" s="228"/>
      <c r="IRN3" s="228"/>
      <c r="IRO3" s="228"/>
      <c r="IRP3" s="228"/>
      <c r="IRQ3" s="228"/>
      <c r="IRR3" s="228"/>
      <c r="IRS3" s="228"/>
      <c r="IRT3" s="228"/>
      <c r="IRU3" s="228"/>
      <c r="IRV3" s="228"/>
      <c r="IRW3" s="228"/>
      <c r="IRX3" s="228"/>
      <c r="IRY3" s="228"/>
      <c r="IRZ3" s="228"/>
      <c r="ISA3" s="228"/>
      <c r="ISB3" s="228"/>
      <c r="ISC3" s="228"/>
      <c r="ISD3" s="228"/>
      <c r="ISE3" s="228"/>
      <c r="ISF3" s="228"/>
      <c r="ISG3" s="228"/>
      <c r="ISH3" s="228"/>
      <c r="ISI3" s="228"/>
      <c r="ISJ3" s="228"/>
      <c r="ISK3" s="228"/>
      <c r="ISL3" s="228"/>
      <c r="ISM3" s="228"/>
      <c r="ISN3" s="228"/>
      <c r="ISO3" s="228"/>
      <c r="ISP3" s="228"/>
      <c r="ISQ3" s="228"/>
      <c r="ISR3" s="228"/>
      <c r="ISS3" s="228"/>
      <c r="IST3" s="228"/>
      <c r="ISU3" s="228"/>
      <c r="ISV3" s="228"/>
      <c r="ISW3" s="228"/>
      <c r="ISX3" s="228"/>
      <c r="ISY3" s="228"/>
      <c r="ISZ3" s="228"/>
      <c r="ITA3" s="228"/>
      <c r="ITB3" s="228"/>
      <c r="ITC3" s="228"/>
      <c r="ITD3" s="228"/>
      <c r="ITE3" s="228"/>
      <c r="ITF3" s="228"/>
      <c r="ITG3" s="228"/>
      <c r="ITH3" s="228"/>
      <c r="ITI3" s="228"/>
      <c r="ITJ3" s="228"/>
      <c r="ITK3" s="228"/>
      <c r="ITL3" s="228"/>
      <c r="ITM3" s="228"/>
      <c r="ITN3" s="228"/>
      <c r="ITO3" s="228"/>
      <c r="ITP3" s="228"/>
      <c r="ITQ3" s="228"/>
      <c r="ITR3" s="228"/>
      <c r="ITS3" s="228"/>
      <c r="ITT3" s="228"/>
      <c r="ITU3" s="228"/>
      <c r="ITV3" s="228"/>
      <c r="ITW3" s="228"/>
      <c r="ITX3" s="228"/>
      <c r="ITY3" s="228"/>
      <c r="ITZ3" s="228"/>
      <c r="IUA3" s="228"/>
      <c r="IUB3" s="228"/>
      <c r="IUC3" s="228"/>
      <c r="IUD3" s="228"/>
      <c r="IUE3" s="228"/>
      <c r="IUF3" s="228"/>
      <c r="IUG3" s="228"/>
      <c r="IUH3" s="228"/>
      <c r="IUI3" s="228"/>
      <c r="IUJ3" s="228"/>
      <c r="IUK3" s="228"/>
      <c r="IUL3" s="228"/>
      <c r="IUM3" s="228"/>
      <c r="IUN3" s="228"/>
      <c r="IUO3" s="228"/>
      <c r="IUP3" s="228"/>
      <c r="IUQ3" s="228"/>
      <c r="IUR3" s="228"/>
      <c r="IUS3" s="228"/>
      <c r="IUT3" s="228"/>
      <c r="IUU3" s="228"/>
      <c r="IUV3" s="228"/>
      <c r="IUW3" s="228"/>
      <c r="IUX3" s="228"/>
      <c r="IUY3" s="228"/>
      <c r="IUZ3" s="228"/>
      <c r="IVA3" s="228"/>
      <c r="IVB3" s="228"/>
      <c r="IVC3" s="228"/>
      <c r="IVD3" s="228"/>
      <c r="IVE3" s="228"/>
      <c r="IVF3" s="228"/>
      <c r="IVG3" s="228"/>
      <c r="IVH3" s="228"/>
      <c r="IVI3" s="228"/>
      <c r="IVJ3" s="228"/>
      <c r="IVK3" s="228"/>
      <c r="IVL3" s="228"/>
      <c r="IVM3" s="228"/>
      <c r="IVN3" s="228"/>
      <c r="IVO3" s="228"/>
      <c r="IVP3" s="228"/>
      <c r="IVQ3" s="228"/>
      <c r="IVR3" s="228"/>
      <c r="IVS3" s="228"/>
      <c r="IVT3" s="228"/>
      <c r="IVU3" s="228"/>
      <c r="IVV3" s="228"/>
      <c r="IVW3" s="228"/>
      <c r="IVX3" s="228"/>
      <c r="IVY3" s="228"/>
      <c r="IVZ3" s="228"/>
      <c r="IWA3" s="228"/>
      <c r="IWB3" s="228"/>
      <c r="IWC3" s="228"/>
      <c r="IWD3" s="228"/>
      <c r="IWE3" s="228"/>
      <c r="IWF3" s="228"/>
      <c r="IWG3" s="228"/>
      <c r="IWH3" s="228"/>
      <c r="IWI3" s="228"/>
      <c r="IWJ3" s="228"/>
      <c r="IWK3" s="228"/>
      <c r="IWL3" s="228"/>
      <c r="IWM3" s="228"/>
      <c r="IWN3" s="228"/>
      <c r="IWO3" s="228"/>
      <c r="IWP3" s="228"/>
      <c r="IWQ3" s="228"/>
      <c r="IWR3" s="228"/>
      <c r="IWS3" s="228"/>
      <c r="IWT3" s="228"/>
      <c r="IWU3" s="228"/>
      <c r="IWV3" s="228"/>
      <c r="IWW3" s="228"/>
      <c r="IWX3" s="228"/>
      <c r="IWY3" s="228"/>
      <c r="IWZ3" s="228"/>
      <c r="IXA3" s="228"/>
      <c r="IXB3" s="228"/>
      <c r="IXC3" s="228"/>
      <c r="IXD3" s="228"/>
      <c r="IXE3" s="228"/>
      <c r="IXF3" s="228"/>
      <c r="IXG3" s="228"/>
      <c r="IXH3" s="228"/>
      <c r="IXI3" s="228"/>
      <c r="IXJ3" s="228"/>
      <c r="IXK3" s="228"/>
      <c r="IXL3" s="228"/>
      <c r="IXM3" s="228"/>
      <c r="IXN3" s="228"/>
      <c r="IXO3" s="228"/>
      <c r="IXP3" s="228"/>
      <c r="IXQ3" s="228"/>
      <c r="IXR3" s="228"/>
      <c r="IXS3" s="228"/>
      <c r="IXT3" s="228"/>
      <c r="IXU3" s="228"/>
      <c r="IXV3" s="228"/>
      <c r="IXW3" s="228"/>
      <c r="IXX3" s="228"/>
      <c r="IXY3" s="228"/>
      <c r="IXZ3" s="228"/>
      <c r="IYA3" s="228"/>
      <c r="IYB3" s="228"/>
      <c r="IYC3" s="228"/>
      <c r="IYD3" s="228"/>
      <c r="IYE3" s="228"/>
      <c r="IYF3" s="228"/>
      <c r="IYG3" s="228"/>
      <c r="IYH3" s="228"/>
      <c r="IYI3" s="228"/>
      <c r="IYJ3" s="228"/>
      <c r="IYK3" s="228"/>
      <c r="IYL3" s="228"/>
      <c r="IYM3" s="228"/>
      <c r="IYN3" s="228"/>
      <c r="IYO3" s="228"/>
      <c r="IYP3" s="228"/>
      <c r="IYQ3" s="228"/>
      <c r="IYR3" s="228"/>
      <c r="IYS3" s="228"/>
      <c r="IYT3" s="228"/>
      <c r="IYU3" s="228"/>
      <c r="IYV3" s="228"/>
      <c r="IYW3" s="228"/>
      <c r="IYX3" s="228"/>
      <c r="IYY3" s="228"/>
      <c r="IYZ3" s="228"/>
      <c r="IZA3" s="228"/>
      <c r="IZB3" s="228"/>
      <c r="IZC3" s="228"/>
      <c r="IZD3" s="228"/>
      <c r="IZE3" s="228"/>
      <c r="IZF3" s="228"/>
      <c r="IZG3" s="228"/>
      <c r="IZH3" s="228"/>
      <c r="IZI3" s="228"/>
      <c r="IZJ3" s="228"/>
      <c r="IZK3" s="228"/>
      <c r="IZL3" s="228"/>
      <c r="IZM3" s="228"/>
      <c r="IZN3" s="228"/>
      <c r="IZO3" s="228"/>
      <c r="IZP3" s="228"/>
      <c r="IZQ3" s="228"/>
      <c r="IZR3" s="228"/>
      <c r="IZS3" s="228"/>
      <c r="IZT3" s="228"/>
      <c r="IZU3" s="228"/>
      <c r="IZV3" s="228"/>
      <c r="IZW3" s="228"/>
      <c r="IZX3" s="228"/>
      <c r="IZY3" s="228"/>
      <c r="IZZ3" s="228"/>
      <c r="JAA3" s="228"/>
      <c r="JAB3" s="228"/>
      <c r="JAC3" s="228"/>
      <c r="JAD3" s="228"/>
      <c r="JAE3" s="228"/>
      <c r="JAF3" s="228"/>
      <c r="JAG3" s="228"/>
      <c r="JAH3" s="228"/>
      <c r="JAI3" s="228"/>
      <c r="JAJ3" s="228"/>
      <c r="JAK3" s="228"/>
      <c r="JAL3" s="228"/>
      <c r="JAM3" s="228"/>
      <c r="JAN3" s="228"/>
      <c r="JAO3" s="228"/>
      <c r="JAP3" s="228"/>
      <c r="JAQ3" s="228"/>
      <c r="JAR3" s="228"/>
      <c r="JAS3" s="228"/>
      <c r="JAT3" s="228"/>
      <c r="JAU3" s="228"/>
      <c r="JAV3" s="228"/>
      <c r="JAW3" s="228"/>
      <c r="JAX3" s="228"/>
      <c r="JAY3" s="228"/>
      <c r="JAZ3" s="228"/>
      <c r="JBA3" s="228"/>
      <c r="JBB3" s="228"/>
      <c r="JBC3" s="228"/>
      <c r="JBD3" s="228"/>
      <c r="JBE3" s="228"/>
      <c r="JBF3" s="228"/>
      <c r="JBG3" s="228"/>
      <c r="JBH3" s="228"/>
      <c r="JBI3" s="228"/>
      <c r="JBJ3" s="228"/>
      <c r="JBK3" s="228"/>
      <c r="JBL3" s="228"/>
      <c r="JBM3" s="228"/>
      <c r="JBN3" s="228"/>
      <c r="JBO3" s="228"/>
      <c r="JBP3" s="228"/>
      <c r="JBQ3" s="228"/>
      <c r="JBR3" s="228"/>
      <c r="JBS3" s="228"/>
      <c r="JBT3" s="228"/>
      <c r="JBU3" s="228"/>
      <c r="JBV3" s="228"/>
      <c r="JBW3" s="228"/>
      <c r="JBX3" s="228"/>
      <c r="JBY3" s="228"/>
      <c r="JBZ3" s="228"/>
      <c r="JCA3" s="228"/>
      <c r="JCB3" s="228"/>
      <c r="JCC3" s="228"/>
      <c r="JCD3" s="228"/>
      <c r="JCE3" s="228"/>
      <c r="JCF3" s="228"/>
      <c r="JCG3" s="228"/>
      <c r="JCH3" s="228"/>
      <c r="JCI3" s="228"/>
      <c r="JCJ3" s="228"/>
      <c r="JCK3" s="228"/>
      <c r="JCL3" s="228"/>
      <c r="JCM3" s="228"/>
      <c r="JCN3" s="228"/>
      <c r="JCO3" s="228"/>
      <c r="JCP3" s="228"/>
      <c r="JCQ3" s="228"/>
      <c r="JCR3" s="228"/>
      <c r="JCS3" s="228"/>
      <c r="JCT3" s="228"/>
      <c r="JCU3" s="228"/>
      <c r="JCV3" s="228"/>
      <c r="JCW3" s="228"/>
      <c r="JCX3" s="228"/>
      <c r="JCY3" s="228"/>
      <c r="JCZ3" s="228"/>
      <c r="JDA3" s="228"/>
      <c r="JDB3" s="228"/>
      <c r="JDC3" s="228"/>
      <c r="JDD3" s="228"/>
      <c r="JDE3" s="228"/>
      <c r="JDF3" s="228"/>
      <c r="JDG3" s="228"/>
      <c r="JDH3" s="228"/>
      <c r="JDI3" s="228"/>
      <c r="JDJ3" s="228"/>
      <c r="JDK3" s="228"/>
      <c r="JDL3" s="228"/>
      <c r="JDM3" s="228"/>
      <c r="JDN3" s="228"/>
      <c r="JDO3" s="228"/>
      <c r="JDP3" s="228"/>
      <c r="JDQ3" s="228"/>
      <c r="JDR3" s="228"/>
      <c r="JDS3" s="228"/>
      <c r="JDT3" s="228"/>
      <c r="JDU3" s="228"/>
      <c r="JDV3" s="228"/>
      <c r="JDW3" s="228"/>
      <c r="JDX3" s="228"/>
      <c r="JDY3" s="228"/>
      <c r="JDZ3" s="228"/>
      <c r="JEA3" s="228"/>
      <c r="JEB3" s="228"/>
      <c r="JEC3" s="228"/>
      <c r="JED3" s="228"/>
      <c r="JEE3" s="228"/>
      <c r="JEF3" s="228"/>
      <c r="JEG3" s="228"/>
      <c r="JEH3" s="228"/>
      <c r="JEI3" s="228"/>
      <c r="JEJ3" s="228"/>
      <c r="JEK3" s="228"/>
      <c r="JEL3" s="228"/>
      <c r="JEM3" s="228"/>
      <c r="JEN3" s="228"/>
      <c r="JEO3" s="228"/>
      <c r="JEP3" s="228"/>
      <c r="JEQ3" s="228"/>
      <c r="JER3" s="228"/>
      <c r="JES3" s="228"/>
      <c r="JET3" s="228"/>
      <c r="JEU3" s="228"/>
      <c r="JEV3" s="228"/>
      <c r="JEW3" s="228"/>
      <c r="JEX3" s="228"/>
      <c r="JEY3" s="228"/>
      <c r="JEZ3" s="228"/>
      <c r="JFA3" s="228"/>
      <c r="JFB3" s="228"/>
      <c r="JFC3" s="228"/>
      <c r="JFD3" s="228"/>
      <c r="JFE3" s="228"/>
      <c r="JFF3" s="228"/>
      <c r="JFG3" s="228"/>
      <c r="JFH3" s="228"/>
      <c r="JFI3" s="228"/>
      <c r="JFJ3" s="228"/>
      <c r="JFK3" s="228"/>
      <c r="JFL3" s="228"/>
      <c r="JFM3" s="228"/>
      <c r="JFN3" s="228"/>
      <c r="JFO3" s="228"/>
      <c r="JFP3" s="228"/>
      <c r="JFQ3" s="228"/>
      <c r="JFR3" s="228"/>
      <c r="JFS3" s="228"/>
      <c r="JFT3" s="228"/>
      <c r="JFU3" s="228"/>
      <c r="JFV3" s="228"/>
      <c r="JFW3" s="228"/>
      <c r="JFX3" s="228"/>
      <c r="JFY3" s="228"/>
      <c r="JFZ3" s="228"/>
      <c r="JGA3" s="228"/>
      <c r="JGB3" s="228"/>
      <c r="JGC3" s="228"/>
      <c r="JGD3" s="228"/>
      <c r="JGE3" s="228"/>
      <c r="JGF3" s="228"/>
      <c r="JGG3" s="228"/>
      <c r="JGH3" s="228"/>
      <c r="JGI3" s="228"/>
      <c r="JGJ3" s="228"/>
      <c r="JGK3" s="228"/>
      <c r="JGL3" s="228"/>
      <c r="JGM3" s="228"/>
      <c r="JGN3" s="228"/>
      <c r="JGO3" s="228"/>
      <c r="JGP3" s="228"/>
      <c r="JGQ3" s="228"/>
      <c r="JGR3" s="228"/>
      <c r="JGS3" s="228"/>
      <c r="JGT3" s="228"/>
      <c r="JGU3" s="228"/>
      <c r="JGV3" s="228"/>
      <c r="JGW3" s="228"/>
      <c r="JGX3" s="228"/>
      <c r="JGY3" s="228"/>
      <c r="JGZ3" s="228"/>
      <c r="JHA3" s="228"/>
      <c r="JHB3" s="228"/>
      <c r="JHC3" s="228"/>
      <c r="JHD3" s="228"/>
      <c r="JHE3" s="228"/>
      <c r="JHF3" s="228"/>
      <c r="JHG3" s="228"/>
      <c r="JHH3" s="228"/>
      <c r="JHI3" s="228"/>
      <c r="JHJ3" s="228"/>
      <c r="JHK3" s="228"/>
      <c r="JHL3" s="228"/>
      <c r="JHM3" s="228"/>
      <c r="JHN3" s="228"/>
      <c r="JHO3" s="228"/>
      <c r="JHP3" s="228"/>
      <c r="JHQ3" s="228"/>
      <c r="JHR3" s="228"/>
      <c r="JHS3" s="228"/>
      <c r="JHT3" s="228"/>
      <c r="JHU3" s="228"/>
      <c r="JHV3" s="228"/>
      <c r="JHW3" s="228"/>
      <c r="JHX3" s="228"/>
      <c r="JHY3" s="228"/>
      <c r="JHZ3" s="228"/>
      <c r="JIA3" s="228"/>
      <c r="JIB3" s="228"/>
      <c r="JIC3" s="228"/>
      <c r="JID3" s="228"/>
      <c r="JIE3" s="228"/>
      <c r="JIF3" s="228"/>
      <c r="JIG3" s="228"/>
      <c r="JIH3" s="228"/>
      <c r="JII3" s="228"/>
      <c r="JIJ3" s="228"/>
      <c r="JIK3" s="228"/>
      <c r="JIL3" s="228"/>
      <c r="JIM3" s="228"/>
      <c r="JIN3" s="228"/>
      <c r="JIO3" s="228"/>
      <c r="JIP3" s="228"/>
      <c r="JIQ3" s="228"/>
      <c r="JIR3" s="228"/>
      <c r="JIS3" s="228"/>
      <c r="JIT3" s="228"/>
      <c r="JIU3" s="228"/>
      <c r="JIV3" s="228"/>
      <c r="JIW3" s="228"/>
      <c r="JIX3" s="228"/>
      <c r="JIY3" s="228"/>
      <c r="JIZ3" s="228"/>
      <c r="JJA3" s="228"/>
      <c r="JJB3" s="228"/>
      <c r="JJC3" s="228"/>
      <c r="JJD3" s="228"/>
      <c r="JJE3" s="228"/>
      <c r="JJF3" s="228"/>
      <c r="JJG3" s="228"/>
      <c r="JJH3" s="228"/>
      <c r="JJI3" s="228"/>
      <c r="JJJ3" s="228"/>
      <c r="JJK3" s="228"/>
      <c r="JJL3" s="228"/>
      <c r="JJM3" s="228"/>
      <c r="JJN3" s="228"/>
      <c r="JJO3" s="228"/>
      <c r="JJP3" s="228"/>
      <c r="JJQ3" s="228"/>
      <c r="JJR3" s="228"/>
      <c r="JJS3" s="228"/>
      <c r="JJT3" s="228"/>
      <c r="JJU3" s="228"/>
      <c r="JJV3" s="228"/>
      <c r="JJW3" s="228"/>
      <c r="JJX3" s="228"/>
      <c r="JJY3" s="228"/>
      <c r="JJZ3" s="228"/>
      <c r="JKA3" s="228"/>
      <c r="JKB3" s="228"/>
      <c r="JKC3" s="228"/>
      <c r="JKD3" s="228"/>
      <c r="JKE3" s="228"/>
      <c r="JKF3" s="228"/>
      <c r="JKG3" s="228"/>
      <c r="JKH3" s="228"/>
      <c r="JKI3" s="228"/>
      <c r="JKJ3" s="228"/>
      <c r="JKK3" s="228"/>
      <c r="JKL3" s="228"/>
      <c r="JKM3" s="228"/>
      <c r="JKN3" s="228"/>
      <c r="JKO3" s="228"/>
      <c r="JKP3" s="228"/>
      <c r="JKQ3" s="228"/>
      <c r="JKR3" s="228"/>
      <c r="JKS3" s="228"/>
      <c r="JKT3" s="228"/>
      <c r="JKU3" s="228"/>
      <c r="JKV3" s="228"/>
      <c r="JKW3" s="228"/>
      <c r="JKX3" s="228"/>
      <c r="JKY3" s="228"/>
      <c r="JKZ3" s="228"/>
      <c r="JLA3" s="228"/>
      <c r="JLB3" s="228"/>
      <c r="JLC3" s="228"/>
      <c r="JLD3" s="228"/>
      <c r="JLE3" s="228"/>
      <c r="JLF3" s="228"/>
      <c r="JLG3" s="228"/>
      <c r="JLH3" s="228"/>
      <c r="JLI3" s="228"/>
      <c r="JLJ3" s="228"/>
      <c r="JLK3" s="228"/>
      <c r="JLL3" s="228"/>
      <c r="JLM3" s="228"/>
      <c r="JLN3" s="228"/>
      <c r="JLO3" s="228"/>
      <c r="JLP3" s="228"/>
      <c r="JLQ3" s="228"/>
      <c r="JLR3" s="228"/>
      <c r="JLS3" s="228"/>
      <c r="JLT3" s="228"/>
      <c r="JLU3" s="228"/>
      <c r="JLV3" s="228"/>
      <c r="JLW3" s="228"/>
      <c r="JLX3" s="228"/>
      <c r="JLY3" s="228"/>
      <c r="JLZ3" s="228"/>
      <c r="JMA3" s="228"/>
      <c r="JMB3" s="228"/>
      <c r="JMC3" s="228"/>
      <c r="JMD3" s="228"/>
      <c r="JME3" s="228"/>
      <c r="JMF3" s="228"/>
      <c r="JMG3" s="228"/>
      <c r="JMH3" s="228"/>
      <c r="JMI3" s="228"/>
      <c r="JMJ3" s="228"/>
      <c r="JMK3" s="228"/>
      <c r="JML3" s="228"/>
      <c r="JMM3" s="228"/>
      <c r="JMN3" s="228"/>
      <c r="JMO3" s="228"/>
      <c r="JMP3" s="228"/>
      <c r="JMQ3" s="228"/>
      <c r="JMR3" s="228"/>
      <c r="JMS3" s="228"/>
      <c r="JMT3" s="228"/>
      <c r="JMU3" s="228"/>
      <c r="JMV3" s="228"/>
      <c r="JMW3" s="228"/>
      <c r="JMX3" s="228"/>
      <c r="JMY3" s="228"/>
      <c r="JMZ3" s="228"/>
      <c r="JNA3" s="228"/>
      <c r="JNB3" s="228"/>
      <c r="JNC3" s="228"/>
      <c r="JND3" s="228"/>
      <c r="JNE3" s="228"/>
      <c r="JNF3" s="228"/>
      <c r="JNG3" s="228"/>
      <c r="JNH3" s="228"/>
      <c r="JNI3" s="228"/>
      <c r="JNJ3" s="228"/>
      <c r="JNK3" s="228"/>
      <c r="JNL3" s="228"/>
      <c r="JNM3" s="228"/>
      <c r="JNN3" s="228"/>
      <c r="JNO3" s="228"/>
      <c r="JNP3" s="228"/>
      <c r="JNQ3" s="228"/>
      <c r="JNR3" s="228"/>
      <c r="JNS3" s="228"/>
      <c r="JNT3" s="228"/>
      <c r="JNU3" s="228"/>
      <c r="JNV3" s="228"/>
      <c r="JNW3" s="228"/>
      <c r="JNX3" s="228"/>
      <c r="JNY3" s="228"/>
      <c r="JNZ3" s="228"/>
      <c r="JOA3" s="228"/>
      <c r="JOB3" s="228"/>
      <c r="JOC3" s="228"/>
      <c r="JOD3" s="228"/>
      <c r="JOE3" s="228"/>
      <c r="JOF3" s="228"/>
      <c r="JOG3" s="228"/>
      <c r="JOH3" s="228"/>
      <c r="JOI3" s="228"/>
      <c r="JOJ3" s="228"/>
      <c r="JOK3" s="228"/>
      <c r="JOL3" s="228"/>
      <c r="JOM3" s="228"/>
      <c r="JON3" s="228"/>
      <c r="JOO3" s="228"/>
      <c r="JOP3" s="228"/>
      <c r="JOQ3" s="228"/>
      <c r="JOR3" s="228"/>
      <c r="JOS3" s="228"/>
      <c r="JOT3" s="228"/>
      <c r="JOU3" s="228"/>
      <c r="JOV3" s="228"/>
      <c r="JOW3" s="228"/>
      <c r="JOX3" s="228"/>
      <c r="JOY3" s="228"/>
      <c r="JOZ3" s="228"/>
      <c r="JPA3" s="228"/>
      <c r="JPB3" s="228"/>
      <c r="JPC3" s="228"/>
      <c r="JPD3" s="228"/>
      <c r="JPE3" s="228"/>
      <c r="JPF3" s="228"/>
      <c r="JPG3" s="228"/>
      <c r="JPH3" s="228"/>
      <c r="JPI3" s="228"/>
      <c r="JPJ3" s="228"/>
      <c r="JPK3" s="228"/>
      <c r="JPL3" s="228"/>
      <c r="JPM3" s="228"/>
      <c r="JPN3" s="228"/>
      <c r="JPO3" s="228"/>
      <c r="JPP3" s="228"/>
      <c r="JPQ3" s="228"/>
      <c r="JPR3" s="228"/>
      <c r="JPS3" s="228"/>
      <c r="JPT3" s="228"/>
      <c r="JPU3" s="228"/>
      <c r="JPV3" s="228"/>
      <c r="JPW3" s="228"/>
      <c r="JPX3" s="228"/>
      <c r="JPY3" s="228"/>
      <c r="JPZ3" s="228"/>
      <c r="JQA3" s="228"/>
      <c r="JQB3" s="228"/>
      <c r="JQC3" s="228"/>
      <c r="JQD3" s="228"/>
      <c r="JQE3" s="228"/>
      <c r="JQF3" s="228"/>
      <c r="JQG3" s="228"/>
      <c r="JQH3" s="228"/>
      <c r="JQI3" s="228"/>
      <c r="JQJ3" s="228"/>
      <c r="JQK3" s="228"/>
      <c r="JQL3" s="228"/>
      <c r="JQM3" s="228"/>
      <c r="JQN3" s="228"/>
      <c r="JQO3" s="228"/>
      <c r="JQP3" s="228"/>
      <c r="JQQ3" s="228"/>
      <c r="JQR3" s="228"/>
      <c r="JQS3" s="228"/>
      <c r="JQT3" s="228"/>
      <c r="JQU3" s="228"/>
      <c r="JQV3" s="228"/>
      <c r="JQW3" s="228"/>
      <c r="JQX3" s="228"/>
      <c r="JQY3" s="228"/>
      <c r="JQZ3" s="228"/>
      <c r="JRA3" s="228"/>
      <c r="JRB3" s="228"/>
      <c r="JRC3" s="228"/>
      <c r="JRD3" s="228"/>
      <c r="JRE3" s="228"/>
      <c r="JRF3" s="228"/>
      <c r="JRG3" s="228"/>
      <c r="JRH3" s="228"/>
      <c r="JRI3" s="228"/>
      <c r="JRJ3" s="228"/>
      <c r="JRK3" s="228"/>
      <c r="JRL3" s="228"/>
      <c r="JRM3" s="228"/>
      <c r="JRN3" s="228"/>
      <c r="JRO3" s="228"/>
      <c r="JRP3" s="228"/>
      <c r="JRQ3" s="228"/>
      <c r="JRR3" s="228"/>
      <c r="JRS3" s="228"/>
      <c r="JRT3" s="228"/>
      <c r="JRU3" s="228"/>
      <c r="JRV3" s="228"/>
      <c r="JRW3" s="228"/>
      <c r="JRX3" s="228"/>
      <c r="JRY3" s="228"/>
      <c r="JRZ3" s="228"/>
      <c r="JSA3" s="228"/>
      <c r="JSB3" s="228"/>
      <c r="JSC3" s="228"/>
      <c r="JSD3" s="228"/>
      <c r="JSE3" s="228"/>
      <c r="JSF3" s="228"/>
      <c r="JSG3" s="228"/>
      <c r="JSH3" s="228"/>
      <c r="JSI3" s="228"/>
      <c r="JSJ3" s="228"/>
      <c r="JSK3" s="228"/>
      <c r="JSL3" s="228"/>
      <c r="JSM3" s="228"/>
      <c r="JSN3" s="228"/>
      <c r="JSO3" s="228"/>
      <c r="JSP3" s="228"/>
      <c r="JSQ3" s="228"/>
      <c r="JSR3" s="228"/>
      <c r="JSS3" s="228"/>
      <c r="JST3" s="228"/>
      <c r="JSU3" s="228"/>
      <c r="JSV3" s="228"/>
      <c r="JSW3" s="228"/>
      <c r="JSX3" s="228"/>
      <c r="JSY3" s="228"/>
      <c r="JSZ3" s="228"/>
      <c r="JTA3" s="228"/>
      <c r="JTB3" s="228"/>
      <c r="JTC3" s="228"/>
      <c r="JTD3" s="228"/>
      <c r="JTE3" s="228"/>
      <c r="JTF3" s="228"/>
      <c r="JTG3" s="228"/>
      <c r="JTH3" s="228"/>
      <c r="JTI3" s="228"/>
      <c r="JTJ3" s="228"/>
      <c r="JTK3" s="228"/>
      <c r="JTL3" s="228"/>
      <c r="JTM3" s="228"/>
      <c r="JTN3" s="228"/>
      <c r="JTO3" s="228"/>
      <c r="JTP3" s="228"/>
      <c r="JTQ3" s="228"/>
      <c r="JTR3" s="228"/>
      <c r="JTS3" s="228"/>
      <c r="JTT3" s="228"/>
      <c r="JTU3" s="228"/>
      <c r="JTV3" s="228"/>
      <c r="JTW3" s="228"/>
      <c r="JTX3" s="228"/>
      <c r="JTY3" s="228"/>
      <c r="JTZ3" s="228"/>
      <c r="JUA3" s="228"/>
      <c r="JUB3" s="228"/>
      <c r="JUC3" s="228"/>
      <c r="JUD3" s="228"/>
      <c r="JUE3" s="228"/>
      <c r="JUF3" s="228"/>
      <c r="JUG3" s="228"/>
      <c r="JUH3" s="228"/>
      <c r="JUI3" s="228"/>
      <c r="JUJ3" s="228"/>
      <c r="JUK3" s="228"/>
      <c r="JUL3" s="228"/>
      <c r="JUM3" s="228"/>
      <c r="JUN3" s="228"/>
      <c r="JUO3" s="228"/>
      <c r="JUP3" s="228"/>
      <c r="JUQ3" s="228"/>
      <c r="JUR3" s="228"/>
      <c r="JUS3" s="228"/>
      <c r="JUT3" s="228"/>
      <c r="JUU3" s="228"/>
      <c r="JUV3" s="228"/>
      <c r="JUW3" s="228"/>
      <c r="JUX3" s="228"/>
      <c r="JUY3" s="228"/>
      <c r="JUZ3" s="228"/>
      <c r="JVA3" s="228"/>
      <c r="JVB3" s="228"/>
      <c r="JVC3" s="228"/>
      <c r="JVD3" s="228"/>
      <c r="JVE3" s="228"/>
      <c r="JVF3" s="228"/>
      <c r="JVG3" s="228"/>
      <c r="JVH3" s="228"/>
      <c r="JVI3" s="228"/>
      <c r="JVJ3" s="228"/>
      <c r="JVK3" s="228"/>
      <c r="JVL3" s="228"/>
      <c r="JVM3" s="228"/>
      <c r="JVN3" s="228"/>
      <c r="JVO3" s="228"/>
      <c r="JVP3" s="228"/>
      <c r="JVQ3" s="228"/>
      <c r="JVR3" s="228"/>
      <c r="JVS3" s="228"/>
      <c r="JVT3" s="228"/>
      <c r="JVU3" s="228"/>
      <c r="JVV3" s="228"/>
      <c r="JVW3" s="228"/>
      <c r="JVX3" s="228"/>
      <c r="JVY3" s="228"/>
      <c r="JVZ3" s="228"/>
      <c r="JWA3" s="228"/>
      <c r="JWB3" s="228"/>
      <c r="JWC3" s="228"/>
      <c r="JWD3" s="228"/>
      <c r="JWE3" s="228"/>
      <c r="JWF3" s="228"/>
      <c r="JWG3" s="228"/>
      <c r="JWH3" s="228"/>
      <c r="JWI3" s="228"/>
      <c r="JWJ3" s="228"/>
      <c r="JWK3" s="228"/>
      <c r="JWL3" s="228"/>
      <c r="JWM3" s="228"/>
      <c r="JWN3" s="228"/>
      <c r="JWO3" s="228"/>
      <c r="JWP3" s="228"/>
      <c r="JWQ3" s="228"/>
      <c r="JWR3" s="228"/>
      <c r="JWS3" s="228"/>
      <c r="JWT3" s="228"/>
      <c r="JWU3" s="228"/>
      <c r="JWV3" s="228"/>
      <c r="JWW3" s="228"/>
      <c r="JWX3" s="228"/>
      <c r="JWY3" s="228"/>
      <c r="JWZ3" s="228"/>
      <c r="JXA3" s="228"/>
      <c r="JXB3" s="228"/>
      <c r="JXC3" s="228"/>
      <c r="JXD3" s="228"/>
      <c r="JXE3" s="228"/>
      <c r="JXF3" s="228"/>
      <c r="JXG3" s="228"/>
      <c r="JXH3" s="228"/>
      <c r="JXI3" s="228"/>
      <c r="JXJ3" s="228"/>
      <c r="JXK3" s="228"/>
      <c r="JXL3" s="228"/>
      <c r="JXM3" s="228"/>
      <c r="JXN3" s="228"/>
      <c r="JXO3" s="228"/>
      <c r="JXP3" s="228"/>
      <c r="JXQ3" s="228"/>
      <c r="JXR3" s="228"/>
      <c r="JXS3" s="228"/>
      <c r="JXT3" s="228"/>
      <c r="JXU3" s="228"/>
      <c r="JXV3" s="228"/>
      <c r="JXW3" s="228"/>
      <c r="JXX3" s="228"/>
      <c r="JXY3" s="228"/>
      <c r="JXZ3" s="228"/>
      <c r="JYA3" s="228"/>
      <c r="JYB3" s="228"/>
      <c r="JYC3" s="228"/>
      <c r="JYD3" s="228"/>
      <c r="JYE3" s="228"/>
      <c r="JYF3" s="228"/>
      <c r="JYG3" s="228"/>
      <c r="JYH3" s="228"/>
      <c r="JYI3" s="228"/>
      <c r="JYJ3" s="228"/>
      <c r="JYK3" s="228"/>
      <c r="JYL3" s="228"/>
      <c r="JYM3" s="228"/>
      <c r="JYN3" s="228"/>
      <c r="JYO3" s="228"/>
      <c r="JYP3" s="228"/>
      <c r="JYQ3" s="228"/>
      <c r="JYR3" s="228"/>
      <c r="JYS3" s="228"/>
      <c r="JYT3" s="228"/>
      <c r="JYU3" s="228"/>
      <c r="JYV3" s="228"/>
      <c r="JYW3" s="228"/>
      <c r="JYX3" s="228"/>
      <c r="JYY3" s="228"/>
      <c r="JYZ3" s="228"/>
      <c r="JZA3" s="228"/>
      <c r="JZB3" s="228"/>
      <c r="JZC3" s="228"/>
      <c r="JZD3" s="228"/>
      <c r="JZE3" s="228"/>
      <c r="JZF3" s="228"/>
      <c r="JZG3" s="228"/>
      <c r="JZH3" s="228"/>
      <c r="JZI3" s="228"/>
      <c r="JZJ3" s="228"/>
      <c r="JZK3" s="228"/>
      <c r="JZL3" s="228"/>
      <c r="JZM3" s="228"/>
      <c r="JZN3" s="228"/>
      <c r="JZO3" s="228"/>
      <c r="JZP3" s="228"/>
      <c r="JZQ3" s="228"/>
      <c r="JZR3" s="228"/>
      <c r="JZS3" s="228"/>
      <c r="JZT3" s="228"/>
      <c r="JZU3" s="228"/>
      <c r="JZV3" s="228"/>
      <c r="JZW3" s="228"/>
      <c r="JZX3" s="228"/>
      <c r="JZY3" s="228"/>
      <c r="JZZ3" s="228"/>
      <c r="KAA3" s="228"/>
      <c r="KAB3" s="228"/>
      <c r="KAC3" s="228"/>
      <c r="KAD3" s="228"/>
      <c r="KAE3" s="228"/>
      <c r="KAF3" s="228"/>
      <c r="KAG3" s="228"/>
      <c r="KAH3" s="228"/>
      <c r="KAI3" s="228"/>
      <c r="KAJ3" s="228"/>
      <c r="KAK3" s="228"/>
      <c r="KAL3" s="228"/>
      <c r="KAM3" s="228"/>
      <c r="KAN3" s="228"/>
      <c r="KAO3" s="228"/>
      <c r="KAP3" s="228"/>
      <c r="KAQ3" s="228"/>
      <c r="KAR3" s="228"/>
      <c r="KAS3" s="228"/>
      <c r="KAT3" s="228"/>
      <c r="KAU3" s="228"/>
      <c r="KAV3" s="228"/>
      <c r="KAW3" s="228"/>
      <c r="KAX3" s="228"/>
      <c r="KAY3" s="228"/>
      <c r="KAZ3" s="228"/>
      <c r="KBA3" s="228"/>
      <c r="KBB3" s="228"/>
      <c r="KBC3" s="228"/>
      <c r="KBD3" s="228"/>
      <c r="KBE3" s="228"/>
      <c r="KBF3" s="228"/>
      <c r="KBG3" s="228"/>
      <c r="KBH3" s="228"/>
      <c r="KBI3" s="228"/>
      <c r="KBJ3" s="228"/>
      <c r="KBK3" s="228"/>
      <c r="KBL3" s="228"/>
      <c r="KBM3" s="228"/>
      <c r="KBN3" s="228"/>
      <c r="KBO3" s="228"/>
      <c r="KBP3" s="228"/>
      <c r="KBQ3" s="228"/>
      <c r="KBR3" s="228"/>
      <c r="KBS3" s="228"/>
      <c r="KBT3" s="228"/>
      <c r="KBU3" s="228"/>
      <c r="KBV3" s="228"/>
      <c r="KBW3" s="228"/>
      <c r="KBX3" s="228"/>
      <c r="KBY3" s="228"/>
      <c r="KBZ3" s="228"/>
      <c r="KCA3" s="228"/>
      <c r="KCB3" s="228"/>
      <c r="KCC3" s="228"/>
      <c r="KCD3" s="228"/>
      <c r="KCE3" s="228"/>
      <c r="KCF3" s="228"/>
      <c r="KCG3" s="228"/>
      <c r="KCH3" s="228"/>
      <c r="KCI3" s="228"/>
      <c r="KCJ3" s="228"/>
      <c r="KCK3" s="228"/>
      <c r="KCL3" s="228"/>
      <c r="KCM3" s="228"/>
      <c r="KCN3" s="228"/>
      <c r="KCO3" s="228"/>
      <c r="KCP3" s="228"/>
      <c r="KCQ3" s="228"/>
      <c r="KCR3" s="228"/>
      <c r="KCS3" s="228"/>
      <c r="KCT3" s="228"/>
      <c r="KCU3" s="228"/>
      <c r="KCV3" s="228"/>
      <c r="KCW3" s="228"/>
      <c r="KCX3" s="228"/>
      <c r="KCY3" s="228"/>
      <c r="KCZ3" s="228"/>
      <c r="KDA3" s="228"/>
      <c r="KDB3" s="228"/>
      <c r="KDC3" s="228"/>
      <c r="KDD3" s="228"/>
      <c r="KDE3" s="228"/>
      <c r="KDF3" s="228"/>
      <c r="KDG3" s="228"/>
      <c r="KDH3" s="228"/>
      <c r="KDI3" s="228"/>
      <c r="KDJ3" s="228"/>
      <c r="KDK3" s="228"/>
      <c r="KDL3" s="228"/>
      <c r="KDM3" s="228"/>
      <c r="KDN3" s="228"/>
      <c r="KDO3" s="228"/>
      <c r="KDP3" s="228"/>
      <c r="KDQ3" s="228"/>
      <c r="KDR3" s="228"/>
      <c r="KDS3" s="228"/>
      <c r="KDT3" s="228"/>
      <c r="KDU3" s="228"/>
      <c r="KDV3" s="228"/>
      <c r="KDW3" s="228"/>
      <c r="KDX3" s="228"/>
      <c r="KDY3" s="228"/>
      <c r="KDZ3" s="228"/>
      <c r="KEA3" s="228"/>
      <c r="KEB3" s="228"/>
      <c r="KEC3" s="228"/>
      <c r="KED3" s="228"/>
      <c r="KEE3" s="228"/>
      <c r="KEF3" s="228"/>
      <c r="KEG3" s="228"/>
      <c r="KEH3" s="228"/>
      <c r="KEI3" s="228"/>
      <c r="KEJ3" s="228"/>
      <c r="KEK3" s="228"/>
      <c r="KEL3" s="228"/>
      <c r="KEM3" s="228"/>
      <c r="KEN3" s="228"/>
      <c r="KEO3" s="228"/>
      <c r="KEP3" s="228"/>
      <c r="KEQ3" s="228"/>
      <c r="KER3" s="228"/>
      <c r="KES3" s="228"/>
      <c r="KET3" s="228"/>
      <c r="KEU3" s="228"/>
      <c r="KEV3" s="228"/>
      <c r="KEW3" s="228"/>
      <c r="KEX3" s="228"/>
      <c r="KEY3" s="228"/>
      <c r="KEZ3" s="228"/>
      <c r="KFA3" s="228"/>
      <c r="KFB3" s="228"/>
      <c r="KFC3" s="228"/>
      <c r="KFD3" s="228"/>
      <c r="KFE3" s="228"/>
      <c r="KFF3" s="228"/>
      <c r="KFG3" s="228"/>
      <c r="KFH3" s="228"/>
      <c r="KFI3" s="228"/>
      <c r="KFJ3" s="228"/>
      <c r="KFK3" s="228"/>
      <c r="KFL3" s="228"/>
      <c r="KFM3" s="228"/>
      <c r="KFN3" s="228"/>
      <c r="KFO3" s="228"/>
      <c r="KFP3" s="228"/>
      <c r="KFQ3" s="228"/>
      <c r="KFR3" s="228"/>
      <c r="KFS3" s="228"/>
      <c r="KFT3" s="228"/>
      <c r="KFU3" s="228"/>
      <c r="KFV3" s="228"/>
      <c r="KFW3" s="228"/>
      <c r="KFX3" s="228"/>
      <c r="KFY3" s="228"/>
      <c r="KFZ3" s="228"/>
      <c r="KGA3" s="228"/>
      <c r="KGB3" s="228"/>
      <c r="KGC3" s="228"/>
      <c r="KGD3" s="228"/>
      <c r="KGE3" s="228"/>
      <c r="KGF3" s="228"/>
      <c r="KGG3" s="228"/>
      <c r="KGH3" s="228"/>
      <c r="KGI3" s="228"/>
      <c r="KGJ3" s="228"/>
      <c r="KGK3" s="228"/>
      <c r="KGL3" s="228"/>
      <c r="KGM3" s="228"/>
      <c r="KGN3" s="228"/>
      <c r="KGO3" s="228"/>
      <c r="KGP3" s="228"/>
      <c r="KGQ3" s="228"/>
      <c r="KGR3" s="228"/>
      <c r="KGS3" s="228"/>
      <c r="KGT3" s="228"/>
      <c r="KGU3" s="228"/>
      <c r="KGV3" s="228"/>
      <c r="KGW3" s="228"/>
      <c r="KGX3" s="228"/>
      <c r="KGY3" s="228"/>
      <c r="KGZ3" s="228"/>
      <c r="KHA3" s="228"/>
      <c r="KHB3" s="228"/>
      <c r="KHC3" s="228"/>
      <c r="KHD3" s="228"/>
      <c r="KHE3" s="228"/>
      <c r="KHF3" s="228"/>
      <c r="KHG3" s="228"/>
      <c r="KHH3" s="228"/>
      <c r="KHI3" s="228"/>
      <c r="KHJ3" s="228"/>
      <c r="KHK3" s="228"/>
      <c r="KHL3" s="228"/>
      <c r="KHM3" s="228"/>
      <c r="KHN3" s="228"/>
      <c r="KHO3" s="228"/>
      <c r="KHP3" s="228"/>
      <c r="KHQ3" s="228"/>
      <c r="KHR3" s="228"/>
      <c r="KHS3" s="228"/>
      <c r="KHT3" s="228"/>
      <c r="KHU3" s="228"/>
      <c r="KHV3" s="228"/>
      <c r="KHW3" s="228"/>
      <c r="KHX3" s="228"/>
      <c r="KHY3" s="228"/>
      <c r="KHZ3" s="228"/>
      <c r="KIA3" s="228"/>
      <c r="KIB3" s="228"/>
      <c r="KIC3" s="228"/>
      <c r="KID3" s="228"/>
      <c r="KIE3" s="228"/>
      <c r="KIF3" s="228"/>
      <c r="KIG3" s="228"/>
      <c r="KIH3" s="228"/>
      <c r="KII3" s="228"/>
      <c r="KIJ3" s="228"/>
      <c r="KIK3" s="228"/>
      <c r="KIL3" s="228"/>
      <c r="KIM3" s="228"/>
      <c r="KIN3" s="228"/>
      <c r="KIO3" s="228"/>
      <c r="KIP3" s="228"/>
      <c r="KIQ3" s="228"/>
      <c r="KIR3" s="228"/>
      <c r="KIS3" s="228"/>
      <c r="KIT3" s="228"/>
      <c r="KIU3" s="228"/>
      <c r="KIV3" s="228"/>
      <c r="KIW3" s="228"/>
      <c r="KIX3" s="228"/>
      <c r="KIY3" s="228"/>
      <c r="KIZ3" s="228"/>
      <c r="KJA3" s="228"/>
      <c r="KJB3" s="228"/>
      <c r="KJC3" s="228"/>
      <c r="KJD3" s="228"/>
      <c r="KJE3" s="228"/>
      <c r="KJF3" s="228"/>
      <c r="KJG3" s="228"/>
      <c r="KJH3" s="228"/>
      <c r="KJI3" s="228"/>
      <c r="KJJ3" s="228"/>
      <c r="KJK3" s="228"/>
      <c r="KJL3" s="228"/>
      <c r="KJM3" s="228"/>
      <c r="KJN3" s="228"/>
      <c r="KJO3" s="228"/>
      <c r="KJP3" s="228"/>
      <c r="KJQ3" s="228"/>
      <c r="KJR3" s="228"/>
      <c r="KJS3" s="228"/>
      <c r="KJT3" s="228"/>
      <c r="KJU3" s="228"/>
      <c r="KJV3" s="228"/>
      <c r="KJW3" s="228"/>
      <c r="KJX3" s="228"/>
      <c r="KJY3" s="228"/>
      <c r="KJZ3" s="228"/>
      <c r="KKA3" s="228"/>
      <c r="KKB3" s="228"/>
      <c r="KKC3" s="228"/>
      <c r="KKD3" s="228"/>
      <c r="KKE3" s="228"/>
      <c r="KKF3" s="228"/>
      <c r="KKG3" s="228"/>
      <c r="KKH3" s="228"/>
      <c r="KKI3" s="228"/>
      <c r="KKJ3" s="228"/>
      <c r="KKK3" s="228"/>
      <c r="KKL3" s="228"/>
      <c r="KKM3" s="228"/>
      <c r="KKN3" s="228"/>
      <c r="KKO3" s="228"/>
      <c r="KKP3" s="228"/>
      <c r="KKQ3" s="228"/>
      <c r="KKR3" s="228"/>
      <c r="KKS3" s="228"/>
      <c r="KKT3" s="228"/>
      <c r="KKU3" s="228"/>
      <c r="KKV3" s="228"/>
      <c r="KKW3" s="228"/>
      <c r="KKX3" s="228"/>
      <c r="KKY3" s="228"/>
      <c r="KKZ3" s="228"/>
      <c r="KLA3" s="228"/>
      <c r="KLB3" s="228"/>
      <c r="KLC3" s="228"/>
      <c r="KLD3" s="228"/>
      <c r="KLE3" s="228"/>
      <c r="KLF3" s="228"/>
      <c r="KLG3" s="228"/>
      <c r="KLH3" s="228"/>
      <c r="KLI3" s="228"/>
      <c r="KLJ3" s="228"/>
      <c r="KLK3" s="228"/>
      <c r="KLL3" s="228"/>
      <c r="KLM3" s="228"/>
      <c r="KLN3" s="228"/>
      <c r="KLO3" s="228"/>
      <c r="KLP3" s="228"/>
      <c r="KLQ3" s="228"/>
      <c r="KLR3" s="228"/>
      <c r="KLS3" s="228"/>
      <c r="KLT3" s="228"/>
      <c r="KLU3" s="228"/>
      <c r="KLV3" s="228"/>
      <c r="KLW3" s="228"/>
      <c r="KLX3" s="228"/>
      <c r="KLY3" s="228"/>
      <c r="KLZ3" s="228"/>
      <c r="KMA3" s="228"/>
      <c r="KMB3" s="228"/>
      <c r="KMC3" s="228"/>
      <c r="KMD3" s="228"/>
      <c r="KME3" s="228"/>
      <c r="KMF3" s="228"/>
      <c r="KMG3" s="228"/>
      <c r="KMH3" s="228"/>
      <c r="KMI3" s="228"/>
      <c r="KMJ3" s="228"/>
      <c r="KMK3" s="228"/>
      <c r="KML3" s="228"/>
      <c r="KMM3" s="228"/>
      <c r="KMN3" s="228"/>
      <c r="KMO3" s="228"/>
      <c r="KMP3" s="228"/>
      <c r="KMQ3" s="228"/>
      <c r="KMR3" s="228"/>
      <c r="KMS3" s="228"/>
      <c r="KMT3" s="228"/>
      <c r="KMU3" s="228"/>
      <c r="KMV3" s="228"/>
      <c r="KMW3" s="228"/>
      <c r="KMX3" s="228"/>
      <c r="KMY3" s="228"/>
      <c r="KMZ3" s="228"/>
      <c r="KNA3" s="228"/>
      <c r="KNB3" s="228"/>
      <c r="KNC3" s="228"/>
      <c r="KND3" s="228"/>
      <c r="KNE3" s="228"/>
      <c r="KNF3" s="228"/>
      <c r="KNG3" s="228"/>
      <c r="KNH3" s="228"/>
      <c r="KNI3" s="228"/>
      <c r="KNJ3" s="228"/>
      <c r="KNK3" s="228"/>
      <c r="KNL3" s="228"/>
      <c r="KNM3" s="228"/>
      <c r="KNN3" s="228"/>
      <c r="KNO3" s="228"/>
      <c r="KNP3" s="228"/>
      <c r="KNQ3" s="228"/>
      <c r="KNR3" s="228"/>
      <c r="KNS3" s="228"/>
      <c r="KNT3" s="228"/>
      <c r="KNU3" s="228"/>
      <c r="KNV3" s="228"/>
      <c r="KNW3" s="228"/>
      <c r="KNX3" s="228"/>
      <c r="KNY3" s="228"/>
      <c r="KNZ3" s="228"/>
      <c r="KOA3" s="228"/>
      <c r="KOB3" s="228"/>
      <c r="KOC3" s="228"/>
      <c r="KOD3" s="228"/>
      <c r="KOE3" s="228"/>
      <c r="KOF3" s="228"/>
      <c r="KOG3" s="228"/>
      <c r="KOH3" s="228"/>
      <c r="KOI3" s="228"/>
      <c r="KOJ3" s="228"/>
      <c r="KOK3" s="228"/>
      <c r="KOL3" s="228"/>
      <c r="KOM3" s="228"/>
      <c r="KON3" s="228"/>
      <c r="KOO3" s="228"/>
      <c r="KOP3" s="228"/>
      <c r="KOQ3" s="228"/>
      <c r="KOR3" s="228"/>
      <c r="KOS3" s="228"/>
      <c r="KOT3" s="228"/>
      <c r="KOU3" s="228"/>
      <c r="KOV3" s="228"/>
      <c r="KOW3" s="228"/>
      <c r="KOX3" s="228"/>
      <c r="KOY3" s="228"/>
      <c r="KOZ3" s="228"/>
      <c r="KPA3" s="228"/>
      <c r="KPB3" s="228"/>
      <c r="KPC3" s="228"/>
      <c r="KPD3" s="228"/>
      <c r="KPE3" s="228"/>
      <c r="KPF3" s="228"/>
      <c r="KPG3" s="228"/>
      <c r="KPH3" s="228"/>
      <c r="KPI3" s="228"/>
      <c r="KPJ3" s="228"/>
      <c r="KPK3" s="228"/>
      <c r="KPL3" s="228"/>
      <c r="KPM3" s="228"/>
      <c r="KPN3" s="228"/>
      <c r="KPO3" s="228"/>
      <c r="KPP3" s="228"/>
      <c r="KPQ3" s="228"/>
      <c r="KPR3" s="228"/>
      <c r="KPS3" s="228"/>
      <c r="KPT3" s="228"/>
      <c r="KPU3" s="228"/>
      <c r="KPV3" s="228"/>
      <c r="KPW3" s="228"/>
      <c r="KPX3" s="228"/>
      <c r="KPY3" s="228"/>
      <c r="KPZ3" s="228"/>
      <c r="KQA3" s="228"/>
      <c r="KQB3" s="228"/>
      <c r="KQC3" s="228"/>
      <c r="KQD3" s="228"/>
      <c r="KQE3" s="228"/>
      <c r="KQF3" s="228"/>
      <c r="KQG3" s="228"/>
      <c r="KQH3" s="228"/>
      <c r="KQI3" s="228"/>
      <c r="KQJ3" s="228"/>
      <c r="KQK3" s="228"/>
      <c r="KQL3" s="228"/>
      <c r="KQM3" s="228"/>
      <c r="KQN3" s="228"/>
      <c r="KQO3" s="228"/>
      <c r="KQP3" s="228"/>
      <c r="KQQ3" s="228"/>
      <c r="KQR3" s="228"/>
      <c r="KQS3" s="228"/>
      <c r="KQT3" s="228"/>
      <c r="KQU3" s="228"/>
      <c r="KQV3" s="228"/>
      <c r="KQW3" s="228"/>
      <c r="KQX3" s="228"/>
      <c r="KQY3" s="228"/>
      <c r="KQZ3" s="228"/>
      <c r="KRA3" s="228"/>
      <c r="KRB3" s="228"/>
      <c r="KRC3" s="228"/>
      <c r="KRD3" s="228"/>
      <c r="KRE3" s="228"/>
      <c r="KRF3" s="228"/>
      <c r="KRG3" s="228"/>
      <c r="KRH3" s="228"/>
      <c r="KRI3" s="228"/>
      <c r="KRJ3" s="228"/>
      <c r="KRK3" s="228"/>
      <c r="KRL3" s="228"/>
      <c r="KRM3" s="228"/>
      <c r="KRN3" s="228"/>
      <c r="KRO3" s="228"/>
      <c r="KRP3" s="228"/>
      <c r="KRQ3" s="228"/>
      <c r="KRR3" s="228"/>
      <c r="KRS3" s="228"/>
      <c r="KRT3" s="228"/>
      <c r="KRU3" s="228"/>
      <c r="KRV3" s="228"/>
      <c r="KRW3" s="228"/>
      <c r="KRX3" s="228"/>
      <c r="KRY3" s="228"/>
      <c r="KRZ3" s="228"/>
      <c r="KSA3" s="228"/>
      <c r="KSB3" s="228"/>
      <c r="KSC3" s="228"/>
      <c r="KSD3" s="228"/>
      <c r="KSE3" s="228"/>
      <c r="KSF3" s="228"/>
      <c r="KSG3" s="228"/>
      <c r="KSH3" s="228"/>
      <c r="KSI3" s="228"/>
      <c r="KSJ3" s="228"/>
      <c r="KSK3" s="228"/>
      <c r="KSL3" s="228"/>
      <c r="KSM3" s="228"/>
      <c r="KSN3" s="228"/>
      <c r="KSO3" s="228"/>
      <c r="KSP3" s="228"/>
      <c r="KSQ3" s="228"/>
      <c r="KSR3" s="228"/>
      <c r="KSS3" s="228"/>
      <c r="KST3" s="228"/>
      <c r="KSU3" s="228"/>
      <c r="KSV3" s="228"/>
      <c r="KSW3" s="228"/>
      <c r="KSX3" s="228"/>
      <c r="KSY3" s="228"/>
      <c r="KSZ3" s="228"/>
      <c r="KTA3" s="228"/>
      <c r="KTB3" s="228"/>
      <c r="KTC3" s="228"/>
      <c r="KTD3" s="228"/>
      <c r="KTE3" s="228"/>
      <c r="KTF3" s="228"/>
      <c r="KTG3" s="228"/>
      <c r="KTH3" s="228"/>
      <c r="KTI3" s="228"/>
      <c r="KTJ3" s="228"/>
      <c r="KTK3" s="228"/>
      <c r="KTL3" s="228"/>
      <c r="KTM3" s="228"/>
      <c r="KTN3" s="228"/>
      <c r="KTO3" s="228"/>
      <c r="KTP3" s="228"/>
      <c r="KTQ3" s="228"/>
      <c r="KTR3" s="228"/>
      <c r="KTS3" s="228"/>
      <c r="KTT3" s="228"/>
      <c r="KTU3" s="228"/>
      <c r="KTV3" s="228"/>
      <c r="KTW3" s="228"/>
      <c r="KTX3" s="228"/>
      <c r="KTY3" s="228"/>
      <c r="KTZ3" s="228"/>
      <c r="KUA3" s="228"/>
      <c r="KUB3" s="228"/>
      <c r="KUC3" s="228"/>
      <c r="KUD3" s="228"/>
      <c r="KUE3" s="228"/>
      <c r="KUF3" s="228"/>
      <c r="KUG3" s="228"/>
      <c r="KUH3" s="228"/>
      <c r="KUI3" s="228"/>
      <c r="KUJ3" s="228"/>
      <c r="KUK3" s="228"/>
      <c r="KUL3" s="228"/>
      <c r="KUM3" s="228"/>
      <c r="KUN3" s="228"/>
      <c r="KUO3" s="228"/>
      <c r="KUP3" s="228"/>
      <c r="KUQ3" s="228"/>
      <c r="KUR3" s="228"/>
      <c r="KUS3" s="228"/>
      <c r="KUT3" s="228"/>
      <c r="KUU3" s="228"/>
      <c r="KUV3" s="228"/>
      <c r="KUW3" s="228"/>
      <c r="KUX3" s="228"/>
      <c r="KUY3" s="228"/>
      <c r="KUZ3" s="228"/>
      <c r="KVA3" s="228"/>
      <c r="KVB3" s="228"/>
      <c r="KVC3" s="228"/>
      <c r="KVD3" s="228"/>
      <c r="KVE3" s="228"/>
      <c r="KVF3" s="228"/>
      <c r="KVG3" s="228"/>
      <c r="KVH3" s="228"/>
      <c r="KVI3" s="228"/>
      <c r="KVJ3" s="228"/>
      <c r="KVK3" s="228"/>
      <c r="KVL3" s="228"/>
      <c r="KVM3" s="228"/>
      <c r="KVN3" s="228"/>
      <c r="KVO3" s="228"/>
      <c r="KVP3" s="228"/>
      <c r="KVQ3" s="228"/>
      <c r="KVR3" s="228"/>
      <c r="KVS3" s="228"/>
      <c r="KVT3" s="228"/>
      <c r="KVU3" s="228"/>
      <c r="KVV3" s="228"/>
      <c r="KVW3" s="228"/>
      <c r="KVX3" s="228"/>
      <c r="KVY3" s="228"/>
      <c r="KVZ3" s="228"/>
      <c r="KWA3" s="228"/>
      <c r="KWB3" s="228"/>
      <c r="KWC3" s="228"/>
      <c r="KWD3" s="228"/>
      <c r="KWE3" s="228"/>
      <c r="KWF3" s="228"/>
      <c r="KWG3" s="228"/>
      <c r="KWH3" s="228"/>
      <c r="KWI3" s="228"/>
      <c r="KWJ3" s="228"/>
      <c r="KWK3" s="228"/>
      <c r="KWL3" s="228"/>
      <c r="KWM3" s="228"/>
      <c r="KWN3" s="228"/>
      <c r="KWO3" s="228"/>
      <c r="KWP3" s="228"/>
      <c r="KWQ3" s="228"/>
      <c r="KWR3" s="228"/>
      <c r="KWS3" s="228"/>
      <c r="KWT3" s="228"/>
      <c r="KWU3" s="228"/>
      <c r="KWV3" s="228"/>
      <c r="KWW3" s="228"/>
      <c r="KWX3" s="228"/>
      <c r="KWY3" s="228"/>
      <c r="KWZ3" s="228"/>
      <c r="KXA3" s="228"/>
      <c r="KXB3" s="228"/>
      <c r="KXC3" s="228"/>
      <c r="KXD3" s="228"/>
      <c r="KXE3" s="228"/>
      <c r="KXF3" s="228"/>
      <c r="KXG3" s="228"/>
      <c r="KXH3" s="228"/>
      <c r="KXI3" s="228"/>
      <c r="KXJ3" s="228"/>
      <c r="KXK3" s="228"/>
      <c r="KXL3" s="228"/>
      <c r="KXM3" s="228"/>
      <c r="KXN3" s="228"/>
      <c r="KXO3" s="228"/>
      <c r="KXP3" s="228"/>
      <c r="KXQ3" s="228"/>
      <c r="KXR3" s="228"/>
      <c r="KXS3" s="228"/>
      <c r="KXT3" s="228"/>
      <c r="KXU3" s="228"/>
      <c r="KXV3" s="228"/>
      <c r="KXW3" s="228"/>
      <c r="KXX3" s="228"/>
      <c r="KXY3" s="228"/>
      <c r="KXZ3" s="228"/>
      <c r="KYA3" s="228"/>
      <c r="KYB3" s="228"/>
      <c r="KYC3" s="228"/>
      <c r="KYD3" s="228"/>
      <c r="KYE3" s="228"/>
      <c r="KYF3" s="228"/>
      <c r="KYG3" s="228"/>
      <c r="KYH3" s="228"/>
      <c r="KYI3" s="228"/>
      <c r="KYJ3" s="228"/>
      <c r="KYK3" s="228"/>
      <c r="KYL3" s="228"/>
      <c r="KYM3" s="228"/>
      <c r="KYN3" s="228"/>
      <c r="KYO3" s="228"/>
      <c r="KYP3" s="228"/>
      <c r="KYQ3" s="228"/>
      <c r="KYR3" s="228"/>
      <c r="KYS3" s="228"/>
      <c r="KYT3" s="228"/>
      <c r="KYU3" s="228"/>
      <c r="KYV3" s="228"/>
      <c r="KYW3" s="228"/>
      <c r="KYX3" s="228"/>
      <c r="KYY3" s="228"/>
      <c r="KYZ3" s="228"/>
      <c r="KZA3" s="228"/>
      <c r="KZB3" s="228"/>
      <c r="KZC3" s="228"/>
      <c r="KZD3" s="228"/>
      <c r="KZE3" s="228"/>
      <c r="KZF3" s="228"/>
      <c r="KZG3" s="228"/>
      <c r="KZH3" s="228"/>
      <c r="KZI3" s="228"/>
      <c r="KZJ3" s="228"/>
      <c r="KZK3" s="228"/>
      <c r="KZL3" s="228"/>
      <c r="KZM3" s="228"/>
      <c r="KZN3" s="228"/>
      <c r="KZO3" s="228"/>
      <c r="KZP3" s="228"/>
      <c r="KZQ3" s="228"/>
      <c r="KZR3" s="228"/>
      <c r="KZS3" s="228"/>
      <c r="KZT3" s="228"/>
      <c r="KZU3" s="228"/>
      <c r="KZV3" s="228"/>
      <c r="KZW3" s="228"/>
      <c r="KZX3" s="228"/>
      <c r="KZY3" s="228"/>
      <c r="KZZ3" s="228"/>
      <c r="LAA3" s="228"/>
      <c r="LAB3" s="228"/>
      <c r="LAC3" s="228"/>
      <c r="LAD3" s="228"/>
      <c r="LAE3" s="228"/>
      <c r="LAF3" s="228"/>
      <c r="LAG3" s="228"/>
      <c r="LAH3" s="228"/>
      <c r="LAI3" s="228"/>
      <c r="LAJ3" s="228"/>
      <c r="LAK3" s="228"/>
      <c r="LAL3" s="228"/>
      <c r="LAM3" s="228"/>
      <c r="LAN3" s="228"/>
      <c r="LAO3" s="228"/>
      <c r="LAP3" s="228"/>
      <c r="LAQ3" s="228"/>
      <c r="LAR3" s="228"/>
      <c r="LAS3" s="228"/>
      <c r="LAT3" s="228"/>
      <c r="LAU3" s="228"/>
      <c r="LAV3" s="228"/>
      <c r="LAW3" s="228"/>
      <c r="LAX3" s="228"/>
      <c r="LAY3" s="228"/>
      <c r="LAZ3" s="228"/>
      <c r="LBA3" s="228"/>
      <c r="LBB3" s="228"/>
      <c r="LBC3" s="228"/>
      <c r="LBD3" s="228"/>
      <c r="LBE3" s="228"/>
      <c r="LBF3" s="228"/>
      <c r="LBG3" s="228"/>
      <c r="LBH3" s="228"/>
      <c r="LBI3" s="228"/>
      <c r="LBJ3" s="228"/>
      <c r="LBK3" s="228"/>
      <c r="LBL3" s="228"/>
      <c r="LBM3" s="228"/>
      <c r="LBN3" s="228"/>
      <c r="LBO3" s="228"/>
      <c r="LBP3" s="228"/>
      <c r="LBQ3" s="228"/>
      <c r="LBR3" s="228"/>
      <c r="LBS3" s="228"/>
      <c r="LBT3" s="228"/>
      <c r="LBU3" s="228"/>
      <c r="LBV3" s="228"/>
      <c r="LBW3" s="228"/>
      <c r="LBX3" s="228"/>
      <c r="LBY3" s="228"/>
      <c r="LBZ3" s="228"/>
      <c r="LCA3" s="228"/>
      <c r="LCB3" s="228"/>
      <c r="LCC3" s="228"/>
      <c r="LCD3" s="228"/>
      <c r="LCE3" s="228"/>
      <c r="LCF3" s="228"/>
      <c r="LCG3" s="228"/>
      <c r="LCH3" s="228"/>
      <c r="LCI3" s="228"/>
      <c r="LCJ3" s="228"/>
      <c r="LCK3" s="228"/>
      <c r="LCL3" s="228"/>
      <c r="LCM3" s="228"/>
      <c r="LCN3" s="228"/>
      <c r="LCO3" s="228"/>
      <c r="LCP3" s="228"/>
      <c r="LCQ3" s="228"/>
      <c r="LCR3" s="228"/>
      <c r="LCS3" s="228"/>
      <c r="LCT3" s="228"/>
      <c r="LCU3" s="228"/>
      <c r="LCV3" s="228"/>
      <c r="LCW3" s="228"/>
      <c r="LCX3" s="228"/>
      <c r="LCY3" s="228"/>
      <c r="LCZ3" s="228"/>
      <c r="LDA3" s="228"/>
      <c r="LDB3" s="228"/>
      <c r="LDC3" s="228"/>
      <c r="LDD3" s="228"/>
      <c r="LDE3" s="228"/>
      <c r="LDF3" s="228"/>
      <c r="LDG3" s="228"/>
      <c r="LDH3" s="228"/>
      <c r="LDI3" s="228"/>
      <c r="LDJ3" s="228"/>
      <c r="LDK3" s="228"/>
      <c r="LDL3" s="228"/>
      <c r="LDM3" s="228"/>
      <c r="LDN3" s="228"/>
      <c r="LDO3" s="228"/>
      <c r="LDP3" s="228"/>
      <c r="LDQ3" s="228"/>
      <c r="LDR3" s="228"/>
      <c r="LDS3" s="228"/>
      <c r="LDT3" s="228"/>
      <c r="LDU3" s="228"/>
      <c r="LDV3" s="228"/>
      <c r="LDW3" s="228"/>
      <c r="LDX3" s="228"/>
      <c r="LDY3" s="228"/>
      <c r="LDZ3" s="228"/>
      <c r="LEA3" s="228"/>
      <c r="LEB3" s="228"/>
      <c r="LEC3" s="228"/>
      <c r="LED3" s="228"/>
      <c r="LEE3" s="228"/>
      <c r="LEF3" s="228"/>
      <c r="LEG3" s="228"/>
      <c r="LEH3" s="228"/>
      <c r="LEI3" s="228"/>
      <c r="LEJ3" s="228"/>
      <c r="LEK3" s="228"/>
      <c r="LEL3" s="228"/>
      <c r="LEM3" s="228"/>
      <c r="LEN3" s="228"/>
      <c r="LEO3" s="228"/>
      <c r="LEP3" s="228"/>
      <c r="LEQ3" s="228"/>
      <c r="LER3" s="228"/>
      <c r="LES3" s="228"/>
      <c r="LET3" s="228"/>
      <c r="LEU3" s="228"/>
      <c r="LEV3" s="228"/>
      <c r="LEW3" s="228"/>
      <c r="LEX3" s="228"/>
      <c r="LEY3" s="228"/>
      <c r="LEZ3" s="228"/>
      <c r="LFA3" s="228"/>
      <c r="LFB3" s="228"/>
      <c r="LFC3" s="228"/>
      <c r="LFD3" s="228"/>
      <c r="LFE3" s="228"/>
      <c r="LFF3" s="228"/>
      <c r="LFG3" s="228"/>
      <c r="LFH3" s="228"/>
      <c r="LFI3" s="228"/>
      <c r="LFJ3" s="228"/>
      <c r="LFK3" s="228"/>
      <c r="LFL3" s="228"/>
      <c r="LFM3" s="228"/>
      <c r="LFN3" s="228"/>
      <c r="LFO3" s="228"/>
      <c r="LFP3" s="228"/>
      <c r="LFQ3" s="228"/>
      <c r="LFR3" s="228"/>
      <c r="LFS3" s="228"/>
      <c r="LFT3" s="228"/>
      <c r="LFU3" s="228"/>
      <c r="LFV3" s="228"/>
      <c r="LFW3" s="228"/>
      <c r="LFX3" s="228"/>
      <c r="LFY3" s="228"/>
      <c r="LFZ3" s="228"/>
      <c r="LGA3" s="228"/>
      <c r="LGB3" s="228"/>
      <c r="LGC3" s="228"/>
      <c r="LGD3" s="228"/>
      <c r="LGE3" s="228"/>
      <c r="LGF3" s="228"/>
      <c r="LGG3" s="228"/>
      <c r="LGH3" s="228"/>
      <c r="LGI3" s="228"/>
      <c r="LGJ3" s="228"/>
      <c r="LGK3" s="228"/>
      <c r="LGL3" s="228"/>
      <c r="LGM3" s="228"/>
      <c r="LGN3" s="228"/>
      <c r="LGO3" s="228"/>
      <c r="LGP3" s="228"/>
      <c r="LGQ3" s="228"/>
      <c r="LGR3" s="228"/>
      <c r="LGS3" s="228"/>
      <c r="LGT3" s="228"/>
      <c r="LGU3" s="228"/>
      <c r="LGV3" s="228"/>
      <c r="LGW3" s="228"/>
      <c r="LGX3" s="228"/>
      <c r="LGY3" s="228"/>
      <c r="LGZ3" s="228"/>
      <c r="LHA3" s="228"/>
      <c r="LHB3" s="228"/>
      <c r="LHC3" s="228"/>
      <c r="LHD3" s="228"/>
      <c r="LHE3" s="228"/>
      <c r="LHF3" s="228"/>
      <c r="LHG3" s="228"/>
      <c r="LHH3" s="228"/>
      <c r="LHI3" s="228"/>
      <c r="LHJ3" s="228"/>
      <c r="LHK3" s="228"/>
      <c r="LHL3" s="228"/>
      <c r="LHM3" s="228"/>
      <c r="LHN3" s="228"/>
      <c r="LHO3" s="228"/>
      <c r="LHP3" s="228"/>
      <c r="LHQ3" s="228"/>
      <c r="LHR3" s="228"/>
      <c r="LHS3" s="228"/>
      <c r="LHT3" s="228"/>
      <c r="LHU3" s="228"/>
      <c r="LHV3" s="228"/>
      <c r="LHW3" s="228"/>
      <c r="LHX3" s="228"/>
      <c r="LHY3" s="228"/>
      <c r="LHZ3" s="228"/>
      <c r="LIA3" s="228"/>
      <c r="LIB3" s="228"/>
      <c r="LIC3" s="228"/>
      <c r="LID3" s="228"/>
      <c r="LIE3" s="228"/>
      <c r="LIF3" s="228"/>
      <c r="LIG3" s="228"/>
      <c r="LIH3" s="228"/>
      <c r="LII3" s="228"/>
      <c r="LIJ3" s="228"/>
      <c r="LIK3" s="228"/>
      <c r="LIL3" s="228"/>
      <c r="LIM3" s="228"/>
      <c r="LIN3" s="228"/>
      <c r="LIO3" s="228"/>
      <c r="LIP3" s="228"/>
      <c r="LIQ3" s="228"/>
      <c r="LIR3" s="228"/>
      <c r="LIS3" s="228"/>
      <c r="LIT3" s="228"/>
      <c r="LIU3" s="228"/>
      <c r="LIV3" s="228"/>
      <c r="LIW3" s="228"/>
      <c r="LIX3" s="228"/>
      <c r="LIY3" s="228"/>
      <c r="LIZ3" s="228"/>
      <c r="LJA3" s="228"/>
      <c r="LJB3" s="228"/>
      <c r="LJC3" s="228"/>
      <c r="LJD3" s="228"/>
      <c r="LJE3" s="228"/>
      <c r="LJF3" s="228"/>
      <c r="LJG3" s="228"/>
      <c r="LJH3" s="228"/>
      <c r="LJI3" s="228"/>
      <c r="LJJ3" s="228"/>
      <c r="LJK3" s="228"/>
      <c r="LJL3" s="228"/>
      <c r="LJM3" s="228"/>
      <c r="LJN3" s="228"/>
      <c r="LJO3" s="228"/>
      <c r="LJP3" s="228"/>
      <c r="LJQ3" s="228"/>
      <c r="LJR3" s="228"/>
      <c r="LJS3" s="228"/>
      <c r="LJT3" s="228"/>
      <c r="LJU3" s="228"/>
      <c r="LJV3" s="228"/>
      <c r="LJW3" s="228"/>
      <c r="LJX3" s="228"/>
      <c r="LJY3" s="228"/>
      <c r="LJZ3" s="228"/>
      <c r="LKA3" s="228"/>
      <c r="LKB3" s="228"/>
      <c r="LKC3" s="228"/>
      <c r="LKD3" s="228"/>
      <c r="LKE3" s="228"/>
      <c r="LKF3" s="228"/>
      <c r="LKG3" s="228"/>
      <c r="LKH3" s="228"/>
      <c r="LKI3" s="228"/>
      <c r="LKJ3" s="228"/>
      <c r="LKK3" s="228"/>
      <c r="LKL3" s="228"/>
      <c r="LKM3" s="228"/>
      <c r="LKN3" s="228"/>
      <c r="LKO3" s="228"/>
      <c r="LKP3" s="228"/>
      <c r="LKQ3" s="228"/>
      <c r="LKR3" s="228"/>
      <c r="LKS3" s="228"/>
      <c r="LKT3" s="228"/>
      <c r="LKU3" s="228"/>
      <c r="LKV3" s="228"/>
      <c r="LKW3" s="228"/>
      <c r="LKX3" s="228"/>
      <c r="LKY3" s="228"/>
      <c r="LKZ3" s="228"/>
      <c r="LLA3" s="228"/>
      <c r="LLB3" s="228"/>
      <c r="LLC3" s="228"/>
      <c r="LLD3" s="228"/>
      <c r="LLE3" s="228"/>
      <c r="LLF3" s="228"/>
      <c r="LLG3" s="228"/>
      <c r="LLH3" s="228"/>
      <c r="LLI3" s="228"/>
      <c r="LLJ3" s="228"/>
      <c r="LLK3" s="228"/>
      <c r="LLL3" s="228"/>
      <c r="LLM3" s="228"/>
      <c r="LLN3" s="228"/>
      <c r="LLO3" s="228"/>
      <c r="LLP3" s="228"/>
      <c r="LLQ3" s="228"/>
      <c r="LLR3" s="228"/>
      <c r="LLS3" s="228"/>
      <c r="LLT3" s="228"/>
      <c r="LLU3" s="228"/>
      <c r="LLV3" s="228"/>
      <c r="LLW3" s="228"/>
      <c r="LLX3" s="228"/>
      <c r="LLY3" s="228"/>
      <c r="LLZ3" s="228"/>
      <c r="LMA3" s="228"/>
      <c r="LMB3" s="228"/>
      <c r="LMC3" s="228"/>
      <c r="LMD3" s="228"/>
      <c r="LME3" s="228"/>
      <c r="LMF3" s="228"/>
      <c r="LMG3" s="228"/>
      <c r="LMH3" s="228"/>
      <c r="LMI3" s="228"/>
      <c r="LMJ3" s="228"/>
      <c r="LMK3" s="228"/>
      <c r="LML3" s="228"/>
      <c r="LMM3" s="228"/>
      <c r="LMN3" s="228"/>
      <c r="LMO3" s="228"/>
      <c r="LMP3" s="228"/>
      <c r="LMQ3" s="228"/>
      <c r="LMR3" s="228"/>
      <c r="LMS3" s="228"/>
      <c r="LMT3" s="228"/>
      <c r="LMU3" s="228"/>
      <c r="LMV3" s="228"/>
      <c r="LMW3" s="228"/>
      <c r="LMX3" s="228"/>
      <c r="LMY3" s="228"/>
      <c r="LMZ3" s="228"/>
      <c r="LNA3" s="228"/>
      <c r="LNB3" s="228"/>
      <c r="LNC3" s="228"/>
      <c r="LND3" s="228"/>
      <c r="LNE3" s="228"/>
      <c r="LNF3" s="228"/>
      <c r="LNG3" s="228"/>
      <c r="LNH3" s="228"/>
      <c r="LNI3" s="228"/>
      <c r="LNJ3" s="228"/>
      <c r="LNK3" s="228"/>
      <c r="LNL3" s="228"/>
      <c r="LNM3" s="228"/>
      <c r="LNN3" s="228"/>
      <c r="LNO3" s="228"/>
      <c r="LNP3" s="228"/>
      <c r="LNQ3" s="228"/>
      <c r="LNR3" s="228"/>
      <c r="LNS3" s="228"/>
      <c r="LNT3" s="228"/>
      <c r="LNU3" s="228"/>
      <c r="LNV3" s="228"/>
      <c r="LNW3" s="228"/>
      <c r="LNX3" s="228"/>
      <c r="LNY3" s="228"/>
      <c r="LNZ3" s="228"/>
      <c r="LOA3" s="228"/>
      <c r="LOB3" s="228"/>
      <c r="LOC3" s="228"/>
      <c r="LOD3" s="228"/>
      <c r="LOE3" s="228"/>
      <c r="LOF3" s="228"/>
      <c r="LOG3" s="228"/>
      <c r="LOH3" s="228"/>
      <c r="LOI3" s="228"/>
      <c r="LOJ3" s="228"/>
      <c r="LOK3" s="228"/>
      <c r="LOL3" s="228"/>
      <c r="LOM3" s="228"/>
      <c r="LON3" s="228"/>
      <c r="LOO3" s="228"/>
      <c r="LOP3" s="228"/>
      <c r="LOQ3" s="228"/>
      <c r="LOR3" s="228"/>
      <c r="LOS3" s="228"/>
      <c r="LOT3" s="228"/>
      <c r="LOU3" s="228"/>
      <c r="LOV3" s="228"/>
      <c r="LOW3" s="228"/>
      <c r="LOX3" s="228"/>
      <c r="LOY3" s="228"/>
      <c r="LOZ3" s="228"/>
      <c r="LPA3" s="228"/>
      <c r="LPB3" s="228"/>
      <c r="LPC3" s="228"/>
      <c r="LPD3" s="228"/>
      <c r="LPE3" s="228"/>
      <c r="LPF3" s="228"/>
      <c r="LPG3" s="228"/>
      <c r="LPH3" s="228"/>
      <c r="LPI3" s="228"/>
      <c r="LPJ3" s="228"/>
      <c r="LPK3" s="228"/>
      <c r="LPL3" s="228"/>
      <c r="LPM3" s="228"/>
      <c r="LPN3" s="228"/>
      <c r="LPO3" s="228"/>
      <c r="LPP3" s="228"/>
      <c r="LPQ3" s="228"/>
      <c r="LPR3" s="228"/>
      <c r="LPS3" s="228"/>
      <c r="LPT3" s="228"/>
      <c r="LPU3" s="228"/>
      <c r="LPV3" s="228"/>
      <c r="LPW3" s="228"/>
      <c r="LPX3" s="228"/>
      <c r="LPY3" s="228"/>
      <c r="LPZ3" s="228"/>
      <c r="LQA3" s="228"/>
      <c r="LQB3" s="228"/>
      <c r="LQC3" s="228"/>
      <c r="LQD3" s="228"/>
      <c r="LQE3" s="228"/>
      <c r="LQF3" s="228"/>
      <c r="LQG3" s="228"/>
      <c r="LQH3" s="228"/>
      <c r="LQI3" s="228"/>
      <c r="LQJ3" s="228"/>
      <c r="LQK3" s="228"/>
      <c r="LQL3" s="228"/>
      <c r="LQM3" s="228"/>
      <c r="LQN3" s="228"/>
      <c r="LQO3" s="228"/>
      <c r="LQP3" s="228"/>
      <c r="LQQ3" s="228"/>
      <c r="LQR3" s="228"/>
      <c r="LQS3" s="228"/>
      <c r="LQT3" s="228"/>
      <c r="LQU3" s="228"/>
      <c r="LQV3" s="228"/>
      <c r="LQW3" s="228"/>
      <c r="LQX3" s="228"/>
      <c r="LQY3" s="228"/>
      <c r="LQZ3" s="228"/>
      <c r="LRA3" s="228"/>
      <c r="LRB3" s="228"/>
      <c r="LRC3" s="228"/>
      <c r="LRD3" s="228"/>
      <c r="LRE3" s="228"/>
      <c r="LRF3" s="228"/>
      <c r="LRG3" s="228"/>
      <c r="LRH3" s="228"/>
      <c r="LRI3" s="228"/>
      <c r="LRJ3" s="228"/>
      <c r="LRK3" s="228"/>
      <c r="LRL3" s="228"/>
      <c r="LRM3" s="228"/>
      <c r="LRN3" s="228"/>
      <c r="LRO3" s="228"/>
      <c r="LRP3" s="228"/>
      <c r="LRQ3" s="228"/>
      <c r="LRR3" s="228"/>
      <c r="LRS3" s="228"/>
      <c r="LRT3" s="228"/>
      <c r="LRU3" s="228"/>
      <c r="LRV3" s="228"/>
      <c r="LRW3" s="228"/>
      <c r="LRX3" s="228"/>
      <c r="LRY3" s="228"/>
      <c r="LRZ3" s="228"/>
      <c r="LSA3" s="228"/>
      <c r="LSB3" s="228"/>
      <c r="LSC3" s="228"/>
      <c r="LSD3" s="228"/>
      <c r="LSE3" s="228"/>
      <c r="LSF3" s="228"/>
      <c r="LSG3" s="228"/>
      <c r="LSH3" s="228"/>
      <c r="LSI3" s="228"/>
      <c r="LSJ3" s="228"/>
      <c r="LSK3" s="228"/>
      <c r="LSL3" s="228"/>
      <c r="LSM3" s="228"/>
      <c r="LSN3" s="228"/>
      <c r="LSO3" s="228"/>
      <c r="LSP3" s="228"/>
      <c r="LSQ3" s="228"/>
      <c r="LSR3" s="228"/>
      <c r="LSS3" s="228"/>
      <c r="LST3" s="228"/>
      <c r="LSU3" s="228"/>
      <c r="LSV3" s="228"/>
      <c r="LSW3" s="228"/>
      <c r="LSX3" s="228"/>
      <c r="LSY3" s="228"/>
      <c r="LSZ3" s="228"/>
      <c r="LTA3" s="228"/>
      <c r="LTB3" s="228"/>
      <c r="LTC3" s="228"/>
      <c r="LTD3" s="228"/>
      <c r="LTE3" s="228"/>
      <c r="LTF3" s="228"/>
      <c r="LTG3" s="228"/>
      <c r="LTH3" s="228"/>
      <c r="LTI3" s="228"/>
      <c r="LTJ3" s="228"/>
      <c r="LTK3" s="228"/>
      <c r="LTL3" s="228"/>
      <c r="LTM3" s="228"/>
      <c r="LTN3" s="228"/>
      <c r="LTO3" s="228"/>
      <c r="LTP3" s="228"/>
      <c r="LTQ3" s="228"/>
      <c r="LTR3" s="228"/>
      <c r="LTS3" s="228"/>
      <c r="LTT3" s="228"/>
      <c r="LTU3" s="228"/>
      <c r="LTV3" s="228"/>
      <c r="LTW3" s="228"/>
      <c r="LTX3" s="228"/>
      <c r="LTY3" s="228"/>
      <c r="LTZ3" s="228"/>
      <c r="LUA3" s="228"/>
      <c r="LUB3" s="228"/>
      <c r="LUC3" s="228"/>
      <c r="LUD3" s="228"/>
      <c r="LUE3" s="228"/>
      <c r="LUF3" s="228"/>
      <c r="LUG3" s="228"/>
      <c r="LUH3" s="228"/>
      <c r="LUI3" s="228"/>
      <c r="LUJ3" s="228"/>
      <c r="LUK3" s="228"/>
      <c r="LUL3" s="228"/>
      <c r="LUM3" s="228"/>
      <c r="LUN3" s="228"/>
      <c r="LUO3" s="228"/>
      <c r="LUP3" s="228"/>
      <c r="LUQ3" s="228"/>
      <c r="LUR3" s="228"/>
      <c r="LUS3" s="228"/>
      <c r="LUT3" s="228"/>
      <c r="LUU3" s="228"/>
      <c r="LUV3" s="228"/>
      <c r="LUW3" s="228"/>
      <c r="LUX3" s="228"/>
      <c r="LUY3" s="228"/>
      <c r="LUZ3" s="228"/>
      <c r="LVA3" s="228"/>
      <c r="LVB3" s="228"/>
      <c r="LVC3" s="228"/>
      <c r="LVD3" s="228"/>
      <c r="LVE3" s="228"/>
      <c r="LVF3" s="228"/>
      <c r="LVG3" s="228"/>
      <c r="LVH3" s="228"/>
      <c r="LVI3" s="228"/>
      <c r="LVJ3" s="228"/>
      <c r="LVK3" s="228"/>
      <c r="LVL3" s="228"/>
      <c r="LVM3" s="228"/>
      <c r="LVN3" s="228"/>
      <c r="LVO3" s="228"/>
      <c r="LVP3" s="228"/>
      <c r="LVQ3" s="228"/>
      <c r="LVR3" s="228"/>
      <c r="LVS3" s="228"/>
      <c r="LVT3" s="228"/>
      <c r="LVU3" s="228"/>
      <c r="LVV3" s="228"/>
      <c r="LVW3" s="228"/>
      <c r="LVX3" s="228"/>
      <c r="LVY3" s="228"/>
      <c r="LVZ3" s="228"/>
      <c r="LWA3" s="228"/>
      <c r="LWB3" s="228"/>
      <c r="LWC3" s="228"/>
      <c r="LWD3" s="228"/>
      <c r="LWE3" s="228"/>
      <c r="LWF3" s="228"/>
      <c r="LWG3" s="228"/>
      <c r="LWH3" s="228"/>
      <c r="LWI3" s="228"/>
      <c r="LWJ3" s="228"/>
      <c r="LWK3" s="228"/>
      <c r="LWL3" s="228"/>
      <c r="LWM3" s="228"/>
      <c r="LWN3" s="228"/>
      <c r="LWO3" s="228"/>
      <c r="LWP3" s="228"/>
      <c r="LWQ3" s="228"/>
      <c r="LWR3" s="228"/>
      <c r="LWS3" s="228"/>
      <c r="LWT3" s="228"/>
      <c r="LWU3" s="228"/>
      <c r="LWV3" s="228"/>
      <c r="LWW3" s="228"/>
      <c r="LWX3" s="228"/>
      <c r="LWY3" s="228"/>
      <c r="LWZ3" s="228"/>
      <c r="LXA3" s="228"/>
      <c r="LXB3" s="228"/>
      <c r="LXC3" s="228"/>
      <c r="LXD3" s="228"/>
      <c r="LXE3" s="228"/>
      <c r="LXF3" s="228"/>
      <c r="LXG3" s="228"/>
      <c r="LXH3" s="228"/>
      <c r="LXI3" s="228"/>
      <c r="LXJ3" s="228"/>
      <c r="LXK3" s="228"/>
      <c r="LXL3" s="228"/>
      <c r="LXM3" s="228"/>
      <c r="LXN3" s="228"/>
      <c r="LXO3" s="228"/>
      <c r="LXP3" s="228"/>
      <c r="LXQ3" s="228"/>
      <c r="LXR3" s="228"/>
      <c r="LXS3" s="228"/>
      <c r="LXT3" s="228"/>
      <c r="LXU3" s="228"/>
      <c r="LXV3" s="228"/>
      <c r="LXW3" s="228"/>
      <c r="LXX3" s="228"/>
      <c r="LXY3" s="228"/>
      <c r="LXZ3" s="228"/>
      <c r="LYA3" s="228"/>
      <c r="LYB3" s="228"/>
      <c r="LYC3" s="228"/>
      <c r="LYD3" s="228"/>
      <c r="LYE3" s="228"/>
      <c r="LYF3" s="228"/>
      <c r="LYG3" s="228"/>
      <c r="LYH3" s="228"/>
      <c r="LYI3" s="228"/>
      <c r="LYJ3" s="228"/>
      <c r="LYK3" s="228"/>
      <c r="LYL3" s="228"/>
      <c r="LYM3" s="228"/>
      <c r="LYN3" s="228"/>
      <c r="LYO3" s="228"/>
      <c r="LYP3" s="228"/>
      <c r="LYQ3" s="228"/>
      <c r="LYR3" s="228"/>
      <c r="LYS3" s="228"/>
      <c r="LYT3" s="228"/>
      <c r="LYU3" s="228"/>
      <c r="LYV3" s="228"/>
      <c r="LYW3" s="228"/>
      <c r="LYX3" s="228"/>
      <c r="LYY3" s="228"/>
      <c r="LYZ3" s="228"/>
      <c r="LZA3" s="228"/>
      <c r="LZB3" s="228"/>
      <c r="LZC3" s="228"/>
      <c r="LZD3" s="228"/>
      <c r="LZE3" s="228"/>
      <c r="LZF3" s="228"/>
      <c r="LZG3" s="228"/>
      <c r="LZH3" s="228"/>
      <c r="LZI3" s="228"/>
      <c r="LZJ3" s="228"/>
      <c r="LZK3" s="228"/>
      <c r="LZL3" s="228"/>
      <c r="LZM3" s="228"/>
      <c r="LZN3" s="228"/>
      <c r="LZO3" s="228"/>
      <c r="LZP3" s="228"/>
      <c r="LZQ3" s="228"/>
      <c r="LZR3" s="228"/>
      <c r="LZS3" s="228"/>
      <c r="LZT3" s="228"/>
      <c r="LZU3" s="228"/>
      <c r="LZV3" s="228"/>
      <c r="LZW3" s="228"/>
      <c r="LZX3" s="228"/>
      <c r="LZY3" s="228"/>
      <c r="LZZ3" s="228"/>
      <c r="MAA3" s="228"/>
      <c r="MAB3" s="228"/>
      <c r="MAC3" s="228"/>
      <c r="MAD3" s="228"/>
      <c r="MAE3" s="228"/>
      <c r="MAF3" s="228"/>
      <c r="MAG3" s="228"/>
      <c r="MAH3" s="228"/>
      <c r="MAI3" s="228"/>
      <c r="MAJ3" s="228"/>
      <c r="MAK3" s="228"/>
      <c r="MAL3" s="228"/>
      <c r="MAM3" s="228"/>
      <c r="MAN3" s="228"/>
      <c r="MAO3" s="228"/>
      <c r="MAP3" s="228"/>
      <c r="MAQ3" s="228"/>
      <c r="MAR3" s="228"/>
      <c r="MAS3" s="228"/>
      <c r="MAT3" s="228"/>
      <c r="MAU3" s="228"/>
      <c r="MAV3" s="228"/>
      <c r="MAW3" s="228"/>
      <c r="MAX3" s="228"/>
      <c r="MAY3" s="228"/>
      <c r="MAZ3" s="228"/>
      <c r="MBA3" s="228"/>
      <c r="MBB3" s="228"/>
      <c r="MBC3" s="228"/>
      <c r="MBD3" s="228"/>
      <c r="MBE3" s="228"/>
      <c r="MBF3" s="228"/>
      <c r="MBG3" s="228"/>
      <c r="MBH3" s="228"/>
      <c r="MBI3" s="228"/>
      <c r="MBJ3" s="228"/>
      <c r="MBK3" s="228"/>
      <c r="MBL3" s="228"/>
      <c r="MBM3" s="228"/>
      <c r="MBN3" s="228"/>
      <c r="MBO3" s="228"/>
      <c r="MBP3" s="228"/>
      <c r="MBQ3" s="228"/>
      <c r="MBR3" s="228"/>
      <c r="MBS3" s="228"/>
      <c r="MBT3" s="228"/>
      <c r="MBU3" s="228"/>
      <c r="MBV3" s="228"/>
      <c r="MBW3" s="228"/>
      <c r="MBX3" s="228"/>
      <c r="MBY3" s="228"/>
      <c r="MBZ3" s="228"/>
      <c r="MCA3" s="228"/>
      <c r="MCB3" s="228"/>
      <c r="MCC3" s="228"/>
      <c r="MCD3" s="228"/>
      <c r="MCE3" s="228"/>
      <c r="MCF3" s="228"/>
      <c r="MCG3" s="228"/>
      <c r="MCH3" s="228"/>
      <c r="MCI3" s="228"/>
      <c r="MCJ3" s="228"/>
      <c r="MCK3" s="228"/>
      <c r="MCL3" s="228"/>
      <c r="MCM3" s="228"/>
      <c r="MCN3" s="228"/>
      <c r="MCO3" s="228"/>
      <c r="MCP3" s="228"/>
      <c r="MCQ3" s="228"/>
      <c r="MCR3" s="228"/>
      <c r="MCS3" s="228"/>
      <c r="MCT3" s="228"/>
      <c r="MCU3" s="228"/>
      <c r="MCV3" s="228"/>
      <c r="MCW3" s="228"/>
      <c r="MCX3" s="228"/>
      <c r="MCY3" s="228"/>
      <c r="MCZ3" s="228"/>
      <c r="MDA3" s="228"/>
      <c r="MDB3" s="228"/>
      <c r="MDC3" s="228"/>
      <c r="MDD3" s="228"/>
      <c r="MDE3" s="228"/>
      <c r="MDF3" s="228"/>
      <c r="MDG3" s="228"/>
      <c r="MDH3" s="228"/>
      <c r="MDI3" s="228"/>
      <c r="MDJ3" s="228"/>
      <c r="MDK3" s="228"/>
      <c r="MDL3" s="228"/>
      <c r="MDM3" s="228"/>
      <c r="MDN3" s="228"/>
      <c r="MDO3" s="228"/>
      <c r="MDP3" s="228"/>
      <c r="MDQ3" s="228"/>
      <c r="MDR3" s="228"/>
      <c r="MDS3" s="228"/>
      <c r="MDT3" s="228"/>
      <c r="MDU3" s="228"/>
      <c r="MDV3" s="228"/>
      <c r="MDW3" s="228"/>
      <c r="MDX3" s="228"/>
      <c r="MDY3" s="228"/>
      <c r="MDZ3" s="228"/>
      <c r="MEA3" s="228"/>
      <c r="MEB3" s="228"/>
      <c r="MEC3" s="228"/>
      <c r="MED3" s="228"/>
      <c r="MEE3" s="228"/>
      <c r="MEF3" s="228"/>
      <c r="MEG3" s="228"/>
      <c r="MEH3" s="228"/>
      <c r="MEI3" s="228"/>
      <c r="MEJ3" s="228"/>
      <c r="MEK3" s="228"/>
      <c r="MEL3" s="228"/>
      <c r="MEM3" s="228"/>
      <c r="MEN3" s="228"/>
      <c r="MEO3" s="228"/>
      <c r="MEP3" s="228"/>
      <c r="MEQ3" s="228"/>
      <c r="MER3" s="228"/>
      <c r="MES3" s="228"/>
      <c r="MET3" s="228"/>
      <c r="MEU3" s="228"/>
      <c r="MEV3" s="228"/>
      <c r="MEW3" s="228"/>
      <c r="MEX3" s="228"/>
      <c r="MEY3" s="228"/>
      <c r="MEZ3" s="228"/>
      <c r="MFA3" s="228"/>
      <c r="MFB3" s="228"/>
      <c r="MFC3" s="228"/>
      <c r="MFD3" s="228"/>
      <c r="MFE3" s="228"/>
      <c r="MFF3" s="228"/>
      <c r="MFG3" s="228"/>
      <c r="MFH3" s="228"/>
      <c r="MFI3" s="228"/>
      <c r="MFJ3" s="228"/>
      <c r="MFK3" s="228"/>
      <c r="MFL3" s="228"/>
      <c r="MFM3" s="228"/>
      <c r="MFN3" s="228"/>
      <c r="MFO3" s="228"/>
      <c r="MFP3" s="228"/>
      <c r="MFQ3" s="228"/>
      <c r="MFR3" s="228"/>
      <c r="MFS3" s="228"/>
      <c r="MFT3" s="228"/>
      <c r="MFU3" s="228"/>
      <c r="MFV3" s="228"/>
      <c r="MFW3" s="228"/>
      <c r="MFX3" s="228"/>
      <c r="MFY3" s="228"/>
      <c r="MFZ3" s="228"/>
      <c r="MGA3" s="228"/>
      <c r="MGB3" s="228"/>
      <c r="MGC3" s="228"/>
      <c r="MGD3" s="228"/>
      <c r="MGE3" s="228"/>
      <c r="MGF3" s="228"/>
      <c r="MGG3" s="228"/>
      <c r="MGH3" s="228"/>
      <c r="MGI3" s="228"/>
      <c r="MGJ3" s="228"/>
      <c r="MGK3" s="228"/>
      <c r="MGL3" s="228"/>
      <c r="MGM3" s="228"/>
      <c r="MGN3" s="228"/>
      <c r="MGO3" s="228"/>
      <c r="MGP3" s="228"/>
      <c r="MGQ3" s="228"/>
      <c r="MGR3" s="228"/>
      <c r="MGS3" s="228"/>
      <c r="MGT3" s="228"/>
      <c r="MGU3" s="228"/>
      <c r="MGV3" s="228"/>
      <c r="MGW3" s="228"/>
      <c r="MGX3" s="228"/>
      <c r="MGY3" s="228"/>
      <c r="MGZ3" s="228"/>
      <c r="MHA3" s="228"/>
      <c r="MHB3" s="228"/>
      <c r="MHC3" s="228"/>
      <c r="MHD3" s="228"/>
      <c r="MHE3" s="228"/>
      <c r="MHF3" s="228"/>
      <c r="MHG3" s="228"/>
      <c r="MHH3" s="228"/>
      <c r="MHI3" s="228"/>
      <c r="MHJ3" s="228"/>
      <c r="MHK3" s="228"/>
      <c r="MHL3" s="228"/>
      <c r="MHM3" s="228"/>
      <c r="MHN3" s="228"/>
      <c r="MHO3" s="228"/>
      <c r="MHP3" s="228"/>
      <c r="MHQ3" s="228"/>
      <c r="MHR3" s="228"/>
      <c r="MHS3" s="228"/>
      <c r="MHT3" s="228"/>
      <c r="MHU3" s="228"/>
      <c r="MHV3" s="228"/>
      <c r="MHW3" s="228"/>
      <c r="MHX3" s="228"/>
      <c r="MHY3" s="228"/>
      <c r="MHZ3" s="228"/>
      <c r="MIA3" s="228"/>
      <c r="MIB3" s="228"/>
      <c r="MIC3" s="228"/>
      <c r="MID3" s="228"/>
      <c r="MIE3" s="228"/>
      <c r="MIF3" s="228"/>
      <c r="MIG3" s="228"/>
      <c r="MIH3" s="228"/>
      <c r="MII3" s="228"/>
      <c r="MIJ3" s="228"/>
      <c r="MIK3" s="228"/>
      <c r="MIL3" s="228"/>
      <c r="MIM3" s="228"/>
      <c r="MIN3" s="228"/>
      <c r="MIO3" s="228"/>
      <c r="MIP3" s="228"/>
      <c r="MIQ3" s="228"/>
      <c r="MIR3" s="228"/>
      <c r="MIS3" s="228"/>
      <c r="MIT3" s="228"/>
      <c r="MIU3" s="228"/>
      <c r="MIV3" s="228"/>
      <c r="MIW3" s="228"/>
      <c r="MIX3" s="228"/>
      <c r="MIY3" s="228"/>
      <c r="MIZ3" s="228"/>
      <c r="MJA3" s="228"/>
      <c r="MJB3" s="228"/>
      <c r="MJC3" s="228"/>
      <c r="MJD3" s="228"/>
      <c r="MJE3" s="228"/>
      <c r="MJF3" s="228"/>
      <c r="MJG3" s="228"/>
      <c r="MJH3" s="228"/>
      <c r="MJI3" s="228"/>
      <c r="MJJ3" s="228"/>
      <c r="MJK3" s="228"/>
      <c r="MJL3" s="228"/>
      <c r="MJM3" s="228"/>
      <c r="MJN3" s="228"/>
      <c r="MJO3" s="228"/>
      <c r="MJP3" s="228"/>
      <c r="MJQ3" s="228"/>
      <c r="MJR3" s="228"/>
      <c r="MJS3" s="228"/>
      <c r="MJT3" s="228"/>
      <c r="MJU3" s="228"/>
      <c r="MJV3" s="228"/>
      <c r="MJW3" s="228"/>
      <c r="MJX3" s="228"/>
      <c r="MJY3" s="228"/>
      <c r="MJZ3" s="228"/>
      <c r="MKA3" s="228"/>
      <c r="MKB3" s="228"/>
      <c r="MKC3" s="228"/>
      <c r="MKD3" s="228"/>
      <c r="MKE3" s="228"/>
      <c r="MKF3" s="228"/>
      <c r="MKG3" s="228"/>
      <c r="MKH3" s="228"/>
      <c r="MKI3" s="228"/>
      <c r="MKJ3" s="228"/>
      <c r="MKK3" s="228"/>
      <c r="MKL3" s="228"/>
      <c r="MKM3" s="228"/>
      <c r="MKN3" s="228"/>
      <c r="MKO3" s="228"/>
      <c r="MKP3" s="228"/>
      <c r="MKQ3" s="228"/>
      <c r="MKR3" s="228"/>
      <c r="MKS3" s="228"/>
      <c r="MKT3" s="228"/>
      <c r="MKU3" s="228"/>
      <c r="MKV3" s="228"/>
      <c r="MKW3" s="228"/>
      <c r="MKX3" s="228"/>
      <c r="MKY3" s="228"/>
      <c r="MKZ3" s="228"/>
      <c r="MLA3" s="228"/>
      <c r="MLB3" s="228"/>
      <c r="MLC3" s="228"/>
      <c r="MLD3" s="228"/>
      <c r="MLE3" s="228"/>
      <c r="MLF3" s="228"/>
      <c r="MLG3" s="228"/>
      <c r="MLH3" s="228"/>
      <c r="MLI3" s="228"/>
      <c r="MLJ3" s="228"/>
      <c r="MLK3" s="228"/>
      <c r="MLL3" s="228"/>
      <c r="MLM3" s="228"/>
      <c r="MLN3" s="228"/>
      <c r="MLO3" s="228"/>
      <c r="MLP3" s="228"/>
      <c r="MLQ3" s="228"/>
      <c r="MLR3" s="228"/>
      <c r="MLS3" s="228"/>
      <c r="MLT3" s="228"/>
      <c r="MLU3" s="228"/>
      <c r="MLV3" s="228"/>
      <c r="MLW3" s="228"/>
      <c r="MLX3" s="228"/>
      <c r="MLY3" s="228"/>
      <c r="MLZ3" s="228"/>
      <c r="MMA3" s="228"/>
      <c r="MMB3" s="228"/>
      <c r="MMC3" s="228"/>
      <c r="MMD3" s="228"/>
      <c r="MME3" s="228"/>
      <c r="MMF3" s="228"/>
      <c r="MMG3" s="228"/>
      <c r="MMH3" s="228"/>
      <c r="MMI3" s="228"/>
      <c r="MMJ3" s="228"/>
      <c r="MMK3" s="228"/>
      <c r="MML3" s="228"/>
      <c r="MMM3" s="228"/>
      <c r="MMN3" s="228"/>
      <c r="MMO3" s="228"/>
      <c r="MMP3" s="228"/>
      <c r="MMQ3" s="228"/>
      <c r="MMR3" s="228"/>
      <c r="MMS3" s="228"/>
      <c r="MMT3" s="228"/>
      <c r="MMU3" s="228"/>
      <c r="MMV3" s="228"/>
      <c r="MMW3" s="228"/>
      <c r="MMX3" s="228"/>
      <c r="MMY3" s="228"/>
      <c r="MMZ3" s="228"/>
      <c r="MNA3" s="228"/>
      <c r="MNB3" s="228"/>
      <c r="MNC3" s="228"/>
      <c r="MND3" s="228"/>
      <c r="MNE3" s="228"/>
      <c r="MNF3" s="228"/>
      <c r="MNG3" s="228"/>
      <c r="MNH3" s="228"/>
      <c r="MNI3" s="228"/>
      <c r="MNJ3" s="228"/>
      <c r="MNK3" s="228"/>
      <c r="MNL3" s="228"/>
      <c r="MNM3" s="228"/>
      <c r="MNN3" s="228"/>
      <c r="MNO3" s="228"/>
      <c r="MNP3" s="228"/>
      <c r="MNQ3" s="228"/>
      <c r="MNR3" s="228"/>
      <c r="MNS3" s="228"/>
      <c r="MNT3" s="228"/>
      <c r="MNU3" s="228"/>
      <c r="MNV3" s="228"/>
      <c r="MNW3" s="228"/>
      <c r="MNX3" s="228"/>
      <c r="MNY3" s="228"/>
      <c r="MNZ3" s="228"/>
      <c r="MOA3" s="228"/>
      <c r="MOB3" s="228"/>
      <c r="MOC3" s="228"/>
      <c r="MOD3" s="228"/>
      <c r="MOE3" s="228"/>
      <c r="MOF3" s="228"/>
      <c r="MOG3" s="228"/>
      <c r="MOH3" s="228"/>
      <c r="MOI3" s="228"/>
      <c r="MOJ3" s="228"/>
      <c r="MOK3" s="228"/>
      <c r="MOL3" s="228"/>
      <c r="MOM3" s="228"/>
      <c r="MON3" s="228"/>
      <c r="MOO3" s="228"/>
      <c r="MOP3" s="228"/>
      <c r="MOQ3" s="228"/>
      <c r="MOR3" s="228"/>
      <c r="MOS3" s="228"/>
      <c r="MOT3" s="228"/>
      <c r="MOU3" s="228"/>
      <c r="MOV3" s="228"/>
      <c r="MOW3" s="228"/>
      <c r="MOX3" s="228"/>
      <c r="MOY3" s="228"/>
      <c r="MOZ3" s="228"/>
      <c r="MPA3" s="228"/>
      <c r="MPB3" s="228"/>
      <c r="MPC3" s="228"/>
      <c r="MPD3" s="228"/>
      <c r="MPE3" s="228"/>
      <c r="MPF3" s="228"/>
      <c r="MPG3" s="228"/>
      <c r="MPH3" s="228"/>
      <c r="MPI3" s="228"/>
      <c r="MPJ3" s="228"/>
      <c r="MPK3" s="228"/>
      <c r="MPL3" s="228"/>
      <c r="MPM3" s="228"/>
      <c r="MPN3" s="228"/>
      <c r="MPO3" s="228"/>
      <c r="MPP3" s="228"/>
      <c r="MPQ3" s="228"/>
      <c r="MPR3" s="228"/>
      <c r="MPS3" s="228"/>
      <c r="MPT3" s="228"/>
      <c r="MPU3" s="228"/>
      <c r="MPV3" s="228"/>
      <c r="MPW3" s="228"/>
      <c r="MPX3" s="228"/>
      <c r="MPY3" s="228"/>
      <c r="MPZ3" s="228"/>
      <c r="MQA3" s="228"/>
      <c r="MQB3" s="228"/>
      <c r="MQC3" s="228"/>
      <c r="MQD3" s="228"/>
      <c r="MQE3" s="228"/>
      <c r="MQF3" s="228"/>
      <c r="MQG3" s="228"/>
      <c r="MQH3" s="228"/>
      <c r="MQI3" s="228"/>
      <c r="MQJ3" s="228"/>
      <c r="MQK3" s="228"/>
      <c r="MQL3" s="228"/>
      <c r="MQM3" s="228"/>
      <c r="MQN3" s="228"/>
      <c r="MQO3" s="228"/>
      <c r="MQP3" s="228"/>
      <c r="MQQ3" s="228"/>
      <c r="MQR3" s="228"/>
      <c r="MQS3" s="228"/>
      <c r="MQT3" s="228"/>
      <c r="MQU3" s="228"/>
      <c r="MQV3" s="228"/>
      <c r="MQW3" s="228"/>
      <c r="MQX3" s="228"/>
      <c r="MQY3" s="228"/>
      <c r="MQZ3" s="228"/>
      <c r="MRA3" s="228"/>
      <c r="MRB3" s="228"/>
      <c r="MRC3" s="228"/>
      <c r="MRD3" s="228"/>
      <c r="MRE3" s="228"/>
      <c r="MRF3" s="228"/>
      <c r="MRG3" s="228"/>
      <c r="MRH3" s="228"/>
      <c r="MRI3" s="228"/>
      <c r="MRJ3" s="228"/>
      <c r="MRK3" s="228"/>
      <c r="MRL3" s="228"/>
      <c r="MRM3" s="228"/>
      <c r="MRN3" s="228"/>
      <c r="MRO3" s="228"/>
      <c r="MRP3" s="228"/>
      <c r="MRQ3" s="228"/>
      <c r="MRR3" s="228"/>
      <c r="MRS3" s="228"/>
      <c r="MRT3" s="228"/>
      <c r="MRU3" s="228"/>
      <c r="MRV3" s="228"/>
      <c r="MRW3" s="228"/>
      <c r="MRX3" s="228"/>
      <c r="MRY3" s="228"/>
      <c r="MRZ3" s="228"/>
      <c r="MSA3" s="228"/>
      <c r="MSB3" s="228"/>
      <c r="MSC3" s="228"/>
      <c r="MSD3" s="228"/>
      <c r="MSE3" s="228"/>
      <c r="MSF3" s="228"/>
      <c r="MSG3" s="228"/>
      <c r="MSH3" s="228"/>
      <c r="MSI3" s="228"/>
      <c r="MSJ3" s="228"/>
      <c r="MSK3" s="228"/>
      <c r="MSL3" s="228"/>
      <c r="MSM3" s="228"/>
      <c r="MSN3" s="228"/>
      <c r="MSO3" s="228"/>
      <c r="MSP3" s="228"/>
      <c r="MSQ3" s="228"/>
      <c r="MSR3" s="228"/>
      <c r="MSS3" s="228"/>
      <c r="MST3" s="228"/>
      <c r="MSU3" s="228"/>
      <c r="MSV3" s="228"/>
      <c r="MSW3" s="228"/>
      <c r="MSX3" s="228"/>
      <c r="MSY3" s="228"/>
      <c r="MSZ3" s="228"/>
      <c r="MTA3" s="228"/>
      <c r="MTB3" s="228"/>
      <c r="MTC3" s="228"/>
      <c r="MTD3" s="228"/>
      <c r="MTE3" s="228"/>
      <c r="MTF3" s="228"/>
      <c r="MTG3" s="228"/>
      <c r="MTH3" s="228"/>
      <c r="MTI3" s="228"/>
      <c r="MTJ3" s="228"/>
      <c r="MTK3" s="228"/>
      <c r="MTL3" s="228"/>
      <c r="MTM3" s="228"/>
      <c r="MTN3" s="228"/>
      <c r="MTO3" s="228"/>
      <c r="MTP3" s="228"/>
      <c r="MTQ3" s="228"/>
      <c r="MTR3" s="228"/>
      <c r="MTS3" s="228"/>
      <c r="MTT3" s="228"/>
      <c r="MTU3" s="228"/>
      <c r="MTV3" s="228"/>
      <c r="MTW3" s="228"/>
      <c r="MTX3" s="228"/>
      <c r="MTY3" s="228"/>
      <c r="MTZ3" s="228"/>
      <c r="MUA3" s="228"/>
      <c r="MUB3" s="228"/>
      <c r="MUC3" s="228"/>
      <c r="MUD3" s="228"/>
      <c r="MUE3" s="228"/>
      <c r="MUF3" s="228"/>
      <c r="MUG3" s="228"/>
      <c r="MUH3" s="228"/>
      <c r="MUI3" s="228"/>
      <c r="MUJ3" s="228"/>
      <c r="MUK3" s="228"/>
      <c r="MUL3" s="228"/>
      <c r="MUM3" s="228"/>
      <c r="MUN3" s="228"/>
      <c r="MUO3" s="228"/>
      <c r="MUP3" s="228"/>
      <c r="MUQ3" s="228"/>
      <c r="MUR3" s="228"/>
      <c r="MUS3" s="228"/>
      <c r="MUT3" s="228"/>
      <c r="MUU3" s="228"/>
      <c r="MUV3" s="228"/>
      <c r="MUW3" s="228"/>
      <c r="MUX3" s="228"/>
      <c r="MUY3" s="228"/>
      <c r="MUZ3" s="228"/>
      <c r="MVA3" s="228"/>
      <c r="MVB3" s="228"/>
      <c r="MVC3" s="228"/>
      <c r="MVD3" s="228"/>
      <c r="MVE3" s="228"/>
      <c r="MVF3" s="228"/>
      <c r="MVG3" s="228"/>
      <c r="MVH3" s="228"/>
      <c r="MVI3" s="228"/>
      <c r="MVJ3" s="228"/>
      <c r="MVK3" s="228"/>
      <c r="MVL3" s="228"/>
      <c r="MVM3" s="228"/>
      <c r="MVN3" s="228"/>
      <c r="MVO3" s="228"/>
      <c r="MVP3" s="228"/>
      <c r="MVQ3" s="228"/>
      <c r="MVR3" s="228"/>
      <c r="MVS3" s="228"/>
      <c r="MVT3" s="228"/>
      <c r="MVU3" s="228"/>
      <c r="MVV3" s="228"/>
      <c r="MVW3" s="228"/>
      <c r="MVX3" s="228"/>
      <c r="MVY3" s="228"/>
      <c r="MVZ3" s="228"/>
      <c r="MWA3" s="228"/>
      <c r="MWB3" s="228"/>
      <c r="MWC3" s="228"/>
      <c r="MWD3" s="228"/>
      <c r="MWE3" s="228"/>
      <c r="MWF3" s="228"/>
      <c r="MWG3" s="228"/>
      <c r="MWH3" s="228"/>
      <c r="MWI3" s="228"/>
      <c r="MWJ3" s="228"/>
      <c r="MWK3" s="228"/>
      <c r="MWL3" s="228"/>
      <c r="MWM3" s="228"/>
      <c r="MWN3" s="228"/>
      <c r="MWO3" s="228"/>
      <c r="MWP3" s="228"/>
      <c r="MWQ3" s="228"/>
      <c r="MWR3" s="228"/>
      <c r="MWS3" s="228"/>
      <c r="MWT3" s="228"/>
      <c r="MWU3" s="228"/>
      <c r="MWV3" s="228"/>
      <c r="MWW3" s="228"/>
      <c r="MWX3" s="228"/>
      <c r="MWY3" s="228"/>
      <c r="MWZ3" s="228"/>
      <c r="MXA3" s="228"/>
      <c r="MXB3" s="228"/>
      <c r="MXC3" s="228"/>
      <c r="MXD3" s="228"/>
      <c r="MXE3" s="228"/>
      <c r="MXF3" s="228"/>
      <c r="MXG3" s="228"/>
      <c r="MXH3" s="228"/>
      <c r="MXI3" s="228"/>
      <c r="MXJ3" s="228"/>
      <c r="MXK3" s="228"/>
      <c r="MXL3" s="228"/>
      <c r="MXM3" s="228"/>
      <c r="MXN3" s="228"/>
      <c r="MXO3" s="228"/>
      <c r="MXP3" s="228"/>
      <c r="MXQ3" s="228"/>
      <c r="MXR3" s="228"/>
      <c r="MXS3" s="228"/>
      <c r="MXT3" s="228"/>
      <c r="MXU3" s="228"/>
      <c r="MXV3" s="228"/>
      <c r="MXW3" s="228"/>
      <c r="MXX3" s="228"/>
      <c r="MXY3" s="228"/>
      <c r="MXZ3" s="228"/>
      <c r="MYA3" s="228"/>
      <c r="MYB3" s="228"/>
      <c r="MYC3" s="228"/>
      <c r="MYD3" s="228"/>
      <c r="MYE3" s="228"/>
      <c r="MYF3" s="228"/>
      <c r="MYG3" s="228"/>
      <c r="MYH3" s="228"/>
      <c r="MYI3" s="228"/>
      <c r="MYJ3" s="228"/>
      <c r="MYK3" s="228"/>
      <c r="MYL3" s="228"/>
      <c r="MYM3" s="228"/>
      <c r="MYN3" s="228"/>
      <c r="MYO3" s="228"/>
      <c r="MYP3" s="228"/>
      <c r="MYQ3" s="228"/>
      <c r="MYR3" s="228"/>
      <c r="MYS3" s="228"/>
      <c r="MYT3" s="228"/>
      <c r="MYU3" s="228"/>
      <c r="MYV3" s="228"/>
      <c r="MYW3" s="228"/>
      <c r="MYX3" s="228"/>
      <c r="MYY3" s="228"/>
      <c r="MYZ3" s="228"/>
      <c r="MZA3" s="228"/>
      <c r="MZB3" s="228"/>
      <c r="MZC3" s="228"/>
      <c r="MZD3" s="228"/>
      <c r="MZE3" s="228"/>
      <c r="MZF3" s="228"/>
      <c r="MZG3" s="228"/>
      <c r="MZH3" s="228"/>
      <c r="MZI3" s="228"/>
      <c r="MZJ3" s="228"/>
      <c r="MZK3" s="228"/>
      <c r="MZL3" s="228"/>
      <c r="MZM3" s="228"/>
      <c r="MZN3" s="228"/>
      <c r="MZO3" s="228"/>
      <c r="MZP3" s="228"/>
      <c r="MZQ3" s="228"/>
      <c r="MZR3" s="228"/>
      <c r="MZS3" s="228"/>
      <c r="MZT3" s="228"/>
      <c r="MZU3" s="228"/>
      <c r="MZV3" s="228"/>
      <c r="MZW3" s="228"/>
      <c r="MZX3" s="228"/>
      <c r="MZY3" s="228"/>
      <c r="MZZ3" s="228"/>
      <c r="NAA3" s="228"/>
      <c r="NAB3" s="228"/>
      <c r="NAC3" s="228"/>
      <c r="NAD3" s="228"/>
      <c r="NAE3" s="228"/>
      <c r="NAF3" s="228"/>
      <c r="NAG3" s="228"/>
      <c r="NAH3" s="228"/>
      <c r="NAI3" s="228"/>
      <c r="NAJ3" s="228"/>
      <c r="NAK3" s="228"/>
      <c r="NAL3" s="228"/>
      <c r="NAM3" s="228"/>
      <c r="NAN3" s="228"/>
      <c r="NAO3" s="228"/>
      <c r="NAP3" s="228"/>
      <c r="NAQ3" s="228"/>
      <c r="NAR3" s="228"/>
      <c r="NAS3" s="228"/>
      <c r="NAT3" s="228"/>
      <c r="NAU3" s="228"/>
      <c r="NAV3" s="228"/>
      <c r="NAW3" s="228"/>
      <c r="NAX3" s="228"/>
      <c r="NAY3" s="228"/>
      <c r="NAZ3" s="228"/>
      <c r="NBA3" s="228"/>
      <c r="NBB3" s="228"/>
      <c r="NBC3" s="228"/>
      <c r="NBD3" s="228"/>
      <c r="NBE3" s="228"/>
      <c r="NBF3" s="228"/>
      <c r="NBG3" s="228"/>
      <c r="NBH3" s="228"/>
      <c r="NBI3" s="228"/>
      <c r="NBJ3" s="228"/>
      <c r="NBK3" s="228"/>
      <c r="NBL3" s="228"/>
      <c r="NBM3" s="228"/>
      <c r="NBN3" s="228"/>
      <c r="NBO3" s="228"/>
      <c r="NBP3" s="228"/>
      <c r="NBQ3" s="228"/>
      <c r="NBR3" s="228"/>
      <c r="NBS3" s="228"/>
      <c r="NBT3" s="228"/>
      <c r="NBU3" s="228"/>
      <c r="NBV3" s="228"/>
      <c r="NBW3" s="228"/>
      <c r="NBX3" s="228"/>
      <c r="NBY3" s="228"/>
      <c r="NBZ3" s="228"/>
      <c r="NCA3" s="228"/>
      <c r="NCB3" s="228"/>
      <c r="NCC3" s="228"/>
      <c r="NCD3" s="228"/>
      <c r="NCE3" s="228"/>
      <c r="NCF3" s="228"/>
      <c r="NCG3" s="228"/>
      <c r="NCH3" s="228"/>
      <c r="NCI3" s="228"/>
      <c r="NCJ3" s="228"/>
      <c r="NCK3" s="228"/>
      <c r="NCL3" s="228"/>
      <c r="NCM3" s="228"/>
      <c r="NCN3" s="228"/>
      <c r="NCO3" s="228"/>
      <c r="NCP3" s="228"/>
      <c r="NCQ3" s="228"/>
      <c r="NCR3" s="228"/>
      <c r="NCS3" s="228"/>
      <c r="NCT3" s="228"/>
      <c r="NCU3" s="228"/>
      <c r="NCV3" s="228"/>
      <c r="NCW3" s="228"/>
      <c r="NCX3" s="228"/>
      <c r="NCY3" s="228"/>
      <c r="NCZ3" s="228"/>
      <c r="NDA3" s="228"/>
      <c r="NDB3" s="228"/>
      <c r="NDC3" s="228"/>
      <c r="NDD3" s="228"/>
      <c r="NDE3" s="228"/>
      <c r="NDF3" s="228"/>
      <c r="NDG3" s="228"/>
      <c r="NDH3" s="228"/>
      <c r="NDI3" s="228"/>
      <c r="NDJ3" s="228"/>
      <c r="NDK3" s="228"/>
      <c r="NDL3" s="228"/>
      <c r="NDM3" s="228"/>
      <c r="NDN3" s="228"/>
      <c r="NDO3" s="228"/>
      <c r="NDP3" s="228"/>
      <c r="NDQ3" s="228"/>
      <c r="NDR3" s="228"/>
      <c r="NDS3" s="228"/>
      <c r="NDT3" s="228"/>
      <c r="NDU3" s="228"/>
      <c r="NDV3" s="228"/>
      <c r="NDW3" s="228"/>
      <c r="NDX3" s="228"/>
      <c r="NDY3" s="228"/>
      <c r="NDZ3" s="228"/>
      <c r="NEA3" s="228"/>
      <c r="NEB3" s="228"/>
      <c r="NEC3" s="228"/>
      <c r="NED3" s="228"/>
      <c r="NEE3" s="228"/>
      <c r="NEF3" s="228"/>
      <c r="NEG3" s="228"/>
      <c r="NEH3" s="228"/>
      <c r="NEI3" s="228"/>
      <c r="NEJ3" s="228"/>
      <c r="NEK3" s="228"/>
      <c r="NEL3" s="228"/>
      <c r="NEM3" s="228"/>
      <c r="NEN3" s="228"/>
      <c r="NEO3" s="228"/>
      <c r="NEP3" s="228"/>
      <c r="NEQ3" s="228"/>
      <c r="NER3" s="228"/>
      <c r="NES3" s="228"/>
      <c r="NET3" s="228"/>
      <c r="NEU3" s="228"/>
      <c r="NEV3" s="228"/>
      <c r="NEW3" s="228"/>
      <c r="NEX3" s="228"/>
      <c r="NEY3" s="228"/>
      <c r="NEZ3" s="228"/>
      <c r="NFA3" s="228"/>
      <c r="NFB3" s="228"/>
      <c r="NFC3" s="228"/>
      <c r="NFD3" s="228"/>
      <c r="NFE3" s="228"/>
      <c r="NFF3" s="228"/>
      <c r="NFG3" s="228"/>
      <c r="NFH3" s="228"/>
      <c r="NFI3" s="228"/>
      <c r="NFJ3" s="228"/>
      <c r="NFK3" s="228"/>
      <c r="NFL3" s="228"/>
      <c r="NFM3" s="228"/>
      <c r="NFN3" s="228"/>
      <c r="NFO3" s="228"/>
      <c r="NFP3" s="228"/>
      <c r="NFQ3" s="228"/>
      <c r="NFR3" s="228"/>
      <c r="NFS3" s="228"/>
      <c r="NFT3" s="228"/>
      <c r="NFU3" s="228"/>
      <c r="NFV3" s="228"/>
      <c r="NFW3" s="228"/>
      <c r="NFX3" s="228"/>
      <c r="NFY3" s="228"/>
      <c r="NFZ3" s="228"/>
      <c r="NGA3" s="228"/>
      <c r="NGB3" s="228"/>
      <c r="NGC3" s="228"/>
      <c r="NGD3" s="228"/>
      <c r="NGE3" s="228"/>
      <c r="NGF3" s="228"/>
      <c r="NGG3" s="228"/>
      <c r="NGH3" s="228"/>
      <c r="NGI3" s="228"/>
      <c r="NGJ3" s="228"/>
      <c r="NGK3" s="228"/>
      <c r="NGL3" s="228"/>
      <c r="NGM3" s="228"/>
      <c r="NGN3" s="228"/>
      <c r="NGO3" s="228"/>
      <c r="NGP3" s="228"/>
      <c r="NGQ3" s="228"/>
      <c r="NGR3" s="228"/>
      <c r="NGS3" s="228"/>
      <c r="NGT3" s="228"/>
      <c r="NGU3" s="228"/>
      <c r="NGV3" s="228"/>
      <c r="NGW3" s="228"/>
      <c r="NGX3" s="228"/>
      <c r="NGY3" s="228"/>
      <c r="NGZ3" s="228"/>
      <c r="NHA3" s="228"/>
      <c r="NHB3" s="228"/>
      <c r="NHC3" s="228"/>
      <c r="NHD3" s="228"/>
      <c r="NHE3" s="228"/>
      <c r="NHF3" s="228"/>
      <c r="NHG3" s="228"/>
      <c r="NHH3" s="228"/>
      <c r="NHI3" s="228"/>
      <c r="NHJ3" s="228"/>
      <c r="NHK3" s="228"/>
      <c r="NHL3" s="228"/>
      <c r="NHM3" s="228"/>
      <c r="NHN3" s="228"/>
      <c r="NHO3" s="228"/>
      <c r="NHP3" s="228"/>
      <c r="NHQ3" s="228"/>
      <c r="NHR3" s="228"/>
      <c r="NHS3" s="228"/>
      <c r="NHT3" s="228"/>
      <c r="NHU3" s="228"/>
      <c r="NHV3" s="228"/>
      <c r="NHW3" s="228"/>
      <c r="NHX3" s="228"/>
      <c r="NHY3" s="228"/>
      <c r="NHZ3" s="228"/>
      <c r="NIA3" s="228"/>
      <c r="NIB3" s="228"/>
      <c r="NIC3" s="228"/>
      <c r="NID3" s="228"/>
      <c r="NIE3" s="228"/>
      <c r="NIF3" s="228"/>
      <c r="NIG3" s="228"/>
      <c r="NIH3" s="228"/>
      <c r="NII3" s="228"/>
      <c r="NIJ3" s="228"/>
      <c r="NIK3" s="228"/>
      <c r="NIL3" s="228"/>
      <c r="NIM3" s="228"/>
      <c r="NIN3" s="228"/>
      <c r="NIO3" s="228"/>
      <c r="NIP3" s="228"/>
      <c r="NIQ3" s="228"/>
      <c r="NIR3" s="228"/>
      <c r="NIS3" s="228"/>
      <c r="NIT3" s="228"/>
      <c r="NIU3" s="228"/>
      <c r="NIV3" s="228"/>
      <c r="NIW3" s="228"/>
      <c r="NIX3" s="228"/>
      <c r="NIY3" s="228"/>
      <c r="NIZ3" s="228"/>
      <c r="NJA3" s="228"/>
      <c r="NJB3" s="228"/>
      <c r="NJC3" s="228"/>
      <c r="NJD3" s="228"/>
      <c r="NJE3" s="228"/>
      <c r="NJF3" s="228"/>
      <c r="NJG3" s="228"/>
      <c r="NJH3" s="228"/>
      <c r="NJI3" s="228"/>
      <c r="NJJ3" s="228"/>
      <c r="NJK3" s="228"/>
      <c r="NJL3" s="228"/>
      <c r="NJM3" s="228"/>
      <c r="NJN3" s="228"/>
      <c r="NJO3" s="228"/>
      <c r="NJP3" s="228"/>
      <c r="NJQ3" s="228"/>
      <c r="NJR3" s="228"/>
      <c r="NJS3" s="228"/>
      <c r="NJT3" s="228"/>
      <c r="NJU3" s="228"/>
      <c r="NJV3" s="228"/>
      <c r="NJW3" s="228"/>
      <c r="NJX3" s="228"/>
      <c r="NJY3" s="228"/>
      <c r="NJZ3" s="228"/>
      <c r="NKA3" s="228"/>
      <c r="NKB3" s="228"/>
      <c r="NKC3" s="228"/>
      <c r="NKD3" s="228"/>
      <c r="NKE3" s="228"/>
      <c r="NKF3" s="228"/>
      <c r="NKG3" s="228"/>
      <c r="NKH3" s="228"/>
      <c r="NKI3" s="228"/>
      <c r="NKJ3" s="228"/>
      <c r="NKK3" s="228"/>
      <c r="NKL3" s="228"/>
      <c r="NKM3" s="228"/>
      <c r="NKN3" s="228"/>
      <c r="NKO3" s="228"/>
      <c r="NKP3" s="228"/>
      <c r="NKQ3" s="228"/>
      <c r="NKR3" s="228"/>
      <c r="NKS3" s="228"/>
      <c r="NKT3" s="228"/>
      <c r="NKU3" s="228"/>
      <c r="NKV3" s="228"/>
      <c r="NKW3" s="228"/>
      <c r="NKX3" s="228"/>
      <c r="NKY3" s="228"/>
      <c r="NKZ3" s="228"/>
      <c r="NLA3" s="228"/>
      <c r="NLB3" s="228"/>
      <c r="NLC3" s="228"/>
      <c r="NLD3" s="228"/>
      <c r="NLE3" s="228"/>
      <c r="NLF3" s="228"/>
      <c r="NLG3" s="228"/>
      <c r="NLH3" s="228"/>
      <c r="NLI3" s="228"/>
      <c r="NLJ3" s="228"/>
      <c r="NLK3" s="228"/>
      <c r="NLL3" s="228"/>
      <c r="NLM3" s="228"/>
      <c r="NLN3" s="228"/>
      <c r="NLO3" s="228"/>
      <c r="NLP3" s="228"/>
      <c r="NLQ3" s="228"/>
      <c r="NLR3" s="228"/>
      <c r="NLS3" s="228"/>
      <c r="NLT3" s="228"/>
      <c r="NLU3" s="228"/>
      <c r="NLV3" s="228"/>
      <c r="NLW3" s="228"/>
      <c r="NLX3" s="228"/>
      <c r="NLY3" s="228"/>
      <c r="NLZ3" s="228"/>
      <c r="NMA3" s="228"/>
      <c r="NMB3" s="228"/>
      <c r="NMC3" s="228"/>
      <c r="NMD3" s="228"/>
      <c r="NME3" s="228"/>
      <c r="NMF3" s="228"/>
      <c r="NMG3" s="228"/>
      <c r="NMH3" s="228"/>
      <c r="NMI3" s="228"/>
      <c r="NMJ3" s="228"/>
      <c r="NMK3" s="228"/>
      <c r="NML3" s="228"/>
      <c r="NMM3" s="228"/>
      <c r="NMN3" s="228"/>
      <c r="NMO3" s="228"/>
      <c r="NMP3" s="228"/>
      <c r="NMQ3" s="228"/>
      <c r="NMR3" s="228"/>
      <c r="NMS3" s="228"/>
      <c r="NMT3" s="228"/>
      <c r="NMU3" s="228"/>
      <c r="NMV3" s="228"/>
      <c r="NMW3" s="228"/>
      <c r="NMX3" s="228"/>
      <c r="NMY3" s="228"/>
      <c r="NMZ3" s="228"/>
      <c r="NNA3" s="228"/>
      <c r="NNB3" s="228"/>
      <c r="NNC3" s="228"/>
      <c r="NND3" s="228"/>
      <c r="NNE3" s="228"/>
      <c r="NNF3" s="228"/>
      <c r="NNG3" s="228"/>
      <c r="NNH3" s="228"/>
      <c r="NNI3" s="228"/>
      <c r="NNJ3" s="228"/>
      <c r="NNK3" s="228"/>
      <c r="NNL3" s="228"/>
      <c r="NNM3" s="228"/>
      <c r="NNN3" s="228"/>
      <c r="NNO3" s="228"/>
      <c r="NNP3" s="228"/>
      <c r="NNQ3" s="228"/>
      <c r="NNR3" s="228"/>
      <c r="NNS3" s="228"/>
      <c r="NNT3" s="228"/>
      <c r="NNU3" s="228"/>
      <c r="NNV3" s="228"/>
      <c r="NNW3" s="228"/>
      <c r="NNX3" s="228"/>
      <c r="NNY3" s="228"/>
      <c r="NNZ3" s="228"/>
      <c r="NOA3" s="228"/>
      <c r="NOB3" s="228"/>
      <c r="NOC3" s="228"/>
      <c r="NOD3" s="228"/>
      <c r="NOE3" s="228"/>
      <c r="NOF3" s="228"/>
      <c r="NOG3" s="228"/>
      <c r="NOH3" s="228"/>
      <c r="NOI3" s="228"/>
      <c r="NOJ3" s="228"/>
      <c r="NOK3" s="228"/>
      <c r="NOL3" s="228"/>
      <c r="NOM3" s="228"/>
      <c r="NON3" s="228"/>
      <c r="NOO3" s="228"/>
      <c r="NOP3" s="228"/>
      <c r="NOQ3" s="228"/>
      <c r="NOR3" s="228"/>
      <c r="NOS3" s="228"/>
      <c r="NOT3" s="228"/>
      <c r="NOU3" s="228"/>
      <c r="NOV3" s="228"/>
      <c r="NOW3" s="228"/>
      <c r="NOX3" s="228"/>
      <c r="NOY3" s="228"/>
      <c r="NOZ3" s="228"/>
      <c r="NPA3" s="228"/>
      <c r="NPB3" s="228"/>
      <c r="NPC3" s="228"/>
      <c r="NPD3" s="228"/>
      <c r="NPE3" s="228"/>
      <c r="NPF3" s="228"/>
      <c r="NPG3" s="228"/>
      <c r="NPH3" s="228"/>
      <c r="NPI3" s="228"/>
      <c r="NPJ3" s="228"/>
      <c r="NPK3" s="228"/>
      <c r="NPL3" s="228"/>
      <c r="NPM3" s="228"/>
      <c r="NPN3" s="228"/>
      <c r="NPO3" s="228"/>
      <c r="NPP3" s="228"/>
      <c r="NPQ3" s="228"/>
      <c r="NPR3" s="228"/>
      <c r="NPS3" s="228"/>
      <c r="NPT3" s="228"/>
      <c r="NPU3" s="228"/>
      <c r="NPV3" s="228"/>
      <c r="NPW3" s="228"/>
      <c r="NPX3" s="228"/>
      <c r="NPY3" s="228"/>
      <c r="NPZ3" s="228"/>
      <c r="NQA3" s="228"/>
      <c r="NQB3" s="228"/>
      <c r="NQC3" s="228"/>
      <c r="NQD3" s="228"/>
      <c r="NQE3" s="228"/>
      <c r="NQF3" s="228"/>
      <c r="NQG3" s="228"/>
      <c r="NQH3" s="228"/>
      <c r="NQI3" s="228"/>
      <c r="NQJ3" s="228"/>
      <c r="NQK3" s="228"/>
      <c r="NQL3" s="228"/>
      <c r="NQM3" s="228"/>
      <c r="NQN3" s="228"/>
      <c r="NQO3" s="228"/>
      <c r="NQP3" s="228"/>
      <c r="NQQ3" s="228"/>
      <c r="NQR3" s="228"/>
      <c r="NQS3" s="228"/>
      <c r="NQT3" s="228"/>
      <c r="NQU3" s="228"/>
      <c r="NQV3" s="228"/>
      <c r="NQW3" s="228"/>
      <c r="NQX3" s="228"/>
      <c r="NQY3" s="228"/>
      <c r="NQZ3" s="228"/>
      <c r="NRA3" s="228"/>
      <c r="NRB3" s="228"/>
      <c r="NRC3" s="228"/>
      <c r="NRD3" s="228"/>
      <c r="NRE3" s="228"/>
      <c r="NRF3" s="228"/>
      <c r="NRG3" s="228"/>
      <c r="NRH3" s="228"/>
      <c r="NRI3" s="228"/>
      <c r="NRJ3" s="228"/>
      <c r="NRK3" s="228"/>
      <c r="NRL3" s="228"/>
      <c r="NRM3" s="228"/>
      <c r="NRN3" s="228"/>
      <c r="NRO3" s="228"/>
      <c r="NRP3" s="228"/>
      <c r="NRQ3" s="228"/>
      <c r="NRR3" s="228"/>
      <c r="NRS3" s="228"/>
      <c r="NRT3" s="228"/>
      <c r="NRU3" s="228"/>
      <c r="NRV3" s="228"/>
      <c r="NRW3" s="228"/>
      <c r="NRX3" s="228"/>
      <c r="NRY3" s="228"/>
      <c r="NRZ3" s="228"/>
      <c r="NSA3" s="228"/>
      <c r="NSB3" s="228"/>
      <c r="NSC3" s="228"/>
      <c r="NSD3" s="228"/>
      <c r="NSE3" s="228"/>
      <c r="NSF3" s="228"/>
      <c r="NSG3" s="228"/>
      <c r="NSH3" s="228"/>
      <c r="NSI3" s="228"/>
      <c r="NSJ3" s="228"/>
      <c r="NSK3" s="228"/>
      <c r="NSL3" s="228"/>
      <c r="NSM3" s="228"/>
      <c r="NSN3" s="228"/>
      <c r="NSO3" s="228"/>
      <c r="NSP3" s="228"/>
      <c r="NSQ3" s="228"/>
      <c r="NSR3" s="228"/>
      <c r="NSS3" s="228"/>
      <c r="NST3" s="228"/>
      <c r="NSU3" s="228"/>
      <c r="NSV3" s="228"/>
      <c r="NSW3" s="228"/>
      <c r="NSX3" s="228"/>
      <c r="NSY3" s="228"/>
      <c r="NSZ3" s="228"/>
      <c r="NTA3" s="228"/>
      <c r="NTB3" s="228"/>
      <c r="NTC3" s="228"/>
      <c r="NTD3" s="228"/>
      <c r="NTE3" s="228"/>
      <c r="NTF3" s="228"/>
      <c r="NTG3" s="228"/>
      <c r="NTH3" s="228"/>
      <c r="NTI3" s="228"/>
      <c r="NTJ3" s="228"/>
      <c r="NTK3" s="228"/>
      <c r="NTL3" s="228"/>
      <c r="NTM3" s="228"/>
      <c r="NTN3" s="228"/>
      <c r="NTO3" s="228"/>
      <c r="NTP3" s="228"/>
      <c r="NTQ3" s="228"/>
      <c r="NTR3" s="228"/>
      <c r="NTS3" s="228"/>
      <c r="NTT3" s="228"/>
      <c r="NTU3" s="228"/>
      <c r="NTV3" s="228"/>
      <c r="NTW3" s="228"/>
      <c r="NTX3" s="228"/>
      <c r="NTY3" s="228"/>
      <c r="NTZ3" s="228"/>
      <c r="NUA3" s="228"/>
      <c r="NUB3" s="228"/>
      <c r="NUC3" s="228"/>
      <c r="NUD3" s="228"/>
      <c r="NUE3" s="228"/>
      <c r="NUF3" s="228"/>
      <c r="NUG3" s="228"/>
      <c r="NUH3" s="228"/>
      <c r="NUI3" s="228"/>
      <c r="NUJ3" s="228"/>
      <c r="NUK3" s="228"/>
      <c r="NUL3" s="228"/>
      <c r="NUM3" s="228"/>
      <c r="NUN3" s="228"/>
      <c r="NUO3" s="228"/>
      <c r="NUP3" s="228"/>
      <c r="NUQ3" s="228"/>
      <c r="NUR3" s="228"/>
      <c r="NUS3" s="228"/>
      <c r="NUT3" s="228"/>
      <c r="NUU3" s="228"/>
      <c r="NUV3" s="228"/>
      <c r="NUW3" s="228"/>
      <c r="NUX3" s="228"/>
      <c r="NUY3" s="228"/>
      <c r="NUZ3" s="228"/>
      <c r="NVA3" s="228"/>
      <c r="NVB3" s="228"/>
      <c r="NVC3" s="228"/>
      <c r="NVD3" s="228"/>
      <c r="NVE3" s="228"/>
      <c r="NVF3" s="228"/>
      <c r="NVG3" s="228"/>
      <c r="NVH3" s="228"/>
      <c r="NVI3" s="228"/>
      <c r="NVJ3" s="228"/>
      <c r="NVK3" s="228"/>
      <c r="NVL3" s="228"/>
      <c r="NVM3" s="228"/>
      <c r="NVN3" s="228"/>
      <c r="NVO3" s="228"/>
      <c r="NVP3" s="228"/>
      <c r="NVQ3" s="228"/>
      <c r="NVR3" s="228"/>
      <c r="NVS3" s="228"/>
      <c r="NVT3" s="228"/>
      <c r="NVU3" s="228"/>
      <c r="NVV3" s="228"/>
      <c r="NVW3" s="228"/>
      <c r="NVX3" s="228"/>
      <c r="NVY3" s="228"/>
      <c r="NVZ3" s="228"/>
      <c r="NWA3" s="228"/>
      <c r="NWB3" s="228"/>
      <c r="NWC3" s="228"/>
      <c r="NWD3" s="228"/>
      <c r="NWE3" s="228"/>
      <c r="NWF3" s="228"/>
      <c r="NWG3" s="228"/>
      <c r="NWH3" s="228"/>
      <c r="NWI3" s="228"/>
      <c r="NWJ3" s="228"/>
      <c r="NWK3" s="228"/>
      <c r="NWL3" s="228"/>
      <c r="NWM3" s="228"/>
      <c r="NWN3" s="228"/>
      <c r="NWO3" s="228"/>
      <c r="NWP3" s="228"/>
      <c r="NWQ3" s="228"/>
      <c r="NWR3" s="228"/>
      <c r="NWS3" s="228"/>
      <c r="NWT3" s="228"/>
      <c r="NWU3" s="228"/>
      <c r="NWV3" s="228"/>
      <c r="NWW3" s="228"/>
      <c r="NWX3" s="228"/>
      <c r="NWY3" s="228"/>
      <c r="NWZ3" s="228"/>
      <c r="NXA3" s="228"/>
      <c r="NXB3" s="228"/>
      <c r="NXC3" s="228"/>
      <c r="NXD3" s="228"/>
      <c r="NXE3" s="228"/>
      <c r="NXF3" s="228"/>
      <c r="NXG3" s="228"/>
      <c r="NXH3" s="228"/>
      <c r="NXI3" s="228"/>
      <c r="NXJ3" s="228"/>
      <c r="NXK3" s="228"/>
      <c r="NXL3" s="228"/>
      <c r="NXM3" s="228"/>
      <c r="NXN3" s="228"/>
      <c r="NXO3" s="228"/>
      <c r="NXP3" s="228"/>
      <c r="NXQ3" s="228"/>
      <c r="NXR3" s="228"/>
      <c r="NXS3" s="228"/>
      <c r="NXT3" s="228"/>
      <c r="NXU3" s="228"/>
      <c r="NXV3" s="228"/>
      <c r="NXW3" s="228"/>
      <c r="NXX3" s="228"/>
      <c r="NXY3" s="228"/>
      <c r="NXZ3" s="228"/>
      <c r="NYA3" s="228"/>
      <c r="NYB3" s="228"/>
      <c r="NYC3" s="228"/>
      <c r="NYD3" s="228"/>
      <c r="NYE3" s="228"/>
      <c r="NYF3" s="228"/>
      <c r="NYG3" s="228"/>
      <c r="NYH3" s="228"/>
      <c r="NYI3" s="228"/>
      <c r="NYJ3" s="228"/>
      <c r="NYK3" s="228"/>
      <c r="NYL3" s="228"/>
      <c r="NYM3" s="228"/>
      <c r="NYN3" s="228"/>
      <c r="NYO3" s="228"/>
      <c r="NYP3" s="228"/>
      <c r="NYQ3" s="228"/>
      <c r="NYR3" s="228"/>
      <c r="NYS3" s="228"/>
      <c r="NYT3" s="228"/>
      <c r="NYU3" s="228"/>
      <c r="NYV3" s="228"/>
      <c r="NYW3" s="228"/>
      <c r="NYX3" s="228"/>
      <c r="NYY3" s="228"/>
      <c r="NYZ3" s="228"/>
      <c r="NZA3" s="228"/>
      <c r="NZB3" s="228"/>
      <c r="NZC3" s="228"/>
      <c r="NZD3" s="228"/>
      <c r="NZE3" s="228"/>
      <c r="NZF3" s="228"/>
      <c r="NZG3" s="228"/>
      <c r="NZH3" s="228"/>
      <c r="NZI3" s="228"/>
      <c r="NZJ3" s="228"/>
      <c r="NZK3" s="228"/>
      <c r="NZL3" s="228"/>
      <c r="NZM3" s="228"/>
      <c r="NZN3" s="228"/>
      <c r="NZO3" s="228"/>
      <c r="NZP3" s="228"/>
      <c r="NZQ3" s="228"/>
      <c r="NZR3" s="228"/>
      <c r="NZS3" s="228"/>
      <c r="NZT3" s="228"/>
      <c r="NZU3" s="228"/>
      <c r="NZV3" s="228"/>
      <c r="NZW3" s="228"/>
      <c r="NZX3" s="228"/>
      <c r="NZY3" s="228"/>
      <c r="NZZ3" s="228"/>
      <c r="OAA3" s="228"/>
      <c r="OAB3" s="228"/>
      <c r="OAC3" s="228"/>
      <c r="OAD3" s="228"/>
      <c r="OAE3" s="228"/>
      <c r="OAF3" s="228"/>
      <c r="OAG3" s="228"/>
      <c r="OAH3" s="228"/>
      <c r="OAI3" s="228"/>
      <c r="OAJ3" s="228"/>
      <c r="OAK3" s="228"/>
      <c r="OAL3" s="228"/>
      <c r="OAM3" s="228"/>
      <c r="OAN3" s="228"/>
      <c r="OAO3" s="228"/>
      <c r="OAP3" s="228"/>
      <c r="OAQ3" s="228"/>
      <c r="OAR3" s="228"/>
      <c r="OAS3" s="228"/>
      <c r="OAT3" s="228"/>
      <c r="OAU3" s="228"/>
      <c r="OAV3" s="228"/>
      <c r="OAW3" s="228"/>
      <c r="OAX3" s="228"/>
      <c r="OAY3" s="228"/>
      <c r="OAZ3" s="228"/>
      <c r="OBA3" s="228"/>
      <c r="OBB3" s="228"/>
      <c r="OBC3" s="228"/>
      <c r="OBD3" s="228"/>
      <c r="OBE3" s="228"/>
      <c r="OBF3" s="228"/>
      <c r="OBG3" s="228"/>
      <c r="OBH3" s="228"/>
      <c r="OBI3" s="228"/>
      <c r="OBJ3" s="228"/>
      <c r="OBK3" s="228"/>
      <c r="OBL3" s="228"/>
      <c r="OBM3" s="228"/>
      <c r="OBN3" s="228"/>
      <c r="OBO3" s="228"/>
      <c r="OBP3" s="228"/>
      <c r="OBQ3" s="228"/>
      <c r="OBR3" s="228"/>
      <c r="OBS3" s="228"/>
      <c r="OBT3" s="228"/>
      <c r="OBU3" s="228"/>
      <c r="OBV3" s="228"/>
      <c r="OBW3" s="228"/>
      <c r="OBX3" s="228"/>
      <c r="OBY3" s="228"/>
      <c r="OBZ3" s="228"/>
      <c r="OCA3" s="228"/>
      <c r="OCB3" s="228"/>
      <c r="OCC3" s="228"/>
      <c r="OCD3" s="228"/>
      <c r="OCE3" s="228"/>
      <c r="OCF3" s="228"/>
      <c r="OCG3" s="228"/>
      <c r="OCH3" s="228"/>
      <c r="OCI3" s="228"/>
      <c r="OCJ3" s="228"/>
      <c r="OCK3" s="228"/>
      <c r="OCL3" s="228"/>
      <c r="OCM3" s="228"/>
      <c r="OCN3" s="228"/>
      <c r="OCO3" s="228"/>
      <c r="OCP3" s="228"/>
      <c r="OCQ3" s="228"/>
      <c r="OCR3" s="228"/>
      <c r="OCS3" s="228"/>
      <c r="OCT3" s="228"/>
      <c r="OCU3" s="228"/>
      <c r="OCV3" s="228"/>
      <c r="OCW3" s="228"/>
      <c r="OCX3" s="228"/>
      <c r="OCY3" s="228"/>
      <c r="OCZ3" s="228"/>
      <c r="ODA3" s="228"/>
      <c r="ODB3" s="228"/>
      <c r="ODC3" s="228"/>
      <c r="ODD3" s="228"/>
      <c r="ODE3" s="228"/>
      <c r="ODF3" s="228"/>
      <c r="ODG3" s="228"/>
      <c r="ODH3" s="228"/>
      <c r="ODI3" s="228"/>
      <c r="ODJ3" s="228"/>
      <c r="ODK3" s="228"/>
      <c r="ODL3" s="228"/>
      <c r="ODM3" s="228"/>
      <c r="ODN3" s="228"/>
      <c r="ODO3" s="228"/>
      <c r="ODP3" s="228"/>
      <c r="ODQ3" s="228"/>
      <c r="ODR3" s="228"/>
      <c r="ODS3" s="228"/>
      <c r="ODT3" s="228"/>
      <c r="ODU3" s="228"/>
      <c r="ODV3" s="228"/>
      <c r="ODW3" s="228"/>
      <c r="ODX3" s="228"/>
      <c r="ODY3" s="228"/>
      <c r="ODZ3" s="228"/>
      <c r="OEA3" s="228"/>
      <c r="OEB3" s="228"/>
      <c r="OEC3" s="228"/>
      <c r="OED3" s="228"/>
      <c r="OEE3" s="228"/>
      <c r="OEF3" s="228"/>
      <c r="OEG3" s="228"/>
      <c r="OEH3" s="228"/>
      <c r="OEI3" s="228"/>
      <c r="OEJ3" s="228"/>
      <c r="OEK3" s="228"/>
      <c r="OEL3" s="228"/>
      <c r="OEM3" s="228"/>
      <c r="OEN3" s="228"/>
      <c r="OEO3" s="228"/>
      <c r="OEP3" s="228"/>
      <c r="OEQ3" s="228"/>
      <c r="OER3" s="228"/>
      <c r="OES3" s="228"/>
      <c r="OET3" s="228"/>
      <c r="OEU3" s="228"/>
      <c r="OEV3" s="228"/>
      <c r="OEW3" s="228"/>
      <c r="OEX3" s="228"/>
      <c r="OEY3" s="228"/>
      <c r="OEZ3" s="228"/>
      <c r="OFA3" s="228"/>
      <c r="OFB3" s="228"/>
      <c r="OFC3" s="228"/>
      <c r="OFD3" s="228"/>
      <c r="OFE3" s="228"/>
      <c r="OFF3" s="228"/>
      <c r="OFG3" s="228"/>
      <c r="OFH3" s="228"/>
      <c r="OFI3" s="228"/>
      <c r="OFJ3" s="228"/>
      <c r="OFK3" s="228"/>
      <c r="OFL3" s="228"/>
      <c r="OFM3" s="228"/>
      <c r="OFN3" s="228"/>
      <c r="OFO3" s="228"/>
      <c r="OFP3" s="228"/>
      <c r="OFQ3" s="228"/>
      <c r="OFR3" s="228"/>
      <c r="OFS3" s="228"/>
      <c r="OFT3" s="228"/>
      <c r="OFU3" s="228"/>
      <c r="OFV3" s="228"/>
      <c r="OFW3" s="228"/>
      <c r="OFX3" s="228"/>
      <c r="OFY3" s="228"/>
      <c r="OFZ3" s="228"/>
      <c r="OGA3" s="228"/>
      <c r="OGB3" s="228"/>
      <c r="OGC3" s="228"/>
      <c r="OGD3" s="228"/>
      <c r="OGE3" s="228"/>
      <c r="OGF3" s="228"/>
      <c r="OGG3" s="228"/>
      <c r="OGH3" s="228"/>
      <c r="OGI3" s="228"/>
      <c r="OGJ3" s="228"/>
      <c r="OGK3" s="228"/>
      <c r="OGL3" s="228"/>
      <c r="OGM3" s="228"/>
      <c r="OGN3" s="228"/>
      <c r="OGO3" s="228"/>
      <c r="OGP3" s="228"/>
      <c r="OGQ3" s="228"/>
      <c r="OGR3" s="228"/>
      <c r="OGS3" s="228"/>
      <c r="OGT3" s="228"/>
      <c r="OGU3" s="228"/>
      <c r="OGV3" s="228"/>
      <c r="OGW3" s="228"/>
      <c r="OGX3" s="228"/>
      <c r="OGY3" s="228"/>
      <c r="OGZ3" s="228"/>
      <c r="OHA3" s="228"/>
      <c r="OHB3" s="228"/>
      <c r="OHC3" s="228"/>
      <c r="OHD3" s="228"/>
      <c r="OHE3" s="228"/>
      <c r="OHF3" s="228"/>
      <c r="OHG3" s="228"/>
      <c r="OHH3" s="228"/>
      <c r="OHI3" s="228"/>
      <c r="OHJ3" s="228"/>
      <c r="OHK3" s="228"/>
      <c r="OHL3" s="228"/>
      <c r="OHM3" s="228"/>
      <c r="OHN3" s="228"/>
      <c r="OHO3" s="228"/>
      <c r="OHP3" s="228"/>
      <c r="OHQ3" s="228"/>
      <c r="OHR3" s="228"/>
      <c r="OHS3" s="228"/>
      <c r="OHT3" s="228"/>
      <c r="OHU3" s="228"/>
      <c r="OHV3" s="228"/>
      <c r="OHW3" s="228"/>
      <c r="OHX3" s="228"/>
      <c r="OHY3" s="228"/>
      <c r="OHZ3" s="228"/>
      <c r="OIA3" s="228"/>
      <c r="OIB3" s="228"/>
      <c r="OIC3" s="228"/>
      <c r="OID3" s="228"/>
      <c r="OIE3" s="228"/>
      <c r="OIF3" s="228"/>
      <c r="OIG3" s="228"/>
      <c r="OIH3" s="228"/>
      <c r="OII3" s="228"/>
      <c r="OIJ3" s="228"/>
      <c r="OIK3" s="228"/>
      <c r="OIL3" s="228"/>
      <c r="OIM3" s="228"/>
      <c r="OIN3" s="228"/>
      <c r="OIO3" s="228"/>
      <c r="OIP3" s="228"/>
      <c r="OIQ3" s="228"/>
      <c r="OIR3" s="228"/>
      <c r="OIS3" s="228"/>
      <c r="OIT3" s="228"/>
      <c r="OIU3" s="228"/>
      <c r="OIV3" s="228"/>
      <c r="OIW3" s="228"/>
      <c r="OIX3" s="228"/>
      <c r="OIY3" s="228"/>
      <c r="OIZ3" s="228"/>
      <c r="OJA3" s="228"/>
      <c r="OJB3" s="228"/>
      <c r="OJC3" s="228"/>
      <c r="OJD3" s="228"/>
      <c r="OJE3" s="228"/>
      <c r="OJF3" s="228"/>
      <c r="OJG3" s="228"/>
      <c r="OJH3" s="228"/>
      <c r="OJI3" s="228"/>
      <c r="OJJ3" s="228"/>
      <c r="OJK3" s="228"/>
      <c r="OJL3" s="228"/>
      <c r="OJM3" s="228"/>
      <c r="OJN3" s="228"/>
      <c r="OJO3" s="228"/>
      <c r="OJP3" s="228"/>
      <c r="OJQ3" s="228"/>
      <c r="OJR3" s="228"/>
      <c r="OJS3" s="228"/>
      <c r="OJT3" s="228"/>
      <c r="OJU3" s="228"/>
      <c r="OJV3" s="228"/>
      <c r="OJW3" s="228"/>
      <c r="OJX3" s="228"/>
      <c r="OJY3" s="228"/>
      <c r="OJZ3" s="228"/>
      <c r="OKA3" s="228"/>
      <c r="OKB3" s="228"/>
      <c r="OKC3" s="228"/>
      <c r="OKD3" s="228"/>
      <c r="OKE3" s="228"/>
      <c r="OKF3" s="228"/>
      <c r="OKG3" s="228"/>
      <c r="OKH3" s="228"/>
      <c r="OKI3" s="228"/>
      <c r="OKJ3" s="228"/>
      <c r="OKK3" s="228"/>
      <c r="OKL3" s="228"/>
      <c r="OKM3" s="228"/>
      <c r="OKN3" s="228"/>
      <c r="OKO3" s="228"/>
      <c r="OKP3" s="228"/>
      <c r="OKQ3" s="228"/>
      <c r="OKR3" s="228"/>
      <c r="OKS3" s="228"/>
      <c r="OKT3" s="228"/>
      <c r="OKU3" s="228"/>
      <c r="OKV3" s="228"/>
      <c r="OKW3" s="228"/>
      <c r="OKX3" s="228"/>
      <c r="OKY3" s="228"/>
      <c r="OKZ3" s="228"/>
      <c r="OLA3" s="228"/>
      <c r="OLB3" s="228"/>
      <c r="OLC3" s="228"/>
      <c r="OLD3" s="228"/>
      <c r="OLE3" s="228"/>
      <c r="OLF3" s="228"/>
      <c r="OLG3" s="228"/>
      <c r="OLH3" s="228"/>
      <c r="OLI3" s="228"/>
      <c r="OLJ3" s="228"/>
      <c r="OLK3" s="228"/>
      <c r="OLL3" s="228"/>
      <c r="OLM3" s="228"/>
      <c r="OLN3" s="228"/>
      <c r="OLO3" s="228"/>
      <c r="OLP3" s="228"/>
      <c r="OLQ3" s="228"/>
      <c r="OLR3" s="228"/>
      <c r="OLS3" s="228"/>
      <c r="OLT3" s="228"/>
      <c r="OLU3" s="228"/>
      <c r="OLV3" s="228"/>
      <c r="OLW3" s="228"/>
      <c r="OLX3" s="228"/>
      <c r="OLY3" s="228"/>
      <c r="OLZ3" s="228"/>
      <c r="OMA3" s="228"/>
      <c r="OMB3" s="228"/>
      <c r="OMC3" s="228"/>
      <c r="OMD3" s="228"/>
      <c r="OME3" s="228"/>
      <c r="OMF3" s="228"/>
      <c r="OMG3" s="228"/>
      <c r="OMH3" s="228"/>
      <c r="OMI3" s="228"/>
      <c r="OMJ3" s="228"/>
      <c r="OMK3" s="228"/>
      <c r="OML3" s="228"/>
      <c r="OMM3" s="228"/>
      <c r="OMN3" s="228"/>
      <c r="OMO3" s="228"/>
      <c r="OMP3" s="228"/>
      <c r="OMQ3" s="228"/>
      <c r="OMR3" s="228"/>
      <c r="OMS3" s="228"/>
      <c r="OMT3" s="228"/>
      <c r="OMU3" s="228"/>
      <c r="OMV3" s="228"/>
      <c r="OMW3" s="228"/>
      <c r="OMX3" s="228"/>
      <c r="OMY3" s="228"/>
      <c r="OMZ3" s="228"/>
      <c r="ONA3" s="228"/>
      <c r="ONB3" s="228"/>
      <c r="ONC3" s="228"/>
      <c r="OND3" s="228"/>
      <c r="ONE3" s="228"/>
      <c r="ONF3" s="228"/>
      <c r="ONG3" s="228"/>
      <c r="ONH3" s="228"/>
      <c r="ONI3" s="228"/>
      <c r="ONJ3" s="228"/>
      <c r="ONK3" s="228"/>
      <c r="ONL3" s="228"/>
      <c r="ONM3" s="228"/>
      <c r="ONN3" s="228"/>
      <c r="ONO3" s="228"/>
      <c r="ONP3" s="228"/>
      <c r="ONQ3" s="228"/>
      <c r="ONR3" s="228"/>
      <c r="ONS3" s="228"/>
      <c r="ONT3" s="228"/>
      <c r="ONU3" s="228"/>
      <c r="ONV3" s="228"/>
      <c r="ONW3" s="228"/>
      <c r="ONX3" s="228"/>
      <c r="ONY3" s="228"/>
      <c r="ONZ3" s="228"/>
      <c r="OOA3" s="228"/>
      <c r="OOB3" s="228"/>
      <c r="OOC3" s="228"/>
      <c r="OOD3" s="228"/>
      <c r="OOE3" s="228"/>
      <c r="OOF3" s="228"/>
      <c r="OOG3" s="228"/>
      <c r="OOH3" s="228"/>
      <c r="OOI3" s="228"/>
      <c r="OOJ3" s="228"/>
      <c r="OOK3" s="228"/>
      <c r="OOL3" s="228"/>
      <c r="OOM3" s="228"/>
      <c r="OON3" s="228"/>
      <c r="OOO3" s="228"/>
      <c r="OOP3" s="228"/>
      <c r="OOQ3" s="228"/>
      <c r="OOR3" s="228"/>
      <c r="OOS3" s="228"/>
      <c r="OOT3" s="228"/>
      <c r="OOU3" s="228"/>
      <c r="OOV3" s="228"/>
      <c r="OOW3" s="228"/>
      <c r="OOX3" s="228"/>
      <c r="OOY3" s="228"/>
      <c r="OOZ3" s="228"/>
      <c r="OPA3" s="228"/>
      <c r="OPB3" s="228"/>
      <c r="OPC3" s="228"/>
      <c r="OPD3" s="228"/>
      <c r="OPE3" s="228"/>
      <c r="OPF3" s="228"/>
      <c r="OPG3" s="228"/>
      <c r="OPH3" s="228"/>
      <c r="OPI3" s="228"/>
      <c r="OPJ3" s="228"/>
      <c r="OPK3" s="228"/>
      <c r="OPL3" s="228"/>
      <c r="OPM3" s="228"/>
      <c r="OPN3" s="228"/>
      <c r="OPO3" s="228"/>
      <c r="OPP3" s="228"/>
      <c r="OPQ3" s="228"/>
      <c r="OPR3" s="228"/>
      <c r="OPS3" s="228"/>
      <c r="OPT3" s="228"/>
      <c r="OPU3" s="228"/>
      <c r="OPV3" s="228"/>
      <c r="OPW3" s="228"/>
      <c r="OPX3" s="228"/>
      <c r="OPY3" s="228"/>
      <c r="OPZ3" s="228"/>
      <c r="OQA3" s="228"/>
      <c r="OQB3" s="228"/>
      <c r="OQC3" s="228"/>
      <c r="OQD3" s="228"/>
      <c r="OQE3" s="228"/>
      <c r="OQF3" s="228"/>
      <c r="OQG3" s="228"/>
      <c r="OQH3" s="228"/>
      <c r="OQI3" s="228"/>
      <c r="OQJ3" s="228"/>
      <c r="OQK3" s="228"/>
      <c r="OQL3" s="228"/>
      <c r="OQM3" s="228"/>
      <c r="OQN3" s="228"/>
      <c r="OQO3" s="228"/>
      <c r="OQP3" s="228"/>
      <c r="OQQ3" s="228"/>
      <c r="OQR3" s="228"/>
      <c r="OQS3" s="228"/>
      <c r="OQT3" s="228"/>
      <c r="OQU3" s="228"/>
      <c r="OQV3" s="228"/>
      <c r="OQW3" s="228"/>
      <c r="OQX3" s="228"/>
      <c r="OQY3" s="228"/>
      <c r="OQZ3" s="228"/>
      <c r="ORA3" s="228"/>
      <c r="ORB3" s="228"/>
      <c r="ORC3" s="228"/>
      <c r="ORD3" s="228"/>
      <c r="ORE3" s="228"/>
      <c r="ORF3" s="228"/>
      <c r="ORG3" s="228"/>
      <c r="ORH3" s="228"/>
      <c r="ORI3" s="228"/>
      <c r="ORJ3" s="228"/>
      <c r="ORK3" s="228"/>
      <c r="ORL3" s="228"/>
      <c r="ORM3" s="228"/>
      <c r="ORN3" s="228"/>
      <c r="ORO3" s="228"/>
      <c r="ORP3" s="228"/>
      <c r="ORQ3" s="228"/>
      <c r="ORR3" s="228"/>
      <c r="ORS3" s="228"/>
      <c r="ORT3" s="228"/>
      <c r="ORU3" s="228"/>
      <c r="ORV3" s="228"/>
      <c r="ORW3" s="228"/>
      <c r="ORX3" s="228"/>
      <c r="ORY3" s="228"/>
      <c r="ORZ3" s="228"/>
      <c r="OSA3" s="228"/>
      <c r="OSB3" s="228"/>
      <c r="OSC3" s="228"/>
      <c r="OSD3" s="228"/>
      <c r="OSE3" s="228"/>
      <c r="OSF3" s="228"/>
      <c r="OSG3" s="228"/>
      <c r="OSH3" s="228"/>
      <c r="OSI3" s="228"/>
      <c r="OSJ3" s="228"/>
      <c r="OSK3" s="228"/>
      <c r="OSL3" s="228"/>
      <c r="OSM3" s="228"/>
      <c r="OSN3" s="228"/>
      <c r="OSO3" s="228"/>
      <c r="OSP3" s="228"/>
      <c r="OSQ3" s="228"/>
      <c r="OSR3" s="228"/>
      <c r="OSS3" s="228"/>
      <c r="OST3" s="228"/>
      <c r="OSU3" s="228"/>
      <c r="OSV3" s="228"/>
      <c r="OSW3" s="228"/>
      <c r="OSX3" s="228"/>
      <c r="OSY3" s="228"/>
      <c r="OSZ3" s="228"/>
      <c r="OTA3" s="228"/>
      <c r="OTB3" s="228"/>
      <c r="OTC3" s="228"/>
      <c r="OTD3" s="228"/>
      <c r="OTE3" s="228"/>
      <c r="OTF3" s="228"/>
      <c r="OTG3" s="228"/>
      <c r="OTH3" s="228"/>
      <c r="OTI3" s="228"/>
      <c r="OTJ3" s="228"/>
      <c r="OTK3" s="228"/>
      <c r="OTL3" s="228"/>
      <c r="OTM3" s="228"/>
      <c r="OTN3" s="228"/>
      <c r="OTO3" s="228"/>
      <c r="OTP3" s="228"/>
      <c r="OTQ3" s="228"/>
      <c r="OTR3" s="228"/>
      <c r="OTS3" s="228"/>
      <c r="OTT3" s="228"/>
      <c r="OTU3" s="228"/>
      <c r="OTV3" s="228"/>
      <c r="OTW3" s="228"/>
      <c r="OTX3" s="228"/>
      <c r="OTY3" s="228"/>
      <c r="OTZ3" s="228"/>
      <c r="OUA3" s="228"/>
      <c r="OUB3" s="228"/>
      <c r="OUC3" s="228"/>
      <c r="OUD3" s="228"/>
      <c r="OUE3" s="228"/>
      <c r="OUF3" s="228"/>
      <c r="OUG3" s="228"/>
      <c r="OUH3" s="228"/>
      <c r="OUI3" s="228"/>
      <c r="OUJ3" s="228"/>
      <c r="OUK3" s="228"/>
      <c r="OUL3" s="228"/>
      <c r="OUM3" s="228"/>
      <c r="OUN3" s="228"/>
      <c r="OUO3" s="228"/>
      <c r="OUP3" s="228"/>
      <c r="OUQ3" s="228"/>
      <c r="OUR3" s="228"/>
      <c r="OUS3" s="228"/>
      <c r="OUT3" s="228"/>
      <c r="OUU3" s="228"/>
      <c r="OUV3" s="228"/>
      <c r="OUW3" s="228"/>
      <c r="OUX3" s="228"/>
      <c r="OUY3" s="228"/>
      <c r="OUZ3" s="228"/>
      <c r="OVA3" s="228"/>
      <c r="OVB3" s="228"/>
      <c r="OVC3" s="228"/>
      <c r="OVD3" s="228"/>
      <c r="OVE3" s="228"/>
      <c r="OVF3" s="228"/>
      <c r="OVG3" s="228"/>
      <c r="OVH3" s="228"/>
      <c r="OVI3" s="228"/>
      <c r="OVJ3" s="228"/>
      <c r="OVK3" s="228"/>
      <c r="OVL3" s="228"/>
      <c r="OVM3" s="228"/>
      <c r="OVN3" s="228"/>
      <c r="OVO3" s="228"/>
      <c r="OVP3" s="228"/>
      <c r="OVQ3" s="228"/>
      <c r="OVR3" s="228"/>
      <c r="OVS3" s="228"/>
      <c r="OVT3" s="228"/>
      <c r="OVU3" s="228"/>
      <c r="OVV3" s="228"/>
      <c r="OVW3" s="228"/>
      <c r="OVX3" s="228"/>
      <c r="OVY3" s="228"/>
      <c r="OVZ3" s="228"/>
      <c r="OWA3" s="228"/>
      <c r="OWB3" s="228"/>
      <c r="OWC3" s="228"/>
      <c r="OWD3" s="228"/>
      <c r="OWE3" s="228"/>
      <c r="OWF3" s="228"/>
      <c r="OWG3" s="228"/>
      <c r="OWH3" s="228"/>
      <c r="OWI3" s="228"/>
      <c r="OWJ3" s="228"/>
      <c r="OWK3" s="228"/>
      <c r="OWL3" s="228"/>
      <c r="OWM3" s="228"/>
      <c r="OWN3" s="228"/>
      <c r="OWO3" s="228"/>
      <c r="OWP3" s="228"/>
      <c r="OWQ3" s="228"/>
      <c r="OWR3" s="228"/>
      <c r="OWS3" s="228"/>
      <c r="OWT3" s="228"/>
      <c r="OWU3" s="228"/>
      <c r="OWV3" s="228"/>
      <c r="OWW3" s="228"/>
      <c r="OWX3" s="228"/>
      <c r="OWY3" s="228"/>
      <c r="OWZ3" s="228"/>
      <c r="OXA3" s="228"/>
      <c r="OXB3" s="228"/>
      <c r="OXC3" s="228"/>
      <c r="OXD3" s="228"/>
      <c r="OXE3" s="228"/>
      <c r="OXF3" s="228"/>
      <c r="OXG3" s="228"/>
      <c r="OXH3" s="228"/>
      <c r="OXI3" s="228"/>
      <c r="OXJ3" s="228"/>
      <c r="OXK3" s="228"/>
      <c r="OXL3" s="228"/>
      <c r="OXM3" s="228"/>
      <c r="OXN3" s="228"/>
      <c r="OXO3" s="228"/>
      <c r="OXP3" s="228"/>
      <c r="OXQ3" s="228"/>
      <c r="OXR3" s="228"/>
      <c r="OXS3" s="228"/>
      <c r="OXT3" s="228"/>
      <c r="OXU3" s="228"/>
      <c r="OXV3" s="228"/>
      <c r="OXW3" s="228"/>
      <c r="OXX3" s="228"/>
      <c r="OXY3" s="228"/>
      <c r="OXZ3" s="228"/>
      <c r="OYA3" s="228"/>
      <c r="OYB3" s="228"/>
      <c r="OYC3" s="228"/>
      <c r="OYD3" s="228"/>
      <c r="OYE3" s="228"/>
      <c r="OYF3" s="228"/>
      <c r="OYG3" s="228"/>
      <c r="OYH3" s="228"/>
      <c r="OYI3" s="228"/>
      <c r="OYJ3" s="228"/>
      <c r="OYK3" s="228"/>
      <c r="OYL3" s="228"/>
      <c r="OYM3" s="228"/>
      <c r="OYN3" s="228"/>
      <c r="OYO3" s="228"/>
      <c r="OYP3" s="228"/>
      <c r="OYQ3" s="228"/>
      <c r="OYR3" s="228"/>
      <c r="OYS3" s="228"/>
      <c r="OYT3" s="228"/>
      <c r="OYU3" s="228"/>
      <c r="OYV3" s="228"/>
      <c r="OYW3" s="228"/>
      <c r="OYX3" s="228"/>
      <c r="OYY3" s="228"/>
      <c r="OYZ3" s="228"/>
      <c r="OZA3" s="228"/>
      <c r="OZB3" s="228"/>
      <c r="OZC3" s="228"/>
      <c r="OZD3" s="228"/>
      <c r="OZE3" s="228"/>
      <c r="OZF3" s="228"/>
      <c r="OZG3" s="228"/>
      <c r="OZH3" s="228"/>
      <c r="OZI3" s="228"/>
      <c r="OZJ3" s="228"/>
      <c r="OZK3" s="228"/>
      <c r="OZL3" s="228"/>
      <c r="OZM3" s="228"/>
      <c r="OZN3" s="228"/>
      <c r="OZO3" s="228"/>
      <c r="OZP3" s="228"/>
      <c r="OZQ3" s="228"/>
      <c r="OZR3" s="228"/>
      <c r="OZS3" s="228"/>
      <c r="OZT3" s="228"/>
      <c r="OZU3" s="228"/>
      <c r="OZV3" s="228"/>
      <c r="OZW3" s="228"/>
      <c r="OZX3" s="228"/>
      <c r="OZY3" s="228"/>
      <c r="OZZ3" s="228"/>
      <c r="PAA3" s="228"/>
      <c r="PAB3" s="228"/>
      <c r="PAC3" s="228"/>
      <c r="PAD3" s="228"/>
      <c r="PAE3" s="228"/>
      <c r="PAF3" s="228"/>
      <c r="PAG3" s="228"/>
      <c r="PAH3" s="228"/>
      <c r="PAI3" s="228"/>
      <c r="PAJ3" s="228"/>
      <c r="PAK3" s="228"/>
      <c r="PAL3" s="228"/>
      <c r="PAM3" s="228"/>
      <c r="PAN3" s="228"/>
      <c r="PAO3" s="228"/>
      <c r="PAP3" s="228"/>
      <c r="PAQ3" s="228"/>
      <c r="PAR3" s="228"/>
      <c r="PAS3" s="228"/>
      <c r="PAT3" s="228"/>
      <c r="PAU3" s="228"/>
      <c r="PAV3" s="228"/>
      <c r="PAW3" s="228"/>
      <c r="PAX3" s="228"/>
      <c r="PAY3" s="228"/>
      <c r="PAZ3" s="228"/>
      <c r="PBA3" s="228"/>
      <c r="PBB3" s="228"/>
      <c r="PBC3" s="228"/>
      <c r="PBD3" s="228"/>
      <c r="PBE3" s="228"/>
      <c r="PBF3" s="228"/>
      <c r="PBG3" s="228"/>
      <c r="PBH3" s="228"/>
      <c r="PBI3" s="228"/>
      <c r="PBJ3" s="228"/>
      <c r="PBK3" s="228"/>
      <c r="PBL3" s="228"/>
      <c r="PBM3" s="228"/>
      <c r="PBN3" s="228"/>
      <c r="PBO3" s="228"/>
      <c r="PBP3" s="228"/>
      <c r="PBQ3" s="228"/>
      <c r="PBR3" s="228"/>
      <c r="PBS3" s="228"/>
      <c r="PBT3" s="228"/>
      <c r="PBU3" s="228"/>
      <c r="PBV3" s="228"/>
      <c r="PBW3" s="228"/>
      <c r="PBX3" s="228"/>
      <c r="PBY3" s="228"/>
      <c r="PBZ3" s="228"/>
      <c r="PCA3" s="228"/>
      <c r="PCB3" s="228"/>
      <c r="PCC3" s="228"/>
      <c r="PCD3" s="228"/>
      <c r="PCE3" s="228"/>
      <c r="PCF3" s="228"/>
      <c r="PCG3" s="228"/>
      <c r="PCH3" s="228"/>
      <c r="PCI3" s="228"/>
      <c r="PCJ3" s="228"/>
      <c r="PCK3" s="228"/>
      <c r="PCL3" s="228"/>
      <c r="PCM3" s="228"/>
      <c r="PCN3" s="228"/>
      <c r="PCO3" s="228"/>
      <c r="PCP3" s="228"/>
      <c r="PCQ3" s="228"/>
      <c r="PCR3" s="228"/>
      <c r="PCS3" s="228"/>
      <c r="PCT3" s="228"/>
      <c r="PCU3" s="228"/>
      <c r="PCV3" s="228"/>
      <c r="PCW3" s="228"/>
      <c r="PCX3" s="228"/>
      <c r="PCY3" s="228"/>
      <c r="PCZ3" s="228"/>
      <c r="PDA3" s="228"/>
      <c r="PDB3" s="228"/>
      <c r="PDC3" s="228"/>
      <c r="PDD3" s="228"/>
      <c r="PDE3" s="228"/>
      <c r="PDF3" s="228"/>
      <c r="PDG3" s="228"/>
      <c r="PDH3" s="228"/>
      <c r="PDI3" s="228"/>
      <c r="PDJ3" s="228"/>
      <c r="PDK3" s="228"/>
      <c r="PDL3" s="228"/>
      <c r="PDM3" s="228"/>
      <c r="PDN3" s="228"/>
      <c r="PDO3" s="228"/>
      <c r="PDP3" s="228"/>
      <c r="PDQ3" s="228"/>
      <c r="PDR3" s="228"/>
      <c r="PDS3" s="228"/>
      <c r="PDT3" s="228"/>
      <c r="PDU3" s="228"/>
      <c r="PDV3" s="228"/>
      <c r="PDW3" s="228"/>
      <c r="PDX3" s="228"/>
      <c r="PDY3" s="228"/>
      <c r="PDZ3" s="228"/>
      <c r="PEA3" s="228"/>
      <c r="PEB3" s="228"/>
      <c r="PEC3" s="228"/>
      <c r="PED3" s="228"/>
      <c r="PEE3" s="228"/>
      <c r="PEF3" s="228"/>
      <c r="PEG3" s="228"/>
      <c r="PEH3" s="228"/>
      <c r="PEI3" s="228"/>
      <c r="PEJ3" s="228"/>
      <c r="PEK3" s="228"/>
      <c r="PEL3" s="228"/>
      <c r="PEM3" s="228"/>
      <c r="PEN3" s="228"/>
      <c r="PEO3" s="228"/>
      <c r="PEP3" s="228"/>
      <c r="PEQ3" s="228"/>
      <c r="PER3" s="228"/>
      <c r="PES3" s="228"/>
      <c r="PET3" s="228"/>
      <c r="PEU3" s="228"/>
      <c r="PEV3" s="228"/>
      <c r="PEW3" s="228"/>
      <c r="PEX3" s="228"/>
      <c r="PEY3" s="228"/>
      <c r="PEZ3" s="228"/>
      <c r="PFA3" s="228"/>
      <c r="PFB3" s="228"/>
      <c r="PFC3" s="228"/>
      <c r="PFD3" s="228"/>
      <c r="PFE3" s="228"/>
      <c r="PFF3" s="228"/>
      <c r="PFG3" s="228"/>
      <c r="PFH3" s="228"/>
      <c r="PFI3" s="228"/>
      <c r="PFJ3" s="228"/>
      <c r="PFK3" s="228"/>
      <c r="PFL3" s="228"/>
      <c r="PFM3" s="228"/>
      <c r="PFN3" s="228"/>
      <c r="PFO3" s="228"/>
      <c r="PFP3" s="228"/>
      <c r="PFQ3" s="228"/>
      <c r="PFR3" s="228"/>
      <c r="PFS3" s="228"/>
      <c r="PFT3" s="228"/>
      <c r="PFU3" s="228"/>
      <c r="PFV3" s="228"/>
      <c r="PFW3" s="228"/>
      <c r="PFX3" s="228"/>
      <c r="PFY3" s="228"/>
      <c r="PFZ3" s="228"/>
      <c r="PGA3" s="228"/>
      <c r="PGB3" s="228"/>
      <c r="PGC3" s="228"/>
      <c r="PGD3" s="228"/>
      <c r="PGE3" s="228"/>
      <c r="PGF3" s="228"/>
      <c r="PGG3" s="228"/>
      <c r="PGH3" s="228"/>
      <c r="PGI3" s="228"/>
      <c r="PGJ3" s="228"/>
      <c r="PGK3" s="228"/>
      <c r="PGL3" s="228"/>
      <c r="PGM3" s="228"/>
      <c r="PGN3" s="228"/>
      <c r="PGO3" s="228"/>
      <c r="PGP3" s="228"/>
      <c r="PGQ3" s="228"/>
      <c r="PGR3" s="228"/>
      <c r="PGS3" s="228"/>
      <c r="PGT3" s="228"/>
      <c r="PGU3" s="228"/>
      <c r="PGV3" s="228"/>
      <c r="PGW3" s="228"/>
      <c r="PGX3" s="228"/>
      <c r="PGY3" s="228"/>
      <c r="PGZ3" s="228"/>
      <c r="PHA3" s="228"/>
      <c r="PHB3" s="228"/>
      <c r="PHC3" s="228"/>
      <c r="PHD3" s="228"/>
      <c r="PHE3" s="228"/>
      <c r="PHF3" s="228"/>
      <c r="PHG3" s="228"/>
      <c r="PHH3" s="228"/>
      <c r="PHI3" s="228"/>
      <c r="PHJ3" s="228"/>
      <c r="PHK3" s="228"/>
      <c r="PHL3" s="228"/>
      <c r="PHM3" s="228"/>
      <c r="PHN3" s="228"/>
      <c r="PHO3" s="228"/>
      <c r="PHP3" s="228"/>
      <c r="PHQ3" s="228"/>
      <c r="PHR3" s="228"/>
      <c r="PHS3" s="228"/>
      <c r="PHT3" s="228"/>
      <c r="PHU3" s="228"/>
      <c r="PHV3" s="228"/>
      <c r="PHW3" s="228"/>
      <c r="PHX3" s="228"/>
      <c r="PHY3" s="228"/>
      <c r="PHZ3" s="228"/>
      <c r="PIA3" s="228"/>
      <c r="PIB3" s="228"/>
      <c r="PIC3" s="228"/>
      <c r="PID3" s="228"/>
      <c r="PIE3" s="228"/>
      <c r="PIF3" s="228"/>
      <c r="PIG3" s="228"/>
      <c r="PIH3" s="228"/>
      <c r="PII3" s="228"/>
      <c r="PIJ3" s="228"/>
      <c r="PIK3" s="228"/>
      <c r="PIL3" s="228"/>
      <c r="PIM3" s="228"/>
      <c r="PIN3" s="228"/>
      <c r="PIO3" s="228"/>
      <c r="PIP3" s="228"/>
      <c r="PIQ3" s="228"/>
      <c r="PIR3" s="228"/>
      <c r="PIS3" s="228"/>
      <c r="PIT3" s="228"/>
      <c r="PIU3" s="228"/>
      <c r="PIV3" s="228"/>
      <c r="PIW3" s="228"/>
      <c r="PIX3" s="228"/>
      <c r="PIY3" s="228"/>
      <c r="PIZ3" s="228"/>
      <c r="PJA3" s="228"/>
      <c r="PJB3" s="228"/>
      <c r="PJC3" s="228"/>
      <c r="PJD3" s="228"/>
      <c r="PJE3" s="228"/>
      <c r="PJF3" s="228"/>
      <c r="PJG3" s="228"/>
      <c r="PJH3" s="228"/>
      <c r="PJI3" s="228"/>
      <c r="PJJ3" s="228"/>
      <c r="PJK3" s="228"/>
      <c r="PJL3" s="228"/>
      <c r="PJM3" s="228"/>
      <c r="PJN3" s="228"/>
      <c r="PJO3" s="228"/>
      <c r="PJP3" s="228"/>
      <c r="PJQ3" s="228"/>
      <c r="PJR3" s="228"/>
      <c r="PJS3" s="228"/>
      <c r="PJT3" s="228"/>
      <c r="PJU3" s="228"/>
      <c r="PJV3" s="228"/>
      <c r="PJW3" s="228"/>
      <c r="PJX3" s="228"/>
      <c r="PJY3" s="228"/>
      <c r="PJZ3" s="228"/>
      <c r="PKA3" s="228"/>
      <c r="PKB3" s="228"/>
      <c r="PKC3" s="228"/>
      <c r="PKD3" s="228"/>
      <c r="PKE3" s="228"/>
      <c r="PKF3" s="228"/>
      <c r="PKG3" s="228"/>
      <c r="PKH3" s="228"/>
      <c r="PKI3" s="228"/>
      <c r="PKJ3" s="228"/>
      <c r="PKK3" s="228"/>
      <c r="PKL3" s="228"/>
      <c r="PKM3" s="228"/>
      <c r="PKN3" s="228"/>
      <c r="PKO3" s="228"/>
      <c r="PKP3" s="228"/>
      <c r="PKQ3" s="228"/>
      <c r="PKR3" s="228"/>
      <c r="PKS3" s="228"/>
      <c r="PKT3" s="228"/>
      <c r="PKU3" s="228"/>
      <c r="PKV3" s="228"/>
      <c r="PKW3" s="228"/>
      <c r="PKX3" s="228"/>
      <c r="PKY3" s="228"/>
      <c r="PKZ3" s="228"/>
      <c r="PLA3" s="228"/>
      <c r="PLB3" s="228"/>
      <c r="PLC3" s="228"/>
      <c r="PLD3" s="228"/>
      <c r="PLE3" s="228"/>
      <c r="PLF3" s="228"/>
      <c r="PLG3" s="228"/>
      <c r="PLH3" s="228"/>
      <c r="PLI3" s="228"/>
      <c r="PLJ3" s="228"/>
      <c r="PLK3" s="228"/>
      <c r="PLL3" s="228"/>
      <c r="PLM3" s="228"/>
      <c r="PLN3" s="228"/>
      <c r="PLO3" s="228"/>
      <c r="PLP3" s="228"/>
      <c r="PLQ3" s="228"/>
      <c r="PLR3" s="228"/>
      <c r="PLS3" s="228"/>
      <c r="PLT3" s="228"/>
      <c r="PLU3" s="228"/>
      <c r="PLV3" s="228"/>
      <c r="PLW3" s="228"/>
      <c r="PLX3" s="228"/>
      <c r="PLY3" s="228"/>
      <c r="PLZ3" s="228"/>
      <c r="PMA3" s="228"/>
      <c r="PMB3" s="228"/>
      <c r="PMC3" s="228"/>
      <c r="PMD3" s="228"/>
      <c r="PME3" s="228"/>
      <c r="PMF3" s="228"/>
      <c r="PMG3" s="228"/>
      <c r="PMH3" s="228"/>
      <c r="PMI3" s="228"/>
      <c r="PMJ3" s="228"/>
      <c r="PMK3" s="228"/>
      <c r="PML3" s="228"/>
      <c r="PMM3" s="228"/>
      <c r="PMN3" s="228"/>
      <c r="PMO3" s="228"/>
      <c r="PMP3" s="228"/>
      <c r="PMQ3" s="228"/>
      <c r="PMR3" s="228"/>
      <c r="PMS3" s="228"/>
      <c r="PMT3" s="228"/>
      <c r="PMU3" s="228"/>
      <c r="PMV3" s="228"/>
      <c r="PMW3" s="228"/>
      <c r="PMX3" s="228"/>
      <c r="PMY3" s="228"/>
      <c r="PMZ3" s="228"/>
      <c r="PNA3" s="228"/>
      <c r="PNB3" s="228"/>
      <c r="PNC3" s="228"/>
      <c r="PND3" s="228"/>
      <c r="PNE3" s="228"/>
      <c r="PNF3" s="228"/>
      <c r="PNG3" s="228"/>
      <c r="PNH3" s="228"/>
      <c r="PNI3" s="228"/>
      <c r="PNJ3" s="228"/>
      <c r="PNK3" s="228"/>
      <c r="PNL3" s="228"/>
      <c r="PNM3" s="228"/>
      <c r="PNN3" s="228"/>
      <c r="PNO3" s="228"/>
      <c r="PNP3" s="228"/>
      <c r="PNQ3" s="228"/>
      <c r="PNR3" s="228"/>
      <c r="PNS3" s="228"/>
      <c r="PNT3" s="228"/>
      <c r="PNU3" s="228"/>
      <c r="PNV3" s="228"/>
      <c r="PNW3" s="228"/>
      <c r="PNX3" s="228"/>
      <c r="PNY3" s="228"/>
      <c r="PNZ3" s="228"/>
      <c r="POA3" s="228"/>
      <c r="POB3" s="228"/>
      <c r="POC3" s="228"/>
      <c r="POD3" s="228"/>
      <c r="POE3" s="228"/>
      <c r="POF3" s="228"/>
      <c r="POG3" s="228"/>
      <c r="POH3" s="228"/>
      <c r="POI3" s="228"/>
      <c r="POJ3" s="228"/>
      <c r="POK3" s="228"/>
      <c r="POL3" s="228"/>
      <c r="POM3" s="228"/>
      <c r="PON3" s="228"/>
      <c r="POO3" s="228"/>
      <c r="POP3" s="228"/>
      <c r="POQ3" s="228"/>
      <c r="POR3" s="228"/>
      <c r="POS3" s="228"/>
      <c r="POT3" s="228"/>
      <c r="POU3" s="228"/>
      <c r="POV3" s="228"/>
      <c r="POW3" s="228"/>
      <c r="POX3" s="228"/>
      <c r="POY3" s="228"/>
      <c r="POZ3" s="228"/>
      <c r="PPA3" s="228"/>
      <c r="PPB3" s="228"/>
      <c r="PPC3" s="228"/>
      <c r="PPD3" s="228"/>
      <c r="PPE3" s="228"/>
      <c r="PPF3" s="228"/>
      <c r="PPG3" s="228"/>
      <c r="PPH3" s="228"/>
      <c r="PPI3" s="228"/>
      <c r="PPJ3" s="228"/>
      <c r="PPK3" s="228"/>
      <c r="PPL3" s="228"/>
      <c r="PPM3" s="228"/>
      <c r="PPN3" s="228"/>
      <c r="PPO3" s="228"/>
      <c r="PPP3" s="228"/>
      <c r="PPQ3" s="228"/>
      <c r="PPR3" s="228"/>
      <c r="PPS3" s="228"/>
      <c r="PPT3" s="228"/>
      <c r="PPU3" s="228"/>
      <c r="PPV3" s="228"/>
      <c r="PPW3" s="228"/>
      <c r="PPX3" s="228"/>
      <c r="PPY3" s="228"/>
      <c r="PPZ3" s="228"/>
      <c r="PQA3" s="228"/>
      <c r="PQB3" s="228"/>
      <c r="PQC3" s="228"/>
      <c r="PQD3" s="228"/>
      <c r="PQE3" s="228"/>
      <c r="PQF3" s="228"/>
      <c r="PQG3" s="228"/>
      <c r="PQH3" s="228"/>
      <c r="PQI3" s="228"/>
      <c r="PQJ3" s="228"/>
      <c r="PQK3" s="228"/>
      <c r="PQL3" s="228"/>
      <c r="PQM3" s="228"/>
      <c r="PQN3" s="228"/>
      <c r="PQO3" s="228"/>
      <c r="PQP3" s="228"/>
      <c r="PQQ3" s="228"/>
      <c r="PQR3" s="228"/>
      <c r="PQS3" s="228"/>
      <c r="PQT3" s="228"/>
      <c r="PQU3" s="228"/>
      <c r="PQV3" s="228"/>
      <c r="PQW3" s="228"/>
      <c r="PQX3" s="228"/>
      <c r="PQY3" s="228"/>
      <c r="PQZ3" s="228"/>
      <c r="PRA3" s="228"/>
      <c r="PRB3" s="228"/>
      <c r="PRC3" s="228"/>
      <c r="PRD3" s="228"/>
      <c r="PRE3" s="228"/>
      <c r="PRF3" s="228"/>
      <c r="PRG3" s="228"/>
      <c r="PRH3" s="228"/>
      <c r="PRI3" s="228"/>
      <c r="PRJ3" s="228"/>
      <c r="PRK3" s="228"/>
      <c r="PRL3" s="228"/>
      <c r="PRM3" s="228"/>
      <c r="PRN3" s="228"/>
      <c r="PRO3" s="228"/>
      <c r="PRP3" s="228"/>
      <c r="PRQ3" s="228"/>
      <c r="PRR3" s="228"/>
      <c r="PRS3" s="228"/>
      <c r="PRT3" s="228"/>
      <c r="PRU3" s="228"/>
      <c r="PRV3" s="228"/>
      <c r="PRW3" s="228"/>
      <c r="PRX3" s="228"/>
      <c r="PRY3" s="228"/>
      <c r="PRZ3" s="228"/>
      <c r="PSA3" s="228"/>
      <c r="PSB3" s="228"/>
      <c r="PSC3" s="228"/>
      <c r="PSD3" s="228"/>
      <c r="PSE3" s="228"/>
      <c r="PSF3" s="228"/>
      <c r="PSG3" s="228"/>
      <c r="PSH3" s="228"/>
      <c r="PSI3" s="228"/>
      <c r="PSJ3" s="228"/>
      <c r="PSK3" s="228"/>
      <c r="PSL3" s="228"/>
      <c r="PSM3" s="228"/>
      <c r="PSN3" s="228"/>
      <c r="PSO3" s="228"/>
      <c r="PSP3" s="228"/>
      <c r="PSQ3" s="228"/>
      <c r="PSR3" s="228"/>
      <c r="PSS3" s="228"/>
      <c r="PST3" s="228"/>
      <c r="PSU3" s="228"/>
      <c r="PSV3" s="228"/>
      <c r="PSW3" s="228"/>
      <c r="PSX3" s="228"/>
      <c r="PSY3" s="228"/>
      <c r="PSZ3" s="228"/>
      <c r="PTA3" s="228"/>
      <c r="PTB3" s="228"/>
      <c r="PTC3" s="228"/>
      <c r="PTD3" s="228"/>
      <c r="PTE3" s="228"/>
      <c r="PTF3" s="228"/>
      <c r="PTG3" s="228"/>
      <c r="PTH3" s="228"/>
      <c r="PTI3" s="228"/>
      <c r="PTJ3" s="228"/>
      <c r="PTK3" s="228"/>
      <c r="PTL3" s="228"/>
      <c r="PTM3" s="228"/>
      <c r="PTN3" s="228"/>
      <c r="PTO3" s="228"/>
      <c r="PTP3" s="228"/>
      <c r="PTQ3" s="228"/>
      <c r="PTR3" s="228"/>
      <c r="PTS3" s="228"/>
      <c r="PTT3" s="228"/>
      <c r="PTU3" s="228"/>
      <c r="PTV3" s="228"/>
      <c r="PTW3" s="228"/>
      <c r="PTX3" s="228"/>
      <c r="PTY3" s="228"/>
      <c r="PTZ3" s="228"/>
      <c r="PUA3" s="228"/>
      <c r="PUB3" s="228"/>
      <c r="PUC3" s="228"/>
      <c r="PUD3" s="228"/>
      <c r="PUE3" s="228"/>
      <c r="PUF3" s="228"/>
      <c r="PUG3" s="228"/>
      <c r="PUH3" s="228"/>
      <c r="PUI3" s="228"/>
      <c r="PUJ3" s="228"/>
      <c r="PUK3" s="228"/>
      <c r="PUL3" s="228"/>
      <c r="PUM3" s="228"/>
      <c r="PUN3" s="228"/>
      <c r="PUO3" s="228"/>
      <c r="PUP3" s="228"/>
      <c r="PUQ3" s="228"/>
      <c r="PUR3" s="228"/>
      <c r="PUS3" s="228"/>
      <c r="PUT3" s="228"/>
      <c r="PUU3" s="228"/>
      <c r="PUV3" s="228"/>
      <c r="PUW3" s="228"/>
      <c r="PUX3" s="228"/>
      <c r="PUY3" s="228"/>
      <c r="PUZ3" s="228"/>
      <c r="PVA3" s="228"/>
      <c r="PVB3" s="228"/>
      <c r="PVC3" s="228"/>
      <c r="PVD3" s="228"/>
      <c r="PVE3" s="228"/>
      <c r="PVF3" s="228"/>
      <c r="PVG3" s="228"/>
      <c r="PVH3" s="228"/>
      <c r="PVI3" s="228"/>
      <c r="PVJ3" s="228"/>
      <c r="PVK3" s="228"/>
      <c r="PVL3" s="228"/>
      <c r="PVM3" s="228"/>
      <c r="PVN3" s="228"/>
      <c r="PVO3" s="228"/>
      <c r="PVP3" s="228"/>
      <c r="PVQ3" s="228"/>
      <c r="PVR3" s="228"/>
      <c r="PVS3" s="228"/>
      <c r="PVT3" s="228"/>
      <c r="PVU3" s="228"/>
      <c r="PVV3" s="228"/>
      <c r="PVW3" s="228"/>
      <c r="PVX3" s="228"/>
      <c r="PVY3" s="228"/>
      <c r="PVZ3" s="228"/>
      <c r="PWA3" s="228"/>
      <c r="PWB3" s="228"/>
      <c r="PWC3" s="228"/>
      <c r="PWD3" s="228"/>
      <c r="PWE3" s="228"/>
      <c r="PWF3" s="228"/>
      <c r="PWG3" s="228"/>
      <c r="PWH3" s="228"/>
      <c r="PWI3" s="228"/>
      <c r="PWJ3" s="228"/>
      <c r="PWK3" s="228"/>
      <c r="PWL3" s="228"/>
      <c r="PWM3" s="228"/>
      <c r="PWN3" s="228"/>
      <c r="PWO3" s="228"/>
      <c r="PWP3" s="228"/>
      <c r="PWQ3" s="228"/>
      <c r="PWR3" s="228"/>
      <c r="PWS3" s="228"/>
      <c r="PWT3" s="228"/>
      <c r="PWU3" s="228"/>
      <c r="PWV3" s="228"/>
      <c r="PWW3" s="228"/>
      <c r="PWX3" s="228"/>
      <c r="PWY3" s="228"/>
      <c r="PWZ3" s="228"/>
      <c r="PXA3" s="228"/>
      <c r="PXB3" s="228"/>
      <c r="PXC3" s="228"/>
      <c r="PXD3" s="228"/>
      <c r="PXE3" s="228"/>
      <c r="PXF3" s="228"/>
      <c r="PXG3" s="228"/>
      <c r="PXH3" s="228"/>
      <c r="PXI3" s="228"/>
      <c r="PXJ3" s="228"/>
      <c r="PXK3" s="228"/>
      <c r="PXL3" s="228"/>
      <c r="PXM3" s="228"/>
      <c r="PXN3" s="228"/>
      <c r="PXO3" s="228"/>
      <c r="PXP3" s="228"/>
      <c r="PXQ3" s="228"/>
      <c r="PXR3" s="228"/>
      <c r="PXS3" s="228"/>
      <c r="PXT3" s="228"/>
      <c r="PXU3" s="228"/>
      <c r="PXV3" s="228"/>
      <c r="PXW3" s="228"/>
      <c r="PXX3" s="228"/>
      <c r="PXY3" s="228"/>
      <c r="PXZ3" s="228"/>
      <c r="PYA3" s="228"/>
      <c r="PYB3" s="228"/>
      <c r="PYC3" s="228"/>
      <c r="PYD3" s="228"/>
      <c r="PYE3" s="228"/>
      <c r="PYF3" s="228"/>
      <c r="PYG3" s="228"/>
      <c r="PYH3" s="228"/>
      <c r="PYI3" s="228"/>
      <c r="PYJ3" s="228"/>
      <c r="PYK3" s="228"/>
      <c r="PYL3" s="228"/>
      <c r="PYM3" s="228"/>
      <c r="PYN3" s="228"/>
      <c r="PYO3" s="228"/>
      <c r="PYP3" s="228"/>
      <c r="PYQ3" s="228"/>
      <c r="PYR3" s="228"/>
      <c r="PYS3" s="228"/>
      <c r="PYT3" s="228"/>
      <c r="PYU3" s="228"/>
      <c r="PYV3" s="228"/>
      <c r="PYW3" s="228"/>
      <c r="PYX3" s="228"/>
      <c r="PYY3" s="228"/>
      <c r="PYZ3" s="228"/>
      <c r="PZA3" s="228"/>
      <c r="PZB3" s="228"/>
      <c r="PZC3" s="228"/>
      <c r="PZD3" s="228"/>
      <c r="PZE3" s="228"/>
      <c r="PZF3" s="228"/>
      <c r="PZG3" s="228"/>
      <c r="PZH3" s="228"/>
      <c r="PZI3" s="228"/>
      <c r="PZJ3" s="228"/>
      <c r="PZK3" s="228"/>
      <c r="PZL3" s="228"/>
      <c r="PZM3" s="228"/>
      <c r="PZN3" s="228"/>
      <c r="PZO3" s="228"/>
      <c r="PZP3" s="228"/>
      <c r="PZQ3" s="228"/>
      <c r="PZR3" s="228"/>
      <c r="PZS3" s="228"/>
      <c r="PZT3" s="228"/>
      <c r="PZU3" s="228"/>
      <c r="PZV3" s="228"/>
      <c r="PZW3" s="228"/>
      <c r="PZX3" s="228"/>
      <c r="PZY3" s="228"/>
      <c r="PZZ3" s="228"/>
      <c r="QAA3" s="228"/>
      <c r="QAB3" s="228"/>
      <c r="QAC3" s="228"/>
      <c r="QAD3" s="228"/>
      <c r="QAE3" s="228"/>
      <c r="QAF3" s="228"/>
      <c r="QAG3" s="228"/>
      <c r="QAH3" s="228"/>
      <c r="QAI3" s="228"/>
      <c r="QAJ3" s="228"/>
      <c r="QAK3" s="228"/>
      <c r="QAL3" s="228"/>
      <c r="QAM3" s="228"/>
      <c r="QAN3" s="228"/>
      <c r="QAO3" s="228"/>
      <c r="QAP3" s="228"/>
      <c r="QAQ3" s="228"/>
      <c r="QAR3" s="228"/>
      <c r="QAS3" s="228"/>
      <c r="QAT3" s="228"/>
      <c r="QAU3" s="228"/>
      <c r="QAV3" s="228"/>
      <c r="QAW3" s="228"/>
      <c r="QAX3" s="228"/>
      <c r="QAY3" s="228"/>
      <c r="QAZ3" s="228"/>
      <c r="QBA3" s="228"/>
      <c r="QBB3" s="228"/>
      <c r="QBC3" s="228"/>
      <c r="QBD3" s="228"/>
      <c r="QBE3" s="228"/>
      <c r="QBF3" s="228"/>
      <c r="QBG3" s="228"/>
      <c r="QBH3" s="228"/>
      <c r="QBI3" s="228"/>
      <c r="QBJ3" s="228"/>
      <c r="QBK3" s="228"/>
      <c r="QBL3" s="228"/>
      <c r="QBM3" s="228"/>
      <c r="QBN3" s="228"/>
      <c r="QBO3" s="228"/>
      <c r="QBP3" s="228"/>
      <c r="QBQ3" s="228"/>
      <c r="QBR3" s="228"/>
      <c r="QBS3" s="228"/>
      <c r="QBT3" s="228"/>
      <c r="QBU3" s="228"/>
      <c r="QBV3" s="228"/>
      <c r="QBW3" s="228"/>
      <c r="QBX3" s="228"/>
      <c r="QBY3" s="228"/>
      <c r="QBZ3" s="228"/>
      <c r="QCA3" s="228"/>
      <c r="QCB3" s="228"/>
      <c r="QCC3" s="228"/>
      <c r="QCD3" s="228"/>
      <c r="QCE3" s="228"/>
      <c r="QCF3" s="228"/>
      <c r="QCG3" s="228"/>
      <c r="QCH3" s="228"/>
      <c r="QCI3" s="228"/>
      <c r="QCJ3" s="228"/>
      <c r="QCK3" s="228"/>
      <c r="QCL3" s="228"/>
      <c r="QCM3" s="228"/>
      <c r="QCN3" s="228"/>
      <c r="QCO3" s="228"/>
      <c r="QCP3" s="228"/>
      <c r="QCQ3" s="228"/>
      <c r="QCR3" s="228"/>
      <c r="QCS3" s="228"/>
      <c r="QCT3" s="228"/>
      <c r="QCU3" s="228"/>
      <c r="QCV3" s="228"/>
      <c r="QCW3" s="228"/>
      <c r="QCX3" s="228"/>
      <c r="QCY3" s="228"/>
      <c r="QCZ3" s="228"/>
      <c r="QDA3" s="228"/>
      <c r="QDB3" s="228"/>
      <c r="QDC3" s="228"/>
      <c r="QDD3" s="228"/>
      <c r="QDE3" s="228"/>
      <c r="QDF3" s="228"/>
      <c r="QDG3" s="228"/>
      <c r="QDH3" s="228"/>
      <c r="QDI3" s="228"/>
      <c r="QDJ3" s="228"/>
      <c r="QDK3" s="228"/>
      <c r="QDL3" s="228"/>
      <c r="QDM3" s="228"/>
      <c r="QDN3" s="228"/>
      <c r="QDO3" s="228"/>
      <c r="QDP3" s="228"/>
      <c r="QDQ3" s="228"/>
      <c r="QDR3" s="228"/>
      <c r="QDS3" s="228"/>
      <c r="QDT3" s="228"/>
      <c r="QDU3" s="228"/>
      <c r="QDV3" s="228"/>
      <c r="QDW3" s="228"/>
      <c r="QDX3" s="228"/>
      <c r="QDY3" s="228"/>
      <c r="QDZ3" s="228"/>
      <c r="QEA3" s="228"/>
      <c r="QEB3" s="228"/>
      <c r="QEC3" s="228"/>
      <c r="QED3" s="228"/>
      <c r="QEE3" s="228"/>
      <c r="QEF3" s="228"/>
      <c r="QEG3" s="228"/>
      <c r="QEH3" s="228"/>
      <c r="QEI3" s="228"/>
      <c r="QEJ3" s="228"/>
      <c r="QEK3" s="228"/>
      <c r="QEL3" s="228"/>
      <c r="QEM3" s="228"/>
      <c r="QEN3" s="228"/>
      <c r="QEO3" s="228"/>
      <c r="QEP3" s="228"/>
      <c r="QEQ3" s="228"/>
      <c r="QER3" s="228"/>
      <c r="QES3" s="228"/>
      <c r="QET3" s="228"/>
      <c r="QEU3" s="228"/>
      <c r="QEV3" s="228"/>
      <c r="QEW3" s="228"/>
      <c r="QEX3" s="228"/>
      <c r="QEY3" s="228"/>
      <c r="QEZ3" s="228"/>
      <c r="QFA3" s="228"/>
      <c r="QFB3" s="228"/>
      <c r="QFC3" s="228"/>
      <c r="QFD3" s="228"/>
      <c r="QFE3" s="228"/>
      <c r="QFF3" s="228"/>
      <c r="QFG3" s="228"/>
      <c r="QFH3" s="228"/>
      <c r="QFI3" s="228"/>
      <c r="QFJ3" s="228"/>
      <c r="QFK3" s="228"/>
      <c r="QFL3" s="228"/>
      <c r="QFM3" s="228"/>
      <c r="QFN3" s="228"/>
      <c r="QFO3" s="228"/>
      <c r="QFP3" s="228"/>
      <c r="QFQ3" s="228"/>
      <c r="QFR3" s="228"/>
      <c r="QFS3" s="228"/>
      <c r="QFT3" s="228"/>
      <c r="QFU3" s="228"/>
      <c r="QFV3" s="228"/>
      <c r="QFW3" s="228"/>
      <c r="QFX3" s="228"/>
      <c r="QFY3" s="228"/>
      <c r="QFZ3" s="228"/>
      <c r="QGA3" s="228"/>
      <c r="QGB3" s="228"/>
      <c r="QGC3" s="228"/>
      <c r="QGD3" s="228"/>
      <c r="QGE3" s="228"/>
      <c r="QGF3" s="228"/>
      <c r="QGG3" s="228"/>
      <c r="QGH3" s="228"/>
      <c r="QGI3" s="228"/>
      <c r="QGJ3" s="228"/>
      <c r="QGK3" s="228"/>
      <c r="QGL3" s="228"/>
      <c r="QGM3" s="228"/>
      <c r="QGN3" s="228"/>
      <c r="QGO3" s="228"/>
      <c r="QGP3" s="228"/>
      <c r="QGQ3" s="228"/>
      <c r="QGR3" s="228"/>
      <c r="QGS3" s="228"/>
      <c r="QGT3" s="228"/>
      <c r="QGU3" s="228"/>
      <c r="QGV3" s="228"/>
      <c r="QGW3" s="228"/>
      <c r="QGX3" s="228"/>
      <c r="QGY3" s="228"/>
      <c r="QGZ3" s="228"/>
      <c r="QHA3" s="228"/>
      <c r="QHB3" s="228"/>
      <c r="QHC3" s="228"/>
      <c r="QHD3" s="228"/>
      <c r="QHE3" s="228"/>
      <c r="QHF3" s="228"/>
      <c r="QHG3" s="228"/>
      <c r="QHH3" s="228"/>
      <c r="QHI3" s="228"/>
      <c r="QHJ3" s="228"/>
      <c r="QHK3" s="228"/>
      <c r="QHL3" s="228"/>
      <c r="QHM3" s="228"/>
      <c r="QHN3" s="228"/>
      <c r="QHO3" s="228"/>
      <c r="QHP3" s="228"/>
      <c r="QHQ3" s="228"/>
      <c r="QHR3" s="228"/>
      <c r="QHS3" s="228"/>
      <c r="QHT3" s="228"/>
      <c r="QHU3" s="228"/>
      <c r="QHV3" s="228"/>
      <c r="QHW3" s="228"/>
      <c r="QHX3" s="228"/>
      <c r="QHY3" s="228"/>
      <c r="QHZ3" s="228"/>
      <c r="QIA3" s="228"/>
      <c r="QIB3" s="228"/>
      <c r="QIC3" s="228"/>
      <c r="QID3" s="228"/>
      <c r="QIE3" s="228"/>
      <c r="QIF3" s="228"/>
      <c r="QIG3" s="228"/>
      <c r="QIH3" s="228"/>
      <c r="QII3" s="228"/>
      <c r="QIJ3" s="228"/>
      <c r="QIK3" s="228"/>
      <c r="QIL3" s="228"/>
      <c r="QIM3" s="228"/>
      <c r="QIN3" s="228"/>
      <c r="QIO3" s="228"/>
      <c r="QIP3" s="228"/>
      <c r="QIQ3" s="228"/>
      <c r="QIR3" s="228"/>
      <c r="QIS3" s="228"/>
      <c r="QIT3" s="228"/>
      <c r="QIU3" s="228"/>
      <c r="QIV3" s="228"/>
      <c r="QIW3" s="228"/>
      <c r="QIX3" s="228"/>
      <c r="QIY3" s="228"/>
      <c r="QIZ3" s="228"/>
      <c r="QJA3" s="228"/>
      <c r="QJB3" s="228"/>
      <c r="QJC3" s="228"/>
      <c r="QJD3" s="228"/>
      <c r="QJE3" s="228"/>
      <c r="QJF3" s="228"/>
      <c r="QJG3" s="228"/>
      <c r="QJH3" s="228"/>
      <c r="QJI3" s="228"/>
      <c r="QJJ3" s="228"/>
      <c r="QJK3" s="228"/>
      <c r="QJL3" s="228"/>
      <c r="QJM3" s="228"/>
      <c r="QJN3" s="228"/>
      <c r="QJO3" s="228"/>
      <c r="QJP3" s="228"/>
      <c r="QJQ3" s="228"/>
      <c r="QJR3" s="228"/>
      <c r="QJS3" s="228"/>
      <c r="QJT3" s="228"/>
      <c r="QJU3" s="228"/>
      <c r="QJV3" s="228"/>
      <c r="QJW3" s="228"/>
      <c r="QJX3" s="228"/>
      <c r="QJY3" s="228"/>
      <c r="QJZ3" s="228"/>
      <c r="QKA3" s="228"/>
      <c r="QKB3" s="228"/>
      <c r="QKC3" s="228"/>
      <c r="QKD3" s="228"/>
      <c r="QKE3" s="228"/>
      <c r="QKF3" s="228"/>
      <c r="QKG3" s="228"/>
      <c r="QKH3" s="228"/>
      <c r="QKI3" s="228"/>
      <c r="QKJ3" s="228"/>
      <c r="QKK3" s="228"/>
      <c r="QKL3" s="228"/>
      <c r="QKM3" s="228"/>
      <c r="QKN3" s="228"/>
      <c r="QKO3" s="228"/>
      <c r="QKP3" s="228"/>
      <c r="QKQ3" s="228"/>
      <c r="QKR3" s="228"/>
      <c r="QKS3" s="228"/>
      <c r="QKT3" s="228"/>
      <c r="QKU3" s="228"/>
      <c r="QKV3" s="228"/>
      <c r="QKW3" s="228"/>
      <c r="QKX3" s="228"/>
      <c r="QKY3" s="228"/>
      <c r="QKZ3" s="228"/>
      <c r="QLA3" s="228"/>
      <c r="QLB3" s="228"/>
      <c r="QLC3" s="228"/>
      <c r="QLD3" s="228"/>
      <c r="QLE3" s="228"/>
      <c r="QLF3" s="228"/>
      <c r="QLG3" s="228"/>
      <c r="QLH3" s="228"/>
      <c r="QLI3" s="228"/>
      <c r="QLJ3" s="228"/>
      <c r="QLK3" s="228"/>
      <c r="QLL3" s="228"/>
      <c r="QLM3" s="228"/>
      <c r="QLN3" s="228"/>
      <c r="QLO3" s="228"/>
      <c r="QLP3" s="228"/>
      <c r="QLQ3" s="228"/>
      <c r="QLR3" s="228"/>
      <c r="QLS3" s="228"/>
      <c r="QLT3" s="228"/>
      <c r="QLU3" s="228"/>
      <c r="QLV3" s="228"/>
      <c r="QLW3" s="228"/>
      <c r="QLX3" s="228"/>
      <c r="QLY3" s="228"/>
      <c r="QLZ3" s="228"/>
      <c r="QMA3" s="228"/>
      <c r="QMB3" s="228"/>
      <c r="QMC3" s="228"/>
      <c r="QMD3" s="228"/>
      <c r="QME3" s="228"/>
      <c r="QMF3" s="228"/>
      <c r="QMG3" s="228"/>
      <c r="QMH3" s="228"/>
      <c r="QMI3" s="228"/>
      <c r="QMJ3" s="228"/>
      <c r="QMK3" s="228"/>
      <c r="QML3" s="228"/>
      <c r="QMM3" s="228"/>
      <c r="QMN3" s="228"/>
      <c r="QMO3" s="228"/>
      <c r="QMP3" s="228"/>
      <c r="QMQ3" s="228"/>
      <c r="QMR3" s="228"/>
      <c r="QMS3" s="228"/>
      <c r="QMT3" s="228"/>
      <c r="QMU3" s="228"/>
      <c r="QMV3" s="228"/>
      <c r="QMW3" s="228"/>
      <c r="QMX3" s="228"/>
      <c r="QMY3" s="228"/>
      <c r="QMZ3" s="228"/>
      <c r="QNA3" s="228"/>
      <c r="QNB3" s="228"/>
      <c r="QNC3" s="228"/>
      <c r="QND3" s="228"/>
      <c r="QNE3" s="228"/>
      <c r="QNF3" s="228"/>
      <c r="QNG3" s="228"/>
      <c r="QNH3" s="228"/>
      <c r="QNI3" s="228"/>
      <c r="QNJ3" s="228"/>
      <c r="QNK3" s="228"/>
      <c r="QNL3" s="228"/>
      <c r="QNM3" s="228"/>
      <c r="QNN3" s="228"/>
      <c r="QNO3" s="228"/>
      <c r="QNP3" s="228"/>
      <c r="QNQ3" s="228"/>
      <c r="QNR3" s="228"/>
      <c r="QNS3" s="228"/>
      <c r="QNT3" s="228"/>
      <c r="QNU3" s="228"/>
      <c r="QNV3" s="228"/>
      <c r="QNW3" s="228"/>
      <c r="QNX3" s="228"/>
      <c r="QNY3" s="228"/>
      <c r="QNZ3" s="228"/>
      <c r="QOA3" s="228"/>
      <c r="QOB3" s="228"/>
      <c r="QOC3" s="228"/>
      <c r="QOD3" s="228"/>
      <c r="QOE3" s="228"/>
      <c r="QOF3" s="228"/>
      <c r="QOG3" s="228"/>
      <c r="QOH3" s="228"/>
      <c r="QOI3" s="228"/>
      <c r="QOJ3" s="228"/>
      <c r="QOK3" s="228"/>
      <c r="QOL3" s="228"/>
      <c r="QOM3" s="228"/>
      <c r="QON3" s="228"/>
      <c r="QOO3" s="228"/>
      <c r="QOP3" s="228"/>
      <c r="QOQ3" s="228"/>
      <c r="QOR3" s="228"/>
      <c r="QOS3" s="228"/>
      <c r="QOT3" s="228"/>
      <c r="QOU3" s="228"/>
      <c r="QOV3" s="228"/>
      <c r="QOW3" s="228"/>
      <c r="QOX3" s="228"/>
      <c r="QOY3" s="228"/>
      <c r="QOZ3" s="228"/>
      <c r="QPA3" s="228"/>
      <c r="QPB3" s="228"/>
      <c r="QPC3" s="228"/>
      <c r="QPD3" s="228"/>
      <c r="QPE3" s="228"/>
      <c r="QPF3" s="228"/>
      <c r="QPG3" s="228"/>
      <c r="QPH3" s="228"/>
      <c r="QPI3" s="228"/>
      <c r="QPJ3" s="228"/>
      <c r="QPK3" s="228"/>
      <c r="QPL3" s="228"/>
      <c r="QPM3" s="228"/>
      <c r="QPN3" s="228"/>
      <c r="QPO3" s="228"/>
      <c r="QPP3" s="228"/>
      <c r="QPQ3" s="228"/>
      <c r="QPR3" s="228"/>
      <c r="QPS3" s="228"/>
      <c r="QPT3" s="228"/>
      <c r="QPU3" s="228"/>
      <c r="QPV3" s="228"/>
      <c r="QPW3" s="228"/>
      <c r="QPX3" s="228"/>
      <c r="QPY3" s="228"/>
      <c r="QPZ3" s="228"/>
      <c r="QQA3" s="228"/>
      <c r="QQB3" s="228"/>
      <c r="QQC3" s="228"/>
      <c r="QQD3" s="228"/>
      <c r="QQE3" s="228"/>
      <c r="QQF3" s="228"/>
      <c r="QQG3" s="228"/>
      <c r="QQH3" s="228"/>
      <c r="QQI3" s="228"/>
      <c r="QQJ3" s="228"/>
      <c r="QQK3" s="228"/>
      <c r="QQL3" s="228"/>
      <c r="QQM3" s="228"/>
      <c r="QQN3" s="228"/>
      <c r="QQO3" s="228"/>
      <c r="QQP3" s="228"/>
      <c r="QQQ3" s="228"/>
      <c r="QQR3" s="228"/>
      <c r="QQS3" s="228"/>
      <c r="QQT3" s="228"/>
      <c r="QQU3" s="228"/>
      <c r="QQV3" s="228"/>
      <c r="QQW3" s="228"/>
      <c r="QQX3" s="228"/>
      <c r="QQY3" s="228"/>
      <c r="QQZ3" s="228"/>
      <c r="QRA3" s="228"/>
      <c r="QRB3" s="228"/>
      <c r="QRC3" s="228"/>
      <c r="QRD3" s="228"/>
      <c r="QRE3" s="228"/>
      <c r="QRF3" s="228"/>
      <c r="QRG3" s="228"/>
      <c r="QRH3" s="228"/>
      <c r="QRI3" s="228"/>
      <c r="QRJ3" s="228"/>
      <c r="QRK3" s="228"/>
      <c r="QRL3" s="228"/>
      <c r="QRM3" s="228"/>
      <c r="QRN3" s="228"/>
      <c r="QRO3" s="228"/>
      <c r="QRP3" s="228"/>
      <c r="QRQ3" s="228"/>
      <c r="QRR3" s="228"/>
      <c r="QRS3" s="228"/>
      <c r="QRT3" s="228"/>
      <c r="QRU3" s="228"/>
      <c r="QRV3" s="228"/>
      <c r="QRW3" s="228"/>
      <c r="QRX3" s="228"/>
      <c r="QRY3" s="228"/>
      <c r="QRZ3" s="228"/>
      <c r="QSA3" s="228"/>
      <c r="QSB3" s="228"/>
      <c r="QSC3" s="228"/>
      <c r="QSD3" s="228"/>
      <c r="QSE3" s="228"/>
      <c r="QSF3" s="228"/>
      <c r="QSG3" s="228"/>
      <c r="QSH3" s="228"/>
      <c r="QSI3" s="228"/>
      <c r="QSJ3" s="228"/>
      <c r="QSK3" s="228"/>
      <c r="QSL3" s="228"/>
      <c r="QSM3" s="228"/>
      <c r="QSN3" s="228"/>
      <c r="QSO3" s="228"/>
      <c r="QSP3" s="228"/>
      <c r="QSQ3" s="228"/>
      <c r="QSR3" s="228"/>
      <c r="QSS3" s="228"/>
      <c r="QST3" s="228"/>
      <c r="QSU3" s="228"/>
      <c r="QSV3" s="228"/>
      <c r="QSW3" s="228"/>
      <c r="QSX3" s="228"/>
      <c r="QSY3" s="228"/>
      <c r="QSZ3" s="228"/>
      <c r="QTA3" s="228"/>
      <c r="QTB3" s="228"/>
      <c r="QTC3" s="228"/>
      <c r="QTD3" s="228"/>
      <c r="QTE3" s="228"/>
      <c r="QTF3" s="228"/>
      <c r="QTG3" s="228"/>
      <c r="QTH3" s="228"/>
      <c r="QTI3" s="228"/>
      <c r="QTJ3" s="228"/>
      <c r="QTK3" s="228"/>
      <c r="QTL3" s="228"/>
      <c r="QTM3" s="228"/>
      <c r="QTN3" s="228"/>
      <c r="QTO3" s="228"/>
      <c r="QTP3" s="228"/>
      <c r="QTQ3" s="228"/>
      <c r="QTR3" s="228"/>
      <c r="QTS3" s="228"/>
      <c r="QTT3" s="228"/>
      <c r="QTU3" s="228"/>
      <c r="QTV3" s="228"/>
      <c r="QTW3" s="228"/>
      <c r="QTX3" s="228"/>
      <c r="QTY3" s="228"/>
      <c r="QTZ3" s="228"/>
      <c r="QUA3" s="228"/>
      <c r="QUB3" s="228"/>
      <c r="QUC3" s="228"/>
      <c r="QUD3" s="228"/>
      <c r="QUE3" s="228"/>
      <c r="QUF3" s="228"/>
      <c r="QUG3" s="228"/>
      <c r="QUH3" s="228"/>
      <c r="QUI3" s="228"/>
      <c r="QUJ3" s="228"/>
      <c r="QUK3" s="228"/>
      <c r="QUL3" s="228"/>
      <c r="QUM3" s="228"/>
      <c r="QUN3" s="228"/>
      <c r="QUO3" s="228"/>
      <c r="QUP3" s="228"/>
      <c r="QUQ3" s="228"/>
      <c r="QUR3" s="228"/>
      <c r="QUS3" s="228"/>
      <c r="QUT3" s="228"/>
      <c r="QUU3" s="228"/>
      <c r="QUV3" s="228"/>
      <c r="QUW3" s="228"/>
      <c r="QUX3" s="228"/>
      <c r="QUY3" s="228"/>
      <c r="QUZ3" s="228"/>
      <c r="QVA3" s="228"/>
      <c r="QVB3" s="228"/>
      <c r="QVC3" s="228"/>
      <c r="QVD3" s="228"/>
      <c r="QVE3" s="228"/>
      <c r="QVF3" s="228"/>
      <c r="QVG3" s="228"/>
      <c r="QVH3" s="228"/>
      <c r="QVI3" s="228"/>
      <c r="QVJ3" s="228"/>
      <c r="QVK3" s="228"/>
      <c r="QVL3" s="228"/>
      <c r="QVM3" s="228"/>
      <c r="QVN3" s="228"/>
      <c r="QVO3" s="228"/>
      <c r="QVP3" s="228"/>
      <c r="QVQ3" s="228"/>
      <c r="QVR3" s="228"/>
      <c r="QVS3" s="228"/>
      <c r="QVT3" s="228"/>
      <c r="QVU3" s="228"/>
      <c r="QVV3" s="228"/>
      <c r="QVW3" s="228"/>
      <c r="QVX3" s="228"/>
      <c r="QVY3" s="228"/>
      <c r="QVZ3" s="228"/>
      <c r="QWA3" s="228"/>
      <c r="QWB3" s="228"/>
      <c r="QWC3" s="228"/>
      <c r="QWD3" s="228"/>
      <c r="QWE3" s="228"/>
      <c r="QWF3" s="228"/>
      <c r="QWG3" s="228"/>
      <c r="QWH3" s="228"/>
      <c r="QWI3" s="228"/>
      <c r="QWJ3" s="228"/>
      <c r="QWK3" s="228"/>
      <c r="QWL3" s="228"/>
      <c r="QWM3" s="228"/>
      <c r="QWN3" s="228"/>
      <c r="QWO3" s="228"/>
      <c r="QWP3" s="228"/>
      <c r="QWQ3" s="228"/>
      <c r="QWR3" s="228"/>
      <c r="QWS3" s="228"/>
      <c r="QWT3" s="228"/>
      <c r="QWU3" s="228"/>
      <c r="QWV3" s="228"/>
      <c r="QWW3" s="228"/>
      <c r="QWX3" s="228"/>
      <c r="QWY3" s="228"/>
      <c r="QWZ3" s="228"/>
      <c r="QXA3" s="228"/>
      <c r="QXB3" s="228"/>
      <c r="QXC3" s="228"/>
      <c r="QXD3" s="228"/>
      <c r="QXE3" s="228"/>
      <c r="QXF3" s="228"/>
      <c r="QXG3" s="228"/>
      <c r="QXH3" s="228"/>
      <c r="QXI3" s="228"/>
      <c r="QXJ3" s="228"/>
      <c r="QXK3" s="228"/>
      <c r="QXL3" s="228"/>
      <c r="QXM3" s="228"/>
      <c r="QXN3" s="228"/>
      <c r="QXO3" s="228"/>
      <c r="QXP3" s="228"/>
      <c r="QXQ3" s="228"/>
      <c r="QXR3" s="228"/>
      <c r="QXS3" s="228"/>
      <c r="QXT3" s="228"/>
      <c r="QXU3" s="228"/>
      <c r="QXV3" s="228"/>
      <c r="QXW3" s="228"/>
      <c r="QXX3" s="228"/>
      <c r="QXY3" s="228"/>
      <c r="QXZ3" s="228"/>
      <c r="QYA3" s="228"/>
      <c r="QYB3" s="228"/>
      <c r="QYC3" s="228"/>
      <c r="QYD3" s="228"/>
      <c r="QYE3" s="228"/>
      <c r="QYF3" s="228"/>
      <c r="QYG3" s="228"/>
      <c r="QYH3" s="228"/>
      <c r="QYI3" s="228"/>
      <c r="QYJ3" s="228"/>
      <c r="QYK3" s="228"/>
      <c r="QYL3" s="228"/>
      <c r="QYM3" s="228"/>
      <c r="QYN3" s="228"/>
      <c r="QYO3" s="228"/>
      <c r="QYP3" s="228"/>
      <c r="QYQ3" s="228"/>
      <c r="QYR3" s="228"/>
      <c r="QYS3" s="228"/>
      <c r="QYT3" s="228"/>
      <c r="QYU3" s="228"/>
      <c r="QYV3" s="228"/>
      <c r="QYW3" s="228"/>
      <c r="QYX3" s="228"/>
      <c r="QYY3" s="228"/>
      <c r="QYZ3" s="228"/>
      <c r="QZA3" s="228"/>
      <c r="QZB3" s="228"/>
      <c r="QZC3" s="228"/>
      <c r="QZD3" s="228"/>
      <c r="QZE3" s="228"/>
      <c r="QZF3" s="228"/>
      <c r="QZG3" s="228"/>
      <c r="QZH3" s="228"/>
      <c r="QZI3" s="228"/>
      <c r="QZJ3" s="228"/>
      <c r="QZK3" s="228"/>
      <c r="QZL3" s="228"/>
      <c r="QZM3" s="228"/>
      <c r="QZN3" s="228"/>
      <c r="QZO3" s="228"/>
      <c r="QZP3" s="228"/>
      <c r="QZQ3" s="228"/>
      <c r="QZR3" s="228"/>
      <c r="QZS3" s="228"/>
      <c r="QZT3" s="228"/>
      <c r="QZU3" s="228"/>
      <c r="QZV3" s="228"/>
      <c r="QZW3" s="228"/>
      <c r="QZX3" s="228"/>
      <c r="QZY3" s="228"/>
      <c r="QZZ3" s="228"/>
      <c r="RAA3" s="228"/>
      <c r="RAB3" s="228"/>
      <c r="RAC3" s="228"/>
      <c r="RAD3" s="228"/>
      <c r="RAE3" s="228"/>
      <c r="RAF3" s="228"/>
      <c r="RAG3" s="228"/>
      <c r="RAH3" s="228"/>
      <c r="RAI3" s="228"/>
      <c r="RAJ3" s="228"/>
      <c r="RAK3" s="228"/>
      <c r="RAL3" s="228"/>
      <c r="RAM3" s="228"/>
      <c r="RAN3" s="228"/>
      <c r="RAO3" s="228"/>
      <c r="RAP3" s="228"/>
      <c r="RAQ3" s="228"/>
      <c r="RAR3" s="228"/>
      <c r="RAS3" s="228"/>
      <c r="RAT3" s="228"/>
      <c r="RAU3" s="228"/>
      <c r="RAV3" s="228"/>
      <c r="RAW3" s="228"/>
      <c r="RAX3" s="228"/>
      <c r="RAY3" s="228"/>
      <c r="RAZ3" s="228"/>
      <c r="RBA3" s="228"/>
      <c r="RBB3" s="228"/>
      <c r="RBC3" s="228"/>
      <c r="RBD3" s="228"/>
      <c r="RBE3" s="228"/>
      <c r="RBF3" s="228"/>
      <c r="RBG3" s="228"/>
      <c r="RBH3" s="228"/>
      <c r="RBI3" s="228"/>
      <c r="RBJ3" s="228"/>
      <c r="RBK3" s="228"/>
      <c r="RBL3" s="228"/>
      <c r="RBM3" s="228"/>
      <c r="RBN3" s="228"/>
      <c r="RBO3" s="228"/>
      <c r="RBP3" s="228"/>
      <c r="RBQ3" s="228"/>
      <c r="RBR3" s="228"/>
      <c r="RBS3" s="228"/>
      <c r="RBT3" s="228"/>
      <c r="RBU3" s="228"/>
      <c r="RBV3" s="228"/>
      <c r="RBW3" s="228"/>
      <c r="RBX3" s="228"/>
      <c r="RBY3" s="228"/>
      <c r="RBZ3" s="228"/>
      <c r="RCA3" s="228"/>
      <c r="RCB3" s="228"/>
      <c r="RCC3" s="228"/>
      <c r="RCD3" s="228"/>
      <c r="RCE3" s="228"/>
      <c r="RCF3" s="228"/>
      <c r="RCG3" s="228"/>
      <c r="RCH3" s="228"/>
      <c r="RCI3" s="228"/>
      <c r="RCJ3" s="228"/>
      <c r="RCK3" s="228"/>
      <c r="RCL3" s="228"/>
      <c r="RCM3" s="228"/>
      <c r="RCN3" s="228"/>
      <c r="RCO3" s="228"/>
      <c r="RCP3" s="228"/>
      <c r="RCQ3" s="228"/>
      <c r="RCR3" s="228"/>
      <c r="RCS3" s="228"/>
      <c r="RCT3" s="228"/>
      <c r="RCU3" s="228"/>
      <c r="RCV3" s="228"/>
      <c r="RCW3" s="228"/>
      <c r="RCX3" s="228"/>
      <c r="RCY3" s="228"/>
      <c r="RCZ3" s="228"/>
      <c r="RDA3" s="228"/>
      <c r="RDB3" s="228"/>
      <c r="RDC3" s="228"/>
      <c r="RDD3" s="228"/>
      <c r="RDE3" s="228"/>
      <c r="RDF3" s="228"/>
      <c r="RDG3" s="228"/>
      <c r="RDH3" s="228"/>
      <c r="RDI3" s="228"/>
      <c r="RDJ3" s="228"/>
      <c r="RDK3" s="228"/>
      <c r="RDL3" s="228"/>
      <c r="RDM3" s="228"/>
      <c r="RDN3" s="228"/>
      <c r="RDO3" s="228"/>
      <c r="RDP3" s="228"/>
      <c r="RDQ3" s="228"/>
      <c r="RDR3" s="228"/>
      <c r="RDS3" s="228"/>
      <c r="RDT3" s="228"/>
      <c r="RDU3" s="228"/>
      <c r="RDV3" s="228"/>
      <c r="RDW3" s="228"/>
      <c r="RDX3" s="228"/>
      <c r="RDY3" s="228"/>
      <c r="RDZ3" s="228"/>
      <c r="REA3" s="228"/>
      <c r="REB3" s="228"/>
      <c r="REC3" s="228"/>
      <c r="RED3" s="228"/>
      <c r="REE3" s="228"/>
      <c r="REF3" s="228"/>
      <c r="REG3" s="228"/>
      <c r="REH3" s="228"/>
      <c r="REI3" s="228"/>
      <c r="REJ3" s="228"/>
      <c r="REK3" s="228"/>
      <c r="REL3" s="228"/>
      <c r="REM3" s="228"/>
      <c r="REN3" s="228"/>
      <c r="REO3" s="228"/>
      <c r="REP3" s="228"/>
      <c r="REQ3" s="228"/>
      <c r="RER3" s="228"/>
      <c r="RES3" s="228"/>
      <c r="RET3" s="228"/>
      <c r="REU3" s="228"/>
      <c r="REV3" s="228"/>
      <c r="REW3" s="228"/>
      <c r="REX3" s="228"/>
      <c r="REY3" s="228"/>
      <c r="REZ3" s="228"/>
      <c r="RFA3" s="228"/>
      <c r="RFB3" s="228"/>
      <c r="RFC3" s="228"/>
      <c r="RFD3" s="228"/>
      <c r="RFE3" s="228"/>
      <c r="RFF3" s="228"/>
      <c r="RFG3" s="228"/>
      <c r="RFH3" s="228"/>
      <c r="RFI3" s="228"/>
      <c r="RFJ3" s="228"/>
      <c r="RFK3" s="228"/>
      <c r="RFL3" s="228"/>
      <c r="RFM3" s="228"/>
      <c r="RFN3" s="228"/>
      <c r="RFO3" s="228"/>
      <c r="RFP3" s="228"/>
      <c r="RFQ3" s="228"/>
      <c r="RFR3" s="228"/>
      <c r="RFS3" s="228"/>
      <c r="RFT3" s="228"/>
      <c r="RFU3" s="228"/>
      <c r="RFV3" s="228"/>
      <c r="RFW3" s="228"/>
      <c r="RFX3" s="228"/>
      <c r="RFY3" s="228"/>
      <c r="RFZ3" s="228"/>
      <c r="RGA3" s="228"/>
      <c r="RGB3" s="228"/>
      <c r="RGC3" s="228"/>
      <c r="RGD3" s="228"/>
      <c r="RGE3" s="228"/>
      <c r="RGF3" s="228"/>
      <c r="RGG3" s="228"/>
      <c r="RGH3" s="228"/>
      <c r="RGI3" s="228"/>
      <c r="RGJ3" s="228"/>
      <c r="RGK3" s="228"/>
      <c r="RGL3" s="228"/>
      <c r="RGM3" s="228"/>
      <c r="RGN3" s="228"/>
      <c r="RGO3" s="228"/>
      <c r="RGP3" s="228"/>
      <c r="RGQ3" s="228"/>
      <c r="RGR3" s="228"/>
      <c r="RGS3" s="228"/>
      <c r="RGT3" s="228"/>
      <c r="RGU3" s="228"/>
      <c r="RGV3" s="228"/>
      <c r="RGW3" s="228"/>
      <c r="RGX3" s="228"/>
      <c r="RGY3" s="228"/>
      <c r="RGZ3" s="228"/>
      <c r="RHA3" s="228"/>
      <c r="RHB3" s="228"/>
      <c r="RHC3" s="228"/>
      <c r="RHD3" s="228"/>
      <c r="RHE3" s="228"/>
      <c r="RHF3" s="228"/>
      <c r="RHG3" s="228"/>
      <c r="RHH3" s="228"/>
      <c r="RHI3" s="228"/>
      <c r="RHJ3" s="228"/>
      <c r="RHK3" s="228"/>
      <c r="RHL3" s="228"/>
      <c r="RHM3" s="228"/>
      <c r="RHN3" s="228"/>
      <c r="RHO3" s="228"/>
      <c r="RHP3" s="228"/>
      <c r="RHQ3" s="228"/>
      <c r="RHR3" s="228"/>
      <c r="RHS3" s="228"/>
      <c r="RHT3" s="228"/>
      <c r="RHU3" s="228"/>
      <c r="RHV3" s="228"/>
      <c r="RHW3" s="228"/>
      <c r="RHX3" s="228"/>
      <c r="RHY3" s="228"/>
      <c r="RHZ3" s="228"/>
      <c r="RIA3" s="228"/>
      <c r="RIB3" s="228"/>
      <c r="RIC3" s="228"/>
      <c r="RID3" s="228"/>
      <c r="RIE3" s="228"/>
      <c r="RIF3" s="228"/>
      <c r="RIG3" s="228"/>
      <c r="RIH3" s="228"/>
      <c r="RII3" s="228"/>
      <c r="RIJ3" s="228"/>
      <c r="RIK3" s="228"/>
      <c r="RIL3" s="228"/>
      <c r="RIM3" s="228"/>
      <c r="RIN3" s="228"/>
      <c r="RIO3" s="228"/>
      <c r="RIP3" s="228"/>
      <c r="RIQ3" s="228"/>
      <c r="RIR3" s="228"/>
      <c r="RIS3" s="228"/>
      <c r="RIT3" s="228"/>
      <c r="RIU3" s="228"/>
      <c r="RIV3" s="228"/>
      <c r="RIW3" s="228"/>
      <c r="RIX3" s="228"/>
      <c r="RIY3" s="228"/>
      <c r="RIZ3" s="228"/>
      <c r="RJA3" s="228"/>
      <c r="RJB3" s="228"/>
      <c r="RJC3" s="228"/>
      <c r="RJD3" s="228"/>
      <c r="RJE3" s="228"/>
      <c r="RJF3" s="228"/>
      <c r="RJG3" s="228"/>
      <c r="RJH3" s="228"/>
      <c r="RJI3" s="228"/>
      <c r="RJJ3" s="228"/>
      <c r="RJK3" s="228"/>
      <c r="RJL3" s="228"/>
      <c r="RJM3" s="228"/>
      <c r="RJN3" s="228"/>
      <c r="RJO3" s="228"/>
      <c r="RJP3" s="228"/>
      <c r="RJQ3" s="228"/>
      <c r="RJR3" s="228"/>
      <c r="RJS3" s="228"/>
      <c r="RJT3" s="228"/>
      <c r="RJU3" s="228"/>
      <c r="RJV3" s="228"/>
      <c r="RJW3" s="228"/>
      <c r="RJX3" s="228"/>
      <c r="RJY3" s="228"/>
      <c r="RJZ3" s="228"/>
      <c r="RKA3" s="228"/>
      <c r="RKB3" s="228"/>
      <c r="RKC3" s="228"/>
      <c r="RKD3" s="228"/>
      <c r="RKE3" s="228"/>
      <c r="RKF3" s="228"/>
      <c r="RKG3" s="228"/>
      <c r="RKH3" s="228"/>
      <c r="RKI3" s="228"/>
      <c r="RKJ3" s="228"/>
      <c r="RKK3" s="228"/>
      <c r="RKL3" s="228"/>
      <c r="RKM3" s="228"/>
      <c r="RKN3" s="228"/>
      <c r="RKO3" s="228"/>
      <c r="RKP3" s="228"/>
      <c r="RKQ3" s="228"/>
      <c r="RKR3" s="228"/>
      <c r="RKS3" s="228"/>
      <c r="RKT3" s="228"/>
      <c r="RKU3" s="228"/>
      <c r="RKV3" s="228"/>
      <c r="RKW3" s="228"/>
      <c r="RKX3" s="228"/>
      <c r="RKY3" s="228"/>
      <c r="RKZ3" s="228"/>
      <c r="RLA3" s="228"/>
      <c r="RLB3" s="228"/>
      <c r="RLC3" s="228"/>
      <c r="RLD3" s="228"/>
      <c r="RLE3" s="228"/>
      <c r="RLF3" s="228"/>
      <c r="RLG3" s="228"/>
      <c r="RLH3" s="228"/>
      <c r="RLI3" s="228"/>
      <c r="RLJ3" s="228"/>
      <c r="RLK3" s="228"/>
      <c r="RLL3" s="228"/>
      <c r="RLM3" s="228"/>
      <c r="RLN3" s="228"/>
      <c r="RLO3" s="228"/>
      <c r="RLP3" s="228"/>
      <c r="RLQ3" s="228"/>
      <c r="RLR3" s="228"/>
      <c r="RLS3" s="228"/>
      <c r="RLT3" s="228"/>
      <c r="RLU3" s="228"/>
      <c r="RLV3" s="228"/>
      <c r="RLW3" s="228"/>
      <c r="RLX3" s="228"/>
      <c r="RLY3" s="228"/>
      <c r="RLZ3" s="228"/>
      <c r="RMA3" s="228"/>
      <c r="RMB3" s="228"/>
      <c r="RMC3" s="228"/>
      <c r="RMD3" s="228"/>
      <c r="RME3" s="228"/>
      <c r="RMF3" s="228"/>
      <c r="RMG3" s="228"/>
      <c r="RMH3" s="228"/>
      <c r="RMI3" s="228"/>
      <c r="RMJ3" s="228"/>
      <c r="RMK3" s="228"/>
      <c r="RML3" s="228"/>
      <c r="RMM3" s="228"/>
      <c r="RMN3" s="228"/>
      <c r="RMO3" s="228"/>
      <c r="RMP3" s="228"/>
      <c r="RMQ3" s="228"/>
      <c r="RMR3" s="228"/>
      <c r="RMS3" s="228"/>
      <c r="RMT3" s="228"/>
      <c r="RMU3" s="228"/>
      <c r="RMV3" s="228"/>
      <c r="RMW3" s="228"/>
      <c r="RMX3" s="228"/>
      <c r="RMY3" s="228"/>
      <c r="RMZ3" s="228"/>
      <c r="RNA3" s="228"/>
      <c r="RNB3" s="228"/>
      <c r="RNC3" s="228"/>
      <c r="RND3" s="228"/>
      <c r="RNE3" s="228"/>
      <c r="RNF3" s="228"/>
      <c r="RNG3" s="228"/>
      <c r="RNH3" s="228"/>
      <c r="RNI3" s="228"/>
      <c r="RNJ3" s="228"/>
      <c r="RNK3" s="228"/>
      <c r="RNL3" s="228"/>
      <c r="RNM3" s="228"/>
      <c r="RNN3" s="228"/>
      <c r="RNO3" s="228"/>
      <c r="RNP3" s="228"/>
      <c r="RNQ3" s="228"/>
      <c r="RNR3" s="228"/>
      <c r="RNS3" s="228"/>
      <c r="RNT3" s="228"/>
      <c r="RNU3" s="228"/>
      <c r="RNV3" s="228"/>
      <c r="RNW3" s="228"/>
      <c r="RNX3" s="228"/>
      <c r="RNY3" s="228"/>
      <c r="RNZ3" s="228"/>
      <c r="ROA3" s="228"/>
      <c r="ROB3" s="228"/>
      <c r="ROC3" s="228"/>
      <c r="ROD3" s="228"/>
      <c r="ROE3" s="228"/>
      <c r="ROF3" s="228"/>
      <c r="ROG3" s="228"/>
      <c r="ROH3" s="228"/>
      <c r="ROI3" s="228"/>
      <c r="ROJ3" s="228"/>
      <c r="ROK3" s="228"/>
      <c r="ROL3" s="228"/>
      <c r="ROM3" s="228"/>
      <c r="RON3" s="228"/>
      <c r="ROO3" s="228"/>
      <c r="ROP3" s="228"/>
      <c r="ROQ3" s="228"/>
      <c r="ROR3" s="228"/>
      <c r="ROS3" s="228"/>
      <c r="ROT3" s="228"/>
      <c r="ROU3" s="228"/>
      <c r="ROV3" s="228"/>
      <c r="ROW3" s="228"/>
      <c r="ROX3" s="228"/>
      <c r="ROY3" s="228"/>
      <c r="ROZ3" s="228"/>
      <c r="RPA3" s="228"/>
      <c r="RPB3" s="228"/>
      <c r="RPC3" s="228"/>
      <c r="RPD3" s="228"/>
      <c r="RPE3" s="228"/>
      <c r="RPF3" s="228"/>
      <c r="RPG3" s="228"/>
      <c r="RPH3" s="228"/>
      <c r="RPI3" s="228"/>
      <c r="RPJ3" s="228"/>
      <c r="RPK3" s="228"/>
      <c r="RPL3" s="228"/>
      <c r="RPM3" s="228"/>
      <c r="RPN3" s="228"/>
      <c r="RPO3" s="228"/>
      <c r="RPP3" s="228"/>
      <c r="RPQ3" s="228"/>
      <c r="RPR3" s="228"/>
      <c r="RPS3" s="228"/>
      <c r="RPT3" s="228"/>
      <c r="RPU3" s="228"/>
      <c r="RPV3" s="228"/>
      <c r="RPW3" s="228"/>
      <c r="RPX3" s="228"/>
      <c r="RPY3" s="228"/>
      <c r="RPZ3" s="228"/>
      <c r="RQA3" s="228"/>
      <c r="RQB3" s="228"/>
      <c r="RQC3" s="228"/>
      <c r="RQD3" s="228"/>
      <c r="RQE3" s="228"/>
      <c r="RQF3" s="228"/>
      <c r="RQG3" s="228"/>
      <c r="RQH3" s="228"/>
      <c r="RQI3" s="228"/>
      <c r="RQJ3" s="228"/>
      <c r="RQK3" s="228"/>
      <c r="RQL3" s="228"/>
      <c r="RQM3" s="228"/>
      <c r="RQN3" s="228"/>
      <c r="RQO3" s="228"/>
      <c r="RQP3" s="228"/>
      <c r="RQQ3" s="228"/>
      <c r="RQR3" s="228"/>
      <c r="RQS3" s="228"/>
      <c r="RQT3" s="228"/>
      <c r="RQU3" s="228"/>
      <c r="RQV3" s="228"/>
      <c r="RQW3" s="228"/>
      <c r="RQX3" s="228"/>
      <c r="RQY3" s="228"/>
      <c r="RQZ3" s="228"/>
      <c r="RRA3" s="228"/>
      <c r="RRB3" s="228"/>
      <c r="RRC3" s="228"/>
      <c r="RRD3" s="228"/>
      <c r="RRE3" s="228"/>
      <c r="RRF3" s="228"/>
      <c r="RRG3" s="228"/>
      <c r="RRH3" s="228"/>
      <c r="RRI3" s="228"/>
      <c r="RRJ3" s="228"/>
      <c r="RRK3" s="228"/>
      <c r="RRL3" s="228"/>
      <c r="RRM3" s="228"/>
      <c r="RRN3" s="228"/>
      <c r="RRO3" s="228"/>
      <c r="RRP3" s="228"/>
      <c r="RRQ3" s="228"/>
      <c r="RRR3" s="228"/>
      <c r="RRS3" s="228"/>
      <c r="RRT3" s="228"/>
      <c r="RRU3" s="228"/>
      <c r="RRV3" s="228"/>
      <c r="RRW3" s="228"/>
      <c r="RRX3" s="228"/>
      <c r="RRY3" s="228"/>
      <c r="RRZ3" s="228"/>
      <c r="RSA3" s="228"/>
      <c r="RSB3" s="228"/>
      <c r="RSC3" s="228"/>
      <c r="RSD3" s="228"/>
      <c r="RSE3" s="228"/>
      <c r="RSF3" s="228"/>
      <c r="RSG3" s="228"/>
      <c r="RSH3" s="228"/>
      <c r="RSI3" s="228"/>
      <c r="RSJ3" s="228"/>
      <c r="RSK3" s="228"/>
      <c r="RSL3" s="228"/>
      <c r="RSM3" s="228"/>
      <c r="RSN3" s="228"/>
      <c r="RSO3" s="228"/>
      <c r="RSP3" s="228"/>
      <c r="RSQ3" s="228"/>
      <c r="RSR3" s="228"/>
      <c r="RSS3" s="228"/>
      <c r="RST3" s="228"/>
      <c r="RSU3" s="228"/>
      <c r="RSV3" s="228"/>
      <c r="RSW3" s="228"/>
      <c r="RSX3" s="228"/>
      <c r="RSY3" s="228"/>
      <c r="RSZ3" s="228"/>
      <c r="RTA3" s="228"/>
      <c r="RTB3" s="228"/>
      <c r="RTC3" s="228"/>
      <c r="RTD3" s="228"/>
      <c r="RTE3" s="228"/>
      <c r="RTF3" s="228"/>
      <c r="RTG3" s="228"/>
      <c r="RTH3" s="228"/>
      <c r="RTI3" s="228"/>
      <c r="RTJ3" s="228"/>
      <c r="RTK3" s="228"/>
      <c r="RTL3" s="228"/>
      <c r="RTM3" s="228"/>
      <c r="RTN3" s="228"/>
      <c r="RTO3" s="228"/>
      <c r="RTP3" s="228"/>
      <c r="RTQ3" s="228"/>
      <c r="RTR3" s="228"/>
      <c r="RTS3" s="228"/>
      <c r="RTT3" s="228"/>
      <c r="RTU3" s="228"/>
      <c r="RTV3" s="228"/>
      <c r="RTW3" s="228"/>
      <c r="RTX3" s="228"/>
      <c r="RTY3" s="228"/>
      <c r="RTZ3" s="228"/>
      <c r="RUA3" s="228"/>
      <c r="RUB3" s="228"/>
      <c r="RUC3" s="228"/>
      <c r="RUD3" s="228"/>
      <c r="RUE3" s="228"/>
      <c r="RUF3" s="228"/>
      <c r="RUG3" s="228"/>
      <c r="RUH3" s="228"/>
      <c r="RUI3" s="228"/>
      <c r="RUJ3" s="228"/>
      <c r="RUK3" s="228"/>
      <c r="RUL3" s="228"/>
      <c r="RUM3" s="228"/>
      <c r="RUN3" s="228"/>
      <c r="RUO3" s="228"/>
      <c r="RUP3" s="228"/>
      <c r="RUQ3" s="228"/>
      <c r="RUR3" s="228"/>
      <c r="RUS3" s="228"/>
      <c r="RUT3" s="228"/>
      <c r="RUU3" s="228"/>
      <c r="RUV3" s="228"/>
      <c r="RUW3" s="228"/>
      <c r="RUX3" s="228"/>
      <c r="RUY3" s="228"/>
      <c r="RUZ3" s="228"/>
      <c r="RVA3" s="228"/>
      <c r="RVB3" s="228"/>
      <c r="RVC3" s="228"/>
      <c r="RVD3" s="228"/>
      <c r="RVE3" s="228"/>
      <c r="RVF3" s="228"/>
      <c r="RVG3" s="228"/>
      <c r="RVH3" s="228"/>
      <c r="RVI3" s="228"/>
      <c r="RVJ3" s="228"/>
      <c r="RVK3" s="228"/>
      <c r="RVL3" s="228"/>
      <c r="RVM3" s="228"/>
      <c r="RVN3" s="228"/>
      <c r="RVO3" s="228"/>
      <c r="RVP3" s="228"/>
      <c r="RVQ3" s="228"/>
      <c r="RVR3" s="228"/>
      <c r="RVS3" s="228"/>
      <c r="RVT3" s="228"/>
      <c r="RVU3" s="228"/>
      <c r="RVV3" s="228"/>
      <c r="RVW3" s="228"/>
      <c r="RVX3" s="228"/>
      <c r="RVY3" s="228"/>
      <c r="RVZ3" s="228"/>
      <c r="RWA3" s="228"/>
      <c r="RWB3" s="228"/>
      <c r="RWC3" s="228"/>
      <c r="RWD3" s="228"/>
      <c r="RWE3" s="228"/>
      <c r="RWF3" s="228"/>
      <c r="RWG3" s="228"/>
      <c r="RWH3" s="228"/>
      <c r="RWI3" s="228"/>
      <c r="RWJ3" s="228"/>
      <c r="RWK3" s="228"/>
      <c r="RWL3" s="228"/>
      <c r="RWM3" s="228"/>
      <c r="RWN3" s="228"/>
      <c r="RWO3" s="228"/>
      <c r="RWP3" s="228"/>
      <c r="RWQ3" s="228"/>
      <c r="RWR3" s="228"/>
      <c r="RWS3" s="228"/>
      <c r="RWT3" s="228"/>
      <c r="RWU3" s="228"/>
      <c r="RWV3" s="228"/>
      <c r="RWW3" s="228"/>
      <c r="RWX3" s="228"/>
      <c r="RWY3" s="228"/>
      <c r="RWZ3" s="228"/>
      <c r="RXA3" s="228"/>
      <c r="RXB3" s="228"/>
      <c r="RXC3" s="228"/>
      <c r="RXD3" s="228"/>
      <c r="RXE3" s="228"/>
      <c r="RXF3" s="228"/>
      <c r="RXG3" s="228"/>
      <c r="RXH3" s="228"/>
      <c r="RXI3" s="228"/>
      <c r="RXJ3" s="228"/>
      <c r="RXK3" s="228"/>
      <c r="RXL3" s="228"/>
      <c r="RXM3" s="228"/>
      <c r="RXN3" s="228"/>
      <c r="RXO3" s="228"/>
      <c r="RXP3" s="228"/>
      <c r="RXQ3" s="228"/>
      <c r="RXR3" s="228"/>
      <c r="RXS3" s="228"/>
      <c r="RXT3" s="228"/>
      <c r="RXU3" s="228"/>
      <c r="RXV3" s="228"/>
      <c r="RXW3" s="228"/>
      <c r="RXX3" s="228"/>
      <c r="RXY3" s="228"/>
      <c r="RXZ3" s="228"/>
      <c r="RYA3" s="228"/>
      <c r="RYB3" s="228"/>
      <c r="RYC3" s="228"/>
      <c r="RYD3" s="228"/>
      <c r="RYE3" s="228"/>
      <c r="RYF3" s="228"/>
      <c r="RYG3" s="228"/>
      <c r="RYH3" s="228"/>
      <c r="RYI3" s="228"/>
      <c r="RYJ3" s="228"/>
      <c r="RYK3" s="228"/>
      <c r="RYL3" s="228"/>
      <c r="RYM3" s="228"/>
      <c r="RYN3" s="228"/>
      <c r="RYO3" s="228"/>
      <c r="RYP3" s="228"/>
      <c r="RYQ3" s="228"/>
      <c r="RYR3" s="228"/>
      <c r="RYS3" s="228"/>
      <c r="RYT3" s="228"/>
      <c r="RYU3" s="228"/>
      <c r="RYV3" s="228"/>
      <c r="RYW3" s="228"/>
      <c r="RYX3" s="228"/>
      <c r="RYY3" s="228"/>
      <c r="RYZ3" s="228"/>
      <c r="RZA3" s="228"/>
      <c r="RZB3" s="228"/>
      <c r="RZC3" s="228"/>
      <c r="RZD3" s="228"/>
      <c r="RZE3" s="228"/>
      <c r="RZF3" s="228"/>
      <c r="RZG3" s="228"/>
      <c r="RZH3" s="228"/>
      <c r="RZI3" s="228"/>
      <c r="RZJ3" s="228"/>
      <c r="RZK3" s="228"/>
      <c r="RZL3" s="228"/>
      <c r="RZM3" s="228"/>
      <c r="RZN3" s="228"/>
      <c r="RZO3" s="228"/>
      <c r="RZP3" s="228"/>
      <c r="RZQ3" s="228"/>
      <c r="RZR3" s="228"/>
      <c r="RZS3" s="228"/>
      <c r="RZT3" s="228"/>
      <c r="RZU3" s="228"/>
      <c r="RZV3" s="228"/>
      <c r="RZW3" s="228"/>
      <c r="RZX3" s="228"/>
      <c r="RZY3" s="228"/>
      <c r="RZZ3" s="228"/>
      <c r="SAA3" s="228"/>
      <c r="SAB3" s="228"/>
      <c r="SAC3" s="228"/>
      <c r="SAD3" s="228"/>
      <c r="SAE3" s="228"/>
      <c r="SAF3" s="228"/>
      <c r="SAG3" s="228"/>
      <c r="SAH3" s="228"/>
      <c r="SAI3" s="228"/>
      <c r="SAJ3" s="228"/>
      <c r="SAK3" s="228"/>
      <c r="SAL3" s="228"/>
      <c r="SAM3" s="228"/>
      <c r="SAN3" s="228"/>
      <c r="SAO3" s="228"/>
      <c r="SAP3" s="228"/>
      <c r="SAQ3" s="228"/>
      <c r="SAR3" s="228"/>
      <c r="SAS3" s="228"/>
      <c r="SAT3" s="228"/>
      <c r="SAU3" s="228"/>
      <c r="SAV3" s="228"/>
      <c r="SAW3" s="228"/>
      <c r="SAX3" s="228"/>
      <c r="SAY3" s="228"/>
      <c r="SAZ3" s="228"/>
      <c r="SBA3" s="228"/>
      <c r="SBB3" s="228"/>
      <c r="SBC3" s="228"/>
      <c r="SBD3" s="228"/>
      <c r="SBE3" s="228"/>
      <c r="SBF3" s="228"/>
      <c r="SBG3" s="228"/>
      <c r="SBH3" s="228"/>
      <c r="SBI3" s="228"/>
      <c r="SBJ3" s="228"/>
      <c r="SBK3" s="228"/>
      <c r="SBL3" s="228"/>
      <c r="SBM3" s="228"/>
      <c r="SBN3" s="228"/>
      <c r="SBO3" s="228"/>
      <c r="SBP3" s="228"/>
      <c r="SBQ3" s="228"/>
      <c r="SBR3" s="228"/>
      <c r="SBS3" s="228"/>
      <c r="SBT3" s="228"/>
      <c r="SBU3" s="228"/>
      <c r="SBV3" s="228"/>
      <c r="SBW3" s="228"/>
      <c r="SBX3" s="228"/>
      <c r="SBY3" s="228"/>
      <c r="SBZ3" s="228"/>
      <c r="SCA3" s="228"/>
      <c r="SCB3" s="228"/>
      <c r="SCC3" s="228"/>
      <c r="SCD3" s="228"/>
      <c r="SCE3" s="228"/>
      <c r="SCF3" s="228"/>
      <c r="SCG3" s="228"/>
      <c r="SCH3" s="228"/>
      <c r="SCI3" s="228"/>
      <c r="SCJ3" s="228"/>
      <c r="SCK3" s="228"/>
      <c r="SCL3" s="228"/>
      <c r="SCM3" s="228"/>
      <c r="SCN3" s="228"/>
      <c r="SCO3" s="228"/>
      <c r="SCP3" s="228"/>
      <c r="SCQ3" s="228"/>
      <c r="SCR3" s="228"/>
      <c r="SCS3" s="228"/>
      <c r="SCT3" s="228"/>
      <c r="SCU3" s="228"/>
      <c r="SCV3" s="228"/>
      <c r="SCW3" s="228"/>
      <c r="SCX3" s="228"/>
      <c r="SCY3" s="228"/>
      <c r="SCZ3" s="228"/>
      <c r="SDA3" s="228"/>
      <c r="SDB3" s="228"/>
      <c r="SDC3" s="228"/>
      <c r="SDD3" s="228"/>
      <c r="SDE3" s="228"/>
      <c r="SDF3" s="228"/>
      <c r="SDG3" s="228"/>
      <c r="SDH3" s="228"/>
      <c r="SDI3" s="228"/>
      <c r="SDJ3" s="228"/>
      <c r="SDK3" s="228"/>
      <c r="SDL3" s="228"/>
      <c r="SDM3" s="228"/>
      <c r="SDN3" s="228"/>
      <c r="SDO3" s="228"/>
      <c r="SDP3" s="228"/>
      <c r="SDQ3" s="228"/>
      <c r="SDR3" s="228"/>
      <c r="SDS3" s="228"/>
      <c r="SDT3" s="228"/>
      <c r="SDU3" s="228"/>
      <c r="SDV3" s="228"/>
      <c r="SDW3" s="228"/>
      <c r="SDX3" s="228"/>
      <c r="SDY3" s="228"/>
      <c r="SDZ3" s="228"/>
      <c r="SEA3" s="228"/>
      <c r="SEB3" s="228"/>
      <c r="SEC3" s="228"/>
      <c r="SED3" s="228"/>
      <c r="SEE3" s="228"/>
      <c r="SEF3" s="228"/>
      <c r="SEG3" s="228"/>
      <c r="SEH3" s="228"/>
      <c r="SEI3" s="228"/>
      <c r="SEJ3" s="228"/>
      <c r="SEK3" s="228"/>
      <c r="SEL3" s="228"/>
      <c r="SEM3" s="228"/>
      <c r="SEN3" s="228"/>
      <c r="SEO3" s="228"/>
      <c r="SEP3" s="228"/>
      <c r="SEQ3" s="228"/>
      <c r="SER3" s="228"/>
      <c r="SES3" s="228"/>
      <c r="SET3" s="228"/>
      <c r="SEU3" s="228"/>
      <c r="SEV3" s="228"/>
      <c r="SEW3" s="228"/>
      <c r="SEX3" s="228"/>
      <c r="SEY3" s="228"/>
      <c r="SEZ3" s="228"/>
      <c r="SFA3" s="228"/>
      <c r="SFB3" s="228"/>
      <c r="SFC3" s="228"/>
      <c r="SFD3" s="228"/>
      <c r="SFE3" s="228"/>
      <c r="SFF3" s="228"/>
      <c r="SFG3" s="228"/>
      <c r="SFH3" s="228"/>
      <c r="SFI3" s="228"/>
      <c r="SFJ3" s="228"/>
      <c r="SFK3" s="228"/>
      <c r="SFL3" s="228"/>
      <c r="SFM3" s="228"/>
      <c r="SFN3" s="228"/>
      <c r="SFO3" s="228"/>
      <c r="SFP3" s="228"/>
      <c r="SFQ3" s="228"/>
      <c r="SFR3" s="228"/>
      <c r="SFS3" s="228"/>
      <c r="SFT3" s="228"/>
      <c r="SFU3" s="228"/>
      <c r="SFV3" s="228"/>
      <c r="SFW3" s="228"/>
      <c r="SFX3" s="228"/>
      <c r="SFY3" s="228"/>
      <c r="SFZ3" s="228"/>
      <c r="SGA3" s="228"/>
      <c r="SGB3" s="228"/>
      <c r="SGC3" s="228"/>
      <c r="SGD3" s="228"/>
      <c r="SGE3" s="228"/>
      <c r="SGF3" s="228"/>
      <c r="SGG3" s="228"/>
      <c r="SGH3" s="228"/>
      <c r="SGI3" s="228"/>
      <c r="SGJ3" s="228"/>
      <c r="SGK3" s="228"/>
      <c r="SGL3" s="228"/>
      <c r="SGM3" s="228"/>
      <c r="SGN3" s="228"/>
      <c r="SGO3" s="228"/>
      <c r="SGP3" s="228"/>
      <c r="SGQ3" s="228"/>
      <c r="SGR3" s="228"/>
      <c r="SGS3" s="228"/>
      <c r="SGT3" s="228"/>
      <c r="SGU3" s="228"/>
      <c r="SGV3" s="228"/>
      <c r="SGW3" s="228"/>
      <c r="SGX3" s="228"/>
      <c r="SGY3" s="228"/>
      <c r="SGZ3" s="228"/>
      <c r="SHA3" s="228"/>
      <c r="SHB3" s="228"/>
      <c r="SHC3" s="228"/>
      <c r="SHD3" s="228"/>
      <c r="SHE3" s="228"/>
      <c r="SHF3" s="228"/>
      <c r="SHG3" s="228"/>
      <c r="SHH3" s="228"/>
      <c r="SHI3" s="228"/>
      <c r="SHJ3" s="228"/>
      <c r="SHK3" s="228"/>
      <c r="SHL3" s="228"/>
      <c r="SHM3" s="228"/>
      <c r="SHN3" s="228"/>
      <c r="SHO3" s="228"/>
      <c r="SHP3" s="228"/>
      <c r="SHQ3" s="228"/>
      <c r="SHR3" s="228"/>
      <c r="SHS3" s="228"/>
      <c r="SHT3" s="228"/>
      <c r="SHU3" s="228"/>
      <c r="SHV3" s="228"/>
      <c r="SHW3" s="228"/>
      <c r="SHX3" s="228"/>
      <c r="SHY3" s="228"/>
      <c r="SHZ3" s="228"/>
      <c r="SIA3" s="228"/>
      <c r="SIB3" s="228"/>
      <c r="SIC3" s="228"/>
      <c r="SID3" s="228"/>
      <c r="SIE3" s="228"/>
      <c r="SIF3" s="228"/>
      <c r="SIG3" s="228"/>
      <c r="SIH3" s="228"/>
      <c r="SII3" s="228"/>
      <c r="SIJ3" s="228"/>
      <c r="SIK3" s="228"/>
      <c r="SIL3" s="228"/>
      <c r="SIM3" s="228"/>
      <c r="SIN3" s="228"/>
      <c r="SIO3" s="228"/>
      <c r="SIP3" s="228"/>
      <c r="SIQ3" s="228"/>
      <c r="SIR3" s="228"/>
      <c r="SIS3" s="228"/>
      <c r="SIT3" s="228"/>
      <c r="SIU3" s="228"/>
      <c r="SIV3" s="228"/>
      <c r="SIW3" s="228"/>
      <c r="SIX3" s="228"/>
      <c r="SIY3" s="228"/>
      <c r="SIZ3" s="228"/>
      <c r="SJA3" s="228"/>
      <c r="SJB3" s="228"/>
      <c r="SJC3" s="228"/>
      <c r="SJD3" s="228"/>
      <c r="SJE3" s="228"/>
      <c r="SJF3" s="228"/>
      <c r="SJG3" s="228"/>
      <c r="SJH3" s="228"/>
      <c r="SJI3" s="228"/>
      <c r="SJJ3" s="228"/>
      <c r="SJK3" s="228"/>
      <c r="SJL3" s="228"/>
      <c r="SJM3" s="228"/>
      <c r="SJN3" s="228"/>
      <c r="SJO3" s="228"/>
      <c r="SJP3" s="228"/>
      <c r="SJQ3" s="228"/>
      <c r="SJR3" s="228"/>
      <c r="SJS3" s="228"/>
      <c r="SJT3" s="228"/>
      <c r="SJU3" s="228"/>
      <c r="SJV3" s="228"/>
      <c r="SJW3" s="228"/>
      <c r="SJX3" s="228"/>
      <c r="SJY3" s="228"/>
      <c r="SJZ3" s="228"/>
      <c r="SKA3" s="228"/>
      <c r="SKB3" s="228"/>
      <c r="SKC3" s="228"/>
      <c r="SKD3" s="228"/>
      <c r="SKE3" s="228"/>
      <c r="SKF3" s="228"/>
      <c r="SKG3" s="228"/>
      <c r="SKH3" s="228"/>
      <c r="SKI3" s="228"/>
      <c r="SKJ3" s="228"/>
      <c r="SKK3" s="228"/>
      <c r="SKL3" s="228"/>
      <c r="SKM3" s="228"/>
      <c r="SKN3" s="228"/>
      <c r="SKO3" s="228"/>
      <c r="SKP3" s="228"/>
      <c r="SKQ3" s="228"/>
      <c r="SKR3" s="228"/>
      <c r="SKS3" s="228"/>
      <c r="SKT3" s="228"/>
      <c r="SKU3" s="228"/>
      <c r="SKV3" s="228"/>
      <c r="SKW3" s="228"/>
      <c r="SKX3" s="228"/>
      <c r="SKY3" s="228"/>
      <c r="SKZ3" s="228"/>
      <c r="SLA3" s="228"/>
      <c r="SLB3" s="228"/>
      <c r="SLC3" s="228"/>
      <c r="SLD3" s="228"/>
      <c r="SLE3" s="228"/>
      <c r="SLF3" s="228"/>
      <c r="SLG3" s="228"/>
      <c r="SLH3" s="228"/>
      <c r="SLI3" s="228"/>
      <c r="SLJ3" s="228"/>
      <c r="SLK3" s="228"/>
      <c r="SLL3" s="228"/>
      <c r="SLM3" s="228"/>
      <c r="SLN3" s="228"/>
      <c r="SLO3" s="228"/>
      <c r="SLP3" s="228"/>
      <c r="SLQ3" s="228"/>
      <c r="SLR3" s="228"/>
      <c r="SLS3" s="228"/>
      <c r="SLT3" s="228"/>
      <c r="SLU3" s="228"/>
      <c r="SLV3" s="228"/>
      <c r="SLW3" s="228"/>
      <c r="SLX3" s="228"/>
      <c r="SLY3" s="228"/>
      <c r="SLZ3" s="228"/>
      <c r="SMA3" s="228"/>
      <c r="SMB3" s="228"/>
      <c r="SMC3" s="228"/>
      <c r="SMD3" s="228"/>
      <c r="SME3" s="228"/>
      <c r="SMF3" s="228"/>
      <c r="SMG3" s="228"/>
      <c r="SMH3" s="228"/>
      <c r="SMI3" s="228"/>
      <c r="SMJ3" s="228"/>
      <c r="SMK3" s="228"/>
      <c r="SML3" s="228"/>
      <c r="SMM3" s="228"/>
      <c r="SMN3" s="228"/>
      <c r="SMO3" s="228"/>
      <c r="SMP3" s="228"/>
      <c r="SMQ3" s="228"/>
      <c r="SMR3" s="228"/>
      <c r="SMS3" s="228"/>
      <c r="SMT3" s="228"/>
      <c r="SMU3" s="228"/>
      <c r="SMV3" s="228"/>
      <c r="SMW3" s="228"/>
      <c r="SMX3" s="228"/>
      <c r="SMY3" s="228"/>
      <c r="SMZ3" s="228"/>
      <c r="SNA3" s="228"/>
      <c r="SNB3" s="228"/>
      <c r="SNC3" s="228"/>
      <c r="SND3" s="228"/>
      <c r="SNE3" s="228"/>
      <c r="SNF3" s="228"/>
      <c r="SNG3" s="228"/>
      <c r="SNH3" s="228"/>
      <c r="SNI3" s="228"/>
      <c r="SNJ3" s="228"/>
      <c r="SNK3" s="228"/>
      <c r="SNL3" s="228"/>
      <c r="SNM3" s="228"/>
      <c r="SNN3" s="228"/>
      <c r="SNO3" s="228"/>
      <c r="SNP3" s="228"/>
      <c r="SNQ3" s="228"/>
      <c r="SNR3" s="228"/>
      <c r="SNS3" s="228"/>
      <c r="SNT3" s="228"/>
      <c r="SNU3" s="228"/>
      <c r="SNV3" s="228"/>
      <c r="SNW3" s="228"/>
      <c r="SNX3" s="228"/>
      <c r="SNY3" s="228"/>
      <c r="SNZ3" s="228"/>
      <c r="SOA3" s="228"/>
      <c r="SOB3" s="228"/>
      <c r="SOC3" s="228"/>
      <c r="SOD3" s="228"/>
      <c r="SOE3" s="228"/>
      <c r="SOF3" s="228"/>
      <c r="SOG3" s="228"/>
      <c r="SOH3" s="228"/>
      <c r="SOI3" s="228"/>
      <c r="SOJ3" s="228"/>
      <c r="SOK3" s="228"/>
      <c r="SOL3" s="228"/>
      <c r="SOM3" s="228"/>
      <c r="SON3" s="228"/>
      <c r="SOO3" s="228"/>
      <c r="SOP3" s="228"/>
      <c r="SOQ3" s="228"/>
      <c r="SOR3" s="228"/>
      <c r="SOS3" s="228"/>
      <c r="SOT3" s="228"/>
      <c r="SOU3" s="228"/>
      <c r="SOV3" s="228"/>
      <c r="SOW3" s="228"/>
      <c r="SOX3" s="228"/>
      <c r="SOY3" s="228"/>
      <c r="SOZ3" s="228"/>
      <c r="SPA3" s="228"/>
      <c r="SPB3" s="228"/>
      <c r="SPC3" s="228"/>
      <c r="SPD3" s="228"/>
      <c r="SPE3" s="228"/>
      <c r="SPF3" s="228"/>
      <c r="SPG3" s="228"/>
      <c r="SPH3" s="228"/>
      <c r="SPI3" s="228"/>
      <c r="SPJ3" s="228"/>
      <c r="SPK3" s="228"/>
      <c r="SPL3" s="228"/>
      <c r="SPM3" s="228"/>
      <c r="SPN3" s="228"/>
      <c r="SPO3" s="228"/>
      <c r="SPP3" s="228"/>
      <c r="SPQ3" s="228"/>
      <c r="SPR3" s="228"/>
      <c r="SPS3" s="228"/>
      <c r="SPT3" s="228"/>
      <c r="SPU3" s="228"/>
      <c r="SPV3" s="228"/>
      <c r="SPW3" s="228"/>
      <c r="SPX3" s="228"/>
      <c r="SPY3" s="228"/>
      <c r="SPZ3" s="228"/>
      <c r="SQA3" s="228"/>
      <c r="SQB3" s="228"/>
      <c r="SQC3" s="228"/>
      <c r="SQD3" s="228"/>
      <c r="SQE3" s="228"/>
      <c r="SQF3" s="228"/>
      <c r="SQG3" s="228"/>
      <c r="SQH3" s="228"/>
      <c r="SQI3" s="228"/>
      <c r="SQJ3" s="228"/>
      <c r="SQK3" s="228"/>
      <c r="SQL3" s="228"/>
      <c r="SQM3" s="228"/>
      <c r="SQN3" s="228"/>
      <c r="SQO3" s="228"/>
      <c r="SQP3" s="228"/>
      <c r="SQQ3" s="228"/>
      <c r="SQR3" s="228"/>
      <c r="SQS3" s="228"/>
      <c r="SQT3" s="228"/>
      <c r="SQU3" s="228"/>
      <c r="SQV3" s="228"/>
      <c r="SQW3" s="228"/>
      <c r="SQX3" s="228"/>
      <c r="SQY3" s="228"/>
      <c r="SQZ3" s="228"/>
      <c r="SRA3" s="228"/>
      <c r="SRB3" s="228"/>
      <c r="SRC3" s="228"/>
      <c r="SRD3" s="228"/>
      <c r="SRE3" s="228"/>
      <c r="SRF3" s="228"/>
      <c r="SRG3" s="228"/>
      <c r="SRH3" s="228"/>
      <c r="SRI3" s="228"/>
      <c r="SRJ3" s="228"/>
      <c r="SRK3" s="228"/>
      <c r="SRL3" s="228"/>
      <c r="SRM3" s="228"/>
      <c r="SRN3" s="228"/>
      <c r="SRO3" s="228"/>
      <c r="SRP3" s="228"/>
      <c r="SRQ3" s="228"/>
      <c r="SRR3" s="228"/>
      <c r="SRS3" s="228"/>
      <c r="SRT3" s="228"/>
      <c r="SRU3" s="228"/>
      <c r="SRV3" s="228"/>
      <c r="SRW3" s="228"/>
      <c r="SRX3" s="228"/>
      <c r="SRY3" s="228"/>
      <c r="SRZ3" s="228"/>
      <c r="SSA3" s="228"/>
      <c r="SSB3" s="228"/>
      <c r="SSC3" s="228"/>
      <c r="SSD3" s="228"/>
      <c r="SSE3" s="228"/>
      <c r="SSF3" s="228"/>
      <c r="SSG3" s="228"/>
      <c r="SSH3" s="228"/>
      <c r="SSI3" s="228"/>
      <c r="SSJ3" s="228"/>
      <c r="SSK3" s="228"/>
      <c r="SSL3" s="228"/>
      <c r="SSM3" s="228"/>
      <c r="SSN3" s="228"/>
      <c r="SSO3" s="228"/>
      <c r="SSP3" s="228"/>
      <c r="SSQ3" s="228"/>
      <c r="SSR3" s="228"/>
      <c r="SSS3" s="228"/>
      <c r="SST3" s="228"/>
      <c r="SSU3" s="228"/>
      <c r="SSV3" s="228"/>
      <c r="SSW3" s="228"/>
      <c r="SSX3" s="228"/>
      <c r="SSY3" s="228"/>
      <c r="SSZ3" s="228"/>
      <c r="STA3" s="228"/>
      <c r="STB3" s="228"/>
      <c r="STC3" s="228"/>
      <c r="STD3" s="228"/>
      <c r="STE3" s="228"/>
      <c r="STF3" s="228"/>
      <c r="STG3" s="228"/>
      <c r="STH3" s="228"/>
      <c r="STI3" s="228"/>
      <c r="STJ3" s="228"/>
      <c r="STK3" s="228"/>
      <c r="STL3" s="228"/>
      <c r="STM3" s="228"/>
      <c r="STN3" s="228"/>
      <c r="STO3" s="228"/>
      <c r="STP3" s="228"/>
      <c r="STQ3" s="228"/>
      <c r="STR3" s="228"/>
      <c r="STS3" s="228"/>
      <c r="STT3" s="228"/>
      <c r="STU3" s="228"/>
      <c r="STV3" s="228"/>
      <c r="STW3" s="228"/>
      <c r="STX3" s="228"/>
      <c r="STY3" s="228"/>
      <c r="STZ3" s="228"/>
      <c r="SUA3" s="228"/>
      <c r="SUB3" s="228"/>
      <c r="SUC3" s="228"/>
      <c r="SUD3" s="228"/>
      <c r="SUE3" s="228"/>
      <c r="SUF3" s="228"/>
      <c r="SUG3" s="228"/>
      <c r="SUH3" s="228"/>
      <c r="SUI3" s="228"/>
      <c r="SUJ3" s="228"/>
      <c r="SUK3" s="228"/>
      <c r="SUL3" s="228"/>
      <c r="SUM3" s="228"/>
      <c r="SUN3" s="228"/>
      <c r="SUO3" s="228"/>
      <c r="SUP3" s="228"/>
      <c r="SUQ3" s="228"/>
      <c r="SUR3" s="228"/>
      <c r="SUS3" s="228"/>
      <c r="SUT3" s="228"/>
      <c r="SUU3" s="228"/>
      <c r="SUV3" s="228"/>
      <c r="SUW3" s="228"/>
      <c r="SUX3" s="228"/>
      <c r="SUY3" s="228"/>
      <c r="SUZ3" s="228"/>
      <c r="SVA3" s="228"/>
      <c r="SVB3" s="228"/>
      <c r="SVC3" s="228"/>
      <c r="SVD3" s="228"/>
      <c r="SVE3" s="228"/>
      <c r="SVF3" s="228"/>
      <c r="SVG3" s="228"/>
      <c r="SVH3" s="228"/>
      <c r="SVI3" s="228"/>
      <c r="SVJ3" s="228"/>
      <c r="SVK3" s="228"/>
      <c r="SVL3" s="228"/>
      <c r="SVM3" s="228"/>
      <c r="SVN3" s="228"/>
      <c r="SVO3" s="228"/>
      <c r="SVP3" s="228"/>
      <c r="SVQ3" s="228"/>
      <c r="SVR3" s="228"/>
      <c r="SVS3" s="228"/>
      <c r="SVT3" s="228"/>
      <c r="SVU3" s="228"/>
      <c r="SVV3" s="228"/>
      <c r="SVW3" s="228"/>
      <c r="SVX3" s="228"/>
      <c r="SVY3" s="228"/>
      <c r="SVZ3" s="228"/>
      <c r="SWA3" s="228"/>
      <c r="SWB3" s="228"/>
      <c r="SWC3" s="228"/>
      <c r="SWD3" s="228"/>
      <c r="SWE3" s="228"/>
      <c r="SWF3" s="228"/>
      <c r="SWG3" s="228"/>
      <c r="SWH3" s="228"/>
      <c r="SWI3" s="228"/>
      <c r="SWJ3" s="228"/>
      <c r="SWK3" s="228"/>
      <c r="SWL3" s="228"/>
      <c r="SWM3" s="228"/>
      <c r="SWN3" s="228"/>
      <c r="SWO3" s="228"/>
      <c r="SWP3" s="228"/>
      <c r="SWQ3" s="228"/>
      <c r="SWR3" s="228"/>
      <c r="SWS3" s="228"/>
      <c r="SWT3" s="228"/>
      <c r="SWU3" s="228"/>
      <c r="SWV3" s="228"/>
      <c r="SWW3" s="228"/>
      <c r="SWX3" s="228"/>
      <c r="SWY3" s="228"/>
      <c r="SWZ3" s="228"/>
      <c r="SXA3" s="228"/>
      <c r="SXB3" s="228"/>
      <c r="SXC3" s="228"/>
      <c r="SXD3" s="228"/>
      <c r="SXE3" s="228"/>
      <c r="SXF3" s="228"/>
      <c r="SXG3" s="228"/>
      <c r="SXH3" s="228"/>
      <c r="SXI3" s="228"/>
      <c r="SXJ3" s="228"/>
      <c r="SXK3" s="228"/>
      <c r="SXL3" s="228"/>
      <c r="SXM3" s="228"/>
      <c r="SXN3" s="228"/>
      <c r="SXO3" s="228"/>
      <c r="SXP3" s="228"/>
      <c r="SXQ3" s="228"/>
      <c r="SXR3" s="228"/>
      <c r="SXS3" s="228"/>
      <c r="SXT3" s="228"/>
      <c r="SXU3" s="228"/>
      <c r="SXV3" s="228"/>
      <c r="SXW3" s="228"/>
      <c r="SXX3" s="228"/>
      <c r="SXY3" s="228"/>
      <c r="SXZ3" s="228"/>
      <c r="SYA3" s="228"/>
      <c r="SYB3" s="228"/>
      <c r="SYC3" s="228"/>
      <c r="SYD3" s="228"/>
      <c r="SYE3" s="228"/>
      <c r="SYF3" s="228"/>
      <c r="SYG3" s="228"/>
      <c r="SYH3" s="228"/>
      <c r="SYI3" s="228"/>
      <c r="SYJ3" s="228"/>
      <c r="SYK3" s="228"/>
      <c r="SYL3" s="228"/>
      <c r="SYM3" s="228"/>
      <c r="SYN3" s="228"/>
      <c r="SYO3" s="228"/>
      <c r="SYP3" s="228"/>
      <c r="SYQ3" s="228"/>
      <c r="SYR3" s="228"/>
      <c r="SYS3" s="228"/>
      <c r="SYT3" s="228"/>
      <c r="SYU3" s="228"/>
      <c r="SYV3" s="228"/>
      <c r="SYW3" s="228"/>
      <c r="SYX3" s="228"/>
      <c r="SYY3" s="228"/>
      <c r="SYZ3" s="228"/>
      <c r="SZA3" s="228"/>
      <c r="SZB3" s="228"/>
      <c r="SZC3" s="228"/>
      <c r="SZD3" s="228"/>
      <c r="SZE3" s="228"/>
      <c r="SZF3" s="228"/>
      <c r="SZG3" s="228"/>
      <c r="SZH3" s="228"/>
      <c r="SZI3" s="228"/>
      <c r="SZJ3" s="228"/>
      <c r="SZK3" s="228"/>
      <c r="SZL3" s="228"/>
      <c r="SZM3" s="228"/>
      <c r="SZN3" s="228"/>
      <c r="SZO3" s="228"/>
      <c r="SZP3" s="228"/>
      <c r="SZQ3" s="228"/>
      <c r="SZR3" s="228"/>
      <c r="SZS3" s="228"/>
      <c r="SZT3" s="228"/>
      <c r="SZU3" s="228"/>
      <c r="SZV3" s="228"/>
      <c r="SZW3" s="228"/>
      <c r="SZX3" s="228"/>
      <c r="SZY3" s="228"/>
      <c r="SZZ3" s="228"/>
      <c r="TAA3" s="228"/>
      <c r="TAB3" s="228"/>
      <c r="TAC3" s="228"/>
      <c r="TAD3" s="228"/>
      <c r="TAE3" s="228"/>
      <c r="TAF3" s="228"/>
      <c r="TAG3" s="228"/>
      <c r="TAH3" s="228"/>
      <c r="TAI3" s="228"/>
      <c r="TAJ3" s="228"/>
      <c r="TAK3" s="228"/>
      <c r="TAL3" s="228"/>
      <c r="TAM3" s="228"/>
      <c r="TAN3" s="228"/>
      <c r="TAO3" s="228"/>
      <c r="TAP3" s="228"/>
      <c r="TAQ3" s="228"/>
      <c r="TAR3" s="228"/>
      <c r="TAS3" s="228"/>
      <c r="TAT3" s="228"/>
      <c r="TAU3" s="228"/>
      <c r="TAV3" s="228"/>
      <c r="TAW3" s="228"/>
      <c r="TAX3" s="228"/>
      <c r="TAY3" s="228"/>
      <c r="TAZ3" s="228"/>
      <c r="TBA3" s="228"/>
      <c r="TBB3" s="228"/>
      <c r="TBC3" s="228"/>
      <c r="TBD3" s="228"/>
      <c r="TBE3" s="228"/>
      <c r="TBF3" s="228"/>
      <c r="TBG3" s="228"/>
      <c r="TBH3" s="228"/>
      <c r="TBI3" s="228"/>
      <c r="TBJ3" s="228"/>
      <c r="TBK3" s="228"/>
      <c r="TBL3" s="228"/>
      <c r="TBM3" s="228"/>
      <c r="TBN3" s="228"/>
      <c r="TBO3" s="228"/>
      <c r="TBP3" s="228"/>
      <c r="TBQ3" s="228"/>
      <c r="TBR3" s="228"/>
      <c r="TBS3" s="228"/>
      <c r="TBT3" s="228"/>
      <c r="TBU3" s="228"/>
      <c r="TBV3" s="228"/>
      <c r="TBW3" s="228"/>
      <c r="TBX3" s="228"/>
      <c r="TBY3" s="228"/>
      <c r="TBZ3" s="228"/>
      <c r="TCA3" s="228"/>
      <c r="TCB3" s="228"/>
      <c r="TCC3" s="228"/>
      <c r="TCD3" s="228"/>
      <c r="TCE3" s="228"/>
      <c r="TCF3" s="228"/>
      <c r="TCG3" s="228"/>
      <c r="TCH3" s="228"/>
      <c r="TCI3" s="228"/>
      <c r="TCJ3" s="228"/>
      <c r="TCK3" s="228"/>
      <c r="TCL3" s="228"/>
      <c r="TCM3" s="228"/>
      <c r="TCN3" s="228"/>
      <c r="TCO3" s="228"/>
      <c r="TCP3" s="228"/>
      <c r="TCQ3" s="228"/>
      <c r="TCR3" s="228"/>
      <c r="TCS3" s="228"/>
      <c r="TCT3" s="228"/>
      <c r="TCU3" s="228"/>
      <c r="TCV3" s="228"/>
      <c r="TCW3" s="228"/>
      <c r="TCX3" s="228"/>
      <c r="TCY3" s="228"/>
      <c r="TCZ3" s="228"/>
      <c r="TDA3" s="228"/>
      <c r="TDB3" s="228"/>
      <c r="TDC3" s="228"/>
      <c r="TDD3" s="228"/>
      <c r="TDE3" s="228"/>
      <c r="TDF3" s="228"/>
      <c r="TDG3" s="228"/>
      <c r="TDH3" s="228"/>
      <c r="TDI3" s="228"/>
      <c r="TDJ3" s="228"/>
      <c r="TDK3" s="228"/>
      <c r="TDL3" s="228"/>
      <c r="TDM3" s="228"/>
      <c r="TDN3" s="228"/>
      <c r="TDO3" s="228"/>
      <c r="TDP3" s="228"/>
      <c r="TDQ3" s="228"/>
      <c r="TDR3" s="228"/>
      <c r="TDS3" s="228"/>
      <c r="TDT3" s="228"/>
      <c r="TDU3" s="228"/>
      <c r="TDV3" s="228"/>
      <c r="TDW3" s="228"/>
      <c r="TDX3" s="228"/>
      <c r="TDY3" s="228"/>
      <c r="TDZ3" s="228"/>
      <c r="TEA3" s="228"/>
      <c r="TEB3" s="228"/>
      <c r="TEC3" s="228"/>
      <c r="TED3" s="228"/>
      <c r="TEE3" s="228"/>
      <c r="TEF3" s="228"/>
      <c r="TEG3" s="228"/>
      <c r="TEH3" s="228"/>
      <c r="TEI3" s="228"/>
      <c r="TEJ3" s="228"/>
      <c r="TEK3" s="228"/>
      <c r="TEL3" s="228"/>
      <c r="TEM3" s="228"/>
      <c r="TEN3" s="228"/>
      <c r="TEO3" s="228"/>
      <c r="TEP3" s="228"/>
      <c r="TEQ3" s="228"/>
      <c r="TER3" s="228"/>
      <c r="TES3" s="228"/>
      <c r="TET3" s="228"/>
      <c r="TEU3" s="228"/>
      <c r="TEV3" s="228"/>
      <c r="TEW3" s="228"/>
      <c r="TEX3" s="228"/>
      <c r="TEY3" s="228"/>
      <c r="TEZ3" s="228"/>
      <c r="TFA3" s="228"/>
      <c r="TFB3" s="228"/>
      <c r="TFC3" s="228"/>
      <c r="TFD3" s="228"/>
      <c r="TFE3" s="228"/>
      <c r="TFF3" s="228"/>
      <c r="TFG3" s="228"/>
      <c r="TFH3" s="228"/>
      <c r="TFI3" s="228"/>
      <c r="TFJ3" s="228"/>
      <c r="TFK3" s="228"/>
      <c r="TFL3" s="228"/>
      <c r="TFM3" s="228"/>
      <c r="TFN3" s="228"/>
      <c r="TFO3" s="228"/>
      <c r="TFP3" s="228"/>
      <c r="TFQ3" s="228"/>
      <c r="TFR3" s="228"/>
      <c r="TFS3" s="228"/>
      <c r="TFT3" s="228"/>
      <c r="TFU3" s="228"/>
      <c r="TFV3" s="228"/>
      <c r="TFW3" s="228"/>
      <c r="TFX3" s="228"/>
      <c r="TFY3" s="228"/>
      <c r="TFZ3" s="228"/>
      <c r="TGA3" s="228"/>
      <c r="TGB3" s="228"/>
      <c r="TGC3" s="228"/>
      <c r="TGD3" s="228"/>
      <c r="TGE3" s="228"/>
      <c r="TGF3" s="228"/>
      <c r="TGG3" s="228"/>
      <c r="TGH3" s="228"/>
      <c r="TGI3" s="228"/>
      <c r="TGJ3" s="228"/>
      <c r="TGK3" s="228"/>
      <c r="TGL3" s="228"/>
      <c r="TGM3" s="228"/>
      <c r="TGN3" s="228"/>
      <c r="TGO3" s="228"/>
      <c r="TGP3" s="228"/>
      <c r="TGQ3" s="228"/>
      <c r="TGR3" s="228"/>
      <c r="TGS3" s="228"/>
      <c r="TGT3" s="228"/>
      <c r="TGU3" s="228"/>
      <c r="TGV3" s="228"/>
      <c r="TGW3" s="228"/>
      <c r="TGX3" s="228"/>
      <c r="TGY3" s="228"/>
      <c r="TGZ3" s="228"/>
      <c r="THA3" s="228"/>
      <c r="THB3" s="228"/>
      <c r="THC3" s="228"/>
      <c r="THD3" s="228"/>
      <c r="THE3" s="228"/>
      <c r="THF3" s="228"/>
      <c r="THG3" s="228"/>
      <c r="THH3" s="228"/>
      <c r="THI3" s="228"/>
      <c r="THJ3" s="228"/>
      <c r="THK3" s="228"/>
      <c r="THL3" s="228"/>
      <c r="THM3" s="228"/>
      <c r="THN3" s="228"/>
      <c r="THO3" s="228"/>
      <c r="THP3" s="228"/>
      <c r="THQ3" s="228"/>
      <c r="THR3" s="228"/>
      <c r="THS3" s="228"/>
      <c r="THT3" s="228"/>
      <c r="THU3" s="228"/>
      <c r="THV3" s="228"/>
      <c r="THW3" s="228"/>
      <c r="THX3" s="228"/>
      <c r="THY3" s="228"/>
      <c r="THZ3" s="228"/>
      <c r="TIA3" s="228"/>
      <c r="TIB3" s="228"/>
      <c r="TIC3" s="228"/>
      <c r="TID3" s="228"/>
      <c r="TIE3" s="228"/>
      <c r="TIF3" s="228"/>
      <c r="TIG3" s="228"/>
      <c r="TIH3" s="228"/>
      <c r="TII3" s="228"/>
      <c r="TIJ3" s="228"/>
      <c r="TIK3" s="228"/>
      <c r="TIL3" s="228"/>
      <c r="TIM3" s="228"/>
      <c r="TIN3" s="228"/>
      <c r="TIO3" s="228"/>
      <c r="TIP3" s="228"/>
      <c r="TIQ3" s="228"/>
      <c r="TIR3" s="228"/>
      <c r="TIS3" s="228"/>
      <c r="TIT3" s="228"/>
      <c r="TIU3" s="228"/>
      <c r="TIV3" s="228"/>
      <c r="TIW3" s="228"/>
      <c r="TIX3" s="228"/>
      <c r="TIY3" s="228"/>
      <c r="TIZ3" s="228"/>
      <c r="TJA3" s="228"/>
      <c r="TJB3" s="228"/>
      <c r="TJC3" s="228"/>
      <c r="TJD3" s="228"/>
      <c r="TJE3" s="228"/>
      <c r="TJF3" s="228"/>
      <c r="TJG3" s="228"/>
      <c r="TJH3" s="228"/>
      <c r="TJI3" s="228"/>
      <c r="TJJ3" s="228"/>
      <c r="TJK3" s="228"/>
      <c r="TJL3" s="228"/>
      <c r="TJM3" s="228"/>
      <c r="TJN3" s="228"/>
      <c r="TJO3" s="228"/>
      <c r="TJP3" s="228"/>
      <c r="TJQ3" s="228"/>
      <c r="TJR3" s="228"/>
      <c r="TJS3" s="228"/>
      <c r="TJT3" s="228"/>
      <c r="TJU3" s="228"/>
      <c r="TJV3" s="228"/>
      <c r="TJW3" s="228"/>
      <c r="TJX3" s="228"/>
      <c r="TJY3" s="228"/>
      <c r="TJZ3" s="228"/>
      <c r="TKA3" s="228"/>
      <c r="TKB3" s="228"/>
      <c r="TKC3" s="228"/>
      <c r="TKD3" s="228"/>
      <c r="TKE3" s="228"/>
      <c r="TKF3" s="228"/>
      <c r="TKG3" s="228"/>
      <c r="TKH3" s="228"/>
      <c r="TKI3" s="228"/>
      <c r="TKJ3" s="228"/>
      <c r="TKK3" s="228"/>
      <c r="TKL3" s="228"/>
      <c r="TKM3" s="228"/>
      <c r="TKN3" s="228"/>
      <c r="TKO3" s="228"/>
      <c r="TKP3" s="228"/>
      <c r="TKQ3" s="228"/>
      <c r="TKR3" s="228"/>
      <c r="TKS3" s="228"/>
      <c r="TKT3" s="228"/>
      <c r="TKU3" s="228"/>
      <c r="TKV3" s="228"/>
      <c r="TKW3" s="228"/>
      <c r="TKX3" s="228"/>
      <c r="TKY3" s="228"/>
      <c r="TKZ3" s="228"/>
      <c r="TLA3" s="228"/>
      <c r="TLB3" s="228"/>
      <c r="TLC3" s="228"/>
      <c r="TLD3" s="228"/>
      <c r="TLE3" s="228"/>
      <c r="TLF3" s="228"/>
      <c r="TLG3" s="228"/>
      <c r="TLH3" s="228"/>
      <c r="TLI3" s="228"/>
      <c r="TLJ3" s="228"/>
      <c r="TLK3" s="228"/>
      <c r="TLL3" s="228"/>
      <c r="TLM3" s="228"/>
      <c r="TLN3" s="228"/>
      <c r="TLO3" s="228"/>
      <c r="TLP3" s="228"/>
      <c r="TLQ3" s="228"/>
      <c r="TLR3" s="228"/>
      <c r="TLS3" s="228"/>
      <c r="TLT3" s="228"/>
      <c r="TLU3" s="228"/>
      <c r="TLV3" s="228"/>
      <c r="TLW3" s="228"/>
      <c r="TLX3" s="228"/>
      <c r="TLY3" s="228"/>
      <c r="TLZ3" s="228"/>
      <c r="TMA3" s="228"/>
      <c r="TMB3" s="228"/>
      <c r="TMC3" s="228"/>
      <c r="TMD3" s="228"/>
      <c r="TME3" s="228"/>
      <c r="TMF3" s="228"/>
      <c r="TMG3" s="228"/>
      <c r="TMH3" s="228"/>
      <c r="TMI3" s="228"/>
      <c r="TMJ3" s="228"/>
      <c r="TMK3" s="228"/>
      <c r="TML3" s="228"/>
      <c r="TMM3" s="228"/>
      <c r="TMN3" s="228"/>
      <c r="TMO3" s="228"/>
      <c r="TMP3" s="228"/>
      <c r="TMQ3" s="228"/>
      <c r="TMR3" s="228"/>
      <c r="TMS3" s="228"/>
      <c r="TMT3" s="228"/>
      <c r="TMU3" s="228"/>
      <c r="TMV3" s="228"/>
      <c r="TMW3" s="228"/>
      <c r="TMX3" s="228"/>
      <c r="TMY3" s="228"/>
      <c r="TMZ3" s="228"/>
      <c r="TNA3" s="228"/>
      <c r="TNB3" s="228"/>
      <c r="TNC3" s="228"/>
      <c r="TND3" s="228"/>
      <c r="TNE3" s="228"/>
      <c r="TNF3" s="228"/>
      <c r="TNG3" s="228"/>
      <c r="TNH3" s="228"/>
      <c r="TNI3" s="228"/>
      <c r="TNJ3" s="228"/>
      <c r="TNK3" s="228"/>
      <c r="TNL3" s="228"/>
      <c r="TNM3" s="228"/>
      <c r="TNN3" s="228"/>
      <c r="TNO3" s="228"/>
      <c r="TNP3" s="228"/>
      <c r="TNQ3" s="228"/>
      <c r="TNR3" s="228"/>
      <c r="TNS3" s="228"/>
      <c r="TNT3" s="228"/>
      <c r="TNU3" s="228"/>
      <c r="TNV3" s="228"/>
      <c r="TNW3" s="228"/>
      <c r="TNX3" s="228"/>
      <c r="TNY3" s="228"/>
      <c r="TNZ3" s="228"/>
      <c r="TOA3" s="228"/>
      <c r="TOB3" s="228"/>
      <c r="TOC3" s="228"/>
      <c r="TOD3" s="228"/>
      <c r="TOE3" s="228"/>
      <c r="TOF3" s="228"/>
      <c r="TOG3" s="228"/>
      <c r="TOH3" s="228"/>
      <c r="TOI3" s="228"/>
      <c r="TOJ3" s="228"/>
      <c r="TOK3" s="228"/>
      <c r="TOL3" s="228"/>
      <c r="TOM3" s="228"/>
      <c r="TON3" s="228"/>
      <c r="TOO3" s="228"/>
      <c r="TOP3" s="228"/>
      <c r="TOQ3" s="228"/>
      <c r="TOR3" s="228"/>
      <c r="TOS3" s="228"/>
      <c r="TOT3" s="228"/>
      <c r="TOU3" s="228"/>
      <c r="TOV3" s="228"/>
      <c r="TOW3" s="228"/>
      <c r="TOX3" s="228"/>
      <c r="TOY3" s="228"/>
      <c r="TOZ3" s="228"/>
      <c r="TPA3" s="228"/>
      <c r="TPB3" s="228"/>
      <c r="TPC3" s="228"/>
      <c r="TPD3" s="228"/>
      <c r="TPE3" s="228"/>
      <c r="TPF3" s="228"/>
      <c r="TPG3" s="228"/>
      <c r="TPH3" s="228"/>
      <c r="TPI3" s="228"/>
      <c r="TPJ3" s="228"/>
      <c r="TPK3" s="228"/>
      <c r="TPL3" s="228"/>
      <c r="TPM3" s="228"/>
      <c r="TPN3" s="228"/>
      <c r="TPO3" s="228"/>
      <c r="TPP3" s="228"/>
      <c r="TPQ3" s="228"/>
      <c r="TPR3" s="228"/>
      <c r="TPS3" s="228"/>
      <c r="TPT3" s="228"/>
      <c r="TPU3" s="228"/>
      <c r="TPV3" s="228"/>
      <c r="TPW3" s="228"/>
      <c r="TPX3" s="228"/>
      <c r="TPY3" s="228"/>
      <c r="TPZ3" s="228"/>
      <c r="TQA3" s="228"/>
      <c r="TQB3" s="228"/>
      <c r="TQC3" s="228"/>
      <c r="TQD3" s="228"/>
      <c r="TQE3" s="228"/>
      <c r="TQF3" s="228"/>
      <c r="TQG3" s="228"/>
      <c r="TQH3" s="228"/>
      <c r="TQI3" s="228"/>
      <c r="TQJ3" s="228"/>
      <c r="TQK3" s="228"/>
      <c r="TQL3" s="228"/>
      <c r="TQM3" s="228"/>
      <c r="TQN3" s="228"/>
      <c r="TQO3" s="228"/>
      <c r="TQP3" s="228"/>
      <c r="TQQ3" s="228"/>
      <c r="TQR3" s="228"/>
      <c r="TQS3" s="228"/>
      <c r="TQT3" s="228"/>
      <c r="TQU3" s="228"/>
      <c r="TQV3" s="228"/>
      <c r="TQW3" s="228"/>
      <c r="TQX3" s="228"/>
      <c r="TQY3" s="228"/>
      <c r="TQZ3" s="228"/>
      <c r="TRA3" s="228"/>
      <c r="TRB3" s="228"/>
      <c r="TRC3" s="228"/>
      <c r="TRD3" s="228"/>
      <c r="TRE3" s="228"/>
      <c r="TRF3" s="228"/>
      <c r="TRG3" s="228"/>
      <c r="TRH3" s="228"/>
      <c r="TRI3" s="228"/>
      <c r="TRJ3" s="228"/>
      <c r="TRK3" s="228"/>
      <c r="TRL3" s="228"/>
      <c r="TRM3" s="228"/>
      <c r="TRN3" s="228"/>
      <c r="TRO3" s="228"/>
      <c r="TRP3" s="228"/>
      <c r="TRQ3" s="228"/>
      <c r="TRR3" s="228"/>
      <c r="TRS3" s="228"/>
      <c r="TRT3" s="228"/>
      <c r="TRU3" s="228"/>
      <c r="TRV3" s="228"/>
      <c r="TRW3" s="228"/>
      <c r="TRX3" s="228"/>
      <c r="TRY3" s="228"/>
      <c r="TRZ3" s="228"/>
      <c r="TSA3" s="228"/>
      <c r="TSB3" s="228"/>
      <c r="TSC3" s="228"/>
      <c r="TSD3" s="228"/>
      <c r="TSE3" s="228"/>
      <c r="TSF3" s="228"/>
      <c r="TSG3" s="228"/>
      <c r="TSH3" s="228"/>
      <c r="TSI3" s="228"/>
      <c r="TSJ3" s="228"/>
      <c r="TSK3" s="228"/>
      <c r="TSL3" s="228"/>
      <c r="TSM3" s="228"/>
      <c r="TSN3" s="228"/>
      <c r="TSO3" s="228"/>
      <c r="TSP3" s="228"/>
      <c r="TSQ3" s="228"/>
      <c r="TSR3" s="228"/>
      <c r="TSS3" s="228"/>
      <c r="TST3" s="228"/>
      <c r="TSU3" s="228"/>
      <c r="TSV3" s="228"/>
      <c r="TSW3" s="228"/>
      <c r="TSX3" s="228"/>
      <c r="TSY3" s="228"/>
      <c r="TSZ3" s="228"/>
      <c r="TTA3" s="228"/>
      <c r="TTB3" s="228"/>
      <c r="TTC3" s="228"/>
      <c r="TTD3" s="228"/>
      <c r="TTE3" s="228"/>
      <c r="TTF3" s="228"/>
      <c r="TTG3" s="228"/>
      <c r="TTH3" s="228"/>
      <c r="TTI3" s="228"/>
      <c r="TTJ3" s="228"/>
      <c r="TTK3" s="228"/>
      <c r="TTL3" s="228"/>
      <c r="TTM3" s="228"/>
      <c r="TTN3" s="228"/>
      <c r="TTO3" s="228"/>
      <c r="TTP3" s="228"/>
      <c r="TTQ3" s="228"/>
      <c r="TTR3" s="228"/>
      <c r="TTS3" s="228"/>
      <c r="TTT3" s="228"/>
      <c r="TTU3" s="228"/>
      <c r="TTV3" s="228"/>
      <c r="TTW3" s="228"/>
      <c r="TTX3" s="228"/>
      <c r="TTY3" s="228"/>
      <c r="TTZ3" s="228"/>
      <c r="TUA3" s="228"/>
      <c r="TUB3" s="228"/>
      <c r="TUC3" s="228"/>
      <c r="TUD3" s="228"/>
      <c r="TUE3" s="228"/>
      <c r="TUF3" s="228"/>
      <c r="TUG3" s="228"/>
      <c r="TUH3" s="228"/>
      <c r="TUI3" s="228"/>
      <c r="TUJ3" s="228"/>
      <c r="TUK3" s="228"/>
      <c r="TUL3" s="228"/>
      <c r="TUM3" s="228"/>
      <c r="TUN3" s="228"/>
      <c r="TUO3" s="228"/>
      <c r="TUP3" s="228"/>
      <c r="TUQ3" s="228"/>
      <c r="TUR3" s="228"/>
      <c r="TUS3" s="228"/>
      <c r="TUT3" s="228"/>
      <c r="TUU3" s="228"/>
      <c r="TUV3" s="228"/>
      <c r="TUW3" s="228"/>
      <c r="TUX3" s="228"/>
      <c r="TUY3" s="228"/>
      <c r="TUZ3" s="228"/>
      <c r="TVA3" s="228"/>
      <c r="TVB3" s="228"/>
      <c r="TVC3" s="228"/>
      <c r="TVD3" s="228"/>
      <c r="TVE3" s="228"/>
      <c r="TVF3" s="228"/>
      <c r="TVG3" s="228"/>
      <c r="TVH3" s="228"/>
      <c r="TVI3" s="228"/>
      <c r="TVJ3" s="228"/>
      <c r="TVK3" s="228"/>
      <c r="TVL3" s="228"/>
      <c r="TVM3" s="228"/>
      <c r="TVN3" s="228"/>
      <c r="TVO3" s="228"/>
      <c r="TVP3" s="228"/>
      <c r="TVQ3" s="228"/>
      <c r="TVR3" s="228"/>
      <c r="TVS3" s="228"/>
      <c r="TVT3" s="228"/>
      <c r="TVU3" s="228"/>
      <c r="TVV3" s="228"/>
      <c r="TVW3" s="228"/>
      <c r="TVX3" s="228"/>
      <c r="TVY3" s="228"/>
      <c r="TVZ3" s="228"/>
      <c r="TWA3" s="228"/>
      <c r="TWB3" s="228"/>
      <c r="TWC3" s="228"/>
      <c r="TWD3" s="228"/>
      <c r="TWE3" s="228"/>
      <c r="TWF3" s="228"/>
      <c r="TWG3" s="228"/>
      <c r="TWH3" s="228"/>
      <c r="TWI3" s="228"/>
      <c r="TWJ3" s="228"/>
      <c r="TWK3" s="228"/>
      <c r="TWL3" s="228"/>
      <c r="TWM3" s="228"/>
      <c r="TWN3" s="228"/>
      <c r="TWO3" s="228"/>
      <c r="TWP3" s="228"/>
      <c r="TWQ3" s="228"/>
      <c r="TWR3" s="228"/>
      <c r="TWS3" s="228"/>
      <c r="TWT3" s="228"/>
      <c r="TWU3" s="228"/>
      <c r="TWV3" s="228"/>
      <c r="TWW3" s="228"/>
      <c r="TWX3" s="228"/>
      <c r="TWY3" s="228"/>
      <c r="TWZ3" s="228"/>
      <c r="TXA3" s="228"/>
      <c r="TXB3" s="228"/>
      <c r="TXC3" s="228"/>
      <c r="TXD3" s="228"/>
      <c r="TXE3" s="228"/>
      <c r="TXF3" s="228"/>
      <c r="TXG3" s="228"/>
      <c r="TXH3" s="228"/>
      <c r="TXI3" s="228"/>
      <c r="TXJ3" s="228"/>
      <c r="TXK3" s="228"/>
      <c r="TXL3" s="228"/>
      <c r="TXM3" s="228"/>
      <c r="TXN3" s="228"/>
      <c r="TXO3" s="228"/>
      <c r="TXP3" s="228"/>
      <c r="TXQ3" s="228"/>
      <c r="TXR3" s="228"/>
      <c r="TXS3" s="228"/>
      <c r="TXT3" s="228"/>
      <c r="TXU3" s="228"/>
      <c r="TXV3" s="228"/>
      <c r="TXW3" s="228"/>
      <c r="TXX3" s="228"/>
      <c r="TXY3" s="228"/>
      <c r="TXZ3" s="228"/>
      <c r="TYA3" s="228"/>
      <c r="TYB3" s="228"/>
      <c r="TYC3" s="228"/>
      <c r="TYD3" s="228"/>
      <c r="TYE3" s="228"/>
      <c r="TYF3" s="228"/>
      <c r="TYG3" s="228"/>
      <c r="TYH3" s="228"/>
      <c r="TYI3" s="228"/>
      <c r="TYJ3" s="228"/>
      <c r="TYK3" s="228"/>
      <c r="TYL3" s="228"/>
      <c r="TYM3" s="228"/>
      <c r="TYN3" s="228"/>
      <c r="TYO3" s="228"/>
      <c r="TYP3" s="228"/>
      <c r="TYQ3" s="228"/>
      <c r="TYR3" s="228"/>
      <c r="TYS3" s="228"/>
      <c r="TYT3" s="228"/>
      <c r="TYU3" s="228"/>
      <c r="TYV3" s="228"/>
      <c r="TYW3" s="228"/>
      <c r="TYX3" s="228"/>
      <c r="TYY3" s="228"/>
      <c r="TYZ3" s="228"/>
      <c r="TZA3" s="228"/>
      <c r="TZB3" s="228"/>
      <c r="TZC3" s="228"/>
      <c r="TZD3" s="228"/>
      <c r="TZE3" s="228"/>
      <c r="TZF3" s="228"/>
      <c r="TZG3" s="228"/>
      <c r="TZH3" s="228"/>
      <c r="TZI3" s="228"/>
      <c r="TZJ3" s="228"/>
      <c r="TZK3" s="228"/>
      <c r="TZL3" s="228"/>
      <c r="TZM3" s="228"/>
      <c r="TZN3" s="228"/>
      <c r="TZO3" s="228"/>
      <c r="TZP3" s="228"/>
      <c r="TZQ3" s="228"/>
      <c r="TZR3" s="228"/>
      <c r="TZS3" s="228"/>
      <c r="TZT3" s="228"/>
      <c r="TZU3" s="228"/>
      <c r="TZV3" s="228"/>
      <c r="TZW3" s="228"/>
      <c r="TZX3" s="228"/>
      <c r="TZY3" s="228"/>
      <c r="TZZ3" s="228"/>
      <c r="UAA3" s="228"/>
      <c r="UAB3" s="228"/>
      <c r="UAC3" s="228"/>
      <c r="UAD3" s="228"/>
      <c r="UAE3" s="228"/>
      <c r="UAF3" s="228"/>
      <c r="UAG3" s="228"/>
      <c r="UAH3" s="228"/>
      <c r="UAI3" s="228"/>
      <c r="UAJ3" s="228"/>
      <c r="UAK3" s="228"/>
      <c r="UAL3" s="228"/>
      <c r="UAM3" s="228"/>
      <c r="UAN3" s="228"/>
      <c r="UAO3" s="228"/>
      <c r="UAP3" s="228"/>
      <c r="UAQ3" s="228"/>
      <c r="UAR3" s="228"/>
      <c r="UAS3" s="228"/>
      <c r="UAT3" s="228"/>
      <c r="UAU3" s="228"/>
      <c r="UAV3" s="228"/>
      <c r="UAW3" s="228"/>
      <c r="UAX3" s="228"/>
      <c r="UAY3" s="228"/>
      <c r="UAZ3" s="228"/>
      <c r="UBA3" s="228"/>
      <c r="UBB3" s="228"/>
      <c r="UBC3" s="228"/>
      <c r="UBD3" s="228"/>
      <c r="UBE3" s="228"/>
      <c r="UBF3" s="228"/>
      <c r="UBG3" s="228"/>
      <c r="UBH3" s="228"/>
      <c r="UBI3" s="228"/>
      <c r="UBJ3" s="228"/>
      <c r="UBK3" s="228"/>
      <c r="UBL3" s="228"/>
      <c r="UBM3" s="228"/>
      <c r="UBN3" s="228"/>
      <c r="UBO3" s="228"/>
      <c r="UBP3" s="228"/>
      <c r="UBQ3" s="228"/>
      <c r="UBR3" s="228"/>
      <c r="UBS3" s="228"/>
      <c r="UBT3" s="228"/>
      <c r="UBU3" s="228"/>
      <c r="UBV3" s="228"/>
      <c r="UBW3" s="228"/>
      <c r="UBX3" s="228"/>
      <c r="UBY3" s="228"/>
      <c r="UBZ3" s="228"/>
      <c r="UCA3" s="228"/>
      <c r="UCB3" s="228"/>
      <c r="UCC3" s="228"/>
      <c r="UCD3" s="228"/>
      <c r="UCE3" s="228"/>
      <c r="UCF3" s="228"/>
      <c r="UCG3" s="228"/>
      <c r="UCH3" s="228"/>
      <c r="UCI3" s="228"/>
      <c r="UCJ3" s="228"/>
      <c r="UCK3" s="228"/>
      <c r="UCL3" s="228"/>
      <c r="UCM3" s="228"/>
      <c r="UCN3" s="228"/>
      <c r="UCO3" s="228"/>
      <c r="UCP3" s="228"/>
      <c r="UCQ3" s="228"/>
      <c r="UCR3" s="228"/>
      <c r="UCS3" s="228"/>
      <c r="UCT3" s="228"/>
      <c r="UCU3" s="228"/>
      <c r="UCV3" s="228"/>
      <c r="UCW3" s="228"/>
      <c r="UCX3" s="228"/>
      <c r="UCY3" s="228"/>
      <c r="UCZ3" s="228"/>
      <c r="UDA3" s="228"/>
      <c r="UDB3" s="228"/>
      <c r="UDC3" s="228"/>
      <c r="UDD3" s="228"/>
      <c r="UDE3" s="228"/>
      <c r="UDF3" s="228"/>
      <c r="UDG3" s="228"/>
      <c r="UDH3" s="228"/>
      <c r="UDI3" s="228"/>
      <c r="UDJ3" s="228"/>
      <c r="UDK3" s="228"/>
      <c r="UDL3" s="228"/>
      <c r="UDM3" s="228"/>
      <c r="UDN3" s="228"/>
      <c r="UDO3" s="228"/>
      <c r="UDP3" s="228"/>
      <c r="UDQ3" s="228"/>
      <c r="UDR3" s="228"/>
      <c r="UDS3" s="228"/>
      <c r="UDT3" s="228"/>
      <c r="UDU3" s="228"/>
      <c r="UDV3" s="228"/>
      <c r="UDW3" s="228"/>
      <c r="UDX3" s="228"/>
      <c r="UDY3" s="228"/>
      <c r="UDZ3" s="228"/>
      <c r="UEA3" s="228"/>
      <c r="UEB3" s="228"/>
      <c r="UEC3" s="228"/>
      <c r="UED3" s="228"/>
      <c r="UEE3" s="228"/>
      <c r="UEF3" s="228"/>
      <c r="UEG3" s="228"/>
      <c r="UEH3" s="228"/>
      <c r="UEI3" s="228"/>
      <c r="UEJ3" s="228"/>
      <c r="UEK3" s="228"/>
      <c r="UEL3" s="228"/>
      <c r="UEM3" s="228"/>
      <c r="UEN3" s="228"/>
      <c r="UEO3" s="228"/>
      <c r="UEP3" s="228"/>
      <c r="UEQ3" s="228"/>
      <c r="UER3" s="228"/>
      <c r="UES3" s="228"/>
      <c r="UET3" s="228"/>
      <c r="UEU3" s="228"/>
      <c r="UEV3" s="228"/>
      <c r="UEW3" s="228"/>
      <c r="UEX3" s="228"/>
      <c r="UEY3" s="228"/>
      <c r="UEZ3" s="228"/>
      <c r="UFA3" s="228"/>
      <c r="UFB3" s="228"/>
      <c r="UFC3" s="228"/>
      <c r="UFD3" s="228"/>
      <c r="UFE3" s="228"/>
      <c r="UFF3" s="228"/>
      <c r="UFG3" s="228"/>
      <c r="UFH3" s="228"/>
      <c r="UFI3" s="228"/>
      <c r="UFJ3" s="228"/>
      <c r="UFK3" s="228"/>
      <c r="UFL3" s="228"/>
      <c r="UFM3" s="228"/>
      <c r="UFN3" s="228"/>
      <c r="UFO3" s="228"/>
      <c r="UFP3" s="228"/>
      <c r="UFQ3" s="228"/>
      <c r="UFR3" s="228"/>
      <c r="UFS3" s="228"/>
      <c r="UFT3" s="228"/>
      <c r="UFU3" s="228"/>
      <c r="UFV3" s="228"/>
      <c r="UFW3" s="228"/>
      <c r="UFX3" s="228"/>
      <c r="UFY3" s="228"/>
      <c r="UFZ3" s="228"/>
      <c r="UGA3" s="228"/>
      <c r="UGB3" s="228"/>
      <c r="UGC3" s="228"/>
      <c r="UGD3" s="228"/>
      <c r="UGE3" s="228"/>
      <c r="UGF3" s="228"/>
      <c r="UGG3" s="228"/>
      <c r="UGH3" s="228"/>
      <c r="UGI3" s="228"/>
      <c r="UGJ3" s="228"/>
      <c r="UGK3" s="228"/>
      <c r="UGL3" s="228"/>
      <c r="UGM3" s="228"/>
      <c r="UGN3" s="228"/>
      <c r="UGO3" s="228"/>
      <c r="UGP3" s="228"/>
      <c r="UGQ3" s="228"/>
      <c r="UGR3" s="228"/>
      <c r="UGS3" s="228"/>
      <c r="UGT3" s="228"/>
      <c r="UGU3" s="228"/>
      <c r="UGV3" s="228"/>
      <c r="UGW3" s="228"/>
      <c r="UGX3" s="228"/>
      <c r="UGY3" s="228"/>
      <c r="UGZ3" s="228"/>
      <c r="UHA3" s="228"/>
      <c r="UHB3" s="228"/>
      <c r="UHC3" s="228"/>
      <c r="UHD3" s="228"/>
      <c r="UHE3" s="228"/>
      <c r="UHF3" s="228"/>
      <c r="UHG3" s="228"/>
      <c r="UHH3" s="228"/>
      <c r="UHI3" s="228"/>
      <c r="UHJ3" s="228"/>
      <c r="UHK3" s="228"/>
      <c r="UHL3" s="228"/>
      <c r="UHM3" s="228"/>
      <c r="UHN3" s="228"/>
      <c r="UHO3" s="228"/>
      <c r="UHP3" s="228"/>
      <c r="UHQ3" s="228"/>
      <c r="UHR3" s="228"/>
      <c r="UHS3" s="228"/>
      <c r="UHT3" s="228"/>
      <c r="UHU3" s="228"/>
      <c r="UHV3" s="228"/>
      <c r="UHW3" s="228"/>
      <c r="UHX3" s="228"/>
      <c r="UHY3" s="228"/>
      <c r="UHZ3" s="228"/>
      <c r="UIA3" s="228"/>
      <c r="UIB3" s="228"/>
      <c r="UIC3" s="228"/>
      <c r="UID3" s="228"/>
      <c r="UIE3" s="228"/>
      <c r="UIF3" s="228"/>
      <c r="UIG3" s="228"/>
      <c r="UIH3" s="228"/>
      <c r="UII3" s="228"/>
      <c r="UIJ3" s="228"/>
      <c r="UIK3" s="228"/>
      <c r="UIL3" s="228"/>
      <c r="UIM3" s="228"/>
      <c r="UIN3" s="228"/>
      <c r="UIO3" s="228"/>
      <c r="UIP3" s="228"/>
      <c r="UIQ3" s="228"/>
      <c r="UIR3" s="228"/>
      <c r="UIS3" s="228"/>
      <c r="UIT3" s="228"/>
      <c r="UIU3" s="228"/>
      <c r="UIV3" s="228"/>
      <c r="UIW3" s="228"/>
      <c r="UIX3" s="228"/>
      <c r="UIY3" s="228"/>
      <c r="UIZ3" s="228"/>
      <c r="UJA3" s="228"/>
      <c r="UJB3" s="228"/>
      <c r="UJC3" s="228"/>
      <c r="UJD3" s="228"/>
      <c r="UJE3" s="228"/>
      <c r="UJF3" s="228"/>
      <c r="UJG3" s="228"/>
      <c r="UJH3" s="228"/>
      <c r="UJI3" s="228"/>
      <c r="UJJ3" s="228"/>
      <c r="UJK3" s="228"/>
      <c r="UJL3" s="228"/>
      <c r="UJM3" s="228"/>
      <c r="UJN3" s="228"/>
      <c r="UJO3" s="228"/>
      <c r="UJP3" s="228"/>
      <c r="UJQ3" s="228"/>
      <c r="UJR3" s="228"/>
      <c r="UJS3" s="228"/>
      <c r="UJT3" s="228"/>
      <c r="UJU3" s="228"/>
      <c r="UJV3" s="228"/>
      <c r="UJW3" s="228"/>
      <c r="UJX3" s="228"/>
      <c r="UJY3" s="228"/>
      <c r="UJZ3" s="228"/>
      <c r="UKA3" s="228"/>
      <c r="UKB3" s="228"/>
      <c r="UKC3" s="228"/>
      <c r="UKD3" s="228"/>
      <c r="UKE3" s="228"/>
      <c r="UKF3" s="228"/>
      <c r="UKG3" s="228"/>
      <c r="UKH3" s="228"/>
      <c r="UKI3" s="228"/>
      <c r="UKJ3" s="228"/>
      <c r="UKK3" s="228"/>
      <c r="UKL3" s="228"/>
      <c r="UKM3" s="228"/>
      <c r="UKN3" s="228"/>
      <c r="UKO3" s="228"/>
      <c r="UKP3" s="228"/>
      <c r="UKQ3" s="228"/>
      <c r="UKR3" s="228"/>
      <c r="UKS3" s="228"/>
      <c r="UKT3" s="228"/>
      <c r="UKU3" s="228"/>
      <c r="UKV3" s="228"/>
      <c r="UKW3" s="228"/>
      <c r="UKX3" s="228"/>
      <c r="UKY3" s="228"/>
      <c r="UKZ3" s="228"/>
      <c r="ULA3" s="228"/>
      <c r="ULB3" s="228"/>
      <c r="ULC3" s="228"/>
      <c r="ULD3" s="228"/>
      <c r="ULE3" s="228"/>
      <c r="ULF3" s="228"/>
      <c r="ULG3" s="228"/>
      <c r="ULH3" s="228"/>
      <c r="ULI3" s="228"/>
      <c r="ULJ3" s="228"/>
      <c r="ULK3" s="228"/>
      <c r="ULL3" s="228"/>
      <c r="ULM3" s="228"/>
      <c r="ULN3" s="228"/>
      <c r="ULO3" s="228"/>
      <c r="ULP3" s="228"/>
      <c r="ULQ3" s="228"/>
      <c r="ULR3" s="228"/>
      <c r="ULS3" s="228"/>
      <c r="ULT3" s="228"/>
      <c r="ULU3" s="228"/>
      <c r="ULV3" s="228"/>
      <c r="ULW3" s="228"/>
      <c r="ULX3" s="228"/>
      <c r="ULY3" s="228"/>
      <c r="ULZ3" s="228"/>
      <c r="UMA3" s="228"/>
      <c r="UMB3" s="228"/>
      <c r="UMC3" s="228"/>
      <c r="UMD3" s="228"/>
      <c r="UME3" s="228"/>
      <c r="UMF3" s="228"/>
      <c r="UMG3" s="228"/>
      <c r="UMH3" s="228"/>
      <c r="UMI3" s="228"/>
      <c r="UMJ3" s="228"/>
      <c r="UMK3" s="228"/>
      <c r="UML3" s="228"/>
      <c r="UMM3" s="228"/>
      <c r="UMN3" s="228"/>
      <c r="UMO3" s="228"/>
      <c r="UMP3" s="228"/>
      <c r="UMQ3" s="228"/>
      <c r="UMR3" s="228"/>
      <c r="UMS3" s="228"/>
      <c r="UMT3" s="228"/>
      <c r="UMU3" s="228"/>
      <c r="UMV3" s="228"/>
      <c r="UMW3" s="228"/>
      <c r="UMX3" s="228"/>
      <c r="UMY3" s="228"/>
      <c r="UMZ3" s="228"/>
      <c r="UNA3" s="228"/>
      <c r="UNB3" s="228"/>
      <c r="UNC3" s="228"/>
      <c r="UND3" s="228"/>
      <c r="UNE3" s="228"/>
      <c r="UNF3" s="228"/>
      <c r="UNG3" s="228"/>
      <c r="UNH3" s="228"/>
      <c r="UNI3" s="228"/>
      <c r="UNJ3" s="228"/>
      <c r="UNK3" s="228"/>
      <c r="UNL3" s="228"/>
      <c r="UNM3" s="228"/>
      <c r="UNN3" s="228"/>
      <c r="UNO3" s="228"/>
      <c r="UNP3" s="228"/>
      <c r="UNQ3" s="228"/>
      <c r="UNR3" s="228"/>
      <c r="UNS3" s="228"/>
      <c r="UNT3" s="228"/>
      <c r="UNU3" s="228"/>
      <c r="UNV3" s="228"/>
      <c r="UNW3" s="228"/>
      <c r="UNX3" s="228"/>
      <c r="UNY3" s="228"/>
      <c r="UNZ3" s="228"/>
      <c r="UOA3" s="228"/>
      <c r="UOB3" s="228"/>
      <c r="UOC3" s="228"/>
      <c r="UOD3" s="228"/>
      <c r="UOE3" s="228"/>
      <c r="UOF3" s="228"/>
      <c r="UOG3" s="228"/>
      <c r="UOH3" s="228"/>
      <c r="UOI3" s="228"/>
      <c r="UOJ3" s="228"/>
      <c r="UOK3" s="228"/>
      <c r="UOL3" s="228"/>
      <c r="UOM3" s="228"/>
      <c r="UON3" s="228"/>
      <c r="UOO3" s="228"/>
      <c r="UOP3" s="228"/>
      <c r="UOQ3" s="228"/>
      <c r="UOR3" s="228"/>
      <c r="UOS3" s="228"/>
      <c r="UOT3" s="228"/>
      <c r="UOU3" s="228"/>
      <c r="UOV3" s="228"/>
      <c r="UOW3" s="228"/>
      <c r="UOX3" s="228"/>
      <c r="UOY3" s="228"/>
      <c r="UOZ3" s="228"/>
      <c r="UPA3" s="228"/>
      <c r="UPB3" s="228"/>
      <c r="UPC3" s="228"/>
      <c r="UPD3" s="228"/>
      <c r="UPE3" s="228"/>
      <c r="UPF3" s="228"/>
      <c r="UPG3" s="228"/>
      <c r="UPH3" s="228"/>
      <c r="UPI3" s="228"/>
      <c r="UPJ3" s="228"/>
      <c r="UPK3" s="228"/>
      <c r="UPL3" s="228"/>
      <c r="UPM3" s="228"/>
      <c r="UPN3" s="228"/>
      <c r="UPO3" s="228"/>
      <c r="UPP3" s="228"/>
      <c r="UPQ3" s="228"/>
      <c r="UPR3" s="228"/>
      <c r="UPS3" s="228"/>
      <c r="UPT3" s="228"/>
      <c r="UPU3" s="228"/>
      <c r="UPV3" s="228"/>
      <c r="UPW3" s="228"/>
      <c r="UPX3" s="228"/>
      <c r="UPY3" s="228"/>
      <c r="UPZ3" s="228"/>
      <c r="UQA3" s="228"/>
      <c r="UQB3" s="228"/>
      <c r="UQC3" s="228"/>
      <c r="UQD3" s="228"/>
      <c r="UQE3" s="228"/>
      <c r="UQF3" s="228"/>
      <c r="UQG3" s="228"/>
      <c r="UQH3" s="228"/>
      <c r="UQI3" s="228"/>
      <c r="UQJ3" s="228"/>
      <c r="UQK3" s="228"/>
      <c r="UQL3" s="228"/>
      <c r="UQM3" s="228"/>
      <c r="UQN3" s="228"/>
      <c r="UQO3" s="228"/>
      <c r="UQP3" s="228"/>
      <c r="UQQ3" s="228"/>
      <c r="UQR3" s="228"/>
      <c r="UQS3" s="228"/>
      <c r="UQT3" s="228"/>
      <c r="UQU3" s="228"/>
      <c r="UQV3" s="228"/>
      <c r="UQW3" s="228"/>
      <c r="UQX3" s="228"/>
      <c r="UQY3" s="228"/>
      <c r="UQZ3" s="228"/>
      <c r="URA3" s="228"/>
      <c r="URB3" s="228"/>
      <c r="URC3" s="228"/>
      <c r="URD3" s="228"/>
      <c r="URE3" s="228"/>
      <c r="URF3" s="228"/>
      <c r="URG3" s="228"/>
      <c r="URH3" s="228"/>
      <c r="URI3" s="228"/>
      <c r="URJ3" s="228"/>
      <c r="URK3" s="228"/>
      <c r="URL3" s="228"/>
      <c r="URM3" s="228"/>
      <c r="URN3" s="228"/>
      <c r="URO3" s="228"/>
      <c r="URP3" s="228"/>
      <c r="URQ3" s="228"/>
      <c r="URR3" s="228"/>
      <c r="URS3" s="228"/>
      <c r="URT3" s="228"/>
      <c r="URU3" s="228"/>
      <c r="URV3" s="228"/>
      <c r="URW3" s="228"/>
      <c r="URX3" s="228"/>
      <c r="URY3" s="228"/>
      <c r="URZ3" s="228"/>
      <c r="USA3" s="228"/>
      <c r="USB3" s="228"/>
      <c r="USC3" s="228"/>
      <c r="USD3" s="228"/>
      <c r="USE3" s="228"/>
      <c r="USF3" s="228"/>
      <c r="USG3" s="228"/>
      <c r="USH3" s="228"/>
      <c r="USI3" s="228"/>
      <c r="USJ3" s="228"/>
      <c r="USK3" s="228"/>
      <c r="USL3" s="228"/>
      <c r="USM3" s="228"/>
      <c r="USN3" s="228"/>
      <c r="USO3" s="228"/>
      <c r="USP3" s="228"/>
      <c r="USQ3" s="228"/>
      <c r="USR3" s="228"/>
      <c r="USS3" s="228"/>
      <c r="UST3" s="228"/>
      <c r="USU3" s="228"/>
      <c r="USV3" s="228"/>
      <c r="USW3" s="228"/>
      <c r="USX3" s="228"/>
      <c r="USY3" s="228"/>
      <c r="USZ3" s="228"/>
      <c r="UTA3" s="228"/>
      <c r="UTB3" s="228"/>
      <c r="UTC3" s="228"/>
      <c r="UTD3" s="228"/>
      <c r="UTE3" s="228"/>
      <c r="UTF3" s="228"/>
      <c r="UTG3" s="228"/>
      <c r="UTH3" s="228"/>
      <c r="UTI3" s="228"/>
      <c r="UTJ3" s="228"/>
      <c r="UTK3" s="228"/>
      <c r="UTL3" s="228"/>
      <c r="UTM3" s="228"/>
      <c r="UTN3" s="228"/>
      <c r="UTO3" s="228"/>
      <c r="UTP3" s="228"/>
      <c r="UTQ3" s="228"/>
      <c r="UTR3" s="228"/>
      <c r="UTS3" s="228"/>
      <c r="UTT3" s="228"/>
      <c r="UTU3" s="228"/>
      <c r="UTV3" s="228"/>
      <c r="UTW3" s="228"/>
      <c r="UTX3" s="228"/>
      <c r="UTY3" s="228"/>
      <c r="UTZ3" s="228"/>
      <c r="UUA3" s="228"/>
      <c r="UUB3" s="228"/>
      <c r="UUC3" s="228"/>
      <c r="UUD3" s="228"/>
      <c r="UUE3" s="228"/>
      <c r="UUF3" s="228"/>
      <c r="UUG3" s="228"/>
      <c r="UUH3" s="228"/>
      <c r="UUI3" s="228"/>
      <c r="UUJ3" s="228"/>
      <c r="UUK3" s="228"/>
      <c r="UUL3" s="228"/>
      <c r="UUM3" s="228"/>
      <c r="UUN3" s="228"/>
      <c r="UUO3" s="228"/>
      <c r="UUP3" s="228"/>
      <c r="UUQ3" s="228"/>
      <c r="UUR3" s="228"/>
      <c r="UUS3" s="228"/>
      <c r="UUT3" s="228"/>
      <c r="UUU3" s="228"/>
      <c r="UUV3" s="228"/>
      <c r="UUW3" s="228"/>
      <c r="UUX3" s="228"/>
      <c r="UUY3" s="228"/>
      <c r="UUZ3" s="228"/>
      <c r="UVA3" s="228"/>
      <c r="UVB3" s="228"/>
      <c r="UVC3" s="228"/>
      <c r="UVD3" s="228"/>
      <c r="UVE3" s="228"/>
      <c r="UVF3" s="228"/>
      <c r="UVG3" s="228"/>
      <c r="UVH3" s="228"/>
      <c r="UVI3" s="228"/>
      <c r="UVJ3" s="228"/>
      <c r="UVK3" s="228"/>
      <c r="UVL3" s="228"/>
      <c r="UVM3" s="228"/>
      <c r="UVN3" s="228"/>
      <c r="UVO3" s="228"/>
      <c r="UVP3" s="228"/>
      <c r="UVQ3" s="228"/>
      <c r="UVR3" s="228"/>
      <c r="UVS3" s="228"/>
      <c r="UVT3" s="228"/>
      <c r="UVU3" s="228"/>
      <c r="UVV3" s="228"/>
      <c r="UVW3" s="228"/>
      <c r="UVX3" s="228"/>
      <c r="UVY3" s="228"/>
      <c r="UVZ3" s="228"/>
      <c r="UWA3" s="228"/>
      <c r="UWB3" s="228"/>
      <c r="UWC3" s="228"/>
      <c r="UWD3" s="228"/>
      <c r="UWE3" s="228"/>
      <c r="UWF3" s="228"/>
      <c r="UWG3" s="228"/>
      <c r="UWH3" s="228"/>
      <c r="UWI3" s="228"/>
      <c r="UWJ3" s="228"/>
      <c r="UWK3" s="228"/>
      <c r="UWL3" s="228"/>
      <c r="UWM3" s="228"/>
      <c r="UWN3" s="228"/>
      <c r="UWO3" s="228"/>
      <c r="UWP3" s="228"/>
      <c r="UWQ3" s="228"/>
      <c r="UWR3" s="228"/>
      <c r="UWS3" s="228"/>
      <c r="UWT3" s="228"/>
      <c r="UWU3" s="228"/>
      <c r="UWV3" s="228"/>
      <c r="UWW3" s="228"/>
      <c r="UWX3" s="228"/>
      <c r="UWY3" s="228"/>
      <c r="UWZ3" s="228"/>
      <c r="UXA3" s="228"/>
      <c r="UXB3" s="228"/>
      <c r="UXC3" s="228"/>
      <c r="UXD3" s="228"/>
      <c r="UXE3" s="228"/>
      <c r="UXF3" s="228"/>
      <c r="UXG3" s="228"/>
      <c r="UXH3" s="228"/>
      <c r="UXI3" s="228"/>
      <c r="UXJ3" s="228"/>
      <c r="UXK3" s="228"/>
      <c r="UXL3" s="228"/>
      <c r="UXM3" s="228"/>
      <c r="UXN3" s="228"/>
      <c r="UXO3" s="228"/>
      <c r="UXP3" s="228"/>
      <c r="UXQ3" s="228"/>
      <c r="UXR3" s="228"/>
      <c r="UXS3" s="228"/>
      <c r="UXT3" s="228"/>
      <c r="UXU3" s="228"/>
      <c r="UXV3" s="228"/>
      <c r="UXW3" s="228"/>
      <c r="UXX3" s="228"/>
      <c r="UXY3" s="228"/>
      <c r="UXZ3" s="228"/>
      <c r="UYA3" s="228"/>
      <c r="UYB3" s="228"/>
      <c r="UYC3" s="228"/>
      <c r="UYD3" s="228"/>
      <c r="UYE3" s="228"/>
      <c r="UYF3" s="228"/>
      <c r="UYG3" s="228"/>
      <c r="UYH3" s="228"/>
      <c r="UYI3" s="228"/>
      <c r="UYJ3" s="228"/>
      <c r="UYK3" s="228"/>
      <c r="UYL3" s="228"/>
      <c r="UYM3" s="228"/>
      <c r="UYN3" s="228"/>
      <c r="UYO3" s="228"/>
      <c r="UYP3" s="228"/>
      <c r="UYQ3" s="228"/>
      <c r="UYR3" s="228"/>
      <c r="UYS3" s="228"/>
      <c r="UYT3" s="228"/>
      <c r="UYU3" s="228"/>
      <c r="UYV3" s="228"/>
      <c r="UYW3" s="228"/>
      <c r="UYX3" s="228"/>
      <c r="UYY3" s="228"/>
      <c r="UYZ3" s="228"/>
      <c r="UZA3" s="228"/>
      <c r="UZB3" s="228"/>
      <c r="UZC3" s="228"/>
      <c r="UZD3" s="228"/>
      <c r="UZE3" s="228"/>
      <c r="UZF3" s="228"/>
      <c r="UZG3" s="228"/>
      <c r="UZH3" s="228"/>
      <c r="UZI3" s="228"/>
      <c r="UZJ3" s="228"/>
      <c r="UZK3" s="228"/>
      <c r="UZL3" s="228"/>
      <c r="UZM3" s="228"/>
      <c r="UZN3" s="228"/>
      <c r="UZO3" s="228"/>
      <c r="UZP3" s="228"/>
      <c r="UZQ3" s="228"/>
      <c r="UZR3" s="228"/>
      <c r="UZS3" s="228"/>
      <c r="UZT3" s="228"/>
      <c r="UZU3" s="228"/>
      <c r="UZV3" s="228"/>
      <c r="UZW3" s="228"/>
      <c r="UZX3" s="228"/>
      <c r="UZY3" s="228"/>
      <c r="UZZ3" s="228"/>
      <c r="VAA3" s="228"/>
      <c r="VAB3" s="228"/>
      <c r="VAC3" s="228"/>
      <c r="VAD3" s="228"/>
      <c r="VAE3" s="228"/>
      <c r="VAF3" s="228"/>
      <c r="VAG3" s="228"/>
      <c r="VAH3" s="228"/>
      <c r="VAI3" s="228"/>
      <c r="VAJ3" s="228"/>
      <c r="VAK3" s="228"/>
      <c r="VAL3" s="228"/>
      <c r="VAM3" s="228"/>
      <c r="VAN3" s="228"/>
      <c r="VAO3" s="228"/>
      <c r="VAP3" s="228"/>
      <c r="VAQ3" s="228"/>
      <c r="VAR3" s="228"/>
      <c r="VAS3" s="228"/>
      <c r="VAT3" s="228"/>
      <c r="VAU3" s="228"/>
      <c r="VAV3" s="228"/>
      <c r="VAW3" s="228"/>
      <c r="VAX3" s="228"/>
      <c r="VAY3" s="228"/>
      <c r="VAZ3" s="228"/>
      <c r="VBA3" s="228"/>
      <c r="VBB3" s="228"/>
      <c r="VBC3" s="228"/>
      <c r="VBD3" s="228"/>
      <c r="VBE3" s="228"/>
      <c r="VBF3" s="228"/>
      <c r="VBG3" s="228"/>
      <c r="VBH3" s="228"/>
      <c r="VBI3" s="228"/>
      <c r="VBJ3" s="228"/>
      <c r="VBK3" s="228"/>
      <c r="VBL3" s="228"/>
      <c r="VBM3" s="228"/>
      <c r="VBN3" s="228"/>
      <c r="VBO3" s="228"/>
      <c r="VBP3" s="228"/>
      <c r="VBQ3" s="228"/>
      <c r="VBR3" s="228"/>
      <c r="VBS3" s="228"/>
      <c r="VBT3" s="228"/>
      <c r="VBU3" s="228"/>
      <c r="VBV3" s="228"/>
      <c r="VBW3" s="228"/>
      <c r="VBX3" s="228"/>
      <c r="VBY3" s="228"/>
      <c r="VBZ3" s="228"/>
      <c r="VCA3" s="228"/>
      <c r="VCB3" s="228"/>
      <c r="VCC3" s="228"/>
      <c r="VCD3" s="228"/>
      <c r="VCE3" s="228"/>
      <c r="VCF3" s="228"/>
      <c r="VCG3" s="228"/>
      <c r="VCH3" s="228"/>
      <c r="VCI3" s="228"/>
      <c r="VCJ3" s="228"/>
      <c r="VCK3" s="228"/>
      <c r="VCL3" s="228"/>
      <c r="VCM3" s="228"/>
      <c r="VCN3" s="228"/>
      <c r="VCO3" s="228"/>
      <c r="VCP3" s="228"/>
      <c r="VCQ3" s="228"/>
      <c r="VCR3" s="228"/>
      <c r="VCS3" s="228"/>
      <c r="VCT3" s="228"/>
      <c r="VCU3" s="228"/>
      <c r="VCV3" s="228"/>
      <c r="VCW3" s="228"/>
      <c r="VCX3" s="228"/>
      <c r="VCY3" s="228"/>
      <c r="VCZ3" s="228"/>
      <c r="VDA3" s="228"/>
      <c r="VDB3" s="228"/>
      <c r="VDC3" s="228"/>
      <c r="VDD3" s="228"/>
      <c r="VDE3" s="228"/>
      <c r="VDF3" s="228"/>
      <c r="VDG3" s="228"/>
      <c r="VDH3" s="228"/>
      <c r="VDI3" s="228"/>
      <c r="VDJ3" s="228"/>
      <c r="VDK3" s="228"/>
      <c r="VDL3" s="228"/>
      <c r="VDM3" s="228"/>
      <c r="VDN3" s="228"/>
      <c r="VDO3" s="228"/>
      <c r="VDP3" s="228"/>
      <c r="VDQ3" s="228"/>
      <c r="VDR3" s="228"/>
      <c r="VDS3" s="228"/>
      <c r="VDT3" s="228"/>
      <c r="VDU3" s="228"/>
      <c r="VDV3" s="228"/>
      <c r="VDW3" s="228"/>
      <c r="VDX3" s="228"/>
      <c r="VDY3" s="228"/>
      <c r="VDZ3" s="228"/>
      <c r="VEA3" s="228"/>
      <c r="VEB3" s="228"/>
      <c r="VEC3" s="228"/>
      <c r="VED3" s="228"/>
      <c r="VEE3" s="228"/>
      <c r="VEF3" s="228"/>
      <c r="VEG3" s="228"/>
      <c r="VEH3" s="228"/>
      <c r="VEI3" s="228"/>
      <c r="VEJ3" s="228"/>
      <c r="VEK3" s="228"/>
      <c r="VEL3" s="228"/>
      <c r="VEM3" s="228"/>
      <c r="VEN3" s="228"/>
      <c r="VEO3" s="228"/>
      <c r="VEP3" s="228"/>
      <c r="VEQ3" s="228"/>
      <c r="VER3" s="228"/>
      <c r="VES3" s="228"/>
      <c r="VET3" s="228"/>
      <c r="VEU3" s="228"/>
      <c r="VEV3" s="228"/>
      <c r="VEW3" s="228"/>
      <c r="VEX3" s="228"/>
      <c r="VEY3" s="228"/>
      <c r="VEZ3" s="228"/>
      <c r="VFA3" s="228"/>
      <c r="VFB3" s="228"/>
      <c r="VFC3" s="228"/>
      <c r="VFD3" s="228"/>
      <c r="VFE3" s="228"/>
      <c r="VFF3" s="228"/>
      <c r="VFG3" s="228"/>
      <c r="VFH3" s="228"/>
      <c r="VFI3" s="228"/>
      <c r="VFJ3" s="228"/>
      <c r="VFK3" s="228"/>
      <c r="VFL3" s="228"/>
      <c r="VFM3" s="228"/>
      <c r="VFN3" s="228"/>
      <c r="VFO3" s="228"/>
      <c r="VFP3" s="228"/>
      <c r="VFQ3" s="228"/>
      <c r="VFR3" s="228"/>
      <c r="VFS3" s="228"/>
      <c r="VFT3" s="228"/>
      <c r="VFU3" s="228"/>
      <c r="VFV3" s="228"/>
      <c r="VFW3" s="228"/>
      <c r="VFX3" s="228"/>
      <c r="VFY3" s="228"/>
      <c r="VFZ3" s="228"/>
      <c r="VGA3" s="228"/>
      <c r="VGB3" s="228"/>
      <c r="VGC3" s="228"/>
      <c r="VGD3" s="228"/>
      <c r="VGE3" s="228"/>
      <c r="VGF3" s="228"/>
      <c r="VGG3" s="228"/>
      <c r="VGH3" s="228"/>
      <c r="VGI3" s="228"/>
      <c r="VGJ3" s="228"/>
      <c r="VGK3" s="228"/>
      <c r="VGL3" s="228"/>
      <c r="VGM3" s="228"/>
      <c r="VGN3" s="228"/>
      <c r="VGO3" s="228"/>
      <c r="VGP3" s="228"/>
      <c r="VGQ3" s="228"/>
      <c r="VGR3" s="228"/>
      <c r="VGS3" s="228"/>
      <c r="VGT3" s="228"/>
      <c r="VGU3" s="228"/>
      <c r="VGV3" s="228"/>
      <c r="VGW3" s="228"/>
      <c r="VGX3" s="228"/>
      <c r="VGY3" s="228"/>
      <c r="VGZ3" s="228"/>
      <c r="VHA3" s="228"/>
      <c r="VHB3" s="228"/>
      <c r="VHC3" s="228"/>
      <c r="VHD3" s="228"/>
      <c r="VHE3" s="228"/>
      <c r="VHF3" s="228"/>
      <c r="VHG3" s="228"/>
      <c r="VHH3" s="228"/>
      <c r="VHI3" s="228"/>
      <c r="VHJ3" s="228"/>
      <c r="VHK3" s="228"/>
      <c r="VHL3" s="228"/>
      <c r="VHM3" s="228"/>
      <c r="VHN3" s="228"/>
      <c r="VHO3" s="228"/>
      <c r="VHP3" s="228"/>
      <c r="VHQ3" s="228"/>
      <c r="VHR3" s="228"/>
      <c r="VHS3" s="228"/>
      <c r="VHT3" s="228"/>
      <c r="VHU3" s="228"/>
      <c r="VHV3" s="228"/>
      <c r="VHW3" s="228"/>
      <c r="VHX3" s="228"/>
      <c r="VHY3" s="228"/>
      <c r="VHZ3" s="228"/>
      <c r="VIA3" s="228"/>
      <c r="VIB3" s="228"/>
      <c r="VIC3" s="228"/>
      <c r="VID3" s="228"/>
      <c r="VIE3" s="228"/>
      <c r="VIF3" s="228"/>
      <c r="VIG3" s="228"/>
      <c r="VIH3" s="228"/>
      <c r="VII3" s="228"/>
      <c r="VIJ3" s="228"/>
      <c r="VIK3" s="228"/>
      <c r="VIL3" s="228"/>
      <c r="VIM3" s="228"/>
      <c r="VIN3" s="228"/>
      <c r="VIO3" s="228"/>
      <c r="VIP3" s="228"/>
      <c r="VIQ3" s="228"/>
      <c r="VIR3" s="228"/>
      <c r="VIS3" s="228"/>
      <c r="VIT3" s="228"/>
      <c r="VIU3" s="228"/>
      <c r="VIV3" s="228"/>
      <c r="VIW3" s="228"/>
      <c r="VIX3" s="228"/>
      <c r="VIY3" s="228"/>
      <c r="VIZ3" s="228"/>
      <c r="VJA3" s="228"/>
      <c r="VJB3" s="228"/>
      <c r="VJC3" s="228"/>
      <c r="VJD3" s="228"/>
      <c r="VJE3" s="228"/>
      <c r="VJF3" s="228"/>
      <c r="VJG3" s="228"/>
      <c r="VJH3" s="228"/>
      <c r="VJI3" s="228"/>
      <c r="VJJ3" s="228"/>
      <c r="VJK3" s="228"/>
      <c r="VJL3" s="228"/>
      <c r="VJM3" s="228"/>
      <c r="VJN3" s="228"/>
      <c r="VJO3" s="228"/>
      <c r="VJP3" s="228"/>
      <c r="VJQ3" s="228"/>
      <c r="VJR3" s="228"/>
      <c r="VJS3" s="228"/>
      <c r="VJT3" s="228"/>
      <c r="VJU3" s="228"/>
      <c r="VJV3" s="228"/>
      <c r="VJW3" s="228"/>
      <c r="VJX3" s="228"/>
      <c r="VJY3" s="228"/>
      <c r="VJZ3" s="228"/>
      <c r="VKA3" s="228"/>
      <c r="VKB3" s="228"/>
      <c r="VKC3" s="228"/>
      <c r="VKD3" s="228"/>
      <c r="VKE3" s="228"/>
      <c r="VKF3" s="228"/>
      <c r="VKG3" s="228"/>
      <c r="VKH3" s="228"/>
      <c r="VKI3" s="228"/>
      <c r="VKJ3" s="228"/>
      <c r="VKK3" s="228"/>
      <c r="VKL3" s="228"/>
      <c r="VKM3" s="228"/>
      <c r="VKN3" s="228"/>
      <c r="VKO3" s="228"/>
      <c r="VKP3" s="228"/>
      <c r="VKQ3" s="228"/>
      <c r="VKR3" s="228"/>
      <c r="VKS3" s="228"/>
      <c r="VKT3" s="228"/>
      <c r="VKU3" s="228"/>
      <c r="VKV3" s="228"/>
      <c r="VKW3" s="228"/>
      <c r="VKX3" s="228"/>
      <c r="VKY3" s="228"/>
      <c r="VKZ3" s="228"/>
      <c r="VLA3" s="228"/>
      <c r="VLB3" s="228"/>
      <c r="VLC3" s="228"/>
      <c r="VLD3" s="228"/>
      <c r="VLE3" s="228"/>
      <c r="VLF3" s="228"/>
      <c r="VLG3" s="228"/>
      <c r="VLH3" s="228"/>
      <c r="VLI3" s="228"/>
      <c r="VLJ3" s="228"/>
      <c r="VLK3" s="228"/>
      <c r="VLL3" s="228"/>
      <c r="VLM3" s="228"/>
      <c r="VLN3" s="228"/>
      <c r="VLO3" s="228"/>
      <c r="VLP3" s="228"/>
      <c r="VLQ3" s="228"/>
      <c r="VLR3" s="228"/>
      <c r="VLS3" s="228"/>
      <c r="VLT3" s="228"/>
      <c r="VLU3" s="228"/>
      <c r="VLV3" s="228"/>
      <c r="VLW3" s="228"/>
      <c r="VLX3" s="228"/>
      <c r="VLY3" s="228"/>
      <c r="VLZ3" s="228"/>
      <c r="VMA3" s="228"/>
      <c r="VMB3" s="228"/>
      <c r="VMC3" s="228"/>
      <c r="VMD3" s="228"/>
      <c r="VME3" s="228"/>
      <c r="VMF3" s="228"/>
      <c r="VMG3" s="228"/>
      <c r="VMH3" s="228"/>
      <c r="VMI3" s="228"/>
      <c r="VMJ3" s="228"/>
      <c r="VMK3" s="228"/>
      <c r="VML3" s="228"/>
      <c r="VMM3" s="228"/>
      <c r="VMN3" s="228"/>
      <c r="VMO3" s="228"/>
      <c r="VMP3" s="228"/>
      <c r="VMQ3" s="228"/>
      <c r="VMR3" s="228"/>
      <c r="VMS3" s="228"/>
      <c r="VMT3" s="228"/>
      <c r="VMU3" s="228"/>
      <c r="VMV3" s="228"/>
      <c r="VMW3" s="228"/>
      <c r="VMX3" s="228"/>
      <c r="VMY3" s="228"/>
      <c r="VMZ3" s="228"/>
      <c r="VNA3" s="228"/>
      <c r="VNB3" s="228"/>
      <c r="VNC3" s="228"/>
      <c r="VND3" s="228"/>
      <c r="VNE3" s="228"/>
      <c r="VNF3" s="228"/>
      <c r="VNG3" s="228"/>
      <c r="VNH3" s="228"/>
      <c r="VNI3" s="228"/>
      <c r="VNJ3" s="228"/>
      <c r="VNK3" s="228"/>
      <c r="VNL3" s="228"/>
      <c r="VNM3" s="228"/>
      <c r="VNN3" s="228"/>
      <c r="VNO3" s="228"/>
      <c r="VNP3" s="228"/>
      <c r="VNQ3" s="228"/>
      <c r="VNR3" s="228"/>
      <c r="VNS3" s="228"/>
      <c r="VNT3" s="228"/>
      <c r="VNU3" s="228"/>
      <c r="VNV3" s="228"/>
      <c r="VNW3" s="228"/>
      <c r="VNX3" s="228"/>
      <c r="VNY3" s="228"/>
      <c r="VNZ3" s="228"/>
      <c r="VOA3" s="228"/>
      <c r="VOB3" s="228"/>
      <c r="VOC3" s="228"/>
      <c r="VOD3" s="228"/>
      <c r="VOE3" s="228"/>
      <c r="VOF3" s="228"/>
      <c r="VOG3" s="228"/>
      <c r="VOH3" s="228"/>
      <c r="VOI3" s="228"/>
      <c r="VOJ3" s="228"/>
      <c r="VOK3" s="228"/>
      <c r="VOL3" s="228"/>
      <c r="VOM3" s="228"/>
      <c r="VON3" s="228"/>
      <c r="VOO3" s="228"/>
      <c r="VOP3" s="228"/>
      <c r="VOQ3" s="228"/>
      <c r="VOR3" s="228"/>
      <c r="VOS3" s="228"/>
      <c r="VOT3" s="228"/>
      <c r="VOU3" s="228"/>
      <c r="VOV3" s="228"/>
      <c r="VOW3" s="228"/>
      <c r="VOX3" s="228"/>
      <c r="VOY3" s="228"/>
      <c r="VOZ3" s="228"/>
      <c r="VPA3" s="228"/>
      <c r="VPB3" s="228"/>
      <c r="VPC3" s="228"/>
      <c r="VPD3" s="228"/>
      <c r="VPE3" s="228"/>
      <c r="VPF3" s="228"/>
      <c r="VPG3" s="228"/>
      <c r="VPH3" s="228"/>
      <c r="VPI3" s="228"/>
      <c r="VPJ3" s="228"/>
      <c r="VPK3" s="228"/>
      <c r="VPL3" s="228"/>
      <c r="VPM3" s="228"/>
      <c r="VPN3" s="228"/>
      <c r="VPO3" s="228"/>
      <c r="VPP3" s="228"/>
      <c r="VPQ3" s="228"/>
      <c r="VPR3" s="228"/>
      <c r="VPS3" s="228"/>
      <c r="VPT3" s="228"/>
      <c r="VPU3" s="228"/>
      <c r="VPV3" s="228"/>
      <c r="VPW3" s="228"/>
      <c r="VPX3" s="228"/>
      <c r="VPY3" s="228"/>
      <c r="VPZ3" s="228"/>
      <c r="VQA3" s="228"/>
      <c r="VQB3" s="228"/>
      <c r="VQC3" s="228"/>
      <c r="VQD3" s="228"/>
      <c r="VQE3" s="228"/>
      <c r="VQF3" s="228"/>
      <c r="VQG3" s="228"/>
      <c r="VQH3" s="228"/>
      <c r="VQI3" s="228"/>
      <c r="VQJ3" s="228"/>
      <c r="VQK3" s="228"/>
      <c r="VQL3" s="228"/>
      <c r="VQM3" s="228"/>
      <c r="VQN3" s="228"/>
      <c r="VQO3" s="228"/>
      <c r="VQP3" s="228"/>
      <c r="VQQ3" s="228"/>
      <c r="VQR3" s="228"/>
      <c r="VQS3" s="228"/>
      <c r="VQT3" s="228"/>
      <c r="VQU3" s="228"/>
      <c r="VQV3" s="228"/>
      <c r="VQW3" s="228"/>
      <c r="VQX3" s="228"/>
      <c r="VQY3" s="228"/>
      <c r="VQZ3" s="228"/>
      <c r="VRA3" s="228"/>
      <c r="VRB3" s="228"/>
      <c r="VRC3" s="228"/>
      <c r="VRD3" s="228"/>
      <c r="VRE3" s="228"/>
      <c r="VRF3" s="228"/>
      <c r="VRG3" s="228"/>
      <c r="VRH3" s="228"/>
      <c r="VRI3" s="228"/>
      <c r="VRJ3" s="228"/>
      <c r="VRK3" s="228"/>
      <c r="VRL3" s="228"/>
      <c r="VRM3" s="228"/>
      <c r="VRN3" s="228"/>
      <c r="VRO3" s="228"/>
      <c r="VRP3" s="228"/>
      <c r="VRQ3" s="228"/>
      <c r="VRR3" s="228"/>
      <c r="VRS3" s="228"/>
      <c r="VRT3" s="228"/>
      <c r="VRU3" s="228"/>
      <c r="VRV3" s="228"/>
      <c r="VRW3" s="228"/>
      <c r="VRX3" s="228"/>
      <c r="VRY3" s="228"/>
      <c r="VRZ3" s="228"/>
      <c r="VSA3" s="228"/>
      <c r="VSB3" s="228"/>
      <c r="VSC3" s="228"/>
      <c r="VSD3" s="228"/>
      <c r="VSE3" s="228"/>
      <c r="VSF3" s="228"/>
      <c r="VSG3" s="228"/>
      <c r="VSH3" s="228"/>
      <c r="VSI3" s="228"/>
      <c r="VSJ3" s="228"/>
      <c r="VSK3" s="228"/>
      <c r="VSL3" s="228"/>
      <c r="VSM3" s="228"/>
      <c r="VSN3" s="228"/>
      <c r="VSO3" s="228"/>
      <c r="VSP3" s="228"/>
      <c r="VSQ3" s="228"/>
      <c r="VSR3" s="228"/>
      <c r="VSS3" s="228"/>
      <c r="VST3" s="228"/>
      <c r="VSU3" s="228"/>
      <c r="VSV3" s="228"/>
      <c r="VSW3" s="228"/>
      <c r="VSX3" s="228"/>
      <c r="VSY3" s="228"/>
      <c r="VSZ3" s="228"/>
      <c r="VTA3" s="228"/>
      <c r="VTB3" s="228"/>
      <c r="VTC3" s="228"/>
      <c r="VTD3" s="228"/>
      <c r="VTE3" s="228"/>
      <c r="VTF3" s="228"/>
      <c r="VTG3" s="228"/>
      <c r="VTH3" s="228"/>
      <c r="VTI3" s="228"/>
      <c r="VTJ3" s="228"/>
      <c r="VTK3" s="228"/>
      <c r="VTL3" s="228"/>
      <c r="VTM3" s="228"/>
      <c r="VTN3" s="228"/>
      <c r="VTO3" s="228"/>
      <c r="VTP3" s="228"/>
      <c r="VTQ3" s="228"/>
      <c r="VTR3" s="228"/>
      <c r="VTS3" s="228"/>
      <c r="VTT3" s="228"/>
      <c r="VTU3" s="228"/>
      <c r="VTV3" s="228"/>
      <c r="VTW3" s="228"/>
      <c r="VTX3" s="228"/>
      <c r="VTY3" s="228"/>
      <c r="VTZ3" s="228"/>
      <c r="VUA3" s="228"/>
      <c r="VUB3" s="228"/>
      <c r="VUC3" s="228"/>
      <c r="VUD3" s="228"/>
      <c r="VUE3" s="228"/>
      <c r="VUF3" s="228"/>
      <c r="VUG3" s="228"/>
      <c r="VUH3" s="228"/>
      <c r="VUI3" s="228"/>
      <c r="VUJ3" s="228"/>
      <c r="VUK3" s="228"/>
      <c r="VUL3" s="228"/>
      <c r="VUM3" s="228"/>
      <c r="VUN3" s="228"/>
      <c r="VUO3" s="228"/>
      <c r="VUP3" s="228"/>
      <c r="VUQ3" s="228"/>
      <c r="VUR3" s="228"/>
      <c r="VUS3" s="228"/>
      <c r="VUT3" s="228"/>
      <c r="VUU3" s="228"/>
      <c r="VUV3" s="228"/>
      <c r="VUW3" s="228"/>
      <c r="VUX3" s="228"/>
      <c r="VUY3" s="228"/>
      <c r="VUZ3" s="228"/>
      <c r="VVA3" s="228"/>
      <c r="VVB3" s="228"/>
      <c r="VVC3" s="228"/>
      <c r="VVD3" s="228"/>
      <c r="VVE3" s="228"/>
      <c r="VVF3" s="228"/>
      <c r="VVG3" s="228"/>
      <c r="VVH3" s="228"/>
      <c r="VVI3" s="228"/>
      <c r="VVJ3" s="228"/>
      <c r="VVK3" s="228"/>
      <c r="VVL3" s="228"/>
      <c r="VVM3" s="228"/>
      <c r="VVN3" s="228"/>
      <c r="VVO3" s="228"/>
      <c r="VVP3" s="228"/>
      <c r="VVQ3" s="228"/>
      <c r="VVR3" s="228"/>
      <c r="VVS3" s="228"/>
      <c r="VVT3" s="228"/>
      <c r="VVU3" s="228"/>
      <c r="VVV3" s="228"/>
      <c r="VVW3" s="228"/>
      <c r="VVX3" s="228"/>
      <c r="VVY3" s="228"/>
      <c r="VVZ3" s="228"/>
      <c r="VWA3" s="228"/>
      <c r="VWB3" s="228"/>
      <c r="VWC3" s="228"/>
      <c r="VWD3" s="228"/>
      <c r="VWE3" s="228"/>
      <c r="VWF3" s="228"/>
      <c r="VWG3" s="228"/>
      <c r="VWH3" s="228"/>
      <c r="VWI3" s="228"/>
      <c r="VWJ3" s="228"/>
      <c r="VWK3" s="228"/>
      <c r="VWL3" s="228"/>
      <c r="VWM3" s="228"/>
      <c r="VWN3" s="228"/>
      <c r="VWO3" s="228"/>
      <c r="VWP3" s="228"/>
      <c r="VWQ3" s="228"/>
      <c r="VWR3" s="228"/>
      <c r="VWS3" s="228"/>
      <c r="VWT3" s="228"/>
      <c r="VWU3" s="228"/>
      <c r="VWV3" s="228"/>
      <c r="VWW3" s="228"/>
      <c r="VWX3" s="228"/>
      <c r="VWY3" s="228"/>
      <c r="VWZ3" s="228"/>
      <c r="VXA3" s="228"/>
      <c r="VXB3" s="228"/>
      <c r="VXC3" s="228"/>
      <c r="VXD3" s="228"/>
      <c r="VXE3" s="228"/>
      <c r="VXF3" s="228"/>
      <c r="VXG3" s="228"/>
      <c r="VXH3" s="228"/>
      <c r="VXI3" s="228"/>
      <c r="VXJ3" s="228"/>
      <c r="VXK3" s="228"/>
      <c r="VXL3" s="228"/>
      <c r="VXM3" s="228"/>
      <c r="VXN3" s="228"/>
      <c r="VXO3" s="228"/>
      <c r="VXP3" s="228"/>
      <c r="VXQ3" s="228"/>
      <c r="VXR3" s="228"/>
      <c r="VXS3" s="228"/>
      <c r="VXT3" s="228"/>
      <c r="VXU3" s="228"/>
      <c r="VXV3" s="228"/>
      <c r="VXW3" s="228"/>
      <c r="VXX3" s="228"/>
      <c r="VXY3" s="228"/>
      <c r="VXZ3" s="228"/>
      <c r="VYA3" s="228"/>
      <c r="VYB3" s="228"/>
      <c r="VYC3" s="228"/>
      <c r="VYD3" s="228"/>
      <c r="VYE3" s="228"/>
      <c r="VYF3" s="228"/>
      <c r="VYG3" s="228"/>
      <c r="VYH3" s="228"/>
      <c r="VYI3" s="228"/>
      <c r="VYJ3" s="228"/>
      <c r="VYK3" s="228"/>
      <c r="VYL3" s="228"/>
      <c r="VYM3" s="228"/>
      <c r="VYN3" s="228"/>
      <c r="VYO3" s="228"/>
      <c r="VYP3" s="228"/>
      <c r="VYQ3" s="228"/>
      <c r="VYR3" s="228"/>
      <c r="VYS3" s="228"/>
      <c r="VYT3" s="228"/>
      <c r="VYU3" s="228"/>
      <c r="VYV3" s="228"/>
      <c r="VYW3" s="228"/>
      <c r="VYX3" s="228"/>
      <c r="VYY3" s="228"/>
      <c r="VYZ3" s="228"/>
      <c r="VZA3" s="228"/>
      <c r="VZB3" s="228"/>
      <c r="VZC3" s="228"/>
      <c r="VZD3" s="228"/>
      <c r="VZE3" s="228"/>
      <c r="VZF3" s="228"/>
      <c r="VZG3" s="228"/>
      <c r="VZH3" s="228"/>
      <c r="VZI3" s="228"/>
      <c r="VZJ3" s="228"/>
      <c r="VZK3" s="228"/>
      <c r="VZL3" s="228"/>
      <c r="VZM3" s="228"/>
      <c r="VZN3" s="228"/>
      <c r="VZO3" s="228"/>
      <c r="VZP3" s="228"/>
      <c r="VZQ3" s="228"/>
      <c r="VZR3" s="228"/>
      <c r="VZS3" s="228"/>
      <c r="VZT3" s="228"/>
      <c r="VZU3" s="228"/>
      <c r="VZV3" s="228"/>
      <c r="VZW3" s="228"/>
      <c r="VZX3" s="228"/>
      <c r="VZY3" s="228"/>
      <c r="VZZ3" s="228"/>
      <c r="WAA3" s="228"/>
      <c r="WAB3" s="228"/>
      <c r="WAC3" s="228"/>
      <c r="WAD3" s="228"/>
      <c r="WAE3" s="228"/>
      <c r="WAF3" s="228"/>
      <c r="WAG3" s="228"/>
      <c r="WAH3" s="228"/>
      <c r="WAI3" s="228"/>
      <c r="WAJ3" s="228"/>
      <c r="WAK3" s="228"/>
      <c r="WAL3" s="228"/>
      <c r="WAM3" s="228"/>
      <c r="WAN3" s="228"/>
      <c r="WAO3" s="228"/>
      <c r="WAP3" s="228"/>
      <c r="WAQ3" s="228"/>
      <c r="WAR3" s="228"/>
      <c r="WAS3" s="228"/>
      <c r="WAT3" s="228"/>
      <c r="WAU3" s="228"/>
      <c r="WAV3" s="228"/>
      <c r="WAW3" s="228"/>
      <c r="WAX3" s="228"/>
      <c r="WAY3" s="228"/>
      <c r="WAZ3" s="228"/>
      <c r="WBA3" s="228"/>
      <c r="WBB3" s="228"/>
      <c r="WBC3" s="228"/>
      <c r="WBD3" s="228"/>
      <c r="WBE3" s="228"/>
      <c r="WBF3" s="228"/>
      <c r="WBG3" s="228"/>
      <c r="WBH3" s="228"/>
      <c r="WBI3" s="228"/>
      <c r="WBJ3" s="228"/>
      <c r="WBK3" s="228"/>
      <c r="WBL3" s="228"/>
      <c r="WBM3" s="228"/>
      <c r="WBN3" s="228"/>
      <c r="WBO3" s="228"/>
      <c r="WBP3" s="228"/>
      <c r="WBQ3" s="228"/>
      <c r="WBR3" s="228"/>
      <c r="WBS3" s="228"/>
      <c r="WBT3" s="228"/>
      <c r="WBU3" s="228"/>
      <c r="WBV3" s="228"/>
      <c r="WBW3" s="228"/>
      <c r="WBX3" s="228"/>
      <c r="WBY3" s="228"/>
      <c r="WBZ3" s="228"/>
      <c r="WCA3" s="228"/>
      <c r="WCB3" s="228"/>
      <c r="WCC3" s="228"/>
      <c r="WCD3" s="228"/>
      <c r="WCE3" s="228"/>
      <c r="WCF3" s="228"/>
      <c r="WCG3" s="228"/>
      <c r="WCH3" s="228"/>
      <c r="WCI3" s="228"/>
      <c r="WCJ3" s="228"/>
      <c r="WCK3" s="228"/>
      <c r="WCL3" s="228"/>
      <c r="WCM3" s="228"/>
      <c r="WCN3" s="228"/>
      <c r="WCO3" s="228"/>
      <c r="WCP3" s="228"/>
      <c r="WCQ3" s="228"/>
      <c r="WCR3" s="228"/>
      <c r="WCS3" s="228"/>
      <c r="WCT3" s="228"/>
      <c r="WCU3" s="228"/>
      <c r="WCV3" s="228"/>
      <c r="WCW3" s="228"/>
      <c r="WCX3" s="228"/>
      <c r="WCY3" s="228"/>
      <c r="WCZ3" s="228"/>
      <c r="WDA3" s="228"/>
      <c r="WDB3" s="228"/>
      <c r="WDC3" s="228"/>
      <c r="WDD3" s="228"/>
      <c r="WDE3" s="228"/>
      <c r="WDF3" s="228"/>
      <c r="WDG3" s="228"/>
      <c r="WDH3" s="228"/>
      <c r="WDI3" s="228"/>
      <c r="WDJ3" s="228"/>
      <c r="WDK3" s="228"/>
      <c r="WDL3" s="228"/>
      <c r="WDM3" s="228"/>
      <c r="WDN3" s="228"/>
      <c r="WDO3" s="228"/>
      <c r="WDP3" s="228"/>
      <c r="WDQ3" s="228"/>
      <c r="WDR3" s="228"/>
      <c r="WDS3" s="228"/>
      <c r="WDT3" s="228"/>
      <c r="WDU3" s="228"/>
      <c r="WDV3" s="228"/>
      <c r="WDW3" s="228"/>
      <c r="WDX3" s="228"/>
      <c r="WDY3" s="228"/>
      <c r="WDZ3" s="228"/>
      <c r="WEA3" s="228"/>
      <c r="WEB3" s="228"/>
      <c r="WEC3" s="228"/>
      <c r="WED3" s="228"/>
      <c r="WEE3" s="228"/>
      <c r="WEF3" s="228"/>
      <c r="WEG3" s="228"/>
      <c r="WEH3" s="228"/>
      <c r="WEI3" s="228"/>
      <c r="WEJ3" s="228"/>
      <c r="WEK3" s="228"/>
      <c r="WEL3" s="228"/>
      <c r="WEM3" s="228"/>
      <c r="WEN3" s="228"/>
      <c r="WEO3" s="228"/>
      <c r="WEP3" s="228"/>
      <c r="WEQ3" s="228"/>
      <c r="WER3" s="228"/>
      <c r="WES3" s="228"/>
      <c r="WET3" s="228"/>
      <c r="WEU3" s="228"/>
      <c r="WEV3" s="228"/>
      <c r="WEW3" s="228"/>
      <c r="WEX3" s="228"/>
      <c r="WEY3" s="228"/>
      <c r="WEZ3" s="228"/>
      <c r="WFA3" s="228"/>
      <c r="WFB3" s="228"/>
      <c r="WFC3" s="228"/>
      <c r="WFD3" s="228"/>
      <c r="WFE3" s="228"/>
      <c r="WFF3" s="228"/>
      <c r="WFG3" s="228"/>
      <c r="WFH3" s="228"/>
      <c r="WFI3" s="228"/>
      <c r="WFJ3" s="228"/>
      <c r="WFK3" s="228"/>
      <c r="WFL3" s="228"/>
      <c r="WFM3" s="228"/>
      <c r="WFN3" s="228"/>
      <c r="WFO3" s="228"/>
      <c r="WFP3" s="228"/>
      <c r="WFQ3" s="228"/>
      <c r="WFR3" s="228"/>
      <c r="WFS3" s="228"/>
      <c r="WFT3" s="228"/>
      <c r="WFU3" s="228"/>
      <c r="WFV3" s="228"/>
      <c r="WFW3" s="228"/>
      <c r="WFX3" s="228"/>
      <c r="WFY3" s="228"/>
      <c r="WFZ3" s="228"/>
      <c r="WGA3" s="228"/>
      <c r="WGB3" s="228"/>
      <c r="WGC3" s="228"/>
      <c r="WGD3" s="228"/>
      <c r="WGE3" s="228"/>
      <c r="WGF3" s="228"/>
      <c r="WGG3" s="228"/>
      <c r="WGH3" s="228"/>
      <c r="WGI3" s="228"/>
      <c r="WGJ3" s="228"/>
      <c r="WGK3" s="228"/>
      <c r="WGL3" s="228"/>
      <c r="WGM3" s="228"/>
      <c r="WGN3" s="228"/>
      <c r="WGO3" s="228"/>
      <c r="WGP3" s="228"/>
      <c r="WGQ3" s="228"/>
      <c r="WGR3" s="228"/>
      <c r="WGS3" s="228"/>
      <c r="WGT3" s="228"/>
      <c r="WGU3" s="228"/>
      <c r="WGV3" s="228"/>
      <c r="WGW3" s="228"/>
      <c r="WGX3" s="228"/>
      <c r="WGY3" s="228"/>
      <c r="WGZ3" s="228"/>
      <c r="WHA3" s="228"/>
      <c r="WHB3" s="228"/>
      <c r="WHC3" s="228"/>
      <c r="WHD3" s="228"/>
      <c r="WHE3" s="228"/>
      <c r="WHF3" s="228"/>
      <c r="WHG3" s="228"/>
      <c r="WHH3" s="228"/>
      <c r="WHI3" s="228"/>
      <c r="WHJ3" s="228"/>
      <c r="WHK3" s="228"/>
      <c r="WHL3" s="228"/>
      <c r="WHM3" s="228"/>
      <c r="WHN3" s="228"/>
      <c r="WHO3" s="228"/>
      <c r="WHP3" s="228"/>
      <c r="WHQ3" s="228"/>
      <c r="WHR3" s="228"/>
      <c r="WHS3" s="228"/>
      <c r="WHT3" s="228"/>
      <c r="WHU3" s="228"/>
      <c r="WHV3" s="228"/>
      <c r="WHW3" s="228"/>
      <c r="WHX3" s="228"/>
      <c r="WHY3" s="228"/>
      <c r="WHZ3" s="228"/>
      <c r="WIA3" s="228"/>
      <c r="WIB3" s="228"/>
      <c r="WIC3" s="228"/>
      <c r="WID3" s="228"/>
      <c r="WIE3" s="228"/>
      <c r="WIF3" s="228"/>
      <c r="WIG3" s="228"/>
      <c r="WIH3" s="228"/>
      <c r="WII3" s="228"/>
      <c r="WIJ3" s="228"/>
      <c r="WIK3" s="228"/>
      <c r="WIL3" s="228"/>
      <c r="WIM3" s="228"/>
      <c r="WIN3" s="228"/>
      <c r="WIO3" s="228"/>
      <c r="WIP3" s="228"/>
      <c r="WIQ3" s="228"/>
      <c r="WIR3" s="228"/>
      <c r="WIS3" s="228"/>
      <c r="WIT3" s="228"/>
      <c r="WIU3" s="228"/>
      <c r="WIV3" s="228"/>
      <c r="WIW3" s="228"/>
      <c r="WIX3" s="228"/>
      <c r="WIY3" s="228"/>
      <c r="WIZ3" s="228"/>
      <c r="WJA3" s="228"/>
      <c r="WJB3" s="228"/>
      <c r="WJC3" s="228"/>
      <c r="WJD3" s="228"/>
      <c r="WJE3" s="228"/>
      <c r="WJF3" s="228"/>
      <c r="WJG3" s="228"/>
      <c r="WJH3" s="228"/>
      <c r="WJI3" s="228"/>
      <c r="WJJ3" s="228"/>
      <c r="WJK3" s="228"/>
      <c r="WJL3" s="228"/>
      <c r="WJM3" s="228"/>
      <c r="WJN3" s="228"/>
      <c r="WJO3" s="228"/>
      <c r="WJP3" s="228"/>
      <c r="WJQ3" s="228"/>
      <c r="WJR3" s="228"/>
      <c r="WJS3" s="228"/>
      <c r="WJT3" s="228"/>
      <c r="WJU3" s="228"/>
      <c r="WJV3" s="228"/>
      <c r="WJW3" s="228"/>
      <c r="WJX3" s="228"/>
      <c r="WJY3" s="228"/>
      <c r="WJZ3" s="228"/>
      <c r="WKA3" s="228"/>
      <c r="WKB3" s="228"/>
      <c r="WKC3" s="228"/>
      <c r="WKD3" s="228"/>
      <c r="WKE3" s="228"/>
      <c r="WKF3" s="228"/>
      <c r="WKG3" s="228"/>
      <c r="WKH3" s="228"/>
      <c r="WKI3" s="228"/>
      <c r="WKJ3" s="228"/>
      <c r="WKK3" s="228"/>
      <c r="WKL3" s="228"/>
      <c r="WKM3" s="228"/>
      <c r="WKN3" s="228"/>
      <c r="WKO3" s="228"/>
      <c r="WKP3" s="228"/>
      <c r="WKQ3" s="228"/>
      <c r="WKR3" s="228"/>
      <c r="WKS3" s="228"/>
      <c r="WKT3" s="228"/>
      <c r="WKU3" s="228"/>
      <c r="WKV3" s="228"/>
      <c r="WKW3" s="228"/>
      <c r="WKX3" s="228"/>
      <c r="WKY3" s="228"/>
      <c r="WKZ3" s="228"/>
      <c r="WLA3" s="228"/>
      <c r="WLB3" s="228"/>
      <c r="WLC3" s="228"/>
      <c r="WLD3" s="228"/>
      <c r="WLE3" s="228"/>
      <c r="WLF3" s="228"/>
      <c r="WLG3" s="228"/>
      <c r="WLH3" s="228"/>
      <c r="WLI3" s="228"/>
      <c r="WLJ3" s="228"/>
      <c r="WLK3" s="228"/>
      <c r="WLL3" s="228"/>
      <c r="WLM3" s="228"/>
      <c r="WLN3" s="228"/>
      <c r="WLO3" s="228"/>
      <c r="WLP3" s="228"/>
      <c r="WLQ3" s="228"/>
      <c r="WLR3" s="228"/>
      <c r="WLS3" s="228"/>
      <c r="WLT3" s="228"/>
      <c r="WLU3" s="228"/>
      <c r="WLV3" s="228"/>
      <c r="WLW3" s="228"/>
      <c r="WLX3" s="228"/>
      <c r="WLY3" s="228"/>
      <c r="WLZ3" s="228"/>
      <c r="WMA3" s="228"/>
      <c r="WMB3" s="228"/>
      <c r="WMC3" s="228"/>
      <c r="WMD3" s="228"/>
      <c r="WME3" s="228"/>
      <c r="WMF3" s="228"/>
      <c r="WMG3" s="228"/>
      <c r="WMH3" s="228"/>
      <c r="WMI3" s="228"/>
      <c r="WMJ3" s="228"/>
      <c r="WMK3" s="228"/>
      <c r="WML3" s="228"/>
      <c r="WMM3" s="228"/>
      <c r="WMN3" s="228"/>
      <c r="WMO3" s="228"/>
      <c r="WMP3" s="228"/>
      <c r="WMQ3" s="228"/>
      <c r="WMR3" s="228"/>
      <c r="WMS3" s="228"/>
      <c r="WMT3" s="228"/>
      <c r="WMU3" s="228"/>
      <c r="WMV3" s="228"/>
      <c r="WMW3" s="228"/>
      <c r="WMX3" s="228"/>
      <c r="WMY3" s="228"/>
      <c r="WMZ3" s="228"/>
      <c r="WNA3" s="228"/>
      <c r="WNB3" s="228"/>
      <c r="WNC3" s="228"/>
      <c r="WND3" s="228"/>
      <c r="WNE3" s="228"/>
      <c r="WNF3" s="228"/>
      <c r="WNG3" s="228"/>
      <c r="WNH3" s="228"/>
      <c r="WNI3" s="228"/>
      <c r="WNJ3" s="228"/>
      <c r="WNK3" s="228"/>
      <c r="WNL3" s="228"/>
      <c r="WNM3" s="228"/>
      <c r="WNN3" s="228"/>
      <c r="WNO3" s="228"/>
      <c r="WNP3" s="228"/>
      <c r="WNQ3" s="228"/>
      <c r="WNR3" s="228"/>
      <c r="WNS3" s="228"/>
      <c r="WNT3" s="228"/>
      <c r="WNU3" s="228"/>
      <c r="WNV3" s="228"/>
      <c r="WNW3" s="228"/>
      <c r="WNX3" s="228"/>
      <c r="WNY3" s="228"/>
      <c r="WNZ3" s="228"/>
      <c r="WOA3" s="228"/>
      <c r="WOB3" s="228"/>
      <c r="WOC3" s="228"/>
      <c r="WOD3" s="228"/>
      <c r="WOE3" s="228"/>
      <c r="WOF3" s="228"/>
      <c r="WOG3" s="228"/>
      <c r="WOH3" s="228"/>
      <c r="WOI3" s="228"/>
      <c r="WOJ3" s="228"/>
      <c r="WOK3" s="228"/>
      <c r="WOL3" s="228"/>
      <c r="WOM3" s="228"/>
      <c r="WON3" s="228"/>
      <c r="WOO3" s="228"/>
      <c r="WOP3" s="228"/>
      <c r="WOQ3" s="228"/>
      <c r="WOR3" s="228"/>
      <c r="WOS3" s="228"/>
      <c r="WOT3" s="228"/>
      <c r="WOU3" s="228"/>
      <c r="WOV3" s="228"/>
      <c r="WOW3" s="228"/>
      <c r="WOX3" s="228"/>
      <c r="WOY3" s="228"/>
      <c r="WOZ3" s="228"/>
      <c r="WPA3" s="228"/>
      <c r="WPB3" s="228"/>
      <c r="WPC3" s="228"/>
      <c r="WPD3" s="228"/>
      <c r="WPE3" s="228"/>
      <c r="WPF3" s="228"/>
      <c r="WPG3" s="228"/>
      <c r="WPH3" s="228"/>
      <c r="WPI3" s="228"/>
      <c r="WPJ3" s="228"/>
      <c r="WPK3" s="228"/>
      <c r="WPL3" s="228"/>
      <c r="WPM3" s="228"/>
      <c r="WPN3" s="228"/>
      <c r="WPO3" s="228"/>
      <c r="WPP3" s="228"/>
      <c r="WPQ3" s="228"/>
      <c r="WPR3" s="228"/>
      <c r="WPS3" s="228"/>
      <c r="WPT3" s="228"/>
      <c r="WPU3" s="228"/>
      <c r="WPV3" s="228"/>
      <c r="WPW3" s="228"/>
      <c r="WPX3" s="228"/>
      <c r="WPY3" s="228"/>
      <c r="WPZ3" s="228"/>
      <c r="WQA3" s="228"/>
      <c r="WQB3" s="228"/>
      <c r="WQC3" s="228"/>
      <c r="WQD3" s="228"/>
      <c r="WQE3" s="228"/>
      <c r="WQF3" s="228"/>
      <c r="WQG3" s="228"/>
      <c r="WQH3" s="228"/>
      <c r="WQI3" s="228"/>
      <c r="WQJ3" s="228"/>
      <c r="WQK3" s="228"/>
      <c r="WQL3" s="228"/>
      <c r="WQM3" s="228"/>
      <c r="WQN3" s="228"/>
      <c r="WQO3" s="228"/>
      <c r="WQP3" s="228"/>
      <c r="WQQ3" s="228"/>
      <c r="WQR3" s="228"/>
      <c r="WQS3" s="228"/>
      <c r="WQT3" s="228"/>
      <c r="WQU3" s="228"/>
      <c r="WQV3" s="228"/>
      <c r="WQW3" s="228"/>
      <c r="WQX3" s="228"/>
      <c r="WQY3" s="228"/>
      <c r="WQZ3" s="228"/>
      <c r="WRA3" s="228"/>
      <c r="WRB3" s="228"/>
      <c r="WRC3" s="228"/>
      <c r="WRD3" s="228"/>
      <c r="WRE3" s="228"/>
      <c r="WRF3" s="228"/>
      <c r="WRG3" s="228"/>
      <c r="WRH3" s="228"/>
      <c r="WRI3" s="228"/>
      <c r="WRJ3" s="228"/>
      <c r="WRK3" s="228"/>
      <c r="WRL3" s="228"/>
      <c r="WRM3" s="228"/>
      <c r="WRN3" s="228"/>
      <c r="WRO3" s="228"/>
      <c r="WRP3" s="228"/>
      <c r="WRQ3" s="228"/>
      <c r="WRR3" s="228"/>
      <c r="WRS3" s="228"/>
      <c r="WRT3" s="228"/>
      <c r="WRU3" s="228"/>
      <c r="WRV3" s="228"/>
      <c r="WRW3" s="228"/>
      <c r="WRX3" s="228"/>
      <c r="WRY3" s="228"/>
      <c r="WRZ3" s="228"/>
      <c r="WSA3" s="228"/>
      <c r="WSB3" s="228"/>
      <c r="WSC3" s="228"/>
      <c r="WSD3" s="228"/>
      <c r="WSE3" s="228"/>
      <c r="WSF3" s="228"/>
      <c r="WSG3" s="228"/>
      <c r="WSH3" s="228"/>
      <c r="WSI3" s="228"/>
      <c r="WSJ3" s="228"/>
      <c r="WSK3" s="228"/>
      <c r="WSL3" s="228"/>
      <c r="WSM3" s="228"/>
      <c r="WSN3" s="228"/>
      <c r="WSO3" s="228"/>
      <c r="WSP3" s="228"/>
      <c r="WSQ3" s="228"/>
      <c r="WSR3" s="228"/>
      <c r="WSS3" s="228"/>
      <c r="WST3" s="228"/>
      <c r="WSU3" s="228"/>
      <c r="WSV3" s="228"/>
      <c r="WSW3" s="228"/>
      <c r="WSX3" s="228"/>
      <c r="WSY3" s="228"/>
      <c r="WSZ3" s="228"/>
      <c r="WTA3" s="228"/>
      <c r="WTB3" s="228"/>
      <c r="WTC3" s="228"/>
      <c r="WTD3" s="228"/>
      <c r="WTE3" s="228"/>
      <c r="WTF3" s="228"/>
      <c r="WTG3" s="228"/>
      <c r="WTH3" s="228"/>
      <c r="WTI3" s="228"/>
      <c r="WTJ3" s="228"/>
      <c r="WTK3" s="228"/>
      <c r="WTL3" s="228"/>
      <c r="WTM3" s="228"/>
      <c r="WTN3" s="228"/>
      <c r="WTO3" s="228"/>
      <c r="WTP3" s="228"/>
      <c r="WTQ3" s="228"/>
      <c r="WTR3" s="228"/>
      <c r="WTS3" s="228"/>
      <c r="WTT3" s="228"/>
      <c r="WTU3" s="228"/>
      <c r="WTV3" s="228"/>
      <c r="WTW3" s="228"/>
      <c r="WTX3" s="228"/>
      <c r="WTY3" s="228"/>
      <c r="WTZ3" s="228"/>
      <c r="WUA3" s="228"/>
      <c r="WUB3" s="228"/>
      <c r="WUC3" s="228"/>
      <c r="WUD3" s="228"/>
      <c r="WUE3" s="228"/>
      <c r="WUF3" s="228"/>
      <c r="WUG3" s="228"/>
      <c r="WUH3" s="228"/>
      <c r="WUI3" s="228"/>
      <c r="WUJ3" s="228"/>
      <c r="WUK3" s="228"/>
      <c r="WUL3" s="228"/>
      <c r="WUM3" s="228"/>
      <c r="WUN3" s="228"/>
      <c r="WUO3" s="228"/>
      <c r="WUP3" s="228"/>
      <c r="WUQ3" s="228"/>
      <c r="WUR3" s="228"/>
      <c r="WUS3" s="228"/>
      <c r="WUT3" s="228"/>
      <c r="WUU3" s="228"/>
      <c r="WUV3" s="228"/>
      <c r="WUW3" s="228"/>
      <c r="WUX3" s="228"/>
      <c r="WUY3" s="228"/>
      <c r="WUZ3" s="228"/>
      <c r="WVA3" s="228"/>
      <c r="WVB3" s="228"/>
      <c r="WVC3" s="228"/>
      <c r="WVD3" s="228"/>
      <c r="WVE3" s="228"/>
      <c r="WVF3" s="228"/>
      <c r="WVG3" s="228"/>
      <c r="WVH3" s="228"/>
      <c r="WVI3" s="228"/>
      <c r="WVJ3" s="228"/>
      <c r="WVK3" s="228"/>
      <c r="WVL3" s="228"/>
      <c r="WVM3" s="228"/>
      <c r="WVN3" s="228"/>
      <c r="WVO3" s="228"/>
      <c r="WVP3" s="228"/>
      <c r="WVQ3" s="228"/>
      <c r="WVR3" s="228"/>
      <c r="WVS3" s="228"/>
      <c r="WVT3" s="228"/>
      <c r="WVU3" s="228"/>
      <c r="WVV3" s="228"/>
      <c r="WVW3" s="228"/>
      <c r="WVX3" s="228"/>
      <c r="WVY3" s="228"/>
      <c r="WVZ3" s="228"/>
      <c r="WWA3" s="228"/>
      <c r="WWB3" s="228"/>
      <c r="WWC3" s="228"/>
      <c r="WWD3" s="228"/>
      <c r="WWE3" s="228"/>
      <c r="WWF3" s="228"/>
      <c r="WWG3" s="228"/>
      <c r="WWH3" s="228"/>
      <c r="WWI3" s="228"/>
      <c r="WWJ3" s="228"/>
      <c r="WWK3" s="228"/>
      <c r="WWL3" s="228"/>
      <c r="WWM3" s="228"/>
      <c r="WWN3" s="228"/>
      <c r="WWO3" s="228"/>
      <c r="WWP3" s="228"/>
      <c r="WWQ3" s="228"/>
      <c r="WWR3" s="228"/>
      <c r="WWS3" s="228"/>
      <c r="WWT3" s="228"/>
      <c r="WWU3" s="228"/>
      <c r="WWV3" s="228"/>
      <c r="WWW3" s="228"/>
      <c r="WWX3" s="228"/>
      <c r="WWY3" s="228"/>
      <c r="WWZ3" s="228"/>
      <c r="WXA3" s="228"/>
      <c r="WXB3" s="228"/>
      <c r="WXC3" s="228"/>
      <c r="WXD3" s="228"/>
      <c r="WXE3" s="228"/>
      <c r="WXF3" s="228"/>
      <c r="WXG3" s="228"/>
      <c r="WXH3" s="228"/>
      <c r="WXI3" s="228"/>
      <c r="WXJ3" s="228"/>
      <c r="WXK3" s="228"/>
      <c r="WXL3" s="228"/>
      <c r="WXM3" s="228"/>
      <c r="WXN3" s="228"/>
      <c r="WXO3" s="228"/>
      <c r="WXP3" s="228"/>
      <c r="WXQ3" s="228"/>
      <c r="WXR3" s="228"/>
      <c r="WXS3" s="228"/>
      <c r="WXT3" s="228"/>
      <c r="WXU3" s="228"/>
      <c r="WXV3" s="228"/>
      <c r="WXW3" s="228"/>
      <c r="WXX3" s="228"/>
      <c r="WXY3" s="228"/>
      <c r="WXZ3" s="228"/>
      <c r="WYA3" s="228"/>
      <c r="WYB3" s="228"/>
      <c r="WYC3" s="228"/>
      <c r="WYD3" s="228"/>
      <c r="WYE3" s="228"/>
      <c r="WYF3" s="228"/>
      <c r="WYG3" s="228"/>
      <c r="WYH3" s="228"/>
      <c r="WYI3" s="228"/>
      <c r="WYJ3" s="228"/>
      <c r="WYK3" s="228"/>
      <c r="WYL3" s="228"/>
      <c r="WYM3" s="228"/>
      <c r="WYN3" s="228"/>
      <c r="WYO3" s="228"/>
      <c r="WYP3" s="228"/>
      <c r="WYQ3" s="228"/>
      <c r="WYR3" s="228"/>
      <c r="WYS3" s="228"/>
      <c r="WYT3" s="228"/>
      <c r="WYU3" s="228"/>
      <c r="WYV3" s="228"/>
      <c r="WYW3" s="228"/>
      <c r="WYX3" s="228"/>
      <c r="WYY3" s="228"/>
      <c r="WYZ3" s="228"/>
      <c r="WZA3" s="228"/>
      <c r="WZB3" s="228"/>
      <c r="WZC3" s="228"/>
      <c r="WZD3" s="228"/>
      <c r="WZE3" s="228"/>
      <c r="WZF3" s="228"/>
      <c r="WZG3" s="228"/>
      <c r="WZH3" s="228"/>
      <c r="WZI3" s="228"/>
      <c r="WZJ3" s="228"/>
      <c r="WZK3" s="228"/>
      <c r="WZL3" s="228"/>
      <c r="WZM3" s="228"/>
      <c r="WZN3" s="228"/>
      <c r="WZO3" s="228"/>
      <c r="WZP3" s="228"/>
      <c r="WZQ3" s="228"/>
      <c r="WZR3" s="228"/>
      <c r="WZS3" s="228"/>
      <c r="WZT3" s="228"/>
      <c r="WZU3" s="228"/>
      <c r="WZV3" s="228"/>
      <c r="WZW3" s="228"/>
      <c r="WZX3" s="228"/>
      <c r="WZY3" s="228"/>
      <c r="WZZ3" s="228"/>
      <c r="XAA3" s="228"/>
      <c r="XAB3" s="228"/>
      <c r="XAC3" s="228"/>
      <c r="XAD3" s="228"/>
      <c r="XAE3" s="228"/>
      <c r="XAF3" s="228"/>
      <c r="XAG3" s="228"/>
      <c r="XAH3" s="228"/>
      <c r="XAI3" s="228"/>
      <c r="XAJ3" s="228"/>
      <c r="XAK3" s="228"/>
      <c r="XAL3" s="228"/>
      <c r="XAM3" s="228"/>
      <c r="XAN3" s="228"/>
      <c r="XAO3" s="228"/>
      <c r="XAP3" s="228"/>
      <c r="XAQ3" s="228"/>
      <c r="XAR3" s="228"/>
      <c r="XAS3" s="228"/>
      <c r="XAT3" s="228"/>
      <c r="XAU3" s="228"/>
      <c r="XAV3" s="228"/>
      <c r="XAW3" s="228"/>
      <c r="XAX3" s="228"/>
      <c r="XAY3" s="228"/>
      <c r="XAZ3" s="228"/>
      <c r="XBA3" s="228"/>
      <c r="XBB3" s="228"/>
      <c r="XBC3" s="228"/>
      <c r="XBD3" s="228"/>
      <c r="XBE3" s="228"/>
      <c r="XBF3" s="228"/>
      <c r="XBG3" s="228"/>
      <c r="XBH3" s="228"/>
      <c r="XBI3" s="228"/>
      <c r="XBJ3" s="228"/>
      <c r="XBK3" s="228"/>
      <c r="XBL3" s="228"/>
      <c r="XBM3" s="228"/>
      <c r="XBN3" s="228"/>
      <c r="XBO3" s="228"/>
      <c r="XBP3" s="228"/>
      <c r="XBQ3" s="228"/>
      <c r="XBR3" s="228"/>
      <c r="XBS3" s="228"/>
      <c r="XBT3" s="228"/>
      <c r="XBU3" s="228"/>
      <c r="XBV3" s="228"/>
      <c r="XBW3" s="228"/>
      <c r="XBX3" s="228"/>
      <c r="XBY3" s="228"/>
      <c r="XBZ3" s="228"/>
      <c r="XCA3" s="228"/>
      <c r="XCB3" s="228"/>
      <c r="XCC3" s="228"/>
      <c r="XCD3" s="228"/>
      <c r="XCE3" s="228"/>
      <c r="XCF3" s="228"/>
      <c r="XCG3" s="228"/>
      <c r="XCH3" s="228"/>
      <c r="XCI3" s="228"/>
      <c r="XCJ3" s="228"/>
      <c r="XCK3" s="228"/>
      <c r="XCL3" s="228"/>
      <c r="XCM3" s="228"/>
      <c r="XCN3" s="228"/>
      <c r="XCO3" s="228"/>
      <c r="XCP3" s="228"/>
      <c r="XCQ3" s="228"/>
      <c r="XCR3" s="228"/>
      <c r="XCS3" s="228"/>
      <c r="XCT3" s="228"/>
      <c r="XCU3" s="228"/>
      <c r="XCV3" s="228"/>
      <c r="XCW3" s="228"/>
      <c r="XCX3" s="228"/>
      <c r="XCY3" s="228"/>
      <c r="XCZ3" s="228"/>
      <c r="XDA3" s="228"/>
      <c r="XDB3" s="228"/>
      <c r="XDC3" s="228"/>
      <c r="XDD3" s="228"/>
      <c r="XDE3" s="228"/>
      <c r="XDF3" s="228"/>
      <c r="XDG3" s="228"/>
      <c r="XDH3" s="228"/>
      <c r="XDI3" s="228"/>
      <c r="XDJ3" s="228"/>
      <c r="XDK3" s="228"/>
      <c r="XDL3" s="228"/>
      <c r="XDM3" s="228"/>
      <c r="XDN3" s="228"/>
      <c r="XDO3" s="228"/>
      <c r="XDP3" s="228"/>
      <c r="XDQ3" s="228"/>
      <c r="XDR3" s="228"/>
      <c r="XDS3" s="228"/>
      <c r="XDT3" s="228"/>
      <c r="XDU3" s="228"/>
      <c r="XDV3" s="228"/>
      <c r="XDW3" s="228"/>
      <c r="XDX3" s="228"/>
      <c r="XDY3" s="228"/>
      <c r="XDZ3" s="228"/>
      <c r="XEA3" s="228"/>
      <c r="XEB3" s="228"/>
      <c r="XEC3" s="228"/>
      <c r="XED3" s="228"/>
      <c r="XEE3" s="228"/>
      <c r="XEF3" s="228"/>
      <c r="XEG3" s="228"/>
      <c r="XEH3" s="228"/>
      <c r="XEI3" s="228"/>
      <c r="XEJ3" s="228"/>
      <c r="XEK3" s="228"/>
      <c r="XEL3" s="228"/>
      <c r="XEM3" s="228"/>
      <c r="XEN3" s="228"/>
      <c r="XEO3" s="228"/>
      <c r="XEP3" s="228"/>
      <c r="XEQ3" s="228"/>
      <c r="XER3" s="228"/>
      <c r="XES3" s="228"/>
      <c r="XET3" s="228"/>
      <c r="XEU3" s="228"/>
      <c r="XEV3" s="228"/>
      <c r="XEW3" s="228"/>
      <c r="XEX3" s="228"/>
      <c r="XEY3" s="228"/>
      <c r="XEZ3" s="228"/>
      <c r="XFA3" s="228"/>
      <c r="XFB3" s="228"/>
      <c r="XFC3" s="228"/>
      <c r="XFD3" s="228"/>
    </row>
    <row r="4" spans="1:16384" s="319" customFormat="1" ht="13" customHeight="1">
      <c r="A4" s="138"/>
      <c r="B4" s="138"/>
      <c r="C4" s="138"/>
      <c r="D4" s="138"/>
      <c r="E4" s="315"/>
      <c r="F4" s="138"/>
      <c r="G4" s="320"/>
      <c r="H4" s="320"/>
      <c r="I4" s="320"/>
      <c r="J4" s="320"/>
      <c r="K4" s="320"/>
      <c r="L4" s="320"/>
      <c r="M4" s="320"/>
      <c r="N4" s="320"/>
      <c r="O4" s="320"/>
      <c r="P4" s="320"/>
      <c r="Q4" s="320"/>
      <c r="R4" s="320"/>
      <c r="S4" s="320"/>
      <c r="T4" s="320"/>
      <c r="U4" s="320"/>
      <c r="V4" s="320"/>
      <c r="W4" s="320"/>
      <c r="X4" s="320"/>
      <c r="Y4" s="320"/>
      <c r="Z4" s="320"/>
      <c r="AA4" s="320"/>
      <c r="AB4" s="320"/>
      <c r="AC4" s="228"/>
      <c r="AD4" s="228"/>
      <c r="AE4" s="228"/>
      <c r="AF4" s="228"/>
      <c r="AG4" s="228"/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228"/>
      <c r="AS4" s="228"/>
      <c r="AT4" s="228"/>
      <c r="AU4" s="228"/>
      <c r="AV4" s="228"/>
      <c r="AW4" s="228"/>
      <c r="AX4" s="228"/>
      <c r="AY4" s="228"/>
      <c r="AZ4" s="228"/>
      <c r="BA4" s="228"/>
      <c r="BB4" s="228"/>
      <c r="BC4" s="228"/>
      <c r="BD4" s="228"/>
      <c r="BE4" s="228"/>
      <c r="BF4" s="228"/>
      <c r="BG4" s="228"/>
      <c r="BH4" s="228"/>
      <c r="BI4" s="228"/>
      <c r="BJ4" s="228"/>
      <c r="BK4" s="228"/>
      <c r="BL4" s="228"/>
      <c r="BM4" s="228"/>
      <c r="BN4" s="228"/>
      <c r="BO4" s="228"/>
      <c r="BP4" s="228"/>
      <c r="BQ4" s="228"/>
      <c r="BR4" s="228"/>
      <c r="BS4" s="228"/>
      <c r="BT4" s="228"/>
      <c r="BU4" s="228"/>
      <c r="BV4" s="228"/>
      <c r="BW4" s="228"/>
      <c r="BX4" s="228"/>
      <c r="BY4" s="228"/>
      <c r="BZ4" s="228"/>
      <c r="CA4" s="228"/>
      <c r="CB4" s="228"/>
      <c r="CC4" s="228"/>
      <c r="CD4" s="228"/>
      <c r="CE4" s="228"/>
      <c r="CF4" s="228"/>
      <c r="CG4" s="228"/>
      <c r="CH4" s="228"/>
      <c r="CI4" s="228"/>
      <c r="CJ4" s="228"/>
      <c r="CK4" s="228"/>
      <c r="CL4" s="228"/>
      <c r="CM4" s="228"/>
      <c r="CN4" s="228"/>
      <c r="CO4" s="228"/>
      <c r="CP4" s="228"/>
      <c r="CQ4" s="228"/>
      <c r="CR4" s="228"/>
      <c r="CS4" s="228"/>
      <c r="CT4" s="228"/>
      <c r="CU4" s="228"/>
      <c r="CV4" s="228"/>
      <c r="CW4" s="228"/>
      <c r="CX4" s="228"/>
      <c r="CY4" s="228"/>
      <c r="CZ4" s="228"/>
      <c r="DA4" s="228"/>
      <c r="DB4" s="228"/>
      <c r="DC4" s="228"/>
      <c r="DD4" s="228"/>
      <c r="DE4" s="228"/>
      <c r="DF4" s="228"/>
      <c r="DG4" s="228"/>
      <c r="DH4" s="228"/>
      <c r="DI4" s="228"/>
      <c r="DJ4" s="228"/>
      <c r="DK4" s="228"/>
      <c r="DL4" s="228"/>
      <c r="DM4" s="228"/>
      <c r="DN4" s="228"/>
      <c r="DO4" s="228"/>
      <c r="DP4" s="228"/>
      <c r="DQ4" s="228"/>
      <c r="DR4" s="228"/>
      <c r="DS4" s="228"/>
      <c r="DT4" s="228"/>
      <c r="DU4" s="228"/>
      <c r="DV4" s="228"/>
      <c r="DW4" s="228"/>
      <c r="DX4" s="228"/>
      <c r="DY4" s="228"/>
      <c r="DZ4" s="228"/>
      <c r="EA4" s="228"/>
      <c r="EB4" s="228"/>
      <c r="EC4" s="228"/>
      <c r="ED4" s="228"/>
      <c r="EE4" s="228"/>
      <c r="EF4" s="228"/>
      <c r="EG4" s="228"/>
      <c r="EH4" s="228"/>
      <c r="EI4" s="228"/>
      <c r="EJ4" s="228"/>
      <c r="EK4" s="228"/>
      <c r="EL4" s="228"/>
      <c r="EM4" s="228"/>
      <c r="EN4" s="228"/>
      <c r="EO4" s="228"/>
      <c r="EP4" s="228"/>
      <c r="EQ4" s="228"/>
      <c r="ER4" s="228"/>
      <c r="ES4" s="228"/>
      <c r="ET4" s="228"/>
      <c r="EU4" s="228"/>
      <c r="EV4" s="228"/>
      <c r="EW4" s="228"/>
      <c r="EX4" s="228"/>
      <c r="EY4" s="228"/>
      <c r="EZ4" s="228"/>
      <c r="FA4" s="228"/>
      <c r="FB4" s="228"/>
      <c r="FC4" s="228"/>
      <c r="FD4" s="228"/>
      <c r="FE4" s="228"/>
      <c r="FF4" s="228"/>
      <c r="FG4" s="228"/>
      <c r="FH4" s="228"/>
      <c r="FI4" s="228"/>
      <c r="FJ4" s="228"/>
      <c r="FK4" s="228"/>
      <c r="FL4" s="228"/>
      <c r="FM4" s="228"/>
      <c r="FN4" s="228"/>
      <c r="FO4" s="228"/>
      <c r="FP4" s="228"/>
      <c r="FQ4" s="228"/>
      <c r="FR4" s="228"/>
      <c r="FS4" s="228"/>
      <c r="FT4" s="228"/>
      <c r="FU4" s="228"/>
      <c r="FV4" s="228"/>
      <c r="FW4" s="228"/>
      <c r="FX4" s="228"/>
      <c r="FY4" s="228"/>
      <c r="FZ4" s="228"/>
      <c r="GA4" s="228"/>
      <c r="GB4" s="228"/>
      <c r="GC4" s="228"/>
      <c r="GD4" s="228"/>
      <c r="GE4" s="228"/>
      <c r="GF4" s="228"/>
      <c r="GG4" s="228"/>
      <c r="GH4" s="228"/>
      <c r="GI4" s="228"/>
      <c r="GJ4" s="228"/>
      <c r="GK4" s="228"/>
      <c r="GL4" s="228"/>
      <c r="GM4" s="228"/>
      <c r="GN4" s="228"/>
      <c r="GO4" s="228"/>
      <c r="GP4" s="228"/>
      <c r="GQ4" s="228"/>
      <c r="GR4" s="228"/>
      <c r="GS4" s="228"/>
      <c r="GT4" s="228"/>
      <c r="GU4" s="228"/>
      <c r="GV4" s="228"/>
      <c r="GW4" s="228"/>
      <c r="GX4" s="228"/>
      <c r="GY4" s="228"/>
      <c r="GZ4" s="228"/>
      <c r="HA4" s="228"/>
      <c r="HB4" s="228"/>
      <c r="HC4" s="228"/>
      <c r="HD4" s="228"/>
      <c r="HE4" s="228"/>
      <c r="HF4" s="228"/>
      <c r="HG4" s="228"/>
      <c r="HH4" s="228"/>
      <c r="HI4" s="228"/>
      <c r="HJ4" s="228"/>
      <c r="HK4" s="228"/>
      <c r="HL4" s="228"/>
      <c r="HM4" s="228"/>
      <c r="HN4" s="228"/>
      <c r="HO4" s="228"/>
      <c r="HP4" s="228"/>
      <c r="HQ4" s="228"/>
      <c r="HR4" s="228"/>
      <c r="HS4" s="228"/>
      <c r="HT4" s="228"/>
      <c r="HU4" s="228"/>
      <c r="HV4" s="228"/>
      <c r="HW4" s="228"/>
      <c r="HX4" s="228"/>
      <c r="HY4" s="228"/>
      <c r="HZ4" s="228"/>
      <c r="IA4" s="228"/>
      <c r="IB4" s="228"/>
      <c r="IC4" s="228"/>
      <c r="ID4" s="228"/>
      <c r="IE4" s="228"/>
      <c r="IF4" s="228"/>
      <c r="IG4" s="228"/>
      <c r="IH4" s="228"/>
      <c r="II4" s="228"/>
      <c r="IJ4" s="228"/>
      <c r="IK4" s="228"/>
      <c r="IL4" s="228"/>
      <c r="IM4" s="228"/>
      <c r="IN4" s="228"/>
      <c r="IO4" s="228"/>
      <c r="IP4" s="228"/>
      <c r="IQ4" s="228"/>
      <c r="IR4" s="228"/>
      <c r="IS4" s="228"/>
      <c r="IT4" s="228"/>
      <c r="IU4" s="228"/>
      <c r="IV4" s="228"/>
      <c r="IW4" s="228"/>
      <c r="IX4" s="228"/>
      <c r="IY4" s="228"/>
      <c r="IZ4" s="228"/>
      <c r="JA4" s="228"/>
      <c r="JB4" s="228"/>
      <c r="JC4" s="228"/>
      <c r="JD4" s="228"/>
      <c r="JE4" s="228"/>
      <c r="JF4" s="228"/>
      <c r="JG4" s="228"/>
      <c r="JH4" s="228"/>
      <c r="JI4" s="228"/>
      <c r="JJ4" s="228"/>
      <c r="JK4" s="228"/>
      <c r="JL4" s="228"/>
      <c r="JM4" s="228"/>
      <c r="JN4" s="228"/>
      <c r="JO4" s="228"/>
      <c r="JP4" s="228"/>
      <c r="JQ4" s="228"/>
      <c r="JR4" s="228"/>
      <c r="JS4" s="228"/>
      <c r="JT4" s="228"/>
      <c r="JU4" s="228"/>
      <c r="JV4" s="228"/>
      <c r="JW4" s="228"/>
      <c r="JX4" s="228"/>
      <c r="JY4" s="228"/>
      <c r="JZ4" s="228"/>
      <c r="KA4" s="228"/>
      <c r="KB4" s="228"/>
      <c r="KC4" s="228"/>
      <c r="KD4" s="228"/>
      <c r="KE4" s="228"/>
      <c r="KF4" s="228"/>
      <c r="KG4" s="228"/>
      <c r="KH4" s="228"/>
      <c r="KI4" s="228"/>
      <c r="KJ4" s="228"/>
      <c r="KK4" s="228"/>
      <c r="KL4" s="228"/>
      <c r="KM4" s="228"/>
      <c r="KN4" s="228"/>
      <c r="KO4" s="228"/>
      <c r="KP4" s="228"/>
      <c r="KQ4" s="228"/>
      <c r="KR4" s="228"/>
      <c r="KS4" s="228"/>
      <c r="KT4" s="228"/>
      <c r="KU4" s="228"/>
      <c r="KV4" s="228"/>
      <c r="KW4" s="228"/>
      <c r="KX4" s="228"/>
      <c r="KY4" s="228"/>
      <c r="KZ4" s="228"/>
      <c r="LA4" s="228"/>
      <c r="LB4" s="228"/>
      <c r="LC4" s="228"/>
      <c r="LD4" s="228"/>
      <c r="LE4" s="228"/>
      <c r="LF4" s="228"/>
      <c r="LG4" s="228"/>
      <c r="LH4" s="228"/>
      <c r="LI4" s="228"/>
      <c r="LJ4" s="228"/>
      <c r="LK4" s="228"/>
      <c r="LL4" s="228"/>
      <c r="LM4" s="228"/>
      <c r="LN4" s="228"/>
      <c r="LO4" s="228"/>
      <c r="LP4" s="228"/>
      <c r="LQ4" s="228"/>
      <c r="LR4" s="228"/>
      <c r="LS4" s="228"/>
      <c r="LT4" s="228"/>
      <c r="LU4" s="228"/>
      <c r="LV4" s="228"/>
      <c r="LW4" s="228"/>
      <c r="LX4" s="228"/>
      <c r="LY4" s="228"/>
      <c r="LZ4" s="228"/>
      <c r="MA4" s="228"/>
      <c r="MB4" s="228"/>
      <c r="MC4" s="228"/>
      <c r="MD4" s="228"/>
      <c r="ME4" s="228"/>
      <c r="MF4" s="228"/>
      <c r="MG4" s="228"/>
      <c r="MH4" s="228"/>
      <c r="MI4" s="228"/>
      <c r="MJ4" s="228"/>
      <c r="MK4" s="228"/>
      <c r="ML4" s="228"/>
      <c r="MM4" s="228"/>
      <c r="MN4" s="228"/>
      <c r="MO4" s="228"/>
      <c r="MP4" s="228"/>
      <c r="MQ4" s="228"/>
      <c r="MR4" s="228"/>
      <c r="MS4" s="228"/>
      <c r="MT4" s="228"/>
      <c r="MU4" s="228"/>
      <c r="MV4" s="228"/>
      <c r="MW4" s="228"/>
      <c r="MX4" s="228"/>
      <c r="MY4" s="228"/>
      <c r="MZ4" s="228"/>
      <c r="NA4" s="228"/>
      <c r="NB4" s="228"/>
      <c r="NC4" s="228"/>
      <c r="ND4" s="228"/>
      <c r="NE4" s="228"/>
      <c r="NF4" s="228"/>
      <c r="NG4" s="228"/>
      <c r="NH4" s="228"/>
      <c r="NI4" s="228"/>
      <c r="NJ4" s="228"/>
      <c r="NK4" s="228"/>
      <c r="NL4" s="228"/>
      <c r="NM4" s="228"/>
      <c r="NN4" s="228"/>
      <c r="NO4" s="228"/>
      <c r="NP4" s="228"/>
      <c r="NQ4" s="228"/>
      <c r="NR4" s="228"/>
      <c r="NS4" s="228"/>
      <c r="NT4" s="228"/>
      <c r="NU4" s="228"/>
      <c r="NV4" s="228"/>
      <c r="NW4" s="228"/>
      <c r="NX4" s="228"/>
      <c r="NY4" s="228"/>
      <c r="NZ4" s="228"/>
      <c r="OA4" s="228"/>
      <c r="OB4" s="228"/>
      <c r="OC4" s="228"/>
      <c r="OD4" s="228"/>
      <c r="OE4" s="228"/>
      <c r="OF4" s="228"/>
      <c r="OG4" s="228"/>
      <c r="OH4" s="228"/>
      <c r="OI4" s="228"/>
      <c r="OJ4" s="228"/>
      <c r="OK4" s="228"/>
      <c r="OL4" s="228"/>
      <c r="OM4" s="228"/>
      <c r="ON4" s="228"/>
      <c r="OO4" s="228"/>
      <c r="OP4" s="228"/>
      <c r="OQ4" s="228"/>
      <c r="OR4" s="228"/>
      <c r="OS4" s="228"/>
      <c r="OT4" s="228"/>
      <c r="OU4" s="228"/>
      <c r="OV4" s="228"/>
      <c r="OW4" s="228"/>
      <c r="OX4" s="228"/>
      <c r="OY4" s="228"/>
      <c r="OZ4" s="228"/>
      <c r="PA4" s="228"/>
      <c r="PB4" s="228"/>
      <c r="PC4" s="228"/>
      <c r="PD4" s="228"/>
      <c r="PE4" s="228"/>
      <c r="PF4" s="228"/>
      <c r="PG4" s="228"/>
      <c r="PH4" s="228"/>
      <c r="PI4" s="228"/>
      <c r="PJ4" s="228"/>
      <c r="PK4" s="228"/>
      <c r="PL4" s="228"/>
      <c r="PM4" s="228"/>
      <c r="PN4" s="228"/>
      <c r="PO4" s="228"/>
      <c r="PP4" s="228"/>
      <c r="PQ4" s="228"/>
      <c r="PR4" s="228"/>
      <c r="PS4" s="228"/>
      <c r="PT4" s="228"/>
      <c r="PU4" s="228"/>
      <c r="PV4" s="228"/>
      <c r="PW4" s="228"/>
      <c r="PX4" s="228"/>
      <c r="PY4" s="228"/>
      <c r="PZ4" s="228"/>
      <c r="QA4" s="228"/>
      <c r="QB4" s="228"/>
      <c r="QC4" s="228"/>
      <c r="QD4" s="228"/>
      <c r="QE4" s="228"/>
      <c r="QF4" s="228"/>
      <c r="QG4" s="228"/>
      <c r="QH4" s="228"/>
      <c r="QI4" s="228"/>
      <c r="QJ4" s="228"/>
      <c r="QK4" s="228"/>
      <c r="QL4" s="228"/>
      <c r="QM4" s="228"/>
      <c r="QN4" s="228"/>
      <c r="QO4" s="228"/>
      <c r="QP4" s="228"/>
      <c r="QQ4" s="228"/>
      <c r="QR4" s="228"/>
      <c r="QS4" s="228"/>
      <c r="QT4" s="228"/>
      <c r="QU4" s="228"/>
      <c r="QV4" s="228"/>
      <c r="QW4" s="228"/>
      <c r="QX4" s="228"/>
      <c r="QY4" s="228"/>
      <c r="QZ4" s="228"/>
      <c r="RA4" s="228"/>
      <c r="RB4" s="228"/>
      <c r="RC4" s="228"/>
      <c r="RD4" s="228"/>
      <c r="RE4" s="228"/>
      <c r="RF4" s="228"/>
      <c r="RG4" s="228"/>
      <c r="RH4" s="228"/>
      <c r="RI4" s="228"/>
      <c r="RJ4" s="228"/>
      <c r="RK4" s="228"/>
      <c r="RL4" s="228"/>
      <c r="RM4" s="228"/>
      <c r="RN4" s="228"/>
      <c r="RO4" s="228"/>
      <c r="RP4" s="228"/>
      <c r="RQ4" s="228"/>
      <c r="RR4" s="228"/>
      <c r="RS4" s="228"/>
      <c r="RT4" s="228"/>
      <c r="RU4" s="228"/>
      <c r="RV4" s="228"/>
      <c r="RW4" s="228"/>
      <c r="RX4" s="228"/>
      <c r="RY4" s="228"/>
      <c r="RZ4" s="228"/>
      <c r="SA4" s="228"/>
      <c r="SB4" s="228"/>
      <c r="SC4" s="228"/>
      <c r="SD4" s="228"/>
      <c r="SE4" s="228"/>
      <c r="SF4" s="228"/>
      <c r="SG4" s="228"/>
      <c r="SH4" s="228"/>
      <c r="SI4" s="228"/>
      <c r="SJ4" s="228"/>
      <c r="SK4" s="228"/>
      <c r="SL4" s="228"/>
      <c r="SM4" s="228"/>
      <c r="SN4" s="228"/>
      <c r="SO4" s="228"/>
      <c r="SP4" s="228"/>
      <c r="SQ4" s="228"/>
      <c r="SR4" s="228"/>
      <c r="SS4" s="228"/>
      <c r="ST4" s="228"/>
      <c r="SU4" s="228"/>
      <c r="SV4" s="228"/>
      <c r="SW4" s="228"/>
      <c r="SX4" s="228"/>
      <c r="SY4" s="228"/>
      <c r="SZ4" s="228"/>
      <c r="TA4" s="228"/>
      <c r="TB4" s="228"/>
      <c r="TC4" s="228"/>
      <c r="TD4" s="228"/>
      <c r="TE4" s="228"/>
      <c r="TF4" s="228"/>
      <c r="TG4" s="228"/>
      <c r="TH4" s="228"/>
      <c r="TI4" s="228"/>
      <c r="TJ4" s="228"/>
      <c r="TK4" s="228"/>
      <c r="TL4" s="228"/>
      <c r="TM4" s="228"/>
      <c r="TN4" s="228"/>
      <c r="TO4" s="228"/>
      <c r="TP4" s="228"/>
      <c r="TQ4" s="228"/>
      <c r="TR4" s="228"/>
      <c r="TS4" s="228"/>
      <c r="TT4" s="228"/>
      <c r="TU4" s="228"/>
      <c r="TV4" s="228"/>
      <c r="TW4" s="228"/>
      <c r="TX4" s="228"/>
      <c r="TY4" s="228"/>
      <c r="TZ4" s="228"/>
      <c r="UA4" s="228"/>
      <c r="UB4" s="228"/>
      <c r="UC4" s="228"/>
      <c r="UD4" s="228"/>
      <c r="UE4" s="228"/>
      <c r="UF4" s="228"/>
      <c r="UG4" s="228"/>
      <c r="UH4" s="228"/>
      <c r="UI4" s="228"/>
      <c r="UJ4" s="228"/>
      <c r="UK4" s="228"/>
      <c r="UL4" s="228"/>
      <c r="UM4" s="228"/>
      <c r="UN4" s="228"/>
      <c r="UO4" s="228"/>
      <c r="UP4" s="228"/>
      <c r="UQ4" s="228"/>
      <c r="UR4" s="228"/>
      <c r="US4" s="228"/>
      <c r="UT4" s="228"/>
      <c r="UU4" s="228"/>
      <c r="UV4" s="228"/>
      <c r="UW4" s="228"/>
      <c r="UX4" s="228"/>
      <c r="UY4" s="228"/>
      <c r="UZ4" s="228"/>
      <c r="VA4" s="228"/>
      <c r="VB4" s="228"/>
      <c r="VC4" s="228"/>
      <c r="VD4" s="228"/>
      <c r="VE4" s="228"/>
      <c r="VF4" s="228"/>
      <c r="VG4" s="228"/>
      <c r="VH4" s="228"/>
      <c r="VI4" s="228"/>
      <c r="VJ4" s="228"/>
      <c r="VK4" s="228"/>
      <c r="VL4" s="228"/>
      <c r="VM4" s="228"/>
      <c r="VN4" s="228"/>
      <c r="VO4" s="228"/>
      <c r="VP4" s="228"/>
      <c r="VQ4" s="228"/>
      <c r="VR4" s="228"/>
      <c r="VS4" s="228"/>
      <c r="VT4" s="228"/>
      <c r="VU4" s="228"/>
      <c r="VV4" s="228"/>
      <c r="VW4" s="228"/>
      <c r="VX4" s="228"/>
      <c r="VY4" s="228"/>
      <c r="VZ4" s="228"/>
      <c r="WA4" s="228"/>
      <c r="WB4" s="228"/>
      <c r="WC4" s="228"/>
      <c r="WD4" s="228"/>
      <c r="WE4" s="228"/>
      <c r="WF4" s="228"/>
      <c r="WG4" s="228"/>
      <c r="WH4" s="228"/>
      <c r="WI4" s="228"/>
      <c r="WJ4" s="228"/>
      <c r="WK4" s="228"/>
      <c r="WL4" s="228"/>
      <c r="WM4" s="228"/>
      <c r="WN4" s="228"/>
      <c r="WO4" s="228"/>
      <c r="WP4" s="228"/>
      <c r="WQ4" s="228"/>
      <c r="WR4" s="228"/>
      <c r="WS4" s="228"/>
      <c r="WT4" s="228"/>
      <c r="WU4" s="228"/>
      <c r="WV4" s="228"/>
      <c r="WW4" s="228"/>
      <c r="WX4" s="228"/>
      <c r="WY4" s="228"/>
      <c r="WZ4" s="228"/>
      <c r="XA4" s="228"/>
      <c r="XB4" s="228"/>
      <c r="XC4" s="228"/>
      <c r="XD4" s="228"/>
      <c r="XE4" s="228"/>
      <c r="XF4" s="228"/>
      <c r="XG4" s="228"/>
      <c r="XH4" s="228"/>
      <c r="XI4" s="228"/>
      <c r="XJ4" s="228"/>
      <c r="XK4" s="228"/>
      <c r="XL4" s="228"/>
      <c r="XM4" s="228"/>
      <c r="XN4" s="228"/>
      <c r="XO4" s="228"/>
      <c r="XP4" s="228"/>
      <c r="XQ4" s="228"/>
      <c r="XR4" s="228"/>
      <c r="XS4" s="228"/>
      <c r="XT4" s="228"/>
      <c r="XU4" s="228"/>
      <c r="XV4" s="228"/>
      <c r="XW4" s="228"/>
      <c r="XX4" s="228"/>
      <c r="XY4" s="228"/>
      <c r="XZ4" s="228"/>
      <c r="YA4" s="228"/>
      <c r="YB4" s="228"/>
      <c r="YC4" s="228"/>
      <c r="YD4" s="228"/>
      <c r="YE4" s="228"/>
      <c r="YF4" s="228"/>
      <c r="YG4" s="228"/>
      <c r="YH4" s="228"/>
      <c r="YI4" s="228"/>
      <c r="YJ4" s="228"/>
      <c r="YK4" s="228"/>
      <c r="YL4" s="228"/>
      <c r="YM4" s="228"/>
      <c r="YN4" s="228"/>
      <c r="YO4" s="228"/>
      <c r="YP4" s="228"/>
      <c r="YQ4" s="228"/>
      <c r="YR4" s="228"/>
      <c r="YS4" s="228"/>
      <c r="YT4" s="228"/>
      <c r="YU4" s="228"/>
      <c r="YV4" s="228"/>
      <c r="YW4" s="228"/>
      <c r="YX4" s="228"/>
      <c r="YY4" s="228"/>
      <c r="YZ4" s="228"/>
      <c r="ZA4" s="228"/>
      <c r="ZB4" s="228"/>
      <c r="ZC4" s="228"/>
      <c r="ZD4" s="228"/>
      <c r="ZE4" s="228"/>
      <c r="ZF4" s="228"/>
      <c r="ZG4" s="228"/>
      <c r="ZH4" s="228"/>
      <c r="ZI4" s="228"/>
      <c r="ZJ4" s="228"/>
      <c r="ZK4" s="228"/>
      <c r="ZL4" s="228"/>
      <c r="ZM4" s="228"/>
      <c r="ZN4" s="228"/>
      <c r="ZO4" s="228"/>
      <c r="ZP4" s="228"/>
      <c r="ZQ4" s="228"/>
      <c r="ZR4" s="228"/>
      <c r="ZS4" s="228"/>
      <c r="ZT4" s="228"/>
      <c r="ZU4" s="228"/>
      <c r="ZV4" s="228"/>
      <c r="ZW4" s="228"/>
      <c r="ZX4" s="228"/>
      <c r="ZY4" s="228"/>
      <c r="ZZ4" s="228"/>
      <c r="AAA4" s="228"/>
      <c r="AAB4" s="228"/>
      <c r="AAC4" s="228"/>
      <c r="AAD4" s="228"/>
      <c r="AAE4" s="228"/>
      <c r="AAF4" s="228"/>
      <c r="AAG4" s="228"/>
      <c r="AAH4" s="228"/>
      <c r="AAI4" s="228"/>
      <c r="AAJ4" s="228"/>
      <c r="AAK4" s="228"/>
      <c r="AAL4" s="228"/>
      <c r="AAM4" s="228"/>
      <c r="AAN4" s="228"/>
      <c r="AAO4" s="228"/>
      <c r="AAP4" s="228"/>
      <c r="AAQ4" s="228"/>
      <c r="AAR4" s="228"/>
      <c r="AAS4" s="228"/>
      <c r="AAT4" s="228"/>
      <c r="AAU4" s="228"/>
      <c r="AAV4" s="228"/>
      <c r="AAW4" s="228"/>
      <c r="AAX4" s="228"/>
      <c r="AAY4" s="228"/>
      <c r="AAZ4" s="228"/>
      <c r="ABA4" s="228"/>
      <c r="ABB4" s="228"/>
      <c r="ABC4" s="228"/>
      <c r="ABD4" s="228"/>
      <c r="ABE4" s="228"/>
      <c r="ABF4" s="228"/>
      <c r="ABG4" s="228"/>
      <c r="ABH4" s="228"/>
      <c r="ABI4" s="228"/>
      <c r="ABJ4" s="228"/>
      <c r="ABK4" s="228"/>
      <c r="ABL4" s="228"/>
      <c r="ABM4" s="228"/>
      <c r="ABN4" s="228"/>
      <c r="ABO4" s="228"/>
      <c r="ABP4" s="228"/>
      <c r="ABQ4" s="228"/>
      <c r="ABR4" s="228"/>
      <c r="ABS4" s="228"/>
      <c r="ABT4" s="228"/>
      <c r="ABU4" s="228"/>
      <c r="ABV4" s="228"/>
      <c r="ABW4" s="228"/>
      <c r="ABX4" s="228"/>
      <c r="ABY4" s="228"/>
      <c r="ABZ4" s="228"/>
      <c r="ACA4" s="228"/>
      <c r="ACB4" s="228"/>
      <c r="ACC4" s="228"/>
      <c r="ACD4" s="228"/>
      <c r="ACE4" s="228"/>
      <c r="ACF4" s="228"/>
      <c r="ACG4" s="228"/>
      <c r="ACH4" s="228"/>
      <c r="ACI4" s="228"/>
      <c r="ACJ4" s="228"/>
      <c r="ACK4" s="228"/>
      <c r="ACL4" s="228"/>
      <c r="ACM4" s="228"/>
      <c r="ACN4" s="228"/>
      <c r="ACO4" s="228"/>
      <c r="ACP4" s="228"/>
      <c r="ACQ4" s="228"/>
      <c r="ACR4" s="228"/>
      <c r="ACS4" s="228"/>
      <c r="ACT4" s="228"/>
      <c r="ACU4" s="228"/>
      <c r="ACV4" s="228"/>
      <c r="ACW4" s="228"/>
      <c r="ACX4" s="228"/>
      <c r="ACY4" s="228"/>
      <c r="ACZ4" s="228"/>
      <c r="ADA4" s="228"/>
      <c r="ADB4" s="228"/>
      <c r="ADC4" s="228"/>
      <c r="ADD4" s="228"/>
      <c r="ADE4" s="228"/>
      <c r="ADF4" s="228"/>
      <c r="ADG4" s="228"/>
      <c r="ADH4" s="228"/>
      <c r="ADI4" s="228"/>
      <c r="ADJ4" s="228"/>
      <c r="ADK4" s="228"/>
      <c r="ADL4" s="228"/>
      <c r="ADM4" s="228"/>
      <c r="ADN4" s="228"/>
      <c r="ADO4" s="228"/>
      <c r="ADP4" s="228"/>
      <c r="ADQ4" s="228"/>
      <c r="ADR4" s="228"/>
      <c r="ADS4" s="228"/>
      <c r="ADT4" s="228"/>
      <c r="ADU4" s="228"/>
      <c r="ADV4" s="228"/>
      <c r="ADW4" s="228"/>
      <c r="ADX4" s="228"/>
      <c r="ADY4" s="228"/>
      <c r="ADZ4" s="228"/>
      <c r="AEA4" s="228"/>
      <c r="AEB4" s="228"/>
      <c r="AEC4" s="228"/>
      <c r="AED4" s="228"/>
      <c r="AEE4" s="228"/>
      <c r="AEF4" s="228"/>
      <c r="AEG4" s="228"/>
      <c r="AEH4" s="228"/>
      <c r="AEI4" s="228"/>
      <c r="AEJ4" s="228"/>
      <c r="AEK4" s="228"/>
      <c r="AEL4" s="228"/>
      <c r="AEM4" s="228"/>
      <c r="AEN4" s="228"/>
      <c r="AEO4" s="228"/>
      <c r="AEP4" s="228"/>
      <c r="AEQ4" s="228"/>
      <c r="AER4" s="228"/>
      <c r="AES4" s="228"/>
      <c r="AET4" s="228"/>
      <c r="AEU4" s="228"/>
      <c r="AEV4" s="228"/>
      <c r="AEW4" s="228"/>
      <c r="AEX4" s="228"/>
      <c r="AEY4" s="228"/>
      <c r="AEZ4" s="228"/>
      <c r="AFA4" s="228"/>
      <c r="AFB4" s="228"/>
      <c r="AFC4" s="228"/>
      <c r="AFD4" s="228"/>
      <c r="AFE4" s="228"/>
      <c r="AFF4" s="228"/>
      <c r="AFG4" s="228"/>
      <c r="AFH4" s="228"/>
      <c r="AFI4" s="228"/>
      <c r="AFJ4" s="228"/>
      <c r="AFK4" s="228"/>
      <c r="AFL4" s="228"/>
      <c r="AFM4" s="228"/>
      <c r="AFN4" s="228"/>
      <c r="AFO4" s="228"/>
      <c r="AFP4" s="228"/>
      <c r="AFQ4" s="228"/>
      <c r="AFR4" s="228"/>
      <c r="AFS4" s="228"/>
      <c r="AFT4" s="228"/>
      <c r="AFU4" s="228"/>
      <c r="AFV4" s="228"/>
      <c r="AFW4" s="228"/>
      <c r="AFX4" s="228"/>
      <c r="AFY4" s="228"/>
      <c r="AFZ4" s="228"/>
      <c r="AGA4" s="228"/>
      <c r="AGB4" s="228"/>
      <c r="AGC4" s="228"/>
      <c r="AGD4" s="228"/>
      <c r="AGE4" s="228"/>
      <c r="AGF4" s="228"/>
      <c r="AGG4" s="228"/>
      <c r="AGH4" s="228"/>
      <c r="AGI4" s="228"/>
      <c r="AGJ4" s="228"/>
      <c r="AGK4" s="228"/>
      <c r="AGL4" s="228"/>
      <c r="AGM4" s="228"/>
      <c r="AGN4" s="228"/>
      <c r="AGO4" s="228"/>
      <c r="AGP4" s="228"/>
      <c r="AGQ4" s="228"/>
      <c r="AGR4" s="228"/>
      <c r="AGS4" s="228"/>
      <c r="AGT4" s="228"/>
      <c r="AGU4" s="228"/>
      <c r="AGV4" s="228"/>
      <c r="AGW4" s="228"/>
      <c r="AGX4" s="228"/>
      <c r="AGY4" s="228"/>
      <c r="AGZ4" s="228"/>
      <c r="AHA4" s="228"/>
      <c r="AHB4" s="228"/>
      <c r="AHC4" s="228"/>
      <c r="AHD4" s="228"/>
      <c r="AHE4" s="228"/>
      <c r="AHF4" s="228"/>
      <c r="AHG4" s="228"/>
      <c r="AHH4" s="228"/>
      <c r="AHI4" s="228"/>
      <c r="AHJ4" s="228"/>
      <c r="AHK4" s="228"/>
      <c r="AHL4" s="228"/>
      <c r="AHM4" s="228"/>
      <c r="AHN4" s="228"/>
      <c r="AHO4" s="228"/>
      <c r="AHP4" s="228"/>
      <c r="AHQ4" s="228"/>
      <c r="AHR4" s="228"/>
      <c r="AHS4" s="228"/>
      <c r="AHT4" s="228"/>
      <c r="AHU4" s="228"/>
      <c r="AHV4" s="228"/>
      <c r="AHW4" s="228"/>
      <c r="AHX4" s="228"/>
      <c r="AHY4" s="228"/>
      <c r="AHZ4" s="228"/>
      <c r="AIA4" s="228"/>
      <c r="AIB4" s="228"/>
      <c r="AIC4" s="228"/>
      <c r="AID4" s="228"/>
      <c r="AIE4" s="228"/>
      <c r="AIF4" s="228"/>
      <c r="AIG4" s="228"/>
      <c r="AIH4" s="228"/>
      <c r="AII4" s="228"/>
      <c r="AIJ4" s="228"/>
      <c r="AIK4" s="228"/>
      <c r="AIL4" s="228"/>
      <c r="AIM4" s="228"/>
      <c r="AIN4" s="228"/>
      <c r="AIO4" s="228"/>
      <c r="AIP4" s="228"/>
      <c r="AIQ4" s="228"/>
      <c r="AIR4" s="228"/>
      <c r="AIS4" s="228"/>
      <c r="AIT4" s="228"/>
      <c r="AIU4" s="228"/>
      <c r="AIV4" s="228"/>
      <c r="AIW4" s="228"/>
      <c r="AIX4" s="228"/>
      <c r="AIY4" s="228"/>
      <c r="AIZ4" s="228"/>
      <c r="AJA4" s="228"/>
      <c r="AJB4" s="228"/>
      <c r="AJC4" s="228"/>
      <c r="AJD4" s="228"/>
      <c r="AJE4" s="228"/>
      <c r="AJF4" s="228"/>
      <c r="AJG4" s="228"/>
      <c r="AJH4" s="228"/>
      <c r="AJI4" s="228"/>
      <c r="AJJ4" s="228"/>
      <c r="AJK4" s="228"/>
      <c r="AJL4" s="228"/>
      <c r="AJM4" s="228"/>
      <c r="AJN4" s="228"/>
      <c r="AJO4" s="228"/>
      <c r="AJP4" s="228"/>
      <c r="AJQ4" s="228"/>
      <c r="AJR4" s="228"/>
      <c r="AJS4" s="228"/>
      <c r="AJT4" s="228"/>
      <c r="AJU4" s="228"/>
      <c r="AJV4" s="228"/>
      <c r="AJW4" s="228"/>
      <c r="AJX4" s="228"/>
      <c r="AJY4" s="228"/>
      <c r="AJZ4" s="228"/>
      <c r="AKA4" s="228"/>
      <c r="AKB4" s="228"/>
      <c r="AKC4" s="228"/>
      <c r="AKD4" s="228"/>
      <c r="AKE4" s="228"/>
      <c r="AKF4" s="228"/>
      <c r="AKG4" s="228"/>
      <c r="AKH4" s="228"/>
      <c r="AKI4" s="228"/>
      <c r="AKJ4" s="228"/>
      <c r="AKK4" s="228"/>
      <c r="AKL4" s="228"/>
      <c r="AKM4" s="228"/>
      <c r="AKN4" s="228"/>
      <c r="AKO4" s="228"/>
      <c r="AKP4" s="228"/>
      <c r="AKQ4" s="228"/>
      <c r="AKR4" s="228"/>
      <c r="AKS4" s="228"/>
      <c r="AKT4" s="228"/>
      <c r="AKU4" s="228"/>
      <c r="AKV4" s="228"/>
      <c r="AKW4" s="228"/>
      <c r="AKX4" s="228"/>
      <c r="AKY4" s="228"/>
      <c r="AKZ4" s="228"/>
      <c r="ALA4" s="228"/>
      <c r="ALB4" s="228"/>
      <c r="ALC4" s="228"/>
      <c r="ALD4" s="228"/>
      <c r="ALE4" s="228"/>
      <c r="ALF4" s="228"/>
      <c r="ALG4" s="228"/>
      <c r="ALH4" s="228"/>
      <c r="ALI4" s="228"/>
      <c r="ALJ4" s="228"/>
      <c r="ALK4" s="228"/>
      <c r="ALL4" s="228"/>
      <c r="ALM4" s="228"/>
      <c r="ALN4" s="228"/>
      <c r="ALO4" s="228"/>
      <c r="ALP4" s="228"/>
      <c r="ALQ4" s="228"/>
      <c r="ALR4" s="228"/>
      <c r="ALS4" s="228"/>
      <c r="ALT4" s="228"/>
      <c r="ALU4" s="228"/>
      <c r="ALV4" s="228"/>
      <c r="ALW4" s="228"/>
      <c r="ALX4" s="228"/>
      <c r="ALY4" s="228"/>
      <c r="ALZ4" s="228"/>
      <c r="AMA4" s="228"/>
      <c r="AMB4" s="228"/>
      <c r="AMC4" s="228"/>
      <c r="AMD4" s="228"/>
      <c r="AME4" s="228"/>
      <c r="AMF4" s="228"/>
      <c r="AMG4" s="228"/>
      <c r="AMH4" s="228"/>
      <c r="AMI4" s="228"/>
      <c r="AMJ4" s="228"/>
      <c r="AMK4" s="228"/>
      <c r="AML4" s="228"/>
      <c r="AMM4" s="228"/>
      <c r="AMN4" s="228"/>
      <c r="AMO4" s="228"/>
      <c r="AMP4" s="228"/>
      <c r="AMQ4" s="228"/>
      <c r="AMR4" s="228"/>
      <c r="AMS4" s="228"/>
      <c r="AMT4" s="228"/>
      <c r="AMU4" s="228"/>
      <c r="AMV4" s="228"/>
      <c r="AMW4" s="228"/>
      <c r="AMX4" s="228"/>
      <c r="AMY4" s="228"/>
      <c r="AMZ4" s="228"/>
      <c r="ANA4" s="228"/>
      <c r="ANB4" s="228"/>
      <c r="ANC4" s="228"/>
      <c r="AND4" s="228"/>
      <c r="ANE4" s="228"/>
      <c r="ANF4" s="228"/>
      <c r="ANG4" s="228"/>
      <c r="ANH4" s="228"/>
      <c r="ANI4" s="228"/>
      <c r="ANJ4" s="228"/>
      <c r="ANK4" s="228"/>
      <c r="ANL4" s="228"/>
      <c r="ANM4" s="228"/>
      <c r="ANN4" s="228"/>
      <c r="ANO4" s="228"/>
      <c r="ANP4" s="228"/>
      <c r="ANQ4" s="228"/>
      <c r="ANR4" s="228"/>
      <c r="ANS4" s="228"/>
      <c r="ANT4" s="228"/>
      <c r="ANU4" s="228"/>
      <c r="ANV4" s="228"/>
      <c r="ANW4" s="228"/>
      <c r="ANX4" s="228"/>
      <c r="ANY4" s="228"/>
      <c r="ANZ4" s="228"/>
      <c r="AOA4" s="228"/>
      <c r="AOB4" s="228"/>
      <c r="AOC4" s="228"/>
      <c r="AOD4" s="228"/>
      <c r="AOE4" s="228"/>
      <c r="AOF4" s="228"/>
      <c r="AOG4" s="228"/>
      <c r="AOH4" s="228"/>
      <c r="AOI4" s="228"/>
      <c r="AOJ4" s="228"/>
      <c r="AOK4" s="228"/>
      <c r="AOL4" s="228"/>
      <c r="AOM4" s="228"/>
      <c r="AON4" s="228"/>
      <c r="AOO4" s="228"/>
      <c r="AOP4" s="228"/>
      <c r="AOQ4" s="228"/>
      <c r="AOR4" s="228"/>
      <c r="AOS4" s="228"/>
      <c r="AOT4" s="228"/>
      <c r="AOU4" s="228"/>
      <c r="AOV4" s="228"/>
      <c r="AOW4" s="228"/>
      <c r="AOX4" s="228"/>
      <c r="AOY4" s="228"/>
      <c r="AOZ4" s="228"/>
      <c r="APA4" s="228"/>
      <c r="APB4" s="228"/>
      <c r="APC4" s="228"/>
      <c r="APD4" s="228"/>
      <c r="APE4" s="228"/>
      <c r="APF4" s="228"/>
      <c r="APG4" s="228"/>
      <c r="APH4" s="228"/>
      <c r="API4" s="228"/>
      <c r="APJ4" s="228"/>
      <c r="APK4" s="228"/>
      <c r="APL4" s="228"/>
      <c r="APM4" s="228"/>
      <c r="APN4" s="228"/>
      <c r="APO4" s="228"/>
      <c r="APP4" s="228"/>
      <c r="APQ4" s="228"/>
      <c r="APR4" s="228"/>
      <c r="APS4" s="228"/>
      <c r="APT4" s="228"/>
      <c r="APU4" s="228"/>
      <c r="APV4" s="228"/>
      <c r="APW4" s="228"/>
      <c r="APX4" s="228"/>
      <c r="APY4" s="228"/>
      <c r="APZ4" s="228"/>
      <c r="AQA4" s="228"/>
      <c r="AQB4" s="228"/>
      <c r="AQC4" s="228"/>
      <c r="AQD4" s="228"/>
      <c r="AQE4" s="228"/>
      <c r="AQF4" s="228"/>
      <c r="AQG4" s="228"/>
      <c r="AQH4" s="228"/>
      <c r="AQI4" s="228"/>
      <c r="AQJ4" s="228"/>
      <c r="AQK4" s="228"/>
      <c r="AQL4" s="228"/>
      <c r="AQM4" s="228"/>
      <c r="AQN4" s="228"/>
      <c r="AQO4" s="228"/>
      <c r="AQP4" s="228"/>
      <c r="AQQ4" s="228"/>
      <c r="AQR4" s="228"/>
      <c r="AQS4" s="228"/>
      <c r="AQT4" s="228"/>
      <c r="AQU4" s="228"/>
      <c r="AQV4" s="228"/>
      <c r="AQW4" s="228"/>
      <c r="AQX4" s="228"/>
      <c r="AQY4" s="228"/>
      <c r="AQZ4" s="228"/>
      <c r="ARA4" s="228"/>
      <c r="ARB4" s="228"/>
      <c r="ARC4" s="228"/>
      <c r="ARD4" s="228"/>
      <c r="ARE4" s="228"/>
      <c r="ARF4" s="228"/>
      <c r="ARG4" s="228"/>
      <c r="ARH4" s="228"/>
      <c r="ARI4" s="228"/>
      <c r="ARJ4" s="228"/>
      <c r="ARK4" s="228"/>
      <c r="ARL4" s="228"/>
      <c r="ARM4" s="228"/>
      <c r="ARN4" s="228"/>
      <c r="ARO4" s="228"/>
      <c r="ARP4" s="228"/>
      <c r="ARQ4" s="228"/>
      <c r="ARR4" s="228"/>
      <c r="ARS4" s="228"/>
      <c r="ART4" s="228"/>
      <c r="ARU4" s="228"/>
      <c r="ARV4" s="228"/>
      <c r="ARW4" s="228"/>
      <c r="ARX4" s="228"/>
      <c r="ARY4" s="228"/>
      <c r="ARZ4" s="228"/>
      <c r="ASA4" s="228"/>
      <c r="ASB4" s="228"/>
      <c r="ASC4" s="228"/>
      <c r="ASD4" s="228"/>
      <c r="ASE4" s="228"/>
      <c r="ASF4" s="228"/>
      <c r="ASG4" s="228"/>
      <c r="ASH4" s="228"/>
      <c r="ASI4" s="228"/>
      <c r="ASJ4" s="228"/>
      <c r="ASK4" s="228"/>
      <c r="ASL4" s="228"/>
      <c r="ASM4" s="228"/>
      <c r="ASN4" s="228"/>
      <c r="ASO4" s="228"/>
      <c r="ASP4" s="228"/>
      <c r="ASQ4" s="228"/>
      <c r="ASR4" s="228"/>
      <c r="ASS4" s="228"/>
      <c r="AST4" s="228"/>
      <c r="ASU4" s="228"/>
      <c r="ASV4" s="228"/>
      <c r="ASW4" s="228"/>
      <c r="ASX4" s="228"/>
      <c r="ASY4" s="228"/>
      <c r="ASZ4" s="228"/>
      <c r="ATA4" s="228"/>
      <c r="ATB4" s="228"/>
      <c r="ATC4" s="228"/>
      <c r="ATD4" s="228"/>
      <c r="ATE4" s="228"/>
      <c r="ATF4" s="228"/>
      <c r="ATG4" s="228"/>
      <c r="ATH4" s="228"/>
      <c r="ATI4" s="228"/>
      <c r="ATJ4" s="228"/>
      <c r="ATK4" s="228"/>
      <c r="ATL4" s="228"/>
      <c r="ATM4" s="228"/>
      <c r="ATN4" s="228"/>
      <c r="ATO4" s="228"/>
      <c r="ATP4" s="228"/>
      <c r="ATQ4" s="228"/>
      <c r="ATR4" s="228"/>
      <c r="ATS4" s="228"/>
      <c r="ATT4" s="228"/>
      <c r="ATU4" s="228"/>
      <c r="ATV4" s="228"/>
      <c r="ATW4" s="228"/>
      <c r="ATX4" s="228"/>
      <c r="ATY4" s="228"/>
      <c r="ATZ4" s="228"/>
      <c r="AUA4" s="228"/>
      <c r="AUB4" s="228"/>
      <c r="AUC4" s="228"/>
      <c r="AUD4" s="228"/>
      <c r="AUE4" s="228"/>
      <c r="AUF4" s="228"/>
      <c r="AUG4" s="228"/>
      <c r="AUH4" s="228"/>
      <c r="AUI4" s="228"/>
      <c r="AUJ4" s="228"/>
      <c r="AUK4" s="228"/>
      <c r="AUL4" s="228"/>
      <c r="AUM4" s="228"/>
      <c r="AUN4" s="228"/>
      <c r="AUO4" s="228"/>
      <c r="AUP4" s="228"/>
      <c r="AUQ4" s="228"/>
      <c r="AUR4" s="228"/>
      <c r="AUS4" s="228"/>
      <c r="AUT4" s="228"/>
      <c r="AUU4" s="228"/>
      <c r="AUV4" s="228"/>
      <c r="AUW4" s="228"/>
      <c r="AUX4" s="228"/>
      <c r="AUY4" s="228"/>
      <c r="AUZ4" s="228"/>
      <c r="AVA4" s="228"/>
      <c r="AVB4" s="228"/>
      <c r="AVC4" s="228"/>
      <c r="AVD4" s="228"/>
      <c r="AVE4" s="228"/>
      <c r="AVF4" s="228"/>
      <c r="AVG4" s="228"/>
      <c r="AVH4" s="228"/>
      <c r="AVI4" s="228"/>
      <c r="AVJ4" s="228"/>
      <c r="AVK4" s="228"/>
      <c r="AVL4" s="228"/>
      <c r="AVM4" s="228"/>
      <c r="AVN4" s="228"/>
      <c r="AVO4" s="228"/>
      <c r="AVP4" s="228"/>
      <c r="AVQ4" s="228"/>
      <c r="AVR4" s="228"/>
      <c r="AVS4" s="228"/>
      <c r="AVT4" s="228"/>
      <c r="AVU4" s="228"/>
      <c r="AVV4" s="228"/>
      <c r="AVW4" s="228"/>
      <c r="AVX4" s="228"/>
      <c r="AVY4" s="228"/>
      <c r="AVZ4" s="228"/>
      <c r="AWA4" s="228"/>
      <c r="AWB4" s="228"/>
      <c r="AWC4" s="228"/>
      <c r="AWD4" s="228"/>
      <c r="AWE4" s="228"/>
      <c r="AWF4" s="228"/>
      <c r="AWG4" s="228"/>
      <c r="AWH4" s="228"/>
      <c r="AWI4" s="228"/>
      <c r="AWJ4" s="228"/>
      <c r="AWK4" s="228"/>
      <c r="AWL4" s="228"/>
      <c r="AWM4" s="228"/>
      <c r="AWN4" s="228"/>
      <c r="AWO4" s="228"/>
      <c r="AWP4" s="228"/>
      <c r="AWQ4" s="228"/>
      <c r="AWR4" s="228"/>
      <c r="AWS4" s="228"/>
      <c r="AWT4" s="228"/>
      <c r="AWU4" s="228"/>
      <c r="AWV4" s="228"/>
      <c r="AWW4" s="228"/>
      <c r="AWX4" s="228"/>
      <c r="AWY4" s="228"/>
      <c r="AWZ4" s="228"/>
      <c r="AXA4" s="228"/>
      <c r="AXB4" s="228"/>
      <c r="AXC4" s="228"/>
      <c r="AXD4" s="228"/>
      <c r="AXE4" s="228"/>
      <c r="AXF4" s="228"/>
      <c r="AXG4" s="228"/>
      <c r="AXH4" s="228"/>
      <c r="AXI4" s="228"/>
      <c r="AXJ4" s="228"/>
      <c r="AXK4" s="228"/>
      <c r="AXL4" s="228"/>
      <c r="AXM4" s="228"/>
      <c r="AXN4" s="228"/>
      <c r="AXO4" s="228"/>
      <c r="AXP4" s="228"/>
      <c r="AXQ4" s="228"/>
      <c r="AXR4" s="228"/>
      <c r="AXS4" s="228"/>
      <c r="AXT4" s="228"/>
      <c r="AXU4" s="228"/>
      <c r="AXV4" s="228"/>
      <c r="AXW4" s="228"/>
      <c r="AXX4" s="228"/>
      <c r="AXY4" s="228"/>
      <c r="AXZ4" s="228"/>
      <c r="AYA4" s="228"/>
      <c r="AYB4" s="228"/>
      <c r="AYC4" s="228"/>
      <c r="AYD4" s="228"/>
      <c r="AYE4" s="228"/>
      <c r="AYF4" s="228"/>
      <c r="AYG4" s="228"/>
      <c r="AYH4" s="228"/>
      <c r="AYI4" s="228"/>
      <c r="AYJ4" s="228"/>
      <c r="AYK4" s="228"/>
      <c r="AYL4" s="228"/>
      <c r="AYM4" s="228"/>
      <c r="AYN4" s="228"/>
      <c r="AYO4" s="228"/>
      <c r="AYP4" s="228"/>
      <c r="AYQ4" s="228"/>
      <c r="AYR4" s="228"/>
      <c r="AYS4" s="228"/>
      <c r="AYT4" s="228"/>
      <c r="AYU4" s="228"/>
      <c r="AYV4" s="228"/>
      <c r="AYW4" s="228"/>
      <c r="AYX4" s="228"/>
      <c r="AYY4" s="228"/>
      <c r="AYZ4" s="228"/>
      <c r="AZA4" s="228"/>
      <c r="AZB4" s="228"/>
      <c r="AZC4" s="228"/>
      <c r="AZD4" s="228"/>
      <c r="AZE4" s="228"/>
      <c r="AZF4" s="228"/>
      <c r="AZG4" s="228"/>
      <c r="AZH4" s="228"/>
      <c r="AZI4" s="228"/>
      <c r="AZJ4" s="228"/>
      <c r="AZK4" s="228"/>
      <c r="AZL4" s="228"/>
      <c r="AZM4" s="228"/>
      <c r="AZN4" s="228"/>
      <c r="AZO4" s="228"/>
      <c r="AZP4" s="228"/>
      <c r="AZQ4" s="228"/>
      <c r="AZR4" s="228"/>
      <c r="AZS4" s="228"/>
      <c r="AZT4" s="228"/>
      <c r="AZU4" s="228"/>
      <c r="AZV4" s="228"/>
      <c r="AZW4" s="228"/>
      <c r="AZX4" s="228"/>
      <c r="AZY4" s="228"/>
      <c r="AZZ4" s="228"/>
      <c r="BAA4" s="228"/>
      <c r="BAB4" s="228"/>
      <c r="BAC4" s="228"/>
      <c r="BAD4" s="228"/>
      <c r="BAE4" s="228"/>
      <c r="BAF4" s="228"/>
      <c r="BAG4" s="228"/>
      <c r="BAH4" s="228"/>
      <c r="BAI4" s="228"/>
      <c r="BAJ4" s="228"/>
      <c r="BAK4" s="228"/>
      <c r="BAL4" s="228"/>
      <c r="BAM4" s="228"/>
      <c r="BAN4" s="228"/>
      <c r="BAO4" s="228"/>
      <c r="BAP4" s="228"/>
      <c r="BAQ4" s="228"/>
      <c r="BAR4" s="228"/>
      <c r="BAS4" s="228"/>
      <c r="BAT4" s="228"/>
      <c r="BAU4" s="228"/>
      <c r="BAV4" s="228"/>
      <c r="BAW4" s="228"/>
      <c r="BAX4" s="228"/>
      <c r="BAY4" s="228"/>
      <c r="BAZ4" s="228"/>
      <c r="BBA4" s="228"/>
      <c r="BBB4" s="228"/>
      <c r="BBC4" s="228"/>
      <c r="BBD4" s="228"/>
      <c r="BBE4" s="228"/>
      <c r="BBF4" s="228"/>
      <c r="BBG4" s="228"/>
      <c r="BBH4" s="228"/>
      <c r="BBI4" s="228"/>
      <c r="BBJ4" s="228"/>
      <c r="BBK4" s="228"/>
      <c r="BBL4" s="228"/>
      <c r="BBM4" s="228"/>
      <c r="BBN4" s="228"/>
      <c r="BBO4" s="228"/>
      <c r="BBP4" s="228"/>
      <c r="BBQ4" s="228"/>
      <c r="BBR4" s="228"/>
      <c r="BBS4" s="228"/>
      <c r="BBT4" s="228"/>
      <c r="BBU4" s="228"/>
      <c r="BBV4" s="228"/>
      <c r="BBW4" s="228"/>
      <c r="BBX4" s="228"/>
      <c r="BBY4" s="228"/>
      <c r="BBZ4" s="228"/>
      <c r="BCA4" s="228"/>
      <c r="BCB4" s="228"/>
      <c r="BCC4" s="228"/>
      <c r="BCD4" s="228"/>
      <c r="BCE4" s="228"/>
      <c r="BCF4" s="228"/>
      <c r="BCG4" s="228"/>
      <c r="BCH4" s="228"/>
      <c r="BCI4" s="228"/>
      <c r="BCJ4" s="228"/>
      <c r="BCK4" s="228"/>
      <c r="BCL4" s="228"/>
      <c r="BCM4" s="228"/>
      <c r="BCN4" s="228"/>
      <c r="BCO4" s="228"/>
      <c r="BCP4" s="228"/>
      <c r="BCQ4" s="228"/>
      <c r="BCR4" s="228"/>
      <c r="BCS4" s="228"/>
      <c r="BCT4" s="228"/>
      <c r="BCU4" s="228"/>
      <c r="BCV4" s="228"/>
      <c r="BCW4" s="228"/>
      <c r="BCX4" s="228"/>
      <c r="BCY4" s="228"/>
      <c r="BCZ4" s="228"/>
      <c r="BDA4" s="228"/>
      <c r="BDB4" s="228"/>
      <c r="BDC4" s="228"/>
      <c r="BDD4" s="228"/>
      <c r="BDE4" s="228"/>
      <c r="BDF4" s="228"/>
      <c r="BDG4" s="228"/>
      <c r="BDH4" s="228"/>
      <c r="BDI4" s="228"/>
      <c r="BDJ4" s="228"/>
      <c r="BDK4" s="228"/>
      <c r="BDL4" s="228"/>
      <c r="BDM4" s="228"/>
      <c r="BDN4" s="228"/>
      <c r="BDO4" s="228"/>
      <c r="BDP4" s="228"/>
      <c r="BDQ4" s="228"/>
      <c r="BDR4" s="228"/>
      <c r="BDS4" s="228"/>
      <c r="BDT4" s="228"/>
      <c r="BDU4" s="228"/>
      <c r="BDV4" s="228"/>
      <c r="BDW4" s="228"/>
      <c r="BDX4" s="228"/>
      <c r="BDY4" s="228"/>
      <c r="BDZ4" s="228"/>
      <c r="BEA4" s="228"/>
      <c r="BEB4" s="228"/>
      <c r="BEC4" s="228"/>
      <c r="BED4" s="228"/>
      <c r="BEE4" s="228"/>
      <c r="BEF4" s="228"/>
      <c r="BEG4" s="228"/>
      <c r="BEH4" s="228"/>
      <c r="BEI4" s="228"/>
      <c r="BEJ4" s="228"/>
      <c r="BEK4" s="228"/>
      <c r="BEL4" s="228"/>
      <c r="BEM4" s="228"/>
      <c r="BEN4" s="228"/>
      <c r="BEO4" s="228"/>
      <c r="BEP4" s="228"/>
      <c r="BEQ4" s="228"/>
      <c r="BER4" s="228"/>
      <c r="BES4" s="228"/>
      <c r="BET4" s="228"/>
      <c r="BEU4" s="228"/>
      <c r="BEV4" s="228"/>
      <c r="BEW4" s="228"/>
      <c r="BEX4" s="228"/>
      <c r="BEY4" s="228"/>
      <c r="BEZ4" s="228"/>
      <c r="BFA4" s="228"/>
      <c r="BFB4" s="228"/>
      <c r="BFC4" s="228"/>
      <c r="BFD4" s="228"/>
      <c r="BFE4" s="228"/>
      <c r="BFF4" s="228"/>
      <c r="BFG4" s="228"/>
      <c r="BFH4" s="228"/>
      <c r="BFI4" s="228"/>
      <c r="BFJ4" s="228"/>
      <c r="BFK4" s="228"/>
      <c r="BFL4" s="228"/>
      <c r="BFM4" s="228"/>
      <c r="BFN4" s="228"/>
      <c r="BFO4" s="228"/>
      <c r="BFP4" s="228"/>
      <c r="BFQ4" s="228"/>
      <c r="BFR4" s="228"/>
      <c r="BFS4" s="228"/>
      <c r="BFT4" s="228"/>
      <c r="BFU4" s="228"/>
      <c r="BFV4" s="228"/>
      <c r="BFW4" s="228"/>
      <c r="BFX4" s="228"/>
      <c r="BFY4" s="228"/>
      <c r="BFZ4" s="228"/>
      <c r="BGA4" s="228"/>
      <c r="BGB4" s="228"/>
      <c r="BGC4" s="228"/>
      <c r="BGD4" s="228"/>
      <c r="BGE4" s="228"/>
      <c r="BGF4" s="228"/>
      <c r="BGG4" s="228"/>
      <c r="BGH4" s="228"/>
      <c r="BGI4" s="228"/>
      <c r="BGJ4" s="228"/>
      <c r="BGK4" s="228"/>
      <c r="BGL4" s="228"/>
      <c r="BGM4" s="228"/>
      <c r="BGN4" s="228"/>
      <c r="BGO4" s="228"/>
      <c r="BGP4" s="228"/>
      <c r="BGQ4" s="228"/>
      <c r="BGR4" s="228"/>
      <c r="BGS4" s="228"/>
      <c r="BGT4" s="228"/>
      <c r="BGU4" s="228"/>
      <c r="BGV4" s="228"/>
      <c r="BGW4" s="228"/>
      <c r="BGX4" s="228"/>
      <c r="BGY4" s="228"/>
      <c r="BGZ4" s="228"/>
      <c r="BHA4" s="228"/>
      <c r="BHB4" s="228"/>
      <c r="BHC4" s="228"/>
      <c r="BHD4" s="228"/>
      <c r="BHE4" s="228"/>
      <c r="BHF4" s="228"/>
      <c r="BHG4" s="228"/>
      <c r="BHH4" s="228"/>
      <c r="BHI4" s="228"/>
      <c r="BHJ4" s="228"/>
      <c r="BHK4" s="228"/>
      <c r="BHL4" s="228"/>
      <c r="BHM4" s="228"/>
      <c r="BHN4" s="228"/>
      <c r="BHO4" s="228"/>
      <c r="BHP4" s="228"/>
      <c r="BHQ4" s="228"/>
      <c r="BHR4" s="228"/>
      <c r="BHS4" s="228"/>
      <c r="BHT4" s="228"/>
      <c r="BHU4" s="228"/>
      <c r="BHV4" s="228"/>
      <c r="BHW4" s="228"/>
      <c r="BHX4" s="228"/>
      <c r="BHY4" s="228"/>
      <c r="BHZ4" s="228"/>
      <c r="BIA4" s="228"/>
      <c r="BIB4" s="228"/>
      <c r="BIC4" s="228"/>
      <c r="BID4" s="228"/>
      <c r="BIE4" s="228"/>
      <c r="BIF4" s="228"/>
      <c r="BIG4" s="228"/>
      <c r="BIH4" s="228"/>
      <c r="BII4" s="228"/>
      <c r="BIJ4" s="228"/>
      <c r="BIK4" s="228"/>
      <c r="BIL4" s="228"/>
      <c r="BIM4" s="228"/>
      <c r="BIN4" s="228"/>
      <c r="BIO4" s="228"/>
      <c r="BIP4" s="228"/>
      <c r="BIQ4" s="228"/>
      <c r="BIR4" s="228"/>
      <c r="BIS4" s="228"/>
      <c r="BIT4" s="228"/>
      <c r="BIU4" s="228"/>
      <c r="BIV4" s="228"/>
      <c r="BIW4" s="228"/>
      <c r="BIX4" s="228"/>
      <c r="BIY4" s="228"/>
      <c r="BIZ4" s="228"/>
      <c r="BJA4" s="228"/>
      <c r="BJB4" s="228"/>
      <c r="BJC4" s="228"/>
      <c r="BJD4" s="228"/>
      <c r="BJE4" s="228"/>
      <c r="BJF4" s="228"/>
      <c r="BJG4" s="228"/>
      <c r="BJH4" s="228"/>
      <c r="BJI4" s="228"/>
      <c r="BJJ4" s="228"/>
      <c r="BJK4" s="228"/>
      <c r="BJL4" s="228"/>
      <c r="BJM4" s="228"/>
      <c r="BJN4" s="228"/>
      <c r="BJO4" s="228"/>
      <c r="BJP4" s="228"/>
      <c r="BJQ4" s="228"/>
      <c r="BJR4" s="228"/>
      <c r="BJS4" s="228"/>
      <c r="BJT4" s="228"/>
      <c r="BJU4" s="228"/>
      <c r="BJV4" s="228"/>
      <c r="BJW4" s="228"/>
      <c r="BJX4" s="228"/>
      <c r="BJY4" s="228"/>
      <c r="BJZ4" s="228"/>
      <c r="BKA4" s="228"/>
      <c r="BKB4" s="228"/>
      <c r="BKC4" s="228"/>
      <c r="BKD4" s="228"/>
      <c r="BKE4" s="228"/>
      <c r="BKF4" s="228"/>
      <c r="BKG4" s="228"/>
      <c r="BKH4" s="228"/>
      <c r="BKI4" s="228"/>
      <c r="BKJ4" s="228"/>
      <c r="BKK4" s="228"/>
      <c r="BKL4" s="228"/>
      <c r="BKM4" s="228"/>
      <c r="BKN4" s="228"/>
      <c r="BKO4" s="228"/>
      <c r="BKP4" s="228"/>
      <c r="BKQ4" s="228"/>
      <c r="BKR4" s="228"/>
      <c r="BKS4" s="228"/>
      <c r="BKT4" s="228"/>
      <c r="BKU4" s="228"/>
      <c r="BKV4" s="228"/>
      <c r="BKW4" s="228"/>
      <c r="BKX4" s="228"/>
      <c r="BKY4" s="228"/>
      <c r="BKZ4" s="228"/>
      <c r="BLA4" s="228"/>
      <c r="BLB4" s="228"/>
      <c r="BLC4" s="228"/>
      <c r="BLD4" s="228"/>
      <c r="BLE4" s="228"/>
      <c r="BLF4" s="228"/>
      <c r="BLG4" s="228"/>
      <c r="BLH4" s="228"/>
      <c r="BLI4" s="228"/>
      <c r="BLJ4" s="228"/>
      <c r="BLK4" s="228"/>
      <c r="BLL4" s="228"/>
      <c r="BLM4" s="228"/>
      <c r="BLN4" s="228"/>
      <c r="BLO4" s="228"/>
      <c r="BLP4" s="228"/>
      <c r="BLQ4" s="228"/>
      <c r="BLR4" s="228"/>
      <c r="BLS4" s="228"/>
      <c r="BLT4" s="228"/>
      <c r="BLU4" s="228"/>
      <c r="BLV4" s="228"/>
      <c r="BLW4" s="228"/>
      <c r="BLX4" s="228"/>
      <c r="BLY4" s="228"/>
      <c r="BLZ4" s="228"/>
      <c r="BMA4" s="228"/>
      <c r="BMB4" s="228"/>
      <c r="BMC4" s="228"/>
      <c r="BMD4" s="228"/>
      <c r="BME4" s="228"/>
      <c r="BMF4" s="228"/>
      <c r="BMG4" s="228"/>
      <c r="BMH4" s="228"/>
      <c r="BMI4" s="228"/>
      <c r="BMJ4" s="228"/>
      <c r="BMK4" s="228"/>
      <c r="BML4" s="228"/>
      <c r="BMM4" s="228"/>
      <c r="BMN4" s="228"/>
      <c r="BMO4" s="228"/>
      <c r="BMP4" s="228"/>
      <c r="BMQ4" s="228"/>
      <c r="BMR4" s="228"/>
      <c r="BMS4" s="228"/>
      <c r="BMT4" s="228"/>
      <c r="BMU4" s="228"/>
      <c r="BMV4" s="228"/>
      <c r="BMW4" s="228"/>
      <c r="BMX4" s="228"/>
      <c r="BMY4" s="228"/>
      <c r="BMZ4" s="228"/>
      <c r="BNA4" s="228"/>
      <c r="BNB4" s="228"/>
      <c r="BNC4" s="228"/>
      <c r="BND4" s="228"/>
      <c r="BNE4" s="228"/>
      <c r="BNF4" s="228"/>
      <c r="BNG4" s="228"/>
      <c r="BNH4" s="228"/>
      <c r="BNI4" s="228"/>
      <c r="BNJ4" s="228"/>
      <c r="BNK4" s="228"/>
      <c r="BNL4" s="228"/>
      <c r="BNM4" s="228"/>
      <c r="BNN4" s="228"/>
      <c r="BNO4" s="228"/>
      <c r="BNP4" s="228"/>
      <c r="BNQ4" s="228"/>
      <c r="BNR4" s="228"/>
      <c r="BNS4" s="228"/>
      <c r="BNT4" s="228"/>
      <c r="BNU4" s="228"/>
      <c r="BNV4" s="228"/>
      <c r="BNW4" s="228"/>
      <c r="BNX4" s="228"/>
      <c r="BNY4" s="228"/>
      <c r="BNZ4" s="228"/>
      <c r="BOA4" s="228"/>
      <c r="BOB4" s="228"/>
      <c r="BOC4" s="228"/>
      <c r="BOD4" s="228"/>
      <c r="BOE4" s="228"/>
      <c r="BOF4" s="228"/>
      <c r="BOG4" s="228"/>
      <c r="BOH4" s="228"/>
      <c r="BOI4" s="228"/>
      <c r="BOJ4" s="228"/>
      <c r="BOK4" s="228"/>
      <c r="BOL4" s="228"/>
      <c r="BOM4" s="228"/>
      <c r="BON4" s="228"/>
      <c r="BOO4" s="228"/>
      <c r="BOP4" s="228"/>
      <c r="BOQ4" s="228"/>
      <c r="BOR4" s="228"/>
      <c r="BOS4" s="228"/>
      <c r="BOT4" s="228"/>
      <c r="BOU4" s="228"/>
      <c r="BOV4" s="228"/>
      <c r="BOW4" s="228"/>
      <c r="BOX4" s="228"/>
      <c r="BOY4" s="228"/>
      <c r="BOZ4" s="228"/>
      <c r="BPA4" s="228"/>
      <c r="BPB4" s="228"/>
      <c r="BPC4" s="228"/>
      <c r="BPD4" s="228"/>
      <c r="BPE4" s="228"/>
      <c r="BPF4" s="228"/>
      <c r="BPG4" s="228"/>
      <c r="BPH4" s="228"/>
      <c r="BPI4" s="228"/>
      <c r="BPJ4" s="228"/>
      <c r="BPK4" s="228"/>
      <c r="BPL4" s="228"/>
      <c r="BPM4" s="228"/>
      <c r="BPN4" s="228"/>
      <c r="BPO4" s="228"/>
      <c r="BPP4" s="228"/>
      <c r="BPQ4" s="228"/>
      <c r="BPR4" s="228"/>
      <c r="BPS4" s="228"/>
      <c r="BPT4" s="228"/>
      <c r="BPU4" s="228"/>
      <c r="BPV4" s="228"/>
      <c r="BPW4" s="228"/>
      <c r="BPX4" s="228"/>
      <c r="BPY4" s="228"/>
      <c r="BPZ4" s="228"/>
      <c r="BQA4" s="228"/>
      <c r="BQB4" s="228"/>
      <c r="BQC4" s="228"/>
      <c r="BQD4" s="228"/>
      <c r="BQE4" s="228"/>
      <c r="BQF4" s="228"/>
      <c r="BQG4" s="228"/>
      <c r="BQH4" s="228"/>
      <c r="BQI4" s="228"/>
      <c r="BQJ4" s="228"/>
      <c r="BQK4" s="228"/>
      <c r="BQL4" s="228"/>
      <c r="BQM4" s="228"/>
      <c r="BQN4" s="228"/>
      <c r="BQO4" s="228"/>
      <c r="BQP4" s="228"/>
      <c r="BQQ4" s="228"/>
      <c r="BQR4" s="228"/>
      <c r="BQS4" s="228"/>
      <c r="BQT4" s="228"/>
      <c r="BQU4" s="228"/>
      <c r="BQV4" s="228"/>
      <c r="BQW4" s="228"/>
      <c r="BQX4" s="228"/>
      <c r="BQY4" s="228"/>
      <c r="BQZ4" s="228"/>
      <c r="BRA4" s="228"/>
      <c r="BRB4" s="228"/>
      <c r="BRC4" s="228"/>
      <c r="BRD4" s="228"/>
      <c r="BRE4" s="228"/>
      <c r="BRF4" s="228"/>
      <c r="BRG4" s="228"/>
      <c r="BRH4" s="228"/>
      <c r="BRI4" s="228"/>
      <c r="BRJ4" s="228"/>
      <c r="BRK4" s="228"/>
      <c r="BRL4" s="228"/>
      <c r="BRM4" s="228"/>
      <c r="BRN4" s="228"/>
      <c r="BRO4" s="228"/>
      <c r="BRP4" s="228"/>
      <c r="BRQ4" s="228"/>
      <c r="BRR4" s="228"/>
      <c r="BRS4" s="228"/>
      <c r="BRT4" s="228"/>
      <c r="BRU4" s="228"/>
      <c r="BRV4" s="228"/>
      <c r="BRW4" s="228"/>
      <c r="BRX4" s="228"/>
      <c r="BRY4" s="228"/>
      <c r="BRZ4" s="228"/>
      <c r="BSA4" s="228"/>
      <c r="BSB4" s="228"/>
      <c r="BSC4" s="228"/>
      <c r="BSD4" s="228"/>
      <c r="BSE4" s="228"/>
      <c r="BSF4" s="228"/>
      <c r="BSG4" s="228"/>
      <c r="BSH4" s="228"/>
      <c r="BSI4" s="228"/>
      <c r="BSJ4" s="228"/>
      <c r="BSK4" s="228"/>
      <c r="BSL4" s="228"/>
      <c r="BSM4" s="228"/>
      <c r="BSN4" s="228"/>
      <c r="BSO4" s="228"/>
      <c r="BSP4" s="228"/>
      <c r="BSQ4" s="228"/>
      <c r="BSR4" s="228"/>
      <c r="BSS4" s="228"/>
      <c r="BST4" s="228"/>
      <c r="BSU4" s="228"/>
      <c r="BSV4" s="228"/>
      <c r="BSW4" s="228"/>
      <c r="BSX4" s="228"/>
      <c r="BSY4" s="228"/>
      <c r="BSZ4" s="228"/>
      <c r="BTA4" s="228"/>
      <c r="BTB4" s="228"/>
      <c r="BTC4" s="228"/>
      <c r="BTD4" s="228"/>
      <c r="BTE4" s="228"/>
      <c r="BTF4" s="228"/>
      <c r="BTG4" s="228"/>
      <c r="BTH4" s="228"/>
      <c r="BTI4" s="228"/>
      <c r="BTJ4" s="228"/>
      <c r="BTK4" s="228"/>
      <c r="BTL4" s="228"/>
      <c r="BTM4" s="228"/>
      <c r="BTN4" s="228"/>
      <c r="BTO4" s="228"/>
      <c r="BTP4" s="228"/>
      <c r="BTQ4" s="228"/>
      <c r="BTR4" s="228"/>
      <c r="BTS4" s="228"/>
      <c r="BTT4" s="228"/>
      <c r="BTU4" s="228"/>
      <c r="BTV4" s="228"/>
      <c r="BTW4" s="228"/>
      <c r="BTX4" s="228"/>
      <c r="BTY4" s="228"/>
      <c r="BTZ4" s="228"/>
      <c r="BUA4" s="228"/>
      <c r="BUB4" s="228"/>
      <c r="BUC4" s="228"/>
      <c r="BUD4" s="228"/>
      <c r="BUE4" s="228"/>
      <c r="BUF4" s="228"/>
      <c r="BUG4" s="228"/>
      <c r="BUH4" s="228"/>
      <c r="BUI4" s="228"/>
      <c r="BUJ4" s="228"/>
      <c r="BUK4" s="228"/>
      <c r="BUL4" s="228"/>
      <c r="BUM4" s="228"/>
      <c r="BUN4" s="228"/>
      <c r="BUO4" s="228"/>
      <c r="BUP4" s="228"/>
      <c r="BUQ4" s="228"/>
      <c r="BUR4" s="228"/>
      <c r="BUS4" s="228"/>
      <c r="BUT4" s="228"/>
      <c r="BUU4" s="228"/>
      <c r="BUV4" s="228"/>
      <c r="BUW4" s="228"/>
      <c r="BUX4" s="228"/>
      <c r="BUY4" s="228"/>
      <c r="BUZ4" s="228"/>
      <c r="BVA4" s="228"/>
      <c r="BVB4" s="228"/>
      <c r="BVC4" s="228"/>
      <c r="BVD4" s="228"/>
      <c r="BVE4" s="228"/>
      <c r="BVF4" s="228"/>
      <c r="BVG4" s="228"/>
      <c r="BVH4" s="228"/>
      <c r="BVI4" s="228"/>
      <c r="BVJ4" s="228"/>
      <c r="BVK4" s="228"/>
      <c r="BVL4" s="228"/>
      <c r="BVM4" s="228"/>
      <c r="BVN4" s="228"/>
      <c r="BVO4" s="228"/>
      <c r="BVP4" s="228"/>
      <c r="BVQ4" s="228"/>
      <c r="BVR4" s="228"/>
      <c r="BVS4" s="228"/>
      <c r="BVT4" s="228"/>
      <c r="BVU4" s="228"/>
      <c r="BVV4" s="228"/>
      <c r="BVW4" s="228"/>
      <c r="BVX4" s="228"/>
      <c r="BVY4" s="228"/>
      <c r="BVZ4" s="228"/>
      <c r="BWA4" s="228"/>
      <c r="BWB4" s="228"/>
      <c r="BWC4" s="228"/>
      <c r="BWD4" s="228"/>
      <c r="BWE4" s="228"/>
      <c r="BWF4" s="228"/>
      <c r="BWG4" s="228"/>
      <c r="BWH4" s="228"/>
      <c r="BWI4" s="228"/>
      <c r="BWJ4" s="228"/>
      <c r="BWK4" s="228"/>
      <c r="BWL4" s="228"/>
      <c r="BWM4" s="228"/>
      <c r="BWN4" s="228"/>
      <c r="BWO4" s="228"/>
      <c r="BWP4" s="228"/>
      <c r="BWQ4" s="228"/>
      <c r="BWR4" s="228"/>
      <c r="BWS4" s="228"/>
      <c r="BWT4" s="228"/>
      <c r="BWU4" s="228"/>
      <c r="BWV4" s="228"/>
      <c r="BWW4" s="228"/>
      <c r="BWX4" s="228"/>
      <c r="BWY4" s="228"/>
      <c r="BWZ4" s="228"/>
      <c r="BXA4" s="228"/>
      <c r="BXB4" s="228"/>
      <c r="BXC4" s="228"/>
      <c r="BXD4" s="228"/>
      <c r="BXE4" s="228"/>
      <c r="BXF4" s="228"/>
      <c r="BXG4" s="228"/>
      <c r="BXH4" s="228"/>
      <c r="BXI4" s="228"/>
      <c r="BXJ4" s="228"/>
      <c r="BXK4" s="228"/>
      <c r="BXL4" s="228"/>
      <c r="BXM4" s="228"/>
      <c r="BXN4" s="228"/>
      <c r="BXO4" s="228"/>
      <c r="BXP4" s="228"/>
      <c r="BXQ4" s="228"/>
      <c r="BXR4" s="228"/>
      <c r="BXS4" s="228"/>
      <c r="BXT4" s="228"/>
      <c r="BXU4" s="228"/>
      <c r="BXV4" s="228"/>
      <c r="BXW4" s="228"/>
      <c r="BXX4" s="228"/>
      <c r="BXY4" s="228"/>
      <c r="BXZ4" s="228"/>
      <c r="BYA4" s="228"/>
      <c r="BYB4" s="228"/>
      <c r="BYC4" s="228"/>
      <c r="BYD4" s="228"/>
      <c r="BYE4" s="228"/>
      <c r="BYF4" s="228"/>
      <c r="BYG4" s="228"/>
      <c r="BYH4" s="228"/>
      <c r="BYI4" s="228"/>
      <c r="BYJ4" s="228"/>
      <c r="BYK4" s="228"/>
      <c r="BYL4" s="228"/>
      <c r="BYM4" s="228"/>
      <c r="BYN4" s="228"/>
      <c r="BYO4" s="228"/>
      <c r="BYP4" s="228"/>
      <c r="BYQ4" s="228"/>
      <c r="BYR4" s="228"/>
      <c r="BYS4" s="228"/>
      <c r="BYT4" s="228"/>
      <c r="BYU4" s="228"/>
      <c r="BYV4" s="228"/>
      <c r="BYW4" s="228"/>
      <c r="BYX4" s="228"/>
      <c r="BYY4" s="228"/>
      <c r="BYZ4" s="228"/>
      <c r="BZA4" s="228"/>
      <c r="BZB4" s="228"/>
      <c r="BZC4" s="228"/>
      <c r="BZD4" s="228"/>
      <c r="BZE4" s="228"/>
      <c r="BZF4" s="228"/>
      <c r="BZG4" s="228"/>
      <c r="BZH4" s="228"/>
      <c r="BZI4" s="228"/>
      <c r="BZJ4" s="228"/>
      <c r="BZK4" s="228"/>
      <c r="BZL4" s="228"/>
      <c r="BZM4" s="228"/>
      <c r="BZN4" s="228"/>
      <c r="BZO4" s="228"/>
      <c r="BZP4" s="228"/>
      <c r="BZQ4" s="228"/>
      <c r="BZR4" s="228"/>
      <c r="BZS4" s="228"/>
      <c r="BZT4" s="228"/>
      <c r="BZU4" s="228"/>
      <c r="BZV4" s="228"/>
      <c r="BZW4" s="228"/>
      <c r="BZX4" s="228"/>
      <c r="BZY4" s="228"/>
      <c r="BZZ4" s="228"/>
      <c r="CAA4" s="228"/>
      <c r="CAB4" s="228"/>
      <c r="CAC4" s="228"/>
      <c r="CAD4" s="228"/>
      <c r="CAE4" s="228"/>
      <c r="CAF4" s="228"/>
      <c r="CAG4" s="228"/>
      <c r="CAH4" s="228"/>
      <c r="CAI4" s="228"/>
      <c r="CAJ4" s="228"/>
      <c r="CAK4" s="228"/>
      <c r="CAL4" s="228"/>
      <c r="CAM4" s="228"/>
      <c r="CAN4" s="228"/>
      <c r="CAO4" s="228"/>
      <c r="CAP4" s="228"/>
      <c r="CAQ4" s="228"/>
      <c r="CAR4" s="228"/>
      <c r="CAS4" s="228"/>
      <c r="CAT4" s="228"/>
      <c r="CAU4" s="228"/>
      <c r="CAV4" s="228"/>
      <c r="CAW4" s="228"/>
      <c r="CAX4" s="228"/>
      <c r="CAY4" s="228"/>
      <c r="CAZ4" s="228"/>
      <c r="CBA4" s="228"/>
      <c r="CBB4" s="228"/>
      <c r="CBC4" s="228"/>
      <c r="CBD4" s="228"/>
      <c r="CBE4" s="228"/>
      <c r="CBF4" s="228"/>
      <c r="CBG4" s="228"/>
      <c r="CBH4" s="228"/>
      <c r="CBI4" s="228"/>
      <c r="CBJ4" s="228"/>
      <c r="CBK4" s="228"/>
      <c r="CBL4" s="228"/>
      <c r="CBM4" s="228"/>
      <c r="CBN4" s="228"/>
      <c r="CBO4" s="228"/>
      <c r="CBP4" s="228"/>
      <c r="CBQ4" s="228"/>
      <c r="CBR4" s="228"/>
      <c r="CBS4" s="228"/>
      <c r="CBT4" s="228"/>
      <c r="CBU4" s="228"/>
      <c r="CBV4" s="228"/>
      <c r="CBW4" s="228"/>
      <c r="CBX4" s="228"/>
      <c r="CBY4" s="228"/>
      <c r="CBZ4" s="228"/>
      <c r="CCA4" s="228"/>
      <c r="CCB4" s="228"/>
      <c r="CCC4" s="228"/>
      <c r="CCD4" s="228"/>
      <c r="CCE4" s="228"/>
      <c r="CCF4" s="228"/>
      <c r="CCG4" s="228"/>
      <c r="CCH4" s="228"/>
      <c r="CCI4" s="228"/>
      <c r="CCJ4" s="228"/>
      <c r="CCK4" s="228"/>
      <c r="CCL4" s="228"/>
      <c r="CCM4" s="228"/>
      <c r="CCN4" s="228"/>
      <c r="CCO4" s="228"/>
      <c r="CCP4" s="228"/>
      <c r="CCQ4" s="228"/>
      <c r="CCR4" s="228"/>
      <c r="CCS4" s="228"/>
      <c r="CCT4" s="228"/>
      <c r="CCU4" s="228"/>
      <c r="CCV4" s="228"/>
      <c r="CCW4" s="228"/>
      <c r="CCX4" s="228"/>
      <c r="CCY4" s="228"/>
      <c r="CCZ4" s="228"/>
      <c r="CDA4" s="228"/>
      <c r="CDB4" s="228"/>
      <c r="CDC4" s="228"/>
      <c r="CDD4" s="228"/>
      <c r="CDE4" s="228"/>
      <c r="CDF4" s="228"/>
      <c r="CDG4" s="228"/>
      <c r="CDH4" s="228"/>
      <c r="CDI4" s="228"/>
      <c r="CDJ4" s="228"/>
      <c r="CDK4" s="228"/>
      <c r="CDL4" s="228"/>
      <c r="CDM4" s="228"/>
      <c r="CDN4" s="228"/>
      <c r="CDO4" s="228"/>
      <c r="CDP4" s="228"/>
      <c r="CDQ4" s="228"/>
      <c r="CDR4" s="228"/>
      <c r="CDS4" s="228"/>
      <c r="CDT4" s="228"/>
      <c r="CDU4" s="228"/>
      <c r="CDV4" s="228"/>
      <c r="CDW4" s="228"/>
      <c r="CDX4" s="228"/>
      <c r="CDY4" s="228"/>
      <c r="CDZ4" s="228"/>
      <c r="CEA4" s="228"/>
      <c r="CEB4" s="228"/>
      <c r="CEC4" s="228"/>
      <c r="CED4" s="228"/>
      <c r="CEE4" s="228"/>
      <c r="CEF4" s="228"/>
      <c r="CEG4" s="228"/>
      <c r="CEH4" s="228"/>
      <c r="CEI4" s="228"/>
      <c r="CEJ4" s="228"/>
      <c r="CEK4" s="228"/>
      <c r="CEL4" s="228"/>
      <c r="CEM4" s="228"/>
      <c r="CEN4" s="228"/>
      <c r="CEO4" s="228"/>
      <c r="CEP4" s="228"/>
      <c r="CEQ4" s="228"/>
      <c r="CER4" s="228"/>
      <c r="CES4" s="228"/>
      <c r="CET4" s="228"/>
      <c r="CEU4" s="228"/>
      <c r="CEV4" s="228"/>
      <c r="CEW4" s="228"/>
      <c r="CEX4" s="228"/>
      <c r="CEY4" s="228"/>
      <c r="CEZ4" s="228"/>
      <c r="CFA4" s="228"/>
      <c r="CFB4" s="228"/>
      <c r="CFC4" s="228"/>
      <c r="CFD4" s="228"/>
      <c r="CFE4" s="228"/>
      <c r="CFF4" s="228"/>
      <c r="CFG4" s="228"/>
      <c r="CFH4" s="228"/>
      <c r="CFI4" s="228"/>
      <c r="CFJ4" s="228"/>
      <c r="CFK4" s="228"/>
      <c r="CFL4" s="228"/>
      <c r="CFM4" s="228"/>
      <c r="CFN4" s="228"/>
      <c r="CFO4" s="228"/>
      <c r="CFP4" s="228"/>
      <c r="CFQ4" s="228"/>
      <c r="CFR4" s="228"/>
      <c r="CFS4" s="228"/>
      <c r="CFT4" s="228"/>
      <c r="CFU4" s="228"/>
      <c r="CFV4" s="228"/>
      <c r="CFW4" s="228"/>
      <c r="CFX4" s="228"/>
      <c r="CFY4" s="228"/>
      <c r="CFZ4" s="228"/>
      <c r="CGA4" s="228"/>
      <c r="CGB4" s="228"/>
      <c r="CGC4" s="228"/>
      <c r="CGD4" s="228"/>
      <c r="CGE4" s="228"/>
      <c r="CGF4" s="228"/>
      <c r="CGG4" s="228"/>
      <c r="CGH4" s="228"/>
      <c r="CGI4" s="228"/>
      <c r="CGJ4" s="228"/>
      <c r="CGK4" s="228"/>
      <c r="CGL4" s="228"/>
      <c r="CGM4" s="228"/>
      <c r="CGN4" s="228"/>
      <c r="CGO4" s="228"/>
      <c r="CGP4" s="228"/>
      <c r="CGQ4" s="228"/>
      <c r="CGR4" s="228"/>
      <c r="CGS4" s="228"/>
      <c r="CGT4" s="228"/>
      <c r="CGU4" s="228"/>
      <c r="CGV4" s="228"/>
      <c r="CGW4" s="228"/>
      <c r="CGX4" s="228"/>
      <c r="CGY4" s="228"/>
      <c r="CGZ4" s="228"/>
      <c r="CHA4" s="228"/>
      <c r="CHB4" s="228"/>
      <c r="CHC4" s="228"/>
      <c r="CHD4" s="228"/>
      <c r="CHE4" s="228"/>
      <c r="CHF4" s="228"/>
      <c r="CHG4" s="228"/>
      <c r="CHH4" s="228"/>
      <c r="CHI4" s="228"/>
      <c r="CHJ4" s="228"/>
      <c r="CHK4" s="228"/>
      <c r="CHL4" s="228"/>
      <c r="CHM4" s="228"/>
      <c r="CHN4" s="228"/>
      <c r="CHO4" s="228"/>
      <c r="CHP4" s="228"/>
      <c r="CHQ4" s="228"/>
      <c r="CHR4" s="228"/>
      <c r="CHS4" s="228"/>
      <c r="CHT4" s="228"/>
      <c r="CHU4" s="228"/>
      <c r="CHV4" s="228"/>
      <c r="CHW4" s="228"/>
      <c r="CHX4" s="228"/>
      <c r="CHY4" s="228"/>
      <c r="CHZ4" s="228"/>
      <c r="CIA4" s="228"/>
      <c r="CIB4" s="228"/>
      <c r="CIC4" s="228"/>
      <c r="CID4" s="228"/>
      <c r="CIE4" s="228"/>
      <c r="CIF4" s="228"/>
      <c r="CIG4" s="228"/>
      <c r="CIH4" s="228"/>
      <c r="CII4" s="228"/>
      <c r="CIJ4" s="228"/>
      <c r="CIK4" s="228"/>
      <c r="CIL4" s="228"/>
      <c r="CIM4" s="228"/>
      <c r="CIN4" s="228"/>
      <c r="CIO4" s="228"/>
      <c r="CIP4" s="228"/>
      <c r="CIQ4" s="228"/>
      <c r="CIR4" s="228"/>
      <c r="CIS4" s="228"/>
      <c r="CIT4" s="228"/>
      <c r="CIU4" s="228"/>
      <c r="CIV4" s="228"/>
      <c r="CIW4" s="228"/>
      <c r="CIX4" s="228"/>
      <c r="CIY4" s="228"/>
      <c r="CIZ4" s="228"/>
      <c r="CJA4" s="228"/>
      <c r="CJB4" s="228"/>
      <c r="CJC4" s="228"/>
      <c r="CJD4" s="228"/>
      <c r="CJE4" s="228"/>
      <c r="CJF4" s="228"/>
      <c r="CJG4" s="228"/>
      <c r="CJH4" s="228"/>
      <c r="CJI4" s="228"/>
      <c r="CJJ4" s="228"/>
      <c r="CJK4" s="228"/>
      <c r="CJL4" s="228"/>
      <c r="CJM4" s="228"/>
      <c r="CJN4" s="228"/>
      <c r="CJO4" s="228"/>
      <c r="CJP4" s="228"/>
      <c r="CJQ4" s="228"/>
      <c r="CJR4" s="228"/>
      <c r="CJS4" s="228"/>
      <c r="CJT4" s="228"/>
      <c r="CJU4" s="228"/>
      <c r="CJV4" s="228"/>
      <c r="CJW4" s="228"/>
      <c r="CJX4" s="228"/>
      <c r="CJY4" s="228"/>
      <c r="CJZ4" s="228"/>
      <c r="CKA4" s="228"/>
      <c r="CKB4" s="228"/>
      <c r="CKC4" s="228"/>
      <c r="CKD4" s="228"/>
      <c r="CKE4" s="228"/>
      <c r="CKF4" s="228"/>
      <c r="CKG4" s="228"/>
      <c r="CKH4" s="228"/>
      <c r="CKI4" s="228"/>
      <c r="CKJ4" s="228"/>
      <c r="CKK4" s="228"/>
      <c r="CKL4" s="228"/>
      <c r="CKM4" s="228"/>
      <c r="CKN4" s="228"/>
      <c r="CKO4" s="228"/>
      <c r="CKP4" s="228"/>
      <c r="CKQ4" s="228"/>
      <c r="CKR4" s="228"/>
      <c r="CKS4" s="228"/>
      <c r="CKT4" s="228"/>
      <c r="CKU4" s="228"/>
      <c r="CKV4" s="228"/>
      <c r="CKW4" s="228"/>
      <c r="CKX4" s="228"/>
      <c r="CKY4" s="228"/>
      <c r="CKZ4" s="228"/>
      <c r="CLA4" s="228"/>
      <c r="CLB4" s="228"/>
      <c r="CLC4" s="228"/>
      <c r="CLD4" s="228"/>
      <c r="CLE4" s="228"/>
      <c r="CLF4" s="228"/>
      <c r="CLG4" s="228"/>
      <c r="CLH4" s="228"/>
      <c r="CLI4" s="228"/>
      <c r="CLJ4" s="228"/>
      <c r="CLK4" s="228"/>
      <c r="CLL4" s="228"/>
      <c r="CLM4" s="228"/>
      <c r="CLN4" s="228"/>
      <c r="CLO4" s="228"/>
      <c r="CLP4" s="228"/>
      <c r="CLQ4" s="228"/>
      <c r="CLR4" s="228"/>
      <c r="CLS4" s="228"/>
      <c r="CLT4" s="228"/>
      <c r="CLU4" s="228"/>
      <c r="CLV4" s="228"/>
      <c r="CLW4" s="228"/>
      <c r="CLX4" s="228"/>
      <c r="CLY4" s="228"/>
      <c r="CLZ4" s="228"/>
      <c r="CMA4" s="228"/>
      <c r="CMB4" s="228"/>
      <c r="CMC4" s="228"/>
      <c r="CMD4" s="228"/>
      <c r="CME4" s="228"/>
      <c r="CMF4" s="228"/>
      <c r="CMG4" s="228"/>
      <c r="CMH4" s="228"/>
      <c r="CMI4" s="228"/>
      <c r="CMJ4" s="228"/>
      <c r="CMK4" s="228"/>
      <c r="CML4" s="228"/>
      <c r="CMM4" s="228"/>
      <c r="CMN4" s="228"/>
      <c r="CMO4" s="228"/>
      <c r="CMP4" s="228"/>
      <c r="CMQ4" s="228"/>
      <c r="CMR4" s="228"/>
      <c r="CMS4" s="228"/>
      <c r="CMT4" s="228"/>
      <c r="CMU4" s="228"/>
      <c r="CMV4" s="228"/>
      <c r="CMW4" s="228"/>
      <c r="CMX4" s="228"/>
      <c r="CMY4" s="228"/>
      <c r="CMZ4" s="228"/>
      <c r="CNA4" s="228"/>
      <c r="CNB4" s="228"/>
      <c r="CNC4" s="228"/>
      <c r="CND4" s="228"/>
      <c r="CNE4" s="228"/>
      <c r="CNF4" s="228"/>
      <c r="CNG4" s="228"/>
      <c r="CNH4" s="228"/>
      <c r="CNI4" s="228"/>
      <c r="CNJ4" s="228"/>
      <c r="CNK4" s="228"/>
      <c r="CNL4" s="228"/>
      <c r="CNM4" s="228"/>
      <c r="CNN4" s="228"/>
      <c r="CNO4" s="228"/>
      <c r="CNP4" s="228"/>
      <c r="CNQ4" s="228"/>
      <c r="CNR4" s="228"/>
      <c r="CNS4" s="228"/>
      <c r="CNT4" s="228"/>
      <c r="CNU4" s="228"/>
      <c r="CNV4" s="228"/>
      <c r="CNW4" s="228"/>
      <c r="CNX4" s="228"/>
      <c r="CNY4" s="228"/>
      <c r="CNZ4" s="228"/>
      <c r="COA4" s="228"/>
      <c r="COB4" s="228"/>
      <c r="COC4" s="228"/>
      <c r="COD4" s="228"/>
      <c r="COE4" s="228"/>
      <c r="COF4" s="228"/>
      <c r="COG4" s="228"/>
      <c r="COH4" s="228"/>
      <c r="COI4" s="228"/>
      <c r="COJ4" s="228"/>
      <c r="COK4" s="228"/>
      <c r="COL4" s="228"/>
      <c r="COM4" s="228"/>
      <c r="CON4" s="228"/>
      <c r="COO4" s="228"/>
      <c r="COP4" s="228"/>
      <c r="COQ4" s="228"/>
      <c r="COR4" s="228"/>
      <c r="COS4" s="228"/>
      <c r="COT4" s="228"/>
      <c r="COU4" s="228"/>
      <c r="COV4" s="228"/>
      <c r="COW4" s="228"/>
      <c r="COX4" s="228"/>
      <c r="COY4" s="228"/>
      <c r="COZ4" s="228"/>
      <c r="CPA4" s="228"/>
      <c r="CPB4" s="228"/>
      <c r="CPC4" s="228"/>
      <c r="CPD4" s="228"/>
      <c r="CPE4" s="228"/>
      <c r="CPF4" s="228"/>
      <c r="CPG4" s="228"/>
      <c r="CPH4" s="228"/>
      <c r="CPI4" s="228"/>
      <c r="CPJ4" s="228"/>
      <c r="CPK4" s="228"/>
      <c r="CPL4" s="228"/>
      <c r="CPM4" s="228"/>
      <c r="CPN4" s="228"/>
      <c r="CPO4" s="228"/>
      <c r="CPP4" s="228"/>
      <c r="CPQ4" s="228"/>
      <c r="CPR4" s="228"/>
      <c r="CPS4" s="228"/>
      <c r="CPT4" s="228"/>
      <c r="CPU4" s="228"/>
      <c r="CPV4" s="228"/>
      <c r="CPW4" s="228"/>
      <c r="CPX4" s="228"/>
      <c r="CPY4" s="228"/>
      <c r="CPZ4" s="228"/>
      <c r="CQA4" s="228"/>
      <c r="CQB4" s="228"/>
      <c r="CQC4" s="228"/>
      <c r="CQD4" s="228"/>
      <c r="CQE4" s="228"/>
      <c r="CQF4" s="228"/>
      <c r="CQG4" s="228"/>
      <c r="CQH4" s="228"/>
      <c r="CQI4" s="228"/>
      <c r="CQJ4" s="228"/>
      <c r="CQK4" s="228"/>
      <c r="CQL4" s="228"/>
      <c r="CQM4" s="228"/>
      <c r="CQN4" s="228"/>
      <c r="CQO4" s="228"/>
      <c r="CQP4" s="228"/>
      <c r="CQQ4" s="228"/>
      <c r="CQR4" s="228"/>
      <c r="CQS4" s="228"/>
      <c r="CQT4" s="228"/>
      <c r="CQU4" s="228"/>
      <c r="CQV4" s="228"/>
      <c r="CQW4" s="228"/>
      <c r="CQX4" s="228"/>
      <c r="CQY4" s="228"/>
      <c r="CQZ4" s="228"/>
      <c r="CRA4" s="228"/>
      <c r="CRB4" s="228"/>
      <c r="CRC4" s="228"/>
      <c r="CRD4" s="228"/>
      <c r="CRE4" s="228"/>
      <c r="CRF4" s="228"/>
      <c r="CRG4" s="228"/>
      <c r="CRH4" s="228"/>
      <c r="CRI4" s="228"/>
      <c r="CRJ4" s="228"/>
      <c r="CRK4" s="228"/>
      <c r="CRL4" s="228"/>
      <c r="CRM4" s="228"/>
      <c r="CRN4" s="228"/>
      <c r="CRO4" s="228"/>
      <c r="CRP4" s="228"/>
      <c r="CRQ4" s="228"/>
      <c r="CRR4" s="228"/>
      <c r="CRS4" s="228"/>
      <c r="CRT4" s="228"/>
      <c r="CRU4" s="228"/>
      <c r="CRV4" s="228"/>
      <c r="CRW4" s="228"/>
      <c r="CRX4" s="228"/>
      <c r="CRY4" s="228"/>
      <c r="CRZ4" s="228"/>
      <c r="CSA4" s="228"/>
      <c r="CSB4" s="228"/>
      <c r="CSC4" s="228"/>
      <c r="CSD4" s="228"/>
      <c r="CSE4" s="228"/>
      <c r="CSF4" s="228"/>
      <c r="CSG4" s="228"/>
      <c r="CSH4" s="228"/>
      <c r="CSI4" s="228"/>
      <c r="CSJ4" s="228"/>
      <c r="CSK4" s="228"/>
      <c r="CSL4" s="228"/>
      <c r="CSM4" s="228"/>
      <c r="CSN4" s="228"/>
      <c r="CSO4" s="228"/>
      <c r="CSP4" s="228"/>
      <c r="CSQ4" s="228"/>
      <c r="CSR4" s="228"/>
      <c r="CSS4" s="228"/>
      <c r="CST4" s="228"/>
      <c r="CSU4" s="228"/>
      <c r="CSV4" s="228"/>
      <c r="CSW4" s="228"/>
      <c r="CSX4" s="228"/>
      <c r="CSY4" s="228"/>
      <c r="CSZ4" s="228"/>
      <c r="CTA4" s="228"/>
      <c r="CTB4" s="228"/>
      <c r="CTC4" s="228"/>
      <c r="CTD4" s="228"/>
      <c r="CTE4" s="228"/>
      <c r="CTF4" s="228"/>
      <c r="CTG4" s="228"/>
      <c r="CTH4" s="228"/>
      <c r="CTI4" s="228"/>
      <c r="CTJ4" s="228"/>
      <c r="CTK4" s="228"/>
      <c r="CTL4" s="228"/>
      <c r="CTM4" s="228"/>
      <c r="CTN4" s="228"/>
      <c r="CTO4" s="228"/>
      <c r="CTP4" s="228"/>
      <c r="CTQ4" s="228"/>
      <c r="CTR4" s="228"/>
      <c r="CTS4" s="228"/>
      <c r="CTT4" s="228"/>
      <c r="CTU4" s="228"/>
      <c r="CTV4" s="228"/>
      <c r="CTW4" s="228"/>
      <c r="CTX4" s="228"/>
      <c r="CTY4" s="228"/>
      <c r="CTZ4" s="228"/>
      <c r="CUA4" s="228"/>
      <c r="CUB4" s="228"/>
      <c r="CUC4" s="228"/>
      <c r="CUD4" s="228"/>
      <c r="CUE4" s="228"/>
      <c r="CUF4" s="228"/>
      <c r="CUG4" s="228"/>
      <c r="CUH4" s="228"/>
      <c r="CUI4" s="228"/>
      <c r="CUJ4" s="228"/>
      <c r="CUK4" s="228"/>
      <c r="CUL4" s="228"/>
      <c r="CUM4" s="228"/>
      <c r="CUN4" s="228"/>
      <c r="CUO4" s="228"/>
      <c r="CUP4" s="228"/>
      <c r="CUQ4" s="228"/>
      <c r="CUR4" s="228"/>
      <c r="CUS4" s="228"/>
      <c r="CUT4" s="228"/>
      <c r="CUU4" s="228"/>
      <c r="CUV4" s="228"/>
      <c r="CUW4" s="228"/>
      <c r="CUX4" s="228"/>
      <c r="CUY4" s="228"/>
      <c r="CUZ4" s="228"/>
      <c r="CVA4" s="228"/>
      <c r="CVB4" s="228"/>
      <c r="CVC4" s="228"/>
      <c r="CVD4" s="228"/>
      <c r="CVE4" s="228"/>
      <c r="CVF4" s="228"/>
      <c r="CVG4" s="228"/>
      <c r="CVH4" s="228"/>
      <c r="CVI4" s="228"/>
      <c r="CVJ4" s="228"/>
      <c r="CVK4" s="228"/>
      <c r="CVL4" s="228"/>
      <c r="CVM4" s="228"/>
      <c r="CVN4" s="228"/>
      <c r="CVO4" s="228"/>
      <c r="CVP4" s="228"/>
      <c r="CVQ4" s="228"/>
      <c r="CVR4" s="228"/>
      <c r="CVS4" s="228"/>
      <c r="CVT4" s="228"/>
      <c r="CVU4" s="228"/>
      <c r="CVV4" s="228"/>
      <c r="CVW4" s="228"/>
      <c r="CVX4" s="228"/>
      <c r="CVY4" s="228"/>
      <c r="CVZ4" s="228"/>
      <c r="CWA4" s="228"/>
      <c r="CWB4" s="228"/>
      <c r="CWC4" s="228"/>
      <c r="CWD4" s="228"/>
      <c r="CWE4" s="228"/>
      <c r="CWF4" s="228"/>
      <c r="CWG4" s="228"/>
      <c r="CWH4" s="228"/>
      <c r="CWI4" s="228"/>
      <c r="CWJ4" s="228"/>
      <c r="CWK4" s="228"/>
      <c r="CWL4" s="228"/>
      <c r="CWM4" s="228"/>
      <c r="CWN4" s="228"/>
      <c r="CWO4" s="228"/>
      <c r="CWP4" s="228"/>
      <c r="CWQ4" s="228"/>
      <c r="CWR4" s="228"/>
      <c r="CWS4" s="228"/>
      <c r="CWT4" s="228"/>
      <c r="CWU4" s="228"/>
      <c r="CWV4" s="228"/>
      <c r="CWW4" s="228"/>
      <c r="CWX4" s="228"/>
      <c r="CWY4" s="228"/>
      <c r="CWZ4" s="228"/>
      <c r="CXA4" s="228"/>
      <c r="CXB4" s="228"/>
      <c r="CXC4" s="228"/>
      <c r="CXD4" s="228"/>
      <c r="CXE4" s="228"/>
      <c r="CXF4" s="228"/>
      <c r="CXG4" s="228"/>
      <c r="CXH4" s="228"/>
      <c r="CXI4" s="228"/>
      <c r="CXJ4" s="228"/>
      <c r="CXK4" s="228"/>
      <c r="CXL4" s="228"/>
      <c r="CXM4" s="228"/>
      <c r="CXN4" s="228"/>
      <c r="CXO4" s="228"/>
      <c r="CXP4" s="228"/>
      <c r="CXQ4" s="228"/>
      <c r="CXR4" s="228"/>
      <c r="CXS4" s="228"/>
      <c r="CXT4" s="228"/>
      <c r="CXU4" s="228"/>
      <c r="CXV4" s="228"/>
      <c r="CXW4" s="228"/>
      <c r="CXX4" s="228"/>
      <c r="CXY4" s="228"/>
      <c r="CXZ4" s="228"/>
      <c r="CYA4" s="228"/>
      <c r="CYB4" s="228"/>
      <c r="CYC4" s="228"/>
      <c r="CYD4" s="228"/>
      <c r="CYE4" s="228"/>
      <c r="CYF4" s="228"/>
      <c r="CYG4" s="228"/>
      <c r="CYH4" s="228"/>
      <c r="CYI4" s="228"/>
      <c r="CYJ4" s="228"/>
      <c r="CYK4" s="228"/>
      <c r="CYL4" s="228"/>
      <c r="CYM4" s="228"/>
      <c r="CYN4" s="228"/>
      <c r="CYO4" s="228"/>
      <c r="CYP4" s="228"/>
      <c r="CYQ4" s="228"/>
      <c r="CYR4" s="228"/>
      <c r="CYS4" s="228"/>
      <c r="CYT4" s="228"/>
      <c r="CYU4" s="228"/>
      <c r="CYV4" s="228"/>
      <c r="CYW4" s="228"/>
      <c r="CYX4" s="228"/>
      <c r="CYY4" s="228"/>
      <c r="CYZ4" s="228"/>
      <c r="CZA4" s="228"/>
      <c r="CZB4" s="228"/>
      <c r="CZC4" s="228"/>
      <c r="CZD4" s="228"/>
      <c r="CZE4" s="228"/>
      <c r="CZF4" s="228"/>
      <c r="CZG4" s="228"/>
      <c r="CZH4" s="228"/>
      <c r="CZI4" s="228"/>
      <c r="CZJ4" s="228"/>
      <c r="CZK4" s="228"/>
      <c r="CZL4" s="228"/>
      <c r="CZM4" s="228"/>
      <c r="CZN4" s="228"/>
      <c r="CZO4" s="228"/>
      <c r="CZP4" s="228"/>
      <c r="CZQ4" s="228"/>
      <c r="CZR4" s="228"/>
      <c r="CZS4" s="228"/>
      <c r="CZT4" s="228"/>
      <c r="CZU4" s="228"/>
      <c r="CZV4" s="228"/>
      <c r="CZW4" s="228"/>
      <c r="CZX4" s="228"/>
      <c r="CZY4" s="228"/>
      <c r="CZZ4" s="228"/>
      <c r="DAA4" s="228"/>
      <c r="DAB4" s="228"/>
      <c r="DAC4" s="228"/>
      <c r="DAD4" s="228"/>
      <c r="DAE4" s="228"/>
      <c r="DAF4" s="228"/>
      <c r="DAG4" s="228"/>
      <c r="DAH4" s="228"/>
      <c r="DAI4" s="228"/>
      <c r="DAJ4" s="228"/>
      <c r="DAK4" s="228"/>
      <c r="DAL4" s="228"/>
      <c r="DAM4" s="228"/>
      <c r="DAN4" s="228"/>
      <c r="DAO4" s="228"/>
      <c r="DAP4" s="228"/>
      <c r="DAQ4" s="228"/>
      <c r="DAR4" s="228"/>
      <c r="DAS4" s="228"/>
      <c r="DAT4" s="228"/>
      <c r="DAU4" s="228"/>
      <c r="DAV4" s="228"/>
      <c r="DAW4" s="228"/>
      <c r="DAX4" s="228"/>
      <c r="DAY4" s="228"/>
      <c r="DAZ4" s="228"/>
      <c r="DBA4" s="228"/>
      <c r="DBB4" s="228"/>
      <c r="DBC4" s="228"/>
      <c r="DBD4" s="228"/>
      <c r="DBE4" s="228"/>
      <c r="DBF4" s="228"/>
      <c r="DBG4" s="228"/>
      <c r="DBH4" s="228"/>
      <c r="DBI4" s="228"/>
      <c r="DBJ4" s="228"/>
      <c r="DBK4" s="228"/>
      <c r="DBL4" s="228"/>
      <c r="DBM4" s="228"/>
      <c r="DBN4" s="228"/>
      <c r="DBO4" s="228"/>
      <c r="DBP4" s="228"/>
      <c r="DBQ4" s="228"/>
      <c r="DBR4" s="228"/>
      <c r="DBS4" s="228"/>
      <c r="DBT4" s="228"/>
      <c r="DBU4" s="228"/>
      <c r="DBV4" s="228"/>
      <c r="DBW4" s="228"/>
      <c r="DBX4" s="228"/>
      <c r="DBY4" s="228"/>
      <c r="DBZ4" s="228"/>
      <c r="DCA4" s="228"/>
      <c r="DCB4" s="228"/>
      <c r="DCC4" s="228"/>
      <c r="DCD4" s="228"/>
      <c r="DCE4" s="228"/>
      <c r="DCF4" s="228"/>
      <c r="DCG4" s="228"/>
      <c r="DCH4" s="228"/>
      <c r="DCI4" s="228"/>
      <c r="DCJ4" s="228"/>
      <c r="DCK4" s="228"/>
      <c r="DCL4" s="228"/>
      <c r="DCM4" s="228"/>
      <c r="DCN4" s="228"/>
      <c r="DCO4" s="228"/>
      <c r="DCP4" s="228"/>
      <c r="DCQ4" s="228"/>
      <c r="DCR4" s="228"/>
      <c r="DCS4" s="228"/>
      <c r="DCT4" s="228"/>
      <c r="DCU4" s="228"/>
      <c r="DCV4" s="228"/>
      <c r="DCW4" s="228"/>
      <c r="DCX4" s="228"/>
      <c r="DCY4" s="228"/>
      <c r="DCZ4" s="228"/>
      <c r="DDA4" s="228"/>
      <c r="DDB4" s="228"/>
      <c r="DDC4" s="228"/>
      <c r="DDD4" s="228"/>
      <c r="DDE4" s="228"/>
      <c r="DDF4" s="228"/>
      <c r="DDG4" s="228"/>
      <c r="DDH4" s="228"/>
      <c r="DDI4" s="228"/>
      <c r="DDJ4" s="228"/>
      <c r="DDK4" s="228"/>
      <c r="DDL4" s="228"/>
      <c r="DDM4" s="228"/>
      <c r="DDN4" s="228"/>
      <c r="DDO4" s="228"/>
      <c r="DDP4" s="228"/>
      <c r="DDQ4" s="228"/>
      <c r="DDR4" s="228"/>
      <c r="DDS4" s="228"/>
      <c r="DDT4" s="228"/>
      <c r="DDU4" s="228"/>
      <c r="DDV4" s="228"/>
      <c r="DDW4" s="228"/>
      <c r="DDX4" s="228"/>
      <c r="DDY4" s="228"/>
      <c r="DDZ4" s="228"/>
      <c r="DEA4" s="228"/>
      <c r="DEB4" s="228"/>
      <c r="DEC4" s="228"/>
      <c r="DED4" s="228"/>
      <c r="DEE4" s="228"/>
      <c r="DEF4" s="228"/>
      <c r="DEG4" s="228"/>
      <c r="DEH4" s="228"/>
      <c r="DEI4" s="228"/>
      <c r="DEJ4" s="228"/>
      <c r="DEK4" s="228"/>
      <c r="DEL4" s="228"/>
      <c r="DEM4" s="228"/>
      <c r="DEN4" s="228"/>
      <c r="DEO4" s="228"/>
      <c r="DEP4" s="228"/>
      <c r="DEQ4" s="228"/>
      <c r="DER4" s="228"/>
      <c r="DES4" s="228"/>
      <c r="DET4" s="228"/>
      <c r="DEU4" s="228"/>
      <c r="DEV4" s="228"/>
      <c r="DEW4" s="228"/>
      <c r="DEX4" s="228"/>
      <c r="DEY4" s="228"/>
      <c r="DEZ4" s="228"/>
      <c r="DFA4" s="228"/>
      <c r="DFB4" s="228"/>
      <c r="DFC4" s="228"/>
      <c r="DFD4" s="228"/>
      <c r="DFE4" s="228"/>
      <c r="DFF4" s="228"/>
      <c r="DFG4" s="228"/>
      <c r="DFH4" s="228"/>
      <c r="DFI4" s="228"/>
      <c r="DFJ4" s="228"/>
      <c r="DFK4" s="228"/>
      <c r="DFL4" s="228"/>
      <c r="DFM4" s="228"/>
      <c r="DFN4" s="228"/>
      <c r="DFO4" s="228"/>
      <c r="DFP4" s="228"/>
      <c r="DFQ4" s="228"/>
      <c r="DFR4" s="228"/>
      <c r="DFS4" s="228"/>
      <c r="DFT4" s="228"/>
      <c r="DFU4" s="228"/>
      <c r="DFV4" s="228"/>
      <c r="DFW4" s="228"/>
      <c r="DFX4" s="228"/>
      <c r="DFY4" s="228"/>
      <c r="DFZ4" s="228"/>
      <c r="DGA4" s="228"/>
      <c r="DGB4" s="228"/>
      <c r="DGC4" s="228"/>
      <c r="DGD4" s="228"/>
      <c r="DGE4" s="228"/>
      <c r="DGF4" s="228"/>
      <c r="DGG4" s="228"/>
      <c r="DGH4" s="228"/>
      <c r="DGI4" s="228"/>
      <c r="DGJ4" s="228"/>
      <c r="DGK4" s="228"/>
      <c r="DGL4" s="228"/>
      <c r="DGM4" s="228"/>
      <c r="DGN4" s="228"/>
      <c r="DGO4" s="228"/>
      <c r="DGP4" s="228"/>
      <c r="DGQ4" s="228"/>
      <c r="DGR4" s="228"/>
      <c r="DGS4" s="228"/>
      <c r="DGT4" s="228"/>
      <c r="DGU4" s="228"/>
      <c r="DGV4" s="228"/>
      <c r="DGW4" s="228"/>
      <c r="DGX4" s="228"/>
      <c r="DGY4" s="228"/>
      <c r="DGZ4" s="228"/>
      <c r="DHA4" s="228"/>
      <c r="DHB4" s="228"/>
      <c r="DHC4" s="228"/>
      <c r="DHD4" s="228"/>
      <c r="DHE4" s="228"/>
      <c r="DHF4" s="228"/>
      <c r="DHG4" s="228"/>
      <c r="DHH4" s="228"/>
      <c r="DHI4" s="228"/>
      <c r="DHJ4" s="228"/>
      <c r="DHK4" s="228"/>
      <c r="DHL4" s="228"/>
      <c r="DHM4" s="228"/>
      <c r="DHN4" s="228"/>
      <c r="DHO4" s="228"/>
      <c r="DHP4" s="228"/>
      <c r="DHQ4" s="228"/>
      <c r="DHR4" s="228"/>
      <c r="DHS4" s="228"/>
      <c r="DHT4" s="228"/>
      <c r="DHU4" s="228"/>
      <c r="DHV4" s="228"/>
      <c r="DHW4" s="228"/>
      <c r="DHX4" s="228"/>
      <c r="DHY4" s="228"/>
      <c r="DHZ4" s="228"/>
      <c r="DIA4" s="228"/>
      <c r="DIB4" s="228"/>
      <c r="DIC4" s="228"/>
      <c r="DID4" s="228"/>
      <c r="DIE4" s="228"/>
      <c r="DIF4" s="228"/>
      <c r="DIG4" s="228"/>
      <c r="DIH4" s="228"/>
      <c r="DII4" s="228"/>
      <c r="DIJ4" s="228"/>
      <c r="DIK4" s="228"/>
      <c r="DIL4" s="228"/>
      <c r="DIM4" s="228"/>
      <c r="DIN4" s="228"/>
      <c r="DIO4" s="228"/>
      <c r="DIP4" s="228"/>
      <c r="DIQ4" s="228"/>
      <c r="DIR4" s="228"/>
      <c r="DIS4" s="228"/>
      <c r="DIT4" s="228"/>
      <c r="DIU4" s="228"/>
      <c r="DIV4" s="228"/>
      <c r="DIW4" s="228"/>
      <c r="DIX4" s="228"/>
      <c r="DIY4" s="228"/>
      <c r="DIZ4" s="228"/>
      <c r="DJA4" s="228"/>
      <c r="DJB4" s="228"/>
      <c r="DJC4" s="228"/>
      <c r="DJD4" s="228"/>
      <c r="DJE4" s="228"/>
      <c r="DJF4" s="228"/>
      <c r="DJG4" s="228"/>
      <c r="DJH4" s="228"/>
      <c r="DJI4" s="228"/>
      <c r="DJJ4" s="228"/>
      <c r="DJK4" s="228"/>
      <c r="DJL4" s="228"/>
      <c r="DJM4" s="228"/>
      <c r="DJN4" s="228"/>
      <c r="DJO4" s="228"/>
      <c r="DJP4" s="228"/>
      <c r="DJQ4" s="228"/>
      <c r="DJR4" s="228"/>
      <c r="DJS4" s="228"/>
      <c r="DJT4" s="228"/>
      <c r="DJU4" s="228"/>
      <c r="DJV4" s="228"/>
      <c r="DJW4" s="228"/>
      <c r="DJX4" s="228"/>
      <c r="DJY4" s="228"/>
      <c r="DJZ4" s="228"/>
      <c r="DKA4" s="228"/>
      <c r="DKB4" s="228"/>
      <c r="DKC4" s="228"/>
      <c r="DKD4" s="228"/>
      <c r="DKE4" s="228"/>
      <c r="DKF4" s="228"/>
      <c r="DKG4" s="228"/>
      <c r="DKH4" s="228"/>
      <c r="DKI4" s="228"/>
      <c r="DKJ4" s="228"/>
      <c r="DKK4" s="228"/>
      <c r="DKL4" s="228"/>
      <c r="DKM4" s="228"/>
      <c r="DKN4" s="228"/>
      <c r="DKO4" s="228"/>
      <c r="DKP4" s="228"/>
      <c r="DKQ4" s="228"/>
      <c r="DKR4" s="228"/>
      <c r="DKS4" s="228"/>
      <c r="DKT4" s="228"/>
      <c r="DKU4" s="228"/>
      <c r="DKV4" s="228"/>
      <c r="DKW4" s="228"/>
      <c r="DKX4" s="228"/>
      <c r="DKY4" s="228"/>
      <c r="DKZ4" s="228"/>
      <c r="DLA4" s="228"/>
      <c r="DLB4" s="228"/>
      <c r="DLC4" s="228"/>
      <c r="DLD4" s="228"/>
      <c r="DLE4" s="228"/>
      <c r="DLF4" s="228"/>
      <c r="DLG4" s="228"/>
      <c r="DLH4" s="228"/>
      <c r="DLI4" s="228"/>
      <c r="DLJ4" s="228"/>
      <c r="DLK4" s="228"/>
      <c r="DLL4" s="228"/>
      <c r="DLM4" s="228"/>
      <c r="DLN4" s="228"/>
      <c r="DLO4" s="228"/>
      <c r="DLP4" s="228"/>
      <c r="DLQ4" s="228"/>
      <c r="DLR4" s="228"/>
      <c r="DLS4" s="228"/>
      <c r="DLT4" s="228"/>
      <c r="DLU4" s="228"/>
      <c r="DLV4" s="228"/>
      <c r="DLW4" s="228"/>
      <c r="DLX4" s="228"/>
      <c r="DLY4" s="228"/>
      <c r="DLZ4" s="228"/>
      <c r="DMA4" s="228"/>
      <c r="DMB4" s="228"/>
      <c r="DMC4" s="228"/>
      <c r="DMD4" s="228"/>
      <c r="DME4" s="228"/>
      <c r="DMF4" s="228"/>
      <c r="DMG4" s="228"/>
      <c r="DMH4" s="228"/>
      <c r="DMI4" s="228"/>
      <c r="DMJ4" s="228"/>
      <c r="DMK4" s="228"/>
      <c r="DML4" s="228"/>
      <c r="DMM4" s="228"/>
      <c r="DMN4" s="228"/>
      <c r="DMO4" s="228"/>
      <c r="DMP4" s="228"/>
      <c r="DMQ4" s="228"/>
      <c r="DMR4" s="228"/>
      <c r="DMS4" s="228"/>
      <c r="DMT4" s="228"/>
      <c r="DMU4" s="228"/>
      <c r="DMV4" s="228"/>
      <c r="DMW4" s="228"/>
      <c r="DMX4" s="228"/>
      <c r="DMY4" s="228"/>
      <c r="DMZ4" s="228"/>
      <c r="DNA4" s="228"/>
      <c r="DNB4" s="228"/>
      <c r="DNC4" s="228"/>
      <c r="DND4" s="228"/>
      <c r="DNE4" s="228"/>
      <c r="DNF4" s="228"/>
      <c r="DNG4" s="228"/>
      <c r="DNH4" s="228"/>
      <c r="DNI4" s="228"/>
      <c r="DNJ4" s="228"/>
      <c r="DNK4" s="228"/>
      <c r="DNL4" s="228"/>
      <c r="DNM4" s="228"/>
      <c r="DNN4" s="228"/>
      <c r="DNO4" s="228"/>
      <c r="DNP4" s="228"/>
      <c r="DNQ4" s="228"/>
      <c r="DNR4" s="228"/>
      <c r="DNS4" s="228"/>
      <c r="DNT4" s="228"/>
      <c r="DNU4" s="228"/>
      <c r="DNV4" s="228"/>
      <c r="DNW4" s="228"/>
      <c r="DNX4" s="228"/>
      <c r="DNY4" s="228"/>
      <c r="DNZ4" s="228"/>
      <c r="DOA4" s="228"/>
      <c r="DOB4" s="228"/>
      <c r="DOC4" s="228"/>
      <c r="DOD4" s="228"/>
      <c r="DOE4" s="228"/>
      <c r="DOF4" s="228"/>
      <c r="DOG4" s="228"/>
      <c r="DOH4" s="228"/>
      <c r="DOI4" s="228"/>
      <c r="DOJ4" s="228"/>
      <c r="DOK4" s="228"/>
      <c r="DOL4" s="228"/>
      <c r="DOM4" s="228"/>
      <c r="DON4" s="228"/>
      <c r="DOO4" s="228"/>
      <c r="DOP4" s="228"/>
      <c r="DOQ4" s="228"/>
      <c r="DOR4" s="228"/>
      <c r="DOS4" s="228"/>
      <c r="DOT4" s="228"/>
      <c r="DOU4" s="228"/>
      <c r="DOV4" s="228"/>
      <c r="DOW4" s="228"/>
      <c r="DOX4" s="228"/>
      <c r="DOY4" s="228"/>
      <c r="DOZ4" s="228"/>
      <c r="DPA4" s="228"/>
      <c r="DPB4" s="228"/>
      <c r="DPC4" s="228"/>
      <c r="DPD4" s="228"/>
      <c r="DPE4" s="228"/>
      <c r="DPF4" s="228"/>
      <c r="DPG4" s="228"/>
      <c r="DPH4" s="228"/>
      <c r="DPI4" s="228"/>
      <c r="DPJ4" s="228"/>
      <c r="DPK4" s="228"/>
      <c r="DPL4" s="228"/>
      <c r="DPM4" s="228"/>
      <c r="DPN4" s="228"/>
      <c r="DPO4" s="228"/>
      <c r="DPP4" s="228"/>
      <c r="DPQ4" s="228"/>
      <c r="DPR4" s="228"/>
      <c r="DPS4" s="228"/>
      <c r="DPT4" s="228"/>
      <c r="DPU4" s="228"/>
      <c r="DPV4" s="228"/>
      <c r="DPW4" s="228"/>
      <c r="DPX4" s="228"/>
      <c r="DPY4" s="228"/>
      <c r="DPZ4" s="228"/>
      <c r="DQA4" s="228"/>
      <c r="DQB4" s="228"/>
      <c r="DQC4" s="228"/>
      <c r="DQD4" s="228"/>
      <c r="DQE4" s="228"/>
      <c r="DQF4" s="228"/>
      <c r="DQG4" s="228"/>
      <c r="DQH4" s="228"/>
      <c r="DQI4" s="228"/>
      <c r="DQJ4" s="228"/>
      <c r="DQK4" s="228"/>
      <c r="DQL4" s="228"/>
      <c r="DQM4" s="228"/>
      <c r="DQN4" s="228"/>
      <c r="DQO4" s="228"/>
      <c r="DQP4" s="228"/>
      <c r="DQQ4" s="228"/>
      <c r="DQR4" s="228"/>
      <c r="DQS4" s="228"/>
      <c r="DQT4" s="228"/>
      <c r="DQU4" s="228"/>
      <c r="DQV4" s="228"/>
      <c r="DQW4" s="228"/>
      <c r="DQX4" s="228"/>
      <c r="DQY4" s="228"/>
      <c r="DQZ4" s="228"/>
      <c r="DRA4" s="228"/>
      <c r="DRB4" s="228"/>
      <c r="DRC4" s="228"/>
      <c r="DRD4" s="228"/>
      <c r="DRE4" s="228"/>
      <c r="DRF4" s="228"/>
      <c r="DRG4" s="228"/>
      <c r="DRH4" s="228"/>
      <c r="DRI4" s="228"/>
      <c r="DRJ4" s="228"/>
      <c r="DRK4" s="228"/>
      <c r="DRL4" s="228"/>
      <c r="DRM4" s="228"/>
      <c r="DRN4" s="228"/>
      <c r="DRO4" s="228"/>
      <c r="DRP4" s="228"/>
      <c r="DRQ4" s="228"/>
      <c r="DRR4" s="228"/>
      <c r="DRS4" s="228"/>
      <c r="DRT4" s="228"/>
      <c r="DRU4" s="228"/>
      <c r="DRV4" s="228"/>
      <c r="DRW4" s="228"/>
      <c r="DRX4" s="228"/>
      <c r="DRY4" s="228"/>
      <c r="DRZ4" s="228"/>
      <c r="DSA4" s="228"/>
      <c r="DSB4" s="228"/>
      <c r="DSC4" s="228"/>
      <c r="DSD4" s="228"/>
      <c r="DSE4" s="228"/>
      <c r="DSF4" s="228"/>
      <c r="DSG4" s="228"/>
      <c r="DSH4" s="228"/>
      <c r="DSI4" s="228"/>
      <c r="DSJ4" s="228"/>
      <c r="DSK4" s="228"/>
      <c r="DSL4" s="228"/>
      <c r="DSM4" s="228"/>
      <c r="DSN4" s="228"/>
      <c r="DSO4" s="228"/>
      <c r="DSP4" s="228"/>
      <c r="DSQ4" s="228"/>
      <c r="DSR4" s="228"/>
      <c r="DSS4" s="228"/>
      <c r="DST4" s="228"/>
      <c r="DSU4" s="228"/>
      <c r="DSV4" s="228"/>
      <c r="DSW4" s="228"/>
      <c r="DSX4" s="228"/>
      <c r="DSY4" s="228"/>
      <c r="DSZ4" s="228"/>
      <c r="DTA4" s="228"/>
      <c r="DTB4" s="228"/>
      <c r="DTC4" s="228"/>
      <c r="DTD4" s="228"/>
      <c r="DTE4" s="228"/>
      <c r="DTF4" s="228"/>
      <c r="DTG4" s="228"/>
      <c r="DTH4" s="228"/>
      <c r="DTI4" s="228"/>
      <c r="DTJ4" s="228"/>
      <c r="DTK4" s="228"/>
      <c r="DTL4" s="228"/>
      <c r="DTM4" s="228"/>
      <c r="DTN4" s="228"/>
      <c r="DTO4" s="228"/>
      <c r="DTP4" s="228"/>
      <c r="DTQ4" s="228"/>
      <c r="DTR4" s="228"/>
      <c r="DTS4" s="228"/>
      <c r="DTT4" s="228"/>
      <c r="DTU4" s="228"/>
      <c r="DTV4" s="228"/>
      <c r="DTW4" s="228"/>
      <c r="DTX4" s="228"/>
      <c r="DTY4" s="228"/>
      <c r="DTZ4" s="228"/>
      <c r="DUA4" s="228"/>
      <c r="DUB4" s="228"/>
      <c r="DUC4" s="228"/>
      <c r="DUD4" s="228"/>
      <c r="DUE4" s="228"/>
      <c r="DUF4" s="228"/>
      <c r="DUG4" s="228"/>
      <c r="DUH4" s="228"/>
      <c r="DUI4" s="228"/>
      <c r="DUJ4" s="228"/>
      <c r="DUK4" s="228"/>
      <c r="DUL4" s="228"/>
      <c r="DUM4" s="228"/>
      <c r="DUN4" s="228"/>
      <c r="DUO4" s="228"/>
      <c r="DUP4" s="228"/>
      <c r="DUQ4" s="228"/>
      <c r="DUR4" s="228"/>
      <c r="DUS4" s="228"/>
      <c r="DUT4" s="228"/>
      <c r="DUU4" s="228"/>
      <c r="DUV4" s="228"/>
      <c r="DUW4" s="228"/>
      <c r="DUX4" s="228"/>
      <c r="DUY4" s="228"/>
      <c r="DUZ4" s="228"/>
      <c r="DVA4" s="228"/>
      <c r="DVB4" s="228"/>
      <c r="DVC4" s="228"/>
      <c r="DVD4" s="228"/>
      <c r="DVE4" s="228"/>
      <c r="DVF4" s="228"/>
      <c r="DVG4" s="228"/>
      <c r="DVH4" s="228"/>
      <c r="DVI4" s="228"/>
      <c r="DVJ4" s="228"/>
      <c r="DVK4" s="228"/>
      <c r="DVL4" s="228"/>
      <c r="DVM4" s="228"/>
      <c r="DVN4" s="228"/>
      <c r="DVO4" s="228"/>
      <c r="DVP4" s="228"/>
      <c r="DVQ4" s="228"/>
      <c r="DVR4" s="228"/>
      <c r="DVS4" s="228"/>
      <c r="DVT4" s="228"/>
      <c r="DVU4" s="228"/>
      <c r="DVV4" s="228"/>
      <c r="DVW4" s="228"/>
      <c r="DVX4" s="228"/>
      <c r="DVY4" s="228"/>
      <c r="DVZ4" s="228"/>
      <c r="DWA4" s="228"/>
      <c r="DWB4" s="228"/>
      <c r="DWC4" s="228"/>
      <c r="DWD4" s="228"/>
      <c r="DWE4" s="228"/>
      <c r="DWF4" s="228"/>
      <c r="DWG4" s="228"/>
      <c r="DWH4" s="228"/>
      <c r="DWI4" s="228"/>
      <c r="DWJ4" s="228"/>
      <c r="DWK4" s="228"/>
      <c r="DWL4" s="228"/>
      <c r="DWM4" s="228"/>
      <c r="DWN4" s="228"/>
      <c r="DWO4" s="228"/>
      <c r="DWP4" s="228"/>
      <c r="DWQ4" s="228"/>
      <c r="DWR4" s="228"/>
      <c r="DWS4" s="228"/>
      <c r="DWT4" s="228"/>
      <c r="DWU4" s="228"/>
      <c r="DWV4" s="228"/>
      <c r="DWW4" s="228"/>
      <c r="DWX4" s="228"/>
      <c r="DWY4" s="228"/>
      <c r="DWZ4" s="228"/>
      <c r="DXA4" s="228"/>
      <c r="DXB4" s="228"/>
      <c r="DXC4" s="228"/>
      <c r="DXD4" s="228"/>
      <c r="DXE4" s="228"/>
      <c r="DXF4" s="228"/>
      <c r="DXG4" s="228"/>
      <c r="DXH4" s="228"/>
      <c r="DXI4" s="228"/>
      <c r="DXJ4" s="228"/>
      <c r="DXK4" s="228"/>
      <c r="DXL4" s="228"/>
      <c r="DXM4" s="228"/>
      <c r="DXN4" s="228"/>
      <c r="DXO4" s="228"/>
      <c r="DXP4" s="228"/>
      <c r="DXQ4" s="228"/>
      <c r="DXR4" s="228"/>
      <c r="DXS4" s="228"/>
      <c r="DXT4" s="228"/>
      <c r="DXU4" s="228"/>
      <c r="DXV4" s="228"/>
      <c r="DXW4" s="228"/>
      <c r="DXX4" s="228"/>
      <c r="DXY4" s="228"/>
      <c r="DXZ4" s="228"/>
      <c r="DYA4" s="228"/>
      <c r="DYB4" s="228"/>
      <c r="DYC4" s="228"/>
      <c r="DYD4" s="228"/>
      <c r="DYE4" s="228"/>
      <c r="DYF4" s="228"/>
      <c r="DYG4" s="228"/>
      <c r="DYH4" s="228"/>
      <c r="DYI4" s="228"/>
      <c r="DYJ4" s="228"/>
      <c r="DYK4" s="228"/>
      <c r="DYL4" s="228"/>
      <c r="DYM4" s="228"/>
      <c r="DYN4" s="228"/>
      <c r="DYO4" s="228"/>
      <c r="DYP4" s="228"/>
      <c r="DYQ4" s="228"/>
      <c r="DYR4" s="228"/>
      <c r="DYS4" s="228"/>
      <c r="DYT4" s="228"/>
      <c r="DYU4" s="228"/>
      <c r="DYV4" s="228"/>
      <c r="DYW4" s="228"/>
      <c r="DYX4" s="228"/>
      <c r="DYY4" s="228"/>
      <c r="DYZ4" s="228"/>
      <c r="DZA4" s="228"/>
      <c r="DZB4" s="228"/>
      <c r="DZC4" s="228"/>
      <c r="DZD4" s="228"/>
      <c r="DZE4" s="228"/>
      <c r="DZF4" s="228"/>
      <c r="DZG4" s="228"/>
      <c r="DZH4" s="228"/>
      <c r="DZI4" s="228"/>
      <c r="DZJ4" s="228"/>
      <c r="DZK4" s="228"/>
      <c r="DZL4" s="228"/>
      <c r="DZM4" s="228"/>
      <c r="DZN4" s="228"/>
      <c r="DZO4" s="228"/>
      <c r="DZP4" s="228"/>
      <c r="DZQ4" s="228"/>
      <c r="DZR4" s="228"/>
      <c r="DZS4" s="228"/>
      <c r="DZT4" s="228"/>
      <c r="DZU4" s="228"/>
      <c r="DZV4" s="228"/>
      <c r="DZW4" s="228"/>
      <c r="DZX4" s="228"/>
      <c r="DZY4" s="228"/>
      <c r="DZZ4" s="228"/>
      <c r="EAA4" s="228"/>
      <c r="EAB4" s="228"/>
      <c r="EAC4" s="228"/>
      <c r="EAD4" s="228"/>
      <c r="EAE4" s="228"/>
      <c r="EAF4" s="228"/>
      <c r="EAG4" s="228"/>
      <c r="EAH4" s="228"/>
      <c r="EAI4" s="228"/>
      <c r="EAJ4" s="228"/>
      <c r="EAK4" s="228"/>
      <c r="EAL4" s="228"/>
      <c r="EAM4" s="228"/>
      <c r="EAN4" s="228"/>
      <c r="EAO4" s="228"/>
      <c r="EAP4" s="228"/>
      <c r="EAQ4" s="228"/>
      <c r="EAR4" s="228"/>
      <c r="EAS4" s="228"/>
      <c r="EAT4" s="228"/>
      <c r="EAU4" s="228"/>
      <c r="EAV4" s="228"/>
      <c r="EAW4" s="228"/>
      <c r="EAX4" s="228"/>
      <c r="EAY4" s="228"/>
      <c r="EAZ4" s="228"/>
      <c r="EBA4" s="228"/>
      <c r="EBB4" s="228"/>
      <c r="EBC4" s="228"/>
      <c r="EBD4" s="228"/>
      <c r="EBE4" s="228"/>
      <c r="EBF4" s="228"/>
      <c r="EBG4" s="228"/>
      <c r="EBH4" s="228"/>
      <c r="EBI4" s="228"/>
      <c r="EBJ4" s="228"/>
      <c r="EBK4" s="228"/>
      <c r="EBL4" s="228"/>
      <c r="EBM4" s="228"/>
      <c r="EBN4" s="228"/>
      <c r="EBO4" s="228"/>
      <c r="EBP4" s="228"/>
      <c r="EBQ4" s="228"/>
      <c r="EBR4" s="228"/>
      <c r="EBS4" s="228"/>
      <c r="EBT4" s="228"/>
      <c r="EBU4" s="228"/>
      <c r="EBV4" s="228"/>
      <c r="EBW4" s="228"/>
      <c r="EBX4" s="228"/>
      <c r="EBY4" s="228"/>
      <c r="EBZ4" s="228"/>
      <c r="ECA4" s="228"/>
      <c r="ECB4" s="228"/>
      <c r="ECC4" s="228"/>
      <c r="ECD4" s="228"/>
      <c r="ECE4" s="228"/>
      <c r="ECF4" s="228"/>
      <c r="ECG4" s="228"/>
      <c r="ECH4" s="228"/>
      <c r="ECI4" s="228"/>
      <c r="ECJ4" s="228"/>
      <c r="ECK4" s="228"/>
      <c r="ECL4" s="228"/>
      <c r="ECM4" s="228"/>
      <c r="ECN4" s="228"/>
      <c r="ECO4" s="228"/>
      <c r="ECP4" s="228"/>
      <c r="ECQ4" s="228"/>
      <c r="ECR4" s="228"/>
      <c r="ECS4" s="228"/>
      <c r="ECT4" s="228"/>
      <c r="ECU4" s="228"/>
      <c r="ECV4" s="228"/>
      <c r="ECW4" s="228"/>
      <c r="ECX4" s="228"/>
      <c r="ECY4" s="228"/>
      <c r="ECZ4" s="228"/>
      <c r="EDA4" s="228"/>
      <c r="EDB4" s="228"/>
      <c r="EDC4" s="228"/>
      <c r="EDD4" s="228"/>
      <c r="EDE4" s="228"/>
      <c r="EDF4" s="228"/>
      <c r="EDG4" s="228"/>
      <c r="EDH4" s="228"/>
      <c r="EDI4" s="228"/>
      <c r="EDJ4" s="228"/>
      <c r="EDK4" s="228"/>
      <c r="EDL4" s="228"/>
      <c r="EDM4" s="228"/>
      <c r="EDN4" s="228"/>
      <c r="EDO4" s="228"/>
      <c r="EDP4" s="228"/>
      <c r="EDQ4" s="228"/>
      <c r="EDR4" s="228"/>
      <c r="EDS4" s="228"/>
      <c r="EDT4" s="228"/>
      <c r="EDU4" s="228"/>
      <c r="EDV4" s="228"/>
      <c r="EDW4" s="228"/>
      <c r="EDX4" s="228"/>
      <c r="EDY4" s="228"/>
      <c r="EDZ4" s="228"/>
      <c r="EEA4" s="228"/>
      <c r="EEB4" s="228"/>
      <c r="EEC4" s="228"/>
      <c r="EED4" s="228"/>
      <c r="EEE4" s="228"/>
      <c r="EEF4" s="228"/>
      <c r="EEG4" s="228"/>
      <c r="EEH4" s="228"/>
      <c r="EEI4" s="228"/>
      <c r="EEJ4" s="228"/>
      <c r="EEK4" s="228"/>
      <c r="EEL4" s="228"/>
      <c r="EEM4" s="228"/>
      <c r="EEN4" s="228"/>
      <c r="EEO4" s="228"/>
      <c r="EEP4" s="228"/>
      <c r="EEQ4" s="228"/>
      <c r="EER4" s="228"/>
      <c r="EES4" s="228"/>
      <c r="EET4" s="228"/>
      <c r="EEU4" s="228"/>
      <c r="EEV4" s="228"/>
      <c r="EEW4" s="228"/>
      <c r="EEX4" s="228"/>
      <c r="EEY4" s="228"/>
      <c r="EEZ4" s="228"/>
      <c r="EFA4" s="228"/>
      <c r="EFB4" s="228"/>
      <c r="EFC4" s="228"/>
      <c r="EFD4" s="228"/>
      <c r="EFE4" s="228"/>
      <c r="EFF4" s="228"/>
      <c r="EFG4" s="228"/>
      <c r="EFH4" s="228"/>
      <c r="EFI4" s="228"/>
      <c r="EFJ4" s="228"/>
      <c r="EFK4" s="228"/>
      <c r="EFL4" s="228"/>
      <c r="EFM4" s="228"/>
      <c r="EFN4" s="228"/>
      <c r="EFO4" s="228"/>
      <c r="EFP4" s="228"/>
      <c r="EFQ4" s="228"/>
      <c r="EFR4" s="228"/>
      <c r="EFS4" s="228"/>
      <c r="EFT4" s="228"/>
      <c r="EFU4" s="228"/>
      <c r="EFV4" s="228"/>
      <c r="EFW4" s="228"/>
      <c r="EFX4" s="228"/>
      <c r="EFY4" s="228"/>
      <c r="EFZ4" s="228"/>
      <c r="EGA4" s="228"/>
      <c r="EGB4" s="228"/>
      <c r="EGC4" s="228"/>
      <c r="EGD4" s="228"/>
      <c r="EGE4" s="228"/>
      <c r="EGF4" s="228"/>
      <c r="EGG4" s="228"/>
      <c r="EGH4" s="228"/>
      <c r="EGI4" s="228"/>
      <c r="EGJ4" s="228"/>
      <c r="EGK4" s="228"/>
      <c r="EGL4" s="228"/>
      <c r="EGM4" s="228"/>
      <c r="EGN4" s="228"/>
      <c r="EGO4" s="228"/>
      <c r="EGP4" s="228"/>
      <c r="EGQ4" s="228"/>
      <c r="EGR4" s="228"/>
      <c r="EGS4" s="228"/>
      <c r="EGT4" s="228"/>
      <c r="EGU4" s="228"/>
      <c r="EGV4" s="228"/>
      <c r="EGW4" s="228"/>
      <c r="EGX4" s="228"/>
      <c r="EGY4" s="228"/>
      <c r="EGZ4" s="228"/>
      <c r="EHA4" s="228"/>
      <c r="EHB4" s="228"/>
      <c r="EHC4" s="228"/>
      <c r="EHD4" s="228"/>
      <c r="EHE4" s="228"/>
      <c r="EHF4" s="228"/>
      <c r="EHG4" s="228"/>
      <c r="EHH4" s="228"/>
      <c r="EHI4" s="228"/>
      <c r="EHJ4" s="228"/>
      <c r="EHK4" s="228"/>
      <c r="EHL4" s="228"/>
      <c r="EHM4" s="228"/>
      <c r="EHN4" s="228"/>
      <c r="EHO4" s="228"/>
      <c r="EHP4" s="228"/>
      <c r="EHQ4" s="228"/>
      <c r="EHR4" s="228"/>
      <c r="EHS4" s="228"/>
      <c r="EHT4" s="228"/>
      <c r="EHU4" s="228"/>
      <c r="EHV4" s="228"/>
      <c r="EHW4" s="228"/>
      <c r="EHX4" s="228"/>
      <c r="EHY4" s="228"/>
      <c r="EHZ4" s="228"/>
      <c r="EIA4" s="228"/>
      <c r="EIB4" s="228"/>
      <c r="EIC4" s="228"/>
      <c r="EID4" s="228"/>
      <c r="EIE4" s="228"/>
      <c r="EIF4" s="228"/>
      <c r="EIG4" s="228"/>
      <c r="EIH4" s="228"/>
      <c r="EII4" s="228"/>
      <c r="EIJ4" s="228"/>
      <c r="EIK4" s="228"/>
      <c r="EIL4" s="228"/>
      <c r="EIM4" s="228"/>
      <c r="EIN4" s="228"/>
      <c r="EIO4" s="228"/>
      <c r="EIP4" s="228"/>
      <c r="EIQ4" s="228"/>
      <c r="EIR4" s="228"/>
      <c r="EIS4" s="228"/>
      <c r="EIT4" s="228"/>
      <c r="EIU4" s="228"/>
      <c r="EIV4" s="228"/>
      <c r="EIW4" s="228"/>
      <c r="EIX4" s="228"/>
      <c r="EIY4" s="228"/>
      <c r="EIZ4" s="228"/>
      <c r="EJA4" s="228"/>
      <c r="EJB4" s="228"/>
      <c r="EJC4" s="228"/>
      <c r="EJD4" s="228"/>
      <c r="EJE4" s="228"/>
      <c r="EJF4" s="228"/>
      <c r="EJG4" s="228"/>
      <c r="EJH4" s="228"/>
      <c r="EJI4" s="228"/>
      <c r="EJJ4" s="228"/>
      <c r="EJK4" s="228"/>
      <c r="EJL4" s="228"/>
      <c r="EJM4" s="228"/>
      <c r="EJN4" s="228"/>
      <c r="EJO4" s="228"/>
      <c r="EJP4" s="228"/>
      <c r="EJQ4" s="228"/>
      <c r="EJR4" s="228"/>
      <c r="EJS4" s="228"/>
      <c r="EJT4" s="228"/>
      <c r="EJU4" s="228"/>
      <c r="EJV4" s="228"/>
      <c r="EJW4" s="228"/>
      <c r="EJX4" s="228"/>
      <c r="EJY4" s="228"/>
      <c r="EJZ4" s="228"/>
      <c r="EKA4" s="228"/>
      <c r="EKB4" s="228"/>
      <c r="EKC4" s="228"/>
      <c r="EKD4" s="228"/>
      <c r="EKE4" s="228"/>
      <c r="EKF4" s="228"/>
      <c r="EKG4" s="228"/>
      <c r="EKH4" s="228"/>
      <c r="EKI4" s="228"/>
      <c r="EKJ4" s="228"/>
      <c r="EKK4" s="228"/>
      <c r="EKL4" s="228"/>
      <c r="EKM4" s="228"/>
      <c r="EKN4" s="228"/>
      <c r="EKO4" s="228"/>
      <c r="EKP4" s="228"/>
      <c r="EKQ4" s="228"/>
      <c r="EKR4" s="228"/>
      <c r="EKS4" s="228"/>
      <c r="EKT4" s="228"/>
      <c r="EKU4" s="228"/>
      <c r="EKV4" s="228"/>
      <c r="EKW4" s="228"/>
      <c r="EKX4" s="228"/>
      <c r="EKY4" s="228"/>
      <c r="EKZ4" s="228"/>
      <c r="ELA4" s="228"/>
      <c r="ELB4" s="228"/>
      <c r="ELC4" s="228"/>
      <c r="ELD4" s="228"/>
      <c r="ELE4" s="228"/>
      <c r="ELF4" s="228"/>
      <c r="ELG4" s="228"/>
      <c r="ELH4" s="228"/>
      <c r="ELI4" s="228"/>
      <c r="ELJ4" s="228"/>
      <c r="ELK4" s="228"/>
      <c r="ELL4" s="228"/>
      <c r="ELM4" s="228"/>
      <c r="ELN4" s="228"/>
      <c r="ELO4" s="228"/>
      <c r="ELP4" s="228"/>
      <c r="ELQ4" s="228"/>
      <c r="ELR4" s="228"/>
      <c r="ELS4" s="228"/>
      <c r="ELT4" s="228"/>
      <c r="ELU4" s="228"/>
      <c r="ELV4" s="228"/>
      <c r="ELW4" s="228"/>
      <c r="ELX4" s="228"/>
      <c r="ELY4" s="228"/>
      <c r="ELZ4" s="228"/>
      <c r="EMA4" s="228"/>
      <c r="EMB4" s="228"/>
      <c r="EMC4" s="228"/>
      <c r="EMD4" s="228"/>
      <c r="EME4" s="228"/>
      <c r="EMF4" s="228"/>
      <c r="EMG4" s="228"/>
      <c r="EMH4" s="228"/>
      <c r="EMI4" s="228"/>
      <c r="EMJ4" s="228"/>
      <c r="EMK4" s="228"/>
      <c r="EML4" s="228"/>
      <c r="EMM4" s="228"/>
      <c r="EMN4" s="228"/>
      <c r="EMO4" s="228"/>
      <c r="EMP4" s="228"/>
      <c r="EMQ4" s="228"/>
      <c r="EMR4" s="228"/>
      <c r="EMS4" s="228"/>
      <c r="EMT4" s="228"/>
      <c r="EMU4" s="228"/>
      <c r="EMV4" s="228"/>
      <c r="EMW4" s="228"/>
      <c r="EMX4" s="228"/>
      <c r="EMY4" s="228"/>
      <c r="EMZ4" s="228"/>
      <c r="ENA4" s="228"/>
      <c r="ENB4" s="228"/>
      <c r="ENC4" s="228"/>
      <c r="END4" s="228"/>
      <c r="ENE4" s="228"/>
      <c r="ENF4" s="228"/>
      <c r="ENG4" s="228"/>
      <c r="ENH4" s="228"/>
      <c r="ENI4" s="228"/>
      <c r="ENJ4" s="228"/>
      <c r="ENK4" s="228"/>
      <c r="ENL4" s="228"/>
      <c r="ENM4" s="228"/>
      <c r="ENN4" s="228"/>
      <c r="ENO4" s="228"/>
      <c r="ENP4" s="228"/>
      <c r="ENQ4" s="228"/>
      <c r="ENR4" s="228"/>
      <c r="ENS4" s="228"/>
      <c r="ENT4" s="228"/>
      <c r="ENU4" s="228"/>
      <c r="ENV4" s="228"/>
      <c r="ENW4" s="228"/>
      <c r="ENX4" s="228"/>
      <c r="ENY4" s="228"/>
      <c r="ENZ4" s="228"/>
      <c r="EOA4" s="228"/>
      <c r="EOB4" s="228"/>
      <c r="EOC4" s="228"/>
      <c r="EOD4" s="228"/>
      <c r="EOE4" s="228"/>
      <c r="EOF4" s="228"/>
      <c r="EOG4" s="228"/>
      <c r="EOH4" s="228"/>
      <c r="EOI4" s="228"/>
      <c r="EOJ4" s="228"/>
      <c r="EOK4" s="228"/>
      <c r="EOL4" s="228"/>
      <c r="EOM4" s="228"/>
      <c r="EON4" s="228"/>
      <c r="EOO4" s="228"/>
      <c r="EOP4" s="228"/>
      <c r="EOQ4" s="228"/>
      <c r="EOR4" s="228"/>
      <c r="EOS4" s="228"/>
      <c r="EOT4" s="228"/>
      <c r="EOU4" s="228"/>
      <c r="EOV4" s="228"/>
      <c r="EOW4" s="228"/>
      <c r="EOX4" s="228"/>
      <c r="EOY4" s="228"/>
      <c r="EOZ4" s="228"/>
      <c r="EPA4" s="228"/>
      <c r="EPB4" s="228"/>
      <c r="EPC4" s="228"/>
      <c r="EPD4" s="228"/>
      <c r="EPE4" s="228"/>
      <c r="EPF4" s="228"/>
      <c r="EPG4" s="228"/>
      <c r="EPH4" s="228"/>
      <c r="EPI4" s="228"/>
      <c r="EPJ4" s="228"/>
      <c r="EPK4" s="228"/>
      <c r="EPL4" s="228"/>
      <c r="EPM4" s="228"/>
      <c r="EPN4" s="228"/>
      <c r="EPO4" s="228"/>
      <c r="EPP4" s="228"/>
      <c r="EPQ4" s="228"/>
      <c r="EPR4" s="228"/>
      <c r="EPS4" s="228"/>
      <c r="EPT4" s="228"/>
      <c r="EPU4" s="228"/>
      <c r="EPV4" s="228"/>
      <c r="EPW4" s="228"/>
      <c r="EPX4" s="228"/>
      <c r="EPY4" s="228"/>
      <c r="EPZ4" s="228"/>
      <c r="EQA4" s="228"/>
      <c r="EQB4" s="228"/>
      <c r="EQC4" s="228"/>
      <c r="EQD4" s="228"/>
      <c r="EQE4" s="228"/>
      <c r="EQF4" s="228"/>
      <c r="EQG4" s="228"/>
      <c r="EQH4" s="228"/>
      <c r="EQI4" s="228"/>
      <c r="EQJ4" s="228"/>
      <c r="EQK4" s="228"/>
      <c r="EQL4" s="228"/>
      <c r="EQM4" s="228"/>
      <c r="EQN4" s="228"/>
      <c r="EQO4" s="228"/>
      <c r="EQP4" s="228"/>
      <c r="EQQ4" s="228"/>
      <c r="EQR4" s="228"/>
      <c r="EQS4" s="228"/>
      <c r="EQT4" s="228"/>
      <c r="EQU4" s="228"/>
      <c r="EQV4" s="228"/>
      <c r="EQW4" s="228"/>
      <c r="EQX4" s="228"/>
      <c r="EQY4" s="228"/>
      <c r="EQZ4" s="228"/>
      <c r="ERA4" s="228"/>
      <c r="ERB4" s="228"/>
      <c r="ERC4" s="228"/>
      <c r="ERD4" s="228"/>
      <c r="ERE4" s="228"/>
      <c r="ERF4" s="228"/>
      <c r="ERG4" s="228"/>
      <c r="ERH4" s="228"/>
      <c r="ERI4" s="228"/>
      <c r="ERJ4" s="228"/>
      <c r="ERK4" s="228"/>
      <c r="ERL4" s="228"/>
      <c r="ERM4" s="228"/>
      <c r="ERN4" s="228"/>
      <c r="ERO4" s="228"/>
      <c r="ERP4" s="228"/>
      <c r="ERQ4" s="228"/>
      <c r="ERR4" s="228"/>
      <c r="ERS4" s="228"/>
      <c r="ERT4" s="228"/>
      <c r="ERU4" s="228"/>
      <c r="ERV4" s="228"/>
      <c r="ERW4" s="228"/>
      <c r="ERX4" s="228"/>
      <c r="ERY4" s="228"/>
      <c r="ERZ4" s="228"/>
      <c r="ESA4" s="228"/>
      <c r="ESB4" s="228"/>
      <c r="ESC4" s="228"/>
      <c r="ESD4" s="228"/>
      <c r="ESE4" s="228"/>
      <c r="ESF4" s="228"/>
      <c r="ESG4" s="228"/>
      <c r="ESH4" s="228"/>
      <c r="ESI4" s="228"/>
      <c r="ESJ4" s="228"/>
      <c r="ESK4" s="228"/>
      <c r="ESL4" s="228"/>
      <c r="ESM4" s="228"/>
      <c r="ESN4" s="228"/>
      <c r="ESO4" s="228"/>
      <c r="ESP4" s="228"/>
      <c r="ESQ4" s="228"/>
      <c r="ESR4" s="228"/>
      <c r="ESS4" s="228"/>
      <c r="EST4" s="228"/>
      <c r="ESU4" s="228"/>
      <c r="ESV4" s="228"/>
      <c r="ESW4" s="228"/>
      <c r="ESX4" s="228"/>
      <c r="ESY4" s="228"/>
      <c r="ESZ4" s="228"/>
      <c r="ETA4" s="228"/>
      <c r="ETB4" s="228"/>
      <c r="ETC4" s="228"/>
      <c r="ETD4" s="228"/>
      <c r="ETE4" s="228"/>
      <c r="ETF4" s="228"/>
      <c r="ETG4" s="228"/>
      <c r="ETH4" s="228"/>
      <c r="ETI4" s="228"/>
      <c r="ETJ4" s="228"/>
      <c r="ETK4" s="228"/>
      <c r="ETL4" s="228"/>
      <c r="ETM4" s="228"/>
      <c r="ETN4" s="228"/>
      <c r="ETO4" s="228"/>
      <c r="ETP4" s="228"/>
      <c r="ETQ4" s="228"/>
      <c r="ETR4" s="228"/>
      <c r="ETS4" s="228"/>
      <c r="ETT4" s="228"/>
      <c r="ETU4" s="228"/>
      <c r="ETV4" s="228"/>
      <c r="ETW4" s="228"/>
      <c r="ETX4" s="228"/>
      <c r="ETY4" s="228"/>
      <c r="ETZ4" s="228"/>
      <c r="EUA4" s="228"/>
      <c r="EUB4" s="228"/>
      <c r="EUC4" s="228"/>
      <c r="EUD4" s="228"/>
      <c r="EUE4" s="228"/>
      <c r="EUF4" s="228"/>
      <c r="EUG4" s="228"/>
      <c r="EUH4" s="228"/>
      <c r="EUI4" s="228"/>
      <c r="EUJ4" s="228"/>
      <c r="EUK4" s="228"/>
      <c r="EUL4" s="228"/>
      <c r="EUM4" s="228"/>
      <c r="EUN4" s="228"/>
      <c r="EUO4" s="228"/>
      <c r="EUP4" s="228"/>
      <c r="EUQ4" s="228"/>
      <c r="EUR4" s="228"/>
      <c r="EUS4" s="228"/>
      <c r="EUT4" s="228"/>
      <c r="EUU4" s="228"/>
      <c r="EUV4" s="228"/>
      <c r="EUW4" s="228"/>
      <c r="EUX4" s="228"/>
      <c r="EUY4" s="228"/>
      <c r="EUZ4" s="228"/>
      <c r="EVA4" s="228"/>
      <c r="EVB4" s="228"/>
      <c r="EVC4" s="228"/>
      <c r="EVD4" s="228"/>
      <c r="EVE4" s="228"/>
      <c r="EVF4" s="228"/>
      <c r="EVG4" s="228"/>
      <c r="EVH4" s="228"/>
      <c r="EVI4" s="228"/>
      <c r="EVJ4" s="228"/>
      <c r="EVK4" s="228"/>
      <c r="EVL4" s="228"/>
      <c r="EVM4" s="228"/>
      <c r="EVN4" s="228"/>
      <c r="EVO4" s="228"/>
      <c r="EVP4" s="228"/>
      <c r="EVQ4" s="228"/>
      <c r="EVR4" s="228"/>
      <c r="EVS4" s="228"/>
      <c r="EVT4" s="228"/>
      <c r="EVU4" s="228"/>
      <c r="EVV4" s="228"/>
      <c r="EVW4" s="228"/>
      <c r="EVX4" s="228"/>
      <c r="EVY4" s="228"/>
      <c r="EVZ4" s="228"/>
      <c r="EWA4" s="228"/>
      <c r="EWB4" s="228"/>
      <c r="EWC4" s="228"/>
      <c r="EWD4" s="228"/>
      <c r="EWE4" s="228"/>
      <c r="EWF4" s="228"/>
      <c r="EWG4" s="228"/>
      <c r="EWH4" s="228"/>
      <c r="EWI4" s="228"/>
      <c r="EWJ4" s="228"/>
      <c r="EWK4" s="228"/>
      <c r="EWL4" s="228"/>
      <c r="EWM4" s="228"/>
      <c r="EWN4" s="228"/>
      <c r="EWO4" s="228"/>
      <c r="EWP4" s="228"/>
      <c r="EWQ4" s="228"/>
      <c r="EWR4" s="228"/>
      <c r="EWS4" s="228"/>
      <c r="EWT4" s="228"/>
      <c r="EWU4" s="228"/>
      <c r="EWV4" s="228"/>
      <c r="EWW4" s="228"/>
      <c r="EWX4" s="228"/>
      <c r="EWY4" s="228"/>
      <c r="EWZ4" s="228"/>
      <c r="EXA4" s="228"/>
      <c r="EXB4" s="228"/>
      <c r="EXC4" s="228"/>
      <c r="EXD4" s="228"/>
      <c r="EXE4" s="228"/>
      <c r="EXF4" s="228"/>
      <c r="EXG4" s="228"/>
      <c r="EXH4" s="228"/>
      <c r="EXI4" s="228"/>
      <c r="EXJ4" s="228"/>
      <c r="EXK4" s="228"/>
      <c r="EXL4" s="228"/>
      <c r="EXM4" s="228"/>
      <c r="EXN4" s="228"/>
      <c r="EXO4" s="228"/>
      <c r="EXP4" s="228"/>
      <c r="EXQ4" s="228"/>
      <c r="EXR4" s="228"/>
      <c r="EXS4" s="228"/>
      <c r="EXT4" s="228"/>
      <c r="EXU4" s="228"/>
      <c r="EXV4" s="228"/>
      <c r="EXW4" s="228"/>
      <c r="EXX4" s="228"/>
      <c r="EXY4" s="228"/>
      <c r="EXZ4" s="228"/>
      <c r="EYA4" s="228"/>
      <c r="EYB4" s="228"/>
      <c r="EYC4" s="228"/>
      <c r="EYD4" s="228"/>
      <c r="EYE4" s="228"/>
      <c r="EYF4" s="228"/>
      <c r="EYG4" s="228"/>
      <c r="EYH4" s="228"/>
      <c r="EYI4" s="228"/>
      <c r="EYJ4" s="228"/>
      <c r="EYK4" s="228"/>
      <c r="EYL4" s="228"/>
      <c r="EYM4" s="228"/>
      <c r="EYN4" s="228"/>
      <c r="EYO4" s="228"/>
      <c r="EYP4" s="228"/>
      <c r="EYQ4" s="228"/>
      <c r="EYR4" s="228"/>
      <c r="EYS4" s="228"/>
      <c r="EYT4" s="228"/>
      <c r="EYU4" s="228"/>
      <c r="EYV4" s="228"/>
      <c r="EYW4" s="228"/>
      <c r="EYX4" s="228"/>
      <c r="EYY4" s="228"/>
      <c r="EYZ4" s="228"/>
      <c r="EZA4" s="228"/>
      <c r="EZB4" s="228"/>
      <c r="EZC4" s="228"/>
      <c r="EZD4" s="228"/>
      <c r="EZE4" s="228"/>
      <c r="EZF4" s="228"/>
      <c r="EZG4" s="228"/>
      <c r="EZH4" s="228"/>
      <c r="EZI4" s="228"/>
      <c r="EZJ4" s="228"/>
      <c r="EZK4" s="228"/>
      <c r="EZL4" s="228"/>
      <c r="EZM4" s="228"/>
      <c r="EZN4" s="228"/>
      <c r="EZO4" s="228"/>
      <c r="EZP4" s="228"/>
      <c r="EZQ4" s="228"/>
      <c r="EZR4" s="228"/>
      <c r="EZS4" s="228"/>
      <c r="EZT4" s="228"/>
      <c r="EZU4" s="228"/>
      <c r="EZV4" s="228"/>
      <c r="EZW4" s="228"/>
      <c r="EZX4" s="228"/>
      <c r="EZY4" s="228"/>
      <c r="EZZ4" s="228"/>
      <c r="FAA4" s="228"/>
      <c r="FAB4" s="228"/>
      <c r="FAC4" s="228"/>
      <c r="FAD4" s="228"/>
      <c r="FAE4" s="228"/>
      <c r="FAF4" s="228"/>
      <c r="FAG4" s="228"/>
      <c r="FAH4" s="228"/>
      <c r="FAI4" s="228"/>
      <c r="FAJ4" s="228"/>
      <c r="FAK4" s="228"/>
      <c r="FAL4" s="228"/>
      <c r="FAM4" s="228"/>
      <c r="FAN4" s="228"/>
      <c r="FAO4" s="228"/>
      <c r="FAP4" s="228"/>
      <c r="FAQ4" s="228"/>
      <c r="FAR4" s="228"/>
      <c r="FAS4" s="228"/>
      <c r="FAT4" s="228"/>
      <c r="FAU4" s="228"/>
      <c r="FAV4" s="228"/>
      <c r="FAW4" s="228"/>
      <c r="FAX4" s="228"/>
      <c r="FAY4" s="228"/>
      <c r="FAZ4" s="228"/>
      <c r="FBA4" s="228"/>
      <c r="FBB4" s="228"/>
      <c r="FBC4" s="228"/>
      <c r="FBD4" s="228"/>
      <c r="FBE4" s="228"/>
      <c r="FBF4" s="228"/>
      <c r="FBG4" s="228"/>
      <c r="FBH4" s="228"/>
      <c r="FBI4" s="228"/>
      <c r="FBJ4" s="228"/>
      <c r="FBK4" s="228"/>
      <c r="FBL4" s="228"/>
      <c r="FBM4" s="228"/>
      <c r="FBN4" s="228"/>
      <c r="FBO4" s="228"/>
      <c r="FBP4" s="228"/>
      <c r="FBQ4" s="228"/>
      <c r="FBR4" s="228"/>
      <c r="FBS4" s="228"/>
      <c r="FBT4" s="228"/>
      <c r="FBU4" s="228"/>
      <c r="FBV4" s="228"/>
      <c r="FBW4" s="228"/>
      <c r="FBX4" s="228"/>
      <c r="FBY4" s="228"/>
      <c r="FBZ4" s="228"/>
      <c r="FCA4" s="228"/>
      <c r="FCB4" s="228"/>
      <c r="FCC4" s="228"/>
      <c r="FCD4" s="228"/>
      <c r="FCE4" s="228"/>
      <c r="FCF4" s="228"/>
      <c r="FCG4" s="228"/>
      <c r="FCH4" s="228"/>
      <c r="FCI4" s="228"/>
      <c r="FCJ4" s="228"/>
      <c r="FCK4" s="228"/>
      <c r="FCL4" s="228"/>
      <c r="FCM4" s="228"/>
      <c r="FCN4" s="228"/>
      <c r="FCO4" s="228"/>
      <c r="FCP4" s="228"/>
      <c r="FCQ4" s="228"/>
      <c r="FCR4" s="228"/>
      <c r="FCS4" s="228"/>
      <c r="FCT4" s="228"/>
      <c r="FCU4" s="228"/>
      <c r="FCV4" s="228"/>
      <c r="FCW4" s="228"/>
      <c r="FCX4" s="228"/>
      <c r="FCY4" s="228"/>
      <c r="FCZ4" s="228"/>
      <c r="FDA4" s="228"/>
      <c r="FDB4" s="228"/>
      <c r="FDC4" s="228"/>
      <c r="FDD4" s="228"/>
      <c r="FDE4" s="228"/>
      <c r="FDF4" s="228"/>
      <c r="FDG4" s="228"/>
      <c r="FDH4" s="228"/>
      <c r="FDI4" s="228"/>
      <c r="FDJ4" s="228"/>
      <c r="FDK4" s="228"/>
      <c r="FDL4" s="228"/>
      <c r="FDM4" s="228"/>
      <c r="FDN4" s="228"/>
      <c r="FDO4" s="228"/>
      <c r="FDP4" s="228"/>
      <c r="FDQ4" s="228"/>
      <c r="FDR4" s="228"/>
      <c r="FDS4" s="228"/>
      <c r="FDT4" s="228"/>
      <c r="FDU4" s="228"/>
      <c r="FDV4" s="228"/>
      <c r="FDW4" s="228"/>
      <c r="FDX4" s="228"/>
      <c r="FDY4" s="228"/>
      <c r="FDZ4" s="228"/>
      <c r="FEA4" s="228"/>
      <c r="FEB4" s="228"/>
      <c r="FEC4" s="228"/>
      <c r="FED4" s="228"/>
      <c r="FEE4" s="228"/>
      <c r="FEF4" s="228"/>
      <c r="FEG4" s="228"/>
      <c r="FEH4" s="228"/>
      <c r="FEI4" s="228"/>
      <c r="FEJ4" s="228"/>
      <c r="FEK4" s="228"/>
      <c r="FEL4" s="228"/>
      <c r="FEM4" s="228"/>
      <c r="FEN4" s="228"/>
      <c r="FEO4" s="228"/>
      <c r="FEP4" s="228"/>
      <c r="FEQ4" s="228"/>
      <c r="FER4" s="228"/>
      <c r="FES4" s="228"/>
      <c r="FET4" s="228"/>
      <c r="FEU4" s="228"/>
      <c r="FEV4" s="228"/>
      <c r="FEW4" s="228"/>
      <c r="FEX4" s="228"/>
      <c r="FEY4" s="228"/>
      <c r="FEZ4" s="228"/>
      <c r="FFA4" s="228"/>
      <c r="FFB4" s="228"/>
      <c r="FFC4" s="228"/>
      <c r="FFD4" s="228"/>
      <c r="FFE4" s="228"/>
      <c r="FFF4" s="228"/>
      <c r="FFG4" s="228"/>
      <c r="FFH4" s="228"/>
      <c r="FFI4" s="228"/>
      <c r="FFJ4" s="228"/>
      <c r="FFK4" s="228"/>
      <c r="FFL4" s="228"/>
      <c r="FFM4" s="228"/>
      <c r="FFN4" s="228"/>
      <c r="FFO4" s="228"/>
      <c r="FFP4" s="228"/>
      <c r="FFQ4" s="228"/>
      <c r="FFR4" s="228"/>
      <c r="FFS4" s="228"/>
      <c r="FFT4" s="228"/>
      <c r="FFU4" s="228"/>
      <c r="FFV4" s="228"/>
      <c r="FFW4" s="228"/>
      <c r="FFX4" s="228"/>
      <c r="FFY4" s="228"/>
      <c r="FFZ4" s="228"/>
      <c r="FGA4" s="228"/>
      <c r="FGB4" s="228"/>
      <c r="FGC4" s="228"/>
      <c r="FGD4" s="228"/>
      <c r="FGE4" s="228"/>
      <c r="FGF4" s="228"/>
      <c r="FGG4" s="228"/>
      <c r="FGH4" s="228"/>
      <c r="FGI4" s="228"/>
      <c r="FGJ4" s="228"/>
      <c r="FGK4" s="228"/>
      <c r="FGL4" s="228"/>
      <c r="FGM4" s="228"/>
      <c r="FGN4" s="228"/>
      <c r="FGO4" s="228"/>
      <c r="FGP4" s="228"/>
      <c r="FGQ4" s="228"/>
      <c r="FGR4" s="228"/>
      <c r="FGS4" s="228"/>
      <c r="FGT4" s="228"/>
      <c r="FGU4" s="228"/>
      <c r="FGV4" s="228"/>
      <c r="FGW4" s="228"/>
      <c r="FGX4" s="228"/>
      <c r="FGY4" s="228"/>
      <c r="FGZ4" s="228"/>
      <c r="FHA4" s="228"/>
      <c r="FHB4" s="228"/>
      <c r="FHC4" s="228"/>
      <c r="FHD4" s="228"/>
      <c r="FHE4" s="228"/>
      <c r="FHF4" s="228"/>
      <c r="FHG4" s="228"/>
      <c r="FHH4" s="228"/>
      <c r="FHI4" s="228"/>
      <c r="FHJ4" s="228"/>
      <c r="FHK4" s="228"/>
      <c r="FHL4" s="228"/>
      <c r="FHM4" s="228"/>
      <c r="FHN4" s="228"/>
      <c r="FHO4" s="228"/>
      <c r="FHP4" s="228"/>
      <c r="FHQ4" s="228"/>
      <c r="FHR4" s="228"/>
      <c r="FHS4" s="228"/>
      <c r="FHT4" s="228"/>
      <c r="FHU4" s="228"/>
      <c r="FHV4" s="228"/>
      <c r="FHW4" s="228"/>
      <c r="FHX4" s="228"/>
      <c r="FHY4" s="228"/>
      <c r="FHZ4" s="228"/>
      <c r="FIA4" s="228"/>
      <c r="FIB4" s="228"/>
      <c r="FIC4" s="228"/>
      <c r="FID4" s="228"/>
      <c r="FIE4" s="228"/>
      <c r="FIF4" s="228"/>
      <c r="FIG4" s="228"/>
      <c r="FIH4" s="228"/>
      <c r="FII4" s="228"/>
      <c r="FIJ4" s="228"/>
      <c r="FIK4" s="228"/>
      <c r="FIL4" s="228"/>
      <c r="FIM4" s="228"/>
      <c r="FIN4" s="228"/>
      <c r="FIO4" s="228"/>
      <c r="FIP4" s="228"/>
      <c r="FIQ4" s="228"/>
      <c r="FIR4" s="228"/>
      <c r="FIS4" s="228"/>
      <c r="FIT4" s="228"/>
      <c r="FIU4" s="228"/>
      <c r="FIV4" s="228"/>
      <c r="FIW4" s="228"/>
      <c r="FIX4" s="228"/>
      <c r="FIY4" s="228"/>
      <c r="FIZ4" s="228"/>
      <c r="FJA4" s="228"/>
      <c r="FJB4" s="228"/>
      <c r="FJC4" s="228"/>
      <c r="FJD4" s="228"/>
      <c r="FJE4" s="228"/>
      <c r="FJF4" s="228"/>
      <c r="FJG4" s="228"/>
      <c r="FJH4" s="228"/>
      <c r="FJI4" s="228"/>
      <c r="FJJ4" s="228"/>
      <c r="FJK4" s="228"/>
      <c r="FJL4" s="228"/>
      <c r="FJM4" s="228"/>
      <c r="FJN4" s="228"/>
      <c r="FJO4" s="228"/>
      <c r="FJP4" s="228"/>
      <c r="FJQ4" s="228"/>
      <c r="FJR4" s="228"/>
      <c r="FJS4" s="228"/>
      <c r="FJT4" s="228"/>
      <c r="FJU4" s="228"/>
      <c r="FJV4" s="228"/>
      <c r="FJW4" s="228"/>
      <c r="FJX4" s="228"/>
      <c r="FJY4" s="228"/>
      <c r="FJZ4" s="228"/>
      <c r="FKA4" s="228"/>
      <c r="FKB4" s="228"/>
      <c r="FKC4" s="228"/>
      <c r="FKD4" s="228"/>
      <c r="FKE4" s="228"/>
      <c r="FKF4" s="228"/>
      <c r="FKG4" s="228"/>
      <c r="FKH4" s="228"/>
      <c r="FKI4" s="228"/>
      <c r="FKJ4" s="228"/>
      <c r="FKK4" s="228"/>
      <c r="FKL4" s="228"/>
      <c r="FKM4" s="228"/>
      <c r="FKN4" s="228"/>
      <c r="FKO4" s="228"/>
      <c r="FKP4" s="228"/>
      <c r="FKQ4" s="228"/>
      <c r="FKR4" s="228"/>
      <c r="FKS4" s="228"/>
      <c r="FKT4" s="228"/>
      <c r="FKU4" s="228"/>
      <c r="FKV4" s="228"/>
      <c r="FKW4" s="228"/>
      <c r="FKX4" s="228"/>
      <c r="FKY4" s="228"/>
      <c r="FKZ4" s="228"/>
      <c r="FLA4" s="228"/>
      <c r="FLB4" s="228"/>
      <c r="FLC4" s="228"/>
      <c r="FLD4" s="228"/>
      <c r="FLE4" s="228"/>
      <c r="FLF4" s="228"/>
      <c r="FLG4" s="228"/>
      <c r="FLH4" s="228"/>
      <c r="FLI4" s="228"/>
      <c r="FLJ4" s="228"/>
      <c r="FLK4" s="228"/>
      <c r="FLL4" s="228"/>
      <c r="FLM4" s="228"/>
      <c r="FLN4" s="228"/>
      <c r="FLO4" s="228"/>
      <c r="FLP4" s="228"/>
      <c r="FLQ4" s="228"/>
      <c r="FLR4" s="228"/>
      <c r="FLS4" s="228"/>
      <c r="FLT4" s="228"/>
      <c r="FLU4" s="228"/>
      <c r="FLV4" s="228"/>
      <c r="FLW4" s="228"/>
      <c r="FLX4" s="228"/>
      <c r="FLY4" s="228"/>
      <c r="FLZ4" s="228"/>
      <c r="FMA4" s="228"/>
      <c r="FMB4" s="228"/>
      <c r="FMC4" s="228"/>
      <c r="FMD4" s="228"/>
      <c r="FME4" s="228"/>
      <c r="FMF4" s="228"/>
      <c r="FMG4" s="228"/>
      <c r="FMH4" s="228"/>
      <c r="FMI4" s="228"/>
      <c r="FMJ4" s="228"/>
      <c r="FMK4" s="228"/>
      <c r="FML4" s="228"/>
      <c r="FMM4" s="228"/>
      <c r="FMN4" s="228"/>
      <c r="FMO4" s="228"/>
      <c r="FMP4" s="228"/>
      <c r="FMQ4" s="228"/>
      <c r="FMR4" s="228"/>
      <c r="FMS4" s="228"/>
      <c r="FMT4" s="228"/>
      <c r="FMU4" s="228"/>
      <c r="FMV4" s="228"/>
      <c r="FMW4" s="228"/>
      <c r="FMX4" s="228"/>
      <c r="FMY4" s="228"/>
      <c r="FMZ4" s="228"/>
      <c r="FNA4" s="228"/>
      <c r="FNB4" s="228"/>
      <c r="FNC4" s="228"/>
      <c r="FND4" s="228"/>
      <c r="FNE4" s="228"/>
      <c r="FNF4" s="228"/>
      <c r="FNG4" s="228"/>
      <c r="FNH4" s="228"/>
      <c r="FNI4" s="228"/>
      <c r="FNJ4" s="228"/>
      <c r="FNK4" s="228"/>
      <c r="FNL4" s="228"/>
      <c r="FNM4" s="228"/>
      <c r="FNN4" s="228"/>
      <c r="FNO4" s="228"/>
      <c r="FNP4" s="228"/>
      <c r="FNQ4" s="228"/>
      <c r="FNR4" s="228"/>
      <c r="FNS4" s="228"/>
      <c r="FNT4" s="228"/>
      <c r="FNU4" s="228"/>
      <c r="FNV4" s="228"/>
      <c r="FNW4" s="228"/>
      <c r="FNX4" s="228"/>
      <c r="FNY4" s="228"/>
      <c r="FNZ4" s="228"/>
      <c r="FOA4" s="228"/>
      <c r="FOB4" s="228"/>
      <c r="FOC4" s="228"/>
      <c r="FOD4" s="228"/>
      <c r="FOE4" s="228"/>
      <c r="FOF4" s="228"/>
      <c r="FOG4" s="228"/>
      <c r="FOH4" s="228"/>
      <c r="FOI4" s="228"/>
      <c r="FOJ4" s="228"/>
      <c r="FOK4" s="228"/>
      <c r="FOL4" s="228"/>
      <c r="FOM4" s="228"/>
      <c r="FON4" s="228"/>
      <c r="FOO4" s="228"/>
      <c r="FOP4" s="228"/>
      <c r="FOQ4" s="228"/>
      <c r="FOR4" s="228"/>
      <c r="FOS4" s="228"/>
      <c r="FOT4" s="228"/>
      <c r="FOU4" s="228"/>
      <c r="FOV4" s="228"/>
      <c r="FOW4" s="228"/>
      <c r="FOX4" s="228"/>
      <c r="FOY4" s="228"/>
      <c r="FOZ4" s="228"/>
      <c r="FPA4" s="228"/>
      <c r="FPB4" s="228"/>
      <c r="FPC4" s="228"/>
      <c r="FPD4" s="228"/>
      <c r="FPE4" s="228"/>
      <c r="FPF4" s="228"/>
      <c r="FPG4" s="228"/>
      <c r="FPH4" s="228"/>
      <c r="FPI4" s="228"/>
      <c r="FPJ4" s="228"/>
      <c r="FPK4" s="228"/>
      <c r="FPL4" s="228"/>
      <c r="FPM4" s="228"/>
      <c r="FPN4" s="228"/>
      <c r="FPO4" s="228"/>
      <c r="FPP4" s="228"/>
      <c r="FPQ4" s="228"/>
      <c r="FPR4" s="228"/>
      <c r="FPS4" s="228"/>
      <c r="FPT4" s="228"/>
      <c r="FPU4" s="228"/>
      <c r="FPV4" s="228"/>
      <c r="FPW4" s="228"/>
      <c r="FPX4" s="228"/>
      <c r="FPY4" s="228"/>
      <c r="FPZ4" s="228"/>
      <c r="FQA4" s="228"/>
      <c r="FQB4" s="228"/>
      <c r="FQC4" s="228"/>
      <c r="FQD4" s="228"/>
      <c r="FQE4" s="228"/>
      <c r="FQF4" s="228"/>
      <c r="FQG4" s="228"/>
      <c r="FQH4" s="228"/>
      <c r="FQI4" s="228"/>
      <c r="FQJ4" s="228"/>
      <c r="FQK4" s="228"/>
      <c r="FQL4" s="228"/>
      <c r="FQM4" s="228"/>
      <c r="FQN4" s="228"/>
      <c r="FQO4" s="228"/>
      <c r="FQP4" s="228"/>
      <c r="FQQ4" s="228"/>
      <c r="FQR4" s="228"/>
      <c r="FQS4" s="228"/>
      <c r="FQT4" s="228"/>
      <c r="FQU4" s="228"/>
      <c r="FQV4" s="228"/>
      <c r="FQW4" s="228"/>
      <c r="FQX4" s="228"/>
      <c r="FQY4" s="228"/>
      <c r="FQZ4" s="228"/>
      <c r="FRA4" s="228"/>
      <c r="FRB4" s="228"/>
      <c r="FRC4" s="228"/>
      <c r="FRD4" s="228"/>
      <c r="FRE4" s="228"/>
      <c r="FRF4" s="228"/>
      <c r="FRG4" s="228"/>
      <c r="FRH4" s="228"/>
      <c r="FRI4" s="228"/>
      <c r="FRJ4" s="228"/>
      <c r="FRK4" s="228"/>
      <c r="FRL4" s="228"/>
      <c r="FRM4" s="228"/>
      <c r="FRN4" s="228"/>
      <c r="FRO4" s="228"/>
      <c r="FRP4" s="228"/>
      <c r="FRQ4" s="228"/>
      <c r="FRR4" s="228"/>
      <c r="FRS4" s="228"/>
      <c r="FRT4" s="228"/>
      <c r="FRU4" s="228"/>
      <c r="FRV4" s="228"/>
      <c r="FRW4" s="228"/>
      <c r="FRX4" s="228"/>
      <c r="FRY4" s="228"/>
      <c r="FRZ4" s="228"/>
      <c r="FSA4" s="228"/>
      <c r="FSB4" s="228"/>
      <c r="FSC4" s="228"/>
      <c r="FSD4" s="228"/>
      <c r="FSE4" s="228"/>
      <c r="FSF4" s="228"/>
      <c r="FSG4" s="228"/>
      <c r="FSH4" s="228"/>
      <c r="FSI4" s="228"/>
      <c r="FSJ4" s="228"/>
      <c r="FSK4" s="228"/>
      <c r="FSL4" s="228"/>
      <c r="FSM4" s="228"/>
      <c r="FSN4" s="228"/>
      <c r="FSO4" s="228"/>
      <c r="FSP4" s="228"/>
      <c r="FSQ4" s="228"/>
      <c r="FSR4" s="228"/>
      <c r="FSS4" s="228"/>
      <c r="FST4" s="228"/>
      <c r="FSU4" s="228"/>
      <c r="FSV4" s="228"/>
      <c r="FSW4" s="228"/>
      <c r="FSX4" s="228"/>
      <c r="FSY4" s="228"/>
      <c r="FSZ4" s="228"/>
      <c r="FTA4" s="228"/>
      <c r="FTB4" s="228"/>
      <c r="FTC4" s="228"/>
      <c r="FTD4" s="228"/>
      <c r="FTE4" s="228"/>
      <c r="FTF4" s="228"/>
      <c r="FTG4" s="228"/>
      <c r="FTH4" s="228"/>
      <c r="FTI4" s="228"/>
      <c r="FTJ4" s="228"/>
      <c r="FTK4" s="228"/>
      <c r="FTL4" s="228"/>
      <c r="FTM4" s="228"/>
      <c r="FTN4" s="228"/>
      <c r="FTO4" s="228"/>
      <c r="FTP4" s="228"/>
      <c r="FTQ4" s="228"/>
      <c r="FTR4" s="228"/>
      <c r="FTS4" s="228"/>
      <c r="FTT4" s="228"/>
      <c r="FTU4" s="228"/>
      <c r="FTV4" s="228"/>
      <c r="FTW4" s="228"/>
      <c r="FTX4" s="228"/>
      <c r="FTY4" s="228"/>
      <c r="FTZ4" s="228"/>
      <c r="FUA4" s="228"/>
      <c r="FUB4" s="228"/>
      <c r="FUC4" s="228"/>
      <c r="FUD4" s="228"/>
      <c r="FUE4" s="228"/>
      <c r="FUF4" s="228"/>
      <c r="FUG4" s="228"/>
      <c r="FUH4" s="228"/>
      <c r="FUI4" s="228"/>
      <c r="FUJ4" s="228"/>
      <c r="FUK4" s="228"/>
      <c r="FUL4" s="228"/>
      <c r="FUM4" s="228"/>
      <c r="FUN4" s="228"/>
      <c r="FUO4" s="228"/>
      <c r="FUP4" s="228"/>
      <c r="FUQ4" s="228"/>
      <c r="FUR4" s="228"/>
      <c r="FUS4" s="228"/>
      <c r="FUT4" s="228"/>
      <c r="FUU4" s="228"/>
      <c r="FUV4" s="228"/>
      <c r="FUW4" s="228"/>
      <c r="FUX4" s="228"/>
      <c r="FUY4" s="228"/>
      <c r="FUZ4" s="228"/>
      <c r="FVA4" s="228"/>
      <c r="FVB4" s="228"/>
      <c r="FVC4" s="228"/>
      <c r="FVD4" s="228"/>
      <c r="FVE4" s="228"/>
      <c r="FVF4" s="228"/>
      <c r="FVG4" s="228"/>
      <c r="FVH4" s="228"/>
      <c r="FVI4" s="228"/>
      <c r="FVJ4" s="228"/>
      <c r="FVK4" s="228"/>
      <c r="FVL4" s="228"/>
      <c r="FVM4" s="228"/>
      <c r="FVN4" s="228"/>
      <c r="FVO4" s="228"/>
      <c r="FVP4" s="228"/>
      <c r="FVQ4" s="228"/>
      <c r="FVR4" s="228"/>
      <c r="FVS4" s="228"/>
      <c r="FVT4" s="228"/>
      <c r="FVU4" s="228"/>
      <c r="FVV4" s="228"/>
      <c r="FVW4" s="228"/>
      <c r="FVX4" s="228"/>
      <c r="FVY4" s="228"/>
      <c r="FVZ4" s="228"/>
      <c r="FWA4" s="228"/>
      <c r="FWB4" s="228"/>
      <c r="FWC4" s="228"/>
      <c r="FWD4" s="228"/>
      <c r="FWE4" s="228"/>
      <c r="FWF4" s="228"/>
      <c r="FWG4" s="228"/>
      <c r="FWH4" s="228"/>
      <c r="FWI4" s="228"/>
      <c r="FWJ4" s="228"/>
      <c r="FWK4" s="228"/>
      <c r="FWL4" s="228"/>
      <c r="FWM4" s="228"/>
      <c r="FWN4" s="228"/>
      <c r="FWO4" s="228"/>
      <c r="FWP4" s="228"/>
      <c r="FWQ4" s="228"/>
      <c r="FWR4" s="228"/>
      <c r="FWS4" s="228"/>
      <c r="FWT4" s="228"/>
      <c r="FWU4" s="228"/>
      <c r="FWV4" s="228"/>
      <c r="FWW4" s="228"/>
      <c r="FWX4" s="228"/>
      <c r="FWY4" s="228"/>
      <c r="FWZ4" s="228"/>
      <c r="FXA4" s="228"/>
      <c r="FXB4" s="228"/>
      <c r="FXC4" s="228"/>
      <c r="FXD4" s="228"/>
      <c r="FXE4" s="228"/>
      <c r="FXF4" s="228"/>
      <c r="FXG4" s="228"/>
      <c r="FXH4" s="228"/>
      <c r="FXI4" s="228"/>
      <c r="FXJ4" s="228"/>
      <c r="FXK4" s="228"/>
      <c r="FXL4" s="228"/>
      <c r="FXM4" s="228"/>
      <c r="FXN4" s="228"/>
      <c r="FXO4" s="228"/>
      <c r="FXP4" s="228"/>
      <c r="FXQ4" s="228"/>
      <c r="FXR4" s="228"/>
      <c r="FXS4" s="228"/>
      <c r="FXT4" s="228"/>
      <c r="FXU4" s="228"/>
      <c r="FXV4" s="228"/>
      <c r="FXW4" s="228"/>
      <c r="FXX4" s="228"/>
      <c r="FXY4" s="228"/>
      <c r="FXZ4" s="228"/>
      <c r="FYA4" s="228"/>
      <c r="FYB4" s="228"/>
      <c r="FYC4" s="228"/>
      <c r="FYD4" s="228"/>
      <c r="FYE4" s="228"/>
      <c r="FYF4" s="228"/>
      <c r="FYG4" s="228"/>
      <c r="FYH4" s="228"/>
      <c r="FYI4" s="228"/>
      <c r="FYJ4" s="228"/>
      <c r="FYK4" s="228"/>
      <c r="FYL4" s="228"/>
      <c r="FYM4" s="228"/>
      <c r="FYN4" s="228"/>
      <c r="FYO4" s="228"/>
      <c r="FYP4" s="228"/>
      <c r="FYQ4" s="228"/>
      <c r="FYR4" s="228"/>
      <c r="FYS4" s="228"/>
      <c r="FYT4" s="228"/>
      <c r="FYU4" s="228"/>
      <c r="FYV4" s="228"/>
      <c r="FYW4" s="228"/>
      <c r="FYX4" s="228"/>
      <c r="FYY4" s="228"/>
      <c r="FYZ4" s="228"/>
      <c r="FZA4" s="228"/>
      <c r="FZB4" s="228"/>
      <c r="FZC4" s="228"/>
      <c r="FZD4" s="228"/>
      <c r="FZE4" s="228"/>
      <c r="FZF4" s="228"/>
      <c r="FZG4" s="228"/>
      <c r="FZH4" s="228"/>
      <c r="FZI4" s="228"/>
      <c r="FZJ4" s="228"/>
      <c r="FZK4" s="228"/>
      <c r="FZL4" s="228"/>
      <c r="FZM4" s="228"/>
      <c r="FZN4" s="228"/>
      <c r="FZO4" s="228"/>
      <c r="FZP4" s="228"/>
      <c r="FZQ4" s="228"/>
      <c r="FZR4" s="228"/>
      <c r="FZS4" s="228"/>
      <c r="FZT4" s="228"/>
      <c r="FZU4" s="228"/>
      <c r="FZV4" s="228"/>
      <c r="FZW4" s="228"/>
      <c r="FZX4" s="228"/>
      <c r="FZY4" s="228"/>
      <c r="FZZ4" s="228"/>
      <c r="GAA4" s="228"/>
      <c r="GAB4" s="228"/>
      <c r="GAC4" s="228"/>
      <c r="GAD4" s="228"/>
      <c r="GAE4" s="228"/>
      <c r="GAF4" s="228"/>
      <c r="GAG4" s="228"/>
      <c r="GAH4" s="228"/>
      <c r="GAI4" s="228"/>
      <c r="GAJ4" s="228"/>
      <c r="GAK4" s="228"/>
      <c r="GAL4" s="228"/>
      <c r="GAM4" s="228"/>
      <c r="GAN4" s="228"/>
      <c r="GAO4" s="228"/>
      <c r="GAP4" s="228"/>
      <c r="GAQ4" s="228"/>
      <c r="GAR4" s="228"/>
      <c r="GAS4" s="228"/>
      <c r="GAT4" s="228"/>
      <c r="GAU4" s="228"/>
      <c r="GAV4" s="228"/>
      <c r="GAW4" s="228"/>
      <c r="GAX4" s="228"/>
      <c r="GAY4" s="228"/>
      <c r="GAZ4" s="228"/>
      <c r="GBA4" s="228"/>
      <c r="GBB4" s="228"/>
      <c r="GBC4" s="228"/>
      <c r="GBD4" s="228"/>
      <c r="GBE4" s="228"/>
      <c r="GBF4" s="228"/>
      <c r="GBG4" s="228"/>
      <c r="GBH4" s="228"/>
      <c r="GBI4" s="228"/>
      <c r="GBJ4" s="228"/>
      <c r="GBK4" s="228"/>
      <c r="GBL4" s="228"/>
      <c r="GBM4" s="228"/>
      <c r="GBN4" s="228"/>
      <c r="GBO4" s="228"/>
      <c r="GBP4" s="228"/>
      <c r="GBQ4" s="228"/>
      <c r="GBR4" s="228"/>
      <c r="GBS4" s="228"/>
      <c r="GBT4" s="228"/>
      <c r="GBU4" s="228"/>
      <c r="GBV4" s="228"/>
      <c r="GBW4" s="228"/>
      <c r="GBX4" s="228"/>
      <c r="GBY4" s="228"/>
      <c r="GBZ4" s="228"/>
      <c r="GCA4" s="228"/>
      <c r="GCB4" s="228"/>
      <c r="GCC4" s="228"/>
      <c r="GCD4" s="228"/>
      <c r="GCE4" s="228"/>
      <c r="GCF4" s="228"/>
      <c r="GCG4" s="228"/>
      <c r="GCH4" s="228"/>
      <c r="GCI4" s="228"/>
      <c r="GCJ4" s="228"/>
      <c r="GCK4" s="228"/>
      <c r="GCL4" s="228"/>
      <c r="GCM4" s="228"/>
      <c r="GCN4" s="228"/>
      <c r="GCO4" s="228"/>
      <c r="GCP4" s="228"/>
      <c r="GCQ4" s="228"/>
      <c r="GCR4" s="228"/>
      <c r="GCS4" s="228"/>
      <c r="GCT4" s="228"/>
      <c r="GCU4" s="228"/>
      <c r="GCV4" s="228"/>
      <c r="GCW4" s="228"/>
      <c r="GCX4" s="228"/>
      <c r="GCY4" s="228"/>
      <c r="GCZ4" s="228"/>
      <c r="GDA4" s="228"/>
      <c r="GDB4" s="228"/>
      <c r="GDC4" s="228"/>
      <c r="GDD4" s="228"/>
      <c r="GDE4" s="228"/>
      <c r="GDF4" s="228"/>
      <c r="GDG4" s="228"/>
      <c r="GDH4" s="228"/>
      <c r="GDI4" s="228"/>
      <c r="GDJ4" s="228"/>
      <c r="GDK4" s="228"/>
      <c r="GDL4" s="228"/>
      <c r="GDM4" s="228"/>
      <c r="GDN4" s="228"/>
      <c r="GDO4" s="228"/>
      <c r="GDP4" s="228"/>
      <c r="GDQ4" s="228"/>
      <c r="GDR4" s="228"/>
      <c r="GDS4" s="228"/>
      <c r="GDT4" s="228"/>
      <c r="GDU4" s="228"/>
      <c r="GDV4" s="228"/>
      <c r="GDW4" s="228"/>
      <c r="GDX4" s="228"/>
      <c r="GDY4" s="228"/>
      <c r="GDZ4" s="228"/>
      <c r="GEA4" s="228"/>
      <c r="GEB4" s="228"/>
      <c r="GEC4" s="228"/>
      <c r="GED4" s="228"/>
      <c r="GEE4" s="228"/>
      <c r="GEF4" s="228"/>
      <c r="GEG4" s="228"/>
      <c r="GEH4" s="228"/>
      <c r="GEI4" s="228"/>
      <c r="GEJ4" s="228"/>
      <c r="GEK4" s="228"/>
      <c r="GEL4" s="228"/>
      <c r="GEM4" s="228"/>
      <c r="GEN4" s="228"/>
      <c r="GEO4" s="228"/>
      <c r="GEP4" s="228"/>
      <c r="GEQ4" s="228"/>
      <c r="GER4" s="228"/>
      <c r="GES4" s="228"/>
      <c r="GET4" s="228"/>
      <c r="GEU4" s="228"/>
      <c r="GEV4" s="228"/>
      <c r="GEW4" s="228"/>
      <c r="GEX4" s="228"/>
      <c r="GEY4" s="228"/>
      <c r="GEZ4" s="228"/>
      <c r="GFA4" s="228"/>
      <c r="GFB4" s="228"/>
      <c r="GFC4" s="228"/>
      <c r="GFD4" s="228"/>
      <c r="GFE4" s="228"/>
      <c r="GFF4" s="228"/>
      <c r="GFG4" s="228"/>
      <c r="GFH4" s="228"/>
      <c r="GFI4" s="228"/>
      <c r="GFJ4" s="228"/>
      <c r="GFK4" s="228"/>
      <c r="GFL4" s="228"/>
      <c r="GFM4" s="228"/>
      <c r="GFN4" s="228"/>
      <c r="GFO4" s="228"/>
      <c r="GFP4" s="228"/>
      <c r="GFQ4" s="228"/>
      <c r="GFR4" s="228"/>
      <c r="GFS4" s="228"/>
      <c r="GFT4" s="228"/>
      <c r="GFU4" s="228"/>
      <c r="GFV4" s="228"/>
      <c r="GFW4" s="228"/>
      <c r="GFX4" s="228"/>
      <c r="GFY4" s="228"/>
      <c r="GFZ4" s="228"/>
      <c r="GGA4" s="228"/>
      <c r="GGB4" s="228"/>
      <c r="GGC4" s="228"/>
      <c r="GGD4" s="228"/>
      <c r="GGE4" s="228"/>
      <c r="GGF4" s="228"/>
      <c r="GGG4" s="228"/>
      <c r="GGH4" s="228"/>
      <c r="GGI4" s="228"/>
      <c r="GGJ4" s="228"/>
      <c r="GGK4" s="228"/>
      <c r="GGL4" s="228"/>
      <c r="GGM4" s="228"/>
      <c r="GGN4" s="228"/>
      <c r="GGO4" s="228"/>
      <c r="GGP4" s="228"/>
      <c r="GGQ4" s="228"/>
      <c r="GGR4" s="228"/>
      <c r="GGS4" s="228"/>
      <c r="GGT4" s="228"/>
      <c r="GGU4" s="228"/>
      <c r="GGV4" s="228"/>
      <c r="GGW4" s="228"/>
      <c r="GGX4" s="228"/>
      <c r="GGY4" s="228"/>
      <c r="GGZ4" s="228"/>
      <c r="GHA4" s="228"/>
      <c r="GHB4" s="228"/>
      <c r="GHC4" s="228"/>
      <c r="GHD4" s="228"/>
      <c r="GHE4" s="228"/>
      <c r="GHF4" s="228"/>
      <c r="GHG4" s="228"/>
      <c r="GHH4" s="228"/>
      <c r="GHI4" s="228"/>
      <c r="GHJ4" s="228"/>
      <c r="GHK4" s="228"/>
      <c r="GHL4" s="228"/>
      <c r="GHM4" s="228"/>
      <c r="GHN4" s="228"/>
      <c r="GHO4" s="228"/>
      <c r="GHP4" s="228"/>
      <c r="GHQ4" s="228"/>
      <c r="GHR4" s="228"/>
      <c r="GHS4" s="228"/>
      <c r="GHT4" s="228"/>
      <c r="GHU4" s="228"/>
      <c r="GHV4" s="228"/>
      <c r="GHW4" s="228"/>
      <c r="GHX4" s="228"/>
      <c r="GHY4" s="228"/>
      <c r="GHZ4" s="228"/>
      <c r="GIA4" s="228"/>
      <c r="GIB4" s="228"/>
      <c r="GIC4" s="228"/>
      <c r="GID4" s="228"/>
      <c r="GIE4" s="228"/>
      <c r="GIF4" s="228"/>
      <c r="GIG4" s="228"/>
      <c r="GIH4" s="228"/>
      <c r="GII4" s="228"/>
      <c r="GIJ4" s="228"/>
      <c r="GIK4" s="228"/>
      <c r="GIL4" s="228"/>
      <c r="GIM4" s="228"/>
      <c r="GIN4" s="228"/>
      <c r="GIO4" s="228"/>
      <c r="GIP4" s="228"/>
      <c r="GIQ4" s="228"/>
      <c r="GIR4" s="228"/>
      <c r="GIS4" s="228"/>
      <c r="GIT4" s="228"/>
      <c r="GIU4" s="228"/>
      <c r="GIV4" s="228"/>
      <c r="GIW4" s="228"/>
      <c r="GIX4" s="228"/>
      <c r="GIY4" s="228"/>
      <c r="GIZ4" s="228"/>
      <c r="GJA4" s="228"/>
      <c r="GJB4" s="228"/>
      <c r="GJC4" s="228"/>
      <c r="GJD4" s="228"/>
      <c r="GJE4" s="228"/>
      <c r="GJF4" s="228"/>
      <c r="GJG4" s="228"/>
      <c r="GJH4" s="228"/>
      <c r="GJI4" s="228"/>
      <c r="GJJ4" s="228"/>
      <c r="GJK4" s="228"/>
      <c r="GJL4" s="228"/>
      <c r="GJM4" s="228"/>
      <c r="GJN4" s="228"/>
      <c r="GJO4" s="228"/>
      <c r="GJP4" s="228"/>
      <c r="GJQ4" s="228"/>
      <c r="GJR4" s="228"/>
      <c r="GJS4" s="228"/>
      <c r="GJT4" s="228"/>
      <c r="GJU4" s="228"/>
      <c r="GJV4" s="228"/>
      <c r="GJW4" s="228"/>
      <c r="GJX4" s="228"/>
      <c r="GJY4" s="228"/>
      <c r="GJZ4" s="228"/>
      <c r="GKA4" s="228"/>
      <c r="GKB4" s="228"/>
      <c r="GKC4" s="228"/>
      <c r="GKD4" s="228"/>
      <c r="GKE4" s="228"/>
      <c r="GKF4" s="228"/>
      <c r="GKG4" s="228"/>
      <c r="GKH4" s="228"/>
      <c r="GKI4" s="228"/>
      <c r="GKJ4" s="228"/>
      <c r="GKK4" s="228"/>
      <c r="GKL4" s="228"/>
      <c r="GKM4" s="228"/>
      <c r="GKN4" s="228"/>
      <c r="GKO4" s="228"/>
      <c r="GKP4" s="228"/>
      <c r="GKQ4" s="228"/>
      <c r="GKR4" s="228"/>
      <c r="GKS4" s="228"/>
      <c r="GKT4" s="228"/>
      <c r="GKU4" s="228"/>
      <c r="GKV4" s="228"/>
      <c r="GKW4" s="228"/>
      <c r="GKX4" s="228"/>
      <c r="GKY4" s="228"/>
      <c r="GKZ4" s="228"/>
      <c r="GLA4" s="228"/>
      <c r="GLB4" s="228"/>
      <c r="GLC4" s="228"/>
      <c r="GLD4" s="228"/>
      <c r="GLE4" s="228"/>
      <c r="GLF4" s="228"/>
      <c r="GLG4" s="228"/>
      <c r="GLH4" s="228"/>
      <c r="GLI4" s="228"/>
      <c r="GLJ4" s="228"/>
      <c r="GLK4" s="228"/>
      <c r="GLL4" s="228"/>
      <c r="GLM4" s="228"/>
      <c r="GLN4" s="228"/>
      <c r="GLO4" s="228"/>
      <c r="GLP4" s="228"/>
      <c r="GLQ4" s="228"/>
      <c r="GLR4" s="228"/>
      <c r="GLS4" s="228"/>
      <c r="GLT4" s="228"/>
      <c r="GLU4" s="228"/>
      <c r="GLV4" s="228"/>
      <c r="GLW4" s="228"/>
      <c r="GLX4" s="228"/>
      <c r="GLY4" s="228"/>
      <c r="GLZ4" s="228"/>
      <c r="GMA4" s="228"/>
      <c r="GMB4" s="228"/>
      <c r="GMC4" s="228"/>
      <c r="GMD4" s="228"/>
      <c r="GME4" s="228"/>
      <c r="GMF4" s="228"/>
      <c r="GMG4" s="228"/>
      <c r="GMH4" s="228"/>
      <c r="GMI4" s="228"/>
      <c r="GMJ4" s="228"/>
      <c r="GMK4" s="228"/>
      <c r="GML4" s="228"/>
      <c r="GMM4" s="228"/>
      <c r="GMN4" s="228"/>
      <c r="GMO4" s="228"/>
      <c r="GMP4" s="228"/>
      <c r="GMQ4" s="228"/>
      <c r="GMR4" s="228"/>
      <c r="GMS4" s="228"/>
      <c r="GMT4" s="228"/>
      <c r="GMU4" s="228"/>
      <c r="GMV4" s="228"/>
      <c r="GMW4" s="228"/>
      <c r="GMX4" s="228"/>
      <c r="GMY4" s="228"/>
      <c r="GMZ4" s="228"/>
      <c r="GNA4" s="228"/>
      <c r="GNB4" s="228"/>
      <c r="GNC4" s="228"/>
      <c r="GND4" s="228"/>
      <c r="GNE4" s="228"/>
      <c r="GNF4" s="228"/>
      <c r="GNG4" s="228"/>
      <c r="GNH4" s="228"/>
      <c r="GNI4" s="228"/>
      <c r="GNJ4" s="228"/>
      <c r="GNK4" s="228"/>
      <c r="GNL4" s="228"/>
      <c r="GNM4" s="228"/>
      <c r="GNN4" s="228"/>
      <c r="GNO4" s="228"/>
      <c r="GNP4" s="228"/>
      <c r="GNQ4" s="228"/>
      <c r="GNR4" s="228"/>
      <c r="GNS4" s="228"/>
      <c r="GNT4" s="228"/>
      <c r="GNU4" s="228"/>
      <c r="GNV4" s="228"/>
      <c r="GNW4" s="228"/>
      <c r="GNX4" s="228"/>
      <c r="GNY4" s="228"/>
      <c r="GNZ4" s="228"/>
      <c r="GOA4" s="228"/>
      <c r="GOB4" s="228"/>
      <c r="GOC4" s="228"/>
      <c r="GOD4" s="228"/>
      <c r="GOE4" s="228"/>
      <c r="GOF4" s="228"/>
      <c r="GOG4" s="228"/>
      <c r="GOH4" s="228"/>
      <c r="GOI4" s="228"/>
      <c r="GOJ4" s="228"/>
      <c r="GOK4" s="228"/>
      <c r="GOL4" s="228"/>
      <c r="GOM4" s="228"/>
      <c r="GON4" s="228"/>
      <c r="GOO4" s="228"/>
      <c r="GOP4" s="228"/>
      <c r="GOQ4" s="228"/>
      <c r="GOR4" s="228"/>
      <c r="GOS4" s="228"/>
      <c r="GOT4" s="228"/>
      <c r="GOU4" s="228"/>
      <c r="GOV4" s="228"/>
      <c r="GOW4" s="228"/>
      <c r="GOX4" s="228"/>
      <c r="GOY4" s="228"/>
      <c r="GOZ4" s="228"/>
      <c r="GPA4" s="228"/>
      <c r="GPB4" s="228"/>
      <c r="GPC4" s="228"/>
      <c r="GPD4" s="228"/>
      <c r="GPE4" s="228"/>
      <c r="GPF4" s="228"/>
      <c r="GPG4" s="228"/>
      <c r="GPH4" s="228"/>
      <c r="GPI4" s="228"/>
      <c r="GPJ4" s="228"/>
      <c r="GPK4" s="228"/>
      <c r="GPL4" s="228"/>
      <c r="GPM4" s="228"/>
      <c r="GPN4" s="228"/>
      <c r="GPO4" s="228"/>
      <c r="GPP4" s="228"/>
      <c r="GPQ4" s="228"/>
      <c r="GPR4" s="228"/>
      <c r="GPS4" s="228"/>
      <c r="GPT4" s="228"/>
      <c r="GPU4" s="228"/>
      <c r="GPV4" s="228"/>
      <c r="GPW4" s="228"/>
      <c r="GPX4" s="228"/>
      <c r="GPY4" s="228"/>
      <c r="GPZ4" s="228"/>
      <c r="GQA4" s="228"/>
      <c r="GQB4" s="228"/>
      <c r="GQC4" s="228"/>
      <c r="GQD4" s="228"/>
      <c r="GQE4" s="228"/>
      <c r="GQF4" s="228"/>
      <c r="GQG4" s="228"/>
      <c r="GQH4" s="228"/>
      <c r="GQI4" s="228"/>
      <c r="GQJ4" s="228"/>
      <c r="GQK4" s="228"/>
      <c r="GQL4" s="228"/>
      <c r="GQM4" s="228"/>
      <c r="GQN4" s="228"/>
      <c r="GQO4" s="228"/>
      <c r="GQP4" s="228"/>
      <c r="GQQ4" s="228"/>
      <c r="GQR4" s="228"/>
      <c r="GQS4" s="228"/>
      <c r="GQT4" s="228"/>
      <c r="GQU4" s="228"/>
      <c r="GQV4" s="228"/>
      <c r="GQW4" s="228"/>
      <c r="GQX4" s="228"/>
      <c r="GQY4" s="228"/>
      <c r="GQZ4" s="228"/>
      <c r="GRA4" s="228"/>
      <c r="GRB4" s="228"/>
      <c r="GRC4" s="228"/>
      <c r="GRD4" s="228"/>
      <c r="GRE4" s="228"/>
      <c r="GRF4" s="228"/>
      <c r="GRG4" s="228"/>
      <c r="GRH4" s="228"/>
      <c r="GRI4" s="228"/>
      <c r="GRJ4" s="228"/>
      <c r="GRK4" s="228"/>
      <c r="GRL4" s="228"/>
      <c r="GRM4" s="228"/>
      <c r="GRN4" s="228"/>
      <c r="GRO4" s="228"/>
      <c r="GRP4" s="228"/>
      <c r="GRQ4" s="228"/>
      <c r="GRR4" s="228"/>
      <c r="GRS4" s="228"/>
      <c r="GRT4" s="228"/>
      <c r="GRU4" s="228"/>
      <c r="GRV4" s="228"/>
      <c r="GRW4" s="228"/>
      <c r="GRX4" s="228"/>
      <c r="GRY4" s="228"/>
      <c r="GRZ4" s="228"/>
      <c r="GSA4" s="228"/>
      <c r="GSB4" s="228"/>
      <c r="GSC4" s="228"/>
      <c r="GSD4" s="228"/>
      <c r="GSE4" s="228"/>
      <c r="GSF4" s="228"/>
      <c r="GSG4" s="228"/>
      <c r="GSH4" s="228"/>
      <c r="GSI4" s="228"/>
      <c r="GSJ4" s="228"/>
      <c r="GSK4" s="228"/>
      <c r="GSL4" s="228"/>
      <c r="GSM4" s="228"/>
      <c r="GSN4" s="228"/>
      <c r="GSO4" s="228"/>
      <c r="GSP4" s="228"/>
      <c r="GSQ4" s="228"/>
      <c r="GSR4" s="228"/>
      <c r="GSS4" s="228"/>
      <c r="GST4" s="228"/>
      <c r="GSU4" s="228"/>
      <c r="GSV4" s="228"/>
      <c r="GSW4" s="228"/>
      <c r="GSX4" s="228"/>
      <c r="GSY4" s="228"/>
      <c r="GSZ4" s="228"/>
      <c r="GTA4" s="228"/>
      <c r="GTB4" s="228"/>
      <c r="GTC4" s="228"/>
      <c r="GTD4" s="228"/>
      <c r="GTE4" s="228"/>
      <c r="GTF4" s="228"/>
      <c r="GTG4" s="228"/>
      <c r="GTH4" s="228"/>
      <c r="GTI4" s="228"/>
      <c r="GTJ4" s="228"/>
      <c r="GTK4" s="228"/>
      <c r="GTL4" s="228"/>
      <c r="GTM4" s="228"/>
      <c r="GTN4" s="228"/>
      <c r="GTO4" s="228"/>
      <c r="GTP4" s="228"/>
      <c r="GTQ4" s="228"/>
      <c r="GTR4" s="228"/>
      <c r="GTS4" s="228"/>
      <c r="GTT4" s="228"/>
      <c r="GTU4" s="228"/>
      <c r="GTV4" s="228"/>
      <c r="GTW4" s="228"/>
      <c r="GTX4" s="228"/>
      <c r="GTY4" s="228"/>
      <c r="GTZ4" s="228"/>
      <c r="GUA4" s="228"/>
      <c r="GUB4" s="228"/>
      <c r="GUC4" s="228"/>
      <c r="GUD4" s="228"/>
      <c r="GUE4" s="228"/>
      <c r="GUF4" s="228"/>
      <c r="GUG4" s="228"/>
      <c r="GUH4" s="228"/>
      <c r="GUI4" s="228"/>
      <c r="GUJ4" s="228"/>
      <c r="GUK4" s="228"/>
      <c r="GUL4" s="228"/>
      <c r="GUM4" s="228"/>
      <c r="GUN4" s="228"/>
      <c r="GUO4" s="228"/>
      <c r="GUP4" s="228"/>
      <c r="GUQ4" s="228"/>
      <c r="GUR4" s="228"/>
      <c r="GUS4" s="228"/>
      <c r="GUT4" s="228"/>
      <c r="GUU4" s="228"/>
      <c r="GUV4" s="228"/>
      <c r="GUW4" s="228"/>
      <c r="GUX4" s="228"/>
      <c r="GUY4" s="228"/>
      <c r="GUZ4" s="228"/>
      <c r="GVA4" s="228"/>
      <c r="GVB4" s="228"/>
      <c r="GVC4" s="228"/>
      <c r="GVD4" s="228"/>
      <c r="GVE4" s="228"/>
      <c r="GVF4" s="228"/>
      <c r="GVG4" s="228"/>
      <c r="GVH4" s="228"/>
      <c r="GVI4" s="228"/>
      <c r="GVJ4" s="228"/>
      <c r="GVK4" s="228"/>
      <c r="GVL4" s="228"/>
      <c r="GVM4" s="228"/>
      <c r="GVN4" s="228"/>
      <c r="GVO4" s="228"/>
      <c r="GVP4" s="228"/>
      <c r="GVQ4" s="228"/>
      <c r="GVR4" s="228"/>
      <c r="GVS4" s="228"/>
      <c r="GVT4" s="228"/>
      <c r="GVU4" s="228"/>
      <c r="GVV4" s="228"/>
      <c r="GVW4" s="228"/>
      <c r="GVX4" s="228"/>
      <c r="GVY4" s="228"/>
      <c r="GVZ4" s="228"/>
      <c r="GWA4" s="228"/>
      <c r="GWB4" s="228"/>
      <c r="GWC4" s="228"/>
      <c r="GWD4" s="228"/>
      <c r="GWE4" s="228"/>
      <c r="GWF4" s="228"/>
      <c r="GWG4" s="228"/>
      <c r="GWH4" s="228"/>
      <c r="GWI4" s="228"/>
      <c r="GWJ4" s="228"/>
      <c r="GWK4" s="228"/>
      <c r="GWL4" s="228"/>
      <c r="GWM4" s="228"/>
      <c r="GWN4" s="228"/>
      <c r="GWO4" s="228"/>
      <c r="GWP4" s="228"/>
      <c r="GWQ4" s="228"/>
      <c r="GWR4" s="228"/>
      <c r="GWS4" s="228"/>
      <c r="GWT4" s="228"/>
      <c r="GWU4" s="228"/>
      <c r="GWV4" s="228"/>
      <c r="GWW4" s="228"/>
      <c r="GWX4" s="228"/>
      <c r="GWY4" s="228"/>
      <c r="GWZ4" s="228"/>
      <c r="GXA4" s="228"/>
      <c r="GXB4" s="228"/>
      <c r="GXC4" s="228"/>
      <c r="GXD4" s="228"/>
      <c r="GXE4" s="228"/>
      <c r="GXF4" s="228"/>
      <c r="GXG4" s="228"/>
      <c r="GXH4" s="228"/>
      <c r="GXI4" s="228"/>
      <c r="GXJ4" s="228"/>
      <c r="GXK4" s="228"/>
      <c r="GXL4" s="228"/>
      <c r="GXM4" s="228"/>
      <c r="GXN4" s="228"/>
      <c r="GXO4" s="228"/>
      <c r="GXP4" s="228"/>
      <c r="GXQ4" s="228"/>
      <c r="GXR4" s="228"/>
      <c r="GXS4" s="228"/>
      <c r="GXT4" s="228"/>
      <c r="GXU4" s="228"/>
      <c r="GXV4" s="228"/>
      <c r="GXW4" s="228"/>
      <c r="GXX4" s="228"/>
      <c r="GXY4" s="228"/>
      <c r="GXZ4" s="228"/>
      <c r="GYA4" s="228"/>
      <c r="GYB4" s="228"/>
      <c r="GYC4" s="228"/>
      <c r="GYD4" s="228"/>
      <c r="GYE4" s="228"/>
      <c r="GYF4" s="228"/>
      <c r="GYG4" s="228"/>
      <c r="GYH4" s="228"/>
      <c r="GYI4" s="228"/>
      <c r="GYJ4" s="228"/>
      <c r="GYK4" s="228"/>
      <c r="GYL4" s="228"/>
      <c r="GYM4" s="228"/>
      <c r="GYN4" s="228"/>
      <c r="GYO4" s="228"/>
      <c r="GYP4" s="228"/>
      <c r="GYQ4" s="228"/>
      <c r="GYR4" s="228"/>
      <c r="GYS4" s="228"/>
      <c r="GYT4" s="228"/>
      <c r="GYU4" s="228"/>
      <c r="GYV4" s="228"/>
      <c r="GYW4" s="228"/>
      <c r="GYX4" s="228"/>
      <c r="GYY4" s="228"/>
      <c r="GYZ4" s="228"/>
      <c r="GZA4" s="228"/>
      <c r="GZB4" s="228"/>
      <c r="GZC4" s="228"/>
      <c r="GZD4" s="228"/>
      <c r="GZE4" s="228"/>
      <c r="GZF4" s="228"/>
      <c r="GZG4" s="228"/>
      <c r="GZH4" s="228"/>
      <c r="GZI4" s="228"/>
      <c r="GZJ4" s="228"/>
      <c r="GZK4" s="228"/>
      <c r="GZL4" s="228"/>
      <c r="GZM4" s="228"/>
      <c r="GZN4" s="228"/>
      <c r="GZO4" s="228"/>
      <c r="GZP4" s="228"/>
      <c r="GZQ4" s="228"/>
      <c r="GZR4" s="228"/>
      <c r="GZS4" s="228"/>
      <c r="GZT4" s="228"/>
      <c r="GZU4" s="228"/>
      <c r="GZV4" s="228"/>
      <c r="GZW4" s="228"/>
      <c r="GZX4" s="228"/>
      <c r="GZY4" s="228"/>
      <c r="GZZ4" s="228"/>
      <c r="HAA4" s="228"/>
      <c r="HAB4" s="228"/>
      <c r="HAC4" s="228"/>
      <c r="HAD4" s="228"/>
      <c r="HAE4" s="228"/>
      <c r="HAF4" s="228"/>
      <c r="HAG4" s="228"/>
      <c r="HAH4" s="228"/>
      <c r="HAI4" s="228"/>
      <c r="HAJ4" s="228"/>
      <c r="HAK4" s="228"/>
      <c r="HAL4" s="228"/>
      <c r="HAM4" s="228"/>
      <c r="HAN4" s="228"/>
      <c r="HAO4" s="228"/>
      <c r="HAP4" s="228"/>
      <c r="HAQ4" s="228"/>
      <c r="HAR4" s="228"/>
      <c r="HAS4" s="228"/>
      <c r="HAT4" s="228"/>
      <c r="HAU4" s="228"/>
      <c r="HAV4" s="228"/>
      <c r="HAW4" s="228"/>
      <c r="HAX4" s="228"/>
      <c r="HAY4" s="228"/>
      <c r="HAZ4" s="228"/>
      <c r="HBA4" s="228"/>
      <c r="HBB4" s="228"/>
      <c r="HBC4" s="228"/>
      <c r="HBD4" s="228"/>
      <c r="HBE4" s="228"/>
      <c r="HBF4" s="228"/>
      <c r="HBG4" s="228"/>
      <c r="HBH4" s="228"/>
      <c r="HBI4" s="228"/>
      <c r="HBJ4" s="228"/>
      <c r="HBK4" s="228"/>
      <c r="HBL4" s="228"/>
      <c r="HBM4" s="228"/>
      <c r="HBN4" s="228"/>
      <c r="HBO4" s="228"/>
      <c r="HBP4" s="228"/>
      <c r="HBQ4" s="228"/>
      <c r="HBR4" s="228"/>
      <c r="HBS4" s="228"/>
      <c r="HBT4" s="228"/>
      <c r="HBU4" s="228"/>
      <c r="HBV4" s="228"/>
      <c r="HBW4" s="228"/>
      <c r="HBX4" s="228"/>
      <c r="HBY4" s="228"/>
      <c r="HBZ4" s="228"/>
      <c r="HCA4" s="228"/>
      <c r="HCB4" s="228"/>
      <c r="HCC4" s="228"/>
      <c r="HCD4" s="228"/>
      <c r="HCE4" s="228"/>
      <c r="HCF4" s="228"/>
      <c r="HCG4" s="228"/>
      <c r="HCH4" s="228"/>
      <c r="HCI4" s="228"/>
      <c r="HCJ4" s="228"/>
      <c r="HCK4" s="228"/>
      <c r="HCL4" s="228"/>
      <c r="HCM4" s="228"/>
      <c r="HCN4" s="228"/>
      <c r="HCO4" s="228"/>
      <c r="HCP4" s="228"/>
      <c r="HCQ4" s="228"/>
      <c r="HCR4" s="228"/>
      <c r="HCS4" s="228"/>
      <c r="HCT4" s="228"/>
      <c r="HCU4" s="228"/>
      <c r="HCV4" s="228"/>
      <c r="HCW4" s="228"/>
      <c r="HCX4" s="228"/>
      <c r="HCY4" s="228"/>
      <c r="HCZ4" s="228"/>
      <c r="HDA4" s="228"/>
      <c r="HDB4" s="228"/>
      <c r="HDC4" s="228"/>
      <c r="HDD4" s="228"/>
      <c r="HDE4" s="228"/>
      <c r="HDF4" s="228"/>
      <c r="HDG4" s="228"/>
      <c r="HDH4" s="228"/>
      <c r="HDI4" s="228"/>
      <c r="HDJ4" s="228"/>
      <c r="HDK4" s="228"/>
      <c r="HDL4" s="228"/>
      <c r="HDM4" s="228"/>
      <c r="HDN4" s="228"/>
      <c r="HDO4" s="228"/>
      <c r="HDP4" s="228"/>
      <c r="HDQ4" s="228"/>
      <c r="HDR4" s="228"/>
      <c r="HDS4" s="228"/>
      <c r="HDT4" s="228"/>
      <c r="HDU4" s="228"/>
      <c r="HDV4" s="228"/>
      <c r="HDW4" s="228"/>
      <c r="HDX4" s="228"/>
      <c r="HDY4" s="228"/>
      <c r="HDZ4" s="228"/>
      <c r="HEA4" s="228"/>
      <c r="HEB4" s="228"/>
      <c r="HEC4" s="228"/>
      <c r="HED4" s="228"/>
      <c r="HEE4" s="228"/>
      <c r="HEF4" s="228"/>
      <c r="HEG4" s="228"/>
      <c r="HEH4" s="228"/>
      <c r="HEI4" s="228"/>
      <c r="HEJ4" s="228"/>
      <c r="HEK4" s="228"/>
      <c r="HEL4" s="228"/>
      <c r="HEM4" s="228"/>
      <c r="HEN4" s="228"/>
      <c r="HEO4" s="228"/>
      <c r="HEP4" s="228"/>
      <c r="HEQ4" s="228"/>
      <c r="HER4" s="228"/>
      <c r="HES4" s="228"/>
      <c r="HET4" s="228"/>
      <c r="HEU4" s="228"/>
      <c r="HEV4" s="228"/>
      <c r="HEW4" s="228"/>
      <c r="HEX4" s="228"/>
      <c r="HEY4" s="228"/>
      <c r="HEZ4" s="228"/>
      <c r="HFA4" s="228"/>
      <c r="HFB4" s="228"/>
      <c r="HFC4" s="228"/>
      <c r="HFD4" s="228"/>
      <c r="HFE4" s="228"/>
      <c r="HFF4" s="228"/>
      <c r="HFG4" s="228"/>
      <c r="HFH4" s="228"/>
      <c r="HFI4" s="228"/>
      <c r="HFJ4" s="228"/>
      <c r="HFK4" s="228"/>
      <c r="HFL4" s="228"/>
      <c r="HFM4" s="228"/>
      <c r="HFN4" s="228"/>
      <c r="HFO4" s="228"/>
      <c r="HFP4" s="228"/>
      <c r="HFQ4" s="228"/>
      <c r="HFR4" s="228"/>
      <c r="HFS4" s="228"/>
      <c r="HFT4" s="228"/>
      <c r="HFU4" s="228"/>
      <c r="HFV4" s="228"/>
      <c r="HFW4" s="228"/>
      <c r="HFX4" s="228"/>
      <c r="HFY4" s="228"/>
      <c r="HFZ4" s="228"/>
      <c r="HGA4" s="228"/>
      <c r="HGB4" s="228"/>
      <c r="HGC4" s="228"/>
      <c r="HGD4" s="228"/>
      <c r="HGE4" s="228"/>
      <c r="HGF4" s="228"/>
      <c r="HGG4" s="228"/>
      <c r="HGH4" s="228"/>
      <c r="HGI4" s="228"/>
      <c r="HGJ4" s="228"/>
      <c r="HGK4" s="228"/>
      <c r="HGL4" s="228"/>
      <c r="HGM4" s="228"/>
      <c r="HGN4" s="228"/>
      <c r="HGO4" s="228"/>
      <c r="HGP4" s="228"/>
      <c r="HGQ4" s="228"/>
      <c r="HGR4" s="228"/>
      <c r="HGS4" s="228"/>
      <c r="HGT4" s="228"/>
      <c r="HGU4" s="228"/>
      <c r="HGV4" s="228"/>
      <c r="HGW4" s="228"/>
      <c r="HGX4" s="228"/>
      <c r="HGY4" s="228"/>
      <c r="HGZ4" s="228"/>
      <c r="HHA4" s="228"/>
      <c r="HHB4" s="228"/>
      <c r="HHC4" s="228"/>
      <c r="HHD4" s="228"/>
      <c r="HHE4" s="228"/>
      <c r="HHF4" s="228"/>
      <c r="HHG4" s="228"/>
      <c r="HHH4" s="228"/>
      <c r="HHI4" s="228"/>
      <c r="HHJ4" s="228"/>
      <c r="HHK4" s="228"/>
      <c r="HHL4" s="228"/>
      <c r="HHM4" s="228"/>
      <c r="HHN4" s="228"/>
      <c r="HHO4" s="228"/>
      <c r="HHP4" s="228"/>
      <c r="HHQ4" s="228"/>
      <c r="HHR4" s="228"/>
      <c r="HHS4" s="228"/>
      <c r="HHT4" s="228"/>
      <c r="HHU4" s="228"/>
      <c r="HHV4" s="228"/>
      <c r="HHW4" s="228"/>
      <c r="HHX4" s="228"/>
      <c r="HHY4" s="228"/>
      <c r="HHZ4" s="228"/>
      <c r="HIA4" s="228"/>
      <c r="HIB4" s="228"/>
      <c r="HIC4" s="228"/>
      <c r="HID4" s="228"/>
      <c r="HIE4" s="228"/>
      <c r="HIF4" s="228"/>
      <c r="HIG4" s="228"/>
      <c r="HIH4" s="228"/>
      <c r="HII4" s="228"/>
      <c r="HIJ4" s="228"/>
      <c r="HIK4" s="228"/>
      <c r="HIL4" s="228"/>
      <c r="HIM4" s="228"/>
      <c r="HIN4" s="228"/>
      <c r="HIO4" s="228"/>
      <c r="HIP4" s="228"/>
      <c r="HIQ4" s="228"/>
      <c r="HIR4" s="228"/>
      <c r="HIS4" s="228"/>
      <c r="HIT4" s="228"/>
      <c r="HIU4" s="228"/>
      <c r="HIV4" s="228"/>
      <c r="HIW4" s="228"/>
      <c r="HIX4" s="228"/>
      <c r="HIY4" s="228"/>
      <c r="HIZ4" s="228"/>
      <c r="HJA4" s="228"/>
      <c r="HJB4" s="228"/>
      <c r="HJC4" s="228"/>
      <c r="HJD4" s="228"/>
      <c r="HJE4" s="228"/>
      <c r="HJF4" s="228"/>
      <c r="HJG4" s="228"/>
      <c r="HJH4" s="228"/>
      <c r="HJI4" s="228"/>
      <c r="HJJ4" s="228"/>
      <c r="HJK4" s="228"/>
      <c r="HJL4" s="228"/>
      <c r="HJM4" s="228"/>
      <c r="HJN4" s="228"/>
      <c r="HJO4" s="228"/>
      <c r="HJP4" s="228"/>
      <c r="HJQ4" s="228"/>
      <c r="HJR4" s="228"/>
      <c r="HJS4" s="228"/>
      <c r="HJT4" s="228"/>
      <c r="HJU4" s="228"/>
      <c r="HJV4" s="228"/>
      <c r="HJW4" s="228"/>
      <c r="HJX4" s="228"/>
      <c r="HJY4" s="228"/>
      <c r="HJZ4" s="228"/>
      <c r="HKA4" s="228"/>
      <c r="HKB4" s="228"/>
      <c r="HKC4" s="228"/>
      <c r="HKD4" s="228"/>
      <c r="HKE4" s="228"/>
      <c r="HKF4" s="228"/>
      <c r="HKG4" s="228"/>
      <c r="HKH4" s="228"/>
      <c r="HKI4" s="228"/>
      <c r="HKJ4" s="228"/>
      <c r="HKK4" s="228"/>
      <c r="HKL4" s="228"/>
      <c r="HKM4" s="228"/>
      <c r="HKN4" s="228"/>
      <c r="HKO4" s="228"/>
      <c r="HKP4" s="228"/>
      <c r="HKQ4" s="228"/>
      <c r="HKR4" s="228"/>
      <c r="HKS4" s="228"/>
      <c r="HKT4" s="228"/>
      <c r="HKU4" s="228"/>
      <c r="HKV4" s="228"/>
      <c r="HKW4" s="228"/>
      <c r="HKX4" s="228"/>
      <c r="HKY4" s="228"/>
      <c r="HKZ4" s="228"/>
      <c r="HLA4" s="228"/>
      <c r="HLB4" s="228"/>
      <c r="HLC4" s="228"/>
      <c r="HLD4" s="228"/>
      <c r="HLE4" s="228"/>
      <c r="HLF4" s="228"/>
      <c r="HLG4" s="228"/>
      <c r="HLH4" s="228"/>
      <c r="HLI4" s="228"/>
      <c r="HLJ4" s="228"/>
      <c r="HLK4" s="228"/>
      <c r="HLL4" s="228"/>
      <c r="HLM4" s="228"/>
      <c r="HLN4" s="228"/>
      <c r="HLO4" s="228"/>
      <c r="HLP4" s="228"/>
      <c r="HLQ4" s="228"/>
      <c r="HLR4" s="228"/>
      <c r="HLS4" s="228"/>
      <c r="HLT4" s="228"/>
      <c r="HLU4" s="228"/>
      <c r="HLV4" s="228"/>
      <c r="HLW4" s="228"/>
      <c r="HLX4" s="228"/>
      <c r="HLY4" s="228"/>
      <c r="HLZ4" s="228"/>
      <c r="HMA4" s="228"/>
      <c r="HMB4" s="228"/>
      <c r="HMC4" s="228"/>
      <c r="HMD4" s="228"/>
      <c r="HME4" s="228"/>
      <c r="HMF4" s="228"/>
      <c r="HMG4" s="228"/>
      <c r="HMH4" s="228"/>
      <c r="HMI4" s="228"/>
      <c r="HMJ4" s="228"/>
      <c r="HMK4" s="228"/>
      <c r="HML4" s="228"/>
      <c r="HMM4" s="228"/>
      <c r="HMN4" s="228"/>
      <c r="HMO4" s="228"/>
      <c r="HMP4" s="228"/>
      <c r="HMQ4" s="228"/>
      <c r="HMR4" s="228"/>
      <c r="HMS4" s="228"/>
      <c r="HMT4" s="228"/>
      <c r="HMU4" s="228"/>
      <c r="HMV4" s="228"/>
      <c r="HMW4" s="228"/>
      <c r="HMX4" s="228"/>
      <c r="HMY4" s="228"/>
      <c r="HMZ4" s="228"/>
      <c r="HNA4" s="228"/>
      <c r="HNB4" s="228"/>
      <c r="HNC4" s="228"/>
      <c r="HND4" s="228"/>
      <c r="HNE4" s="228"/>
      <c r="HNF4" s="228"/>
      <c r="HNG4" s="228"/>
      <c r="HNH4" s="228"/>
      <c r="HNI4" s="228"/>
      <c r="HNJ4" s="228"/>
      <c r="HNK4" s="228"/>
      <c r="HNL4" s="228"/>
      <c r="HNM4" s="228"/>
      <c r="HNN4" s="228"/>
      <c r="HNO4" s="228"/>
      <c r="HNP4" s="228"/>
      <c r="HNQ4" s="228"/>
      <c r="HNR4" s="228"/>
      <c r="HNS4" s="228"/>
      <c r="HNT4" s="228"/>
      <c r="HNU4" s="228"/>
      <c r="HNV4" s="228"/>
      <c r="HNW4" s="228"/>
      <c r="HNX4" s="228"/>
      <c r="HNY4" s="228"/>
      <c r="HNZ4" s="228"/>
      <c r="HOA4" s="228"/>
      <c r="HOB4" s="228"/>
      <c r="HOC4" s="228"/>
      <c r="HOD4" s="228"/>
      <c r="HOE4" s="228"/>
      <c r="HOF4" s="228"/>
      <c r="HOG4" s="228"/>
      <c r="HOH4" s="228"/>
      <c r="HOI4" s="228"/>
      <c r="HOJ4" s="228"/>
      <c r="HOK4" s="228"/>
      <c r="HOL4" s="228"/>
      <c r="HOM4" s="228"/>
      <c r="HON4" s="228"/>
      <c r="HOO4" s="228"/>
      <c r="HOP4" s="228"/>
      <c r="HOQ4" s="228"/>
      <c r="HOR4" s="228"/>
      <c r="HOS4" s="228"/>
      <c r="HOT4" s="228"/>
      <c r="HOU4" s="228"/>
      <c r="HOV4" s="228"/>
      <c r="HOW4" s="228"/>
      <c r="HOX4" s="228"/>
      <c r="HOY4" s="228"/>
      <c r="HOZ4" s="228"/>
      <c r="HPA4" s="228"/>
      <c r="HPB4" s="228"/>
      <c r="HPC4" s="228"/>
      <c r="HPD4" s="228"/>
      <c r="HPE4" s="228"/>
      <c r="HPF4" s="228"/>
      <c r="HPG4" s="228"/>
      <c r="HPH4" s="228"/>
      <c r="HPI4" s="228"/>
      <c r="HPJ4" s="228"/>
      <c r="HPK4" s="228"/>
      <c r="HPL4" s="228"/>
      <c r="HPM4" s="228"/>
      <c r="HPN4" s="228"/>
      <c r="HPO4" s="228"/>
      <c r="HPP4" s="228"/>
      <c r="HPQ4" s="228"/>
      <c r="HPR4" s="228"/>
      <c r="HPS4" s="228"/>
      <c r="HPT4" s="228"/>
      <c r="HPU4" s="228"/>
      <c r="HPV4" s="228"/>
      <c r="HPW4" s="228"/>
      <c r="HPX4" s="228"/>
      <c r="HPY4" s="228"/>
      <c r="HPZ4" s="228"/>
      <c r="HQA4" s="228"/>
      <c r="HQB4" s="228"/>
      <c r="HQC4" s="228"/>
      <c r="HQD4" s="228"/>
      <c r="HQE4" s="228"/>
      <c r="HQF4" s="228"/>
      <c r="HQG4" s="228"/>
      <c r="HQH4" s="228"/>
      <c r="HQI4" s="228"/>
      <c r="HQJ4" s="228"/>
      <c r="HQK4" s="228"/>
      <c r="HQL4" s="228"/>
      <c r="HQM4" s="228"/>
      <c r="HQN4" s="228"/>
      <c r="HQO4" s="228"/>
      <c r="HQP4" s="228"/>
      <c r="HQQ4" s="228"/>
      <c r="HQR4" s="228"/>
      <c r="HQS4" s="228"/>
      <c r="HQT4" s="228"/>
      <c r="HQU4" s="228"/>
      <c r="HQV4" s="228"/>
      <c r="HQW4" s="228"/>
      <c r="HQX4" s="228"/>
      <c r="HQY4" s="228"/>
      <c r="HQZ4" s="228"/>
      <c r="HRA4" s="228"/>
      <c r="HRB4" s="228"/>
      <c r="HRC4" s="228"/>
      <c r="HRD4" s="228"/>
      <c r="HRE4" s="228"/>
      <c r="HRF4" s="228"/>
      <c r="HRG4" s="228"/>
      <c r="HRH4" s="228"/>
      <c r="HRI4" s="228"/>
      <c r="HRJ4" s="228"/>
      <c r="HRK4" s="228"/>
      <c r="HRL4" s="228"/>
      <c r="HRM4" s="228"/>
      <c r="HRN4" s="228"/>
      <c r="HRO4" s="228"/>
      <c r="HRP4" s="228"/>
      <c r="HRQ4" s="228"/>
      <c r="HRR4" s="228"/>
      <c r="HRS4" s="228"/>
      <c r="HRT4" s="228"/>
      <c r="HRU4" s="228"/>
      <c r="HRV4" s="228"/>
      <c r="HRW4" s="228"/>
      <c r="HRX4" s="228"/>
      <c r="HRY4" s="228"/>
      <c r="HRZ4" s="228"/>
      <c r="HSA4" s="228"/>
      <c r="HSB4" s="228"/>
      <c r="HSC4" s="228"/>
      <c r="HSD4" s="228"/>
      <c r="HSE4" s="228"/>
      <c r="HSF4" s="228"/>
      <c r="HSG4" s="228"/>
      <c r="HSH4" s="228"/>
      <c r="HSI4" s="228"/>
      <c r="HSJ4" s="228"/>
      <c r="HSK4" s="228"/>
      <c r="HSL4" s="228"/>
      <c r="HSM4" s="228"/>
      <c r="HSN4" s="228"/>
      <c r="HSO4" s="228"/>
      <c r="HSP4" s="228"/>
      <c r="HSQ4" s="228"/>
      <c r="HSR4" s="228"/>
      <c r="HSS4" s="228"/>
      <c r="HST4" s="228"/>
      <c r="HSU4" s="228"/>
      <c r="HSV4" s="228"/>
      <c r="HSW4" s="228"/>
      <c r="HSX4" s="228"/>
      <c r="HSY4" s="228"/>
      <c r="HSZ4" s="228"/>
      <c r="HTA4" s="228"/>
      <c r="HTB4" s="228"/>
      <c r="HTC4" s="228"/>
      <c r="HTD4" s="228"/>
      <c r="HTE4" s="228"/>
      <c r="HTF4" s="228"/>
      <c r="HTG4" s="228"/>
      <c r="HTH4" s="228"/>
      <c r="HTI4" s="228"/>
      <c r="HTJ4" s="228"/>
      <c r="HTK4" s="228"/>
      <c r="HTL4" s="228"/>
      <c r="HTM4" s="228"/>
      <c r="HTN4" s="228"/>
      <c r="HTO4" s="228"/>
      <c r="HTP4" s="228"/>
      <c r="HTQ4" s="228"/>
      <c r="HTR4" s="228"/>
      <c r="HTS4" s="228"/>
      <c r="HTT4" s="228"/>
      <c r="HTU4" s="228"/>
      <c r="HTV4" s="228"/>
      <c r="HTW4" s="228"/>
      <c r="HTX4" s="228"/>
      <c r="HTY4" s="228"/>
      <c r="HTZ4" s="228"/>
      <c r="HUA4" s="228"/>
      <c r="HUB4" s="228"/>
      <c r="HUC4" s="228"/>
      <c r="HUD4" s="228"/>
      <c r="HUE4" s="228"/>
      <c r="HUF4" s="228"/>
      <c r="HUG4" s="228"/>
      <c r="HUH4" s="228"/>
      <c r="HUI4" s="228"/>
      <c r="HUJ4" s="228"/>
      <c r="HUK4" s="228"/>
      <c r="HUL4" s="228"/>
      <c r="HUM4" s="228"/>
      <c r="HUN4" s="228"/>
      <c r="HUO4" s="228"/>
      <c r="HUP4" s="228"/>
      <c r="HUQ4" s="228"/>
      <c r="HUR4" s="228"/>
      <c r="HUS4" s="228"/>
      <c r="HUT4" s="228"/>
      <c r="HUU4" s="228"/>
      <c r="HUV4" s="228"/>
      <c r="HUW4" s="228"/>
      <c r="HUX4" s="228"/>
      <c r="HUY4" s="228"/>
      <c r="HUZ4" s="228"/>
      <c r="HVA4" s="228"/>
      <c r="HVB4" s="228"/>
      <c r="HVC4" s="228"/>
      <c r="HVD4" s="228"/>
      <c r="HVE4" s="228"/>
      <c r="HVF4" s="228"/>
      <c r="HVG4" s="228"/>
      <c r="HVH4" s="228"/>
      <c r="HVI4" s="228"/>
      <c r="HVJ4" s="228"/>
      <c r="HVK4" s="228"/>
      <c r="HVL4" s="228"/>
      <c r="HVM4" s="228"/>
      <c r="HVN4" s="228"/>
      <c r="HVO4" s="228"/>
      <c r="HVP4" s="228"/>
      <c r="HVQ4" s="228"/>
      <c r="HVR4" s="228"/>
      <c r="HVS4" s="228"/>
      <c r="HVT4" s="228"/>
      <c r="HVU4" s="228"/>
      <c r="HVV4" s="228"/>
      <c r="HVW4" s="228"/>
      <c r="HVX4" s="228"/>
      <c r="HVY4" s="228"/>
      <c r="HVZ4" s="228"/>
      <c r="HWA4" s="228"/>
      <c r="HWB4" s="228"/>
      <c r="HWC4" s="228"/>
      <c r="HWD4" s="228"/>
      <c r="HWE4" s="228"/>
      <c r="HWF4" s="228"/>
      <c r="HWG4" s="228"/>
      <c r="HWH4" s="228"/>
      <c r="HWI4" s="228"/>
      <c r="HWJ4" s="228"/>
      <c r="HWK4" s="228"/>
      <c r="HWL4" s="228"/>
      <c r="HWM4" s="228"/>
      <c r="HWN4" s="228"/>
      <c r="HWO4" s="228"/>
      <c r="HWP4" s="228"/>
      <c r="HWQ4" s="228"/>
      <c r="HWR4" s="228"/>
      <c r="HWS4" s="228"/>
      <c r="HWT4" s="228"/>
      <c r="HWU4" s="228"/>
      <c r="HWV4" s="228"/>
      <c r="HWW4" s="228"/>
      <c r="HWX4" s="228"/>
      <c r="HWY4" s="228"/>
      <c r="HWZ4" s="228"/>
      <c r="HXA4" s="228"/>
      <c r="HXB4" s="228"/>
      <c r="HXC4" s="228"/>
      <c r="HXD4" s="228"/>
      <c r="HXE4" s="228"/>
      <c r="HXF4" s="228"/>
      <c r="HXG4" s="228"/>
      <c r="HXH4" s="228"/>
      <c r="HXI4" s="228"/>
      <c r="HXJ4" s="228"/>
      <c r="HXK4" s="228"/>
      <c r="HXL4" s="228"/>
      <c r="HXM4" s="228"/>
      <c r="HXN4" s="228"/>
      <c r="HXO4" s="228"/>
      <c r="HXP4" s="228"/>
      <c r="HXQ4" s="228"/>
      <c r="HXR4" s="228"/>
      <c r="HXS4" s="228"/>
      <c r="HXT4" s="228"/>
      <c r="HXU4" s="228"/>
      <c r="HXV4" s="228"/>
      <c r="HXW4" s="228"/>
      <c r="HXX4" s="228"/>
      <c r="HXY4" s="228"/>
      <c r="HXZ4" s="228"/>
      <c r="HYA4" s="228"/>
      <c r="HYB4" s="228"/>
      <c r="HYC4" s="228"/>
      <c r="HYD4" s="228"/>
      <c r="HYE4" s="228"/>
      <c r="HYF4" s="228"/>
      <c r="HYG4" s="228"/>
      <c r="HYH4" s="228"/>
      <c r="HYI4" s="228"/>
      <c r="HYJ4" s="228"/>
      <c r="HYK4" s="228"/>
      <c r="HYL4" s="228"/>
      <c r="HYM4" s="228"/>
      <c r="HYN4" s="228"/>
      <c r="HYO4" s="228"/>
      <c r="HYP4" s="228"/>
      <c r="HYQ4" s="228"/>
      <c r="HYR4" s="228"/>
      <c r="HYS4" s="228"/>
      <c r="HYT4" s="228"/>
      <c r="HYU4" s="228"/>
      <c r="HYV4" s="228"/>
      <c r="HYW4" s="228"/>
      <c r="HYX4" s="228"/>
      <c r="HYY4" s="228"/>
      <c r="HYZ4" s="228"/>
      <c r="HZA4" s="228"/>
      <c r="HZB4" s="228"/>
      <c r="HZC4" s="228"/>
      <c r="HZD4" s="228"/>
      <c r="HZE4" s="228"/>
      <c r="HZF4" s="228"/>
      <c r="HZG4" s="228"/>
      <c r="HZH4" s="228"/>
      <c r="HZI4" s="228"/>
      <c r="HZJ4" s="228"/>
      <c r="HZK4" s="228"/>
      <c r="HZL4" s="228"/>
      <c r="HZM4" s="228"/>
      <c r="HZN4" s="228"/>
      <c r="HZO4" s="228"/>
      <c r="HZP4" s="228"/>
      <c r="HZQ4" s="228"/>
      <c r="HZR4" s="228"/>
      <c r="HZS4" s="228"/>
      <c r="HZT4" s="228"/>
      <c r="HZU4" s="228"/>
      <c r="HZV4" s="228"/>
      <c r="HZW4" s="228"/>
      <c r="HZX4" s="228"/>
      <c r="HZY4" s="228"/>
      <c r="HZZ4" s="228"/>
      <c r="IAA4" s="228"/>
      <c r="IAB4" s="228"/>
      <c r="IAC4" s="228"/>
      <c r="IAD4" s="228"/>
      <c r="IAE4" s="228"/>
      <c r="IAF4" s="228"/>
      <c r="IAG4" s="228"/>
      <c r="IAH4" s="228"/>
      <c r="IAI4" s="228"/>
      <c r="IAJ4" s="228"/>
      <c r="IAK4" s="228"/>
      <c r="IAL4" s="228"/>
      <c r="IAM4" s="228"/>
      <c r="IAN4" s="228"/>
      <c r="IAO4" s="228"/>
      <c r="IAP4" s="228"/>
      <c r="IAQ4" s="228"/>
      <c r="IAR4" s="228"/>
      <c r="IAS4" s="228"/>
      <c r="IAT4" s="228"/>
      <c r="IAU4" s="228"/>
      <c r="IAV4" s="228"/>
      <c r="IAW4" s="228"/>
      <c r="IAX4" s="228"/>
      <c r="IAY4" s="228"/>
      <c r="IAZ4" s="228"/>
      <c r="IBA4" s="228"/>
      <c r="IBB4" s="228"/>
      <c r="IBC4" s="228"/>
      <c r="IBD4" s="228"/>
      <c r="IBE4" s="228"/>
      <c r="IBF4" s="228"/>
      <c r="IBG4" s="228"/>
      <c r="IBH4" s="228"/>
      <c r="IBI4" s="228"/>
      <c r="IBJ4" s="228"/>
      <c r="IBK4" s="228"/>
      <c r="IBL4" s="228"/>
      <c r="IBM4" s="228"/>
      <c r="IBN4" s="228"/>
      <c r="IBO4" s="228"/>
      <c r="IBP4" s="228"/>
      <c r="IBQ4" s="228"/>
      <c r="IBR4" s="228"/>
      <c r="IBS4" s="228"/>
      <c r="IBT4" s="228"/>
      <c r="IBU4" s="228"/>
      <c r="IBV4" s="228"/>
      <c r="IBW4" s="228"/>
      <c r="IBX4" s="228"/>
      <c r="IBY4" s="228"/>
      <c r="IBZ4" s="228"/>
      <c r="ICA4" s="228"/>
      <c r="ICB4" s="228"/>
      <c r="ICC4" s="228"/>
      <c r="ICD4" s="228"/>
      <c r="ICE4" s="228"/>
      <c r="ICF4" s="228"/>
      <c r="ICG4" s="228"/>
      <c r="ICH4" s="228"/>
      <c r="ICI4" s="228"/>
      <c r="ICJ4" s="228"/>
      <c r="ICK4" s="228"/>
      <c r="ICL4" s="228"/>
      <c r="ICM4" s="228"/>
      <c r="ICN4" s="228"/>
      <c r="ICO4" s="228"/>
      <c r="ICP4" s="228"/>
      <c r="ICQ4" s="228"/>
      <c r="ICR4" s="228"/>
      <c r="ICS4" s="228"/>
      <c r="ICT4" s="228"/>
      <c r="ICU4" s="228"/>
      <c r="ICV4" s="228"/>
      <c r="ICW4" s="228"/>
      <c r="ICX4" s="228"/>
      <c r="ICY4" s="228"/>
      <c r="ICZ4" s="228"/>
      <c r="IDA4" s="228"/>
      <c r="IDB4" s="228"/>
      <c r="IDC4" s="228"/>
      <c r="IDD4" s="228"/>
      <c r="IDE4" s="228"/>
      <c r="IDF4" s="228"/>
      <c r="IDG4" s="228"/>
      <c r="IDH4" s="228"/>
      <c r="IDI4" s="228"/>
      <c r="IDJ4" s="228"/>
      <c r="IDK4" s="228"/>
      <c r="IDL4" s="228"/>
      <c r="IDM4" s="228"/>
      <c r="IDN4" s="228"/>
      <c r="IDO4" s="228"/>
      <c r="IDP4" s="228"/>
      <c r="IDQ4" s="228"/>
      <c r="IDR4" s="228"/>
      <c r="IDS4" s="228"/>
      <c r="IDT4" s="228"/>
      <c r="IDU4" s="228"/>
      <c r="IDV4" s="228"/>
      <c r="IDW4" s="228"/>
      <c r="IDX4" s="228"/>
      <c r="IDY4" s="228"/>
      <c r="IDZ4" s="228"/>
      <c r="IEA4" s="228"/>
      <c r="IEB4" s="228"/>
      <c r="IEC4" s="228"/>
      <c r="IED4" s="228"/>
      <c r="IEE4" s="228"/>
      <c r="IEF4" s="228"/>
      <c r="IEG4" s="228"/>
      <c r="IEH4" s="228"/>
      <c r="IEI4" s="228"/>
      <c r="IEJ4" s="228"/>
      <c r="IEK4" s="228"/>
      <c r="IEL4" s="228"/>
      <c r="IEM4" s="228"/>
      <c r="IEN4" s="228"/>
      <c r="IEO4" s="228"/>
      <c r="IEP4" s="228"/>
      <c r="IEQ4" s="228"/>
      <c r="IER4" s="228"/>
      <c r="IES4" s="228"/>
      <c r="IET4" s="228"/>
      <c r="IEU4" s="228"/>
      <c r="IEV4" s="228"/>
      <c r="IEW4" s="228"/>
      <c r="IEX4" s="228"/>
      <c r="IEY4" s="228"/>
      <c r="IEZ4" s="228"/>
      <c r="IFA4" s="228"/>
      <c r="IFB4" s="228"/>
      <c r="IFC4" s="228"/>
      <c r="IFD4" s="228"/>
      <c r="IFE4" s="228"/>
      <c r="IFF4" s="228"/>
      <c r="IFG4" s="228"/>
      <c r="IFH4" s="228"/>
      <c r="IFI4" s="228"/>
      <c r="IFJ4" s="228"/>
      <c r="IFK4" s="228"/>
      <c r="IFL4" s="228"/>
      <c r="IFM4" s="228"/>
      <c r="IFN4" s="228"/>
      <c r="IFO4" s="228"/>
      <c r="IFP4" s="228"/>
      <c r="IFQ4" s="228"/>
      <c r="IFR4" s="228"/>
      <c r="IFS4" s="228"/>
      <c r="IFT4" s="228"/>
      <c r="IFU4" s="228"/>
      <c r="IFV4" s="228"/>
      <c r="IFW4" s="228"/>
      <c r="IFX4" s="228"/>
      <c r="IFY4" s="228"/>
      <c r="IFZ4" s="228"/>
      <c r="IGA4" s="228"/>
      <c r="IGB4" s="228"/>
      <c r="IGC4" s="228"/>
      <c r="IGD4" s="228"/>
      <c r="IGE4" s="228"/>
      <c r="IGF4" s="228"/>
      <c r="IGG4" s="228"/>
      <c r="IGH4" s="228"/>
      <c r="IGI4" s="228"/>
      <c r="IGJ4" s="228"/>
      <c r="IGK4" s="228"/>
      <c r="IGL4" s="228"/>
      <c r="IGM4" s="228"/>
      <c r="IGN4" s="228"/>
      <c r="IGO4" s="228"/>
      <c r="IGP4" s="228"/>
      <c r="IGQ4" s="228"/>
      <c r="IGR4" s="228"/>
      <c r="IGS4" s="228"/>
      <c r="IGT4" s="228"/>
      <c r="IGU4" s="228"/>
      <c r="IGV4" s="228"/>
      <c r="IGW4" s="228"/>
      <c r="IGX4" s="228"/>
      <c r="IGY4" s="228"/>
      <c r="IGZ4" s="228"/>
      <c r="IHA4" s="228"/>
      <c r="IHB4" s="228"/>
      <c r="IHC4" s="228"/>
      <c r="IHD4" s="228"/>
      <c r="IHE4" s="228"/>
      <c r="IHF4" s="228"/>
      <c r="IHG4" s="228"/>
      <c r="IHH4" s="228"/>
      <c r="IHI4" s="228"/>
      <c r="IHJ4" s="228"/>
      <c r="IHK4" s="228"/>
      <c r="IHL4" s="228"/>
      <c r="IHM4" s="228"/>
      <c r="IHN4" s="228"/>
      <c r="IHO4" s="228"/>
      <c r="IHP4" s="228"/>
      <c r="IHQ4" s="228"/>
      <c r="IHR4" s="228"/>
      <c r="IHS4" s="228"/>
      <c r="IHT4" s="228"/>
      <c r="IHU4" s="228"/>
      <c r="IHV4" s="228"/>
      <c r="IHW4" s="228"/>
      <c r="IHX4" s="228"/>
      <c r="IHY4" s="228"/>
      <c r="IHZ4" s="228"/>
      <c r="IIA4" s="228"/>
      <c r="IIB4" s="228"/>
      <c r="IIC4" s="228"/>
      <c r="IID4" s="228"/>
      <c r="IIE4" s="228"/>
      <c r="IIF4" s="228"/>
      <c r="IIG4" s="228"/>
      <c r="IIH4" s="228"/>
      <c r="III4" s="228"/>
      <c r="IIJ4" s="228"/>
      <c r="IIK4" s="228"/>
      <c r="IIL4" s="228"/>
      <c r="IIM4" s="228"/>
      <c r="IIN4" s="228"/>
      <c r="IIO4" s="228"/>
      <c r="IIP4" s="228"/>
      <c r="IIQ4" s="228"/>
      <c r="IIR4" s="228"/>
      <c r="IIS4" s="228"/>
      <c r="IIT4" s="228"/>
      <c r="IIU4" s="228"/>
      <c r="IIV4" s="228"/>
      <c r="IIW4" s="228"/>
      <c r="IIX4" s="228"/>
      <c r="IIY4" s="228"/>
      <c r="IIZ4" s="228"/>
      <c r="IJA4" s="228"/>
      <c r="IJB4" s="228"/>
      <c r="IJC4" s="228"/>
      <c r="IJD4" s="228"/>
      <c r="IJE4" s="228"/>
      <c r="IJF4" s="228"/>
      <c r="IJG4" s="228"/>
      <c r="IJH4" s="228"/>
      <c r="IJI4" s="228"/>
      <c r="IJJ4" s="228"/>
      <c r="IJK4" s="228"/>
      <c r="IJL4" s="228"/>
      <c r="IJM4" s="228"/>
      <c r="IJN4" s="228"/>
      <c r="IJO4" s="228"/>
      <c r="IJP4" s="228"/>
      <c r="IJQ4" s="228"/>
      <c r="IJR4" s="228"/>
      <c r="IJS4" s="228"/>
      <c r="IJT4" s="228"/>
      <c r="IJU4" s="228"/>
      <c r="IJV4" s="228"/>
      <c r="IJW4" s="228"/>
      <c r="IJX4" s="228"/>
      <c r="IJY4" s="228"/>
      <c r="IJZ4" s="228"/>
      <c r="IKA4" s="228"/>
      <c r="IKB4" s="228"/>
      <c r="IKC4" s="228"/>
      <c r="IKD4" s="228"/>
      <c r="IKE4" s="228"/>
      <c r="IKF4" s="228"/>
      <c r="IKG4" s="228"/>
      <c r="IKH4" s="228"/>
      <c r="IKI4" s="228"/>
      <c r="IKJ4" s="228"/>
      <c r="IKK4" s="228"/>
      <c r="IKL4" s="228"/>
      <c r="IKM4" s="228"/>
      <c r="IKN4" s="228"/>
      <c r="IKO4" s="228"/>
      <c r="IKP4" s="228"/>
      <c r="IKQ4" s="228"/>
      <c r="IKR4" s="228"/>
      <c r="IKS4" s="228"/>
      <c r="IKT4" s="228"/>
      <c r="IKU4" s="228"/>
      <c r="IKV4" s="228"/>
      <c r="IKW4" s="228"/>
      <c r="IKX4" s="228"/>
      <c r="IKY4" s="228"/>
      <c r="IKZ4" s="228"/>
      <c r="ILA4" s="228"/>
      <c r="ILB4" s="228"/>
      <c r="ILC4" s="228"/>
      <c r="ILD4" s="228"/>
      <c r="ILE4" s="228"/>
      <c r="ILF4" s="228"/>
      <c r="ILG4" s="228"/>
      <c r="ILH4" s="228"/>
      <c r="ILI4" s="228"/>
      <c r="ILJ4" s="228"/>
      <c r="ILK4" s="228"/>
      <c r="ILL4" s="228"/>
      <c r="ILM4" s="228"/>
      <c r="ILN4" s="228"/>
      <c r="ILO4" s="228"/>
      <c r="ILP4" s="228"/>
      <c r="ILQ4" s="228"/>
      <c r="ILR4" s="228"/>
      <c r="ILS4" s="228"/>
      <c r="ILT4" s="228"/>
      <c r="ILU4" s="228"/>
      <c r="ILV4" s="228"/>
      <c r="ILW4" s="228"/>
      <c r="ILX4" s="228"/>
      <c r="ILY4" s="228"/>
      <c r="ILZ4" s="228"/>
      <c r="IMA4" s="228"/>
      <c r="IMB4" s="228"/>
      <c r="IMC4" s="228"/>
      <c r="IMD4" s="228"/>
      <c r="IME4" s="228"/>
      <c r="IMF4" s="228"/>
      <c r="IMG4" s="228"/>
      <c r="IMH4" s="228"/>
      <c r="IMI4" s="228"/>
      <c r="IMJ4" s="228"/>
      <c r="IMK4" s="228"/>
      <c r="IML4" s="228"/>
      <c r="IMM4" s="228"/>
      <c r="IMN4" s="228"/>
      <c r="IMO4" s="228"/>
      <c r="IMP4" s="228"/>
      <c r="IMQ4" s="228"/>
      <c r="IMR4" s="228"/>
      <c r="IMS4" s="228"/>
      <c r="IMT4" s="228"/>
      <c r="IMU4" s="228"/>
      <c r="IMV4" s="228"/>
      <c r="IMW4" s="228"/>
      <c r="IMX4" s="228"/>
      <c r="IMY4" s="228"/>
      <c r="IMZ4" s="228"/>
      <c r="INA4" s="228"/>
      <c r="INB4" s="228"/>
      <c r="INC4" s="228"/>
      <c r="IND4" s="228"/>
      <c r="INE4" s="228"/>
      <c r="INF4" s="228"/>
      <c r="ING4" s="228"/>
      <c r="INH4" s="228"/>
      <c r="INI4" s="228"/>
      <c r="INJ4" s="228"/>
      <c r="INK4" s="228"/>
      <c r="INL4" s="228"/>
      <c r="INM4" s="228"/>
      <c r="INN4" s="228"/>
      <c r="INO4" s="228"/>
      <c r="INP4" s="228"/>
      <c r="INQ4" s="228"/>
      <c r="INR4" s="228"/>
      <c r="INS4" s="228"/>
      <c r="INT4" s="228"/>
      <c r="INU4" s="228"/>
      <c r="INV4" s="228"/>
      <c r="INW4" s="228"/>
      <c r="INX4" s="228"/>
      <c r="INY4" s="228"/>
      <c r="INZ4" s="228"/>
      <c r="IOA4" s="228"/>
      <c r="IOB4" s="228"/>
      <c r="IOC4" s="228"/>
      <c r="IOD4" s="228"/>
      <c r="IOE4" s="228"/>
      <c r="IOF4" s="228"/>
      <c r="IOG4" s="228"/>
      <c r="IOH4" s="228"/>
      <c r="IOI4" s="228"/>
      <c r="IOJ4" s="228"/>
      <c r="IOK4" s="228"/>
      <c r="IOL4" s="228"/>
      <c r="IOM4" s="228"/>
      <c r="ION4" s="228"/>
      <c r="IOO4" s="228"/>
      <c r="IOP4" s="228"/>
      <c r="IOQ4" s="228"/>
      <c r="IOR4" s="228"/>
      <c r="IOS4" s="228"/>
      <c r="IOT4" s="228"/>
      <c r="IOU4" s="228"/>
      <c r="IOV4" s="228"/>
      <c r="IOW4" s="228"/>
      <c r="IOX4" s="228"/>
      <c r="IOY4" s="228"/>
      <c r="IOZ4" s="228"/>
      <c r="IPA4" s="228"/>
      <c r="IPB4" s="228"/>
      <c r="IPC4" s="228"/>
      <c r="IPD4" s="228"/>
      <c r="IPE4" s="228"/>
      <c r="IPF4" s="228"/>
      <c r="IPG4" s="228"/>
      <c r="IPH4" s="228"/>
      <c r="IPI4" s="228"/>
      <c r="IPJ4" s="228"/>
      <c r="IPK4" s="228"/>
      <c r="IPL4" s="228"/>
      <c r="IPM4" s="228"/>
      <c r="IPN4" s="228"/>
      <c r="IPO4" s="228"/>
      <c r="IPP4" s="228"/>
      <c r="IPQ4" s="228"/>
      <c r="IPR4" s="228"/>
      <c r="IPS4" s="228"/>
      <c r="IPT4" s="228"/>
      <c r="IPU4" s="228"/>
      <c r="IPV4" s="228"/>
      <c r="IPW4" s="228"/>
      <c r="IPX4" s="228"/>
      <c r="IPY4" s="228"/>
      <c r="IPZ4" s="228"/>
      <c r="IQA4" s="228"/>
      <c r="IQB4" s="228"/>
      <c r="IQC4" s="228"/>
      <c r="IQD4" s="228"/>
      <c r="IQE4" s="228"/>
      <c r="IQF4" s="228"/>
      <c r="IQG4" s="228"/>
      <c r="IQH4" s="228"/>
      <c r="IQI4" s="228"/>
      <c r="IQJ4" s="228"/>
      <c r="IQK4" s="228"/>
      <c r="IQL4" s="228"/>
      <c r="IQM4" s="228"/>
      <c r="IQN4" s="228"/>
      <c r="IQO4" s="228"/>
      <c r="IQP4" s="228"/>
      <c r="IQQ4" s="228"/>
      <c r="IQR4" s="228"/>
      <c r="IQS4" s="228"/>
      <c r="IQT4" s="228"/>
      <c r="IQU4" s="228"/>
      <c r="IQV4" s="228"/>
      <c r="IQW4" s="228"/>
      <c r="IQX4" s="228"/>
      <c r="IQY4" s="228"/>
      <c r="IQZ4" s="228"/>
      <c r="IRA4" s="228"/>
      <c r="IRB4" s="228"/>
      <c r="IRC4" s="228"/>
      <c r="IRD4" s="228"/>
      <c r="IRE4" s="228"/>
      <c r="IRF4" s="228"/>
      <c r="IRG4" s="228"/>
      <c r="IRH4" s="228"/>
      <c r="IRI4" s="228"/>
      <c r="IRJ4" s="228"/>
      <c r="IRK4" s="228"/>
      <c r="IRL4" s="228"/>
      <c r="IRM4" s="228"/>
      <c r="IRN4" s="228"/>
      <c r="IRO4" s="228"/>
      <c r="IRP4" s="228"/>
      <c r="IRQ4" s="228"/>
      <c r="IRR4" s="228"/>
      <c r="IRS4" s="228"/>
      <c r="IRT4" s="228"/>
      <c r="IRU4" s="228"/>
      <c r="IRV4" s="228"/>
      <c r="IRW4" s="228"/>
      <c r="IRX4" s="228"/>
      <c r="IRY4" s="228"/>
      <c r="IRZ4" s="228"/>
      <c r="ISA4" s="228"/>
      <c r="ISB4" s="228"/>
      <c r="ISC4" s="228"/>
      <c r="ISD4" s="228"/>
      <c r="ISE4" s="228"/>
      <c r="ISF4" s="228"/>
      <c r="ISG4" s="228"/>
      <c r="ISH4" s="228"/>
      <c r="ISI4" s="228"/>
      <c r="ISJ4" s="228"/>
      <c r="ISK4" s="228"/>
      <c r="ISL4" s="228"/>
      <c r="ISM4" s="228"/>
      <c r="ISN4" s="228"/>
      <c r="ISO4" s="228"/>
      <c r="ISP4" s="228"/>
      <c r="ISQ4" s="228"/>
      <c r="ISR4" s="228"/>
      <c r="ISS4" s="228"/>
      <c r="IST4" s="228"/>
      <c r="ISU4" s="228"/>
      <c r="ISV4" s="228"/>
      <c r="ISW4" s="228"/>
      <c r="ISX4" s="228"/>
      <c r="ISY4" s="228"/>
      <c r="ISZ4" s="228"/>
      <c r="ITA4" s="228"/>
      <c r="ITB4" s="228"/>
      <c r="ITC4" s="228"/>
      <c r="ITD4" s="228"/>
      <c r="ITE4" s="228"/>
      <c r="ITF4" s="228"/>
      <c r="ITG4" s="228"/>
      <c r="ITH4" s="228"/>
      <c r="ITI4" s="228"/>
      <c r="ITJ4" s="228"/>
      <c r="ITK4" s="228"/>
      <c r="ITL4" s="228"/>
      <c r="ITM4" s="228"/>
      <c r="ITN4" s="228"/>
      <c r="ITO4" s="228"/>
      <c r="ITP4" s="228"/>
      <c r="ITQ4" s="228"/>
      <c r="ITR4" s="228"/>
      <c r="ITS4" s="228"/>
      <c r="ITT4" s="228"/>
      <c r="ITU4" s="228"/>
      <c r="ITV4" s="228"/>
      <c r="ITW4" s="228"/>
      <c r="ITX4" s="228"/>
      <c r="ITY4" s="228"/>
      <c r="ITZ4" s="228"/>
      <c r="IUA4" s="228"/>
      <c r="IUB4" s="228"/>
      <c r="IUC4" s="228"/>
      <c r="IUD4" s="228"/>
      <c r="IUE4" s="228"/>
      <c r="IUF4" s="228"/>
      <c r="IUG4" s="228"/>
      <c r="IUH4" s="228"/>
      <c r="IUI4" s="228"/>
      <c r="IUJ4" s="228"/>
      <c r="IUK4" s="228"/>
      <c r="IUL4" s="228"/>
      <c r="IUM4" s="228"/>
      <c r="IUN4" s="228"/>
      <c r="IUO4" s="228"/>
      <c r="IUP4" s="228"/>
      <c r="IUQ4" s="228"/>
      <c r="IUR4" s="228"/>
      <c r="IUS4" s="228"/>
      <c r="IUT4" s="228"/>
      <c r="IUU4" s="228"/>
      <c r="IUV4" s="228"/>
      <c r="IUW4" s="228"/>
      <c r="IUX4" s="228"/>
      <c r="IUY4" s="228"/>
      <c r="IUZ4" s="228"/>
      <c r="IVA4" s="228"/>
      <c r="IVB4" s="228"/>
      <c r="IVC4" s="228"/>
      <c r="IVD4" s="228"/>
      <c r="IVE4" s="228"/>
      <c r="IVF4" s="228"/>
      <c r="IVG4" s="228"/>
      <c r="IVH4" s="228"/>
      <c r="IVI4" s="228"/>
      <c r="IVJ4" s="228"/>
      <c r="IVK4" s="228"/>
      <c r="IVL4" s="228"/>
      <c r="IVM4" s="228"/>
      <c r="IVN4" s="228"/>
      <c r="IVO4" s="228"/>
      <c r="IVP4" s="228"/>
      <c r="IVQ4" s="228"/>
      <c r="IVR4" s="228"/>
      <c r="IVS4" s="228"/>
      <c r="IVT4" s="228"/>
      <c r="IVU4" s="228"/>
      <c r="IVV4" s="228"/>
      <c r="IVW4" s="228"/>
      <c r="IVX4" s="228"/>
      <c r="IVY4" s="228"/>
      <c r="IVZ4" s="228"/>
      <c r="IWA4" s="228"/>
      <c r="IWB4" s="228"/>
      <c r="IWC4" s="228"/>
      <c r="IWD4" s="228"/>
      <c r="IWE4" s="228"/>
      <c r="IWF4" s="228"/>
      <c r="IWG4" s="228"/>
      <c r="IWH4" s="228"/>
      <c r="IWI4" s="228"/>
      <c r="IWJ4" s="228"/>
      <c r="IWK4" s="228"/>
      <c r="IWL4" s="228"/>
      <c r="IWM4" s="228"/>
      <c r="IWN4" s="228"/>
      <c r="IWO4" s="228"/>
      <c r="IWP4" s="228"/>
      <c r="IWQ4" s="228"/>
      <c r="IWR4" s="228"/>
      <c r="IWS4" s="228"/>
      <c r="IWT4" s="228"/>
      <c r="IWU4" s="228"/>
      <c r="IWV4" s="228"/>
      <c r="IWW4" s="228"/>
      <c r="IWX4" s="228"/>
      <c r="IWY4" s="228"/>
      <c r="IWZ4" s="228"/>
      <c r="IXA4" s="228"/>
      <c r="IXB4" s="228"/>
      <c r="IXC4" s="228"/>
      <c r="IXD4" s="228"/>
      <c r="IXE4" s="228"/>
      <c r="IXF4" s="228"/>
      <c r="IXG4" s="228"/>
      <c r="IXH4" s="228"/>
      <c r="IXI4" s="228"/>
      <c r="IXJ4" s="228"/>
      <c r="IXK4" s="228"/>
      <c r="IXL4" s="228"/>
      <c r="IXM4" s="228"/>
      <c r="IXN4" s="228"/>
      <c r="IXO4" s="228"/>
      <c r="IXP4" s="228"/>
      <c r="IXQ4" s="228"/>
      <c r="IXR4" s="228"/>
      <c r="IXS4" s="228"/>
      <c r="IXT4" s="228"/>
      <c r="IXU4" s="228"/>
      <c r="IXV4" s="228"/>
      <c r="IXW4" s="228"/>
      <c r="IXX4" s="228"/>
      <c r="IXY4" s="228"/>
      <c r="IXZ4" s="228"/>
      <c r="IYA4" s="228"/>
      <c r="IYB4" s="228"/>
      <c r="IYC4" s="228"/>
      <c r="IYD4" s="228"/>
      <c r="IYE4" s="228"/>
      <c r="IYF4" s="228"/>
      <c r="IYG4" s="228"/>
      <c r="IYH4" s="228"/>
      <c r="IYI4" s="228"/>
      <c r="IYJ4" s="228"/>
      <c r="IYK4" s="228"/>
      <c r="IYL4" s="228"/>
      <c r="IYM4" s="228"/>
      <c r="IYN4" s="228"/>
      <c r="IYO4" s="228"/>
      <c r="IYP4" s="228"/>
      <c r="IYQ4" s="228"/>
      <c r="IYR4" s="228"/>
      <c r="IYS4" s="228"/>
      <c r="IYT4" s="228"/>
      <c r="IYU4" s="228"/>
      <c r="IYV4" s="228"/>
      <c r="IYW4" s="228"/>
      <c r="IYX4" s="228"/>
      <c r="IYY4" s="228"/>
      <c r="IYZ4" s="228"/>
      <c r="IZA4" s="228"/>
      <c r="IZB4" s="228"/>
      <c r="IZC4" s="228"/>
      <c r="IZD4" s="228"/>
      <c r="IZE4" s="228"/>
      <c r="IZF4" s="228"/>
      <c r="IZG4" s="228"/>
      <c r="IZH4" s="228"/>
      <c r="IZI4" s="228"/>
      <c r="IZJ4" s="228"/>
      <c r="IZK4" s="228"/>
      <c r="IZL4" s="228"/>
      <c r="IZM4" s="228"/>
      <c r="IZN4" s="228"/>
      <c r="IZO4" s="228"/>
      <c r="IZP4" s="228"/>
      <c r="IZQ4" s="228"/>
      <c r="IZR4" s="228"/>
      <c r="IZS4" s="228"/>
      <c r="IZT4" s="228"/>
      <c r="IZU4" s="228"/>
      <c r="IZV4" s="228"/>
      <c r="IZW4" s="228"/>
      <c r="IZX4" s="228"/>
      <c r="IZY4" s="228"/>
      <c r="IZZ4" s="228"/>
      <c r="JAA4" s="228"/>
      <c r="JAB4" s="228"/>
      <c r="JAC4" s="228"/>
      <c r="JAD4" s="228"/>
      <c r="JAE4" s="228"/>
      <c r="JAF4" s="228"/>
      <c r="JAG4" s="228"/>
      <c r="JAH4" s="228"/>
      <c r="JAI4" s="228"/>
      <c r="JAJ4" s="228"/>
      <c r="JAK4" s="228"/>
      <c r="JAL4" s="228"/>
      <c r="JAM4" s="228"/>
      <c r="JAN4" s="228"/>
      <c r="JAO4" s="228"/>
      <c r="JAP4" s="228"/>
      <c r="JAQ4" s="228"/>
      <c r="JAR4" s="228"/>
      <c r="JAS4" s="228"/>
      <c r="JAT4" s="228"/>
      <c r="JAU4" s="228"/>
      <c r="JAV4" s="228"/>
      <c r="JAW4" s="228"/>
      <c r="JAX4" s="228"/>
      <c r="JAY4" s="228"/>
      <c r="JAZ4" s="228"/>
      <c r="JBA4" s="228"/>
      <c r="JBB4" s="228"/>
      <c r="JBC4" s="228"/>
      <c r="JBD4" s="228"/>
      <c r="JBE4" s="228"/>
      <c r="JBF4" s="228"/>
      <c r="JBG4" s="228"/>
      <c r="JBH4" s="228"/>
      <c r="JBI4" s="228"/>
      <c r="JBJ4" s="228"/>
      <c r="JBK4" s="228"/>
      <c r="JBL4" s="228"/>
      <c r="JBM4" s="228"/>
      <c r="JBN4" s="228"/>
      <c r="JBO4" s="228"/>
      <c r="JBP4" s="228"/>
      <c r="JBQ4" s="228"/>
      <c r="JBR4" s="228"/>
      <c r="JBS4" s="228"/>
      <c r="JBT4" s="228"/>
      <c r="JBU4" s="228"/>
      <c r="JBV4" s="228"/>
      <c r="JBW4" s="228"/>
      <c r="JBX4" s="228"/>
      <c r="JBY4" s="228"/>
      <c r="JBZ4" s="228"/>
      <c r="JCA4" s="228"/>
      <c r="JCB4" s="228"/>
      <c r="JCC4" s="228"/>
      <c r="JCD4" s="228"/>
      <c r="JCE4" s="228"/>
      <c r="JCF4" s="228"/>
      <c r="JCG4" s="228"/>
      <c r="JCH4" s="228"/>
      <c r="JCI4" s="228"/>
      <c r="JCJ4" s="228"/>
      <c r="JCK4" s="228"/>
      <c r="JCL4" s="228"/>
      <c r="JCM4" s="228"/>
      <c r="JCN4" s="228"/>
      <c r="JCO4" s="228"/>
      <c r="JCP4" s="228"/>
      <c r="JCQ4" s="228"/>
      <c r="JCR4" s="228"/>
      <c r="JCS4" s="228"/>
      <c r="JCT4" s="228"/>
      <c r="JCU4" s="228"/>
      <c r="JCV4" s="228"/>
      <c r="JCW4" s="228"/>
      <c r="JCX4" s="228"/>
      <c r="JCY4" s="228"/>
      <c r="JCZ4" s="228"/>
      <c r="JDA4" s="228"/>
      <c r="JDB4" s="228"/>
      <c r="JDC4" s="228"/>
      <c r="JDD4" s="228"/>
      <c r="JDE4" s="228"/>
      <c r="JDF4" s="228"/>
      <c r="JDG4" s="228"/>
      <c r="JDH4" s="228"/>
      <c r="JDI4" s="228"/>
      <c r="JDJ4" s="228"/>
      <c r="JDK4" s="228"/>
      <c r="JDL4" s="228"/>
      <c r="JDM4" s="228"/>
      <c r="JDN4" s="228"/>
      <c r="JDO4" s="228"/>
      <c r="JDP4" s="228"/>
      <c r="JDQ4" s="228"/>
      <c r="JDR4" s="228"/>
      <c r="JDS4" s="228"/>
      <c r="JDT4" s="228"/>
      <c r="JDU4" s="228"/>
      <c r="JDV4" s="228"/>
      <c r="JDW4" s="228"/>
      <c r="JDX4" s="228"/>
      <c r="JDY4" s="228"/>
      <c r="JDZ4" s="228"/>
      <c r="JEA4" s="228"/>
      <c r="JEB4" s="228"/>
      <c r="JEC4" s="228"/>
      <c r="JED4" s="228"/>
      <c r="JEE4" s="228"/>
      <c r="JEF4" s="228"/>
      <c r="JEG4" s="228"/>
      <c r="JEH4" s="228"/>
      <c r="JEI4" s="228"/>
      <c r="JEJ4" s="228"/>
      <c r="JEK4" s="228"/>
      <c r="JEL4" s="228"/>
      <c r="JEM4" s="228"/>
      <c r="JEN4" s="228"/>
      <c r="JEO4" s="228"/>
      <c r="JEP4" s="228"/>
      <c r="JEQ4" s="228"/>
      <c r="JER4" s="228"/>
      <c r="JES4" s="228"/>
      <c r="JET4" s="228"/>
      <c r="JEU4" s="228"/>
      <c r="JEV4" s="228"/>
      <c r="JEW4" s="228"/>
      <c r="JEX4" s="228"/>
      <c r="JEY4" s="228"/>
      <c r="JEZ4" s="228"/>
      <c r="JFA4" s="228"/>
      <c r="JFB4" s="228"/>
      <c r="JFC4" s="228"/>
      <c r="JFD4" s="228"/>
      <c r="JFE4" s="228"/>
      <c r="JFF4" s="228"/>
      <c r="JFG4" s="228"/>
      <c r="JFH4" s="228"/>
      <c r="JFI4" s="228"/>
      <c r="JFJ4" s="228"/>
      <c r="JFK4" s="228"/>
      <c r="JFL4" s="228"/>
      <c r="JFM4" s="228"/>
      <c r="JFN4" s="228"/>
      <c r="JFO4" s="228"/>
      <c r="JFP4" s="228"/>
      <c r="JFQ4" s="228"/>
      <c r="JFR4" s="228"/>
      <c r="JFS4" s="228"/>
      <c r="JFT4" s="228"/>
      <c r="JFU4" s="228"/>
      <c r="JFV4" s="228"/>
      <c r="JFW4" s="228"/>
      <c r="JFX4" s="228"/>
      <c r="JFY4" s="228"/>
      <c r="JFZ4" s="228"/>
      <c r="JGA4" s="228"/>
      <c r="JGB4" s="228"/>
      <c r="JGC4" s="228"/>
      <c r="JGD4" s="228"/>
      <c r="JGE4" s="228"/>
      <c r="JGF4" s="228"/>
      <c r="JGG4" s="228"/>
      <c r="JGH4" s="228"/>
      <c r="JGI4" s="228"/>
      <c r="JGJ4" s="228"/>
      <c r="JGK4" s="228"/>
      <c r="JGL4" s="228"/>
      <c r="JGM4" s="228"/>
      <c r="JGN4" s="228"/>
      <c r="JGO4" s="228"/>
      <c r="JGP4" s="228"/>
      <c r="JGQ4" s="228"/>
      <c r="JGR4" s="228"/>
      <c r="JGS4" s="228"/>
      <c r="JGT4" s="228"/>
      <c r="JGU4" s="228"/>
      <c r="JGV4" s="228"/>
      <c r="JGW4" s="228"/>
      <c r="JGX4" s="228"/>
      <c r="JGY4" s="228"/>
      <c r="JGZ4" s="228"/>
      <c r="JHA4" s="228"/>
      <c r="JHB4" s="228"/>
      <c r="JHC4" s="228"/>
      <c r="JHD4" s="228"/>
      <c r="JHE4" s="228"/>
      <c r="JHF4" s="228"/>
      <c r="JHG4" s="228"/>
      <c r="JHH4" s="228"/>
      <c r="JHI4" s="228"/>
      <c r="JHJ4" s="228"/>
      <c r="JHK4" s="228"/>
      <c r="JHL4" s="228"/>
      <c r="JHM4" s="228"/>
      <c r="JHN4" s="228"/>
      <c r="JHO4" s="228"/>
      <c r="JHP4" s="228"/>
      <c r="JHQ4" s="228"/>
      <c r="JHR4" s="228"/>
      <c r="JHS4" s="228"/>
      <c r="JHT4" s="228"/>
      <c r="JHU4" s="228"/>
      <c r="JHV4" s="228"/>
      <c r="JHW4" s="228"/>
      <c r="JHX4" s="228"/>
      <c r="JHY4" s="228"/>
      <c r="JHZ4" s="228"/>
      <c r="JIA4" s="228"/>
      <c r="JIB4" s="228"/>
      <c r="JIC4" s="228"/>
      <c r="JID4" s="228"/>
      <c r="JIE4" s="228"/>
      <c r="JIF4" s="228"/>
      <c r="JIG4" s="228"/>
      <c r="JIH4" s="228"/>
      <c r="JII4" s="228"/>
      <c r="JIJ4" s="228"/>
      <c r="JIK4" s="228"/>
      <c r="JIL4" s="228"/>
      <c r="JIM4" s="228"/>
      <c r="JIN4" s="228"/>
      <c r="JIO4" s="228"/>
      <c r="JIP4" s="228"/>
      <c r="JIQ4" s="228"/>
      <c r="JIR4" s="228"/>
      <c r="JIS4" s="228"/>
      <c r="JIT4" s="228"/>
      <c r="JIU4" s="228"/>
      <c r="JIV4" s="228"/>
      <c r="JIW4" s="228"/>
      <c r="JIX4" s="228"/>
      <c r="JIY4" s="228"/>
      <c r="JIZ4" s="228"/>
      <c r="JJA4" s="228"/>
      <c r="JJB4" s="228"/>
      <c r="JJC4" s="228"/>
      <c r="JJD4" s="228"/>
      <c r="JJE4" s="228"/>
      <c r="JJF4" s="228"/>
      <c r="JJG4" s="228"/>
      <c r="JJH4" s="228"/>
      <c r="JJI4" s="228"/>
      <c r="JJJ4" s="228"/>
      <c r="JJK4" s="228"/>
      <c r="JJL4" s="228"/>
      <c r="JJM4" s="228"/>
      <c r="JJN4" s="228"/>
      <c r="JJO4" s="228"/>
      <c r="JJP4" s="228"/>
      <c r="JJQ4" s="228"/>
      <c r="JJR4" s="228"/>
      <c r="JJS4" s="228"/>
      <c r="JJT4" s="228"/>
      <c r="JJU4" s="228"/>
      <c r="JJV4" s="228"/>
      <c r="JJW4" s="228"/>
      <c r="JJX4" s="228"/>
      <c r="JJY4" s="228"/>
      <c r="JJZ4" s="228"/>
      <c r="JKA4" s="228"/>
      <c r="JKB4" s="228"/>
      <c r="JKC4" s="228"/>
      <c r="JKD4" s="228"/>
      <c r="JKE4" s="228"/>
      <c r="JKF4" s="228"/>
      <c r="JKG4" s="228"/>
      <c r="JKH4" s="228"/>
      <c r="JKI4" s="228"/>
      <c r="JKJ4" s="228"/>
      <c r="JKK4" s="228"/>
      <c r="JKL4" s="228"/>
      <c r="JKM4" s="228"/>
      <c r="JKN4" s="228"/>
      <c r="JKO4" s="228"/>
      <c r="JKP4" s="228"/>
      <c r="JKQ4" s="228"/>
      <c r="JKR4" s="228"/>
      <c r="JKS4" s="228"/>
      <c r="JKT4" s="228"/>
      <c r="JKU4" s="228"/>
      <c r="JKV4" s="228"/>
      <c r="JKW4" s="228"/>
      <c r="JKX4" s="228"/>
      <c r="JKY4" s="228"/>
      <c r="JKZ4" s="228"/>
      <c r="JLA4" s="228"/>
      <c r="JLB4" s="228"/>
      <c r="JLC4" s="228"/>
      <c r="JLD4" s="228"/>
      <c r="JLE4" s="228"/>
      <c r="JLF4" s="228"/>
      <c r="JLG4" s="228"/>
      <c r="JLH4" s="228"/>
      <c r="JLI4" s="228"/>
      <c r="JLJ4" s="228"/>
      <c r="JLK4" s="228"/>
      <c r="JLL4" s="228"/>
      <c r="JLM4" s="228"/>
      <c r="JLN4" s="228"/>
      <c r="JLO4" s="228"/>
      <c r="JLP4" s="228"/>
      <c r="JLQ4" s="228"/>
      <c r="JLR4" s="228"/>
      <c r="JLS4" s="228"/>
      <c r="JLT4" s="228"/>
      <c r="JLU4" s="228"/>
      <c r="JLV4" s="228"/>
      <c r="JLW4" s="228"/>
      <c r="JLX4" s="228"/>
      <c r="JLY4" s="228"/>
      <c r="JLZ4" s="228"/>
      <c r="JMA4" s="228"/>
      <c r="JMB4" s="228"/>
      <c r="JMC4" s="228"/>
      <c r="JMD4" s="228"/>
      <c r="JME4" s="228"/>
      <c r="JMF4" s="228"/>
      <c r="JMG4" s="228"/>
      <c r="JMH4" s="228"/>
      <c r="JMI4" s="228"/>
      <c r="JMJ4" s="228"/>
      <c r="JMK4" s="228"/>
      <c r="JML4" s="228"/>
      <c r="JMM4" s="228"/>
      <c r="JMN4" s="228"/>
      <c r="JMO4" s="228"/>
      <c r="JMP4" s="228"/>
      <c r="JMQ4" s="228"/>
      <c r="JMR4" s="228"/>
      <c r="JMS4" s="228"/>
      <c r="JMT4" s="228"/>
      <c r="JMU4" s="228"/>
      <c r="JMV4" s="228"/>
      <c r="JMW4" s="228"/>
      <c r="JMX4" s="228"/>
      <c r="JMY4" s="228"/>
      <c r="JMZ4" s="228"/>
      <c r="JNA4" s="228"/>
      <c r="JNB4" s="228"/>
      <c r="JNC4" s="228"/>
      <c r="JND4" s="228"/>
      <c r="JNE4" s="228"/>
      <c r="JNF4" s="228"/>
      <c r="JNG4" s="228"/>
      <c r="JNH4" s="228"/>
      <c r="JNI4" s="228"/>
      <c r="JNJ4" s="228"/>
      <c r="JNK4" s="228"/>
      <c r="JNL4" s="228"/>
      <c r="JNM4" s="228"/>
      <c r="JNN4" s="228"/>
      <c r="JNO4" s="228"/>
      <c r="JNP4" s="228"/>
      <c r="JNQ4" s="228"/>
      <c r="JNR4" s="228"/>
      <c r="JNS4" s="228"/>
      <c r="JNT4" s="228"/>
      <c r="JNU4" s="228"/>
      <c r="JNV4" s="228"/>
      <c r="JNW4" s="228"/>
      <c r="JNX4" s="228"/>
      <c r="JNY4" s="228"/>
      <c r="JNZ4" s="228"/>
      <c r="JOA4" s="228"/>
      <c r="JOB4" s="228"/>
      <c r="JOC4" s="228"/>
      <c r="JOD4" s="228"/>
      <c r="JOE4" s="228"/>
      <c r="JOF4" s="228"/>
      <c r="JOG4" s="228"/>
      <c r="JOH4" s="228"/>
      <c r="JOI4" s="228"/>
      <c r="JOJ4" s="228"/>
      <c r="JOK4" s="228"/>
      <c r="JOL4" s="228"/>
      <c r="JOM4" s="228"/>
      <c r="JON4" s="228"/>
      <c r="JOO4" s="228"/>
      <c r="JOP4" s="228"/>
      <c r="JOQ4" s="228"/>
      <c r="JOR4" s="228"/>
      <c r="JOS4" s="228"/>
      <c r="JOT4" s="228"/>
      <c r="JOU4" s="228"/>
      <c r="JOV4" s="228"/>
      <c r="JOW4" s="228"/>
      <c r="JOX4" s="228"/>
      <c r="JOY4" s="228"/>
      <c r="JOZ4" s="228"/>
      <c r="JPA4" s="228"/>
      <c r="JPB4" s="228"/>
      <c r="JPC4" s="228"/>
      <c r="JPD4" s="228"/>
      <c r="JPE4" s="228"/>
      <c r="JPF4" s="228"/>
      <c r="JPG4" s="228"/>
      <c r="JPH4" s="228"/>
      <c r="JPI4" s="228"/>
      <c r="JPJ4" s="228"/>
      <c r="JPK4" s="228"/>
      <c r="JPL4" s="228"/>
      <c r="JPM4" s="228"/>
      <c r="JPN4" s="228"/>
      <c r="JPO4" s="228"/>
      <c r="JPP4" s="228"/>
      <c r="JPQ4" s="228"/>
      <c r="JPR4" s="228"/>
      <c r="JPS4" s="228"/>
      <c r="JPT4" s="228"/>
      <c r="JPU4" s="228"/>
      <c r="JPV4" s="228"/>
      <c r="JPW4" s="228"/>
      <c r="JPX4" s="228"/>
      <c r="JPY4" s="228"/>
      <c r="JPZ4" s="228"/>
      <c r="JQA4" s="228"/>
      <c r="JQB4" s="228"/>
      <c r="JQC4" s="228"/>
      <c r="JQD4" s="228"/>
      <c r="JQE4" s="228"/>
      <c r="JQF4" s="228"/>
      <c r="JQG4" s="228"/>
      <c r="JQH4" s="228"/>
      <c r="JQI4" s="228"/>
      <c r="JQJ4" s="228"/>
      <c r="JQK4" s="228"/>
      <c r="JQL4" s="228"/>
      <c r="JQM4" s="228"/>
      <c r="JQN4" s="228"/>
      <c r="JQO4" s="228"/>
      <c r="JQP4" s="228"/>
      <c r="JQQ4" s="228"/>
      <c r="JQR4" s="228"/>
      <c r="JQS4" s="228"/>
      <c r="JQT4" s="228"/>
      <c r="JQU4" s="228"/>
      <c r="JQV4" s="228"/>
      <c r="JQW4" s="228"/>
      <c r="JQX4" s="228"/>
      <c r="JQY4" s="228"/>
      <c r="JQZ4" s="228"/>
      <c r="JRA4" s="228"/>
      <c r="JRB4" s="228"/>
      <c r="JRC4" s="228"/>
      <c r="JRD4" s="228"/>
      <c r="JRE4" s="228"/>
      <c r="JRF4" s="228"/>
      <c r="JRG4" s="228"/>
      <c r="JRH4" s="228"/>
      <c r="JRI4" s="228"/>
      <c r="JRJ4" s="228"/>
      <c r="JRK4" s="228"/>
      <c r="JRL4" s="228"/>
      <c r="JRM4" s="228"/>
      <c r="JRN4" s="228"/>
      <c r="JRO4" s="228"/>
      <c r="JRP4" s="228"/>
      <c r="JRQ4" s="228"/>
      <c r="JRR4" s="228"/>
      <c r="JRS4" s="228"/>
      <c r="JRT4" s="228"/>
      <c r="JRU4" s="228"/>
      <c r="JRV4" s="228"/>
      <c r="JRW4" s="228"/>
      <c r="JRX4" s="228"/>
      <c r="JRY4" s="228"/>
      <c r="JRZ4" s="228"/>
      <c r="JSA4" s="228"/>
      <c r="JSB4" s="228"/>
      <c r="JSC4" s="228"/>
      <c r="JSD4" s="228"/>
      <c r="JSE4" s="228"/>
      <c r="JSF4" s="228"/>
      <c r="JSG4" s="228"/>
      <c r="JSH4" s="228"/>
      <c r="JSI4" s="228"/>
      <c r="JSJ4" s="228"/>
      <c r="JSK4" s="228"/>
      <c r="JSL4" s="228"/>
      <c r="JSM4" s="228"/>
      <c r="JSN4" s="228"/>
      <c r="JSO4" s="228"/>
      <c r="JSP4" s="228"/>
      <c r="JSQ4" s="228"/>
      <c r="JSR4" s="228"/>
      <c r="JSS4" s="228"/>
      <c r="JST4" s="228"/>
      <c r="JSU4" s="228"/>
      <c r="JSV4" s="228"/>
      <c r="JSW4" s="228"/>
      <c r="JSX4" s="228"/>
      <c r="JSY4" s="228"/>
      <c r="JSZ4" s="228"/>
      <c r="JTA4" s="228"/>
      <c r="JTB4" s="228"/>
      <c r="JTC4" s="228"/>
      <c r="JTD4" s="228"/>
      <c r="JTE4" s="228"/>
      <c r="JTF4" s="228"/>
      <c r="JTG4" s="228"/>
      <c r="JTH4" s="228"/>
      <c r="JTI4" s="228"/>
      <c r="JTJ4" s="228"/>
      <c r="JTK4" s="228"/>
      <c r="JTL4" s="228"/>
      <c r="JTM4" s="228"/>
      <c r="JTN4" s="228"/>
      <c r="JTO4" s="228"/>
      <c r="JTP4" s="228"/>
      <c r="JTQ4" s="228"/>
      <c r="JTR4" s="228"/>
      <c r="JTS4" s="228"/>
      <c r="JTT4" s="228"/>
      <c r="JTU4" s="228"/>
      <c r="JTV4" s="228"/>
      <c r="JTW4" s="228"/>
      <c r="JTX4" s="228"/>
      <c r="JTY4" s="228"/>
      <c r="JTZ4" s="228"/>
      <c r="JUA4" s="228"/>
      <c r="JUB4" s="228"/>
      <c r="JUC4" s="228"/>
      <c r="JUD4" s="228"/>
      <c r="JUE4" s="228"/>
      <c r="JUF4" s="228"/>
      <c r="JUG4" s="228"/>
      <c r="JUH4" s="228"/>
      <c r="JUI4" s="228"/>
      <c r="JUJ4" s="228"/>
      <c r="JUK4" s="228"/>
      <c r="JUL4" s="228"/>
      <c r="JUM4" s="228"/>
      <c r="JUN4" s="228"/>
      <c r="JUO4" s="228"/>
      <c r="JUP4" s="228"/>
      <c r="JUQ4" s="228"/>
      <c r="JUR4" s="228"/>
      <c r="JUS4" s="228"/>
      <c r="JUT4" s="228"/>
      <c r="JUU4" s="228"/>
      <c r="JUV4" s="228"/>
      <c r="JUW4" s="228"/>
      <c r="JUX4" s="228"/>
      <c r="JUY4" s="228"/>
      <c r="JUZ4" s="228"/>
      <c r="JVA4" s="228"/>
      <c r="JVB4" s="228"/>
      <c r="JVC4" s="228"/>
      <c r="JVD4" s="228"/>
      <c r="JVE4" s="228"/>
      <c r="JVF4" s="228"/>
      <c r="JVG4" s="228"/>
      <c r="JVH4" s="228"/>
      <c r="JVI4" s="228"/>
      <c r="JVJ4" s="228"/>
      <c r="JVK4" s="228"/>
      <c r="JVL4" s="228"/>
      <c r="JVM4" s="228"/>
      <c r="JVN4" s="228"/>
      <c r="JVO4" s="228"/>
      <c r="JVP4" s="228"/>
      <c r="JVQ4" s="228"/>
      <c r="JVR4" s="228"/>
      <c r="JVS4" s="228"/>
      <c r="JVT4" s="228"/>
      <c r="JVU4" s="228"/>
      <c r="JVV4" s="228"/>
      <c r="JVW4" s="228"/>
      <c r="JVX4" s="228"/>
      <c r="JVY4" s="228"/>
      <c r="JVZ4" s="228"/>
      <c r="JWA4" s="228"/>
      <c r="JWB4" s="228"/>
      <c r="JWC4" s="228"/>
      <c r="JWD4" s="228"/>
      <c r="JWE4" s="228"/>
      <c r="JWF4" s="228"/>
      <c r="JWG4" s="228"/>
      <c r="JWH4" s="228"/>
      <c r="JWI4" s="228"/>
      <c r="JWJ4" s="228"/>
      <c r="JWK4" s="228"/>
      <c r="JWL4" s="228"/>
      <c r="JWM4" s="228"/>
      <c r="JWN4" s="228"/>
      <c r="JWO4" s="228"/>
      <c r="JWP4" s="228"/>
      <c r="JWQ4" s="228"/>
      <c r="JWR4" s="228"/>
      <c r="JWS4" s="228"/>
      <c r="JWT4" s="228"/>
      <c r="JWU4" s="228"/>
      <c r="JWV4" s="228"/>
      <c r="JWW4" s="228"/>
      <c r="JWX4" s="228"/>
      <c r="JWY4" s="228"/>
      <c r="JWZ4" s="228"/>
      <c r="JXA4" s="228"/>
      <c r="JXB4" s="228"/>
      <c r="JXC4" s="228"/>
      <c r="JXD4" s="228"/>
      <c r="JXE4" s="228"/>
      <c r="JXF4" s="228"/>
      <c r="JXG4" s="228"/>
      <c r="JXH4" s="228"/>
      <c r="JXI4" s="228"/>
      <c r="JXJ4" s="228"/>
      <c r="JXK4" s="228"/>
      <c r="JXL4" s="228"/>
      <c r="JXM4" s="228"/>
      <c r="JXN4" s="228"/>
      <c r="JXO4" s="228"/>
      <c r="JXP4" s="228"/>
      <c r="JXQ4" s="228"/>
      <c r="JXR4" s="228"/>
      <c r="JXS4" s="228"/>
      <c r="JXT4" s="228"/>
      <c r="JXU4" s="228"/>
      <c r="JXV4" s="228"/>
      <c r="JXW4" s="228"/>
      <c r="JXX4" s="228"/>
      <c r="JXY4" s="228"/>
      <c r="JXZ4" s="228"/>
      <c r="JYA4" s="228"/>
      <c r="JYB4" s="228"/>
      <c r="JYC4" s="228"/>
      <c r="JYD4" s="228"/>
      <c r="JYE4" s="228"/>
      <c r="JYF4" s="228"/>
      <c r="JYG4" s="228"/>
      <c r="JYH4" s="228"/>
      <c r="JYI4" s="228"/>
      <c r="JYJ4" s="228"/>
      <c r="JYK4" s="228"/>
      <c r="JYL4" s="228"/>
      <c r="JYM4" s="228"/>
      <c r="JYN4" s="228"/>
      <c r="JYO4" s="228"/>
      <c r="JYP4" s="228"/>
      <c r="JYQ4" s="228"/>
      <c r="JYR4" s="228"/>
      <c r="JYS4" s="228"/>
      <c r="JYT4" s="228"/>
      <c r="JYU4" s="228"/>
      <c r="JYV4" s="228"/>
      <c r="JYW4" s="228"/>
      <c r="JYX4" s="228"/>
      <c r="JYY4" s="228"/>
      <c r="JYZ4" s="228"/>
      <c r="JZA4" s="228"/>
      <c r="JZB4" s="228"/>
      <c r="JZC4" s="228"/>
      <c r="JZD4" s="228"/>
      <c r="JZE4" s="228"/>
      <c r="JZF4" s="228"/>
      <c r="JZG4" s="228"/>
      <c r="JZH4" s="228"/>
      <c r="JZI4" s="228"/>
      <c r="JZJ4" s="228"/>
      <c r="JZK4" s="228"/>
      <c r="JZL4" s="228"/>
      <c r="JZM4" s="228"/>
      <c r="JZN4" s="228"/>
      <c r="JZO4" s="228"/>
      <c r="JZP4" s="228"/>
      <c r="JZQ4" s="228"/>
      <c r="JZR4" s="228"/>
      <c r="JZS4" s="228"/>
      <c r="JZT4" s="228"/>
      <c r="JZU4" s="228"/>
      <c r="JZV4" s="228"/>
      <c r="JZW4" s="228"/>
      <c r="JZX4" s="228"/>
      <c r="JZY4" s="228"/>
      <c r="JZZ4" s="228"/>
      <c r="KAA4" s="228"/>
      <c r="KAB4" s="228"/>
      <c r="KAC4" s="228"/>
      <c r="KAD4" s="228"/>
      <c r="KAE4" s="228"/>
      <c r="KAF4" s="228"/>
      <c r="KAG4" s="228"/>
      <c r="KAH4" s="228"/>
      <c r="KAI4" s="228"/>
      <c r="KAJ4" s="228"/>
      <c r="KAK4" s="228"/>
      <c r="KAL4" s="228"/>
      <c r="KAM4" s="228"/>
      <c r="KAN4" s="228"/>
      <c r="KAO4" s="228"/>
      <c r="KAP4" s="228"/>
      <c r="KAQ4" s="228"/>
      <c r="KAR4" s="228"/>
      <c r="KAS4" s="228"/>
      <c r="KAT4" s="228"/>
      <c r="KAU4" s="228"/>
      <c r="KAV4" s="228"/>
      <c r="KAW4" s="228"/>
      <c r="KAX4" s="228"/>
      <c r="KAY4" s="228"/>
      <c r="KAZ4" s="228"/>
      <c r="KBA4" s="228"/>
      <c r="KBB4" s="228"/>
      <c r="KBC4" s="228"/>
      <c r="KBD4" s="228"/>
      <c r="KBE4" s="228"/>
      <c r="KBF4" s="228"/>
      <c r="KBG4" s="228"/>
      <c r="KBH4" s="228"/>
      <c r="KBI4" s="228"/>
      <c r="KBJ4" s="228"/>
      <c r="KBK4" s="228"/>
      <c r="KBL4" s="228"/>
      <c r="KBM4" s="228"/>
      <c r="KBN4" s="228"/>
      <c r="KBO4" s="228"/>
      <c r="KBP4" s="228"/>
      <c r="KBQ4" s="228"/>
      <c r="KBR4" s="228"/>
      <c r="KBS4" s="228"/>
      <c r="KBT4" s="228"/>
      <c r="KBU4" s="228"/>
      <c r="KBV4" s="228"/>
      <c r="KBW4" s="228"/>
      <c r="KBX4" s="228"/>
      <c r="KBY4" s="228"/>
      <c r="KBZ4" s="228"/>
      <c r="KCA4" s="228"/>
      <c r="KCB4" s="228"/>
      <c r="KCC4" s="228"/>
      <c r="KCD4" s="228"/>
      <c r="KCE4" s="228"/>
      <c r="KCF4" s="228"/>
      <c r="KCG4" s="228"/>
      <c r="KCH4" s="228"/>
      <c r="KCI4" s="228"/>
      <c r="KCJ4" s="228"/>
      <c r="KCK4" s="228"/>
      <c r="KCL4" s="228"/>
      <c r="KCM4" s="228"/>
      <c r="KCN4" s="228"/>
      <c r="KCO4" s="228"/>
      <c r="KCP4" s="228"/>
      <c r="KCQ4" s="228"/>
      <c r="KCR4" s="228"/>
      <c r="KCS4" s="228"/>
      <c r="KCT4" s="228"/>
      <c r="KCU4" s="228"/>
      <c r="KCV4" s="228"/>
      <c r="KCW4" s="228"/>
      <c r="KCX4" s="228"/>
      <c r="KCY4" s="228"/>
      <c r="KCZ4" s="228"/>
      <c r="KDA4" s="228"/>
      <c r="KDB4" s="228"/>
      <c r="KDC4" s="228"/>
      <c r="KDD4" s="228"/>
      <c r="KDE4" s="228"/>
      <c r="KDF4" s="228"/>
      <c r="KDG4" s="228"/>
      <c r="KDH4" s="228"/>
      <c r="KDI4" s="228"/>
      <c r="KDJ4" s="228"/>
      <c r="KDK4" s="228"/>
      <c r="KDL4" s="228"/>
      <c r="KDM4" s="228"/>
      <c r="KDN4" s="228"/>
      <c r="KDO4" s="228"/>
      <c r="KDP4" s="228"/>
      <c r="KDQ4" s="228"/>
      <c r="KDR4" s="228"/>
      <c r="KDS4" s="228"/>
      <c r="KDT4" s="228"/>
      <c r="KDU4" s="228"/>
      <c r="KDV4" s="228"/>
      <c r="KDW4" s="228"/>
      <c r="KDX4" s="228"/>
      <c r="KDY4" s="228"/>
      <c r="KDZ4" s="228"/>
      <c r="KEA4" s="228"/>
      <c r="KEB4" s="228"/>
      <c r="KEC4" s="228"/>
      <c r="KED4" s="228"/>
      <c r="KEE4" s="228"/>
      <c r="KEF4" s="228"/>
      <c r="KEG4" s="228"/>
      <c r="KEH4" s="228"/>
      <c r="KEI4" s="228"/>
      <c r="KEJ4" s="228"/>
      <c r="KEK4" s="228"/>
      <c r="KEL4" s="228"/>
      <c r="KEM4" s="228"/>
      <c r="KEN4" s="228"/>
      <c r="KEO4" s="228"/>
      <c r="KEP4" s="228"/>
      <c r="KEQ4" s="228"/>
      <c r="KER4" s="228"/>
      <c r="KES4" s="228"/>
      <c r="KET4" s="228"/>
      <c r="KEU4" s="228"/>
      <c r="KEV4" s="228"/>
      <c r="KEW4" s="228"/>
      <c r="KEX4" s="228"/>
      <c r="KEY4" s="228"/>
      <c r="KEZ4" s="228"/>
      <c r="KFA4" s="228"/>
      <c r="KFB4" s="228"/>
      <c r="KFC4" s="228"/>
      <c r="KFD4" s="228"/>
      <c r="KFE4" s="228"/>
      <c r="KFF4" s="228"/>
      <c r="KFG4" s="228"/>
      <c r="KFH4" s="228"/>
      <c r="KFI4" s="228"/>
      <c r="KFJ4" s="228"/>
      <c r="KFK4" s="228"/>
      <c r="KFL4" s="228"/>
      <c r="KFM4" s="228"/>
      <c r="KFN4" s="228"/>
      <c r="KFO4" s="228"/>
      <c r="KFP4" s="228"/>
      <c r="KFQ4" s="228"/>
      <c r="KFR4" s="228"/>
      <c r="KFS4" s="228"/>
      <c r="KFT4" s="228"/>
      <c r="KFU4" s="228"/>
      <c r="KFV4" s="228"/>
      <c r="KFW4" s="228"/>
      <c r="KFX4" s="228"/>
      <c r="KFY4" s="228"/>
      <c r="KFZ4" s="228"/>
      <c r="KGA4" s="228"/>
      <c r="KGB4" s="228"/>
      <c r="KGC4" s="228"/>
      <c r="KGD4" s="228"/>
      <c r="KGE4" s="228"/>
      <c r="KGF4" s="228"/>
      <c r="KGG4" s="228"/>
      <c r="KGH4" s="228"/>
      <c r="KGI4" s="228"/>
      <c r="KGJ4" s="228"/>
      <c r="KGK4" s="228"/>
      <c r="KGL4" s="228"/>
      <c r="KGM4" s="228"/>
      <c r="KGN4" s="228"/>
      <c r="KGO4" s="228"/>
      <c r="KGP4" s="228"/>
      <c r="KGQ4" s="228"/>
      <c r="KGR4" s="228"/>
      <c r="KGS4" s="228"/>
      <c r="KGT4" s="228"/>
      <c r="KGU4" s="228"/>
      <c r="KGV4" s="228"/>
      <c r="KGW4" s="228"/>
      <c r="KGX4" s="228"/>
      <c r="KGY4" s="228"/>
      <c r="KGZ4" s="228"/>
      <c r="KHA4" s="228"/>
      <c r="KHB4" s="228"/>
      <c r="KHC4" s="228"/>
      <c r="KHD4" s="228"/>
      <c r="KHE4" s="228"/>
      <c r="KHF4" s="228"/>
      <c r="KHG4" s="228"/>
      <c r="KHH4" s="228"/>
      <c r="KHI4" s="228"/>
      <c r="KHJ4" s="228"/>
      <c r="KHK4" s="228"/>
      <c r="KHL4" s="228"/>
      <c r="KHM4" s="228"/>
      <c r="KHN4" s="228"/>
      <c r="KHO4" s="228"/>
      <c r="KHP4" s="228"/>
      <c r="KHQ4" s="228"/>
      <c r="KHR4" s="228"/>
      <c r="KHS4" s="228"/>
      <c r="KHT4" s="228"/>
      <c r="KHU4" s="228"/>
      <c r="KHV4" s="228"/>
      <c r="KHW4" s="228"/>
      <c r="KHX4" s="228"/>
      <c r="KHY4" s="228"/>
      <c r="KHZ4" s="228"/>
      <c r="KIA4" s="228"/>
      <c r="KIB4" s="228"/>
      <c r="KIC4" s="228"/>
      <c r="KID4" s="228"/>
      <c r="KIE4" s="228"/>
      <c r="KIF4" s="228"/>
      <c r="KIG4" s="228"/>
      <c r="KIH4" s="228"/>
      <c r="KII4" s="228"/>
      <c r="KIJ4" s="228"/>
      <c r="KIK4" s="228"/>
      <c r="KIL4" s="228"/>
      <c r="KIM4" s="228"/>
      <c r="KIN4" s="228"/>
      <c r="KIO4" s="228"/>
      <c r="KIP4" s="228"/>
      <c r="KIQ4" s="228"/>
      <c r="KIR4" s="228"/>
      <c r="KIS4" s="228"/>
      <c r="KIT4" s="228"/>
      <c r="KIU4" s="228"/>
      <c r="KIV4" s="228"/>
      <c r="KIW4" s="228"/>
      <c r="KIX4" s="228"/>
      <c r="KIY4" s="228"/>
      <c r="KIZ4" s="228"/>
      <c r="KJA4" s="228"/>
      <c r="KJB4" s="228"/>
      <c r="KJC4" s="228"/>
      <c r="KJD4" s="228"/>
      <c r="KJE4" s="228"/>
      <c r="KJF4" s="228"/>
      <c r="KJG4" s="228"/>
      <c r="KJH4" s="228"/>
      <c r="KJI4" s="228"/>
      <c r="KJJ4" s="228"/>
      <c r="KJK4" s="228"/>
      <c r="KJL4" s="228"/>
      <c r="KJM4" s="228"/>
      <c r="KJN4" s="228"/>
      <c r="KJO4" s="228"/>
      <c r="KJP4" s="228"/>
      <c r="KJQ4" s="228"/>
      <c r="KJR4" s="228"/>
      <c r="KJS4" s="228"/>
      <c r="KJT4" s="228"/>
      <c r="KJU4" s="228"/>
      <c r="KJV4" s="228"/>
      <c r="KJW4" s="228"/>
      <c r="KJX4" s="228"/>
      <c r="KJY4" s="228"/>
      <c r="KJZ4" s="228"/>
      <c r="KKA4" s="228"/>
      <c r="KKB4" s="228"/>
      <c r="KKC4" s="228"/>
      <c r="KKD4" s="228"/>
      <c r="KKE4" s="228"/>
      <c r="KKF4" s="228"/>
      <c r="KKG4" s="228"/>
      <c r="KKH4" s="228"/>
      <c r="KKI4" s="228"/>
      <c r="KKJ4" s="228"/>
      <c r="KKK4" s="228"/>
      <c r="KKL4" s="228"/>
      <c r="KKM4" s="228"/>
      <c r="KKN4" s="228"/>
      <c r="KKO4" s="228"/>
      <c r="KKP4" s="228"/>
      <c r="KKQ4" s="228"/>
      <c r="KKR4" s="228"/>
      <c r="KKS4" s="228"/>
      <c r="KKT4" s="228"/>
      <c r="KKU4" s="228"/>
      <c r="KKV4" s="228"/>
      <c r="KKW4" s="228"/>
      <c r="KKX4" s="228"/>
      <c r="KKY4" s="228"/>
      <c r="KKZ4" s="228"/>
      <c r="KLA4" s="228"/>
      <c r="KLB4" s="228"/>
      <c r="KLC4" s="228"/>
      <c r="KLD4" s="228"/>
      <c r="KLE4" s="228"/>
      <c r="KLF4" s="228"/>
      <c r="KLG4" s="228"/>
      <c r="KLH4" s="228"/>
      <c r="KLI4" s="228"/>
      <c r="KLJ4" s="228"/>
      <c r="KLK4" s="228"/>
      <c r="KLL4" s="228"/>
      <c r="KLM4" s="228"/>
      <c r="KLN4" s="228"/>
      <c r="KLO4" s="228"/>
      <c r="KLP4" s="228"/>
      <c r="KLQ4" s="228"/>
      <c r="KLR4" s="228"/>
      <c r="KLS4" s="228"/>
      <c r="KLT4" s="228"/>
      <c r="KLU4" s="228"/>
      <c r="KLV4" s="228"/>
      <c r="KLW4" s="228"/>
      <c r="KLX4" s="228"/>
      <c r="KLY4" s="228"/>
      <c r="KLZ4" s="228"/>
      <c r="KMA4" s="228"/>
      <c r="KMB4" s="228"/>
      <c r="KMC4" s="228"/>
      <c r="KMD4" s="228"/>
      <c r="KME4" s="228"/>
      <c r="KMF4" s="228"/>
      <c r="KMG4" s="228"/>
      <c r="KMH4" s="228"/>
      <c r="KMI4" s="228"/>
      <c r="KMJ4" s="228"/>
      <c r="KMK4" s="228"/>
      <c r="KML4" s="228"/>
      <c r="KMM4" s="228"/>
      <c r="KMN4" s="228"/>
      <c r="KMO4" s="228"/>
      <c r="KMP4" s="228"/>
      <c r="KMQ4" s="228"/>
      <c r="KMR4" s="228"/>
      <c r="KMS4" s="228"/>
      <c r="KMT4" s="228"/>
      <c r="KMU4" s="228"/>
      <c r="KMV4" s="228"/>
      <c r="KMW4" s="228"/>
      <c r="KMX4" s="228"/>
      <c r="KMY4" s="228"/>
      <c r="KMZ4" s="228"/>
      <c r="KNA4" s="228"/>
      <c r="KNB4" s="228"/>
      <c r="KNC4" s="228"/>
      <c r="KND4" s="228"/>
      <c r="KNE4" s="228"/>
      <c r="KNF4" s="228"/>
      <c r="KNG4" s="228"/>
      <c r="KNH4" s="228"/>
      <c r="KNI4" s="228"/>
      <c r="KNJ4" s="228"/>
      <c r="KNK4" s="228"/>
      <c r="KNL4" s="228"/>
      <c r="KNM4" s="228"/>
      <c r="KNN4" s="228"/>
      <c r="KNO4" s="228"/>
      <c r="KNP4" s="228"/>
      <c r="KNQ4" s="228"/>
      <c r="KNR4" s="228"/>
      <c r="KNS4" s="228"/>
      <c r="KNT4" s="228"/>
      <c r="KNU4" s="228"/>
      <c r="KNV4" s="228"/>
      <c r="KNW4" s="228"/>
      <c r="KNX4" s="228"/>
      <c r="KNY4" s="228"/>
      <c r="KNZ4" s="228"/>
      <c r="KOA4" s="228"/>
      <c r="KOB4" s="228"/>
      <c r="KOC4" s="228"/>
      <c r="KOD4" s="228"/>
      <c r="KOE4" s="228"/>
      <c r="KOF4" s="228"/>
      <c r="KOG4" s="228"/>
      <c r="KOH4" s="228"/>
      <c r="KOI4" s="228"/>
      <c r="KOJ4" s="228"/>
      <c r="KOK4" s="228"/>
      <c r="KOL4" s="228"/>
      <c r="KOM4" s="228"/>
      <c r="KON4" s="228"/>
      <c r="KOO4" s="228"/>
      <c r="KOP4" s="228"/>
      <c r="KOQ4" s="228"/>
      <c r="KOR4" s="228"/>
      <c r="KOS4" s="228"/>
      <c r="KOT4" s="228"/>
      <c r="KOU4" s="228"/>
      <c r="KOV4" s="228"/>
      <c r="KOW4" s="228"/>
      <c r="KOX4" s="228"/>
      <c r="KOY4" s="228"/>
      <c r="KOZ4" s="228"/>
      <c r="KPA4" s="228"/>
      <c r="KPB4" s="228"/>
      <c r="KPC4" s="228"/>
      <c r="KPD4" s="228"/>
      <c r="KPE4" s="228"/>
      <c r="KPF4" s="228"/>
      <c r="KPG4" s="228"/>
      <c r="KPH4" s="228"/>
      <c r="KPI4" s="228"/>
      <c r="KPJ4" s="228"/>
      <c r="KPK4" s="228"/>
      <c r="KPL4" s="228"/>
      <c r="KPM4" s="228"/>
      <c r="KPN4" s="228"/>
      <c r="KPO4" s="228"/>
      <c r="KPP4" s="228"/>
      <c r="KPQ4" s="228"/>
      <c r="KPR4" s="228"/>
      <c r="KPS4" s="228"/>
      <c r="KPT4" s="228"/>
      <c r="KPU4" s="228"/>
      <c r="KPV4" s="228"/>
      <c r="KPW4" s="228"/>
      <c r="KPX4" s="228"/>
      <c r="KPY4" s="228"/>
      <c r="KPZ4" s="228"/>
      <c r="KQA4" s="228"/>
      <c r="KQB4" s="228"/>
      <c r="KQC4" s="228"/>
      <c r="KQD4" s="228"/>
      <c r="KQE4" s="228"/>
      <c r="KQF4" s="228"/>
      <c r="KQG4" s="228"/>
      <c r="KQH4" s="228"/>
      <c r="KQI4" s="228"/>
      <c r="KQJ4" s="228"/>
      <c r="KQK4" s="228"/>
      <c r="KQL4" s="228"/>
      <c r="KQM4" s="228"/>
      <c r="KQN4" s="228"/>
      <c r="KQO4" s="228"/>
      <c r="KQP4" s="228"/>
      <c r="KQQ4" s="228"/>
      <c r="KQR4" s="228"/>
      <c r="KQS4" s="228"/>
      <c r="KQT4" s="228"/>
      <c r="KQU4" s="228"/>
      <c r="KQV4" s="228"/>
      <c r="KQW4" s="228"/>
      <c r="KQX4" s="228"/>
      <c r="KQY4" s="228"/>
      <c r="KQZ4" s="228"/>
      <c r="KRA4" s="228"/>
      <c r="KRB4" s="228"/>
      <c r="KRC4" s="228"/>
      <c r="KRD4" s="228"/>
      <c r="KRE4" s="228"/>
      <c r="KRF4" s="228"/>
      <c r="KRG4" s="228"/>
      <c r="KRH4" s="228"/>
      <c r="KRI4" s="228"/>
      <c r="KRJ4" s="228"/>
      <c r="KRK4" s="228"/>
      <c r="KRL4" s="228"/>
      <c r="KRM4" s="228"/>
      <c r="KRN4" s="228"/>
      <c r="KRO4" s="228"/>
      <c r="KRP4" s="228"/>
      <c r="KRQ4" s="228"/>
      <c r="KRR4" s="228"/>
      <c r="KRS4" s="228"/>
      <c r="KRT4" s="228"/>
      <c r="KRU4" s="228"/>
      <c r="KRV4" s="228"/>
      <c r="KRW4" s="228"/>
      <c r="KRX4" s="228"/>
      <c r="KRY4" s="228"/>
      <c r="KRZ4" s="228"/>
      <c r="KSA4" s="228"/>
      <c r="KSB4" s="228"/>
      <c r="KSC4" s="228"/>
      <c r="KSD4" s="228"/>
      <c r="KSE4" s="228"/>
      <c r="KSF4" s="228"/>
      <c r="KSG4" s="228"/>
      <c r="KSH4" s="228"/>
      <c r="KSI4" s="228"/>
      <c r="KSJ4" s="228"/>
      <c r="KSK4" s="228"/>
      <c r="KSL4" s="228"/>
      <c r="KSM4" s="228"/>
      <c r="KSN4" s="228"/>
      <c r="KSO4" s="228"/>
      <c r="KSP4" s="228"/>
      <c r="KSQ4" s="228"/>
      <c r="KSR4" s="228"/>
      <c r="KSS4" s="228"/>
      <c r="KST4" s="228"/>
      <c r="KSU4" s="228"/>
      <c r="KSV4" s="228"/>
      <c r="KSW4" s="228"/>
      <c r="KSX4" s="228"/>
      <c r="KSY4" s="228"/>
      <c r="KSZ4" s="228"/>
      <c r="KTA4" s="228"/>
      <c r="KTB4" s="228"/>
      <c r="KTC4" s="228"/>
      <c r="KTD4" s="228"/>
      <c r="KTE4" s="228"/>
      <c r="KTF4" s="228"/>
      <c r="KTG4" s="228"/>
      <c r="KTH4" s="228"/>
      <c r="KTI4" s="228"/>
      <c r="KTJ4" s="228"/>
      <c r="KTK4" s="228"/>
      <c r="KTL4" s="228"/>
      <c r="KTM4" s="228"/>
      <c r="KTN4" s="228"/>
      <c r="KTO4" s="228"/>
      <c r="KTP4" s="228"/>
      <c r="KTQ4" s="228"/>
      <c r="KTR4" s="228"/>
      <c r="KTS4" s="228"/>
      <c r="KTT4" s="228"/>
      <c r="KTU4" s="228"/>
      <c r="KTV4" s="228"/>
      <c r="KTW4" s="228"/>
      <c r="KTX4" s="228"/>
      <c r="KTY4" s="228"/>
      <c r="KTZ4" s="228"/>
      <c r="KUA4" s="228"/>
      <c r="KUB4" s="228"/>
      <c r="KUC4" s="228"/>
      <c r="KUD4" s="228"/>
      <c r="KUE4" s="228"/>
      <c r="KUF4" s="228"/>
      <c r="KUG4" s="228"/>
      <c r="KUH4" s="228"/>
      <c r="KUI4" s="228"/>
      <c r="KUJ4" s="228"/>
      <c r="KUK4" s="228"/>
      <c r="KUL4" s="228"/>
      <c r="KUM4" s="228"/>
      <c r="KUN4" s="228"/>
      <c r="KUO4" s="228"/>
      <c r="KUP4" s="228"/>
      <c r="KUQ4" s="228"/>
      <c r="KUR4" s="228"/>
      <c r="KUS4" s="228"/>
      <c r="KUT4" s="228"/>
      <c r="KUU4" s="228"/>
      <c r="KUV4" s="228"/>
      <c r="KUW4" s="228"/>
      <c r="KUX4" s="228"/>
      <c r="KUY4" s="228"/>
      <c r="KUZ4" s="228"/>
      <c r="KVA4" s="228"/>
      <c r="KVB4" s="228"/>
      <c r="KVC4" s="228"/>
      <c r="KVD4" s="228"/>
      <c r="KVE4" s="228"/>
      <c r="KVF4" s="228"/>
      <c r="KVG4" s="228"/>
      <c r="KVH4" s="228"/>
      <c r="KVI4" s="228"/>
      <c r="KVJ4" s="228"/>
      <c r="KVK4" s="228"/>
      <c r="KVL4" s="228"/>
      <c r="KVM4" s="228"/>
      <c r="KVN4" s="228"/>
      <c r="KVO4" s="228"/>
      <c r="KVP4" s="228"/>
      <c r="KVQ4" s="228"/>
      <c r="KVR4" s="228"/>
      <c r="KVS4" s="228"/>
      <c r="KVT4" s="228"/>
      <c r="KVU4" s="228"/>
      <c r="KVV4" s="228"/>
      <c r="KVW4" s="228"/>
      <c r="KVX4" s="228"/>
      <c r="KVY4" s="228"/>
      <c r="KVZ4" s="228"/>
      <c r="KWA4" s="228"/>
      <c r="KWB4" s="228"/>
      <c r="KWC4" s="228"/>
      <c r="KWD4" s="228"/>
      <c r="KWE4" s="228"/>
      <c r="KWF4" s="228"/>
      <c r="KWG4" s="228"/>
      <c r="KWH4" s="228"/>
      <c r="KWI4" s="228"/>
      <c r="KWJ4" s="228"/>
      <c r="KWK4" s="228"/>
      <c r="KWL4" s="228"/>
      <c r="KWM4" s="228"/>
      <c r="KWN4" s="228"/>
      <c r="KWO4" s="228"/>
      <c r="KWP4" s="228"/>
      <c r="KWQ4" s="228"/>
      <c r="KWR4" s="228"/>
      <c r="KWS4" s="228"/>
      <c r="KWT4" s="228"/>
      <c r="KWU4" s="228"/>
      <c r="KWV4" s="228"/>
      <c r="KWW4" s="228"/>
      <c r="KWX4" s="228"/>
      <c r="KWY4" s="228"/>
      <c r="KWZ4" s="228"/>
      <c r="KXA4" s="228"/>
      <c r="KXB4" s="228"/>
      <c r="KXC4" s="228"/>
      <c r="KXD4" s="228"/>
      <c r="KXE4" s="228"/>
      <c r="KXF4" s="228"/>
      <c r="KXG4" s="228"/>
      <c r="KXH4" s="228"/>
      <c r="KXI4" s="228"/>
      <c r="KXJ4" s="228"/>
      <c r="KXK4" s="228"/>
      <c r="KXL4" s="228"/>
      <c r="KXM4" s="228"/>
      <c r="KXN4" s="228"/>
      <c r="KXO4" s="228"/>
      <c r="KXP4" s="228"/>
      <c r="KXQ4" s="228"/>
      <c r="KXR4" s="228"/>
      <c r="KXS4" s="228"/>
      <c r="KXT4" s="228"/>
      <c r="KXU4" s="228"/>
      <c r="KXV4" s="228"/>
      <c r="KXW4" s="228"/>
      <c r="KXX4" s="228"/>
      <c r="KXY4" s="228"/>
      <c r="KXZ4" s="228"/>
      <c r="KYA4" s="228"/>
      <c r="KYB4" s="228"/>
      <c r="KYC4" s="228"/>
      <c r="KYD4" s="228"/>
      <c r="KYE4" s="228"/>
      <c r="KYF4" s="228"/>
      <c r="KYG4" s="228"/>
      <c r="KYH4" s="228"/>
      <c r="KYI4" s="228"/>
      <c r="KYJ4" s="228"/>
      <c r="KYK4" s="228"/>
      <c r="KYL4" s="228"/>
      <c r="KYM4" s="228"/>
      <c r="KYN4" s="228"/>
      <c r="KYO4" s="228"/>
      <c r="KYP4" s="228"/>
      <c r="KYQ4" s="228"/>
      <c r="KYR4" s="228"/>
      <c r="KYS4" s="228"/>
      <c r="KYT4" s="228"/>
      <c r="KYU4" s="228"/>
      <c r="KYV4" s="228"/>
      <c r="KYW4" s="228"/>
      <c r="KYX4" s="228"/>
      <c r="KYY4" s="228"/>
      <c r="KYZ4" s="228"/>
      <c r="KZA4" s="228"/>
      <c r="KZB4" s="228"/>
      <c r="KZC4" s="228"/>
      <c r="KZD4" s="228"/>
      <c r="KZE4" s="228"/>
      <c r="KZF4" s="228"/>
      <c r="KZG4" s="228"/>
      <c r="KZH4" s="228"/>
      <c r="KZI4" s="228"/>
      <c r="KZJ4" s="228"/>
      <c r="KZK4" s="228"/>
      <c r="KZL4" s="228"/>
      <c r="KZM4" s="228"/>
      <c r="KZN4" s="228"/>
      <c r="KZO4" s="228"/>
      <c r="KZP4" s="228"/>
      <c r="KZQ4" s="228"/>
      <c r="KZR4" s="228"/>
      <c r="KZS4" s="228"/>
      <c r="KZT4" s="228"/>
      <c r="KZU4" s="228"/>
      <c r="KZV4" s="228"/>
      <c r="KZW4" s="228"/>
      <c r="KZX4" s="228"/>
      <c r="KZY4" s="228"/>
      <c r="KZZ4" s="228"/>
      <c r="LAA4" s="228"/>
      <c r="LAB4" s="228"/>
      <c r="LAC4" s="228"/>
      <c r="LAD4" s="228"/>
      <c r="LAE4" s="228"/>
      <c r="LAF4" s="228"/>
      <c r="LAG4" s="228"/>
      <c r="LAH4" s="228"/>
      <c r="LAI4" s="228"/>
      <c r="LAJ4" s="228"/>
      <c r="LAK4" s="228"/>
      <c r="LAL4" s="228"/>
      <c r="LAM4" s="228"/>
      <c r="LAN4" s="228"/>
      <c r="LAO4" s="228"/>
      <c r="LAP4" s="228"/>
      <c r="LAQ4" s="228"/>
      <c r="LAR4" s="228"/>
      <c r="LAS4" s="228"/>
      <c r="LAT4" s="228"/>
      <c r="LAU4" s="228"/>
      <c r="LAV4" s="228"/>
      <c r="LAW4" s="228"/>
      <c r="LAX4" s="228"/>
      <c r="LAY4" s="228"/>
      <c r="LAZ4" s="228"/>
      <c r="LBA4" s="228"/>
      <c r="LBB4" s="228"/>
      <c r="LBC4" s="228"/>
      <c r="LBD4" s="228"/>
      <c r="LBE4" s="228"/>
      <c r="LBF4" s="228"/>
      <c r="LBG4" s="228"/>
      <c r="LBH4" s="228"/>
      <c r="LBI4" s="228"/>
      <c r="LBJ4" s="228"/>
      <c r="LBK4" s="228"/>
      <c r="LBL4" s="228"/>
      <c r="LBM4" s="228"/>
      <c r="LBN4" s="228"/>
      <c r="LBO4" s="228"/>
      <c r="LBP4" s="228"/>
      <c r="LBQ4" s="228"/>
      <c r="LBR4" s="228"/>
      <c r="LBS4" s="228"/>
      <c r="LBT4" s="228"/>
      <c r="LBU4" s="228"/>
      <c r="LBV4" s="228"/>
      <c r="LBW4" s="228"/>
      <c r="LBX4" s="228"/>
      <c r="LBY4" s="228"/>
      <c r="LBZ4" s="228"/>
      <c r="LCA4" s="228"/>
      <c r="LCB4" s="228"/>
      <c r="LCC4" s="228"/>
      <c r="LCD4" s="228"/>
      <c r="LCE4" s="228"/>
      <c r="LCF4" s="228"/>
      <c r="LCG4" s="228"/>
      <c r="LCH4" s="228"/>
      <c r="LCI4" s="228"/>
      <c r="LCJ4" s="228"/>
      <c r="LCK4" s="228"/>
      <c r="LCL4" s="228"/>
      <c r="LCM4" s="228"/>
      <c r="LCN4" s="228"/>
      <c r="LCO4" s="228"/>
      <c r="LCP4" s="228"/>
      <c r="LCQ4" s="228"/>
      <c r="LCR4" s="228"/>
      <c r="LCS4" s="228"/>
      <c r="LCT4" s="228"/>
      <c r="LCU4" s="228"/>
      <c r="LCV4" s="228"/>
      <c r="LCW4" s="228"/>
      <c r="LCX4" s="228"/>
      <c r="LCY4" s="228"/>
      <c r="LCZ4" s="228"/>
      <c r="LDA4" s="228"/>
      <c r="LDB4" s="228"/>
      <c r="LDC4" s="228"/>
      <c r="LDD4" s="228"/>
      <c r="LDE4" s="228"/>
      <c r="LDF4" s="228"/>
      <c r="LDG4" s="228"/>
      <c r="LDH4" s="228"/>
      <c r="LDI4" s="228"/>
      <c r="LDJ4" s="228"/>
      <c r="LDK4" s="228"/>
      <c r="LDL4" s="228"/>
      <c r="LDM4" s="228"/>
      <c r="LDN4" s="228"/>
      <c r="LDO4" s="228"/>
      <c r="LDP4" s="228"/>
      <c r="LDQ4" s="228"/>
      <c r="LDR4" s="228"/>
      <c r="LDS4" s="228"/>
      <c r="LDT4" s="228"/>
      <c r="LDU4" s="228"/>
      <c r="LDV4" s="228"/>
      <c r="LDW4" s="228"/>
      <c r="LDX4" s="228"/>
      <c r="LDY4" s="228"/>
      <c r="LDZ4" s="228"/>
      <c r="LEA4" s="228"/>
      <c r="LEB4" s="228"/>
      <c r="LEC4" s="228"/>
      <c r="LED4" s="228"/>
      <c r="LEE4" s="228"/>
      <c r="LEF4" s="228"/>
      <c r="LEG4" s="228"/>
      <c r="LEH4" s="228"/>
      <c r="LEI4" s="228"/>
      <c r="LEJ4" s="228"/>
      <c r="LEK4" s="228"/>
      <c r="LEL4" s="228"/>
      <c r="LEM4" s="228"/>
      <c r="LEN4" s="228"/>
      <c r="LEO4" s="228"/>
      <c r="LEP4" s="228"/>
      <c r="LEQ4" s="228"/>
      <c r="LER4" s="228"/>
      <c r="LES4" s="228"/>
      <c r="LET4" s="228"/>
      <c r="LEU4" s="228"/>
      <c r="LEV4" s="228"/>
      <c r="LEW4" s="228"/>
      <c r="LEX4" s="228"/>
      <c r="LEY4" s="228"/>
      <c r="LEZ4" s="228"/>
      <c r="LFA4" s="228"/>
      <c r="LFB4" s="228"/>
      <c r="LFC4" s="228"/>
      <c r="LFD4" s="228"/>
      <c r="LFE4" s="228"/>
      <c r="LFF4" s="228"/>
      <c r="LFG4" s="228"/>
      <c r="LFH4" s="228"/>
      <c r="LFI4" s="228"/>
      <c r="LFJ4" s="228"/>
      <c r="LFK4" s="228"/>
      <c r="LFL4" s="228"/>
      <c r="LFM4" s="228"/>
      <c r="LFN4" s="228"/>
      <c r="LFO4" s="228"/>
      <c r="LFP4" s="228"/>
      <c r="LFQ4" s="228"/>
      <c r="LFR4" s="228"/>
      <c r="LFS4" s="228"/>
      <c r="LFT4" s="228"/>
      <c r="LFU4" s="228"/>
      <c r="LFV4" s="228"/>
      <c r="LFW4" s="228"/>
      <c r="LFX4" s="228"/>
      <c r="LFY4" s="228"/>
      <c r="LFZ4" s="228"/>
      <c r="LGA4" s="228"/>
      <c r="LGB4" s="228"/>
      <c r="LGC4" s="228"/>
      <c r="LGD4" s="228"/>
      <c r="LGE4" s="228"/>
      <c r="LGF4" s="228"/>
      <c r="LGG4" s="228"/>
      <c r="LGH4" s="228"/>
      <c r="LGI4" s="228"/>
      <c r="LGJ4" s="228"/>
      <c r="LGK4" s="228"/>
      <c r="LGL4" s="228"/>
      <c r="LGM4" s="228"/>
      <c r="LGN4" s="228"/>
      <c r="LGO4" s="228"/>
      <c r="LGP4" s="228"/>
      <c r="LGQ4" s="228"/>
      <c r="LGR4" s="228"/>
      <c r="LGS4" s="228"/>
      <c r="LGT4" s="228"/>
      <c r="LGU4" s="228"/>
      <c r="LGV4" s="228"/>
      <c r="LGW4" s="228"/>
      <c r="LGX4" s="228"/>
      <c r="LGY4" s="228"/>
      <c r="LGZ4" s="228"/>
      <c r="LHA4" s="228"/>
      <c r="LHB4" s="228"/>
      <c r="LHC4" s="228"/>
      <c r="LHD4" s="228"/>
      <c r="LHE4" s="228"/>
      <c r="LHF4" s="228"/>
      <c r="LHG4" s="228"/>
      <c r="LHH4" s="228"/>
      <c r="LHI4" s="228"/>
      <c r="LHJ4" s="228"/>
      <c r="LHK4" s="228"/>
      <c r="LHL4" s="228"/>
      <c r="LHM4" s="228"/>
      <c r="LHN4" s="228"/>
      <c r="LHO4" s="228"/>
      <c r="LHP4" s="228"/>
      <c r="LHQ4" s="228"/>
      <c r="LHR4" s="228"/>
      <c r="LHS4" s="228"/>
      <c r="LHT4" s="228"/>
      <c r="LHU4" s="228"/>
      <c r="LHV4" s="228"/>
      <c r="LHW4" s="228"/>
      <c r="LHX4" s="228"/>
      <c r="LHY4" s="228"/>
      <c r="LHZ4" s="228"/>
      <c r="LIA4" s="228"/>
      <c r="LIB4" s="228"/>
      <c r="LIC4" s="228"/>
      <c r="LID4" s="228"/>
      <c r="LIE4" s="228"/>
      <c r="LIF4" s="228"/>
      <c r="LIG4" s="228"/>
      <c r="LIH4" s="228"/>
      <c r="LII4" s="228"/>
      <c r="LIJ4" s="228"/>
      <c r="LIK4" s="228"/>
      <c r="LIL4" s="228"/>
      <c r="LIM4" s="228"/>
      <c r="LIN4" s="228"/>
      <c r="LIO4" s="228"/>
      <c r="LIP4" s="228"/>
      <c r="LIQ4" s="228"/>
      <c r="LIR4" s="228"/>
      <c r="LIS4" s="228"/>
      <c r="LIT4" s="228"/>
      <c r="LIU4" s="228"/>
      <c r="LIV4" s="228"/>
      <c r="LIW4" s="228"/>
      <c r="LIX4" s="228"/>
      <c r="LIY4" s="228"/>
      <c r="LIZ4" s="228"/>
      <c r="LJA4" s="228"/>
      <c r="LJB4" s="228"/>
      <c r="LJC4" s="228"/>
      <c r="LJD4" s="228"/>
      <c r="LJE4" s="228"/>
      <c r="LJF4" s="228"/>
      <c r="LJG4" s="228"/>
      <c r="LJH4" s="228"/>
      <c r="LJI4" s="228"/>
      <c r="LJJ4" s="228"/>
      <c r="LJK4" s="228"/>
      <c r="LJL4" s="228"/>
      <c r="LJM4" s="228"/>
      <c r="LJN4" s="228"/>
      <c r="LJO4" s="228"/>
      <c r="LJP4" s="228"/>
      <c r="LJQ4" s="228"/>
      <c r="LJR4" s="228"/>
      <c r="LJS4" s="228"/>
      <c r="LJT4" s="228"/>
      <c r="LJU4" s="228"/>
      <c r="LJV4" s="228"/>
      <c r="LJW4" s="228"/>
      <c r="LJX4" s="228"/>
      <c r="LJY4" s="228"/>
      <c r="LJZ4" s="228"/>
      <c r="LKA4" s="228"/>
      <c r="LKB4" s="228"/>
      <c r="LKC4" s="228"/>
      <c r="LKD4" s="228"/>
      <c r="LKE4" s="228"/>
      <c r="LKF4" s="228"/>
      <c r="LKG4" s="228"/>
      <c r="LKH4" s="228"/>
      <c r="LKI4" s="228"/>
      <c r="LKJ4" s="228"/>
      <c r="LKK4" s="228"/>
      <c r="LKL4" s="228"/>
      <c r="LKM4" s="228"/>
      <c r="LKN4" s="228"/>
      <c r="LKO4" s="228"/>
      <c r="LKP4" s="228"/>
      <c r="LKQ4" s="228"/>
      <c r="LKR4" s="228"/>
      <c r="LKS4" s="228"/>
      <c r="LKT4" s="228"/>
      <c r="LKU4" s="228"/>
      <c r="LKV4" s="228"/>
      <c r="LKW4" s="228"/>
      <c r="LKX4" s="228"/>
      <c r="LKY4" s="228"/>
      <c r="LKZ4" s="228"/>
      <c r="LLA4" s="228"/>
      <c r="LLB4" s="228"/>
      <c r="LLC4" s="228"/>
      <c r="LLD4" s="228"/>
      <c r="LLE4" s="228"/>
      <c r="LLF4" s="228"/>
      <c r="LLG4" s="228"/>
      <c r="LLH4" s="228"/>
      <c r="LLI4" s="228"/>
      <c r="LLJ4" s="228"/>
      <c r="LLK4" s="228"/>
      <c r="LLL4" s="228"/>
      <c r="LLM4" s="228"/>
      <c r="LLN4" s="228"/>
      <c r="LLO4" s="228"/>
      <c r="LLP4" s="228"/>
      <c r="LLQ4" s="228"/>
      <c r="LLR4" s="228"/>
      <c r="LLS4" s="228"/>
      <c r="LLT4" s="228"/>
      <c r="LLU4" s="228"/>
      <c r="LLV4" s="228"/>
      <c r="LLW4" s="228"/>
      <c r="LLX4" s="228"/>
      <c r="LLY4" s="228"/>
      <c r="LLZ4" s="228"/>
      <c r="LMA4" s="228"/>
      <c r="LMB4" s="228"/>
      <c r="LMC4" s="228"/>
      <c r="LMD4" s="228"/>
      <c r="LME4" s="228"/>
      <c r="LMF4" s="228"/>
      <c r="LMG4" s="228"/>
      <c r="LMH4" s="228"/>
      <c r="LMI4" s="228"/>
      <c r="LMJ4" s="228"/>
      <c r="LMK4" s="228"/>
      <c r="LML4" s="228"/>
      <c r="LMM4" s="228"/>
      <c r="LMN4" s="228"/>
      <c r="LMO4" s="228"/>
      <c r="LMP4" s="228"/>
      <c r="LMQ4" s="228"/>
      <c r="LMR4" s="228"/>
      <c r="LMS4" s="228"/>
      <c r="LMT4" s="228"/>
      <c r="LMU4" s="228"/>
      <c r="LMV4" s="228"/>
      <c r="LMW4" s="228"/>
      <c r="LMX4" s="228"/>
      <c r="LMY4" s="228"/>
      <c r="LMZ4" s="228"/>
      <c r="LNA4" s="228"/>
      <c r="LNB4" s="228"/>
      <c r="LNC4" s="228"/>
      <c r="LND4" s="228"/>
      <c r="LNE4" s="228"/>
      <c r="LNF4" s="228"/>
      <c r="LNG4" s="228"/>
      <c r="LNH4" s="228"/>
      <c r="LNI4" s="228"/>
      <c r="LNJ4" s="228"/>
      <c r="LNK4" s="228"/>
      <c r="LNL4" s="228"/>
      <c r="LNM4" s="228"/>
      <c r="LNN4" s="228"/>
      <c r="LNO4" s="228"/>
      <c r="LNP4" s="228"/>
      <c r="LNQ4" s="228"/>
      <c r="LNR4" s="228"/>
      <c r="LNS4" s="228"/>
      <c r="LNT4" s="228"/>
      <c r="LNU4" s="228"/>
      <c r="LNV4" s="228"/>
      <c r="LNW4" s="228"/>
      <c r="LNX4" s="228"/>
      <c r="LNY4" s="228"/>
      <c r="LNZ4" s="228"/>
      <c r="LOA4" s="228"/>
      <c r="LOB4" s="228"/>
      <c r="LOC4" s="228"/>
      <c r="LOD4" s="228"/>
      <c r="LOE4" s="228"/>
      <c r="LOF4" s="228"/>
      <c r="LOG4" s="228"/>
      <c r="LOH4" s="228"/>
      <c r="LOI4" s="228"/>
      <c r="LOJ4" s="228"/>
      <c r="LOK4" s="228"/>
      <c r="LOL4" s="228"/>
      <c r="LOM4" s="228"/>
      <c r="LON4" s="228"/>
      <c r="LOO4" s="228"/>
      <c r="LOP4" s="228"/>
      <c r="LOQ4" s="228"/>
      <c r="LOR4" s="228"/>
      <c r="LOS4" s="228"/>
      <c r="LOT4" s="228"/>
      <c r="LOU4" s="228"/>
      <c r="LOV4" s="228"/>
      <c r="LOW4" s="228"/>
      <c r="LOX4" s="228"/>
      <c r="LOY4" s="228"/>
      <c r="LOZ4" s="228"/>
      <c r="LPA4" s="228"/>
      <c r="LPB4" s="228"/>
      <c r="LPC4" s="228"/>
      <c r="LPD4" s="228"/>
      <c r="LPE4" s="228"/>
      <c r="LPF4" s="228"/>
      <c r="LPG4" s="228"/>
      <c r="LPH4" s="228"/>
      <c r="LPI4" s="228"/>
      <c r="LPJ4" s="228"/>
      <c r="LPK4" s="228"/>
      <c r="LPL4" s="228"/>
      <c r="LPM4" s="228"/>
      <c r="LPN4" s="228"/>
      <c r="LPO4" s="228"/>
      <c r="LPP4" s="228"/>
      <c r="LPQ4" s="228"/>
      <c r="LPR4" s="228"/>
      <c r="LPS4" s="228"/>
      <c r="LPT4" s="228"/>
      <c r="LPU4" s="228"/>
      <c r="LPV4" s="228"/>
      <c r="LPW4" s="228"/>
      <c r="LPX4" s="228"/>
      <c r="LPY4" s="228"/>
      <c r="LPZ4" s="228"/>
      <c r="LQA4" s="228"/>
      <c r="LQB4" s="228"/>
      <c r="LQC4" s="228"/>
      <c r="LQD4" s="228"/>
      <c r="LQE4" s="228"/>
      <c r="LQF4" s="228"/>
      <c r="LQG4" s="228"/>
      <c r="LQH4" s="228"/>
      <c r="LQI4" s="228"/>
      <c r="LQJ4" s="228"/>
      <c r="LQK4" s="228"/>
      <c r="LQL4" s="228"/>
      <c r="LQM4" s="228"/>
      <c r="LQN4" s="228"/>
      <c r="LQO4" s="228"/>
      <c r="LQP4" s="228"/>
      <c r="LQQ4" s="228"/>
      <c r="LQR4" s="228"/>
      <c r="LQS4" s="228"/>
      <c r="LQT4" s="228"/>
      <c r="LQU4" s="228"/>
      <c r="LQV4" s="228"/>
      <c r="LQW4" s="228"/>
      <c r="LQX4" s="228"/>
      <c r="LQY4" s="228"/>
      <c r="LQZ4" s="228"/>
      <c r="LRA4" s="228"/>
      <c r="LRB4" s="228"/>
      <c r="LRC4" s="228"/>
      <c r="LRD4" s="228"/>
      <c r="LRE4" s="228"/>
      <c r="LRF4" s="228"/>
      <c r="LRG4" s="228"/>
      <c r="LRH4" s="228"/>
      <c r="LRI4" s="228"/>
      <c r="LRJ4" s="228"/>
      <c r="LRK4" s="228"/>
      <c r="LRL4" s="228"/>
      <c r="LRM4" s="228"/>
      <c r="LRN4" s="228"/>
      <c r="LRO4" s="228"/>
      <c r="LRP4" s="228"/>
      <c r="LRQ4" s="228"/>
      <c r="LRR4" s="228"/>
      <c r="LRS4" s="228"/>
      <c r="LRT4" s="228"/>
      <c r="LRU4" s="228"/>
      <c r="LRV4" s="228"/>
      <c r="LRW4" s="228"/>
      <c r="LRX4" s="228"/>
      <c r="LRY4" s="228"/>
      <c r="LRZ4" s="228"/>
      <c r="LSA4" s="228"/>
      <c r="LSB4" s="228"/>
      <c r="LSC4" s="228"/>
      <c r="LSD4" s="228"/>
      <c r="LSE4" s="228"/>
      <c r="LSF4" s="228"/>
      <c r="LSG4" s="228"/>
      <c r="LSH4" s="228"/>
      <c r="LSI4" s="228"/>
      <c r="LSJ4" s="228"/>
      <c r="LSK4" s="228"/>
      <c r="LSL4" s="228"/>
      <c r="LSM4" s="228"/>
      <c r="LSN4" s="228"/>
      <c r="LSO4" s="228"/>
      <c r="LSP4" s="228"/>
      <c r="LSQ4" s="228"/>
      <c r="LSR4" s="228"/>
      <c r="LSS4" s="228"/>
      <c r="LST4" s="228"/>
      <c r="LSU4" s="228"/>
      <c r="LSV4" s="228"/>
      <c r="LSW4" s="228"/>
      <c r="LSX4" s="228"/>
      <c r="LSY4" s="228"/>
      <c r="LSZ4" s="228"/>
      <c r="LTA4" s="228"/>
      <c r="LTB4" s="228"/>
      <c r="LTC4" s="228"/>
      <c r="LTD4" s="228"/>
      <c r="LTE4" s="228"/>
      <c r="LTF4" s="228"/>
      <c r="LTG4" s="228"/>
      <c r="LTH4" s="228"/>
      <c r="LTI4" s="228"/>
      <c r="LTJ4" s="228"/>
      <c r="LTK4" s="228"/>
      <c r="LTL4" s="228"/>
      <c r="LTM4" s="228"/>
      <c r="LTN4" s="228"/>
      <c r="LTO4" s="228"/>
      <c r="LTP4" s="228"/>
      <c r="LTQ4" s="228"/>
      <c r="LTR4" s="228"/>
      <c r="LTS4" s="228"/>
      <c r="LTT4" s="228"/>
      <c r="LTU4" s="228"/>
      <c r="LTV4" s="228"/>
      <c r="LTW4" s="228"/>
      <c r="LTX4" s="228"/>
      <c r="LTY4" s="228"/>
      <c r="LTZ4" s="228"/>
      <c r="LUA4" s="228"/>
      <c r="LUB4" s="228"/>
      <c r="LUC4" s="228"/>
      <c r="LUD4" s="228"/>
      <c r="LUE4" s="228"/>
      <c r="LUF4" s="228"/>
      <c r="LUG4" s="228"/>
      <c r="LUH4" s="228"/>
      <c r="LUI4" s="228"/>
      <c r="LUJ4" s="228"/>
      <c r="LUK4" s="228"/>
      <c r="LUL4" s="228"/>
      <c r="LUM4" s="228"/>
      <c r="LUN4" s="228"/>
      <c r="LUO4" s="228"/>
      <c r="LUP4" s="228"/>
      <c r="LUQ4" s="228"/>
      <c r="LUR4" s="228"/>
      <c r="LUS4" s="228"/>
      <c r="LUT4" s="228"/>
      <c r="LUU4" s="228"/>
      <c r="LUV4" s="228"/>
      <c r="LUW4" s="228"/>
      <c r="LUX4" s="228"/>
      <c r="LUY4" s="228"/>
      <c r="LUZ4" s="228"/>
      <c r="LVA4" s="228"/>
      <c r="LVB4" s="228"/>
      <c r="LVC4" s="228"/>
      <c r="LVD4" s="228"/>
      <c r="LVE4" s="228"/>
      <c r="LVF4" s="228"/>
      <c r="LVG4" s="228"/>
      <c r="LVH4" s="228"/>
      <c r="LVI4" s="228"/>
      <c r="LVJ4" s="228"/>
      <c r="LVK4" s="228"/>
      <c r="LVL4" s="228"/>
      <c r="LVM4" s="228"/>
      <c r="LVN4" s="228"/>
      <c r="LVO4" s="228"/>
      <c r="LVP4" s="228"/>
      <c r="LVQ4" s="228"/>
      <c r="LVR4" s="228"/>
      <c r="LVS4" s="228"/>
      <c r="LVT4" s="228"/>
      <c r="LVU4" s="228"/>
      <c r="LVV4" s="228"/>
      <c r="LVW4" s="228"/>
      <c r="LVX4" s="228"/>
      <c r="LVY4" s="228"/>
      <c r="LVZ4" s="228"/>
      <c r="LWA4" s="228"/>
      <c r="LWB4" s="228"/>
      <c r="LWC4" s="228"/>
      <c r="LWD4" s="228"/>
      <c r="LWE4" s="228"/>
      <c r="LWF4" s="228"/>
      <c r="LWG4" s="228"/>
      <c r="LWH4" s="228"/>
      <c r="LWI4" s="228"/>
      <c r="LWJ4" s="228"/>
      <c r="LWK4" s="228"/>
      <c r="LWL4" s="228"/>
      <c r="LWM4" s="228"/>
      <c r="LWN4" s="228"/>
      <c r="LWO4" s="228"/>
      <c r="LWP4" s="228"/>
      <c r="LWQ4" s="228"/>
      <c r="LWR4" s="228"/>
      <c r="LWS4" s="228"/>
      <c r="LWT4" s="228"/>
      <c r="LWU4" s="228"/>
      <c r="LWV4" s="228"/>
      <c r="LWW4" s="228"/>
      <c r="LWX4" s="228"/>
      <c r="LWY4" s="228"/>
      <c r="LWZ4" s="228"/>
      <c r="LXA4" s="228"/>
      <c r="LXB4" s="228"/>
      <c r="LXC4" s="228"/>
      <c r="LXD4" s="228"/>
      <c r="LXE4" s="228"/>
      <c r="LXF4" s="228"/>
      <c r="LXG4" s="228"/>
      <c r="LXH4" s="228"/>
      <c r="LXI4" s="228"/>
      <c r="LXJ4" s="228"/>
      <c r="LXK4" s="228"/>
      <c r="LXL4" s="228"/>
      <c r="LXM4" s="228"/>
      <c r="LXN4" s="228"/>
      <c r="LXO4" s="228"/>
      <c r="LXP4" s="228"/>
      <c r="LXQ4" s="228"/>
      <c r="LXR4" s="228"/>
      <c r="LXS4" s="228"/>
      <c r="LXT4" s="228"/>
      <c r="LXU4" s="228"/>
      <c r="LXV4" s="228"/>
      <c r="LXW4" s="228"/>
      <c r="LXX4" s="228"/>
      <c r="LXY4" s="228"/>
      <c r="LXZ4" s="228"/>
      <c r="LYA4" s="228"/>
      <c r="LYB4" s="228"/>
      <c r="LYC4" s="228"/>
      <c r="LYD4" s="228"/>
      <c r="LYE4" s="228"/>
      <c r="LYF4" s="228"/>
      <c r="LYG4" s="228"/>
      <c r="LYH4" s="228"/>
      <c r="LYI4" s="228"/>
      <c r="LYJ4" s="228"/>
      <c r="LYK4" s="228"/>
      <c r="LYL4" s="228"/>
      <c r="LYM4" s="228"/>
      <c r="LYN4" s="228"/>
      <c r="LYO4" s="228"/>
      <c r="LYP4" s="228"/>
      <c r="LYQ4" s="228"/>
      <c r="LYR4" s="228"/>
      <c r="LYS4" s="228"/>
      <c r="LYT4" s="228"/>
      <c r="LYU4" s="228"/>
      <c r="LYV4" s="228"/>
      <c r="LYW4" s="228"/>
      <c r="LYX4" s="228"/>
      <c r="LYY4" s="228"/>
      <c r="LYZ4" s="228"/>
      <c r="LZA4" s="228"/>
      <c r="LZB4" s="228"/>
      <c r="LZC4" s="228"/>
      <c r="LZD4" s="228"/>
      <c r="LZE4" s="228"/>
      <c r="LZF4" s="228"/>
      <c r="LZG4" s="228"/>
      <c r="LZH4" s="228"/>
      <c r="LZI4" s="228"/>
      <c r="LZJ4" s="228"/>
      <c r="LZK4" s="228"/>
      <c r="LZL4" s="228"/>
      <c r="LZM4" s="228"/>
      <c r="LZN4" s="228"/>
      <c r="LZO4" s="228"/>
      <c r="LZP4" s="228"/>
      <c r="LZQ4" s="228"/>
      <c r="LZR4" s="228"/>
      <c r="LZS4" s="228"/>
      <c r="LZT4" s="228"/>
      <c r="LZU4" s="228"/>
      <c r="LZV4" s="228"/>
      <c r="LZW4" s="228"/>
      <c r="LZX4" s="228"/>
      <c r="LZY4" s="228"/>
      <c r="LZZ4" s="228"/>
      <c r="MAA4" s="228"/>
      <c r="MAB4" s="228"/>
      <c r="MAC4" s="228"/>
      <c r="MAD4" s="228"/>
      <c r="MAE4" s="228"/>
      <c r="MAF4" s="228"/>
      <c r="MAG4" s="228"/>
      <c r="MAH4" s="228"/>
      <c r="MAI4" s="228"/>
      <c r="MAJ4" s="228"/>
      <c r="MAK4" s="228"/>
      <c r="MAL4" s="228"/>
      <c r="MAM4" s="228"/>
      <c r="MAN4" s="228"/>
      <c r="MAO4" s="228"/>
      <c r="MAP4" s="228"/>
      <c r="MAQ4" s="228"/>
      <c r="MAR4" s="228"/>
      <c r="MAS4" s="228"/>
      <c r="MAT4" s="228"/>
      <c r="MAU4" s="228"/>
      <c r="MAV4" s="228"/>
      <c r="MAW4" s="228"/>
      <c r="MAX4" s="228"/>
      <c r="MAY4" s="228"/>
      <c r="MAZ4" s="228"/>
      <c r="MBA4" s="228"/>
      <c r="MBB4" s="228"/>
      <c r="MBC4" s="228"/>
      <c r="MBD4" s="228"/>
      <c r="MBE4" s="228"/>
      <c r="MBF4" s="228"/>
      <c r="MBG4" s="228"/>
      <c r="MBH4" s="228"/>
      <c r="MBI4" s="228"/>
      <c r="MBJ4" s="228"/>
      <c r="MBK4" s="228"/>
      <c r="MBL4" s="228"/>
      <c r="MBM4" s="228"/>
      <c r="MBN4" s="228"/>
      <c r="MBO4" s="228"/>
      <c r="MBP4" s="228"/>
      <c r="MBQ4" s="228"/>
      <c r="MBR4" s="228"/>
      <c r="MBS4" s="228"/>
      <c r="MBT4" s="228"/>
      <c r="MBU4" s="228"/>
      <c r="MBV4" s="228"/>
      <c r="MBW4" s="228"/>
      <c r="MBX4" s="228"/>
      <c r="MBY4" s="228"/>
      <c r="MBZ4" s="228"/>
      <c r="MCA4" s="228"/>
      <c r="MCB4" s="228"/>
      <c r="MCC4" s="228"/>
      <c r="MCD4" s="228"/>
      <c r="MCE4" s="228"/>
      <c r="MCF4" s="228"/>
      <c r="MCG4" s="228"/>
      <c r="MCH4" s="228"/>
      <c r="MCI4" s="228"/>
      <c r="MCJ4" s="228"/>
      <c r="MCK4" s="228"/>
      <c r="MCL4" s="228"/>
      <c r="MCM4" s="228"/>
      <c r="MCN4" s="228"/>
      <c r="MCO4" s="228"/>
      <c r="MCP4" s="228"/>
      <c r="MCQ4" s="228"/>
      <c r="MCR4" s="228"/>
      <c r="MCS4" s="228"/>
      <c r="MCT4" s="228"/>
      <c r="MCU4" s="228"/>
      <c r="MCV4" s="228"/>
      <c r="MCW4" s="228"/>
      <c r="MCX4" s="228"/>
      <c r="MCY4" s="228"/>
      <c r="MCZ4" s="228"/>
      <c r="MDA4" s="228"/>
      <c r="MDB4" s="228"/>
      <c r="MDC4" s="228"/>
      <c r="MDD4" s="228"/>
      <c r="MDE4" s="228"/>
      <c r="MDF4" s="228"/>
      <c r="MDG4" s="228"/>
      <c r="MDH4" s="228"/>
      <c r="MDI4" s="228"/>
      <c r="MDJ4" s="228"/>
      <c r="MDK4" s="228"/>
      <c r="MDL4" s="228"/>
      <c r="MDM4" s="228"/>
      <c r="MDN4" s="228"/>
      <c r="MDO4" s="228"/>
      <c r="MDP4" s="228"/>
      <c r="MDQ4" s="228"/>
      <c r="MDR4" s="228"/>
      <c r="MDS4" s="228"/>
      <c r="MDT4" s="228"/>
      <c r="MDU4" s="228"/>
      <c r="MDV4" s="228"/>
      <c r="MDW4" s="228"/>
      <c r="MDX4" s="228"/>
      <c r="MDY4" s="228"/>
      <c r="MDZ4" s="228"/>
      <c r="MEA4" s="228"/>
      <c r="MEB4" s="228"/>
      <c r="MEC4" s="228"/>
      <c r="MED4" s="228"/>
      <c r="MEE4" s="228"/>
      <c r="MEF4" s="228"/>
      <c r="MEG4" s="228"/>
      <c r="MEH4" s="228"/>
      <c r="MEI4" s="228"/>
      <c r="MEJ4" s="228"/>
      <c r="MEK4" s="228"/>
      <c r="MEL4" s="228"/>
      <c r="MEM4" s="228"/>
      <c r="MEN4" s="228"/>
      <c r="MEO4" s="228"/>
      <c r="MEP4" s="228"/>
      <c r="MEQ4" s="228"/>
      <c r="MER4" s="228"/>
      <c r="MES4" s="228"/>
      <c r="MET4" s="228"/>
      <c r="MEU4" s="228"/>
      <c r="MEV4" s="228"/>
      <c r="MEW4" s="228"/>
      <c r="MEX4" s="228"/>
      <c r="MEY4" s="228"/>
      <c r="MEZ4" s="228"/>
      <c r="MFA4" s="228"/>
      <c r="MFB4" s="228"/>
      <c r="MFC4" s="228"/>
      <c r="MFD4" s="228"/>
      <c r="MFE4" s="228"/>
      <c r="MFF4" s="228"/>
      <c r="MFG4" s="228"/>
      <c r="MFH4" s="228"/>
      <c r="MFI4" s="228"/>
      <c r="MFJ4" s="228"/>
      <c r="MFK4" s="228"/>
      <c r="MFL4" s="228"/>
      <c r="MFM4" s="228"/>
      <c r="MFN4" s="228"/>
      <c r="MFO4" s="228"/>
      <c r="MFP4" s="228"/>
      <c r="MFQ4" s="228"/>
      <c r="MFR4" s="228"/>
      <c r="MFS4" s="228"/>
      <c r="MFT4" s="228"/>
      <c r="MFU4" s="228"/>
      <c r="MFV4" s="228"/>
      <c r="MFW4" s="228"/>
      <c r="MFX4" s="228"/>
      <c r="MFY4" s="228"/>
      <c r="MFZ4" s="228"/>
      <c r="MGA4" s="228"/>
      <c r="MGB4" s="228"/>
      <c r="MGC4" s="228"/>
      <c r="MGD4" s="228"/>
      <c r="MGE4" s="228"/>
      <c r="MGF4" s="228"/>
      <c r="MGG4" s="228"/>
      <c r="MGH4" s="228"/>
      <c r="MGI4" s="228"/>
      <c r="MGJ4" s="228"/>
      <c r="MGK4" s="228"/>
      <c r="MGL4" s="228"/>
      <c r="MGM4" s="228"/>
      <c r="MGN4" s="228"/>
      <c r="MGO4" s="228"/>
      <c r="MGP4" s="228"/>
      <c r="MGQ4" s="228"/>
      <c r="MGR4" s="228"/>
      <c r="MGS4" s="228"/>
      <c r="MGT4" s="228"/>
      <c r="MGU4" s="228"/>
      <c r="MGV4" s="228"/>
      <c r="MGW4" s="228"/>
      <c r="MGX4" s="228"/>
      <c r="MGY4" s="228"/>
      <c r="MGZ4" s="228"/>
      <c r="MHA4" s="228"/>
      <c r="MHB4" s="228"/>
      <c r="MHC4" s="228"/>
      <c r="MHD4" s="228"/>
      <c r="MHE4" s="228"/>
      <c r="MHF4" s="228"/>
      <c r="MHG4" s="228"/>
      <c r="MHH4" s="228"/>
      <c r="MHI4" s="228"/>
      <c r="MHJ4" s="228"/>
      <c r="MHK4" s="228"/>
      <c r="MHL4" s="228"/>
      <c r="MHM4" s="228"/>
      <c r="MHN4" s="228"/>
      <c r="MHO4" s="228"/>
      <c r="MHP4" s="228"/>
      <c r="MHQ4" s="228"/>
      <c r="MHR4" s="228"/>
      <c r="MHS4" s="228"/>
      <c r="MHT4" s="228"/>
      <c r="MHU4" s="228"/>
      <c r="MHV4" s="228"/>
      <c r="MHW4" s="228"/>
      <c r="MHX4" s="228"/>
      <c r="MHY4" s="228"/>
      <c r="MHZ4" s="228"/>
      <c r="MIA4" s="228"/>
      <c r="MIB4" s="228"/>
      <c r="MIC4" s="228"/>
      <c r="MID4" s="228"/>
      <c r="MIE4" s="228"/>
      <c r="MIF4" s="228"/>
      <c r="MIG4" s="228"/>
      <c r="MIH4" s="228"/>
      <c r="MII4" s="228"/>
      <c r="MIJ4" s="228"/>
      <c r="MIK4" s="228"/>
      <c r="MIL4" s="228"/>
      <c r="MIM4" s="228"/>
      <c r="MIN4" s="228"/>
      <c r="MIO4" s="228"/>
      <c r="MIP4" s="228"/>
      <c r="MIQ4" s="228"/>
      <c r="MIR4" s="228"/>
      <c r="MIS4" s="228"/>
      <c r="MIT4" s="228"/>
      <c r="MIU4" s="228"/>
      <c r="MIV4" s="228"/>
      <c r="MIW4" s="228"/>
      <c r="MIX4" s="228"/>
      <c r="MIY4" s="228"/>
      <c r="MIZ4" s="228"/>
      <c r="MJA4" s="228"/>
      <c r="MJB4" s="228"/>
      <c r="MJC4" s="228"/>
      <c r="MJD4" s="228"/>
      <c r="MJE4" s="228"/>
      <c r="MJF4" s="228"/>
      <c r="MJG4" s="228"/>
      <c r="MJH4" s="228"/>
      <c r="MJI4" s="228"/>
      <c r="MJJ4" s="228"/>
      <c r="MJK4" s="228"/>
      <c r="MJL4" s="228"/>
      <c r="MJM4" s="228"/>
      <c r="MJN4" s="228"/>
      <c r="MJO4" s="228"/>
      <c r="MJP4" s="228"/>
      <c r="MJQ4" s="228"/>
      <c r="MJR4" s="228"/>
      <c r="MJS4" s="228"/>
      <c r="MJT4" s="228"/>
      <c r="MJU4" s="228"/>
      <c r="MJV4" s="228"/>
      <c r="MJW4" s="228"/>
      <c r="MJX4" s="228"/>
      <c r="MJY4" s="228"/>
      <c r="MJZ4" s="228"/>
      <c r="MKA4" s="228"/>
      <c r="MKB4" s="228"/>
      <c r="MKC4" s="228"/>
      <c r="MKD4" s="228"/>
      <c r="MKE4" s="228"/>
      <c r="MKF4" s="228"/>
      <c r="MKG4" s="228"/>
      <c r="MKH4" s="228"/>
      <c r="MKI4" s="228"/>
      <c r="MKJ4" s="228"/>
      <c r="MKK4" s="228"/>
      <c r="MKL4" s="228"/>
      <c r="MKM4" s="228"/>
      <c r="MKN4" s="228"/>
      <c r="MKO4" s="228"/>
      <c r="MKP4" s="228"/>
      <c r="MKQ4" s="228"/>
      <c r="MKR4" s="228"/>
      <c r="MKS4" s="228"/>
      <c r="MKT4" s="228"/>
      <c r="MKU4" s="228"/>
      <c r="MKV4" s="228"/>
      <c r="MKW4" s="228"/>
      <c r="MKX4" s="228"/>
      <c r="MKY4" s="228"/>
      <c r="MKZ4" s="228"/>
      <c r="MLA4" s="228"/>
      <c r="MLB4" s="228"/>
      <c r="MLC4" s="228"/>
      <c r="MLD4" s="228"/>
      <c r="MLE4" s="228"/>
      <c r="MLF4" s="228"/>
      <c r="MLG4" s="228"/>
      <c r="MLH4" s="228"/>
      <c r="MLI4" s="228"/>
      <c r="MLJ4" s="228"/>
      <c r="MLK4" s="228"/>
      <c r="MLL4" s="228"/>
      <c r="MLM4" s="228"/>
      <c r="MLN4" s="228"/>
      <c r="MLO4" s="228"/>
      <c r="MLP4" s="228"/>
      <c r="MLQ4" s="228"/>
      <c r="MLR4" s="228"/>
      <c r="MLS4" s="228"/>
      <c r="MLT4" s="228"/>
      <c r="MLU4" s="228"/>
      <c r="MLV4" s="228"/>
      <c r="MLW4" s="228"/>
      <c r="MLX4" s="228"/>
      <c r="MLY4" s="228"/>
      <c r="MLZ4" s="228"/>
      <c r="MMA4" s="228"/>
      <c r="MMB4" s="228"/>
      <c r="MMC4" s="228"/>
      <c r="MMD4" s="228"/>
      <c r="MME4" s="228"/>
      <c r="MMF4" s="228"/>
      <c r="MMG4" s="228"/>
      <c r="MMH4" s="228"/>
      <c r="MMI4" s="228"/>
      <c r="MMJ4" s="228"/>
      <c r="MMK4" s="228"/>
      <c r="MML4" s="228"/>
      <c r="MMM4" s="228"/>
      <c r="MMN4" s="228"/>
      <c r="MMO4" s="228"/>
      <c r="MMP4" s="228"/>
      <c r="MMQ4" s="228"/>
      <c r="MMR4" s="228"/>
      <c r="MMS4" s="228"/>
      <c r="MMT4" s="228"/>
      <c r="MMU4" s="228"/>
      <c r="MMV4" s="228"/>
      <c r="MMW4" s="228"/>
      <c r="MMX4" s="228"/>
      <c r="MMY4" s="228"/>
      <c r="MMZ4" s="228"/>
      <c r="MNA4" s="228"/>
      <c r="MNB4" s="228"/>
      <c r="MNC4" s="228"/>
      <c r="MND4" s="228"/>
      <c r="MNE4" s="228"/>
      <c r="MNF4" s="228"/>
      <c r="MNG4" s="228"/>
      <c r="MNH4" s="228"/>
      <c r="MNI4" s="228"/>
      <c r="MNJ4" s="228"/>
      <c r="MNK4" s="228"/>
      <c r="MNL4" s="228"/>
      <c r="MNM4" s="228"/>
      <c r="MNN4" s="228"/>
      <c r="MNO4" s="228"/>
      <c r="MNP4" s="228"/>
      <c r="MNQ4" s="228"/>
      <c r="MNR4" s="228"/>
      <c r="MNS4" s="228"/>
      <c r="MNT4" s="228"/>
      <c r="MNU4" s="228"/>
      <c r="MNV4" s="228"/>
      <c r="MNW4" s="228"/>
      <c r="MNX4" s="228"/>
      <c r="MNY4" s="228"/>
      <c r="MNZ4" s="228"/>
      <c r="MOA4" s="228"/>
      <c r="MOB4" s="228"/>
      <c r="MOC4" s="228"/>
      <c r="MOD4" s="228"/>
      <c r="MOE4" s="228"/>
      <c r="MOF4" s="228"/>
      <c r="MOG4" s="228"/>
      <c r="MOH4" s="228"/>
      <c r="MOI4" s="228"/>
      <c r="MOJ4" s="228"/>
      <c r="MOK4" s="228"/>
      <c r="MOL4" s="228"/>
      <c r="MOM4" s="228"/>
      <c r="MON4" s="228"/>
      <c r="MOO4" s="228"/>
      <c r="MOP4" s="228"/>
      <c r="MOQ4" s="228"/>
      <c r="MOR4" s="228"/>
      <c r="MOS4" s="228"/>
      <c r="MOT4" s="228"/>
      <c r="MOU4" s="228"/>
      <c r="MOV4" s="228"/>
      <c r="MOW4" s="228"/>
      <c r="MOX4" s="228"/>
      <c r="MOY4" s="228"/>
      <c r="MOZ4" s="228"/>
      <c r="MPA4" s="228"/>
      <c r="MPB4" s="228"/>
      <c r="MPC4" s="228"/>
      <c r="MPD4" s="228"/>
      <c r="MPE4" s="228"/>
      <c r="MPF4" s="228"/>
      <c r="MPG4" s="228"/>
      <c r="MPH4" s="228"/>
      <c r="MPI4" s="228"/>
      <c r="MPJ4" s="228"/>
      <c r="MPK4" s="228"/>
      <c r="MPL4" s="228"/>
      <c r="MPM4" s="228"/>
      <c r="MPN4" s="228"/>
      <c r="MPO4" s="228"/>
      <c r="MPP4" s="228"/>
      <c r="MPQ4" s="228"/>
      <c r="MPR4" s="228"/>
      <c r="MPS4" s="228"/>
      <c r="MPT4" s="228"/>
      <c r="MPU4" s="228"/>
      <c r="MPV4" s="228"/>
      <c r="MPW4" s="228"/>
      <c r="MPX4" s="228"/>
      <c r="MPY4" s="228"/>
      <c r="MPZ4" s="228"/>
      <c r="MQA4" s="228"/>
      <c r="MQB4" s="228"/>
      <c r="MQC4" s="228"/>
      <c r="MQD4" s="228"/>
      <c r="MQE4" s="228"/>
      <c r="MQF4" s="228"/>
      <c r="MQG4" s="228"/>
      <c r="MQH4" s="228"/>
      <c r="MQI4" s="228"/>
      <c r="MQJ4" s="228"/>
      <c r="MQK4" s="228"/>
      <c r="MQL4" s="228"/>
      <c r="MQM4" s="228"/>
      <c r="MQN4" s="228"/>
      <c r="MQO4" s="228"/>
      <c r="MQP4" s="228"/>
      <c r="MQQ4" s="228"/>
      <c r="MQR4" s="228"/>
      <c r="MQS4" s="228"/>
      <c r="MQT4" s="228"/>
      <c r="MQU4" s="228"/>
      <c r="MQV4" s="228"/>
      <c r="MQW4" s="228"/>
      <c r="MQX4" s="228"/>
      <c r="MQY4" s="228"/>
      <c r="MQZ4" s="228"/>
      <c r="MRA4" s="228"/>
      <c r="MRB4" s="228"/>
      <c r="MRC4" s="228"/>
      <c r="MRD4" s="228"/>
      <c r="MRE4" s="228"/>
      <c r="MRF4" s="228"/>
      <c r="MRG4" s="228"/>
      <c r="MRH4" s="228"/>
      <c r="MRI4" s="228"/>
      <c r="MRJ4" s="228"/>
      <c r="MRK4" s="228"/>
      <c r="MRL4" s="228"/>
      <c r="MRM4" s="228"/>
      <c r="MRN4" s="228"/>
      <c r="MRO4" s="228"/>
      <c r="MRP4" s="228"/>
      <c r="MRQ4" s="228"/>
      <c r="MRR4" s="228"/>
      <c r="MRS4" s="228"/>
      <c r="MRT4" s="228"/>
      <c r="MRU4" s="228"/>
      <c r="MRV4" s="228"/>
      <c r="MRW4" s="228"/>
      <c r="MRX4" s="228"/>
      <c r="MRY4" s="228"/>
      <c r="MRZ4" s="228"/>
      <c r="MSA4" s="228"/>
      <c r="MSB4" s="228"/>
      <c r="MSC4" s="228"/>
      <c r="MSD4" s="228"/>
      <c r="MSE4" s="228"/>
      <c r="MSF4" s="228"/>
      <c r="MSG4" s="228"/>
      <c r="MSH4" s="228"/>
      <c r="MSI4" s="228"/>
      <c r="MSJ4" s="228"/>
      <c r="MSK4" s="228"/>
      <c r="MSL4" s="228"/>
      <c r="MSM4" s="228"/>
      <c r="MSN4" s="228"/>
      <c r="MSO4" s="228"/>
      <c r="MSP4" s="228"/>
      <c r="MSQ4" s="228"/>
      <c r="MSR4" s="228"/>
      <c r="MSS4" s="228"/>
      <c r="MST4" s="228"/>
      <c r="MSU4" s="228"/>
      <c r="MSV4" s="228"/>
      <c r="MSW4" s="228"/>
      <c r="MSX4" s="228"/>
      <c r="MSY4" s="228"/>
      <c r="MSZ4" s="228"/>
      <c r="MTA4" s="228"/>
      <c r="MTB4" s="228"/>
      <c r="MTC4" s="228"/>
      <c r="MTD4" s="228"/>
      <c r="MTE4" s="228"/>
      <c r="MTF4" s="228"/>
      <c r="MTG4" s="228"/>
      <c r="MTH4" s="228"/>
      <c r="MTI4" s="228"/>
      <c r="MTJ4" s="228"/>
      <c r="MTK4" s="228"/>
      <c r="MTL4" s="228"/>
      <c r="MTM4" s="228"/>
      <c r="MTN4" s="228"/>
      <c r="MTO4" s="228"/>
      <c r="MTP4" s="228"/>
      <c r="MTQ4" s="228"/>
      <c r="MTR4" s="228"/>
      <c r="MTS4" s="228"/>
      <c r="MTT4" s="228"/>
      <c r="MTU4" s="228"/>
      <c r="MTV4" s="228"/>
      <c r="MTW4" s="228"/>
      <c r="MTX4" s="228"/>
      <c r="MTY4" s="228"/>
      <c r="MTZ4" s="228"/>
      <c r="MUA4" s="228"/>
      <c r="MUB4" s="228"/>
      <c r="MUC4" s="228"/>
      <c r="MUD4" s="228"/>
      <c r="MUE4" s="228"/>
      <c r="MUF4" s="228"/>
      <c r="MUG4" s="228"/>
      <c r="MUH4" s="228"/>
      <c r="MUI4" s="228"/>
      <c r="MUJ4" s="228"/>
      <c r="MUK4" s="228"/>
      <c r="MUL4" s="228"/>
      <c r="MUM4" s="228"/>
      <c r="MUN4" s="228"/>
      <c r="MUO4" s="228"/>
      <c r="MUP4" s="228"/>
      <c r="MUQ4" s="228"/>
      <c r="MUR4" s="228"/>
      <c r="MUS4" s="228"/>
      <c r="MUT4" s="228"/>
      <c r="MUU4" s="228"/>
      <c r="MUV4" s="228"/>
      <c r="MUW4" s="228"/>
      <c r="MUX4" s="228"/>
      <c r="MUY4" s="228"/>
      <c r="MUZ4" s="228"/>
      <c r="MVA4" s="228"/>
      <c r="MVB4" s="228"/>
      <c r="MVC4" s="228"/>
      <c r="MVD4" s="228"/>
      <c r="MVE4" s="228"/>
      <c r="MVF4" s="228"/>
      <c r="MVG4" s="228"/>
      <c r="MVH4" s="228"/>
      <c r="MVI4" s="228"/>
      <c r="MVJ4" s="228"/>
      <c r="MVK4" s="228"/>
      <c r="MVL4" s="228"/>
      <c r="MVM4" s="228"/>
      <c r="MVN4" s="228"/>
      <c r="MVO4" s="228"/>
      <c r="MVP4" s="228"/>
      <c r="MVQ4" s="228"/>
      <c r="MVR4" s="228"/>
      <c r="MVS4" s="228"/>
      <c r="MVT4" s="228"/>
      <c r="MVU4" s="228"/>
      <c r="MVV4" s="228"/>
      <c r="MVW4" s="228"/>
      <c r="MVX4" s="228"/>
      <c r="MVY4" s="228"/>
      <c r="MVZ4" s="228"/>
      <c r="MWA4" s="228"/>
      <c r="MWB4" s="228"/>
      <c r="MWC4" s="228"/>
      <c r="MWD4" s="228"/>
      <c r="MWE4" s="228"/>
      <c r="MWF4" s="228"/>
      <c r="MWG4" s="228"/>
      <c r="MWH4" s="228"/>
      <c r="MWI4" s="228"/>
      <c r="MWJ4" s="228"/>
      <c r="MWK4" s="228"/>
      <c r="MWL4" s="228"/>
      <c r="MWM4" s="228"/>
      <c r="MWN4" s="228"/>
      <c r="MWO4" s="228"/>
      <c r="MWP4" s="228"/>
      <c r="MWQ4" s="228"/>
      <c r="MWR4" s="228"/>
      <c r="MWS4" s="228"/>
      <c r="MWT4" s="228"/>
      <c r="MWU4" s="228"/>
      <c r="MWV4" s="228"/>
      <c r="MWW4" s="228"/>
      <c r="MWX4" s="228"/>
      <c r="MWY4" s="228"/>
      <c r="MWZ4" s="228"/>
      <c r="MXA4" s="228"/>
      <c r="MXB4" s="228"/>
      <c r="MXC4" s="228"/>
      <c r="MXD4" s="228"/>
      <c r="MXE4" s="228"/>
      <c r="MXF4" s="228"/>
      <c r="MXG4" s="228"/>
      <c r="MXH4" s="228"/>
      <c r="MXI4" s="228"/>
      <c r="MXJ4" s="228"/>
      <c r="MXK4" s="228"/>
      <c r="MXL4" s="228"/>
      <c r="MXM4" s="228"/>
      <c r="MXN4" s="228"/>
      <c r="MXO4" s="228"/>
      <c r="MXP4" s="228"/>
      <c r="MXQ4" s="228"/>
      <c r="MXR4" s="228"/>
      <c r="MXS4" s="228"/>
      <c r="MXT4" s="228"/>
      <c r="MXU4" s="228"/>
      <c r="MXV4" s="228"/>
      <c r="MXW4" s="228"/>
      <c r="MXX4" s="228"/>
      <c r="MXY4" s="228"/>
      <c r="MXZ4" s="228"/>
      <c r="MYA4" s="228"/>
      <c r="MYB4" s="228"/>
      <c r="MYC4" s="228"/>
      <c r="MYD4" s="228"/>
      <c r="MYE4" s="228"/>
      <c r="MYF4" s="228"/>
      <c r="MYG4" s="228"/>
      <c r="MYH4" s="228"/>
      <c r="MYI4" s="228"/>
      <c r="MYJ4" s="228"/>
      <c r="MYK4" s="228"/>
      <c r="MYL4" s="228"/>
      <c r="MYM4" s="228"/>
      <c r="MYN4" s="228"/>
      <c r="MYO4" s="228"/>
      <c r="MYP4" s="228"/>
      <c r="MYQ4" s="228"/>
      <c r="MYR4" s="228"/>
      <c r="MYS4" s="228"/>
      <c r="MYT4" s="228"/>
      <c r="MYU4" s="228"/>
      <c r="MYV4" s="228"/>
      <c r="MYW4" s="228"/>
      <c r="MYX4" s="228"/>
      <c r="MYY4" s="228"/>
      <c r="MYZ4" s="228"/>
      <c r="MZA4" s="228"/>
      <c r="MZB4" s="228"/>
      <c r="MZC4" s="228"/>
      <c r="MZD4" s="228"/>
      <c r="MZE4" s="228"/>
      <c r="MZF4" s="228"/>
      <c r="MZG4" s="228"/>
      <c r="MZH4" s="228"/>
      <c r="MZI4" s="228"/>
      <c r="MZJ4" s="228"/>
      <c r="MZK4" s="228"/>
      <c r="MZL4" s="228"/>
      <c r="MZM4" s="228"/>
      <c r="MZN4" s="228"/>
      <c r="MZO4" s="228"/>
      <c r="MZP4" s="228"/>
      <c r="MZQ4" s="228"/>
      <c r="MZR4" s="228"/>
      <c r="MZS4" s="228"/>
      <c r="MZT4" s="228"/>
      <c r="MZU4" s="228"/>
      <c r="MZV4" s="228"/>
      <c r="MZW4" s="228"/>
      <c r="MZX4" s="228"/>
      <c r="MZY4" s="228"/>
      <c r="MZZ4" s="228"/>
      <c r="NAA4" s="228"/>
      <c r="NAB4" s="228"/>
      <c r="NAC4" s="228"/>
      <c r="NAD4" s="228"/>
      <c r="NAE4" s="228"/>
      <c r="NAF4" s="228"/>
      <c r="NAG4" s="228"/>
      <c r="NAH4" s="228"/>
      <c r="NAI4" s="228"/>
      <c r="NAJ4" s="228"/>
      <c r="NAK4" s="228"/>
      <c r="NAL4" s="228"/>
      <c r="NAM4" s="228"/>
      <c r="NAN4" s="228"/>
      <c r="NAO4" s="228"/>
      <c r="NAP4" s="228"/>
      <c r="NAQ4" s="228"/>
      <c r="NAR4" s="228"/>
      <c r="NAS4" s="228"/>
      <c r="NAT4" s="228"/>
      <c r="NAU4" s="228"/>
      <c r="NAV4" s="228"/>
      <c r="NAW4" s="228"/>
      <c r="NAX4" s="228"/>
      <c r="NAY4" s="228"/>
      <c r="NAZ4" s="228"/>
      <c r="NBA4" s="228"/>
      <c r="NBB4" s="228"/>
      <c r="NBC4" s="228"/>
      <c r="NBD4" s="228"/>
      <c r="NBE4" s="228"/>
      <c r="NBF4" s="228"/>
      <c r="NBG4" s="228"/>
      <c r="NBH4" s="228"/>
      <c r="NBI4" s="228"/>
      <c r="NBJ4" s="228"/>
      <c r="NBK4" s="228"/>
      <c r="NBL4" s="228"/>
      <c r="NBM4" s="228"/>
      <c r="NBN4" s="228"/>
      <c r="NBO4" s="228"/>
      <c r="NBP4" s="228"/>
      <c r="NBQ4" s="228"/>
      <c r="NBR4" s="228"/>
      <c r="NBS4" s="228"/>
      <c r="NBT4" s="228"/>
      <c r="NBU4" s="228"/>
      <c r="NBV4" s="228"/>
      <c r="NBW4" s="228"/>
      <c r="NBX4" s="228"/>
      <c r="NBY4" s="228"/>
      <c r="NBZ4" s="228"/>
      <c r="NCA4" s="228"/>
      <c r="NCB4" s="228"/>
      <c r="NCC4" s="228"/>
      <c r="NCD4" s="228"/>
      <c r="NCE4" s="228"/>
      <c r="NCF4" s="228"/>
      <c r="NCG4" s="228"/>
      <c r="NCH4" s="228"/>
      <c r="NCI4" s="228"/>
      <c r="NCJ4" s="228"/>
      <c r="NCK4" s="228"/>
      <c r="NCL4" s="228"/>
      <c r="NCM4" s="228"/>
      <c r="NCN4" s="228"/>
      <c r="NCO4" s="228"/>
      <c r="NCP4" s="228"/>
      <c r="NCQ4" s="228"/>
      <c r="NCR4" s="228"/>
      <c r="NCS4" s="228"/>
      <c r="NCT4" s="228"/>
      <c r="NCU4" s="228"/>
      <c r="NCV4" s="228"/>
      <c r="NCW4" s="228"/>
      <c r="NCX4" s="228"/>
      <c r="NCY4" s="228"/>
      <c r="NCZ4" s="228"/>
      <c r="NDA4" s="228"/>
      <c r="NDB4" s="228"/>
      <c r="NDC4" s="228"/>
      <c r="NDD4" s="228"/>
      <c r="NDE4" s="228"/>
      <c r="NDF4" s="228"/>
      <c r="NDG4" s="228"/>
      <c r="NDH4" s="228"/>
      <c r="NDI4" s="228"/>
      <c r="NDJ4" s="228"/>
      <c r="NDK4" s="228"/>
      <c r="NDL4" s="228"/>
      <c r="NDM4" s="228"/>
      <c r="NDN4" s="228"/>
      <c r="NDO4" s="228"/>
      <c r="NDP4" s="228"/>
      <c r="NDQ4" s="228"/>
      <c r="NDR4" s="228"/>
      <c r="NDS4" s="228"/>
      <c r="NDT4" s="228"/>
      <c r="NDU4" s="228"/>
      <c r="NDV4" s="228"/>
      <c r="NDW4" s="228"/>
      <c r="NDX4" s="228"/>
      <c r="NDY4" s="228"/>
      <c r="NDZ4" s="228"/>
      <c r="NEA4" s="228"/>
      <c r="NEB4" s="228"/>
      <c r="NEC4" s="228"/>
      <c r="NED4" s="228"/>
      <c r="NEE4" s="228"/>
      <c r="NEF4" s="228"/>
      <c r="NEG4" s="228"/>
      <c r="NEH4" s="228"/>
      <c r="NEI4" s="228"/>
      <c r="NEJ4" s="228"/>
      <c r="NEK4" s="228"/>
      <c r="NEL4" s="228"/>
      <c r="NEM4" s="228"/>
      <c r="NEN4" s="228"/>
      <c r="NEO4" s="228"/>
      <c r="NEP4" s="228"/>
      <c r="NEQ4" s="228"/>
      <c r="NER4" s="228"/>
      <c r="NES4" s="228"/>
      <c r="NET4" s="228"/>
      <c r="NEU4" s="228"/>
      <c r="NEV4" s="228"/>
      <c r="NEW4" s="228"/>
      <c r="NEX4" s="228"/>
      <c r="NEY4" s="228"/>
      <c r="NEZ4" s="228"/>
      <c r="NFA4" s="228"/>
      <c r="NFB4" s="228"/>
      <c r="NFC4" s="228"/>
      <c r="NFD4" s="228"/>
      <c r="NFE4" s="228"/>
      <c r="NFF4" s="228"/>
      <c r="NFG4" s="228"/>
      <c r="NFH4" s="228"/>
      <c r="NFI4" s="228"/>
      <c r="NFJ4" s="228"/>
      <c r="NFK4" s="228"/>
      <c r="NFL4" s="228"/>
      <c r="NFM4" s="228"/>
      <c r="NFN4" s="228"/>
      <c r="NFO4" s="228"/>
      <c r="NFP4" s="228"/>
      <c r="NFQ4" s="228"/>
      <c r="NFR4" s="228"/>
      <c r="NFS4" s="228"/>
      <c r="NFT4" s="228"/>
      <c r="NFU4" s="228"/>
      <c r="NFV4" s="228"/>
      <c r="NFW4" s="228"/>
      <c r="NFX4" s="228"/>
      <c r="NFY4" s="228"/>
      <c r="NFZ4" s="228"/>
      <c r="NGA4" s="228"/>
      <c r="NGB4" s="228"/>
      <c r="NGC4" s="228"/>
      <c r="NGD4" s="228"/>
      <c r="NGE4" s="228"/>
      <c r="NGF4" s="228"/>
      <c r="NGG4" s="228"/>
      <c r="NGH4" s="228"/>
      <c r="NGI4" s="228"/>
      <c r="NGJ4" s="228"/>
      <c r="NGK4" s="228"/>
      <c r="NGL4" s="228"/>
      <c r="NGM4" s="228"/>
      <c r="NGN4" s="228"/>
      <c r="NGO4" s="228"/>
      <c r="NGP4" s="228"/>
      <c r="NGQ4" s="228"/>
      <c r="NGR4" s="228"/>
      <c r="NGS4" s="228"/>
      <c r="NGT4" s="228"/>
      <c r="NGU4" s="228"/>
      <c r="NGV4" s="228"/>
      <c r="NGW4" s="228"/>
      <c r="NGX4" s="228"/>
      <c r="NGY4" s="228"/>
      <c r="NGZ4" s="228"/>
      <c r="NHA4" s="228"/>
      <c r="NHB4" s="228"/>
      <c r="NHC4" s="228"/>
      <c r="NHD4" s="228"/>
      <c r="NHE4" s="228"/>
      <c r="NHF4" s="228"/>
      <c r="NHG4" s="228"/>
      <c r="NHH4" s="228"/>
      <c r="NHI4" s="228"/>
      <c r="NHJ4" s="228"/>
      <c r="NHK4" s="228"/>
      <c r="NHL4" s="228"/>
      <c r="NHM4" s="228"/>
      <c r="NHN4" s="228"/>
      <c r="NHO4" s="228"/>
      <c r="NHP4" s="228"/>
      <c r="NHQ4" s="228"/>
      <c r="NHR4" s="228"/>
      <c r="NHS4" s="228"/>
      <c r="NHT4" s="228"/>
      <c r="NHU4" s="228"/>
      <c r="NHV4" s="228"/>
      <c r="NHW4" s="228"/>
      <c r="NHX4" s="228"/>
      <c r="NHY4" s="228"/>
      <c r="NHZ4" s="228"/>
      <c r="NIA4" s="228"/>
      <c r="NIB4" s="228"/>
      <c r="NIC4" s="228"/>
      <c r="NID4" s="228"/>
      <c r="NIE4" s="228"/>
      <c r="NIF4" s="228"/>
      <c r="NIG4" s="228"/>
      <c r="NIH4" s="228"/>
      <c r="NII4" s="228"/>
      <c r="NIJ4" s="228"/>
      <c r="NIK4" s="228"/>
      <c r="NIL4" s="228"/>
      <c r="NIM4" s="228"/>
      <c r="NIN4" s="228"/>
      <c r="NIO4" s="228"/>
      <c r="NIP4" s="228"/>
      <c r="NIQ4" s="228"/>
      <c r="NIR4" s="228"/>
      <c r="NIS4" s="228"/>
      <c r="NIT4" s="228"/>
      <c r="NIU4" s="228"/>
      <c r="NIV4" s="228"/>
      <c r="NIW4" s="228"/>
      <c r="NIX4" s="228"/>
      <c r="NIY4" s="228"/>
      <c r="NIZ4" s="228"/>
      <c r="NJA4" s="228"/>
      <c r="NJB4" s="228"/>
      <c r="NJC4" s="228"/>
      <c r="NJD4" s="228"/>
      <c r="NJE4" s="228"/>
      <c r="NJF4" s="228"/>
      <c r="NJG4" s="228"/>
      <c r="NJH4" s="228"/>
      <c r="NJI4" s="228"/>
      <c r="NJJ4" s="228"/>
      <c r="NJK4" s="228"/>
      <c r="NJL4" s="228"/>
      <c r="NJM4" s="228"/>
      <c r="NJN4" s="228"/>
      <c r="NJO4" s="228"/>
      <c r="NJP4" s="228"/>
      <c r="NJQ4" s="228"/>
      <c r="NJR4" s="228"/>
      <c r="NJS4" s="228"/>
      <c r="NJT4" s="228"/>
      <c r="NJU4" s="228"/>
      <c r="NJV4" s="228"/>
      <c r="NJW4" s="228"/>
      <c r="NJX4" s="228"/>
      <c r="NJY4" s="228"/>
      <c r="NJZ4" s="228"/>
      <c r="NKA4" s="228"/>
      <c r="NKB4" s="228"/>
      <c r="NKC4" s="228"/>
      <c r="NKD4" s="228"/>
      <c r="NKE4" s="228"/>
      <c r="NKF4" s="228"/>
      <c r="NKG4" s="228"/>
      <c r="NKH4" s="228"/>
      <c r="NKI4" s="228"/>
      <c r="NKJ4" s="228"/>
      <c r="NKK4" s="228"/>
      <c r="NKL4" s="228"/>
      <c r="NKM4" s="228"/>
      <c r="NKN4" s="228"/>
      <c r="NKO4" s="228"/>
      <c r="NKP4" s="228"/>
      <c r="NKQ4" s="228"/>
      <c r="NKR4" s="228"/>
      <c r="NKS4" s="228"/>
      <c r="NKT4" s="228"/>
      <c r="NKU4" s="228"/>
      <c r="NKV4" s="228"/>
      <c r="NKW4" s="228"/>
      <c r="NKX4" s="228"/>
      <c r="NKY4" s="228"/>
      <c r="NKZ4" s="228"/>
      <c r="NLA4" s="228"/>
      <c r="NLB4" s="228"/>
      <c r="NLC4" s="228"/>
      <c r="NLD4" s="228"/>
      <c r="NLE4" s="228"/>
      <c r="NLF4" s="228"/>
      <c r="NLG4" s="228"/>
      <c r="NLH4" s="228"/>
      <c r="NLI4" s="228"/>
      <c r="NLJ4" s="228"/>
      <c r="NLK4" s="228"/>
      <c r="NLL4" s="228"/>
      <c r="NLM4" s="228"/>
      <c r="NLN4" s="228"/>
      <c r="NLO4" s="228"/>
      <c r="NLP4" s="228"/>
      <c r="NLQ4" s="228"/>
      <c r="NLR4" s="228"/>
      <c r="NLS4" s="228"/>
      <c r="NLT4" s="228"/>
      <c r="NLU4" s="228"/>
      <c r="NLV4" s="228"/>
      <c r="NLW4" s="228"/>
      <c r="NLX4" s="228"/>
      <c r="NLY4" s="228"/>
      <c r="NLZ4" s="228"/>
      <c r="NMA4" s="228"/>
      <c r="NMB4" s="228"/>
      <c r="NMC4" s="228"/>
      <c r="NMD4" s="228"/>
      <c r="NME4" s="228"/>
      <c r="NMF4" s="228"/>
      <c r="NMG4" s="228"/>
      <c r="NMH4" s="228"/>
      <c r="NMI4" s="228"/>
      <c r="NMJ4" s="228"/>
      <c r="NMK4" s="228"/>
      <c r="NML4" s="228"/>
      <c r="NMM4" s="228"/>
      <c r="NMN4" s="228"/>
      <c r="NMO4" s="228"/>
      <c r="NMP4" s="228"/>
      <c r="NMQ4" s="228"/>
      <c r="NMR4" s="228"/>
      <c r="NMS4" s="228"/>
      <c r="NMT4" s="228"/>
      <c r="NMU4" s="228"/>
      <c r="NMV4" s="228"/>
      <c r="NMW4" s="228"/>
      <c r="NMX4" s="228"/>
      <c r="NMY4" s="228"/>
      <c r="NMZ4" s="228"/>
      <c r="NNA4" s="228"/>
      <c r="NNB4" s="228"/>
      <c r="NNC4" s="228"/>
      <c r="NND4" s="228"/>
      <c r="NNE4" s="228"/>
      <c r="NNF4" s="228"/>
      <c r="NNG4" s="228"/>
      <c r="NNH4" s="228"/>
      <c r="NNI4" s="228"/>
      <c r="NNJ4" s="228"/>
      <c r="NNK4" s="228"/>
      <c r="NNL4" s="228"/>
      <c r="NNM4" s="228"/>
      <c r="NNN4" s="228"/>
      <c r="NNO4" s="228"/>
      <c r="NNP4" s="228"/>
      <c r="NNQ4" s="228"/>
      <c r="NNR4" s="228"/>
      <c r="NNS4" s="228"/>
      <c r="NNT4" s="228"/>
      <c r="NNU4" s="228"/>
      <c r="NNV4" s="228"/>
      <c r="NNW4" s="228"/>
      <c r="NNX4" s="228"/>
      <c r="NNY4" s="228"/>
      <c r="NNZ4" s="228"/>
      <c r="NOA4" s="228"/>
      <c r="NOB4" s="228"/>
      <c r="NOC4" s="228"/>
      <c r="NOD4" s="228"/>
      <c r="NOE4" s="228"/>
      <c r="NOF4" s="228"/>
      <c r="NOG4" s="228"/>
      <c r="NOH4" s="228"/>
      <c r="NOI4" s="228"/>
      <c r="NOJ4" s="228"/>
      <c r="NOK4" s="228"/>
      <c r="NOL4" s="228"/>
      <c r="NOM4" s="228"/>
      <c r="NON4" s="228"/>
      <c r="NOO4" s="228"/>
      <c r="NOP4" s="228"/>
      <c r="NOQ4" s="228"/>
      <c r="NOR4" s="228"/>
      <c r="NOS4" s="228"/>
      <c r="NOT4" s="228"/>
      <c r="NOU4" s="228"/>
      <c r="NOV4" s="228"/>
      <c r="NOW4" s="228"/>
      <c r="NOX4" s="228"/>
      <c r="NOY4" s="228"/>
      <c r="NOZ4" s="228"/>
      <c r="NPA4" s="228"/>
      <c r="NPB4" s="228"/>
      <c r="NPC4" s="228"/>
      <c r="NPD4" s="228"/>
      <c r="NPE4" s="228"/>
      <c r="NPF4" s="228"/>
      <c r="NPG4" s="228"/>
      <c r="NPH4" s="228"/>
      <c r="NPI4" s="228"/>
      <c r="NPJ4" s="228"/>
      <c r="NPK4" s="228"/>
      <c r="NPL4" s="228"/>
      <c r="NPM4" s="228"/>
      <c r="NPN4" s="228"/>
      <c r="NPO4" s="228"/>
      <c r="NPP4" s="228"/>
      <c r="NPQ4" s="228"/>
      <c r="NPR4" s="228"/>
      <c r="NPS4" s="228"/>
      <c r="NPT4" s="228"/>
      <c r="NPU4" s="228"/>
      <c r="NPV4" s="228"/>
      <c r="NPW4" s="228"/>
      <c r="NPX4" s="228"/>
      <c r="NPY4" s="228"/>
      <c r="NPZ4" s="228"/>
      <c r="NQA4" s="228"/>
      <c r="NQB4" s="228"/>
      <c r="NQC4" s="228"/>
      <c r="NQD4" s="228"/>
      <c r="NQE4" s="228"/>
      <c r="NQF4" s="228"/>
      <c r="NQG4" s="228"/>
      <c r="NQH4" s="228"/>
      <c r="NQI4" s="228"/>
      <c r="NQJ4" s="228"/>
      <c r="NQK4" s="228"/>
      <c r="NQL4" s="228"/>
      <c r="NQM4" s="228"/>
      <c r="NQN4" s="228"/>
      <c r="NQO4" s="228"/>
      <c r="NQP4" s="228"/>
      <c r="NQQ4" s="228"/>
      <c r="NQR4" s="228"/>
      <c r="NQS4" s="228"/>
      <c r="NQT4" s="228"/>
      <c r="NQU4" s="228"/>
      <c r="NQV4" s="228"/>
      <c r="NQW4" s="228"/>
      <c r="NQX4" s="228"/>
      <c r="NQY4" s="228"/>
      <c r="NQZ4" s="228"/>
      <c r="NRA4" s="228"/>
      <c r="NRB4" s="228"/>
      <c r="NRC4" s="228"/>
      <c r="NRD4" s="228"/>
      <c r="NRE4" s="228"/>
      <c r="NRF4" s="228"/>
      <c r="NRG4" s="228"/>
      <c r="NRH4" s="228"/>
      <c r="NRI4" s="228"/>
      <c r="NRJ4" s="228"/>
      <c r="NRK4" s="228"/>
      <c r="NRL4" s="228"/>
      <c r="NRM4" s="228"/>
      <c r="NRN4" s="228"/>
      <c r="NRO4" s="228"/>
      <c r="NRP4" s="228"/>
      <c r="NRQ4" s="228"/>
      <c r="NRR4" s="228"/>
      <c r="NRS4" s="228"/>
      <c r="NRT4" s="228"/>
      <c r="NRU4" s="228"/>
      <c r="NRV4" s="228"/>
      <c r="NRW4" s="228"/>
      <c r="NRX4" s="228"/>
      <c r="NRY4" s="228"/>
      <c r="NRZ4" s="228"/>
      <c r="NSA4" s="228"/>
      <c r="NSB4" s="228"/>
      <c r="NSC4" s="228"/>
      <c r="NSD4" s="228"/>
      <c r="NSE4" s="228"/>
      <c r="NSF4" s="228"/>
      <c r="NSG4" s="228"/>
      <c r="NSH4" s="228"/>
      <c r="NSI4" s="228"/>
      <c r="NSJ4" s="228"/>
      <c r="NSK4" s="228"/>
      <c r="NSL4" s="228"/>
      <c r="NSM4" s="228"/>
      <c r="NSN4" s="228"/>
      <c r="NSO4" s="228"/>
      <c r="NSP4" s="228"/>
      <c r="NSQ4" s="228"/>
      <c r="NSR4" s="228"/>
      <c r="NSS4" s="228"/>
      <c r="NST4" s="228"/>
      <c r="NSU4" s="228"/>
      <c r="NSV4" s="228"/>
      <c r="NSW4" s="228"/>
      <c r="NSX4" s="228"/>
      <c r="NSY4" s="228"/>
      <c r="NSZ4" s="228"/>
      <c r="NTA4" s="228"/>
      <c r="NTB4" s="228"/>
      <c r="NTC4" s="228"/>
      <c r="NTD4" s="228"/>
      <c r="NTE4" s="228"/>
      <c r="NTF4" s="228"/>
      <c r="NTG4" s="228"/>
      <c r="NTH4" s="228"/>
      <c r="NTI4" s="228"/>
      <c r="NTJ4" s="228"/>
      <c r="NTK4" s="228"/>
      <c r="NTL4" s="228"/>
      <c r="NTM4" s="228"/>
      <c r="NTN4" s="228"/>
      <c r="NTO4" s="228"/>
      <c r="NTP4" s="228"/>
      <c r="NTQ4" s="228"/>
      <c r="NTR4" s="228"/>
      <c r="NTS4" s="228"/>
      <c r="NTT4" s="228"/>
      <c r="NTU4" s="228"/>
      <c r="NTV4" s="228"/>
      <c r="NTW4" s="228"/>
      <c r="NTX4" s="228"/>
      <c r="NTY4" s="228"/>
      <c r="NTZ4" s="228"/>
      <c r="NUA4" s="228"/>
      <c r="NUB4" s="228"/>
      <c r="NUC4" s="228"/>
      <c r="NUD4" s="228"/>
      <c r="NUE4" s="228"/>
      <c r="NUF4" s="228"/>
      <c r="NUG4" s="228"/>
      <c r="NUH4" s="228"/>
      <c r="NUI4" s="228"/>
      <c r="NUJ4" s="228"/>
      <c r="NUK4" s="228"/>
      <c r="NUL4" s="228"/>
      <c r="NUM4" s="228"/>
      <c r="NUN4" s="228"/>
      <c r="NUO4" s="228"/>
      <c r="NUP4" s="228"/>
      <c r="NUQ4" s="228"/>
      <c r="NUR4" s="228"/>
      <c r="NUS4" s="228"/>
      <c r="NUT4" s="228"/>
      <c r="NUU4" s="228"/>
      <c r="NUV4" s="228"/>
      <c r="NUW4" s="228"/>
      <c r="NUX4" s="228"/>
      <c r="NUY4" s="228"/>
      <c r="NUZ4" s="228"/>
      <c r="NVA4" s="228"/>
      <c r="NVB4" s="228"/>
      <c r="NVC4" s="228"/>
      <c r="NVD4" s="228"/>
      <c r="NVE4" s="228"/>
      <c r="NVF4" s="228"/>
      <c r="NVG4" s="228"/>
      <c r="NVH4" s="228"/>
      <c r="NVI4" s="228"/>
      <c r="NVJ4" s="228"/>
      <c r="NVK4" s="228"/>
      <c r="NVL4" s="228"/>
      <c r="NVM4" s="228"/>
      <c r="NVN4" s="228"/>
      <c r="NVO4" s="228"/>
      <c r="NVP4" s="228"/>
      <c r="NVQ4" s="228"/>
      <c r="NVR4" s="228"/>
      <c r="NVS4" s="228"/>
      <c r="NVT4" s="228"/>
      <c r="NVU4" s="228"/>
      <c r="NVV4" s="228"/>
      <c r="NVW4" s="228"/>
      <c r="NVX4" s="228"/>
      <c r="NVY4" s="228"/>
      <c r="NVZ4" s="228"/>
      <c r="NWA4" s="228"/>
      <c r="NWB4" s="228"/>
      <c r="NWC4" s="228"/>
      <c r="NWD4" s="228"/>
      <c r="NWE4" s="228"/>
      <c r="NWF4" s="228"/>
      <c r="NWG4" s="228"/>
      <c r="NWH4" s="228"/>
      <c r="NWI4" s="228"/>
      <c r="NWJ4" s="228"/>
      <c r="NWK4" s="228"/>
      <c r="NWL4" s="228"/>
      <c r="NWM4" s="228"/>
      <c r="NWN4" s="228"/>
      <c r="NWO4" s="228"/>
      <c r="NWP4" s="228"/>
      <c r="NWQ4" s="228"/>
      <c r="NWR4" s="228"/>
      <c r="NWS4" s="228"/>
      <c r="NWT4" s="228"/>
      <c r="NWU4" s="228"/>
      <c r="NWV4" s="228"/>
      <c r="NWW4" s="228"/>
      <c r="NWX4" s="228"/>
      <c r="NWY4" s="228"/>
      <c r="NWZ4" s="228"/>
      <c r="NXA4" s="228"/>
      <c r="NXB4" s="228"/>
      <c r="NXC4" s="228"/>
      <c r="NXD4" s="228"/>
      <c r="NXE4" s="228"/>
      <c r="NXF4" s="228"/>
      <c r="NXG4" s="228"/>
      <c r="NXH4" s="228"/>
      <c r="NXI4" s="228"/>
      <c r="NXJ4" s="228"/>
      <c r="NXK4" s="228"/>
      <c r="NXL4" s="228"/>
      <c r="NXM4" s="228"/>
      <c r="NXN4" s="228"/>
      <c r="NXO4" s="228"/>
      <c r="NXP4" s="228"/>
      <c r="NXQ4" s="228"/>
      <c r="NXR4" s="228"/>
      <c r="NXS4" s="228"/>
      <c r="NXT4" s="228"/>
      <c r="NXU4" s="228"/>
      <c r="NXV4" s="228"/>
      <c r="NXW4" s="228"/>
      <c r="NXX4" s="228"/>
      <c r="NXY4" s="228"/>
      <c r="NXZ4" s="228"/>
      <c r="NYA4" s="228"/>
      <c r="NYB4" s="228"/>
      <c r="NYC4" s="228"/>
      <c r="NYD4" s="228"/>
      <c r="NYE4" s="228"/>
      <c r="NYF4" s="228"/>
      <c r="NYG4" s="228"/>
      <c r="NYH4" s="228"/>
      <c r="NYI4" s="228"/>
      <c r="NYJ4" s="228"/>
      <c r="NYK4" s="228"/>
      <c r="NYL4" s="228"/>
      <c r="NYM4" s="228"/>
      <c r="NYN4" s="228"/>
      <c r="NYO4" s="228"/>
      <c r="NYP4" s="228"/>
      <c r="NYQ4" s="228"/>
      <c r="NYR4" s="228"/>
      <c r="NYS4" s="228"/>
      <c r="NYT4" s="228"/>
      <c r="NYU4" s="228"/>
      <c r="NYV4" s="228"/>
      <c r="NYW4" s="228"/>
      <c r="NYX4" s="228"/>
      <c r="NYY4" s="228"/>
      <c r="NYZ4" s="228"/>
      <c r="NZA4" s="228"/>
      <c r="NZB4" s="228"/>
      <c r="NZC4" s="228"/>
      <c r="NZD4" s="228"/>
      <c r="NZE4" s="228"/>
      <c r="NZF4" s="228"/>
      <c r="NZG4" s="228"/>
      <c r="NZH4" s="228"/>
      <c r="NZI4" s="228"/>
      <c r="NZJ4" s="228"/>
      <c r="NZK4" s="228"/>
      <c r="NZL4" s="228"/>
      <c r="NZM4" s="228"/>
      <c r="NZN4" s="228"/>
      <c r="NZO4" s="228"/>
      <c r="NZP4" s="228"/>
      <c r="NZQ4" s="228"/>
      <c r="NZR4" s="228"/>
      <c r="NZS4" s="228"/>
      <c r="NZT4" s="228"/>
      <c r="NZU4" s="228"/>
      <c r="NZV4" s="228"/>
      <c r="NZW4" s="228"/>
      <c r="NZX4" s="228"/>
      <c r="NZY4" s="228"/>
      <c r="NZZ4" s="228"/>
      <c r="OAA4" s="228"/>
      <c r="OAB4" s="228"/>
      <c r="OAC4" s="228"/>
      <c r="OAD4" s="228"/>
      <c r="OAE4" s="228"/>
      <c r="OAF4" s="228"/>
      <c r="OAG4" s="228"/>
      <c r="OAH4" s="228"/>
      <c r="OAI4" s="228"/>
      <c r="OAJ4" s="228"/>
      <c r="OAK4" s="228"/>
      <c r="OAL4" s="228"/>
      <c r="OAM4" s="228"/>
      <c r="OAN4" s="228"/>
      <c r="OAO4" s="228"/>
      <c r="OAP4" s="228"/>
      <c r="OAQ4" s="228"/>
      <c r="OAR4" s="228"/>
      <c r="OAS4" s="228"/>
      <c r="OAT4" s="228"/>
      <c r="OAU4" s="228"/>
      <c r="OAV4" s="228"/>
      <c r="OAW4" s="228"/>
      <c r="OAX4" s="228"/>
      <c r="OAY4" s="228"/>
      <c r="OAZ4" s="228"/>
      <c r="OBA4" s="228"/>
      <c r="OBB4" s="228"/>
      <c r="OBC4" s="228"/>
      <c r="OBD4" s="228"/>
      <c r="OBE4" s="228"/>
      <c r="OBF4" s="228"/>
      <c r="OBG4" s="228"/>
      <c r="OBH4" s="228"/>
      <c r="OBI4" s="228"/>
      <c r="OBJ4" s="228"/>
      <c r="OBK4" s="228"/>
      <c r="OBL4" s="228"/>
      <c r="OBM4" s="228"/>
      <c r="OBN4" s="228"/>
      <c r="OBO4" s="228"/>
      <c r="OBP4" s="228"/>
      <c r="OBQ4" s="228"/>
      <c r="OBR4" s="228"/>
      <c r="OBS4" s="228"/>
      <c r="OBT4" s="228"/>
      <c r="OBU4" s="228"/>
      <c r="OBV4" s="228"/>
      <c r="OBW4" s="228"/>
      <c r="OBX4" s="228"/>
      <c r="OBY4" s="228"/>
      <c r="OBZ4" s="228"/>
      <c r="OCA4" s="228"/>
      <c r="OCB4" s="228"/>
      <c r="OCC4" s="228"/>
      <c r="OCD4" s="228"/>
      <c r="OCE4" s="228"/>
      <c r="OCF4" s="228"/>
      <c r="OCG4" s="228"/>
      <c r="OCH4" s="228"/>
      <c r="OCI4" s="228"/>
      <c r="OCJ4" s="228"/>
      <c r="OCK4" s="228"/>
      <c r="OCL4" s="228"/>
      <c r="OCM4" s="228"/>
      <c r="OCN4" s="228"/>
      <c r="OCO4" s="228"/>
      <c r="OCP4" s="228"/>
      <c r="OCQ4" s="228"/>
      <c r="OCR4" s="228"/>
      <c r="OCS4" s="228"/>
      <c r="OCT4" s="228"/>
      <c r="OCU4" s="228"/>
      <c r="OCV4" s="228"/>
      <c r="OCW4" s="228"/>
      <c r="OCX4" s="228"/>
      <c r="OCY4" s="228"/>
      <c r="OCZ4" s="228"/>
      <c r="ODA4" s="228"/>
      <c r="ODB4" s="228"/>
      <c r="ODC4" s="228"/>
      <c r="ODD4" s="228"/>
      <c r="ODE4" s="228"/>
      <c r="ODF4" s="228"/>
      <c r="ODG4" s="228"/>
      <c r="ODH4" s="228"/>
      <c r="ODI4" s="228"/>
      <c r="ODJ4" s="228"/>
      <c r="ODK4" s="228"/>
      <c r="ODL4" s="228"/>
      <c r="ODM4" s="228"/>
      <c r="ODN4" s="228"/>
      <c r="ODO4" s="228"/>
      <c r="ODP4" s="228"/>
      <c r="ODQ4" s="228"/>
      <c r="ODR4" s="228"/>
      <c r="ODS4" s="228"/>
      <c r="ODT4" s="228"/>
      <c r="ODU4" s="228"/>
      <c r="ODV4" s="228"/>
      <c r="ODW4" s="228"/>
      <c r="ODX4" s="228"/>
      <c r="ODY4" s="228"/>
      <c r="ODZ4" s="228"/>
      <c r="OEA4" s="228"/>
      <c r="OEB4" s="228"/>
      <c r="OEC4" s="228"/>
      <c r="OED4" s="228"/>
      <c r="OEE4" s="228"/>
      <c r="OEF4" s="228"/>
      <c r="OEG4" s="228"/>
      <c r="OEH4" s="228"/>
      <c r="OEI4" s="228"/>
      <c r="OEJ4" s="228"/>
      <c r="OEK4" s="228"/>
      <c r="OEL4" s="228"/>
      <c r="OEM4" s="228"/>
      <c r="OEN4" s="228"/>
      <c r="OEO4" s="228"/>
      <c r="OEP4" s="228"/>
      <c r="OEQ4" s="228"/>
      <c r="OER4" s="228"/>
      <c r="OES4" s="228"/>
      <c r="OET4" s="228"/>
      <c r="OEU4" s="228"/>
      <c r="OEV4" s="228"/>
      <c r="OEW4" s="228"/>
      <c r="OEX4" s="228"/>
      <c r="OEY4" s="228"/>
      <c r="OEZ4" s="228"/>
      <c r="OFA4" s="228"/>
      <c r="OFB4" s="228"/>
      <c r="OFC4" s="228"/>
      <c r="OFD4" s="228"/>
      <c r="OFE4" s="228"/>
      <c r="OFF4" s="228"/>
      <c r="OFG4" s="228"/>
      <c r="OFH4" s="228"/>
      <c r="OFI4" s="228"/>
      <c r="OFJ4" s="228"/>
      <c r="OFK4" s="228"/>
      <c r="OFL4" s="228"/>
      <c r="OFM4" s="228"/>
      <c r="OFN4" s="228"/>
      <c r="OFO4" s="228"/>
      <c r="OFP4" s="228"/>
      <c r="OFQ4" s="228"/>
      <c r="OFR4" s="228"/>
      <c r="OFS4" s="228"/>
      <c r="OFT4" s="228"/>
      <c r="OFU4" s="228"/>
      <c r="OFV4" s="228"/>
      <c r="OFW4" s="228"/>
      <c r="OFX4" s="228"/>
      <c r="OFY4" s="228"/>
      <c r="OFZ4" s="228"/>
      <c r="OGA4" s="228"/>
      <c r="OGB4" s="228"/>
      <c r="OGC4" s="228"/>
      <c r="OGD4" s="228"/>
      <c r="OGE4" s="228"/>
      <c r="OGF4" s="228"/>
      <c r="OGG4" s="228"/>
      <c r="OGH4" s="228"/>
      <c r="OGI4" s="228"/>
      <c r="OGJ4" s="228"/>
      <c r="OGK4" s="228"/>
      <c r="OGL4" s="228"/>
      <c r="OGM4" s="228"/>
      <c r="OGN4" s="228"/>
      <c r="OGO4" s="228"/>
      <c r="OGP4" s="228"/>
      <c r="OGQ4" s="228"/>
      <c r="OGR4" s="228"/>
      <c r="OGS4" s="228"/>
      <c r="OGT4" s="228"/>
      <c r="OGU4" s="228"/>
      <c r="OGV4" s="228"/>
      <c r="OGW4" s="228"/>
      <c r="OGX4" s="228"/>
      <c r="OGY4" s="228"/>
      <c r="OGZ4" s="228"/>
      <c r="OHA4" s="228"/>
      <c r="OHB4" s="228"/>
      <c r="OHC4" s="228"/>
      <c r="OHD4" s="228"/>
      <c r="OHE4" s="228"/>
      <c r="OHF4" s="228"/>
      <c r="OHG4" s="228"/>
      <c r="OHH4" s="228"/>
      <c r="OHI4" s="228"/>
      <c r="OHJ4" s="228"/>
      <c r="OHK4" s="228"/>
      <c r="OHL4" s="228"/>
      <c r="OHM4" s="228"/>
      <c r="OHN4" s="228"/>
      <c r="OHO4" s="228"/>
      <c r="OHP4" s="228"/>
      <c r="OHQ4" s="228"/>
      <c r="OHR4" s="228"/>
      <c r="OHS4" s="228"/>
      <c r="OHT4" s="228"/>
      <c r="OHU4" s="228"/>
      <c r="OHV4" s="228"/>
      <c r="OHW4" s="228"/>
      <c r="OHX4" s="228"/>
      <c r="OHY4" s="228"/>
      <c r="OHZ4" s="228"/>
      <c r="OIA4" s="228"/>
      <c r="OIB4" s="228"/>
      <c r="OIC4" s="228"/>
      <c r="OID4" s="228"/>
      <c r="OIE4" s="228"/>
      <c r="OIF4" s="228"/>
      <c r="OIG4" s="228"/>
      <c r="OIH4" s="228"/>
      <c r="OII4" s="228"/>
      <c r="OIJ4" s="228"/>
      <c r="OIK4" s="228"/>
      <c r="OIL4" s="228"/>
      <c r="OIM4" s="228"/>
      <c r="OIN4" s="228"/>
      <c r="OIO4" s="228"/>
      <c r="OIP4" s="228"/>
      <c r="OIQ4" s="228"/>
      <c r="OIR4" s="228"/>
      <c r="OIS4" s="228"/>
      <c r="OIT4" s="228"/>
      <c r="OIU4" s="228"/>
      <c r="OIV4" s="228"/>
      <c r="OIW4" s="228"/>
      <c r="OIX4" s="228"/>
      <c r="OIY4" s="228"/>
      <c r="OIZ4" s="228"/>
      <c r="OJA4" s="228"/>
      <c r="OJB4" s="228"/>
      <c r="OJC4" s="228"/>
      <c r="OJD4" s="228"/>
      <c r="OJE4" s="228"/>
      <c r="OJF4" s="228"/>
      <c r="OJG4" s="228"/>
      <c r="OJH4" s="228"/>
      <c r="OJI4" s="228"/>
      <c r="OJJ4" s="228"/>
      <c r="OJK4" s="228"/>
      <c r="OJL4" s="228"/>
      <c r="OJM4" s="228"/>
      <c r="OJN4" s="228"/>
      <c r="OJO4" s="228"/>
      <c r="OJP4" s="228"/>
      <c r="OJQ4" s="228"/>
      <c r="OJR4" s="228"/>
      <c r="OJS4" s="228"/>
      <c r="OJT4" s="228"/>
      <c r="OJU4" s="228"/>
      <c r="OJV4" s="228"/>
      <c r="OJW4" s="228"/>
      <c r="OJX4" s="228"/>
      <c r="OJY4" s="228"/>
      <c r="OJZ4" s="228"/>
      <c r="OKA4" s="228"/>
      <c r="OKB4" s="228"/>
      <c r="OKC4" s="228"/>
      <c r="OKD4" s="228"/>
      <c r="OKE4" s="228"/>
      <c r="OKF4" s="228"/>
      <c r="OKG4" s="228"/>
      <c r="OKH4" s="228"/>
      <c r="OKI4" s="228"/>
      <c r="OKJ4" s="228"/>
      <c r="OKK4" s="228"/>
      <c r="OKL4" s="228"/>
      <c r="OKM4" s="228"/>
      <c r="OKN4" s="228"/>
      <c r="OKO4" s="228"/>
      <c r="OKP4" s="228"/>
      <c r="OKQ4" s="228"/>
      <c r="OKR4" s="228"/>
      <c r="OKS4" s="228"/>
      <c r="OKT4" s="228"/>
      <c r="OKU4" s="228"/>
      <c r="OKV4" s="228"/>
      <c r="OKW4" s="228"/>
      <c r="OKX4" s="228"/>
      <c r="OKY4" s="228"/>
      <c r="OKZ4" s="228"/>
      <c r="OLA4" s="228"/>
      <c r="OLB4" s="228"/>
      <c r="OLC4" s="228"/>
      <c r="OLD4" s="228"/>
      <c r="OLE4" s="228"/>
      <c r="OLF4" s="228"/>
      <c r="OLG4" s="228"/>
      <c r="OLH4" s="228"/>
      <c r="OLI4" s="228"/>
      <c r="OLJ4" s="228"/>
      <c r="OLK4" s="228"/>
      <c r="OLL4" s="228"/>
      <c r="OLM4" s="228"/>
      <c r="OLN4" s="228"/>
      <c r="OLO4" s="228"/>
      <c r="OLP4" s="228"/>
      <c r="OLQ4" s="228"/>
      <c r="OLR4" s="228"/>
      <c r="OLS4" s="228"/>
      <c r="OLT4" s="228"/>
      <c r="OLU4" s="228"/>
      <c r="OLV4" s="228"/>
      <c r="OLW4" s="228"/>
      <c r="OLX4" s="228"/>
      <c r="OLY4" s="228"/>
      <c r="OLZ4" s="228"/>
      <c r="OMA4" s="228"/>
      <c r="OMB4" s="228"/>
      <c r="OMC4" s="228"/>
      <c r="OMD4" s="228"/>
      <c r="OME4" s="228"/>
      <c r="OMF4" s="228"/>
      <c r="OMG4" s="228"/>
      <c r="OMH4" s="228"/>
      <c r="OMI4" s="228"/>
      <c r="OMJ4" s="228"/>
      <c r="OMK4" s="228"/>
      <c r="OML4" s="228"/>
      <c r="OMM4" s="228"/>
      <c r="OMN4" s="228"/>
      <c r="OMO4" s="228"/>
      <c r="OMP4" s="228"/>
      <c r="OMQ4" s="228"/>
      <c r="OMR4" s="228"/>
      <c r="OMS4" s="228"/>
      <c r="OMT4" s="228"/>
      <c r="OMU4" s="228"/>
      <c r="OMV4" s="228"/>
      <c r="OMW4" s="228"/>
      <c r="OMX4" s="228"/>
      <c r="OMY4" s="228"/>
      <c r="OMZ4" s="228"/>
      <c r="ONA4" s="228"/>
      <c r="ONB4" s="228"/>
      <c r="ONC4" s="228"/>
      <c r="OND4" s="228"/>
      <c r="ONE4" s="228"/>
      <c r="ONF4" s="228"/>
      <c r="ONG4" s="228"/>
      <c r="ONH4" s="228"/>
      <c r="ONI4" s="228"/>
      <c r="ONJ4" s="228"/>
      <c r="ONK4" s="228"/>
      <c r="ONL4" s="228"/>
      <c r="ONM4" s="228"/>
      <c r="ONN4" s="228"/>
      <c r="ONO4" s="228"/>
      <c r="ONP4" s="228"/>
      <c r="ONQ4" s="228"/>
      <c r="ONR4" s="228"/>
      <c r="ONS4" s="228"/>
      <c r="ONT4" s="228"/>
      <c r="ONU4" s="228"/>
      <c r="ONV4" s="228"/>
      <c r="ONW4" s="228"/>
      <c r="ONX4" s="228"/>
      <c r="ONY4" s="228"/>
      <c r="ONZ4" s="228"/>
      <c r="OOA4" s="228"/>
      <c r="OOB4" s="228"/>
      <c r="OOC4" s="228"/>
      <c r="OOD4" s="228"/>
      <c r="OOE4" s="228"/>
      <c r="OOF4" s="228"/>
      <c r="OOG4" s="228"/>
      <c r="OOH4" s="228"/>
      <c r="OOI4" s="228"/>
      <c r="OOJ4" s="228"/>
      <c r="OOK4" s="228"/>
      <c r="OOL4" s="228"/>
      <c r="OOM4" s="228"/>
      <c r="OON4" s="228"/>
      <c r="OOO4" s="228"/>
      <c r="OOP4" s="228"/>
      <c r="OOQ4" s="228"/>
      <c r="OOR4" s="228"/>
      <c r="OOS4" s="228"/>
      <c r="OOT4" s="228"/>
      <c r="OOU4" s="228"/>
      <c r="OOV4" s="228"/>
      <c r="OOW4" s="228"/>
      <c r="OOX4" s="228"/>
      <c r="OOY4" s="228"/>
      <c r="OOZ4" s="228"/>
      <c r="OPA4" s="228"/>
      <c r="OPB4" s="228"/>
      <c r="OPC4" s="228"/>
      <c r="OPD4" s="228"/>
      <c r="OPE4" s="228"/>
      <c r="OPF4" s="228"/>
      <c r="OPG4" s="228"/>
      <c r="OPH4" s="228"/>
      <c r="OPI4" s="228"/>
      <c r="OPJ4" s="228"/>
      <c r="OPK4" s="228"/>
      <c r="OPL4" s="228"/>
      <c r="OPM4" s="228"/>
      <c r="OPN4" s="228"/>
      <c r="OPO4" s="228"/>
      <c r="OPP4" s="228"/>
      <c r="OPQ4" s="228"/>
      <c r="OPR4" s="228"/>
      <c r="OPS4" s="228"/>
      <c r="OPT4" s="228"/>
      <c r="OPU4" s="228"/>
      <c r="OPV4" s="228"/>
      <c r="OPW4" s="228"/>
      <c r="OPX4" s="228"/>
      <c r="OPY4" s="228"/>
      <c r="OPZ4" s="228"/>
      <c r="OQA4" s="228"/>
      <c r="OQB4" s="228"/>
      <c r="OQC4" s="228"/>
      <c r="OQD4" s="228"/>
      <c r="OQE4" s="228"/>
      <c r="OQF4" s="228"/>
      <c r="OQG4" s="228"/>
      <c r="OQH4" s="228"/>
      <c r="OQI4" s="228"/>
      <c r="OQJ4" s="228"/>
      <c r="OQK4" s="228"/>
      <c r="OQL4" s="228"/>
      <c r="OQM4" s="228"/>
      <c r="OQN4" s="228"/>
      <c r="OQO4" s="228"/>
      <c r="OQP4" s="228"/>
      <c r="OQQ4" s="228"/>
      <c r="OQR4" s="228"/>
      <c r="OQS4" s="228"/>
      <c r="OQT4" s="228"/>
      <c r="OQU4" s="228"/>
      <c r="OQV4" s="228"/>
      <c r="OQW4" s="228"/>
      <c r="OQX4" s="228"/>
      <c r="OQY4" s="228"/>
      <c r="OQZ4" s="228"/>
      <c r="ORA4" s="228"/>
      <c r="ORB4" s="228"/>
      <c r="ORC4" s="228"/>
      <c r="ORD4" s="228"/>
      <c r="ORE4" s="228"/>
      <c r="ORF4" s="228"/>
      <c r="ORG4" s="228"/>
      <c r="ORH4" s="228"/>
      <c r="ORI4" s="228"/>
      <c r="ORJ4" s="228"/>
      <c r="ORK4" s="228"/>
      <c r="ORL4" s="228"/>
      <c r="ORM4" s="228"/>
      <c r="ORN4" s="228"/>
      <c r="ORO4" s="228"/>
      <c r="ORP4" s="228"/>
      <c r="ORQ4" s="228"/>
      <c r="ORR4" s="228"/>
      <c r="ORS4" s="228"/>
      <c r="ORT4" s="228"/>
      <c r="ORU4" s="228"/>
      <c r="ORV4" s="228"/>
      <c r="ORW4" s="228"/>
      <c r="ORX4" s="228"/>
      <c r="ORY4" s="228"/>
      <c r="ORZ4" s="228"/>
      <c r="OSA4" s="228"/>
      <c r="OSB4" s="228"/>
      <c r="OSC4" s="228"/>
      <c r="OSD4" s="228"/>
      <c r="OSE4" s="228"/>
      <c r="OSF4" s="228"/>
      <c r="OSG4" s="228"/>
      <c r="OSH4" s="228"/>
      <c r="OSI4" s="228"/>
      <c r="OSJ4" s="228"/>
      <c r="OSK4" s="228"/>
      <c r="OSL4" s="228"/>
      <c r="OSM4" s="228"/>
      <c r="OSN4" s="228"/>
      <c r="OSO4" s="228"/>
      <c r="OSP4" s="228"/>
      <c r="OSQ4" s="228"/>
      <c r="OSR4" s="228"/>
      <c r="OSS4" s="228"/>
      <c r="OST4" s="228"/>
      <c r="OSU4" s="228"/>
      <c r="OSV4" s="228"/>
      <c r="OSW4" s="228"/>
      <c r="OSX4" s="228"/>
      <c r="OSY4" s="228"/>
      <c r="OSZ4" s="228"/>
      <c r="OTA4" s="228"/>
      <c r="OTB4" s="228"/>
      <c r="OTC4" s="228"/>
      <c r="OTD4" s="228"/>
      <c r="OTE4" s="228"/>
      <c r="OTF4" s="228"/>
      <c r="OTG4" s="228"/>
      <c r="OTH4" s="228"/>
      <c r="OTI4" s="228"/>
      <c r="OTJ4" s="228"/>
      <c r="OTK4" s="228"/>
      <c r="OTL4" s="228"/>
      <c r="OTM4" s="228"/>
      <c r="OTN4" s="228"/>
      <c r="OTO4" s="228"/>
      <c r="OTP4" s="228"/>
      <c r="OTQ4" s="228"/>
      <c r="OTR4" s="228"/>
      <c r="OTS4" s="228"/>
      <c r="OTT4" s="228"/>
      <c r="OTU4" s="228"/>
      <c r="OTV4" s="228"/>
      <c r="OTW4" s="228"/>
      <c r="OTX4" s="228"/>
      <c r="OTY4" s="228"/>
      <c r="OTZ4" s="228"/>
      <c r="OUA4" s="228"/>
      <c r="OUB4" s="228"/>
      <c r="OUC4" s="228"/>
      <c r="OUD4" s="228"/>
      <c r="OUE4" s="228"/>
      <c r="OUF4" s="228"/>
      <c r="OUG4" s="228"/>
      <c r="OUH4" s="228"/>
      <c r="OUI4" s="228"/>
      <c r="OUJ4" s="228"/>
      <c r="OUK4" s="228"/>
      <c r="OUL4" s="228"/>
      <c r="OUM4" s="228"/>
      <c r="OUN4" s="228"/>
      <c r="OUO4" s="228"/>
      <c r="OUP4" s="228"/>
      <c r="OUQ4" s="228"/>
      <c r="OUR4" s="228"/>
      <c r="OUS4" s="228"/>
      <c r="OUT4" s="228"/>
      <c r="OUU4" s="228"/>
      <c r="OUV4" s="228"/>
      <c r="OUW4" s="228"/>
      <c r="OUX4" s="228"/>
      <c r="OUY4" s="228"/>
      <c r="OUZ4" s="228"/>
      <c r="OVA4" s="228"/>
      <c r="OVB4" s="228"/>
      <c r="OVC4" s="228"/>
      <c r="OVD4" s="228"/>
      <c r="OVE4" s="228"/>
      <c r="OVF4" s="228"/>
      <c r="OVG4" s="228"/>
      <c r="OVH4" s="228"/>
      <c r="OVI4" s="228"/>
      <c r="OVJ4" s="228"/>
      <c r="OVK4" s="228"/>
      <c r="OVL4" s="228"/>
      <c r="OVM4" s="228"/>
      <c r="OVN4" s="228"/>
      <c r="OVO4" s="228"/>
      <c r="OVP4" s="228"/>
      <c r="OVQ4" s="228"/>
      <c r="OVR4" s="228"/>
      <c r="OVS4" s="228"/>
      <c r="OVT4" s="228"/>
      <c r="OVU4" s="228"/>
      <c r="OVV4" s="228"/>
      <c r="OVW4" s="228"/>
      <c r="OVX4" s="228"/>
      <c r="OVY4" s="228"/>
      <c r="OVZ4" s="228"/>
      <c r="OWA4" s="228"/>
      <c r="OWB4" s="228"/>
      <c r="OWC4" s="228"/>
      <c r="OWD4" s="228"/>
      <c r="OWE4" s="228"/>
      <c r="OWF4" s="228"/>
      <c r="OWG4" s="228"/>
      <c r="OWH4" s="228"/>
      <c r="OWI4" s="228"/>
      <c r="OWJ4" s="228"/>
      <c r="OWK4" s="228"/>
      <c r="OWL4" s="228"/>
      <c r="OWM4" s="228"/>
      <c r="OWN4" s="228"/>
      <c r="OWO4" s="228"/>
      <c r="OWP4" s="228"/>
      <c r="OWQ4" s="228"/>
      <c r="OWR4" s="228"/>
      <c r="OWS4" s="228"/>
      <c r="OWT4" s="228"/>
      <c r="OWU4" s="228"/>
      <c r="OWV4" s="228"/>
      <c r="OWW4" s="228"/>
      <c r="OWX4" s="228"/>
      <c r="OWY4" s="228"/>
      <c r="OWZ4" s="228"/>
      <c r="OXA4" s="228"/>
      <c r="OXB4" s="228"/>
      <c r="OXC4" s="228"/>
      <c r="OXD4" s="228"/>
      <c r="OXE4" s="228"/>
      <c r="OXF4" s="228"/>
      <c r="OXG4" s="228"/>
      <c r="OXH4" s="228"/>
      <c r="OXI4" s="228"/>
      <c r="OXJ4" s="228"/>
      <c r="OXK4" s="228"/>
      <c r="OXL4" s="228"/>
      <c r="OXM4" s="228"/>
      <c r="OXN4" s="228"/>
      <c r="OXO4" s="228"/>
      <c r="OXP4" s="228"/>
      <c r="OXQ4" s="228"/>
      <c r="OXR4" s="228"/>
      <c r="OXS4" s="228"/>
      <c r="OXT4" s="228"/>
      <c r="OXU4" s="228"/>
      <c r="OXV4" s="228"/>
      <c r="OXW4" s="228"/>
      <c r="OXX4" s="228"/>
      <c r="OXY4" s="228"/>
      <c r="OXZ4" s="228"/>
      <c r="OYA4" s="228"/>
      <c r="OYB4" s="228"/>
      <c r="OYC4" s="228"/>
      <c r="OYD4" s="228"/>
      <c r="OYE4" s="228"/>
      <c r="OYF4" s="228"/>
      <c r="OYG4" s="228"/>
      <c r="OYH4" s="228"/>
      <c r="OYI4" s="228"/>
      <c r="OYJ4" s="228"/>
      <c r="OYK4" s="228"/>
      <c r="OYL4" s="228"/>
      <c r="OYM4" s="228"/>
      <c r="OYN4" s="228"/>
      <c r="OYO4" s="228"/>
      <c r="OYP4" s="228"/>
      <c r="OYQ4" s="228"/>
      <c r="OYR4" s="228"/>
      <c r="OYS4" s="228"/>
      <c r="OYT4" s="228"/>
      <c r="OYU4" s="228"/>
      <c r="OYV4" s="228"/>
      <c r="OYW4" s="228"/>
      <c r="OYX4" s="228"/>
      <c r="OYY4" s="228"/>
      <c r="OYZ4" s="228"/>
      <c r="OZA4" s="228"/>
      <c r="OZB4" s="228"/>
      <c r="OZC4" s="228"/>
      <c r="OZD4" s="228"/>
      <c r="OZE4" s="228"/>
      <c r="OZF4" s="228"/>
      <c r="OZG4" s="228"/>
      <c r="OZH4" s="228"/>
      <c r="OZI4" s="228"/>
      <c r="OZJ4" s="228"/>
      <c r="OZK4" s="228"/>
      <c r="OZL4" s="228"/>
      <c r="OZM4" s="228"/>
      <c r="OZN4" s="228"/>
      <c r="OZO4" s="228"/>
      <c r="OZP4" s="228"/>
      <c r="OZQ4" s="228"/>
      <c r="OZR4" s="228"/>
      <c r="OZS4" s="228"/>
      <c r="OZT4" s="228"/>
      <c r="OZU4" s="228"/>
      <c r="OZV4" s="228"/>
      <c r="OZW4" s="228"/>
      <c r="OZX4" s="228"/>
      <c r="OZY4" s="228"/>
      <c r="OZZ4" s="228"/>
      <c r="PAA4" s="228"/>
      <c r="PAB4" s="228"/>
      <c r="PAC4" s="228"/>
      <c r="PAD4" s="228"/>
      <c r="PAE4" s="228"/>
      <c r="PAF4" s="228"/>
      <c r="PAG4" s="228"/>
      <c r="PAH4" s="228"/>
      <c r="PAI4" s="228"/>
      <c r="PAJ4" s="228"/>
      <c r="PAK4" s="228"/>
      <c r="PAL4" s="228"/>
      <c r="PAM4" s="228"/>
      <c r="PAN4" s="228"/>
      <c r="PAO4" s="228"/>
      <c r="PAP4" s="228"/>
      <c r="PAQ4" s="228"/>
      <c r="PAR4" s="228"/>
      <c r="PAS4" s="228"/>
      <c r="PAT4" s="228"/>
      <c r="PAU4" s="228"/>
      <c r="PAV4" s="228"/>
      <c r="PAW4" s="228"/>
      <c r="PAX4" s="228"/>
      <c r="PAY4" s="228"/>
      <c r="PAZ4" s="228"/>
      <c r="PBA4" s="228"/>
      <c r="PBB4" s="228"/>
      <c r="PBC4" s="228"/>
      <c r="PBD4" s="228"/>
      <c r="PBE4" s="228"/>
      <c r="PBF4" s="228"/>
      <c r="PBG4" s="228"/>
      <c r="PBH4" s="228"/>
      <c r="PBI4" s="228"/>
      <c r="PBJ4" s="228"/>
      <c r="PBK4" s="228"/>
      <c r="PBL4" s="228"/>
      <c r="PBM4" s="228"/>
      <c r="PBN4" s="228"/>
      <c r="PBO4" s="228"/>
      <c r="PBP4" s="228"/>
      <c r="PBQ4" s="228"/>
      <c r="PBR4" s="228"/>
      <c r="PBS4" s="228"/>
      <c r="PBT4" s="228"/>
      <c r="PBU4" s="228"/>
      <c r="PBV4" s="228"/>
      <c r="PBW4" s="228"/>
      <c r="PBX4" s="228"/>
      <c r="PBY4" s="228"/>
      <c r="PBZ4" s="228"/>
      <c r="PCA4" s="228"/>
      <c r="PCB4" s="228"/>
      <c r="PCC4" s="228"/>
      <c r="PCD4" s="228"/>
      <c r="PCE4" s="228"/>
      <c r="PCF4" s="228"/>
      <c r="PCG4" s="228"/>
      <c r="PCH4" s="228"/>
      <c r="PCI4" s="228"/>
      <c r="PCJ4" s="228"/>
      <c r="PCK4" s="228"/>
      <c r="PCL4" s="228"/>
      <c r="PCM4" s="228"/>
      <c r="PCN4" s="228"/>
      <c r="PCO4" s="228"/>
      <c r="PCP4" s="228"/>
      <c r="PCQ4" s="228"/>
      <c r="PCR4" s="228"/>
      <c r="PCS4" s="228"/>
      <c r="PCT4" s="228"/>
      <c r="PCU4" s="228"/>
      <c r="PCV4" s="228"/>
      <c r="PCW4" s="228"/>
      <c r="PCX4" s="228"/>
      <c r="PCY4" s="228"/>
      <c r="PCZ4" s="228"/>
      <c r="PDA4" s="228"/>
      <c r="PDB4" s="228"/>
      <c r="PDC4" s="228"/>
      <c r="PDD4" s="228"/>
      <c r="PDE4" s="228"/>
      <c r="PDF4" s="228"/>
      <c r="PDG4" s="228"/>
      <c r="PDH4" s="228"/>
      <c r="PDI4" s="228"/>
      <c r="PDJ4" s="228"/>
      <c r="PDK4" s="228"/>
      <c r="PDL4" s="228"/>
      <c r="PDM4" s="228"/>
      <c r="PDN4" s="228"/>
      <c r="PDO4" s="228"/>
      <c r="PDP4" s="228"/>
      <c r="PDQ4" s="228"/>
      <c r="PDR4" s="228"/>
      <c r="PDS4" s="228"/>
      <c r="PDT4" s="228"/>
      <c r="PDU4" s="228"/>
      <c r="PDV4" s="228"/>
      <c r="PDW4" s="228"/>
      <c r="PDX4" s="228"/>
      <c r="PDY4" s="228"/>
      <c r="PDZ4" s="228"/>
      <c r="PEA4" s="228"/>
      <c r="PEB4" s="228"/>
      <c r="PEC4" s="228"/>
      <c r="PED4" s="228"/>
      <c r="PEE4" s="228"/>
      <c r="PEF4" s="228"/>
      <c r="PEG4" s="228"/>
      <c r="PEH4" s="228"/>
      <c r="PEI4" s="228"/>
      <c r="PEJ4" s="228"/>
      <c r="PEK4" s="228"/>
      <c r="PEL4" s="228"/>
      <c r="PEM4" s="228"/>
      <c r="PEN4" s="228"/>
      <c r="PEO4" s="228"/>
      <c r="PEP4" s="228"/>
      <c r="PEQ4" s="228"/>
      <c r="PER4" s="228"/>
      <c r="PES4" s="228"/>
      <c r="PET4" s="228"/>
      <c r="PEU4" s="228"/>
      <c r="PEV4" s="228"/>
      <c r="PEW4" s="228"/>
      <c r="PEX4" s="228"/>
      <c r="PEY4" s="228"/>
      <c r="PEZ4" s="228"/>
      <c r="PFA4" s="228"/>
      <c r="PFB4" s="228"/>
      <c r="PFC4" s="228"/>
      <c r="PFD4" s="228"/>
      <c r="PFE4" s="228"/>
      <c r="PFF4" s="228"/>
      <c r="PFG4" s="228"/>
      <c r="PFH4" s="228"/>
      <c r="PFI4" s="228"/>
      <c r="PFJ4" s="228"/>
      <c r="PFK4" s="228"/>
      <c r="PFL4" s="228"/>
      <c r="PFM4" s="228"/>
      <c r="PFN4" s="228"/>
      <c r="PFO4" s="228"/>
      <c r="PFP4" s="228"/>
      <c r="PFQ4" s="228"/>
      <c r="PFR4" s="228"/>
      <c r="PFS4" s="228"/>
      <c r="PFT4" s="228"/>
      <c r="PFU4" s="228"/>
      <c r="PFV4" s="228"/>
      <c r="PFW4" s="228"/>
      <c r="PFX4" s="228"/>
      <c r="PFY4" s="228"/>
      <c r="PFZ4" s="228"/>
      <c r="PGA4" s="228"/>
      <c r="PGB4" s="228"/>
      <c r="PGC4" s="228"/>
      <c r="PGD4" s="228"/>
      <c r="PGE4" s="228"/>
      <c r="PGF4" s="228"/>
      <c r="PGG4" s="228"/>
      <c r="PGH4" s="228"/>
      <c r="PGI4" s="228"/>
      <c r="PGJ4" s="228"/>
      <c r="PGK4" s="228"/>
      <c r="PGL4" s="228"/>
      <c r="PGM4" s="228"/>
      <c r="PGN4" s="228"/>
      <c r="PGO4" s="228"/>
      <c r="PGP4" s="228"/>
      <c r="PGQ4" s="228"/>
      <c r="PGR4" s="228"/>
      <c r="PGS4" s="228"/>
      <c r="PGT4" s="228"/>
      <c r="PGU4" s="228"/>
      <c r="PGV4" s="228"/>
      <c r="PGW4" s="228"/>
      <c r="PGX4" s="228"/>
      <c r="PGY4" s="228"/>
      <c r="PGZ4" s="228"/>
      <c r="PHA4" s="228"/>
      <c r="PHB4" s="228"/>
      <c r="PHC4" s="228"/>
      <c r="PHD4" s="228"/>
      <c r="PHE4" s="228"/>
      <c r="PHF4" s="228"/>
      <c r="PHG4" s="228"/>
      <c r="PHH4" s="228"/>
      <c r="PHI4" s="228"/>
      <c r="PHJ4" s="228"/>
      <c r="PHK4" s="228"/>
      <c r="PHL4" s="228"/>
      <c r="PHM4" s="228"/>
      <c r="PHN4" s="228"/>
      <c r="PHO4" s="228"/>
      <c r="PHP4" s="228"/>
      <c r="PHQ4" s="228"/>
      <c r="PHR4" s="228"/>
      <c r="PHS4" s="228"/>
      <c r="PHT4" s="228"/>
      <c r="PHU4" s="228"/>
      <c r="PHV4" s="228"/>
      <c r="PHW4" s="228"/>
      <c r="PHX4" s="228"/>
      <c r="PHY4" s="228"/>
      <c r="PHZ4" s="228"/>
      <c r="PIA4" s="228"/>
      <c r="PIB4" s="228"/>
      <c r="PIC4" s="228"/>
      <c r="PID4" s="228"/>
      <c r="PIE4" s="228"/>
      <c r="PIF4" s="228"/>
      <c r="PIG4" s="228"/>
      <c r="PIH4" s="228"/>
      <c r="PII4" s="228"/>
      <c r="PIJ4" s="228"/>
      <c r="PIK4" s="228"/>
      <c r="PIL4" s="228"/>
      <c r="PIM4" s="228"/>
      <c r="PIN4" s="228"/>
      <c r="PIO4" s="228"/>
      <c r="PIP4" s="228"/>
      <c r="PIQ4" s="228"/>
      <c r="PIR4" s="228"/>
      <c r="PIS4" s="228"/>
      <c r="PIT4" s="228"/>
      <c r="PIU4" s="228"/>
      <c r="PIV4" s="228"/>
      <c r="PIW4" s="228"/>
      <c r="PIX4" s="228"/>
      <c r="PIY4" s="228"/>
      <c r="PIZ4" s="228"/>
      <c r="PJA4" s="228"/>
      <c r="PJB4" s="228"/>
      <c r="PJC4" s="228"/>
      <c r="PJD4" s="228"/>
      <c r="PJE4" s="228"/>
      <c r="PJF4" s="228"/>
      <c r="PJG4" s="228"/>
      <c r="PJH4" s="228"/>
      <c r="PJI4" s="228"/>
      <c r="PJJ4" s="228"/>
      <c r="PJK4" s="228"/>
      <c r="PJL4" s="228"/>
      <c r="PJM4" s="228"/>
      <c r="PJN4" s="228"/>
      <c r="PJO4" s="228"/>
      <c r="PJP4" s="228"/>
      <c r="PJQ4" s="228"/>
      <c r="PJR4" s="228"/>
      <c r="PJS4" s="228"/>
      <c r="PJT4" s="228"/>
      <c r="PJU4" s="228"/>
      <c r="PJV4" s="228"/>
      <c r="PJW4" s="228"/>
      <c r="PJX4" s="228"/>
      <c r="PJY4" s="228"/>
      <c r="PJZ4" s="228"/>
      <c r="PKA4" s="228"/>
      <c r="PKB4" s="228"/>
      <c r="PKC4" s="228"/>
      <c r="PKD4" s="228"/>
      <c r="PKE4" s="228"/>
      <c r="PKF4" s="228"/>
      <c r="PKG4" s="228"/>
      <c r="PKH4" s="228"/>
      <c r="PKI4" s="228"/>
      <c r="PKJ4" s="228"/>
      <c r="PKK4" s="228"/>
      <c r="PKL4" s="228"/>
      <c r="PKM4" s="228"/>
      <c r="PKN4" s="228"/>
      <c r="PKO4" s="228"/>
      <c r="PKP4" s="228"/>
      <c r="PKQ4" s="228"/>
      <c r="PKR4" s="228"/>
      <c r="PKS4" s="228"/>
      <c r="PKT4" s="228"/>
      <c r="PKU4" s="228"/>
      <c r="PKV4" s="228"/>
      <c r="PKW4" s="228"/>
      <c r="PKX4" s="228"/>
      <c r="PKY4" s="228"/>
      <c r="PKZ4" s="228"/>
      <c r="PLA4" s="228"/>
      <c r="PLB4" s="228"/>
      <c r="PLC4" s="228"/>
      <c r="PLD4" s="228"/>
      <c r="PLE4" s="228"/>
      <c r="PLF4" s="228"/>
      <c r="PLG4" s="228"/>
      <c r="PLH4" s="228"/>
      <c r="PLI4" s="228"/>
      <c r="PLJ4" s="228"/>
      <c r="PLK4" s="228"/>
      <c r="PLL4" s="228"/>
      <c r="PLM4" s="228"/>
      <c r="PLN4" s="228"/>
      <c r="PLO4" s="228"/>
      <c r="PLP4" s="228"/>
      <c r="PLQ4" s="228"/>
      <c r="PLR4" s="228"/>
      <c r="PLS4" s="228"/>
      <c r="PLT4" s="228"/>
      <c r="PLU4" s="228"/>
      <c r="PLV4" s="228"/>
      <c r="PLW4" s="228"/>
      <c r="PLX4" s="228"/>
      <c r="PLY4" s="228"/>
      <c r="PLZ4" s="228"/>
      <c r="PMA4" s="228"/>
      <c r="PMB4" s="228"/>
      <c r="PMC4" s="228"/>
      <c r="PMD4" s="228"/>
      <c r="PME4" s="228"/>
      <c r="PMF4" s="228"/>
      <c r="PMG4" s="228"/>
      <c r="PMH4" s="228"/>
      <c r="PMI4" s="228"/>
      <c r="PMJ4" s="228"/>
      <c r="PMK4" s="228"/>
      <c r="PML4" s="228"/>
      <c r="PMM4" s="228"/>
      <c r="PMN4" s="228"/>
      <c r="PMO4" s="228"/>
      <c r="PMP4" s="228"/>
      <c r="PMQ4" s="228"/>
      <c r="PMR4" s="228"/>
      <c r="PMS4" s="228"/>
      <c r="PMT4" s="228"/>
      <c r="PMU4" s="228"/>
      <c r="PMV4" s="228"/>
      <c r="PMW4" s="228"/>
      <c r="PMX4" s="228"/>
      <c r="PMY4" s="228"/>
      <c r="PMZ4" s="228"/>
      <c r="PNA4" s="228"/>
      <c r="PNB4" s="228"/>
      <c r="PNC4" s="228"/>
      <c r="PND4" s="228"/>
      <c r="PNE4" s="228"/>
      <c r="PNF4" s="228"/>
      <c r="PNG4" s="228"/>
      <c r="PNH4" s="228"/>
      <c r="PNI4" s="228"/>
      <c r="PNJ4" s="228"/>
      <c r="PNK4" s="228"/>
      <c r="PNL4" s="228"/>
      <c r="PNM4" s="228"/>
      <c r="PNN4" s="228"/>
      <c r="PNO4" s="228"/>
      <c r="PNP4" s="228"/>
      <c r="PNQ4" s="228"/>
      <c r="PNR4" s="228"/>
      <c r="PNS4" s="228"/>
      <c r="PNT4" s="228"/>
      <c r="PNU4" s="228"/>
      <c r="PNV4" s="228"/>
      <c r="PNW4" s="228"/>
      <c r="PNX4" s="228"/>
      <c r="PNY4" s="228"/>
      <c r="PNZ4" s="228"/>
      <c r="POA4" s="228"/>
      <c r="POB4" s="228"/>
      <c r="POC4" s="228"/>
      <c r="POD4" s="228"/>
      <c r="POE4" s="228"/>
      <c r="POF4" s="228"/>
      <c r="POG4" s="228"/>
      <c r="POH4" s="228"/>
      <c r="POI4" s="228"/>
      <c r="POJ4" s="228"/>
      <c r="POK4" s="228"/>
      <c r="POL4" s="228"/>
      <c r="POM4" s="228"/>
      <c r="PON4" s="228"/>
      <c r="POO4" s="228"/>
      <c r="POP4" s="228"/>
      <c r="POQ4" s="228"/>
      <c r="POR4" s="228"/>
      <c r="POS4" s="228"/>
      <c r="POT4" s="228"/>
      <c r="POU4" s="228"/>
      <c r="POV4" s="228"/>
      <c r="POW4" s="228"/>
      <c r="POX4" s="228"/>
      <c r="POY4" s="228"/>
      <c r="POZ4" s="228"/>
      <c r="PPA4" s="228"/>
      <c r="PPB4" s="228"/>
      <c r="PPC4" s="228"/>
      <c r="PPD4" s="228"/>
      <c r="PPE4" s="228"/>
      <c r="PPF4" s="228"/>
      <c r="PPG4" s="228"/>
      <c r="PPH4" s="228"/>
      <c r="PPI4" s="228"/>
      <c r="PPJ4" s="228"/>
      <c r="PPK4" s="228"/>
      <c r="PPL4" s="228"/>
      <c r="PPM4" s="228"/>
      <c r="PPN4" s="228"/>
      <c r="PPO4" s="228"/>
      <c r="PPP4" s="228"/>
      <c r="PPQ4" s="228"/>
      <c r="PPR4" s="228"/>
      <c r="PPS4" s="228"/>
      <c r="PPT4" s="228"/>
      <c r="PPU4" s="228"/>
      <c r="PPV4" s="228"/>
      <c r="PPW4" s="228"/>
      <c r="PPX4" s="228"/>
      <c r="PPY4" s="228"/>
      <c r="PPZ4" s="228"/>
      <c r="PQA4" s="228"/>
      <c r="PQB4" s="228"/>
      <c r="PQC4" s="228"/>
      <c r="PQD4" s="228"/>
      <c r="PQE4" s="228"/>
      <c r="PQF4" s="228"/>
      <c r="PQG4" s="228"/>
      <c r="PQH4" s="228"/>
      <c r="PQI4" s="228"/>
      <c r="PQJ4" s="228"/>
      <c r="PQK4" s="228"/>
      <c r="PQL4" s="228"/>
      <c r="PQM4" s="228"/>
      <c r="PQN4" s="228"/>
      <c r="PQO4" s="228"/>
      <c r="PQP4" s="228"/>
      <c r="PQQ4" s="228"/>
      <c r="PQR4" s="228"/>
      <c r="PQS4" s="228"/>
      <c r="PQT4" s="228"/>
      <c r="PQU4" s="228"/>
      <c r="PQV4" s="228"/>
      <c r="PQW4" s="228"/>
      <c r="PQX4" s="228"/>
      <c r="PQY4" s="228"/>
      <c r="PQZ4" s="228"/>
      <c r="PRA4" s="228"/>
      <c r="PRB4" s="228"/>
      <c r="PRC4" s="228"/>
      <c r="PRD4" s="228"/>
      <c r="PRE4" s="228"/>
      <c r="PRF4" s="228"/>
      <c r="PRG4" s="228"/>
      <c r="PRH4" s="228"/>
      <c r="PRI4" s="228"/>
      <c r="PRJ4" s="228"/>
      <c r="PRK4" s="228"/>
      <c r="PRL4" s="228"/>
      <c r="PRM4" s="228"/>
      <c r="PRN4" s="228"/>
      <c r="PRO4" s="228"/>
      <c r="PRP4" s="228"/>
      <c r="PRQ4" s="228"/>
      <c r="PRR4" s="228"/>
      <c r="PRS4" s="228"/>
      <c r="PRT4" s="228"/>
      <c r="PRU4" s="228"/>
      <c r="PRV4" s="228"/>
      <c r="PRW4" s="228"/>
      <c r="PRX4" s="228"/>
      <c r="PRY4" s="228"/>
      <c r="PRZ4" s="228"/>
      <c r="PSA4" s="228"/>
      <c r="PSB4" s="228"/>
      <c r="PSC4" s="228"/>
      <c r="PSD4" s="228"/>
      <c r="PSE4" s="228"/>
      <c r="PSF4" s="228"/>
      <c r="PSG4" s="228"/>
      <c r="PSH4" s="228"/>
      <c r="PSI4" s="228"/>
      <c r="PSJ4" s="228"/>
      <c r="PSK4" s="228"/>
      <c r="PSL4" s="228"/>
      <c r="PSM4" s="228"/>
      <c r="PSN4" s="228"/>
      <c r="PSO4" s="228"/>
      <c r="PSP4" s="228"/>
      <c r="PSQ4" s="228"/>
      <c r="PSR4" s="228"/>
      <c r="PSS4" s="228"/>
      <c r="PST4" s="228"/>
      <c r="PSU4" s="228"/>
      <c r="PSV4" s="228"/>
      <c r="PSW4" s="228"/>
      <c r="PSX4" s="228"/>
      <c r="PSY4" s="228"/>
      <c r="PSZ4" s="228"/>
      <c r="PTA4" s="228"/>
      <c r="PTB4" s="228"/>
      <c r="PTC4" s="228"/>
      <c r="PTD4" s="228"/>
      <c r="PTE4" s="228"/>
      <c r="PTF4" s="228"/>
      <c r="PTG4" s="228"/>
      <c r="PTH4" s="228"/>
      <c r="PTI4" s="228"/>
      <c r="PTJ4" s="228"/>
      <c r="PTK4" s="228"/>
      <c r="PTL4" s="228"/>
      <c r="PTM4" s="228"/>
      <c r="PTN4" s="228"/>
      <c r="PTO4" s="228"/>
      <c r="PTP4" s="228"/>
      <c r="PTQ4" s="228"/>
      <c r="PTR4" s="228"/>
      <c r="PTS4" s="228"/>
      <c r="PTT4" s="228"/>
      <c r="PTU4" s="228"/>
      <c r="PTV4" s="228"/>
      <c r="PTW4" s="228"/>
      <c r="PTX4" s="228"/>
      <c r="PTY4" s="228"/>
      <c r="PTZ4" s="228"/>
      <c r="PUA4" s="228"/>
      <c r="PUB4" s="228"/>
      <c r="PUC4" s="228"/>
      <c r="PUD4" s="228"/>
      <c r="PUE4" s="228"/>
      <c r="PUF4" s="228"/>
      <c r="PUG4" s="228"/>
      <c r="PUH4" s="228"/>
      <c r="PUI4" s="228"/>
      <c r="PUJ4" s="228"/>
      <c r="PUK4" s="228"/>
      <c r="PUL4" s="228"/>
      <c r="PUM4" s="228"/>
      <c r="PUN4" s="228"/>
      <c r="PUO4" s="228"/>
      <c r="PUP4" s="228"/>
      <c r="PUQ4" s="228"/>
      <c r="PUR4" s="228"/>
      <c r="PUS4" s="228"/>
      <c r="PUT4" s="228"/>
      <c r="PUU4" s="228"/>
      <c r="PUV4" s="228"/>
      <c r="PUW4" s="228"/>
      <c r="PUX4" s="228"/>
      <c r="PUY4" s="228"/>
      <c r="PUZ4" s="228"/>
      <c r="PVA4" s="228"/>
      <c r="PVB4" s="228"/>
      <c r="PVC4" s="228"/>
      <c r="PVD4" s="228"/>
      <c r="PVE4" s="228"/>
      <c r="PVF4" s="228"/>
      <c r="PVG4" s="228"/>
      <c r="PVH4" s="228"/>
      <c r="PVI4" s="228"/>
      <c r="PVJ4" s="228"/>
      <c r="PVK4" s="228"/>
      <c r="PVL4" s="228"/>
      <c r="PVM4" s="228"/>
      <c r="PVN4" s="228"/>
      <c r="PVO4" s="228"/>
      <c r="PVP4" s="228"/>
      <c r="PVQ4" s="228"/>
      <c r="PVR4" s="228"/>
      <c r="PVS4" s="228"/>
      <c r="PVT4" s="228"/>
      <c r="PVU4" s="228"/>
      <c r="PVV4" s="228"/>
      <c r="PVW4" s="228"/>
      <c r="PVX4" s="228"/>
      <c r="PVY4" s="228"/>
      <c r="PVZ4" s="228"/>
      <c r="PWA4" s="228"/>
      <c r="PWB4" s="228"/>
      <c r="PWC4" s="228"/>
      <c r="PWD4" s="228"/>
      <c r="PWE4" s="228"/>
      <c r="PWF4" s="228"/>
      <c r="PWG4" s="228"/>
      <c r="PWH4" s="228"/>
      <c r="PWI4" s="228"/>
      <c r="PWJ4" s="228"/>
      <c r="PWK4" s="228"/>
      <c r="PWL4" s="228"/>
      <c r="PWM4" s="228"/>
      <c r="PWN4" s="228"/>
      <c r="PWO4" s="228"/>
      <c r="PWP4" s="228"/>
      <c r="PWQ4" s="228"/>
      <c r="PWR4" s="228"/>
      <c r="PWS4" s="228"/>
      <c r="PWT4" s="228"/>
      <c r="PWU4" s="228"/>
      <c r="PWV4" s="228"/>
      <c r="PWW4" s="228"/>
      <c r="PWX4" s="228"/>
      <c r="PWY4" s="228"/>
      <c r="PWZ4" s="228"/>
      <c r="PXA4" s="228"/>
      <c r="PXB4" s="228"/>
      <c r="PXC4" s="228"/>
      <c r="PXD4" s="228"/>
      <c r="PXE4" s="228"/>
      <c r="PXF4" s="228"/>
      <c r="PXG4" s="228"/>
      <c r="PXH4" s="228"/>
      <c r="PXI4" s="228"/>
      <c r="PXJ4" s="228"/>
      <c r="PXK4" s="228"/>
      <c r="PXL4" s="228"/>
      <c r="PXM4" s="228"/>
      <c r="PXN4" s="228"/>
      <c r="PXO4" s="228"/>
      <c r="PXP4" s="228"/>
      <c r="PXQ4" s="228"/>
      <c r="PXR4" s="228"/>
      <c r="PXS4" s="228"/>
      <c r="PXT4" s="228"/>
      <c r="PXU4" s="228"/>
      <c r="PXV4" s="228"/>
      <c r="PXW4" s="228"/>
      <c r="PXX4" s="228"/>
      <c r="PXY4" s="228"/>
      <c r="PXZ4" s="228"/>
      <c r="PYA4" s="228"/>
      <c r="PYB4" s="228"/>
      <c r="PYC4" s="228"/>
      <c r="PYD4" s="228"/>
      <c r="PYE4" s="228"/>
      <c r="PYF4" s="228"/>
      <c r="PYG4" s="228"/>
      <c r="PYH4" s="228"/>
      <c r="PYI4" s="228"/>
      <c r="PYJ4" s="228"/>
      <c r="PYK4" s="228"/>
      <c r="PYL4" s="228"/>
      <c r="PYM4" s="228"/>
      <c r="PYN4" s="228"/>
      <c r="PYO4" s="228"/>
      <c r="PYP4" s="228"/>
      <c r="PYQ4" s="228"/>
      <c r="PYR4" s="228"/>
      <c r="PYS4" s="228"/>
      <c r="PYT4" s="228"/>
      <c r="PYU4" s="228"/>
      <c r="PYV4" s="228"/>
      <c r="PYW4" s="228"/>
      <c r="PYX4" s="228"/>
      <c r="PYY4" s="228"/>
      <c r="PYZ4" s="228"/>
      <c r="PZA4" s="228"/>
      <c r="PZB4" s="228"/>
      <c r="PZC4" s="228"/>
      <c r="PZD4" s="228"/>
      <c r="PZE4" s="228"/>
      <c r="PZF4" s="228"/>
      <c r="PZG4" s="228"/>
      <c r="PZH4" s="228"/>
      <c r="PZI4" s="228"/>
      <c r="PZJ4" s="228"/>
      <c r="PZK4" s="228"/>
      <c r="PZL4" s="228"/>
      <c r="PZM4" s="228"/>
      <c r="PZN4" s="228"/>
      <c r="PZO4" s="228"/>
      <c r="PZP4" s="228"/>
      <c r="PZQ4" s="228"/>
      <c r="PZR4" s="228"/>
      <c r="PZS4" s="228"/>
      <c r="PZT4" s="228"/>
      <c r="PZU4" s="228"/>
      <c r="PZV4" s="228"/>
      <c r="PZW4" s="228"/>
      <c r="PZX4" s="228"/>
      <c r="PZY4" s="228"/>
      <c r="PZZ4" s="228"/>
      <c r="QAA4" s="228"/>
      <c r="QAB4" s="228"/>
      <c r="QAC4" s="228"/>
      <c r="QAD4" s="228"/>
      <c r="QAE4" s="228"/>
      <c r="QAF4" s="228"/>
      <c r="QAG4" s="228"/>
      <c r="QAH4" s="228"/>
      <c r="QAI4" s="228"/>
      <c r="QAJ4" s="228"/>
      <c r="QAK4" s="228"/>
      <c r="QAL4" s="228"/>
      <c r="QAM4" s="228"/>
      <c r="QAN4" s="228"/>
      <c r="QAO4" s="228"/>
      <c r="QAP4" s="228"/>
      <c r="QAQ4" s="228"/>
      <c r="QAR4" s="228"/>
      <c r="QAS4" s="228"/>
      <c r="QAT4" s="228"/>
      <c r="QAU4" s="228"/>
      <c r="QAV4" s="228"/>
      <c r="QAW4" s="228"/>
      <c r="QAX4" s="228"/>
      <c r="QAY4" s="228"/>
      <c r="QAZ4" s="228"/>
      <c r="QBA4" s="228"/>
      <c r="QBB4" s="228"/>
      <c r="QBC4" s="228"/>
      <c r="QBD4" s="228"/>
      <c r="QBE4" s="228"/>
      <c r="QBF4" s="228"/>
      <c r="QBG4" s="228"/>
      <c r="QBH4" s="228"/>
      <c r="QBI4" s="228"/>
      <c r="QBJ4" s="228"/>
      <c r="QBK4" s="228"/>
      <c r="QBL4" s="228"/>
      <c r="QBM4" s="228"/>
      <c r="QBN4" s="228"/>
      <c r="QBO4" s="228"/>
      <c r="QBP4" s="228"/>
      <c r="QBQ4" s="228"/>
      <c r="QBR4" s="228"/>
      <c r="QBS4" s="228"/>
      <c r="QBT4" s="228"/>
      <c r="QBU4" s="228"/>
      <c r="QBV4" s="228"/>
      <c r="QBW4" s="228"/>
      <c r="QBX4" s="228"/>
      <c r="QBY4" s="228"/>
      <c r="QBZ4" s="228"/>
      <c r="QCA4" s="228"/>
      <c r="QCB4" s="228"/>
      <c r="QCC4" s="228"/>
      <c r="QCD4" s="228"/>
      <c r="QCE4" s="228"/>
      <c r="QCF4" s="228"/>
      <c r="QCG4" s="228"/>
      <c r="QCH4" s="228"/>
      <c r="QCI4" s="228"/>
      <c r="QCJ4" s="228"/>
      <c r="QCK4" s="228"/>
      <c r="QCL4" s="228"/>
      <c r="QCM4" s="228"/>
      <c r="QCN4" s="228"/>
      <c r="QCO4" s="228"/>
      <c r="QCP4" s="228"/>
      <c r="QCQ4" s="228"/>
      <c r="QCR4" s="228"/>
      <c r="QCS4" s="228"/>
      <c r="QCT4" s="228"/>
      <c r="QCU4" s="228"/>
      <c r="QCV4" s="228"/>
      <c r="QCW4" s="228"/>
      <c r="QCX4" s="228"/>
      <c r="QCY4" s="228"/>
      <c r="QCZ4" s="228"/>
      <c r="QDA4" s="228"/>
      <c r="QDB4" s="228"/>
      <c r="QDC4" s="228"/>
      <c r="QDD4" s="228"/>
      <c r="QDE4" s="228"/>
      <c r="QDF4" s="228"/>
      <c r="QDG4" s="228"/>
      <c r="QDH4" s="228"/>
      <c r="QDI4" s="228"/>
      <c r="QDJ4" s="228"/>
      <c r="QDK4" s="228"/>
      <c r="QDL4" s="228"/>
      <c r="QDM4" s="228"/>
      <c r="QDN4" s="228"/>
      <c r="QDO4" s="228"/>
      <c r="QDP4" s="228"/>
      <c r="QDQ4" s="228"/>
      <c r="QDR4" s="228"/>
      <c r="QDS4" s="228"/>
      <c r="QDT4" s="228"/>
      <c r="QDU4" s="228"/>
      <c r="QDV4" s="228"/>
      <c r="QDW4" s="228"/>
      <c r="QDX4" s="228"/>
      <c r="QDY4" s="228"/>
      <c r="QDZ4" s="228"/>
      <c r="QEA4" s="228"/>
      <c r="QEB4" s="228"/>
      <c r="QEC4" s="228"/>
      <c r="QED4" s="228"/>
      <c r="QEE4" s="228"/>
      <c r="QEF4" s="228"/>
      <c r="QEG4" s="228"/>
      <c r="QEH4" s="228"/>
      <c r="QEI4" s="228"/>
      <c r="QEJ4" s="228"/>
      <c r="QEK4" s="228"/>
      <c r="QEL4" s="228"/>
      <c r="QEM4" s="228"/>
      <c r="QEN4" s="228"/>
      <c r="QEO4" s="228"/>
      <c r="QEP4" s="228"/>
      <c r="QEQ4" s="228"/>
      <c r="QER4" s="228"/>
      <c r="QES4" s="228"/>
      <c r="QET4" s="228"/>
      <c r="QEU4" s="228"/>
      <c r="QEV4" s="228"/>
      <c r="QEW4" s="228"/>
      <c r="QEX4" s="228"/>
      <c r="QEY4" s="228"/>
      <c r="QEZ4" s="228"/>
      <c r="QFA4" s="228"/>
      <c r="QFB4" s="228"/>
      <c r="QFC4" s="228"/>
      <c r="QFD4" s="228"/>
      <c r="QFE4" s="228"/>
      <c r="QFF4" s="228"/>
      <c r="QFG4" s="228"/>
      <c r="QFH4" s="228"/>
      <c r="QFI4" s="228"/>
      <c r="QFJ4" s="228"/>
      <c r="QFK4" s="228"/>
      <c r="QFL4" s="228"/>
      <c r="QFM4" s="228"/>
      <c r="QFN4" s="228"/>
      <c r="QFO4" s="228"/>
      <c r="QFP4" s="228"/>
      <c r="QFQ4" s="228"/>
      <c r="QFR4" s="228"/>
      <c r="QFS4" s="228"/>
      <c r="QFT4" s="228"/>
      <c r="QFU4" s="228"/>
      <c r="QFV4" s="228"/>
      <c r="QFW4" s="228"/>
      <c r="QFX4" s="228"/>
      <c r="QFY4" s="228"/>
      <c r="QFZ4" s="228"/>
      <c r="QGA4" s="228"/>
      <c r="QGB4" s="228"/>
      <c r="QGC4" s="228"/>
      <c r="QGD4" s="228"/>
      <c r="QGE4" s="228"/>
      <c r="QGF4" s="228"/>
      <c r="QGG4" s="228"/>
      <c r="QGH4" s="228"/>
      <c r="QGI4" s="228"/>
      <c r="QGJ4" s="228"/>
      <c r="QGK4" s="228"/>
      <c r="QGL4" s="228"/>
      <c r="QGM4" s="228"/>
      <c r="QGN4" s="228"/>
      <c r="QGO4" s="228"/>
      <c r="QGP4" s="228"/>
      <c r="QGQ4" s="228"/>
      <c r="QGR4" s="228"/>
      <c r="QGS4" s="228"/>
      <c r="QGT4" s="228"/>
      <c r="QGU4" s="228"/>
      <c r="QGV4" s="228"/>
      <c r="QGW4" s="228"/>
      <c r="QGX4" s="228"/>
      <c r="QGY4" s="228"/>
      <c r="QGZ4" s="228"/>
      <c r="QHA4" s="228"/>
      <c r="QHB4" s="228"/>
      <c r="QHC4" s="228"/>
      <c r="QHD4" s="228"/>
      <c r="QHE4" s="228"/>
      <c r="QHF4" s="228"/>
      <c r="QHG4" s="228"/>
      <c r="QHH4" s="228"/>
      <c r="QHI4" s="228"/>
      <c r="QHJ4" s="228"/>
      <c r="QHK4" s="228"/>
      <c r="QHL4" s="228"/>
      <c r="QHM4" s="228"/>
      <c r="QHN4" s="228"/>
      <c r="QHO4" s="228"/>
      <c r="QHP4" s="228"/>
      <c r="QHQ4" s="228"/>
      <c r="QHR4" s="228"/>
      <c r="QHS4" s="228"/>
      <c r="QHT4" s="228"/>
      <c r="QHU4" s="228"/>
      <c r="QHV4" s="228"/>
      <c r="QHW4" s="228"/>
      <c r="QHX4" s="228"/>
      <c r="QHY4" s="228"/>
      <c r="QHZ4" s="228"/>
      <c r="QIA4" s="228"/>
      <c r="QIB4" s="228"/>
      <c r="QIC4" s="228"/>
      <c r="QID4" s="228"/>
      <c r="QIE4" s="228"/>
      <c r="QIF4" s="228"/>
      <c r="QIG4" s="228"/>
      <c r="QIH4" s="228"/>
      <c r="QII4" s="228"/>
      <c r="QIJ4" s="228"/>
      <c r="QIK4" s="228"/>
      <c r="QIL4" s="228"/>
      <c r="QIM4" s="228"/>
      <c r="QIN4" s="228"/>
      <c r="QIO4" s="228"/>
      <c r="QIP4" s="228"/>
      <c r="QIQ4" s="228"/>
      <c r="QIR4" s="228"/>
      <c r="QIS4" s="228"/>
      <c r="QIT4" s="228"/>
      <c r="QIU4" s="228"/>
      <c r="QIV4" s="228"/>
      <c r="QIW4" s="228"/>
      <c r="QIX4" s="228"/>
      <c r="QIY4" s="228"/>
      <c r="QIZ4" s="228"/>
      <c r="QJA4" s="228"/>
      <c r="QJB4" s="228"/>
      <c r="QJC4" s="228"/>
      <c r="QJD4" s="228"/>
      <c r="QJE4" s="228"/>
      <c r="QJF4" s="228"/>
      <c r="QJG4" s="228"/>
      <c r="QJH4" s="228"/>
      <c r="QJI4" s="228"/>
      <c r="QJJ4" s="228"/>
      <c r="QJK4" s="228"/>
      <c r="QJL4" s="228"/>
      <c r="QJM4" s="228"/>
      <c r="QJN4" s="228"/>
      <c r="QJO4" s="228"/>
      <c r="QJP4" s="228"/>
      <c r="QJQ4" s="228"/>
      <c r="QJR4" s="228"/>
      <c r="QJS4" s="228"/>
      <c r="QJT4" s="228"/>
      <c r="QJU4" s="228"/>
      <c r="QJV4" s="228"/>
      <c r="QJW4" s="228"/>
      <c r="QJX4" s="228"/>
      <c r="QJY4" s="228"/>
      <c r="QJZ4" s="228"/>
      <c r="QKA4" s="228"/>
      <c r="QKB4" s="228"/>
      <c r="QKC4" s="228"/>
      <c r="QKD4" s="228"/>
      <c r="QKE4" s="228"/>
      <c r="QKF4" s="228"/>
      <c r="QKG4" s="228"/>
      <c r="QKH4" s="228"/>
      <c r="QKI4" s="228"/>
      <c r="QKJ4" s="228"/>
      <c r="QKK4" s="228"/>
      <c r="QKL4" s="228"/>
      <c r="QKM4" s="228"/>
      <c r="QKN4" s="228"/>
      <c r="QKO4" s="228"/>
      <c r="QKP4" s="228"/>
      <c r="QKQ4" s="228"/>
      <c r="QKR4" s="228"/>
      <c r="QKS4" s="228"/>
      <c r="QKT4" s="228"/>
      <c r="QKU4" s="228"/>
      <c r="QKV4" s="228"/>
      <c r="QKW4" s="228"/>
      <c r="QKX4" s="228"/>
      <c r="QKY4" s="228"/>
      <c r="QKZ4" s="228"/>
      <c r="QLA4" s="228"/>
      <c r="QLB4" s="228"/>
      <c r="QLC4" s="228"/>
      <c r="QLD4" s="228"/>
      <c r="QLE4" s="228"/>
      <c r="QLF4" s="228"/>
      <c r="QLG4" s="228"/>
      <c r="QLH4" s="228"/>
      <c r="QLI4" s="228"/>
      <c r="QLJ4" s="228"/>
      <c r="QLK4" s="228"/>
      <c r="QLL4" s="228"/>
      <c r="QLM4" s="228"/>
      <c r="QLN4" s="228"/>
      <c r="QLO4" s="228"/>
      <c r="QLP4" s="228"/>
      <c r="QLQ4" s="228"/>
      <c r="QLR4" s="228"/>
      <c r="QLS4" s="228"/>
      <c r="QLT4" s="228"/>
      <c r="QLU4" s="228"/>
      <c r="QLV4" s="228"/>
      <c r="QLW4" s="228"/>
      <c r="QLX4" s="228"/>
      <c r="QLY4" s="228"/>
      <c r="QLZ4" s="228"/>
      <c r="QMA4" s="228"/>
      <c r="QMB4" s="228"/>
      <c r="QMC4" s="228"/>
      <c r="QMD4" s="228"/>
      <c r="QME4" s="228"/>
      <c r="QMF4" s="228"/>
      <c r="QMG4" s="228"/>
      <c r="QMH4" s="228"/>
      <c r="QMI4" s="228"/>
      <c r="QMJ4" s="228"/>
      <c r="QMK4" s="228"/>
      <c r="QML4" s="228"/>
      <c r="QMM4" s="228"/>
      <c r="QMN4" s="228"/>
      <c r="QMO4" s="228"/>
      <c r="QMP4" s="228"/>
      <c r="QMQ4" s="228"/>
      <c r="QMR4" s="228"/>
      <c r="QMS4" s="228"/>
      <c r="QMT4" s="228"/>
      <c r="QMU4" s="228"/>
      <c r="QMV4" s="228"/>
      <c r="QMW4" s="228"/>
      <c r="QMX4" s="228"/>
      <c r="QMY4" s="228"/>
      <c r="QMZ4" s="228"/>
      <c r="QNA4" s="228"/>
      <c r="QNB4" s="228"/>
      <c r="QNC4" s="228"/>
      <c r="QND4" s="228"/>
      <c r="QNE4" s="228"/>
      <c r="QNF4" s="228"/>
      <c r="QNG4" s="228"/>
      <c r="QNH4" s="228"/>
      <c r="QNI4" s="228"/>
      <c r="QNJ4" s="228"/>
      <c r="QNK4" s="228"/>
      <c r="QNL4" s="228"/>
      <c r="QNM4" s="228"/>
      <c r="QNN4" s="228"/>
      <c r="QNO4" s="228"/>
      <c r="QNP4" s="228"/>
      <c r="QNQ4" s="228"/>
      <c r="QNR4" s="228"/>
      <c r="QNS4" s="228"/>
      <c r="QNT4" s="228"/>
      <c r="QNU4" s="228"/>
      <c r="QNV4" s="228"/>
      <c r="QNW4" s="228"/>
      <c r="QNX4" s="228"/>
      <c r="QNY4" s="228"/>
      <c r="QNZ4" s="228"/>
      <c r="QOA4" s="228"/>
      <c r="QOB4" s="228"/>
      <c r="QOC4" s="228"/>
      <c r="QOD4" s="228"/>
      <c r="QOE4" s="228"/>
      <c r="QOF4" s="228"/>
      <c r="QOG4" s="228"/>
      <c r="QOH4" s="228"/>
      <c r="QOI4" s="228"/>
      <c r="QOJ4" s="228"/>
      <c r="QOK4" s="228"/>
      <c r="QOL4" s="228"/>
      <c r="QOM4" s="228"/>
      <c r="QON4" s="228"/>
      <c r="QOO4" s="228"/>
      <c r="QOP4" s="228"/>
      <c r="QOQ4" s="228"/>
      <c r="QOR4" s="228"/>
      <c r="QOS4" s="228"/>
      <c r="QOT4" s="228"/>
      <c r="QOU4" s="228"/>
      <c r="QOV4" s="228"/>
      <c r="QOW4" s="228"/>
      <c r="QOX4" s="228"/>
      <c r="QOY4" s="228"/>
      <c r="QOZ4" s="228"/>
      <c r="QPA4" s="228"/>
      <c r="QPB4" s="228"/>
      <c r="QPC4" s="228"/>
      <c r="QPD4" s="228"/>
      <c r="QPE4" s="228"/>
      <c r="QPF4" s="228"/>
      <c r="QPG4" s="228"/>
      <c r="QPH4" s="228"/>
      <c r="QPI4" s="228"/>
      <c r="QPJ4" s="228"/>
      <c r="QPK4" s="228"/>
      <c r="QPL4" s="228"/>
      <c r="QPM4" s="228"/>
      <c r="QPN4" s="228"/>
      <c r="QPO4" s="228"/>
      <c r="QPP4" s="228"/>
      <c r="QPQ4" s="228"/>
      <c r="QPR4" s="228"/>
      <c r="QPS4" s="228"/>
      <c r="QPT4" s="228"/>
      <c r="QPU4" s="228"/>
      <c r="QPV4" s="228"/>
      <c r="QPW4" s="228"/>
      <c r="QPX4" s="228"/>
      <c r="QPY4" s="228"/>
      <c r="QPZ4" s="228"/>
      <c r="QQA4" s="228"/>
      <c r="QQB4" s="228"/>
      <c r="QQC4" s="228"/>
      <c r="QQD4" s="228"/>
      <c r="QQE4" s="228"/>
      <c r="QQF4" s="228"/>
      <c r="QQG4" s="228"/>
      <c r="QQH4" s="228"/>
      <c r="QQI4" s="228"/>
      <c r="QQJ4" s="228"/>
      <c r="QQK4" s="228"/>
      <c r="QQL4" s="228"/>
      <c r="QQM4" s="228"/>
      <c r="QQN4" s="228"/>
      <c r="QQO4" s="228"/>
      <c r="QQP4" s="228"/>
      <c r="QQQ4" s="228"/>
      <c r="QQR4" s="228"/>
      <c r="QQS4" s="228"/>
      <c r="QQT4" s="228"/>
      <c r="QQU4" s="228"/>
      <c r="QQV4" s="228"/>
      <c r="QQW4" s="228"/>
      <c r="QQX4" s="228"/>
      <c r="QQY4" s="228"/>
      <c r="QQZ4" s="228"/>
      <c r="QRA4" s="228"/>
      <c r="QRB4" s="228"/>
      <c r="QRC4" s="228"/>
      <c r="QRD4" s="228"/>
      <c r="QRE4" s="228"/>
      <c r="QRF4" s="228"/>
      <c r="QRG4" s="228"/>
      <c r="QRH4" s="228"/>
      <c r="QRI4" s="228"/>
      <c r="QRJ4" s="228"/>
      <c r="QRK4" s="228"/>
      <c r="QRL4" s="228"/>
      <c r="QRM4" s="228"/>
      <c r="QRN4" s="228"/>
      <c r="QRO4" s="228"/>
      <c r="QRP4" s="228"/>
      <c r="QRQ4" s="228"/>
      <c r="QRR4" s="228"/>
      <c r="QRS4" s="228"/>
      <c r="QRT4" s="228"/>
      <c r="QRU4" s="228"/>
      <c r="QRV4" s="228"/>
      <c r="QRW4" s="228"/>
      <c r="QRX4" s="228"/>
      <c r="QRY4" s="228"/>
      <c r="QRZ4" s="228"/>
      <c r="QSA4" s="228"/>
      <c r="QSB4" s="228"/>
      <c r="QSC4" s="228"/>
      <c r="QSD4" s="228"/>
      <c r="QSE4" s="228"/>
      <c r="QSF4" s="228"/>
      <c r="QSG4" s="228"/>
      <c r="QSH4" s="228"/>
      <c r="QSI4" s="228"/>
      <c r="QSJ4" s="228"/>
      <c r="QSK4" s="228"/>
      <c r="QSL4" s="228"/>
      <c r="QSM4" s="228"/>
      <c r="QSN4" s="228"/>
      <c r="QSO4" s="228"/>
      <c r="QSP4" s="228"/>
      <c r="QSQ4" s="228"/>
      <c r="QSR4" s="228"/>
      <c r="QSS4" s="228"/>
      <c r="QST4" s="228"/>
      <c r="QSU4" s="228"/>
      <c r="QSV4" s="228"/>
      <c r="QSW4" s="228"/>
      <c r="QSX4" s="228"/>
      <c r="QSY4" s="228"/>
      <c r="QSZ4" s="228"/>
      <c r="QTA4" s="228"/>
      <c r="QTB4" s="228"/>
      <c r="QTC4" s="228"/>
      <c r="QTD4" s="228"/>
      <c r="QTE4" s="228"/>
      <c r="QTF4" s="228"/>
      <c r="QTG4" s="228"/>
      <c r="QTH4" s="228"/>
      <c r="QTI4" s="228"/>
      <c r="QTJ4" s="228"/>
      <c r="QTK4" s="228"/>
      <c r="QTL4" s="228"/>
      <c r="QTM4" s="228"/>
      <c r="QTN4" s="228"/>
      <c r="QTO4" s="228"/>
      <c r="QTP4" s="228"/>
      <c r="QTQ4" s="228"/>
      <c r="QTR4" s="228"/>
      <c r="QTS4" s="228"/>
      <c r="QTT4" s="228"/>
      <c r="QTU4" s="228"/>
      <c r="QTV4" s="228"/>
      <c r="QTW4" s="228"/>
      <c r="QTX4" s="228"/>
      <c r="QTY4" s="228"/>
      <c r="QTZ4" s="228"/>
      <c r="QUA4" s="228"/>
      <c r="QUB4" s="228"/>
      <c r="QUC4" s="228"/>
      <c r="QUD4" s="228"/>
      <c r="QUE4" s="228"/>
      <c r="QUF4" s="228"/>
      <c r="QUG4" s="228"/>
      <c r="QUH4" s="228"/>
      <c r="QUI4" s="228"/>
      <c r="QUJ4" s="228"/>
      <c r="QUK4" s="228"/>
      <c r="QUL4" s="228"/>
      <c r="QUM4" s="228"/>
      <c r="QUN4" s="228"/>
      <c r="QUO4" s="228"/>
      <c r="QUP4" s="228"/>
      <c r="QUQ4" s="228"/>
      <c r="QUR4" s="228"/>
      <c r="QUS4" s="228"/>
      <c r="QUT4" s="228"/>
      <c r="QUU4" s="228"/>
      <c r="QUV4" s="228"/>
      <c r="QUW4" s="228"/>
      <c r="QUX4" s="228"/>
      <c r="QUY4" s="228"/>
      <c r="QUZ4" s="228"/>
      <c r="QVA4" s="228"/>
      <c r="QVB4" s="228"/>
      <c r="QVC4" s="228"/>
      <c r="QVD4" s="228"/>
      <c r="QVE4" s="228"/>
      <c r="QVF4" s="228"/>
      <c r="QVG4" s="228"/>
      <c r="QVH4" s="228"/>
      <c r="QVI4" s="228"/>
      <c r="QVJ4" s="228"/>
      <c r="QVK4" s="228"/>
      <c r="QVL4" s="228"/>
      <c r="QVM4" s="228"/>
      <c r="QVN4" s="228"/>
      <c r="QVO4" s="228"/>
      <c r="QVP4" s="228"/>
      <c r="QVQ4" s="228"/>
      <c r="QVR4" s="228"/>
      <c r="QVS4" s="228"/>
      <c r="QVT4" s="228"/>
      <c r="QVU4" s="228"/>
      <c r="QVV4" s="228"/>
      <c r="QVW4" s="228"/>
      <c r="QVX4" s="228"/>
      <c r="QVY4" s="228"/>
      <c r="QVZ4" s="228"/>
      <c r="QWA4" s="228"/>
      <c r="QWB4" s="228"/>
      <c r="QWC4" s="228"/>
      <c r="QWD4" s="228"/>
      <c r="QWE4" s="228"/>
      <c r="QWF4" s="228"/>
      <c r="QWG4" s="228"/>
      <c r="QWH4" s="228"/>
      <c r="QWI4" s="228"/>
      <c r="QWJ4" s="228"/>
      <c r="QWK4" s="228"/>
      <c r="QWL4" s="228"/>
      <c r="QWM4" s="228"/>
      <c r="QWN4" s="228"/>
      <c r="QWO4" s="228"/>
      <c r="QWP4" s="228"/>
      <c r="QWQ4" s="228"/>
      <c r="QWR4" s="228"/>
      <c r="QWS4" s="228"/>
      <c r="QWT4" s="228"/>
      <c r="QWU4" s="228"/>
      <c r="QWV4" s="228"/>
      <c r="QWW4" s="228"/>
      <c r="QWX4" s="228"/>
      <c r="QWY4" s="228"/>
      <c r="QWZ4" s="228"/>
      <c r="QXA4" s="228"/>
      <c r="QXB4" s="228"/>
      <c r="QXC4" s="228"/>
      <c r="QXD4" s="228"/>
      <c r="QXE4" s="228"/>
      <c r="QXF4" s="228"/>
      <c r="QXG4" s="228"/>
      <c r="QXH4" s="228"/>
      <c r="QXI4" s="228"/>
      <c r="QXJ4" s="228"/>
      <c r="QXK4" s="228"/>
      <c r="QXL4" s="228"/>
      <c r="QXM4" s="228"/>
      <c r="QXN4" s="228"/>
      <c r="QXO4" s="228"/>
      <c r="QXP4" s="228"/>
      <c r="QXQ4" s="228"/>
      <c r="QXR4" s="228"/>
      <c r="QXS4" s="228"/>
      <c r="QXT4" s="228"/>
      <c r="QXU4" s="228"/>
      <c r="QXV4" s="228"/>
      <c r="QXW4" s="228"/>
      <c r="QXX4" s="228"/>
      <c r="QXY4" s="228"/>
      <c r="QXZ4" s="228"/>
      <c r="QYA4" s="228"/>
      <c r="QYB4" s="228"/>
      <c r="QYC4" s="228"/>
      <c r="QYD4" s="228"/>
      <c r="QYE4" s="228"/>
      <c r="QYF4" s="228"/>
      <c r="QYG4" s="228"/>
      <c r="QYH4" s="228"/>
      <c r="QYI4" s="228"/>
      <c r="QYJ4" s="228"/>
      <c r="QYK4" s="228"/>
      <c r="QYL4" s="228"/>
      <c r="QYM4" s="228"/>
      <c r="QYN4" s="228"/>
      <c r="QYO4" s="228"/>
      <c r="QYP4" s="228"/>
      <c r="QYQ4" s="228"/>
      <c r="QYR4" s="228"/>
      <c r="QYS4" s="228"/>
      <c r="QYT4" s="228"/>
      <c r="QYU4" s="228"/>
      <c r="QYV4" s="228"/>
      <c r="QYW4" s="228"/>
      <c r="QYX4" s="228"/>
      <c r="QYY4" s="228"/>
      <c r="QYZ4" s="228"/>
      <c r="QZA4" s="228"/>
      <c r="QZB4" s="228"/>
      <c r="QZC4" s="228"/>
      <c r="QZD4" s="228"/>
      <c r="QZE4" s="228"/>
      <c r="QZF4" s="228"/>
      <c r="QZG4" s="228"/>
      <c r="QZH4" s="228"/>
      <c r="QZI4" s="228"/>
      <c r="QZJ4" s="228"/>
      <c r="QZK4" s="228"/>
      <c r="QZL4" s="228"/>
      <c r="QZM4" s="228"/>
      <c r="QZN4" s="228"/>
      <c r="QZO4" s="228"/>
      <c r="QZP4" s="228"/>
      <c r="QZQ4" s="228"/>
      <c r="QZR4" s="228"/>
      <c r="QZS4" s="228"/>
      <c r="QZT4" s="228"/>
      <c r="QZU4" s="228"/>
      <c r="QZV4" s="228"/>
      <c r="QZW4" s="228"/>
      <c r="QZX4" s="228"/>
      <c r="QZY4" s="228"/>
      <c r="QZZ4" s="228"/>
      <c r="RAA4" s="228"/>
      <c r="RAB4" s="228"/>
      <c r="RAC4" s="228"/>
      <c r="RAD4" s="228"/>
      <c r="RAE4" s="228"/>
      <c r="RAF4" s="228"/>
      <c r="RAG4" s="228"/>
      <c r="RAH4" s="228"/>
      <c r="RAI4" s="228"/>
      <c r="RAJ4" s="228"/>
      <c r="RAK4" s="228"/>
      <c r="RAL4" s="228"/>
      <c r="RAM4" s="228"/>
      <c r="RAN4" s="228"/>
      <c r="RAO4" s="228"/>
      <c r="RAP4" s="228"/>
      <c r="RAQ4" s="228"/>
      <c r="RAR4" s="228"/>
      <c r="RAS4" s="228"/>
      <c r="RAT4" s="228"/>
      <c r="RAU4" s="228"/>
      <c r="RAV4" s="228"/>
      <c r="RAW4" s="228"/>
      <c r="RAX4" s="228"/>
      <c r="RAY4" s="228"/>
      <c r="RAZ4" s="228"/>
      <c r="RBA4" s="228"/>
      <c r="RBB4" s="228"/>
      <c r="RBC4" s="228"/>
      <c r="RBD4" s="228"/>
      <c r="RBE4" s="228"/>
      <c r="RBF4" s="228"/>
      <c r="RBG4" s="228"/>
      <c r="RBH4" s="228"/>
      <c r="RBI4" s="228"/>
      <c r="RBJ4" s="228"/>
      <c r="RBK4" s="228"/>
      <c r="RBL4" s="228"/>
      <c r="RBM4" s="228"/>
      <c r="RBN4" s="228"/>
      <c r="RBO4" s="228"/>
      <c r="RBP4" s="228"/>
      <c r="RBQ4" s="228"/>
      <c r="RBR4" s="228"/>
      <c r="RBS4" s="228"/>
      <c r="RBT4" s="228"/>
      <c r="RBU4" s="228"/>
      <c r="RBV4" s="228"/>
      <c r="RBW4" s="228"/>
      <c r="RBX4" s="228"/>
      <c r="RBY4" s="228"/>
      <c r="RBZ4" s="228"/>
      <c r="RCA4" s="228"/>
      <c r="RCB4" s="228"/>
      <c r="RCC4" s="228"/>
      <c r="RCD4" s="228"/>
      <c r="RCE4" s="228"/>
      <c r="RCF4" s="228"/>
      <c r="RCG4" s="228"/>
      <c r="RCH4" s="228"/>
      <c r="RCI4" s="228"/>
      <c r="RCJ4" s="228"/>
      <c r="RCK4" s="228"/>
      <c r="RCL4" s="228"/>
      <c r="RCM4" s="228"/>
      <c r="RCN4" s="228"/>
      <c r="RCO4" s="228"/>
      <c r="RCP4" s="228"/>
      <c r="RCQ4" s="228"/>
      <c r="RCR4" s="228"/>
      <c r="RCS4" s="228"/>
      <c r="RCT4" s="228"/>
      <c r="RCU4" s="228"/>
      <c r="RCV4" s="228"/>
      <c r="RCW4" s="228"/>
      <c r="RCX4" s="228"/>
      <c r="RCY4" s="228"/>
      <c r="RCZ4" s="228"/>
      <c r="RDA4" s="228"/>
      <c r="RDB4" s="228"/>
      <c r="RDC4" s="228"/>
      <c r="RDD4" s="228"/>
      <c r="RDE4" s="228"/>
      <c r="RDF4" s="228"/>
      <c r="RDG4" s="228"/>
      <c r="RDH4" s="228"/>
      <c r="RDI4" s="228"/>
      <c r="RDJ4" s="228"/>
      <c r="RDK4" s="228"/>
      <c r="RDL4" s="228"/>
      <c r="RDM4" s="228"/>
      <c r="RDN4" s="228"/>
      <c r="RDO4" s="228"/>
      <c r="RDP4" s="228"/>
      <c r="RDQ4" s="228"/>
      <c r="RDR4" s="228"/>
      <c r="RDS4" s="228"/>
      <c r="RDT4" s="228"/>
      <c r="RDU4" s="228"/>
      <c r="RDV4" s="228"/>
      <c r="RDW4" s="228"/>
      <c r="RDX4" s="228"/>
      <c r="RDY4" s="228"/>
      <c r="RDZ4" s="228"/>
      <c r="REA4" s="228"/>
      <c r="REB4" s="228"/>
      <c r="REC4" s="228"/>
      <c r="RED4" s="228"/>
      <c r="REE4" s="228"/>
      <c r="REF4" s="228"/>
      <c r="REG4" s="228"/>
      <c r="REH4" s="228"/>
      <c r="REI4" s="228"/>
      <c r="REJ4" s="228"/>
      <c r="REK4" s="228"/>
      <c r="REL4" s="228"/>
      <c r="REM4" s="228"/>
      <c r="REN4" s="228"/>
      <c r="REO4" s="228"/>
      <c r="REP4" s="228"/>
      <c r="REQ4" s="228"/>
      <c r="RER4" s="228"/>
      <c r="RES4" s="228"/>
      <c r="RET4" s="228"/>
      <c r="REU4" s="228"/>
      <c r="REV4" s="228"/>
      <c r="REW4" s="228"/>
      <c r="REX4" s="228"/>
      <c r="REY4" s="228"/>
      <c r="REZ4" s="228"/>
      <c r="RFA4" s="228"/>
      <c r="RFB4" s="228"/>
      <c r="RFC4" s="228"/>
      <c r="RFD4" s="228"/>
      <c r="RFE4" s="228"/>
      <c r="RFF4" s="228"/>
      <c r="RFG4" s="228"/>
      <c r="RFH4" s="228"/>
      <c r="RFI4" s="228"/>
      <c r="RFJ4" s="228"/>
      <c r="RFK4" s="228"/>
      <c r="RFL4" s="228"/>
      <c r="RFM4" s="228"/>
      <c r="RFN4" s="228"/>
      <c r="RFO4" s="228"/>
      <c r="RFP4" s="228"/>
      <c r="RFQ4" s="228"/>
      <c r="RFR4" s="228"/>
      <c r="RFS4" s="228"/>
      <c r="RFT4" s="228"/>
      <c r="RFU4" s="228"/>
      <c r="RFV4" s="228"/>
      <c r="RFW4" s="228"/>
      <c r="RFX4" s="228"/>
      <c r="RFY4" s="228"/>
      <c r="RFZ4" s="228"/>
      <c r="RGA4" s="228"/>
      <c r="RGB4" s="228"/>
      <c r="RGC4" s="228"/>
      <c r="RGD4" s="228"/>
      <c r="RGE4" s="228"/>
      <c r="RGF4" s="228"/>
      <c r="RGG4" s="228"/>
      <c r="RGH4" s="228"/>
      <c r="RGI4" s="228"/>
      <c r="RGJ4" s="228"/>
      <c r="RGK4" s="228"/>
      <c r="RGL4" s="228"/>
      <c r="RGM4" s="228"/>
      <c r="RGN4" s="228"/>
      <c r="RGO4" s="228"/>
      <c r="RGP4" s="228"/>
      <c r="RGQ4" s="228"/>
      <c r="RGR4" s="228"/>
      <c r="RGS4" s="228"/>
      <c r="RGT4" s="228"/>
      <c r="RGU4" s="228"/>
      <c r="RGV4" s="228"/>
      <c r="RGW4" s="228"/>
      <c r="RGX4" s="228"/>
      <c r="RGY4" s="228"/>
      <c r="RGZ4" s="228"/>
      <c r="RHA4" s="228"/>
      <c r="RHB4" s="228"/>
      <c r="RHC4" s="228"/>
      <c r="RHD4" s="228"/>
      <c r="RHE4" s="228"/>
      <c r="RHF4" s="228"/>
      <c r="RHG4" s="228"/>
      <c r="RHH4" s="228"/>
      <c r="RHI4" s="228"/>
      <c r="RHJ4" s="228"/>
      <c r="RHK4" s="228"/>
      <c r="RHL4" s="228"/>
      <c r="RHM4" s="228"/>
      <c r="RHN4" s="228"/>
      <c r="RHO4" s="228"/>
      <c r="RHP4" s="228"/>
      <c r="RHQ4" s="228"/>
      <c r="RHR4" s="228"/>
      <c r="RHS4" s="228"/>
      <c r="RHT4" s="228"/>
      <c r="RHU4" s="228"/>
      <c r="RHV4" s="228"/>
      <c r="RHW4" s="228"/>
      <c r="RHX4" s="228"/>
      <c r="RHY4" s="228"/>
      <c r="RHZ4" s="228"/>
      <c r="RIA4" s="228"/>
      <c r="RIB4" s="228"/>
      <c r="RIC4" s="228"/>
      <c r="RID4" s="228"/>
      <c r="RIE4" s="228"/>
      <c r="RIF4" s="228"/>
      <c r="RIG4" s="228"/>
      <c r="RIH4" s="228"/>
      <c r="RII4" s="228"/>
      <c r="RIJ4" s="228"/>
      <c r="RIK4" s="228"/>
      <c r="RIL4" s="228"/>
      <c r="RIM4" s="228"/>
      <c r="RIN4" s="228"/>
      <c r="RIO4" s="228"/>
      <c r="RIP4" s="228"/>
      <c r="RIQ4" s="228"/>
      <c r="RIR4" s="228"/>
      <c r="RIS4" s="228"/>
      <c r="RIT4" s="228"/>
      <c r="RIU4" s="228"/>
      <c r="RIV4" s="228"/>
      <c r="RIW4" s="228"/>
      <c r="RIX4" s="228"/>
      <c r="RIY4" s="228"/>
      <c r="RIZ4" s="228"/>
      <c r="RJA4" s="228"/>
      <c r="RJB4" s="228"/>
      <c r="RJC4" s="228"/>
      <c r="RJD4" s="228"/>
      <c r="RJE4" s="228"/>
      <c r="RJF4" s="228"/>
      <c r="RJG4" s="228"/>
      <c r="RJH4" s="228"/>
      <c r="RJI4" s="228"/>
      <c r="RJJ4" s="228"/>
      <c r="RJK4" s="228"/>
      <c r="RJL4" s="228"/>
      <c r="RJM4" s="228"/>
      <c r="RJN4" s="228"/>
      <c r="RJO4" s="228"/>
      <c r="RJP4" s="228"/>
      <c r="RJQ4" s="228"/>
      <c r="RJR4" s="228"/>
      <c r="RJS4" s="228"/>
      <c r="RJT4" s="228"/>
      <c r="RJU4" s="228"/>
      <c r="RJV4" s="228"/>
      <c r="RJW4" s="228"/>
      <c r="RJX4" s="228"/>
      <c r="RJY4" s="228"/>
      <c r="RJZ4" s="228"/>
      <c r="RKA4" s="228"/>
      <c r="RKB4" s="228"/>
      <c r="RKC4" s="228"/>
      <c r="RKD4" s="228"/>
      <c r="RKE4" s="228"/>
      <c r="RKF4" s="228"/>
      <c r="RKG4" s="228"/>
      <c r="RKH4" s="228"/>
      <c r="RKI4" s="228"/>
      <c r="RKJ4" s="228"/>
      <c r="RKK4" s="228"/>
      <c r="RKL4" s="228"/>
      <c r="RKM4" s="228"/>
      <c r="RKN4" s="228"/>
      <c r="RKO4" s="228"/>
      <c r="RKP4" s="228"/>
      <c r="RKQ4" s="228"/>
      <c r="RKR4" s="228"/>
      <c r="RKS4" s="228"/>
      <c r="RKT4" s="228"/>
      <c r="RKU4" s="228"/>
      <c r="RKV4" s="228"/>
      <c r="RKW4" s="228"/>
      <c r="RKX4" s="228"/>
      <c r="RKY4" s="228"/>
      <c r="RKZ4" s="228"/>
      <c r="RLA4" s="228"/>
      <c r="RLB4" s="228"/>
      <c r="RLC4" s="228"/>
      <c r="RLD4" s="228"/>
      <c r="RLE4" s="228"/>
      <c r="RLF4" s="228"/>
      <c r="RLG4" s="228"/>
      <c r="RLH4" s="228"/>
      <c r="RLI4" s="228"/>
      <c r="RLJ4" s="228"/>
      <c r="RLK4" s="228"/>
      <c r="RLL4" s="228"/>
      <c r="RLM4" s="228"/>
      <c r="RLN4" s="228"/>
      <c r="RLO4" s="228"/>
      <c r="RLP4" s="228"/>
      <c r="RLQ4" s="228"/>
      <c r="RLR4" s="228"/>
      <c r="RLS4" s="228"/>
      <c r="RLT4" s="228"/>
      <c r="RLU4" s="228"/>
      <c r="RLV4" s="228"/>
      <c r="RLW4" s="228"/>
      <c r="RLX4" s="228"/>
      <c r="RLY4" s="228"/>
      <c r="RLZ4" s="228"/>
      <c r="RMA4" s="228"/>
      <c r="RMB4" s="228"/>
      <c r="RMC4" s="228"/>
      <c r="RMD4" s="228"/>
      <c r="RME4" s="228"/>
      <c r="RMF4" s="228"/>
      <c r="RMG4" s="228"/>
      <c r="RMH4" s="228"/>
      <c r="RMI4" s="228"/>
      <c r="RMJ4" s="228"/>
      <c r="RMK4" s="228"/>
      <c r="RML4" s="228"/>
      <c r="RMM4" s="228"/>
      <c r="RMN4" s="228"/>
      <c r="RMO4" s="228"/>
      <c r="RMP4" s="228"/>
      <c r="RMQ4" s="228"/>
      <c r="RMR4" s="228"/>
      <c r="RMS4" s="228"/>
      <c r="RMT4" s="228"/>
      <c r="RMU4" s="228"/>
      <c r="RMV4" s="228"/>
      <c r="RMW4" s="228"/>
      <c r="RMX4" s="228"/>
      <c r="RMY4" s="228"/>
      <c r="RMZ4" s="228"/>
      <c r="RNA4" s="228"/>
      <c r="RNB4" s="228"/>
      <c r="RNC4" s="228"/>
      <c r="RND4" s="228"/>
      <c r="RNE4" s="228"/>
      <c r="RNF4" s="228"/>
      <c r="RNG4" s="228"/>
      <c r="RNH4" s="228"/>
      <c r="RNI4" s="228"/>
      <c r="RNJ4" s="228"/>
      <c r="RNK4" s="228"/>
      <c r="RNL4" s="228"/>
      <c r="RNM4" s="228"/>
      <c r="RNN4" s="228"/>
      <c r="RNO4" s="228"/>
      <c r="RNP4" s="228"/>
      <c r="RNQ4" s="228"/>
      <c r="RNR4" s="228"/>
      <c r="RNS4" s="228"/>
      <c r="RNT4" s="228"/>
      <c r="RNU4" s="228"/>
      <c r="RNV4" s="228"/>
      <c r="RNW4" s="228"/>
      <c r="RNX4" s="228"/>
      <c r="RNY4" s="228"/>
      <c r="RNZ4" s="228"/>
      <c r="ROA4" s="228"/>
      <c r="ROB4" s="228"/>
      <c r="ROC4" s="228"/>
      <c r="ROD4" s="228"/>
      <c r="ROE4" s="228"/>
      <c r="ROF4" s="228"/>
      <c r="ROG4" s="228"/>
      <c r="ROH4" s="228"/>
      <c r="ROI4" s="228"/>
      <c r="ROJ4" s="228"/>
      <c r="ROK4" s="228"/>
      <c r="ROL4" s="228"/>
      <c r="ROM4" s="228"/>
      <c r="RON4" s="228"/>
      <c r="ROO4" s="228"/>
      <c r="ROP4" s="228"/>
      <c r="ROQ4" s="228"/>
      <c r="ROR4" s="228"/>
      <c r="ROS4" s="228"/>
      <c r="ROT4" s="228"/>
      <c r="ROU4" s="228"/>
      <c r="ROV4" s="228"/>
      <c r="ROW4" s="228"/>
      <c r="ROX4" s="228"/>
      <c r="ROY4" s="228"/>
      <c r="ROZ4" s="228"/>
      <c r="RPA4" s="228"/>
      <c r="RPB4" s="228"/>
      <c r="RPC4" s="228"/>
      <c r="RPD4" s="228"/>
      <c r="RPE4" s="228"/>
      <c r="RPF4" s="228"/>
      <c r="RPG4" s="228"/>
      <c r="RPH4" s="228"/>
      <c r="RPI4" s="228"/>
      <c r="RPJ4" s="228"/>
      <c r="RPK4" s="228"/>
      <c r="RPL4" s="228"/>
      <c r="RPM4" s="228"/>
      <c r="RPN4" s="228"/>
      <c r="RPO4" s="228"/>
      <c r="RPP4" s="228"/>
      <c r="RPQ4" s="228"/>
      <c r="RPR4" s="228"/>
      <c r="RPS4" s="228"/>
      <c r="RPT4" s="228"/>
      <c r="RPU4" s="228"/>
      <c r="RPV4" s="228"/>
      <c r="RPW4" s="228"/>
      <c r="RPX4" s="228"/>
      <c r="RPY4" s="228"/>
      <c r="RPZ4" s="228"/>
      <c r="RQA4" s="228"/>
      <c r="RQB4" s="228"/>
      <c r="RQC4" s="228"/>
      <c r="RQD4" s="228"/>
      <c r="RQE4" s="228"/>
      <c r="RQF4" s="228"/>
      <c r="RQG4" s="228"/>
      <c r="RQH4" s="228"/>
      <c r="RQI4" s="228"/>
      <c r="RQJ4" s="228"/>
      <c r="RQK4" s="228"/>
      <c r="RQL4" s="228"/>
      <c r="RQM4" s="228"/>
      <c r="RQN4" s="228"/>
      <c r="RQO4" s="228"/>
      <c r="RQP4" s="228"/>
      <c r="RQQ4" s="228"/>
      <c r="RQR4" s="228"/>
      <c r="RQS4" s="228"/>
      <c r="RQT4" s="228"/>
      <c r="RQU4" s="228"/>
      <c r="RQV4" s="228"/>
      <c r="RQW4" s="228"/>
      <c r="RQX4" s="228"/>
      <c r="RQY4" s="228"/>
      <c r="RQZ4" s="228"/>
      <c r="RRA4" s="228"/>
      <c r="RRB4" s="228"/>
      <c r="RRC4" s="228"/>
      <c r="RRD4" s="228"/>
      <c r="RRE4" s="228"/>
      <c r="RRF4" s="228"/>
      <c r="RRG4" s="228"/>
      <c r="RRH4" s="228"/>
      <c r="RRI4" s="228"/>
      <c r="RRJ4" s="228"/>
      <c r="RRK4" s="228"/>
      <c r="RRL4" s="228"/>
      <c r="RRM4" s="228"/>
      <c r="RRN4" s="228"/>
      <c r="RRO4" s="228"/>
      <c r="RRP4" s="228"/>
      <c r="RRQ4" s="228"/>
      <c r="RRR4" s="228"/>
      <c r="RRS4" s="228"/>
      <c r="RRT4" s="228"/>
      <c r="RRU4" s="228"/>
      <c r="RRV4" s="228"/>
      <c r="RRW4" s="228"/>
      <c r="RRX4" s="228"/>
      <c r="RRY4" s="228"/>
      <c r="RRZ4" s="228"/>
      <c r="RSA4" s="228"/>
      <c r="RSB4" s="228"/>
      <c r="RSC4" s="228"/>
      <c r="RSD4" s="228"/>
      <c r="RSE4" s="228"/>
      <c r="RSF4" s="228"/>
      <c r="RSG4" s="228"/>
      <c r="RSH4" s="228"/>
      <c r="RSI4" s="228"/>
      <c r="RSJ4" s="228"/>
      <c r="RSK4" s="228"/>
      <c r="RSL4" s="228"/>
      <c r="RSM4" s="228"/>
      <c r="RSN4" s="228"/>
      <c r="RSO4" s="228"/>
      <c r="RSP4" s="228"/>
      <c r="RSQ4" s="228"/>
      <c r="RSR4" s="228"/>
      <c r="RSS4" s="228"/>
      <c r="RST4" s="228"/>
      <c r="RSU4" s="228"/>
      <c r="RSV4" s="228"/>
      <c r="RSW4" s="228"/>
      <c r="RSX4" s="228"/>
      <c r="RSY4" s="228"/>
      <c r="RSZ4" s="228"/>
      <c r="RTA4" s="228"/>
      <c r="RTB4" s="228"/>
      <c r="RTC4" s="228"/>
      <c r="RTD4" s="228"/>
      <c r="RTE4" s="228"/>
      <c r="RTF4" s="228"/>
      <c r="RTG4" s="228"/>
      <c r="RTH4" s="228"/>
      <c r="RTI4" s="228"/>
      <c r="RTJ4" s="228"/>
      <c r="RTK4" s="228"/>
      <c r="RTL4" s="228"/>
      <c r="RTM4" s="228"/>
      <c r="RTN4" s="228"/>
      <c r="RTO4" s="228"/>
      <c r="RTP4" s="228"/>
      <c r="RTQ4" s="228"/>
      <c r="RTR4" s="228"/>
      <c r="RTS4" s="228"/>
      <c r="RTT4" s="228"/>
      <c r="RTU4" s="228"/>
      <c r="RTV4" s="228"/>
      <c r="RTW4" s="228"/>
      <c r="RTX4" s="228"/>
      <c r="RTY4" s="228"/>
      <c r="RTZ4" s="228"/>
      <c r="RUA4" s="228"/>
      <c r="RUB4" s="228"/>
      <c r="RUC4" s="228"/>
      <c r="RUD4" s="228"/>
      <c r="RUE4" s="228"/>
      <c r="RUF4" s="228"/>
      <c r="RUG4" s="228"/>
      <c r="RUH4" s="228"/>
      <c r="RUI4" s="228"/>
      <c r="RUJ4" s="228"/>
      <c r="RUK4" s="228"/>
      <c r="RUL4" s="228"/>
      <c r="RUM4" s="228"/>
      <c r="RUN4" s="228"/>
      <c r="RUO4" s="228"/>
      <c r="RUP4" s="228"/>
      <c r="RUQ4" s="228"/>
      <c r="RUR4" s="228"/>
      <c r="RUS4" s="228"/>
      <c r="RUT4" s="228"/>
      <c r="RUU4" s="228"/>
      <c r="RUV4" s="228"/>
      <c r="RUW4" s="228"/>
      <c r="RUX4" s="228"/>
      <c r="RUY4" s="228"/>
      <c r="RUZ4" s="228"/>
      <c r="RVA4" s="228"/>
      <c r="RVB4" s="228"/>
      <c r="RVC4" s="228"/>
      <c r="RVD4" s="228"/>
      <c r="RVE4" s="228"/>
      <c r="RVF4" s="228"/>
      <c r="RVG4" s="228"/>
      <c r="RVH4" s="228"/>
      <c r="RVI4" s="228"/>
      <c r="RVJ4" s="228"/>
      <c r="RVK4" s="228"/>
      <c r="RVL4" s="228"/>
      <c r="RVM4" s="228"/>
      <c r="RVN4" s="228"/>
      <c r="RVO4" s="228"/>
      <c r="RVP4" s="228"/>
      <c r="RVQ4" s="228"/>
      <c r="RVR4" s="228"/>
      <c r="RVS4" s="228"/>
      <c r="RVT4" s="228"/>
      <c r="RVU4" s="228"/>
      <c r="RVV4" s="228"/>
      <c r="RVW4" s="228"/>
      <c r="RVX4" s="228"/>
      <c r="RVY4" s="228"/>
      <c r="RVZ4" s="228"/>
      <c r="RWA4" s="228"/>
      <c r="RWB4" s="228"/>
      <c r="RWC4" s="228"/>
      <c r="RWD4" s="228"/>
      <c r="RWE4" s="228"/>
      <c r="RWF4" s="228"/>
      <c r="RWG4" s="228"/>
      <c r="RWH4" s="228"/>
      <c r="RWI4" s="228"/>
      <c r="RWJ4" s="228"/>
      <c r="RWK4" s="228"/>
      <c r="RWL4" s="228"/>
      <c r="RWM4" s="228"/>
      <c r="RWN4" s="228"/>
      <c r="RWO4" s="228"/>
      <c r="RWP4" s="228"/>
      <c r="RWQ4" s="228"/>
      <c r="RWR4" s="228"/>
      <c r="RWS4" s="228"/>
      <c r="RWT4" s="228"/>
      <c r="RWU4" s="228"/>
      <c r="RWV4" s="228"/>
      <c r="RWW4" s="228"/>
      <c r="RWX4" s="228"/>
      <c r="RWY4" s="228"/>
      <c r="RWZ4" s="228"/>
      <c r="RXA4" s="228"/>
      <c r="RXB4" s="228"/>
      <c r="RXC4" s="228"/>
      <c r="RXD4" s="228"/>
      <c r="RXE4" s="228"/>
      <c r="RXF4" s="228"/>
      <c r="RXG4" s="228"/>
      <c r="RXH4" s="228"/>
      <c r="RXI4" s="228"/>
      <c r="RXJ4" s="228"/>
      <c r="RXK4" s="228"/>
      <c r="RXL4" s="228"/>
      <c r="RXM4" s="228"/>
      <c r="RXN4" s="228"/>
      <c r="RXO4" s="228"/>
      <c r="RXP4" s="228"/>
      <c r="RXQ4" s="228"/>
      <c r="RXR4" s="228"/>
      <c r="RXS4" s="228"/>
      <c r="RXT4" s="228"/>
      <c r="RXU4" s="228"/>
      <c r="RXV4" s="228"/>
      <c r="RXW4" s="228"/>
      <c r="RXX4" s="228"/>
      <c r="RXY4" s="228"/>
      <c r="RXZ4" s="228"/>
      <c r="RYA4" s="228"/>
      <c r="RYB4" s="228"/>
      <c r="RYC4" s="228"/>
      <c r="RYD4" s="228"/>
      <c r="RYE4" s="228"/>
      <c r="RYF4" s="228"/>
      <c r="RYG4" s="228"/>
      <c r="RYH4" s="228"/>
      <c r="RYI4" s="228"/>
      <c r="RYJ4" s="228"/>
      <c r="RYK4" s="228"/>
      <c r="RYL4" s="228"/>
      <c r="RYM4" s="228"/>
      <c r="RYN4" s="228"/>
      <c r="RYO4" s="228"/>
      <c r="RYP4" s="228"/>
      <c r="RYQ4" s="228"/>
      <c r="RYR4" s="228"/>
      <c r="RYS4" s="228"/>
      <c r="RYT4" s="228"/>
      <c r="RYU4" s="228"/>
      <c r="RYV4" s="228"/>
      <c r="RYW4" s="228"/>
      <c r="RYX4" s="228"/>
      <c r="RYY4" s="228"/>
      <c r="RYZ4" s="228"/>
      <c r="RZA4" s="228"/>
      <c r="RZB4" s="228"/>
      <c r="RZC4" s="228"/>
      <c r="RZD4" s="228"/>
      <c r="RZE4" s="228"/>
      <c r="RZF4" s="228"/>
      <c r="RZG4" s="228"/>
      <c r="RZH4" s="228"/>
      <c r="RZI4" s="228"/>
      <c r="RZJ4" s="228"/>
      <c r="RZK4" s="228"/>
      <c r="RZL4" s="228"/>
      <c r="RZM4" s="228"/>
      <c r="RZN4" s="228"/>
      <c r="RZO4" s="228"/>
      <c r="RZP4" s="228"/>
      <c r="RZQ4" s="228"/>
      <c r="RZR4" s="228"/>
      <c r="RZS4" s="228"/>
      <c r="RZT4" s="228"/>
      <c r="RZU4" s="228"/>
      <c r="RZV4" s="228"/>
      <c r="RZW4" s="228"/>
      <c r="RZX4" s="228"/>
      <c r="RZY4" s="228"/>
      <c r="RZZ4" s="228"/>
      <c r="SAA4" s="228"/>
      <c r="SAB4" s="228"/>
      <c r="SAC4" s="228"/>
      <c r="SAD4" s="228"/>
      <c r="SAE4" s="228"/>
      <c r="SAF4" s="228"/>
      <c r="SAG4" s="228"/>
      <c r="SAH4" s="228"/>
      <c r="SAI4" s="228"/>
      <c r="SAJ4" s="228"/>
      <c r="SAK4" s="228"/>
      <c r="SAL4" s="228"/>
      <c r="SAM4" s="228"/>
      <c r="SAN4" s="228"/>
      <c r="SAO4" s="228"/>
      <c r="SAP4" s="228"/>
      <c r="SAQ4" s="228"/>
      <c r="SAR4" s="228"/>
      <c r="SAS4" s="228"/>
      <c r="SAT4" s="228"/>
      <c r="SAU4" s="228"/>
      <c r="SAV4" s="228"/>
      <c r="SAW4" s="228"/>
      <c r="SAX4" s="228"/>
      <c r="SAY4" s="228"/>
      <c r="SAZ4" s="228"/>
      <c r="SBA4" s="228"/>
      <c r="SBB4" s="228"/>
      <c r="SBC4" s="228"/>
      <c r="SBD4" s="228"/>
      <c r="SBE4" s="228"/>
      <c r="SBF4" s="228"/>
      <c r="SBG4" s="228"/>
      <c r="SBH4" s="228"/>
      <c r="SBI4" s="228"/>
      <c r="SBJ4" s="228"/>
      <c r="SBK4" s="228"/>
      <c r="SBL4" s="228"/>
      <c r="SBM4" s="228"/>
      <c r="SBN4" s="228"/>
      <c r="SBO4" s="228"/>
      <c r="SBP4" s="228"/>
      <c r="SBQ4" s="228"/>
      <c r="SBR4" s="228"/>
      <c r="SBS4" s="228"/>
      <c r="SBT4" s="228"/>
      <c r="SBU4" s="228"/>
      <c r="SBV4" s="228"/>
      <c r="SBW4" s="228"/>
      <c r="SBX4" s="228"/>
      <c r="SBY4" s="228"/>
      <c r="SBZ4" s="228"/>
      <c r="SCA4" s="228"/>
      <c r="SCB4" s="228"/>
      <c r="SCC4" s="228"/>
      <c r="SCD4" s="228"/>
      <c r="SCE4" s="228"/>
      <c r="SCF4" s="228"/>
      <c r="SCG4" s="228"/>
      <c r="SCH4" s="228"/>
      <c r="SCI4" s="228"/>
      <c r="SCJ4" s="228"/>
      <c r="SCK4" s="228"/>
      <c r="SCL4" s="228"/>
      <c r="SCM4" s="228"/>
      <c r="SCN4" s="228"/>
      <c r="SCO4" s="228"/>
      <c r="SCP4" s="228"/>
      <c r="SCQ4" s="228"/>
      <c r="SCR4" s="228"/>
      <c r="SCS4" s="228"/>
      <c r="SCT4" s="228"/>
      <c r="SCU4" s="228"/>
      <c r="SCV4" s="228"/>
      <c r="SCW4" s="228"/>
      <c r="SCX4" s="228"/>
      <c r="SCY4" s="228"/>
      <c r="SCZ4" s="228"/>
      <c r="SDA4" s="228"/>
      <c r="SDB4" s="228"/>
      <c r="SDC4" s="228"/>
      <c r="SDD4" s="228"/>
      <c r="SDE4" s="228"/>
      <c r="SDF4" s="228"/>
      <c r="SDG4" s="228"/>
      <c r="SDH4" s="228"/>
      <c r="SDI4" s="228"/>
      <c r="SDJ4" s="228"/>
      <c r="SDK4" s="228"/>
      <c r="SDL4" s="228"/>
      <c r="SDM4" s="228"/>
      <c r="SDN4" s="228"/>
      <c r="SDO4" s="228"/>
      <c r="SDP4" s="228"/>
      <c r="SDQ4" s="228"/>
      <c r="SDR4" s="228"/>
      <c r="SDS4" s="228"/>
      <c r="SDT4" s="228"/>
      <c r="SDU4" s="228"/>
      <c r="SDV4" s="228"/>
      <c r="SDW4" s="228"/>
      <c r="SDX4" s="228"/>
      <c r="SDY4" s="228"/>
      <c r="SDZ4" s="228"/>
      <c r="SEA4" s="228"/>
      <c r="SEB4" s="228"/>
      <c r="SEC4" s="228"/>
      <c r="SED4" s="228"/>
      <c r="SEE4" s="228"/>
      <c r="SEF4" s="228"/>
      <c r="SEG4" s="228"/>
      <c r="SEH4" s="228"/>
      <c r="SEI4" s="228"/>
      <c r="SEJ4" s="228"/>
      <c r="SEK4" s="228"/>
      <c r="SEL4" s="228"/>
      <c r="SEM4" s="228"/>
      <c r="SEN4" s="228"/>
      <c r="SEO4" s="228"/>
      <c r="SEP4" s="228"/>
      <c r="SEQ4" s="228"/>
      <c r="SER4" s="228"/>
      <c r="SES4" s="228"/>
      <c r="SET4" s="228"/>
      <c r="SEU4" s="228"/>
      <c r="SEV4" s="228"/>
      <c r="SEW4" s="228"/>
      <c r="SEX4" s="228"/>
      <c r="SEY4" s="228"/>
      <c r="SEZ4" s="228"/>
      <c r="SFA4" s="228"/>
      <c r="SFB4" s="228"/>
      <c r="SFC4" s="228"/>
      <c r="SFD4" s="228"/>
      <c r="SFE4" s="228"/>
      <c r="SFF4" s="228"/>
      <c r="SFG4" s="228"/>
      <c r="SFH4" s="228"/>
      <c r="SFI4" s="228"/>
      <c r="SFJ4" s="228"/>
      <c r="SFK4" s="228"/>
      <c r="SFL4" s="228"/>
      <c r="SFM4" s="228"/>
      <c r="SFN4" s="228"/>
      <c r="SFO4" s="228"/>
      <c r="SFP4" s="228"/>
      <c r="SFQ4" s="228"/>
      <c r="SFR4" s="228"/>
      <c r="SFS4" s="228"/>
      <c r="SFT4" s="228"/>
      <c r="SFU4" s="228"/>
      <c r="SFV4" s="228"/>
      <c r="SFW4" s="228"/>
      <c r="SFX4" s="228"/>
      <c r="SFY4" s="228"/>
      <c r="SFZ4" s="228"/>
      <c r="SGA4" s="228"/>
      <c r="SGB4" s="228"/>
      <c r="SGC4" s="228"/>
      <c r="SGD4" s="228"/>
      <c r="SGE4" s="228"/>
      <c r="SGF4" s="228"/>
      <c r="SGG4" s="228"/>
      <c r="SGH4" s="228"/>
      <c r="SGI4" s="228"/>
      <c r="SGJ4" s="228"/>
      <c r="SGK4" s="228"/>
      <c r="SGL4" s="228"/>
      <c r="SGM4" s="228"/>
      <c r="SGN4" s="228"/>
      <c r="SGO4" s="228"/>
      <c r="SGP4" s="228"/>
      <c r="SGQ4" s="228"/>
      <c r="SGR4" s="228"/>
      <c r="SGS4" s="228"/>
      <c r="SGT4" s="228"/>
      <c r="SGU4" s="228"/>
      <c r="SGV4" s="228"/>
      <c r="SGW4" s="228"/>
      <c r="SGX4" s="228"/>
      <c r="SGY4" s="228"/>
      <c r="SGZ4" s="228"/>
      <c r="SHA4" s="228"/>
      <c r="SHB4" s="228"/>
      <c r="SHC4" s="228"/>
      <c r="SHD4" s="228"/>
      <c r="SHE4" s="228"/>
      <c r="SHF4" s="228"/>
      <c r="SHG4" s="228"/>
      <c r="SHH4" s="228"/>
      <c r="SHI4" s="228"/>
      <c r="SHJ4" s="228"/>
      <c r="SHK4" s="228"/>
      <c r="SHL4" s="228"/>
      <c r="SHM4" s="228"/>
      <c r="SHN4" s="228"/>
      <c r="SHO4" s="228"/>
      <c r="SHP4" s="228"/>
      <c r="SHQ4" s="228"/>
      <c r="SHR4" s="228"/>
      <c r="SHS4" s="228"/>
      <c r="SHT4" s="228"/>
      <c r="SHU4" s="228"/>
      <c r="SHV4" s="228"/>
      <c r="SHW4" s="228"/>
      <c r="SHX4" s="228"/>
      <c r="SHY4" s="228"/>
      <c r="SHZ4" s="228"/>
      <c r="SIA4" s="228"/>
      <c r="SIB4" s="228"/>
      <c r="SIC4" s="228"/>
      <c r="SID4" s="228"/>
      <c r="SIE4" s="228"/>
      <c r="SIF4" s="228"/>
      <c r="SIG4" s="228"/>
      <c r="SIH4" s="228"/>
      <c r="SII4" s="228"/>
      <c r="SIJ4" s="228"/>
      <c r="SIK4" s="228"/>
      <c r="SIL4" s="228"/>
      <c r="SIM4" s="228"/>
      <c r="SIN4" s="228"/>
      <c r="SIO4" s="228"/>
      <c r="SIP4" s="228"/>
      <c r="SIQ4" s="228"/>
      <c r="SIR4" s="228"/>
      <c r="SIS4" s="228"/>
      <c r="SIT4" s="228"/>
      <c r="SIU4" s="228"/>
      <c r="SIV4" s="228"/>
      <c r="SIW4" s="228"/>
      <c r="SIX4" s="228"/>
      <c r="SIY4" s="228"/>
      <c r="SIZ4" s="228"/>
      <c r="SJA4" s="228"/>
      <c r="SJB4" s="228"/>
      <c r="SJC4" s="228"/>
      <c r="SJD4" s="228"/>
      <c r="SJE4" s="228"/>
      <c r="SJF4" s="228"/>
      <c r="SJG4" s="228"/>
      <c r="SJH4" s="228"/>
      <c r="SJI4" s="228"/>
      <c r="SJJ4" s="228"/>
      <c r="SJK4" s="228"/>
      <c r="SJL4" s="228"/>
      <c r="SJM4" s="228"/>
      <c r="SJN4" s="228"/>
      <c r="SJO4" s="228"/>
      <c r="SJP4" s="228"/>
      <c r="SJQ4" s="228"/>
      <c r="SJR4" s="228"/>
      <c r="SJS4" s="228"/>
      <c r="SJT4" s="228"/>
      <c r="SJU4" s="228"/>
      <c r="SJV4" s="228"/>
      <c r="SJW4" s="228"/>
      <c r="SJX4" s="228"/>
      <c r="SJY4" s="228"/>
      <c r="SJZ4" s="228"/>
      <c r="SKA4" s="228"/>
      <c r="SKB4" s="228"/>
      <c r="SKC4" s="228"/>
      <c r="SKD4" s="228"/>
      <c r="SKE4" s="228"/>
      <c r="SKF4" s="228"/>
      <c r="SKG4" s="228"/>
      <c r="SKH4" s="228"/>
      <c r="SKI4" s="228"/>
      <c r="SKJ4" s="228"/>
      <c r="SKK4" s="228"/>
      <c r="SKL4" s="228"/>
      <c r="SKM4" s="228"/>
      <c r="SKN4" s="228"/>
      <c r="SKO4" s="228"/>
      <c r="SKP4" s="228"/>
      <c r="SKQ4" s="228"/>
      <c r="SKR4" s="228"/>
      <c r="SKS4" s="228"/>
      <c r="SKT4" s="228"/>
      <c r="SKU4" s="228"/>
      <c r="SKV4" s="228"/>
      <c r="SKW4" s="228"/>
      <c r="SKX4" s="228"/>
      <c r="SKY4" s="228"/>
      <c r="SKZ4" s="228"/>
      <c r="SLA4" s="228"/>
      <c r="SLB4" s="228"/>
      <c r="SLC4" s="228"/>
      <c r="SLD4" s="228"/>
      <c r="SLE4" s="228"/>
      <c r="SLF4" s="228"/>
      <c r="SLG4" s="228"/>
      <c r="SLH4" s="228"/>
      <c r="SLI4" s="228"/>
      <c r="SLJ4" s="228"/>
      <c r="SLK4" s="228"/>
      <c r="SLL4" s="228"/>
      <c r="SLM4" s="228"/>
      <c r="SLN4" s="228"/>
      <c r="SLO4" s="228"/>
      <c r="SLP4" s="228"/>
      <c r="SLQ4" s="228"/>
      <c r="SLR4" s="228"/>
      <c r="SLS4" s="228"/>
      <c r="SLT4" s="228"/>
      <c r="SLU4" s="228"/>
      <c r="SLV4" s="228"/>
      <c r="SLW4" s="228"/>
      <c r="SLX4" s="228"/>
      <c r="SLY4" s="228"/>
      <c r="SLZ4" s="228"/>
      <c r="SMA4" s="228"/>
      <c r="SMB4" s="228"/>
      <c r="SMC4" s="228"/>
      <c r="SMD4" s="228"/>
      <c r="SME4" s="228"/>
      <c r="SMF4" s="228"/>
      <c r="SMG4" s="228"/>
      <c r="SMH4" s="228"/>
      <c r="SMI4" s="228"/>
      <c r="SMJ4" s="228"/>
      <c r="SMK4" s="228"/>
      <c r="SML4" s="228"/>
      <c r="SMM4" s="228"/>
      <c r="SMN4" s="228"/>
      <c r="SMO4" s="228"/>
      <c r="SMP4" s="228"/>
      <c r="SMQ4" s="228"/>
      <c r="SMR4" s="228"/>
      <c r="SMS4" s="228"/>
      <c r="SMT4" s="228"/>
      <c r="SMU4" s="228"/>
      <c r="SMV4" s="228"/>
      <c r="SMW4" s="228"/>
      <c r="SMX4" s="228"/>
      <c r="SMY4" s="228"/>
      <c r="SMZ4" s="228"/>
      <c r="SNA4" s="228"/>
      <c r="SNB4" s="228"/>
      <c r="SNC4" s="228"/>
      <c r="SND4" s="228"/>
      <c r="SNE4" s="228"/>
      <c r="SNF4" s="228"/>
      <c r="SNG4" s="228"/>
      <c r="SNH4" s="228"/>
      <c r="SNI4" s="228"/>
      <c r="SNJ4" s="228"/>
      <c r="SNK4" s="228"/>
      <c r="SNL4" s="228"/>
      <c r="SNM4" s="228"/>
      <c r="SNN4" s="228"/>
      <c r="SNO4" s="228"/>
      <c r="SNP4" s="228"/>
      <c r="SNQ4" s="228"/>
      <c r="SNR4" s="228"/>
      <c r="SNS4" s="228"/>
      <c r="SNT4" s="228"/>
      <c r="SNU4" s="228"/>
      <c r="SNV4" s="228"/>
      <c r="SNW4" s="228"/>
      <c r="SNX4" s="228"/>
      <c r="SNY4" s="228"/>
      <c r="SNZ4" s="228"/>
      <c r="SOA4" s="228"/>
      <c r="SOB4" s="228"/>
      <c r="SOC4" s="228"/>
      <c r="SOD4" s="228"/>
      <c r="SOE4" s="228"/>
      <c r="SOF4" s="228"/>
      <c r="SOG4" s="228"/>
      <c r="SOH4" s="228"/>
      <c r="SOI4" s="228"/>
      <c r="SOJ4" s="228"/>
      <c r="SOK4" s="228"/>
      <c r="SOL4" s="228"/>
      <c r="SOM4" s="228"/>
      <c r="SON4" s="228"/>
      <c r="SOO4" s="228"/>
      <c r="SOP4" s="228"/>
      <c r="SOQ4" s="228"/>
      <c r="SOR4" s="228"/>
      <c r="SOS4" s="228"/>
      <c r="SOT4" s="228"/>
      <c r="SOU4" s="228"/>
      <c r="SOV4" s="228"/>
      <c r="SOW4" s="228"/>
      <c r="SOX4" s="228"/>
      <c r="SOY4" s="228"/>
      <c r="SOZ4" s="228"/>
      <c r="SPA4" s="228"/>
      <c r="SPB4" s="228"/>
      <c r="SPC4" s="228"/>
      <c r="SPD4" s="228"/>
      <c r="SPE4" s="228"/>
      <c r="SPF4" s="228"/>
      <c r="SPG4" s="228"/>
      <c r="SPH4" s="228"/>
      <c r="SPI4" s="228"/>
      <c r="SPJ4" s="228"/>
      <c r="SPK4" s="228"/>
      <c r="SPL4" s="228"/>
      <c r="SPM4" s="228"/>
      <c r="SPN4" s="228"/>
      <c r="SPO4" s="228"/>
      <c r="SPP4" s="228"/>
      <c r="SPQ4" s="228"/>
      <c r="SPR4" s="228"/>
      <c r="SPS4" s="228"/>
      <c r="SPT4" s="228"/>
      <c r="SPU4" s="228"/>
      <c r="SPV4" s="228"/>
      <c r="SPW4" s="228"/>
      <c r="SPX4" s="228"/>
      <c r="SPY4" s="228"/>
      <c r="SPZ4" s="228"/>
      <c r="SQA4" s="228"/>
      <c r="SQB4" s="228"/>
      <c r="SQC4" s="228"/>
      <c r="SQD4" s="228"/>
      <c r="SQE4" s="228"/>
      <c r="SQF4" s="228"/>
      <c r="SQG4" s="228"/>
      <c r="SQH4" s="228"/>
      <c r="SQI4" s="228"/>
      <c r="SQJ4" s="228"/>
      <c r="SQK4" s="228"/>
      <c r="SQL4" s="228"/>
      <c r="SQM4" s="228"/>
      <c r="SQN4" s="228"/>
      <c r="SQO4" s="228"/>
      <c r="SQP4" s="228"/>
      <c r="SQQ4" s="228"/>
      <c r="SQR4" s="228"/>
      <c r="SQS4" s="228"/>
      <c r="SQT4" s="228"/>
      <c r="SQU4" s="228"/>
      <c r="SQV4" s="228"/>
      <c r="SQW4" s="228"/>
      <c r="SQX4" s="228"/>
      <c r="SQY4" s="228"/>
      <c r="SQZ4" s="228"/>
      <c r="SRA4" s="228"/>
      <c r="SRB4" s="228"/>
      <c r="SRC4" s="228"/>
      <c r="SRD4" s="228"/>
      <c r="SRE4" s="228"/>
      <c r="SRF4" s="228"/>
      <c r="SRG4" s="228"/>
      <c r="SRH4" s="228"/>
      <c r="SRI4" s="228"/>
      <c r="SRJ4" s="228"/>
      <c r="SRK4" s="228"/>
      <c r="SRL4" s="228"/>
      <c r="SRM4" s="228"/>
      <c r="SRN4" s="228"/>
      <c r="SRO4" s="228"/>
      <c r="SRP4" s="228"/>
      <c r="SRQ4" s="228"/>
      <c r="SRR4" s="228"/>
      <c r="SRS4" s="228"/>
      <c r="SRT4" s="228"/>
      <c r="SRU4" s="228"/>
      <c r="SRV4" s="228"/>
      <c r="SRW4" s="228"/>
      <c r="SRX4" s="228"/>
      <c r="SRY4" s="228"/>
      <c r="SRZ4" s="228"/>
      <c r="SSA4" s="228"/>
      <c r="SSB4" s="228"/>
      <c r="SSC4" s="228"/>
      <c r="SSD4" s="228"/>
      <c r="SSE4" s="228"/>
      <c r="SSF4" s="228"/>
      <c r="SSG4" s="228"/>
      <c r="SSH4" s="228"/>
      <c r="SSI4" s="228"/>
      <c r="SSJ4" s="228"/>
      <c r="SSK4" s="228"/>
      <c r="SSL4" s="228"/>
      <c r="SSM4" s="228"/>
      <c r="SSN4" s="228"/>
      <c r="SSO4" s="228"/>
      <c r="SSP4" s="228"/>
      <c r="SSQ4" s="228"/>
      <c r="SSR4" s="228"/>
      <c r="SSS4" s="228"/>
      <c r="SST4" s="228"/>
      <c r="SSU4" s="228"/>
      <c r="SSV4" s="228"/>
      <c r="SSW4" s="228"/>
      <c r="SSX4" s="228"/>
      <c r="SSY4" s="228"/>
      <c r="SSZ4" s="228"/>
      <c r="STA4" s="228"/>
      <c r="STB4" s="228"/>
      <c r="STC4" s="228"/>
      <c r="STD4" s="228"/>
      <c r="STE4" s="228"/>
      <c r="STF4" s="228"/>
      <c r="STG4" s="228"/>
      <c r="STH4" s="228"/>
      <c r="STI4" s="228"/>
      <c r="STJ4" s="228"/>
      <c r="STK4" s="228"/>
      <c r="STL4" s="228"/>
      <c r="STM4" s="228"/>
      <c r="STN4" s="228"/>
      <c r="STO4" s="228"/>
      <c r="STP4" s="228"/>
      <c r="STQ4" s="228"/>
      <c r="STR4" s="228"/>
      <c r="STS4" s="228"/>
      <c r="STT4" s="228"/>
      <c r="STU4" s="228"/>
      <c r="STV4" s="228"/>
      <c r="STW4" s="228"/>
      <c r="STX4" s="228"/>
      <c r="STY4" s="228"/>
      <c r="STZ4" s="228"/>
      <c r="SUA4" s="228"/>
      <c r="SUB4" s="228"/>
      <c r="SUC4" s="228"/>
      <c r="SUD4" s="228"/>
      <c r="SUE4" s="228"/>
      <c r="SUF4" s="228"/>
      <c r="SUG4" s="228"/>
      <c r="SUH4" s="228"/>
      <c r="SUI4" s="228"/>
      <c r="SUJ4" s="228"/>
      <c r="SUK4" s="228"/>
      <c r="SUL4" s="228"/>
      <c r="SUM4" s="228"/>
      <c r="SUN4" s="228"/>
      <c r="SUO4" s="228"/>
      <c r="SUP4" s="228"/>
      <c r="SUQ4" s="228"/>
      <c r="SUR4" s="228"/>
      <c r="SUS4" s="228"/>
      <c r="SUT4" s="228"/>
      <c r="SUU4" s="228"/>
      <c r="SUV4" s="228"/>
      <c r="SUW4" s="228"/>
      <c r="SUX4" s="228"/>
      <c r="SUY4" s="228"/>
      <c r="SUZ4" s="228"/>
      <c r="SVA4" s="228"/>
      <c r="SVB4" s="228"/>
      <c r="SVC4" s="228"/>
      <c r="SVD4" s="228"/>
      <c r="SVE4" s="228"/>
      <c r="SVF4" s="228"/>
      <c r="SVG4" s="228"/>
      <c r="SVH4" s="228"/>
      <c r="SVI4" s="228"/>
      <c r="SVJ4" s="228"/>
      <c r="SVK4" s="228"/>
      <c r="SVL4" s="228"/>
      <c r="SVM4" s="228"/>
      <c r="SVN4" s="228"/>
      <c r="SVO4" s="228"/>
      <c r="SVP4" s="228"/>
      <c r="SVQ4" s="228"/>
      <c r="SVR4" s="228"/>
      <c r="SVS4" s="228"/>
      <c r="SVT4" s="228"/>
      <c r="SVU4" s="228"/>
      <c r="SVV4" s="228"/>
      <c r="SVW4" s="228"/>
      <c r="SVX4" s="228"/>
      <c r="SVY4" s="228"/>
      <c r="SVZ4" s="228"/>
      <c r="SWA4" s="228"/>
      <c r="SWB4" s="228"/>
      <c r="SWC4" s="228"/>
      <c r="SWD4" s="228"/>
      <c r="SWE4" s="228"/>
      <c r="SWF4" s="228"/>
      <c r="SWG4" s="228"/>
      <c r="SWH4" s="228"/>
      <c r="SWI4" s="228"/>
      <c r="SWJ4" s="228"/>
      <c r="SWK4" s="228"/>
      <c r="SWL4" s="228"/>
      <c r="SWM4" s="228"/>
      <c r="SWN4" s="228"/>
      <c r="SWO4" s="228"/>
      <c r="SWP4" s="228"/>
      <c r="SWQ4" s="228"/>
      <c r="SWR4" s="228"/>
      <c r="SWS4" s="228"/>
      <c r="SWT4" s="228"/>
      <c r="SWU4" s="228"/>
      <c r="SWV4" s="228"/>
      <c r="SWW4" s="228"/>
      <c r="SWX4" s="228"/>
      <c r="SWY4" s="228"/>
      <c r="SWZ4" s="228"/>
      <c r="SXA4" s="228"/>
      <c r="SXB4" s="228"/>
      <c r="SXC4" s="228"/>
      <c r="SXD4" s="228"/>
      <c r="SXE4" s="228"/>
      <c r="SXF4" s="228"/>
      <c r="SXG4" s="228"/>
      <c r="SXH4" s="228"/>
      <c r="SXI4" s="228"/>
      <c r="SXJ4" s="228"/>
      <c r="SXK4" s="228"/>
      <c r="SXL4" s="228"/>
      <c r="SXM4" s="228"/>
      <c r="SXN4" s="228"/>
      <c r="SXO4" s="228"/>
      <c r="SXP4" s="228"/>
      <c r="SXQ4" s="228"/>
      <c r="SXR4" s="228"/>
      <c r="SXS4" s="228"/>
      <c r="SXT4" s="228"/>
      <c r="SXU4" s="228"/>
      <c r="SXV4" s="228"/>
      <c r="SXW4" s="228"/>
      <c r="SXX4" s="228"/>
      <c r="SXY4" s="228"/>
      <c r="SXZ4" s="228"/>
      <c r="SYA4" s="228"/>
      <c r="SYB4" s="228"/>
      <c r="SYC4" s="228"/>
      <c r="SYD4" s="228"/>
      <c r="SYE4" s="228"/>
      <c r="SYF4" s="228"/>
      <c r="SYG4" s="228"/>
      <c r="SYH4" s="228"/>
      <c r="SYI4" s="228"/>
      <c r="SYJ4" s="228"/>
      <c r="SYK4" s="228"/>
      <c r="SYL4" s="228"/>
      <c r="SYM4" s="228"/>
      <c r="SYN4" s="228"/>
      <c r="SYO4" s="228"/>
      <c r="SYP4" s="228"/>
      <c r="SYQ4" s="228"/>
      <c r="SYR4" s="228"/>
      <c r="SYS4" s="228"/>
      <c r="SYT4" s="228"/>
      <c r="SYU4" s="228"/>
      <c r="SYV4" s="228"/>
      <c r="SYW4" s="228"/>
      <c r="SYX4" s="228"/>
      <c r="SYY4" s="228"/>
      <c r="SYZ4" s="228"/>
      <c r="SZA4" s="228"/>
      <c r="SZB4" s="228"/>
      <c r="SZC4" s="228"/>
      <c r="SZD4" s="228"/>
      <c r="SZE4" s="228"/>
      <c r="SZF4" s="228"/>
      <c r="SZG4" s="228"/>
      <c r="SZH4" s="228"/>
      <c r="SZI4" s="228"/>
      <c r="SZJ4" s="228"/>
      <c r="SZK4" s="228"/>
      <c r="SZL4" s="228"/>
      <c r="SZM4" s="228"/>
      <c r="SZN4" s="228"/>
      <c r="SZO4" s="228"/>
      <c r="SZP4" s="228"/>
      <c r="SZQ4" s="228"/>
      <c r="SZR4" s="228"/>
      <c r="SZS4" s="228"/>
      <c r="SZT4" s="228"/>
      <c r="SZU4" s="228"/>
      <c r="SZV4" s="228"/>
      <c r="SZW4" s="228"/>
      <c r="SZX4" s="228"/>
      <c r="SZY4" s="228"/>
      <c r="SZZ4" s="228"/>
      <c r="TAA4" s="228"/>
      <c r="TAB4" s="228"/>
      <c r="TAC4" s="228"/>
      <c r="TAD4" s="228"/>
      <c r="TAE4" s="228"/>
      <c r="TAF4" s="228"/>
      <c r="TAG4" s="228"/>
      <c r="TAH4" s="228"/>
      <c r="TAI4" s="228"/>
      <c r="TAJ4" s="228"/>
      <c r="TAK4" s="228"/>
      <c r="TAL4" s="228"/>
      <c r="TAM4" s="228"/>
      <c r="TAN4" s="228"/>
      <c r="TAO4" s="228"/>
      <c r="TAP4" s="228"/>
      <c r="TAQ4" s="228"/>
      <c r="TAR4" s="228"/>
      <c r="TAS4" s="228"/>
      <c r="TAT4" s="228"/>
      <c r="TAU4" s="228"/>
      <c r="TAV4" s="228"/>
      <c r="TAW4" s="228"/>
      <c r="TAX4" s="228"/>
      <c r="TAY4" s="228"/>
      <c r="TAZ4" s="228"/>
      <c r="TBA4" s="228"/>
      <c r="TBB4" s="228"/>
      <c r="TBC4" s="228"/>
      <c r="TBD4" s="228"/>
      <c r="TBE4" s="228"/>
      <c r="TBF4" s="228"/>
      <c r="TBG4" s="228"/>
      <c r="TBH4" s="228"/>
      <c r="TBI4" s="228"/>
      <c r="TBJ4" s="228"/>
      <c r="TBK4" s="228"/>
      <c r="TBL4" s="228"/>
      <c r="TBM4" s="228"/>
      <c r="TBN4" s="228"/>
      <c r="TBO4" s="228"/>
      <c r="TBP4" s="228"/>
      <c r="TBQ4" s="228"/>
      <c r="TBR4" s="228"/>
      <c r="TBS4" s="228"/>
      <c r="TBT4" s="228"/>
      <c r="TBU4" s="228"/>
      <c r="TBV4" s="228"/>
      <c r="TBW4" s="228"/>
      <c r="TBX4" s="228"/>
      <c r="TBY4" s="228"/>
      <c r="TBZ4" s="228"/>
      <c r="TCA4" s="228"/>
      <c r="TCB4" s="228"/>
      <c r="TCC4" s="228"/>
      <c r="TCD4" s="228"/>
      <c r="TCE4" s="228"/>
      <c r="TCF4" s="228"/>
      <c r="TCG4" s="228"/>
      <c r="TCH4" s="228"/>
      <c r="TCI4" s="228"/>
      <c r="TCJ4" s="228"/>
      <c r="TCK4" s="228"/>
      <c r="TCL4" s="228"/>
      <c r="TCM4" s="228"/>
      <c r="TCN4" s="228"/>
      <c r="TCO4" s="228"/>
      <c r="TCP4" s="228"/>
      <c r="TCQ4" s="228"/>
      <c r="TCR4" s="228"/>
      <c r="TCS4" s="228"/>
      <c r="TCT4" s="228"/>
      <c r="TCU4" s="228"/>
      <c r="TCV4" s="228"/>
      <c r="TCW4" s="228"/>
      <c r="TCX4" s="228"/>
      <c r="TCY4" s="228"/>
      <c r="TCZ4" s="228"/>
      <c r="TDA4" s="228"/>
      <c r="TDB4" s="228"/>
      <c r="TDC4" s="228"/>
      <c r="TDD4" s="228"/>
      <c r="TDE4" s="228"/>
      <c r="TDF4" s="228"/>
      <c r="TDG4" s="228"/>
      <c r="TDH4" s="228"/>
      <c r="TDI4" s="228"/>
      <c r="TDJ4" s="228"/>
      <c r="TDK4" s="228"/>
      <c r="TDL4" s="228"/>
      <c r="TDM4" s="228"/>
      <c r="TDN4" s="228"/>
      <c r="TDO4" s="228"/>
      <c r="TDP4" s="228"/>
      <c r="TDQ4" s="228"/>
      <c r="TDR4" s="228"/>
      <c r="TDS4" s="228"/>
      <c r="TDT4" s="228"/>
      <c r="TDU4" s="228"/>
      <c r="TDV4" s="228"/>
      <c r="TDW4" s="228"/>
      <c r="TDX4" s="228"/>
      <c r="TDY4" s="228"/>
      <c r="TDZ4" s="228"/>
      <c r="TEA4" s="228"/>
      <c r="TEB4" s="228"/>
      <c r="TEC4" s="228"/>
      <c r="TED4" s="228"/>
      <c r="TEE4" s="228"/>
      <c r="TEF4" s="228"/>
      <c r="TEG4" s="228"/>
      <c r="TEH4" s="228"/>
      <c r="TEI4" s="228"/>
      <c r="TEJ4" s="228"/>
      <c r="TEK4" s="228"/>
      <c r="TEL4" s="228"/>
      <c r="TEM4" s="228"/>
      <c r="TEN4" s="228"/>
      <c r="TEO4" s="228"/>
      <c r="TEP4" s="228"/>
      <c r="TEQ4" s="228"/>
      <c r="TER4" s="228"/>
      <c r="TES4" s="228"/>
      <c r="TET4" s="228"/>
      <c r="TEU4" s="228"/>
      <c r="TEV4" s="228"/>
      <c r="TEW4" s="228"/>
      <c r="TEX4" s="228"/>
      <c r="TEY4" s="228"/>
      <c r="TEZ4" s="228"/>
      <c r="TFA4" s="228"/>
      <c r="TFB4" s="228"/>
      <c r="TFC4" s="228"/>
      <c r="TFD4" s="228"/>
      <c r="TFE4" s="228"/>
      <c r="TFF4" s="228"/>
      <c r="TFG4" s="228"/>
      <c r="TFH4" s="228"/>
      <c r="TFI4" s="228"/>
      <c r="TFJ4" s="228"/>
      <c r="TFK4" s="228"/>
      <c r="TFL4" s="228"/>
      <c r="TFM4" s="228"/>
      <c r="TFN4" s="228"/>
      <c r="TFO4" s="228"/>
      <c r="TFP4" s="228"/>
      <c r="TFQ4" s="228"/>
      <c r="TFR4" s="228"/>
      <c r="TFS4" s="228"/>
      <c r="TFT4" s="228"/>
      <c r="TFU4" s="228"/>
      <c r="TFV4" s="228"/>
      <c r="TFW4" s="228"/>
      <c r="TFX4" s="228"/>
      <c r="TFY4" s="228"/>
      <c r="TFZ4" s="228"/>
      <c r="TGA4" s="228"/>
      <c r="TGB4" s="228"/>
      <c r="TGC4" s="228"/>
      <c r="TGD4" s="228"/>
      <c r="TGE4" s="228"/>
      <c r="TGF4" s="228"/>
      <c r="TGG4" s="228"/>
      <c r="TGH4" s="228"/>
      <c r="TGI4" s="228"/>
      <c r="TGJ4" s="228"/>
      <c r="TGK4" s="228"/>
      <c r="TGL4" s="228"/>
      <c r="TGM4" s="228"/>
      <c r="TGN4" s="228"/>
      <c r="TGO4" s="228"/>
      <c r="TGP4" s="228"/>
      <c r="TGQ4" s="228"/>
      <c r="TGR4" s="228"/>
      <c r="TGS4" s="228"/>
      <c r="TGT4" s="228"/>
      <c r="TGU4" s="228"/>
      <c r="TGV4" s="228"/>
      <c r="TGW4" s="228"/>
      <c r="TGX4" s="228"/>
      <c r="TGY4" s="228"/>
      <c r="TGZ4" s="228"/>
      <c r="THA4" s="228"/>
      <c r="THB4" s="228"/>
      <c r="THC4" s="228"/>
      <c r="THD4" s="228"/>
      <c r="THE4" s="228"/>
      <c r="THF4" s="228"/>
      <c r="THG4" s="228"/>
      <c r="THH4" s="228"/>
      <c r="THI4" s="228"/>
      <c r="THJ4" s="228"/>
      <c r="THK4" s="228"/>
      <c r="THL4" s="228"/>
      <c r="THM4" s="228"/>
      <c r="THN4" s="228"/>
      <c r="THO4" s="228"/>
      <c r="THP4" s="228"/>
      <c r="THQ4" s="228"/>
      <c r="THR4" s="228"/>
      <c r="THS4" s="228"/>
      <c r="THT4" s="228"/>
      <c r="THU4" s="228"/>
      <c r="THV4" s="228"/>
      <c r="THW4" s="228"/>
      <c r="THX4" s="228"/>
      <c r="THY4" s="228"/>
      <c r="THZ4" s="228"/>
      <c r="TIA4" s="228"/>
      <c r="TIB4" s="228"/>
      <c r="TIC4" s="228"/>
      <c r="TID4" s="228"/>
      <c r="TIE4" s="228"/>
      <c r="TIF4" s="228"/>
      <c r="TIG4" s="228"/>
      <c r="TIH4" s="228"/>
      <c r="TII4" s="228"/>
      <c r="TIJ4" s="228"/>
      <c r="TIK4" s="228"/>
      <c r="TIL4" s="228"/>
      <c r="TIM4" s="228"/>
      <c r="TIN4" s="228"/>
      <c r="TIO4" s="228"/>
      <c r="TIP4" s="228"/>
      <c r="TIQ4" s="228"/>
      <c r="TIR4" s="228"/>
      <c r="TIS4" s="228"/>
      <c r="TIT4" s="228"/>
      <c r="TIU4" s="228"/>
      <c r="TIV4" s="228"/>
      <c r="TIW4" s="228"/>
      <c r="TIX4" s="228"/>
      <c r="TIY4" s="228"/>
      <c r="TIZ4" s="228"/>
      <c r="TJA4" s="228"/>
      <c r="TJB4" s="228"/>
      <c r="TJC4" s="228"/>
      <c r="TJD4" s="228"/>
      <c r="TJE4" s="228"/>
      <c r="TJF4" s="228"/>
      <c r="TJG4" s="228"/>
      <c r="TJH4" s="228"/>
      <c r="TJI4" s="228"/>
      <c r="TJJ4" s="228"/>
      <c r="TJK4" s="228"/>
      <c r="TJL4" s="228"/>
      <c r="TJM4" s="228"/>
      <c r="TJN4" s="228"/>
      <c r="TJO4" s="228"/>
      <c r="TJP4" s="228"/>
      <c r="TJQ4" s="228"/>
      <c r="TJR4" s="228"/>
      <c r="TJS4" s="228"/>
      <c r="TJT4" s="228"/>
      <c r="TJU4" s="228"/>
      <c r="TJV4" s="228"/>
      <c r="TJW4" s="228"/>
      <c r="TJX4" s="228"/>
      <c r="TJY4" s="228"/>
      <c r="TJZ4" s="228"/>
      <c r="TKA4" s="228"/>
      <c r="TKB4" s="228"/>
      <c r="TKC4" s="228"/>
      <c r="TKD4" s="228"/>
      <c r="TKE4" s="228"/>
      <c r="TKF4" s="228"/>
      <c r="TKG4" s="228"/>
      <c r="TKH4" s="228"/>
      <c r="TKI4" s="228"/>
      <c r="TKJ4" s="228"/>
      <c r="TKK4" s="228"/>
      <c r="TKL4" s="228"/>
      <c r="TKM4" s="228"/>
      <c r="TKN4" s="228"/>
      <c r="TKO4" s="228"/>
      <c r="TKP4" s="228"/>
      <c r="TKQ4" s="228"/>
      <c r="TKR4" s="228"/>
      <c r="TKS4" s="228"/>
      <c r="TKT4" s="228"/>
      <c r="TKU4" s="228"/>
      <c r="TKV4" s="228"/>
      <c r="TKW4" s="228"/>
      <c r="TKX4" s="228"/>
      <c r="TKY4" s="228"/>
      <c r="TKZ4" s="228"/>
      <c r="TLA4" s="228"/>
      <c r="TLB4" s="228"/>
      <c r="TLC4" s="228"/>
      <c r="TLD4" s="228"/>
      <c r="TLE4" s="228"/>
      <c r="TLF4" s="228"/>
      <c r="TLG4" s="228"/>
      <c r="TLH4" s="228"/>
      <c r="TLI4" s="228"/>
      <c r="TLJ4" s="228"/>
      <c r="TLK4" s="228"/>
      <c r="TLL4" s="228"/>
      <c r="TLM4" s="228"/>
      <c r="TLN4" s="228"/>
      <c r="TLO4" s="228"/>
      <c r="TLP4" s="228"/>
      <c r="TLQ4" s="228"/>
      <c r="TLR4" s="228"/>
      <c r="TLS4" s="228"/>
      <c r="TLT4" s="228"/>
      <c r="TLU4" s="228"/>
      <c r="TLV4" s="228"/>
      <c r="TLW4" s="228"/>
      <c r="TLX4" s="228"/>
      <c r="TLY4" s="228"/>
      <c r="TLZ4" s="228"/>
      <c r="TMA4" s="228"/>
      <c r="TMB4" s="228"/>
      <c r="TMC4" s="228"/>
      <c r="TMD4" s="228"/>
      <c r="TME4" s="228"/>
      <c r="TMF4" s="228"/>
      <c r="TMG4" s="228"/>
      <c r="TMH4" s="228"/>
      <c r="TMI4" s="228"/>
      <c r="TMJ4" s="228"/>
      <c r="TMK4" s="228"/>
      <c r="TML4" s="228"/>
      <c r="TMM4" s="228"/>
      <c r="TMN4" s="228"/>
      <c r="TMO4" s="228"/>
      <c r="TMP4" s="228"/>
      <c r="TMQ4" s="228"/>
      <c r="TMR4" s="228"/>
      <c r="TMS4" s="228"/>
      <c r="TMT4" s="228"/>
      <c r="TMU4" s="228"/>
      <c r="TMV4" s="228"/>
      <c r="TMW4" s="228"/>
      <c r="TMX4" s="228"/>
      <c r="TMY4" s="228"/>
      <c r="TMZ4" s="228"/>
      <c r="TNA4" s="228"/>
      <c r="TNB4" s="228"/>
      <c r="TNC4" s="228"/>
      <c r="TND4" s="228"/>
      <c r="TNE4" s="228"/>
      <c r="TNF4" s="228"/>
      <c r="TNG4" s="228"/>
      <c r="TNH4" s="228"/>
      <c r="TNI4" s="228"/>
      <c r="TNJ4" s="228"/>
      <c r="TNK4" s="228"/>
      <c r="TNL4" s="228"/>
      <c r="TNM4" s="228"/>
      <c r="TNN4" s="228"/>
      <c r="TNO4" s="228"/>
      <c r="TNP4" s="228"/>
      <c r="TNQ4" s="228"/>
      <c r="TNR4" s="228"/>
      <c r="TNS4" s="228"/>
      <c r="TNT4" s="228"/>
      <c r="TNU4" s="228"/>
      <c r="TNV4" s="228"/>
      <c r="TNW4" s="228"/>
      <c r="TNX4" s="228"/>
      <c r="TNY4" s="228"/>
      <c r="TNZ4" s="228"/>
      <c r="TOA4" s="228"/>
      <c r="TOB4" s="228"/>
      <c r="TOC4" s="228"/>
      <c r="TOD4" s="228"/>
      <c r="TOE4" s="228"/>
      <c r="TOF4" s="228"/>
      <c r="TOG4" s="228"/>
      <c r="TOH4" s="228"/>
      <c r="TOI4" s="228"/>
      <c r="TOJ4" s="228"/>
      <c r="TOK4" s="228"/>
      <c r="TOL4" s="228"/>
      <c r="TOM4" s="228"/>
      <c r="TON4" s="228"/>
      <c r="TOO4" s="228"/>
      <c r="TOP4" s="228"/>
      <c r="TOQ4" s="228"/>
      <c r="TOR4" s="228"/>
      <c r="TOS4" s="228"/>
      <c r="TOT4" s="228"/>
      <c r="TOU4" s="228"/>
      <c r="TOV4" s="228"/>
      <c r="TOW4" s="228"/>
      <c r="TOX4" s="228"/>
      <c r="TOY4" s="228"/>
      <c r="TOZ4" s="228"/>
      <c r="TPA4" s="228"/>
      <c r="TPB4" s="228"/>
      <c r="TPC4" s="228"/>
      <c r="TPD4" s="228"/>
      <c r="TPE4" s="228"/>
      <c r="TPF4" s="228"/>
      <c r="TPG4" s="228"/>
      <c r="TPH4" s="228"/>
      <c r="TPI4" s="228"/>
      <c r="TPJ4" s="228"/>
      <c r="TPK4" s="228"/>
      <c r="TPL4" s="228"/>
      <c r="TPM4" s="228"/>
      <c r="TPN4" s="228"/>
      <c r="TPO4" s="228"/>
      <c r="TPP4" s="228"/>
      <c r="TPQ4" s="228"/>
      <c r="TPR4" s="228"/>
      <c r="TPS4" s="228"/>
      <c r="TPT4" s="228"/>
      <c r="TPU4" s="228"/>
      <c r="TPV4" s="228"/>
      <c r="TPW4" s="228"/>
      <c r="TPX4" s="228"/>
      <c r="TPY4" s="228"/>
      <c r="TPZ4" s="228"/>
      <c r="TQA4" s="228"/>
      <c r="TQB4" s="228"/>
      <c r="TQC4" s="228"/>
      <c r="TQD4" s="228"/>
      <c r="TQE4" s="228"/>
      <c r="TQF4" s="228"/>
      <c r="TQG4" s="228"/>
      <c r="TQH4" s="228"/>
      <c r="TQI4" s="228"/>
      <c r="TQJ4" s="228"/>
      <c r="TQK4" s="228"/>
      <c r="TQL4" s="228"/>
      <c r="TQM4" s="228"/>
      <c r="TQN4" s="228"/>
      <c r="TQO4" s="228"/>
      <c r="TQP4" s="228"/>
      <c r="TQQ4" s="228"/>
      <c r="TQR4" s="228"/>
      <c r="TQS4" s="228"/>
      <c r="TQT4" s="228"/>
      <c r="TQU4" s="228"/>
      <c r="TQV4" s="228"/>
      <c r="TQW4" s="228"/>
      <c r="TQX4" s="228"/>
      <c r="TQY4" s="228"/>
      <c r="TQZ4" s="228"/>
      <c r="TRA4" s="228"/>
      <c r="TRB4" s="228"/>
      <c r="TRC4" s="228"/>
      <c r="TRD4" s="228"/>
      <c r="TRE4" s="228"/>
      <c r="TRF4" s="228"/>
      <c r="TRG4" s="228"/>
      <c r="TRH4" s="228"/>
      <c r="TRI4" s="228"/>
      <c r="TRJ4" s="228"/>
      <c r="TRK4" s="228"/>
      <c r="TRL4" s="228"/>
      <c r="TRM4" s="228"/>
      <c r="TRN4" s="228"/>
      <c r="TRO4" s="228"/>
      <c r="TRP4" s="228"/>
      <c r="TRQ4" s="228"/>
      <c r="TRR4" s="228"/>
      <c r="TRS4" s="228"/>
      <c r="TRT4" s="228"/>
      <c r="TRU4" s="228"/>
      <c r="TRV4" s="228"/>
      <c r="TRW4" s="228"/>
      <c r="TRX4" s="228"/>
      <c r="TRY4" s="228"/>
      <c r="TRZ4" s="228"/>
      <c r="TSA4" s="228"/>
      <c r="TSB4" s="228"/>
      <c r="TSC4" s="228"/>
      <c r="TSD4" s="228"/>
      <c r="TSE4" s="228"/>
      <c r="TSF4" s="228"/>
      <c r="TSG4" s="228"/>
      <c r="TSH4" s="228"/>
      <c r="TSI4" s="228"/>
      <c r="TSJ4" s="228"/>
      <c r="TSK4" s="228"/>
      <c r="TSL4" s="228"/>
      <c r="TSM4" s="228"/>
      <c r="TSN4" s="228"/>
      <c r="TSO4" s="228"/>
      <c r="TSP4" s="228"/>
      <c r="TSQ4" s="228"/>
      <c r="TSR4" s="228"/>
      <c r="TSS4" s="228"/>
      <c r="TST4" s="228"/>
      <c r="TSU4" s="228"/>
      <c r="TSV4" s="228"/>
      <c r="TSW4" s="228"/>
      <c r="TSX4" s="228"/>
      <c r="TSY4" s="228"/>
      <c r="TSZ4" s="228"/>
      <c r="TTA4" s="228"/>
      <c r="TTB4" s="228"/>
      <c r="TTC4" s="228"/>
      <c r="TTD4" s="228"/>
      <c r="TTE4" s="228"/>
      <c r="TTF4" s="228"/>
      <c r="TTG4" s="228"/>
      <c r="TTH4" s="228"/>
      <c r="TTI4" s="228"/>
      <c r="TTJ4" s="228"/>
      <c r="TTK4" s="228"/>
      <c r="TTL4" s="228"/>
      <c r="TTM4" s="228"/>
      <c r="TTN4" s="228"/>
      <c r="TTO4" s="228"/>
      <c r="TTP4" s="228"/>
      <c r="TTQ4" s="228"/>
      <c r="TTR4" s="228"/>
      <c r="TTS4" s="228"/>
      <c r="TTT4" s="228"/>
      <c r="TTU4" s="228"/>
      <c r="TTV4" s="228"/>
      <c r="TTW4" s="228"/>
      <c r="TTX4" s="228"/>
      <c r="TTY4" s="228"/>
      <c r="TTZ4" s="228"/>
      <c r="TUA4" s="228"/>
      <c r="TUB4" s="228"/>
      <c r="TUC4" s="228"/>
      <c r="TUD4" s="228"/>
      <c r="TUE4" s="228"/>
      <c r="TUF4" s="228"/>
      <c r="TUG4" s="228"/>
      <c r="TUH4" s="228"/>
      <c r="TUI4" s="228"/>
      <c r="TUJ4" s="228"/>
      <c r="TUK4" s="228"/>
      <c r="TUL4" s="228"/>
      <c r="TUM4" s="228"/>
      <c r="TUN4" s="228"/>
      <c r="TUO4" s="228"/>
      <c r="TUP4" s="228"/>
      <c r="TUQ4" s="228"/>
      <c r="TUR4" s="228"/>
      <c r="TUS4" s="228"/>
      <c r="TUT4" s="228"/>
      <c r="TUU4" s="228"/>
      <c r="TUV4" s="228"/>
      <c r="TUW4" s="228"/>
      <c r="TUX4" s="228"/>
      <c r="TUY4" s="228"/>
      <c r="TUZ4" s="228"/>
      <c r="TVA4" s="228"/>
      <c r="TVB4" s="228"/>
      <c r="TVC4" s="228"/>
      <c r="TVD4" s="228"/>
      <c r="TVE4" s="228"/>
      <c r="TVF4" s="228"/>
      <c r="TVG4" s="228"/>
      <c r="TVH4" s="228"/>
      <c r="TVI4" s="228"/>
      <c r="TVJ4" s="228"/>
      <c r="TVK4" s="228"/>
      <c r="TVL4" s="228"/>
      <c r="TVM4" s="228"/>
      <c r="TVN4" s="228"/>
      <c r="TVO4" s="228"/>
      <c r="TVP4" s="228"/>
      <c r="TVQ4" s="228"/>
      <c r="TVR4" s="228"/>
      <c r="TVS4" s="228"/>
      <c r="TVT4" s="228"/>
      <c r="TVU4" s="228"/>
      <c r="TVV4" s="228"/>
      <c r="TVW4" s="228"/>
      <c r="TVX4" s="228"/>
      <c r="TVY4" s="228"/>
      <c r="TVZ4" s="228"/>
      <c r="TWA4" s="228"/>
      <c r="TWB4" s="228"/>
      <c r="TWC4" s="228"/>
      <c r="TWD4" s="228"/>
      <c r="TWE4" s="228"/>
      <c r="TWF4" s="228"/>
      <c r="TWG4" s="228"/>
      <c r="TWH4" s="228"/>
      <c r="TWI4" s="228"/>
      <c r="TWJ4" s="228"/>
      <c r="TWK4" s="228"/>
      <c r="TWL4" s="228"/>
      <c r="TWM4" s="228"/>
      <c r="TWN4" s="228"/>
      <c r="TWO4" s="228"/>
      <c r="TWP4" s="228"/>
      <c r="TWQ4" s="228"/>
      <c r="TWR4" s="228"/>
      <c r="TWS4" s="228"/>
      <c r="TWT4" s="228"/>
      <c r="TWU4" s="228"/>
      <c r="TWV4" s="228"/>
      <c r="TWW4" s="228"/>
      <c r="TWX4" s="228"/>
      <c r="TWY4" s="228"/>
      <c r="TWZ4" s="228"/>
      <c r="TXA4" s="228"/>
      <c r="TXB4" s="228"/>
      <c r="TXC4" s="228"/>
      <c r="TXD4" s="228"/>
      <c r="TXE4" s="228"/>
      <c r="TXF4" s="228"/>
      <c r="TXG4" s="228"/>
      <c r="TXH4" s="228"/>
      <c r="TXI4" s="228"/>
      <c r="TXJ4" s="228"/>
      <c r="TXK4" s="228"/>
      <c r="TXL4" s="228"/>
      <c r="TXM4" s="228"/>
      <c r="TXN4" s="228"/>
      <c r="TXO4" s="228"/>
      <c r="TXP4" s="228"/>
      <c r="TXQ4" s="228"/>
      <c r="TXR4" s="228"/>
      <c r="TXS4" s="228"/>
      <c r="TXT4" s="228"/>
      <c r="TXU4" s="228"/>
      <c r="TXV4" s="228"/>
      <c r="TXW4" s="228"/>
      <c r="TXX4" s="228"/>
      <c r="TXY4" s="228"/>
      <c r="TXZ4" s="228"/>
      <c r="TYA4" s="228"/>
      <c r="TYB4" s="228"/>
      <c r="TYC4" s="228"/>
      <c r="TYD4" s="228"/>
      <c r="TYE4" s="228"/>
      <c r="TYF4" s="228"/>
      <c r="TYG4" s="228"/>
      <c r="TYH4" s="228"/>
      <c r="TYI4" s="228"/>
      <c r="TYJ4" s="228"/>
      <c r="TYK4" s="228"/>
      <c r="TYL4" s="228"/>
      <c r="TYM4" s="228"/>
      <c r="TYN4" s="228"/>
      <c r="TYO4" s="228"/>
      <c r="TYP4" s="228"/>
      <c r="TYQ4" s="228"/>
      <c r="TYR4" s="228"/>
      <c r="TYS4" s="228"/>
      <c r="TYT4" s="228"/>
      <c r="TYU4" s="228"/>
      <c r="TYV4" s="228"/>
      <c r="TYW4" s="228"/>
      <c r="TYX4" s="228"/>
      <c r="TYY4" s="228"/>
      <c r="TYZ4" s="228"/>
      <c r="TZA4" s="228"/>
      <c r="TZB4" s="228"/>
      <c r="TZC4" s="228"/>
      <c r="TZD4" s="228"/>
      <c r="TZE4" s="228"/>
      <c r="TZF4" s="228"/>
      <c r="TZG4" s="228"/>
      <c r="TZH4" s="228"/>
      <c r="TZI4" s="228"/>
      <c r="TZJ4" s="228"/>
      <c r="TZK4" s="228"/>
      <c r="TZL4" s="228"/>
      <c r="TZM4" s="228"/>
      <c r="TZN4" s="228"/>
      <c r="TZO4" s="228"/>
      <c r="TZP4" s="228"/>
      <c r="TZQ4" s="228"/>
      <c r="TZR4" s="228"/>
      <c r="TZS4" s="228"/>
      <c r="TZT4" s="228"/>
      <c r="TZU4" s="228"/>
      <c r="TZV4" s="228"/>
      <c r="TZW4" s="228"/>
      <c r="TZX4" s="228"/>
      <c r="TZY4" s="228"/>
      <c r="TZZ4" s="228"/>
      <c r="UAA4" s="228"/>
      <c r="UAB4" s="228"/>
      <c r="UAC4" s="228"/>
      <c r="UAD4" s="228"/>
      <c r="UAE4" s="228"/>
      <c r="UAF4" s="228"/>
      <c r="UAG4" s="228"/>
      <c r="UAH4" s="228"/>
      <c r="UAI4" s="228"/>
      <c r="UAJ4" s="228"/>
      <c r="UAK4" s="228"/>
      <c r="UAL4" s="228"/>
      <c r="UAM4" s="228"/>
      <c r="UAN4" s="228"/>
      <c r="UAO4" s="228"/>
      <c r="UAP4" s="228"/>
      <c r="UAQ4" s="228"/>
      <c r="UAR4" s="228"/>
      <c r="UAS4" s="228"/>
      <c r="UAT4" s="228"/>
      <c r="UAU4" s="228"/>
      <c r="UAV4" s="228"/>
      <c r="UAW4" s="228"/>
      <c r="UAX4" s="228"/>
      <c r="UAY4" s="228"/>
      <c r="UAZ4" s="228"/>
      <c r="UBA4" s="228"/>
      <c r="UBB4" s="228"/>
      <c r="UBC4" s="228"/>
      <c r="UBD4" s="228"/>
      <c r="UBE4" s="228"/>
      <c r="UBF4" s="228"/>
      <c r="UBG4" s="228"/>
      <c r="UBH4" s="228"/>
      <c r="UBI4" s="228"/>
      <c r="UBJ4" s="228"/>
      <c r="UBK4" s="228"/>
      <c r="UBL4" s="228"/>
      <c r="UBM4" s="228"/>
      <c r="UBN4" s="228"/>
      <c r="UBO4" s="228"/>
      <c r="UBP4" s="228"/>
      <c r="UBQ4" s="228"/>
      <c r="UBR4" s="228"/>
      <c r="UBS4" s="228"/>
      <c r="UBT4" s="228"/>
      <c r="UBU4" s="228"/>
      <c r="UBV4" s="228"/>
      <c r="UBW4" s="228"/>
      <c r="UBX4" s="228"/>
      <c r="UBY4" s="228"/>
      <c r="UBZ4" s="228"/>
      <c r="UCA4" s="228"/>
      <c r="UCB4" s="228"/>
      <c r="UCC4" s="228"/>
      <c r="UCD4" s="228"/>
      <c r="UCE4" s="228"/>
      <c r="UCF4" s="228"/>
      <c r="UCG4" s="228"/>
      <c r="UCH4" s="228"/>
      <c r="UCI4" s="228"/>
      <c r="UCJ4" s="228"/>
      <c r="UCK4" s="228"/>
      <c r="UCL4" s="228"/>
      <c r="UCM4" s="228"/>
      <c r="UCN4" s="228"/>
      <c r="UCO4" s="228"/>
      <c r="UCP4" s="228"/>
      <c r="UCQ4" s="228"/>
      <c r="UCR4" s="228"/>
      <c r="UCS4" s="228"/>
      <c r="UCT4" s="228"/>
      <c r="UCU4" s="228"/>
      <c r="UCV4" s="228"/>
      <c r="UCW4" s="228"/>
      <c r="UCX4" s="228"/>
      <c r="UCY4" s="228"/>
      <c r="UCZ4" s="228"/>
      <c r="UDA4" s="228"/>
      <c r="UDB4" s="228"/>
      <c r="UDC4" s="228"/>
      <c r="UDD4" s="228"/>
      <c r="UDE4" s="228"/>
      <c r="UDF4" s="228"/>
      <c r="UDG4" s="228"/>
      <c r="UDH4" s="228"/>
      <c r="UDI4" s="228"/>
      <c r="UDJ4" s="228"/>
      <c r="UDK4" s="228"/>
      <c r="UDL4" s="228"/>
      <c r="UDM4" s="228"/>
      <c r="UDN4" s="228"/>
      <c r="UDO4" s="228"/>
      <c r="UDP4" s="228"/>
      <c r="UDQ4" s="228"/>
      <c r="UDR4" s="228"/>
      <c r="UDS4" s="228"/>
      <c r="UDT4" s="228"/>
      <c r="UDU4" s="228"/>
      <c r="UDV4" s="228"/>
      <c r="UDW4" s="228"/>
      <c r="UDX4" s="228"/>
      <c r="UDY4" s="228"/>
      <c r="UDZ4" s="228"/>
      <c r="UEA4" s="228"/>
      <c r="UEB4" s="228"/>
      <c r="UEC4" s="228"/>
      <c r="UED4" s="228"/>
      <c r="UEE4" s="228"/>
      <c r="UEF4" s="228"/>
      <c r="UEG4" s="228"/>
      <c r="UEH4" s="228"/>
      <c r="UEI4" s="228"/>
      <c r="UEJ4" s="228"/>
      <c r="UEK4" s="228"/>
      <c r="UEL4" s="228"/>
      <c r="UEM4" s="228"/>
      <c r="UEN4" s="228"/>
      <c r="UEO4" s="228"/>
      <c r="UEP4" s="228"/>
      <c r="UEQ4" s="228"/>
      <c r="UER4" s="228"/>
      <c r="UES4" s="228"/>
      <c r="UET4" s="228"/>
      <c r="UEU4" s="228"/>
      <c r="UEV4" s="228"/>
      <c r="UEW4" s="228"/>
      <c r="UEX4" s="228"/>
      <c r="UEY4" s="228"/>
      <c r="UEZ4" s="228"/>
      <c r="UFA4" s="228"/>
      <c r="UFB4" s="228"/>
      <c r="UFC4" s="228"/>
      <c r="UFD4" s="228"/>
      <c r="UFE4" s="228"/>
      <c r="UFF4" s="228"/>
      <c r="UFG4" s="228"/>
      <c r="UFH4" s="228"/>
      <c r="UFI4" s="228"/>
      <c r="UFJ4" s="228"/>
      <c r="UFK4" s="228"/>
      <c r="UFL4" s="228"/>
      <c r="UFM4" s="228"/>
      <c r="UFN4" s="228"/>
      <c r="UFO4" s="228"/>
      <c r="UFP4" s="228"/>
      <c r="UFQ4" s="228"/>
      <c r="UFR4" s="228"/>
      <c r="UFS4" s="228"/>
      <c r="UFT4" s="228"/>
      <c r="UFU4" s="228"/>
      <c r="UFV4" s="228"/>
      <c r="UFW4" s="228"/>
      <c r="UFX4" s="228"/>
      <c r="UFY4" s="228"/>
      <c r="UFZ4" s="228"/>
      <c r="UGA4" s="228"/>
      <c r="UGB4" s="228"/>
      <c r="UGC4" s="228"/>
      <c r="UGD4" s="228"/>
      <c r="UGE4" s="228"/>
      <c r="UGF4" s="228"/>
      <c r="UGG4" s="228"/>
      <c r="UGH4" s="228"/>
      <c r="UGI4" s="228"/>
      <c r="UGJ4" s="228"/>
      <c r="UGK4" s="228"/>
      <c r="UGL4" s="228"/>
      <c r="UGM4" s="228"/>
      <c r="UGN4" s="228"/>
      <c r="UGO4" s="228"/>
      <c r="UGP4" s="228"/>
      <c r="UGQ4" s="228"/>
      <c r="UGR4" s="228"/>
      <c r="UGS4" s="228"/>
      <c r="UGT4" s="228"/>
      <c r="UGU4" s="228"/>
      <c r="UGV4" s="228"/>
      <c r="UGW4" s="228"/>
      <c r="UGX4" s="228"/>
      <c r="UGY4" s="228"/>
      <c r="UGZ4" s="228"/>
      <c r="UHA4" s="228"/>
      <c r="UHB4" s="228"/>
      <c r="UHC4" s="228"/>
      <c r="UHD4" s="228"/>
      <c r="UHE4" s="228"/>
      <c r="UHF4" s="228"/>
      <c r="UHG4" s="228"/>
      <c r="UHH4" s="228"/>
      <c r="UHI4" s="228"/>
      <c r="UHJ4" s="228"/>
      <c r="UHK4" s="228"/>
      <c r="UHL4" s="228"/>
      <c r="UHM4" s="228"/>
      <c r="UHN4" s="228"/>
      <c r="UHO4" s="228"/>
      <c r="UHP4" s="228"/>
      <c r="UHQ4" s="228"/>
      <c r="UHR4" s="228"/>
      <c r="UHS4" s="228"/>
      <c r="UHT4" s="228"/>
      <c r="UHU4" s="228"/>
      <c r="UHV4" s="228"/>
      <c r="UHW4" s="228"/>
      <c r="UHX4" s="228"/>
      <c r="UHY4" s="228"/>
      <c r="UHZ4" s="228"/>
      <c r="UIA4" s="228"/>
      <c r="UIB4" s="228"/>
      <c r="UIC4" s="228"/>
      <c r="UID4" s="228"/>
      <c r="UIE4" s="228"/>
      <c r="UIF4" s="228"/>
      <c r="UIG4" s="228"/>
      <c r="UIH4" s="228"/>
      <c r="UII4" s="228"/>
      <c r="UIJ4" s="228"/>
      <c r="UIK4" s="228"/>
      <c r="UIL4" s="228"/>
      <c r="UIM4" s="228"/>
      <c r="UIN4" s="228"/>
      <c r="UIO4" s="228"/>
      <c r="UIP4" s="228"/>
      <c r="UIQ4" s="228"/>
      <c r="UIR4" s="228"/>
      <c r="UIS4" s="228"/>
      <c r="UIT4" s="228"/>
      <c r="UIU4" s="228"/>
      <c r="UIV4" s="228"/>
      <c r="UIW4" s="228"/>
      <c r="UIX4" s="228"/>
      <c r="UIY4" s="228"/>
      <c r="UIZ4" s="228"/>
      <c r="UJA4" s="228"/>
      <c r="UJB4" s="228"/>
      <c r="UJC4" s="228"/>
      <c r="UJD4" s="228"/>
      <c r="UJE4" s="228"/>
      <c r="UJF4" s="228"/>
      <c r="UJG4" s="228"/>
      <c r="UJH4" s="228"/>
      <c r="UJI4" s="228"/>
      <c r="UJJ4" s="228"/>
      <c r="UJK4" s="228"/>
      <c r="UJL4" s="228"/>
      <c r="UJM4" s="228"/>
      <c r="UJN4" s="228"/>
      <c r="UJO4" s="228"/>
      <c r="UJP4" s="228"/>
      <c r="UJQ4" s="228"/>
      <c r="UJR4" s="228"/>
      <c r="UJS4" s="228"/>
      <c r="UJT4" s="228"/>
      <c r="UJU4" s="228"/>
      <c r="UJV4" s="228"/>
      <c r="UJW4" s="228"/>
      <c r="UJX4" s="228"/>
      <c r="UJY4" s="228"/>
      <c r="UJZ4" s="228"/>
      <c r="UKA4" s="228"/>
      <c r="UKB4" s="228"/>
      <c r="UKC4" s="228"/>
      <c r="UKD4" s="228"/>
      <c r="UKE4" s="228"/>
      <c r="UKF4" s="228"/>
      <c r="UKG4" s="228"/>
      <c r="UKH4" s="228"/>
      <c r="UKI4" s="228"/>
      <c r="UKJ4" s="228"/>
      <c r="UKK4" s="228"/>
      <c r="UKL4" s="228"/>
      <c r="UKM4" s="228"/>
      <c r="UKN4" s="228"/>
      <c r="UKO4" s="228"/>
      <c r="UKP4" s="228"/>
      <c r="UKQ4" s="228"/>
      <c r="UKR4" s="228"/>
      <c r="UKS4" s="228"/>
      <c r="UKT4" s="228"/>
      <c r="UKU4" s="228"/>
      <c r="UKV4" s="228"/>
      <c r="UKW4" s="228"/>
      <c r="UKX4" s="228"/>
      <c r="UKY4" s="228"/>
      <c r="UKZ4" s="228"/>
      <c r="ULA4" s="228"/>
      <c r="ULB4" s="228"/>
      <c r="ULC4" s="228"/>
      <c r="ULD4" s="228"/>
      <c r="ULE4" s="228"/>
      <c r="ULF4" s="228"/>
      <c r="ULG4" s="228"/>
      <c r="ULH4" s="228"/>
      <c r="ULI4" s="228"/>
      <c r="ULJ4" s="228"/>
      <c r="ULK4" s="228"/>
      <c r="ULL4" s="228"/>
      <c r="ULM4" s="228"/>
      <c r="ULN4" s="228"/>
      <c r="ULO4" s="228"/>
      <c r="ULP4" s="228"/>
      <c r="ULQ4" s="228"/>
      <c r="ULR4" s="228"/>
      <c r="ULS4" s="228"/>
      <c r="ULT4" s="228"/>
      <c r="ULU4" s="228"/>
      <c r="ULV4" s="228"/>
      <c r="ULW4" s="228"/>
      <c r="ULX4" s="228"/>
      <c r="ULY4" s="228"/>
      <c r="ULZ4" s="228"/>
      <c r="UMA4" s="228"/>
      <c r="UMB4" s="228"/>
      <c r="UMC4" s="228"/>
      <c r="UMD4" s="228"/>
      <c r="UME4" s="228"/>
      <c r="UMF4" s="228"/>
      <c r="UMG4" s="228"/>
      <c r="UMH4" s="228"/>
      <c r="UMI4" s="228"/>
      <c r="UMJ4" s="228"/>
      <c r="UMK4" s="228"/>
      <c r="UML4" s="228"/>
      <c r="UMM4" s="228"/>
      <c r="UMN4" s="228"/>
      <c r="UMO4" s="228"/>
      <c r="UMP4" s="228"/>
      <c r="UMQ4" s="228"/>
      <c r="UMR4" s="228"/>
      <c r="UMS4" s="228"/>
      <c r="UMT4" s="228"/>
      <c r="UMU4" s="228"/>
      <c r="UMV4" s="228"/>
      <c r="UMW4" s="228"/>
      <c r="UMX4" s="228"/>
      <c r="UMY4" s="228"/>
      <c r="UMZ4" s="228"/>
      <c r="UNA4" s="228"/>
      <c r="UNB4" s="228"/>
      <c r="UNC4" s="228"/>
      <c r="UND4" s="228"/>
      <c r="UNE4" s="228"/>
      <c r="UNF4" s="228"/>
      <c r="UNG4" s="228"/>
      <c r="UNH4" s="228"/>
      <c r="UNI4" s="228"/>
      <c r="UNJ4" s="228"/>
      <c r="UNK4" s="228"/>
      <c r="UNL4" s="228"/>
      <c r="UNM4" s="228"/>
      <c r="UNN4" s="228"/>
      <c r="UNO4" s="228"/>
      <c r="UNP4" s="228"/>
      <c r="UNQ4" s="228"/>
      <c r="UNR4" s="228"/>
      <c r="UNS4" s="228"/>
      <c r="UNT4" s="228"/>
      <c r="UNU4" s="228"/>
      <c r="UNV4" s="228"/>
      <c r="UNW4" s="228"/>
      <c r="UNX4" s="228"/>
      <c r="UNY4" s="228"/>
      <c r="UNZ4" s="228"/>
      <c r="UOA4" s="228"/>
      <c r="UOB4" s="228"/>
      <c r="UOC4" s="228"/>
      <c r="UOD4" s="228"/>
      <c r="UOE4" s="228"/>
      <c r="UOF4" s="228"/>
      <c r="UOG4" s="228"/>
      <c r="UOH4" s="228"/>
      <c r="UOI4" s="228"/>
      <c r="UOJ4" s="228"/>
      <c r="UOK4" s="228"/>
      <c r="UOL4" s="228"/>
      <c r="UOM4" s="228"/>
      <c r="UON4" s="228"/>
      <c r="UOO4" s="228"/>
      <c r="UOP4" s="228"/>
      <c r="UOQ4" s="228"/>
      <c r="UOR4" s="228"/>
      <c r="UOS4" s="228"/>
      <c r="UOT4" s="228"/>
      <c r="UOU4" s="228"/>
      <c r="UOV4" s="228"/>
      <c r="UOW4" s="228"/>
      <c r="UOX4" s="228"/>
      <c r="UOY4" s="228"/>
      <c r="UOZ4" s="228"/>
      <c r="UPA4" s="228"/>
      <c r="UPB4" s="228"/>
      <c r="UPC4" s="228"/>
      <c r="UPD4" s="228"/>
      <c r="UPE4" s="228"/>
      <c r="UPF4" s="228"/>
      <c r="UPG4" s="228"/>
      <c r="UPH4" s="228"/>
      <c r="UPI4" s="228"/>
      <c r="UPJ4" s="228"/>
      <c r="UPK4" s="228"/>
      <c r="UPL4" s="228"/>
      <c r="UPM4" s="228"/>
      <c r="UPN4" s="228"/>
      <c r="UPO4" s="228"/>
      <c r="UPP4" s="228"/>
      <c r="UPQ4" s="228"/>
      <c r="UPR4" s="228"/>
      <c r="UPS4" s="228"/>
      <c r="UPT4" s="228"/>
      <c r="UPU4" s="228"/>
      <c r="UPV4" s="228"/>
      <c r="UPW4" s="228"/>
      <c r="UPX4" s="228"/>
      <c r="UPY4" s="228"/>
      <c r="UPZ4" s="228"/>
      <c r="UQA4" s="228"/>
      <c r="UQB4" s="228"/>
      <c r="UQC4" s="228"/>
      <c r="UQD4" s="228"/>
      <c r="UQE4" s="228"/>
      <c r="UQF4" s="228"/>
      <c r="UQG4" s="228"/>
      <c r="UQH4" s="228"/>
      <c r="UQI4" s="228"/>
      <c r="UQJ4" s="228"/>
      <c r="UQK4" s="228"/>
      <c r="UQL4" s="228"/>
      <c r="UQM4" s="228"/>
      <c r="UQN4" s="228"/>
      <c r="UQO4" s="228"/>
      <c r="UQP4" s="228"/>
      <c r="UQQ4" s="228"/>
      <c r="UQR4" s="228"/>
      <c r="UQS4" s="228"/>
      <c r="UQT4" s="228"/>
      <c r="UQU4" s="228"/>
      <c r="UQV4" s="228"/>
      <c r="UQW4" s="228"/>
      <c r="UQX4" s="228"/>
      <c r="UQY4" s="228"/>
      <c r="UQZ4" s="228"/>
      <c r="URA4" s="228"/>
      <c r="URB4" s="228"/>
      <c r="URC4" s="228"/>
      <c r="URD4" s="228"/>
      <c r="URE4" s="228"/>
      <c r="URF4" s="228"/>
      <c r="URG4" s="228"/>
      <c r="URH4" s="228"/>
      <c r="URI4" s="228"/>
      <c r="URJ4" s="228"/>
      <c r="URK4" s="228"/>
      <c r="URL4" s="228"/>
      <c r="URM4" s="228"/>
      <c r="URN4" s="228"/>
      <c r="URO4" s="228"/>
      <c r="URP4" s="228"/>
      <c r="URQ4" s="228"/>
      <c r="URR4" s="228"/>
      <c r="URS4" s="228"/>
      <c r="URT4" s="228"/>
      <c r="URU4" s="228"/>
      <c r="URV4" s="228"/>
      <c r="URW4" s="228"/>
      <c r="URX4" s="228"/>
      <c r="URY4" s="228"/>
      <c r="URZ4" s="228"/>
      <c r="USA4" s="228"/>
      <c r="USB4" s="228"/>
      <c r="USC4" s="228"/>
      <c r="USD4" s="228"/>
      <c r="USE4" s="228"/>
      <c r="USF4" s="228"/>
      <c r="USG4" s="228"/>
      <c r="USH4" s="228"/>
      <c r="USI4" s="228"/>
      <c r="USJ4" s="228"/>
      <c r="USK4" s="228"/>
      <c r="USL4" s="228"/>
      <c r="USM4" s="228"/>
      <c r="USN4" s="228"/>
      <c r="USO4" s="228"/>
      <c r="USP4" s="228"/>
      <c r="USQ4" s="228"/>
      <c r="USR4" s="228"/>
      <c r="USS4" s="228"/>
      <c r="UST4" s="228"/>
      <c r="USU4" s="228"/>
      <c r="USV4" s="228"/>
      <c r="USW4" s="228"/>
      <c r="USX4" s="228"/>
      <c r="USY4" s="228"/>
      <c r="USZ4" s="228"/>
      <c r="UTA4" s="228"/>
      <c r="UTB4" s="228"/>
      <c r="UTC4" s="228"/>
      <c r="UTD4" s="228"/>
      <c r="UTE4" s="228"/>
      <c r="UTF4" s="228"/>
      <c r="UTG4" s="228"/>
      <c r="UTH4" s="228"/>
      <c r="UTI4" s="228"/>
      <c r="UTJ4" s="228"/>
      <c r="UTK4" s="228"/>
      <c r="UTL4" s="228"/>
      <c r="UTM4" s="228"/>
      <c r="UTN4" s="228"/>
      <c r="UTO4" s="228"/>
      <c r="UTP4" s="228"/>
      <c r="UTQ4" s="228"/>
      <c r="UTR4" s="228"/>
      <c r="UTS4" s="228"/>
      <c r="UTT4" s="228"/>
      <c r="UTU4" s="228"/>
      <c r="UTV4" s="228"/>
      <c r="UTW4" s="228"/>
      <c r="UTX4" s="228"/>
      <c r="UTY4" s="228"/>
      <c r="UTZ4" s="228"/>
      <c r="UUA4" s="228"/>
      <c r="UUB4" s="228"/>
      <c r="UUC4" s="228"/>
      <c r="UUD4" s="228"/>
      <c r="UUE4" s="228"/>
      <c r="UUF4" s="228"/>
      <c r="UUG4" s="228"/>
      <c r="UUH4" s="228"/>
      <c r="UUI4" s="228"/>
      <c r="UUJ4" s="228"/>
      <c r="UUK4" s="228"/>
      <c r="UUL4" s="228"/>
      <c r="UUM4" s="228"/>
      <c r="UUN4" s="228"/>
      <c r="UUO4" s="228"/>
      <c r="UUP4" s="228"/>
      <c r="UUQ4" s="228"/>
      <c r="UUR4" s="228"/>
      <c r="UUS4" s="228"/>
      <c r="UUT4" s="228"/>
      <c r="UUU4" s="228"/>
      <c r="UUV4" s="228"/>
      <c r="UUW4" s="228"/>
      <c r="UUX4" s="228"/>
      <c r="UUY4" s="228"/>
      <c r="UUZ4" s="228"/>
      <c r="UVA4" s="228"/>
      <c r="UVB4" s="228"/>
      <c r="UVC4" s="228"/>
      <c r="UVD4" s="228"/>
      <c r="UVE4" s="228"/>
      <c r="UVF4" s="228"/>
      <c r="UVG4" s="228"/>
      <c r="UVH4" s="228"/>
      <c r="UVI4" s="228"/>
      <c r="UVJ4" s="228"/>
      <c r="UVK4" s="228"/>
      <c r="UVL4" s="228"/>
      <c r="UVM4" s="228"/>
      <c r="UVN4" s="228"/>
      <c r="UVO4" s="228"/>
      <c r="UVP4" s="228"/>
      <c r="UVQ4" s="228"/>
      <c r="UVR4" s="228"/>
      <c r="UVS4" s="228"/>
      <c r="UVT4" s="228"/>
      <c r="UVU4" s="228"/>
      <c r="UVV4" s="228"/>
      <c r="UVW4" s="228"/>
      <c r="UVX4" s="228"/>
      <c r="UVY4" s="228"/>
      <c r="UVZ4" s="228"/>
      <c r="UWA4" s="228"/>
      <c r="UWB4" s="228"/>
      <c r="UWC4" s="228"/>
      <c r="UWD4" s="228"/>
      <c r="UWE4" s="228"/>
      <c r="UWF4" s="228"/>
      <c r="UWG4" s="228"/>
      <c r="UWH4" s="228"/>
      <c r="UWI4" s="228"/>
      <c r="UWJ4" s="228"/>
      <c r="UWK4" s="228"/>
      <c r="UWL4" s="228"/>
      <c r="UWM4" s="228"/>
      <c r="UWN4" s="228"/>
      <c r="UWO4" s="228"/>
      <c r="UWP4" s="228"/>
      <c r="UWQ4" s="228"/>
      <c r="UWR4" s="228"/>
      <c r="UWS4" s="228"/>
      <c r="UWT4" s="228"/>
      <c r="UWU4" s="228"/>
      <c r="UWV4" s="228"/>
      <c r="UWW4" s="228"/>
      <c r="UWX4" s="228"/>
      <c r="UWY4" s="228"/>
      <c r="UWZ4" s="228"/>
      <c r="UXA4" s="228"/>
      <c r="UXB4" s="228"/>
      <c r="UXC4" s="228"/>
      <c r="UXD4" s="228"/>
      <c r="UXE4" s="228"/>
      <c r="UXF4" s="228"/>
      <c r="UXG4" s="228"/>
      <c r="UXH4" s="228"/>
      <c r="UXI4" s="228"/>
      <c r="UXJ4" s="228"/>
      <c r="UXK4" s="228"/>
      <c r="UXL4" s="228"/>
      <c r="UXM4" s="228"/>
      <c r="UXN4" s="228"/>
      <c r="UXO4" s="228"/>
      <c r="UXP4" s="228"/>
      <c r="UXQ4" s="228"/>
      <c r="UXR4" s="228"/>
      <c r="UXS4" s="228"/>
      <c r="UXT4" s="228"/>
      <c r="UXU4" s="228"/>
      <c r="UXV4" s="228"/>
      <c r="UXW4" s="228"/>
      <c r="UXX4" s="228"/>
      <c r="UXY4" s="228"/>
      <c r="UXZ4" s="228"/>
      <c r="UYA4" s="228"/>
      <c r="UYB4" s="228"/>
      <c r="UYC4" s="228"/>
      <c r="UYD4" s="228"/>
      <c r="UYE4" s="228"/>
      <c r="UYF4" s="228"/>
      <c r="UYG4" s="228"/>
      <c r="UYH4" s="228"/>
      <c r="UYI4" s="228"/>
      <c r="UYJ4" s="228"/>
      <c r="UYK4" s="228"/>
      <c r="UYL4" s="228"/>
      <c r="UYM4" s="228"/>
      <c r="UYN4" s="228"/>
      <c r="UYO4" s="228"/>
      <c r="UYP4" s="228"/>
      <c r="UYQ4" s="228"/>
      <c r="UYR4" s="228"/>
      <c r="UYS4" s="228"/>
      <c r="UYT4" s="228"/>
      <c r="UYU4" s="228"/>
      <c r="UYV4" s="228"/>
      <c r="UYW4" s="228"/>
      <c r="UYX4" s="228"/>
      <c r="UYY4" s="228"/>
      <c r="UYZ4" s="228"/>
      <c r="UZA4" s="228"/>
      <c r="UZB4" s="228"/>
      <c r="UZC4" s="228"/>
      <c r="UZD4" s="228"/>
      <c r="UZE4" s="228"/>
      <c r="UZF4" s="228"/>
      <c r="UZG4" s="228"/>
      <c r="UZH4" s="228"/>
      <c r="UZI4" s="228"/>
      <c r="UZJ4" s="228"/>
      <c r="UZK4" s="228"/>
      <c r="UZL4" s="228"/>
      <c r="UZM4" s="228"/>
      <c r="UZN4" s="228"/>
      <c r="UZO4" s="228"/>
      <c r="UZP4" s="228"/>
      <c r="UZQ4" s="228"/>
      <c r="UZR4" s="228"/>
      <c r="UZS4" s="228"/>
      <c r="UZT4" s="228"/>
      <c r="UZU4" s="228"/>
      <c r="UZV4" s="228"/>
      <c r="UZW4" s="228"/>
      <c r="UZX4" s="228"/>
      <c r="UZY4" s="228"/>
      <c r="UZZ4" s="228"/>
      <c r="VAA4" s="228"/>
      <c r="VAB4" s="228"/>
      <c r="VAC4" s="228"/>
      <c r="VAD4" s="228"/>
      <c r="VAE4" s="228"/>
      <c r="VAF4" s="228"/>
      <c r="VAG4" s="228"/>
      <c r="VAH4" s="228"/>
      <c r="VAI4" s="228"/>
      <c r="VAJ4" s="228"/>
      <c r="VAK4" s="228"/>
      <c r="VAL4" s="228"/>
      <c r="VAM4" s="228"/>
      <c r="VAN4" s="228"/>
      <c r="VAO4" s="228"/>
      <c r="VAP4" s="228"/>
      <c r="VAQ4" s="228"/>
      <c r="VAR4" s="228"/>
      <c r="VAS4" s="228"/>
      <c r="VAT4" s="228"/>
      <c r="VAU4" s="228"/>
      <c r="VAV4" s="228"/>
      <c r="VAW4" s="228"/>
      <c r="VAX4" s="228"/>
      <c r="VAY4" s="228"/>
      <c r="VAZ4" s="228"/>
      <c r="VBA4" s="228"/>
      <c r="VBB4" s="228"/>
      <c r="VBC4" s="228"/>
      <c r="VBD4" s="228"/>
      <c r="VBE4" s="228"/>
      <c r="VBF4" s="228"/>
      <c r="VBG4" s="228"/>
      <c r="VBH4" s="228"/>
      <c r="VBI4" s="228"/>
      <c r="VBJ4" s="228"/>
      <c r="VBK4" s="228"/>
      <c r="VBL4" s="228"/>
      <c r="VBM4" s="228"/>
      <c r="VBN4" s="228"/>
      <c r="VBO4" s="228"/>
      <c r="VBP4" s="228"/>
      <c r="VBQ4" s="228"/>
      <c r="VBR4" s="228"/>
      <c r="VBS4" s="228"/>
      <c r="VBT4" s="228"/>
      <c r="VBU4" s="228"/>
      <c r="VBV4" s="228"/>
      <c r="VBW4" s="228"/>
      <c r="VBX4" s="228"/>
      <c r="VBY4" s="228"/>
      <c r="VBZ4" s="228"/>
      <c r="VCA4" s="228"/>
      <c r="VCB4" s="228"/>
      <c r="VCC4" s="228"/>
      <c r="VCD4" s="228"/>
      <c r="VCE4" s="228"/>
      <c r="VCF4" s="228"/>
      <c r="VCG4" s="228"/>
      <c r="VCH4" s="228"/>
      <c r="VCI4" s="228"/>
      <c r="VCJ4" s="228"/>
      <c r="VCK4" s="228"/>
      <c r="VCL4" s="228"/>
      <c r="VCM4" s="228"/>
      <c r="VCN4" s="228"/>
      <c r="VCO4" s="228"/>
      <c r="VCP4" s="228"/>
      <c r="VCQ4" s="228"/>
      <c r="VCR4" s="228"/>
      <c r="VCS4" s="228"/>
      <c r="VCT4" s="228"/>
      <c r="VCU4" s="228"/>
      <c r="VCV4" s="228"/>
      <c r="VCW4" s="228"/>
      <c r="VCX4" s="228"/>
      <c r="VCY4" s="228"/>
      <c r="VCZ4" s="228"/>
      <c r="VDA4" s="228"/>
      <c r="VDB4" s="228"/>
      <c r="VDC4" s="228"/>
      <c r="VDD4" s="228"/>
      <c r="VDE4" s="228"/>
      <c r="VDF4" s="228"/>
      <c r="VDG4" s="228"/>
      <c r="VDH4" s="228"/>
      <c r="VDI4" s="228"/>
      <c r="VDJ4" s="228"/>
      <c r="VDK4" s="228"/>
      <c r="VDL4" s="228"/>
      <c r="VDM4" s="228"/>
      <c r="VDN4" s="228"/>
      <c r="VDO4" s="228"/>
      <c r="VDP4" s="228"/>
      <c r="VDQ4" s="228"/>
      <c r="VDR4" s="228"/>
      <c r="VDS4" s="228"/>
      <c r="VDT4" s="228"/>
      <c r="VDU4" s="228"/>
      <c r="VDV4" s="228"/>
      <c r="VDW4" s="228"/>
      <c r="VDX4" s="228"/>
      <c r="VDY4" s="228"/>
      <c r="VDZ4" s="228"/>
      <c r="VEA4" s="228"/>
      <c r="VEB4" s="228"/>
      <c r="VEC4" s="228"/>
      <c r="VED4" s="228"/>
      <c r="VEE4" s="228"/>
      <c r="VEF4" s="228"/>
      <c r="VEG4" s="228"/>
      <c r="VEH4" s="228"/>
      <c r="VEI4" s="228"/>
      <c r="VEJ4" s="228"/>
      <c r="VEK4" s="228"/>
      <c r="VEL4" s="228"/>
      <c r="VEM4" s="228"/>
      <c r="VEN4" s="228"/>
      <c r="VEO4" s="228"/>
      <c r="VEP4" s="228"/>
      <c r="VEQ4" s="228"/>
      <c r="VER4" s="228"/>
      <c r="VES4" s="228"/>
      <c r="VET4" s="228"/>
      <c r="VEU4" s="228"/>
      <c r="VEV4" s="228"/>
      <c r="VEW4" s="228"/>
      <c r="VEX4" s="228"/>
      <c r="VEY4" s="228"/>
      <c r="VEZ4" s="228"/>
      <c r="VFA4" s="228"/>
      <c r="VFB4" s="228"/>
      <c r="VFC4" s="228"/>
      <c r="VFD4" s="228"/>
      <c r="VFE4" s="228"/>
      <c r="VFF4" s="228"/>
      <c r="VFG4" s="228"/>
      <c r="VFH4" s="228"/>
      <c r="VFI4" s="228"/>
      <c r="VFJ4" s="228"/>
      <c r="VFK4" s="228"/>
      <c r="VFL4" s="228"/>
      <c r="VFM4" s="228"/>
      <c r="VFN4" s="228"/>
      <c r="VFO4" s="228"/>
      <c r="VFP4" s="228"/>
      <c r="VFQ4" s="228"/>
      <c r="VFR4" s="228"/>
      <c r="VFS4" s="228"/>
      <c r="VFT4" s="228"/>
      <c r="VFU4" s="228"/>
      <c r="VFV4" s="228"/>
      <c r="VFW4" s="228"/>
      <c r="VFX4" s="228"/>
      <c r="VFY4" s="228"/>
      <c r="VFZ4" s="228"/>
      <c r="VGA4" s="228"/>
      <c r="VGB4" s="228"/>
      <c r="VGC4" s="228"/>
      <c r="VGD4" s="228"/>
      <c r="VGE4" s="228"/>
      <c r="VGF4" s="228"/>
      <c r="VGG4" s="228"/>
      <c r="VGH4" s="228"/>
      <c r="VGI4" s="228"/>
      <c r="VGJ4" s="228"/>
      <c r="VGK4" s="228"/>
      <c r="VGL4" s="228"/>
      <c r="VGM4" s="228"/>
      <c r="VGN4" s="228"/>
      <c r="VGO4" s="228"/>
      <c r="VGP4" s="228"/>
      <c r="VGQ4" s="228"/>
      <c r="VGR4" s="228"/>
      <c r="VGS4" s="228"/>
      <c r="VGT4" s="228"/>
      <c r="VGU4" s="228"/>
      <c r="VGV4" s="228"/>
      <c r="VGW4" s="228"/>
      <c r="VGX4" s="228"/>
      <c r="VGY4" s="228"/>
      <c r="VGZ4" s="228"/>
      <c r="VHA4" s="228"/>
      <c r="VHB4" s="228"/>
      <c r="VHC4" s="228"/>
      <c r="VHD4" s="228"/>
      <c r="VHE4" s="228"/>
      <c r="VHF4" s="228"/>
      <c r="VHG4" s="228"/>
      <c r="VHH4" s="228"/>
      <c r="VHI4" s="228"/>
      <c r="VHJ4" s="228"/>
      <c r="VHK4" s="228"/>
      <c r="VHL4" s="228"/>
      <c r="VHM4" s="228"/>
      <c r="VHN4" s="228"/>
      <c r="VHO4" s="228"/>
      <c r="VHP4" s="228"/>
      <c r="VHQ4" s="228"/>
      <c r="VHR4" s="228"/>
      <c r="VHS4" s="228"/>
      <c r="VHT4" s="228"/>
      <c r="VHU4" s="228"/>
      <c r="VHV4" s="228"/>
      <c r="VHW4" s="228"/>
      <c r="VHX4" s="228"/>
      <c r="VHY4" s="228"/>
      <c r="VHZ4" s="228"/>
      <c r="VIA4" s="228"/>
      <c r="VIB4" s="228"/>
      <c r="VIC4" s="228"/>
      <c r="VID4" s="228"/>
      <c r="VIE4" s="228"/>
      <c r="VIF4" s="228"/>
      <c r="VIG4" s="228"/>
      <c r="VIH4" s="228"/>
      <c r="VII4" s="228"/>
      <c r="VIJ4" s="228"/>
      <c r="VIK4" s="228"/>
      <c r="VIL4" s="228"/>
      <c r="VIM4" s="228"/>
      <c r="VIN4" s="228"/>
      <c r="VIO4" s="228"/>
      <c r="VIP4" s="228"/>
      <c r="VIQ4" s="228"/>
      <c r="VIR4" s="228"/>
      <c r="VIS4" s="228"/>
      <c r="VIT4" s="228"/>
      <c r="VIU4" s="228"/>
      <c r="VIV4" s="228"/>
      <c r="VIW4" s="228"/>
      <c r="VIX4" s="228"/>
      <c r="VIY4" s="228"/>
      <c r="VIZ4" s="228"/>
      <c r="VJA4" s="228"/>
      <c r="VJB4" s="228"/>
      <c r="VJC4" s="228"/>
      <c r="VJD4" s="228"/>
      <c r="VJE4" s="228"/>
      <c r="VJF4" s="228"/>
      <c r="VJG4" s="228"/>
      <c r="VJH4" s="228"/>
      <c r="VJI4" s="228"/>
      <c r="VJJ4" s="228"/>
      <c r="VJK4" s="228"/>
      <c r="VJL4" s="228"/>
      <c r="VJM4" s="228"/>
      <c r="VJN4" s="228"/>
      <c r="VJO4" s="228"/>
      <c r="VJP4" s="228"/>
      <c r="VJQ4" s="228"/>
      <c r="VJR4" s="228"/>
      <c r="VJS4" s="228"/>
      <c r="VJT4" s="228"/>
      <c r="VJU4" s="228"/>
      <c r="VJV4" s="228"/>
      <c r="VJW4" s="228"/>
      <c r="VJX4" s="228"/>
      <c r="VJY4" s="228"/>
      <c r="VJZ4" s="228"/>
      <c r="VKA4" s="228"/>
      <c r="VKB4" s="228"/>
      <c r="VKC4" s="228"/>
      <c r="VKD4" s="228"/>
      <c r="VKE4" s="228"/>
      <c r="VKF4" s="228"/>
      <c r="VKG4" s="228"/>
      <c r="VKH4" s="228"/>
      <c r="VKI4" s="228"/>
      <c r="VKJ4" s="228"/>
      <c r="VKK4" s="228"/>
      <c r="VKL4" s="228"/>
      <c r="VKM4" s="228"/>
      <c r="VKN4" s="228"/>
      <c r="VKO4" s="228"/>
      <c r="VKP4" s="228"/>
      <c r="VKQ4" s="228"/>
      <c r="VKR4" s="228"/>
      <c r="VKS4" s="228"/>
      <c r="VKT4" s="228"/>
      <c r="VKU4" s="228"/>
      <c r="VKV4" s="228"/>
      <c r="VKW4" s="228"/>
      <c r="VKX4" s="228"/>
      <c r="VKY4" s="228"/>
      <c r="VKZ4" s="228"/>
      <c r="VLA4" s="228"/>
      <c r="VLB4" s="228"/>
      <c r="VLC4" s="228"/>
      <c r="VLD4" s="228"/>
      <c r="VLE4" s="228"/>
      <c r="VLF4" s="228"/>
      <c r="VLG4" s="228"/>
      <c r="VLH4" s="228"/>
      <c r="VLI4" s="228"/>
      <c r="VLJ4" s="228"/>
      <c r="VLK4" s="228"/>
      <c r="VLL4" s="228"/>
      <c r="VLM4" s="228"/>
      <c r="VLN4" s="228"/>
      <c r="VLO4" s="228"/>
      <c r="VLP4" s="228"/>
      <c r="VLQ4" s="228"/>
      <c r="VLR4" s="228"/>
      <c r="VLS4" s="228"/>
      <c r="VLT4" s="228"/>
      <c r="VLU4" s="228"/>
      <c r="VLV4" s="228"/>
      <c r="VLW4" s="228"/>
      <c r="VLX4" s="228"/>
      <c r="VLY4" s="228"/>
      <c r="VLZ4" s="228"/>
      <c r="VMA4" s="228"/>
      <c r="VMB4" s="228"/>
      <c r="VMC4" s="228"/>
      <c r="VMD4" s="228"/>
      <c r="VME4" s="228"/>
      <c r="VMF4" s="228"/>
      <c r="VMG4" s="228"/>
      <c r="VMH4" s="228"/>
      <c r="VMI4" s="228"/>
      <c r="VMJ4" s="228"/>
      <c r="VMK4" s="228"/>
      <c r="VML4" s="228"/>
      <c r="VMM4" s="228"/>
      <c r="VMN4" s="228"/>
      <c r="VMO4" s="228"/>
      <c r="VMP4" s="228"/>
      <c r="VMQ4" s="228"/>
      <c r="VMR4" s="228"/>
      <c r="VMS4" s="228"/>
      <c r="VMT4" s="228"/>
      <c r="VMU4" s="228"/>
      <c r="VMV4" s="228"/>
      <c r="VMW4" s="228"/>
      <c r="VMX4" s="228"/>
      <c r="VMY4" s="228"/>
      <c r="VMZ4" s="228"/>
      <c r="VNA4" s="228"/>
      <c r="VNB4" s="228"/>
      <c r="VNC4" s="228"/>
      <c r="VND4" s="228"/>
      <c r="VNE4" s="228"/>
      <c r="VNF4" s="228"/>
      <c r="VNG4" s="228"/>
      <c r="VNH4" s="228"/>
      <c r="VNI4" s="228"/>
      <c r="VNJ4" s="228"/>
      <c r="VNK4" s="228"/>
      <c r="VNL4" s="228"/>
      <c r="VNM4" s="228"/>
      <c r="VNN4" s="228"/>
      <c r="VNO4" s="228"/>
      <c r="VNP4" s="228"/>
      <c r="VNQ4" s="228"/>
      <c r="VNR4" s="228"/>
      <c r="VNS4" s="228"/>
      <c r="VNT4" s="228"/>
      <c r="VNU4" s="228"/>
      <c r="VNV4" s="228"/>
      <c r="VNW4" s="228"/>
      <c r="VNX4" s="228"/>
      <c r="VNY4" s="228"/>
      <c r="VNZ4" s="228"/>
      <c r="VOA4" s="228"/>
      <c r="VOB4" s="228"/>
      <c r="VOC4" s="228"/>
      <c r="VOD4" s="228"/>
      <c r="VOE4" s="228"/>
      <c r="VOF4" s="228"/>
      <c r="VOG4" s="228"/>
      <c r="VOH4" s="228"/>
      <c r="VOI4" s="228"/>
      <c r="VOJ4" s="228"/>
      <c r="VOK4" s="228"/>
      <c r="VOL4" s="228"/>
      <c r="VOM4" s="228"/>
      <c r="VON4" s="228"/>
      <c r="VOO4" s="228"/>
      <c r="VOP4" s="228"/>
      <c r="VOQ4" s="228"/>
      <c r="VOR4" s="228"/>
      <c r="VOS4" s="228"/>
      <c r="VOT4" s="228"/>
      <c r="VOU4" s="228"/>
      <c r="VOV4" s="228"/>
      <c r="VOW4" s="228"/>
      <c r="VOX4" s="228"/>
      <c r="VOY4" s="228"/>
      <c r="VOZ4" s="228"/>
      <c r="VPA4" s="228"/>
      <c r="VPB4" s="228"/>
      <c r="VPC4" s="228"/>
      <c r="VPD4" s="228"/>
      <c r="VPE4" s="228"/>
      <c r="VPF4" s="228"/>
      <c r="VPG4" s="228"/>
      <c r="VPH4" s="228"/>
      <c r="VPI4" s="228"/>
      <c r="VPJ4" s="228"/>
      <c r="VPK4" s="228"/>
      <c r="VPL4" s="228"/>
      <c r="VPM4" s="228"/>
      <c r="VPN4" s="228"/>
      <c r="VPO4" s="228"/>
      <c r="VPP4" s="228"/>
      <c r="VPQ4" s="228"/>
      <c r="VPR4" s="228"/>
      <c r="VPS4" s="228"/>
      <c r="VPT4" s="228"/>
      <c r="VPU4" s="228"/>
      <c r="VPV4" s="228"/>
      <c r="VPW4" s="228"/>
      <c r="VPX4" s="228"/>
      <c r="VPY4" s="228"/>
      <c r="VPZ4" s="228"/>
      <c r="VQA4" s="228"/>
      <c r="VQB4" s="228"/>
      <c r="VQC4" s="228"/>
      <c r="VQD4" s="228"/>
      <c r="VQE4" s="228"/>
      <c r="VQF4" s="228"/>
      <c r="VQG4" s="228"/>
      <c r="VQH4" s="228"/>
      <c r="VQI4" s="228"/>
      <c r="VQJ4" s="228"/>
      <c r="VQK4" s="228"/>
      <c r="VQL4" s="228"/>
      <c r="VQM4" s="228"/>
      <c r="VQN4" s="228"/>
      <c r="VQO4" s="228"/>
      <c r="VQP4" s="228"/>
      <c r="VQQ4" s="228"/>
      <c r="VQR4" s="228"/>
      <c r="VQS4" s="228"/>
      <c r="VQT4" s="228"/>
      <c r="VQU4" s="228"/>
      <c r="VQV4" s="228"/>
      <c r="VQW4" s="228"/>
      <c r="VQX4" s="228"/>
      <c r="VQY4" s="228"/>
      <c r="VQZ4" s="228"/>
      <c r="VRA4" s="228"/>
      <c r="VRB4" s="228"/>
      <c r="VRC4" s="228"/>
      <c r="VRD4" s="228"/>
      <c r="VRE4" s="228"/>
      <c r="VRF4" s="228"/>
      <c r="VRG4" s="228"/>
      <c r="VRH4" s="228"/>
      <c r="VRI4" s="228"/>
      <c r="VRJ4" s="228"/>
      <c r="VRK4" s="228"/>
      <c r="VRL4" s="228"/>
      <c r="VRM4" s="228"/>
      <c r="VRN4" s="228"/>
      <c r="VRO4" s="228"/>
      <c r="VRP4" s="228"/>
      <c r="VRQ4" s="228"/>
      <c r="VRR4" s="228"/>
      <c r="VRS4" s="228"/>
      <c r="VRT4" s="228"/>
      <c r="VRU4" s="228"/>
      <c r="VRV4" s="228"/>
      <c r="VRW4" s="228"/>
      <c r="VRX4" s="228"/>
      <c r="VRY4" s="228"/>
      <c r="VRZ4" s="228"/>
      <c r="VSA4" s="228"/>
      <c r="VSB4" s="228"/>
      <c r="VSC4" s="228"/>
      <c r="VSD4" s="228"/>
      <c r="VSE4" s="228"/>
      <c r="VSF4" s="228"/>
      <c r="VSG4" s="228"/>
      <c r="VSH4" s="228"/>
      <c r="VSI4" s="228"/>
      <c r="VSJ4" s="228"/>
      <c r="VSK4" s="228"/>
      <c r="VSL4" s="228"/>
      <c r="VSM4" s="228"/>
      <c r="VSN4" s="228"/>
      <c r="VSO4" s="228"/>
      <c r="VSP4" s="228"/>
      <c r="VSQ4" s="228"/>
      <c r="VSR4" s="228"/>
      <c r="VSS4" s="228"/>
      <c r="VST4" s="228"/>
      <c r="VSU4" s="228"/>
      <c r="VSV4" s="228"/>
      <c r="VSW4" s="228"/>
      <c r="VSX4" s="228"/>
      <c r="VSY4" s="228"/>
      <c r="VSZ4" s="228"/>
      <c r="VTA4" s="228"/>
      <c r="VTB4" s="228"/>
      <c r="VTC4" s="228"/>
      <c r="VTD4" s="228"/>
      <c r="VTE4" s="228"/>
      <c r="VTF4" s="228"/>
      <c r="VTG4" s="228"/>
      <c r="VTH4" s="228"/>
      <c r="VTI4" s="228"/>
      <c r="VTJ4" s="228"/>
      <c r="VTK4" s="228"/>
      <c r="VTL4" s="228"/>
      <c r="VTM4" s="228"/>
      <c r="VTN4" s="228"/>
      <c r="VTO4" s="228"/>
      <c r="VTP4" s="228"/>
      <c r="VTQ4" s="228"/>
      <c r="VTR4" s="228"/>
      <c r="VTS4" s="228"/>
      <c r="VTT4" s="228"/>
      <c r="VTU4" s="228"/>
      <c r="VTV4" s="228"/>
      <c r="VTW4" s="228"/>
      <c r="VTX4" s="228"/>
      <c r="VTY4" s="228"/>
      <c r="VTZ4" s="228"/>
      <c r="VUA4" s="228"/>
      <c r="VUB4" s="228"/>
      <c r="VUC4" s="228"/>
      <c r="VUD4" s="228"/>
      <c r="VUE4" s="228"/>
      <c r="VUF4" s="228"/>
      <c r="VUG4" s="228"/>
      <c r="VUH4" s="228"/>
      <c r="VUI4" s="228"/>
      <c r="VUJ4" s="228"/>
      <c r="VUK4" s="228"/>
      <c r="VUL4" s="228"/>
      <c r="VUM4" s="228"/>
      <c r="VUN4" s="228"/>
      <c r="VUO4" s="228"/>
      <c r="VUP4" s="228"/>
      <c r="VUQ4" s="228"/>
      <c r="VUR4" s="228"/>
      <c r="VUS4" s="228"/>
      <c r="VUT4" s="228"/>
      <c r="VUU4" s="228"/>
      <c r="VUV4" s="228"/>
      <c r="VUW4" s="228"/>
      <c r="VUX4" s="228"/>
      <c r="VUY4" s="228"/>
      <c r="VUZ4" s="228"/>
      <c r="VVA4" s="228"/>
      <c r="VVB4" s="228"/>
      <c r="VVC4" s="228"/>
      <c r="VVD4" s="228"/>
      <c r="VVE4" s="228"/>
      <c r="VVF4" s="228"/>
      <c r="VVG4" s="228"/>
      <c r="VVH4" s="228"/>
      <c r="VVI4" s="228"/>
      <c r="VVJ4" s="228"/>
      <c r="VVK4" s="228"/>
      <c r="VVL4" s="228"/>
      <c r="VVM4" s="228"/>
      <c r="VVN4" s="228"/>
      <c r="VVO4" s="228"/>
      <c r="VVP4" s="228"/>
      <c r="VVQ4" s="228"/>
      <c r="VVR4" s="228"/>
      <c r="VVS4" s="228"/>
      <c r="VVT4" s="228"/>
      <c r="VVU4" s="228"/>
      <c r="VVV4" s="228"/>
      <c r="VVW4" s="228"/>
      <c r="VVX4" s="228"/>
      <c r="VVY4" s="228"/>
      <c r="VVZ4" s="228"/>
      <c r="VWA4" s="228"/>
      <c r="VWB4" s="228"/>
      <c r="VWC4" s="228"/>
      <c r="VWD4" s="228"/>
      <c r="VWE4" s="228"/>
      <c r="VWF4" s="228"/>
      <c r="VWG4" s="228"/>
      <c r="VWH4" s="228"/>
      <c r="VWI4" s="228"/>
      <c r="VWJ4" s="228"/>
      <c r="VWK4" s="228"/>
      <c r="VWL4" s="228"/>
      <c r="VWM4" s="228"/>
      <c r="VWN4" s="228"/>
      <c r="VWO4" s="228"/>
      <c r="VWP4" s="228"/>
      <c r="VWQ4" s="228"/>
      <c r="VWR4" s="228"/>
      <c r="VWS4" s="228"/>
      <c r="VWT4" s="228"/>
      <c r="VWU4" s="228"/>
      <c r="VWV4" s="228"/>
      <c r="VWW4" s="228"/>
      <c r="VWX4" s="228"/>
      <c r="VWY4" s="228"/>
      <c r="VWZ4" s="228"/>
      <c r="VXA4" s="228"/>
      <c r="VXB4" s="228"/>
      <c r="VXC4" s="228"/>
      <c r="VXD4" s="228"/>
      <c r="VXE4" s="228"/>
      <c r="VXF4" s="228"/>
      <c r="VXG4" s="228"/>
      <c r="VXH4" s="228"/>
      <c r="VXI4" s="228"/>
      <c r="VXJ4" s="228"/>
      <c r="VXK4" s="228"/>
      <c r="VXL4" s="228"/>
      <c r="VXM4" s="228"/>
      <c r="VXN4" s="228"/>
      <c r="VXO4" s="228"/>
      <c r="VXP4" s="228"/>
      <c r="VXQ4" s="228"/>
      <c r="VXR4" s="228"/>
      <c r="VXS4" s="228"/>
      <c r="VXT4" s="228"/>
      <c r="VXU4" s="228"/>
      <c r="VXV4" s="228"/>
      <c r="VXW4" s="228"/>
      <c r="VXX4" s="228"/>
      <c r="VXY4" s="228"/>
      <c r="VXZ4" s="228"/>
      <c r="VYA4" s="228"/>
      <c r="VYB4" s="228"/>
      <c r="VYC4" s="228"/>
      <c r="VYD4" s="228"/>
      <c r="VYE4" s="228"/>
      <c r="VYF4" s="228"/>
      <c r="VYG4" s="228"/>
      <c r="VYH4" s="228"/>
      <c r="VYI4" s="228"/>
      <c r="VYJ4" s="228"/>
      <c r="VYK4" s="228"/>
      <c r="VYL4" s="228"/>
      <c r="VYM4" s="228"/>
      <c r="VYN4" s="228"/>
      <c r="VYO4" s="228"/>
      <c r="VYP4" s="228"/>
      <c r="VYQ4" s="228"/>
      <c r="VYR4" s="228"/>
      <c r="VYS4" s="228"/>
      <c r="VYT4" s="228"/>
      <c r="VYU4" s="228"/>
      <c r="VYV4" s="228"/>
      <c r="VYW4" s="228"/>
      <c r="VYX4" s="228"/>
      <c r="VYY4" s="228"/>
      <c r="VYZ4" s="228"/>
      <c r="VZA4" s="228"/>
      <c r="VZB4" s="228"/>
      <c r="VZC4" s="228"/>
      <c r="VZD4" s="228"/>
      <c r="VZE4" s="228"/>
      <c r="VZF4" s="228"/>
      <c r="VZG4" s="228"/>
      <c r="VZH4" s="228"/>
      <c r="VZI4" s="228"/>
      <c r="VZJ4" s="228"/>
      <c r="VZK4" s="228"/>
      <c r="VZL4" s="228"/>
      <c r="VZM4" s="228"/>
      <c r="VZN4" s="228"/>
      <c r="VZO4" s="228"/>
      <c r="VZP4" s="228"/>
      <c r="VZQ4" s="228"/>
      <c r="VZR4" s="228"/>
      <c r="VZS4" s="228"/>
      <c r="VZT4" s="228"/>
      <c r="VZU4" s="228"/>
      <c r="VZV4" s="228"/>
      <c r="VZW4" s="228"/>
      <c r="VZX4" s="228"/>
      <c r="VZY4" s="228"/>
      <c r="VZZ4" s="228"/>
      <c r="WAA4" s="228"/>
      <c r="WAB4" s="228"/>
      <c r="WAC4" s="228"/>
      <c r="WAD4" s="228"/>
      <c r="WAE4" s="228"/>
      <c r="WAF4" s="228"/>
      <c r="WAG4" s="228"/>
      <c r="WAH4" s="228"/>
      <c r="WAI4" s="228"/>
      <c r="WAJ4" s="228"/>
      <c r="WAK4" s="228"/>
      <c r="WAL4" s="228"/>
      <c r="WAM4" s="228"/>
      <c r="WAN4" s="228"/>
      <c r="WAO4" s="228"/>
      <c r="WAP4" s="228"/>
      <c r="WAQ4" s="228"/>
      <c r="WAR4" s="228"/>
      <c r="WAS4" s="228"/>
      <c r="WAT4" s="228"/>
      <c r="WAU4" s="228"/>
      <c r="WAV4" s="228"/>
      <c r="WAW4" s="228"/>
      <c r="WAX4" s="228"/>
      <c r="WAY4" s="228"/>
      <c r="WAZ4" s="228"/>
      <c r="WBA4" s="228"/>
      <c r="WBB4" s="228"/>
      <c r="WBC4" s="228"/>
      <c r="WBD4" s="228"/>
      <c r="WBE4" s="228"/>
      <c r="WBF4" s="228"/>
      <c r="WBG4" s="228"/>
      <c r="WBH4" s="228"/>
      <c r="WBI4" s="228"/>
      <c r="WBJ4" s="228"/>
      <c r="WBK4" s="228"/>
      <c r="WBL4" s="228"/>
      <c r="WBM4" s="228"/>
      <c r="WBN4" s="228"/>
      <c r="WBO4" s="228"/>
      <c r="WBP4" s="228"/>
      <c r="WBQ4" s="228"/>
      <c r="WBR4" s="228"/>
      <c r="WBS4" s="228"/>
      <c r="WBT4" s="228"/>
      <c r="WBU4" s="228"/>
      <c r="WBV4" s="228"/>
      <c r="WBW4" s="228"/>
      <c r="WBX4" s="228"/>
      <c r="WBY4" s="228"/>
      <c r="WBZ4" s="228"/>
      <c r="WCA4" s="228"/>
      <c r="WCB4" s="228"/>
      <c r="WCC4" s="228"/>
      <c r="WCD4" s="228"/>
      <c r="WCE4" s="228"/>
      <c r="WCF4" s="228"/>
      <c r="WCG4" s="228"/>
      <c r="WCH4" s="228"/>
      <c r="WCI4" s="228"/>
      <c r="WCJ4" s="228"/>
      <c r="WCK4" s="228"/>
      <c r="WCL4" s="228"/>
      <c r="WCM4" s="228"/>
      <c r="WCN4" s="228"/>
      <c r="WCO4" s="228"/>
      <c r="WCP4" s="228"/>
      <c r="WCQ4" s="228"/>
      <c r="WCR4" s="228"/>
      <c r="WCS4" s="228"/>
      <c r="WCT4" s="228"/>
      <c r="WCU4" s="228"/>
      <c r="WCV4" s="228"/>
      <c r="WCW4" s="228"/>
      <c r="WCX4" s="228"/>
      <c r="WCY4" s="228"/>
      <c r="WCZ4" s="228"/>
      <c r="WDA4" s="228"/>
      <c r="WDB4" s="228"/>
      <c r="WDC4" s="228"/>
      <c r="WDD4" s="228"/>
      <c r="WDE4" s="228"/>
      <c r="WDF4" s="228"/>
      <c r="WDG4" s="228"/>
      <c r="WDH4" s="228"/>
      <c r="WDI4" s="228"/>
      <c r="WDJ4" s="228"/>
      <c r="WDK4" s="228"/>
      <c r="WDL4" s="228"/>
      <c r="WDM4" s="228"/>
      <c r="WDN4" s="228"/>
      <c r="WDO4" s="228"/>
      <c r="WDP4" s="228"/>
      <c r="WDQ4" s="228"/>
      <c r="WDR4" s="228"/>
      <c r="WDS4" s="228"/>
      <c r="WDT4" s="228"/>
      <c r="WDU4" s="228"/>
      <c r="WDV4" s="228"/>
      <c r="WDW4" s="228"/>
      <c r="WDX4" s="228"/>
      <c r="WDY4" s="228"/>
      <c r="WDZ4" s="228"/>
      <c r="WEA4" s="228"/>
      <c r="WEB4" s="228"/>
      <c r="WEC4" s="228"/>
      <c r="WED4" s="228"/>
      <c r="WEE4" s="228"/>
      <c r="WEF4" s="228"/>
      <c r="WEG4" s="228"/>
      <c r="WEH4" s="228"/>
      <c r="WEI4" s="228"/>
      <c r="WEJ4" s="228"/>
      <c r="WEK4" s="228"/>
      <c r="WEL4" s="228"/>
      <c r="WEM4" s="228"/>
      <c r="WEN4" s="228"/>
      <c r="WEO4" s="228"/>
      <c r="WEP4" s="228"/>
      <c r="WEQ4" s="228"/>
      <c r="WER4" s="228"/>
      <c r="WES4" s="228"/>
      <c r="WET4" s="228"/>
      <c r="WEU4" s="228"/>
      <c r="WEV4" s="228"/>
      <c r="WEW4" s="228"/>
      <c r="WEX4" s="228"/>
      <c r="WEY4" s="228"/>
      <c r="WEZ4" s="228"/>
      <c r="WFA4" s="228"/>
      <c r="WFB4" s="228"/>
      <c r="WFC4" s="228"/>
      <c r="WFD4" s="228"/>
      <c r="WFE4" s="228"/>
      <c r="WFF4" s="228"/>
      <c r="WFG4" s="228"/>
      <c r="WFH4" s="228"/>
      <c r="WFI4" s="228"/>
      <c r="WFJ4" s="228"/>
      <c r="WFK4" s="228"/>
      <c r="WFL4" s="228"/>
      <c r="WFM4" s="228"/>
      <c r="WFN4" s="228"/>
      <c r="WFO4" s="228"/>
      <c r="WFP4" s="228"/>
      <c r="WFQ4" s="228"/>
      <c r="WFR4" s="228"/>
      <c r="WFS4" s="228"/>
      <c r="WFT4" s="228"/>
      <c r="WFU4" s="228"/>
      <c r="WFV4" s="228"/>
      <c r="WFW4" s="228"/>
      <c r="WFX4" s="228"/>
      <c r="WFY4" s="228"/>
      <c r="WFZ4" s="228"/>
      <c r="WGA4" s="228"/>
      <c r="WGB4" s="228"/>
      <c r="WGC4" s="228"/>
      <c r="WGD4" s="228"/>
      <c r="WGE4" s="228"/>
      <c r="WGF4" s="228"/>
      <c r="WGG4" s="228"/>
      <c r="WGH4" s="228"/>
      <c r="WGI4" s="228"/>
      <c r="WGJ4" s="228"/>
      <c r="WGK4" s="228"/>
      <c r="WGL4" s="228"/>
      <c r="WGM4" s="228"/>
      <c r="WGN4" s="228"/>
      <c r="WGO4" s="228"/>
      <c r="WGP4" s="228"/>
      <c r="WGQ4" s="228"/>
      <c r="WGR4" s="228"/>
      <c r="WGS4" s="228"/>
      <c r="WGT4" s="228"/>
      <c r="WGU4" s="228"/>
      <c r="WGV4" s="228"/>
      <c r="WGW4" s="228"/>
      <c r="WGX4" s="228"/>
      <c r="WGY4" s="228"/>
      <c r="WGZ4" s="228"/>
      <c r="WHA4" s="228"/>
      <c r="WHB4" s="228"/>
      <c r="WHC4" s="228"/>
      <c r="WHD4" s="228"/>
      <c r="WHE4" s="228"/>
      <c r="WHF4" s="228"/>
      <c r="WHG4" s="228"/>
      <c r="WHH4" s="228"/>
      <c r="WHI4" s="228"/>
      <c r="WHJ4" s="228"/>
      <c r="WHK4" s="228"/>
      <c r="WHL4" s="228"/>
      <c r="WHM4" s="228"/>
      <c r="WHN4" s="228"/>
      <c r="WHO4" s="228"/>
      <c r="WHP4" s="228"/>
      <c r="WHQ4" s="228"/>
      <c r="WHR4" s="228"/>
      <c r="WHS4" s="228"/>
      <c r="WHT4" s="228"/>
      <c r="WHU4" s="228"/>
      <c r="WHV4" s="228"/>
      <c r="WHW4" s="228"/>
      <c r="WHX4" s="228"/>
      <c r="WHY4" s="228"/>
      <c r="WHZ4" s="228"/>
      <c r="WIA4" s="228"/>
      <c r="WIB4" s="228"/>
      <c r="WIC4" s="228"/>
      <c r="WID4" s="228"/>
      <c r="WIE4" s="228"/>
      <c r="WIF4" s="228"/>
      <c r="WIG4" s="228"/>
      <c r="WIH4" s="228"/>
      <c r="WII4" s="228"/>
      <c r="WIJ4" s="228"/>
      <c r="WIK4" s="228"/>
      <c r="WIL4" s="228"/>
      <c r="WIM4" s="228"/>
      <c r="WIN4" s="228"/>
      <c r="WIO4" s="228"/>
      <c r="WIP4" s="228"/>
      <c r="WIQ4" s="228"/>
      <c r="WIR4" s="228"/>
      <c r="WIS4" s="228"/>
      <c r="WIT4" s="228"/>
      <c r="WIU4" s="228"/>
      <c r="WIV4" s="228"/>
      <c r="WIW4" s="228"/>
      <c r="WIX4" s="228"/>
      <c r="WIY4" s="228"/>
      <c r="WIZ4" s="228"/>
      <c r="WJA4" s="228"/>
      <c r="WJB4" s="228"/>
      <c r="WJC4" s="228"/>
      <c r="WJD4" s="228"/>
      <c r="WJE4" s="228"/>
      <c r="WJF4" s="228"/>
      <c r="WJG4" s="228"/>
      <c r="WJH4" s="228"/>
      <c r="WJI4" s="228"/>
      <c r="WJJ4" s="228"/>
      <c r="WJK4" s="228"/>
      <c r="WJL4" s="228"/>
      <c r="WJM4" s="228"/>
      <c r="WJN4" s="228"/>
      <c r="WJO4" s="228"/>
      <c r="WJP4" s="228"/>
      <c r="WJQ4" s="228"/>
      <c r="WJR4" s="228"/>
      <c r="WJS4" s="228"/>
      <c r="WJT4" s="228"/>
      <c r="WJU4" s="228"/>
      <c r="WJV4" s="228"/>
      <c r="WJW4" s="228"/>
      <c r="WJX4" s="228"/>
      <c r="WJY4" s="228"/>
      <c r="WJZ4" s="228"/>
      <c r="WKA4" s="228"/>
      <c r="WKB4" s="228"/>
      <c r="WKC4" s="228"/>
      <c r="WKD4" s="228"/>
      <c r="WKE4" s="228"/>
      <c r="WKF4" s="228"/>
      <c r="WKG4" s="228"/>
      <c r="WKH4" s="228"/>
      <c r="WKI4" s="228"/>
      <c r="WKJ4" s="228"/>
      <c r="WKK4" s="228"/>
      <c r="WKL4" s="228"/>
      <c r="WKM4" s="228"/>
      <c r="WKN4" s="228"/>
      <c r="WKO4" s="228"/>
      <c r="WKP4" s="228"/>
      <c r="WKQ4" s="228"/>
      <c r="WKR4" s="228"/>
      <c r="WKS4" s="228"/>
      <c r="WKT4" s="228"/>
      <c r="WKU4" s="228"/>
      <c r="WKV4" s="228"/>
      <c r="WKW4" s="228"/>
      <c r="WKX4" s="228"/>
      <c r="WKY4" s="228"/>
      <c r="WKZ4" s="228"/>
      <c r="WLA4" s="228"/>
      <c r="WLB4" s="228"/>
      <c r="WLC4" s="228"/>
      <c r="WLD4" s="228"/>
      <c r="WLE4" s="228"/>
      <c r="WLF4" s="228"/>
      <c r="WLG4" s="228"/>
      <c r="WLH4" s="228"/>
      <c r="WLI4" s="228"/>
      <c r="WLJ4" s="228"/>
      <c r="WLK4" s="228"/>
      <c r="WLL4" s="228"/>
      <c r="WLM4" s="228"/>
      <c r="WLN4" s="228"/>
      <c r="WLO4" s="228"/>
      <c r="WLP4" s="228"/>
      <c r="WLQ4" s="228"/>
      <c r="WLR4" s="228"/>
      <c r="WLS4" s="228"/>
      <c r="WLT4" s="228"/>
      <c r="WLU4" s="228"/>
      <c r="WLV4" s="228"/>
      <c r="WLW4" s="228"/>
      <c r="WLX4" s="228"/>
      <c r="WLY4" s="228"/>
      <c r="WLZ4" s="228"/>
      <c r="WMA4" s="228"/>
      <c r="WMB4" s="228"/>
      <c r="WMC4" s="228"/>
      <c r="WMD4" s="228"/>
      <c r="WME4" s="228"/>
      <c r="WMF4" s="228"/>
      <c r="WMG4" s="228"/>
      <c r="WMH4" s="228"/>
      <c r="WMI4" s="228"/>
      <c r="WMJ4" s="228"/>
      <c r="WMK4" s="228"/>
      <c r="WML4" s="228"/>
      <c r="WMM4" s="228"/>
      <c r="WMN4" s="228"/>
      <c r="WMO4" s="228"/>
      <c r="WMP4" s="228"/>
      <c r="WMQ4" s="228"/>
      <c r="WMR4" s="228"/>
      <c r="WMS4" s="228"/>
      <c r="WMT4" s="228"/>
      <c r="WMU4" s="228"/>
      <c r="WMV4" s="228"/>
      <c r="WMW4" s="228"/>
      <c r="WMX4" s="228"/>
      <c r="WMY4" s="228"/>
      <c r="WMZ4" s="228"/>
      <c r="WNA4" s="228"/>
      <c r="WNB4" s="228"/>
      <c r="WNC4" s="228"/>
      <c r="WND4" s="228"/>
      <c r="WNE4" s="228"/>
      <c r="WNF4" s="228"/>
      <c r="WNG4" s="228"/>
      <c r="WNH4" s="228"/>
      <c r="WNI4" s="228"/>
      <c r="WNJ4" s="228"/>
      <c r="WNK4" s="228"/>
      <c r="WNL4" s="228"/>
      <c r="WNM4" s="228"/>
      <c r="WNN4" s="228"/>
      <c r="WNO4" s="228"/>
      <c r="WNP4" s="228"/>
      <c r="WNQ4" s="228"/>
      <c r="WNR4" s="228"/>
      <c r="WNS4" s="228"/>
      <c r="WNT4" s="228"/>
      <c r="WNU4" s="228"/>
      <c r="WNV4" s="228"/>
      <c r="WNW4" s="228"/>
      <c r="WNX4" s="228"/>
      <c r="WNY4" s="228"/>
      <c r="WNZ4" s="228"/>
      <c r="WOA4" s="228"/>
      <c r="WOB4" s="228"/>
      <c r="WOC4" s="228"/>
      <c r="WOD4" s="228"/>
      <c r="WOE4" s="228"/>
      <c r="WOF4" s="228"/>
      <c r="WOG4" s="228"/>
      <c r="WOH4" s="228"/>
      <c r="WOI4" s="228"/>
      <c r="WOJ4" s="228"/>
      <c r="WOK4" s="228"/>
      <c r="WOL4" s="228"/>
      <c r="WOM4" s="228"/>
      <c r="WON4" s="228"/>
      <c r="WOO4" s="228"/>
      <c r="WOP4" s="228"/>
      <c r="WOQ4" s="228"/>
      <c r="WOR4" s="228"/>
      <c r="WOS4" s="228"/>
      <c r="WOT4" s="228"/>
      <c r="WOU4" s="228"/>
      <c r="WOV4" s="228"/>
      <c r="WOW4" s="228"/>
      <c r="WOX4" s="228"/>
      <c r="WOY4" s="228"/>
      <c r="WOZ4" s="228"/>
      <c r="WPA4" s="228"/>
      <c r="WPB4" s="228"/>
      <c r="WPC4" s="228"/>
      <c r="WPD4" s="228"/>
      <c r="WPE4" s="228"/>
      <c r="WPF4" s="228"/>
      <c r="WPG4" s="228"/>
      <c r="WPH4" s="228"/>
      <c r="WPI4" s="228"/>
      <c r="WPJ4" s="228"/>
      <c r="WPK4" s="228"/>
      <c r="WPL4" s="228"/>
      <c r="WPM4" s="228"/>
      <c r="WPN4" s="228"/>
      <c r="WPO4" s="228"/>
      <c r="WPP4" s="228"/>
      <c r="WPQ4" s="228"/>
      <c r="WPR4" s="228"/>
      <c r="WPS4" s="228"/>
      <c r="WPT4" s="228"/>
      <c r="WPU4" s="228"/>
      <c r="WPV4" s="228"/>
      <c r="WPW4" s="228"/>
      <c r="WPX4" s="228"/>
      <c r="WPY4" s="228"/>
      <c r="WPZ4" s="228"/>
      <c r="WQA4" s="228"/>
      <c r="WQB4" s="228"/>
      <c r="WQC4" s="228"/>
      <c r="WQD4" s="228"/>
      <c r="WQE4" s="228"/>
      <c r="WQF4" s="228"/>
      <c r="WQG4" s="228"/>
      <c r="WQH4" s="228"/>
      <c r="WQI4" s="228"/>
      <c r="WQJ4" s="228"/>
      <c r="WQK4" s="228"/>
      <c r="WQL4" s="228"/>
      <c r="WQM4" s="228"/>
      <c r="WQN4" s="228"/>
      <c r="WQO4" s="228"/>
      <c r="WQP4" s="228"/>
      <c r="WQQ4" s="228"/>
      <c r="WQR4" s="228"/>
      <c r="WQS4" s="228"/>
      <c r="WQT4" s="228"/>
      <c r="WQU4" s="228"/>
      <c r="WQV4" s="228"/>
      <c r="WQW4" s="228"/>
      <c r="WQX4" s="228"/>
      <c r="WQY4" s="228"/>
      <c r="WQZ4" s="228"/>
      <c r="WRA4" s="228"/>
      <c r="WRB4" s="228"/>
      <c r="WRC4" s="228"/>
      <c r="WRD4" s="228"/>
      <c r="WRE4" s="228"/>
      <c r="WRF4" s="228"/>
      <c r="WRG4" s="228"/>
      <c r="WRH4" s="228"/>
      <c r="WRI4" s="228"/>
      <c r="WRJ4" s="228"/>
      <c r="WRK4" s="228"/>
      <c r="WRL4" s="228"/>
      <c r="WRM4" s="228"/>
      <c r="WRN4" s="228"/>
      <c r="WRO4" s="228"/>
      <c r="WRP4" s="228"/>
      <c r="WRQ4" s="228"/>
      <c r="WRR4" s="228"/>
      <c r="WRS4" s="228"/>
      <c r="WRT4" s="228"/>
      <c r="WRU4" s="228"/>
      <c r="WRV4" s="228"/>
      <c r="WRW4" s="228"/>
      <c r="WRX4" s="228"/>
      <c r="WRY4" s="228"/>
      <c r="WRZ4" s="228"/>
      <c r="WSA4" s="228"/>
      <c r="WSB4" s="228"/>
      <c r="WSC4" s="228"/>
      <c r="WSD4" s="228"/>
      <c r="WSE4" s="228"/>
      <c r="WSF4" s="228"/>
      <c r="WSG4" s="228"/>
      <c r="WSH4" s="228"/>
      <c r="WSI4" s="228"/>
      <c r="WSJ4" s="228"/>
      <c r="WSK4" s="228"/>
      <c r="WSL4" s="228"/>
      <c r="WSM4" s="228"/>
      <c r="WSN4" s="228"/>
      <c r="WSO4" s="228"/>
      <c r="WSP4" s="228"/>
      <c r="WSQ4" s="228"/>
      <c r="WSR4" s="228"/>
      <c r="WSS4" s="228"/>
      <c r="WST4" s="228"/>
      <c r="WSU4" s="228"/>
      <c r="WSV4" s="228"/>
      <c r="WSW4" s="228"/>
      <c r="WSX4" s="228"/>
      <c r="WSY4" s="228"/>
      <c r="WSZ4" s="228"/>
      <c r="WTA4" s="228"/>
      <c r="WTB4" s="228"/>
      <c r="WTC4" s="228"/>
      <c r="WTD4" s="228"/>
      <c r="WTE4" s="228"/>
      <c r="WTF4" s="228"/>
      <c r="WTG4" s="228"/>
      <c r="WTH4" s="228"/>
      <c r="WTI4" s="228"/>
      <c r="WTJ4" s="228"/>
      <c r="WTK4" s="228"/>
      <c r="WTL4" s="228"/>
      <c r="WTM4" s="228"/>
      <c r="WTN4" s="228"/>
      <c r="WTO4" s="228"/>
      <c r="WTP4" s="228"/>
      <c r="WTQ4" s="228"/>
      <c r="WTR4" s="228"/>
      <c r="WTS4" s="228"/>
      <c r="WTT4" s="228"/>
      <c r="WTU4" s="228"/>
      <c r="WTV4" s="228"/>
      <c r="WTW4" s="228"/>
      <c r="WTX4" s="228"/>
      <c r="WTY4" s="228"/>
      <c r="WTZ4" s="228"/>
      <c r="WUA4" s="228"/>
      <c r="WUB4" s="228"/>
      <c r="WUC4" s="228"/>
      <c r="WUD4" s="228"/>
      <c r="WUE4" s="228"/>
      <c r="WUF4" s="228"/>
      <c r="WUG4" s="228"/>
      <c r="WUH4" s="228"/>
      <c r="WUI4" s="228"/>
      <c r="WUJ4" s="228"/>
      <c r="WUK4" s="228"/>
      <c r="WUL4" s="228"/>
      <c r="WUM4" s="228"/>
      <c r="WUN4" s="228"/>
      <c r="WUO4" s="228"/>
      <c r="WUP4" s="228"/>
      <c r="WUQ4" s="228"/>
      <c r="WUR4" s="228"/>
      <c r="WUS4" s="228"/>
      <c r="WUT4" s="228"/>
      <c r="WUU4" s="228"/>
      <c r="WUV4" s="228"/>
      <c r="WUW4" s="228"/>
      <c r="WUX4" s="228"/>
      <c r="WUY4" s="228"/>
      <c r="WUZ4" s="228"/>
      <c r="WVA4" s="228"/>
      <c r="WVB4" s="228"/>
      <c r="WVC4" s="228"/>
      <c r="WVD4" s="228"/>
      <c r="WVE4" s="228"/>
      <c r="WVF4" s="228"/>
      <c r="WVG4" s="228"/>
      <c r="WVH4" s="228"/>
      <c r="WVI4" s="228"/>
      <c r="WVJ4" s="228"/>
      <c r="WVK4" s="228"/>
      <c r="WVL4" s="228"/>
      <c r="WVM4" s="228"/>
      <c r="WVN4" s="228"/>
      <c r="WVO4" s="228"/>
      <c r="WVP4" s="228"/>
      <c r="WVQ4" s="228"/>
      <c r="WVR4" s="228"/>
      <c r="WVS4" s="228"/>
      <c r="WVT4" s="228"/>
      <c r="WVU4" s="228"/>
      <c r="WVV4" s="228"/>
      <c r="WVW4" s="228"/>
      <c r="WVX4" s="228"/>
      <c r="WVY4" s="228"/>
      <c r="WVZ4" s="228"/>
      <c r="WWA4" s="228"/>
      <c r="WWB4" s="228"/>
      <c r="WWC4" s="228"/>
      <c r="WWD4" s="228"/>
      <c r="WWE4" s="228"/>
      <c r="WWF4" s="228"/>
      <c r="WWG4" s="228"/>
      <c r="WWH4" s="228"/>
      <c r="WWI4" s="228"/>
      <c r="WWJ4" s="228"/>
      <c r="WWK4" s="228"/>
      <c r="WWL4" s="228"/>
      <c r="WWM4" s="228"/>
      <c r="WWN4" s="228"/>
      <c r="WWO4" s="228"/>
      <c r="WWP4" s="228"/>
      <c r="WWQ4" s="228"/>
      <c r="WWR4" s="228"/>
      <c r="WWS4" s="228"/>
      <c r="WWT4" s="228"/>
      <c r="WWU4" s="228"/>
      <c r="WWV4" s="228"/>
      <c r="WWW4" s="228"/>
      <c r="WWX4" s="228"/>
      <c r="WWY4" s="228"/>
      <c r="WWZ4" s="228"/>
      <c r="WXA4" s="228"/>
      <c r="WXB4" s="228"/>
      <c r="WXC4" s="228"/>
      <c r="WXD4" s="228"/>
      <c r="WXE4" s="228"/>
      <c r="WXF4" s="228"/>
      <c r="WXG4" s="228"/>
      <c r="WXH4" s="228"/>
      <c r="WXI4" s="228"/>
      <c r="WXJ4" s="228"/>
      <c r="WXK4" s="228"/>
      <c r="WXL4" s="228"/>
      <c r="WXM4" s="228"/>
      <c r="WXN4" s="228"/>
      <c r="WXO4" s="228"/>
      <c r="WXP4" s="228"/>
      <c r="WXQ4" s="228"/>
      <c r="WXR4" s="228"/>
      <c r="WXS4" s="228"/>
      <c r="WXT4" s="228"/>
      <c r="WXU4" s="228"/>
      <c r="WXV4" s="228"/>
      <c r="WXW4" s="228"/>
      <c r="WXX4" s="228"/>
      <c r="WXY4" s="228"/>
      <c r="WXZ4" s="228"/>
      <c r="WYA4" s="228"/>
      <c r="WYB4" s="228"/>
      <c r="WYC4" s="228"/>
      <c r="WYD4" s="228"/>
      <c r="WYE4" s="228"/>
      <c r="WYF4" s="228"/>
      <c r="WYG4" s="228"/>
      <c r="WYH4" s="228"/>
      <c r="WYI4" s="228"/>
      <c r="WYJ4" s="228"/>
      <c r="WYK4" s="228"/>
      <c r="WYL4" s="228"/>
      <c r="WYM4" s="228"/>
      <c r="WYN4" s="228"/>
      <c r="WYO4" s="228"/>
      <c r="WYP4" s="228"/>
      <c r="WYQ4" s="228"/>
      <c r="WYR4" s="228"/>
      <c r="WYS4" s="228"/>
      <c r="WYT4" s="228"/>
      <c r="WYU4" s="228"/>
      <c r="WYV4" s="228"/>
      <c r="WYW4" s="228"/>
      <c r="WYX4" s="228"/>
      <c r="WYY4" s="228"/>
      <c r="WYZ4" s="228"/>
      <c r="WZA4" s="228"/>
      <c r="WZB4" s="228"/>
      <c r="WZC4" s="228"/>
      <c r="WZD4" s="228"/>
      <c r="WZE4" s="228"/>
      <c r="WZF4" s="228"/>
      <c r="WZG4" s="228"/>
      <c r="WZH4" s="228"/>
      <c r="WZI4" s="228"/>
      <c r="WZJ4" s="228"/>
      <c r="WZK4" s="228"/>
      <c r="WZL4" s="228"/>
      <c r="WZM4" s="228"/>
      <c r="WZN4" s="228"/>
      <c r="WZO4" s="228"/>
      <c r="WZP4" s="228"/>
      <c r="WZQ4" s="228"/>
      <c r="WZR4" s="228"/>
      <c r="WZS4" s="228"/>
      <c r="WZT4" s="228"/>
      <c r="WZU4" s="228"/>
      <c r="WZV4" s="228"/>
      <c r="WZW4" s="228"/>
      <c r="WZX4" s="228"/>
      <c r="WZY4" s="228"/>
      <c r="WZZ4" s="228"/>
      <c r="XAA4" s="228"/>
      <c r="XAB4" s="228"/>
      <c r="XAC4" s="228"/>
      <c r="XAD4" s="228"/>
      <c r="XAE4" s="228"/>
      <c r="XAF4" s="228"/>
      <c r="XAG4" s="228"/>
      <c r="XAH4" s="228"/>
      <c r="XAI4" s="228"/>
      <c r="XAJ4" s="228"/>
      <c r="XAK4" s="228"/>
      <c r="XAL4" s="228"/>
      <c r="XAM4" s="228"/>
      <c r="XAN4" s="228"/>
      <c r="XAO4" s="228"/>
      <c r="XAP4" s="228"/>
      <c r="XAQ4" s="228"/>
      <c r="XAR4" s="228"/>
      <c r="XAS4" s="228"/>
      <c r="XAT4" s="228"/>
      <c r="XAU4" s="228"/>
      <c r="XAV4" s="228"/>
      <c r="XAW4" s="228"/>
      <c r="XAX4" s="228"/>
      <c r="XAY4" s="228"/>
      <c r="XAZ4" s="228"/>
      <c r="XBA4" s="228"/>
      <c r="XBB4" s="228"/>
      <c r="XBC4" s="228"/>
      <c r="XBD4" s="228"/>
      <c r="XBE4" s="228"/>
      <c r="XBF4" s="228"/>
      <c r="XBG4" s="228"/>
      <c r="XBH4" s="228"/>
      <c r="XBI4" s="228"/>
      <c r="XBJ4" s="228"/>
      <c r="XBK4" s="228"/>
      <c r="XBL4" s="228"/>
      <c r="XBM4" s="228"/>
      <c r="XBN4" s="228"/>
      <c r="XBO4" s="228"/>
      <c r="XBP4" s="228"/>
      <c r="XBQ4" s="228"/>
      <c r="XBR4" s="228"/>
      <c r="XBS4" s="228"/>
      <c r="XBT4" s="228"/>
      <c r="XBU4" s="228"/>
      <c r="XBV4" s="228"/>
      <c r="XBW4" s="228"/>
      <c r="XBX4" s="228"/>
      <c r="XBY4" s="228"/>
      <c r="XBZ4" s="228"/>
      <c r="XCA4" s="228"/>
      <c r="XCB4" s="228"/>
      <c r="XCC4" s="228"/>
      <c r="XCD4" s="228"/>
      <c r="XCE4" s="228"/>
      <c r="XCF4" s="228"/>
      <c r="XCG4" s="228"/>
      <c r="XCH4" s="228"/>
      <c r="XCI4" s="228"/>
      <c r="XCJ4" s="228"/>
      <c r="XCK4" s="228"/>
      <c r="XCL4" s="228"/>
      <c r="XCM4" s="228"/>
      <c r="XCN4" s="228"/>
      <c r="XCO4" s="228"/>
      <c r="XCP4" s="228"/>
      <c r="XCQ4" s="228"/>
      <c r="XCR4" s="228"/>
      <c r="XCS4" s="228"/>
      <c r="XCT4" s="228"/>
      <c r="XCU4" s="228"/>
      <c r="XCV4" s="228"/>
      <c r="XCW4" s="228"/>
      <c r="XCX4" s="228"/>
      <c r="XCY4" s="228"/>
      <c r="XCZ4" s="228"/>
      <c r="XDA4" s="228"/>
      <c r="XDB4" s="228"/>
      <c r="XDC4" s="228"/>
      <c r="XDD4" s="228"/>
      <c r="XDE4" s="228"/>
      <c r="XDF4" s="228"/>
      <c r="XDG4" s="228"/>
      <c r="XDH4" s="228"/>
      <c r="XDI4" s="228"/>
      <c r="XDJ4" s="228"/>
      <c r="XDK4" s="228"/>
      <c r="XDL4" s="228"/>
      <c r="XDM4" s="228"/>
      <c r="XDN4" s="228"/>
      <c r="XDO4" s="228"/>
      <c r="XDP4" s="228"/>
      <c r="XDQ4" s="228"/>
      <c r="XDR4" s="228"/>
      <c r="XDS4" s="228"/>
      <c r="XDT4" s="228"/>
      <c r="XDU4" s="228"/>
      <c r="XDV4" s="228"/>
      <c r="XDW4" s="228"/>
      <c r="XDX4" s="228"/>
      <c r="XDY4" s="228"/>
      <c r="XDZ4" s="228"/>
      <c r="XEA4" s="228"/>
      <c r="XEB4" s="228"/>
      <c r="XEC4" s="228"/>
      <c r="XED4" s="228"/>
      <c r="XEE4" s="228"/>
      <c r="XEF4" s="228"/>
      <c r="XEG4" s="228"/>
      <c r="XEH4" s="228"/>
      <c r="XEI4" s="228"/>
      <c r="XEJ4" s="228"/>
      <c r="XEK4" s="228"/>
      <c r="XEL4" s="228"/>
      <c r="XEM4" s="228"/>
      <c r="XEN4" s="228"/>
      <c r="XEO4" s="228"/>
      <c r="XEP4" s="228"/>
      <c r="XEQ4" s="228"/>
      <c r="XER4" s="228"/>
      <c r="XES4" s="228"/>
      <c r="XET4" s="228"/>
      <c r="XEU4" s="228"/>
      <c r="XEV4" s="228"/>
      <c r="XEW4" s="228"/>
      <c r="XEX4" s="228"/>
      <c r="XEY4" s="228"/>
      <c r="XEZ4" s="228"/>
      <c r="XFA4" s="228"/>
      <c r="XFB4" s="228"/>
      <c r="XFC4" s="228"/>
      <c r="XFD4" s="228"/>
    </row>
    <row r="5" spans="1:16384" s="319" customFormat="1" ht="13" customHeight="1">
      <c r="A5" s="321"/>
      <c r="B5" s="321"/>
      <c r="C5" s="321"/>
      <c r="D5" s="321"/>
      <c r="E5" s="321"/>
      <c r="F5" s="321"/>
      <c r="G5" s="320"/>
      <c r="H5" s="320"/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320"/>
      <c r="Y5" s="320"/>
      <c r="Z5" s="320"/>
      <c r="AA5" s="320"/>
      <c r="AB5" s="320"/>
      <c r="AC5" s="228"/>
      <c r="AD5" s="228"/>
      <c r="AE5" s="228"/>
      <c r="AF5" s="228"/>
      <c r="AG5" s="228"/>
      <c r="AH5" s="228"/>
      <c r="AI5" s="228"/>
      <c r="AJ5" s="228"/>
      <c r="AK5" s="228"/>
      <c r="AL5" s="228"/>
      <c r="AM5" s="228"/>
      <c r="AN5" s="228"/>
      <c r="AO5" s="228"/>
      <c r="AP5" s="228"/>
      <c r="AQ5" s="228"/>
      <c r="AR5" s="228"/>
      <c r="AS5" s="228"/>
      <c r="AT5" s="228"/>
      <c r="AU5" s="228"/>
      <c r="AV5" s="228"/>
      <c r="AW5" s="228"/>
      <c r="AX5" s="228"/>
      <c r="AY5" s="228"/>
      <c r="AZ5" s="228"/>
      <c r="BA5" s="228"/>
      <c r="BB5" s="228"/>
      <c r="BC5" s="228"/>
      <c r="BD5" s="228"/>
      <c r="BE5" s="228"/>
      <c r="BF5" s="228"/>
      <c r="BG5" s="228"/>
      <c r="BH5" s="228"/>
      <c r="BI5" s="228"/>
      <c r="BJ5" s="228"/>
      <c r="BK5" s="228"/>
      <c r="BL5" s="228"/>
      <c r="BM5" s="228"/>
      <c r="BN5" s="228"/>
      <c r="BO5" s="228"/>
      <c r="BP5" s="228"/>
      <c r="BQ5" s="228"/>
      <c r="BR5" s="228"/>
      <c r="BS5" s="228"/>
      <c r="BT5" s="228"/>
      <c r="BU5" s="228"/>
      <c r="BV5" s="228"/>
      <c r="BW5" s="228"/>
      <c r="BX5" s="228"/>
      <c r="BY5" s="228"/>
      <c r="BZ5" s="228"/>
      <c r="CA5" s="228"/>
      <c r="CB5" s="228"/>
      <c r="CC5" s="228"/>
      <c r="CD5" s="228"/>
      <c r="CE5" s="228"/>
      <c r="CF5" s="228"/>
      <c r="CG5" s="228"/>
      <c r="CH5" s="228"/>
      <c r="CI5" s="228"/>
      <c r="CJ5" s="228"/>
      <c r="CK5" s="228"/>
      <c r="CL5" s="228"/>
      <c r="CM5" s="228"/>
      <c r="CN5" s="228"/>
      <c r="CO5" s="228"/>
      <c r="CP5" s="228"/>
      <c r="CQ5" s="228"/>
      <c r="CR5" s="228"/>
      <c r="CS5" s="228"/>
      <c r="CT5" s="228"/>
      <c r="CU5" s="228"/>
      <c r="CV5" s="228"/>
      <c r="CW5" s="228"/>
      <c r="CX5" s="228"/>
      <c r="CY5" s="228"/>
      <c r="CZ5" s="228"/>
      <c r="DA5" s="228"/>
      <c r="DB5" s="228"/>
      <c r="DC5" s="228"/>
      <c r="DD5" s="228"/>
      <c r="DE5" s="228"/>
      <c r="DF5" s="228"/>
      <c r="DG5" s="228"/>
      <c r="DH5" s="228"/>
      <c r="DI5" s="228"/>
      <c r="DJ5" s="228"/>
      <c r="DK5" s="228"/>
      <c r="DL5" s="228"/>
      <c r="DM5" s="228"/>
      <c r="DN5" s="228"/>
      <c r="DO5" s="228"/>
      <c r="DP5" s="228"/>
      <c r="DQ5" s="228"/>
      <c r="DR5" s="228"/>
      <c r="DS5" s="228"/>
      <c r="DT5" s="228"/>
      <c r="DU5" s="228"/>
      <c r="DV5" s="228"/>
      <c r="DW5" s="228"/>
      <c r="DX5" s="228"/>
      <c r="DY5" s="228"/>
      <c r="DZ5" s="228"/>
      <c r="EA5" s="228"/>
      <c r="EB5" s="228"/>
      <c r="EC5" s="228"/>
      <c r="ED5" s="228"/>
      <c r="EE5" s="228"/>
      <c r="EF5" s="228"/>
      <c r="EG5" s="228"/>
      <c r="EH5" s="228"/>
      <c r="EI5" s="228"/>
      <c r="EJ5" s="228"/>
      <c r="EK5" s="228"/>
      <c r="EL5" s="228"/>
      <c r="EM5" s="228"/>
      <c r="EN5" s="228"/>
      <c r="EO5" s="228"/>
      <c r="EP5" s="228"/>
      <c r="EQ5" s="228"/>
      <c r="ER5" s="228"/>
      <c r="ES5" s="228"/>
      <c r="ET5" s="228"/>
      <c r="EU5" s="228"/>
      <c r="EV5" s="228"/>
      <c r="EW5" s="228"/>
      <c r="EX5" s="228"/>
      <c r="EY5" s="228"/>
      <c r="EZ5" s="228"/>
      <c r="FA5" s="228"/>
      <c r="FB5" s="228"/>
      <c r="FC5" s="228"/>
      <c r="FD5" s="228"/>
      <c r="FE5" s="228"/>
      <c r="FF5" s="228"/>
      <c r="FG5" s="228"/>
      <c r="FH5" s="228"/>
      <c r="FI5" s="228"/>
      <c r="FJ5" s="228"/>
      <c r="FK5" s="228"/>
      <c r="FL5" s="228"/>
      <c r="FM5" s="228"/>
      <c r="FN5" s="228"/>
      <c r="FO5" s="228"/>
      <c r="FP5" s="228"/>
      <c r="FQ5" s="228"/>
      <c r="FR5" s="228"/>
      <c r="FS5" s="228"/>
      <c r="FT5" s="228"/>
      <c r="FU5" s="228"/>
      <c r="FV5" s="228"/>
      <c r="FW5" s="228"/>
      <c r="FX5" s="228"/>
      <c r="FY5" s="228"/>
      <c r="FZ5" s="228"/>
      <c r="GA5" s="228"/>
      <c r="GB5" s="228"/>
      <c r="GC5" s="228"/>
      <c r="GD5" s="228"/>
      <c r="GE5" s="228"/>
      <c r="GF5" s="228"/>
      <c r="GG5" s="228"/>
      <c r="GH5" s="228"/>
      <c r="GI5" s="228"/>
      <c r="GJ5" s="228"/>
      <c r="GK5" s="228"/>
      <c r="GL5" s="228"/>
      <c r="GM5" s="228"/>
      <c r="GN5" s="228"/>
      <c r="GO5" s="228"/>
      <c r="GP5" s="228"/>
      <c r="GQ5" s="228"/>
      <c r="GR5" s="228"/>
      <c r="GS5" s="228"/>
      <c r="GT5" s="228"/>
      <c r="GU5" s="228"/>
      <c r="GV5" s="228"/>
      <c r="GW5" s="228"/>
      <c r="GX5" s="228"/>
      <c r="GY5" s="228"/>
      <c r="GZ5" s="228"/>
      <c r="HA5" s="228"/>
      <c r="HB5" s="228"/>
      <c r="HC5" s="228"/>
      <c r="HD5" s="228"/>
      <c r="HE5" s="228"/>
      <c r="HF5" s="228"/>
      <c r="HG5" s="228"/>
      <c r="HH5" s="228"/>
      <c r="HI5" s="228"/>
      <c r="HJ5" s="228"/>
      <c r="HK5" s="228"/>
      <c r="HL5" s="228"/>
      <c r="HM5" s="228"/>
      <c r="HN5" s="228"/>
      <c r="HO5" s="228"/>
      <c r="HP5" s="228"/>
      <c r="HQ5" s="228"/>
      <c r="HR5" s="228"/>
      <c r="HS5" s="228"/>
      <c r="HT5" s="228"/>
      <c r="HU5" s="228"/>
      <c r="HV5" s="228"/>
      <c r="HW5" s="228"/>
      <c r="HX5" s="228"/>
      <c r="HY5" s="228"/>
      <c r="HZ5" s="228"/>
      <c r="IA5" s="228"/>
      <c r="IB5" s="228"/>
      <c r="IC5" s="228"/>
      <c r="ID5" s="228"/>
      <c r="IE5" s="228"/>
      <c r="IF5" s="228"/>
      <c r="IG5" s="228"/>
      <c r="IH5" s="228"/>
      <c r="II5" s="228"/>
      <c r="IJ5" s="228"/>
      <c r="IK5" s="228"/>
      <c r="IL5" s="228"/>
      <c r="IM5" s="228"/>
      <c r="IN5" s="228"/>
      <c r="IO5" s="228"/>
      <c r="IP5" s="228"/>
      <c r="IQ5" s="228"/>
      <c r="IR5" s="228"/>
      <c r="IS5" s="228"/>
      <c r="IT5" s="228"/>
      <c r="IU5" s="228"/>
      <c r="IV5" s="228"/>
      <c r="IW5" s="228"/>
      <c r="IX5" s="228"/>
      <c r="IY5" s="228"/>
      <c r="IZ5" s="228"/>
      <c r="JA5" s="228"/>
      <c r="JB5" s="228"/>
      <c r="JC5" s="228"/>
      <c r="JD5" s="228"/>
      <c r="JE5" s="228"/>
      <c r="JF5" s="228"/>
      <c r="JG5" s="228"/>
      <c r="JH5" s="228"/>
      <c r="JI5" s="228"/>
      <c r="JJ5" s="228"/>
      <c r="JK5" s="228"/>
      <c r="JL5" s="228"/>
      <c r="JM5" s="228"/>
      <c r="JN5" s="228"/>
      <c r="JO5" s="228"/>
      <c r="JP5" s="228"/>
      <c r="JQ5" s="228"/>
      <c r="JR5" s="228"/>
      <c r="JS5" s="228"/>
      <c r="JT5" s="228"/>
      <c r="JU5" s="228"/>
      <c r="JV5" s="228"/>
      <c r="JW5" s="228"/>
      <c r="JX5" s="228"/>
      <c r="JY5" s="228"/>
      <c r="JZ5" s="228"/>
      <c r="KA5" s="228"/>
      <c r="KB5" s="228"/>
      <c r="KC5" s="228"/>
      <c r="KD5" s="228"/>
      <c r="KE5" s="228"/>
      <c r="KF5" s="228"/>
      <c r="KG5" s="228"/>
      <c r="KH5" s="228"/>
      <c r="KI5" s="228"/>
      <c r="KJ5" s="228"/>
      <c r="KK5" s="228"/>
      <c r="KL5" s="228"/>
      <c r="KM5" s="228"/>
      <c r="KN5" s="228"/>
      <c r="KO5" s="228"/>
      <c r="KP5" s="228"/>
      <c r="KQ5" s="228"/>
      <c r="KR5" s="228"/>
      <c r="KS5" s="228"/>
      <c r="KT5" s="228"/>
      <c r="KU5" s="228"/>
      <c r="KV5" s="228"/>
      <c r="KW5" s="228"/>
      <c r="KX5" s="228"/>
      <c r="KY5" s="228"/>
      <c r="KZ5" s="228"/>
      <c r="LA5" s="228"/>
      <c r="LB5" s="228"/>
      <c r="LC5" s="228"/>
      <c r="LD5" s="228"/>
      <c r="LE5" s="228"/>
      <c r="LF5" s="228"/>
      <c r="LG5" s="228"/>
      <c r="LH5" s="228"/>
      <c r="LI5" s="228"/>
      <c r="LJ5" s="228"/>
      <c r="LK5" s="228"/>
      <c r="LL5" s="228"/>
      <c r="LM5" s="228"/>
      <c r="LN5" s="228"/>
      <c r="LO5" s="228"/>
      <c r="LP5" s="228"/>
      <c r="LQ5" s="228"/>
      <c r="LR5" s="228"/>
      <c r="LS5" s="228"/>
      <c r="LT5" s="228"/>
      <c r="LU5" s="228"/>
      <c r="LV5" s="228"/>
      <c r="LW5" s="228"/>
      <c r="LX5" s="228"/>
      <c r="LY5" s="228"/>
      <c r="LZ5" s="228"/>
      <c r="MA5" s="228"/>
      <c r="MB5" s="228"/>
      <c r="MC5" s="228"/>
      <c r="MD5" s="228"/>
      <c r="ME5" s="228"/>
      <c r="MF5" s="228"/>
      <c r="MG5" s="228"/>
      <c r="MH5" s="228"/>
      <c r="MI5" s="228"/>
      <c r="MJ5" s="228"/>
      <c r="MK5" s="228"/>
      <c r="ML5" s="228"/>
      <c r="MM5" s="228"/>
      <c r="MN5" s="228"/>
      <c r="MO5" s="228"/>
      <c r="MP5" s="228"/>
      <c r="MQ5" s="228"/>
      <c r="MR5" s="228"/>
      <c r="MS5" s="228"/>
      <c r="MT5" s="228"/>
      <c r="MU5" s="228"/>
      <c r="MV5" s="228"/>
      <c r="MW5" s="228"/>
      <c r="MX5" s="228"/>
      <c r="MY5" s="228"/>
      <c r="MZ5" s="228"/>
      <c r="NA5" s="228"/>
      <c r="NB5" s="228"/>
      <c r="NC5" s="228"/>
      <c r="ND5" s="228"/>
      <c r="NE5" s="228"/>
      <c r="NF5" s="228"/>
      <c r="NG5" s="228"/>
      <c r="NH5" s="228"/>
      <c r="NI5" s="228"/>
      <c r="NJ5" s="228"/>
      <c r="NK5" s="228"/>
      <c r="NL5" s="228"/>
      <c r="NM5" s="228"/>
      <c r="NN5" s="228"/>
      <c r="NO5" s="228"/>
      <c r="NP5" s="228"/>
      <c r="NQ5" s="228"/>
      <c r="NR5" s="228"/>
      <c r="NS5" s="228"/>
      <c r="NT5" s="228"/>
      <c r="NU5" s="228"/>
      <c r="NV5" s="228"/>
      <c r="NW5" s="228"/>
      <c r="NX5" s="228"/>
      <c r="NY5" s="228"/>
      <c r="NZ5" s="228"/>
      <c r="OA5" s="228"/>
      <c r="OB5" s="228"/>
      <c r="OC5" s="228"/>
      <c r="OD5" s="228"/>
      <c r="OE5" s="228"/>
      <c r="OF5" s="228"/>
      <c r="OG5" s="228"/>
      <c r="OH5" s="228"/>
      <c r="OI5" s="228"/>
      <c r="OJ5" s="228"/>
      <c r="OK5" s="228"/>
      <c r="OL5" s="228"/>
      <c r="OM5" s="228"/>
      <c r="ON5" s="228"/>
      <c r="OO5" s="228"/>
      <c r="OP5" s="228"/>
      <c r="OQ5" s="228"/>
      <c r="OR5" s="228"/>
      <c r="OS5" s="228"/>
      <c r="OT5" s="228"/>
      <c r="OU5" s="228"/>
      <c r="OV5" s="228"/>
      <c r="OW5" s="228"/>
      <c r="OX5" s="228"/>
      <c r="OY5" s="228"/>
      <c r="OZ5" s="228"/>
      <c r="PA5" s="228"/>
      <c r="PB5" s="228"/>
      <c r="PC5" s="228"/>
      <c r="PD5" s="228"/>
      <c r="PE5" s="228"/>
      <c r="PF5" s="228"/>
      <c r="PG5" s="228"/>
      <c r="PH5" s="228"/>
      <c r="PI5" s="228"/>
      <c r="PJ5" s="228"/>
      <c r="PK5" s="228"/>
      <c r="PL5" s="228"/>
      <c r="PM5" s="228"/>
      <c r="PN5" s="228"/>
      <c r="PO5" s="228"/>
      <c r="PP5" s="228"/>
      <c r="PQ5" s="228"/>
      <c r="PR5" s="228"/>
      <c r="PS5" s="228"/>
      <c r="PT5" s="228"/>
      <c r="PU5" s="228"/>
      <c r="PV5" s="228"/>
      <c r="PW5" s="228"/>
      <c r="PX5" s="228"/>
      <c r="PY5" s="228"/>
      <c r="PZ5" s="228"/>
      <c r="QA5" s="228"/>
      <c r="QB5" s="228"/>
      <c r="QC5" s="228"/>
      <c r="QD5" s="228"/>
      <c r="QE5" s="228"/>
      <c r="QF5" s="228"/>
      <c r="QG5" s="228"/>
      <c r="QH5" s="228"/>
      <c r="QI5" s="228"/>
      <c r="QJ5" s="228"/>
      <c r="QK5" s="228"/>
      <c r="QL5" s="228"/>
      <c r="QM5" s="228"/>
      <c r="QN5" s="228"/>
      <c r="QO5" s="228"/>
      <c r="QP5" s="228"/>
      <c r="QQ5" s="228"/>
      <c r="QR5" s="228"/>
      <c r="QS5" s="228"/>
      <c r="QT5" s="228"/>
      <c r="QU5" s="228"/>
      <c r="QV5" s="228"/>
      <c r="QW5" s="228"/>
      <c r="QX5" s="228"/>
      <c r="QY5" s="228"/>
      <c r="QZ5" s="228"/>
      <c r="RA5" s="228"/>
      <c r="RB5" s="228"/>
      <c r="RC5" s="228"/>
      <c r="RD5" s="228"/>
      <c r="RE5" s="228"/>
      <c r="RF5" s="228"/>
      <c r="RG5" s="228"/>
      <c r="RH5" s="228"/>
      <c r="RI5" s="228"/>
      <c r="RJ5" s="228"/>
      <c r="RK5" s="228"/>
      <c r="RL5" s="228"/>
      <c r="RM5" s="228"/>
      <c r="RN5" s="228"/>
      <c r="RO5" s="228"/>
      <c r="RP5" s="228"/>
      <c r="RQ5" s="228"/>
      <c r="RR5" s="228"/>
      <c r="RS5" s="228"/>
      <c r="RT5" s="228"/>
      <c r="RU5" s="228"/>
      <c r="RV5" s="228"/>
      <c r="RW5" s="228"/>
      <c r="RX5" s="228"/>
      <c r="RY5" s="228"/>
      <c r="RZ5" s="228"/>
      <c r="SA5" s="228"/>
      <c r="SB5" s="228"/>
      <c r="SC5" s="228"/>
      <c r="SD5" s="228"/>
      <c r="SE5" s="228"/>
      <c r="SF5" s="228"/>
      <c r="SG5" s="228"/>
      <c r="SH5" s="228"/>
      <c r="SI5" s="228"/>
      <c r="SJ5" s="228"/>
      <c r="SK5" s="228"/>
      <c r="SL5" s="228"/>
      <c r="SM5" s="228"/>
      <c r="SN5" s="228"/>
      <c r="SO5" s="228"/>
      <c r="SP5" s="228"/>
      <c r="SQ5" s="228"/>
      <c r="SR5" s="228"/>
      <c r="SS5" s="228"/>
      <c r="ST5" s="228"/>
      <c r="SU5" s="228"/>
      <c r="SV5" s="228"/>
      <c r="SW5" s="228"/>
      <c r="SX5" s="228"/>
      <c r="SY5" s="228"/>
      <c r="SZ5" s="228"/>
      <c r="TA5" s="228"/>
      <c r="TB5" s="228"/>
      <c r="TC5" s="228"/>
      <c r="TD5" s="228"/>
      <c r="TE5" s="228"/>
      <c r="TF5" s="228"/>
      <c r="TG5" s="228"/>
      <c r="TH5" s="228"/>
      <c r="TI5" s="228"/>
      <c r="TJ5" s="228"/>
      <c r="TK5" s="228"/>
      <c r="TL5" s="228"/>
      <c r="TM5" s="228"/>
      <c r="TN5" s="228"/>
      <c r="TO5" s="228"/>
      <c r="TP5" s="228"/>
      <c r="TQ5" s="228"/>
      <c r="TR5" s="228"/>
      <c r="TS5" s="228"/>
      <c r="TT5" s="228"/>
      <c r="TU5" s="228"/>
      <c r="TV5" s="228"/>
      <c r="TW5" s="228"/>
      <c r="TX5" s="228"/>
      <c r="TY5" s="228"/>
      <c r="TZ5" s="228"/>
      <c r="UA5" s="228"/>
      <c r="UB5" s="228"/>
      <c r="UC5" s="228"/>
      <c r="UD5" s="228"/>
      <c r="UE5" s="228"/>
      <c r="UF5" s="228"/>
      <c r="UG5" s="228"/>
      <c r="UH5" s="228"/>
      <c r="UI5" s="228"/>
      <c r="UJ5" s="228"/>
      <c r="UK5" s="228"/>
      <c r="UL5" s="228"/>
      <c r="UM5" s="228"/>
      <c r="UN5" s="228"/>
      <c r="UO5" s="228"/>
      <c r="UP5" s="228"/>
      <c r="UQ5" s="228"/>
      <c r="UR5" s="228"/>
      <c r="US5" s="228"/>
      <c r="UT5" s="228"/>
      <c r="UU5" s="228"/>
      <c r="UV5" s="228"/>
      <c r="UW5" s="228"/>
      <c r="UX5" s="228"/>
      <c r="UY5" s="228"/>
      <c r="UZ5" s="228"/>
      <c r="VA5" s="228"/>
      <c r="VB5" s="228"/>
      <c r="VC5" s="228"/>
      <c r="VD5" s="228"/>
      <c r="VE5" s="228"/>
      <c r="VF5" s="228"/>
      <c r="VG5" s="228"/>
      <c r="VH5" s="228"/>
      <c r="VI5" s="228"/>
      <c r="VJ5" s="228"/>
      <c r="VK5" s="228"/>
      <c r="VL5" s="228"/>
      <c r="VM5" s="228"/>
      <c r="VN5" s="228"/>
      <c r="VO5" s="228"/>
      <c r="VP5" s="228"/>
      <c r="VQ5" s="228"/>
      <c r="VR5" s="228"/>
      <c r="VS5" s="228"/>
      <c r="VT5" s="228"/>
      <c r="VU5" s="228"/>
      <c r="VV5" s="228"/>
      <c r="VW5" s="228"/>
      <c r="VX5" s="228"/>
      <c r="VY5" s="228"/>
      <c r="VZ5" s="228"/>
      <c r="WA5" s="228"/>
      <c r="WB5" s="228"/>
      <c r="WC5" s="228"/>
      <c r="WD5" s="228"/>
      <c r="WE5" s="228"/>
      <c r="WF5" s="228"/>
      <c r="WG5" s="228"/>
      <c r="WH5" s="228"/>
      <c r="WI5" s="228"/>
      <c r="WJ5" s="228"/>
      <c r="WK5" s="228"/>
      <c r="WL5" s="228"/>
      <c r="WM5" s="228"/>
      <c r="WN5" s="228"/>
      <c r="WO5" s="228"/>
      <c r="WP5" s="228"/>
      <c r="WQ5" s="228"/>
      <c r="WR5" s="228"/>
      <c r="WS5" s="228"/>
      <c r="WT5" s="228"/>
      <c r="WU5" s="228"/>
      <c r="WV5" s="228"/>
      <c r="WW5" s="228"/>
      <c r="WX5" s="228"/>
      <c r="WY5" s="228"/>
      <c r="WZ5" s="228"/>
      <c r="XA5" s="228"/>
      <c r="XB5" s="228"/>
      <c r="XC5" s="228"/>
      <c r="XD5" s="228"/>
      <c r="XE5" s="228"/>
      <c r="XF5" s="228"/>
      <c r="XG5" s="228"/>
      <c r="XH5" s="228"/>
      <c r="XI5" s="228"/>
      <c r="XJ5" s="228"/>
      <c r="XK5" s="228"/>
      <c r="XL5" s="228"/>
      <c r="XM5" s="228"/>
      <c r="XN5" s="228"/>
      <c r="XO5" s="228"/>
      <c r="XP5" s="228"/>
      <c r="XQ5" s="228"/>
      <c r="XR5" s="228"/>
      <c r="XS5" s="228"/>
      <c r="XT5" s="228"/>
      <c r="XU5" s="228"/>
      <c r="XV5" s="228"/>
      <c r="XW5" s="228"/>
      <c r="XX5" s="228"/>
      <c r="XY5" s="228"/>
      <c r="XZ5" s="228"/>
      <c r="YA5" s="228"/>
      <c r="YB5" s="228"/>
      <c r="YC5" s="228"/>
      <c r="YD5" s="228"/>
      <c r="YE5" s="228"/>
      <c r="YF5" s="228"/>
      <c r="YG5" s="228"/>
      <c r="YH5" s="228"/>
      <c r="YI5" s="228"/>
      <c r="YJ5" s="228"/>
      <c r="YK5" s="228"/>
      <c r="YL5" s="228"/>
      <c r="YM5" s="228"/>
      <c r="YN5" s="228"/>
      <c r="YO5" s="228"/>
      <c r="YP5" s="228"/>
      <c r="YQ5" s="228"/>
      <c r="YR5" s="228"/>
      <c r="YS5" s="228"/>
      <c r="YT5" s="228"/>
      <c r="YU5" s="228"/>
      <c r="YV5" s="228"/>
      <c r="YW5" s="228"/>
      <c r="YX5" s="228"/>
      <c r="YY5" s="228"/>
      <c r="YZ5" s="228"/>
      <c r="ZA5" s="228"/>
      <c r="ZB5" s="228"/>
      <c r="ZC5" s="228"/>
      <c r="ZD5" s="228"/>
      <c r="ZE5" s="228"/>
      <c r="ZF5" s="228"/>
      <c r="ZG5" s="228"/>
      <c r="ZH5" s="228"/>
      <c r="ZI5" s="228"/>
      <c r="ZJ5" s="228"/>
      <c r="ZK5" s="228"/>
      <c r="ZL5" s="228"/>
      <c r="ZM5" s="228"/>
      <c r="ZN5" s="228"/>
      <c r="ZO5" s="228"/>
      <c r="ZP5" s="228"/>
      <c r="ZQ5" s="228"/>
      <c r="ZR5" s="228"/>
      <c r="ZS5" s="228"/>
      <c r="ZT5" s="228"/>
      <c r="ZU5" s="228"/>
      <c r="ZV5" s="228"/>
      <c r="ZW5" s="228"/>
      <c r="ZX5" s="228"/>
      <c r="ZY5" s="228"/>
      <c r="ZZ5" s="228"/>
      <c r="AAA5" s="228"/>
      <c r="AAB5" s="228"/>
      <c r="AAC5" s="228"/>
      <c r="AAD5" s="228"/>
      <c r="AAE5" s="228"/>
      <c r="AAF5" s="228"/>
      <c r="AAG5" s="228"/>
      <c r="AAH5" s="228"/>
      <c r="AAI5" s="228"/>
      <c r="AAJ5" s="228"/>
      <c r="AAK5" s="228"/>
      <c r="AAL5" s="228"/>
      <c r="AAM5" s="228"/>
      <c r="AAN5" s="228"/>
      <c r="AAO5" s="228"/>
      <c r="AAP5" s="228"/>
      <c r="AAQ5" s="228"/>
      <c r="AAR5" s="228"/>
      <c r="AAS5" s="228"/>
      <c r="AAT5" s="228"/>
      <c r="AAU5" s="228"/>
      <c r="AAV5" s="228"/>
      <c r="AAW5" s="228"/>
      <c r="AAX5" s="228"/>
      <c r="AAY5" s="228"/>
      <c r="AAZ5" s="228"/>
      <c r="ABA5" s="228"/>
      <c r="ABB5" s="228"/>
      <c r="ABC5" s="228"/>
      <c r="ABD5" s="228"/>
      <c r="ABE5" s="228"/>
      <c r="ABF5" s="228"/>
      <c r="ABG5" s="228"/>
      <c r="ABH5" s="228"/>
      <c r="ABI5" s="228"/>
      <c r="ABJ5" s="228"/>
      <c r="ABK5" s="228"/>
      <c r="ABL5" s="228"/>
      <c r="ABM5" s="228"/>
      <c r="ABN5" s="228"/>
      <c r="ABO5" s="228"/>
      <c r="ABP5" s="228"/>
      <c r="ABQ5" s="228"/>
      <c r="ABR5" s="228"/>
      <c r="ABS5" s="228"/>
      <c r="ABT5" s="228"/>
      <c r="ABU5" s="228"/>
      <c r="ABV5" s="228"/>
      <c r="ABW5" s="228"/>
      <c r="ABX5" s="228"/>
      <c r="ABY5" s="228"/>
      <c r="ABZ5" s="228"/>
      <c r="ACA5" s="228"/>
      <c r="ACB5" s="228"/>
      <c r="ACC5" s="228"/>
      <c r="ACD5" s="228"/>
      <c r="ACE5" s="228"/>
      <c r="ACF5" s="228"/>
      <c r="ACG5" s="228"/>
      <c r="ACH5" s="228"/>
      <c r="ACI5" s="228"/>
      <c r="ACJ5" s="228"/>
      <c r="ACK5" s="228"/>
      <c r="ACL5" s="228"/>
      <c r="ACM5" s="228"/>
      <c r="ACN5" s="228"/>
      <c r="ACO5" s="228"/>
      <c r="ACP5" s="228"/>
      <c r="ACQ5" s="228"/>
      <c r="ACR5" s="228"/>
      <c r="ACS5" s="228"/>
      <c r="ACT5" s="228"/>
      <c r="ACU5" s="228"/>
      <c r="ACV5" s="228"/>
      <c r="ACW5" s="228"/>
      <c r="ACX5" s="228"/>
      <c r="ACY5" s="228"/>
      <c r="ACZ5" s="228"/>
      <c r="ADA5" s="228"/>
      <c r="ADB5" s="228"/>
      <c r="ADC5" s="228"/>
      <c r="ADD5" s="228"/>
      <c r="ADE5" s="228"/>
      <c r="ADF5" s="228"/>
      <c r="ADG5" s="228"/>
      <c r="ADH5" s="228"/>
      <c r="ADI5" s="228"/>
      <c r="ADJ5" s="228"/>
      <c r="ADK5" s="228"/>
      <c r="ADL5" s="228"/>
      <c r="ADM5" s="228"/>
      <c r="ADN5" s="228"/>
      <c r="ADO5" s="228"/>
      <c r="ADP5" s="228"/>
      <c r="ADQ5" s="228"/>
      <c r="ADR5" s="228"/>
      <c r="ADS5" s="228"/>
      <c r="ADT5" s="228"/>
      <c r="ADU5" s="228"/>
      <c r="ADV5" s="228"/>
      <c r="ADW5" s="228"/>
      <c r="ADX5" s="228"/>
      <c r="ADY5" s="228"/>
      <c r="ADZ5" s="228"/>
      <c r="AEA5" s="228"/>
      <c r="AEB5" s="228"/>
      <c r="AEC5" s="228"/>
      <c r="AED5" s="228"/>
      <c r="AEE5" s="228"/>
      <c r="AEF5" s="228"/>
      <c r="AEG5" s="228"/>
      <c r="AEH5" s="228"/>
      <c r="AEI5" s="228"/>
      <c r="AEJ5" s="228"/>
      <c r="AEK5" s="228"/>
      <c r="AEL5" s="228"/>
      <c r="AEM5" s="228"/>
      <c r="AEN5" s="228"/>
      <c r="AEO5" s="228"/>
      <c r="AEP5" s="228"/>
      <c r="AEQ5" s="228"/>
      <c r="AER5" s="228"/>
      <c r="AES5" s="228"/>
      <c r="AET5" s="228"/>
      <c r="AEU5" s="228"/>
      <c r="AEV5" s="228"/>
      <c r="AEW5" s="228"/>
      <c r="AEX5" s="228"/>
      <c r="AEY5" s="228"/>
      <c r="AEZ5" s="228"/>
      <c r="AFA5" s="228"/>
      <c r="AFB5" s="228"/>
      <c r="AFC5" s="228"/>
      <c r="AFD5" s="228"/>
      <c r="AFE5" s="228"/>
      <c r="AFF5" s="228"/>
      <c r="AFG5" s="228"/>
      <c r="AFH5" s="228"/>
      <c r="AFI5" s="228"/>
      <c r="AFJ5" s="228"/>
      <c r="AFK5" s="228"/>
      <c r="AFL5" s="228"/>
      <c r="AFM5" s="228"/>
      <c r="AFN5" s="228"/>
      <c r="AFO5" s="228"/>
      <c r="AFP5" s="228"/>
      <c r="AFQ5" s="228"/>
      <c r="AFR5" s="228"/>
      <c r="AFS5" s="228"/>
      <c r="AFT5" s="228"/>
      <c r="AFU5" s="228"/>
      <c r="AFV5" s="228"/>
      <c r="AFW5" s="228"/>
      <c r="AFX5" s="228"/>
      <c r="AFY5" s="228"/>
      <c r="AFZ5" s="228"/>
      <c r="AGA5" s="228"/>
      <c r="AGB5" s="228"/>
      <c r="AGC5" s="228"/>
      <c r="AGD5" s="228"/>
      <c r="AGE5" s="228"/>
      <c r="AGF5" s="228"/>
      <c r="AGG5" s="228"/>
      <c r="AGH5" s="228"/>
      <c r="AGI5" s="228"/>
      <c r="AGJ5" s="228"/>
      <c r="AGK5" s="228"/>
      <c r="AGL5" s="228"/>
      <c r="AGM5" s="228"/>
      <c r="AGN5" s="228"/>
      <c r="AGO5" s="228"/>
      <c r="AGP5" s="228"/>
      <c r="AGQ5" s="228"/>
      <c r="AGR5" s="228"/>
      <c r="AGS5" s="228"/>
      <c r="AGT5" s="228"/>
      <c r="AGU5" s="228"/>
      <c r="AGV5" s="228"/>
      <c r="AGW5" s="228"/>
      <c r="AGX5" s="228"/>
      <c r="AGY5" s="228"/>
      <c r="AGZ5" s="228"/>
      <c r="AHA5" s="228"/>
      <c r="AHB5" s="228"/>
      <c r="AHC5" s="228"/>
      <c r="AHD5" s="228"/>
      <c r="AHE5" s="228"/>
      <c r="AHF5" s="228"/>
      <c r="AHG5" s="228"/>
      <c r="AHH5" s="228"/>
      <c r="AHI5" s="228"/>
      <c r="AHJ5" s="228"/>
      <c r="AHK5" s="228"/>
      <c r="AHL5" s="228"/>
      <c r="AHM5" s="228"/>
      <c r="AHN5" s="228"/>
      <c r="AHO5" s="228"/>
      <c r="AHP5" s="228"/>
      <c r="AHQ5" s="228"/>
      <c r="AHR5" s="228"/>
      <c r="AHS5" s="228"/>
      <c r="AHT5" s="228"/>
      <c r="AHU5" s="228"/>
      <c r="AHV5" s="228"/>
      <c r="AHW5" s="228"/>
      <c r="AHX5" s="228"/>
      <c r="AHY5" s="228"/>
      <c r="AHZ5" s="228"/>
      <c r="AIA5" s="228"/>
      <c r="AIB5" s="228"/>
      <c r="AIC5" s="228"/>
      <c r="AID5" s="228"/>
      <c r="AIE5" s="228"/>
      <c r="AIF5" s="228"/>
      <c r="AIG5" s="228"/>
      <c r="AIH5" s="228"/>
      <c r="AII5" s="228"/>
      <c r="AIJ5" s="228"/>
      <c r="AIK5" s="228"/>
      <c r="AIL5" s="228"/>
      <c r="AIM5" s="228"/>
      <c r="AIN5" s="228"/>
      <c r="AIO5" s="228"/>
      <c r="AIP5" s="228"/>
      <c r="AIQ5" s="228"/>
      <c r="AIR5" s="228"/>
      <c r="AIS5" s="228"/>
      <c r="AIT5" s="228"/>
      <c r="AIU5" s="228"/>
      <c r="AIV5" s="228"/>
      <c r="AIW5" s="228"/>
      <c r="AIX5" s="228"/>
      <c r="AIY5" s="228"/>
      <c r="AIZ5" s="228"/>
      <c r="AJA5" s="228"/>
      <c r="AJB5" s="228"/>
      <c r="AJC5" s="228"/>
      <c r="AJD5" s="228"/>
      <c r="AJE5" s="228"/>
      <c r="AJF5" s="228"/>
      <c r="AJG5" s="228"/>
      <c r="AJH5" s="228"/>
      <c r="AJI5" s="228"/>
      <c r="AJJ5" s="228"/>
      <c r="AJK5" s="228"/>
      <c r="AJL5" s="228"/>
      <c r="AJM5" s="228"/>
      <c r="AJN5" s="228"/>
      <c r="AJO5" s="228"/>
      <c r="AJP5" s="228"/>
      <c r="AJQ5" s="228"/>
      <c r="AJR5" s="228"/>
      <c r="AJS5" s="228"/>
      <c r="AJT5" s="228"/>
      <c r="AJU5" s="228"/>
      <c r="AJV5" s="228"/>
      <c r="AJW5" s="228"/>
      <c r="AJX5" s="228"/>
      <c r="AJY5" s="228"/>
      <c r="AJZ5" s="228"/>
      <c r="AKA5" s="228"/>
      <c r="AKB5" s="228"/>
      <c r="AKC5" s="228"/>
      <c r="AKD5" s="228"/>
      <c r="AKE5" s="228"/>
      <c r="AKF5" s="228"/>
      <c r="AKG5" s="228"/>
      <c r="AKH5" s="228"/>
      <c r="AKI5" s="228"/>
      <c r="AKJ5" s="228"/>
      <c r="AKK5" s="228"/>
      <c r="AKL5" s="228"/>
      <c r="AKM5" s="228"/>
      <c r="AKN5" s="228"/>
      <c r="AKO5" s="228"/>
      <c r="AKP5" s="228"/>
      <c r="AKQ5" s="228"/>
      <c r="AKR5" s="228"/>
      <c r="AKS5" s="228"/>
      <c r="AKT5" s="228"/>
      <c r="AKU5" s="228"/>
      <c r="AKV5" s="228"/>
      <c r="AKW5" s="228"/>
      <c r="AKX5" s="228"/>
      <c r="AKY5" s="228"/>
      <c r="AKZ5" s="228"/>
      <c r="ALA5" s="228"/>
      <c r="ALB5" s="228"/>
      <c r="ALC5" s="228"/>
      <c r="ALD5" s="228"/>
      <c r="ALE5" s="228"/>
      <c r="ALF5" s="228"/>
      <c r="ALG5" s="228"/>
      <c r="ALH5" s="228"/>
      <c r="ALI5" s="228"/>
      <c r="ALJ5" s="228"/>
      <c r="ALK5" s="228"/>
      <c r="ALL5" s="228"/>
      <c r="ALM5" s="228"/>
      <c r="ALN5" s="228"/>
      <c r="ALO5" s="228"/>
      <c r="ALP5" s="228"/>
      <c r="ALQ5" s="228"/>
      <c r="ALR5" s="228"/>
      <c r="ALS5" s="228"/>
      <c r="ALT5" s="228"/>
      <c r="ALU5" s="228"/>
      <c r="ALV5" s="228"/>
      <c r="ALW5" s="228"/>
      <c r="ALX5" s="228"/>
      <c r="ALY5" s="228"/>
      <c r="ALZ5" s="228"/>
      <c r="AMA5" s="228"/>
      <c r="AMB5" s="228"/>
      <c r="AMC5" s="228"/>
      <c r="AMD5" s="228"/>
      <c r="AME5" s="228"/>
      <c r="AMF5" s="228"/>
      <c r="AMG5" s="228"/>
      <c r="AMH5" s="228"/>
      <c r="AMI5" s="228"/>
      <c r="AMJ5" s="228"/>
      <c r="AMK5" s="228"/>
      <c r="AML5" s="228"/>
      <c r="AMM5" s="228"/>
      <c r="AMN5" s="228"/>
      <c r="AMO5" s="228"/>
      <c r="AMP5" s="228"/>
      <c r="AMQ5" s="228"/>
      <c r="AMR5" s="228"/>
      <c r="AMS5" s="228"/>
      <c r="AMT5" s="228"/>
      <c r="AMU5" s="228"/>
      <c r="AMV5" s="228"/>
      <c r="AMW5" s="228"/>
      <c r="AMX5" s="228"/>
      <c r="AMY5" s="228"/>
      <c r="AMZ5" s="228"/>
      <c r="ANA5" s="228"/>
      <c r="ANB5" s="228"/>
      <c r="ANC5" s="228"/>
      <c r="AND5" s="228"/>
      <c r="ANE5" s="228"/>
      <c r="ANF5" s="228"/>
      <c r="ANG5" s="228"/>
      <c r="ANH5" s="228"/>
      <c r="ANI5" s="228"/>
      <c r="ANJ5" s="228"/>
      <c r="ANK5" s="228"/>
      <c r="ANL5" s="228"/>
      <c r="ANM5" s="228"/>
      <c r="ANN5" s="228"/>
      <c r="ANO5" s="228"/>
      <c r="ANP5" s="228"/>
      <c r="ANQ5" s="228"/>
      <c r="ANR5" s="228"/>
      <c r="ANS5" s="228"/>
      <c r="ANT5" s="228"/>
      <c r="ANU5" s="228"/>
      <c r="ANV5" s="228"/>
      <c r="ANW5" s="228"/>
      <c r="ANX5" s="228"/>
      <c r="ANY5" s="228"/>
      <c r="ANZ5" s="228"/>
      <c r="AOA5" s="228"/>
      <c r="AOB5" s="228"/>
      <c r="AOC5" s="228"/>
      <c r="AOD5" s="228"/>
      <c r="AOE5" s="228"/>
      <c r="AOF5" s="228"/>
      <c r="AOG5" s="228"/>
      <c r="AOH5" s="228"/>
      <c r="AOI5" s="228"/>
      <c r="AOJ5" s="228"/>
      <c r="AOK5" s="228"/>
      <c r="AOL5" s="228"/>
      <c r="AOM5" s="228"/>
      <c r="AON5" s="228"/>
      <c r="AOO5" s="228"/>
      <c r="AOP5" s="228"/>
      <c r="AOQ5" s="228"/>
      <c r="AOR5" s="228"/>
      <c r="AOS5" s="228"/>
      <c r="AOT5" s="228"/>
      <c r="AOU5" s="228"/>
      <c r="AOV5" s="228"/>
      <c r="AOW5" s="228"/>
      <c r="AOX5" s="228"/>
      <c r="AOY5" s="228"/>
      <c r="AOZ5" s="228"/>
      <c r="APA5" s="228"/>
      <c r="APB5" s="228"/>
      <c r="APC5" s="228"/>
      <c r="APD5" s="228"/>
      <c r="APE5" s="228"/>
      <c r="APF5" s="228"/>
      <c r="APG5" s="228"/>
      <c r="APH5" s="228"/>
      <c r="API5" s="228"/>
      <c r="APJ5" s="228"/>
      <c r="APK5" s="228"/>
      <c r="APL5" s="228"/>
      <c r="APM5" s="228"/>
      <c r="APN5" s="228"/>
      <c r="APO5" s="228"/>
      <c r="APP5" s="228"/>
      <c r="APQ5" s="228"/>
      <c r="APR5" s="228"/>
      <c r="APS5" s="228"/>
      <c r="APT5" s="228"/>
      <c r="APU5" s="228"/>
      <c r="APV5" s="228"/>
      <c r="APW5" s="228"/>
      <c r="APX5" s="228"/>
      <c r="APY5" s="228"/>
      <c r="APZ5" s="228"/>
      <c r="AQA5" s="228"/>
      <c r="AQB5" s="228"/>
      <c r="AQC5" s="228"/>
      <c r="AQD5" s="228"/>
      <c r="AQE5" s="228"/>
      <c r="AQF5" s="228"/>
      <c r="AQG5" s="228"/>
      <c r="AQH5" s="228"/>
      <c r="AQI5" s="228"/>
      <c r="AQJ5" s="228"/>
      <c r="AQK5" s="228"/>
      <c r="AQL5" s="228"/>
      <c r="AQM5" s="228"/>
      <c r="AQN5" s="228"/>
      <c r="AQO5" s="228"/>
      <c r="AQP5" s="228"/>
      <c r="AQQ5" s="228"/>
      <c r="AQR5" s="228"/>
      <c r="AQS5" s="228"/>
      <c r="AQT5" s="228"/>
      <c r="AQU5" s="228"/>
      <c r="AQV5" s="228"/>
      <c r="AQW5" s="228"/>
      <c r="AQX5" s="228"/>
      <c r="AQY5" s="228"/>
      <c r="AQZ5" s="228"/>
      <c r="ARA5" s="228"/>
      <c r="ARB5" s="228"/>
      <c r="ARC5" s="228"/>
      <c r="ARD5" s="228"/>
      <c r="ARE5" s="228"/>
      <c r="ARF5" s="228"/>
      <c r="ARG5" s="228"/>
      <c r="ARH5" s="228"/>
      <c r="ARI5" s="228"/>
      <c r="ARJ5" s="228"/>
      <c r="ARK5" s="228"/>
      <c r="ARL5" s="228"/>
      <c r="ARM5" s="228"/>
      <c r="ARN5" s="228"/>
      <c r="ARO5" s="228"/>
      <c r="ARP5" s="228"/>
      <c r="ARQ5" s="228"/>
      <c r="ARR5" s="228"/>
      <c r="ARS5" s="228"/>
      <c r="ART5" s="228"/>
      <c r="ARU5" s="228"/>
      <c r="ARV5" s="228"/>
      <c r="ARW5" s="228"/>
      <c r="ARX5" s="228"/>
      <c r="ARY5" s="228"/>
      <c r="ARZ5" s="228"/>
      <c r="ASA5" s="228"/>
      <c r="ASB5" s="228"/>
      <c r="ASC5" s="228"/>
      <c r="ASD5" s="228"/>
      <c r="ASE5" s="228"/>
      <c r="ASF5" s="228"/>
      <c r="ASG5" s="228"/>
      <c r="ASH5" s="228"/>
      <c r="ASI5" s="228"/>
      <c r="ASJ5" s="228"/>
      <c r="ASK5" s="228"/>
      <c r="ASL5" s="228"/>
      <c r="ASM5" s="228"/>
      <c r="ASN5" s="228"/>
      <c r="ASO5" s="228"/>
      <c r="ASP5" s="228"/>
      <c r="ASQ5" s="228"/>
      <c r="ASR5" s="228"/>
      <c r="ASS5" s="228"/>
      <c r="AST5" s="228"/>
      <c r="ASU5" s="228"/>
      <c r="ASV5" s="228"/>
      <c r="ASW5" s="228"/>
      <c r="ASX5" s="228"/>
      <c r="ASY5" s="228"/>
      <c r="ASZ5" s="228"/>
      <c r="ATA5" s="228"/>
      <c r="ATB5" s="228"/>
      <c r="ATC5" s="228"/>
      <c r="ATD5" s="228"/>
      <c r="ATE5" s="228"/>
      <c r="ATF5" s="228"/>
      <c r="ATG5" s="228"/>
      <c r="ATH5" s="228"/>
      <c r="ATI5" s="228"/>
      <c r="ATJ5" s="228"/>
      <c r="ATK5" s="228"/>
      <c r="ATL5" s="228"/>
      <c r="ATM5" s="228"/>
      <c r="ATN5" s="228"/>
      <c r="ATO5" s="228"/>
      <c r="ATP5" s="228"/>
      <c r="ATQ5" s="228"/>
      <c r="ATR5" s="228"/>
      <c r="ATS5" s="228"/>
      <c r="ATT5" s="228"/>
      <c r="ATU5" s="228"/>
      <c r="ATV5" s="228"/>
      <c r="ATW5" s="228"/>
      <c r="ATX5" s="228"/>
      <c r="ATY5" s="228"/>
      <c r="ATZ5" s="228"/>
      <c r="AUA5" s="228"/>
      <c r="AUB5" s="228"/>
      <c r="AUC5" s="228"/>
      <c r="AUD5" s="228"/>
      <c r="AUE5" s="228"/>
      <c r="AUF5" s="228"/>
      <c r="AUG5" s="228"/>
      <c r="AUH5" s="228"/>
      <c r="AUI5" s="228"/>
      <c r="AUJ5" s="228"/>
      <c r="AUK5" s="228"/>
      <c r="AUL5" s="228"/>
      <c r="AUM5" s="228"/>
      <c r="AUN5" s="228"/>
      <c r="AUO5" s="228"/>
      <c r="AUP5" s="228"/>
      <c r="AUQ5" s="228"/>
      <c r="AUR5" s="228"/>
      <c r="AUS5" s="228"/>
      <c r="AUT5" s="228"/>
      <c r="AUU5" s="228"/>
      <c r="AUV5" s="228"/>
      <c r="AUW5" s="228"/>
      <c r="AUX5" s="228"/>
      <c r="AUY5" s="228"/>
      <c r="AUZ5" s="228"/>
      <c r="AVA5" s="228"/>
      <c r="AVB5" s="228"/>
      <c r="AVC5" s="228"/>
      <c r="AVD5" s="228"/>
      <c r="AVE5" s="228"/>
      <c r="AVF5" s="228"/>
      <c r="AVG5" s="228"/>
      <c r="AVH5" s="228"/>
      <c r="AVI5" s="228"/>
      <c r="AVJ5" s="228"/>
      <c r="AVK5" s="228"/>
      <c r="AVL5" s="228"/>
      <c r="AVM5" s="228"/>
      <c r="AVN5" s="228"/>
      <c r="AVO5" s="228"/>
      <c r="AVP5" s="228"/>
      <c r="AVQ5" s="228"/>
      <c r="AVR5" s="228"/>
      <c r="AVS5" s="228"/>
      <c r="AVT5" s="228"/>
      <c r="AVU5" s="228"/>
      <c r="AVV5" s="228"/>
      <c r="AVW5" s="228"/>
      <c r="AVX5" s="228"/>
      <c r="AVY5" s="228"/>
      <c r="AVZ5" s="228"/>
      <c r="AWA5" s="228"/>
      <c r="AWB5" s="228"/>
      <c r="AWC5" s="228"/>
      <c r="AWD5" s="228"/>
      <c r="AWE5" s="228"/>
      <c r="AWF5" s="228"/>
      <c r="AWG5" s="228"/>
      <c r="AWH5" s="228"/>
      <c r="AWI5" s="228"/>
      <c r="AWJ5" s="228"/>
      <c r="AWK5" s="228"/>
      <c r="AWL5" s="228"/>
      <c r="AWM5" s="228"/>
      <c r="AWN5" s="228"/>
      <c r="AWO5" s="228"/>
      <c r="AWP5" s="228"/>
      <c r="AWQ5" s="228"/>
      <c r="AWR5" s="228"/>
      <c r="AWS5" s="228"/>
      <c r="AWT5" s="228"/>
      <c r="AWU5" s="228"/>
      <c r="AWV5" s="228"/>
      <c r="AWW5" s="228"/>
      <c r="AWX5" s="228"/>
      <c r="AWY5" s="228"/>
      <c r="AWZ5" s="228"/>
      <c r="AXA5" s="228"/>
      <c r="AXB5" s="228"/>
      <c r="AXC5" s="228"/>
      <c r="AXD5" s="228"/>
      <c r="AXE5" s="228"/>
      <c r="AXF5" s="228"/>
      <c r="AXG5" s="228"/>
      <c r="AXH5" s="228"/>
      <c r="AXI5" s="228"/>
      <c r="AXJ5" s="228"/>
      <c r="AXK5" s="228"/>
      <c r="AXL5" s="228"/>
      <c r="AXM5" s="228"/>
      <c r="AXN5" s="228"/>
      <c r="AXO5" s="228"/>
      <c r="AXP5" s="228"/>
      <c r="AXQ5" s="228"/>
      <c r="AXR5" s="228"/>
      <c r="AXS5" s="228"/>
      <c r="AXT5" s="228"/>
      <c r="AXU5" s="228"/>
      <c r="AXV5" s="228"/>
      <c r="AXW5" s="228"/>
      <c r="AXX5" s="228"/>
      <c r="AXY5" s="228"/>
      <c r="AXZ5" s="228"/>
      <c r="AYA5" s="228"/>
      <c r="AYB5" s="228"/>
      <c r="AYC5" s="228"/>
      <c r="AYD5" s="228"/>
      <c r="AYE5" s="228"/>
      <c r="AYF5" s="228"/>
      <c r="AYG5" s="228"/>
      <c r="AYH5" s="228"/>
      <c r="AYI5" s="228"/>
      <c r="AYJ5" s="228"/>
      <c r="AYK5" s="228"/>
      <c r="AYL5" s="228"/>
      <c r="AYM5" s="228"/>
      <c r="AYN5" s="228"/>
      <c r="AYO5" s="228"/>
      <c r="AYP5" s="228"/>
      <c r="AYQ5" s="228"/>
      <c r="AYR5" s="228"/>
      <c r="AYS5" s="228"/>
      <c r="AYT5" s="228"/>
      <c r="AYU5" s="228"/>
      <c r="AYV5" s="228"/>
      <c r="AYW5" s="228"/>
      <c r="AYX5" s="228"/>
      <c r="AYY5" s="228"/>
      <c r="AYZ5" s="228"/>
      <c r="AZA5" s="228"/>
      <c r="AZB5" s="228"/>
      <c r="AZC5" s="228"/>
      <c r="AZD5" s="228"/>
      <c r="AZE5" s="228"/>
      <c r="AZF5" s="228"/>
      <c r="AZG5" s="228"/>
      <c r="AZH5" s="228"/>
      <c r="AZI5" s="228"/>
      <c r="AZJ5" s="228"/>
      <c r="AZK5" s="228"/>
      <c r="AZL5" s="228"/>
      <c r="AZM5" s="228"/>
      <c r="AZN5" s="228"/>
      <c r="AZO5" s="228"/>
      <c r="AZP5" s="228"/>
      <c r="AZQ5" s="228"/>
      <c r="AZR5" s="228"/>
      <c r="AZS5" s="228"/>
      <c r="AZT5" s="228"/>
      <c r="AZU5" s="228"/>
      <c r="AZV5" s="228"/>
      <c r="AZW5" s="228"/>
      <c r="AZX5" s="228"/>
      <c r="AZY5" s="228"/>
      <c r="AZZ5" s="228"/>
      <c r="BAA5" s="228"/>
      <c r="BAB5" s="228"/>
      <c r="BAC5" s="228"/>
      <c r="BAD5" s="228"/>
      <c r="BAE5" s="228"/>
      <c r="BAF5" s="228"/>
      <c r="BAG5" s="228"/>
      <c r="BAH5" s="228"/>
      <c r="BAI5" s="228"/>
      <c r="BAJ5" s="228"/>
      <c r="BAK5" s="228"/>
      <c r="BAL5" s="228"/>
      <c r="BAM5" s="228"/>
      <c r="BAN5" s="228"/>
      <c r="BAO5" s="228"/>
      <c r="BAP5" s="228"/>
      <c r="BAQ5" s="228"/>
      <c r="BAR5" s="228"/>
      <c r="BAS5" s="228"/>
      <c r="BAT5" s="228"/>
      <c r="BAU5" s="228"/>
      <c r="BAV5" s="228"/>
      <c r="BAW5" s="228"/>
      <c r="BAX5" s="228"/>
      <c r="BAY5" s="228"/>
      <c r="BAZ5" s="228"/>
      <c r="BBA5" s="228"/>
      <c r="BBB5" s="228"/>
      <c r="BBC5" s="228"/>
      <c r="BBD5" s="228"/>
      <c r="BBE5" s="228"/>
      <c r="BBF5" s="228"/>
      <c r="BBG5" s="228"/>
      <c r="BBH5" s="228"/>
      <c r="BBI5" s="228"/>
      <c r="BBJ5" s="228"/>
      <c r="BBK5" s="228"/>
      <c r="BBL5" s="228"/>
      <c r="BBM5" s="228"/>
      <c r="BBN5" s="228"/>
      <c r="BBO5" s="228"/>
      <c r="BBP5" s="228"/>
      <c r="BBQ5" s="228"/>
      <c r="BBR5" s="228"/>
      <c r="BBS5" s="228"/>
      <c r="BBT5" s="228"/>
      <c r="BBU5" s="228"/>
      <c r="BBV5" s="228"/>
      <c r="BBW5" s="228"/>
      <c r="BBX5" s="228"/>
      <c r="BBY5" s="228"/>
      <c r="BBZ5" s="228"/>
      <c r="BCA5" s="228"/>
      <c r="BCB5" s="228"/>
      <c r="BCC5" s="228"/>
      <c r="BCD5" s="228"/>
      <c r="BCE5" s="228"/>
      <c r="BCF5" s="228"/>
      <c r="BCG5" s="228"/>
      <c r="BCH5" s="228"/>
      <c r="BCI5" s="228"/>
      <c r="BCJ5" s="228"/>
      <c r="BCK5" s="228"/>
      <c r="BCL5" s="228"/>
      <c r="BCM5" s="228"/>
      <c r="BCN5" s="228"/>
      <c r="BCO5" s="228"/>
      <c r="BCP5" s="228"/>
      <c r="BCQ5" s="228"/>
      <c r="BCR5" s="228"/>
      <c r="BCS5" s="228"/>
      <c r="BCT5" s="228"/>
      <c r="BCU5" s="228"/>
      <c r="BCV5" s="228"/>
      <c r="BCW5" s="228"/>
      <c r="BCX5" s="228"/>
      <c r="BCY5" s="228"/>
      <c r="BCZ5" s="228"/>
      <c r="BDA5" s="228"/>
      <c r="BDB5" s="228"/>
      <c r="BDC5" s="228"/>
      <c r="BDD5" s="228"/>
      <c r="BDE5" s="228"/>
      <c r="BDF5" s="228"/>
      <c r="BDG5" s="228"/>
      <c r="BDH5" s="228"/>
      <c r="BDI5" s="228"/>
      <c r="BDJ5" s="228"/>
      <c r="BDK5" s="228"/>
      <c r="BDL5" s="228"/>
      <c r="BDM5" s="228"/>
      <c r="BDN5" s="228"/>
      <c r="BDO5" s="228"/>
      <c r="BDP5" s="228"/>
      <c r="BDQ5" s="228"/>
      <c r="BDR5" s="228"/>
      <c r="BDS5" s="228"/>
      <c r="BDT5" s="228"/>
      <c r="BDU5" s="228"/>
      <c r="BDV5" s="228"/>
      <c r="BDW5" s="228"/>
      <c r="BDX5" s="228"/>
      <c r="BDY5" s="228"/>
      <c r="BDZ5" s="228"/>
      <c r="BEA5" s="228"/>
      <c r="BEB5" s="228"/>
      <c r="BEC5" s="228"/>
      <c r="BED5" s="228"/>
      <c r="BEE5" s="228"/>
      <c r="BEF5" s="228"/>
      <c r="BEG5" s="228"/>
      <c r="BEH5" s="228"/>
      <c r="BEI5" s="228"/>
      <c r="BEJ5" s="228"/>
      <c r="BEK5" s="228"/>
      <c r="BEL5" s="228"/>
      <c r="BEM5" s="228"/>
      <c r="BEN5" s="228"/>
      <c r="BEO5" s="228"/>
      <c r="BEP5" s="228"/>
      <c r="BEQ5" s="228"/>
      <c r="BER5" s="228"/>
      <c r="BES5" s="228"/>
      <c r="BET5" s="228"/>
      <c r="BEU5" s="228"/>
      <c r="BEV5" s="228"/>
      <c r="BEW5" s="228"/>
      <c r="BEX5" s="228"/>
      <c r="BEY5" s="228"/>
      <c r="BEZ5" s="228"/>
      <c r="BFA5" s="228"/>
      <c r="BFB5" s="228"/>
      <c r="BFC5" s="228"/>
      <c r="BFD5" s="228"/>
      <c r="BFE5" s="228"/>
      <c r="BFF5" s="228"/>
      <c r="BFG5" s="228"/>
      <c r="BFH5" s="228"/>
      <c r="BFI5" s="228"/>
      <c r="BFJ5" s="228"/>
      <c r="BFK5" s="228"/>
      <c r="BFL5" s="228"/>
      <c r="BFM5" s="228"/>
      <c r="BFN5" s="228"/>
      <c r="BFO5" s="228"/>
      <c r="BFP5" s="228"/>
      <c r="BFQ5" s="228"/>
      <c r="BFR5" s="228"/>
      <c r="BFS5" s="228"/>
      <c r="BFT5" s="228"/>
      <c r="BFU5" s="228"/>
      <c r="BFV5" s="228"/>
      <c r="BFW5" s="228"/>
      <c r="BFX5" s="228"/>
      <c r="BFY5" s="228"/>
      <c r="BFZ5" s="228"/>
      <c r="BGA5" s="228"/>
      <c r="BGB5" s="228"/>
      <c r="BGC5" s="228"/>
      <c r="BGD5" s="228"/>
      <c r="BGE5" s="228"/>
      <c r="BGF5" s="228"/>
      <c r="BGG5" s="228"/>
      <c r="BGH5" s="228"/>
      <c r="BGI5" s="228"/>
      <c r="BGJ5" s="228"/>
      <c r="BGK5" s="228"/>
      <c r="BGL5" s="228"/>
      <c r="BGM5" s="228"/>
      <c r="BGN5" s="228"/>
      <c r="BGO5" s="228"/>
      <c r="BGP5" s="228"/>
      <c r="BGQ5" s="228"/>
      <c r="BGR5" s="228"/>
      <c r="BGS5" s="228"/>
      <c r="BGT5" s="228"/>
      <c r="BGU5" s="228"/>
      <c r="BGV5" s="228"/>
      <c r="BGW5" s="228"/>
      <c r="BGX5" s="228"/>
      <c r="BGY5" s="228"/>
      <c r="BGZ5" s="228"/>
      <c r="BHA5" s="228"/>
      <c r="BHB5" s="228"/>
      <c r="BHC5" s="228"/>
      <c r="BHD5" s="228"/>
      <c r="BHE5" s="228"/>
      <c r="BHF5" s="228"/>
      <c r="BHG5" s="228"/>
      <c r="BHH5" s="228"/>
      <c r="BHI5" s="228"/>
      <c r="BHJ5" s="228"/>
      <c r="BHK5" s="228"/>
      <c r="BHL5" s="228"/>
      <c r="BHM5" s="228"/>
      <c r="BHN5" s="228"/>
      <c r="BHO5" s="228"/>
      <c r="BHP5" s="228"/>
      <c r="BHQ5" s="228"/>
      <c r="BHR5" s="228"/>
      <c r="BHS5" s="228"/>
      <c r="BHT5" s="228"/>
      <c r="BHU5" s="228"/>
      <c r="BHV5" s="228"/>
      <c r="BHW5" s="228"/>
      <c r="BHX5" s="228"/>
      <c r="BHY5" s="228"/>
      <c r="BHZ5" s="228"/>
      <c r="BIA5" s="228"/>
      <c r="BIB5" s="228"/>
      <c r="BIC5" s="228"/>
      <c r="BID5" s="228"/>
      <c r="BIE5" s="228"/>
      <c r="BIF5" s="228"/>
      <c r="BIG5" s="228"/>
      <c r="BIH5" s="228"/>
      <c r="BII5" s="228"/>
      <c r="BIJ5" s="228"/>
      <c r="BIK5" s="228"/>
      <c r="BIL5" s="228"/>
      <c r="BIM5" s="228"/>
      <c r="BIN5" s="228"/>
      <c r="BIO5" s="228"/>
      <c r="BIP5" s="228"/>
      <c r="BIQ5" s="228"/>
      <c r="BIR5" s="228"/>
      <c r="BIS5" s="228"/>
      <c r="BIT5" s="228"/>
      <c r="BIU5" s="228"/>
      <c r="BIV5" s="228"/>
      <c r="BIW5" s="228"/>
      <c r="BIX5" s="228"/>
      <c r="BIY5" s="228"/>
      <c r="BIZ5" s="228"/>
      <c r="BJA5" s="228"/>
      <c r="BJB5" s="228"/>
      <c r="BJC5" s="228"/>
      <c r="BJD5" s="228"/>
      <c r="BJE5" s="228"/>
      <c r="BJF5" s="228"/>
      <c r="BJG5" s="228"/>
      <c r="BJH5" s="228"/>
      <c r="BJI5" s="228"/>
      <c r="BJJ5" s="228"/>
      <c r="BJK5" s="228"/>
      <c r="BJL5" s="228"/>
      <c r="BJM5" s="228"/>
      <c r="BJN5" s="228"/>
      <c r="BJO5" s="228"/>
      <c r="BJP5" s="228"/>
      <c r="BJQ5" s="228"/>
      <c r="BJR5" s="228"/>
      <c r="BJS5" s="228"/>
      <c r="BJT5" s="228"/>
      <c r="BJU5" s="228"/>
      <c r="BJV5" s="228"/>
      <c r="BJW5" s="228"/>
      <c r="BJX5" s="228"/>
      <c r="BJY5" s="228"/>
      <c r="BJZ5" s="228"/>
      <c r="BKA5" s="228"/>
      <c r="BKB5" s="228"/>
      <c r="BKC5" s="228"/>
      <c r="BKD5" s="228"/>
      <c r="BKE5" s="228"/>
      <c r="BKF5" s="228"/>
      <c r="BKG5" s="228"/>
      <c r="BKH5" s="228"/>
      <c r="BKI5" s="228"/>
      <c r="BKJ5" s="228"/>
      <c r="BKK5" s="228"/>
      <c r="BKL5" s="228"/>
      <c r="BKM5" s="228"/>
      <c r="BKN5" s="228"/>
      <c r="BKO5" s="228"/>
      <c r="BKP5" s="228"/>
      <c r="BKQ5" s="228"/>
      <c r="BKR5" s="228"/>
      <c r="BKS5" s="228"/>
      <c r="BKT5" s="228"/>
      <c r="BKU5" s="228"/>
      <c r="BKV5" s="228"/>
      <c r="BKW5" s="228"/>
      <c r="BKX5" s="228"/>
      <c r="BKY5" s="228"/>
      <c r="BKZ5" s="228"/>
      <c r="BLA5" s="228"/>
      <c r="BLB5" s="228"/>
      <c r="BLC5" s="228"/>
      <c r="BLD5" s="228"/>
      <c r="BLE5" s="228"/>
      <c r="BLF5" s="228"/>
      <c r="BLG5" s="228"/>
      <c r="BLH5" s="228"/>
      <c r="BLI5" s="228"/>
      <c r="BLJ5" s="228"/>
      <c r="BLK5" s="228"/>
      <c r="BLL5" s="228"/>
      <c r="BLM5" s="228"/>
      <c r="BLN5" s="228"/>
      <c r="BLO5" s="228"/>
      <c r="BLP5" s="228"/>
      <c r="BLQ5" s="228"/>
      <c r="BLR5" s="228"/>
      <c r="BLS5" s="228"/>
      <c r="BLT5" s="228"/>
      <c r="BLU5" s="228"/>
      <c r="BLV5" s="228"/>
      <c r="BLW5" s="228"/>
      <c r="BLX5" s="228"/>
      <c r="BLY5" s="228"/>
      <c r="BLZ5" s="228"/>
      <c r="BMA5" s="228"/>
      <c r="BMB5" s="228"/>
      <c r="BMC5" s="228"/>
      <c r="BMD5" s="228"/>
      <c r="BME5" s="228"/>
      <c r="BMF5" s="228"/>
      <c r="BMG5" s="228"/>
      <c r="BMH5" s="228"/>
      <c r="BMI5" s="228"/>
      <c r="BMJ5" s="228"/>
      <c r="BMK5" s="228"/>
      <c r="BML5" s="228"/>
      <c r="BMM5" s="228"/>
      <c r="BMN5" s="228"/>
      <c r="BMO5" s="228"/>
      <c r="BMP5" s="228"/>
      <c r="BMQ5" s="228"/>
      <c r="BMR5" s="228"/>
      <c r="BMS5" s="228"/>
      <c r="BMT5" s="228"/>
      <c r="BMU5" s="228"/>
      <c r="BMV5" s="228"/>
      <c r="BMW5" s="228"/>
      <c r="BMX5" s="228"/>
      <c r="BMY5" s="228"/>
      <c r="BMZ5" s="228"/>
      <c r="BNA5" s="228"/>
      <c r="BNB5" s="228"/>
      <c r="BNC5" s="228"/>
      <c r="BND5" s="228"/>
      <c r="BNE5" s="228"/>
      <c r="BNF5" s="228"/>
      <c r="BNG5" s="228"/>
      <c r="BNH5" s="228"/>
      <c r="BNI5" s="228"/>
      <c r="BNJ5" s="228"/>
      <c r="BNK5" s="228"/>
      <c r="BNL5" s="228"/>
      <c r="BNM5" s="228"/>
      <c r="BNN5" s="228"/>
      <c r="BNO5" s="228"/>
      <c r="BNP5" s="228"/>
      <c r="BNQ5" s="228"/>
      <c r="BNR5" s="228"/>
      <c r="BNS5" s="228"/>
      <c r="BNT5" s="228"/>
      <c r="BNU5" s="228"/>
      <c r="BNV5" s="228"/>
      <c r="BNW5" s="228"/>
      <c r="BNX5" s="228"/>
      <c r="BNY5" s="228"/>
      <c r="BNZ5" s="228"/>
      <c r="BOA5" s="228"/>
      <c r="BOB5" s="228"/>
      <c r="BOC5" s="228"/>
      <c r="BOD5" s="228"/>
      <c r="BOE5" s="228"/>
      <c r="BOF5" s="228"/>
      <c r="BOG5" s="228"/>
      <c r="BOH5" s="228"/>
      <c r="BOI5" s="228"/>
      <c r="BOJ5" s="228"/>
      <c r="BOK5" s="228"/>
      <c r="BOL5" s="228"/>
      <c r="BOM5" s="228"/>
      <c r="BON5" s="228"/>
      <c r="BOO5" s="228"/>
      <c r="BOP5" s="228"/>
      <c r="BOQ5" s="228"/>
      <c r="BOR5" s="228"/>
      <c r="BOS5" s="228"/>
      <c r="BOT5" s="228"/>
      <c r="BOU5" s="228"/>
      <c r="BOV5" s="228"/>
      <c r="BOW5" s="228"/>
      <c r="BOX5" s="228"/>
      <c r="BOY5" s="228"/>
      <c r="BOZ5" s="228"/>
      <c r="BPA5" s="228"/>
      <c r="BPB5" s="228"/>
      <c r="BPC5" s="228"/>
      <c r="BPD5" s="228"/>
      <c r="BPE5" s="228"/>
      <c r="BPF5" s="228"/>
      <c r="BPG5" s="228"/>
      <c r="BPH5" s="228"/>
      <c r="BPI5" s="228"/>
      <c r="BPJ5" s="228"/>
      <c r="BPK5" s="228"/>
      <c r="BPL5" s="228"/>
      <c r="BPM5" s="228"/>
      <c r="BPN5" s="228"/>
      <c r="BPO5" s="228"/>
      <c r="BPP5" s="228"/>
      <c r="BPQ5" s="228"/>
      <c r="BPR5" s="228"/>
      <c r="BPS5" s="228"/>
      <c r="BPT5" s="228"/>
      <c r="BPU5" s="228"/>
      <c r="BPV5" s="228"/>
      <c r="BPW5" s="228"/>
      <c r="BPX5" s="228"/>
      <c r="BPY5" s="228"/>
      <c r="BPZ5" s="228"/>
      <c r="BQA5" s="228"/>
      <c r="BQB5" s="228"/>
      <c r="BQC5" s="228"/>
      <c r="BQD5" s="228"/>
      <c r="BQE5" s="228"/>
      <c r="BQF5" s="228"/>
      <c r="BQG5" s="228"/>
      <c r="BQH5" s="228"/>
      <c r="BQI5" s="228"/>
      <c r="BQJ5" s="228"/>
      <c r="BQK5" s="228"/>
      <c r="BQL5" s="228"/>
      <c r="BQM5" s="228"/>
      <c r="BQN5" s="228"/>
      <c r="BQO5" s="228"/>
      <c r="BQP5" s="228"/>
      <c r="BQQ5" s="228"/>
      <c r="BQR5" s="228"/>
      <c r="BQS5" s="228"/>
      <c r="BQT5" s="228"/>
      <c r="BQU5" s="228"/>
      <c r="BQV5" s="228"/>
      <c r="BQW5" s="228"/>
      <c r="BQX5" s="228"/>
      <c r="BQY5" s="228"/>
      <c r="BQZ5" s="228"/>
      <c r="BRA5" s="228"/>
      <c r="BRB5" s="228"/>
      <c r="BRC5" s="228"/>
      <c r="BRD5" s="228"/>
      <c r="BRE5" s="228"/>
      <c r="BRF5" s="228"/>
      <c r="BRG5" s="228"/>
      <c r="BRH5" s="228"/>
      <c r="BRI5" s="228"/>
      <c r="BRJ5" s="228"/>
      <c r="BRK5" s="228"/>
      <c r="BRL5" s="228"/>
      <c r="BRM5" s="228"/>
      <c r="BRN5" s="228"/>
      <c r="BRO5" s="228"/>
      <c r="BRP5" s="228"/>
      <c r="BRQ5" s="228"/>
      <c r="BRR5" s="228"/>
      <c r="BRS5" s="228"/>
      <c r="BRT5" s="228"/>
      <c r="BRU5" s="228"/>
      <c r="BRV5" s="228"/>
      <c r="BRW5" s="228"/>
      <c r="BRX5" s="228"/>
      <c r="BRY5" s="228"/>
      <c r="BRZ5" s="228"/>
      <c r="BSA5" s="228"/>
      <c r="BSB5" s="228"/>
      <c r="BSC5" s="228"/>
      <c r="BSD5" s="228"/>
      <c r="BSE5" s="228"/>
      <c r="BSF5" s="228"/>
      <c r="BSG5" s="228"/>
      <c r="BSH5" s="228"/>
      <c r="BSI5" s="228"/>
      <c r="BSJ5" s="228"/>
      <c r="BSK5" s="228"/>
      <c r="BSL5" s="228"/>
      <c r="BSM5" s="228"/>
      <c r="BSN5" s="228"/>
      <c r="BSO5" s="228"/>
      <c r="BSP5" s="228"/>
      <c r="BSQ5" s="228"/>
      <c r="BSR5" s="228"/>
      <c r="BSS5" s="228"/>
      <c r="BST5" s="228"/>
      <c r="BSU5" s="228"/>
      <c r="BSV5" s="228"/>
      <c r="BSW5" s="228"/>
      <c r="BSX5" s="228"/>
      <c r="BSY5" s="228"/>
      <c r="BSZ5" s="228"/>
      <c r="BTA5" s="228"/>
      <c r="BTB5" s="228"/>
      <c r="BTC5" s="228"/>
      <c r="BTD5" s="228"/>
      <c r="BTE5" s="228"/>
      <c r="BTF5" s="228"/>
      <c r="BTG5" s="228"/>
      <c r="BTH5" s="228"/>
      <c r="BTI5" s="228"/>
      <c r="BTJ5" s="228"/>
      <c r="BTK5" s="228"/>
      <c r="BTL5" s="228"/>
      <c r="BTM5" s="228"/>
      <c r="BTN5" s="228"/>
      <c r="BTO5" s="228"/>
      <c r="BTP5" s="228"/>
      <c r="BTQ5" s="228"/>
      <c r="BTR5" s="228"/>
      <c r="BTS5" s="228"/>
      <c r="BTT5" s="228"/>
      <c r="BTU5" s="228"/>
      <c r="BTV5" s="228"/>
      <c r="BTW5" s="228"/>
      <c r="BTX5" s="228"/>
      <c r="BTY5" s="228"/>
      <c r="BTZ5" s="228"/>
      <c r="BUA5" s="228"/>
      <c r="BUB5" s="228"/>
      <c r="BUC5" s="228"/>
      <c r="BUD5" s="228"/>
      <c r="BUE5" s="228"/>
      <c r="BUF5" s="228"/>
      <c r="BUG5" s="228"/>
      <c r="BUH5" s="228"/>
      <c r="BUI5" s="228"/>
      <c r="BUJ5" s="228"/>
      <c r="BUK5" s="228"/>
      <c r="BUL5" s="228"/>
      <c r="BUM5" s="228"/>
      <c r="BUN5" s="228"/>
      <c r="BUO5" s="228"/>
      <c r="BUP5" s="228"/>
      <c r="BUQ5" s="228"/>
      <c r="BUR5" s="228"/>
      <c r="BUS5" s="228"/>
      <c r="BUT5" s="228"/>
      <c r="BUU5" s="228"/>
      <c r="BUV5" s="228"/>
      <c r="BUW5" s="228"/>
      <c r="BUX5" s="228"/>
      <c r="BUY5" s="228"/>
      <c r="BUZ5" s="228"/>
      <c r="BVA5" s="228"/>
      <c r="BVB5" s="228"/>
      <c r="BVC5" s="228"/>
      <c r="BVD5" s="228"/>
      <c r="BVE5" s="228"/>
      <c r="BVF5" s="228"/>
      <c r="BVG5" s="228"/>
      <c r="BVH5" s="228"/>
      <c r="BVI5" s="228"/>
      <c r="BVJ5" s="228"/>
      <c r="BVK5" s="228"/>
      <c r="BVL5" s="228"/>
      <c r="BVM5" s="228"/>
      <c r="BVN5" s="228"/>
      <c r="BVO5" s="228"/>
      <c r="BVP5" s="228"/>
      <c r="BVQ5" s="228"/>
      <c r="BVR5" s="228"/>
      <c r="BVS5" s="228"/>
      <c r="BVT5" s="228"/>
      <c r="BVU5" s="228"/>
      <c r="BVV5" s="228"/>
      <c r="BVW5" s="228"/>
      <c r="BVX5" s="228"/>
      <c r="BVY5" s="228"/>
      <c r="BVZ5" s="228"/>
      <c r="BWA5" s="228"/>
      <c r="BWB5" s="228"/>
      <c r="BWC5" s="228"/>
      <c r="BWD5" s="228"/>
      <c r="BWE5" s="228"/>
      <c r="BWF5" s="228"/>
      <c r="BWG5" s="228"/>
      <c r="BWH5" s="228"/>
      <c r="BWI5" s="228"/>
      <c r="BWJ5" s="228"/>
      <c r="BWK5" s="228"/>
      <c r="BWL5" s="228"/>
      <c r="BWM5" s="228"/>
      <c r="BWN5" s="228"/>
      <c r="BWO5" s="228"/>
      <c r="BWP5" s="228"/>
      <c r="BWQ5" s="228"/>
      <c r="BWR5" s="228"/>
      <c r="BWS5" s="228"/>
      <c r="BWT5" s="228"/>
      <c r="BWU5" s="228"/>
      <c r="BWV5" s="228"/>
      <c r="BWW5" s="228"/>
      <c r="BWX5" s="228"/>
      <c r="BWY5" s="228"/>
      <c r="BWZ5" s="228"/>
      <c r="BXA5" s="228"/>
      <c r="BXB5" s="228"/>
      <c r="BXC5" s="228"/>
      <c r="BXD5" s="228"/>
      <c r="BXE5" s="228"/>
      <c r="BXF5" s="228"/>
      <c r="BXG5" s="228"/>
      <c r="BXH5" s="228"/>
      <c r="BXI5" s="228"/>
      <c r="BXJ5" s="228"/>
      <c r="BXK5" s="228"/>
      <c r="BXL5" s="228"/>
      <c r="BXM5" s="228"/>
      <c r="BXN5" s="228"/>
      <c r="BXO5" s="228"/>
      <c r="BXP5" s="228"/>
      <c r="BXQ5" s="228"/>
      <c r="BXR5" s="228"/>
      <c r="BXS5" s="228"/>
      <c r="BXT5" s="228"/>
      <c r="BXU5" s="228"/>
      <c r="BXV5" s="228"/>
      <c r="BXW5" s="228"/>
      <c r="BXX5" s="228"/>
      <c r="BXY5" s="228"/>
      <c r="BXZ5" s="228"/>
      <c r="BYA5" s="228"/>
      <c r="BYB5" s="228"/>
      <c r="BYC5" s="228"/>
      <c r="BYD5" s="228"/>
      <c r="BYE5" s="228"/>
      <c r="BYF5" s="228"/>
      <c r="BYG5" s="228"/>
      <c r="BYH5" s="228"/>
      <c r="BYI5" s="228"/>
      <c r="BYJ5" s="228"/>
      <c r="BYK5" s="228"/>
      <c r="BYL5" s="228"/>
      <c r="BYM5" s="228"/>
      <c r="BYN5" s="228"/>
      <c r="BYO5" s="228"/>
      <c r="BYP5" s="228"/>
      <c r="BYQ5" s="228"/>
      <c r="BYR5" s="228"/>
      <c r="BYS5" s="228"/>
      <c r="BYT5" s="228"/>
      <c r="BYU5" s="228"/>
      <c r="BYV5" s="228"/>
      <c r="BYW5" s="228"/>
      <c r="BYX5" s="228"/>
      <c r="BYY5" s="228"/>
      <c r="BYZ5" s="228"/>
      <c r="BZA5" s="228"/>
      <c r="BZB5" s="228"/>
      <c r="BZC5" s="228"/>
      <c r="BZD5" s="228"/>
      <c r="BZE5" s="228"/>
      <c r="BZF5" s="228"/>
      <c r="BZG5" s="228"/>
      <c r="BZH5" s="228"/>
      <c r="BZI5" s="228"/>
      <c r="BZJ5" s="228"/>
      <c r="BZK5" s="228"/>
      <c r="BZL5" s="228"/>
      <c r="BZM5" s="228"/>
      <c r="BZN5" s="228"/>
      <c r="BZO5" s="228"/>
      <c r="BZP5" s="228"/>
      <c r="BZQ5" s="228"/>
      <c r="BZR5" s="228"/>
      <c r="BZS5" s="228"/>
      <c r="BZT5" s="228"/>
      <c r="BZU5" s="228"/>
      <c r="BZV5" s="228"/>
      <c r="BZW5" s="228"/>
      <c r="BZX5" s="228"/>
      <c r="BZY5" s="228"/>
      <c r="BZZ5" s="228"/>
      <c r="CAA5" s="228"/>
      <c r="CAB5" s="228"/>
      <c r="CAC5" s="228"/>
      <c r="CAD5" s="228"/>
      <c r="CAE5" s="228"/>
      <c r="CAF5" s="228"/>
      <c r="CAG5" s="228"/>
      <c r="CAH5" s="228"/>
      <c r="CAI5" s="228"/>
      <c r="CAJ5" s="228"/>
      <c r="CAK5" s="228"/>
      <c r="CAL5" s="228"/>
      <c r="CAM5" s="228"/>
      <c r="CAN5" s="228"/>
      <c r="CAO5" s="228"/>
      <c r="CAP5" s="228"/>
      <c r="CAQ5" s="228"/>
      <c r="CAR5" s="228"/>
      <c r="CAS5" s="228"/>
      <c r="CAT5" s="228"/>
      <c r="CAU5" s="228"/>
      <c r="CAV5" s="228"/>
      <c r="CAW5" s="228"/>
      <c r="CAX5" s="228"/>
      <c r="CAY5" s="228"/>
      <c r="CAZ5" s="228"/>
      <c r="CBA5" s="228"/>
      <c r="CBB5" s="228"/>
      <c r="CBC5" s="228"/>
      <c r="CBD5" s="228"/>
      <c r="CBE5" s="228"/>
      <c r="CBF5" s="228"/>
      <c r="CBG5" s="228"/>
      <c r="CBH5" s="228"/>
      <c r="CBI5" s="228"/>
      <c r="CBJ5" s="228"/>
      <c r="CBK5" s="228"/>
      <c r="CBL5" s="228"/>
      <c r="CBM5" s="228"/>
      <c r="CBN5" s="228"/>
      <c r="CBO5" s="228"/>
      <c r="CBP5" s="228"/>
      <c r="CBQ5" s="228"/>
      <c r="CBR5" s="228"/>
      <c r="CBS5" s="228"/>
      <c r="CBT5" s="228"/>
      <c r="CBU5" s="228"/>
      <c r="CBV5" s="228"/>
      <c r="CBW5" s="228"/>
      <c r="CBX5" s="228"/>
      <c r="CBY5" s="228"/>
      <c r="CBZ5" s="228"/>
      <c r="CCA5" s="228"/>
      <c r="CCB5" s="228"/>
      <c r="CCC5" s="228"/>
      <c r="CCD5" s="228"/>
      <c r="CCE5" s="228"/>
      <c r="CCF5" s="228"/>
      <c r="CCG5" s="228"/>
      <c r="CCH5" s="228"/>
      <c r="CCI5" s="228"/>
      <c r="CCJ5" s="228"/>
      <c r="CCK5" s="228"/>
      <c r="CCL5" s="228"/>
      <c r="CCM5" s="228"/>
      <c r="CCN5" s="228"/>
      <c r="CCO5" s="228"/>
      <c r="CCP5" s="228"/>
      <c r="CCQ5" s="228"/>
      <c r="CCR5" s="228"/>
      <c r="CCS5" s="228"/>
      <c r="CCT5" s="228"/>
      <c r="CCU5" s="228"/>
      <c r="CCV5" s="228"/>
      <c r="CCW5" s="228"/>
      <c r="CCX5" s="228"/>
      <c r="CCY5" s="228"/>
      <c r="CCZ5" s="228"/>
      <c r="CDA5" s="228"/>
      <c r="CDB5" s="228"/>
      <c r="CDC5" s="228"/>
      <c r="CDD5" s="228"/>
      <c r="CDE5" s="228"/>
      <c r="CDF5" s="228"/>
      <c r="CDG5" s="228"/>
      <c r="CDH5" s="228"/>
      <c r="CDI5" s="228"/>
      <c r="CDJ5" s="228"/>
      <c r="CDK5" s="228"/>
      <c r="CDL5" s="228"/>
      <c r="CDM5" s="228"/>
      <c r="CDN5" s="228"/>
      <c r="CDO5" s="228"/>
      <c r="CDP5" s="228"/>
      <c r="CDQ5" s="228"/>
      <c r="CDR5" s="228"/>
      <c r="CDS5" s="228"/>
      <c r="CDT5" s="228"/>
      <c r="CDU5" s="228"/>
      <c r="CDV5" s="228"/>
      <c r="CDW5" s="228"/>
      <c r="CDX5" s="228"/>
      <c r="CDY5" s="228"/>
      <c r="CDZ5" s="228"/>
      <c r="CEA5" s="228"/>
      <c r="CEB5" s="228"/>
      <c r="CEC5" s="228"/>
      <c r="CED5" s="228"/>
      <c r="CEE5" s="228"/>
      <c r="CEF5" s="228"/>
      <c r="CEG5" s="228"/>
      <c r="CEH5" s="228"/>
      <c r="CEI5" s="228"/>
      <c r="CEJ5" s="228"/>
      <c r="CEK5" s="228"/>
      <c r="CEL5" s="228"/>
      <c r="CEM5" s="228"/>
      <c r="CEN5" s="228"/>
      <c r="CEO5" s="228"/>
      <c r="CEP5" s="228"/>
      <c r="CEQ5" s="228"/>
      <c r="CER5" s="228"/>
      <c r="CES5" s="228"/>
      <c r="CET5" s="228"/>
      <c r="CEU5" s="228"/>
      <c r="CEV5" s="228"/>
      <c r="CEW5" s="228"/>
      <c r="CEX5" s="228"/>
      <c r="CEY5" s="228"/>
      <c r="CEZ5" s="228"/>
      <c r="CFA5" s="228"/>
      <c r="CFB5" s="228"/>
      <c r="CFC5" s="228"/>
      <c r="CFD5" s="228"/>
      <c r="CFE5" s="228"/>
      <c r="CFF5" s="228"/>
      <c r="CFG5" s="228"/>
      <c r="CFH5" s="228"/>
      <c r="CFI5" s="228"/>
      <c r="CFJ5" s="228"/>
      <c r="CFK5" s="228"/>
      <c r="CFL5" s="228"/>
      <c r="CFM5" s="228"/>
      <c r="CFN5" s="228"/>
      <c r="CFO5" s="228"/>
      <c r="CFP5" s="228"/>
      <c r="CFQ5" s="228"/>
      <c r="CFR5" s="228"/>
      <c r="CFS5" s="228"/>
      <c r="CFT5" s="228"/>
      <c r="CFU5" s="228"/>
      <c r="CFV5" s="228"/>
      <c r="CFW5" s="228"/>
      <c r="CFX5" s="228"/>
      <c r="CFY5" s="228"/>
      <c r="CFZ5" s="228"/>
      <c r="CGA5" s="228"/>
      <c r="CGB5" s="228"/>
      <c r="CGC5" s="228"/>
      <c r="CGD5" s="228"/>
      <c r="CGE5" s="228"/>
      <c r="CGF5" s="228"/>
      <c r="CGG5" s="228"/>
      <c r="CGH5" s="228"/>
      <c r="CGI5" s="228"/>
      <c r="CGJ5" s="228"/>
      <c r="CGK5" s="228"/>
      <c r="CGL5" s="228"/>
      <c r="CGM5" s="228"/>
      <c r="CGN5" s="228"/>
      <c r="CGO5" s="228"/>
      <c r="CGP5" s="228"/>
      <c r="CGQ5" s="228"/>
      <c r="CGR5" s="228"/>
      <c r="CGS5" s="228"/>
      <c r="CGT5" s="228"/>
      <c r="CGU5" s="228"/>
      <c r="CGV5" s="228"/>
      <c r="CGW5" s="228"/>
      <c r="CGX5" s="228"/>
      <c r="CGY5" s="228"/>
      <c r="CGZ5" s="228"/>
      <c r="CHA5" s="228"/>
      <c r="CHB5" s="228"/>
      <c r="CHC5" s="228"/>
      <c r="CHD5" s="228"/>
      <c r="CHE5" s="228"/>
      <c r="CHF5" s="228"/>
      <c r="CHG5" s="228"/>
      <c r="CHH5" s="228"/>
      <c r="CHI5" s="228"/>
      <c r="CHJ5" s="228"/>
      <c r="CHK5" s="228"/>
      <c r="CHL5" s="228"/>
      <c r="CHM5" s="228"/>
      <c r="CHN5" s="228"/>
      <c r="CHO5" s="228"/>
      <c r="CHP5" s="228"/>
      <c r="CHQ5" s="228"/>
      <c r="CHR5" s="228"/>
      <c r="CHS5" s="228"/>
      <c r="CHT5" s="228"/>
      <c r="CHU5" s="228"/>
      <c r="CHV5" s="228"/>
      <c r="CHW5" s="228"/>
      <c r="CHX5" s="228"/>
      <c r="CHY5" s="228"/>
      <c r="CHZ5" s="228"/>
      <c r="CIA5" s="228"/>
      <c r="CIB5" s="228"/>
      <c r="CIC5" s="228"/>
      <c r="CID5" s="228"/>
      <c r="CIE5" s="228"/>
      <c r="CIF5" s="228"/>
      <c r="CIG5" s="228"/>
      <c r="CIH5" s="228"/>
      <c r="CII5" s="228"/>
      <c r="CIJ5" s="228"/>
      <c r="CIK5" s="228"/>
      <c r="CIL5" s="228"/>
      <c r="CIM5" s="228"/>
      <c r="CIN5" s="228"/>
      <c r="CIO5" s="228"/>
      <c r="CIP5" s="228"/>
      <c r="CIQ5" s="228"/>
      <c r="CIR5" s="228"/>
      <c r="CIS5" s="228"/>
      <c r="CIT5" s="228"/>
      <c r="CIU5" s="228"/>
      <c r="CIV5" s="228"/>
      <c r="CIW5" s="228"/>
      <c r="CIX5" s="228"/>
      <c r="CIY5" s="228"/>
      <c r="CIZ5" s="228"/>
      <c r="CJA5" s="228"/>
      <c r="CJB5" s="228"/>
      <c r="CJC5" s="228"/>
      <c r="CJD5" s="228"/>
      <c r="CJE5" s="228"/>
      <c r="CJF5" s="228"/>
      <c r="CJG5" s="228"/>
      <c r="CJH5" s="228"/>
      <c r="CJI5" s="228"/>
      <c r="CJJ5" s="228"/>
      <c r="CJK5" s="228"/>
      <c r="CJL5" s="228"/>
      <c r="CJM5" s="228"/>
      <c r="CJN5" s="228"/>
      <c r="CJO5" s="228"/>
      <c r="CJP5" s="228"/>
      <c r="CJQ5" s="228"/>
      <c r="CJR5" s="228"/>
      <c r="CJS5" s="228"/>
      <c r="CJT5" s="228"/>
      <c r="CJU5" s="228"/>
      <c r="CJV5" s="228"/>
      <c r="CJW5" s="228"/>
      <c r="CJX5" s="228"/>
      <c r="CJY5" s="228"/>
      <c r="CJZ5" s="228"/>
      <c r="CKA5" s="228"/>
      <c r="CKB5" s="228"/>
      <c r="CKC5" s="228"/>
      <c r="CKD5" s="228"/>
      <c r="CKE5" s="228"/>
      <c r="CKF5" s="228"/>
      <c r="CKG5" s="228"/>
      <c r="CKH5" s="228"/>
      <c r="CKI5" s="228"/>
      <c r="CKJ5" s="228"/>
      <c r="CKK5" s="228"/>
      <c r="CKL5" s="228"/>
      <c r="CKM5" s="228"/>
      <c r="CKN5" s="228"/>
      <c r="CKO5" s="228"/>
      <c r="CKP5" s="228"/>
      <c r="CKQ5" s="228"/>
      <c r="CKR5" s="228"/>
      <c r="CKS5" s="228"/>
      <c r="CKT5" s="228"/>
      <c r="CKU5" s="228"/>
      <c r="CKV5" s="228"/>
      <c r="CKW5" s="228"/>
      <c r="CKX5" s="228"/>
      <c r="CKY5" s="228"/>
      <c r="CKZ5" s="228"/>
      <c r="CLA5" s="228"/>
      <c r="CLB5" s="228"/>
      <c r="CLC5" s="228"/>
      <c r="CLD5" s="228"/>
      <c r="CLE5" s="228"/>
      <c r="CLF5" s="228"/>
      <c r="CLG5" s="228"/>
      <c r="CLH5" s="228"/>
      <c r="CLI5" s="228"/>
      <c r="CLJ5" s="228"/>
      <c r="CLK5" s="228"/>
      <c r="CLL5" s="228"/>
      <c r="CLM5" s="228"/>
      <c r="CLN5" s="228"/>
      <c r="CLO5" s="228"/>
      <c r="CLP5" s="228"/>
      <c r="CLQ5" s="228"/>
      <c r="CLR5" s="228"/>
      <c r="CLS5" s="228"/>
      <c r="CLT5" s="228"/>
      <c r="CLU5" s="228"/>
      <c r="CLV5" s="228"/>
      <c r="CLW5" s="228"/>
      <c r="CLX5" s="228"/>
      <c r="CLY5" s="228"/>
      <c r="CLZ5" s="228"/>
      <c r="CMA5" s="228"/>
      <c r="CMB5" s="228"/>
      <c r="CMC5" s="228"/>
      <c r="CMD5" s="228"/>
      <c r="CME5" s="228"/>
      <c r="CMF5" s="228"/>
      <c r="CMG5" s="228"/>
      <c r="CMH5" s="228"/>
      <c r="CMI5" s="228"/>
      <c r="CMJ5" s="228"/>
      <c r="CMK5" s="228"/>
      <c r="CML5" s="228"/>
      <c r="CMM5" s="228"/>
      <c r="CMN5" s="228"/>
      <c r="CMO5" s="228"/>
      <c r="CMP5" s="228"/>
      <c r="CMQ5" s="228"/>
      <c r="CMR5" s="228"/>
      <c r="CMS5" s="228"/>
      <c r="CMT5" s="228"/>
      <c r="CMU5" s="228"/>
      <c r="CMV5" s="228"/>
      <c r="CMW5" s="228"/>
      <c r="CMX5" s="228"/>
      <c r="CMY5" s="228"/>
      <c r="CMZ5" s="228"/>
      <c r="CNA5" s="228"/>
      <c r="CNB5" s="228"/>
      <c r="CNC5" s="228"/>
      <c r="CND5" s="228"/>
      <c r="CNE5" s="228"/>
      <c r="CNF5" s="228"/>
      <c r="CNG5" s="228"/>
      <c r="CNH5" s="228"/>
      <c r="CNI5" s="228"/>
      <c r="CNJ5" s="228"/>
      <c r="CNK5" s="228"/>
      <c r="CNL5" s="228"/>
      <c r="CNM5" s="228"/>
      <c r="CNN5" s="228"/>
      <c r="CNO5" s="228"/>
      <c r="CNP5" s="228"/>
      <c r="CNQ5" s="228"/>
      <c r="CNR5" s="228"/>
      <c r="CNS5" s="228"/>
      <c r="CNT5" s="228"/>
      <c r="CNU5" s="228"/>
      <c r="CNV5" s="228"/>
      <c r="CNW5" s="228"/>
      <c r="CNX5" s="228"/>
      <c r="CNY5" s="228"/>
      <c r="CNZ5" s="228"/>
      <c r="COA5" s="228"/>
      <c r="COB5" s="228"/>
      <c r="COC5" s="228"/>
      <c r="COD5" s="228"/>
      <c r="COE5" s="228"/>
      <c r="COF5" s="228"/>
      <c r="COG5" s="228"/>
      <c r="COH5" s="228"/>
      <c r="COI5" s="228"/>
      <c r="COJ5" s="228"/>
      <c r="COK5" s="228"/>
      <c r="COL5" s="228"/>
      <c r="COM5" s="228"/>
      <c r="CON5" s="228"/>
      <c r="COO5" s="228"/>
      <c r="COP5" s="228"/>
      <c r="COQ5" s="228"/>
      <c r="COR5" s="228"/>
      <c r="COS5" s="228"/>
      <c r="COT5" s="228"/>
      <c r="COU5" s="228"/>
      <c r="COV5" s="228"/>
      <c r="COW5" s="228"/>
      <c r="COX5" s="228"/>
      <c r="COY5" s="228"/>
      <c r="COZ5" s="228"/>
      <c r="CPA5" s="228"/>
      <c r="CPB5" s="228"/>
      <c r="CPC5" s="228"/>
      <c r="CPD5" s="228"/>
      <c r="CPE5" s="228"/>
      <c r="CPF5" s="228"/>
      <c r="CPG5" s="228"/>
      <c r="CPH5" s="228"/>
      <c r="CPI5" s="228"/>
      <c r="CPJ5" s="228"/>
      <c r="CPK5" s="228"/>
      <c r="CPL5" s="228"/>
      <c r="CPM5" s="228"/>
      <c r="CPN5" s="228"/>
      <c r="CPO5" s="228"/>
      <c r="CPP5" s="228"/>
      <c r="CPQ5" s="228"/>
      <c r="CPR5" s="228"/>
      <c r="CPS5" s="228"/>
      <c r="CPT5" s="228"/>
      <c r="CPU5" s="228"/>
      <c r="CPV5" s="228"/>
      <c r="CPW5" s="228"/>
      <c r="CPX5" s="228"/>
      <c r="CPY5" s="228"/>
      <c r="CPZ5" s="228"/>
      <c r="CQA5" s="228"/>
      <c r="CQB5" s="228"/>
      <c r="CQC5" s="228"/>
      <c r="CQD5" s="228"/>
      <c r="CQE5" s="228"/>
      <c r="CQF5" s="228"/>
      <c r="CQG5" s="228"/>
      <c r="CQH5" s="228"/>
      <c r="CQI5" s="228"/>
      <c r="CQJ5" s="228"/>
      <c r="CQK5" s="228"/>
      <c r="CQL5" s="228"/>
      <c r="CQM5" s="228"/>
      <c r="CQN5" s="228"/>
      <c r="CQO5" s="228"/>
      <c r="CQP5" s="228"/>
      <c r="CQQ5" s="228"/>
      <c r="CQR5" s="228"/>
      <c r="CQS5" s="228"/>
      <c r="CQT5" s="228"/>
      <c r="CQU5" s="228"/>
      <c r="CQV5" s="228"/>
      <c r="CQW5" s="228"/>
      <c r="CQX5" s="228"/>
      <c r="CQY5" s="228"/>
      <c r="CQZ5" s="228"/>
      <c r="CRA5" s="228"/>
      <c r="CRB5" s="228"/>
      <c r="CRC5" s="228"/>
      <c r="CRD5" s="228"/>
      <c r="CRE5" s="228"/>
      <c r="CRF5" s="228"/>
      <c r="CRG5" s="228"/>
      <c r="CRH5" s="228"/>
      <c r="CRI5" s="228"/>
      <c r="CRJ5" s="228"/>
      <c r="CRK5" s="228"/>
      <c r="CRL5" s="228"/>
      <c r="CRM5" s="228"/>
      <c r="CRN5" s="228"/>
      <c r="CRO5" s="228"/>
      <c r="CRP5" s="228"/>
      <c r="CRQ5" s="228"/>
      <c r="CRR5" s="228"/>
      <c r="CRS5" s="228"/>
      <c r="CRT5" s="228"/>
      <c r="CRU5" s="228"/>
      <c r="CRV5" s="228"/>
      <c r="CRW5" s="228"/>
      <c r="CRX5" s="228"/>
      <c r="CRY5" s="228"/>
      <c r="CRZ5" s="228"/>
      <c r="CSA5" s="228"/>
      <c r="CSB5" s="228"/>
      <c r="CSC5" s="228"/>
      <c r="CSD5" s="228"/>
      <c r="CSE5" s="228"/>
      <c r="CSF5" s="228"/>
      <c r="CSG5" s="228"/>
      <c r="CSH5" s="228"/>
      <c r="CSI5" s="228"/>
      <c r="CSJ5" s="228"/>
      <c r="CSK5" s="228"/>
      <c r="CSL5" s="228"/>
      <c r="CSM5" s="228"/>
      <c r="CSN5" s="228"/>
      <c r="CSO5" s="228"/>
      <c r="CSP5" s="228"/>
      <c r="CSQ5" s="228"/>
      <c r="CSR5" s="228"/>
      <c r="CSS5" s="228"/>
      <c r="CST5" s="228"/>
      <c r="CSU5" s="228"/>
      <c r="CSV5" s="228"/>
      <c r="CSW5" s="228"/>
      <c r="CSX5" s="228"/>
      <c r="CSY5" s="228"/>
      <c r="CSZ5" s="228"/>
      <c r="CTA5" s="228"/>
      <c r="CTB5" s="228"/>
      <c r="CTC5" s="228"/>
      <c r="CTD5" s="228"/>
      <c r="CTE5" s="228"/>
      <c r="CTF5" s="228"/>
      <c r="CTG5" s="228"/>
      <c r="CTH5" s="228"/>
      <c r="CTI5" s="228"/>
      <c r="CTJ5" s="228"/>
      <c r="CTK5" s="228"/>
      <c r="CTL5" s="228"/>
      <c r="CTM5" s="228"/>
      <c r="CTN5" s="228"/>
      <c r="CTO5" s="228"/>
      <c r="CTP5" s="228"/>
      <c r="CTQ5" s="228"/>
      <c r="CTR5" s="228"/>
      <c r="CTS5" s="228"/>
      <c r="CTT5" s="228"/>
      <c r="CTU5" s="228"/>
      <c r="CTV5" s="228"/>
      <c r="CTW5" s="228"/>
      <c r="CTX5" s="228"/>
      <c r="CTY5" s="228"/>
      <c r="CTZ5" s="228"/>
      <c r="CUA5" s="228"/>
      <c r="CUB5" s="228"/>
      <c r="CUC5" s="228"/>
      <c r="CUD5" s="228"/>
      <c r="CUE5" s="228"/>
      <c r="CUF5" s="228"/>
      <c r="CUG5" s="228"/>
      <c r="CUH5" s="228"/>
      <c r="CUI5" s="228"/>
      <c r="CUJ5" s="228"/>
      <c r="CUK5" s="228"/>
      <c r="CUL5" s="228"/>
      <c r="CUM5" s="228"/>
      <c r="CUN5" s="228"/>
      <c r="CUO5" s="228"/>
      <c r="CUP5" s="228"/>
      <c r="CUQ5" s="228"/>
      <c r="CUR5" s="228"/>
      <c r="CUS5" s="228"/>
      <c r="CUT5" s="228"/>
      <c r="CUU5" s="228"/>
      <c r="CUV5" s="228"/>
      <c r="CUW5" s="228"/>
      <c r="CUX5" s="228"/>
      <c r="CUY5" s="228"/>
      <c r="CUZ5" s="228"/>
      <c r="CVA5" s="228"/>
      <c r="CVB5" s="228"/>
      <c r="CVC5" s="228"/>
      <c r="CVD5" s="228"/>
      <c r="CVE5" s="228"/>
      <c r="CVF5" s="228"/>
      <c r="CVG5" s="228"/>
      <c r="CVH5" s="228"/>
      <c r="CVI5" s="228"/>
      <c r="CVJ5" s="228"/>
      <c r="CVK5" s="228"/>
      <c r="CVL5" s="228"/>
      <c r="CVM5" s="228"/>
      <c r="CVN5" s="228"/>
      <c r="CVO5" s="228"/>
      <c r="CVP5" s="228"/>
      <c r="CVQ5" s="228"/>
      <c r="CVR5" s="228"/>
      <c r="CVS5" s="228"/>
      <c r="CVT5" s="228"/>
      <c r="CVU5" s="228"/>
      <c r="CVV5" s="228"/>
      <c r="CVW5" s="228"/>
      <c r="CVX5" s="228"/>
      <c r="CVY5" s="228"/>
      <c r="CVZ5" s="228"/>
      <c r="CWA5" s="228"/>
      <c r="CWB5" s="228"/>
      <c r="CWC5" s="228"/>
      <c r="CWD5" s="228"/>
      <c r="CWE5" s="228"/>
      <c r="CWF5" s="228"/>
      <c r="CWG5" s="228"/>
      <c r="CWH5" s="228"/>
      <c r="CWI5" s="228"/>
      <c r="CWJ5" s="228"/>
      <c r="CWK5" s="228"/>
      <c r="CWL5" s="228"/>
      <c r="CWM5" s="228"/>
      <c r="CWN5" s="228"/>
      <c r="CWO5" s="228"/>
      <c r="CWP5" s="228"/>
      <c r="CWQ5" s="228"/>
      <c r="CWR5" s="228"/>
      <c r="CWS5" s="228"/>
      <c r="CWT5" s="228"/>
      <c r="CWU5" s="228"/>
      <c r="CWV5" s="228"/>
      <c r="CWW5" s="228"/>
      <c r="CWX5" s="228"/>
      <c r="CWY5" s="228"/>
      <c r="CWZ5" s="228"/>
      <c r="CXA5" s="228"/>
      <c r="CXB5" s="228"/>
      <c r="CXC5" s="228"/>
      <c r="CXD5" s="228"/>
      <c r="CXE5" s="228"/>
      <c r="CXF5" s="228"/>
      <c r="CXG5" s="228"/>
      <c r="CXH5" s="228"/>
      <c r="CXI5" s="228"/>
      <c r="CXJ5" s="228"/>
      <c r="CXK5" s="228"/>
      <c r="CXL5" s="228"/>
      <c r="CXM5" s="228"/>
      <c r="CXN5" s="228"/>
      <c r="CXO5" s="228"/>
      <c r="CXP5" s="228"/>
      <c r="CXQ5" s="228"/>
      <c r="CXR5" s="228"/>
      <c r="CXS5" s="228"/>
      <c r="CXT5" s="228"/>
      <c r="CXU5" s="228"/>
      <c r="CXV5" s="228"/>
      <c r="CXW5" s="228"/>
      <c r="CXX5" s="228"/>
      <c r="CXY5" s="228"/>
      <c r="CXZ5" s="228"/>
      <c r="CYA5" s="228"/>
      <c r="CYB5" s="228"/>
      <c r="CYC5" s="228"/>
      <c r="CYD5" s="228"/>
      <c r="CYE5" s="228"/>
      <c r="CYF5" s="228"/>
      <c r="CYG5" s="228"/>
      <c r="CYH5" s="228"/>
      <c r="CYI5" s="228"/>
      <c r="CYJ5" s="228"/>
      <c r="CYK5" s="228"/>
      <c r="CYL5" s="228"/>
      <c r="CYM5" s="228"/>
      <c r="CYN5" s="228"/>
      <c r="CYO5" s="228"/>
      <c r="CYP5" s="228"/>
      <c r="CYQ5" s="228"/>
      <c r="CYR5" s="228"/>
      <c r="CYS5" s="228"/>
      <c r="CYT5" s="228"/>
      <c r="CYU5" s="228"/>
      <c r="CYV5" s="228"/>
      <c r="CYW5" s="228"/>
      <c r="CYX5" s="228"/>
      <c r="CYY5" s="228"/>
      <c r="CYZ5" s="228"/>
      <c r="CZA5" s="228"/>
      <c r="CZB5" s="228"/>
      <c r="CZC5" s="228"/>
      <c r="CZD5" s="228"/>
      <c r="CZE5" s="228"/>
      <c r="CZF5" s="228"/>
      <c r="CZG5" s="228"/>
      <c r="CZH5" s="228"/>
      <c r="CZI5" s="228"/>
      <c r="CZJ5" s="228"/>
      <c r="CZK5" s="228"/>
      <c r="CZL5" s="228"/>
      <c r="CZM5" s="228"/>
      <c r="CZN5" s="228"/>
      <c r="CZO5" s="228"/>
      <c r="CZP5" s="228"/>
      <c r="CZQ5" s="228"/>
      <c r="CZR5" s="228"/>
      <c r="CZS5" s="228"/>
      <c r="CZT5" s="228"/>
      <c r="CZU5" s="228"/>
      <c r="CZV5" s="228"/>
      <c r="CZW5" s="228"/>
      <c r="CZX5" s="228"/>
      <c r="CZY5" s="228"/>
      <c r="CZZ5" s="228"/>
      <c r="DAA5" s="228"/>
      <c r="DAB5" s="228"/>
      <c r="DAC5" s="228"/>
      <c r="DAD5" s="228"/>
      <c r="DAE5" s="228"/>
      <c r="DAF5" s="228"/>
      <c r="DAG5" s="228"/>
      <c r="DAH5" s="228"/>
      <c r="DAI5" s="228"/>
      <c r="DAJ5" s="228"/>
      <c r="DAK5" s="228"/>
      <c r="DAL5" s="228"/>
      <c r="DAM5" s="228"/>
      <c r="DAN5" s="228"/>
      <c r="DAO5" s="228"/>
      <c r="DAP5" s="228"/>
      <c r="DAQ5" s="228"/>
      <c r="DAR5" s="228"/>
      <c r="DAS5" s="228"/>
      <c r="DAT5" s="228"/>
      <c r="DAU5" s="228"/>
      <c r="DAV5" s="228"/>
      <c r="DAW5" s="228"/>
      <c r="DAX5" s="228"/>
      <c r="DAY5" s="228"/>
      <c r="DAZ5" s="228"/>
      <c r="DBA5" s="228"/>
      <c r="DBB5" s="228"/>
      <c r="DBC5" s="228"/>
      <c r="DBD5" s="228"/>
      <c r="DBE5" s="228"/>
      <c r="DBF5" s="228"/>
      <c r="DBG5" s="228"/>
      <c r="DBH5" s="228"/>
      <c r="DBI5" s="228"/>
      <c r="DBJ5" s="228"/>
      <c r="DBK5" s="228"/>
      <c r="DBL5" s="228"/>
      <c r="DBM5" s="228"/>
      <c r="DBN5" s="228"/>
      <c r="DBO5" s="228"/>
      <c r="DBP5" s="228"/>
      <c r="DBQ5" s="228"/>
      <c r="DBR5" s="228"/>
      <c r="DBS5" s="228"/>
      <c r="DBT5" s="228"/>
      <c r="DBU5" s="228"/>
      <c r="DBV5" s="228"/>
      <c r="DBW5" s="228"/>
      <c r="DBX5" s="228"/>
      <c r="DBY5" s="228"/>
      <c r="DBZ5" s="228"/>
      <c r="DCA5" s="228"/>
      <c r="DCB5" s="228"/>
      <c r="DCC5" s="228"/>
      <c r="DCD5" s="228"/>
      <c r="DCE5" s="228"/>
      <c r="DCF5" s="228"/>
      <c r="DCG5" s="228"/>
      <c r="DCH5" s="228"/>
      <c r="DCI5" s="228"/>
      <c r="DCJ5" s="228"/>
      <c r="DCK5" s="228"/>
      <c r="DCL5" s="228"/>
      <c r="DCM5" s="228"/>
      <c r="DCN5" s="228"/>
      <c r="DCO5" s="228"/>
      <c r="DCP5" s="228"/>
      <c r="DCQ5" s="228"/>
      <c r="DCR5" s="228"/>
      <c r="DCS5" s="228"/>
      <c r="DCT5" s="228"/>
      <c r="DCU5" s="228"/>
      <c r="DCV5" s="228"/>
      <c r="DCW5" s="228"/>
      <c r="DCX5" s="228"/>
      <c r="DCY5" s="228"/>
      <c r="DCZ5" s="228"/>
      <c r="DDA5" s="228"/>
      <c r="DDB5" s="228"/>
      <c r="DDC5" s="228"/>
      <c r="DDD5" s="228"/>
      <c r="DDE5" s="228"/>
      <c r="DDF5" s="228"/>
      <c r="DDG5" s="228"/>
      <c r="DDH5" s="228"/>
      <c r="DDI5" s="228"/>
      <c r="DDJ5" s="228"/>
      <c r="DDK5" s="228"/>
      <c r="DDL5" s="228"/>
      <c r="DDM5" s="228"/>
      <c r="DDN5" s="228"/>
      <c r="DDO5" s="228"/>
      <c r="DDP5" s="228"/>
      <c r="DDQ5" s="228"/>
      <c r="DDR5" s="228"/>
      <c r="DDS5" s="228"/>
      <c r="DDT5" s="228"/>
      <c r="DDU5" s="228"/>
      <c r="DDV5" s="228"/>
      <c r="DDW5" s="228"/>
      <c r="DDX5" s="228"/>
      <c r="DDY5" s="228"/>
      <c r="DDZ5" s="228"/>
      <c r="DEA5" s="228"/>
      <c r="DEB5" s="228"/>
      <c r="DEC5" s="228"/>
      <c r="DED5" s="228"/>
      <c r="DEE5" s="228"/>
      <c r="DEF5" s="228"/>
      <c r="DEG5" s="228"/>
      <c r="DEH5" s="228"/>
      <c r="DEI5" s="228"/>
      <c r="DEJ5" s="228"/>
      <c r="DEK5" s="228"/>
      <c r="DEL5" s="228"/>
      <c r="DEM5" s="228"/>
      <c r="DEN5" s="228"/>
      <c r="DEO5" s="228"/>
      <c r="DEP5" s="228"/>
      <c r="DEQ5" s="228"/>
      <c r="DER5" s="228"/>
      <c r="DES5" s="228"/>
      <c r="DET5" s="228"/>
      <c r="DEU5" s="228"/>
      <c r="DEV5" s="228"/>
      <c r="DEW5" s="228"/>
      <c r="DEX5" s="228"/>
      <c r="DEY5" s="228"/>
      <c r="DEZ5" s="228"/>
      <c r="DFA5" s="228"/>
      <c r="DFB5" s="228"/>
      <c r="DFC5" s="228"/>
      <c r="DFD5" s="228"/>
      <c r="DFE5" s="228"/>
      <c r="DFF5" s="228"/>
      <c r="DFG5" s="228"/>
      <c r="DFH5" s="228"/>
      <c r="DFI5" s="228"/>
      <c r="DFJ5" s="228"/>
      <c r="DFK5" s="228"/>
      <c r="DFL5" s="228"/>
      <c r="DFM5" s="228"/>
      <c r="DFN5" s="228"/>
      <c r="DFO5" s="228"/>
      <c r="DFP5" s="228"/>
      <c r="DFQ5" s="228"/>
      <c r="DFR5" s="228"/>
      <c r="DFS5" s="228"/>
      <c r="DFT5" s="228"/>
      <c r="DFU5" s="228"/>
      <c r="DFV5" s="228"/>
      <c r="DFW5" s="228"/>
      <c r="DFX5" s="228"/>
      <c r="DFY5" s="228"/>
      <c r="DFZ5" s="228"/>
      <c r="DGA5" s="228"/>
      <c r="DGB5" s="228"/>
      <c r="DGC5" s="228"/>
      <c r="DGD5" s="228"/>
      <c r="DGE5" s="228"/>
      <c r="DGF5" s="228"/>
      <c r="DGG5" s="228"/>
      <c r="DGH5" s="228"/>
      <c r="DGI5" s="228"/>
      <c r="DGJ5" s="228"/>
      <c r="DGK5" s="228"/>
      <c r="DGL5" s="228"/>
      <c r="DGM5" s="228"/>
      <c r="DGN5" s="228"/>
      <c r="DGO5" s="228"/>
      <c r="DGP5" s="228"/>
      <c r="DGQ5" s="228"/>
      <c r="DGR5" s="228"/>
      <c r="DGS5" s="228"/>
      <c r="DGT5" s="228"/>
      <c r="DGU5" s="228"/>
      <c r="DGV5" s="228"/>
      <c r="DGW5" s="228"/>
      <c r="DGX5" s="228"/>
      <c r="DGY5" s="228"/>
      <c r="DGZ5" s="228"/>
      <c r="DHA5" s="228"/>
      <c r="DHB5" s="228"/>
      <c r="DHC5" s="228"/>
      <c r="DHD5" s="228"/>
      <c r="DHE5" s="228"/>
      <c r="DHF5" s="228"/>
      <c r="DHG5" s="228"/>
      <c r="DHH5" s="228"/>
      <c r="DHI5" s="228"/>
      <c r="DHJ5" s="228"/>
      <c r="DHK5" s="228"/>
      <c r="DHL5" s="228"/>
      <c r="DHM5" s="228"/>
      <c r="DHN5" s="228"/>
      <c r="DHO5" s="228"/>
      <c r="DHP5" s="228"/>
      <c r="DHQ5" s="228"/>
      <c r="DHR5" s="228"/>
      <c r="DHS5" s="228"/>
      <c r="DHT5" s="228"/>
      <c r="DHU5" s="228"/>
      <c r="DHV5" s="228"/>
      <c r="DHW5" s="228"/>
      <c r="DHX5" s="228"/>
      <c r="DHY5" s="228"/>
      <c r="DHZ5" s="228"/>
      <c r="DIA5" s="228"/>
      <c r="DIB5" s="228"/>
      <c r="DIC5" s="228"/>
      <c r="DID5" s="228"/>
      <c r="DIE5" s="228"/>
      <c r="DIF5" s="228"/>
      <c r="DIG5" s="228"/>
      <c r="DIH5" s="228"/>
      <c r="DII5" s="228"/>
      <c r="DIJ5" s="228"/>
      <c r="DIK5" s="228"/>
      <c r="DIL5" s="228"/>
      <c r="DIM5" s="228"/>
      <c r="DIN5" s="228"/>
      <c r="DIO5" s="228"/>
      <c r="DIP5" s="228"/>
      <c r="DIQ5" s="228"/>
      <c r="DIR5" s="228"/>
      <c r="DIS5" s="228"/>
      <c r="DIT5" s="228"/>
      <c r="DIU5" s="228"/>
      <c r="DIV5" s="228"/>
      <c r="DIW5" s="228"/>
      <c r="DIX5" s="228"/>
      <c r="DIY5" s="228"/>
      <c r="DIZ5" s="228"/>
      <c r="DJA5" s="228"/>
      <c r="DJB5" s="228"/>
      <c r="DJC5" s="228"/>
      <c r="DJD5" s="228"/>
      <c r="DJE5" s="228"/>
      <c r="DJF5" s="228"/>
      <c r="DJG5" s="228"/>
      <c r="DJH5" s="228"/>
      <c r="DJI5" s="228"/>
      <c r="DJJ5" s="228"/>
      <c r="DJK5" s="228"/>
      <c r="DJL5" s="228"/>
      <c r="DJM5" s="228"/>
      <c r="DJN5" s="228"/>
      <c r="DJO5" s="228"/>
      <c r="DJP5" s="228"/>
      <c r="DJQ5" s="228"/>
      <c r="DJR5" s="228"/>
      <c r="DJS5" s="228"/>
      <c r="DJT5" s="228"/>
      <c r="DJU5" s="228"/>
      <c r="DJV5" s="228"/>
      <c r="DJW5" s="228"/>
      <c r="DJX5" s="228"/>
      <c r="DJY5" s="228"/>
      <c r="DJZ5" s="228"/>
      <c r="DKA5" s="228"/>
      <c r="DKB5" s="228"/>
      <c r="DKC5" s="228"/>
      <c r="DKD5" s="228"/>
      <c r="DKE5" s="228"/>
      <c r="DKF5" s="228"/>
      <c r="DKG5" s="228"/>
      <c r="DKH5" s="228"/>
      <c r="DKI5" s="228"/>
      <c r="DKJ5" s="228"/>
      <c r="DKK5" s="228"/>
      <c r="DKL5" s="228"/>
      <c r="DKM5" s="228"/>
      <c r="DKN5" s="228"/>
      <c r="DKO5" s="228"/>
      <c r="DKP5" s="228"/>
      <c r="DKQ5" s="228"/>
      <c r="DKR5" s="228"/>
      <c r="DKS5" s="228"/>
      <c r="DKT5" s="228"/>
      <c r="DKU5" s="228"/>
      <c r="DKV5" s="228"/>
      <c r="DKW5" s="228"/>
      <c r="DKX5" s="228"/>
      <c r="DKY5" s="228"/>
      <c r="DKZ5" s="228"/>
      <c r="DLA5" s="228"/>
      <c r="DLB5" s="228"/>
      <c r="DLC5" s="228"/>
      <c r="DLD5" s="228"/>
      <c r="DLE5" s="228"/>
      <c r="DLF5" s="228"/>
      <c r="DLG5" s="228"/>
      <c r="DLH5" s="228"/>
      <c r="DLI5" s="228"/>
      <c r="DLJ5" s="228"/>
      <c r="DLK5" s="228"/>
      <c r="DLL5" s="228"/>
      <c r="DLM5" s="228"/>
      <c r="DLN5" s="228"/>
      <c r="DLO5" s="228"/>
      <c r="DLP5" s="228"/>
      <c r="DLQ5" s="228"/>
      <c r="DLR5" s="228"/>
      <c r="DLS5" s="228"/>
      <c r="DLT5" s="228"/>
      <c r="DLU5" s="228"/>
      <c r="DLV5" s="228"/>
      <c r="DLW5" s="228"/>
      <c r="DLX5" s="228"/>
      <c r="DLY5" s="228"/>
      <c r="DLZ5" s="228"/>
      <c r="DMA5" s="228"/>
      <c r="DMB5" s="228"/>
      <c r="DMC5" s="228"/>
      <c r="DMD5" s="228"/>
      <c r="DME5" s="228"/>
      <c r="DMF5" s="228"/>
      <c r="DMG5" s="228"/>
      <c r="DMH5" s="228"/>
      <c r="DMI5" s="228"/>
      <c r="DMJ5" s="228"/>
      <c r="DMK5" s="228"/>
      <c r="DML5" s="228"/>
      <c r="DMM5" s="228"/>
      <c r="DMN5" s="228"/>
      <c r="DMO5" s="228"/>
      <c r="DMP5" s="228"/>
      <c r="DMQ5" s="228"/>
      <c r="DMR5" s="228"/>
      <c r="DMS5" s="228"/>
      <c r="DMT5" s="228"/>
      <c r="DMU5" s="228"/>
      <c r="DMV5" s="228"/>
      <c r="DMW5" s="228"/>
      <c r="DMX5" s="228"/>
      <c r="DMY5" s="228"/>
      <c r="DMZ5" s="228"/>
      <c r="DNA5" s="228"/>
      <c r="DNB5" s="228"/>
      <c r="DNC5" s="228"/>
      <c r="DND5" s="228"/>
      <c r="DNE5" s="228"/>
      <c r="DNF5" s="228"/>
      <c r="DNG5" s="228"/>
      <c r="DNH5" s="228"/>
      <c r="DNI5" s="228"/>
      <c r="DNJ5" s="228"/>
      <c r="DNK5" s="228"/>
      <c r="DNL5" s="228"/>
      <c r="DNM5" s="228"/>
      <c r="DNN5" s="228"/>
      <c r="DNO5" s="228"/>
      <c r="DNP5" s="228"/>
      <c r="DNQ5" s="228"/>
      <c r="DNR5" s="228"/>
      <c r="DNS5" s="228"/>
      <c r="DNT5" s="228"/>
      <c r="DNU5" s="228"/>
      <c r="DNV5" s="228"/>
      <c r="DNW5" s="228"/>
      <c r="DNX5" s="228"/>
      <c r="DNY5" s="228"/>
      <c r="DNZ5" s="228"/>
      <c r="DOA5" s="228"/>
      <c r="DOB5" s="228"/>
      <c r="DOC5" s="228"/>
      <c r="DOD5" s="228"/>
      <c r="DOE5" s="228"/>
      <c r="DOF5" s="228"/>
      <c r="DOG5" s="228"/>
      <c r="DOH5" s="228"/>
      <c r="DOI5" s="228"/>
      <c r="DOJ5" s="228"/>
      <c r="DOK5" s="228"/>
      <c r="DOL5" s="228"/>
      <c r="DOM5" s="228"/>
      <c r="DON5" s="228"/>
      <c r="DOO5" s="228"/>
      <c r="DOP5" s="228"/>
      <c r="DOQ5" s="228"/>
      <c r="DOR5" s="228"/>
      <c r="DOS5" s="228"/>
      <c r="DOT5" s="228"/>
      <c r="DOU5" s="228"/>
      <c r="DOV5" s="228"/>
      <c r="DOW5" s="228"/>
      <c r="DOX5" s="228"/>
      <c r="DOY5" s="228"/>
      <c r="DOZ5" s="228"/>
      <c r="DPA5" s="228"/>
      <c r="DPB5" s="228"/>
      <c r="DPC5" s="228"/>
      <c r="DPD5" s="228"/>
      <c r="DPE5" s="228"/>
      <c r="DPF5" s="228"/>
      <c r="DPG5" s="228"/>
      <c r="DPH5" s="228"/>
      <c r="DPI5" s="228"/>
      <c r="DPJ5" s="228"/>
      <c r="DPK5" s="228"/>
      <c r="DPL5" s="228"/>
      <c r="DPM5" s="228"/>
      <c r="DPN5" s="228"/>
      <c r="DPO5" s="228"/>
      <c r="DPP5" s="228"/>
      <c r="DPQ5" s="228"/>
      <c r="DPR5" s="228"/>
      <c r="DPS5" s="228"/>
      <c r="DPT5" s="228"/>
      <c r="DPU5" s="228"/>
      <c r="DPV5" s="228"/>
      <c r="DPW5" s="228"/>
      <c r="DPX5" s="228"/>
      <c r="DPY5" s="228"/>
      <c r="DPZ5" s="228"/>
      <c r="DQA5" s="228"/>
      <c r="DQB5" s="228"/>
      <c r="DQC5" s="228"/>
      <c r="DQD5" s="228"/>
      <c r="DQE5" s="228"/>
      <c r="DQF5" s="228"/>
      <c r="DQG5" s="228"/>
      <c r="DQH5" s="228"/>
      <c r="DQI5" s="228"/>
      <c r="DQJ5" s="228"/>
      <c r="DQK5" s="228"/>
      <c r="DQL5" s="228"/>
      <c r="DQM5" s="228"/>
      <c r="DQN5" s="228"/>
      <c r="DQO5" s="228"/>
      <c r="DQP5" s="228"/>
      <c r="DQQ5" s="228"/>
      <c r="DQR5" s="228"/>
      <c r="DQS5" s="228"/>
      <c r="DQT5" s="228"/>
      <c r="DQU5" s="228"/>
      <c r="DQV5" s="228"/>
      <c r="DQW5" s="228"/>
      <c r="DQX5" s="228"/>
      <c r="DQY5" s="228"/>
      <c r="DQZ5" s="228"/>
      <c r="DRA5" s="228"/>
      <c r="DRB5" s="228"/>
      <c r="DRC5" s="228"/>
      <c r="DRD5" s="228"/>
      <c r="DRE5" s="228"/>
      <c r="DRF5" s="228"/>
      <c r="DRG5" s="228"/>
      <c r="DRH5" s="228"/>
      <c r="DRI5" s="228"/>
      <c r="DRJ5" s="228"/>
      <c r="DRK5" s="228"/>
      <c r="DRL5" s="228"/>
      <c r="DRM5" s="228"/>
      <c r="DRN5" s="228"/>
      <c r="DRO5" s="228"/>
      <c r="DRP5" s="228"/>
      <c r="DRQ5" s="228"/>
      <c r="DRR5" s="228"/>
      <c r="DRS5" s="228"/>
      <c r="DRT5" s="228"/>
      <c r="DRU5" s="228"/>
      <c r="DRV5" s="228"/>
      <c r="DRW5" s="228"/>
      <c r="DRX5" s="228"/>
      <c r="DRY5" s="228"/>
      <c r="DRZ5" s="228"/>
      <c r="DSA5" s="228"/>
      <c r="DSB5" s="228"/>
      <c r="DSC5" s="228"/>
      <c r="DSD5" s="228"/>
      <c r="DSE5" s="228"/>
      <c r="DSF5" s="228"/>
      <c r="DSG5" s="228"/>
      <c r="DSH5" s="228"/>
      <c r="DSI5" s="228"/>
      <c r="DSJ5" s="228"/>
      <c r="DSK5" s="228"/>
      <c r="DSL5" s="228"/>
      <c r="DSM5" s="228"/>
      <c r="DSN5" s="228"/>
      <c r="DSO5" s="228"/>
      <c r="DSP5" s="228"/>
      <c r="DSQ5" s="228"/>
      <c r="DSR5" s="228"/>
      <c r="DSS5" s="228"/>
      <c r="DST5" s="228"/>
      <c r="DSU5" s="228"/>
      <c r="DSV5" s="228"/>
      <c r="DSW5" s="228"/>
      <c r="DSX5" s="228"/>
      <c r="DSY5" s="228"/>
      <c r="DSZ5" s="228"/>
      <c r="DTA5" s="228"/>
      <c r="DTB5" s="228"/>
      <c r="DTC5" s="228"/>
      <c r="DTD5" s="228"/>
      <c r="DTE5" s="228"/>
      <c r="DTF5" s="228"/>
      <c r="DTG5" s="228"/>
      <c r="DTH5" s="228"/>
      <c r="DTI5" s="228"/>
      <c r="DTJ5" s="228"/>
      <c r="DTK5" s="228"/>
      <c r="DTL5" s="228"/>
      <c r="DTM5" s="228"/>
      <c r="DTN5" s="228"/>
      <c r="DTO5" s="228"/>
      <c r="DTP5" s="228"/>
      <c r="DTQ5" s="228"/>
      <c r="DTR5" s="228"/>
      <c r="DTS5" s="228"/>
      <c r="DTT5" s="228"/>
      <c r="DTU5" s="228"/>
      <c r="DTV5" s="228"/>
      <c r="DTW5" s="228"/>
      <c r="DTX5" s="228"/>
      <c r="DTY5" s="228"/>
      <c r="DTZ5" s="228"/>
      <c r="DUA5" s="228"/>
      <c r="DUB5" s="228"/>
      <c r="DUC5" s="228"/>
      <c r="DUD5" s="228"/>
      <c r="DUE5" s="228"/>
      <c r="DUF5" s="228"/>
      <c r="DUG5" s="228"/>
      <c r="DUH5" s="228"/>
      <c r="DUI5" s="228"/>
      <c r="DUJ5" s="228"/>
      <c r="DUK5" s="228"/>
      <c r="DUL5" s="228"/>
      <c r="DUM5" s="228"/>
      <c r="DUN5" s="228"/>
      <c r="DUO5" s="228"/>
      <c r="DUP5" s="228"/>
      <c r="DUQ5" s="228"/>
      <c r="DUR5" s="228"/>
      <c r="DUS5" s="228"/>
      <c r="DUT5" s="228"/>
      <c r="DUU5" s="228"/>
      <c r="DUV5" s="228"/>
      <c r="DUW5" s="228"/>
      <c r="DUX5" s="228"/>
      <c r="DUY5" s="228"/>
      <c r="DUZ5" s="228"/>
      <c r="DVA5" s="228"/>
      <c r="DVB5" s="228"/>
      <c r="DVC5" s="228"/>
      <c r="DVD5" s="228"/>
      <c r="DVE5" s="228"/>
      <c r="DVF5" s="228"/>
      <c r="DVG5" s="228"/>
      <c r="DVH5" s="228"/>
      <c r="DVI5" s="228"/>
      <c r="DVJ5" s="228"/>
      <c r="DVK5" s="228"/>
      <c r="DVL5" s="228"/>
      <c r="DVM5" s="228"/>
      <c r="DVN5" s="228"/>
      <c r="DVO5" s="228"/>
      <c r="DVP5" s="228"/>
      <c r="DVQ5" s="228"/>
      <c r="DVR5" s="228"/>
      <c r="DVS5" s="228"/>
      <c r="DVT5" s="228"/>
      <c r="DVU5" s="228"/>
      <c r="DVV5" s="228"/>
      <c r="DVW5" s="228"/>
      <c r="DVX5" s="228"/>
      <c r="DVY5" s="228"/>
      <c r="DVZ5" s="228"/>
      <c r="DWA5" s="228"/>
      <c r="DWB5" s="228"/>
      <c r="DWC5" s="228"/>
      <c r="DWD5" s="228"/>
      <c r="DWE5" s="228"/>
      <c r="DWF5" s="228"/>
      <c r="DWG5" s="228"/>
      <c r="DWH5" s="228"/>
      <c r="DWI5" s="228"/>
      <c r="DWJ5" s="228"/>
      <c r="DWK5" s="228"/>
      <c r="DWL5" s="228"/>
      <c r="DWM5" s="228"/>
      <c r="DWN5" s="228"/>
      <c r="DWO5" s="228"/>
      <c r="DWP5" s="228"/>
      <c r="DWQ5" s="228"/>
      <c r="DWR5" s="228"/>
      <c r="DWS5" s="228"/>
      <c r="DWT5" s="228"/>
      <c r="DWU5" s="228"/>
      <c r="DWV5" s="228"/>
      <c r="DWW5" s="228"/>
      <c r="DWX5" s="228"/>
      <c r="DWY5" s="228"/>
      <c r="DWZ5" s="228"/>
      <c r="DXA5" s="228"/>
      <c r="DXB5" s="228"/>
      <c r="DXC5" s="228"/>
      <c r="DXD5" s="228"/>
      <c r="DXE5" s="228"/>
      <c r="DXF5" s="228"/>
      <c r="DXG5" s="228"/>
      <c r="DXH5" s="228"/>
      <c r="DXI5" s="228"/>
      <c r="DXJ5" s="228"/>
      <c r="DXK5" s="228"/>
      <c r="DXL5" s="228"/>
      <c r="DXM5" s="228"/>
      <c r="DXN5" s="228"/>
      <c r="DXO5" s="228"/>
      <c r="DXP5" s="228"/>
      <c r="DXQ5" s="228"/>
      <c r="DXR5" s="228"/>
      <c r="DXS5" s="228"/>
      <c r="DXT5" s="228"/>
      <c r="DXU5" s="228"/>
      <c r="DXV5" s="228"/>
      <c r="DXW5" s="228"/>
      <c r="DXX5" s="228"/>
      <c r="DXY5" s="228"/>
      <c r="DXZ5" s="228"/>
      <c r="DYA5" s="228"/>
      <c r="DYB5" s="228"/>
      <c r="DYC5" s="228"/>
      <c r="DYD5" s="228"/>
      <c r="DYE5" s="228"/>
      <c r="DYF5" s="228"/>
      <c r="DYG5" s="228"/>
      <c r="DYH5" s="228"/>
      <c r="DYI5" s="228"/>
      <c r="DYJ5" s="228"/>
      <c r="DYK5" s="228"/>
      <c r="DYL5" s="228"/>
      <c r="DYM5" s="228"/>
      <c r="DYN5" s="228"/>
      <c r="DYO5" s="228"/>
      <c r="DYP5" s="228"/>
      <c r="DYQ5" s="228"/>
      <c r="DYR5" s="228"/>
      <c r="DYS5" s="228"/>
      <c r="DYT5" s="228"/>
      <c r="DYU5" s="228"/>
      <c r="DYV5" s="228"/>
      <c r="DYW5" s="228"/>
      <c r="DYX5" s="228"/>
      <c r="DYY5" s="228"/>
      <c r="DYZ5" s="228"/>
      <c r="DZA5" s="228"/>
      <c r="DZB5" s="228"/>
      <c r="DZC5" s="228"/>
      <c r="DZD5" s="228"/>
      <c r="DZE5" s="228"/>
      <c r="DZF5" s="228"/>
      <c r="DZG5" s="228"/>
      <c r="DZH5" s="228"/>
      <c r="DZI5" s="228"/>
      <c r="DZJ5" s="228"/>
      <c r="DZK5" s="228"/>
      <c r="DZL5" s="228"/>
      <c r="DZM5" s="228"/>
      <c r="DZN5" s="228"/>
      <c r="DZO5" s="228"/>
      <c r="DZP5" s="228"/>
      <c r="DZQ5" s="228"/>
      <c r="DZR5" s="228"/>
      <c r="DZS5" s="228"/>
      <c r="DZT5" s="228"/>
      <c r="DZU5" s="228"/>
      <c r="DZV5" s="228"/>
      <c r="DZW5" s="228"/>
      <c r="DZX5" s="228"/>
      <c r="DZY5" s="228"/>
      <c r="DZZ5" s="228"/>
      <c r="EAA5" s="228"/>
      <c r="EAB5" s="228"/>
      <c r="EAC5" s="228"/>
      <c r="EAD5" s="228"/>
      <c r="EAE5" s="228"/>
      <c r="EAF5" s="228"/>
      <c r="EAG5" s="228"/>
      <c r="EAH5" s="228"/>
      <c r="EAI5" s="228"/>
      <c r="EAJ5" s="228"/>
      <c r="EAK5" s="228"/>
      <c r="EAL5" s="228"/>
      <c r="EAM5" s="228"/>
      <c r="EAN5" s="228"/>
      <c r="EAO5" s="228"/>
      <c r="EAP5" s="228"/>
      <c r="EAQ5" s="228"/>
      <c r="EAR5" s="228"/>
      <c r="EAS5" s="228"/>
      <c r="EAT5" s="228"/>
      <c r="EAU5" s="228"/>
      <c r="EAV5" s="228"/>
      <c r="EAW5" s="228"/>
      <c r="EAX5" s="228"/>
      <c r="EAY5" s="228"/>
      <c r="EAZ5" s="228"/>
      <c r="EBA5" s="228"/>
      <c r="EBB5" s="228"/>
      <c r="EBC5" s="228"/>
      <c r="EBD5" s="228"/>
      <c r="EBE5" s="228"/>
      <c r="EBF5" s="228"/>
      <c r="EBG5" s="228"/>
      <c r="EBH5" s="228"/>
      <c r="EBI5" s="228"/>
      <c r="EBJ5" s="228"/>
      <c r="EBK5" s="228"/>
      <c r="EBL5" s="228"/>
      <c r="EBM5" s="228"/>
      <c r="EBN5" s="228"/>
      <c r="EBO5" s="228"/>
      <c r="EBP5" s="228"/>
      <c r="EBQ5" s="228"/>
      <c r="EBR5" s="228"/>
      <c r="EBS5" s="228"/>
      <c r="EBT5" s="228"/>
      <c r="EBU5" s="228"/>
      <c r="EBV5" s="228"/>
      <c r="EBW5" s="228"/>
      <c r="EBX5" s="228"/>
      <c r="EBY5" s="228"/>
      <c r="EBZ5" s="228"/>
      <c r="ECA5" s="228"/>
      <c r="ECB5" s="228"/>
      <c r="ECC5" s="228"/>
      <c r="ECD5" s="228"/>
      <c r="ECE5" s="228"/>
      <c r="ECF5" s="228"/>
      <c r="ECG5" s="228"/>
      <c r="ECH5" s="228"/>
      <c r="ECI5" s="228"/>
      <c r="ECJ5" s="228"/>
      <c r="ECK5" s="228"/>
      <c r="ECL5" s="228"/>
      <c r="ECM5" s="228"/>
      <c r="ECN5" s="228"/>
      <c r="ECO5" s="228"/>
      <c r="ECP5" s="228"/>
      <c r="ECQ5" s="228"/>
      <c r="ECR5" s="228"/>
      <c r="ECS5" s="228"/>
      <c r="ECT5" s="228"/>
      <c r="ECU5" s="228"/>
      <c r="ECV5" s="228"/>
      <c r="ECW5" s="228"/>
      <c r="ECX5" s="228"/>
      <c r="ECY5" s="228"/>
      <c r="ECZ5" s="228"/>
      <c r="EDA5" s="228"/>
      <c r="EDB5" s="228"/>
      <c r="EDC5" s="228"/>
      <c r="EDD5" s="228"/>
      <c r="EDE5" s="228"/>
      <c r="EDF5" s="228"/>
      <c r="EDG5" s="228"/>
      <c r="EDH5" s="228"/>
      <c r="EDI5" s="228"/>
      <c r="EDJ5" s="228"/>
      <c r="EDK5" s="228"/>
      <c r="EDL5" s="228"/>
      <c r="EDM5" s="228"/>
      <c r="EDN5" s="228"/>
      <c r="EDO5" s="228"/>
      <c r="EDP5" s="228"/>
      <c r="EDQ5" s="228"/>
      <c r="EDR5" s="228"/>
      <c r="EDS5" s="228"/>
      <c r="EDT5" s="228"/>
      <c r="EDU5" s="228"/>
      <c r="EDV5" s="228"/>
      <c r="EDW5" s="228"/>
      <c r="EDX5" s="228"/>
      <c r="EDY5" s="228"/>
      <c r="EDZ5" s="228"/>
      <c r="EEA5" s="228"/>
      <c r="EEB5" s="228"/>
      <c r="EEC5" s="228"/>
      <c r="EED5" s="228"/>
      <c r="EEE5" s="228"/>
      <c r="EEF5" s="228"/>
      <c r="EEG5" s="228"/>
      <c r="EEH5" s="228"/>
      <c r="EEI5" s="228"/>
      <c r="EEJ5" s="228"/>
      <c r="EEK5" s="228"/>
      <c r="EEL5" s="228"/>
      <c r="EEM5" s="228"/>
      <c r="EEN5" s="228"/>
      <c r="EEO5" s="228"/>
      <c r="EEP5" s="228"/>
      <c r="EEQ5" s="228"/>
      <c r="EER5" s="228"/>
      <c r="EES5" s="228"/>
      <c r="EET5" s="228"/>
      <c r="EEU5" s="228"/>
      <c r="EEV5" s="228"/>
      <c r="EEW5" s="228"/>
      <c r="EEX5" s="228"/>
      <c r="EEY5" s="228"/>
      <c r="EEZ5" s="228"/>
      <c r="EFA5" s="228"/>
      <c r="EFB5" s="228"/>
      <c r="EFC5" s="228"/>
      <c r="EFD5" s="228"/>
      <c r="EFE5" s="228"/>
      <c r="EFF5" s="228"/>
      <c r="EFG5" s="228"/>
      <c r="EFH5" s="228"/>
      <c r="EFI5" s="228"/>
      <c r="EFJ5" s="228"/>
      <c r="EFK5" s="228"/>
      <c r="EFL5" s="228"/>
      <c r="EFM5" s="228"/>
      <c r="EFN5" s="228"/>
      <c r="EFO5" s="228"/>
      <c r="EFP5" s="228"/>
      <c r="EFQ5" s="228"/>
      <c r="EFR5" s="228"/>
      <c r="EFS5" s="228"/>
      <c r="EFT5" s="228"/>
      <c r="EFU5" s="228"/>
      <c r="EFV5" s="228"/>
      <c r="EFW5" s="228"/>
      <c r="EFX5" s="228"/>
      <c r="EFY5" s="228"/>
      <c r="EFZ5" s="228"/>
      <c r="EGA5" s="228"/>
      <c r="EGB5" s="228"/>
      <c r="EGC5" s="228"/>
      <c r="EGD5" s="228"/>
      <c r="EGE5" s="228"/>
      <c r="EGF5" s="228"/>
      <c r="EGG5" s="228"/>
      <c r="EGH5" s="228"/>
      <c r="EGI5" s="228"/>
      <c r="EGJ5" s="228"/>
      <c r="EGK5" s="228"/>
      <c r="EGL5" s="228"/>
      <c r="EGM5" s="228"/>
      <c r="EGN5" s="228"/>
      <c r="EGO5" s="228"/>
      <c r="EGP5" s="228"/>
      <c r="EGQ5" s="228"/>
      <c r="EGR5" s="228"/>
      <c r="EGS5" s="228"/>
      <c r="EGT5" s="228"/>
      <c r="EGU5" s="228"/>
      <c r="EGV5" s="228"/>
      <c r="EGW5" s="228"/>
      <c r="EGX5" s="228"/>
      <c r="EGY5" s="228"/>
      <c r="EGZ5" s="228"/>
      <c r="EHA5" s="228"/>
      <c r="EHB5" s="228"/>
      <c r="EHC5" s="228"/>
      <c r="EHD5" s="228"/>
      <c r="EHE5" s="228"/>
      <c r="EHF5" s="228"/>
      <c r="EHG5" s="228"/>
      <c r="EHH5" s="228"/>
      <c r="EHI5" s="228"/>
      <c r="EHJ5" s="228"/>
      <c r="EHK5" s="228"/>
      <c r="EHL5" s="228"/>
      <c r="EHM5" s="228"/>
      <c r="EHN5" s="228"/>
      <c r="EHO5" s="228"/>
      <c r="EHP5" s="228"/>
      <c r="EHQ5" s="228"/>
      <c r="EHR5" s="228"/>
      <c r="EHS5" s="228"/>
      <c r="EHT5" s="228"/>
      <c r="EHU5" s="228"/>
      <c r="EHV5" s="228"/>
      <c r="EHW5" s="228"/>
      <c r="EHX5" s="228"/>
      <c r="EHY5" s="228"/>
      <c r="EHZ5" s="228"/>
      <c r="EIA5" s="228"/>
      <c r="EIB5" s="228"/>
      <c r="EIC5" s="228"/>
      <c r="EID5" s="228"/>
      <c r="EIE5" s="228"/>
      <c r="EIF5" s="228"/>
      <c r="EIG5" s="228"/>
      <c r="EIH5" s="228"/>
      <c r="EII5" s="228"/>
      <c r="EIJ5" s="228"/>
      <c r="EIK5" s="228"/>
      <c r="EIL5" s="228"/>
      <c r="EIM5" s="228"/>
      <c r="EIN5" s="228"/>
      <c r="EIO5" s="228"/>
      <c r="EIP5" s="228"/>
      <c r="EIQ5" s="228"/>
      <c r="EIR5" s="228"/>
      <c r="EIS5" s="228"/>
      <c r="EIT5" s="228"/>
      <c r="EIU5" s="228"/>
      <c r="EIV5" s="228"/>
      <c r="EIW5" s="228"/>
      <c r="EIX5" s="228"/>
      <c r="EIY5" s="228"/>
      <c r="EIZ5" s="228"/>
      <c r="EJA5" s="228"/>
      <c r="EJB5" s="228"/>
      <c r="EJC5" s="228"/>
      <c r="EJD5" s="228"/>
      <c r="EJE5" s="228"/>
      <c r="EJF5" s="228"/>
      <c r="EJG5" s="228"/>
      <c r="EJH5" s="228"/>
      <c r="EJI5" s="228"/>
      <c r="EJJ5" s="228"/>
      <c r="EJK5" s="228"/>
      <c r="EJL5" s="228"/>
      <c r="EJM5" s="228"/>
      <c r="EJN5" s="228"/>
      <c r="EJO5" s="228"/>
      <c r="EJP5" s="228"/>
      <c r="EJQ5" s="228"/>
      <c r="EJR5" s="228"/>
      <c r="EJS5" s="228"/>
      <c r="EJT5" s="228"/>
      <c r="EJU5" s="228"/>
      <c r="EJV5" s="228"/>
      <c r="EJW5" s="228"/>
      <c r="EJX5" s="228"/>
      <c r="EJY5" s="228"/>
      <c r="EJZ5" s="228"/>
      <c r="EKA5" s="228"/>
      <c r="EKB5" s="228"/>
      <c r="EKC5" s="228"/>
      <c r="EKD5" s="228"/>
      <c r="EKE5" s="228"/>
      <c r="EKF5" s="228"/>
      <c r="EKG5" s="228"/>
      <c r="EKH5" s="228"/>
      <c r="EKI5" s="228"/>
      <c r="EKJ5" s="228"/>
      <c r="EKK5" s="228"/>
      <c r="EKL5" s="228"/>
      <c r="EKM5" s="228"/>
      <c r="EKN5" s="228"/>
      <c r="EKO5" s="228"/>
      <c r="EKP5" s="228"/>
      <c r="EKQ5" s="228"/>
      <c r="EKR5" s="228"/>
      <c r="EKS5" s="228"/>
      <c r="EKT5" s="228"/>
      <c r="EKU5" s="228"/>
      <c r="EKV5" s="228"/>
      <c r="EKW5" s="228"/>
      <c r="EKX5" s="228"/>
      <c r="EKY5" s="228"/>
      <c r="EKZ5" s="228"/>
      <c r="ELA5" s="228"/>
      <c r="ELB5" s="228"/>
      <c r="ELC5" s="228"/>
      <c r="ELD5" s="228"/>
      <c r="ELE5" s="228"/>
      <c r="ELF5" s="228"/>
      <c r="ELG5" s="228"/>
      <c r="ELH5" s="228"/>
      <c r="ELI5" s="228"/>
      <c r="ELJ5" s="228"/>
      <c r="ELK5" s="228"/>
      <c r="ELL5" s="228"/>
      <c r="ELM5" s="228"/>
      <c r="ELN5" s="228"/>
      <c r="ELO5" s="228"/>
      <c r="ELP5" s="228"/>
      <c r="ELQ5" s="228"/>
      <c r="ELR5" s="228"/>
      <c r="ELS5" s="228"/>
      <c r="ELT5" s="228"/>
      <c r="ELU5" s="228"/>
      <c r="ELV5" s="228"/>
      <c r="ELW5" s="228"/>
      <c r="ELX5" s="228"/>
      <c r="ELY5" s="228"/>
      <c r="ELZ5" s="228"/>
      <c r="EMA5" s="228"/>
      <c r="EMB5" s="228"/>
      <c r="EMC5" s="228"/>
      <c r="EMD5" s="228"/>
      <c r="EME5" s="228"/>
      <c r="EMF5" s="228"/>
      <c r="EMG5" s="228"/>
      <c r="EMH5" s="228"/>
      <c r="EMI5" s="228"/>
      <c r="EMJ5" s="228"/>
      <c r="EMK5" s="228"/>
      <c r="EML5" s="228"/>
      <c r="EMM5" s="228"/>
      <c r="EMN5" s="228"/>
      <c r="EMO5" s="228"/>
      <c r="EMP5" s="228"/>
      <c r="EMQ5" s="228"/>
      <c r="EMR5" s="228"/>
      <c r="EMS5" s="228"/>
      <c r="EMT5" s="228"/>
      <c r="EMU5" s="228"/>
      <c r="EMV5" s="228"/>
      <c r="EMW5" s="228"/>
      <c r="EMX5" s="228"/>
      <c r="EMY5" s="228"/>
      <c r="EMZ5" s="228"/>
      <c r="ENA5" s="228"/>
      <c r="ENB5" s="228"/>
      <c r="ENC5" s="228"/>
      <c r="END5" s="228"/>
      <c r="ENE5" s="228"/>
      <c r="ENF5" s="228"/>
      <c r="ENG5" s="228"/>
      <c r="ENH5" s="228"/>
      <c r="ENI5" s="228"/>
      <c r="ENJ5" s="228"/>
      <c r="ENK5" s="228"/>
      <c r="ENL5" s="228"/>
      <c r="ENM5" s="228"/>
      <c r="ENN5" s="228"/>
      <c r="ENO5" s="228"/>
      <c r="ENP5" s="228"/>
      <c r="ENQ5" s="228"/>
      <c r="ENR5" s="228"/>
      <c r="ENS5" s="228"/>
      <c r="ENT5" s="228"/>
      <c r="ENU5" s="228"/>
      <c r="ENV5" s="228"/>
      <c r="ENW5" s="228"/>
      <c r="ENX5" s="228"/>
      <c r="ENY5" s="228"/>
      <c r="ENZ5" s="228"/>
      <c r="EOA5" s="228"/>
      <c r="EOB5" s="228"/>
      <c r="EOC5" s="228"/>
      <c r="EOD5" s="228"/>
      <c r="EOE5" s="228"/>
      <c r="EOF5" s="228"/>
      <c r="EOG5" s="228"/>
      <c r="EOH5" s="228"/>
      <c r="EOI5" s="228"/>
      <c r="EOJ5" s="228"/>
      <c r="EOK5" s="228"/>
      <c r="EOL5" s="228"/>
      <c r="EOM5" s="228"/>
      <c r="EON5" s="228"/>
      <c r="EOO5" s="228"/>
      <c r="EOP5" s="228"/>
      <c r="EOQ5" s="228"/>
      <c r="EOR5" s="228"/>
      <c r="EOS5" s="228"/>
      <c r="EOT5" s="228"/>
      <c r="EOU5" s="228"/>
      <c r="EOV5" s="228"/>
      <c r="EOW5" s="228"/>
      <c r="EOX5" s="228"/>
      <c r="EOY5" s="228"/>
      <c r="EOZ5" s="228"/>
      <c r="EPA5" s="228"/>
      <c r="EPB5" s="228"/>
      <c r="EPC5" s="228"/>
      <c r="EPD5" s="228"/>
      <c r="EPE5" s="228"/>
      <c r="EPF5" s="228"/>
      <c r="EPG5" s="228"/>
      <c r="EPH5" s="228"/>
      <c r="EPI5" s="228"/>
      <c r="EPJ5" s="228"/>
      <c r="EPK5" s="228"/>
      <c r="EPL5" s="228"/>
      <c r="EPM5" s="228"/>
      <c r="EPN5" s="228"/>
      <c r="EPO5" s="228"/>
      <c r="EPP5" s="228"/>
      <c r="EPQ5" s="228"/>
      <c r="EPR5" s="228"/>
      <c r="EPS5" s="228"/>
      <c r="EPT5" s="228"/>
      <c r="EPU5" s="228"/>
      <c r="EPV5" s="228"/>
      <c r="EPW5" s="228"/>
      <c r="EPX5" s="228"/>
      <c r="EPY5" s="228"/>
      <c r="EPZ5" s="228"/>
      <c r="EQA5" s="228"/>
      <c r="EQB5" s="228"/>
      <c r="EQC5" s="228"/>
      <c r="EQD5" s="228"/>
      <c r="EQE5" s="228"/>
      <c r="EQF5" s="228"/>
      <c r="EQG5" s="228"/>
      <c r="EQH5" s="228"/>
      <c r="EQI5" s="228"/>
      <c r="EQJ5" s="228"/>
      <c r="EQK5" s="228"/>
      <c r="EQL5" s="228"/>
      <c r="EQM5" s="228"/>
      <c r="EQN5" s="228"/>
      <c r="EQO5" s="228"/>
      <c r="EQP5" s="228"/>
      <c r="EQQ5" s="228"/>
      <c r="EQR5" s="228"/>
      <c r="EQS5" s="228"/>
      <c r="EQT5" s="228"/>
      <c r="EQU5" s="228"/>
      <c r="EQV5" s="228"/>
      <c r="EQW5" s="228"/>
      <c r="EQX5" s="228"/>
      <c r="EQY5" s="228"/>
      <c r="EQZ5" s="228"/>
      <c r="ERA5" s="228"/>
      <c r="ERB5" s="228"/>
      <c r="ERC5" s="228"/>
      <c r="ERD5" s="228"/>
      <c r="ERE5" s="228"/>
      <c r="ERF5" s="228"/>
      <c r="ERG5" s="228"/>
      <c r="ERH5" s="228"/>
      <c r="ERI5" s="228"/>
      <c r="ERJ5" s="228"/>
      <c r="ERK5" s="228"/>
      <c r="ERL5" s="228"/>
      <c r="ERM5" s="228"/>
      <c r="ERN5" s="228"/>
      <c r="ERO5" s="228"/>
      <c r="ERP5" s="228"/>
      <c r="ERQ5" s="228"/>
      <c r="ERR5" s="228"/>
      <c r="ERS5" s="228"/>
      <c r="ERT5" s="228"/>
      <c r="ERU5" s="228"/>
      <c r="ERV5" s="228"/>
      <c r="ERW5" s="228"/>
      <c r="ERX5" s="228"/>
      <c r="ERY5" s="228"/>
      <c r="ERZ5" s="228"/>
      <c r="ESA5" s="228"/>
      <c r="ESB5" s="228"/>
      <c r="ESC5" s="228"/>
      <c r="ESD5" s="228"/>
      <c r="ESE5" s="228"/>
      <c r="ESF5" s="228"/>
      <c r="ESG5" s="228"/>
      <c r="ESH5" s="228"/>
      <c r="ESI5" s="228"/>
      <c r="ESJ5" s="228"/>
      <c r="ESK5" s="228"/>
      <c r="ESL5" s="228"/>
      <c r="ESM5" s="228"/>
      <c r="ESN5" s="228"/>
      <c r="ESO5" s="228"/>
      <c r="ESP5" s="228"/>
      <c r="ESQ5" s="228"/>
      <c r="ESR5" s="228"/>
      <c r="ESS5" s="228"/>
      <c r="EST5" s="228"/>
      <c r="ESU5" s="228"/>
      <c r="ESV5" s="228"/>
      <c r="ESW5" s="228"/>
      <c r="ESX5" s="228"/>
      <c r="ESY5" s="228"/>
      <c r="ESZ5" s="228"/>
      <c r="ETA5" s="228"/>
      <c r="ETB5" s="228"/>
      <c r="ETC5" s="228"/>
      <c r="ETD5" s="228"/>
      <c r="ETE5" s="228"/>
      <c r="ETF5" s="228"/>
      <c r="ETG5" s="228"/>
      <c r="ETH5" s="228"/>
      <c r="ETI5" s="228"/>
      <c r="ETJ5" s="228"/>
      <c r="ETK5" s="228"/>
      <c r="ETL5" s="228"/>
      <c r="ETM5" s="228"/>
      <c r="ETN5" s="228"/>
      <c r="ETO5" s="228"/>
      <c r="ETP5" s="228"/>
      <c r="ETQ5" s="228"/>
      <c r="ETR5" s="228"/>
      <c r="ETS5" s="228"/>
      <c r="ETT5" s="228"/>
      <c r="ETU5" s="228"/>
      <c r="ETV5" s="228"/>
      <c r="ETW5" s="228"/>
      <c r="ETX5" s="228"/>
      <c r="ETY5" s="228"/>
      <c r="ETZ5" s="228"/>
      <c r="EUA5" s="228"/>
      <c r="EUB5" s="228"/>
      <c r="EUC5" s="228"/>
      <c r="EUD5" s="228"/>
      <c r="EUE5" s="228"/>
      <c r="EUF5" s="228"/>
      <c r="EUG5" s="228"/>
      <c r="EUH5" s="228"/>
      <c r="EUI5" s="228"/>
      <c r="EUJ5" s="228"/>
      <c r="EUK5" s="228"/>
      <c r="EUL5" s="228"/>
      <c r="EUM5" s="228"/>
      <c r="EUN5" s="228"/>
      <c r="EUO5" s="228"/>
      <c r="EUP5" s="228"/>
      <c r="EUQ5" s="228"/>
      <c r="EUR5" s="228"/>
      <c r="EUS5" s="228"/>
      <c r="EUT5" s="228"/>
      <c r="EUU5" s="228"/>
      <c r="EUV5" s="228"/>
      <c r="EUW5" s="228"/>
      <c r="EUX5" s="228"/>
      <c r="EUY5" s="228"/>
      <c r="EUZ5" s="228"/>
      <c r="EVA5" s="228"/>
      <c r="EVB5" s="228"/>
      <c r="EVC5" s="228"/>
      <c r="EVD5" s="228"/>
      <c r="EVE5" s="228"/>
      <c r="EVF5" s="228"/>
      <c r="EVG5" s="228"/>
      <c r="EVH5" s="228"/>
      <c r="EVI5" s="228"/>
      <c r="EVJ5" s="228"/>
      <c r="EVK5" s="228"/>
      <c r="EVL5" s="228"/>
      <c r="EVM5" s="228"/>
      <c r="EVN5" s="228"/>
      <c r="EVO5" s="228"/>
      <c r="EVP5" s="228"/>
      <c r="EVQ5" s="228"/>
      <c r="EVR5" s="228"/>
      <c r="EVS5" s="228"/>
      <c r="EVT5" s="228"/>
      <c r="EVU5" s="228"/>
      <c r="EVV5" s="228"/>
      <c r="EVW5" s="228"/>
      <c r="EVX5" s="228"/>
      <c r="EVY5" s="228"/>
      <c r="EVZ5" s="228"/>
      <c r="EWA5" s="228"/>
      <c r="EWB5" s="228"/>
      <c r="EWC5" s="228"/>
      <c r="EWD5" s="228"/>
      <c r="EWE5" s="228"/>
      <c r="EWF5" s="228"/>
      <c r="EWG5" s="228"/>
      <c r="EWH5" s="228"/>
      <c r="EWI5" s="228"/>
      <c r="EWJ5" s="228"/>
      <c r="EWK5" s="228"/>
      <c r="EWL5" s="228"/>
      <c r="EWM5" s="228"/>
      <c r="EWN5" s="228"/>
      <c r="EWO5" s="228"/>
      <c r="EWP5" s="228"/>
      <c r="EWQ5" s="228"/>
      <c r="EWR5" s="228"/>
      <c r="EWS5" s="228"/>
      <c r="EWT5" s="228"/>
      <c r="EWU5" s="228"/>
      <c r="EWV5" s="228"/>
      <c r="EWW5" s="228"/>
      <c r="EWX5" s="228"/>
      <c r="EWY5" s="228"/>
      <c r="EWZ5" s="228"/>
      <c r="EXA5" s="228"/>
      <c r="EXB5" s="228"/>
      <c r="EXC5" s="228"/>
      <c r="EXD5" s="228"/>
      <c r="EXE5" s="228"/>
      <c r="EXF5" s="228"/>
      <c r="EXG5" s="228"/>
      <c r="EXH5" s="228"/>
      <c r="EXI5" s="228"/>
      <c r="EXJ5" s="228"/>
      <c r="EXK5" s="228"/>
      <c r="EXL5" s="228"/>
      <c r="EXM5" s="228"/>
      <c r="EXN5" s="228"/>
      <c r="EXO5" s="228"/>
      <c r="EXP5" s="228"/>
      <c r="EXQ5" s="228"/>
      <c r="EXR5" s="228"/>
      <c r="EXS5" s="228"/>
      <c r="EXT5" s="228"/>
      <c r="EXU5" s="228"/>
      <c r="EXV5" s="228"/>
      <c r="EXW5" s="228"/>
      <c r="EXX5" s="228"/>
      <c r="EXY5" s="228"/>
      <c r="EXZ5" s="228"/>
      <c r="EYA5" s="228"/>
      <c r="EYB5" s="228"/>
      <c r="EYC5" s="228"/>
      <c r="EYD5" s="228"/>
      <c r="EYE5" s="228"/>
      <c r="EYF5" s="228"/>
      <c r="EYG5" s="228"/>
      <c r="EYH5" s="228"/>
      <c r="EYI5" s="228"/>
      <c r="EYJ5" s="228"/>
      <c r="EYK5" s="228"/>
      <c r="EYL5" s="228"/>
      <c r="EYM5" s="228"/>
      <c r="EYN5" s="228"/>
      <c r="EYO5" s="228"/>
      <c r="EYP5" s="228"/>
      <c r="EYQ5" s="228"/>
      <c r="EYR5" s="228"/>
      <c r="EYS5" s="228"/>
      <c r="EYT5" s="228"/>
      <c r="EYU5" s="228"/>
      <c r="EYV5" s="228"/>
      <c r="EYW5" s="228"/>
      <c r="EYX5" s="228"/>
      <c r="EYY5" s="228"/>
      <c r="EYZ5" s="228"/>
      <c r="EZA5" s="228"/>
      <c r="EZB5" s="228"/>
      <c r="EZC5" s="228"/>
      <c r="EZD5" s="228"/>
      <c r="EZE5" s="228"/>
      <c r="EZF5" s="228"/>
      <c r="EZG5" s="228"/>
      <c r="EZH5" s="228"/>
      <c r="EZI5" s="228"/>
      <c r="EZJ5" s="228"/>
      <c r="EZK5" s="228"/>
      <c r="EZL5" s="228"/>
      <c r="EZM5" s="228"/>
      <c r="EZN5" s="228"/>
      <c r="EZO5" s="228"/>
      <c r="EZP5" s="228"/>
      <c r="EZQ5" s="228"/>
      <c r="EZR5" s="228"/>
      <c r="EZS5" s="228"/>
      <c r="EZT5" s="228"/>
      <c r="EZU5" s="228"/>
      <c r="EZV5" s="228"/>
      <c r="EZW5" s="228"/>
      <c r="EZX5" s="228"/>
      <c r="EZY5" s="228"/>
      <c r="EZZ5" s="228"/>
      <c r="FAA5" s="228"/>
      <c r="FAB5" s="228"/>
      <c r="FAC5" s="228"/>
      <c r="FAD5" s="228"/>
      <c r="FAE5" s="228"/>
      <c r="FAF5" s="228"/>
      <c r="FAG5" s="228"/>
      <c r="FAH5" s="228"/>
      <c r="FAI5" s="228"/>
      <c r="FAJ5" s="228"/>
      <c r="FAK5" s="228"/>
      <c r="FAL5" s="228"/>
      <c r="FAM5" s="228"/>
      <c r="FAN5" s="228"/>
      <c r="FAO5" s="228"/>
      <c r="FAP5" s="228"/>
      <c r="FAQ5" s="228"/>
      <c r="FAR5" s="228"/>
      <c r="FAS5" s="228"/>
      <c r="FAT5" s="228"/>
      <c r="FAU5" s="228"/>
      <c r="FAV5" s="228"/>
      <c r="FAW5" s="228"/>
      <c r="FAX5" s="228"/>
      <c r="FAY5" s="228"/>
      <c r="FAZ5" s="228"/>
      <c r="FBA5" s="228"/>
      <c r="FBB5" s="228"/>
      <c r="FBC5" s="228"/>
      <c r="FBD5" s="228"/>
      <c r="FBE5" s="228"/>
      <c r="FBF5" s="228"/>
      <c r="FBG5" s="228"/>
      <c r="FBH5" s="228"/>
      <c r="FBI5" s="228"/>
      <c r="FBJ5" s="228"/>
      <c r="FBK5" s="228"/>
      <c r="FBL5" s="228"/>
      <c r="FBM5" s="228"/>
      <c r="FBN5" s="228"/>
      <c r="FBO5" s="228"/>
      <c r="FBP5" s="228"/>
      <c r="FBQ5" s="228"/>
      <c r="FBR5" s="228"/>
      <c r="FBS5" s="228"/>
      <c r="FBT5" s="228"/>
      <c r="FBU5" s="228"/>
      <c r="FBV5" s="228"/>
      <c r="FBW5" s="228"/>
      <c r="FBX5" s="228"/>
      <c r="FBY5" s="228"/>
      <c r="FBZ5" s="228"/>
      <c r="FCA5" s="228"/>
      <c r="FCB5" s="228"/>
      <c r="FCC5" s="228"/>
      <c r="FCD5" s="228"/>
      <c r="FCE5" s="228"/>
      <c r="FCF5" s="228"/>
      <c r="FCG5" s="228"/>
      <c r="FCH5" s="228"/>
      <c r="FCI5" s="228"/>
      <c r="FCJ5" s="228"/>
      <c r="FCK5" s="228"/>
      <c r="FCL5" s="228"/>
      <c r="FCM5" s="228"/>
      <c r="FCN5" s="228"/>
      <c r="FCO5" s="228"/>
      <c r="FCP5" s="228"/>
      <c r="FCQ5" s="228"/>
      <c r="FCR5" s="228"/>
      <c r="FCS5" s="228"/>
      <c r="FCT5" s="228"/>
      <c r="FCU5" s="228"/>
      <c r="FCV5" s="228"/>
      <c r="FCW5" s="228"/>
      <c r="FCX5" s="228"/>
      <c r="FCY5" s="228"/>
      <c r="FCZ5" s="228"/>
      <c r="FDA5" s="228"/>
      <c r="FDB5" s="228"/>
      <c r="FDC5" s="228"/>
      <c r="FDD5" s="228"/>
      <c r="FDE5" s="228"/>
      <c r="FDF5" s="228"/>
      <c r="FDG5" s="228"/>
      <c r="FDH5" s="228"/>
      <c r="FDI5" s="228"/>
      <c r="FDJ5" s="228"/>
      <c r="FDK5" s="228"/>
      <c r="FDL5" s="228"/>
      <c r="FDM5" s="228"/>
      <c r="FDN5" s="228"/>
      <c r="FDO5" s="228"/>
      <c r="FDP5" s="228"/>
      <c r="FDQ5" s="228"/>
      <c r="FDR5" s="228"/>
      <c r="FDS5" s="228"/>
      <c r="FDT5" s="228"/>
      <c r="FDU5" s="228"/>
      <c r="FDV5" s="228"/>
      <c r="FDW5" s="228"/>
      <c r="FDX5" s="228"/>
      <c r="FDY5" s="228"/>
      <c r="FDZ5" s="228"/>
      <c r="FEA5" s="228"/>
      <c r="FEB5" s="228"/>
      <c r="FEC5" s="228"/>
      <c r="FED5" s="228"/>
      <c r="FEE5" s="228"/>
      <c r="FEF5" s="228"/>
      <c r="FEG5" s="228"/>
      <c r="FEH5" s="228"/>
      <c r="FEI5" s="228"/>
      <c r="FEJ5" s="228"/>
      <c r="FEK5" s="228"/>
      <c r="FEL5" s="228"/>
      <c r="FEM5" s="228"/>
      <c r="FEN5" s="228"/>
      <c r="FEO5" s="228"/>
      <c r="FEP5" s="228"/>
      <c r="FEQ5" s="228"/>
      <c r="FER5" s="228"/>
      <c r="FES5" s="228"/>
      <c r="FET5" s="228"/>
      <c r="FEU5" s="228"/>
      <c r="FEV5" s="228"/>
      <c r="FEW5" s="228"/>
      <c r="FEX5" s="228"/>
      <c r="FEY5" s="228"/>
      <c r="FEZ5" s="228"/>
      <c r="FFA5" s="228"/>
      <c r="FFB5" s="228"/>
      <c r="FFC5" s="228"/>
      <c r="FFD5" s="228"/>
      <c r="FFE5" s="228"/>
      <c r="FFF5" s="228"/>
      <c r="FFG5" s="228"/>
      <c r="FFH5" s="228"/>
      <c r="FFI5" s="228"/>
      <c r="FFJ5" s="228"/>
      <c r="FFK5" s="228"/>
      <c r="FFL5" s="228"/>
      <c r="FFM5" s="228"/>
      <c r="FFN5" s="228"/>
      <c r="FFO5" s="228"/>
      <c r="FFP5" s="228"/>
      <c r="FFQ5" s="228"/>
      <c r="FFR5" s="228"/>
      <c r="FFS5" s="228"/>
      <c r="FFT5" s="228"/>
      <c r="FFU5" s="228"/>
      <c r="FFV5" s="228"/>
      <c r="FFW5" s="228"/>
      <c r="FFX5" s="228"/>
      <c r="FFY5" s="228"/>
      <c r="FFZ5" s="228"/>
      <c r="FGA5" s="228"/>
      <c r="FGB5" s="228"/>
      <c r="FGC5" s="228"/>
      <c r="FGD5" s="228"/>
      <c r="FGE5" s="228"/>
      <c r="FGF5" s="228"/>
      <c r="FGG5" s="228"/>
      <c r="FGH5" s="228"/>
      <c r="FGI5" s="228"/>
      <c r="FGJ5" s="228"/>
      <c r="FGK5" s="228"/>
      <c r="FGL5" s="228"/>
      <c r="FGM5" s="228"/>
      <c r="FGN5" s="228"/>
      <c r="FGO5" s="228"/>
      <c r="FGP5" s="228"/>
      <c r="FGQ5" s="228"/>
      <c r="FGR5" s="228"/>
      <c r="FGS5" s="228"/>
      <c r="FGT5" s="228"/>
      <c r="FGU5" s="228"/>
      <c r="FGV5" s="228"/>
      <c r="FGW5" s="228"/>
      <c r="FGX5" s="228"/>
      <c r="FGY5" s="228"/>
      <c r="FGZ5" s="228"/>
      <c r="FHA5" s="228"/>
      <c r="FHB5" s="228"/>
      <c r="FHC5" s="228"/>
      <c r="FHD5" s="228"/>
      <c r="FHE5" s="228"/>
      <c r="FHF5" s="228"/>
      <c r="FHG5" s="228"/>
      <c r="FHH5" s="228"/>
      <c r="FHI5" s="228"/>
      <c r="FHJ5" s="228"/>
      <c r="FHK5" s="228"/>
      <c r="FHL5" s="228"/>
      <c r="FHM5" s="228"/>
      <c r="FHN5" s="228"/>
      <c r="FHO5" s="228"/>
      <c r="FHP5" s="228"/>
      <c r="FHQ5" s="228"/>
      <c r="FHR5" s="228"/>
      <c r="FHS5" s="228"/>
      <c r="FHT5" s="228"/>
      <c r="FHU5" s="228"/>
      <c r="FHV5" s="228"/>
      <c r="FHW5" s="228"/>
      <c r="FHX5" s="228"/>
      <c r="FHY5" s="228"/>
      <c r="FHZ5" s="228"/>
      <c r="FIA5" s="228"/>
      <c r="FIB5" s="228"/>
      <c r="FIC5" s="228"/>
      <c r="FID5" s="228"/>
      <c r="FIE5" s="228"/>
      <c r="FIF5" s="228"/>
      <c r="FIG5" s="228"/>
      <c r="FIH5" s="228"/>
      <c r="FII5" s="228"/>
      <c r="FIJ5" s="228"/>
      <c r="FIK5" s="228"/>
      <c r="FIL5" s="228"/>
      <c r="FIM5" s="228"/>
      <c r="FIN5" s="228"/>
      <c r="FIO5" s="228"/>
      <c r="FIP5" s="228"/>
      <c r="FIQ5" s="228"/>
      <c r="FIR5" s="228"/>
      <c r="FIS5" s="228"/>
      <c r="FIT5" s="228"/>
      <c r="FIU5" s="228"/>
      <c r="FIV5" s="228"/>
      <c r="FIW5" s="228"/>
      <c r="FIX5" s="228"/>
      <c r="FIY5" s="228"/>
      <c r="FIZ5" s="228"/>
      <c r="FJA5" s="228"/>
      <c r="FJB5" s="228"/>
      <c r="FJC5" s="228"/>
      <c r="FJD5" s="228"/>
      <c r="FJE5" s="228"/>
      <c r="FJF5" s="228"/>
      <c r="FJG5" s="228"/>
      <c r="FJH5" s="228"/>
      <c r="FJI5" s="228"/>
      <c r="FJJ5" s="228"/>
      <c r="FJK5" s="228"/>
      <c r="FJL5" s="228"/>
      <c r="FJM5" s="228"/>
      <c r="FJN5" s="228"/>
      <c r="FJO5" s="228"/>
      <c r="FJP5" s="228"/>
      <c r="FJQ5" s="228"/>
      <c r="FJR5" s="228"/>
      <c r="FJS5" s="228"/>
      <c r="FJT5" s="228"/>
      <c r="FJU5" s="228"/>
      <c r="FJV5" s="228"/>
      <c r="FJW5" s="228"/>
      <c r="FJX5" s="228"/>
      <c r="FJY5" s="228"/>
      <c r="FJZ5" s="228"/>
      <c r="FKA5" s="228"/>
      <c r="FKB5" s="228"/>
      <c r="FKC5" s="228"/>
      <c r="FKD5" s="228"/>
      <c r="FKE5" s="228"/>
      <c r="FKF5" s="228"/>
      <c r="FKG5" s="228"/>
      <c r="FKH5" s="228"/>
      <c r="FKI5" s="228"/>
      <c r="FKJ5" s="228"/>
      <c r="FKK5" s="228"/>
      <c r="FKL5" s="228"/>
      <c r="FKM5" s="228"/>
      <c r="FKN5" s="228"/>
      <c r="FKO5" s="228"/>
      <c r="FKP5" s="228"/>
      <c r="FKQ5" s="228"/>
      <c r="FKR5" s="228"/>
      <c r="FKS5" s="228"/>
      <c r="FKT5" s="228"/>
      <c r="FKU5" s="228"/>
      <c r="FKV5" s="228"/>
      <c r="FKW5" s="228"/>
      <c r="FKX5" s="228"/>
      <c r="FKY5" s="228"/>
      <c r="FKZ5" s="228"/>
      <c r="FLA5" s="228"/>
      <c r="FLB5" s="228"/>
      <c r="FLC5" s="228"/>
      <c r="FLD5" s="228"/>
      <c r="FLE5" s="228"/>
      <c r="FLF5" s="228"/>
      <c r="FLG5" s="228"/>
      <c r="FLH5" s="228"/>
      <c r="FLI5" s="228"/>
      <c r="FLJ5" s="228"/>
      <c r="FLK5" s="228"/>
      <c r="FLL5" s="228"/>
      <c r="FLM5" s="228"/>
      <c r="FLN5" s="228"/>
      <c r="FLO5" s="228"/>
      <c r="FLP5" s="228"/>
      <c r="FLQ5" s="228"/>
      <c r="FLR5" s="228"/>
      <c r="FLS5" s="228"/>
      <c r="FLT5" s="228"/>
      <c r="FLU5" s="228"/>
      <c r="FLV5" s="228"/>
      <c r="FLW5" s="228"/>
      <c r="FLX5" s="228"/>
      <c r="FLY5" s="228"/>
      <c r="FLZ5" s="228"/>
      <c r="FMA5" s="228"/>
      <c r="FMB5" s="228"/>
      <c r="FMC5" s="228"/>
      <c r="FMD5" s="228"/>
      <c r="FME5" s="228"/>
      <c r="FMF5" s="228"/>
      <c r="FMG5" s="228"/>
      <c r="FMH5" s="228"/>
      <c r="FMI5" s="228"/>
      <c r="FMJ5" s="228"/>
      <c r="FMK5" s="228"/>
      <c r="FML5" s="228"/>
      <c r="FMM5" s="228"/>
      <c r="FMN5" s="228"/>
      <c r="FMO5" s="228"/>
      <c r="FMP5" s="228"/>
      <c r="FMQ5" s="228"/>
      <c r="FMR5" s="228"/>
      <c r="FMS5" s="228"/>
      <c r="FMT5" s="228"/>
      <c r="FMU5" s="228"/>
      <c r="FMV5" s="228"/>
      <c r="FMW5" s="228"/>
      <c r="FMX5" s="228"/>
      <c r="FMY5" s="228"/>
      <c r="FMZ5" s="228"/>
      <c r="FNA5" s="228"/>
      <c r="FNB5" s="228"/>
      <c r="FNC5" s="228"/>
      <c r="FND5" s="228"/>
      <c r="FNE5" s="228"/>
      <c r="FNF5" s="228"/>
      <c r="FNG5" s="228"/>
      <c r="FNH5" s="228"/>
      <c r="FNI5" s="228"/>
      <c r="FNJ5" s="228"/>
      <c r="FNK5" s="228"/>
      <c r="FNL5" s="228"/>
      <c r="FNM5" s="228"/>
      <c r="FNN5" s="228"/>
      <c r="FNO5" s="228"/>
      <c r="FNP5" s="228"/>
      <c r="FNQ5" s="228"/>
      <c r="FNR5" s="228"/>
      <c r="FNS5" s="228"/>
      <c r="FNT5" s="228"/>
      <c r="FNU5" s="228"/>
      <c r="FNV5" s="228"/>
      <c r="FNW5" s="228"/>
      <c r="FNX5" s="228"/>
      <c r="FNY5" s="228"/>
      <c r="FNZ5" s="228"/>
      <c r="FOA5" s="228"/>
      <c r="FOB5" s="228"/>
      <c r="FOC5" s="228"/>
      <c r="FOD5" s="228"/>
      <c r="FOE5" s="228"/>
      <c r="FOF5" s="228"/>
      <c r="FOG5" s="228"/>
      <c r="FOH5" s="228"/>
      <c r="FOI5" s="228"/>
      <c r="FOJ5" s="228"/>
      <c r="FOK5" s="228"/>
      <c r="FOL5" s="228"/>
      <c r="FOM5" s="228"/>
      <c r="FON5" s="228"/>
      <c r="FOO5" s="228"/>
      <c r="FOP5" s="228"/>
      <c r="FOQ5" s="228"/>
      <c r="FOR5" s="228"/>
      <c r="FOS5" s="228"/>
      <c r="FOT5" s="228"/>
      <c r="FOU5" s="228"/>
      <c r="FOV5" s="228"/>
      <c r="FOW5" s="228"/>
      <c r="FOX5" s="228"/>
      <c r="FOY5" s="228"/>
      <c r="FOZ5" s="228"/>
      <c r="FPA5" s="228"/>
      <c r="FPB5" s="228"/>
      <c r="FPC5" s="228"/>
      <c r="FPD5" s="228"/>
      <c r="FPE5" s="228"/>
      <c r="FPF5" s="228"/>
      <c r="FPG5" s="228"/>
      <c r="FPH5" s="228"/>
      <c r="FPI5" s="228"/>
      <c r="FPJ5" s="228"/>
      <c r="FPK5" s="228"/>
      <c r="FPL5" s="228"/>
      <c r="FPM5" s="228"/>
      <c r="FPN5" s="228"/>
      <c r="FPO5" s="228"/>
      <c r="FPP5" s="228"/>
      <c r="FPQ5" s="228"/>
      <c r="FPR5" s="228"/>
      <c r="FPS5" s="228"/>
      <c r="FPT5" s="228"/>
      <c r="FPU5" s="228"/>
      <c r="FPV5" s="228"/>
      <c r="FPW5" s="228"/>
      <c r="FPX5" s="228"/>
      <c r="FPY5" s="228"/>
      <c r="FPZ5" s="228"/>
      <c r="FQA5" s="228"/>
      <c r="FQB5" s="228"/>
      <c r="FQC5" s="228"/>
      <c r="FQD5" s="228"/>
      <c r="FQE5" s="228"/>
      <c r="FQF5" s="228"/>
      <c r="FQG5" s="228"/>
      <c r="FQH5" s="228"/>
      <c r="FQI5" s="228"/>
      <c r="FQJ5" s="228"/>
      <c r="FQK5" s="228"/>
      <c r="FQL5" s="228"/>
      <c r="FQM5" s="228"/>
      <c r="FQN5" s="228"/>
      <c r="FQO5" s="228"/>
      <c r="FQP5" s="228"/>
      <c r="FQQ5" s="228"/>
      <c r="FQR5" s="228"/>
      <c r="FQS5" s="228"/>
      <c r="FQT5" s="228"/>
      <c r="FQU5" s="228"/>
      <c r="FQV5" s="228"/>
      <c r="FQW5" s="228"/>
      <c r="FQX5" s="228"/>
      <c r="FQY5" s="228"/>
      <c r="FQZ5" s="228"/>
      <c r="FRA5" s="228"/>
      <c r="FRB5" s="228"/>
      <c r="FRC5" s="228"/>
      <c r="FRD5" s="228"/>
      <c r="FRE5" s="228"/>
      <c r="FRF5" s="228"/>
      <c r="FRG5" s="228"/>
      <c r="FRH5" s="228"/>
      <c r="FRI5" s="228"/>
      <c r="FRJ5" s="228"/>
      <c r="FRK5" s="228"/>
      <c r="FRL5" s="228"/>
      <c r="FRM5" s="228"/>
      <c r="FRN5" s="228"/>
      <c r="FRO5" s="228"/>
      <c r="FRP5" s="228"/>
      <c r="FRQ5" s="228"/>
      <c r="FRR5" s="228"/>
      <c r="FRS5" s="228"/>
      <c r="FRT5" s="228"/>
      <c r="FRU5" s="228"/>
      <c r="FRV5" s="228"/>
      <c r="FRW5" s="228"/>
      <c r="FRX5" s="228"/>
      <c r="FRY5" s="228"/>
      <c r="FRZ5" s="228"/>
      <c r="FSA5" s="228"/>
      <c r="FSB5" s="228"/>
      <c r="FSC5" s="228"/>
      <c r="FSD5" s="228"/>
      <c r="FSE5" s="228"/>
      <c r="FSF5" s="228"/>
      <c r="FSG5" s="228"/>
      <c r="FSH5" s="228"/>
      <c r="FSI5" s="228"/>
      <c r="FSJ5" s="228"/>
      <c r="FSK5" s="228"/>
      <c r="FSL5" s="228"/>
      <c r="FSM5" s="228"/>
      <c r="FSN5" s="228"/>
      <c r="FSO5" s="228"/>
      <c r="FSP5" s="228"/>
      <c r="FSQ5" s="228"/>
      <c r="FSR5" s="228"/>
      <c r="FSS5" s="228"/>
      <c r="FST5" s="228"/>
      <c r="FSU5" s="228"/>
      <c r="FSV5" s="228"/>
      <c r="FSW5" s="228"/>
      <c r="FSX5" s="228"/>
      <c r="FSY5" s="228"/>
      <c r="FSZ5" s="228"/>
      <c r="FTA5" s="228"/>
      <c r="FTB5" s="228"/>
      <c r="FTC5" s="228"/>
      <c r="FTD5" s="228"/>
      <c r="FTE5" s="228"/>
      <c r="FTF5" s="228"/>
      <c r="FTG5" s="228"/>
      <c r="FTH5" s="228"/>
      <c r="FTI5" s="228"/>
      <c r="FTJ5" s="228"/>
      <c r="FTK5" s="228"/>
      <c r="FTL5" s="228"/>
      <c r="FTM5" s="228"/>
      <c r="FTN5" s="228"/>
      <c r="FTO5" s="228"/>
      <c r="FTP5" s="228"/>
      <c r="FTQ5" s="228"/>
      <c r="FTR5" s="228"/>
      <c r="FTS5" s="228"/>
      <c r="FTT5" s="228"/>
      <c r="FTU5" s="228"/>
      <c r="FTV5" s="228"/>
      <c r="FTW5" s="228"/>
      <c r="FTX5" s="228"/>
      <c r="FTY5" s="228"/>
      <c r="FTZ5" s="228"/>
      <c r="FUA5" s="228"/>
      <c r="FUB5" s="228"/>
      <c r="FUC5" s="228"/>
      <c r="FUD5" s="228"/>
      <c r="FUE5" s="228"/>
      <c r="FUF5" s="228"/>
      <c r="FUG5" s="228"/>
      <c r="FUH5" s="228"/>
      <c r="FUI5" s="228"/>
      <c r="FUJ5" s="228"/>
      <c r="FUK5" s="228"/>
      <c r="FUL5" s="228"/>
      <c r="FUM5" s="228"/>
      <c r="FUN5" s="228"/>
      <c r="FUO5" s="228"/>
      <c r="FUP5" s="228"/>
      <c r="FUQ5" s="228"/>
      <c r="FUR5" s="228"/>
      <c r="FUS5" s="228"/>
      <c r="FUT5" s="228"/>
      <c r="FUU5" s="228"/>
      <c r="FUV5" s="228"/>
      <c r="FUW5" s="228"/>
      <c r="FUX5" s="228"/>
      <c r="FUY5" s="228"/>
      <c r="FUZ5" s="228"/>
      <c r="FVA5" s="228"/>
      <c r="FVB5" s="228"/>
      <c r="FVC5" s="228"/>
      <c r="FVD5" s="228"/>
      <c r="FVE5" s="228"/>
      <c r="FVF5" s="228"/>
      <c r="FVG5" s="228"/>
      <c r="FVH5" s="228"/>
      <c r="FVI5" s="228"/>
      <c r="FVJ5" s="228"/>
      <c r="FVK5" s="228"/>
      <c r="FVL5" s="228"/>
      <c r="FVM5" s="228"/>
      <c r="FVN5" s="228"/>
      <c r="FVO5" s="228"/>
      <c r="FVP5" s="228"/>
      <c r="FVQ5" s="228"/>
      <c r="FVR5" s="228"/>
      <c r="FVS5" s="228"/>
      <c r="FVT5" s="228"/>
      <c r="FVU5" s="228"/>
      <c r="FVV5" s="228"/>
      <c r="FVW5" s="228"/>
      <c r="FVX5" s="228"/>
      <c r="FVY5" s="228"/>
      <c r="FVZ5" s="228"/>
      <c r="FWA5" s="228"/>
      <c r="FWB5" s="228"/>
      <c r="FWC5" s="228"/>
      <c r="FWD5" s="228"/>
      <c r="FWE5" s="228"/>
      <c r="FWF5" s="228"/>
      <c r="FWG5" s="228"/>
      <c r="FWH5" s="228"/>
      <c r="FWI5" s="228"/>
      <c r="FWJ5" s="228"/>
      <c r="FWK5" s="228"/>
      <c r="FWL5" s="228"/>
      <c r="FWM5" s="228"/>
      <c r="FWN5" s="228"/>
      <c r="FWO5" s="228"/>
      <c r="FWP5" s="228"/>
      <c r="FWQ5" s="228"/>
      <c r="FWR5" s="228"/>
      <c r="FWS5" s="228"/>
      <c r="FWT5" s="228"/>
      <c r="FWU5" s="228"/>
      <c r="FWV5" s="228"/>
      <c r="FWW5" s="228"/>
      <c r="FWX5" s="228"/>
      <c r="FWY5" s="228"/>
      <c r="FWZ5" s="228"/>
      <c r="FXA5" s="228"/>
      <c r="FXB5" s="228"/>
      <c r="FXC5" s="228"/>
      <c r="FXD5" s="228"/>
      <c r="FXE5" s="228"/>
      <c r="FXF5" s="228"/>
      <c r="FXG5" s="228"/>
      <c r="FXH5" s="228"/>
      <c r="FXI5" s="228"/>
      <c r="FXJ5" s="228"/>
      <c r="FXK5" s="228"/>
      <c r="FXL5" s="228"/>
      <c r="FXM5" s="228"/>
      <c r="FXN5" s="228"/>
      <c r="FXO5" s="228"/>
      <c r="FXP5" s="228"/>
      <c r="FXQ5" s="228"/>
      <c r="FXR5" s="228"/>
      <c r="FXS5" s="228"/>
      <c r="FXT5" s="228"/>
      <c r="FXU5" s="228"/>
      <c r="FXV5" s="228"/>
      <c r="FXW5" s="228"/>
      <c r="FXX5" s="228"/>
      <c r="FXY5" s="228"/>
      <c r="FXZ5" s="228"/>
      <c r="FYA5" s="228"/>
      <c r="FYB5" s="228"/>
      <c r="FYC5" s="228"/>
      <c r="FYD5" s="228"/>
      <c r="FYE5" s="228"/>
      <c r="FYF5" s="228"/>
      <c r="FYG5" s="228"/>
      <c r="FYH5" s="228"/>
      <c r="FYI5" s="228"/>
      <c r="FYJ5" s="228"/>
      <c r="FYK5" s="228"/>
      <c r="FYL5" s="228"/>
      <c r="FYM5" s="228"/>
      <c r="FYN5" s="228"/>
      <c r="FYO5" s="228"/>
      <c r="FYP5" s="228"/>
      <c r="FYQ5" s="228"/>
      <c r="FYR5" s="228"/>
      <c r="FYS5" s="228"/>
      <c r="FYT5" s="228"/>
      <c r="FYU5" s="228"/>
      <c r="FYV5" s="228"/>
      <c r="FYW5" s="228"/>
      <c r="FYX5" s="228"/>
      <c r="FYY5" s="228"/>
      <c r="FYZ5" s="228"/>
      <c r="FZA5" s="228"/>
      <c r="FZB5" s="228"/>
      <c r="FZC5" s="228"/>
      <c r="FZD5" s="228"/>
      <c r="FZE5" s="228"/>
      <c r="FZF5" s="228"/>
      <c r="FZG5" s="228"/>
      <c r="FZH5" s="228"/>
      <c r="FZI5" s="228"/>
      <c r="FZJ5" s="228"/>
      <c r="FZK5" s="228"/>
      <c r="FZL5" s="228"/>
      <c r="FZM5" s="228"/>
      <c r="FZN5" s="228"/>
      <c r="FZO5" s="228"/>
      <c r="FZP5" s="228"/>
      <c r="FZQ5" s="228"/>
      <c r="FZR5" s="228"/>
      <c r="FZS5" s="228"/>
      <c r="FZT5" s="228"/>
      <c r="FZU5" s="228"/>
      <c r="FZV5" s="228"/>
      <c r="FZW5" s="228"/>
      <c r="FZX5" s="228"/>
      <c r="FZY5" s="228"/>
      <c r="FZZ5" s="228"/>
      <c r="GAA5" s="228"/>
      <c r="GAB5" s="228"/>
      <c r="GAC5" s="228"/>
      <c r="GAD5" s="228"/>
      <c r="GAE5" s="228"/>
      <c r="GAF5" s="228"/>
      <c r="GAG5" s="228"/>
      <c r="GAH5" s="228"/>
      <c r="GAI5" s="228"/>
      <c r="GAJ5" s="228"/>
      <c r="GAK5" s="228"/>
      <c r="GAL5" s="228"/>
      <c r="GAM5" s="228"/>
      <c r="GAN5" s="228"/>
      <c r="GAO5" s="228"/>
      <c r="GAP5" s="228"/>
      <c r="GAQ5" s="228"/>
      <c r="GAR5" s="228"/>
      <c r="GAS5" s="228"/>
      <c r="GAT5" s="228"/>
      <c r="GAU5" s="228"/>
      <c r="GAV5" s="228"/>
      <c r="GAW5" s="228"/>
      <c r="GAX5" s="228"/>
      <c r="GAY5" s="228"/>
      <c r="GAZ5" s="228"/>
      <c r="GBA5" s="228"/>
      <c r="GBB5" s="228"/>
      <c r="GBC5" s="228"/>
      <c r="GBD5" s="228"/>
      <c r="GBE5" s="228"/>
      <c r="GBF5" s="228"/>
      <c r="GBG5" s="228"/>
      <c r="GBH5" s="228"/>
      <c r="GBI5" s="228"/>
      <c r="GBJ5" s="228"/>
      <c r="GBK5" s="228"/>
      <c r="GBL5" s="228"/>
      <c r="GBM5" s="228"/>
      <c r="GBN5" s="228"/>
      <c r="GBO5" s="228"/>
      <c r="GBP5" s="228"/>
      <c r="GBQ5" s="228"/>
      <c r="GBR5" s="228"/>
      <c r="GBS5" s="228"/>
      <c r="GBT5" s="228"/>
      <c r="GBU5" s="228"/>
      <c r="GBV5" s="228"/>
      <c r="GBW5" s="228"/>
      <c r="GBX5" s="228"/>
      <c r="GBY5" s="228"/>
      <c r="GBZ5" s="228"/>
      <c r="GCA5" s="228"/>
      <c r="GCB5" s="228"/>
      <c r="GCC5" s="228"/>
      <c r="GCD5" s="228"/>
      <c r="GCE5" s="228"/>
      <c r="GCF5" s="228"/>
      <c r="GCG5" s="228"/>
      <c r="GCH5" s="228"/>
      <c r="GCI5" s="228"/>
      <c r="GCJ5" s="228"/>
      <c r="GCK5" s="228"/>
      <c r="GCL5" s="228"/>
      <c r="GCM5" s="228"/>
      <c r="GCN5" s="228"/>
      <c r="GCO5" s="228"/>
      <c r="GCP5" s="228"/>
      <c r="GCQ5" s="228"/>
      <c r="GCR5" s="228"/>
      <c r="GCS5" s="228"/>
      <c r="GCT5" s="228"/>
      <c r="GCU5" s="228"/>
      <c r="GCV5" s="228"/>
      <c r="GCW5" s="228"/>
      <c r="GCX5" s="228"/>
      <c r="GCY5" s="228"/>
      <c r="GCZ5" s="228"/>
      <c r="GDA5" s="228"/>
      <c r="GDB5" s="228"/>
      <c r="GDC5" s="228"/>
      <c r="GDD5" s="228"/>
      <c r="GDE5" s="228"/>
      <c r="GDF5" s="228"/>
      <c r="GDG5" s="228"/>
      <c r="GDH5" s="228"/>
      <c r="GDI5" s="228"/>
      <c r="GDJ5" s="228"/>
      <c r="GDK5" s="228"/>
      <c r="GDL5" s="228"/>
      <c r="GDM5" s="228"/>
      <c r="GDN5" s="228"/>
      <c r="GDO5" s="228"/>
      <c r="GDP5" s="228"/>
      <c r="GDQ5" s="228"/>
      <c r="GDR5" s="228"/>
      <c r="GDS5" s="228"/>
      <c r="GDT5" s="228"/>
      <c r="GDU5" s="228"/>
      <c r="GDV5" s="228"/>
      <c r="GDW5" s="228"/>
      <c r="GDX5" s="228"/>
      <c r="GDY5" s="228"/>
      <c r="GDZ5" s="228"/>
      <c r="GEA5" s="228"/>
      <c r="GEB5" s="228"/>
      <c r="GEC5" s="228"/>
      <c r="GED5" s="228"/>
      <c r="GEE5" s="228"/>
      <c r="GEF5" s="228"/>
      <c r="GEG5" s="228"/>
      <c r="GEH5" s="228"/>
      <c r="GEI5" s="228"/>
      <c r="GEJ5" s="228"/>
      <c r="GEK5" s="228"/>
      <c r="GEL5" s="228"/>
      <c r="GEM5" s="228"/>
      <c r="GEN5" s="228"/>
      <c r="GEO5" s="228"/>
      <c r="GEP5" s="228"/>
      <c r="GEQ5" s="228"/>
      <c r="GER5" s="228"/>
      <c r="GES5" s="228"/>
      <c r="GET5" s="228"/>
      <c r="GEU5" s="228"/>
      <c r="GEV5" s="228"/>
      <c r="GEW5" s="228"/>
      <c r="GEX5" s="228"/>
      <c r="GEY5" s="228"/>
      <c r="GEZ5" s="228"/>
      <c r="GFA5" s="228"/>
      <c r="GFB5" s="228"/>
      <c r="GFC5" s="228"/>
      <c r="GFD5" s="228"/>
      <c r="GFE5" s="228"/>
      <c r="GFF5" s="228"/>
      <c r="GFG5" s="228"/>
      <c r="GFH5" s="228"/>
      <c r="GFI5" s="228"/>
      <c r="GFJ5" s="228"/>
      <c r="GFK5" s="228"/>
      <c r="GFL5" s="228"/>
      <c r="GFM5" s="228"/>
      <c r="GFN5" s="228"/>
      <c r="GFO5" s="228"/>
      <c r="GFP5" s="228"/>
      <c r="GFQ5" s="228"/>
      <c r="GFR5" s="228"/>
      <c r="GFS5" s="228"/>
      <c r="GFT5" s="228"/>
      <c r="GFU5" s="228"/>
      <c r="GFV5" s="228"/>
      <c r="GFW5" s="228"/>
      <c r="GFX5" s="228"/>
      <c r="GFY5" s="228"/>
      <c r="GFZ5" s="228"/>
      <c r="GGA5" s="228"/>
      <c r="GGB5" s="228"/>
      <c r="GGC5" s="228"/>
      <c r="GGD5" s="228"/>
      <c r="GGE5" s="228"/>
      <c r="GGF5" s="228"/>
      <c r="GGG5" s="228"/>
      <c r="GGH5" s="228"/>
      <c r="GGI5" s="228"/>
      <c r="GGJ5" s="228"/>
      <c r="GGK5" s="228"/>
      <c r="GGL5" s="228"/>
      <c r="GGM5" s="228"/>
      <c r="GGN5" s="228"/>
      <c r="GGO5" s="228"/>
      <c r="GGP5" s="228"/>
      <c r="GGQ5" s="228"/>
      <c r="GGR5" s="228"/>
      <c r="GGS5" s="228"/>
      <c r="GGT5" s="228"/>
      <c r="GGU5" s="228"/>
      <c r="GGV5" s="228"/>
      <c r="GGW5" s="228"/>
      <c r="GGX5" s="228"/>
      <c r="GGY5" s="228"/>
      <c r="GGZ5" s="228"/>
      <c r="GHA5" s="228"/>
      <c r="GHB5" s="228"/>
      <c r="GHC5" s="228"/>
      <c r="GHD5" s="228"/>
      <c r="GHE5" s="228"/>
      <c r="GHF5" s="228"/>
      <c r="GHG5" s="228"/>
      <c r="GHH5" s="228"/>
      <c r="GHI5" s="228"/>
      <c r="GHJ5" s="228"/>
      <c r="GHK5" s="228"/>
      <c r="GHL5" s="228"/>
      <c r="GHM5" s="228"/>
      <c r="GHN5" s="228"/>
      <c r="GHO5" s="228"/>
      <c r="GHP5" s="228"/>
      <c r="GHQ5" s="228"/>
      <c r="GHR5" s="228"/>
      <c r="GHS5" s="228"/>
      <c r="GHT5" s="228"/>
      <c r="GHU5" s="228"/>
      <c r="GHV5" s="228"/>
      <c r="GHW5" s="228"/>
      <c r="GHX5" s="228"/>
      <c r="GHY5" s="228"/>
      <c r="GHZ5" s="228"/>
      <c r="GIA5" s="228"/>
      <c r="GIB5" s="228"/>
      <c r="GIC5" s="228"/>
      <c r="GID5" s="228"/>
      <c r="GIE5" s="228"/>
      <c r="GIF5" s="228"/>
      <c r="GIG5" s="228"/>
      <c r="GIH5" s="228"/>
      <c r="GII5" s="228"/>
      <c r="GIJ5" s="228"/>
      <c r="GIK5" s="228"/>
      <c r="GIL5" s="228"/>
      <c r="GIM5" s="228"/>
      <c r="GIN5" s="228"/>
      <c r="GIO5" s="228"/>
      <c r="GIP5" s="228"/>
      <c r="GIQ5" s="228"/>
      <c r="GIR5" s="228"/>
      <c r="GIS5" s="228"/>
      <c r="GIT5" s="228"/>
      <c r="GIU5" s="228"/>
      <c r="GIV5" s="228"/>
      <c r="GIW5" s="228"/>
      <c r="GIX5" s="228"/>
      <c r="GIY5" s="228"/>
      <c r="GIZ5" s="228"/>
      <c r="GJA5" s="228"/>
      <c r="GJB5" s="228"/>
      <c r="GJC5" s="228"/>
      <c r="GJD5" s="228"/>
      <c r="GJE5" s="228"/>
      <c r="GJF5" s="228"/>
      <c r="GJG5" s="228"/>
      <c r="GJH5" s="228"/>
      <c r="GJI5" s="228"/>
      <c r="GJJ5" s="228"/>
      <c r="GJK5" s="228"/>
      <c r="GJL5" s="228"/>
      <c r="GJM5" s="228"/>
      <c r="GJN5" s="228"/>
      <c r="GJO5" s="228"/>
      <c r="GJP5" s="228"/>
      <c r="GJQ5" s="228"/>
      <c r="GJR5" s="228"/>
      <c r="GJS5" s="228"/>
      <c r="GJT5" s="228"/>
      <c r="GJU5" s="228"/>
      <c r="GJV5" s="228"/>
      <c r="GJW5" s="228"/>
      <c r="GJX5" s="228"/>
      <c r="GJY5" s="228"/>
      <c r="GJZ5" s="228"/>
      <c r="GKA5" s="228"/>
      <c r="GKB5" s="228"/>
      <c r="GKC5" s="228"/>
      <c r="GKD5" s="228"/>
      <c r="GKE5" s="228"/>
      <c r="GKF5" s="228"/>
      <c r="GKG5" s="228"/>
      <c r="GKH5" s="228"/>
      <c r="GKI5" s="228"/>
      <c r="GKJ5" s="228"/>
      <c r="GKK5" s="228"/>
      <c r="GKL5" s="228"/>
      <c r="GKM5" s="228"/>
      <c r="GKN5" s="228"/>
      <c r="GKO5" s="228"/>
      <c r="GKP5" s="228"/>
      <c r="GKQ5" s="228"/>
      <c r="GKR5" s="228"/>
      <c r="GKS5" s="228"/>
      <c r="GKT5" s="228"/>
      <c r="GKU5" s="228"/>
      <c r="GKV5" s="228"/>
      <c r="GKW5" s="228"/>
      <c r="GKX5" s="228"/>
      <c r="GKY5" s="228"/>
      <c r="GKZ5" s="228"/>
      <c r="GLA5" s="228"/>
      <c r="GLB5" s="228"/>
      <c r="GLC5" s="228"/>
      <c r="GLD5" s="228"/>
      <c r="GLE5" s="228"/>
      <c r="GLF5" s="228"/>
      <c r="GLG5" s="228"/>
      <c r="GLH5" s="228"/>
      <c r="GLI5" s="228"/>
      <c r="GLJ5" s="228"/>
      <c r="GLK5" s="228"/>
      <c r="GLL5" s="228"/>
      <c r="GLM5" s="228"/>
      <c r="GLN5" s="228"/>
      <c r="GLO5" s="228"/>
      <c r="GLP5" s="228"/>
      <c r="GLQ5" s="228"/>
      <c r="GLR5" s="228"/>
      <c r="GLS5" s="228"/>
      <c r="GLT5" s="228"/>
      <c r="GLU5" s="228"/>
      <c r="GLV5" s="228"/>
      <c r="GLW5" s="228"/>
      <c r="GLX5" s="228"/>
      <c r="GLY5" s="228"/>
      <c r="GLZ5" s="228"/>
      <c r="GMA5" s="228"/>
      <c r="GMB5" s="228"/>
      <c r="GMC5" s="228"/>
      <c r="GMD5" s="228"/>
      <c r="GME5" s="228"/>
      <c r="GMF5" s="228"/>
      <c r="GMG5" s="228"/>
      <c r="GMH5" s="228"/>
      <c r="GMI5" s="228"/>
      <c r="GMJ5" s="228"/>
      <c r="GMK5" s="228"/>
      <c r="GML5" s="228"/>
      <c r="GMM5" s="228"/>
      <c r="GMN5" s="228"/>
      <c r="GMO5" s="228"/>
      <c r="GMP5" s="228"/>
      <c r="GMQ5" s="228"/>
      <c r="GMR5" s="228"/>
      <c r="GMS5" s="228"/>
      <c r="GMT5" s="228"/>
      <c r="GMU5" s="228"/>
      <c r="GMV5" s="228"/>
      <c r="GMW5" s="228"/>
      <c r="GMX5" s="228"/>
      <c r="GMY5" s="228"/>
      <c r="GMZ5" s="228"/>
      <c r="GNA5" s="228"/>
      <c r="GNB5" s="228"/>
      <c r="GNC5" s="228"/>
      <c r="GND5" s="228"/>
      <c r="GNE5" s="228"/>
      <c r="GNF5" s="228"/>
      <c r="GNG5" s="228"/>
      <c r="GNH5" s="228"/>
      <c r="GNI5" s="228"/>
      <c r="GNJ5" s="228"/>
      <c r="GNK5" s="228"/>
      <c r="GNL5" s="228"/>
      <c r="GNM5" s="228"/>
      <c r="GNN5" s="228"/>
      <c r="GNO5" s="228"/>
      <c r="GNP5" s="228"/>
      <c r="GNQ5" s="228"/>
      <c r="GNR5" s="228"/>
      <c r="GNS5" s="228"/>
      <c r="GNT5" s="228"/>
      <c r="GNU5" s="228"/>
      <c r="GNV5" s="228"/>
      <c r="GNW5" s="228"/>
      <c r="GNX5" s="228"/>
      <c r="GNY5" s="228"/>
      <c r="GNZ5" s="228"/>
      <c r="GOA5" s="228"/>
      <c r="GOB5" s="228"/>
      <c r="GOC5" s="228"/>
      <c r="GOD5" s="228"/>
      <c r="GOE5" s="228"/>
      <c r="GOF5" s="228"/>
      <c r="GOG5" s="228"/>
      <c r="GOH5" s="228"/>
      <c r="GOI5" s="228"/>
      <c r="GOJ5" s="228"/>
      <c r="GOK5" s="228"/>
      <c r="GOL5" s="228"/>
      <c r="GOM5" s="228"/>
      <c r="GON5" s="228"/>
      <c r="GOO5" s="228"/>
      <c r="GOP5" s="228"/>
      <c r="GOQ5" s="228"/>
      <c r="GOR5" s="228"/>
      <c r="GOS5" s="228"/>
      <c r="GOT5" s="228"/>
      <c r="GOU5" s="228"/>
      <c r="GOV5" s="228"/>
      <c r="GOW5" s="228"/>
      <c r="GOX5" s="228"/>
      <c r="GOY5" s="228"/>
      <c r="GOZ5" s="228"/>
      <c r="GPA5" s="228"/>
      <c r="GPB5" s="228"/>
      <c r="GPC5" s="228"/>
      <c r="GPD5" s="228"/>
      <c r="GPE5" s="228"/>
      <c r="GPF5" s="228"/>
      <c r="GPG5" s="228"/>
      <c r="GPH5" s="228"/>
      <c r="GPI5" s="228"/>
      <c r="GPJ5" s="228"/>
      <c r="GPK5" s="228"/>
      <c r="GPL5" s="228"/>
      <c r="GPM5" s="228"/>
      <c r="GPN5" s="228"/>
      <c r="GPO5" s="228"/>
      <c r="GPP5" s="228"/>
      <c r="GPQ5" s="228"/>
      <c r="GPR5" s="228"/>
      <c r="GPS5" s="228"/>
      <c r="GPT5" s="228"/>
      <c r="GPU5" s="228"/>
      <c r="GPV5" s="228"/>
      <c r="GPW5" s="228"/>
      <c r="GPX5" s="228"/>
      <c r="GPY5" s="228"/>
      <c r="GPZ5" s="228"/>
      <c r="GQA5" s="228"/>
      <c r="GQB5" s="228"/>
      <c r="GQC5" s="228"/>
      <c r="GQD5" s="228"/>
      <c r="GQE5" s="228"/>
      <c r="GQF5" s="228"/>
      <c r="GQG5" s="228"/>
      <c r="GQH5" s="228"/>
      <c r="GQI5" s="228"/>
      <c r="GQJ5" s="228"/>
      <c r="GQK5" s="228"/>
      <c r="GQL5" s="228"/>
      <c r="GQM5" s="228"/>
      <c r="GQN5" s="228"/>
      <c r="GQO5" s="228"/>
      <c r="GQP5" s="228"/>
      <c r="GQQ5" s="228"/>
      <c r="GQR5" s="228"/>
      <c r="GQS5" s="228"/>
      <c r="GQT5" s="228"/>
      <c r="GQU5" s="228"/>
      <c r="GQV5" s="228"/>
      <c r="GQW5" s="228"/>
      <c r="GQX5" s="228"/>
      <c r="GQY5" s="228"/>
      <c r="GQZ5" s="228"/>
      <c r="GRA5" s="228"/>
      <c r="GRB5" s="228"/>
      <c r="GRC5" s="228"/>
      <c r="GRD5" s="228"/>
      <c r="GRE5" s="228"/>
      <c r="GRF5" s="228"/>
      <c r="GRG5" s="228"/>
      <c r="GRH5" s="228"/>
      <c r="GRI5" s="228"/>
      <c r="GRJ5" s="228"/>
      <c r="GRK5" s="228"/>
      <c r="GRL5" s="228"/>
      <c r="GRM5" s="228"/>
      <c r="GRN5" s="228"/>
      <c r="GRO5" s="228"/>
      <c r="GRP5" s="228"/>
      <c r="GRQ5" s="228"/>
      <c r="GRR5" s="228"/>
      <c r="GRS5" s="228"/>
      <c r="GRT5" s="228"/>
      <c r="GRU5" s="228"/>
      <c r="GRV5" s="228"/>
      <c r="GRW5" s="228"/>
      <c r="GRX5" s="228"/>
      <c r="GRY5" s="228"/>
      <c r="GRZ5" s="228"/>
      <c r="GSA5" s="228"/>
      <c r="GSB5" s="228"/>
      <c r="GSC5" s="228"/>
      <c r="GSD5" s="228"/>
      <c r="GSE5" s="228"/>
      <c r="GSF5" s="228"/>
      <c r="GSG5" s="228"/>
      <c r="GSH5" s="228"/>
      <c r="GSI5" s="228"/>
      <c r="GSJ5" s="228"/>
      <c r="GSK5" s="228"/>
      <c r="GSL5" s="228"/>
      <c r="GSM5" s="228"/>
      <c r="GSN5" s="228"/>
      <c r="GSO5" s="228"/>
      <c r="GSP5" s="228"/>
      <c r="GSQ5" s="228"/>
      <c r="GSR5" s="228"/>
      <c r="GSS5" s="228"/>
      <c r="GST5" s="228"/>
      <c r="GSU5" s="228"/>
      <c r="GSV5" s="228"/>
      <c r="GSW5" s="228"/>
      <c r="GSX5" s="228"/>
      <c r="GSY5" s="228"/>
      <c r="GSZ5" s="228"/>
      <c r="GTA5" s="228"/>
      <c r="GTB5" s="228"/>
      <c r="GTC5" s="228"/>
      <c r="GTD5" s="228"/>
      <c r="GTE5" s="228"/>
      <c r="GTF5" s="228"/>
      <c r="GTG5" s="228"/>
      <c r="GTH5" s="228"/>
      <c r="GTI5" s="228"/>
      <c r="GTJ5" s="228"/>
      <c r="GTK5" s="228"/>
      <c r="GTL5" s="228"/>
      <c r="GTM5" s="228"/>
      <c r="GTN5" s="228"/>
      <c r="GTO5" s="228"/>
      <c r="GTP5" s="228"/>
      <c r="GTQ5" s="228"/>
      <c r="GTR5" s="228"/>
      <c r="GTS5" s="228"/>
      <c r="GTT5" s="228"/>
      <c r="GTU5" s="228"/>
      <c r="GTV5" s="228"/>
      <c r="GTW5" s="228"/>
      <c r="GTX5" s="228"/>
      <c r="GTY5" s="228"/>
      <c r="GTZ5" s="228"/>
      <c r="GUA5" s="228"/>
      <c r="GUB5" s="228"/>
      <c r="GUC5" s="228"/>
      <c r="GUD5" s="228"/>
      <c r="GUE5" s="228"/>
      <c r="GUF5" s="228"/>
      <c r="GUG5" s="228"/>
      <c r="GUH5" s="228"/>
      <c r="GUI5" s="228"/>
      <c r="GUJ5" s="228"/>
      <c r="GUK5" s="228"/>
      <c r="GUL5" s="228"/>
      <c r="GUM5" s="228"/>
      <c r="GUN5" s="228"/>
      <c r="GUO5" s="228"/>
      <c r="GUP5" s="228"/>
      <c r="GUQ5" s="228"/>
      <c r="GUR5" s="228"/>
      <c r="GUS5" s="228"/>
      <c r="GUT5" s="228"/>
      <c r="GUU5" s="228"/>
      <c r="GUV5" s="228"/>
      <c r="GUW5" s="228"/>
      <c r="GUX5" s="228"/>
      <c r="GUY5" s="228"/>
      <c r="GUZ5" s="228"/>
      <c r="GVA5" s="228"/>
      <c r="GVB5" s="228"/>
      <c r="GVC5" s="228"/>
      <c r="GVD5" s="228"/>
      <c r="GVE5" s="228"/>
      <c r="GVF5" s="228"/>
      <c r="GVG5" s="228"/>
      <c r="GVH5" s="228"/>
      <c r="GVI5" s="228"/>
      <c r="GVJ5" s="228"/>
      <c r="GVK5" s="228"/>
      <c r="GVL5" s="228"/>
      <c r="GVM5" s="228"/>
      <c r="GVN5" s="228"/>
      <c r="GVO5" s="228"/>
      <c r="GVP5" s="228"/>
      <c r="GVQ5" s="228"/>
      <c r="GVR5" s="228"/>
      <c r="GVS5" s="228"/>
      <c r="GVT5" s="228"/>
      <c r="GVU5" s="228"/>
      <c r="GVV5" s="228"/>
      <c r="GVW5" s="228"/>
      <c r="GVX5" s="228"/>
      <c r="GVY5" s="228"/>
      <c r="GVZ5" s="228"/>
      <c r="GWA5" s="228"/>
      <c r="GWB5" s="228"/>
      <c r="GWC5" s="228"/>
      <c r="GWD5" s="228"/>
      <c r="GWE5" s="228"/>
      <c r="GWF5" s="228"/>
      <c r="GWG5" s="228"/>
      <c r="GWH5" s="228"/>
      <c r="GWI5" s="228"/>
      <c r="GWJ5" s="228"/>
      <c r="GWK5" s="228"/>
      <c r="GWL5" s="228"/>
      <c r="GWM5" s="228"/>
      <c r="GWN5" s="228"/>
      <c r="GWO5" s="228"/>
      <c r="GWP5" s="228"/>
      <c r="GWQ5" s="228"/>
      <c r="GWR5" s="228"/>
      <c r="GWS5" s="228"/>
      <c r="GWT5" s="228"/>
      <c r="GWU5" s="228"/>
      <c r="GWV5" s="228"/>
      <c r="GWW5" s="228"/>
      <c r="GWX5" s="228"/>
      <c r="GWY5" s="228"/>
      <c r="GWZ5" s="228"/>
      <c r="GXA5" s="228"/>
      <c r="GXB5" s="228"/>
      <c r="GXC5" s="228"/>
      <c r="GXD5" s="228"/>
      <c r="GXE5" s="228"/>
      <c r="GXF5" s="228"/>
      <c r="GXG5" s="228"/>
      <c r="GXH5" s="228"/>
      <c r="GXI5" s="228"/>
      <c r="GXJ5" s="228"/>
      <c r="GXK5" s="228"/>
      <c r="GXL5" s="228"/>
      <c r="GXM5" s="228"/>
      <c r="GXN5" s="228"/>
      <c r="GXO5" s="228"/>
      <c r="GXP5" s="228"/>
      <c r="GXQ5" s="228"/>
      <c r="GXR5" s="228"/>
      <c r="GXS5" s="228"/>
      <c r="GXT5" s="228"/>
      <c r="GXU5" s="228"/>
      <c r="GXV5" s="228"/>
      <c r="GXW5" s="228"/>
      <c r="GXX5" s="228"/>
      <c r="GXY5" s="228"/>
      <c r="GXZ5" s="228"/>
      <c r="GYA5" s="228"/>
      <c r="GYB5" s="228"/>
      <c r="GYC5" s="228"/>
      <c r="GYD5" s="228"/>
      <c r="GYE5" s="228"/>
      <c r="GYF5" s="228"/>
      <c r="GYG5" s="228"/>
      <c r="GYH5" s="228"/>
      <c r="GYI5" s="228"/>
      <c r="GYJ5" s="228"/>
      <c r="GYK5" s="228"/>
      <c r="GYL5" s="228"/>
      <c r="GYM5" s="228"/>
      <c r="GYN5" s="228"/>
      <c r="GYO5" s="228"/>
      <c r="GYP5" s="228"/>
      <c r="GYQ5" s="228"/>
      <c r="GYR5" s="228"/>
      <c r="GYS5" s="228"/>
      <c r="GYT5" s="228"/>
      <c r="GYU5" s="228"/>
      <c r="GYV5" s="228"/>
      <c r="GYW5" s="228"/>
      <c r="GYX5" s="228"/>
      <c r="GYY5" s="228"/>
      <c r="GYZ5" s="228"/>
      <c r="GZA5" s="228"/>
      <c r="GZB5" s="228"/>
      <c r="GZC5" s="228"/>
      <c r="GZD5" s="228"/>
      <c r="GZE5" s="228"/>
      <c r="GZF5" s="228"/>
      <c r="GZG5" s="228"/>
      <c r="GZH5" s="228"/>
      <c r="GZI5" s="228"/>
      <c r="GZJ5" s="228"/>
      <c r="GZK5" s="228"/>
      <c r="GZL5" s="228"/>
      <c r="GZM5" s="228"/>
      <c r="GZN5" s="228"/>
      <c r="GZO5" s="228"/>
      <c r="GZP5" s="228"/>
      <c r="GZQ5" s="228"/>
      <c r="GZR5" s="228"/>
      <c r="GZS5" s="228"/>
      <c r="GZT5" s="228"/>
      <c r="GZU5" s="228"/>
      <c r="GZV5" s="228"/>
      <c r="GZW5" s="228"/>
      <c r="GZX5" s="228"/>
      <c r="GZY5" s="228"/>
      <c r="GZZ5" s="228"/>
      <c r="HAA5" s="228"/>
      <c r="HAB5" s="228"/>
      <c r="HAC5" s="228"/>
      <c r="HAD5" s="228"/>
      <c r="HAE5" s="228"/>
      <c r="HAF5" s="228"/>
      <c r="HAG5" s="228"/>
      <c r="HAH5" s="228"/>
      <c r="HAI5" s="228"/>
      <c r="HAJ5" s="228"/>
      <c r="HAK5" s="228"/>
      <c r="HAL5" s="228"/>
      <c r="HAM5" s="228"/>
      <c r="HAN5" s="228"/>
      <c r="HAO5" s="228"/>
      <c r="HAP5" s="228"/>
      <c r="HAQ5" s="228"/>
      <c r="HAR5" s="228"/>
      <c r="HAS5" s="228"/>
      <c r="HAT5" s="228"/>
      <c r="HAU5" s="228"/>
      <c r="HAV5" s="228"/>
      <c r="HAW5" s="228"/>
      <c r="HAX5" s="228"/>
      <c r="HAY5" s="228"/>
      <c r="HAZ5" s="228"/>
      <c r="HBA5" s="228"/>
      <c r="HBB5" s="228"/>
      <c r="HBC5" s="228"/>
      <c r="HBD5" s="228"/>
      <c r="HBE5" s="228"/>
      <c r="HBF5" s="228"/>
      <c r="HBG5" s="228"/>
      <c r="HBH5" s="228"/>
      <c r="HBI5" s="228"/>
      <c r="HBJ5" s="228"/>
      <c r="HBK5" s="228"/>
      <c r="HBL5" s="228"/>
      <c r="HBM5" s="228"/>
      <c r="HBN5" s="228"/>
      <c r="HBO5" s="228"/>
      <c r="HBP5" s="228"/>
      <c r="HBQ5" s="228"/>
      <c r="HBR5" s="228"/>
      <c r="HBS5" s="228"/>
      <c r="HBT5" s="228"/>
      <c r="HBU5" s="228"/>
      <c r="HBV5" s="228"/>
      <c r="HBW5" s="228"/>
      <c r="HBX5" s="228"/>
      <c r="HBY5" s="228"/>
      <c r="HBZ5" s="228"/>
      <c r="HCA5" s="228"/>
      <c r="HCB5" s="228"/>
      <c r="HCC5" s="228"/>
      <c r="HCD5" s="228"/>
      <c r="HCE5" s="228"/>
      <c r="HCF5" s="228"/>
      <c r="HCG5" s="228"/>
      <c r="HCH5" s="228"/>
      <c r="HCI5" s="228"/>
      <c r="HCJ5" s="228"/>
      <c r="HCK5" s="228"/>
      <c r="HCL5" s="228"/>
      <c r="HCM5" s="228"/>
      <c r="HCN5" s="228"/>
      <c r="HCO5" s="228"/>
      <c r="HCP5" s="228"/>
      <c r="HCQ5" s="228"/>
      <c r="HCR5" s="228"/>
      <c r="HCS5" s="228"/>
      <c r="HCT5" s="228"/>
      <c r="HCU5" s="228"/>
      <c r="HCV5" s="228"/>
      <c r="HCW5" s="228"/>
      <c r="HCX5" s="228"/>
      <c r="HCY5" s="228"/>
      <c r="HCZ5" s="228"/>
      <c r="HDA5" s="228"/>
      <c r="HDB5" s="228"/>
      <c r="HDC5" s="228"/>
      <c r="HDD5" s="228"/>
      <c r="HDE5" s="228"/>
      <c r="HDF5" s="228"/>
      <c r="HDG5" s="228"/>
      <c r="HDH5" s="228"/>
      <c r="HDI5" s="228"/>
      <c r="HDJ5" s="228"/>
      <c r="HDK5" s="228"/>
      <c r="HDL5" s="228"/>
      <c r="HDM5" s="228"/>
      <c r="HDN5" s="228"/>
      <c r="HDO5" s="228"/>
      <c r="HDP5" s="228"/>
      <c r="HDQ5" s="228"/>
      <c r="HDR5" s="228"/>
      <c r="HDS5" s="228"/>
      <c r="HDT5" s="228"/>
      <c r="HDU5" s="228"/>
      <c r="HDV5" s="228"/>
      <c r="HDW5" s="228"/>
      <c r="HDX5" s="228"/>
      <c r="HDY5" s="228"/>
      <c r="HDZ5" s="228"/>
      <c r="HEA5" s="228"/>
      <c r="HEB5" s="228"/>
      <c r="HEC5" s="228"/>
      <c r="HED5" s="228"/>
      <c r="HEE5" s="228"/>
      <c r="HEF5" s="228"/>
      <c r="HEG5" s="228"/>
      <c r="HEH5" s="228"/>
      <c r="HEI5" s="228"/>
      <c r="HEJ5" s="228"/>
      <c r="HEK5" s="228"/>
      <c r="HEL5" s="228"/>
      <c r="HEM5" s="228"/>
      <c r="HEN5" s="228"/>
      <c r="HEO5" s="228"/>
      <c r="HEP5" s="228"/>
      <c r="HEQ5" s="228"/>
      <c r="HER5" s="228"/>
      <c r="HES5" s="228"/>
      <c r="HET5" s="228"/>
      <c r="HEU5" s="228"/>
      <c r="HEV5" s="228"/>
      <c r="HEW5" s="228"/>
      <c r="HEX5" s="228"/>
      <c r="HEY5" s="228"/>
      <c r="HEZ5" s="228"/>
      <c r="HFA5" s="228"/>
      <c r="HFB5" s="228"/>
      <c r="HFC5" s="228"/>
      <c r="HFD5" s="228"/>
      <c r="HFE5" s="228"/>
      <c r="HFF5" s="228"/>
      <c r="HFG5" s="228"/>
      <c r="HFH5" s="228"/>
      <c r="HFI5" s="228"/>
      <c r="HFJ5" s="228"/>
      <c r="HFK5" s="228"/>
      <c r="HFL5" s="228"/>
      <c r="HFM5" s="228"/>
      <c r="HFN5" s="228"/>
      <c r="HFO5" s="228"/>
      <c r="HFP5" s="228"/>
      <c r="HFQ5" s="228"/>
      <c r="HFR5" s="228"/>
      <c r="HFS5" s="228"/>
      <c r="HFT5" s="228"/>
      <c r="HFU5" s="228"/>
      <c r="HFV5" s="228"/>
      <c r="HFW5" s="228"/>
      <c r="HFX5" s="228"/>
      <c r="HFY5" s="228"/>
      <c r="HFZ5" s="228"/>
      <c r="HGA5" s="228"/>
      <c r="HGB5" s="228"/>
      <c r="HGC5" s="228"/>
      <c r="HGD5" s="228"/>
      <c r="HGE5" s="228"/>
      <c r="HGF5" s="228"/>
      <c r="HGG5" s="228"/>
      <c r="HGH5" s="228"/>
      <c r="HGI5" s="228"/>
      <c r="HGJ5" s="228"/>
      <c r="HGK5" s="228"/>
      <c r="HGL5" s="228"/>
      <c r="HGM5" s="228"/>
      <c r="HGN5" s="228"/>
      <c r="HGO5" s="228"/>
      <c r="HGP5" s="228"/>
      <c r="HGQ5" s="228"/>
      <c r="HGR5" s="228"/>
      <c r="HGS5" s="228"/>
      <c r="HGT5" s="228"/>
      <c r="HGU5" s="228"/>
      <c r="HGV5" s="228"/>
      <c r="HGW5" s="228"/>
      <c r="HGX5" s="228"/>
      <c r="HGY5" s="228"/>
      <c r="HGZ5" s="228"/>
      <c r="HHA5" s="228"/>
      <c r="HHB5" s="228"/>
      <c r="HHC5" s="228"/>
      <c r="HHD5" s="228"/>
      <c r="HHE5" s="228"/>
      <c r="HHF5" s="228"/>
      <c r="HHG5" s="228"/>
      <c r="HHH5" s="228"/>
      <c r="HHI5" s="228"/>
      <c r="HHJ5" s="228"/>
      <c r="HHK5" s="228"/>
      <c r="HHL5" s="228"/>
      <c r="HHM5" s="228"/>
      <c r="HHN5" s="228"/>
      <c r="HHO5" s="228"/>
      <c r="HHP5" s="228"/>
      <c r="HHQ5" s="228"/>
      <c r="HHR5" s="228"/>
      <c r="HHS5" s="228"/>
      <c r="HHT5" s="228"/>
      <c r="HHU5" s="228"/>
      <c r="HHV5" s="228"/>
      <c r="HHW5" s="228"/>
      <c r="HHX5" s="228"/>
      <c r="HHY5" s="228"/>
      <c r="HHZ5" s="228"/>
      <c r="HIA5" s="228"/>
      <c r="HIB5" s="228"/>
      <c r="HIC5" s="228"/>
      <c r="HID5" s="228"/>
      <c r="HIE5" s="228"/>
      <c r="HIF5" s="228"/>
      <c r="HIG5" s="228"/>
      <c r="HIH5" s="228"/>
      <c r="HII5" s="228"/>
      <c r="HIJ5" s="228"/>
      <c r="HIK5" s="228"/>
      <c r="HIL5" s="228"/>
      <c r="HIM5" s="228"/>
      <c r="HIN5" s="228"/>
      <c r="HIO5" s="228"/>
      <c r="HIP5" s="228"/>
      <c r="HIQ5" s="228"/>
      <c r="HIR5" s="228"/>
      <c r="HIS5" s="228"/>
      <c r="HIT5" s="228"/>
      <c r="HIU5" s="228"/>
      <c r="HIV5" s="228"/>
      <c r="HIW5" s="228"/>
      <c r="HIX5" s="228"/>
      <c r="HIY5" s="228"/>
      <c r="HIZ5" s="228"/>
      <c r="HJA5" s="228"/>
      <c r="HJB5" s="228"/>
      <c r="HJC5" s="228"/>
      <c r="HJD5" s="228"/>
      <c r="HJE5" s="228"/>
      <c r="HJF5" s="228"/>
      <c r="HJG5" s="228"/>
      <c r="HJH5" s="228"/>
      <c r="HJI5" s="228"/>
      <c r="HJJ5" s="228"/>
      <c r="HJK5" s="228"/>
      <c r="HJL5" s="228"/>
      <c r="HJM5" s="228"/>
      <c r="HJN5" s="228"/>
      <c r="HJO5" s="228"/>
      <c r="HJP5" s="228"/>
      <c r="HJQ5" s="228"/>
      <c r="HJR5" s="228"/>
      <c r="HJS5" s="228"/>
      <c r="HJT5" s="228"/>
      <c r="HJU5" s="228"/>
      <c r="HJV5" s="228"/>
      <c r="HJW5" s="228"/>
      <c r="HJX5" s="228"/>
      <c r="HJY5" s="228"/>
      <c r="HJZ5" s="228"/>
      <c r="HKA5" s="228"/>
      <c r="HKB5" s="228"/>
      <c r="HKC5" s="228"/>
      <c r="HKD5" s="228"/>
      <c r="HKE5" s="228"/>
      <c r="HKF5" s="228"/>
      <c r="HKG5" s="228"/>
      <c r="HKH5" s="228"/>
      <c r="HKI5" s="228"/>
      <c r="HKJ5" s="228"/>
      <c r="HKK5" s="228"/>
      <c r="HKL5" s="228"/>
      <c r="HKM5" s="228"/>
      <c r="HKN5" s="228"/>
      <c r="HKO5" s="228"/>
      <c r="HKP5" s="228"/>
      <c r="HKQ5" s="228"/>
      <c r="HKR5" s="228"/>
      <c r="HKS5" s="228"/>
      <c r="HKT5" s="228"/>
      <c r="HKU5" s="228"/>
      <c r="HKV5" s="228"/>
      <c r="HKW5" s="228"/>
      <c r="HKX5" s="228"/>
      <c r="HKY5" s="228"/>
      <c r="HKZ5" s="228"/>
      <c r="HLA5" s="228"/>
      <c r="HLB5" s="228"/>
      <c r="HLC5" s="228"/>
      <c r="HLD5" s="228"/>
      <c r="HLE5" s="228"/>
      <c r="HLF5" s="228"/>
      <c r="HLG5" s="228"/>
      <c r="HLH5" s="228"/>
      <c r="HLI5" s="228"/>
      <c r="HLJ5" s="228"/>
      <c r="HLK5" s="228"/>
      <c r="HLL5" s="228"/>
      <c r="HLM5" s="228"/>
      <c r="HLN5" s="228"/>
      <c r="HLO5" s="228"/>
      <c r="HLP5" s="228"/>
      <c r="HLQ5" s="228"/>
      <c r="HLR5" s="228"/>
      <c r="HLS5" s="228"/>
      <c r="HLT5" s="228"/>
      <c r="HLU5" s="228"/>
      <c r="HLV5" s="228"/>
      <c r="HLW5" s="228"/>
      <c r="HLX5" s="228"/>
      <c r="HLY5" s="228"/>
      <c r="HLZ5" s="228"/>
      <c r="HMA5" s="228"/>
      <c r="HMB5" s="228"/>
      <c r="HMC5" s="228"/>
      <c r="HMD5" s="228"/>
      <c r="HME5" s="228"/>
      <c r="HMF5" s="228"/>
      <c r="HMG5" s="228"/>
      <c r="HMH5" s="228"/>
      <c r="HMI5" s="228"/>
      <c r="HMJ5" s="228"/>
      <c r="HMK5" s="228"/>
      <c r="HML5" s="228"/>
      <c r="HMM5" s="228"/>
      <c r="HMN5" s="228"/>
      <c r="HMO5" s="228"/>
      <c r="HMP5" s="228"/>
      <c r="HMQ5" s="228"/>
      <c r="HMR5" s="228"/>
      <c r="HMS5" s="228"/>
      <c r="HMT5" s="228"/>
      <c r="HMU5" s="228"/>
      <c r="HMV5" s="228"/>
      <c r="HMW5" s="228"/>
      <c r="HMX5" s="228"/>
      <c r="HMY5" s="228"/>
      <c r="HMZ5" s="228"/>
      <c r="HNA5" s="228"/>
      <c r="HNB5" s="228"/>
      <c r="HNC5" s="228"/>
      <c r="HND5" s="228"/>
      <c r="HNE5" s="228"/>
      <c r="HNF5" s="228"/>
      <c r="HNG5" s="228"/>
      <c r="HNH5" s="228"/>
      <c r="HNI5" s="228"/>
      <c r="HNJ5" s="228"/>
      <c r="HNK5" s="228"/>
      <c r="HNL5" s="228"/>
      <c r="HNM5" s="228"/>
      <c r="HNN5" s="228"/>
      <c r="HNO5" s="228"/>
      <c r="HNP5" s="228"/>
      <c r="HNQ5" s="228"/>
      <c r="HNR5" s="228"/>
      <c r="HNS5" s="228"/>
      <c r="HNT5" s="228"/>
      <c r="HNU5" s="228"/>
      <c r="HNV5" s="228"/>
      <c r="HNW5" s="228"/>
      <c r="HNX5" s="228"/>
      <c r="HNY5" s="228"/>
      <c r="HNZ5" s="228"/>
      <c r="HOA5" s="228"/>
      <c r="HOB5" s="228"/>
      <c r="HOC5" s="228"/>
      <c r="HOD5" s="228"/>
      <c r="HOE5" s="228"/>
      <c r="HOF5" s="228"/>
      <c r="HOG5" s="228"/>
      <c r="HOH5" s="228"/>
      <c r="HOI5" s="228"/>
      <c r="HOJ5" s="228"/>
      <c r="HOK5" s="228"/>
      <c r="HOL5" s="228"/>
      <c r="HOM5" s="228"/>
      <c r="HON5" s="228"/>
      <c r="HOO5" s="228"/>
      <c r="HOP5" s="228"/>
      <c r="HOQ5" s="228"/>
      <c r="HOR5" s="228"/>
      <c r="HOS5" s="228"/>
      <c r="HOT5" s="228"/>
      <c r="HOU5" s="228"/>
      <c r="HOV5" s="228"/>
      <c r="HOW5" s="228"/>
      <c r="HOX5" s="228"/>
      <c r="HOY5" s="228"/>
      <c r="HOZ5" s="228"/>
      <c r="HPA5" s="228"/>
      <c r="HPB5" s="228"/>
      <c r="HPC5" s="228"/>
      <c r="HPD5" s="228"/>
      <c r="HPE5" s="228"/>
      <c r="HPF5" s="228"/>
      <c r="HPG5" s="228"/>
      <c r="HPH5" s="228"/>
      <c r="HPI5" s="228"/>
      <c r="HPJ5" s="228"/>
      <c r="HPK5" s="228"/>
      <c r="HPL5" s="228"/>
      <c r="HPM5" s="228"/>
      <c r="HPN5" s="228"/>
      <c r="HPO5" s="228"/>
      <c r="HPP5" s="228"/>
      <c r="HPQ5" s="228"/>
      <c r="HPR5" s="228"/>
      <c r="HPS5" s="228"/>
      <c r="HPT5" s="228"/>
      <c r="HPU5" s="228"/>
      <c r="HPV5" s="228"/>
      <c r="HPW5" s="228"/>
      <c r="HPX5" s="228"/>
      <c r="HPY5" s="228"/>
      <c r="HPZ5" s="228"/>
      <c r="HQA5" s="228"/>
      <c r="HQB5" s="228"/>
      <c r="HQC5" s="228"/>
      <c r="HQD5" s="228"/>
      <c r="HQE5" s="228"/>
      <c r="HQF5" s="228"/>
      <c r="HQG5" s="228"/>
      <c r="HQH5" s="228"/>
      <c r="HQI5" s="228"/>
      <c r="HQJ5" s="228"/>
      <c r="HQK5" s="228"/>
      <c r="HQL5" s="228"/>
      <c r="HQM5" s="228"/>
      <c r="HQN5" s="228"/>
      <c r="HQO5" s="228"/>
      <c r="HQP5" s="228"/>
      <c r="HQQ5" s="228"/>
      <c r="HQR5" s="228"/>
      <c r="HQS5" s="228"/>
      <c r="HQT5" s="228"/>
      <c r="HQU5" s="228"/>
      <c r="HQV5" s="228"/>
      <c r="HQW5" s="228"/>
      <c r="HQX5" s="228"/>
      <c r="HQY5" s="228"/>
      <c r="HQZ5" s="228"/>
      <c r="HRA5" s="228"/>
      <c r="HRB5" s="228"/>
      <c r="HRC5" s="228"/>
      <c r="HRD5" s="228"/>
      <c r="HRE5" s="228"/>
      <c r="HRF5" s="228"/>
      <c r="HRG5" s="228"/>
      <c r="HRH5" s="228"/>
      <c r="HRI5" s="228"/>
      <c r="HRJ5" s="228"/>
      <c r="HRK5" s="228"/>
      <c r="HRL5" s="228"/>
      <c r="HRM5" s="228"/>
      <c r="HRN5" s="228"/>
      <c r="HRO5" s="228"/>
      <c r="HRP5" s="228"/>
      <c r="HRQ5" s="228"/>
      <c r="HRR5" s="228"/>
      <c r="HRS5" s="228"/>
      <c r="HRT5" s="228"/>
      <c r="HRU5" s="228"/>
      <c r="HRV5" s="228"/>
      <c r="HRW5" s="228"/>
      <c r="HRX5" s="228"/>
      <c r="HRY5" s="228"/>
      <c r="HRZ5" s="228"/>
      <c r="HSA5" s="228"/>
      <c r="HSB5" s="228"/>
      <c r="HSC5" s="228"/>
      <c r="HSD5" s="228"/>
      <c r="HSE5" s="228"/>
      <c r="HSF5" s="228"/>
      <c r="HSG5" s="228"/>
      <c r="HSH5" s="228"/>
      <c r="HSI5" s="228"/>
      <c r="HSJ5" s="228"/>
      <c r="HSK5" s="228"/>
      <c r="HSL5" s="228"/>
      <c r="HSM5" s="228"/>
      <c r="HSN5" s="228"/>
      <c r="HSO5" s="228"/>
      <c r="HSP5" s="228"/>
      <c r="HSQ5" s="228"/>
      <c r="HSR5" s="228"/>
      <c r="HSS5" s="228"/>
      <c r="HST5" s="228"/>
      <c r="HSU5" s="228"/>
      <c r="HSV5" s="228"/>
      <c r="HSW5" s="228"/>
      <c r="HSX5" s="228"/>
      <c r="HSY5" s="228"/>
      <c r="HSZ5" s="228"/>
      <c r="HTA5" s="228"/>
      <c r="HTB5" s="228"/>
      <c r="HTC5" s="228"/>
      <c r="HTD5" s="228"/>
      <c r="HTE5" s="228"/>
      <c r="HTF5" s="228"/>
      <c r="HTG5" s="228"/>
      <c r="HTH5" s="228"/>
      <c r="HTI5" s="228"/>
      <c r="HTJ5" s="228"/>
      <c r="HTK5" s="228"/>
      <c r="HTL5" s="228"/>
      <c r="HTM5" s="228"/>
      <c r="HTN5" s="228"/>
      <c r="HTO5" s="228"/>
      <c r="HTP5" s="228"/>
      <c r="HTQ5" s="228"/>
      <c r="HTR5" s="228"/>
      <c r="HTS5" s="228"/>
      <c r="HTT5" s="228"/>
      <c r="HTU5" s="228"/>
      <c r="HTV5" s="228"/>
      <c r="HTW5" s="228"/>
      <c r="HTX5" s="228"/>
      <c r="HTY5" s="228"/>
      <c r="HTZ5" s="228"/>
      <c r="HUA5" s="228"/>
      <c r="HUB5" s="228"/>
      <c r="HUC5" s="228"/>
      <c r="HUD5" s="228"/>
      <c r="HUE5" s="228"/>
      <c r="HUF5" s="228"/>
      <c r="HUG5" s="228"/>
      <c r="HUH5" s="228"/>
      <c r="HUI5" s="228"/>
      <c r="HUJ5" s="228"/>
      <c r="HUK5" s="228"/>
      <c r="HUL5" s="228"/>
      <c r="HUM5" s="228"/>
      <c r="HUN5" s="228"/>
      <c r="HUO5" s="228"/>
      <c r="HUP5" s="228"/>
      <c r="HUQ5" s="228"/>
      <c r="HUR5" s="228"/>
      <c r="HUS5" s="228"/>
      <c r="HUT5" s="228"/>
      <c r="HUU5" s="228"/>
      <c r="HUV5" s="228"/>
      <c r="HUW5" s="228"/>
      <c r="HUX5" s="228"/>
      <c r="HUY5" s="228"/>
      <c r="HUZ5" s="228"/>
      <c r="HVA5" s="228"/>
      <c r="HVB5" s="228"/>
      <c r="HVC5" s="228"/>
      <c r="HVD5" s="228"/>
      <c r="HVE5" s="228"/>
      <c r="HVF5" s="228"/>
      <c r="HVG5" s="228"/>
      <c r="HVH5" s="228"/>
      <c r="HVI5" s="228"/>
      <c r="HVJ5" s="228"/>
      <c r="HVK5" s="228"/>
      <c r="HVL5" s="228"/>
      <c r="HVM5" s="228"/>
      <c r="HVN5" s="228"/>
      <c r="HVO5" s="228"/>
      <c r="HVP5" s="228"/>
      <c r="HVQ5" s="228"/>
      <c r="HVR5" s="228"/>
      <c r="HVS5" s="228"/>
      <c r="HVT5" s="228"/>
      <c r="HVU5" s="228"/>
      <c r="HVV5" s="228"/>
      <c r="HVW5" s="228"/>
      <c r="HVX5" s="228"/>
      <c r="HVY5" s="228"/>
      <c r="HVZ5" s="228"/>
      <c r="HWA5" s="228"/>
      <c r="HWB5" s="228"/>
      <c r="HWC5" s="228"/>
      <c r="HWD5" s="228"/>
      <c r="HWE5" s="228"/>
      <c r="HWF5" s="228"/>
      <c r="HWG5" s="228"/>
      <c r="HWH5" s="228"/>
      <c r="HWI5" s="228"/>
      <c r="HWJ5" s="228"/>
      <c r="HWK5" s="228"/>
      <c r="HWL5" s="228"/>
      <c r="HWM5" s="228"/>
      <c r="HWN5" s="228"/>
      <c r="HWO5" s="228"/>
      <c r="HWP5" s="228"/>
      <c r="HWQ5" s="228"/>
      <c r="HWR5" s="228"/>
      <c r="HWS5" s="228"/>
      <c r="HWT5" s="228"/>
      <c r="HWU5" s="228"/>
      <c r="HWV5" s="228"/>
      <c r="HWW5" s="228"/>
      <c r="HWX5" s="228"/>
      <c r="HWY5" s="228"/>
      <c r="HWZ5" s="228"/>
      <c r="HXA5" s="228"/>
      <c r="HXB5" s="228"/>
      <c r="HXC5" s="228"/>
      <c r="HXD5" s="228"/>
      <c r="HXE5" s="228"/>
      <c r="HXF5" s="228"/>
      <c r="HXG5" s="228"/>
      <c r="HXH5" s="228"/>
      <c r="HXI5" s="228"/>
      <c r="HXJ5" s="228"/>
      <c r="HXK5" s="228"/>
      <c r="HXL5" s="228"/>
      <c r="HXM5" s="228"/>
      <c r="HXN5" s="228"/>
      <c r="HXO5" s="228"/>
      <c r="HXP5" s="228"/>
      <c r="HXQ5" s="228"/>
      <c r="HXR5" s="228"/>
      <c r="HXS5" s="228"/>
      <c r="HXT5" s="228"/>
      <c r="HXU5" s="228"/>
      <c r="HXV5" s="228"/>
      <c r="HXW5" s="228"/>
      <c r="HXX5" s="228"/>
      <c r="HXY5" s="228"/>
      <c r="HXZ5" s="228"/>
      <c r="HYA5" s="228"/>
      <c r="HYB5" s="228"/>
      <c r="HYC5" s="228"/>
      <c r="HYD5" s="228"/>
      <c r="HYE5" s="228"/>
      <c r="HYF5" s="228"/>
      <c r="HYG5" s="228"/>
      <c r="HYH5" s="228"/>
      <c r="HYI5" s="228"/>
      <c r="HYJ5" s="228"/>
      <c r="HYK5" s="228"/>
      <c r="HYL5" s="228"/>
      <c r="HYM5" s="228"/>
      <c r="HYN5" s="228"/>
      <c r="HYO5" s="228"/>
      <c r="HYP5" s="228"/>
      <c r="HYQ5" s="228"/>
      <c r="HYR5" s="228"/>
      <c r="HYS5" s="228"/>
      <c r="HYT5" s="228"/>
      <c r="HYU5" s="228"/>
      <c r="HYV5" s="228"/>
      <c r="HYW5" s="228"/>
      <c r="HYX5" s="228"/>
      <c r="HYY5" s="228"/>
      <c r="HYZ5" s="228"/>
      <c r="HZA5" s="228"/>
      <c r="HZB5" s="228"/>
      <c r="HZC5" s="228"/>
      <c r="HZD5" s="228"/>
      <c r="HZE5" s="228"/>
      <c r="HZF5" s="228"/>
      <c r="HZG5" s="228"/>
      <c r="HZH5" s="228"/>
      <c r="HZI5" s="228"/>
      <c r="HZJ5" s="228"/>
      <c r="HZK5" s="228"/>
      <c r="HZL5" s="228"/>
      <c r="HZM5" s="228"/>
      <c r="HZN5" s="228"/>
      <c r="HZO5" s="228"/>
      <c r="HZP5" s="228"/>
      <c r="HZQ5" s="228"/>
      <c r="HZR5" s="228"/>
      <c r="HZS5" s="228"/>
      <c r="HZT5" s="228"/>
      <c r="HZU5" s="228"/>
      <c r="HZV5" s="228"/>
      <c r="HZW5" s="228"/>
      <c r="HZX5" s="228"/>
      <c r="HZY5" s="228"/>
      <c r="HZZ5" s="228"/>
      <c r="IAA5" s="228"/>
      <c r="IAB5" s="228"/>
      <c r="IAC5" s="228"/>
      <c r="IAD5" s="228"/>
      <c r="IAE5" s="228"/>
      <c r="IAF5" s="228"/>
      <c r="IAG5" s="228"/>
      <c r="IAH5" s="228"/>
      <c r="IAI5" s="228"/>
      <c r="IAJ5" s="228"/>
      <c r="IAK5" s="228"/>
      <c r="IAL5" s="228"/>
      <c r="IAM5" s="228"/>
      <c r="IAN5" s="228"/>
      <c r="IAO5" s="228"/>
      <c r="IAP5" s="228"/>
      <c r="IAQ5" s="228"/>
      <c r="IAR5" s="228"/>
      <c r="IAS5" s="228"/>
      <c r="IAT5" s="228"/>
      <c r="IAU5" s="228"/>
      <c r="IAV5" s="228"/>
      <c r="IAW5" s="228"/>
      <c r="IAX5" s="228"/>
      <c r="IAY5" s="228"/>
      <c r="IAZ5" s="228"/>
      <c r="IBA5" s="228"/>
      <c r="IBB5" s="228"/>
      <c r="IBC5" s="228"/>
      <c r="IBD5" s="228"/>
      <c r="IBE5" s="228"/>
      <c r="IBF5" s="228"/>
      <c r="IBG5" s="228"/>
      <c r="IBH5" s="228"/>
      <c r="IBI5" s="228"/>
      <c r="IBJ5" s="228"/>
      <c r="IBK5" s="228"/>
      <c r="IBL5" s="228"/>
      <c r="IBM5" s="228"/>
      <c r="IBN5" s="228"/>
      <c r="IBO5" s="228"/>
      <c r="IBP5" s="228"/>
      <c r="IBQ5" s="228"/>
      <c r="IBR5" s="228"/>
      <c r="IBS5" s="228"/>
      <c r="IBT5" s="228"/>
      <c r="IBU5" s="228"/>
      <c r="IBV5" s="228"/>
      <c r="IBW5" s="228"/>
      <c r="IBX5" s="228"/>
      <c r="IBY5" s="228"/>
      <c r="IBZ5" s="228"/>
      <c r="ICA5" s="228"/>
      <c r="ICB5" s="228"/>
      <c r="ICC5" s="228"/>
      <c r="ICD5" s="228"/>
      <c r="ICE5" s="228"/>
      <c r="ICF5" s="228"/>
      <c r="ICG5" s="228"/>
      <c r="ICH5" s="228"/>
      <c r="ICI5" s="228"/>
      <c r="ICJ5" s="228"/>
      <c r="ICK5" s="228"/>
      <c r="ICL5" s="228"/>
      <c r="ICM5" s="228"/>
      <c r="ICN5" s="228"/>
      <c r="ICO5" s="228"/>
      <c r="ICP5" s="228"/>
      <c r="ICQ5" s="228"/>
      <c r="ICR5" s="228"/>
      <c r="ICS5" s="228"/>
      <c r="ICT5" s="228"/>
      <c r="ICU5" s="228"/>
      <c r="ICV5" s="228"/>
      <c r="ICW5" s="228"/>
      <c r="ICX5" s="228"/>
      <c r="ICY5" s="228"/>
      <c r="ICZ5" s="228"/>
      <c r="IDA5" s="228"/>
      <c r="IDB5" s="228"/>
      <c r="IDC5" s="228"/>
      <c r="IDD5" s="228"/>
      <c r="IDE5" s="228"/>
      <c r="IDF5" s="228"/>
      <c r="IDG5" s="228"/>
      <c r="IDH5" s="228"/>
      <c r="IDI5" s="228"/>
      <c r="IDJ5" s="228"/>
      <c r="IDK5" s="228"/>
      <c r="IDL5" s="228"/>
      <c r="IDM5" s="228"/>
      <c r="IDN5" s="228"/>
      <c r="IDO5" s="228"/>
      <c r="IDP5" s="228"/>
      <c r="IDQ5" s="228"/>
      <c r="IDR5" s="228"/>
      <c r="IDS5" s="228"/>
      <c r="IDT5" s="228"/>
      <c r="IDU5" s="228"/>
      <c r="IDV5" s="228"/>
      <c r="IDW5" s="228"/>
      <c r="IDX5" s="228"/>
      <c r="IDY5" s="228"/>
      <c r="IDZ5" s="228"/>
      <c r="IEA5" s="228"/>
      <c r="IEB5" s="228"/>
      <c r="IEC5" s="228"/>
      <c r="IED5" s="228"/>
      <c r="IEE5" s="228"/>
      <c r="IEF5" s="228"/>
      <c r="IEG5" s="228"/>
      <c r="IEH5" s="228"/>
      <c r="IEI5" s="228"/>
      <c r="IEJ5" s="228"/>
      <c r="IEK5" s="228"/>
      <c r="IEL5" s="228"/>
      <c r="IEM5" s="228"/>
      <c r="IEN5" s="228"/>
      <c r="IEO5" s="228"/>
      <c r="IEP5" s="228"/>
      <c r="IEQ5" s="228"/>
      <c r="IER5" s="228"/>
      <c r="IES5" s="228"/>
      <c r="IET5" s="228"/>
      <c r="IEU5" s="228"/>
      <c r="IEV5" s="228"/>
      <c r="IEW5" s="228"/>
      <c r="IEX5" s="228"/>
      <c r="IEY5" s="228"/>
      <c r="IEZ5" s="228"/>
      <c r="IFA5" s="228"/>
      <c r="IFB5" s="228"/>
      <c r="IFC5" s="228"/>
      <c r="IFD5" s="228"/>
      <c r="IFE5" s="228"/>
      <c r="IFF5" s="228"/>
      <c r="IFG5" s="228"/>
      <c r="IFH5" s="228"/>
      <c r="IFI5" s="228"/>
      <c r="IFJ5" s="228"/>
      <c r="IFK5" s="228"/>
      <c r="IFL5" s="228"/>
      <c r="IFM5" s="228"/>
      <c r="IFN5" s="228"/>
      <c r="IFO5" s="228"/>
      <c r="IFP5" s="228"/>
      <c r="IFQ5" s="228"/>
      <c r="IFR5" s="228"/>
      <c r="IFS5" s="228"/>
      <c r="IFT5" s="228"/>
      <c r="IFU5" s="228"/>
      <c r="IFV5" s="228"/>
      <c r="IFW5" s="228"/>
      <c r="IFX5" s="228"/>
      <c r="IFY5" s="228"/>
      <c r="IFZ5" s="228"/>
      <c r="IGA5" s="228"/>
      <c r="IGB5" s="228"/>
      <c r="IGC5" s="228"/>
      <c r="IGD5" s="228"/>
      <c r="IGE5" s="228"/>
      <c r="IGF5" s="228"/>
      <c r="IGG5" s="228"/>
      <c r="IGH5" s="228"/>
      <c r="IGI5" s="228"/>
      <c r="IGJ5" s="228"/>
      <c r="IGK5" s="228"/>
      <c r="IGL5" s="228"/>
      <c r="IGM5" s="228"/>
      <c r="IGN5" s="228"/>
      <c r="IGO5" s="228"/>
      <c r="IGP5" s="228"/>
      <c r="IGQ5" s="228"/>
      <c r="IGR5" s="228"/>
      <c r="IGS5" s="228"/>
      <c r="IGT5" s="228"/>
      <c r="IGU5" s="228"/>
      <c r="IGV5" s="228"/>
      <c r="IGW5" s="228"/>
      <c r="IGX5" s="228"/>
      <c r="IGY5" s="228"/>
      <c r="IGZ5" s="228"/>
      <c r="IHA5" s="228"/>
      <c r="IHB5" s="228"/>
      <c r="IHC5" s="228"/>
      <c r="IHD5" s="228"/>
      <c r="IHE5" s="228"/>
      <c r="IHF5" s="228"/>
      <c r="IHG5" s="228"/>
      <c r="IHH5" s="228"/>
      <c r="IHI5" s="228"/>
      <c r="IHJ5" s="228"/>
      <c r="IHK5" s="228"/>
      <c r="IHL5" s="228"/>
      <c r="IHM5" s="228"/>
      <c r="IHN5" s="228"/>
      <c r="IHO5" s="228"/>
      <c r="IHP5" s="228"/>
      <c r="IHQ5" s="228"/>
      <c r="IHR5" s="228"/>
      <c r="IHS5" s="228"/>
      <c r="IHT5" s="228"/>
      <c r="IHU5" s="228"/>
      <c r="IHV5" s="228"/>
      <c r="IHW5" s="228"/>
      <c r="IHX5" s="228"/>
      <c r="IHY5" s="228"/>
      <c r="IHZ5" s="228"/>
      <c r="IIA5" s="228"/>
      <c r="IIB5" s="228"/>
      <c r="IIC5" s="228"/>
      <c r="IID5" s="228"/>
      <c r="IIE5" s="228"/>
      <c r="IIF5" s="228"/>
      <c r="IIG5" s="228"/>
      <c r="IIH5" s="228"/>
      <c r="III5" s="228"/>
      <c r="IIJ5" s="228"/>
      <c r="IIK5" s="228"/>
      <c r="IIL5" s="228"/>
      <c r="IIM5" s="228"/>
      <c r="IIN5" s="228"/>
      <c r="IIO5" s="228"/>
      <c r="IIP5" s="228"/>
      <c r="IIQ5" s="228"/>
      <c r="IIR5" s="228"/>
      <c r="IIS5" s="228"/>
      <c r="IIT5" s="228"/>
      <c r="IIU5" s="228"/>
      <c r="IIV5" s="228"/>
      <c r="IIW5" s="228"/>
      <c r="IIX5" s="228"/>
      <c r="IIY5" s="228"/>
      <c r="IIZ5" s="228"/>
      <c r="IJA5" s="228"/>
      <c r="IJB5" s="228"/>
      <c r="IJC5" s="228"/>
      <c r="IJD5" s="228"/>
      <c r="IJE5" s="228"/>
      <c r="IJF5" s="228"/>
      <c r="IJG5" s="228"/>
      <c r="IJH5" s="228"/>
      <c r="IJI5" s="228"/>
      <c r="IJJ5" s="228"/>
      <c r="IJK5" s="228"/>
      <c r="IJL5" s="228"/>
      <c r="IJM5" s="228"/>
      <c r="IJN5" s="228"/>
      <c r="IJO5" s="228"/>
      <c r="IJP5" s="228"/>
      <c r="IJQ5" s="228"/>
      <c r="IJR5" s="228"/>
      <c r="IJS5" s="228"/>
      <c r="IJT5" s="228"/>
      <c r="IJU5" s="228"/>
      <c r="IJV5" s="228"/>
      <c r="IJW5" s="228"/>
      <c r="IJX5" s="228"/>
      <c r="IJY5" s="228"/>
      <c r="IJZ5" s="228"/>
      <c r="IKA5" s="228"/>
      <c r="IKB5" s="228"/>
      <c r="IKC5" s="228"/>
      <c r="IKD5" s="228"/>
      <c r="IKE5" s="228"/>
      <c r="IKF5" s="228"/>
      <c r="IKG5" s="228"/>
      <c r="IKH5" s="228"/>
      <c r="IKI5" s="228"/>
      <c r="IKJ5" s="228"/>
      <c r="IKK5" s="228"/>
      <c r="IKL5" s="228"/>
      <c r="IKM5" s="228"/>
      <c r="IKN5" s="228"/>
      <c r="IKO5" s="228"/>
      <c r="IKP5" s="228"/>
      <c r="IKQ5" s="228"/>
      <c r="IKR5" s="228"/>
      <c r="IKS5" s="228"/>
      <c r="IKT5" s="228"/>
      <c r="IKU5" s="228"/>
      <c r="IKV5" s="228"/>
      <c r="IKW5" s="228"/>
      <c r="IKX5" s="228"/>
      <c r="IKY5" s="228"/>
      <c r="IKZ5" s="228"/>
      <c r="ILA5" s="228"/>
      <c r="ILB5" s="228"/>
      <c r="ILC5" s="228"/>
      <c r="ILD5" s="228"/>
      <c r="ILE5" s="228"/>
      <c r="ILF5" s="228"/>
      <c r="ILG5" s="228"/>
      <c r="ILH5" s="228"/>
      <c r="ILI5" s="228"/>
      <c r="ILJ5" s="228"/>
      <c r="ILK5" s="228"/>
      <c r="ILL5" s="228"/>
      <c r="ILM5" s="228"/>
      <c r="ILN5" s="228"/>
      <c r="ILO5" s="228"/>
      <c r="ILP5" s="228"/>
      <c r="ILQ5" s="228"/>
      <c r="ILR5" s="228"/>
      <c r="ILS5" s="228"/>
      <c r="ILT5" s="228"/>
      <c r="ILU5" s="228"/>
      <c r="ILV5" s="228"/>
      <c r="ILW5" s="228"/>
      <c r="ILX5" s="228"/>
      <c r="ILY5" s="228"/>
      <c r="ILZ5" s="228"/>
      <c r="IMA5" s="228"/>
      <c r="IMB5" s="228"/>
      <c r="IMC5" s="228"/>
      <c r="IMD5" s="228"/>
      <c r="IME5" s="228"/>
      <c r="IMF5" s="228"/>
      <c r="IMG5" s="228"/>
      <c r="IMH5" s="228"/>
      <c r="IMI5" s="228"/>
      <c r="IMJ5" s="228"/>
      <c r="IMK5" s="228"/>
      <c r="IML5" s="228"/>
      <c r="IMM5" s="228"/>
      <c r="IMN5" s="228"/>
      <c r="IMO5" s="228"/>
      <c r="IMP5" s="228"/>
      <c r="IMQ5" s="228"/>
      <c r="IMR5" s="228"/>
      <c r="IMS5" s="228"/>
      <c r="IMT5" s="228"/>
      <c r="IMU5" s="228"/>
      <c r="IMV5" s="228"/>
      <c r="IMW5" s="228"/>
      <c r="IMX5" s="228"/>
      <c r="IMY5" s="228"/>
      <c r="IMZ5" s="228"/>
      <c r="INA5" s="228"/>
      <c r="INB5" s="228"/>
      <c r="INC5" s="228"/>
      <c r="IND5" s="228"/>
      <c r="INE5" s="228"/>
      <c r="INF5" s="228"/>
      <c r="ING5" s="228"/>
      <c r="INH5" s="228"/>
      <c r="INI5" s="228"/>
      <c r="INJ5" s="228"/>
      <c r="INK5" s="228"/>
      <c r="INL5" s="228"/>
      <c r="INM5" s="228"/>
      <c r="INN5" s="228"/>
      <c r="INO5" s="228"/>
      <c r="INP5" s="228"/>
      <c r="INQ5" s="228"/>
      <c r="INR5" s="228"/>
      <c r="INS5" s="228"/>
      <c r="INT5" s="228"/>
      <c r="INU5" s="228"/>
      <c r="INV5" s="228"/>
      <c r="INW5" s="228"/>
      <c r="INX5" s="228"/>
      <c r="INY5" s="228"/>
      <c r="INZ5" s="228"/>
      <c r="IOA5" s="228"/>
      <c r="IOB5" s="228"/>
      <c r="IOC5" s="228"/>
      <c r="IOD5" s="228"/>
      <c r="IOE5" s="228"/>
      <c r="IOF5" s="228"/>
      <c r="IOG5" s="228"/>
      <c r="IOH5" s="228"/>
      <c r="IOI5" s="228"/>
      <c r="IOJ5" s="228"/>
      <c r="IOK5" s="228"/>
      <c r="IOL5" s="228"/>
      <c r="IOM5" s="228"/>
      <c r="ION5" s="228"/>
      <c r="IOO5" s="228"/>
      <c r="IOP5" s="228"/>
      <c r="IOQ5" s="228"/>
      <c r="IOR5" s="228"/>
      <c r="IOS5" s="228"/>
      <c r="IOT5" s="228"/>
      <c r="IOU5" s="228"/>
      <c r="IOV5" s="228"/>
      <c r="IOW5" s="228"/>
      <c r="IOX5" s="228"/>
      <c r="IOY5" s="228"/>
      <c r="IOZ5" s="228"/>
      <c r="IPA5" s="228"/>
      <c r="IPB5" s="228"/>
      <c r="IPC5" s="228"/>
      <c r="IPD5" s="228"/>
      <c r="IPE5" s="228"/>
      <c r="IPF5" s="228"/>
      <c r="IPG5" s="228"/>
      <c r="IPH5" s="228"/>
      <c r="IPI5" s="228"/>
      <c r="IPJ5" s="228"/>
      <c r="IPK5" s="228"/>
      <c r="IPL5" s="228"/>
      <c r="IPM5" s="228"/>
      <c r="IPN5" s="228"/>
      <c r="IPO5" s="228"/>
      <c r="IPP5" s="228"/>
      <c r="IPQ5" s="228"/>
      <c r="IPR5" s="228"/>
      <c r="IPS5" s="228"/>
      <c r="IPT5" s="228"/>
      <c r="IPU5" s="228"/>
      <c r="IPV5" s="228"/>
      <c r="IPW5" s="228"/>
      <c r="IPX5" s="228"/>
      <c r="IPY5" s="228"/>
      <c r="IPZ5" s="228"/>
      <c r="IQA5" s="228"/>
      <c r="IQB5" s="228"/>
      <c r="IQC5" s="228"/>
      <c r="IQD5" s="228"/>
      <c r="IQE5" s="228"/>
      <c r="IQF5" s="228"/>
      <c r="IQG5" s="228"/>
      <c r="IQH5" s="228"/>
      <c r="IQI5" s="228"/>
      <c r="IQJ5" s="228"/>
      <c r="IQK5" s="228"/>
      <c r="IQL5" s="228"/>
      <c r="IQM5" s="228"/>
      <c r="IQN5" s="228"/>
      <c r="IQO5" s="228"/>
      <c r="IQP5" s="228"/>
      <c r="IQQ5" s="228"/>
      <c r="IQR5" s="228"/>
      <c r="IQS5" s="228"/>
      <c r="IQT5" s="228"/>
      <c r="IQU5" s="228"/>
      <c r="IQV5" s="228"/>
      <c r="IQW5" s="228"/>
      <c r="IQX5" s="228"/>
      <c r="IQY5" s="228"/>
      <c r="IQZ5" s="228"/>
      <c r="IRA5" s="228"/>
      <c r="IRB5" s="228"/>
      <c r="IRC5" s="228"/>
      <c r="IRD5" s="228"/>
      <c r="IRE5" s="228"/>
      <c r="IRF5" s="228"/>
      <c r="IRG5" s="228"/>
      <c r="IRH5" s="228"/>
      <c r="IRI5" s="228"/>
      <c r="IRJ5" s="228"/>
      <c r="IRK5" s="228"/>
      <c r="IRL5" s="228"/>
      <c r="IRM5" s="228"/>
      <c r="IRN5" s="228"/>
      <c r="IRO5" s="228"/>
      <c r="IRP5" s="228"/>
      <c r="IRQ5" s="228"/>
      <c r="IRR5" s="228"/>
      <c r="IRS5" s="228"/>
      <c r="IRT5" s="228"/>
      <c r="IRU5" s="228"/>
      <c r="IRV5" s="228"/>
      <c r="IRW5" s="228"/>
      <c r="IRX5" s="228"/>
      <c r="IRY5" s="228"/>
      <c r="IRZ5" s="228"/>
      <c r="ISA5" s="228"/>
      <c r="ISB5" s="228"/>
      <c r="ISC5" s="228"/>
      <c r="ISD5" s="228"/>
      <c r="ISE5" s="228"/>
      <c r="ISF5" s="228"/>
      <c r="ISG5" s="228"/>
      <c r="ISH5" s="228"/>
      <c r="ISI5" s="228"/>
      <c r="ISJ5" s="228"/>
      <c r="ISK5" s="228"/>
      <c r="ISL5" s="228"/>
      <c r="ISM5" s="228"/>
      <c r="ISN5" s="228"/>
      <c r="ISO5" s="228"/>
      <c r="ISP5" s="228"/>
      <c r="ISQ5" s="228"/>
      <c r="ISR5" s="228"/>
      <c r="ISS5" s="228"/>
      <c r="IST5" s="228"/>
      <c r="ISU5" s="228"/>
      <c r="ISV5" s="228"/>
      <c r="ISW5" s="228"/>
      <c r="ISX5" s="228"/>
      <c r="ISY5" s="228"/>
      <c r="ISZ5" s="228"/>
      <c r="ITA5" s="228"/>
      <c r="ITB5" s="228"/>
      <c r="ITC5" s="228"/>
      <c r="ITD5" s="228"/>
      <c r="ITE5" s="228"/>
      <c r="ITF5" s="228"/>
      <c r="ITG5" s="228"/>
      <c r="ITH5" s="228"/>
      <c r="ITI5" s="228"/>
      <c r="ITJ5" s="228"/>
      <c r="ITK5" s="228"/>
      <c r="ITL5" s="228"/>
      <c r="ITM5" s="228"/>
      <c r="ITN5" s="228"/>
      <c r="ITO5" s="228"/>
      <c r="ITP5" s="228"/>
      <c r="ITQ5" s="228"/>
      <c r="ITR5" s="228"/>
      <c r="ITS5" s="228"/>
      <c r="ITT5" s="228"/>
      <c r="ITU5" s="228"/>
      <c r="ITV5" s="228"/>
      <c r="ITW5" s="228"/>
      <c r="ITX5" s="228"/>
      <c r="ITY5" s="228"/>
      <c r="ITZ5" s="228"/>
      <c r="IUA5" s="228"/>
      <c r="IUB5" s="228"/>
      <c r="IUC5" s="228"/>
      <c r="IUD5" s="228"/>
      <c r="IUE5" s="228"/>
      <c r="IUF5" s="228"/>
      <c r="IUG5" s="228"/>
      <c r="IUH5" s="228"/>
      <c r="IUI5" s="228"/>
      <c r="IUJ5" s="228"/>
      <c r="IUK5" s="228"/>
      <c r="IUL5" s="228"/>
      <c r="IUM5" s="228"/>
      <c r="IUN5" s="228"/>
      <c r="IUO5" s="228"/>
      <c r="IUP5" s="228"/>
      <c r="IUQ5" s="228"/>
      <c r="IUR5" s="228"/>
      <c r="IUS5" s="228"/>
      <c r="IUT5" s="228"/>
      <c r="IUU5" s="228"/>
      <c r="IUV5" s="228"/>
      <c r="IUW5" s="228"/>
      <c r="IUX5" s="228"/>
      <c r="IUY5" s="228"/>
      <c r="IUZ5" s="228"/>
      <c r="IVA5" s="228"/>
      <c r="IVB5" s="228"/>
      <c r="IVC5" s="228"/>
      <c r="IVD5" s="228"/>
      <c r="IVE5" s="228"/>
      <c r="IVF5" s="228"/>
      <c r="IVG5" s="228"/>
      <c r="IVH5" s="228"/>
      <c r="IVI5" s="228"/>
      <c r="IVJ5" s="228"/>
      <c r="IVK5" s="228"/>
      <c r="IVL5" s="228"/>
      <c r="IVM5" s="228"/>
      <c r="IVN5" s="228"/>
      <c r="IVO5" s="228"/>
      <c r="IVP5" s="228"/>
      <c r="IVQ5" s="228"/>
      <c r="IVR5" s="228"/>
      <c r="IVS5" s="228"/>
      <c r="IVT5" s="228"/>
      <c r="IVU5" s="228"/>
      <c r="IVV5" s="228"/>
      <c r="IVW5" s="228"/>
      <c r="IVX5" s="228"/>
      <c r="IVY5" s="228"/>
      <c r="IVZ5" s="228"/>
      <c r="IWA5" s="228"/>
      <c r="IWB5" s="228"/>
      <c r="IWC5" s="228"/>
      <c r="IWD5" s="228"/>
      <c r="IWE5" s="228"/>
      <c r="IWF5" s="228"/>
      <c r="IWG5" s="228"/>
      <c r="IWH5" s="228"/>
      <c r="IWI5" s="228"/>
      <c r="IWJ5" s="228"/>
      <c r="IWK5" s="228"/>
      <c r="IWL5" s="228"/>
      <c r="IWM5" s="228"/>
      <c r="IWN5" s="228"/>
      <c r="IWO5" s="228"/>
      <c r="IWP5" s="228"/>
      <c r="IWQ5" s="228"/>
      <c r="IWR5" s="228"/>
      <c r="IWS5" s="228"/>
      <c r="IWT5" s="228"/>
      <c r="IWU5" s="228"/>
      <c r="IWV5" s="228"/>
      <c r="IWW5" s="228"/>
      <c r="IWX5" s="228"/>
      <c r="IWY5" s="228"/>
      <c r="IWZ5" s="228"/>
      <c r="IXA5" s="228"/>
      <c r="IXB5" s="228"/>
      <c r="IXC5" s="228"/>
      <c r="IXD5" s="228"/>
      <c r="IXE5" s="228"/>
      <c r="IXF5" s="228"/>
      <c r="IXG5" s="228"/>
      <c r="IXH5" s="228"/>
      <c r="IXI5" s="228"/>
      <c r="IXJ5" s="228"/>
      <c r="IXK5" s="228"/>
      <c r="IXL5" s="228"/>
      <c r="IXM5" s="228"/>
      <c r="IXN5" s="228"/>
      <c r="IXO5" s="228"/>
      <c r="IXP5" s="228"/>
      <c r="IXQ5" s="228"/>
      <c r="IXR5" s="228"/>
      <c r="IXS5" s="228"/>
      <c r="IXT5" s="228"/>
      <c r="IXU5" s="228"/>
      <c r="IXV5" s="228"/>
      <c r="IXW5" s="228"/>
      <c r="IXX5" s="228"/>
      <c r="IXY5" s="228"/>
      <c r="IXZ5" s="228"/>
      <c r="IYA5" s="228"/>
      <c r="IYB5" s="228"/>
      <c r="IYC5" s="228"/>
      <c r="IYD5" s="228"/>
      <c r="IYE5" s="228"/>
      <c r="IYF5" s="228"/>
      <c r="IYG5" s="228"/>
      <c r="IYH5" s="228"/>
      <c r="IYI5" s="228"/>
      <c r="IYJ5" s="228"/>
      <c r="IYK5" s="228"/>
      <c r="IYL5" s="228"/>
      <c r="IYM5" s="228"/>
      <c r="IYN5" s="228"/>
      <c r="IYO5" s="228"/>
      <c r="IYP5" s="228"/>
      <c r="IYQ5" s="228"/>
      <c r="IYR5" s="228"/>
      <c r="IYS5" s="228"/>
      <c r="IYT5" s="228"/>
      <c r="IYU5" s="228"/>
      <c r="IYV5" s="228"/>
      <c r="IYW5" s="228"/>
      <c r="IYX5" s="228"/>
      <c r="IYY5" s="228"/>
      <c r="IYZ5" s="228"/>
      <c r="IZA5" s="228"/>
      <c r="IZB5" s="228"/>
      <c r="IZC5" s="228"/>
      <c r="IZD5" s="228"/>
      <c r="IZE5" s="228"/>
      <c r="IZF5" s="228"/>
      <c r="IZG5" s="228"/>
      <c r="IZH5" s="228"/>
      <c r="IZI5" s="228"/>
      <c r="IZJ5" s="228"/>
      <c r="IZK5" s="228"/>
      <c r="IZL5" s="228"/>
      <c r="IZM5" s="228"/>
      <c r="IZN5" s="228"/>
      <c r="IZO5" s="228"/>
      <c r="IZP5" s="228"/>
      <c r="IZQ5" s="228"/>
      <c r="IZR5" s="228"/>
      <c r="IZS5" s="228"/>
      <c r="IZT5" s="228"/>
      <c r="IZU5" s="228"/>
      <c r="IZV5" s="228"/>
      <c r="IZW5" s="228"/>
      <c r="IZX5" s="228"/>
      <c r="IZY5" s="228"/>
      <c r="IZZ5" s="228"/>
      <c r="JAA5" s="228"/>
      <c r="JAB5" s="228"/>
      <c r="JAC5" s="228"/>
      <c r="JAD5" s="228"/>
      <c r="JAE5" s="228"/>
      <c r="JAF5" s="228"/>
      <c r="JAG5" s="228"/>
      <c r="JAH5" s="228"/>
      <c r="JAI5" s="228"/>
      <c r="JAJ5" s="228"/>
      <c r="JAK5" s="228"/>
      <c r="JAL5" s="228"/>
      <c r="JAM5" s="228"/>
      <c r="JAN5" s="228"/>
      <c r="JAO5" s="228"/>
      <c r="JAP5" s="228"/>
      <c r="JAQ5" s="228"/>
      <c r="JAR5" s="228"/>
      <c r="JAS5" s="228"/>
      <c r="JAT5" s="228"/>
      <c r="JAU5" s="228"/>
      <c r="JAV5" s="228"/>
      <c r="JAW5" s="228"/>
      <c r="JAX5" s="228"/>
      <c r="JAY5" s="228"/>
      <c r="JAZ5" s="228"/>
      <c r="JBA5" s="228"/>
      <c r="JBB5" s="228"/>
      <c r="JBC5" s="228"/>
      <c r="JBD5" s="228"/>
      <c r="JBE5" s="228"/>
      <c r="JBF5" s="228"/>
      <c r="JBG5" s="228"/>
      <c r="JBH5" s="228"/>
      <c r="JBI5" s="228"/>
      <c r="JBJ5" s="228"/>
      <c r="JBK5" s="228"/>
      <c r="JBL5" s="228"/>
      <c r="JBM5" s="228"/>
      <c r="JBN5" s="228"/>
      <c r="JBO5" s="228"/>
      <c r="JBP5" s="228"/>
      <c r="JBQ5" s="228"/>
      <c r="JBR5" s="228"/>
      <c r="JBS5" s="228"/>
      <c r="JBT5" s="228"/>
      <c r="JBU5" s="228"/>
      <c r="JBV5" s="228"/>
      <c r="JBW5" s="228"/>
      <c r="JBX5" s="228"/>
      <c r="JBY5" s="228"/>
      <c r="JBZ5" s="228"/>
      <c r="JCA5" s="228"/>
      <c r="JCB5" s="228"/>
      <c r="JCC5" s="228"/>
      <c r="JCD5" s="228"/>
      <c r="JCE5" s="228"/>
      <c r="JCF5" s="228"/>
      <c r="JCG5" s="228"/>
      <c r="JCH5" s="228"/>
      <c r="JCI5" s="228"/>
      <c r="JCJ5" s="228"/>
      <c r="JCK5" s="228"/>
      <c r="JCL5" s="228"/>
      <c r="JCM5" s="228"/>
      <c r="JCN5" s="228"/>
      <c r="JCO5" s="228"/>
      <c r="JCP5" s="228"/>
      <c r="JCQ5" s="228"/>
      <c r="JCR5" s="228"/>
      <c r="JCS5" s="228"/>
      <c r="JCT5" s="228"/>
      <c r="JCU5" s="228"/>
      <c r="JCV5" s="228"/>
      <c r="JCW5" s="228"/>
      <c r="JCX5" s="228"/>
      <c r="JCY5" s="228"/>
      <c r="JCZ5" s="228"/>
      <c r="JDA5" s="228"/>
      <c r="JDB5" s="228"/>
      <c r="JDC5" s="228"/>
      <c r="JDD5" s="228"/>
      <c r="JDE5" s="228"/>
      <c r="JDF5" s="228"/>
      <c r="JDG5" s="228"/>
      <c r="JDH5" s="228"/>
      <c r="JDI5" s="228"/>
      <c r="JDJ5" s="228"/>
      <c r="JDK5" s="228"/>
      <c r="JDL5" s="228"/>
      <c r="JDM5" s="228"/>
      <c r="JDN5" s="228"/>
      <c r="JDO5" s="228"/>
      <c r="JDP5" s="228"/>
      <c r="JDQ5" s="228"/>
      <c r="JDR5" s="228"/>
      <c r="JDS5" s="228"/>
      <c r="JDT5" s="228"/>
      <c r="JDU5" s="228"/>
      <c r="JDV5" s="228"/>
      <c r="JDW5" s="228"/>
      <c r="JDX5" s="228"/>
      <c r="JDY5" s="228"/>
      <c r="JDZ5" s="228"/>
      <c r="JEA5" s="228"/>
      <c r="JEB5" s="228"/>
      <c r="JEC5" s="228"/>
      <c r="JED5" s="228"/>
      <c r="JEE5" s="228"/>
      <c r="JEF5" s="228"/>
      <c r="JEG5" s="228"/>
      <c r="JEH5" s="228"/>
      <c r="JEI5" s="228"/>
      <c r="JEJ5" s="228"/>
      <c r="JEK5" s="228"/>
      <c r="JEL5" s="228"/>
      <c r="JEM5" s="228"/>
      <c r="JEN5" s="228"/>
      <c r="JEO5" s="228"/>
      <c r="JEP5" s="228"/>
      <c r="JEQ5" s="228"/>
      <c r="JER5" s="228"/>
      <c r="JES5" s="228"/>
      <c r="JET5" s="228"/>
      <c r="JEU5" s="228"/>
      <c r="JEV5" s="228"/>
      <c r="JEW5" s="228"/>
      <c r="JEX5" s="228"/>
      <c r="JEY5" s="228"/>
      <c r="JEZ5" s="228"/>
      <c r="JFA5" s="228"/>
      <c r="JFB5" s="228"/>
      <c r="JFC5" s="228"/>
      <c r="JFD5" s="228"/>
      <c r="JFE5" s="228"/>
      <c r="JFF5" s="228"/>
      <c r="JFG5" s="228"/>
      <c r="JFH5" s="228"/>
      <c r="JFI5" s="228"/>
      <c r="JFJ5" s="228"/>
      <c r="JFK5" s="228"/>
      <c r="JFL5" s="228"/>
      <c r="JFM5" s="228"/>
      <c r="JFN5" s="228"/>
      <c r="JFO5" s="228"/>
      <c r="JFP5" s="228"/>
      <c r="JFQ5" s="228"/>
      <c r="JFR5" s="228"/>
      <c r="JFS5" s="228"/>
      <c r="JFT5" s="228"/>
      <c r="JFU5" s="228"/>
      <c r="JFV5" s="228"/>
      <c r="JFW5" s="228"/>
      <c r="JFX5" s="228"/>
      <c r="JFY5" s="228"/>
      <c r="JFZ5" s="228"/>
      <c r="JGA5" s="228"/>
      <c r="JGB5" s="228"/>
      <c r="JGC5" s="228"/>
      <c r="JGD5" s="228"/>
      <c r="JGE5" s="228"/>
      <c r="JGF5" s="228"/>
      <c r="JGG5" s="228"/>
      <c r="JGH5" s="228"/>
      <c r="JGI5" s="228"/>
      <c r="JGJ5" s="228"/>
      <c r="JGK5" s="228"/>
      <c r="JGL5" s="228"/>
      <c r="JGM5" s="228"/>
      <c r="JGN5" s="228"/>
      <c r="JGO5" s="228"/>
      <c r="JGP5" s="228"/>
      <c r="JGQ5" s="228"/>
      <c r="JGR5" s="228"/>
      <c r="JGS5" s="228"/>
      <c r="JGT5" s="228"/>
      <c r="JGU5" s="228"/>
      <c r="JGV5" s="228"/>
      <c r="JGW5" s="228"/>
      <c r="JGX5" s="228"/>
      <c r="JGY5" s="228"/>
      <c r="JGZ5" s="228"/>
      <c r="JHA5" s="228"/>
      <c r="JHB5" s="228"/>
      <c r="JHC5" s="228"/>
      <c r="JHD5" s="228"/>
      <c r="JHE5" s="228"/>
      <c r="JHF5" s="228"/>
      <c r="JHG5" s="228"/>
      <c r="JHH5" s="228"/>
      <c r="JHI5" s="228"/>
      <c r="JHJ5" s="228"/>
      <c r="JHK5" s="228"/>
      <c r="JHL5" s="228"/>
      <c r="JHM5" s="228"/>
      <c r="JHN5" s="228"/>
      <c r="JHO5" s="228"/>
      <c r="JHP5" s="228"/>
      <c r="JHQ5" s="228"/>
      <c r="JHR5" s="228"/>
      <c r="JHS5" s="228"/>
      <c r="JHT5" s="228"/>
      <c r="JHU5" s="228"/>
      <c r="JHV5" s="228"/>
      <c r="JHW5" s="228"/>
      <c r="JHX5" s="228"/>
      <c r="JHY5" s="228"/>
      <c r="JHZ5" s="228"/>
      <c r="JIA5" s="228"/>
      <c r="JIB5" s="228"/>
      <c r="JIC5" s="228"/>
      <c r="JID5" s="228"/>
      <c r="JIE5" s="228"/>
      <c r="JIF5" s="228"/>
      <c r="JIG5" s="228"/>
      <c r="JIH5" s="228"/>
      <c r="JII5" s="228"/>
      <c r="JIJ5" s="228"/>
      <c r="JIK5" s="228"/>
      <c r="JIL5" s="228"/>
      <c r="JIM5" s="228"/>
      <c r="JIN5" s="228"/>
      <c r="JIO5" s="228"/>
      <c r="JIP5" s="228"/>
      <c r="JIQ5" s="228"/>
      <c r="JIR5" s="228"/>
      <c r="JIS5" s="228"/>
      <c r="JIT5" s="228"/>
      <c r="JIU5" s="228"/>
      <c r="JIV5" s="228"/>
      <c r="JIW5" s="228"/>
      <c r="JIX5" s="228"/>
      <c r="JIY5" s="228"/>
      <c r="JIZ5" s="228"/>
      <c r="JJA5" s="228"/>
      <c r="JJB5" s="228"/>
      <c r="JJC5" s="228"/>
      <c r="JJD5" s="228"/>
      <c r="JJE5" s="228"/>
      <c r="JJF5" s="228"/>
      <c r="JJG5" s="228"/>
      <c r="JJH5" s="228"/>
      <c r="JJI5" s="228"/>
      <c r="JJJ5" s="228"/>
      <c r="JJK5" s="228"/>
      <c r="JJL5" s="228"/>
      <c r="JJM5" s="228"/>
      <c r="JJN5" s="228"/>
      <c r="JJO5" s="228"/>
      <c r="JJP5" s="228"/>
      <c r="JJQ5" s="228"/>
      <c r="JJR5" s="228"/>
      <c r="JJS5" s="228"/>
      <c r="JJT5" s="228"/>
      <c r="JJU5" s="228"/>
      <c r="JJV5" s="228"/>
      <c r="JJW5" s="228"/>
      <c r="JJX5" s="228"/>
      <c r="JJY5" s="228"/>
      <c r="JJZ5" s="228"/>
      <c r="JKA5" s="228"/>
      <c r="JKB5" s="228"/>
      <c r="JKC5" s="228"/>
      <c r="JKD5" s="228"/>
      <c r="JKE5" s="228"/>
      <c r="JKF5" s="228"/>
      <c r="JKG5" s="228"/>
      <c r="JKH5" s="228"/>
      <c r="JKI5" s="228"/>
      <c r="JKJ5" s="228"/>
      <c r="JKK5" s="228"/>
      <c r="JKL5" s="228"/>
      <c r="JKM5" s="228"/>
      <c r="JKN5" s="228"/>
      <c r="JKO5" s="228"/>
      <c r="JKP5" s="228"/>
      <c r="JKQ5" s="228"/>
      <c r="JKR5" s="228"/>
      <c r="JKS5" s="228"/>
      <c r="JKT5" s="228"/>
      <c r="JKU5" s="228"/>
      <c r="JKV5" s="228"/>
      <c r="JKW5" s="228"/>
      <c r="JKX5" s="228"/>
      <c r="JKY5" s="228"/>
      <c r="JKZ5" s="228"/>
      <c r="JLA5" s="228"/>
      <c r="JLB5" s="228"/>
      <c r="JLC5" s="228"/>
      <c r="JLD5" s="228"/>
      <c r="JLE5" s="228"/>
      <c r="JLF5" s="228"/>
      <c r="JLG5" s="228"/>
      <c r="JLH5" s="228"/>
      <c r="JLI5" s="228"/>
      <c r="JLJ5" s="228"/>
      <c r="JLK5" s="228"/>
      <c r="JLL5" s="228"/>
      <c r="JLM5" s="228"/>
      <c r="JLN5" s="228"/>
      <c r="JLO5" s="228"/>
      <c r="JLP5" s="228"/>
      <c r="JLQ5" s="228"/>
      <c r="JLR5" s="228"/>
      <c r="JLS5" s="228"/>
      <c r="JLT5" s="228"/>
      <c r="JLU5" s="228"/>
      <c r="JLV5" s="228"/>
      <c r="JLW5" s="228"/>
      <c r="JLX5" s="228"/>
      <c r="JLY5" s="228"/>
      <c r="JLZ5" s="228"/>
      <c r="JMA5" s="228"/>
      <c r="JMB5" s="228"/>
      <c r="JMC5" s="228"/>
      <c r="JMD5" s="228"/>
      <c r="JME5" s="228"/>
      <c r="JMF5" s="228"/>
      <c r="JMG5" s="228"/>
      <c r="JMH5" s="228"/>
      <c r="JMI5" s="228"/>
      <c r="JMJ5" s="228"/>
      <c r="JMK5" s="228"/>
      <c r="JML5" s="228"/>
      <c r="JMM5" s="228"/>
      <c r="JMN5" s="228"/>
      <c r="JMO5" s="228"/>
      <c r="JMP5" s="228"/>
      <c r="JMQ5" s="228"/>
      <c r="JMR5" s="228"/>
      <c r="JMS5" s="228"/>
      <c r="JMT5" s="228"/>
      <c r="JMU5" s="228"/>
      <c r="JMV5" s="228"/>
      <c r="JMW5" s="228"/>
      <c r="JMX5" s="228"/>
      <c r="JMY5" s="228"/>
      <c r="JMZ5" s="228"/>
      <c r="JNA5" s="228"/>
      <c r="JNB5" s="228"/>
      <c r="JNC5" s="228"/>
      <c r="JND5" s="228"/>
      <c r="JNE5" s="228"/>
      <c r="JNF5" s="228"/>
      <c r="JNG5" s="228"/>
      <c r="JNH5" s="228"/>
      <c r="JNI5" s="228"/>
      <c r="JNJ5" s="228"/>
      <c r="JNK5" s="228"/>
      <c r="JNL5" s="228"/>
      <c r="JNM5" s="228"/>
      <c r="JNN5" s="228"/>
      <c r="JNO5" s="228"/>
      <c r="JNP5" s="228"/>
      <c r="JNQ5" s="228"/>
      <c r="JNR5" s="228"/>
      <c r="JNS5" s="228"/>
      <c r="JNT5" s="228"/>
      <c r="JNU5" s="228"/>
      <c r="JNV5" s="228"/>
      <c r="JNW5" s="228"/>
      <c r="JNX5" s="228"/>
      <c r="JNY5" s="228"/>
      <c r="JNZ5" s="228"/>
      <c r="JOA5" s="228"/>
      <c r="JOB5" s="228"/>
      <c r="JOC5" s="228"/>
      <c r="JOD5" s="228"/>
      <c r="JOE5" s="228"/>
      <c r="JOF5" s="228"/>
      <c r="JOG5" s="228"/>
      <c r="JOH5" s="228"/>
      <c r="JOI5" s="228"/>
      <c r="JOJ5" s="228"/>
      <c r="JOK5" s="228"/>
      <c r="JOL5" s="228"/>
      <c r="JOM5" s="228"/>
      <c r="JON5" s="228"/>
      <c r="JOO5" s="228"/>
      <c r="JOP5" s="228"/>
      <c r="JOQ5" s="228"/>
      <c r="JOR5" s="228"/>
      <c r="JOS5" s="228"/>
      <c r="JOT5" s="228"/>
      <c r="JOU5" s="228"/>
      <c r="JOV5" s="228"/>
      <c r="JOW5" s="228"/>
      <c r="JOX5" s="228"/>
      <c r="JOY5" s="228"/>
      <c r="JOZ5" s="228"/>
      <c r="JPA5" s="228"/>
      <c r="JPB5" s="228"/>
      <c r="JPC5" s="228"/>
      <c r="JPD5" s="228"/>
      <c r="JPE5" s="228"/>
      <c r="JPF5" s="228"/>
      <c r="JPG5" s="228"/>
      <c r="JPH5" s="228"/>
      <c r="JPI5" s="228"/>
      <c r="JPJ5" s="228"/>
      <c r="JPK5" s="228"/>
      <c r="JPL5" s="228"/>
      <c r="JPM5" s="228"/>
      <c r="JPN5" s="228"/>
      <c r="JPO5" s="228"/>
      <c r="JPP5" s="228"/>
      <c r="JPQ5" s="228"/>
      <c r="JPR5" s="228"/>
      <c r="JPS5" s="228"/>
      <c r="JPT5" s="228"/>
      <c r="JPU5" s="228"/>
      <c r="JPV5" s="228"/>
      <c r="JPW5" s="228"/>
      <c r="JPX5" s="228"/>
      <c r="JPY5" s="228"/>
      <c r="JPZ5" s="228"/>
      <c r="JQA5" s="228"/>
      <c r="JQB5" s="228"/>
      <c r="JQC5" s="228"/>
      <c r="JQD5" s="228"/>
      <c r="JQE5" s="228"/>
      <c r="JQF5" s="228"/>
      <c r="JQG5" s="228"/>
      <c r="JQH5" s="228"/>
      <c r="JQI5" s="228"/>
      <c r="JQJ5" s="228"/>
      <c r="JQK5" s="228"/>
      <c r="JQL5" s="228"/>
      <c r="JQM5" s="228"/>
      <c r="JQN5" s="228"/>
      <c r="JQO5" s="228"/>
      <c r="JQP5" s="228"/>
      <c r="JQQ5" s="228"/>
      <c r="JQR5" s="228"/>
      <c r="JQS5" s="228"/>
      <c r="JQT5" s="228"/>
      <c r="JQU5" s="228"/>
      <c r="JQV5" s="228"/>
      <c r="JQW5" s="228"/>
      <c r="JQX5" s="228"/>
      <c r="JQY5" s="228"/>
      <c r="JQZ5" s="228"/>
      <c r="JRA5" s="228"/>
      <c r="JRB5" s="228"/>
      <c r="JRC5" s="228"/>
      <c r="JRD5" s="228"/>
      <c r="JRE5" s="228"/>
      <c r="JRF5" s="228"/>
      <c r="JRG5" s="228"/>
      <c r="JRH5" s="228"/>
      <c r="JRI5" s="228"/>
      <c r="JRJ5" s="228"/>
      <c r="JRK5" s="228"/>
      <c r="JRL5" s="228"/>
      <c r="JRM5" s="228"/>
      <c r="JRN5" s="228"/>
      <c r="JRO5" s="228"/>
      <c r="JRP5" s="228"/>
      <c r="JRQ5" s="228"/>
      <c r="JRR5" s="228"/>
      <c r="JRS5" s="228"/>
      <c r="JRT5" s="228"/>
      <c r="JRU5" s="228"/>
      <c r="JRV5" s="228"/>
      <c r="JRW5" s="228"/>
      <c r="JRX5" s="228"/>
      <c r="JRY5" s="228"/>
      <c r="JRZ5" s="228"/>
      <c r="JSA5" s="228"/>
      <c r="JSB5" s="228"/>
      <c r="JSC5" s="228"/>
      <c r="JSD5" s="228"/>
      <c r="JSE5" s="228"/>
      <c r="JSF5" s="228"/>
      <c r="JSG5" s="228"/>
      <c r="JSH5" s="228"/>
      <c r="JSI5" s="228"/>
      <c r="JSJ5" s="228"/>
      <c r="JSK5" s="228"/>
      <c r="JSL5" s="228"/>
      <c r="JSM5" s="228"/>
      <c r="JSN5" s="228"/>
      <c r="JSO5" s="228"/>
      <c r="JSP5" s="228"/>
      <c r="JSQ5" s="228"/>
      <c r="JSR5" s="228"/>
      <c r="JSS5" s="228"/>
      <c r="JST5" s="228"/>
      <c r="JSU5" s="228"/>
      <c r="JSV5" s="228"/>
      <c r="JSW5" s="228"/>
      <c r="JSX5" s="228"/>
      <c r="JSY5" s="228"/>
      <c r="JSZ5" s="228"/>
      <c r="JTA5" s="228"/>
      <c r="JTB5" s="228"/>
      <c r="JTC5" s="228"/>
      <c r="JTD5" s="228"/>
      <c r="JTE5" s="228"/>
      <c r="JTF5" s="228"/>
      <c r="JTG5" s="228"/>
      <c r="JTH5" s="228"/>
      <c r="JTI5" s="228"/>
      <c r="JTJ5" s="228"/>
      <c r="JTK5" s="228"/>
      <c r="JTL5" s="228"/>
      <c r="JTM5" s="228"/>
      <c r="JTN5" s="228"/>
      <c r="JTO5" s="228"/>
      <c r="JTP5" s="228"/>
      <c r="JTQ5" s="228"/>
      <c r="JTR5" s="228"/>
      <c r="JTS5" s="228"/>
      <c r="JTT5" s="228"/>
      <c r="JTU5" s="228"/>
      <c r="JTV5" s="228"/>
      <c r="JTW5" s="228"/>
      <c r="JTX5" s="228"/>
      <c r="JTY5" s="228"/>
      <c r="JTZ5" s="228"/>
      <c r="JUA5" s="228"/>
      <c r="JUB5" s="228"/>
      <c r="JUC5" s="228"/>
      <c r="JUD5" s="228"/>
      <c r="JUE5" s="228"/>
      <c r="JUF5" s="228"/>
      <c r="JUG5" s="228"/>
      <c r="JUH5" s="228"/>
      <c r="JUI5" s="228"/>
      <c r="JUJ5" s="228"/>
      <c r="JUK5" s="228"/>
      <c r="JUL5" s="228"/>
      <c r="JUM5" s="228"/>
      <c r="JUN5" s="228"/>
      <c r="JUO5" s="228"/>
      <c r="JUP5" s="228"/>
      <c r="JUQ5" s="228"/>
      <c r="JUR5" s="228"/>
      <c r="JUS5" s="228"/>
      <c r="JUT5" s="228"/>
      <c r="JUU5" s="228"/>
      <c r="JUV5" s="228"/>
      <c r="JUW5" s="228"/>
      <c r="JUX5" s="228"/>
      <c r="JUY5" s="228"/>
      <c r="JUZ5" s="228"/>
      <c r="JVA5" s="228"/>
      <c r="JVB5" s="228"/>
      <c r="JVC5" s="228"/>
      <c r="JVD5" s="228"/>
      <c r="JVE5" s="228"/>
      <c r="JVF5" s="228"/>
      <c r="JVG5" s="228"/>
      <c r="JVH5" s="228"/>
      <c r="JVI5" s="228"/>
      <c r="JVJ5" s="228"/>
      <c r="JVK5" s="228"/>
      <c r="JVL5" s="228"/>
      <c r="JVM5" s="228"/>
      <c r="JVN5" s="228"/>
      <c r="JVO5" s="228"/>
      <c r="JVP5" s="228"/>
      <c r="JVQ5" s="228"/>
      <c r="JVR5" s="228"/>
      <c r="JVS5" s="228"/>
      <c r="JVT5" s="228"/>
      <c r="JVU5" s="228"/>
      <c r="JVV5" s="228"/>
      <c r="JVW5" s="228"/>
      <c r="JVX5" s="228"/>
      <c r="JVY5" s="228"/>
      <c r="JVZ5" s="228"/>
      <c r="JWA5" s="228"/>
      <c r="JWB5" s="228"/>
      <c r="JWC5" s="228"/>
      <c r="JWD5" s="228"/>
      <c r="JWE5" s="228"/>
      <c r="JWF5" s="228"/>
      <c r="JWG5" s="228"/>
      <c r="JWH5" s="228"/>
      <c r="JWI5" s="228"/>
      <c r="JWJ5" s="228"/>
      <c r="JWK5" s="228"/>
      <c r="JWL5" s="228"/>
      <c r="JWM5" s="228"/>
      <c r="JWN5" s="228"/>
      <c r="JWO5" s="228"/>
      <c r="JWP5" s="228"/>
      <c r="JWQ5" s="228"/>
      <c r="JWR5" s="228"/>
      <c r="JWS5" s="228"/>
      <c r="JWT5" s="228"/>
      <c r="JWU5" s="228"/>
      <c r="JWV5" s="228"/>
      <c r="JWW5" s="228"/>
      <c r="JWX5" s="228"/>
      <c r="JWY5" s="228"/>
      <c r="JWZ5" s="228"/>
      <c r="JXA5" s="228"/>
      <c r="JXB5" s="228"/>
      <c r="JXC5" s="228"/>
      <c r="JXD5" s="228"/>
      <c r="JXE5" s="228"/>
      <c r="JXF5" s="228"/>
      <c r="JXG5" s="228"/>
      <c r="JXH5" s="228"/>
      <c r="JXI5" s="228"/>
      <c r="JXJ5" s="228"/>
      <c r="JXK5" s="228"/>
      <c r="JXL5" s="228"/>
      <c r="JXM5" s="228"/>
      <c r="JXN5" s="228"/>
      <c r="JXO5" s="228"/>
      <c r="JXP5" s="228"/>
      <c r="JXQ5" s="228"/>
      <c r="JXR5" s="228"/>
      <c r="JXS5" s="228"/>
      <c r="JXT5" s="228"/>
      <c r="JXU5" s="228"/>
      <c r="JXV5" s="228"/>
      <c r="JXW5" s="228"/>
      <c r="JXX5" s="228"/>
      <c r="JXY5" s="228"/>
      <c r="JXZ5" s="228"/>
      <c r="JYA5" s="228"/>
      <c r="JYB5" s="228"/>
      <c r="JYC5" s="228"/>
      <c r="JYD5" s="228"/>
      <c r="JYE5" s="228"/>
      <c r="JYF5" s="228"/>
      <c r="JYG5" s="228"/>
      <c r="JYH5" s="228"/>
      <c r="JYI5" s="228"/>
      <c r="JYJ5" s="228"/>
      <c r="JYK5" s="228"/>
      <c r="JYL5" s="228"/>
      <c r="JYM5" s="228"/>
      <c r="JYN5" s="228"/>
      <c r="JYO5" s="228"/>
      <c r="JYP5" s="228"/>
      <c r="JYQ5" s="228"/>
      <c r="JYR5" s="228"/>
      <c r="JYS5" s="228"/>
      <c r="JYT5" s="228"/>
      <c r="JYU5" s="228"/>
      <c r="JYV5" s="228"/>
      <c r="JYW5" s="228"/>
      <c r="JYX5" s="228"/>
      <c r="JYY5" s="228"/>
      <c r="JYZ5" s="228"/>
      <c r="JZA5" s="228"/>
      <c r="JZB5" s="228"/>
      <c r="JZC5" s="228"/>
      <c r="JZD5" s="228"/>
      <c r="JZE5" s="228"/>
      <c r="JZF5" s="228"/>
      <c r="JZG5" s="228"/>
      <c r="JZH5" s="228"/>
      <c r="JZI5" s="228"/>
      <c r="JZJ5" s="228"/>
      <c r="JZK5" s="228"/>
      <c r="JZL5" s="228"/>
      <c r="JZM5" s="228"/>
      <c r="JZN5" s="228"/>
      <c r="JZO5" s="228"/>
      <c r="JZP5" s="228"/>
      <c r="JZQ5" s="228"/>
      <c r="JZR5" s="228"/>
      <c r="JZS5" s="228"/>
      <c r="JZT5" s="228"/>
      <c r="JZU5" s="228"/>
      <c r="JZV5" s="228"/>
      <c r="JZW5" s="228"/>
      <c r="JZX5" s="228"/>
      <c r="JZY5" s="228"/>
      <c r="JZZ5" s="228"/>
      <c r="KAA5" s="228"/>
      <c r="KAB5" s="228"/>
      <c r="KAC5" s="228"/>
      <c r="KAD5" s="228"/>
      <c r="KAE5" s="228"/>
      <c r="KAF5" s="228"/>
      <c r="KAG5" s="228"/>
      <c r="KAH5" s="228"/>
      <c r="KAI5" s="228"/>
      <c r="KAJ5" s="228"/>
      <c r="KAK5" s="228"/>
      <c r="KAL5" s="228"/>
      <c r="KAM5" s="228"/>
      <c r="KAN5" s="228"/>
      <c r="KAO5" s="228"/>
      <c r="KAP5" s="228"/>
      <c r="KAQ5" s="228"/>
      <c r="KAR5" s="228"/>
      <c r="KAS5" s="228"/>
      <c r="KAT5" s="228"/>
      <c r="KAU5" s="228"/>
      <c r="KAV5" s="228"/>
      <c r="KAW5" s="228"/>
      <c r="KAX5" s="228"/>
      <c r="KAY5" s="228"/>
      <c r="KAZ5" s="228"/>
      <c r="KBA5" s="228"/>
      <c r="KBB5" s="228"/>
      <c r="KBC5" s="228"/>
      <c r="KBD5" s="228"/>
      <c r="KBE5" s="228"/>
      <c r="KBF5" s="228"/>
      <c r="KBG5" s="228"/>
      <c r="KBH5" s="228"/>
      <c r="KBI5" s="228"/>
      <c r="KBJ5" s="228"/>
      <c r="KBK5" s="228"/>
      <c r="KBL5" s="228"/>
      <c r="KBM5" s="228"/>
      <c r="KBN5" s="228"/>
      <c r="KBO5" s="228"/>
      <c r="KBP5" s="228"/>
      <c r="KBQ5" s="228"/>
      <c r="KBR5" s="228"/>
      <c r="KBS5" s="228"/>
      <c r="KBT5" s="228"/>
      <c r="KBU5" s="228"/>
      <c r="KBV5" s="228"/>
      <c r="KBW5" s="228"/>
      <c r="KBX5" s="228"/>
      <c r="KBY5" s="228"/>
      <c r="KBZ5" s="228"/>
      <c r="KCA5" s="228"/>
      <c r="KCB5" s="228"/>
      <c r="KCC5" s="228"/>
      <c r="KCD5" s="228"/>
      <c r="KCE5" s="228"/>
      <c r="KCF5" s="228"/>
      <c r="KCG5" s="228"/>
      <c r="KCH5" s="228"/>
      <c r="KCI5" s="228"/>
      <c r="KCJ5" s="228"/>
      <c r="KCK5" s="228"/>
      <c r="KCL5" s="228"/>
      <c r="KCM5" s="228"/>
      <c r="KCN5" s="228"/>
      <c r="KCO5" s="228"/>
      <c r="KCP5" s="228"/>
      <c r="KCQ5" s="228"/>
      <c r="KCR5" s="228"/>
      <c r="KCS5" s="228"/>
      <c r="KCT5" s="228"/>
      <c r="KCU5" s="228"/>
      <c r="KCV5" s="228"/>
      <c r="KCW5" s="228"/>
      <c r="KCX5" s="228"/>
      <c r="KCY5" s="228"/>
      <c r="KCZ5" s="228"/>
      <c r="KDA5" s="228"/>
      <c r="KDB5" s="228"/>
      <c r="KDC5" s="228"/>
      <c r="KDD5" s="228"/>
      <c r="KDE5" s="228"/>
      <c r="KDF5" s="228"/>
      <c r="KDG5" s="228"/>
      <c r="KDH5" s="228"/>
      <c r="KDI5" s="228"/>
      <c r="KDJ5" s="228"/>
      <c r="KDK5" s="228"/>
      <c r="KDL5" s="228"/>
      <c r="KDM5" s="228"/>
      <c r="KDN5" s="228"/>
      <c r="KDO5" s="228"/>
      <c r="KDP5" s="228"/>
      <c r="KDQ5" s="228"/>
      <c r="KDR5" s="228"/>
      <c r="KDS5" s="228"/>
      <c r="KDT5" s="228"/>
      <c r="KDU5" s="228"/>
      <c r="KDV5" s="228"/>
      <c r="KDW5" s="228"/>
      <c r="KDX5" s="228"/>
      <c r="KDY5" s="228"/>
      <c r="KDZ5" s="228"/>
      <c r="KEA5" s="228"/>
      <c r="KEB5" s="228"/>
      <c r="KEC5" s="228"/>
      <c r="KED5" s="228"/>
      <c r="KEE5" s="228"/>
      <c r="KEF5" s="228"/>
      <c r="KEG5" s="228"/>
      <c r="KEH5" s="228"/>
      <c r="KEI5" s="228"/>
      <c r="KEJ5" s="228"/>
      <c r="KEK5" s="228"/>
      <c r="KEL5" s="228"/>
      <c r="KEM5" s="228"/>
      <c r="KEN5" s="228"/>
      <c r="KEO5" s="228"/>
      <c r="KEP5" s="228"/>
      <c r="KEQ5" s="228"/>
      <c r="KER5" s="228"/>
      <c r="KES5" s="228"/>
      <c r="KET5" s="228"/>
      <c r="KEU5" s="228"/>
      <c r="KEV5" s="228"/>
      <c r="KEW5" s="228"/>
      <c r="KEX5" s="228"/>
      <c r="KEY5" s="228"/>
      <c r="KEZ5" s="228"/>
      <c r="KFA5" s="228"/>
      <c r="KFB5" s="228"/>
      <c r="KFC5" s="228"/>
      <c r="KFD5" s="228"/>
      <c r="KFE5" s="228"/>
      <c r="KFF5" s="228"/>
      <c r="KFG5" s="228"/>
      <c r="KFH5" s="228"/>
      <c r="KFI5" s="228"/>
      <c r="KFJ5" s="228"/>
      <c r="KFK5" s="228"/>
      <c r="KFL5" s="228"/>
      <c r="KFM5" s="228"/>
      <c r="KFN5" s="228"/>
      <c r="KFO5" s="228"/>
      <c r="KFP5" s="228"/>
      <c r="KFQ5" s="228"/>
      <c r="KFR5" s="228"/>
      <c r="KFS5" s="228"/>
      <c r="KFT5" s="228"/>
      <c r="KFU5" s="228"/>
      <c r="KFV5" s="228"/>
      <c r="KFW5" s="228"/>
      <c r="KFX5" s="228"/>
      <c r="KFY5" s="228"/>
      <c r="KFZ5" s="228"/>
      <c r="KGA5" s="228"/>
      <c r="KGB5" s="228"/>
      <c r="KGC5" s="228"/>
      <c r="KGD5" s="228"/>
      <c r="KGE5" s="228"/>
      <c r="KGF5" s="228"/>
      <c r="KGG5" s="228"/>
      <c r="KGH5" s="228"/>
      <c r="KGI5" s="228"/>
      <c r="KGJ5" s="228"/>
      <c r="KGK5" s="228"/>
      <c r="KGL5" s="228"/>
      <c r="KGM5" s="228"/>
      <c r="KGN5" s="228"/>
      <c r="KGO5" s="228"/>
      <c r="KGP5" s="228"/>
      <c r="KGQ5" s="228"/>
      <c r="KGR5" s="228"/>
      <c r="KGS5" s="228"/>
      <c r="KGT5" s="228"/>
      <c r="KGU5" s="228"/>
      <c r="KGV5" s="228"/>
      <c r="KGW5" s="228"/>
      <c r="KGX5" s="228"/>
      <c r="KGY5" s="228"/>
      <c r="KGZ5" s="228"/>
      <c r="KHA5" s="228"/>
      <c r="KHB5" s="228"/>
      <c r="KHC5" s="228"/>
      <c r="KHD5" s="228"/>
      <c r="KHE5" s="228"/>
      <c r="KHF5" s="228"/>
      <c r="KHG5" s="228"/>
      <c r="KHH5" s="228"/>
      <c r="KHI5" s="228"/>
      <c r="KHJ5" s="228"/>
      <c r="KHK5" s="228"/>
      <c r="KHL5" s="228"/>
      <c r="KHM5" s="228"/>
      <c r="KHN5" s="228"/>
      <c r="KHO5" s="228"/>
      <c r="KHP5" s="228"/>
      <c r="KHQ5" s="228"/>
      <c r="KHR5" s="228"/>
      <c r="KHS5" s="228"/>
      <c r="KHT5" s="228"/>
      <c r="KHU5" s="228"/>
      <c r="KHV5" s="228"/>
      <c r="KHW5" s="228"/>
      <c r="KHX5" s="228"/>
      <c r="KHY5" s="228"/>
      <c r="KHZ5" s="228"/>
      <c r="KIA5" s="228"/>
      <c r="KIB5" s="228"/>
      <c r="KIC5" s="228"/>
      <c r="KID5" s="228"/>
      <c r="KIE5" s="228"/>
      <c r="KIF5" s="228"/>
      <c r="KIG5" s="228"/>
      <c r="KIH5" s="228"/>
      <c r="KII5" s="228"/>
      <c r="KIJ5" s="228"/>
      <c r="KIK5" s="228"/>
      <c r="KIL5" s="228"/>
      <c r="KIM5" s="228"/>
      <c r="KIN5" s="228"/>
      <c r="KIO5" s="228"/>
      <c r="KIP5" s="228"/>
      <c r="KIQ5" s="228"/>
      <c r="KIR5" s="228"/>
      <c r="KIS5" s="228"/>
      <c r="KIT5" s="228"/>
      <c r="KIU5" s="228"/>
      <c r="KIV5" s="228"/>
      <c r="KIW5" s="228"/>
      <c r="KIX5" s="228"/>
      <c r="KIY5" s="228"/>
      <c r="KIZ5" s="228"/>
      <c r="KJA5" s="228"/>
      <c r="KJB5" s="228"/>
      <c r="KJC5" s="228"/>
      <c r="KJD5" s="228"/>
      <c r="KJE5" s="228"/>
      <c r="KJF5" s="228"/>
      <c r="KJG5" s="228"/>
      <c r="KJH5" s="228"/>
      <c r="KJI5" s="228"/>
      <c r="KJJ5" s="228"/>
      <c r="KJK5" s="228"/>
      <c r="KJL5" s="228"/>
      <c r="KJM5" s="228"/>
      <c r="KJN5" s="228"/>
      <c r="KJO5" s="228"/>
      <c r="KJP5" s="228"/>
      <c r="KJQ5" s="228"/>
      <c r="KJR5" s="228"/>
      <c r="KJS5" s="228"/>
      <c r="KJT5" s="228"/>
      <c r="KJU5" s="228"/>
      <c r="KJV5" s="228"/>
      <c r="KJW5" s="228"/>
      <c r="KJX5" s="228"/>
      <c r="KJY5" s="228"/>
      <c r="KJZ5" s="228"/>
      <c r="KKA5" s="228"/>
      <c r="KKB5" s="228"/>
      <c r="KKC5" s="228"/>
      <c r="KKD5" s="228"/>
      <c r="KKE5" s="228"/>
      <c r="KKF5" s="228"/>
      <c r="KKG5" s="228"/>
      <c r="KKH5" s="228"/>
      <c r="KKI5" s="228"/>
      <c r="KKJ5" s="228"/>
      <c r="KKK5" s="228"/>
      <c r="KKL5" s="228"/>
      <c r="KKM5" s="228"/>
      <c r="KKN5" s="228"/>
      <c r="KKO5" s="228"/>
      <c r="KKP5" s="228"/>
      <c r="KKQ5" s="228"/>
      <c r="KKR5" s="228"/>
      <c r="KKS5" s="228"/>
      <c r="KKT5" s="228"/>
      <c r="KKU5" s="228"/>
      <c r="KKV5" s="228"/>
      <c r="KKW5" s="228"/>
      <c r="KKX5" s="228"/>
      <c r="KKY5" s="228"/>
      <c r="KKZ5" s="228"/>
      <c r="KLA5" s="228"/>
      <c r="KLB5" s="228"/>
      <c r="KLC5" s="228"/>
      <c r="KLD5" s="228"/>
      <c r="KLE5" s="228"/>
      <c r="KLF5" s="228"/>
      <c r="KLG5" s="228"/>
      <c r="KLH5" s="228"/>
      <c r="KLI5" s="228"/>
      <c r="KLJ5" s="228"/>
      <c r="KLK5" s="228"/>
      <c r="KLL5" s="228"/>
      <c r="KLM5" s="228"/>
      <c r="KLN5" s="228"/>
      <c r="KLO5" s="228"/>
      <c r="KLP5" s="228"/>
      <c r="KLQ5" s="228"/>
      <c r="KLR5" s="228"/>
      <c r="KLS5" s="228"/>
      <c r="KLT5" s="228"/>
      <c r="KLU5" s="228"/>
      <c r="KLV5" s="228"/>
      <c r="KLW5" s="228"/>
      <c r="KLX5" s="228"/>
      <c r="KLY5" s="228"/>
      <c r="KLZ5" s="228"/>
      <c r="KMA5" s="228"/>
      <c r="KMB5" s="228"/>
      <c r="KMC5" s="228"/>
      <c r="KMD5" s="228"/>
      <c r="KME5" s="228"/>
      <c r="KMF5" s="228"/>
      <c r="KMG5" s="228"/>
      <c r="KMH5" s="228"/>
      <c r="KMI5" s="228"/>
      <c r="KMJ5" s="228"/>
      <c r="KMK5" s="228"/>
      <c r="KML5" s="228"/>
      <c r="KMM5" s="228"/>
      <c r="KMN5" s="228"/>
      <c r="KMO5" s="228"/>
      <c r="KMP5" s="228"/>
      <c r="KMQ5" s="228"/>
      <c r="KMR5" s="228"/>
      <c r="KMS5" s="228"/>
      <c r="KMT5" s="228"/>
      <c r="KMU5" s="228"/>
      <c r="KMV5" s="228"/>
      <c r="KMW5" s="228"/>
      <c r="KMX5" s="228"/>
      <c r="KMY5" s="228"/>
      <c r="KMZ5" s="228"/>
      <c r="KNA5" s="228"/>
      <c r="KNB5" s="228"/>
      <c r="KNC5" s="228"/>
      <c r="KND5" s="228"/>
      <c r="KNE5" s="228"/>
      <c r="KNF5" s="228"/>
      <c r="KNG5" s="228"/>
      <c r="KNH5" s="228"/>
      <c r="KNI5" s="228"/>
      <c r="KNJ5" s="228"/>
      <c r="KNK5" s="228"/>
      <c r="KNL5" s="228"/>
      <c r="KNM5" s="228"/>
      <c r="KNN5" s="228"/>
      <c r="KNO5" s="228"/>
      <c r="KNP5" s="228"/>
      <c r="KNQ5" s="228"/>
      <c r="KNR5" s="228"/>
      <c r="KNS5" s="228"/>
      <c r="KNT5" s="228"/>
      <c r="KNU5" s="228"/>
      <c r="KNV5" s="228"/>
      <c r="KNW5" s="228"/>
      <c r="KNX5" s="228"/>
      <c r="KNY5" s="228"/>
      <c r="KNZ5" s="228"/>
      <c r="KOA5" s="228"/>
      <c r="KOB5" s="228"/>
      <c r="KOC5" s="228"/>
      <c r="KOD5" s="228"/>
      <c r="KOE5" s="228"/>
      <c r="KOF5" s="228"/>
      <c r="KOG5" s="228"/>
      <c r="KOH5" s="228"/>
      <c r="KOI5" s="228"/>
      <c r="KOJ5" s="228"/>
      <c r="KOK5" s="228"/>
      <c r="KOL5" s="228"/>
      <c r="KOM5" s="228"/>
      <c r="KON5" s="228"/>
      <c r="KOO5" s="228"/>
      <c r="KOP5" s="228"/>
      <c r="KOQ5" s="228"/>
      <c r="KOR5" s="228"/>
      <c r="KOS5" s="228"/>
      <c r="KOT5" s="228"/>
      <c r="KOU5" s="228"/>
      <c r="KOV5" s="228"/>
      <c r="KOW5" s="228"/>
      <c r="KOX5" s="228"/>
      <c r="KOY5" s="228"/>
      <c r="KOZ5" s="228"/>
      <c r="KPA5" s="228"/>
      <c r="KPB5" s="228"/>
      <c r="KPC5" s="228"/>
      <c r="KPD5" s="228"/>
      <c r="KPE5" s="228"/>
      <c r="KPF5" s="228"/>
      <c r="KPG5" s="228"/>
      <c r="KPH5" s="228"/>
      <c r="KPI5" s="228"/>
      <c r="KPJ5" s="228"/>
      <c r="KPK5" s="228"/>
      <c r="KPL5" s="228"/>
      <c r="KPM5" s="228"/>
      <c r="KPN5" s="228"/>
      <c r="KPO5" s="228"/>
      <c r="KPP5" s="228"/>
      <c r="KPQ5" s="228"/>
      <c r="KPR5" s="228"/>
      <c r="KPS5" s="228"/>
      <c r="KPT5" s="228"/>
      <c r="KPU5" s="228"/>
      <c r="KPV5" s="228"/>
      <c r="KPW5" s="228"/>
      <c r="KPX5" s="228"/>
      <c r="KPY5" s="228"/>
      <c r="KPZ5" s="228"/>
      <c r="KQA5" s="228"/>
      <c r="KQB5" s="228"/>
      <c r="KQC5" s="228"/>
      <c r="KQD5" s="228"/>
      <c r="KQE5" s="228"/>
      <c r="KQF5" s="228"/>
      <c r="KQG5" s="228"/>
      <c r="KQH5" s="228"/>
      <c r="KQI5" s="228"/>
      <c r="KQJ5" s="228"/>
      <c r="KQK5" s="228"/>
      <c r="KQL5" s="228"/>
      <c r="KQM5" s="228"/>
      <c r="KQN5" s="228"/>
      <c r="KQO5" s="228"/>
      <c r="KQP5" s="228"/>
      <c r="KQQ5" s="228"/>
      <c r="KQR5" s="228"/>
      <c r="KQS5" s="228"/>
      <c r="KQT5" s="228"/>
      <c r="KQU5" s="228"/>
      <c r="KQV5" s="228"/>
      <c r="KQW5" s="228"/>
      <c r="KQX5" s="228"/>
      <c r="KQY5" s="228"/>
      <c r="KQZ5" s="228"/>
      <c r="KRA5" s="228"/>
      <c r="KRB5" s="228"/>
      <c r="KRC5" s="228"/>
      <c r="KRD5" s="228"/>
      <c r="KRE5" s="228"/>
      <c r="KRF5" s="228"/>
      <c r="KRG5" s="228"/>
      <c r="KRH5" s="228"/>
      <c r="KRI5" s="228"/>
      <c r="KRJ5" s="228"/>
      <c r="KRK5" s="228"/>
      <c r="KRL5" s="228"/>
      <c r="KRM5" s="228"/>
      <c r="KRN5" s="228"/>
      <c r="KRO5" s="228"/>
      <c r="KRP5" s="228"/>
      <c r="KRQ5" s="228"/>
      <c r="KRR5" s="228"/>
      <c r="KRS5" s="228"/>
      <c r="KRT5" s="228"/>
      <c r="KRU5" s="228"/>
      <c r="KRV5" s="228"/>
      <c r="KRW5" s="228"/>
      <c r="KRX5" s="228"/>
      <c r="KRY5" s="228"/>
      <c r="KRZ5" s="228"/>
      <c r="KSA5" s="228"/>
      <c r="KSB5" s="228"/>
      <c r="KSC5" s="228"/>
      <c r="KSD5" s="228"/>
      <c r="KSE5" s="228"/>
      <c r="KSF5" s="228"/>
      <c r="KSG5" s="228"/>
      <c r="KSH5" s="228"/>
      <c r="KSI5" s="228"/>
      <c r="KSJ5" s="228"/>
      <c r="KSK5" s="228"/>
      <c r="KSL5" s="228"/>
      <c r="KSM5" s="228"/>
      <c r="KSN5" s="228"/>
      <c r="KSO5" s="228"/>
      <c r="KSP5" s="228"/>
      <c r="KSQ5" s="228"/>
      <c r="KSR5" s="228"/>
      <c r="KSS5" s="228"/>
      <c r="KST5" s="228"/>
      <c r="KSU5" s="228"/>
      <c r="KSV5" s="228"/>
      <c r="KSW5" s="228"/>
      <c r="KSX5" s="228"/>
      <c r="KSY5" s="228"/>
      <c r="KSZ5" s="228"/>
      <c r="KTA5" s="228"/>
      <c r="KTB5" s="228"/>
      <c r="KTC5" s="228"/>
      <c r="KTD5" s="228"/>
      <c r="KTE5" s="228"/>
      <c r="KTF5" s="228"/>
      <c r="KTG5" s="228"/>
      <c r="KTH5" s="228"/>
      <c r="KTI5" s="228"/>
      <c r="KTJ5" s="228"/>
      <c r="KTK5" s="228"/>
      <c r="KTL5" s="228"/>
      <c r="KTM5" s="228"/>
      <c r="KTN5" s="228"/>
      <c r="KTO5" s="228"/>
      <c r="KTP5" s="228"/>
      <c r="KTQ5" s="228"/>
      <c r="KTR5" s="228"/>
      <c r="KTS5" s="228"/>
      <c r="KTT5" s="228"/>
      <c r="KTU5" s="228"/>
      <c r="KTV5" s="228"/>
      <c r="KTW5" s="228"/>
      <c r="KTX5" s="228"/>
      <c r="KTY5" s="228"/>
      <c r="KTZ5" s="228"/>
      <c r="KUA5" s="228"/>
      <c r="KUB5" s="228"/>
      <c r="KUC5" s="228"/>
      <c r="KUD5" s="228"/>
      <c r="KUE5" s="228"/>
      <c r="KUF5" s="228"/>
      <c r="KUG5" s="228"/>
      <c r="KUH5" s="228"/>
      <c r="KUI5" s="228"/>
      <c r="KUJ5" s="228"/>
      <c r="KUK5" s="228"/>
      <c r="KUL5" s="228"/>
      <c r="KUM5" s="228"/>
      <c r="KUN5" s="228"/>
      <c r="KUO5" s="228"/>
      <c r="KUP5" s="228"/>
      <c r="KUQ5" s="228"/>
      <c r="KUR5" s="228"/>
      <c r="KUS5" s="228"/>
      <c r="KUT5" s="228"/>
      <c r="KUU5" s="228"/>
      <c r="KUV5" s="228"/>
      <c r="KUW5" s="228"/>
      <c r="KUX5" s="228"/>
      <c r="KUY5" s="228"/>
      <c r="KUZ5" s="228"/>
      <c r="KVA5" s="228"/>
      <c r="KVB5" s="228"/>
      <c r="KVC5" s="228"/>
      <c r="KVD5" s="228"/>
      <c r="KVE5" s="228"/>
      <c r="KVF5" s="228"/>
      <c r="KVG5" s="228"/>
      <c r="KVH5" s="228"/>
      <c r="KVI5" s="228"/>
      <c r="KVJ5" s="228"/>
      <c r="KVK5" s="228"/>
      <c r="KVL5" s="228"/>
      <c r="KVM5" s="228"/>
      <c r="KVN5" s="228"/>
      <c r="KVO5" s="228"/>
      <c r="KVP5" s="228"/>
      <c r="KVQ5" s="228"/>
      <c r="KVR5" s="228"/>
      <c r="KVS5" s="228"/>
      <c r="KVT5" s="228"/>
      <c r="KVU5" s="228"/>
      <c r="KVV5" s="228"/>
      <c r="KVW5" s="228"/>
      <c r="KVX5" s="228"/>
      <c r="KVY5" s="228"/>
      <c r="KVZ5" s="228"/>
      <c r="KWA5" s="228"/>
      <c r="KWB5" s="228"/>
      <c r="KWC5" s="228"/>
      <c r="KWD5" s="228"/>
      <c r="KWE5" s="228"/>
      <c r="KWF5" s="228"/>
      <c r="KWG5" s="228"/>
      <c r="KWH5" s="228"/>
      <c r="KWI5" s="228"/>
      <c r="KWJ5" s="228"/>
      <c r="KWK5" s="228"/>
      <c r="KWL5" s="228"/>
      <c r="KWM5" s="228"/>
      <c r="KWN5" s="228"/>
      <c r="KWO5" s="228"/>
      <c r="KWP5" s="228"/>
      <c r="KWQ5" s="228"/>
      <c r="KWR5" s="228"/>
      <c r="KWS5" s="228"/>
      <c r="KWT5" s="228"/>
      <c r="KWU5" s="228"/>
      <c r="KWV5" s="228"/>
      <c r="KWW5" s="228"/>
      <c r="KWX5" s="228"/>
      <c r="KWY5" s="228"/>
      <c r="KWZ5" s="228"/>
      <c r="KXA5" s="228"/>
      <c r="KXB5" s="228"/>
      <c r="KXC5" s="228"/>
      <c r="KXD5" s="228"/>
      <c r="KXE5" s="228"/>
      <c r="KXF5" s="228"/>
      <c r="KXG5" s="228"/>
      <c r="KXH5" s="228"/>
      <c r="KXI5" s="228"/>
      <c r="KXJ5" s="228"/>
      <c r="KXK5" s="228"/>
      <c r="KXL5" s="228"/>
      <c r="KXM5" s="228"/>
      <c r="KXN5" s="228"/>
      <c r="KXO5" s="228"/>
      <c r="KXP5" s="228"/>
      <c r="KXQ5" s="228"/>
      <c r="KXR5" s="228"/>
      <c r="KXS5" s="228"/>
      <c r="KXT5" s="228"/>
      <c r="KXU5" s="228"/>
      <c r="KXV5" s="228"/>
      <c r="KXW5" s="228"/>
      <c r="KXX5" s="228"/>
      <c r="KXY5" s="228"/>
      <c r="KXZ5" s="228"/>
      <c r="KYA5" s="228"/>
      <c r="KYB5" s="228"/>
      <c r="KYC5" s="228"/>
      <c r="KYD5" s="228"/>
      <c r="KYE5" s="228"/>
      <c r="KYF5" s="228"/>
      <c r="KYG5" s="228"/>
      <c r="KYH5" s="228"/>
      <c r="KYI5" s="228"/>
      <c r="KYJ5" s="228"/>
      <c r="KYK5" s="228"/>
      <c r="KYL5" s="228"/>
      <c r="KYM5" s="228"/>
      <c r="KYN5" s="228"/>
      <c r="KYO5" s="228"/>
      <c r="KYP5" s="228"/>
      <c r="KYQ5" s="228"/>
      <c r="KYR5" s="228"/>
      <c r="KYS5" s="228"/>
      <c r="KYT5" s="228"/>
      <c r="KYU5" s="228"/>
      <c r="KYV5" s="228"/>
      <c r="KYW5" s="228"/>
      <c r="KYX5" s="228"/>
      <c r="KYY5" s="228"/>
      <c r="KYZ5" s="228"/>
      <c r="KZA5" s="228"/>
      <c r="KZB5" s="228"/>
      <c r="KZC5" s="228"/>
      <c r="KZD5" s="228"/>
      <c r="KZE5" s="228"/>
      <c r="KZF5" s="228"/>
      <c r="KZG5" s="228"/>
      <c r="KZH5" s="228"/>
      <c r="KZI5" s="228"/>
      <c r="KZJ5" s="228"/>
      <c r="KZK5" s="228"/>
      <c r="KZL5" s="228"/>
      <c r="KZM5" s="228"/>
      <c r="KZN5" s="228"/>
      <c r="KZO5" s="228"/>
      <c r="KZP5" s="228"/>
      <c r="KZQ5" s="228"/>
      <c r="KZR5" s="228"/>
      <c r="KZS5" s="228"/>
      <c r="KZT5" s="228"/>
      <c r="KZU5" s="228"/>
      <c r="KZV5" s="228"/>
      <c r="KZW5" s="228"/>
      <c r="KZX5" s="228"/>
      <c r="KZY5" s="228"/>
      <c r="KZZ5" s="228"/>
      <c r="LAA5" s="228"/>
      <c r="LAB5" s="228"/>
      <c r="LAC5" s="228"/>
      <c r="LAD5" s="228"/>
      <c r="LAE5" s="228"/>
      <c r="LAF5" s="228"/>
      <c r="LAG5" s="228"/>
      <c r="LAH5" s="228"/>
      <c r="LAI5" s="228"/>
      <c r="LAJ5" s="228"/>
      <c r="LAK5" s="228"/>
      <c r="LAL5" s="228"/>
      <c r="LAM5" s="228"/>
      <c r="LAN5" s="228"/>
      <c r="LAO5" s="228"/>
      <c r="LAP5" s="228"/>
      <c r="LAQ5" s="228"/>
      <c r="LAR5" s="228"/>
      <c r="LAS5" s="228"/>
      <c r="LAT5" s="228"/>
      <c r="LAU5" s="228"/>
      <c r="LAV5" s="228"/>
      <c r="LAW5" s="228"/>
      <c r="LAX5" s="228"/>
      <c r="LAY5" s="228"/>
      <c r="LAZ5" s="228"/>
      <c r="LBA5" s="228"/>
      <c r="LBB5" s="228"/>
      <c r="LBC5" s="228"/>
      <c r="LBD5" s="228"/>
      <c r="LBE5" s="228"/>
      <c r="LBF5" s="228"/>
      <c r="LBG5" s="228"/>
      <c r="LBH5" s="228"/>
      <c r="LBI5" s="228"/>
      <c r="LBJ5" s="228"/>
      <c r="LBK5" s="228"/>
      <c r="LBL5" s="228"/>
      <c r="LBM5" s="228"/>
      <c r="LBN5" s="228"/>
      <c r="LBO5" s="228"/>
      <c r="LBP5" s="228"/>
      <c r="LBQ5" s="228"/>
      <c r="LBR5" s="228"/>
      <c r="LBS5" s="228"/>
      <c r="LBT5" s="228"/>
      <c r="LBU5" s="228"/>
      <c r="LBV5" s="228"/>
      <c r="LBW5" s="228"/>
      <c r="LBX5" s="228"/>
      <c r="LBY5" s="228"/>
      <c r="LBZ5" s="228"/>
      <c r="LCA5" s="228"/>
      <c r="LCB5" s="228"/>
      <c r="LCC5" s="228"/>
      <c r="LCD5" s="228"/>
      <c r="LCE5" s="228"/>
      <c r="LCF5" s="228"/>
      <c r="LCG5" s="228"/>
      <c r="LCH5" s="228"/>
      <c r="LCI5" s="228"/>
      <c r="LCJ5" s="228"/>
      <c r="LCK5" s="228"/>
      <c r="LCL5" s="228"/>
      <c r="LCM5" s="228"/>
      <c r="LCN5" s="228"/>
      <c r="LCO5" s="228"/>
      <c r="LCP5" s="228"/>
      <c r="LCQ5" s="228"/>
      <c r="LCR5" s="228"/>
      <c r="LCS5" s="228"/>
      <c r="LCT5" s="228"/>
      <c r="LCU5" s="228"/>
      <c r="LCV5" s="228"/>
      <c r="LCW5" s="228"/>
      <c r="LCX5" s="228"/>
      <c r="LCY5" s="228"/>
      <c r="LCZ5" s="228"/>
      <c r="LDA5" s="228"/>
      <c r="LDB5" s="228"/>
      <c r="LDC5" s="228"/>
      <c r="LDD5" s="228"/>
      <c r="LDE5" s="228"/>
      <c r="LDF5" s="228"/>
      <c r="LDG5" s="228"/>
      <c r="LDH5" s="228"/>
      <c r="LDI5" s="228"/>
      <c r="LDJ5" s="228"/>
      <c r="LDK5" s="228"/>
      <c r="LDL5" s="228"/>
      <c r="LDM5" s="228"/>
      <c r="LDN5" s="228"/>
      <c r="LDO5" s="228"/>
      <c r="LDP5" s="228"/>
      <c r="LDQ5" s="228"/>
      <c r="LDR5" s="228"/>
      <c r="LDS5" s="228"/>
      <c r="LDT5" s="228"/>
      <c r="LDU5" s="228"/>
      <c r="LDV5" s="228"/>
      <c r="LDW5" s="228"/>
      <c r="LDX5" s="228"/>
      <c r="LDY5" s="228"/>
      <c r="LDZ5" s="228"/>
      <c r="LEA5" s="228"/>
      <c r="LEB5" s="228"/>
      <c r="LEC5" s="228"/>
      <c r="LED5" s="228"/>
      <c r="LEE5" s="228"/>
      <c r="LEF5" s="228"/>
      <c r="LEG5" s="228"/>
      <c r="LEH5" s="228"/>
      <c r="LEI5" s="228"/>
      <c r="LEJ5" s="228"/>
      <c r="LEK5" s="228"/>
      <c r="LEL5" s="228"/>
      <c r="LEM5" s="228"/>
      <c r="LEN5" s="228"/>
      <c r="LEO5" s="228"/>
      <c r="LEP5" s="228"/>
      <c r="LEQ5" s="228"/>
      <c r="LER5" s="228"/>
      <c r="LES5" s="228"/>
      <c r="LET5" s="228"/>
      <c r="LEU5" s="228"/>
      <c r="LEV5" s="228"/>
      <c r="LEW5" s="228"/>
      <c r="LEX5" s="228"/>
      <c r="LEY5" s="228"/>
      <c r="LEZ5" s="228"/>
      <c r="LFA5" s="228"/>
      <c r="LFB5" s="228"/>
      <c r="LFC5" s="228"/>
      <c r="LFD5" s="228"/>
      <c r="LFE5" s="228"/>
      <c r="LFF5" s="228"/>
      <c r="LFG5" s="228"/>
      <c r="LFH5" s="228"/>
      <c r="LFI5" s="228"/>
      <c r="LFJ5" s="228"/>
      <c r="LFK5" s="228"/>
      <c r="LFL5" s="228"/>
      <c r="LFM5" s="228"/>
      <c r="LFN5" s="228"/>
      <c r="LFO5" s="228"/>
      <c r="LFP5" s="228"/>
      <c r="LFQ5" s="228"/>
      <c r="LFR5" s="228"/>
      <c r="LFS5" s="228"/>
      <c r="LFT5" s="228"/>
      <c r="LFU5" s="228"/>
      <c r="LFV5" s="228"/>
      <c r="LFW5" s="228"/>
      <c r="LFX5" s="228"/>
      <c r="LFY5" s="228"/>
      <c r="LFZ5" s="228"/>
      <c r="LGA5" s="228"/>
      <c r="LGB5" s="228"/>
      <c r="LGC5" s="228"/>
      <c r="LGD5" s="228"/>
      <c r="LGE5" s="228"/>
      <c r="LGF5" s="228"/>
      <c r="LGG5" s="228"/>
      <c r="LGH5" s="228"/>
      <c r="LGI5" s="228"/>
      <c r="LGJ5" s="228"/>
      <c r="LGK5" s="228"/>
      <c r="LGL5" s="228"/>
      <c r="LGM5" s="228"/>
      <c r="LGN5" s="228"/>
      <c r="LGO5" s="228"/>
      <c r="LGP5" s="228"/>
      <c r="LGQ5" s="228"/>
      <c r="LGR5" s="228"/>
      <c r="LGS5" s="228"/>
      <c r="LGT5" s="228"/>
      <c r="LGU5" s="228"/>
      <c r="LGV5" s="228"/>
      <c r="LGW5" s="228"/>
      <c r="LGX5" s="228"/>
      <c r="LGY5" s="228"/>
      <c r="LGZ5" s="228"/>
      <c r="LHA5" s="228"/>
      <c r="LHB5" s="228"/>
      <c r="LHC5" s="228"/>
      <c r="LHD5" s="228"/>
      <c r="LHE5" s="228"/>
      <c r="LHF5" s="228"/>
      <c r="LHG5" s="228"/>
      <c r="LHH5" s="228"/>
      <c r="LHI5" s="228"/>
      <c r="LHJ5" s="228"/>
      <c r="LHK5" s="228"/>
      <c r="LHL5" s="228"/>
      <c r="LHM5" s="228"/>
      <c r="LHN5" s="228"/>
      <c r="LHO5" s="228"/>
      <c r="LHP5" s="228"/>
      <c r="LHQ5" s="228"/>
      <c r="LHR5" s="228"/>
      <c r="LHS5" s="228"/>
      <c r="LHT5" s="228"/>
      <c r="LHU5" s="228"/>
      <c r="LHV5" s="228"/>
      <c r="LHW5" s="228"/>
      <c r="LHX5" s="228"/>
      <c r="LHY5" s="228"/>
      <c r="LHZ5" s="228"/>
      <c r="LIA5" s="228"/>
      <c r="LIB5" s="228"/>
      <c r="LIC5" s="228"/>
      <c r="LID5" s="228"/>
      <c r="LIE5" s="228"/>
      <c r="LIF5" s="228"/>
      <c r="LIG5" s="228"/>
      <c r="LIH5" s="228"/>
      <c r="LII5" s="228"/>
      <c r="LIJ5" s="228"/>
      <c r="LIK5" s="228"/>
      <c r="LIL5" s="228"/>
      <c r="LIM5" s="228"/>
      <c r="LIN5" s="228"/>
      <c r="LIO5" s="228"/>
      <c r="LIP5" s="228"/>
      <c r="LIQ5" s="228"/>
      <c r="LIR5" s="228"/>
      <c r="LIS5" s="228"/>
      <c r="LIT5" s="228"/>
      <c r="LIU5" s="228"/>
      <c r="LIV5" s="228"/>
      <c r="LIW5" s="228"/>
      <c r="LIX5" s="228"/>
      <c r="LIY5" s="228"/>
      <c r="LIZ5" s="228"/>
      <c r="LJA5" s="228"/>
      <c r="LJB5" s="228"/>
      <c r="LJC5" s="228"/>
      <c r="LJD5" s="228"/>
      <c r="LJE5" s="228"/>
      <c r="LJF5" s="228"/>
      <c r="LJG5" s="228"/>
      <c r="LJH5" s="228"/>
      <c r="LJI5" s="228"/>
      <c r="LJJ5" s="228"/>
      <c r="LJK5" s="228"/>
      <c r="LJL5" s="228"/>
      <c r="LJM5" s="228"/>
      <c r="LJN5" s="228"/>
      <c r="LJO5" s="228"/>
      <c r="LJP5" s="228"/>
      <c r="LJQ5" s="228"/>
      <c r="LJR5" s="228"/>
      <c r="LJS5" s="228"/>
      <c r="LJT5" s="228"/>
      <c r="LJU5" s="228"/>
      <c r="LJV5" s="228"/>
      <c r="LJW5" s="228"/>
      <c r="LJX5" s="228"/>
      <c r="LJY5" s="228"/>
      <c r="LJZ5" s="228"/>
      <c r="LKA5" s="228"/>
      <c r="LKB5" s="228"/>
      <c r="LKC5" s="228"/>
      <c r="LKD5" s="228"/>
      <c r="LKE5" s="228"/>
      <c r="LKF5" s="228"/>
      <c r="LKG5" s="228"/>
      <c r="LKH5" s="228"/>
      <c r="LKI5" s="228"/>
      <c r="LKJ5" s="228"/>
      <c r="LKK5" s="228"/>
      <c r="LKL5" s="228"/>
      <c r="LKM5" s="228"/>
      <c r="LKN5" s="228"/>
      <c r="LKO5" s="228"/>
      <c r="LKP5" s="228"/>
      <c r="LKQ5" s="228"/>
      <c r="LKR5" s="228"/>
      <c r="LKS5" s="228"/>
      <c r="LKT5" s="228"/>
      <c r="LKU5" s="228"/>
      <c r="LKV5" s="228"/>
      <c r="LKW5" s="228"/>
      <c r="LKX5" s="228"/>
      <c r="LKY5" s="228"/>
      <c r="LKZ5" s="228"/>
      <c r="LLA5" s="228"/>
      <c r="LLB5" s="228"/>
      <c r="LLC5" s="228"/>
      <c r="LLD5" s="228"/>
      <c r="LLE5" s="228"/>
      <c r="LLF5" s="228"/>
      <c r="LLG5" s="228"/>
      <c r="LLH5" s="228"/>
      <c r="LLI5" s="228"/>
      <c r="LLJ5" s="228"/>
      <c r="LLK5" s="228"/>
      <c r="LLL5" s="228"/>
      <c r="LLM5" s="228"/>
      <c r="LLN5" s="228"/>
      <c r="LLO5" s="228"/>
      <c r="LLP5" s="228"/>
      <c r="LLQ5" s="228"/>
      <c r="LLR5" s="228"/>
      <c r="LLS5" s="228"/>
      <c r="LLT5" s="228"/>
      <c r="LLU5" s="228"/>
      <c r="LLV5" s="228"/>
      <c r="LLW5" s="228"/>
      <c r="LLX5" s="228"/>
      <c r="LLY5" s="228"/>
      <c r="LLZ5" s="228"/>
      <c r="LMA5" s="228"/>
      <c r="LMB5" s="228"/>
      <c r="LMC5" s="228"/>
      <c r="LMD5" s="228"/>
      <c r="LME5" s="228"/>
      <c r="LMF5" s="228"/>
      <c r="LMG5" s="228"/>
      <c r="LMH5" s="228"/>
      <c r="LMI5" s="228"/>
      <c r="LMJ5" s="228"/>
      <c r="LMK5" s="228"/>
      <c r="LML5" s="228"/>
      <c r="LMM5" s="228"/>
      <c r="LMN5" s="228"/>
      <c r="LMO5" s="228"/>
      <c r="LMP5" s="228"/>
      <c r="LMQ5" s="228"/>
      <c r="LMR5" s="228"/>
      <c r="LMS5" s="228"/>
      <c r="LMT5" s="228"/>
      <c r="LMU5" s="228"/>
      <c r="LMV5" s="228"/>
      <c r="LMW5" s="228"/>
      <c r="LMX5" s="228"/>
      <c r="LMY5" s="228"/>
      <c r="LMZ5" s="228"/>
      <c r="LNA5" s="228"/>
      <c r="LNB5" s="228"/>
      <c r="LNC5" s="228"/>
      <c r="LND5" s="228"/>
      <c r="LNE5" s="228"/>
      <c r="LNF5" s="228"/>
      <c r="LNG5" s="228"/>
      <c r="LNH5" s="228"/>
      <c r="LNI5" s="228"/>
      <c r="LNJ5" s="228"/>
      <c r="LNK5" s="228"/>
      <c r="LNL5" s="228"/>
      <c r="LNM5" s="228"/>
      <c r="LNN5" s="228"/>
      <c r="LNO5" s="228"/>
      <c r="LNP5" s="228"/>
      <c r="LNQ5" s="228"/>
      <c r="LNR5" s="228"/>
      <c r="LNS5" s="228"/>
      <c r="LNT5" s="228"/>
      <c r="LNU5" s="228"/>
      <c r="LNV5" s="228"/>
      <c r="LNW5" s="228"/>
      <c r="LNX5" s="228"/>
      <c r="LNY5" s="228"/>
      <c r="LNZ5" s="228"/>
      <c r="LOA5" s="228"/>
      <c r="LOB5" s="228"/>
      <c r="LOC5" s="228"/>
      <c r="LOD5" s="228"/>
      <c r="LOE5" s="228"/>
      <c r="LOF5" s="228"/>
      <c r="LOG5" s="228"/>
      <c r="LOH5" s="228"/>
      <c r="LOI5" s="228"/>
      <c r="LOJ5" s="228"/>
      <c r="LOK5" s="228"/>
      <c r="LOL5" s="228"/>
      <c r="LOM5" s="228"/>
      <c r="LON5" s="228"/>
      <c r="LOO5" s="228"/>
      <c r="LOP5" s="228"/>
      <c r="LOQ5" s="228"/>
      <c r="LOR5" s="228"/>
      <c r="LOS5" s="228"/>
      <c r="LOT5" s="228"/>
      <c r="LOU5" s="228"/>
      <c r="LOV5" s="228"/>
      <c r="LOW5" s="228"/>
      <c r="LOX5" s="228"/>
      <c r="LOY5" s="228"/>
      <c r="LOZ5" s="228"/>
      <c r="LPA5" s="228"/>
      <c r="LPB5" s="228"/>
      <c r="LPC5" s="228"/>
      <c r="LPD5" s="228"/>
      <c r="LPE5" s="228"/>
      <c r="LPF5" s="228"/>
      <c r="LPG5" s="228"/>
      <c r="LPH5" s="228"/>
      <c r="LPI5" s="228"/>
      <c r="LPJ5" s="228"/>
      <c r="LPK5" s="228"/>
      <c r="LPL5" s="228"/>
      <c r="LPM5" s="228"/>
      <c r="LPN5" s="228"/>
      <c r="LPO5" s="228"/>
      <c r="LPP5" s="228"/>
      <c r="LPQ5" s="228"/>
      <c r="LPR5" s="228"/>
      <c r="LPS5" s="228"/>
      <c r="LPT5" s="228"/>
      <c r="LPU5" s="228"/>
      <c r="LPV5" s="228"/>
      <c r="LPW5" s="228"/>
      <c r="LPX5" s="228"/>
      <c r="LPY5" s="228"/>
      <c r="LPZ5" s="228"/>
      <c r="LQA5" s="228"/>
      <c r="LQB5" s="228"/>
      <c r="LQC5" s="228"/>
      <c r="LQD5" s="228"/>
      <c r="LQE5" s="228"/>
      <c r="LQF5" s="228"/>
      <c r="LQG5" s="228"/>
      <c r="LQH5" s="228"/>
      <c r="LQI5" s="228"/>
      <c r="LQJ5" s="228"/>
      <c r="LQK5" s="228"/>
      <c r="LQL5" s="228"/>
      <c r="LQM5" s="228"/>
      <c r="LQN5" s="228"/>
      <c r="LQO5" s="228"/>
      <c r="LQP5" s="228"/>
      <c r="LQQ5" s="228"/>
      <c r="LQR5" s="228"/>
      <c r="LQS5" s="228"/>
      <c r="LQT5" s="228"/>
      <c r="LQU5" s="228"/>
      <c r="LQV5" s="228"/>
      <c r="LQW5" s="228"/>
      <c r="LQX5" s="228"/>
      <c r="LQY5" s="228"/>
      <c r="LQZ5" s="228"/>
      <c r="LRA5" s="228"/>
      <c r="LRB5" s="228"/>
      <c r="LRC5" s="228"/>
      <c r="LRD5" s="228"/>
      <c r="LRE5" s="228"/>
      <c r="LRF5" s="228"/>
      <c r="LRG5" s="228"/>
      <c r="LRH5" s="228"/>
      <c r="LRI5" s="228"/>
      <c r="LRJ5" s="228"/>
      <c r="LRK5" s="228"/>
      <c r="LRL5" s="228"/>
      <c r="LRM5" s="228"/>
      <c r="LRN5" s="228"/>
      <c r="LRO5" s="228"/>
      <c r="LRP5" s="228"/>
      <c r="LRQ5" s="228"/>
      <c r="LRR5" s="228"/>
      <c r="LRS5" s="228"/>
      <c r="LRT5" s="228"/>
      <c r="LRU5" s="228"/>
      <c r="LRV5" s="228"/>
      <c r="LRW5" s="228"/>
      <c r="LRX5" s="228"/>
      <c r="LRY5" s="228"/>
      <c r="LRZ5" s="228"/>
      <c r="LSA5" s="228"/>
      <c r="LSB5" s="228"/>
      <c r="LSC5" s="228"/>
      <c r="LSD5" s="228"/>
      <c r="LSE5" s="228"/>
      <c r="LSF5" s="228"/>
      <c r="LSG5" s="228"/>
      <c r="LSH5" s="228"/>
      <c r="LSI5" s="228"/>
      <c r="LSJ5" s="228"/>
      <c r="LSK5" s="228"/>
      <c r="LSL5" s="228"/>
      <c r="LSM5" s="228"/>
      <c r="LSN5" s="228"/>
      <c r="LSO5" s="228"/>
      <c r="LSP5" s="228"/>
      <c r="LSQ5" s="228"/>
      <c r="LSR5" s="228"/>
      <c r="LSS5" s="228"/>
      <c r="LST5" s="228"/>
      <c r="LSU5" s="228"/>
      <c r="LSV5" s="228"/>
      <c r="LSW5" s="228"/>
      <c r="LSX5" s="228"/>
      <c r="LSY5" s="228"/>
      <c r="LSZ5" s="228"/>
      <c r="LTA5" s="228"/>
      <c r="LTB5" s="228"/>
      <c r="LTC5" s="228"/>
      <c r="LTD5" s="228"/>
      <c r="LTE5" s="228"/>
      <c r="LTF5" s="228"/>
      <c r="LTG5" s="228"/>
      <c r="LTH5" s="228"/>
      <c r="LTI5" s="228"/>
      <c r="LTJ5" s="228"/>
      <c r="LTK5" s="228"/>
      <c r="LTL5" s="228"/>
      <c r="LTM5" s="228"/>
      <c r="LTN5" s="228"/>
      <c r="LTO5" s="228"/>
      <c r="LTP5" s="228"/>
      <c r="LTQ5" s="228"/>
      <c r="LTR5" s="228"/>
      <c r="LTS5" s="228"/>
      <c r="LTT5" s="228"/>
      <c r="LTU5" s="228"/>
      <c r="LTV5" s="228"/>
      <c r="LTW5" s="228"/>
      <c r="LTX5" s="228"/>
      <c r="LTY5" s="228"/>
      <c r="LTZ5" s="228"/>
      <c r="LUA5" s="228"/>
      <c r="LUB5" s="228"/>
      <c r="LUC5" s="228"/>
      <c r="LUD5" s="228"/>
      <c r="LUE5" s="228"/>
      <c r="LUF5" s="228"/>
      <c r="LUG5" s="228"/>
      <c r="LUH5" s="228"/>
      <c r="LUI5" s="228"/>
      <c r="LUJ5" s="228"/>
      <c r="LUK5" s="228"/>
      <c r="LUL5" s="228"/>
      <c r="LUM5" s="228"/>
      <c r="LUN5" s="228"/>
      <c r="LUO5" s="228"/>
      <c r="LUP5" s="228"/>
      <c r="LUQ5" s="228"/>
      <c r="LUR5" s="228"/>
      <c r="LUS5" s="228"/>
      <c r="LUT5" s="228"/>
      <c r="LUU5" s="228"/>
      <c r="LUV5" s="228"/>
      <c r="LUW5" s="228"/>
      <c r="LUX5" s="228"/>
      <c r="LUY5" s="228"/>
      <c r="LUZ5" s="228"/>
      <c r="LVA5" s="228"/>
      <c r="LVB5" s="228"/>
      <c r="LVC5" s="228"/>
      <c r="LVD5" s="228"/>
      <c r="LVE5" s="228"/>
      <c r="LVF5" s="228"/>
      <c r="LVG5" s="228"/>
      <c r="LVH5" s="228"/>
      <c r="LVI5" s="228"/>
      <c r="LVJ5" s="228"/>
      <c r="LVK5" s="228"/>
      <c r="LVL5" s="228"/>
      <c r="LVM5" s="228"/>
      <c r="LVN5" s="228"/>
      <c r="LVO5" s="228"/>
      <c r="LVP5" s="228"/>
      <c r="LVQ5" s="228"/>
      <c r="LVR5" s="228"/>
      <c r="LVS5" s="228"/>
      <c r="LVT5" s="228"/>
      <c r="LVU5" s="228"/>
      <c r="LVV5" s="228"/>
      <c r="LVW5" s="228"/>
      <c r="LVX5" s="228"/>
      <c r="LVY5" s="228"/>
      <c r="LVZ5" s="228"/>
      <c r="LWA5" s="228"/>
      <c r="LWB5" s="228"/>
      <c r="LWC5" s="228"/>
      <c r="LWD5" s="228"/>
      <c r="LWE5" s="228"/>
      <c r="LWF5" s="228"/>
      <c r="LWG5" s="228"/>
      <c r="LWH5" s="228"/>
      <c r="LWI5" s="228"/>
      <c r="LWJ5" s="228"/>
      <c r="LWK5" s="228"/>
      <c r="LWL5" s="228"/>
      <c r="LWM5" s="228"/>
      <c r="LWN5" s="228"/>
      <c r="LWO5" s="228"/>
      <c r="LWP5" s="228"/>
      <c r="LWQ5" s="228"/>
      <c r="LWR5" s="228"/>
      <c r="LWS5" s="228"/>
      <c r="LWT5" s="228"/>
      <c r="LWU5" s="228"/>
      <c r="LWV5" s="228"/>
      <c r="LWW5" s="228"/>
      <c r="LWX5" s="228"/>
      <c r="LWY5" s="228"/>
      <c r="LWZ5" s="228"/>
      <c r="LXA5" s="228"/>
      <c r="LXB5" s="228"/>
      <c r="LXC5" s="228"/>
      <c r="LXD5" s="228"/>
      <c r="LXE5" s="228"/>
      <c r="LXF5" s="228"/>
      <c r="LXG5" s="228"/>
      <c r="LXH5" s="228"/>
      <c r="LXI5" s="228"/>
      <c r="LXJ5" s="228"/>
      <c r="LXK5" s="228"/>
      <c r="LXL5" s="228"/>
      <c r="LXM5" s="228"/>
      <c r="LXN5" s="228"/>
      <c r="LXO5" s="228"/>
      <c r="LXP5" s="228"/>
      <c r="LXQ5" s="228"/>
      <c r="LXR5" s="228"/>
      <c r="LXS5" s="228"/>
      <c r="LXT5" s="228"/>
      <c r="LXU5" s="228"/>
      <c r="LXV5" s="228"/>
      <c r="LXW5" s="228"/>
      <c r="LXX5" s="228"/>
      <c r="LXY5" s="228"/>
      <c r="LXZ5" s="228"/>
      <c r="LYA5" s="228"/>
      <c r="LYB5" s="228"/>
      <c r="LYC5" s="228"/>
      <c r="LYD5" s="228"/>
      <c r="LYE5" s="228"/>
      <c r="LYF5" s="228"/>
      <c r="LYG5" s="228"/>
      <c r="LYH5" s="228"/>
      <c r="LYI5" s="228"/>
      <c r="LYJ5" s="228"/>
      <c r="LYK5" s="228"/>
      <c r="LYL5" s="228"/>
      <c r="LYM5" s="228"/>
      <c r="LYN5" s="228"/>
      <c r="LYO5" s="228"/>
      <c r="LYP5" s="228"/>
      <c r="LYQ5" s="228"/>
      <c r="LYR5" s="228"/>
      <c r="LYS5" s="228"/>
      <c r="LYT5" s="228"/>
      <c r="LYU5" s="228"/>
      <c r="LYV5" s="228"/>
      <c r="LYW5" s="228"/>
      <c r="LYX5" s="228"/>
      <c r="LYY5" s="228"/>
      <c r="LYZ5" s="228"/>
      <c r="LZA5" s="228"/>
      <c r="LZB5" s="228"/>
      <c r="LZC5" s="228"/>
      <c r="LZD5" s="228"/>
      <c r="LZE5" s="228"/>
      <c r="LZF5" s="228"/>
      <c r="LZG5" s="228"/>
      <c r="LZH5" s="228"/>
      <c r="LZI5" s="228"/>
      <c r="LZJ5" s="228"/>
      <c r="LZK5" s="228"/>
      <c r="LZL5" s="228"/>
      <c r="LZM5" s="228"/>
      <c r="LZN5" s="228"/>
      <c r="LZO5" s="228"/>
      <c r="LZP5" s="228"/>
      <c r="LZQ5" s="228"/>
      <c r="LZR5" s="228"/>
      <c r="LZS5" s="228"/>
      <c r="LZT5" s="228"/>
      <c r="LZU5" s="228"/>
      <c r="LZV5" s="228"/>
      <c r="LZW5" s="228"/>
      <c r="LZX5" s="228"/>
      <c r="LZY5" s="228"/>
      <c r="LZZ5" s="228"/>
      <c r="MAA5" s="228"/>
      <c r="MAB5" s="228"/>
      <c r="MAC5" s="228"/>
      <c r="MAD5" s="228"/>
      <c r="MAE5" s="228"/>
      <c r="MAF5" s="228"/>
      <c r="MAG5" s="228"/>
      <c r="MAH5" s="228"/>
      <c r="MAI5" s="228"/>
      <c r="MAJ5" s="228"/>
      <c r="MAK5" s="228"/>
      <c r="MAL5" s="228"/>
      <c r="MAM5" s="228"/>
      <c r="MAN5" s="228"/>
      <c r="MAO5" s="228"/>
      <c r="MAP5" s="228"/>
      <c r="MAQ5" s="228"/>
      <c r="MAR5" s="228"/>
      <c r="MAS5" s="228"/>
      <c r="MAT5" s="228"/>
      <c r="MAU5" s="228"/>
      <c r="MAV5" s="228"/>
      <c r="MAW5" s="228"/>
      <c r="MAX5" s="228"/>
      <c r="MAY5" s="228"/>
      <c r="MAZ5" s="228"/>
      <c r="MBA5" s="228"/>
      <c r="MBB5" s="228"/>
      <c r="MBC5" s="228"/>
      <c r="MBD5" s="228"/>
      <c r="MBE5" s="228"/>
      <c r="MBF5" s="228"/>
      <c r="MBG5" s="228"/>
      <c r="MBH5" s="228"/>
      <c r="MBI5" s="228"/>
      <c r="MBJ5" s="228"/>
      <c r="MBK5" s="228"/>
      <c r="MBL5" s="228"/>
      <c r="MBM5" s="228"/>
      <c r="MBN5" s="228"/>
      <c r="MBO5" s="228"/>
      <c r="MBP5" s="228"/>
      <c r="MBQ5" s="228"/>
      <c r="MBR5" s="228"/>
      <c r="MBS5" s="228"/>
      <c r="MBT5" s="228"/>
      <c r="MBU5" s="228"/>
      <c r="MBV5" s="228"/>
      <c r="MBW5" s="228"/>
      <c r="MBX5" s="228"/>
      <c r="MBY5" s="228"/>
      <c r="MBZ5" s="228"/>
      <c r="MCA5" s="228"/>
      <c r="MCB5" s="228"/>
      <c r="MCC5" s="228"/>
      <c r="MCD5" s="228"/>
      <c r="MCE5" s="228"/>
      <c r="MCF5" s="228"/>
      <c r="MCG5" s="228"/>
      <c r="MCH5" s="228"/>
      <c r="MCI5" s="228"/>
      <c r="MCJ5" s="228"/>
      <c r="MCK5" s="228"/>
      <c r="MCL5" s="228"/>
      <c r="MCM5" s="228"/>
      <c r="MCN5" s="228"/>
      <c r="MCO5" s="228"/>
      <c r="MCP5" s="228"/>
      <c r="MCQ5" s="228"/>
      <c r="MCR5" s="228"/>
      <c r="MCS5" s="228"/>
      <c r="MCT5" s="228"/>
      <c r="MCU5" s="228"/>
      <c r="MCV5" s="228"/>
      <c r="MCW5" s="228"/>
      <c r="MCX5" s="228"/>
      <c r="MCY5" s="228"/>
      <c r="MCZ5" s="228"/>
      <c r="MDA5" s="228"/>
      <c r="MDB5" s="228"/>
      <c r="MDC5" s="228"/>
      <c r="MDD5" s="228"/>
      <c r="MDE5" s="228"/>
      <c r="MDF5" s="228"/>
      <c r="MDG5" s="228"/>
      <c r="MDH5" s="228"/>
      <c r="MDI5" s="228"/>
      <c r="MDJ5" s="228"/>
      <c r="MDK5" s="228"/>
      <c r="MDL5" s="228"/>
      <c r="MDM5" s="228"/>
      <c r="MDN5" s="228"/>
      <c r="MDO5" s="228"/>
      <c r="MDP5" s="228"/>
      <c r="MDQ5" s="228"/>
      <c r="MDR5" s="228"/>
      <c r="MDS5" s="228"/>
      <c r="MDT5" s="228"/>
      <c r="MDU5" s="228"/>
      <c r="MDV5" s="228"/>
      <c r="MDW5" s="228"/>
      <c r="MDX5" s="228"/>
      <c r="MDY5" s="228"/>
      <c r="MDZ5" s="228"/>
      <c r="MEA5" s="228"/>
      <c r="MEB5" s="228"/>
      <c r="MEC5" s="228"/>
      <c r="MED5" s="228"/>
      <c r="MEE5" s="228"/>
      <c r="MEF5" s="228"/>
      <c r="MEG5" s="228"/>
      <c r="MEH5" s="228"/>
      <c r="MEI5" s="228"/>
      <c r="MEJ5" s="228"/>
      <c r="MEK5" s="228"/>
      <c r="MEL5" s="228"/>
      <c r="MEM5" s="228"/>
      <c r="MEN5" s="228"/>
      <c r="MEO5" s="228"/>
      <c r="MEP5" s="228"/>
      <c r="MEQ5" s="228"/>
      <c r="MER5" s="228"/>
      <c r="MES5" s="228"/>
      <c r="MET5" s="228"/>
      <c r="MEU5" s="228"/>
      <c r="MEV5" s="228"/>
      <c r="MEW5" s="228"/>
      <c r="MEX5" s="228"/>
      <c r="MEY5" s="228"/>
      <c r="MEZ5" s="228"/>
      <c r="MFA5" s="228"/>
      <c r="MFB5" s="228"/>
      <c r="MFC5" s="228"/>
      <c r="MFD5" s="228"/>
      <c r="MFE5" s="228"/>
      <c r="MFF5" s="228"/>
      <c r="MFG5" s="228"/>
      <c r="MFH5" s="228"/>
      <c r="MFI5" s="228"/>
      <c r="MFJ5" s="228"/>
      <c r="MFK5" s="228"/>
      <c r="MFL5" s="228"/>
      <c r="MFM5" s="228"/>
      <c r="MFN5" s="228"/>
      <c r="MFO5" s="228"/>
      <c r="MFP5" s="228"/>
      <c r="MFQ5" s="228"/>
      <c r="MFR5" s="228"/>
      <c r="MFS5" s="228"/>
      <c r="MFT5" s="228"/>
      <c r="MFU5" s="228"/>
      <c r="MFV5" s="228"/>
      <c r="MFW5" s="228"/>
      <c r="MFX5" s="228"/>
      <c r="MFY5" s="228"/>
      <c r="MFZ5" s="228"/>
      <c r="MGA5" s="228"/>
      <c r="MGB5" s="228"/>
      <c r="MGC5" s="228"/>
      <c r="MGD5" s="228"/>
      <c r="MGE5" s="228"/>
      <c r="MGF5" s="228"/>
      <c r="MGG5" s="228"/>
      <c r="MGH5" s="228"/>
      <c r="MGI5" s="228"/>
      <c r="MGJ5" s="228"/>
      <c r="MGK5" s="228"/>
      <c r="MGL5" s="228"/>
      <c r="MGM5" s="228"/>
      <c r="MGN5" s="228"/>
      <c r="MGO5" s="228"/>
      <c r="MGP5" s="228"/>
      <c r="MGQ5" s="228"/>
      <c r="MGR5" s="228"/>
      <c r="MGS5" s="228"/>
      <c r="MGT5" s="228"/>
      <c r="MGU5" s="228"/>
      <c r="MGV5" s="228"/>
      <c r="MGW5" s="228"/>
      <c r="MGX5" s="228"/>
      <c r="MGY5" s="228"/>
      <c r="MGZ5" s="228"/>
      <c r="MHA5" s="228"/>
      <c r="MHB5" s="228"/>
      <c r="MHC5" s="228"/>
      <c r="MHD5" s="228"/>
      <c r="MHE5" s="228"/>
      <c r="MHF5" s="228"/>
      <c r="MHG5" s="228"/>
      <c r="MHH5" s="228"/>
      <c r="MHI5" s="228"/>
      <c r="MHJ5" s="228"/>
      <c r="MHK5" s="228"/>
      <c r="MHL5" s="228"/>
      <c r="MHM5" s="228"/>
      <c r="MHN5" s="228"/>
      <c r="MHO5" s="228"/>
      <c r="MHP5" s="228"/>
      <c r="MHQ5" s="228"/>
      <c r="MHR5" s="228"/>
      <c r="MHS5" s="228"/>
      <c r="MHT5" s="228"/>
      <c r="MHU5" s="228"/>
      <c r="MHV5" s="228"/>
      <c r="MHW5" s="228"/>
      <c r="MHX5" s="228"/>
      <c r="MHY5" s="228"/>
      <c r="MHZ5" s="228"/>
      <c r="MIA5" s="228"/>
      <c r="MIB5" s="228"/>
      <c r="MIC5" s="228"/>
      <c r="MID5" s="228"/>
      <c r="MIE5" s="228"/>
      <c r="MIF5" s="228"/>
      <c r="MIG5" s="228"/>
      <c r="MIH5" s="228"/>
      <c r="MII5" s="228"/>
      <c r="MIJ5" s="228"/>
      <c r="MIK5" s="228"/>
      <c r="MIL5" s="228"/>
      <c r="MIM5" s="228"/>
      <c r="MIN5" s="228"/>
      <c r="MIO5" s="228"/>
      <c r="MIP5" s="228"/>
      <c r="MIQ5" s="228"/>
      <c r="MIR5" s="228"/>
      <c r="MIS5" s="228"/>
      <c r="MIT5" s="228"/>
      <c r="MIU5" s="228"/>
      <c r="MIV5" s="228"/>
      <c r="MIW5" s="228"/>
      <c r="MIX5" s="228"/>
      <c r="MIY5" s="228"/>
      <c r="MIZ5" s="228"/>
      <c r="MJA5" s="228"/>
      <c r="MJB5" s="228"/>
      <c r="MJC5" s="228"/>
      <c r="MJD5" s="228"/>
      <c r="MJE5" s="228"/>
      <c r="MJF5" s="228"/>
      <c r="MJG5" s="228"/>
      <c r="MJH5" s="228"/>
      <c r="MJI5" s="228"/>
      <c r="MJJ5" s="228"/>
      <c r="MJK5" s="228"/>
      <c r="MJL5" s="228"/>
      <c r="MJM5" s="228"/>
      <c r="MJN5" s="228"/>
      <c r="MJO5" s="228"/>
      <c r="MJP5" s="228"/>
      <c r="MJQ5" s="228"/>
      <c r="MJR5" s="228"/>
      <c r="MJS5" s="228"/>
      <c r="MJT5" s="228"/>
      <c r="MJU5" s="228"/>
      <c r="MJV5" s="228"/>
      <c r="MJW5" s="228"/>
      <c r="MJX5" s="228"/>
      <c r="MJY5" s="228"/>
      <c r="MJZ5" s="228"/>
      <c r="MKA5" s="228"/>
      <c r="MKB5" s="228"/>
      <c r="MKC5" s="228"/>
      <c r="MKD5" s="228"/>
      <c r="MKE5" s="228"/>
      <c r="MKF5" s="228"/>
      <c r="MKG5" s="228"/>
      <c r="MKH5" s="228"/>
      <c r="MKI5" s="228"/>
      <c r="MKJ5" s="228"/>
      <c r="MKK5" s="228"/>
      <c r="MKL5" s="228"/>
      <c r="MKM5" s="228"/>
      <c r="MKN5" s="228"/>
      <c r="MKO5" s="228"/>
      <c r="MKP5" s="228"/>
      <c r="MKQ5" s="228"/>
      <c r="MKR5" s="228"/>
      <c r="MKS5" s="228"/>
      <c r="MKT5" s="228"/>
      <c r="MKU5" s="228"/>
      <c r="MKV5" s="228"/>
      <c r="MKW5" s="228"/>
      <c r="MKX5" s="228"/>
      <c r="MKY5" s="228"/>
      <c r="MKZ5" s="228"/>
      <c r="MLA5" s="228"/>
      <c r="MLB5" s="228"/>
      <c r="MLC5" s="228"/>
      <c r="MLD5" s="228"/>
      <c r="MLE5" s="228"/>
      <c r="MLF5" s="228"/>
      <c r="MLG5" s="228"/>
      <c r="MLH5" s="228"/>
      <c r="MLI5" s="228"/>
      <c r="MLJ5" s="228"/>
      <c r="MLK5" s="228"/>
      <c r="MLL5" s="228"/>
      <c r="MLM5" s="228"/>
      <c r="MLN5" s="228"/>
      <c r="MLO5" s="228"/>
      <c r="MLP5" s="228"/>
      <c r="MLQ5" s="228"/>
      <c r="MLR5" s="228"/>
      <c r="MLS5" s="228"/>
      <c r="MLT5" s="228"/>
      <c r="MLU5" s="228"/>
      <c r="MLV5" s="228"/>
      <c r="MLW5" s="228"/>
      <c r="MLX5" s="228"/>
      <c r="MLY5" s="228"/>
      <c r="MLZ5" s="228"/>
      <c r="MMA5" s="228"/>
      <c r="MMB5" s="228"/>
      <c r="MMC5" s="228"/>
      <c r="MMD5" s="228"/>
      <c r="MME5" s="228"/>
      <c r="MMF5" s="228"/>
      <c r="MMG5" s="228"/>
      <c r="MMH5" s="228"/>
      <c r="MMI5" s="228"/>
      <c r="MMJ5" s="228"/>
      <c r="MMK5" s="228"/>
      <c r="MML5" s="228"/>
      <c r="MMM5" s="228"/>
      <c r="MMN5" s="228"/>
      <c r="MMO5" s="228"/>
      <c r="MMP5" s="228"/>
      <c r="MMQ5" s="228"/>
      <c r="MMR5" s="228"/>
      <c r="MMS5" s="228"/>
      <c r="MMT5" s="228"/>
      <c r="MMU5" s="228"/>
      <c r="MMV5" s="228"/>
      <c r="MMW5" s="228"/>
      <c r="MMX5" s="228"/>
      <c r="MMY5" s="228"/>
      <c r="MMZ5" s="228"/>
      <c r="MNA5" s="228"/>
      <c r="MNB5" s="228"/>
      <c r="MNC5" s="228"/>
      <c r="MND5" s="228"/>
      <c r="MNE5" s="228"/>
      <c r="MNF5" s="228"/>
      <c r="MNG5" s="228"/>
      <c r="MNH5" s="228"/>
      <c r="MNI5" s="228"/>
      <c r="MNJ5" s="228"/>
      <c r="MNK5" s="228"/>
      <c r="MNL5" s="228"/>
      <c r="MNM5" s="228"/>
      <c r="MNN5" s="228"/>
      <c r="MNO5" s="228"/>
      <c r="MNP5" s="228"/>
      <c r="MNQ5" s="228"/>
      <c r="MNR5" s="228"/>
      <c r="MNS5" s="228"/>
      <c r="MNT5" s="228"/>
      <c r="MNU5" s="228"/>
      <c r="MNV5" s="228"/>
      <c r="MNW5" s="228"/>
      <c r="MNX5" s="228"/>
      <c r="MNY5" s="228"/>
      <c r="MNZ5" s="228"/>
      <c r="MOA5" s="228"/>
      <c r="MOB5" s="228"/>
      <c r="MOC5" s="228"/>
      <c r="MOD5" s="228"/>
      <c r="MOE5" s="228"/>
      <c r="MOF5" s="228"/>
      <c r="MOG5" s="228"/>
      <c r="MOH5" s="228"/>
      <c r="MOI5" s="228"/>
      <c r="MOJ5" s="228"/>
      <c r="MOK5" s="228"/>
      <c r="MOL5" s="228"/>
      <c r="MOM5" s="228"/>
      <c r="MON5" s="228"/>
      <c r="MOO5" s="228"/>
      <c r="MOP5" s="228"/>
      <c r="MOQ5" s="228"/>
      <c r="MOR5" s="228"/>
      <c r="MOS5" s="228"/>
      <c r="MOT5" s="228"/>
      <c r="MOU5" s="228"/>
      <c r="MOV5" s="228"/>
      <c r="MOW5" s="228"/>
      <c r="MOX5" s="228"/>
      <c r="MOY5" s="228"/>
      <c r="MOZ5" s="228"/>
      <c r="MPA5" s="228"/>
      <c r="MPB5" s="228"/>
      <c r="MPC5" s="228"/>
      <c r="MPD5" s="228"/>
      <c r="MPE5" s="228"/>
      <c r="MPF5" s="228"/>
      <c r="MPG5" s="228"/>
      <c r="MPH5" s="228"/>
      <c r="MPI5" s="228"/>
      <c r="MPJ5" s="228"/>
      <c r="MPK5" s="228"/>
      <c r="MPL5" s="228"/>
      <c r="MPM5" s="228"/>
      <c r="MPN5" s="228"/>
      <c r="MPO5" s="228"/>
      <c r="MPP5" s="228"/>
      <c r="MPQ5" s="228"/>
      <c r="MPR5" s="228"/>
      <c r="MPS5" s="228"/>
      <c r="MPT5" s="228"/>
      <c r="MPU5" s="228"/>
      <c r="MPV5" s="228"/>
      <c r="MPW5" s="228"/>
      <c r="MPX5" s="228"/>
      <c r="MPY5" s="228"/>
      <c r="MPZ5" s="228"/>
      <c r="MQA5" s="228"/>
      <c r="MQB5" s="228"/>
      <c r="MQC5" s="228"/>
      <c r="MQD5" s="228"/>
      <c r="MQE5" s="228"/>
      <c r="MQF5" s="228"/>
      <c r="MQG5" s="228"/>
      <c r="MQH5" s="228"/>
      <c r="MQI5" s="228"/>
      <c r="MQJ5" s="228"/>
      <c r="MQK5" s="228"/>
      <c r="MQL5" s="228"/>
      <c r="MQM5" s="228"/>
      <c r="MQN5" s="228"/>
      <c r="MQO5" s="228"/>
      <c r="MQP5" s="228"/>
      <c r="MQQ5" s="228"/>
      <c r="MQR5" s="228"/>
      <c r="MQS5" s="228"/>
      <c r="MQT5" s="228"/>
      <c r="MQU5" s="228"/>
      <c r="MQV5" s="228"/>
      <c r="MQW5" s="228"/>
      <c r="MQX5" s="228"/>
      <c r="MQY5" s="228"/>
      <c r="MQZ5" s="228"/>
      <c r="MRA5" s="228"/>
      <c r="MRB5" s="228"/>
      <c r="MRC5" s="228"/>
      <c r="MRD5" s="228"/>
      <c r="MRE5" s="228"/>
      <c r="MRF5" s="228"/>
      <c r="MRG5" s="228"/>
      <c r="MRH5" s="228"/>
      <c r="MRI5" s="228"/>
      <c r="MRJ5" s="228"/>
      <c r="MRK5" s="228"/>
      <c r="MRL5" s="228"/>
      <c r="MRM5" s="228"/>
      <c r="MRN5" s="228"/>
      <c r="MRO5" s="228"/>
      <c r="MRP5" s="228"/>
      <c r="MRQ5" s="228"/>
      <c r="MRR5" s="228"/>
      <c r="MRS5" s="228"/>
      <c r="MRT5" s="228"/>
      <c r="MRU5" s="228"/>
      <c r="MRV5" s="228"/>
      <c r="MRW5" s="228"/>
      <c r="MRX5" s="228"/>
      <c r="MRY5" s="228"/>
      <c r="MRZ5" s="228"/>
      <c r="MSA5" s="228"/>
      <c r="MSB5" s="228"/>
      <c r="MSC5" s="228"/>
      <c r="MSD5" s="228"/>
      <c r="MSE5" s="228"/>
      <c r="MSF5" s="228"/>
      <c r="MSG5" s="228"/>
      <c r="MSH5" s="228"/>
      <c r="MSI5" s="228"/>
      <c r="MSJ5" s="228"/>
      <c r="MSK5" s="228"/>
      <c r="MSL5" s="228"/>
      <c r="MSM5" s="228"/>
      <c r="MSN5" s="228"/>
      <c r="MSO5" s="228"/>
      <c r="MSP5" s="228"/>
      <c r="MSQ5" s="228"/>
      <c r="MSR5" s="228"/>
      <c r="MSS5" s="228"/>
      <c r="MST5" s="228"/>
      <c r="MSU5" s="228"/>
      <c r="MSV5" s="228"/>
      <c r="MSW5" s="228"/>
      <c r="MSX5" s="228"/>
      <c r="MSY5" s="228"/>
      <c r="MSZ5" s="228"/>
      <c r="MTA5" s="228"/>
      <c r="MTB5" s="228"/>
      <c r="MTC5" s="228"/>
      <c r="MTD5" s="228"/>
      <c r="MTE5" s="228"/>
      <c r="MTF5" s="228"/>
      <c r="MTG5" s="228"/>
      <c r="MTH5" s="228"/>
      <c r="MTI5" s="228"/>
      <c r="MTJ5" s="228"/>
      <c r="MTK5" s="228"/>
      <c r="MTL5" s="228"/>
      <c r="MTM5" s="228"/>
      <c r="MTN5" s="228"/>
      <c r="MTO5" s="228"/>
      <c r="MTP5" s="228"/>
      <c r="MTQ5" s="228"/>
      <c r="MTR5" s="228"/>
      <c r="MTS5" s="228"/>
      <c r="MTT5" s="228"/>
      <c r="MTU5" s="228"/>
      <c r="MTV5" s="228"/>
      <c r="MTW5" s="228"/>
      <c r="MTX5" s="228"/>
      <c r="MTY5" s="228"/>
      <c r="MTZ5" s="228"/>
      <c r="MUA5" s="228"/>
      <c r="MUB5" s="228"/>
      <c r="MUC5" s="228"/>
      <c r="MUD5" s="228"/>
      <c r="MUE5" s="228"/>
      <c r="MUF5" s="228"/>
      <c r="MUG5" s="228"/>
      <c r="MUH5" s="228"/>
      <c r="MUI5" s="228"/>
      <c r="MUJ5" s="228"/>
      <c r="MUK5" s="228"/>
      <c r="MUL5" s="228"/>
      <c r="MUM5" s="228"/>
      <c r="MUN5" s="228"/>
      <c r="MUO5" s="228"/>
      <c r="MUP5" s="228"/>
      <c r="MUQ5" s="228"/>
      <c r="MUR5" s="228"/>
      <c r="MUS5" s="228"/>
      <c r="MUT5" s="228"/>
      <c r="MUU5" s="228"/>
      <c r="MUV5" s="228"/>
      <c r="MUW5" s="228"/>
      <c r="MUX5" s="228"/>
      <c r="MUY5" s="228"/>
      <c r="MUZ5" s="228"/>
      <c r="MVA5" s="228"/>
      <c r="MVB5" s="228"/>
      <c r="MVC5" s="228"/>
      <c r="MVD5" s="228"/>
      <c r="MVE5" s="228"/>
      <c r="MVF5" s="228"/>
      <c r="MVG5" s="228"/>
      <c r="MVH5" s="228"/>
      <c r="MVI5" s="228"/>
      <c r="MVJ5" s="228"/>
      <c r="MVK5" s="228"/>
      <c r="MVL5" s="228"/>
      <c r="MVM5" s="228"/>
      <c r="MVN5" s="228"/>
      <c r="MVO5" s="228"/>
      <c r="MVP5" s="228"/>
      <c r="MVQ5" s="228"/>
      <c r="MVR5" s="228"/>
      <c r="MVS5" s="228"/>
      <c r="MVT5" s="228"/>
      <c r="MVU5" s="228"/>
      <c r="MVV5" s="228"/>
      <c r="MVW5" s="228"/>
      <c r="MVX5" s="228"/>
      <c r="MVY5" s="228"/>
      <c r="MVZ5" s="228"/>
      <c r="MWA5" s="228"/>
      <c r="MWB5" s="228"/>
      <c r="MWC5" s="228"/>
      <c r="MWD5" s="228"/>
      <c r="MWE5" s="228"/>
      <c r="MWF5" s="228"/>
      <c r="MWG5" s="228"/>
      <c r="MWH5" s="228"/>
      <c r="MWI5" s="228"/>
      <c r="MWJ5" s="228"/>
      <c r="MWK5" s="228"/>
      <c r="MWL5" s="228"/>
      <c r="MWM5" s="228"/>
      <c r="MWN5" s="228"/>
      <c r="MWO5" s="228"/>
      <c r="MWP5" s="228"/>
      <c r="MWQ5" s="228"/>
      <c r="MWR5" s="228"/>
      <c r="MWS5" s="228"/>
      <c r="MWT5" s="228"/>
      <c r="MWU5" s="228"/>
      <c r="MWV5" s="228"/>
      <c r="MWW5" s="228"/>
      <c r="MWX5" s="228"/>
      <c r="MWY5" s="228"/>
      <c r="MWZ5" s="228"/>
      <c r="MXA5" s="228"/>
      <c r="MXB5" s="228"/>
      <c r="MXC5" s="228"/>
      <c r="MXD5" s="228"/>
      <c r="MXE5" s="228"/>
      <c r="MXF5" s="228"/>
      <c r="MXG5" s="228"/>
      <c r="MXH5" s="228"/>
      <c r="MXI5" s="228"/>
      <c r="MXJ5" s="228"/>
      <c r="MXK5" s="228"/>
      <c r="MXL5" s="228"/>
      <c r="MXM5" s="228"/>
      <c r="MXN5" s="228"/>
      <c r="MXO5" s="228"/>
      <c r="MXP5" s="228"/>
      <c r="MXQ5" s="228"/>
      <c r="MXR5" s="228"/>
      <c r="MXS5" s="228"/>
      <c r="MXT5" s="228"/>
      <c r="MXU5" s="228"/>
      <c r="MXV5" s="228"/>
      <c r="MXW5" s="228"/>
      <c r="MXX5" s="228"/>
      <c r="MXY5" s="228"/>
      <c r="MXZ5" s="228"/>
      <c r="MYA5" s="228"/>
      <c r="MYB5" s="228"/>
      <c r="MYC5" s="228"/>
      <c r="MYD5" s="228"/>
      <c r="MYE5" s="228"/>
      <c r="MYF5" s="228"/>
      <c r="MYG5" s="228"/>
      <c r="MYH5" s="228"/>
      <c r="MYI5" s="228"/>
      <c r="MYJ5" s="228"/>
      <c r="MYK5" s="228"/>
      <c r="MYL5" s="228"/>
      <c r="MYM5" s="228"/>
      <c r="MYN5" s="228"/>
      <c r="MYO5" s="228"/>
      <c r="MYP5" s="228"/>
      <c r="MYQ5" s="228"/>
      <c r="MYR5" s="228"/>
      <c r="MYS5" s="228"/>
      <c r="MYT5" s="228"/>
      <c r="MYU5" s="228"/>
      <c r="MYV5" s="228"/>
      <c r="MYW5" s="228"/>
      <c r="MYX5" s="228"/>
      <c r="MYY5" s="228"/>
      <c r="MYZ5" s="228"/>
      <c r="MZA5" s="228"/>
      <c r="MZB5" s="228"/>
      <c r="MZC5" s="228"/>
      <c r="MZD5" s="228"/>
      <c r="MZE5" s="228"/>
      <c r="MZF5" s="228"/>
      <c r="MZG5" s="228"/>
      <c r="MZH5" s="228"/>
      <c r="MZI5" s="228"/>
      <c r="MZJ5" s="228"/>
      <c r="MZK5" s="228"/>
      <c r="MZL5" s="228"/>
      <c r="MZM5" s="228"/>
      <c r="MZN5" s="228"/>
      <c r="MZO5" s="228"/>
      <c r="MZP5" s="228"/>
      <c r="MZQ5" s="228"/>
      <c r="MZR5" s="228"/>
      <c r="MZS5" s="228"/>
      <c r="MZT5" s="228"/>
      <c r="MZU5" s="228"/>
      <c r="MZV5" s="228"/>
      <c r="MZW5" s="228"/>
      <c r="MZX5" s="228"/>
      <c r="MZY5" s="228"/>
      <c r="MZZ5" s="228"/>
      <c r="NAA5" s="228"/>
      <c r="NAB5" s="228"/>
      <c r="NAC5" s="228"/>
      <c r="NAD5" s="228"/>
      <c r="NAE5" s="228"/>
      <c r="NAF5" s="228"/>
      <c r="NAG5" s="228"/>
      <c r="NAH5" s="228"/>
      <c r="NAI5" s="228"/>
      <c r="NAJ5" s="228"/>
      <c r="NAK5" s="228"/>
      <c r="NAL5" s="228"/>
      <c r="NAM5" s="228"/>
      <c r="NAN5" s="228"/>
      <c r="NAO5" s="228"/>
      <c r="NAP5" s="228"/>
      <c r="NAQ5" s="228"/>
      <c r="NAR5" s="228"/>
      <c r="NAS5" s="228"/>
      <c r="NAT5" s="228"/>
      <c r="NAU5" s="228"/>
      <c r="NAV5" s="228"/>
      <c r="NAW5" s="228"/>
      <c r="NAX5" s="228"/>
      <c r="NAY5" s="228"/>
      <c r="NAZ5" s="228"/>
      <c r="NBA5" s="228"/>
      <c r="NBB5" s="228"/>
      <c r="NBC5" s="228"/>
      <c r="NBD5" s="228"/>
      <c r="NBE5" s="228"/>
      <c r="NBF5" s="228"/>
      <c r="NBG5" s="228"/>
      <c r="NBH5" s="228"/>
      <c r="NBI5" s="228"/>
      <c r="NBJ5" s="228"/>
      <c r="NBK5" s="228"/>
      <c r="NBL5" s="228"/>
      <c r="NBM5" s="228"/>
      <c r="NBN5" s="228"/>
      <c r="NBO5" s="228"/>
      <c r="NBP5" s="228"/>
      <c r="NBQ5" s="228"/>
      <c r="NBR5" s="228"/>
      <c r="NBS5" s="228"/>
      <c r="NBT5" s="228"/>
      <c r="NBU5" s="228"/>
      <c r="NBV5" s="228"/>
      <c r="NBW5" s="228"/>
      <c r="NBX5" s="228"/>
      <c r="NBY5" s="228"/>
      <c r="NBZ5" s="228"/>
      <c r="NCA5" s="228"/>
      <c r="NCB5" s="228"/>
      <c r="NCC5" s="228"/>
      <c r="NCD5" s="228"/>
      <c r="NCE5" s="228"/>
      <c r="NCF5" s="228"/>
      <c r="NCG5" s="228"/>
      <c r="NCH5" s="228"/>
      <c r="NCI5" s="228"/>
      <c r="NCJ5" s="228"/>
      <c r="NCK5" s="228"/>
      <c r="NCL5" s="228"/>
      <c r="NCM5" s="228"/>
      <c r="NCN5" s="228"/>
      <c r="NCO5" s="228"/>
      <c r="NCP5" s="228"/>
      <c r="NCQ5" s="228"/>
      <c r="NCR5" s="228"/>
      <c r="NCS5" s="228"/>
      <c r="NCT5" s="228"/>
      <c r="NCU5" s="228"/>
      <c r="NCV5" s="228"/>
      <c r="NCW5" s="228"/>
      <c r="NCX5" s="228"/>
      <c r="NCY5" s="228"/>
      <c r="NCZ5" s="228"/>
      <c r="NDA5" s="228"/>
      <c r="NDB5" s="228"/>
      <c r="NDC5" s="228"/>
      <c r="NDD5" s="228"/>
      <c r="NDE5" s="228"/>
      <c r="NDF5" s="228"/>
      <c r="NDG5" s="228"/>
      <c r="NDH5" s="228"/>
      <c r="NDI5" s="228"/>
      <c r="NDJ5" s="228"/>
      <c r="NDK5" s="228"/>
      <c r="NDL5" s="228"/>
      <c r="NDM5" s="228"/>
      <c r="NDN5" s="228"/>
      <c r="NDO5" s="228"/>
      <c r="NDP5" s="228"/>
      <c r="NDQ5" s="228"/>
      <c r="NDR5" s="228"/>
      <c r="NDS5" s="228"/>
      <c r="NDT5" s="228"/>
      <c r="NDU5" s="228"/>
      <c r="NDV5" s="228"/>
      <c r="NDW5" s="228"/>
      <c r="NDX5" s="228"/>
      <c r="NDY5" s="228"/>
      <c r="NDZ5" s="228"/>
      <c r="NEA5" s="228"/>
      <c r="NEB5" s="228"/>
      <c r="NEC5" s="228"/>
      <c r="NED5" s="228"/>
      <c r="NEE5" s="228"/>
      <c r="NEF5" s="228"/>
      <c r="NEG5" s="228"/>
      <c r="NEH5" s="228"/>
      <c r="NEI5" s="228"/>
      <c r="NEJ5" s="228"/>
      <c r="NEK5" s="228"/>
      <c r="NEL5" s="228"/>
      <c r="NEM5" s="228"/>
      <c r="NEN5" s="228"/>
      <c r="NEO5" s="228"/>
      <c r="NEP5" s="228"/>
      <c r="NEQ5" s="228"/>
      <c r="NER5" s="228"/>
      <c r="NES5" s="228"/>
      <c r="NET5" s="228"/>
      <c r="NEU5" s="228"/>
      <c r="NEV5" s="228"/>
      <c r="NEW5" s="228"/>
      <c r="NEX5" s="228"/>
      <c r="NEY5" s="228"/>
      <c r="NEZ5" s="228"/>
      <c r="NFA5" s="228"/>
      <c r="NFB5" s="228"/>
      <c r="NFC5" s="228"/>
      <c r="NFD5" s="228"/>
      <c r="NFE5" s="228"/>
      <c r="NFF5" s="228"/>
      <c r="NFG5" s="228"/>
      <c r="NFH5" s="228"/>
      <c r="NFI5" s="228"/>
      <c r="NFJ5" s="228"/>
      <c r="NFK5" s="228"/>
      <c r="NFL5" s="228"/>
      <c r="NFM5" s="228"/>
      <c r="NFN5" s="228"/>
      <c r="NFO5" s="228"/>
      <c r="NFP5" s="228"/>
      <c r="NFQ5" s="228"/>
      <c r="NFR5" s="228"/>
      <c r="NFS5" s="228"/>
      <c r="NFT5" s="228"/>
      <c r="NFU5" s="228"/>
      <c r="NFV5" s="228"/>
      <c r="NFW5" s="228"/>
      <c r="NFX5" s="228"/>
      <c r="NFY5" s="228"/>
      <c r="NFZ5" s="228"/>
      <c r="NGA5" s="228"/>
      <c r="NGB5" s="228"/>
      <c r="NGC5" s="228"/>
      <c r="NGD5" s="228"/>
      <c r="NGE5" s="228"/>
      <c r="NGF5" s="228"/>
      <c r="NGG5" s="228"/>
      <c r="NGH5" s="228"/>
      <c r="NGI5" s="228"/>
      <c r="NGJ5" s="228"/>
      <c r="NGK5" s="228"/>
      <c r="NGL5" s="228"/>
      <c r="NGM5" s="228"/>
      <c r="NGN5" s="228"/>
      <c r="NGO5" s="228"/>
      <c r="NGP5" s="228"/>
      <c r="NGQ5" s="228"/>
      <c r="NGR5" s="228"/>
      <c r="NGS5" s="228"/>
      <c r="NGT5" s="228"/>
      <c r="NGU5" s="228"/>
      <c r="NGV5" s="228"/>
      <c r="NGW5" s="228"/>
      <c r="NGX5" s="228"/>
      <c r="NGY5" s="228"/>
      <c r="NGZ5" s="228"/>
      <c r="NHA5" s="228"/>
      <c r="NHB5" s="228"/>
      <c r="NHC5" s="228"/>
      <c r="NHD5" s="228"/>
      <c r="NHE5" s="228"/>
      <c r="NHF5" s="228"/>
      <c r="NHG5" s="228"/>
      <c r="NHH5" s="228"/>
      <c r="NHI5" s="228"/>
      <c r="NHJ5" s="228"/>
      <c r="NHK5" s="228"/>
      <c r="NHL5" s="228"/>
      <c r="NHM5" s="228"/>
      <c r="NHN5" s="228"/>
      <c r="NHO5" s="228"/>
      <c r="NHP5" s="228"/>
      <c r="NHQ5" s="228"/>
      <c r="NHR5" s="228"/>
      <c r="NHS5" s="228"/>
      <c r="NHT5" s="228"/>
      <c r="NHU5" s="228"/>
      <c r="NHV5" s="228"/>
      <c r="NHW5" s="228"/>
      <c r="NHX5" s="228"/>
      <c r="NHY5" s="228"/>
      <c r="NHZ5" s="228"/>
      <c r="NIA5" s="228"/>
      <c r="NIB5" s="228"/>
      <c r="NIC5" s="228"/>
      <c r="NID5" s="228"/>
      <c r="NIE5" s="228"/>
      <c r="NIF5" s="228"/>
      <c r="NIG5" s="228"/>
      <c r="NIH5" s="228"/>
      <c r="NII5" s="228"/>
      <c r="NIJ5" s="228"/>
      <c r="NIK5" s="228"/>
      <c r="NIL5" s="228"/>
      <c r="NIM5" s="228"/>
      <c r="NIN5" s="228"/>
      <c r="NIO5" s="228"/>
      <c r="NIP5" s="228"/>
      <c r="NIQ5" s="228"/>
      <c r="NIR5" s="228"/>
      <c r="NIS5" s="228"/>
      <c r="NIT5" s="228"/>
      <c r="NIU5" s="228"/>
      <c r="NIV5" s="228"/>
      <c r="NIW5" s="228"/>
      <c r="NIX5" s="228"/>
      <c r="NIY5" s="228"/>
      <c r="NIZ5" s="228"/>
      <c r="NJA5" s="228"/>
      <c r="NJB5" s="228"/>
      <c r="NJC5" s="228"/>
      <c r="NJD5" s="228"/>
      <c r="NJE5" s="228"/>
      <c r="NJF5" s="228"/>
      <c r="NJG5" s="228"/>
      <c r="NJH5" s="228"/>
      <c r="NJI5" s="228"/>
      <c r="NJJ5" s="228"/>
      <c r="NJK5" s="228"/>
      <c r="NJL5" s="228"/>
      <c r="NJM5" s="228"/>
      <c r="NJN5" s="228"/>
      <c r="NJO5" s="228"/>
      <c r="NJP5" s="228"/>
      <c r="NJQ5" s="228"/>
      <c r="NJR5" s="228"/>
      <c r="NJS5" s="228"/>
      <c r="NJT5" s="228"/>
      <c r="NJU5" s="228"/>
      <c r="NJV5" s="228"/>
      <c r="NJW5" s="228"/>
      <c r="NJX5" s="228"/>
      <c r="NJY5" s="228"/>
      <c r="NJZ5" s="228"/>
      <c r="NKA5" s="228"/>
      <c r="NKB5" s="228"/>
      <c r="NKC5" s="228"/>
      <c r="NKD5" s="228"/>
      <c r="NKE5" s="228"/>
      <c r="NKF5" s="228"/>
      <c r="NKG5" s="228"/>
      <c r="NKH5" s="228"/>
      <c r="NKI5" s="228"/>
      <c r="NKJ5" s="228"/>
      <c r="NKK5" s="228"/>
      <c r="NKL5" s="228"/>
      <c r="NKM5" s="228"/>
      <c r="NKN5" s="228"/>
      <c r="NKO5" s="228"/>
      <c r="NKP5" s="228"/>
      <c r="NKQ5" s="228"/>
      <c r="NKR5" s="228"/>
      <c r="NKS5" s="228"/>
      <c r="NKT5" s="228"/>
      <c r="NKU5" s="228"/>
      <c r="NKV5" s="228"/>
      <c r="NKW5" s="228"/>
      <c r="NKX5" s="228"/>
      <c r="NKY5" s="228"/>
      <c r="NKZ5" s="228"/>
      <c r="NLA5" s="228"/>
      <c r="NLB5" s="228"/>
      <c r="NLC5" s="228"/>
      <c r="NLD5" s="228"/>
      <c r="NLE5" s="228"/>
      <c r="NLF5" s="228"/>
      <c r="NLG5" s="228"/>
      <c r="NLH5" s="228"/>
      <c r="NLI5" s="228"/>
      <c r="NLJ5" s="228"/>
      <c r="NLK5" s="228"/>
      <c r="NLL5" s="228"/>
      <c r="NLM5" s="228"/>
      <c r="NLN5" s="228"/>
      <c r="NLO5" s="228"/>
      <c r="NLP5" s="228"/>
      <c r="NLQ5" s="228"/>
      <c r="NLR5" s="228"/>
      <c r="NLS5" s="228"/>
      <c r="NLT5" s="228"/>
      <c r="NLU5" s="228"/>
      <c r="NLV5" s="228"/>
      <c r="NLW5" s="228"/>
      <c r="NLX5" s="228"/>
      <c r="NLY5" s="228"/>
      <c r="NLZ5" s="228"/>
      <c r="NMA5" s="228"/>
      <c r="NMB5" s="228"/>
      <c r="NMC5" s="228"/>
      <c r="NMD5" s="228"/>
      <c r="NME5" s="228"/>
      <c r="NMF5" s="228"/>
      <c r="NMG5" s="228"/>
      <c r="NMH5" s="228"/>
      <c r="NMI5" s="228"/>
      <c r="NMJ5" s="228"/>
      <c r="NMK5" s="228"/>
      <c r="NML5" s="228"/>
      <c r="NMM5" s="228"/>
      <c r="NMN5" s="228"/>
      <c r="NMO5" s="228"/>
      <c r="NMP5" s="228"/>
      <c r="NMQ5" s="228"/>
      <c r="NMR5" s="228"/>
      <c r="NMS5" s="228"/>
      <c r="NMT5" s="228"/>
      <c r="NMU5" s="228"/>
      <c r="NMV5" s="228"/>
      <c r="NMW5" s="228"/>
      <c r="NMX5" s="228"/>
      <c r="NMY5" s="228"/>
      <c r="NMZ5" s="228"/>
      <c r="NNA5" s="228"/>
      <c r="NNB5" s="228"/>
      <c r="NNC5" s="228"/>
      <c r="NND5" s="228"/>
      <c r="NNE5" s="228"/>
      <c r="NNF5" s="228"/>
      <c r="NNG5" s="228"/>
      <c r="NNH5" s="228"/>
      <c r="NNI5" s="228"/>
      <c r="NNJ5" s="228"/>
      <c r="NNK5" s="228"/>
      <c r="NNL5" s="228"/>
      <c r="NNM5" s="228"/>
      <c r="NNN5" s="228"/>
      <c r="NNO5" s="228"/>
      <c r="NNP5" s="228"/>
      <c r="NNQ5" s="228"/>
      <c r="NNR5" s="228"/>
      <c r="NNS5" s="228"/>
      <c r="NNT5" s="228"/>
      <c r="NNU5" s="228"/>
      <c r="NNV5" s="228"/>
      <c r="NNW5" s="228"/>
      <c r="NNX5" s="228"/>
      <c r="NNY5" s="228"/>
      <c r="NNZ5" s="228"/>
      <c r="NOA5" s="228"/>
      <c r="NOB5" s="228"/>
      <c r="NOC5" s="228"/>
      <c r="NOD5" s="228"/>
      <c r="NOE5" s="228"/>
      <c r="NOF5" s="228"/>
      <c r="NOG5" s="228"/>
      <c r="NOH5" s="228"/>
      <c r="NOI5" s="228"/>
      <c r="NOJ5" s="228"/>
      <c r="NOK5" s="228"/>
      <c r="NOL5" s="228"/>
      <c r="NOM5" s="228"/>
      <c r="NON5" s="228"/>
      <c r="NOO5" s="228"/>
      <c r="NOP5" s="228"/>
      <c r="NOQ5" s="228"/>
      <c r="NOR5" s="228"/>
      <c r="NOS5" s="228"/>
      <c r="NOT5" s="228"/>
      <c r="NOU5" s="228"/>
      <c r="NOV5" s="228"/>
      <c r="NOW5" s="228"/>
      <c r="NOX5" s="228"/>
      <c r="NOY5" s="228"/>
      <c r="NOZ5" s="228"/>
      <c r="NPA5" s="228"/>
      <c r="NPB5" s="228"/>
      <c r="NPC5" s="228"/>
      <c r="NPD5" s="228"/>
      <c r="NPE5" s="228"/>
      <c r="NPF5" s="228"/>
      <c r="NPG5" s="228"/>
      <c r="NPH5" s="228"/>
      <c r="NPI5" s="228"/>
      <c r="NPJ5" s="228"/>
      <c r="NPK5" s="228"/>
      <c r="NPL5" s="228"/>
      <c r="NPM5" s="228"/>
      <c r="NPN5" s="228"/>
      <c r="NPO5" s="228"/>
      <c r="NPP5" s="228"/>
      <c r="NPQ5" s="228"/>
      <c r="NPR5" s="228"/>
      <c r="NPS5" s="228"/>
      <c r="NPT5" s="228"/>
      <c r="NPU5" s="228"/>
      <c r="NPV5" s="228"/>
      <c r="NPW5" s="228"/>
      <c r="NPX5" s="228"/>
      <c r="NPY5" s="228"/>
      <c r="NPZ5" s="228"/>
      <c r="NQA5" s="228"/>
      <c r="NQB5" s="228"/>
      <c r="NQC5" s="228"/>
      <c r="NQD5" s="228"/>
      <c r="NQE5" s="228"/>
      <c r="NQF5" s="228"/>
      <c r="NQG5" s="228"/>
      <c r="NQH5" s="228"/>
      <c r="NQI5" s="228"/>
      <c r="NQJ5" s="228"/>
      <c r="NQK5" s="228"/>
      <c r="NQL5" s="228"/>
      <c r="NQM5" s="228"/>
      <c r="NQN5" s="228"/>
      <c r="NQO5" s="228"/>
      <c r="NQP5" s="228"/>
      <c r="NQQ5" s="228"/>
      <c r="NQR5" s="228"/>
      <c r="NQS5" s="228"/>
      <c r="NQT5" s="228"/>
      <c r="NQU5" s="228"/>
      <c r="NQV5" s="228"/>
      <c r="NQW5" s="228"/>
      <c r="NQX5" s="228"/>
      <c r="NQY5" s="228"/>
      <c r="NQZ5" s="228"/>
      <c r="NRA5" s="228"/>
      <c r="NRB5" s="228"/>
      <c r="NRC5" s="228"/>
      <c r="NRD5" s="228"/>
      <c r="NRE5" s="228"/>
      <c r="NRF5" s="228"/>
      <c r="NRG5" s="228"/>
      <c r="NRH5" s="228"/>
      <c r="NRI5" s="228"/>
      <c r="NRJ5" s="228"/>
      <c r="NRK5" s="228"/>
      <c r="NRL5" s="228"/>
      <c r="NRM5" s="228"/>
      <c r="NRN5" s="228"/>
      <c r="NRO5" s="228"/>
      <c r="NRP5" s="228"/>
      <c r="NRQ5" s="228"/>
      <c r="NRR5" s="228"/>
      <c r="NRS5" s="228"/>
      <c r="NRT5" s="228"/>
      <c r="NRU5" s="228"/>
      <c r="NRV5" s="228"/>
      <c r="NRW5" s="228"/>
      <c r="NRX5" s="228"/>
      <c r="NRY5" s="228"/>
      <c r="NRZ5" s="228"/>
      <c r="NSA5" s="228"/>
      <c r="NSB5" s="228"/>
      <c r="NSC5" s="228"/>
      <c r="NSD5" s="228"/>
      <c r="NSE5" s="228"/>
      <c r="NSF5" s="228"/>
      <c r="NSG5" s="228"/>
      <c r="NSH5" s="228"/>
      <c r="NSI5" s="228"/>
      <c r="NSJ5" s="228"/>
      <c r="NSK5" s="228"/>
      <c r="NSL5" s="228"/>
      <c r="NSM5" s="228"/>
      <c r="NSN5" s="228"/>
      <c r="NSO5" s="228"/>
      <c r="NSP5" s="228"/>
      <c r="NSQ5" s="228"/>
      <c r="NSR5" s="228"/>
      <c r="NSS5" s="228"/>
      <c r="NST5" s="228"/>
      <c r="NSU5" s="228"/>
      <c r="NSV5" s="228"/>
      <c r="NSW5" s="228"/>
      <c r="NSX5" s="228"/>
      <c r="NSY5" s="228"/>
      <c r="NSZ5" s="228"/>
      <c r="NTA5" s="228"/>
      <c r="NTB5" s="228"/>
      <c r="NTC5" s="228"/>
      <c r="NTD5" s="228"/>
      <c r="NTE5" s="228"/>
      <c r="NTF5" s="228"/>
      <c r="NTG5" s="228"/>
      <c r="NTH5" s="228"/>
      <c r="NTI5" s="228"/>
      <c r="NTJ5" s="228"/>
      <c r="NTK5" s="228"/>
      <c r="NTL5" s="228"/>
      <c r="NTM5" s="228"/>
      <c r="NTN5" s="228"/>
      <c r="NTO5" s="228"/>
      <c r="NTP5" s="228"/>
      <c r="NTQ5" s="228"/>
      <c r="NTR5" s="228"/>
      <c r="NTS5" s="228"/>
      <c r="NTT5" s="228"/>
      <c r="NTU5" s="228"/>
      <c r="NTV5" s="228"/>
      <c r="NTW5" s="228"/>
      <c r="NTX5" s="228"/>
      <c r="NTY5" s="228"/>
      <c r="NTZ5" s="228"/>
      <c r="NUA5" s="228"/>
      <c r="NUB5" s="228"/>
      <c r="NUC5" s="228"/>
      <c r="NUD5" s="228"/>
      <c r="NUE5" s="228"/>
      <c r="NUF5" s="228"/>
      <c r="NUG5" s="228"/>
      <c r="NUH5" s="228"/>
      <c r="NUI5" s="228"/>
      <c r="NUJ5" s="228"/>
      <c r="NUK5" s="228"/>
      <c r="NUL5" s="228"/>
      <c r="NUM5" s="228"/>
      <c r="NUN5" s="228"/>
      <c r="NUO5" s="228"/>
      <c r="NUP5" s="228"/>
      <c r="NUQ5" s="228"/>
      <c r="NUR5" s="228"/>
      <c r="NUS5" s="228"/>
      <c r="NUT5" s="228"/>
      <c r="NUU5" s="228"/>
      <c r="NUV5" s="228"/>
      <c r="NUW5" s="228"/>
      <c r="NUX5" s="228"/>
      <c r="NUY5" s="228"/>
      <c r="NUZ5" s="228"/>
      <c r="NVA5" s="228"/>
      <c r="NVB5" s="228"/>
      <c r="NVC5" s="228"/>
      <c r="NVD5" s="228"/>
      <c r="NVE5" s="228"/>
      <c r="NVF5" s="228"/>
      <c r="NVG5" s="228"/>
      <c r="NVH5" s="228"/>
      <c r="NVI5" s="228"/>
      <c r="NVJ5" s="228"/>
      <c r="NVK5" s="228"/>
      <c r="NVL5" s="228"/>
      <c r="NVM5" s="228"/>
      <c r="NVN5" s="228"/>
      <c r="NVO5" s="228"/>
      <c r="NVP5" s="228"/>
      <c r="NVQ5" s="228"/>
      <c r="NVR5" s="228"/>
      <c r="NVS5" s="228"/>
      <c r="NVT5" s="228"/>
      <c r="NVU5" s="228"/>
      <c r="NVV5" s="228"/>
      <c r="NVW5" s="228"/>
      <c r="NVX5" s="228"/>
      <c r="NVY5" s="228"/>
      <c r="NVZ5" s="228"/>
      <c r="NWA5" s="228"/>
      <c r="NWB5" s="228"/>
      <c r="NWC5" s="228"/>
      <c r="NWD5" s="228"/>
      <c r="NWE5" s="228"/>
      <c r="NWF5" s="228"/>
      <c r="NWG5" s="228"/>
      <c r="NWH5" s="228"/>
      <c r="NWI5" s="228"/>
      <c r="NWJ5" s="228"/>
      <c r="NWK5" s="228"/>
      <c r="NWL5" s="228"/>
      <c r="NWM5" s="228"/>
      <c r="NWN5" s="228"/>
      <c r="NWO5" s="228"/>
      <c r="NWP5" s="228"/>
      <c r="NWQ5" s="228"/>
      <c r="NWR5" s="228"/>
      <c r="NWS5" s="228"/>
      <c r="NWT5" s="228"/>
      <c r="NWU5" s="228"/>
      <c r="NWV5" s="228"/>
      <c r="NWW5" s="228"/>
      <c r="NWX5" s="228"/>
      <c r="NWY5" s="228"/>
      <c r="NWZ5" s="228"/>
      <c r="NXA5" s="228"/>
      <c r="NXB5" s="228"/>
      <c r="NXC5" s="228"/>
      <c r="NXD5" s="228"/>
      <c r="NXE5" s="228"/>
      <c r="NXF5" s="228"/>
      <c r="NXG5" s="228"/>
      <c r="NXH5" s="228"/>
      <c r="NXI5" s="228"/>
      <c r="NXJ5" s="228"/>
      <c r="NXK5" s="228"/>
      <c r="NXL5" s="228"/>
      <c r="NXM5" s="228"/>
      <c r="NXN5" s="228"/>
      <c r="NXO5" s="228"/>
      <c r="NXP5" s="228"/>
      <c r="NXQ5" s="228"/>
      <c r="NXR5" s="228"/>
      <c r="NXS5" s="228"/>
      <c r="NXT5" s="228"/>
      <c r="NXU5" s="228"/>
      <c r="NXV5" s="228"/>
      <c r="NXW5" s="228"/>
      <c r="NXX5" s="228"/>
      <c r="NXY5" s="228"/>
      <c r="NXZ5" s="228"/>
      <c r="NYA5" s="228"/>
      <c r="NYB5" s="228"/>
      <c r="NYC5" s="228"/>
      <c r="NYD5" s="228"/>
      <c r="NYE5" s="228"/>
      <c r="NYF5" s="228"/>
      <c r="NYG5" s="228"/>
      <c r="NYH5" s="228"/>
      <c r="NYI5" s="228"/>
      <c r="NYJ5" s="228"/>
      <c r="NYK5" s="228"/>
      <c r="NYL5" s="228"/>
      <c r="NYM5" s="228"/>
      <c r="NYN5" s="228"/>
      <c r="NYO5" s="228"/>
      <c r="NYP5" s="228"/>
      <c r="NYQ5" s="228"/>
      <c r="NYR5" s="228"/>
      <c r="NYS5" s="228"/>
      <c r="NYT5" s="228"/>
      <c r="NYU5" s="228"/>
      <c r="NYV5" s="228"/>
      <c r="NYW5" s="228"/>
      <c r="NYX5" s="228"/>
      <c r="NYY5" s="228"/>
      <c r="NYZ5" s="228"/>
      <c r="NZA5" s="228"/>
      <c r="NZB5" s="228"/>
      <c r="NZC5" s="228"/>
      <c r="NZD5" s="228"/>
      <c r="NZE5" s="228"/>
      <c r="NZF5" s="228"/>
      <c r="NZG5" s="228"/>
      <c r="NZH5" s="228"/>
      <c r="NZI5" s="228"/>
      <c r="NZJ5" s="228"/>
      <c r="NZK5" s="228"/>
      <c r="NZL5" s="228"/>
      <c r="NZM5" s="228"/>
      <c r="NZN5" s="228"/>
      <c r="NZO5" s="228"/>
      <c r="NZP5" s="228"/>
      <c r="NZQ5" s="228"/>
      <c r="NZR5" s="228"/>
      <c r="NZS5" s="228"/>
      <c r="NZT5" s="228"/>
      <c r="NZU5" s="228"/>
      <c r="NZV5" s="228"/>
      <c r="NZW5" s="228"/>
      <c r="NZX5" s="228"/>
      <c r="NZY5" s="228"/>
      <c r="NZZ5" s="228"/>
      <c r="OAA5" s="228"/>
      <c r="OAB5" s="228"/>
      <c r="OAC5" s="228"/>
      <c r="OAD5" s="228"/>
      <c r="OAE5" s="228"/>
      <c r="OAF5" s="228"/>
      <c r="OAG5" s="228"/>
      <c r="OAH5" s="228"/>
      <c r="OAI5" s="228"/>
      <c r="OAJ5" s="228"/>
      <c r="OAK5" s="228"/>
      <c r="OAL5" s="228"/>
      <c r="OAM5" s="228"/>
      <c r="OAN5" s="228"/>
      <c r="OAO5" s="228"/>
      <c r="OAP5" s="228"/>
      <c r="OAQ5" s="228"/>
      <c r="OAR5" s="228"/>
      <c r="OAS5" s="228"/>
      <c r="OAT5" s="228"/>
      <c r="OAU5" s="228"/>
      <c r="OAV5" s="228"/>
      <c r="OAW5" s="228"/>
      <c r="OAX5" s="228"/>
      <c r="OAY5" s="228"/>
      <c r="OAZ5" s="228"/>
      <c r="OBA5" s="228"/>
      <c r="OBB5" s="228"/>
      <c r="OBC5" s="228"/>
      <c r="OBD5" s="228"/>
      <c r="OBE5" s="228"/>
      <c r="OBF5" s="228"/>
      <c r="OBG5" s="228"/>
      <c r="OBH5" s="228"/>
      <c r="OBI5" s="228"/>
      <c r="OBJ5" s="228"/>
      <c r="OBK5" s="228"/>
      <c r="OBL5" s="228"/>
      <c r="OBM5" s="228"/>
      <c r="OBN5" s="228"/>
      <c r="OBO5" s="228"/>
      <c r="OBP5" s="228"/>
      <c r="OBQ5" s="228"/>
      <c r="OBR5" s="228"/>
      <c r="OBS5" s="228"/>
      <c r="OBT5" s="228"/>
      <c r="OBU5" s="228"/>
      <c r="OBV5" s="228"/>
      <c r="OBW5" s="228"/>
      <c r="OBX5" s="228"/>
      <c r="OBY5" s="228"/>
      <c r="OBZ5" s="228"/>
      <c r="OCA5" s="228"/>
      <c r="OCB5" s="228"/>
      <c r="OCC5" s="228"/>
      <c r="OCD5" s="228"/>
      <c r="OCE5" s="228"/>
      <c r="OCF5" s="228"/>
      <c r="OCG5" s="228"/>
      <c r="OCH5" s="228"/>
      <c r="OCI5" s="228"/>
      <c r="OCJ5" s="228"/>
      <c r="OCK5" s="228"/>
      <c r="OCL5" s="228"/>
      <c r="OCM5" s="228"/>
      <c r="OCN5" s="228"/>
      <c r="OCO5" s="228"/>
      <c r="OCP5" s="228"/>
      <c r="OCQ5" s="228"/>
      <c r="OCR5" s="228"/>
      <c r="OCS5" s="228"/>
      <c r="OCT5" s="228"/>
      <c r="OCU5" s="228"/>
      <c r="OCV5" s="228"/>
      <c r="OCW5" s="228"/>
      <c r="OCX5" s="228"/>
      <c r="OCY5" s="228"/>
      <c r="OCZ5" s="228"/>
      <c r="ODA5" s="228"/>
      <c r="ODB5" s="228"/>
      <c r="ODC5" s="228"/>
      <c r="ODD5" s="228"/>
      <c r="ODE5" s="228"/>
      <c r="ODF5" s="228"/>
      <c r="ODG5" s="228"/>
      <c r="ODH5" s="228"/>
      <c r="ODI5" s="228"/>
      <c r="ODJ5" s="228"/>
      <c r="ODK5" s="228"/>
      <c r="ODL5" s="228"/>
      <c r="ODM5" s="228"/>
      <c r="ODN5" s="228"/>
      <c r="ODO5" s="228"/>
      <c r="ODP5" s="228"/>
      <c r="ODQ5" s="228"/>
      <c r="ODR5" s="228"/>
      <c r="ODS5" s="228"/>
      <c r="ODT5" s="228"/>
      <c r="ODU5" s="228"/>
      <c r="ODV5" s="228"/>
      <c r="ODW5" s="228"/>
      <c r="ODX5" s="228"/>
      <c r="ODY5" s="228"/>
      <c r="ODZ5" s="228"/>
      <c r="OEA5" s="228"/>
      <c r="OEB5" s="228"/>
      <c r="OEC5" s="228"/>
      <c r="OED5" s="228"/>
      <c r="OEE5" s="228"/>
      <c r="OEF5" s="228"/>
      <c r="OEG5" s="228"/>
      <c r="OEH5" s="228"/>
      <c r="OEI5" s="228"/>
      <c r="OEJ5" s="228"/>
      <c r="OEK5" s="228"/>
      <c r="OEL5" s="228"/>
      <c r="OEM5" s="228"/>
      <c r="OEN5" s="228"/>
      <c r="OEO5" s="228"/>
      <c r="OEP5" s="228"/>
      <c r="OEQ5" s="228"/>
      <c r="OER5" s="228"/>
      <c r="OES5" s="228"/>
      <c r="OET5" s="228"/>
      <c r="OEU5" s="228"/>
      <c r="OEV5" s="228"/>
      <c r="OEW5" s="228"/>
      <c r="OEX5" s="228"/>
      <c r="OEY5" s="228"/>
      <c r="OEZ5" s="228"/>
      <c r="OFA5" s="228"/>
      <c r="OFB5" s="228"/>
      <c r="OFC5" s="228"/>
      <c r="OFD5" s="228"/>
      <c r="OFE5" s="228"/>
      <c r="OFF5" s="228"/>
      <c r="OFG5" s="228"/>
      <c r="OFH5" s="228"/>
      <c r="OFI5" s="228"/>
      <c r="OFJ5" s="228"/>
      <c r="OFK5" s="228"/>
      <c r="OFL5" s="228"/>
      <c r="OFM5" s="228"/>
      <c r="OFN5" s="228"/>
      <c r="OFO5" s="228"/>
      <c r="OFP5" s="228"/>
      <c r="OFQ5" s="228"/>
      <c r="OFR5" s="228"/>
      <c r="OFS5" s="228"/>
      <c r="OFT5" s="228"/>
      <c r="OFU5" s="228"/>
      <c r="OFV5" s="228"/>
      <c r="OFW5" s="228"/>
      <c r="OFX5" s="228"/>
      <c r="OFY5" s="228"/>
      <c r="OFZ5" s="228"/>
      <c r="OGA5" s="228"/>
      <c r="OGB5" s="228"/>
      <c r="OGC5" s="228"/>
      <c r="OGD5" s="228"/>
      <c r="OGE5" s="228"/>
      <c r="OGF5" s="228"/>
      <c r="OGG5" s="228"/>
      <c r="OGH5" s="228"/>
      <c r="OGI5" s="228"/>
      <c r="OGJ5" s="228"/>
      <c r="OGK5" s="228"/>
      <c r="OGL5" s="228"/>
      <c r="OGM5" s="228"/>
      <c r="OGN5" s="228"/>
      <c r="OGO5" s="228"/>
      <c r="OGP5" s="228"/>
      <c r="OGQ5" s="228"/>
      <c r="OGR5" s="228"/>
      <c r="OGS5" s="228"/>
      <c r="OGT5" s="228"/>
      <c r="OGU5" s="228"/>
      <c r="OGV5" s="228"/>
      <c r="OGW5" s="228"/>
      <c r="OGX5" s="228"/>
      <c r="OGY5" s="228"/>
      <c r="OGZ5" s="228"/>
      <c r="OHA5" s="228"/>
      <c r="OHB5" s="228"/>
      <c r="OHC5" s="228"/>
      <c r="OHD5" s="228"/>
      <c r="OHE5" s="228"/>
      <c r="OHF5" s="228"/>
      <c r="OHG5" s="228"/>
      <c r="OHH5" s="228"/>
      <c r="OHI5" s="228"/>
      <c r="OHJ5" s="228"/>
      <c r="OHK5" s="228"/>
      <c r="OHL5" s="228"/>
      <c r="OHM5" s="228"/>
      <c r="OHN5" s="228"/>
      <c r="OHO5" s="228"/>
      <c r="OHP5" s="228"/>
      <c r="OHQ5" s="228"/>
      <c r="OHR5" s="228"/>
      <c r="OHS5" s="228"/>
      <c r="OHT5" s="228"/>
      <c r="OHU5" s="228"/>
      <c r="OHV5" s="228"/>
      <c r="OHW5" s="228"/>
      <c r="OHX5" s="228"/>
      <c r="OHY5" s="228"/>
      <c r="OHZ5" s="228"/>
      <c r="OIA5" s="228"/>
      <c r="OIB5" s="228"/>
      <c r="OIC5" s="228"/>
      <c r="OID5" s="228"/>
      <c r="OIE5" s="228"/>
      <c r="OIF5" s="228"/>
      <c r="OIG5" s="228"/>
      <c r="OIH5" s="228"/>
      <c r="OII5" s="228"/>
      <c r="OIJ5" s="228"/>
      <c r="OIK5" s="228"/>
      <c r="OIL5" s="228"/>
      <c r="OIM5" s="228"/>
      <c r="OIN5" s="228"/>
      <c r="OIO5" s="228"/>
      <c r="OIP5" s="228"/>
      <c r="OIQ5" s="228"/>
      <c r="OIR5" s="228"/>
      <c r="OIS5" s="228"/>
      <c r="OIT5" s="228"/>
      <c r="OIU5" s="228"/>
      <c r="OIV5" s="228"/>
      <c r="OIW5" s="228"/>
      <c r="OIX5" s="228"/>
      <c r="OIY5" s="228"/>
      <c r="OIZ5" s="228"/>
      <c r="OJA5" s="228"/>
      <c r="OJB5" s="228"/>
      <c r="OJC5" s="228"/>
      <c r="OJD5" s="228"/>
      <c r="OJE5" s="228"/>
      <c r="OJF5" s="228"/>
      <c r="OJG5" s="228"/>
      <c r="OJH5" s="228"/>
      <c r="OJI5" s="228"/>
      <c r="OJJ5" s="228"/>
      <c r="OJK5" s="228"/>
      <c r="OJL5" s="228"/>
      <c r="OJM5" s="228"/>
      <c r="OJN5" s="228"/>
      <c r="OJO5" s="228"/>
      <c r="OJP5" s="228"/>
      <c r="OJQ5" s="228"/>
      <c r="OJR5" s="228"/>
      <c r="OJS5" s="228"/>
      <c r="OJT5" s="228"/>
      <c r="OJU5" s="228"/>
      <c r="OJV5" s="228"/>
      <c r="OJW5" s="228"/>
      <c r="OJX5" s="228"/>
      <c r="OJY5" s="228"/>
      <c r="OJZ5" s="228"/>
      <c r="OKA5" s="228"/>
      <c r="OKB5" s="228"/>
      <c r="OKC5" s="228"/>
      <c r="OKD5" s="228"/>
      <c r="OKE5" s="228"/>
      <c r="OKF5" s="228"/>
      <c r="OKG5" s="228"/>
      <c r="OKH5" s="228"/>
      <c r="OKI5" s="228"/>
      <c r="OKJ5" s="228"/>
      <c r="OKK5" s="228"/>
      <c r="OKL5" s="228"/>
      <c r="OKM5" s="228"/>
      <c r="OKN5" s="228"/>
      <c r="OKO5" s="228"/>
      <c r="OKP5" s="228"/>
      <c r="OKQ5" s="228"/>
      <c r="OKR5" s="228"/>
      <c r="OKS5" s="228"/>
      <c r="OKT5" s="228"/>
      <c r="OKU5" s="228"/>
      <c r="OKV5" s="228"/>
      <c r="OKW5" s="228"/>
      <c r="OKX5" s="228"/>
      <c r="OKY5" s="228"/>
      <c r="OKZ5" s="228"/>
      <c r="OLA5" s="228"/>
      <c r="OLB5" s="228"/>
      <c r="OLC5" s="228"/>
      <c r="OLD5" s="228"/>
      <c r="OLE5" s="228"/>
      <c r="OLF5" s="228"/>
      <c r="OLG5" s="228"/>
      <c r="OLH5" s="228"/>
      <c r="OLI5" s="228"/>
      <c r="OLJ5" s="228"/>
      <c r="OLK5" s="228"/>
      <c r="OLL5" s="228"/>
      <c r="OLM5" s="228"/>
      <c r="OLN5" s="228"/>
      <c r="OLO5" s="228"/>
      <c r="OLP5" s="228"/>
      <c r="OLQ5" s="228"/>
      <c r="OLR5" s="228"/>
      <c r="OLS5" s="228"/>
      <c r="OLT5" s="228"/>
      <c r="OLU5" s="228"/>
      <c r="OLV5" s="228"/>
      <c r="OLW5" s="228"/>
      <c r="OLX5" s="228"/>
      <c r="OLY5" s="228"/>
      <c r="OLZ5" s="228"/>
      <c r="OMA5" s="228"/>
      <c r="OMB5" s="228"/>
      <c r="OMC5" s="228"/>
      <c r="OMD5" s="228"/>
      <c r="OME5" s="228"/>
      <c r="OMF5" s="228"/>
      <c r="OMG5" s="228"/>
      <c r="OMH5" s="228"/>
      <c r="OMI5" s="228"/>
      <c r="OMJ5" s="228"/>
      <c r="OMK5" s="228"/>
      <c r="OML5" s="228"/>
      <c r="OMM5" s="228"/>
      <c r="OMN5" s="228"/>
      <c r="OMO5" s="228"/>
      <c r="OMP5" s="228"/>
      <c r="OMQ5" s="228"/>
      <c r="OMR5" s="228"/>
      <c r="OMS5" s="228"/>
      <c r="OMT5" s="228"/>
      <c r="OMU5" s="228"/>
      <c r="OMV5" s="228"/>
      <c r="OMW5" s="228"/>
      <c r="OMX5" s="228"/>
      <c r="OMY5" s="228"/>
      <c r="OMZ5" s="228"/>
      <c r="ONA5" s="228"/>
      <c r="ONB5" s="228"/>
      <c r="ONC5" s="228"/>
      <c r="OND5" s="228"/>
      <c r="ONE5" s="228"/>
      <c r="ONF5" s="228"/>
      <c r="ONG5" s="228"/>
      <c r="ONH5" s="228"/>
      <c r="ONI5" s="228"/>
      <c r="ONJ5" s="228"/>
      <c r="ONK5" s="228"/>
      <c r="ONL5" s="228"/>
      <c r="ONM5" s="228"/>
      <c r="ONN5" s="228"/>
      <c r="ONO5" s="228"/>
      <c r="ONP5" s="228"/>
      <c r="ONQ5" s="228"/>
      <c r="ONR5" s="228"/>
      <c r="ONS5" s="228"/>
      <c r="ONT5" s="228"/>
      <c r="ONU5" s="228"/>
      <c r="ONV5" s="228"/>
      <c r="ONW5" s="228"/>
      <c r="ONX5" s="228"/>
      <c r="ONY5" s="228"/>
      <c r="ONZ5" s="228"/>
      <c r="OOA5" s="228"/>
      <c r="OOB5" s="228"/>
      <c r="OOC5" s="228"/>
      <c r="OOD5" s="228"/>
      <c r="OOE5" s="228"/>
      <c r="OOF5" s="228"/>
      <c r="OOG5" s="228"/>
      <c r="OOH5" s="228"/>
      <c r="OOI5" s="228"/>
      <c r="OOJ5" s="228"/>
      <c r="OOK5" s="228"/>
      <c r="OOL5" s="228"/>
      <c r="OOM5" s="228"/>
      <c r="OON5" s="228"/>
      <c r="OOO5" s="228"/>
      <c r="OOP5" s="228"/>
      <c r="OOQ5" s="228"/>
      <c r="OOR5" s="228"/>
      <c r="OOS5" s="228"/>
      <c r="OOT5" s="228"/>
      <c r="OOU5" s="228"/>
      <c r="OOV5" s="228"/>
      <c r="OOW5" s="228"/>
      <c r="OOX5" s="228"/>
      <c r="OOY5" s="228"/>
      <c r="OOZ5" s="228"/>
      <c r="OPA5" s="228"/>
      <c r="OPB5" s="228"/>
      <c r="OPC5" s="228"/>
      <c r="OPD5" s="228"/>
      <c r="OPE5" s="228"/>
      <c r="OPF5" s="228"/>
      <c r="OPG5" s="228"/>
      <c r="OPH5" s="228"/>
      <c r="OPI5" s="228"/>
      <c r="OPJ5" s="228"/>
      <c r="OPK5" s="228"/>
      <c r="OPL5" s="228"/>
      <c r="OPM5" s="228"/>
      <c r="OPN5" s="228"/>
      <c r="OPO5" s="228"/>
      <c r="OPP5" s="228"/>
      <c r="OPQ5" s="228"/>
      <c r="OPR5" s="228"/>
      <c r="OPS5" s="228"/>
      <c r="OPT5" s="228"/>
      <c r="OPU5" s="228"/>
      <c r="OPV5" s="228"/>
      <c r="OPW5" s="228"/>
      <c r="OPX5" s="228"/>
      <c r="OPY5" s="228"/>
      <c r="OPZ5" s="228"/>
      <c r="OQA5" s="228"/>
      <c r="OQB5" s="228"/>
      <c r="OQC5" s="228"/>
      <c r="OQD5" s="228"/>
      <c r="OQE5" s="228"/>
      <c r="OQF5" s="228"/>
      <c r="OQG5" s="228"/>
      <c r="OQH5" s="228"/>
      <c r="OQI5" s="228"/>
      <c r="OQJ5" s="228"/>
      <c r="OQK5" s="228"/>
      <c r="OQL5" s="228"/>
      <c r="OQM5" s="228"/>
      <c r="OQN5" s="228"/>
      <c r="OQO5" s="228"/>
      <c r="OQP5" s="228"/>
      <c r="OQQ5" s="228"/>
      <c r="OQR5" s="228"/>
      <c r="OQS5" s="228"/>
      <c r="OQT5" s="228"/>
      <c r="OQU5" s="228"/>
      <c r="OQV5" s="228"/>
      <c r="OQW5" s="228"/>
      <c r="OQX5" s="228"/>
      <c r="OQY5" s="228"/>
      <c r="OQZ5" s="228"/>
      <c r="ORA5" s="228"/>
      <c r="ORB5" s="228"/>
      <c r="ORC5" s="228"/>
      <c r="ORD5" s="228"/>
      <c r="ORE5" s="228"/>
      <c r="ORF5" s="228"/>
      <c r="ORG5" s="228"/>
      <c r="ORH5" s="228"/>
      <c r="ORI5" s="228"/>
      <c r="ORJ5" s="228"/>
      <c r="ORK5" s="228"/>
      <c r="ORL5" s="228"/>
      <c r="ORM5" s="228"/>
      <c r="ORN5" s="228"/>
      <c r="ORO5" s="228"/>
      <c r="ORP5" s="228"/>
      <c r="ORQ5" s="228"/>
      <c r="ORR5" s="228"/>
      <c r="ORS5" s="228"/>
      <c r="ORT5" s="228"/>
      <c r="ORU5" s="228"/>
      <c r="ORV5" s="228"/>
      <c r="ORW5" s="228"/>
      <c r="ORX5" s="228"/>
      <c r="ORY5" s="228"/>
      <c r="ORZ5" s="228"/>
      <c r="OSA5" s="228"/>
      <c r="OSB5" s="228"/>
      <c r="OSC5" s="228"/>
      <c r="OSD5" s="228"/>
      <c r="OSE5" s="228"/>
      <c r="OSF5" s="228"/>
      <c r="OSG5" s="228"/>
      <c r="OSH5" s="228"/>
      <c r="OSI5" s="228"/>
      <c r="OSJ5" s="228"/>
      <c r="OSK5" s="228"/>
      <c r="OSL5" s="228"/>
      <c r="OSM5" s="228"/>
      <c r="OSN5" s="228"/>
      <c r="OSO5" s="228"/>
      <c r="OSP5" s="228"/>
      <c r="OSQ5" s="228"/>
      <c r="OSR5" s="228"/>
      <c r="OSS5" s="228"/>
      <c r="OST5" s="228"/>
      <c r="OSU5" s="228"/>
      <c r="OSV5" s="228"/>
      <c r="OSW5" s="228"/>
      <c r="OSX5" s="228"/>
      <c r="OSY5" s="228"/>
      <c r="OSZ5" s="228"/>
      <c r="OTA5" s="228"/>
      <c r="OTB5" s="228"/>
      <c r="OTC5" s="228"/>
      <c r="OTD5" s="228"/>
      <c r="OTE5" s="228"/>
      <c r="OTF5" s="228"/>
      <c r="OTG5" s="228"/>
      <c r="OTH5" s="228"/>
      <c r="OTI5" s="228"/>
      <c r="OTJ5" s="228"/>
      <c r="OTK5" s="228"/>
      <c r="OTL5" s="228"/>
      <c r="OTM5" s="228"/>
      <c r="OTN5" s="228"/>
      <c r="OTO5" s="228"/>
      <c r="OTP5" s="228"/>
      <c r="OTQ5" s="228"/>
      <c r="OTR5" s="228"/>
      <c r="OTS5" s="228"/>
      <c r="OTT5" s="228"/>
      <c r="OTU5" s="228"/>
      <c r="OTV5" s="228"/>
      <c r="OTW5" s="228"/>
      <c r="OTX5" s="228"/>
      <c r="OTY5" s="228"/>
      <c r="OTZ5" s="228"/>
      <c r="OUA5" s="228"/>
      <c r="OUB5" s="228"/>
      <c r="OUC5" s="228"/>
      <c r="OUD5" s="228"/>
      <c r="OUE5" s="228"/>
      <c r="OUF5" s="228"/>
      <c r="OUG5" s="228"/>
      <c r="OUH5" s="228"/>
      <c r="OUI5" s="228"/>
      <c r="OUJ5" s="228"/>
      <c r="OUK5" s="228"/>
      <c r="OUL5" s="228"/>
      <c r="OUM5" s="228"/>
      <c r="OUN5" s="228"/>
      <c r="OUO5" s="228"/>
      <c r="OUP5" s="228"/>
      <c r="OUQ5" s="228"/>
      <c r="OUR5" s="228"/>
      <c r="OUS5" s="228"/>
      <c r="OUT5" s="228"/>
      <c r="OUU5" s="228"/>
      <c r="OUV5" s="228"/>
      <c r="OUW5" s="228"/>
      <c r="OUX5" s="228"/>
      <c r="OUY5" s="228"/>
      <c r="OUZ5" s="228"/>
      <c r="OVA5" s="228"/>
      <c r="OVB5" s="228"/>
      <c r="OVC5" s="228"/>
      <c r="OVD5" s="228"/>
      <c r="OVE5" s="228"/>
      <c r="OVF5" s="228"/>
      <c r="OVG5" s="228"/>
      <c r="OVH5" s="228"/>
      <c r="OVI5" s="228"/>
      <c r="OVJ5" s="228"/>
      <c r="OVK5" s="228"/>
      <c r="OVL5" s="228"/>
      <c r="OVM5" s="228"/>
      <c r="OVN5" s="228"/>
      <c r="OVO5" s="228"/>
      <c r="OVP5" s="228"/>
      <c r="OVQ5" s="228"/>
      <c r="OVR5" s="228"/>
      <c r="OVS5" s="228"/>
      <c r="OVT5" s="228"/>
      <c r="OVU5" s="228"/>
      <c r="OVV5" s="228"/>
      <c r="OVW5" s="228"/>
      <c r="OVX5" s="228"/>
      <c r="OVY5" s="228"/>
      <c r="OVZ5" s="228"/>
      <c r="OWA5" s="228"/>
      <c r="OWB5" s="228"/>
      <c r="OWC5" s="228"/>
      <c r="OWD5" s="228"/>
      <c r="OWE5" s="228"/>
      <c r="OWF5" s="228"/>
      <c r="OWG5" s="228"/>
      <c r="OWH5" s="228"/>
      <c r="OWI5" s="228"/>
      <c r="OWJ5" s="228"/>
      <c r="OWK5" s="228"/>
      <c r="OWL5" s="228"/>
      <c r="OWM5" s="228"/>
      <c r="OWN5" s="228"/>
      <c r="OWO5" s="228"/>
      <c r="OWP5" s="228"/>
      <c r="OWQ5" s="228"/>
      <c r="OWR5" s="228"/>
      <c r="OWS5" s="228"/>
      <c r="OWT5" s="228"/>
      <c r="OWU5" s="228"/>
      <c r="OWV5" s="228"/>
      <c r="OWW5" s="228"/>
      <c r="OWX5" s="228"/>
      <c r="OWY5" s="228"/>
      <c r="OWZ5" s="228"/>
      <c r="OXA5" s="228"/>
      <c r="OXB5" s="228"/>
      <c r="OXC5" s="228"/>
      <c r="OXD5" s="228"/>
      <c r="OXE5" s="228"/>
      <c r="OXF5" s="228"/>
      <c r="OXG5" s="228"/>
      <c r="OXH5" s="228"/>
      <c r="OXI5" s="228"/>
      <c r="OXJ5" s="228"/>
      <c r="OXK5" s="228"/>
      <c r="OXL5" s="228"/>
      <c r="OXM5" s="228"/>
      <c r="OXN5" s="228"/>
      <c r="OXO5" s="228"/>
      <c r="OXP5" s="228"/>
      <c r="OXQ5" s="228"/>
      <c r="OXR5" s="228"/>
      <c r="OXS5" s="228"/>
      <c r="OXT5" s="228"/>
      <c r="OXU5" s="228"/>
      <c r="OXV5" s="228"/>
      <c r="OXW5" s="228"/>
      <c r="OXX5" s="228"/>
      <c r="OXY5" s="228"/>
      <c r="OXZ5" s="228"/>
      <c r="OYA5" s="228"/>
      <c r="OYB5" s="228"/>
      <c r="OYC5" s="228"/>
      <c r="OYD5" s="228"/>
      <c r="OYE5" s="228"/>
      <c r="OYF5" s="228"/>
      <c r="OYG5" s="228"/>
      <c r="OYH5" s="228"/>
      <c r="OYI5" s="228"/>
      <c r="OYJ5" s="228"/>
      <c r="OYK5" s="228"/>
      <c r="OYL5" s="228"/>
      <c r="OYM5" s="228"/>
      <c r="OYN5" s="228"/>
      <c r="OYO5" s="228"/>
      <c r="OYP5" s="228"/>
      <c r="OYQ5" s="228"/>
      <c r="OYR5" s="228"/>
      <c r="OYS5" s="228"/>
      <c r="OYT5" s="228"/>
      <c r="OYU5" s="228"/>
      <c r="OYV5" s="228"/>
      <c r="OYW5" s="228"/>
      <c r="OYX5" s="228"/>
      <c r="OYY5" s="228"/>
      <c r="OYZ5" s="228"/>
      <c r="OZA5" s="228"/>
      <c r="OZB5" s="228"/>
      <c r="OZC5" s="228"/>
      <c r="OZD5" s="228"/>
      <c r="OZE5" s="228"/>
      <c r="OZF5" s="228"/>
      <c r="OZG5" s="228"/>
      <c r="OZH5" s="228"/>
      <c r="OZI5" s="228"/>
      <c r="OZJ5" s="228"/>
      <c r="OZK5" s="228"/>
      <c r="OZL5" s="228"/>
      <c r="OZM5" s="228"/>
      <c r="OZN5" s="228"/>
      <c r="OZO5" s="228"/>
      <c r="OZP5" s="228"/>
      <c r="OZQ5" s="228"/>
      <c r="OZR5" s="228"/>
      <c r="OZS5" s="228"/>
      <c r="OZT5" s="228"/>
      <c r="OZU5" s="228"/>
      <c r="OZV5" s="228"/>
      <c r="OZW5" s="228"/>
      <c r="OZX5" s="228"/>
      <c r="OZY5" s="228"/>
      <c r="OZZ5" s="228"/>
      <c r="PAA5" s="228"/>
      <c r="PAB5" s="228"/>
      <c r="PAC5" s="228"/>
      <c r="PAD5" s="228"/>
      <c r="PAE5" s="228"/>
      <c r="PAF5" s="228"/>
      <c r="PAG5" s="228"/>
      <c r="PAH5" s="228"/>
      <c r="PAI5" s="228"/>
      <c r="PAJ5" s="228"/>
      <c r="PAK5" s="228"/>
      <c r="PAL5" s="228"/>
      <c r="PAM5" s="228"/>
      <c r="PAN5" s="228"/>
      <c r="PAO5" s="228"/>
      <c r="PAP5" s="228"/>
      <c r="PAQ5" s="228"/>
      <c r="PAR5" s="228"/>
      <c r="PAS5" s="228"/>
      <c r="PAT5" s="228"/>
      <c r="PAU5" s="228"/>
      <c r="PAV5" s="228"/>
      <c r="PAW5" s="228"/>
      <c r="PAX5" s="228"/>
      <c r="PAY5" s="228"/>
      <c r="PAZ5" s="228"/>
      <c r="PBA5" s="228"/>
      <c r="PBB5" s="228"/>
      <c r="PBC5" s="228"/>
      <c r="PBD5" s="228"/>
      <c r="PBE5" s="228"/>
      <c r="PBF5" s="228"/>
      <c r="PBG5" s="228"/>
      <c r="PBH5" s="228"/>
      <c r="PBI5" s="228"/>
      <c r="PBJ5" s="228"/>
      <c r="PBK5" s="228"/>
      <c r="PBL5" s="228"/>
      <c r="PBM5" s="228"/>
      <c r="PBN5" s="228"/>
      <c r="PBO5" s="228"/>
      <c r="PBP5" s="228"/>
      <c r="PBQ5" s="228"/>
      <c r="PBR5" s="228"/>
      <c r="PBS5" s="228"/>
      <c r="PBT5" s="228"/>
      <c r="PBU5" s="228"/>
      <c r="PBV5" s="228"/>
      <c r="PBW5" s="228"/>
      <c r="PBX5" s="228"/>
      <c r="PBY5" s="228"/>
      <c r="PBZ5" s="228"/>
      <c r="PCA5" s="228"/>
      <c r="PCB5" s="228"/>
      <c r="PCC5" s="228"/>
      <c r="PCD5" s="228"/>
      <c r="PCE5" s="228"/>
      <c r="PCF5" s="228"/>
      <c r="PCG5" s="228"/>
      <c r="PCH5" s="228"/>
      <c r="PCI5" s="228"/>
      <c r="PCJ5" s="228"/>
      <c r="PCK5" s="228"/>
      <c r="PCL5" s="228"/>
      <c r="PCM5" s="228"/>
      <c r="PCN5" s="228"/>
      <c r="PCO5" s="228"/>
      <c r="PCP5" s="228"/>
      <c r="PCQ5" s="228"/>
      <c r="PCR5" s="228"/>
      <c r="PCS5" s="228"/>
      <c r="PCT5" s="228"/>
      <c r="PCU5" s="228"/>
      <c r="PCV5" s="228"/>
      <c r="PCW5" s="228"/>
      <c r="PCX5" s="228"/>
      <c r="PCY5" s="228"/>
      <c r="PCZ5" s="228"/>
      <c r="PDA5" s="228"/>
      <c r="PDB5" s="228"/>
      <c r="PDC5" s="228"/>
      <c r="PDD5" s="228"/>
      <c r="PDE5" s="228"/>
      <c r="PDF5" s="228"/>
      <c r="PDG5" s="228"/>
      <c r="PDH5" s="228"/>
      <c r="PDI5" s="228"/>
      <c r="PDJ5" s="228"/>
      <c r="PDK5" s="228"/>
      <c r="PDL5" s="228"/>
      <c r="PDM5" s="228"/>
      <c r="PDN5" s="228"/>
      <c r="PDO5" s="228"/>
      <c r="PDP5" s="228"/>
      <c r="PDQ5" s="228"/>
      <c r="PDR5" s="228"/>
      <c r="PDS5" s="228"/>
      <c r="PDT5" s="228"/>
      <c r="PDU5" s="228"/>
      <c r="PDV5" s="228"/>
      <c r="PDW5" s="228"/>
      <c r="PDX5" s="228"/>
      <c r="PDY5" s="228"/>
      <c r="PDZ5" s="228"/>
      <c r="PEA5" s="228"/>
      <c r="PEB5" s="228"/>
      <c r="PEC5" s="228"/>
      <c r="PED5" s="228"/>
      <c r="PEE5" s="228"/>
      <c r="PEF5" s="228"/>
      <c r="PEG5" s="228"/>
      <c r="PEH5" s="228"/>
      <c r="PEI5" s="228"/>
      <c r="PEJ5" s="228"/>
      <c r="PEK5" s="228"/>
      <c r="PEL5" s="228"/>
      <c r="PEM5" s="228"/>
      <c r="PEN5" s="228"/>
      <c r="PEO5" s="228"/>
      <c r="PEP5" s="228"/>
      <c r="PEQ5" s="228"/>
      <c r="PER5" s="228"/>
      <c r="PES5" s="228"/>
      <c r="PET5" s="228"/>
      <c r="PEU5" s="228"/>
      <c r="PEV5" s="228"/>
      <c r="PEW5" s="228"/>
      <c r="PEX5" s="228"/>
      <c r="PEY5" s="228"/>
      <c r="PEZ5" s="228"/>
      <c r="PFA5" s="228"/>
      <c r="PFB5" s="228"/>
      <c r="PFC5" s="228"/>
      <c r="PFD5" s="228"/>
      <c r="PFE5" s="228"/>
      <c r="PFF5" s="228"/>
      <c r="PFG5" s="228"/>
      <c r="PFH5" s="228"/>
      <c r="PFI5" s="228"/>
      <c r="PFJ5" s="228"/>
      <c r="PFK5" s="228"/>
      <c r="PFL5" s="228"/>
      <c r="PFM5" s="228"/>
      <c r="PFN5" s="228"/>
      <c r="PFO5" s="228"/>
      <c r="PFP5" s="228"/>
      <c r="PFQ5" s="228"/>
      <c r="PFR5" s="228"/>
      <c r="PFS5" s="228"/>
      <c r="PFT5" s="228"/>
      <c r="PFU5" s="228"/>
      <c r="PFV5" s="228"/>
      <c r="PFW5" s="228"/>
      <c r="PFX5" s="228"/>
      <c r="PFY5" s="228"/>
      <c r="PFZ5" s="228"/>
      <c r="PGA5" s="228"/>
      <c r="PGB5" s="228"/>
      <c r="PGC5" s="228"/>
      <c r="PGD5" s="228"/>
      <c r="PGE5" s="228"/>
      <c r="PGF5" s="228"/>
      <c r="PGG5" s="228"/>
      <c r="PGH5" s="228"/>
      <c r="PGI5" s="228"/>
      <c r="PGJ5" s="228"/>
      <c r="PGK5" s="228"/>
      <c r="PGL5" s="228"/>
      <c r="PGM5" s="228"/>
      <c r="PGN5" s="228"/>
      <c r="PGO5" s="228"/>
      <c r="PGP5" s="228"/>
      <c r="PGQ5" s="228"/>
      <c r="PGR5" s="228"/>
      <c r="PGS5" s="228"/>
      <c r="PGT5" s="228"/>
      <c r="PGU5" s="228"/>
      <c r="PGV5" s="228"/>
      <c r="PGW5" s="228"/>
      <c r="PGX5" s="228"/>
      <c r="PGY5" s="228"/>
      <c r="PGZ5" s="228"/>
      <c r="PHA5" s="228"/>
      <c r="PHB5" s="228"/>
      <c r="PHC5" s="228"/>
      <c r="PHD5" s="228"/>
      <c r="PHE5" s="228"/>
      <c r="PHF5" s="228"/>
      <c r="PHG5" s="228"/>
      <c r="PHH5" s="228"/>
      <c r="PHI5" s="228"/>
      <c r="PHJ5" s="228"/>
      <c r="PHK5" s="228"/>
      <c r="PHL5" s="228"/>
      <c r="PHM5" s="228"/>
      <c r="PHN5" s="228"/>
      <c r="PHO5" s="228"/>
      <c r="PHP5" s="228"/>
      <c r="PHQ5" s="228"/>
      <c r="PHR5" s="228"/>
      <c r="PHS5" s="228"/>
      <c r="PHT5" s="228"/>
      <c r="PHU5" s="228"/>
      <c r="PHV5" s="228"/>
      <c r="PHW5" s="228"/>
      <c r="PHX5" s="228"/>
      <c r="PHY5" s="228"/>
      <c r="PHZ5" s="228"/>
      <c r="PIA5" s="228"/>
      <c r="PIB5" s="228"/>
      <c r="PIC5" s="228"/>
      <c r="PID5" s="228"/>
      <c r="PIE5" s="228"/>
      <c r="PIF5" s="228"/>
      <c r="PIG5" s="228"/>
      <c r="PIH5" s="228"/>
      <c r="PII5" s="228"/>
      <c r="PIJ5" s="228"/>
      <c r="PIK5" s="228"/>
      <c r="PIL5" s="228"/>
      <c r="PIM5" s="228"/>
      <c r="PIN5" s="228"/>
      <c r="PIO5" s="228"/>
      <c r="PIP5" s="228"/>
      <c r="PIQ5" s="228"/>
      <c r="PIR5" s="228"/>
      <c r="PIS5" s="228"/>
      <c r="PIT5" s="228"/>
      <c r="PIU5" s="228"/>
      <c r="PIV5" s="228"/>
      <c r="PIW5" s="228"/>
      <c r="PIX5" s="228"/>
      <c r="PIY5" s="228"/>
      <c r="PIZ5" s="228"/>
      <c r="PJA5" s="228"/>
      <c r="PJB5" s="228"/>
      <c r="PJC5" s="228"/>
      <c r="PJD5" s="228"/>
      <c r="PJE5" s="228"/>
      <c r="PJF5" s="228"/>
      <c r="PJG5" s="228"/>
      <c r="PJH5" s="228"/>
      <c r="PJI5" s="228"/>
      <c r="PJJ5" s="228"/>
      <c r="PJK5" s="228"/>
      <c r="PJL5" s="228"/>
      <c r="PJM5" s="228"/>
      <c r="PJN5" s="228"/>
      <c r="PJO5" s="228"/>
      <c r="PJP5" s="228"/>
      <c r="PJQ5" s="228"/>
      <c r="PJR5" s="228"/>
      <c r="PJS5" s="228"/>
      <c r="PJT5" s="228"/>
      <c r="PJU5" s="228"/>
      <c r="PJV5" s="228"/>
      <c r="PJW5" s="228"/>
      <c r="PJX5" s="228"/>
      <c r="PJY5" s="228"/>
      <c r="PJZ5" s="228"/>
      <c r="PKA5" s="228"/>
      <c r="PKB5" s="228"/>
      <c r="PKC5" s="228"/>
      <c r="PKD5" s="228"/>
      <c r="PKE5" s="228"/>
      <c r="PKF5" s="228"/>
      <c r="PKG5" s="228"/>
      <c r="PKH5" s="228"/>
      <c r="PKI5" s="228"/>
      <c r="PKJ5" s="228"/>
      <c r="PKK5" s="228"/>
      <c r="PKL5" s="228"/>
      <c r="PKM5" s="228"/>
      <c r="PKN5" s="228"/>
      <c r="PKO5" s="228"/>
      <c r="PKP5" s="228"/>
      <c r="PKQ5" s="228"/>
      <c r="PKR5" s="228"/>
      <c r="PKS5" s="228"/>
      <c r="PKT5" s="228"/>
      <c r="PKU5" s="228"/>
      <c r="PKV5" s="228"/>
      <c r="PKW5" s="228"/>
      <c r="PKX5" s="228"/>
      <c r="PKY5" s="228"/>
      <c r="PKZ5" s="228"/>
      <c r="PLA5" s="228"/>
      <c r="PLB5" s="228"/>
      <c r="PLC5" s="228"/>
      <c r="PLD5" s="228"/>
      <c r="PLE5" s="228"/>
      <c r="PLF5" s="228"/>
      <c r="PLG5" s="228"/>
      <c r="PLH5" s="228"/>
      <c r="PLI5" s="228"/>
      <c r="PLJ5" s="228"/>
      <c r="PLK5" s="228"/>
      <c r="PLL5" s="228"/>
      <c r="PLM5" s="228"/>
      <c r="PLN5" s="228"/>
      <c r="PLO5" s="228"/>
      <c r="PLP5" s="228"/>
      <c r="PLQ5" s="228"/>
      <c r="PLR5" s="228"/>
      <c r="PLS5" s="228"/>
      <c r="PLT5" s="228"/>
      <c r="PLU5" s="228"/>
      <c r="PLV5" s="228"/>
      <c r="PLW5" s="228"/>
      <c r="PLX5" s="228"/>
      <c r="PLY5" s="228"/>
      <c r="PLZ5" s="228"/>
      <c r="PMA5" s="228"/>
      <c r="PMB5" s="228"/>
      <c r="PMC5" s="228"/>
      <c r="PMD5" s="228"/>
      <c r="PME5" s="228"/>
      <c r="PMF5" s="228"/>
      <c r="PMG5" s="228"/>
      <c r="PMH5" s="228"/>
      <c r="PMI5" s="228"/>
      <c r="PMJ5" s="228"/>
      <c r="PMK5" s="228"/>
      <c r="PML5" s="228"/>
      <c r="PMM5" s="228"/>
      <c r="PMN5" s="228"/>
      <c r="PMO5" s="228"/>
      <c r="PMP5" s="228"/>
      <c r="PMQ5" s="228"/>
      <c r="PMR5" s="228"/>
      <c r="PMS5" s="228"/>
      <c r="PMT5" s="228"/>
      <c r="PMU5" s="228"/>
      <c r="PMV5" s="228"/>
      <c r="PMW5" s="228"/>
      <c r="PMX5" s="228"/>
      <c r="PMY5" s="228"/>
      <c r="PMZ5" s="228"/>
      <c r="PNA5" s="228"/>
      <c r="PNB5" s="228"/>
      <c r="PNC5" s="228"/>
      <c r="PND5" s="228"/>
      <c r="PNE5" s="228"/>
      <c r="PNF5" s="228"/>
      <c r="PNG5" s="228"/>
      <c r="PNH5" s="228"/>
      <c r="PNI5" s="228"/>
      <c r="PNJ5" s="228"/>
      <c r="PNK5" s="228"/>
      <c r="PNL5" s="228"/>
      <c r="PNM5" s="228"/>
      <c r="PNN5" s="228"/>
      <c r="PNO5" s="228"/>
      <c r="PNP5" s="228"/>
      <c r="PNQ5" s="228"/>
      <c r="PNR5" s="228"/>
      <c r="PNS5" s="228"/>
      <c r="PNT5" s="228"/>
      <c r="PNU5" s="228"/>
      <c r="PNV5" s="228"/>
      <c r="PNW5" s="228"/>
      <c r="PNX5" s="228"/>
      <c r="PNY5" s="228"/>
      <c r="PNZ5" s="228"/>
      <c r="POA5" s="228"/>
      <c r="POB5" s="228"/>
      <c r="POC5" s="228"/>
      <c r="POD5" s="228"/>
      <c r="POE5" s="228"/>
      <c r="POF5" s="228"/>
      <c r="POG5" s="228"/>
      <c r="POH5" s="228"/>
      <c r="POI5" s="228"/>
      <c r="POJ5" s="228"/>
      <c r="POK5" s="228"/>
      <c r="POL5" s="228"/>
      <c r="POM5" s="228"/>
      <c r="PON5" s="228"/>
      <c r="POO5" s="228"/>
      <c r="POP5" s="228"/>
      <c r="POQ5" s="228"/>
      <c r="POR5" s="228"/>
      <c r="POS5" s="228"/>
      <c r="POT5" s="228"/>
      <c r="POU5" s="228"/>
      <c r="POV5" s="228"/>
      <c r="POW5" s="228"/>
      <c r="POX5" s="228"/>
      <c r="POY5" s="228"/>
      <c r="POZ5" s="228"/>
      <c r="PPA5" s="228"/>
      <c r="PPB5" s="228"/>
      <c r="PPC5" s="228"/>
      <c r="PPD5" s="228"/>
      <c r="PPE5" s="228"/>
      <c r="PPF5" s="228"/>
      <c r="PPG5" s="228"/>
      <c r="PPH5" s="228"/>
      <c r="PPI5" s="228"/>
      <c r="PPJ5" s="228"/>
      <c r="PPK5" s="228"/>
      <c r="PPL5" s="228"/>
      <c r="PPM5" s="228"/>
      <c r="PPN5" s="228"/>
      <c r="PPO5" s="228"/>
      <c r="PPP5" s="228"/>
      <c r="PPQ5" s="228"/>
      <c r="PPR5" s="228"/>
      <c r="PPS5" s="228"/>
      <c r="PPT5" s="228"/>
      <c r="PPU5" s="228"/>
      <c r="PPV5" s="228"/>
      <c r="PPW5" s="228"/>
      <c r="PPX5" s="228"/>
      <c r="PPY5" s="228"/>
      <c r="PPZ5" s="228"/>
      <c r="PQA5" s="228"/>
      <c r="PQB5" s="228"/>
      <c r="PQC5" s="228"/>
      <c r="PQD5" s="228"/>
      <c r="PQE5" s="228"/>
      <c r="PQF5" s="228"/>
      <c r="PQG5" s="228"/>
      <c r="PQH5" s="228"/>
      <c r="PQI5" s="228"/>
      <c r="PQJ5" s="228"/>
      <c r="PQK5" s="228"/>
      <c r="PQL5" s="228"/>
      <c r="PQM5" s="228"/>
      <c r="PQN5" s="228"/>
      <c r="PQO5" s="228"/>
      <c r="PQP5" s="228"/>
      <c r="PQQ5" s="228"/>
      <c r="PQR5" s="228"/>
      <c r="PQS5" s="228"/>
      <c r="PQT5" s="228"/>
      <c r="PQU5" s="228"/>
      <c r="PQV5" s="228"/>
      <c r="PQW5" s="228"/>
      <c r="PQX5" s="228"/>
      <c r="PQY5" s="228"/>
      <c r="PQZ5" s="228"/>
      <c r="PRA5" s="228"/>
      <c r="PRB5" s="228"/>
      <c r="PRC5" s="228"/>
      <c r="PRD5" s="228"/>
      <c r="PRE5" s="228"/>
      <c r="PRF5" s="228"/>
      <c r="PRG5" s="228"/>
      <c r="PRH5" s="228"/>
      <c r="PRI5" s="228"/>
      <c r="PRJ5" s="228"/>
      <c r="PRK5" s="228"/>
      <c r="PRL5" s="228"/>
      <c r="PRM5" s="228"/>
      <c r="PRN5" s="228"/>
      <c r="PRO5" s="228"/>
      <c r="PRP5" s="228"/>
      <c r="PRQ5" s="228"/>
      <c r="PRR5" s="228"/>
      <c r="PRS5" s="228"/>
      <c r="PRT5" s="228"/>
      <c r="PRU5" s="228"/>
      <c r="PRV5" s="228"/>
      <c r="PRW5" s="228"/>
      <c r="PRX5" s="228"/>
      <c r="PRY5" s="228"/>
      <c r="PRZ5" s="228"/>
      <c r="PSA5" s="228"/>
      <c r="PSB5" s="228"/>
      <c r="PSC5" s="228"/>
      <c r="PSD5" s="228"/>
      <c r="PSE5" s="228"/>
      <c r="PSF5" s="228"/>
      <c r="PSG5" s="228"/>
      <c r="PSH5" s="228"/>
      <c r="PSI5" s="228"/>
      <c r="PSJ5" s="228"/>
      <c r="PSK5" s="228"/>
      <c r="PSL5" s="228"/>
      <c r="PSM5" s="228"/>
      <c r="PSN5" s="228"/>
      <c r="PSO5" s="228"/>
      <c r="PSP5" s="228"/>
      <c r="PSQ5" s="228"/>
      <c r="PSR5" s="228"/>
      <c r="PSS5" s="228"/>
      <c r="PST5" s="228"/>
      <c r="PSU5" s="228"/>
      <c r="PSV5" s="228"/>
      <c r="PSW5" s="228"/>
      <c r="PSX5" s="228"/>
      <c r="PSY5" s="228"/>
      <c r="PSZ5" s="228"/>
      <c r="PTA5" s="228"/>
      <c r="PTB5" s="228"/>
      <c r="PTC5" s="228"/>
      <c r="PTD5" s="228"/>
      <c r="PTE5" s="228"/>
      <c r="PTF5" s="228"/>
      <c r="PTG5" s="228"/>
      <c r="PTH5" s="228"/>
      <c r="PTI5" s="228"/>
      <c r="PTJ5" s="228"/>
      <c r="PTK5" s="228"/>
      <c r="PTL5" s="228"/>
      <c r="PTM5" s="228"/>
      <c r="PTN5" s="228"/>
      <c r="PTO5" s="228"/>
      <c r="PTP5" s="228"/>
      <c r="PTQ5" s="228"/>
      <c r="PTR5" s="228"/>
      <c r="PTS5" s="228"/>
      <c r="PTT5" s="228"/>
      <c r="PTU5" s="228"/>
      <c r="PTV5" s="228"/>
      <c r="PTW5" s="228"/>
      <c r="PTX5" s="228"/>
      <c r="PTY5" s="228"/>
      <c r="PTZ5" s="228"/>
      <c r="PUA5" s="228"/>
      <c r="PUB5" s="228"/>
      <c r="PUC5" s="228"/>
      <c r="PUD5" s="228"/>
      <c r="PUE5" s="228"/>
      <c r="PUF5" s="228"/>
      <c r="PUG5" s="228"/>
      <c r="PUH5" s="228"/>
      <c r="PUI5" s="228"/>
      <c r="PUJ5" s="228"/>
      <c r="PUK5" s="228"/>
      <c r="PUL5" s="228"/>
      <c r="PUM5" s="228"/>
      <c r="PUN5" s="228"/>
      <c r="PUO5" s="228"/>
      <c r="PUP5" s="228"/>
      <c r="PUQ5" s="228"/>
      <c r="PUR5" s="228"/>
      <c r="PUS5" s="228"/>
      <c r="PUT5" s="228"/>
      <c r="PUU5" s="228"/>
      <c r="PUV5" s="228"/>
      <c r="PUW5" s="228"/>
      <c r="PUX5" s="228"/>
      <c r="PUY5" s="228"/>
      <c r="PUZ5" s="228"/>
      <c r="PVA5" s="228"/>
      <c r="PVB5" s="228"/>
      <c r="PVC5" s="228"/>
      <c r="PVD5" s="228"/>
      <c r="PVE5" s="228"/>
      <c r="PVF5" s="228"/>
      <c r="PVG5" s="228"/>
      <c r="PVH5" s="228"/>
      <c r="PVI5" s="228"/>
      <c r="PVJ5" s="228"/>
      <c r="PVK5" s="228"/>
      <c r="PVL5" s="228"/>
      <c r="PVM5" s="228"/>
      <c r="PVN5" s="228"/>
      <c r="PVO5" s="228"/>
      <c r="PVP5" s="228"/>
      <c r="PVQ5" s="228"/>
      <c r="PVR5" s="228"/>
      <c r="PVS5" s="228"/>
      <c r="PVT5" s="228"/>
      <c r="PVU5" s="228"/>
      <c r="PVV5" s="228"/>
      <c r="PVW5" s="228"/>
      <c r="PVX5" s="228"/>
      <c r="PVY5" s="228"/>
      <c r="PVZ5" s="228"/>
      <c r="PWA5" s="228"/>
      <c r="PWB5" s="228"/>
      <c r="PWC5" s="228"/>
      <c r="PWD5" s="228"/>
      <c r="PWE5" s="228"/>
      <c r="PWF5" s="228"/>
      <c r="PWG5" s="228"/>
      <c r="PWH5" s="228"/>
      <c r="PWI5" s="228"/>
      <c r="PWJ5" s="228"/>
      <c r="PWK5" s="228"/>
      <c r="PWL5" s="228"/>
      <c r="PWM5" s="228"/>
      <c r="PWN5" s="228"/>
      <c r="PWO5" s="228"/>
      <c r="PWP5" s="228"/>
      <c r="PWQ5" s="228"/>
      <c r="PWR5" s="228"/>
      <c r="PWS5" s="228"/>
      <c r="PWT5" s="228"/>
      <c r="PWU5" s="228"/>
      <c r="PWV5" s="228"/>
      <c r="PWW5" s="228"/>
      <c r="PWX5" s="228"/>
      <c r="PWY5" s="228"/>
      <c r="PWZ5" s="228"/>
      <c r="PXA5" s="228"/>
      <c r="PXB5" s="228"/>
      <c r="PXC5" s="228"/>
      <c r="PXD5" s="228"/>
      <c r="PXE5" s="228"/>
      <c r="PXF5" s="228"/>
      <c r="PXG5" s="228"/>
      <c r="PXH5" s="228"/>
      <c r="PXI5" s="228"/>
      <c r="PXJ5" s="228"/>
      <c r="PXK5" s="228"/>
      <c r="PXL5" s="228"/>
      <c r="PXM5" s="228"/>
      <c r="PXN5" s="228"/>
      <c r="PXO5" s="228"/>
      <c r="PXP5" s="228"/>
      <c r="PXQ5" s="228"/>
      <c r="PXR5" s="228"/>
      <c r="PXS5" s="228"/>
      <c r="PXT5" s="228"/>
      <c r="PXU5" s="228"/>
      <c r="PXV5" s="228"/>
      <c r="PXW5" s="228"/>
      <c r="PXX5" s="228"/>
      <c r="PXY5" s="228"/>
      <c r="PXZ5" s="228"/>
      <c r="PYA5" s="228"/>
      <c r="PYB5" s="228"/>
      <c r="PYC5" s="228"/>
      <c r="PYD5" s="228"/>
      <c r="PYE5" s="228"/>
      <c r="PYF5" s="228"/>
      <c r="PYG5" s="228"/>
      <c r="PYH5" s="228"/>
      <c r="PYI5" s="228"/>
      <c r="PYJ5" s="228"/>
      <c r="PYK5" s="228"/>
      <c r="PYL5" s="228"/>
      <c r="PYM5" s="228"/>
      <c r="PYN5" s="228"/>
      <c r="PYO5" s="228"/>
      <c r="PYP5" s="228"/>
      <c r="PYQ5" s="228"/>
      <c r="PYR5" s="228"/>
      <c r="PYS5" s="228"/>
      <c r="PYT5" s="228"/>
      <c r="PYU5" s="228"/>
      <c r="PYV5" s="228"/>
      <c r="PYW5" s="228"/>
      <c r="PYX5" s="228"/>
      <c r="PYY5" s="228"/>
      <c r="PYZ5" s="228"/>
      <c r="PZA5" s="228"/>
      <c r="PZB5" s="228"/>
      <c r="PZC5" s="228"/>
      <c r="PZD5" s="228"/>
      <c r="PZE5" s="228"/>
      <c r="PZF5" s="228"/>
      <c r="PZG5" s="228"/>
      <c r="PZH5" s="228"/>
      <c r="PZI5" s="228"/>
      <c r="PZJ5" s="228"/>
      <c r="PZK5" s="228"/>
      <c r="PZL5" s="228"/>
      <c r="PZM5" s="228"/>
      <c r="PZN5" s="228"/>
      <c r="PZO5" s="228"/>
      <c r="PZP5" s="228"/>
      <c r="PZQ5" s="228"/>
      <c r="PZR5" s="228"/>
      <c r="PZS5" s="228"/>
      <c r="PZT5" s="228"/>
      <c r="PZU5" s="228"/>
      <c r="PZV5" s="228"/>
      <c r="PZW5" s="228"/>
      <c r="PZX5" s="228"/>
      <c r="PZY5" s="228"/>
      <c r="PZZ5" s="228"/>
      <c r="QAA5" s="228"/>
      <c r="QAB5" s="228"/>
      <c r="QAC5" s="228"/>
      <c r="QAD5" s="228"/>
      <c r="QAE5" s="228"/>
      <c r="QAF5" s="228"/>
      <c r="QAG5" s="228"/>
      <c r="QAH5" s="228"/>
      <c r="QAI5" s="228"/>
      <c r="QAJ5" s="228"/>
      <c r="QAK5" s="228"/>
      <c r="QAL5" s="228"/>
      <c r="QAM5" s="228"/>
      <c r="QAN5" s="228"/>
      <c r="QAO5" s="228"/>
      <c r="QAP5" s="228"/>
      <c r="QAQ5" s="228"/>
      <c r="QAR5" s="228"/>
      <c r="QAS5" s="228"/>
      <c r="QAT5" s="228"/>
      <c r="QAU5" s="228"/>
      <c r="QAV5" s="228"/>
      <c r="QAW5" s="228"/>
      <c r="QAX5" s="228"/>
      <c r="QAY5" s="228"/>
      <c r="QAZ5" s="228"/>
      <c r="QBA5" s="228"/>
      <c r="QBB5" s="228"/>
      <c r="QBC5" s="228"/>
      <c r="QBD5" s="228"/>
      <c r="QBE5" s="228"/>
      <c r="QBF5" s="228"/>
      <c r="QBG5" s="228"/>
      <c r="QBH5" s="228"/>
      <c r="QBI5" s="228"/>
      <c r="QBJ5" s="228"/>
      <c r="QBK5" s="228"/>
      <c r="QBL5" s="228"/>
      <c r="QBM5" s="228"/>
      <c r="QBN5" s="228"/>
      <c r="QBO5" s="228"/>
      <c r="QBP5" s="228"/>
      <c r="QBQ5" s="228"/>
      <c r="QBR5" s="228"/>
      <c r="QBS5" s="228"/>
      <c r="QBT5" s="228"/>
      <c r="QBU5" s="228"/>
      <c r="QBV5" s="228"/>
      <c r="QBW5" s="228"/>
      <c r="QBX5" s="228"/>
      <c r="QBY5" s="228"/>
      <c r="QBZ5" s="228"/>
      <c r="QCA5" s="228"/>
      <c r="QCB5" s="228"/>
      <c r="QCC5" s="228"/>
      <c r="QCD5" s="228"/>
      <c r="QCE5" s="228"/>
      <c r="QCF5" s="228"/>
      <c r="QCG5" s="228"/>
      <c r="QCH5" s="228"/>
      <c r="QCI5" s="228"/>
      <c r="QCJ5" s="228"/>
      <c r="QCK5" s="228"/>
      <c r="QCL5" s="228"/>
      <c r="QCM5" s="228"/>
      <c r="QCN5" s="228"/>
      <c r="QCO5" s="228"/>
      <c r="QCP5" s="228"/>
      <c r="QCQ5" s="228"/>
      <c r="QCR5" s="228"/>
      <c r="QCS5" s="228"/>
      <c r="QCT5" s="228"/>
      <c r="QCU5" s="228"/>
      <c r="QCV5" s="228"/>
      <c r="QCW5" s="228"/>
      <c r="QCX5" s="228"/>
      <c r="QCY5" s="228"/>
      <c r="QCZ5" s="228"/>
      <c r="QDA5" s="228"/>
      <c r="QDB5" s="228"/>
      <c r="QDC5" s="228"/>
      <c r="QDD5" s="228"/>
      <c r="QDE5" s="228"/>
      <c r="QDF5" s="228"/>
      <c r="QDG5" s="228"/>
      <c r="QDH5" s="228"/>
      <c r="QDI5" s="228"/>
      <c r="QDJ5" s="228"/>
      <c r="QDK5" s="228"/>
      <c r="QDL5" s="228"/>
      <c r="QDM5" s="228"/>
      <c r="QDN5" s="228"/>
      <c r="QDO5" s="228"/>
      <c r="QDP5" s="228"/>
      <c r="QDQ5" s="228"/>
      <c r="QDR5" s="228"/>
      <c r="QDS5" s="228"/>
      <c r="QDT5" s="228"/>
      <c r="QDU5" s="228"/>
      <c r="QDV5" s="228"/>
      <c r="QDW5" s="228"/>
      <c r="QDX5" s="228"/>
      <c r="QDY5" s="228"/>
      <c r="QDZ5" s="228"/>
      <c r="QEA5" s="228"/>
      <c r="QEB5" s="228"/>
      <c r="QEC5" s="228"/>
      <c r="QED5" s="228"/>
      <c r="QEE5" s="228"/>
      <c r="QEF5" s="228"/>
      <c r="QEG5" s="228"/>
      <c r="QEH5" s="228"/>
      <c r="QEI5" s="228"/>
      <c r="QEJ5" s="228"/>
      <c r="QEK5" s="228"/>
      <c r="QEL5" s="228"/>
      <c r="QEM5" s="228"/>
      <c r="QEN5" s="228"/>
      <c r="QEO5" s="228"/>
      <c r="QEP5" s="228"/>
      <c r="QEQ5" s="228"/>
      <c r="QER5" s="228"/>
      <c r="QES5" s="228"/>
      <c r="QET5" s="228"/>
      <c r="QEU5" s="228"/>
      <c r="QEV5" s="228"/>
      <c r="QEW5" s="228"/>
      <c r="QEX5" s="228"/>
      <c r="QEY5" s="228"/>
      <c r="QEZ5" s="228"/>
      <c r="QFA5" s="228"/>
      <c r="QFB5" s="228"/>
      <c r="QFC5" s="228"/>
      <c r="QFD5" s="228"/>
      <c r="QFE5" s="228"/>
      <c r="QFF5" s="228"/>
      <c r="QFG5" s="228"/>
      <c r="QFH5" s="228"/>
      <c r="QFI5" s="228"/>
      <c r="QFJ5" s="228"/>
      <c r="QFK5" s="228"/>
      <c r="QFL5" s="228"/>
      <c r="QFM5" s="228"/>
      <c r="QFN5" s="228"/>
      <c r="QFO5" s="228"/>
      <c r="QFP5" s="228"/>
      <c r="QFQ5" s="228"/>
      <c r="QFR5" s="228"/>
      <c r="QFS5" s="228"/>
      <c r="QFT5" s="228"/>
      <c r="QFU5" s="228"/>
      <c r="QFV5" s="228"/>
      <c r="QFW5" s="228"/>
      <c r="QFX5" s="228"/>
      <c r="QFY5" s="228"/>
      <c r="QFZ5" s="228"/>
      <c r="QGA5" s="228"/>
      <c r="QGB5" s="228"/>
      <c r="QGC5" s="228"/>
      <c r="QGD5" s="228"/>
      <c r="QGE5" s="228"/>
      <c r="QGF5" s="228"/>
      <c r="QGG5" s="228"/>
      <c r="QGH5" s="228"/>
      <c r="QGI5" s="228"/>
      <c r="QGJ5" s="228"/>
      <c r="QGK5" s="228"/>
      <c r="QGL5" s="228"/>
      <c r="QGM5" s="228"/>
      <c r="QGN5" s="228"/>
      <c r="QGO5" s="228"/>
      <c r="QGP5" s="228"/>
      <c r="QGQ5" s="228"/>
      <c r="QGR5" s="228"/>
      <c r="QGS5" s="228"/>
      <c r="QGT5" s="228"/>
      <c r="QGU5" s="228"/>
      <c r="QGV5" s="228"/>
      <c r="QGW5" s="228"/>
      <c r="QGX5" s="228"/>
      <c r="QGY5" s="228"/>
      <c r="QGZ5" s="228"/>
      <c r="QHA5" s="228"/>
      <c r="QHB5" s="228"/>
      <c r="QHC5" s="228"/>
      <c r="QHD5" s="228"/>
      <c r="QHE5" s="228"/>
      <c r="QHF5" s="228"/>
      <c r="QHG5" s="228"/>
      <c r="QHH5" s="228"/>
      <c r="QHI5" s="228"/>
      <c r="QHJ5" s="228"/>
      <c r="QHK5" s="228"/>
      <c r="QHL5" s="228"/>
      <c r="QHM5" s="228"/>
      <c r="QHN5" s="228"/>
      <c r="QHO5" s="228"/>
      <c r="QHP5" s="228"/>
      <c r="QHQ5" s="228"/>
      <c r="QHR5" s="228"/>
      <c r="QHS5" s="228"/>
      <c r="QHT5" s="228"/>
      <c r="QHU5" s="228"/>
      <c r="QHV5" s="228"/>
      <c r="QHW5" s="228"/>
      <c r="QHX5" s="228"/>
      <c r="QHY5" s="228"/>
      <c r="QHZ5" s="228"/>
      <c r="QIA5" s="228"/>
      <c r="QIB5" s="228"/>
      <c r="QIC5" s="228"/>
      <c r="QID5" s="228"/>
      <c r="QIE5" s="228"/>
      <c r="QIF5" s="228"/>
      <c r="QIG5" s="228"/>
      <c r="QIH5" s="228"/>
      <c r="QII5" s="228"/>
      <c r="QIJ5" s="228"/>
      <c r="QIK5" s="228"/>
      <c r="QIL5" s="228"/>
      <c r="QIM5" s="228"/>
      <c r="QIN5" s="228"/>
      <c r="QIO5" s="228"/>
      <c r="QIP5" s="228"/>
      <c r="QIQ5" s="228"/>
      <c r="QIR5" s="228"/>
      <c r="QIS5" s="228"/>
      <c r="QIT5" s="228"/>
      <c r="QIU5" s="228"/>
      <c r="QIV5" s="228"/>
      <c r="QIW5" s="228"/>
      <c r="QIX5" s="228"/>
      <c r="QIY5" s="228"/>
      <c r="QIZ5" s="228"/>
      <c r="QJA5" s="228"/>
      <c r="QJB5" s="228"/>
      <c r="QJC5" s="228"/>
      <c r="QJD5" s="228"/>
      <c r="QJE5" s="228"/>
      <c r="QJF5" s="228"/>
      <c r="QJG5" s="228"/>
      <c r="QJH5" s="228"/>
      <c r="QJI5" s="228"/>
      <c r="QJJ5" s="228"/>
      <c r="QJK5" s="228"/>
      <c r="QJL5" s="228"/>
      <c r="QJM5" s="228"/>
      <c r="QJN5" s="228"/>
      <c r="QJO5" s="228"/>
      <c r="QJP5" s="228"/>
      <c r="QJQ5" s="228"/>
      <c r="QJR5" s="228"/>
      <c r="QJS5" s="228"/>
      <c r="QJT5" s="228"/>
      <c r="QJU5" s="228"/>
      <c r="QJV5" s="228"/>
      <c r="QJW5" s="228"/>
      <c r="QJX5" s="228"/>
      <c r="QJY5" s="228"/>
      <c r="QJZ5" s="228"/>
      <c r="QKA5" s="228"/>
      <c r="QKB5" s="228"/>
      <c r="QKC5" s="228"/>
      <c r="QKD5" s="228"/>
      <c r="QKE5" s="228"/>
      <c r="QKF5" s="228"/>
      <c r="QKG5" s="228"/>
      <c r="QKH5" s="228"/>
      <c r="QKI5" s="228"/>
      <c r="QKJ5" s="228"/>
      <c r="QKK5" s="228"/>
      <c r="QKL5" s="228"/>
      <c r="QKM5" s="228"/>
      <c r="QKN5" s="228"/>
      <c r="QKO5" s="228"/>
      <c r="QKP5" s="228"/>
      <c r="QKQ5" s="228"/>
      <c r="QKR5" s="228"/>
      <c r="QKS5" s="228"/>
      <c r="QKT5" s="228"/>
      <c r="QKU5" s="228"/>
      <c r="QKV5" s="228"/>
      <c r="QKW5" s="228"/>
      <c r="QKX5" s="228"/>
      <c r="QKY5" s="228"/>
      <c r="QKZ5" s="228"/>
      <c r="QLA5" s="228"/>
      <c r="QLB5" s="228"/>
      <c r="QLC5" s="228"/>
      <c r="QLD5" s="228"/>
      <c r="QLE5" s="228"/>
      <c r="QLF5" s="228"/>
      <c r="QLG5" s="228"/>
      <c r="QLH5" s="228"/>
      <c r="QLI5" s="228"/>
      <c r="QLJ5" s="228"/>
      <c r="QLK5" s="228"/>
      <c r="QLL5" s="228"/>
      <c r="QLM5" s="228"/>
      <c r="QLN5" s="228"/>
      <c r="QLO5" s="228"/>
      <c r="QLP5" s="228"/>
      <c r="QLQ5" s="228"/>
      <c r="QLR5" s="228"/>
      <c r="QLS5" s="228"/>
      <c r="QLT5" s="228"/>
      <c r="QLU5" s="228"/>
      <c r="QLV5" s="228"/>
      <c r="QLW5" s="228"/>
      <c r="QLX5" s="228"/>
      <c r="QLY5" s="228"/>
      <c r="QLZ5" s="228"/>
      <c r="QMA5" s="228"/>
      <c r="QMB5" s="228"/>
      <c r="QMC5" s="228"/>
      <c r="QMD5" s="228"/>
      <c r="QME5" s="228"/>
      <c r="QMF5" s="228"/>
      <c r="QMG5" s="228"/>
      <c r="QMH5" s="228"/>
      <c r="QMI5" s="228"/>
      <c r="QMJ5" s="228"/>
      <c r="QMK5" s="228"/>
      <c r="QML5" s="228"/>
      <c r="QMM5" s="228"/>
      <c r="QMN5" s="228"/>
      <c r="QMO5" s="228"/>
      <c r="QMP5" s="228"/>
      <c r="QMQ5" s="228"/>
      <c r="QMR5" s="228"/>
      <c r="QMS5" s="228"/>
      <c r="QMT5" s="228"/>
      <c r="QMU5" s="228"/>
      <c r="QMV5" s="228"/>
      <c r="QMW5" s="228"/>
      <c r="QMX5" s="228"/>
      <c r="QMY5" s="228"/>
      <c r="QMZ5" s="228"/>
      <c r="QNA5" s="228"/>
      <c r="QNB5" s="228"/>
      <c r="QNC5" s="228"/>
      <c r="QND5" s="228"/>
      <c r="QNE5" s="228"/>
      <c r="QNF5" s="228"/>
      <c r="QNG5" s="228"/>
      <c r="QNH5" s="228"/>
      <c r="QNI5" s="228"/>
      <c r="QNJ5" s="228"/>
      <c r="QNK5" s="228"/>
      <c r="QNL5" s="228"/>
      <c r="QNM5" s="228"/>
      <c r="QNN5" s="228"/>
      <c r="QNO5" s="228"/>
      <c r="QNP5" s="228"/>
      <c r="QNQ5" s="228"/>
      <c r="QNR5" s="228"/>
      <c r="QNS5" s="228"/>
      <c r="QNT5" s="228"/>
      <c r="QNU5" s="228"/>
      <c r="QNV5" s="228"/>
      <c r="QNW5" s="228"/>
      <c r="QNX5" s="228"/>
      <c r="QNY5" s="228"/>
      <c r="QNZ5" s="228"/>
      <c r="QOA5" s="228"/>
      <c r="QOB5" s="228"/>
      <c r="QOC5" s="228"/>
      <c r="QOD5" s="228"/>
      <c r="QOE5" s="228"/>
      <c r="QOF5" s="228"/>
      <c r="QOG5" s="228"/>
      <c r="QOH5" s="228"/>
      <c r="QOI5" s="228"/>
      <c r="QOJ5" s="228"/>
      <c r="QOK5" s="228"/>
      <c r="QOL5" s="228"/>
      <c r="QOM5" s="228"/>
      <c r="QON5" s="228"/>
      <c r="QOO5" s="228"/>
      <c r="QOP5" s="228"/>
      <c r="QOQ5" s="228"/>
      <c r="QOR5" s="228"/>
      <c r="QOS5" s="228"/>
      <c r="QOT5" s="228"/>
      <c r="QOU5" s="228"/>
      <c r="QOV5" s="228"/>
      <c r="QOW5" s="228"/>
      <c r="QOX5" s="228"/>
      <c r="QOY5" s="228"/>
      <c r="QOZ5" s="228"/>
      <c r="QPA5" s="228"/>
      <c r="QPB5" s="228"/>
      <c r="QPC5" s="228"/>
      <c r="QPD5" s="228"/>
      <c r="QPE5" s="228"/>
      <c r="QPF5" s="228"/>
      <c r="QPG5" s="228"/>
      <c r="QPH5" s="228"/>
      <c r="QPI5" s="228"/>
      <c r="QPJ5" s="228"/>
      <c r="QPK5" s="228"/>
      <c r="QPL5" s="228"/>
      <c r="QPM5" s="228"/>
      <c r="QPN5" s="228"/>
      <c r="QPO5" s="228"/>
      <c r="QPP5" s="228"/>
      <c r="QPQ5" s="228"/>
      <c r="QPR5" s="228"/>
      <c r="QPS5" s="228"/>
      <c r="QPT5" s="228"/>
      <c r="QPU5" s="228"/>
      <c r="QPV5" s="228"/>
      <c r="QPW5" s="228"/>
      <c r="QPX5" s="228"/>
      <c r="QPY5" s="228"/>
      <c r="QPZ5" s="228"/>
      <c r="QQA5" s="228"/>
      <c r="QQB5" s="228"/>
      <c r="QQC5" s="228"/>
      <c r="QQD5" s="228"/>
      <c r="QQE5" s="228"/>
      <c r="QQF5" s="228"/>
      <c r="QQG5" s="228"/>
      <c r="QQH5" s="228"/>
      <c r="QQI5" s="228"/>
      <c r="QQJ5" s="228"/>
      <c r="QQK5" s="228"/>
      <c r="QQL5" s="228"/>
      <c r="QQM5" s="228"/>
      <c r="QQN5" s="228"/>
      <c r="QQO5" s="228"/>
      <c r="QQP5" s="228"/>
      <c r="QQQ5" s="228"/>
      <c r="QQR5" s="228"/>
      <c r="QQS5" s="228"/>
      <c r="QQT5" s="228"/>
      <c r="QQU5" s="228"/>
      <c r="QQV5" s="228"/>
      <c r="QQW5" s="228"/>
      <c r="QQX5" s="228"/>
      <c r="QQY5" s="228"/>
      <c r="QQZ5" s="228"/>
      <c r="QRA5" s="228"/>
      <c r="QRB5" s="228"/>
      <c r="QRC5" s="228"/>
      <c r="QRD5" s="228"/>
      <c r="QRE5" s="228"/>
      <c r="QRF5" s="228"/>
      <c r="QRG5" s="228"/>
      <c r="QRH5" s="228"/>
      <c r="QRI5" s="228"/>
      <c r="QRJ5" s="228"/>
      <c r="QRK5" s="228"/>
      <c r="QRL5" s="228"/>
      <c r="QRM5" s="228"/>
      <c r="QRN5" s="228"/>
      <c r="QRO5" s="228"/>
      <c r="QRP5" s="228"/>
      <c r="QRQ5" s="228"/>
      <c r="QRR5" s="228"/>
      <c r="QRS5" s="228"/>
      <c r="QRT5" s="228"/>
      <c r="QRU5" s="228"/>
      <c r="QRV5" s="228"/>
      <c r="QRW5" s="228"/>
      <c r="QRX5" s="228"/>
      <c r="QRY5" s="228"/>
      <c r="QRZ5" s="228"/>
      <c r="QSA5" s="228"/>
      <c r="QSB5" s="228"/>
      <c r="QSC5" s="228"/>
      <c r="QSD5" s="228"/>
      <c r="QSE5" s="228"/>
      <c r="QSF5" s="228"/>
      <c r="QSG5" s="228"/>
      <c r="QSH5" s="228"/>
      <c r="QSI5" s="228"/>
      <c r="QSJ5" s="228"/>
      <c r="QSK5" s="228"/>
      <c r="QSL5" s="228"/>
      <c r="QSM5" s="228"/>
      <c r="QSN5" s="228"/>
      <c r="QSO5" s="228"/>
      <c r="QSP5" s="228"/>
      <c r="QSQ5" s="228"/>
      <c r="QSR5" s="228"/>
      <c r="QSS5" s="228"/>
      <c r="QST5" s="228"/>
      <c r="QSU5" s="228"/>
      <c r="QSV5" s="228"/>
      <c r="QSW5" s="228"/>
      <c r="QSX5" s="228"/>
      <c r="QSY5" s="228"/>
      <c r="QSZ5" s="228"/>
      <c r="QTA5" s="228"/>
      <c r="QTB5" s="228"/>
      <c r="QTC5" s="228"/>
      <c r="QTD5" s="228"/>
      <c r="QTE5" s="228"/>
      <c r="QTF5" s="228"/>
      <c r="QTG5" s="228"/>
      <c r="QTH5" s="228"/>
      <c r="QTI5" s="228"/>
      <c r="QTJ5" s="228"/>
      <c r="QTK5" s="228"/>
      <c r="QTL5" s="228"/>
      <c r="QTM5" s="228"/>
      <c r="QTN5" s="228"/>
      <c r="QTO5" s="228"/>
      <c r="QTP5" s="228"/>
      <c r="QTQ5" s="228"/>
      <c r="QTR5" s="228"/>
      <c r="QTS5" s="228"/>
      <c r="QTT5" s="228"/>
      <c r="QTU5" s="228"/>
      <c r="QTV5" s="228"/>
      <c r="QTW5" s="228"/>
      <c r="QTX5" s="228"/>
      <c r="QTY5" s="228"/>
      <c r="QTZ5" s="228"/>
      <c r="QUA5" s="228"/>
      <c r="QUB5" s="228"/>
      <c r="QUC5" s="228"/>
      <c r="QUD5" s="228"/>
      <c r="QUE5" s="228"/>
      <c r="QUF5" s="228"/>
      <c r="QUG5" s="228"/>
      <c r="QUH5" s="228"/>
      <c r="QUI5" s="228"/>
      <c r="QUJ5" s="228"/>
      <c r="QUK5" s="228"/>
      <c r="QUL5" s="228"/>
      <c r="QUM5" s="228"/>
      <c r="QUN5" s="228"/>
      <c r="QUO5" s="228"/>
      <c r="QUP5" s="228"/>
      <c r="QUQ5" s="228"/>
      <c r="QUR5" s="228"/>
      <c r="QUS5" s="228"/>
      <c r="QUT5" s="228"/>
      <c r="QUU5" s="228"/>
      <c r="QUV5" s="228"/>
      <c r="QUW5" s="228"/>
      <c r="QUX5" s="228"/>
      <c r="QUY5" s="228"/>
      <c r="QUZ5" s="228"/>
      <c r="QVA5" s="228"/>
      <c r="QVB5" s="228"/>
      <c r="QVC5" s="228"/>
      <c r="QVD5" s="228"/>
      <c r="QVE5" s="228"/>
      <c r="QVF5" s="228"/>
      <c r="QVG5" s="228"/>
      <c r="QVH5" s="228"/>
      <c r="QVI5" s="228"/>
      <c r="QVJ5" s="228"/>
      <c r="QVK5" s="228"/>
      <c r="QVL5" s="228"/>
      <c r="QVM5" s="228"/>
      <c r="QVN5" s="228"/>
      <c r="QVO5" s="228"/>
      <c r="QVP5" s="228"/>
      <c r="QVQ5" s="228"/>
      <c r="QVR5" s="228"/>
      <c r="QVS5" s="228"/>
      <c r="QVT5" s="228"/>
      <c r="QVU5" s="228"/>
      <c r="QVV5" s="228"/>
      <c r="QVW5" s="228"/>
      <c r="QVX5" s="228"/>
      <c r="QVY5" s="228"/>
      <c r="QVZ5" s="228"/>
      <c r="QWA5" s="228"/>
      <c r="QWB5" s="228"/>
      <c r="QWC5" s="228"/>
      <c r="QWD5" s="228"/>
      <c r="QWE5" s="228"/>
      <c r="QWF5" s="228"/>
      <c r="QWG5" s="228"/>
      <c r="QWH5" s="228"/>
      <c r="QWI5" s="228"/>
      <c r="QWJ5" s="228"/>
      <c r="QWK5" s="228"/>
      <c r="QWL5" s="228"/>
      <c r="QWM5" s="228"/>
      <c r="QWN5" s="228"/>
      <c r="QWO5" s="228"/>
      <c r="QWP5" s="228"/>
      <c r="QWQ5" s="228"/>
      <c r="QWR5" s="228"/>
      <c r="QWS5" s="228"/>
      <c r="QWT5" s="228"/>
      <c r="QWU5" s="228"/>
      <c r="QWV5" s="228"/>
      <c r="QWW5" s="228"/>
      <c r="QWX5" s="228"/>
      <c r="QWY5" s="228"/>
      <c r="QWZ5" s="228"/>
      <c r="QXA5" s="228"/>
      <c r="QXB5" s="228"/>
      <c r="QXC5" s="228"/>
      <c r="QXD5" s="228"/>
      <c r="QXE5" s="228"/>
      <c r="QXF5" s="228"/>
      <c r="QXG5" s="228"/>
      <c r="QXH5" s="228"/>
      <c r="QXI5" s="228"/>
      <c r="QXJ5" s="228"/>
      <c r="QXK5" s="228"/>
      <c r="QXL5" s="228"/>
      <c r="QXM5" s="228"/>
      <c r="QXN5" s="228"/>
      <c r="QXO5" s="228"/>
      <c r="QXP5" s="228"/>
      <c r="QXQ5" s="228"/>
      <c r="QXR5" s="228"/>
      <c r="QXS5" s="228"/>
      <c r="QXT5" s="228"/>
      <c r="QXU5" s="228"/>
      <c r="QXV5" s="228"/>
      <c r="QXW5" s="228"/>
      <c r="QXX5" s="228"/>
      <c r="QXY5" s="228"/>
      <c r="QXZ5" s="228"/>
      <c r="QYA5" s="228"/>
      <c r="QYB5" s="228"/>
      <c r="QYC5" s="228"/>
      <c r="QYD5" s="228"/>
      <c r="QYE5" s="228"/>
      <c r="QYF5" s="228"/>
      <c r="QYG5" s="228"/>
      <c r="QYH5" s="228"/>
      <c r="QYI5" s="228"/>
      <c r="QYJ5" s="228"/>
      <c r="QYK5" s="228"/>
      <c r="QYL5" s="228"/>
      <c r="QYM5" s="228"/>
      <c r="QYN5" s="228"/>
      <c r="QYO5" s="228"/>
      <c r="QYP5" s="228"/>
      <c r="QYQ5" s="228"/>
      <c r="QYR5" s="228"/>
      <c r="QYS5" s="228"/>
      <c r="QYT5" s="228"/>
      <c r="QYU5" s="228"/>
      <c r="QYV5" s="228"/>
      <c r="QYW5" s="228"/>
      <c r="QYX5" s="228"/>
      <c r="QYY5" s="228"/>
      <c r="QYZ5" s="228"/>
      <c r="QZA5" s="228"/>
      <c r="QZB5" s="228"/>
      <c r="QZC5" s="228"/>
      <c r="QZD5" s="228"/>
      <c r="QZE5" s="228"/>
      <c r="QZF5" s="228"/>
      <c r="QZG5" s="228"/>
      <c r="QZH5" s="228"/>
      <c r="QZI5" s="228"/>
      <c r="QZJ5" s="228"/>
      <c r="QZK5" s="228"/>
      <c r="QZL5" s="228"/>
      <c r="QZM5" s="228"/>
      <c r="QZN5" s="228"/>
      <c r="QZO5" s="228"/>
      <c r="QZP5" s="228"/>
      <c r="QZQ5" s="228"/>
      <c r="QZR5" s="228"/>
      <c r="QZS5" s="228"/>
      <c r="QZT5" s="228"/>
      <c r="QZU5" s="228"/>
      <c r="QZV5" s="228"/>
      <c r="QZW5" s="228"/>
      <c r="QZX5" s="228"/>
      <c r="QZY5" s="228"/>
      <c r="QZZ5" s="228"/>
      <c r="RAA5" s="228"/>
      <c r="RAB5" s="228"/>
      <c r="RAC5" s="228"/>
      <c r="RAD5" s="228"/>
      <c r="RAE5" s="228"/>
      <c r="RAF5" s="228"/>
      <c r="RAG5" s="228"/>
      <c r="RAH5" s="228"/>
      <c r="RAI5" s="228"/>
      <c r="RAJ5" s="228"/>
      <c r="RAK5" s="228"/>
      <c r="RAL5" s="228"/>
      <c r="RAM5" s="228"/>
      <c r="RAN5" s="228"/>
      <c r="RAO5" s="228"/>
      <c r="RAP5" s="228"/>
      <c r="RAQ5" s="228"/>
      <c r="RAR5" s="228"/>
      <c r="RAS5" s="228"/>
      <c r="RAT5" s="228"/>
      <c r="RAU5" s="228"/>
      <c r="RAV5" s="228"/>
      <c r="RAW5" s="228"/>
      <c r="RAX5" s="228"/>
      <c r="RAY5" s="228"/>
      <c r="RAZ5" s="228"/>
      <c r="RBA5" s="228"/>
      <c r="RBB5" s="228"/>
      <c r="RBC5" s="228"/>
      <c r="RBD5" s="228"/>
      <c r="RBE5" s="228"/>
      <c r="RBF5" s="228"/>
      <c r="RBG5" s="228"/>
      <c r="RBH5" s="228"/>
      <c r="RBI5" s="228"/>
      <c r="RBJ5" s="228"/>
      <c r="RBK5" s="228"/>
      <c r="RBL5" s="228"/>
      <c r="RBM5" s="228"/>
      <c r="RBN5" s="228"/>
      <c r="RBO5" s="228"/>
      <c r="RBP5" s="228"/>
      <c r="RBQ5" s="228"/>
      <c r="RBR5" s="228"/>
      <c r="RBS5" s="228"/>
      <c r="RBT5" s="228"/>
      <c r="RBU5" s="228"/>
      <c r="RBV5" s="228"/>
      <c r="RBW5" s="228"/>
      <c r="RBX5" s="228"/>
      <c r="RBY5" s="228"/>
      <c r="RBZ5" s="228"/>
      <c r="RCA5" s="228"/>
      <c r="RCB5" s="228"/>
      <c r="RCC5" s="228"/>
      <c r="RCD5" s="228"/>
      <c r="RCE5" s="228"/>
      <c r="RCF5" s="228"/>
      <c r="RCG5" s="228"/>
      <c r="RCH5" s="228"/>
      <c r="RCI5" s="228"/>
      <c r="RCJ5" s="228"/>
      <c r="RCK5" s="228"/>
      <c r="RCL5" s="228"/>
      <c r="RCM5" s="228"/>
      <c r="RCN5" s="228"/>
      <c r="RCO5" s="228"/>
      <c r="RCP5" s="228"/>
      <c r="RCQ5" s="228"/>
      <c r="RCR5" s="228"/>
      <c r="RCS5" s="228"/>
      <c r="RCT5" s="228"/>
      <c r="RCU5" s="228"/>
      <c r="RCV5" s="228"/>
      <c r="RCW5" s="228"/>
      <c r="RCX5" s="228"/>
      <c r="RCY5" s="228"/>
      <c r="RCZ5" s="228"/>
      <c r="RDA5" s="228"/>
      <c r="RDB5" s="228"/>
      <c r="RDC5" s="228"/>
      <c r="RDD5" s="228"/>
      <c r="RDE5" s="228"/>
      <c r="RDF5" s="228"/>
      <c r="RDG5" s="228"/>
      <c r="RDH5" s="228"/>
      <c r="RDI5" s="228"/>
      <c r="RDJ5" s="228"/>
      <c r="RDK5" s="228"/>
      <c r="RDL5" s="228"/>
      <c r="RDM5" s="228"/>
      <c r="RDN5" s="228"/>
      <c r="RDO5" s="228"/>
      <c r="RDP5" s="228"/>
      <c r="RDQ5" s="228"/>
      <c r="RDR5" s="228"/>
      <c r="RDS5" s="228"/>
      <c r="RDT5" s="228"/>
      <c r="RDU5" s="228"/>
      <c r="RDV5" s="228"/>
      <c r="RDW5" s="228"/>
      <c r="RDX5" s="228"/>
      <c r="RDY5" s="228"/>
      <c r="RDZ5" s="228"/>
      <c r="REA5" s="228"/>
      <c r="REB5" s="228"/>
      <c r="REC5" s="228"/>
      <c r="RED5" s="228"/>
      <c r="REE5" s="228"/>
      <c r="REF5" s="228"/>
      <c r="REG5" s="228"/>
      <c r="REH5" s="228"/>
      <c r="REI5" s="228"/>
      <c r="REJ5" s="228"/>
      <c r="REK5" s="228"/>
      <c r="REL5" s="228"/>
      <c r="REM5" s="228"/>
      <c r="REN5" s="228"/>
      <c r="REO5" s="228"/>
      <c r="REP5" s="228"/>
      <c r="REQ5" s="228"/>
      <c r="RER5" s="228"/>
      <c r="RES5" s="228"/>
      <c r="RET5" s="228"/>
      <c r="REU5" s="228"/>
      <c r="REV5" s="228"/>
      <c r="REW5" s="228"/>
      <c r="REX5" s="228"/>
      <c r="REY5" s="228"/>
      <c r="REZ5" s="228"/>
      <c r="RFA5" s="228"/>
      <c r="RFB5" s="228"/>
      <c r="RFC5" s="228"/>
      <c r="RFD5" s="228"/>
      <c r="RFE5" s="228"/>
      <c r="RFF5" s="228"/>
      <c r="RFG5" s="228"/>
      <c r="RFH5" s="228"/>
      <c r="RFI5" s="228"/>
      <c r="RFJ5" s="228"/>
      <c r="RFK5" s="228"/>
      <c r="RFL5" s="228"/>
      <c r="RFM5" s="228"/>
      <c r="RFN5" s="228"/>
      <c r="RFO5" s="228"/>
      <c r="RFP5" s="228"/>
      <c r="RFQ5" s="228"/>
      <c r="RFR5" s="228"/>
      <c r="RFS5" s="228"/>
      <c r="RFT5" s="228"/>
      <c r="RFU5" s="228"/>
      <c r="RFV5" s="228"/>
      <c r="RFW5" s="228"/>
      <c r="RFX5" s="228"/>
      <c r="RFY5" s="228"/>
      <c r="RFZ5" s="228"/>
      <c r="RGA5" s="228"/>
      <c r="RGB5" s="228"/>
      <c r="RGC5" s="228"/>
      <c r="RGD5" s="228"/>
      <c r="RGE5" s="228"/>
      <c r="RGF5" s="228"/>
      <c r="RGG5" s="228"/>
      <c r="RGH5" s="228"/>
      <c r="RGI5" s="228"/>
      <c r="RGJ5" s="228"/>
      <c r="RGK5" s="228"/>
      <c r="RGL5" s="228"/>
      <c r="RGM5" s="228"/>
      <c r="RGN5" s="228"/>
      <c r="RGO5" s="228"/>
      <c r="RGP5" s="228"/>
      <c r="RGQ5" s="228"/>
      <c r="RGR5" s="228"/>
      <c r="RGS5" s="228"/>
      <c r="RGT5" s="228"/>
      <c r="RGU5" s="228"/>
      <c r="RGV5" s="228"/>
      <c r="RGW5" s="228"/>
      <c r="RGX5" s="228"/>
      <c r="RGY5" s="228"/>
      <c r="RGZ5" s="228"/>
      <c r="RHA5" s="228"/>
      <c r="RHB5" s="228"/>
      <c r="RHC5" s="228"/>
      <c r="RHD5" s="228"/>
      <c r="RHE5" s="228"/>
      <c r="RHF5" s="228"/>
      <c r="RHG5" s="228"/>
      <c r="RHH5" s="228"/>
      <c r="RHI5" s="228"/>
      <c r="RHJ5" s="228"/>
      <c r="RHK5" s="228"/>
      <c r="RHL5" s="228"/>
      <c r="RHM5" s="228"/>
      <c r="RHN5" s="228"/>
      <c r="RHO5" s="228"/>
      <c r="RHP5" s="228"/>
      <c r="RHQ5" s="228"/>
      <c r="RHR5" s="228"/>
      <c r="RHS5" s="228"/>
      <c r="RHT5" s="228"/>
      <c r="RHU5" s="228"/>
      <c r="RHV5" s="228"/>
      <c r="RHW5" s="228"/>
      <c r="RHX5" s="228"/>
      <c r="RHY5" s="228"/>
      <c r="RHZ5" s="228"/>
      <c r="RIA5" s="228"/>
      <c r="RIB5" s="228"/>
      <c r="RIC5" s="228"/>
      <c r="RID5" s="228"/>
      <c r="RIE5" s="228"/>
      <c r="RIF5" s="228"/>
      <c r="RIG5" s="228"/>
      <c r="RIH5" s="228"/>
      <c r="RII5" s="228"/>
      <c r="RIJ5" s="228"/>
      <c r="RIK5" s="228"/>
      <c r="RIL5" s="228"/>
      <c r="RIM5" s="228"/>
      <c r="RIN5" s="228"/>
      <c r="RIO5" s="228"/>
      <c r="RIP5" s="228"/>
      <c r="RIQ5" s="228"/>
      <c r="RIR5" s="228"/>
      <c r="RIS5" s="228"/>
      <c r="RIT5" s="228"/>
      <c r="RIU5" s="228"/>
      <c r="RIV5" s="228"/>
      <c r="RIW5" s="228"/>
      <c r="RIX5" s="228"/>
      <c r="RIY5" s="228"/>
      <c r="RIZ5" s="228"/>
      <c r="RJA5" s="228"/>
      <c r="RJB5" s="228"/>
      <c r="RJC5" s="228"/>
      <c r="RJD5" s="228"/>
      <c r="RJE5" s="228"/>
      <c r="RJF5" s="228"/>
      <c r="RJG5" s="228"/>
      <c r="RJH5" s="228"/>
      <c r="RJI5" s="228"/>
      <c r="RJJ5" s="228"/>
      <c r="RJK5" s="228"/>
      <c r="RJL5" s="228"/>
      <c r="RJM5" s="228"/>
      <c r="RJN5" s="228"/>
      <c r="RJO5" s="228"/>
      <c r="RJP5" s="228"/>
      <c r="RJQ5" s="228"/>
      <c r="RJR5" s="228"/>
      <c r="RJS5" s="228"/>
      <c r="RJT5" s="228"/>
      <c r="RJU5" s="228"/>
      <c r="RJV5" s="228"/>
      <c r="RJW5" s="228"/>
      <c r="RJX5" s="228"/>
      <c r="RJY5" s="228"/>
      <c r="RJZ5" s="228"/>
      <c r="RKA5" s="228"/>
      <c r="RKB5" s="228"/>
      <c r="RKC5" s="228"/>
      <c r="RKD5" s="228"/>
      <c r="RKE5" s="228"/>
      <c r="RKF5" s="228"/>
      <c r="RKG5" s="228"/>
      <c r="RKH5" s="228"/>
      <c r="RKI5" s="228"/>
      <c r="RKJ5" s="228"/>
      <c r="RKK5" s="228"/>
      <c r="RKL5" s="228"/>
      <c r="RKM5" s="228"/>
      <c r="RKN5" s="228"/>
      <c r="RKO5" s="228"/>
      <c r="RKP5" s="228"/>
      <c r="RKQ5" s="228"/>
      <c r="RKR5" s="228"/>
      <c r="RKS5" s="228"/>
      <c r="RKT5" s="228"/>
      <c r="RKU5" s="228"/>
      <c r="RKV5" s="228"/>
      <c r="RKW5" s="228"/>
      <c r="RKX5" s="228"/>
      <c r="RKY5" s="228"/>
      <c r="RKZ5" s="228"/>
      <c r="RLA5" s="228"/>
      <c r="RLB5" s="228"/>
      <c r="RLC5" s="228"/>
      <c r="RLD5" s="228"/>
      <c r="RLE5" s="228"/>
      <c r="RLF5" s="228"/>
      <c r="RLG5" s="228"/>
      <c r="RLH5" s="228"/>
      <c r="RLI5" s="228"/>
      <c r="RLJ5" s="228"/>
      <c r="RLK5" s="228"/>
      <c r="RLL5" s="228"/>
      <c r="RLM5" s="228"/>
      <c r="RLN5" s="228"/>
      <c r="RLO5" s="228"/>
      <c r="RLP5" s="228"/>
      <c r="RLQ5" s="228"/>
      <c r="RLR5" s="228"/>
      <c r="RLS5" s="228"/>
      <c r="RLT5" s="228"/>
      <c r="RLU5" s="228"/>
      <c r="RLV5" s="228"/>
      <c r="RLW5" s="228"/>
      <c r="RLX5" s="228"/>
      <c r="RLY5" s="228"/>
      <c r="RLZ5" s="228"/>
      <c r="RMA5" s="228"/>
      <c r="RMB5" s="228"/>
      <c r="RMC5" s="228"/>
      <c r="RMD5" s="228"/>
      <c r="RME5" s="228"/>
      <c r="RMF5" s="228"/>
      <c r="RMG5" s="228"/>
      <c r="RMH5" s="228"/>
      <c r="RMI5" s="228"/>
      <c r="RMJ5" s="228"/>
      <c r="RMK5" s="228"/>
      <c r="RML5" s="228"/>
      <c r="RMM5" s="228"/>
      <c r="RMN5" s="228"/>
      <c r="RMO5" s="228"/>
      <c r="RMP5" s="228"/>
      <c r="RMQ5" s="228"/>
      <c r="RMR5" s="228"/>
      <c r="RMS5" s="228"/>
      <c r="RMT5" s="228"/>
      <c r="RMU5" s="228"/>
      <c r="RMV5" s="228"/>
      <c r="RMW5" s="228"/>
      <c r="RMX5" s="228"/>
      <c r="RMY5" s="228"/>
      <c r="RMZ5" s="228"/>
      <c r="RNA5" s="228"/>
      <c r="RNB5" s="228"/>
      <c r="RNC5" s="228"/>
      <c r="RND5" s="228"/>
      <c r="RNE5" s="228"/>
      <c r="RNF5" s="228"/>
      <c r="RNG5" s="228"/>
      <c r="RNH5" s="228"/>
      <c r="RNI5" s="228"/>
      <c r="RNJ5" s="228"/>
      <c r="RNK5" s="228"/>
      <c r="RNL5" s="228"/>
      <c r="RNM5" s="228"/>
      <c r="RNN5" s="228"/>
      <c r="RNO5" s="228"/>
      <c r="RNP5" s="228"/>
      <c r="RNQ5" s="228"/>
      <c r="RNR5" s="228"/>
      <c r="RNS5" s="228"/>
      <c r="RNT5" s="228"/>
      <c r="RNU5" s="228"/>
      <c r="RNV5" s="228"/>
      <c r="RNW5" s="228"/>
      <c r="RNX5" s="228"/>
      <c r="RNY5" s="228"/>
      <c r="RNZ5" s="228"/>
      <c r="ROA5" s="228"/>
      <c r="ROB5" s="228"/>
      <c r="ROC5" s="228"/>
      <c r="ROD5" s="228"/>
      <c r="ROE5" s="228"/>
      <c r="ROF5" s="228"/>
      <c r="ROG5" s="228"/>
      <c r="ROH5" s="228"/>
      <c r="ROI5" s="228"/>
      <c r="ROJ5" s="228"/>
      <c r="ROK5" s="228"/>
      <c r="ROL5" s="228"/>
      <c r="ROM5" s="228"/>
      <c r="RON5" s="228"/>
      <c r="ROO5" s="228"/>
      <c r="ROP5" s="228"/>
      <c r="ROQ5" s="228"/>
      <c r="ROR5" s="228"/>
      <c r="ROS5" s="228"/>
      <c r="ROT5" s="228"/>
      <c r="ROU5" s="228"/>
      <c r="ROV5" s="228"/>
      <c r="ROW5" s="228"/>
      <c r="ROX5" s="228"/>
      <c r="ROY5" s="228"/>
      <c r="ROZ5" s="228"/>
      <c r="RPA5" s="228"/>
      <c r="RPB5" s="228"/>
      <c r="RPC5" s="228"/>
      <c r="RPD5" s="228"/>
      <c r="RPE5" s="228"/>
      <c r="RPF5" s="228"/>
      <c r="RPG5" s="228"/>
      <c r="RPH5" s="228"/>
      <c r="RPI5" s="228"/>
      <c r="RPJ5" s="228"/>
      <c r="RPK5" s="228"/>
      <c r="RPL5" s="228"/>
      <c r="RPM5" s="228"/>
      <c r="RPN5" s="228"/>
      <c r="RPO5" s="228"/>
      <c r="RPP5" s="228"/>
      <c r="RPQ5" s="228"/>
      <c r="RPR5" s="228"/>
      <c r="RPS5" s="228"/>
      <c r="RPT5" s="228"/>
      <c r="RPU5" s="228"/>
      <c r="RPV5" s="228"/>
      <c r="RPW5" s="228"/>
      <c r="RPX5" s="228"/>
      <c r="RPY5" s="228"/>
      <c r="RPZ5" s="228"/>
      <c r="RQA5" s="228"/>
      <c r="RQB5" s="228"/>
      <c r="RQC5" s="228"/>
      <c r="RQD5" s="228"/>
      <c r="RQE5" s="228"/>
      <c r="RQF5" s="228"/>
      <c r="RQG5" s="228"/>
      <c r="RQH5" s="228"/>
      <c r="RQI5" s="228"/>
      <c r="RQJ5" s="228"/>
      <c r="RQK5" s="228"/>
      <c r="RQL5" s="228"/>
      <c r="RQM5" s="228"/>
      <c r="RQN5" s="228"/>
      <c r="RQO5" s="228"/>
      <c r="RQP5" s="228"/>
      <c r="RQQ5" s="228"/>
      <c r="RQR5" s="228"/>
      <c r="RQS5" s="228"/>
      <c r="RQT5" s="228"/>
      <c r="RQU5" s="228"/>
      <c r="RQV5" s="228"/>
      <c r="RQW5" s="228"/>
      <c r="RQX5" s="228"/>
      <c r="RQY5" s="228"/>
      <c r="RQZ5" s="228"/>
      <c r="RRA5" s="228"/>
      <c r="RRB5" s="228"/>
      <c r="RRC5" s="228"/>
      <c r="RRD5" s="228"/>
      <c r="RRE5" s="228"/>
      <c r="RRF5" s="228"/>
      <c r="RRG5" s="228"/>
      <c r="RRH5" s="228"/>
      <c r="RRI5" s="228"/>
      <c r="RRJ5" s="228"/>
      <c r="RRK5" s="228"/>
      <c r="RRL5" s="228"/>
      <c r="RRM5" s="228"/>
      <c r="RRN5" s="228"/>
      <c r="RRO5" s="228"/>
      <c r="RRP5" s="228"/>
      <c r="RRQ5" s="228"/>
      <c r="RRR5" s="228"/>
      <c r="RRS5" s="228"/>
      <c r="RRT5" s="228"/>
      <c r="RRU5" s="228"/>
      <c r="RRV5" s="228"/>
      <c r="RRW5" s="228"/>
      <c r="RRX5" s="228"/>
      <c r="RRY5" s="228"/>
      <c r="RRZ5" s="228"/>
      <c r="RSA5" s="228"/>
      <c r="RSB5" s="228"/>
      <c r="RSC5" s="228"/>
      <c r="RSD5" s="228"/>
      <c r="RSE5" s="228"/>
      <c r="RSF5" s="228"/>
      <c r="RSG5" s="228"/>
      <c r="RSH5" s="228"/>
      <c r="RSI5" s="228"/>
      <c r="RSJ5" s="228"/>
      <c r="RSK5" s="228"/>
      <c r="RSL5" s="228"/>
      <c r="RSM5" s="228"/>
      <c r="RSN5" s="228"/>
      <c r="RSO5" s="228"/>
      <c r="RSP5" s="228"/>
      <c r="RSQ5" s="228"/>
      <c r="RSR5" s="228"/>
      <c r="RSS5" s="228"/>
      <c r="RST5" s="228"/>
      <c r="RSU5" s="228"/>
      <c r="RSV5" s="228"/>
      <c r="RSW5" s="228"/>
      <c r="RSX5" s="228"/>
      <c r="RSY5" s="228"/>
      <c r="RSZ5" s="228"/>
      <c r="RTA5" s="228"/>
      <c r="RTB5" s="228"/>
      <c r="RTC5" s="228"/>
      <c r="RTD5" s="228"/>
      <c r="RTE5" s="228"/>
      <c r="RTF5" s="228"/>
      <c r="RTG5" s="228"/>
      <c r="RTH5" s="228"/>
      <c r="RTI5" s="228"/>
      <c r="RTJ5" s="228"/>
      <c r="RTK5" s="228"/>
      <c r="RTL5" s="228"/>
      <c r="RTM5" s="228"/>
      <c r="RTN5" s="228"/>
      <c r="RTO5" s="228"/>
      <c r="RTP5" s="228"/>
      <c r="RTQ5" s="228"/>
      <c r="RTR5" s="228"/>
      <c r="RTS5" s="228"/>
      <c r="RTT5" s="228"/>
      <c r="RTU5" s="228"/>
      <c r="RTV5" s="228"/>
      <c r="RTW5" s="228"/>
      <c r="RTX5" s="228"/>
      <c r="RTY5" s="228"/>
      <c r="RTZ5" s="228"/>
      <c r="RUA5" s="228"/>
      <c r="RUB5" s="228"/>
      <c r="RUC5" s="228"/>
      <c r="RUD5" s="228"/>
      <c r="RUE5" s="228"/>
      <c r="RUF5" s="228"/>
      <c r="RUG5" s="228"/>
      <c r="RUH5" s="228"/>
      <c r="RUI5" s="228"/>
      <c r="RUJ5" s="228"/>
      <c r="RUK5" s="228"/>
      <c r="RUL5" s="228"/>
      <c r="RUM5" s="228"/>
      <c r="RUN5" s="228"/>
      <c r="RUO5" s="228"/>
      <c r="RUP5" s="228"/>
      <c r="RUQ5" s="228"/>
      <c r="RUR5" s="228"/>
      <c r="RUS5" s="228"/>
      <c r="RUT5" s="228"/>
      <c r="RUU5" s="228"/>
      <c r="RUV5" s="228"/>
      <c r="RUW5" s="228"/>
      <c r="RUX5" s="228"/>
      <c r="RUY5" s="228"/>
      <c r="RUZ5" s="228"/>
      <c r="RVA5" s="228"/>
      <c r="RVB5" s="228"/>
      <c r="RVC5" s="228"/>
      <c r="RVD5" s="228"/>
      <c r="RVE5" s="228"/>
      <c r="RVF5" s="228"/>
      <c r="RVG5" s="228"/>
      <c r="RVH5" s="228"/>
      <c r="RVI5" s="228"/>
      <c r="RVJ5" s="228"/>
      <c r="RVK5" s="228"/>
      <c r="RVL5" s="228"/>
      <c r="RVM5" s="228"/>
      <c r="RVN5" s="228"/>
      <c r="RVO5" s="228"/>
      <c r="RVP5" s="228"/>
      <c r="RVQ5" s="228"/>
      <c r="RVR5" s="228"/>
      <c r="RVS5" s="228"/>
      <c r="RVT5" s="228"/>
      <c r="RVU5" s="228"/>
      <c r="RVV5" s="228"/>
      <c r="RVW5" s="228"/>
      <c r="RVX5" s="228"/>
      <c r="RVY5" s="228"/>
      <c r="RVZ5" s="228"/>
      <c r="RWA5" s="228"/>
      <c r="RWB5" s="228"/>
      <c r="RWC5" s="228"/>
      <c r="RWD5" s="228"/>
      <c r="RWE5" s="228"/>
      <c r="RWF5" s="228"/>
      <c r="RWG5" s="228"/>
      <c r="RWH5" s="228"/>
      <c r="RWI5" s="228"/>
      <c r="RWJ5" s="228"/>
      <c r="RWK5" s="228"/>
      <c r="RWL5" s="228"/>
      <c r="RWM5" s="228"/>
      <c r="RWN5" s="228"/>
      <c r="RWO5" s="228"/>
      <c r="RWP5" s="228"/>
      <c r="RWQ5" s="228"/>
      <c r="RWR5" s="228"/>
      <c r="RWS5" s="228"/>
      <c r="RWT5" s="228"/>
      <c r="RWU5" s="228"/>
      <c r="RWV5" s="228"/>
      <c r="RWW5" s="228"/>
      <c r="RWX5" s="228"/>
      <c r="RWY5" s="228"/>
      <c r="RWZ5" s="228"/>
      <c r="RXA5" s="228"/>
      <c r="RXB5" s="228"/>
      <c r="RXC5" s="228"/>
      <c r="RXD5" s="228"/>
      <c r="RXE5" s="228"/>
      <c r="RXF5" s="228"/>
      <c r="RXG5" s="228"/>
      <c r="RXH5" s="228"/>
      <c r="RXI5" s="228"/>
      <c r="RXJ5" s="228"/>
      <c r="RXK5" s="228"/>
      <c r="RXL5" s="228"/>
      <c r="RXM5" s="228"/>
      <c r="RXN5" s="228"/>
      <c r="RXO5" s="228"/>
      <c r="RXP5" s="228"/>
      <c r="RXQ5" s="228"/>
      <c r="RXR5" s="228"/>
      <c r="RXS5" s="228"/>
      <c r="RXT5" s="228"/>
      <c r="RXU5" s="228"/>
      <c r="RXV5" s="228"/>
      <c r="RXW5" s="228"/>
      <c r="RXX5" s="228"/>
      <c r="RXY5" s="228"/>
      <c r="RXZ5" s="228"/>
      <c r="RYA5" s="228"/>
      <c r="RYB5" s="228"/>
      <c r="RYC5" s="228"/>
      <c r="RYD5" s="228"/>
      <c r="RYE5" s="228"/>
      <c r="RYF5" s="228"/>
      <c r="RYG5" s="228"/>
      <c r="RYH5" s="228"/>
      <c r="RYI5" s="228"/>
      <c r="RYJ5" s="228"/>
      <c r="RYK5" s="228"/>
      <c r="RYL5" s="228"/>
      <c r="RYM5" s="228"/>
      <c r="RYN5" s="228"/>
      <c r="RYO5" s="228"/>
      <c r="RYP5" s="228"/>
      <c r="RYQ5" s="228"/>
      <c r="RYR5" s="228"/>
      <c r="RYS5" s="228"/>
      <c r="RYT5" s="228"/>
      <c r="RYU5" s="228"/>
      <c r="RYV5" s="228"/>
      <c r="RYW5" s="228"/>
      <c r="RYX5" s="228"/>
      <c r="RYY5" s="228"/>
      <c r="RYZ5" s="228"/>
      <c r="RZA5" s="228"/>
      <c r="RZB5" s="228"/>
      <c r="RZC5" s="228"/>
      <c r="RZD5" s="228"/>
      <c r="RZE5" s="228"/>
      <c r="RZF5" s="228"/>
      <c r="RZG5" s="228"/>
      <c r="RZH5" s="228"/>
      <c r="RZI5" s="228"/>
      <c r="RZJ5" s="228"/>
      <c r="RZK5" s="228"/>
      <c r="RZL5" s="228"/>
      <c r="RZM5" s="228"/>
      <c r="RZN5" s="228"/>
      <c r="RZO5" s="228"/>
      <c r="RZP5" s="228"/>
      <c r="RZQ5" s="228"/>
      <c r="RZR5" s="228"/>
      <c r="RZS5" s="228"/>
      <c r="RZT5" s="228"/>
      <c r="RZU5" s="228"/>
      <c r="RZV5" s="228"/>
      <c r="RZW5" s="228"/>
      <c r="RZX5" s="228"/>
      <c r="RZY5" s="228"/>
      <c r="RZZ5" s="228"/>
      <c r="SAA5" s="228"/>
      <c r="SAB5" s="228"/>
      <c r="SAC5" s="228"/>
      <c r="SAD5" s="228"/>
      <c r="SAE5" s="228"/>
      <c r="SAF5" s="228"/>
      <c r="SAG5" s="228"/>
      <c r="SAH5" s="228"/>
      <c r="SAI5" s="228"/>
      <c r="SAJ5" s="228"/>
      <c r="SAK5" s="228"/>
      <c r="SAL5" s="228"/>
      <c r="SAM5" s="228"/>
      <c r="SAN5" s="228"/>
      <c r="SAO5" s="228"/>
      <c r="SAP5" s="228"/>
      <c r="SAQ5" s="228"/>
      <c r="SAR5" s="228"/>
      <c r="SAS5" s="228"/>
      <c r="SAT5" s="228"/>
      <c r="SAU5" s="228"/>
      <c r="SAV5" s="228"/>
      <c r="SAW5" s="228"/>
      <c r="SAX5" s="228"/>
      <c r="SAY5" s="228"/>
      <c r="SAZ5" s="228"/>
      <c r="SBA5" s="228"/>
      <c r="SBB5" s="228"/>
      <c r="SBC5" s="228"/>
      <c r="SBD5" s="228"/>
      <c r="SBE5" s="228"/>
      <c r="SBF5" s="228"/>
      <c r="SBG5" s="228"/>
      <c r="SBH5" s="228"/>
      <c r="SBI5" s="228"/>
      <c r="SBJ5" s="228"/>
      <c r="SBK5" s="228"/>
      <c r="SBL5" s="228"/>
      <c r="SBM5" s="228"/>
      <c r="SBN5" s="228"/>
      <c r="SBO5" s="228"/>
      <c r="SBP5" s="228"/>
      <c r="SBQ5" s="228"/>
      <c r="SBR5" s="228"/>
      <c r="SBS5" s="228"/>
      <c r="SBT5" s="228"/>
      <c r="SBU5" s="228"/>
      <c r="SBV5" s="228"/>
      <c r="SBW5" s="228"/>
      <c r="SBX5" s="228"/>
      <c r="SBY5" s="228"/>
      <c r="SBZ5" s="228"/>
      <c r="SCA5" s="228"/>
      <c r="SCB5" s="228"/>
      <c r="SCC5" s="228"/>
      <c r="SCD5" s="228"/>
      <c r="SCE5" s="228"/>
      <c r="SCF5" s="228"/>
      <c r="SCG5" s="228"/>
      <c r="SCH5" s="228"/>
      <c r="SCI5" s="228"/>
      <c r="SCJ5" s="228"/>
      <c r="SCK5" s="228"/>
      <c r="SCL5" s="228"/>
      <c r="SCM5" s="228"/>
      <c r="SCN5" s="228"/>
      <c r="SCO5" s="228"/>
      <c r="SCP5" s="228"/>
      <c r="SCQ5" s="228"/>
      <c r="SCR5" s="228"/>
      <c r="SCS5" s="228"/>
      <c r="SCT5" s="228"/>
      <c r="SCU5" s="228"/>
      <c r="SCV5" s="228"/>
      <c r="SCW5" s="228"/>
      <c r="SCX5" s="228"/>
      <c r="SCY5" s="228"/>
      <c r="SCZ5" s="228"/>
      <c r="SDA5" s="228"/>
      <c r="SDB5" s="228"/>
      <c r="SDC5" s="228"/>
      <c r="SDD5" s="228"/>
      <c r="SDE5" s="228"/>
      <c r="SDF5" s="228"/>
      <c r="SDG5" s="228"/>
      <c r="SDH5" s="228"/>
      <c r="SDI5" s="228"/>
      <c r="SDJ5" s="228"/>
      <c r="SDK5" s="228"/>
      <c r="SDL5" s="228"/>
      <c r="SDM5" s="228"/>
      <c r="SDN5" s="228"/>
      <c r="SDO5" s="228"/>
      <c r="SDP5" s="228"/>
      <c r="SDQ5" s="228"/>
      <c r="SDR5" s="228"/>
      <c r="SDS5" s="228"/>
      <c r="SDT5" s="228"/>
      <c r="SDU5" s="228"/>
      <c r="SDV5" s="228"/>
      <c r="SDW5" s="228"/>
      <c r="SDX5" s="228"/>
      <c r="SDY5" s="228"/>
      <c r="SDZ5" s="228"/>
      <c r="SEA5" s="228"/>
      <c r="SEB5" s="228"/>
      <c r="SEC5" s="228"/>
      <c r="SED5" s="228"/>
      <c r="SEE5" s="228"/>
      <c r="SEF5" s="228"/>
      <c r="SEG5" s="228"/>
      <c r="SEH5" s="228"/>
      <c r="SEI5" s="228"/>
      <c r="SEJ5" s="228"/>
      <c r="SEK5" s="228"/>
      <c r="SEL5" s="228"/>
      <c r="SEM5" s="228"/>
      <c r="SEN5" s="228"/>
      <c r="SEO5" s="228"/>
      <c r="SEP5" s="228"/>
      <c r="SEQ5" s="228"/>
      <c r="SER5" s="228"/>
      <c r="SES5" s="228"/>
      <c r="SET5" s="228"/>
      <c r="SEU5" s="228"/>
      <c r="SEV5" s="228"/>
      <c r="SEW5" s="228"/>
      <c r="SEX5" s="228"/>
      <c r="SEY5" s="228"/>
      <c r="SEZ5" s="228"/>
      <c r="SFA5" s="228"/>
      <c r="SFB5" s="228"/>
      <c r="SFC5" s="228"/>
      <c r="SFD5" s="228"/>
      <c r="SFE5" s="228"/>
      <c r="SFF5" s="228"/>
      <c r="SFG5" s="228"/>
      <c r="SFH5" s="228"/>
      <c r="SFI5" s="228"/>
      <c r="SFJ5" s="228"/>
      <c r="SFK5" s="228"/>
      <c r="SFL5" s="228"/>
      <c r="SFM5" s="228"/>
      <c r="SFN5" s="228"/>
      <c r="SFO5" s="228"/>
      <c r="SFP5" s="228"/>
      <c r="SFQ5" s="228"/>
      <c r="SFR5" s="228"/>
      <c r="SFS5" s="228"/>
      <c r="SFT5" s="228"/>
      <c r="SFU5" s="228"/>
      <c r="SFV5" s="228"/>
      <c r="SFW5" s="228"/>
      <c r="SFX5" s="228"/>
      <c r="SFY5" s="228"/>
      <c r="SFZ5" s="228"/>
      <c r="SGA5" s="228"/>
      <c r="SGB5" s="228"/>
      <c r="SGC5" s="228"/>
      <c r="SGD5" s="228"/>
      <c r="SGE5" s="228"/>
      <c r="SGF5" s="228"/>
      <c r="SGG5" s="228"/>
      <c r="SGH5" s="228"/>
      <c r="SGI5" s="228"/>
      <c r="SGJ5" s="228"/>
      <c r="SGK5" s="228"/>
      <c r="SGL5" s="228"/>
      <c r="SGM5" s="228"/>
      <c r="SGN5" s="228"/>
      <c r="SGO5" s="228"/>
      <c r="SGP5" s="228"/>
      <c r="SGQ5" s="228"/>
      <c r="SGR5" s="228"/>
      <c r="SGS5" s="228"/>
      <c r="SGT5" s="228"/>
      <c r="SGU5" s="228"/>
      <c r="SGV5" s="228"/>
      <c r="SGW5" s="228"/>
      <c r="SGX5" s="228"/>
      <c r="SGY5" s="228"/>
      <c r="SGZ5" s="228"/>
      <c r="SHA5" s="228"/>
      <c r="SHB5" s="228"/>
      <c r="SHC5" s="228"/>
      <c r="SHD5" s="228"/>
      <c r="SHE5" s="228"/>
      <c r="SHF5" s="228"/>
      <c r="SHG5" s="228"/>
      <c r="SHH5" s="228"/>
      <c r="SHI5" s="228"/>
      <c r="SHJ5" s="228"/>
      <c r="SHK5" s="228"/>
      <c r="SHL5" s="228"/>
      <c r="SHM5" s="228"/>
      <c r="SHN5" s="228"/>
      <c r="SHO5" s="228"/>
      <c r="SHP5" s="228"/>
      <c r="SHQ5" s="228"/>
      <c r="SHR5" s="228"/>
      <c r="SHS5" s="228"/>
      <c r="SHT5" s="228"/>
      <c r="SHU5" s="228"/>
      <c r="SHV5" s="228"/>
      <c r="SHW5" s="228"/>
      <c r="SHX5" s="228"/>
      <c r="SHY5" s="228"/>
      <c r="SHZ5" s="228"/>
      <c r="SIA5" s="228"/>
      <c r="SIB5" s="228"/>
      <c r="SIC5" s="228"/>
      <c r="SID5" s="228"/>
      <c r="SIE5" s="228"/>
      <c r="SIF5" s="228"/>
      <c r="SIG5" s="228"/>
      <c r="SIH5" s="228"/>
      <c r="SII5" s="228"/>
      <c r="SIJ5" s="228"/>
      <c r="SIK5" s="228"/>
      <c r="SIL5" s="228"/>
      <c r="SIM5" s="228"/>
      <c r="SIN5" s="228"/>
      <c r="SIO5" s="228"/>
      <c r="SIP5" s="228"/>
      <c r="SIQ5" s="228"/>
      <c r="SIR5" s="228"/>
      <c r="SIS5" s="228"/>
      <c r="SIT5" s="228"/>
      <c r="SIU5" s="228"/>
      <c r="SIV5" s="228"/>
      <c r="SIW5" s="228"/>
      <c r="SIX5" s="228"/>
      <c r="SIY5" s="228"/>
      <c r="SIZ5" s="228"/>
      <c r="SJA5" s="228"/>
      <c r="SJB5" s="228"/>
      <c r="SJC5" s="228"/>
      <c r="SJD5" s="228"/>
      <c r="SJE5" s="228"/>
      <c r="SJF5" s="228"/>
      <c r="SJG5" s="228"/>
      <c r="SJH5" s="228"/>
      <c r="SJI5" s="228"/>
      <c r="SJJ5" s="228"/>
      <c r="SJK5" s="228"/>
      <c r="SJL5" s="228"/>
      <c r="SJM5" s="228"/>
      <c r="SJN5" s="228"/>
      <c r="SJO5" s="228"/>
      <c r="SJP5" s="228"/>
      <c r="SJQ5" s="228"/>
      <c r="SJR5" s="228"/>
      <c r="SJS5" s="228"/>
      <c r="SJT5" s="228"/>
      <c r="SJU5" s="228"/>
      <c r="SJV5" s="228"/>
      <c r="SJW5" s="228"/>
      <c r="SJX5" s="228"/>
      <c r="SJY5" s="228"/>
      <c r="SJZ5" s="228"/>
      <c r="SKA5" s="228"/>
      <c r="SKB5" s="228"/>
      <c r="SKC5" s="228"/>
      <c r="SKD5" s="228"/>
      <c r="SKE5" s="228"/>
      <c r="SKF5" s="228"/>
      <c r="SKG5" s="228"/>
      <c r="SKH5" s="228"/>
      <c r="SKI5" s="228"/>
      <c r="SKJ5" s="228"/>
      <c r="SKK5" s="228"/>
      <c r="SKL5" s="228"/>
      <c r="SKM5" s="228"/>
      <c r="SKN5" s="228"/>
      <c r="SKO5" s="228"/>
      <c r="SKP5" s="228"/>
      <c r="SKQ5" s="228"/>
      <c r="SKR5" s="228"/>
      <c r="SKS5" s="228"/>
      <c r="SKT5" s="228"/>
      <c r="SKU5" s="228"/>
      <c r="SKV5" s="228"/>
      <c r="SKW5" s="228"/>
      <c r="SKX5" s="228"/>
      <c r="SKY5" s="228"/>
      <c r="SKZ5" s="228"/>
      <c r="SLA5" s="228"/>
      <c r="SLB5" s="228"/>
      <c r="SLC5" s="228"/>
      <c r="SLD5" s="228"/>
      <c r="SLE5" s="228"/>
      <c r="SLF5" s="228"/>
      <c r="SLG5" s="228"/>
      <c r="SLH5" s="228"/>
      <c r="SLI5" s="228"/>
      <c r="SLJ5" s="228"/>
      <c r="SLK5" s="228"/>
      <c r="SLL5" s="228"/>
      <c r="SLM5" s="228"/>
      <c r="SLN5" s="228"/>
      <c r="SLO5" s="228"/>
      <c r="SLP5" s="228"/>
      <c r="SLQ5" s="228"/>
      <c r="SLR5" s="228"/>
      <c r="SLS5" s="228"/>
      <c r="SLT5" s="228"/>
      <c r="SLU5" s="228"/>
      <c r="SLV5" s="228"/>
      <c r="SLW5" s="228"/>
      <c r="SLX5" s="228"/>
      <c r="SLY5" s="228"/>
      <c r="SLZ5" s="228"/>
      <c r="SMA5" s="228"/>
      <c r="SMB5" s="228"/>
      <c r="SMC5" s="228"/>
      <c r="SMD5" s="228"/>
      <c r="SME5" s="228"/>
      <c r="SMF5" s="228"/>
      <c r="SMG5" s="228"/>
      <c r="SMH5" s="228"/>
      <c r="SMI5" s="228"/>
      <c r="SMJ5" s="228"/>
      <c r="SMK5" s="228"/>
      <c r="SML5" s="228"/>
      <c r="SMM5" s="228"/>
      <c r="SMN5" s="228"/>
      <c r="SMO5" s="228"/>
      <c r="SMP5" s="228"/>
      <c r="SMQ5" s="228"/>
      <c r="SMR5" s="228"/>
      <c r="SMS5" s="228"/>
      <c r="SMT5" s="228"/>
      <c r="SMU5" s="228"/>
      <c r="SMV5" s="228"/>
      <c r="SMW5" s="228"/>
      <c r="SMX5" s="228"/>
      <c r="SMY5" s="228"/>
      <c r="SMZ5" s="228"/>
      <c r="SNA5" s="228"/>
      <c r="SNB5" s="228"/>
      <c r="SNC5" s="228"/>
      <c r="SND5" s="228"/>
      <c r="SNE5" s="228"/>
      <c r="SNF5" s="228"/>
      <c r="SNG5" s="228"/>
      <c r="SNH5" s="228"/>
      <c r="SNI5" s="228"/>
      <c r="SNJ5" s="228"/>
      <c r="SNK5" s="228"/>
      <c r="SNL5" s="228"/>
      <c r="SNM5" s="228"/>
      <c r="SNN5" s="228"/>
      <c r="SNO5" s="228"/>
      <c r="SNP5" s="228"/>
      <c r="SNQ5" s="228"/>
      <c r="SNR5" s="228"/>
      <c r="SNS5" s="228"/>
      <c r="SNT5" s="228"/>
      <c r="SNU5" s="228"/>
      <c r="SNV5" s="228"/>
      <c r="SNW5" s="228"/>
      <c r="SNX5" s="228"/>
      <c r="SNY5" s="228"/>
      <c r="SNZ5" s="228"/>
      <c r="SOA5" s="228"/>
      <c r="SOB5" s="228"/>
      <c r="SOC5" s="228"/>
      <c r="SOD5" s="228"/>
      <c r="SOE5" s="228"/>
      <c r="SOF5" s="228"/>
      <c r="SOG5" s="228"/>
      <c r="SOH5" s="228"/>
      <c r="SOI5" s="228"/>
      <c r="SOJ5" s="228"/>
      <c r="SOK5" s="228"/>
      <c r="SOL5" s="228"/>
      <c r="SOM5" s="228"/>
      <c r="SON5" s="228"/>
      <c r="SOO5" s="228"/>
      <c r="SOP5" s="228"/>
      <c r="SOQ5" s="228"/>
      <c r="SOR5" s="228"/>
      <c r="SOS5" s="228"/>
      <c r="SOT5" s="228"/>
      <c r="SOU5" s="228"/>
      <c r="SOV5" s="228"/>
      <c r="SOW5" s="228"/>
      <c r="SOX5" s="228"/>
      <c r="SOY5" s="228"/>
      <c r="SOZ5" s="228"/>
      <c r="SPA5" s="228"/>
      <c r="SPB5" s="228"/>
      <c r="SPC5" s="228"/>
      <c r="SPD5" s="228"/>
      <c r="SPE5" s="228"/>
      <c r="SPF5" s="228"/>
      <c r="SPG5" s="228"/>
      <c r="SPH5" s="228"/>
      <c r="SPI5" s="228"/>
      <c r="SPJ5" s="228"/>
      <c r="SPK5" s="228"/>
      <c r="SPL5" s="228"/>
      <c r="SPM5" s="228"/>
      <c r="SPN5" s="228"/>
      <c r="SPO5" s="228"/>
      <c r="SPP5" s="228"/>
      <c r="SPQ5" s="228"/>
      <c r="SPR5" s="228"/>
      <c r="SPS5" s="228"/>
      <c r="SPT5" s="228"/>
      <c r="SPU5" s="228"/>
      <c r="SPV5" s="228"/>
      <c r="SPW5" s="228"/>
      <c r="SPX5" s="228"/>
      <c r="SPY5" s="228"/>
      <c r="SPZ5" s="228"/>
      <c r="SQA5" s="228"/>
      <c r="SQB5" s="228"/>
      <c r="SQC5" s="228"/>
      <c r="SQD5" s="228"/>
      <c r="SQE5" s="228"/>
      <c r="SQF5" s="228"/>
      <c r="SQG5" s="228"/>
      <c r="SQH5" s="228"/>
      <c r="SQI5" s="228"/>
      <c r="SQJ5" s="228"/>
      <c r="SQK5" s="228"/>
      <c r="SQL5" s="228"/>
      <c r="SQM5" s="228"/>
      <c r="SQN5" s="228"/>
      <c r="SQO5" s="228"/>
      <c r="SQP5" s="228"/>
      <c r="SQQ5" s="228"/>
      <c r="SQR5" s="228"/>
      <c r="SQS5" s="228"/>
      <c r="SQT5" s="228"/>
      <c r="SQU5" s="228"/>
      <c r="SQV5" s="228"/>
      <c r="SQW5" s="228"/>
      <c r="SQX5" s="228"/>
      <c r="SQY5" s="228"/>
      <c r="SQZ5" s="228"/>
      <c r="SRA5" s="228"/>
      <c r="SRB5" s="228"/>
      <c r="SRC5" s="228"/>
      <c r="SRD5" s="228"/>
      <c r="SRE5" s="228"/>
      <c r="SRF5" s="228"/>
      <c r="SRG5" s="228"/>
      <c r="SRH5" s="228"/>
      <c r="SRI5" s="228"/>
      <c r="SRJ5" s="228"/>
      <c r="SRK5" s="228"/>
      <c r="SRL5" s="228"/>
      <c r="SRM5" s="228"/>
      <c r="SRN5" s="228"/>
      <c r="SRO5" s="228"/>
      <c r="SRP5" s="228"/>
      <c r="SRQ5" s="228"/>
      <c r="SRR5" s="228"/>
      <c r="SRS5" s="228"/>
      <c r="SRT5" s="228"/>
      <c r="SRU5" s="228"/>
      <c r="SRV5" s="228"/>
      <c r="SRW5" s="228"/>
      <c r="SRX5" s="228"/>
      <c r="SRY5" s="228"/>
      <c r="SRZ5" s="228"/>
      <c r="SSA5" s="228"/>
      <c r="SSB5" s="228"/>
      <c r="SSC5" s="228"/>
      <c r="SSD5" s="228"/>
      <c r="SSE5" s="228"/>
      <c r="SSF5" s="228"/>
      <c r="SSG5" s="228"/>
      <c r="SSH5" s="228"/>
      <c r="SSI5" s="228"/>
      <c r="SSJ5" s="228"/>
      <c r="SSK5" s="228"/>
      <c r="SSL5" s="228"/>
      <c r="SSM5" s="228"/>
      <c r="SSN5" s="228"/>
      <c r="SSO5" s="228"/>
      <c r="SSP5" s="228"/>
      <c r="SSQ5" s="228"/>
      <c r="SSR5" s="228"/>
      <c r="SSS5" s="228"/>
      <c r="SST5" s="228"/>
      <c r="SSU5" s="228"/>
      <c r="SSV5" s="228"/>
      <c r="SSW5" s="228"/>
      <c r="SSX5" s="228"/>
      <c r="SSY5" s="228"/>
      <c r="SSZ5" s="228"/>
      <c r="STA5" s="228"/>
      <c r="STB5" s="228"/>
      <c r="STC5" s="228"/>
      <c r="STD5" s="228"/>
      <c r="STE5" s="228"/>
      <c r="STF5" s="228"/>
      <c r="STG5" s="228"/>
      <c r="STH5" s="228"/>
      <c r="STI5" s="228"/>
      <c r="STJ5" s="228"/>
      <c r="STK5" s="228"/>
      <c r="STL5" s="228"/>
      <c r="STM5" s="228"/>
      <c r="STN5" s="228"/>
      <c r="STO5" s="228"/>
      <c r="STP5" s="228"/>
      <c r="STQ5" s="228"/>
      <c r="STR5" s="228"/>
      <c r="STS5" s="228"/>
      <c r="STT5" s="228"/>
      <c r="STU5" s="228"/>
      <c r="STV5" s="228"/>
      <c r="STW5" s="228"/>
      <c r="STX5" s="228"/>
      <c r="STY5" s="228"/>
      <c r="STZ5" s="228"/>
      <c r="SUA5" s="228"/>
      <c r="SUB5" s="228"/>
      <c r="SUC5" s="228"/>
      <c r="SUD5" s="228"/>
      <c r="SUE5" s="228"/>
      <c r="SUF5" s="228"/>
      <c r="SUG5" s="228"/>
      <c r="SUH5" s="228"/>
      <c r="SUI5" s="228"/>
      <c r="SUJ5" s="228"/>
      <c r="SUK5" s="228"/>
      <c r="SUL5" s="228"/>
      <c r="SUM5" s="228"/>
      <c r="SUN5" s="228"/>
      <c r="SUO5" s="228"/>
      <c r="SUP5" s="228"/>
      <c r="SUQ5" s="228"/>
      <c r="SUR5" s="228"/>
      <c r="SUS5" s="228"/>
      <c r="SUT5" s="228"/>
      <c r="SUU5" s="228"/>
      <c r="SUV5" s="228"/>
      <c r="SUW5" s="228"/>
      <c r="SUX5" s="228"/>
      <c r="SUY5" s="228"/>
      <c r="SUZ5" s="228"/>
      <c r="SVA5" s="228"/>
      <c r="SVB5" s="228"/>
      <c r="SVC5" s="228"/>
      <c r="SVD5" s="228"/>
      <c r="SVE5" s="228"/>
      <c r="SVF5" s="228"/>
      <c r="SVG5" s="228"/>
      <c r="SVH5" s="228"/>
      <c r="SVI5" s="228"/>
      <c r="SVJ5" s="228"/>
      <c r="SVK5" s="228"/>
      <c r="SVL5" s="228"/>
      <c r="SVM5" s="228"/>
      <c r="SVN5" s="228"/>
      <c r="SVO5" s="228"/>
      <c r="SVP5" s="228"/>
      <c r="SVQ5" s="228"/>
      <c r="SVR5" s="228"/>
      <c r="SVS5" s="228"/>
      <c r="SVT5" s="228"/>
      <c r="SVU5" s="228"/>
      <c r="SVV5" s="228"/>
      <c r="SVW5" s="228"/>
      <c r="SVX5" s="228"/>
      <c r="SVY5" s="228"/>
      <c r="SVZ5" s="228"/>
      <c r="SWA5" s="228"/>
      <c r="SWB5" s="228"/>
      <c r="SWC5" s="228"/>
      <c r="SWD5" s="228"/>
      <c r="SWE5" s="228"/>
      <c r="SWF5" s="228"/>
      <c r="SWG5" s="228"/>
      <c r="SWH5" s="228"/>
      <c r="SWI5" s="228"/>
      <c r="SWJ5" s="228"/>
      <c r="SWK5" s="228"/>
      <c r="SWL5" s="228"/>
      <c r="SWM5" s="228"/>
      <c r="SWN5" s="228"/>
      <c r="SWO5" s="228"/>
      <c r="SWP5" s="228"/>
      <c r="SWQ5" s="228"/>
      <c r="SWR5" s="228"/>
      <c r="SWS5" s="228"/>
      <c r="SWT5" s="228"/>
      <c r="SWU5" s="228"/>
      <c r="SWV5" s="228"/>
      <c r="SWW5" s="228"/>
      <c r="SWX5" s="228"/>
      <c r="SWY5" s="228"/>
      <c r="SWZ5" s="228"/>
      <c r="SXA5" s="228"/>
      <c r="SXB5" s="228"/>
      <c r="SXC5" s="228"/>
      <c r="SXD5" s="228"/>
      <c r="SXE5" s="228"/>
      <c r="SXF5" s="228"/>
      <c r="SXG5" s="228"/>
      <c r="SXH5" s="228"/>
      <c r="SXI5" s="228"/>
      <c r="SXJ5" s="228"/>
      <c r="SXK5" s="228"/>
      <c r="SXL5" s="228"/>
      <c r="SXM5" s="228"/>
      <c r="SXN5" s="228"/>
      <c r="SXO5" s="228"/>
      <c r="SXP5" s="228"/>
      <c r="SXQ5" s="228"/>
      <c r="SXR5" s="228"/>
      <c r="SXS5" s="228"/>
      <c r="SXT5" s="228"/>
      <c r="SXU5" s="228"/>
      <c r="SXV5" s="228"/>
      <c r="SXW5" s="228"/>
      <c r="SXX5" s="228"/>
      <c r="SXY5" s="228"/>
      <c r="SXZ5" s="228"/>
      <c r="SYA5" s="228"/>
      <c r="SYB5" s="228"/>
      <c r="SYC5" s="228"/>
      <c r="SYD5" s="228"/>
      <c r="SYE5" s="228"/>
      <c r="SYF5" s="228"/>
      <c r="SYG5" s="228"/>
      <c r="SYH5" s="228"/>
      <c r="SYI5" s="228"/>
      <c r="SYJ5" s="228"/>
      <c r="SYK5" s="228"/>
      <c r="SYL5" s="228"/>
      <c r="SYM5" s="228"/>
      <c r="SYN5" s="228"/>
      <c r="SYO5" s="228"/>
      <c r="SYP5" s="228"/>
      <c r="SYQ5" s="228"/>
      <c r="SYR5" s="228"/>
      <c r="SYS5" s="228"/>
      <c r="SYT5" s="228"/>
      <c r="SYU5" s="228"/>
      <c r="SYV5" s="228"/>
      <c r="SYW5" s="228"/>
      <c r="SYX5" s="228"/>
      <c r="SYY5" s="228"/>
      <c r="SYZ5" s="228"/>
      <c r="SZA5" s="228"/>
      <c r="SZB5" s="228"/>
      <c r="SZC5" s="228"/>
      <c r="SZD5" s="228"/>
      <c r="SZE5" s="228"/>
      <c r="SZF5" s="228"/>
      <c r="SZG5" s="228"/>
      <c r="SZH5" s="228"/>
      <c r="SZI5" s="228"/>
      <c r="SZJ5" s="228"/>
      <c r="SZK5" s="228"/>
      <c r="SZL5" s="228"/>
      <c r="SZM5" s="228"/>
      <c r="SZN5" s="228"/>
      <c r="SZO5" s="228"/>
      <c r="SZP5" s="228"/>
      <c r="SZQ5" s="228"/>
      <c r="SZR5" s="228"/>
      <c r="SZS5" s="228"/>
      <c r="SZT5" s="228"/>
      <c r="SZU5" s="228"/>
      <c r="SZV5" s="228"/>
      <c r="SZW5" s="228"/>
      <c r="SZX5" s="228"/>
      <c r="SZY5" s="228"/>
      <c r="SZZ5" s="228"/>
      <c r="TAA5" s="228"/>
      <c r="TAB5" s="228"/>
      <c r="TAC5" s="228"/>
      <c r="TAD5" s="228"/>
      <c r="TAE5" s="228"/>
      <c r="TAF5" s="228"/>
      <c r="TAG5" s="228"/>
      <c r="TAH5" s="228"/>
      <c r="TAI5" s="228"/>
      <c r="TAJ5" s="228"/>
      <c r="TAK5" s="228"/>
      <c r="TAL5" s="228"/>
      <c r="TAM5" s="228"/>
      <c r="TAN5" s="228"/>
      <c r="TAO5" s="228"/>
      <c r="TAP5" s="228"/>
      <c r="TAQ5" s="228"/>
      <c r="TAR5" s="228"/>
      <c r="TAS5" s="228"/>
      <c r="TAT5" s="228"/>
      <c r="TAU5" s="228"/>
      <c r="TAV5" s="228"/>
      <c r="TAW5" s="228"/>
      <c r="TAX5" s="228"/>
      <c r="TAY5" s="228"/>
      <c r="TAZ5" s="228"/>
      <c r="TBA5" s="228"/>
      <c r="TBB5" s="228"/>
      <c r="TBC5" s="228"/>
      <c r="TBD5" s="228"/>
      <c r="TBE5" s="228"/>
      <c r="TBF5" s="228"/>
      <c r="TBG5" s="228"/>
      <c r="TBH5" s="228"/>
      <c r="TBI5" s="228"/>
      <c r="TBJ5" s="228"/>
      <c r="TBK5" s="228"/>
      <c r="TBL5" s="228"/>
      <c r="TBM5" s="228"/>
      <c r="TBN5" s="228"/>
      <c r="TBO5" s="228"/>
      <c r="TBP5" s="228"/>
      <c r="TBQ5" s="228"/>
      <c r="TBR5" s="228"/>
      <c r="TBS5" s="228"/>
      <c r="TBT5" s="228"/>
      <c r="TBU5" s="228"/>
      <c r="TBV5" s="228"/>
      <c r="TBW5" s="228"/>
      <c r="TBX5" s="228"/>
      <c r="TBY5" s="228"/>
      <c r="TBZ5" s="228"/>
      <c r="TCA5" s="228"/>
      <c r="TCB5" s="228"/>
      <c r="TCC5" s="228"/>
      <c r="TCD5" s="228"/>
      <c r="TCE5" s="228"/>
      <c r="TCF5" s="228"/>
      <c r="TCG5" s="228"/>
      <c r="TCH5" s="228"/>
      <c r="TCI5" s="228"/>
      <c r="TCJ5" s="228"/>
      <c r="TCK5" s="228"/>
      <c r="TCL5" s="228"/>
      <c r="TCM5" s="228"/>
      <c r="TCN5" s="228"/>
      <c r="TCO5" s="228"/>
      <c r="TCP5" s="228"/>
      <c r="TCQ5" s="228"/>
      <c r="TCR5" s="228"/>
      <c r="TCS5" s="228"/>
      <c r="TCT5" s="228"/>
      <c r="TCU5" s="228"/>
      <c r="TCV5" s="228"/>
      <c r="TCW5" s="228"/>
      <c r="TCX5" s="228"/>
      <c r="TCY5" s="228"/>
      <c r="TCZ5" s="228"/>
      <c r="TDA5" s="228"/>
      <c r="TDB5" s="228"/>
      <c r="TDC5" s="228"/>
      <c r="TDD5" s="228"/>
      <c r="TDE5" s="228"/>
      <c r="TDF5" s="228"/>
      <c r="TDG5" s="228"/>
      <c r="TDH5" s="228"/>
      <c r="TDI5" s="228"/>
      <c r="TDJ5" s="228"/>
      <c r="TDK5" s="228"/>
      <c r="TDL5" s="228"/>
      <c r="TDM5" s="228"/>
      <c r="TDN5" s="228"/>
      <c r="TDO5" s="228"/>
      <c r="TDP5" s="228"/>
      <c r="TDQ5" s="228"/>
      <c r="TDR5" s="228"/>
      <c r="TDS5" s="228"/>
      <c r="TDT5" s="228"/>
      <c r="TDU5" s="228"/>
      <c r="TDV5" s="228"/>
      <c r="TDW5" s="228"/>
      <c r="TDX5" s="228"/>
      <c r="TDY5" s="228"/>
      <c r="TDZ5" s="228"/>
      <c r="TEA5" s="228"/>
      <c r="TEB5" s="228"/>
      <c r="TEC5" s="228"/>
      <c r="TED5" s="228"/>
      <c r="TEE5" s="228"/>
      <c r="TEF5" s="228"/>
      <c r="TEG5" s="228"/>
      <c r="TEH5" s="228"/>
      <c r="TEI5" s="228"/>
      <c r="TEJ5" s="228"/>
      <c r="TEK5" s="228"/>
      <c r="TEL5" s="228"/>
      <c r="TEM5" s="228"/>
      <c r="TEN5" s="228"/>
      <c r="TEO5" s="228"/>
      <c r="TEP5" s="228"/>
      <c r="TEQ5" s="228"/>
      <c r="TER5" s="228"/>
      <c r="TES5" s="228"/>
      <c r="TET5" s="228"/>
      <c r="TEU5" s="228"/>
      <c r="TEV5" s="228"/>
      <c r="TEW5" s="228"/>
      <c r="TEX5" s="228"/>
      <c r="TEY5" s="228"/>
      <c r="TEZ5" s="228"/>
      <c r="TFA5" s="228"/>
      <c r="TFB5" s="228"/>
      <c r="TFC5" s="228"/>
      <c r="TFD5" s="228"/>
      <c r="TFE5" s="228"/>
      <c r="TFF5" s="228"/>
      <c r="TFG5" s="228"/>
      <c r="TFH5" s="228"/>
      <c r="TFI5" s="228"/>
      <c r="TFJ5" s="228"/>
      <c r="TFK5" s="228"/>
      <c r="TFL5" s="228"/>
      <c r="TFM5" s="228"/>
      <c r="TFN5" s="228"/>
      <c r="TFO5" s="228"/>
      <c r="TFP5" s="228"/>
      <c r="TFQ5" s="228"/>
      <c r="TFR5" s="228"/>
      <c r="TFS5" s="228"/>
      <c r="TFT5" s="228"/>
      <c r="TFU5" s="228"/>
      <c r="TFV5" s="228"/>
      <c r="TFW5" s="228"/>
      <c r="TFX5" s="228"/>
      <c r="TFY5" s="228"/>
      <c r="TFZ5" s="228"/>
      <c r="TGA5" s="228"/>
      <c r="TGB5" s="228"/>
      <c r="TGC5" s="228"/>
      <c r="TGD5" s="228"/>
      <c r="TGE5" s="228"/>
      <c r="TGF5" s="228"/>
      <c r="TGG5" s="228"/>
      <c r="TGH5" s="228"/>
      <c r="TGI5" s="228"/>
      <c r="TGJ5" s="228"/>
      <c r="TGK5" s="228"/>
      <c r="TGL5" s="228"/>
      <c r="TGM5" s="228"/>
      <c r="TGN5" s="228"/>
      <c r="TGO5" s="228"/>
      <c r="TGP5" s="228"/>
      <c r="TGQ5" s="228"/>
      <c r="TGR5" s="228"/>
      <c r="TGS5" s="228"/>
      <c r="TGT5" s="228"/>
      <c r="TGU5" s="228"/>
      <c r="TGV5" s="228"/>
      <c r="TGW5" s="228"/>
      <c r="TGX5" s="228"/>
      <c r="TGY5" s="228"/>
      <c r="TGZ5" s="228"/>
      <c r="THA5" s="228"/>
      <c r="THB5" s="228"/>
      <c r="THC5" s="228"/>
      <c r="THD5" s="228"/>
      <c r="THE5" s="228"/>
      <c r="THF5" s="228"/>
      <c r="THG5" s="228"/>
      <c r="THH5" s="228"/>
      <c r="THI5" s="228"/>
      <c r="THJ5" s="228"/>
      <c r="THK5" s="228"/>
      <c r="THL5" s="228"/>
      <c r="THM5" s="228"/>
      <c r="THN5" s="228"/>
      <c r="THO5" s="228"/>
      <c r="THP5" s="228"/>
      <c r="THQ5" s="228"/>
      <c r="THR5" s="228"/>
      <c r="THS5" s="228"/>
      <c r="THT5" s="228"/>
      <c r="THU5" s="228"/>
      <c r="THV5" s="228"/>
      <c r="THW5" s="228"/>
      <c r="THX5" s="228"/>
      <c r="THY5" s="228"/>
      <c r="THZ5" s="228"/>
      <c r="TIA5" s="228"/>
      <c r="TIB5" s="228"/>
      <c r="TIC5" s="228"/>
      <c r="TID5" s="228"/>
      <c r="TIE5" s="228"/>
      <c r="TIF5" s="228"/>
      <c r="TIG5" s="228"/>
      <c r="TIH5" s="228"/>
      <c r="TII5" s="228"/>
      <c r="TIJ5" s="228"/>
      <c r="TIK5" s="228"/>
      <c r="TIL5" s="228"/>
      <c r="TIM5" s="228"/>
      <c r="TIN5" s="228"/>
      <c r="TIO5" s="228"/>
      <c r="TIP5" s="228"/>
      <c r="TIQ5" s="228"/>
      <c r="TIR5" s="228"/>
      <c r="TIS5" s="228"/>
      <c r="TIT5" s="228"/>
      <c r="TIU5" s="228"/>
      <c r="TIV5" s="228"/>
      <c r="TIW5" s="228"/>
      <c r="TIX5" s="228"/>
      <c r="TIY5" s="228"/>
      <c r="TIZ5" s="228"/>
      <c r="TJA5" s="228"/>
      <c r="TJB5" s="228"/>
      <c r="TJC5" s="228"/>
      <c r="TJD5" s="228"/>
      <c r="TJE5" s="228"/>
      <c r="TJF5" s="228"/>
      <c r="TJG5" s="228"/>
      <c r="TJH5" s="228"/>
      <c r="TJI5" s="228"/>
      <c r="TJJ5" s="228"/>
      <c r="TJK5" s="228"/>
      <c r="TJL5" s="228"/>
      <c r="TJM5" s="228"/>
      <c r="TJN5" s="228"/>
      <c r="TJO5" s="228"/>
      <c r="TJP5" s="228"/>
      <c r="TJQ5" s="228"/>
      <c r="TJR5" s="228"/>
      <c r="TJS5" s="228"/>
      <c r="TJT5" s="228"/>
      <c r="TJU5" s="228"/>
      <c r="TJV5" s="228"/>
      <c r="TJW5" s="228"/>
      <c r="TJX5" s="228"/>
      <c r="TJY5" s="228"/>
      <c r="TJZ5" s="228"/>
      <c r="TKA5" s="228"/>
      <c r="TKB5" s="228"/>
      <c r="TKC5" s="228"/>
      <c r="TKD5" s="228"/>
      <c r="TKE5" s="228"/>
      <c r="TKF5" s="228"/>
      <c r="TKG5" s="228"/>
      <c r="TKH5" s="228"/>
      <c r="TKI5" s="228"/>
      <c r="TKJ5" s="228"/>
      <c r="TKK5" s="228"/>
      <c r="TKL5" s="228"/>
      <c r="TKM5" s="228"/>
      <c r="TKN5" s="228"/>
      <c r="TKO5" s="228"/>
      <c r="TKP5" s="228"/>
      <c r="TKQ5" s="228"/>
      <c r="TKR5" s="228"/>
      <c r="TKS5" s="228"/>
      <c r="TKT5" s="228"/>
      <c r="TKU5" s="228"/>
      <c r="TKV5" s="228"/>
      <c r="TKW5" s="228"/>
      <c r="TKX5" s="228"/>
      <c r="TKY5" s="228"/>
      <c r="TKZ5" s="228"/>
      <c r="TLA5" s="228"/>
      <c r="TLB5" s="228"/>
      <c r="TLC5" s="228"/>
      <c r="TLD5" s="228"/>
      <c r="TLE5" s="228"/>
      <c r="TLF5" s="228"/>
      <c r="TLG5" s="228"/>
      <c r="TLH5" s="228"/>
      <c r="TLI5" s="228"/>
      <c r="TLJ5" s="228"/>
      <c r="TLK5" s="228"/>
      <c r="TLL5" s="228"/>
      <c r="TLM5" s="228"/>
      <c r="TLN5" s="228"/>
      <c r="TLO5" s="228"/>
      <c r="TLP5" s="228"/>
      <c r="TLQ5" s="228"/>
      <c r="TLR5" s="228"/>
      <c r="TLS5" s="228"/>
      <c r="TLT5" s="228"/>
      <c r="TLU5" s="228"/>
      <c r="TLV5" s="228"/>
      <c r="TLW5" s="228"/>
      <c r="TLX5" s="228"/>
      <c r="TLY5" s="228"/>
      <c r="TLZ5" s="228"/>
      <c r="TMA5" s="228"/>
      <c r="TMB5" s="228"/>
      <c r="TMC5" s="228"/>
      <c r="TMD5" s="228"/>
      <c r="TME5" s="228"/>
      <c r="TMF5" s="228"/>
      <c r="TMG5" s="228"/>
      <c r="TMH5" s="228"/>
      <c r="TMI5" s="228"/>
      <c r="TMJ5" s="228"/>
      <c r="TMK5" s="228"/>
      <c r="TML5" s="228"/>
      <c r="TMM5" s="228"/>
      <c r="TMN5" s="228"/>
      <c r="TMO5" s="228"/>
      <c r="TMP5" s="228"/>
      <c r="TMQ5" s="228"/>
      <c r="TMR5" s="228"/>
      <c r="TMS5" s="228"/>
      <c r="TMT5" s="228"/>
      <c r="TMU5" s="228"/>
      <c r="TMV5" s="228"/>
      <c r="TMW5" s="228"/>
      <c r="TMX5" s="228"/>
      <c r="TMY5" s="228"/>
      <c r="TMZ5" s="228"/>
      <c r="TNA5" s="228"/>
      <c r="TNB5" s="228"/>
      <c r="TNC5" s="228"/>
      <c r="TND5" s="228"/>
      <c r="TNE5" s="228"/>
      <c r="TNF5" s="228"/>
      <c r="TNG5" s="228"/>
      <c r="TNH5" s="228"/>
      <c r="TNI5" s="228"/>
      <c r="TNJ5" s="228"/>
      <c r="TNK5" s="228"/>
      <c r="TNL5" s="228"/>
      <c r="TNM5" s="228"/>
      <c r="TNN5" s="228"/>
      <c r="TNO5" s="228"/>
      <c r="TNP5" s="228"/>
      <c r="TNQ5" s="228"/>
      <c r="TNR5" s="228"/>
      <c r="TNS5" s="228"/>
      <c r="TNT5" s="228"/>
      <c r="TNU5" s="228"/>
      <c r="TNV5" s="228"/>
      <c r="TNW5" s="228"/>
      <c r="TNX5" s="228"/>
      <c r="TNY5" s="228"/>
      <c r="TNZ5" s="228"/>
      <c r="TOA5" s="228"/>
      <c r="TOB5" s="228"/>
      <c r="TOC5" s="228"/>
      <c r="TOD5" s="228"/>
      <c r="TOE5" s="228"/>
      <c r="TOF5" s="228"/>
      <c r="TOG5" s="228"/>
      <c r="TOH5" s="228"/>
      <c r="TOI5" s="228"/>
      <c r="TOJ5" s="228"/>
      <c r="TOK5" s="228"/>
      <c r="TOL5" s="228"/>
      <c r="TOM5" s="228"/>
      <c r="TON5" s="228"/>
      <c r="TOO5" s="228"/>
      <c r="TOP5" s="228"/>
      <c r="TOQ5" s="228"/>
      <c r="TOR5" s="228"/>
      <c r="TOS5" s="228"/>
      <c r="TOT5" s="228"/>
      <c r="TOU5" s="228"/>
      <c r="TOV5" s="228"/>
      <c r="TOW5" s="228"/>
      <c r="TOX5" s="228"/>
      <c r="TOY5" s="228"/>
      <c r="TOZ5" s="228"/>
      <c r="TPA5" s="228"/>
      <c r="TPB5" s="228"/>
      <c r="TPC5" s="228"/>
      <c r="TPD5" s="228"/>
      <c r="TPE5" s="228"/>
      <c r="TPF5" s="228"/>
      <c r="TPG5" s="228"/>
      <c r="TPH5" s="228"/>
      <c r="TPI5" s="228"/>
      <c r="TPJ5" s="228"/>
      <c r="TPK5" s="228"/>
      <c r="TPL5" s="228"/>
      <c r="TPM5" s="228"/>
      <c r="TPN5" s="228"/>
      <c r="TPO5" s="228"/>
      <c r="TPP5" s="228"/>
      <c r="TPQ5" s="228"/>
      <c r="TPR5" s="228"/>
      <c r="TPS5" s="228"/>
      <c r="TPT5" s="228"/>
      <c r="TPU5" s="228"/>
      <c r="TPV5" s="228"/>
      <c r="TPW5" s="228"/>
      <c r="TPX5" s="228"/>
      <c r="TPY5" s="228"/>
      <c r="TPZ5" s="228"/>
      <c r="TQA5" s="228"/>
      <c r="TQB5" s="228"/>
      <c r="TQC5" s="228"/>
      <c r="TQD5" s="228"/>
      <c r="TQE5" s="228"/>
      <c r="TQF5" s="228"/>
      <c r="TQG5" s="228"/>
      <c r="TQH5" s="228"/>
      <c r="TQI5" s="228"/>
      <c r="TQJ5" s="228"/>
      <c r="TQK5" s="228"/>
      <c r="TQL5" s="228"/>
      <c r="TQM5" s="228"/>
      <c r="TQN5" s="228"/>
      <c r="TQO5" s="228"/>
      <c r="TQP5" s="228"/>
      <c r="TQQ5" s="228"/>
      <c r="TQR5" s="228"/>
      <c r="TQS5" s="228"/>
      <c r="TQT5" s="228"/>
      <c r="TQU5" s="228"/>
      <c r="TQV5" s="228"/>
      <c r="TQW5" s="228"/>
      <c r="TQX5" s="228"/>
      <c r="TQY5" s="228"/>
      <c r="TQZ5" s="228"/>
      <c r="TRA5" s="228"/>
      <c r="TRB5" s="228"/>
      <c r="TRC5" s="228"/>
      <c r="TRD5" s="228"/>
      <c r="TRE5" s="228"/>
      <c r="TRF5" s="228"/>
      <c r="TRG5" s="228"/>
      <c r="TRH5" s="228"/>
      <c r="TRI5" s="228"/>
      <c r="TRJ5" s="228"/>
      <c r="TRK5" s="228"/>
      <c r="TRL5" s="228"/>
      <c r="TRM5" s="228"/>
      <c r="TRN5" s="228"/>
      <c r="TRO5" s="228"/>
      <c r="TRP5" s="228"/>
      <c r="TRQ5" s="228"/>
      <c r="TRR5" s="228"/>
      <c r="TRS5" s="228"/>
      <c r="TRT5" s="228"/>
      <c r="TRU5" s="228"/>
      <c r="TRV5" s="228"/>
      <c r="TRW5" s="228"/>
      <c r="TRX5" s="228"/>
      <c r="TRY5" s="228"/>
      <c r="TRZ5" s="228"/>
      <c r="TSA5" s="228"/>
      <c r="TSB5" s="228"/>
      <c r="TSC5" s="228"/>
      <c r="TSD5" s="228"/>
      <c r="TSE5" s="228"/>
      <c r="TSF5" s="228"/>
      <c r="TSG5" s="228"/>
      <c r="TSH5" s="228"/>
      <c r="TSI5" s="228"/>
      <c r="TSJ5" s="228"/>
      <c r="TSK5" s="228"/>
      <c r="TSL5" s="228"/>
      <c r="TSM5" s="228"/>
      <c r="TSN5" s="228"/>
      <c r="TSO5" s="228"/>
      <c r="TSP5" s="228"/>
      <c r="TSQ5" s="228"/>
      <c r="TSR5" s="228"/>
      <c r="TSS5" s="228"/>
      <c r="TST5" s="228"/>
      <c r="TSU5" s="228"/>
      <c r="TSV5" s="228"/>
      <c r="TSW5" s="228"/>
      <c r="TSX5" s="228"/>
      <c r="TSY5" s="228"/>
      <c r="TSZ5" s="228"/>
      <c r="TTA5" s="228"/>
      <c r="TTB5" s="228"/>
      <c r="TTC5" s="228"/>
      <c r="TTD5" s="228"/>
      <c r="TTE5" s="228"/>
      <c r="TTF5" s="228"/>
      <c r="TTG5" s="228"/>
      <c r="TTH5" s="228"/>
      <c r="TTI5" s="228"/>
      <c r="TTJ5" s="228"/>
      <c r="TTK5" s="228"/>
      <c r="TTL5" s="228"/>
      <c r="TTM5" s="228"/>
      <c r="TTN5" s="228"/>
      <c r="TTO5" s="228"/>
      <c r="TTP5" s="228"/>
      <c r="TTQ5" s="228"/>
      <c r="TTR5" s="228"/>
      <c r="TTS5" s="228"/>
      <c r="TTT5" s="228"/>
      <c r="TTU5" s="228"/>
      <c r="TTV5" s="228"/>
      <c r="TTW5" s="228"/>
      <c r="TTX5" s="228"/>
      <c r="TTY5" s="228"/>
      <c r="TTZ5" s="228"/>
      <c r="TUA5" s="228"/>
      <c r="TUB5" s="228"/>
      <c r="TUC5" s="228"/>
      <c r="TUD5" s="228"/>
      <c r="TUE5" s="228"/>
      <c r="TUF5" s="228"/>
      <c r="TUG5" s="228"/>
      <c r="TUH5" s="228"/>
      <c r="TUI5" s="228"/>
      <c r="TUJ5" s="228"/>
      <c r="TUK5" s="228"/>
      <c r="TUL5" s="228"/>
      <c r="TUM5" s="228"/>
      <c r="TUN5" s="228"/>
      <c r="TUO5" s="228"/>
      <c r="TUP5" s="228"/>
      <c r="TUQ5" s="228"/>
      <c r="TUR5" s="228"/>
      <c r="TUS5" s="228"/>
      <c r="TUT5" s="228"/>
      <c r="TUU5" s="228"/>
      <c r="TUV5" s="228"/>
      <c r="TUW5" s="228"/>
      <c r="TUX5" s="228"/>
      <c r="TUY5" s="228"/>
      <c r="TUZ5" s="228"/>
      <c r="TVA5" s="228"/>
      <c r="TVB5" s="228"/>
      <c r="TVC5" s="228"/>
      <c r="TVD5" s="228"/>
      <c r="TVE5" s="228"/>
      <c r="TVF5" s="228"/>
      <c r="TVG5" s="228"/>
      <c r="TVH5" s="228"/>
      <c r="TVI5" s="228"/>
      <c r="TVJ5" s="228"/>
      <c r="TVK5" s="228"/>
      <c r="TVL5" s="228"/>
      <c r="TVM5" s="228"/>
      <c r="TVN5" s="228"/>
      <c r="TVO5" s="228"/>
      <c r="TVP5" s="228"/>
      <c r="TVQ5" s="228"/>
      <c r="TVR5" s="228"/>
      <c r="TVS5" s="228"/>
      <c r="TVT5" s="228"/>
      <c r="TVU5" s="228"/>
      <c r="TVV5" s="228"/>
      <c r="TVW5" s="228"/>
      <c r="TVX5" s="228"/>
      <c r="TVY5" s="228"/>
      <c r="TVZ5" s="228"/>
      <c r="TWA5" s="228"/>
      <c r="TWB5" s="228"/>
      <c r="TWC5" s="228"/>
      <c r="TWD5" s="228"/>
      <c r="TWE5" s="228"/>
      <c r="TWF5" s="228"/>
      <c r="TWG5" s="228"/>
      <c r="TWH5" s="228"/>
      <c r="TWI5" s="228"/>
      <c r="TWJ5" s="228"/>
      <c r="TWK5" s="228"/>
      <c r="TWL5" s="228"/>
      <c r="TWM5" s="228"/>
      <c r="TWN5" s="228"/>
      <c r="TWO5" s="228"/>
      <c r="TWP5" s="228"/>
      <c r="TWQ5" s="228"/>
      <c r="TWR5" s="228"/>
      <c r="TWS5" s="228"/>
      <c r="TWT5" s="228"/>
      <c r="TWU5" s="228"/>
      <c r="TWV5" s="228"/>
      <c r="TWW5" s="228"/>
      <c r="TWX5" s="228"/>
      <c r="TWY5" s="228"/>
      <c r="TWZ5" s="228"/>
      <c r="TXA5" s="228"/>
      <c r="TXB5" s="228"/>
      <c r="TXC5" s="228"/>
      <c r="TXD5" s="228"/>
      <c r="TXE5" s="228"/>
      <c r="TXF5" s="228"/>
      <c r="TXG5" s="228"/>
      <c r="TXH5" s="228"/>
      <c r="TXI5" s="228"/>
      <c r="TXJ5" s="228"/>
      <c r="TXK5" s="228"/>
      <c r="TXL5" s="228"/>
      <c r="TXM5" s="228"/>
      <c r="TXN5" s="228"/>
      <c r="TXO5" s="228"/>
      <c r="TXP5" s="228"/>
      <c r="TXQ5" s="228"/>
      <c r="TXR5" s="228"/>
      <c r="TXS5" s="228"/>
      <c r="TXT5" s="228"/>
      <c r="TXU5" s="228"/>
      <c r="TXV5" s="228"/>
      <c r="TXW5" s="228"/>
      <c r="TXX5" s="228"/>
      <c r="TXY5" s="228"/>
      <c r="TXZ5" s="228"/>
      <c r="TYA5" s="228"/>
      <c r="TYB5" s="228"/>
      <c r="TYC5" s="228"/>
      <c r="TYD5" s="228"/>
      <c r="TYE5" s="228"/>
      <c r="TYF5" s="228"/>
      <c r="TYG5" s="228"/>
      <c r="TYH5" s="228"/>
      <c r="TYI5" s="228"/>
      <c r="TYJ5" s="228"/>
      <c r="TYK5" s="228"/>
      <c r="TYL5" s="228"/>
      <c r="TYM5" s="228"/>
      <c r="TYN5" s="228"/>
      <c r="TYO5" s="228"/>
      <c r="TYP5" s="228"/>
      <c r="TYQ5" s="228"/>
      <c r="TYR5" s="228"/>
      <c r="TYS5" s="228"/>
      <c r="TYT5" s="228"/>
      <c r="TYU5" s="228"/>
      <c r="TYV5" s="228"/>
      <c r="TYW5" s="228"/>
      <c r="TYX5" s="228"/>
      <c r="TYY5" s="228"/>
      <c r="TYZ5" s="228"/>
      <c r="TZA5" s="228"/>
      <c r="TZB5" s="228"/>
      <c r="TZC5" s="228"/>
      <c r="TZD5" s="228"/>
      <c r="TZE5" s="228"/>
      <c r="TZF5" s="228"/>
      <c r="TZG5" s="228"/>
      <c r="TZH5" s="228"/>
      <c r="TZI5" s="228"/>
      <c r="TZJ5" s="228"/>
      <c r="TZK5" s="228"/>
      <c r="TZL5" s="228"/>
      <c r="TZM5" s="228"/>
      <c r="TZN5" s="228"/>
      <c r="TZO5" s="228"/>
      <c r="TZP5" s="228"/>
      <c r="TZQ5" s="228"/>
      <c r="TZR5" s="228"/>
      <c r="TZS5" s="228"/>
      <c r="TZT5" s="228"/>
      <c r="TZU5" s="228"/>
      <c r="TZV5" s="228"/>
      <c r="TZW5" s="228"/>
      <c r="TZX5" s="228"/>
      <c r="TZY5" s="228"/>
      <c r="TZZ5" s="228"/>
      <c r="UAA5" s="228"/>
      <c r="UAB5" s="228"/>
      <c r="UAC5" s="228"/>
      <c r="UAD5" s="228"/>
      <c r="UAE5" s="228"/>
      <c r="UAF5" s="228"/>
      <c r="UAG5" s="228"/>
      <c r="UAH5" s="228"/>
      <c r="UAI5" s="228"/>
      <c r="UAJ5" s="228"/>
      <c r="UAK5" s="228"/>
      <c r="UAL5" s="228"/>
      <c r="UAM5" s="228"/>
      <c r="UAN5" s="228"/>
      <c r="UAO5" s="228"/>
      <c r="UAP5" s="228"/>
      <c r="UAQ5" s="228"/>
      <c r="UAR5" s="228"/>
      <c r="UAS5" s="228"/>
      <c r="UAT5" s="228"/>
      <c r="UAU5" s="228"/>
      <c r="UAV5" s="228"/>
      <c r="UAW5" s="228"/>
      <c r="UAX5" s="228"/>
      <c r="UAY5" s="228"/>
      <c r="UAZ5" s="228"/>
      <c r="UBA5" s="228"/>
      <c r="UBB5" s="228"/>
      <c r="UBC5" s="228"/>
      <c r="UBD5" s="228"/>
      <c r="UBE5" s="228"/>
      <c r="UBF5" s="228"/>
      <c r="UBG5" s="228"/>
      <c r="UBH5" s="228"/>
      <c r="UBI5" s="228"/>
      <c r="UBJ5" s="228"/>
      <c r="UBK5" s="228"/>
      <c r="UBL5" s="228"/>
      <c r="UBM5" s="228"/>
      <c r="UBN5" s="228"/>
      <c r="UBO5" s="228"/>
      <c r="UBP5" s="228"/>
      <c r="UBQ5" s="228"/>
      <c r="UBR5" s="228"/>
      <c r="UBS5" s="228"/>
      <c r="UBT5" s="228"/>
      <c r="UBU5" s="228"/>
      <c r="UBV5" s="228"/>
      <c r="UBW5" s="228"/>
      <c r="UBX5" s="228"/>
      <c r="UBY5" s="228"/>
      <c r="UBZ5" s="228"/>
      <c r="UCA5" s="228"/>
      <c r="UCB5" s="228"/>
      <c r="UCC5" s="228"/>
      <c r="UCD5" s="228"/>
      <c r="UCE5" s="228"/>
      <c r="UCF5" s="228"/>
      <c r="UCG5" s="228"/>
      <c r="UCH5" s="228"/>
      <c r="UCI5" s="228"/>
      <c r="UCJ5" s="228"/>
      <c r="UCK5" s="228"/>
      <c r="UCL5" s="228"/>
      <c r="UCM5" s="228"/>
      <c r="UCN5" s="228"/>
      <c r="UCO5" s="228"/>
      <c r="UCP5" s="228"/>
      <c r="UCQ5" s="228"/>
      <c r="UCR5" s="228"/>
      <c r="UCS5" s="228"/>
      <c r="UCT5" s="228"/>
      <c r="UCU5" s="228"/>
      <c r="UCV5" s="228"/>
      <c r="UCW5" s="228"/>
      <c r="UCX5" s="228"/>
      <c r="UCY5" s="228"/>
      <c r="UCZ5" s="228"/>
      <c r="UDA5" s="228"/>
      <c r="UDB5" s="228"/>
      <c r="UDC5" s="228"/>
      <c r="UDD5" s="228"/>
      <c r="UDE5" s="228"/>
      <c r="UDF5" s="228"/>
      <c r="UDG5" s="228"/>
      <c r="UDH5" s="228"/>
      <c r="UDI5" s="228"/>
      <c r="UDJ5" s="228"/>
      <c r="UDK5" s="228"/>
      <c r="UDL5" s="228"/>
      <c r="UDM5" s="228"/>
      <c r="UDN5" s="228"/>
      <c r="UDO5" s="228"/>
      <c r="UDP5" s="228"/>
      <c r="UDQ5" s="228"/>
      <c r="UDR5" s="228"/>
      <c r="UDS5" s="228"/>
      <c r="UDT5" s="228"/>
      <c r="UDU5" s="228"/>
      <c r="UDV5" s="228"/>
      <c r="UDW5" s="228"/>
      <c r="UDX5" s="228"/>
      <c r="UDY5" s="228"/>
      <c r="UDZ5" s="228"/>
      <c r="UEA5" s="228"/>
      <c r="UEB5" s="228"/>
      <c r="UEC5" s="228"/>
      <c r="UED5" s="228"/>
      <c r="UEE5" s="228"/>
      <c r="UEF5" s="228"/>
      <c r="UEG5" s="228"/>
      <c r="UEH5" s="228"/>
      <c r="UEI5" s="228"/>
      <c r="UEJ5" s="228"/>
      <c r="UEK5" s="228"/>
      <c r="UEL5" s="228"/>
      <c r="UEM5" s="228"/>
      <c r="UEN5" s="228"/>
      <c r="UEO5" s="228"/>
      <c r="UEP5" s="228"/>
      <c r="UEQ5" s="228"/>
      <c r="UER5" s="228"/>
      <c r="UES5" s="228"/>
      <c r="UET5" s="228"/>
      <c r="UEU5" s="228"/>
      <c r="UEV5" s="228"/>
      <c r="UEW5" s="228"/>
      <c r="UEX5" s="228"/>
      <c r="UEY5" s="228"/>
      <c r="UEZ5" s="228"/>
      <c r="UFA5" s="228"/>
      <c r="UFB5" s="228"/>
      <c r="UFC5" s="228"/>
      <c r="UFD5" s="228"/>
      <c r="UFE5" s="228"/>
      <c r="UFF5" s="228"/>
      <c r="UFG5" s="228"/>
      <c r="UFH5" s="228"/>
      <c r="UFI5" s="228"/>
      <c r="UFJ5" s="228"/>
      <c r="UFK5" s="228"/>
      <c r="UFL5" s="228"/>
      <c r="UFM5" s="228"/>
      <c r="UFN5" s="228"/>
      <c r="UFO5" s="228"/>
      <c r="UFP5" s="228"/>
      <c r="UFQ5" s="228"/>
      <c r="UFR5" s="228"/>
      <c r="UFS5" s="228"/>
      <c r="UFT5" s="228"/>
      <c r="UFU5" s="228"/>
      <c r="UFV5" s="228"/>
      <c r="UFW5" s="228"/>
      <c r="UFX5" s="228"/>
      <c r="UFY5" s="228"/>
      <c r="UFZ5" s="228"/>
      <c r="UGA5" s="228"/>
      <c r="UGB5" s="228"/>
      <c r="UGC5" s="228"/>
      <c r="UGD5" s="228"/>
      <c r="UGE5" s="228"/>
      <c r="UGF5" s="228"/>
      <c r="UGG5" s="228"/>
      <c r="UGH5" s="228"/>
      <c r="UGI5" s="228"/>
      <c r="UGJ5" s="228"/>
      <c r="UGK5" s="228"/>
      <c r="UGL5" s="228"/>
      <c r="UGM5" s="228"/>
      <c r="UGN5" s="228"/>
      <c r="UGO5" s="228"/>
      <c r="UGP5" s="228"/>
      <c r="UGQ5" s="228"/>
      <c r="UGR5" s="228"/>
      <c r="UGS5" s="228"/>
      <c r="UGT5" s="228"/>
      <c r="UGU5" s="228"/>
      <c r="UGV5" s="228"/>
      <c r="UGW5" s="228"/>
      <c r="UGX5" s="228"/>
      <c r="UGY5" s="228"/>
      <c r="UGZ5" s="228"/>
      <c r="UHA5" s="228"/>
      <c r="UHB5" s="228"/>
      <c r="UHC5" s="228"/>
      <c r="UHD5" s="228"/>
      <c r="UHE5" s="228"/>
      <c r="UHF5" s="228"/>
      <c r="UHG5" s="228"/>
      <c r="UHH5" s="228"/>
      <c r="UHI5" s="228"/>
      <c r="UHJ5" s="228"/>
      <c r="UHK5" s="228"/>
      <c r="UHL5" s="228"/>
      <c r="UHM5" s="228"/>
      <c r="UHN5" s="228"/>
      <c r="UHO5" s="228"/>
      <c r="UHP5" s="228"/>
      <c r="UHQ5" s="228"/>
      <c r="UHR5" s="228"/>
      <c r="UHS5" s="228"/>
      <c r="UHT5" s="228"/>
      <c r="UHU5" s="228"/>
      <c r="UHV5" s="228"/>
      <c r="UHW5" s="228"/>
      <c r="UHX5" s="228"/>
      <c r="UHY5" s="228"/>
      <c r="UHZ5" s="228"/>
      <c r="UIA5" s="228"/>
      <c r="UIB5" s="228"/>
      <c r="UIC5" s="228"/>
      <c r="UID5" s="228"/>
      <c r="UIE5" s="228"/>
      <c r="UIF5" s="228"/>
      <c r="UIG5" s="228"/>
      <c r="UIH5" s="228"/>
      <c r="UII5" s="228"/>
      <c r="UIJ5" s="228"/>
      <c r="UIK5" s="228"/>
      <c r="UIL5" s="228"/>
      <c r="UIM5" s="228"/>
      <c r="UIN5" s="228"/>
      <c r="UIO5" s="228"/>
      <c r="UIP5" s="228"/>
      <c r="UIQ5" s="228"/>
      <c r="UIR5" s="228"/>
      <c r="UIS5" s="228"/>
      <c r="UIT5" s="228"/>
      <c r="UIU5" s="228"/>
      <c r="UIV5" s="228"/>
      <c r="UIW5" s="228"/>
      <c r="UIX5" s="228"/>
      <c r="UIY5" s="228"/>
      <c r="UIZ5" s="228"/>
      <c r="UJA5" s="228"/>
      <c r="UJB5" s="228"/>
      <c r="UJC5" s="228"/>
      <c r="UJD5" s="228"/>
      <c r="UJE5" s="228"/>
      <c r="UJF5" s="228"/>
      <c r="UJG5" s="228"/>
      <c r="UJH5" s="228"/>
      <c r="UJI5" s="228"/>
      <c r="UJJ5" s="228"/>
      <c r="UJK5" s="228"/>
      <c r="UJL5" s="228"/>
      <c r="UJM5" s="228"/>
      <c r="UJN5" s="228"/>
      <c r="UJO5" s="228"/>
      <c r="UJP5" s="228"/>
      <c r="UJQ5" s="228"/>
      <c r="UJR5" s="228"/>
      <c r="UJS5" s="228"/>
      <c r="UJT5" s="228"/>
      <c r="UJU5" s="228"/>
      <c r="UJV5" s="228"/>
      <c r="UJW5" s="228"/>
      <c r="UJX5" s="228"/>
      <c r="UJY5" s="228"/>
      <c r="UJZ5" s="228"/>
      <c r="UKA5" s="228"/>
      <c r="UKB5" s="228"/>
      <c r="UKC5" s="228"/>
      <c r="UKD5" s="228"/>
      <c r="UKE5" s="228"/>
      <c r="UKF5" s="228"/>
      <c r="UKG5" s="228"/>
      <c r="UKH5" s="228"/>
      <c r="UKI5" s="228"/>
      <c r="UKJ5" s="228"/>
      <c r="UKK5" s="228"/>
      <c r="UKL5" s="228"/>
      <c r="UKM5" s="228"/>
      <c r="UKN5" s="228"/>
      <c r="UKO5" s="228"/>
      <c r="UKP5" s="228"/>
      <c r="UKQ5" s="228"/>
      <c r="UKR5" s="228"/>
      <c r="UKS5" s="228"/>
      <c r="UKT5" s="228"/>
      <c r="UKU5" s="228"/>
      <c r="UKV5" s="228"/>
      <c r="UKW5" s="228"/>
      <c r="UKX5" s="228"/>
      <c r="UKY5" s="228"/>
      <c r="UKZ5" s="228"/>
      <c r="ULA5" s="228"/>
      <c r="ULB5" s="228"/>
      <c r="ULC5" s="228"/>
      <c r="ULD5" s="228"/>
      <c r="ULE5" s="228"/>
      <c r="ULF5" s="228"/>
      <c r="ULG5" s="228"/>
      <c r="ULH5" s="228"/>
      <c r="ULI5" s="228"/>
      <c r="ULJ5" s="228"/>
      <c r="ULK5" s="228"/>
      <c r="ULL5" s="228"/>
      <c r="ULM5" s="228"/>
      <c r="ULN5" s="228"/>
      <c r="ULO5" s="228"/>
      <c r="ULP5" s="228"/>
      <c r="ULQ5" s="228"/>
      <c r="ULR5" s="228"/>
      <c r="ULS5" s="228"/>
      <c r="ULT5" s="228"/>
      <c r="ULU5" s="228"/>
      <c r="ULV5" s="228"/>
      <c r="ULW5" s="228"/>
      <c r="ULX5" s="228"/>
      <c r="ULY5" s="228"/>
      <c r="ULZ5" s="228"/>
      <c r="UMA5" s="228"/>
      <c r="UMB5" s="228"/>
      <c r="UMC5" s="228"/>
      <c r="UMD5" s="228"/>
      <c r="UME5" s="228"/>
      <c r="UMF5" s="228"/>
      <c r="UMG5" s="228"/>
      <c r="UMH5" s="228"/>
      <c r="UMI5" s="228"/>
      <c r="UMJ5" s="228"/>
      <c r="UMK5" s="228"/>
      <c r="UML5" s="228"/>
      <c r="UMM5" s="228"/>
      <c r="UMN5" s="228"/>
      <c r="UMO5" s="228"/>
      <c r="UMP5" s="228"/>
      <c r="UMQ5" s="228"/>
      <c r="UMR5" s="228"/>
      <c r="UMS5" s="228"/>
      <c r="UMT5" s="228"/>
      <c r="UMU5" s="228"/>
      <c r="UMV5" s="228"/>
      <c r="UMW5" s="228"/>
      <c r="UMX5" s="228"/>
      <c r="UMY5" s="228"/>
      <c r="UMZ5" s="228"/>
      <c r="UNA5" s="228"/>
      <c r="UNB5" s="228"/>
      <c r="UNC5" s="228"/>
      <c r="UND5" s="228"/>
      <c r="UNE5" s="228"/>
      <c r="UNF5" s="228"/>
      <c r="UNG5" s="228"/>
      <c r="UNH5" s="228"/>
      <c r="UNI5" s="228"/>
      <c r="UNJ5" s="228"/>
      <c r="UNK5" s="228"/>
      <c r="UNL5" s="228"/>
      <c r="UNM5" s="228"/>
      <c r="UNN5" s="228"/>
      <c r="UNO5" s="228"/>
      <c r="UNP5" s="228"/>
      <c r="UNQ5" s="228"/>
      <c r="UNR5" s="228"/>
      <c r="UNS5" s="228"/>
      <c r="UNT5" s="228"/>
      <c r="UNU5" s="228"/>
      <c r="UNV5" s="228"/>
      <c r="UNW5" s="228"/>
      <c r="UNX5" s="228"/>
      <c r="UNY5" s="228"/>
      <c r="UNZ5" s="228"/>
      <c r="UOA5" s="228"/>
      <c r="UOB5" s="228"/>
      <c r="UOC5" s="228"/>
      <c r="UOD5" s="228"/>
      <c r="UOE5" s="228"/>
      <c r="UOF5" s="228"/>
      <c r="UOG5" s="228"/>
      <c r="UOH5" s="228"/>
      <c r="UOI5" s="228"/>
      <c r="UOJ5" s="228"/>
      <c r="UOK5" s="228"/>
      <c r="UOL5" s="228"/>
      <c r="UOM5" s="228"/>
      <c r="UON5" s="228"/>
      <c r="UOO5" s="228"/>
      <c r="UOP5" s="228"/>
      <c r="UOQ5" s="228"/>
      <c r="UOR5" s="228"/>
      <c r="UOS5" s="228"/>
      <c r="UOT5" s="228"/>
      <c r="UOU5" s="228"/>
      <c r="UOV5" s="228"/>
      <c r="UOW5" s="228"/>
      <c r="UOX5" s="228"/>
      <c r="UOY5" s="228"/>
      <c r="UOZ5" s="228"/>
      <c r="UPA5" s="228"/>
      <c r="UPB5" s="228"/>
      <c r="UPC5" s="228"/>
      <c r="UPD5" s="228"/>
      <c r="UPE5" s="228"/>
      <c r="UPF5" s="228"/>
      <c r="UPG5" s="228"/>
      <c r="UPH5" s="228"/>
      <c r="UPI5" s="228"/>
      <c r="UPJ5" s="228"/>
      <c r="UPK5" s="228"/>
      <c r="UPL5" s="228"/>
      <c r="UPM5" s="228"/>
      <c r="UPN5" s="228"/>
      <c r="UPO5" s="228"/>
      <c r="UPP5" s="228"/>
      <c r="UPQ5" s="228"/>
      <c r="UPR5" s="228"/>
      <c r="UPS5" s="228"/>
      <c r="UPT5" s="228"/>
      <c r="UPU5" s="228"/>
      <c r="UPV5" s="228"/>
      <c r="UPW5" s="228"/>
      <c r="UPX5" s="228"/>
      <c r="UPY5" s="228"/>
      <c r="UPZ5" s="228"/>
      <c r="UQA5" s="228"/>
      <c r="UQB5" s="228"/>
      <c r="UQC5" s="228"/>
      <c r="UQD5" s="228"/>
      <c r="UQE5" s="228"/>
      <c r="UQF5" s="228"/>
      <c r="UQG5" s="228"/>
      <c r="UQH5" s="228"/>
      <c r="UQI5" s="228"/>
      <c r="UQJ5" s="228"/>
      <c r="UQK5" s="228"/>
      <c r="UQL5" s="228"/>
      <c r="UQM5" s="228"/>
      <c r="UQN5" s="228"/>
      <c r="UQO5" s="228"/>
      <c r="UQP5" s="228"/>
      <c r="UQQ5" s="228"/>
      <c r="UQR5" s="228"/>
      <c r="UQS5" s="228"/>
      <c r="UQT5" s="228"/>
      <c r="UQU5" s="228"/>
      <c r="UQV5" s="228"/>
      <c r="UQW5" s="228"/>
      <c r="UQX5" s="228"/>
      <c r="UQY5" s="228"/>
      <c r="UQZ5" s="228"/>
      <c r="URA5" s="228"/>
      <c r="URB5" s="228"/>
      <c r="URC5" s="228"/>
      <c r="URD5" s="228"/>
      <c r="URE5" s="228"/>
      <c r="URF5" s="228"/>
      <c r="URG5" s="228"/>
      <c r="URH5" s="228"/>
      <c r="URI5" s="228"/>
      <c r="URJ5" s="228"/>
      <c r="URK5" s="228"/>
      <c r="URL5" s="228"/>
      <c r="URM5" s="228"/>
      <c r="URN5" s="228"/>
      <c r="URO5" s="228"/>
      <c r="URP5" s="228"/>
      <c r="URQ5" s="228"/>
      <c r="URR5" s="228"/>
      <c r="URS5" s="228"/>
      <c r="URT5" s="228"/>
      <c r="URU5" s="228"/>
      <c r="URV5" s="228"/>
      <c r="URW5" s="228"/>
      <c r="URX5" s="228"/>
      <c r="URY5" s="228"/>
      <c r="URZ5" s="228"/>
      <c r="USA5" s="228"/>
      <c r="USB5" s="228"/>
      <c r="USC5" s="228"/>
      <c r="USD5" s="228"/>
      <c r="USE5" s="228"/>
      <c r="USF5" s="228"/>
      <c r="USG5" s="228"/>
      <c r="USH5" s="228"/>
      <c r="USI5" s="228"/>
      <c r="USJ5" s="228"/>
      <c r="USK5" s="228"/>
      <c r="USL5" s="228"/>
      <c r="USM5" s="228"/>
      <c r="USN5" s="228"/>
      <c r="USO5" s="228"/>
      <c r="USP5" s="228"/>
      <c r="USQ5" s="228"/>
      <c r="USR5" s="228"/>
      <c r="USS5" s="228"/>
      <c r="UST5" s="228"/>
      <c r="USU5" s="228"/>
      <c r="USV5" s="228"/>
      <c r="USW5" s="228"/>
      <c r="USX5" s="228"/>
      <c r="USY5" s="228"/>
      <c r="USZ5" s="228"/>
      <c r="UTA5" s="228"/>
      <c r="UTB5" s="228"/>
      <c r="UTC5" s="228"/>
      <c r="UTD5" s="228"/>
      <c r="UTE5" s="228"/>
      <c r="UTF5" s="228"/>
      <c r="UTG5" s="228"/>
      <c r="UTH5" s="228"/>
      <c r="UTI5" s="228"/>
      <c r="UTJ5" s="228"/>
      <c r="UTK5" s="228"/>
      <c r="UTL5" s="228"/>
      <c r="UTM5" s="228"/>
      <c r="UTN5" s="228"/>
      <c r="UTO5" s="228"/>
      <c r="UTP5" s="228"/>
      <c r="UTQ5" s="228"/>
      <c r="UTR5" s="228"/>
      <c r="UTS5" s="228"/>
      <c r="UTT5" s="228"/>
      <c r="UTU5" s="228"/>
      <c r="UTV5" s="228"/>
      <c r="UTW5" s="228"/>
      <c r="UTX5" s="228"/>
      <c r="UTY5" s="228"/>
      <c r="UTZ5" s="228"/>
      <c r="UUA5" s="228"/>
      <c r="UUB5" s="228"/>
      <c r="UUC5" s="228"/>
      <c r="UUD5" s="228"/>
      <c r="UUE5" s="228"/>
      <c r="UUF5" s="228"/>
      <c r="UUG5" s="228"/>
      <c r="UUH5" s="228"/>
      <c r="UUI5" s="228"/>
      <c r="UUJ5" s="228"/>
      <c r="UUK5" s="228"/>
      <c r="UUL5" s="228"/>
      <c r="UUM5" s="228"/>
      <c r="UUN5" s="228"/>
      <c r="UUO5" s="228"/>
      <c r="UUP5" s="228"/>
      <c r="UUQ5" s="228"/>
      <c r="UUR5" s="228"/>
      <c r="UUS5" s="228"/>
      <c r="UUT5" s="228"/>
      <c r="UUU5" s="228"/>
      <c r="UUV5" s="228"/>
      <c r="UUW5" s="228"/>
      <c r="UUX5" s="228"/>
      <c r="UUY5" s="228"/>
      <c r="UUZ5" s="228"/>
      <c r="UVA5" s="228"/>
      <c r="UVB5" s="228"/>
      <c r="UVC5" s="228"/>
      <c r="UVD5" s="228"/>
      <c r="UVE5" s="228"/>
      <c r="UVF5" s="228"/>
      <c r="UVG5" s="228"/>
      <c r="UVH5" s="228"/>
      <c r="UVI5" s="228"/>
      <c r="UVJ5" s="228"/>
      <c r="UVK5" s="228"/>
      <c r="UVL5" s="228"/>
      <c r="UVM5" s="228"/>
      <c r="UVN5" s="228"/>
      <c r="UVO5" s="228"/>
      <c r="UVP5" s="228"/>
      <c r="UVQ5" s="228"/>
      <c r="UVR5" s="228"/>
      <c r="UVS5" s="228"/>
      <c r="UVT5" s="228"/>
      <c r="UVU5" s="228"/>
      <c r="UVV5" s="228"/>
      <c r="UVW5" s="228"/>
      <c r="UVX5" s="228"/>
      <c r="UVY5" s="228"/>
      <c r="UVZ5" s="228"/>
      <c r="UWA5" s="228"/>
      <c r="UWB5" s="228"/>
      <c r="UWC5" s="228"/>
      <c r="UWD5" s="228"/>
      <c r="UWE5" s="228"/>
      <c r="UWF5" s="228"/>
      <c r="UWG5" s="228"/>
      <c r="UWH5" s="228"/>
      <c r="UWI5" s="228"/>
      <c r="UWJ5" s="228"/>
      <c r="UWK5" s="228"/>
      <c r="UWL5" s="228"/>
      <c r="UWM5" s="228"/>
      <c r="UWN5" s="228"/>
      <c r="UWO5" s="228"/>
      <c r="UWP5" s="228"/>
      <c r="UWQ5" s="228"/>
      <c r="UWR5" s="228"/>
      <c r="UWS5" s="228"/>
      <c r="UWT5" s="228"/>
      <c r="UWU5" s="228"/>
      <c r="UWV5" s="228"/>
      <c r="UWW5" s="228"/>
      <c r="UWX5" s="228"/>
      <c r="UWY5" s="228"/>
      <c r="UWZ5" s="228"/>
      <c r="UXA5" s="228"/>
      <c r="UXB5" s="228"/>
      <c r="UXC5" s="228"/>
      <c r="UXD5" s="228"/>
      <c r="UXE5" s="228"/>
      <c r="UXF5" s="228"/>
      <c r="UXG5" s="228"/>
      <c r="UXH5" s="228"/>
      <c r="UXI5" s="228"/>
      <c r="UXJ5" s="228"/>
      <c r="UXK5" s="228"/>
      <c r="UXL5" s="228"/>
      <c r="UXM5" s="228"/>
      <c r="UXN5" s="228"/>
      <c r="UXO5" s="228"/>
      <c r="UXP5" s="228"/>
      <c r="UXQ5" s="228"/>
      <c r="UXR5" s="228"/>
      <c r="UXS5" s="228"/>
      <c r="UXT5" s="228"/>
      <c r="UXU5" s="228"/>
      <c r="UXV5" s="228"/>
      <c r="UXW5" s="228"/>
      <c r="UXX5" s="228"/>
      <c r="UXY5" s="228"/>
      <c r="UXZ5" s="228"/>
      <c r="UYA5" s="228"/>
      <c r="UYB5" s="228"/>
      <c r="UYC5" s="228"/>
      <c r="UYD5" s="228"/>
      <c r="UYE5" s="228"/>
      <c r="UYF5" s="228"/>
      <c r="UYG5" s="228"/>
      <c r="UYH5" s="228"/>
      <c r="UYI5" s="228"/>
      <c r="UYJ5" s="228"/>
      <c r="UYK5" s="228"/>
      <c r="UYL5" s="228"/>
      <c r="UYM5" s="228"/>
      <c r="UYN5" s="228"/>
      <c r="UYO5" s="228"/>
      <c r="UYP5" s="228"/>
      <c r="UYQ5" s="228"/>
      <c r="UYR5" s="228"/>
      <c r="UYS5" s="228"/>
      <c r="UYT5" s="228"/>
      <c r="UYU5" s="228"/>
      <c r="UYV5" s="228"/>
      <c r="UYW5" s="228"/>
      <c r="UYX5" s="228"/>
      <c r="UYY5" s="228"/>
      <c r="UYZ5" s="228"/>
      <c r="UZA5" s="228"/>
      <c r="UZB5" s="228"/>
      <c r="UZC5" s="228"/>
      <c r="UZD5" s="228"/>
      <c r="UZE5" s="228"/>
      <c r="UZF5" s="228"/>
      <c r="UZG5" s="228"/>
      <c r="UZH5" s="228"/>
      <c r="UZI5" s="228"/>
      <c r="UZJ5" s="228"/>
      <c r="UZK5" s="228"/>
      <c r="UZL5" s="228"/>
      <c r="UZM5" s="228"/>
      <c r="UZN5" s="228"/>
      <c r="UZO5" s="228"/>
      <c r="UZP5" s="228"/>
      <c r="UZQ5" s="228"/>
      <c r="UZR5" s="228"/>
      <c r="UZS5" s="228"/>
      <c r="UZT5" s="228"/>
      <c r="UZU5" s="228"/>
      <c r="UZV5" s="228"/>
      <c r="UZW5" s="228"/>
      <c r="UZX5" s="228"/>
      <c r="UZY5" s="228"/>
      <c r="UZZ5" s="228"/>
      <c r="VAA5" s="228"/>
      <c r="VAB5" s="228"/>
      <c r="VAC5" s="228"/>
      <c r="VAD5" s="228"/>
      <c r="VAE5" s="228"/>
      <c r="VAF5" s="228"/>
      <c r="VAG5" s="228"/>
      <c r="VAH5" s="228"/>
      <c r="VAI5" s="228"/>
      <c r="VAJ5" s="228"/>
      <c r="VAK5" s="228"/>
      <c r="VAL5" s="228"/>
      <c r="VAM5" s="228"/>
      <c r="VAN5" s="228"/>
      <c r="VAO5" s="228"/>
      <c r="VAP5" s="228"/>
      <c r="VAQ5" s="228"/>
      <c r="VAR5" s="228"/>
      <c r="VAS5" s="228"/>
      <c r="VAT5" s="228"/>
      <c r="VAU5" s="228"/>
      <c r="VAV5" s="228"/>
      <c r="VAW5" s="228"/>
      <c r="VAX5" s="228"/>
      <c r="VAY5" s="228"/>
      <c r="VAZ5" s="228"/>
      <c r="VBA5" s="228"/>
      <c r="VBB5" s="228"/>
      <c r="VBC5" s="228"/>
      <c r="VBD5" s="228"/>
      <c r="VBE5" s="228"/>
      <c r="VBF5" s="228"/>
      <c r="VBG5" s="228"/>
      <c r="VBH5" s="228"/>
      <c r="VBI5" s="228"/>
      <c r="VBJ5" s="228"/>
      <c r="VBK5" s="228"/>
      <c r="VBL5" s="228"/>
      <c r="VBM5" s="228"/>
      <c r="VBN5" s="228"/>
      <c r="VBO5" s="228"/>
      <c r="VBP5" s="228"/>
      <c r="VBQ5" s="228"/>
      <c r="VBR5" s="228"/>
      <c r="VBS5" s="228"/>
      <c r="VBT5" s="228"/>
      <c r="VBU5" s="228"/>
      <c r="VBV5" s="228"/>
      <c r="VBW5" s="228"/>
      <c r="VBX5" s="228"/>
      <c r="VBY5" s="228"/>
      <c r="VBZ5" s="228"/>
      <c r="VCA5" s="228"/>
      <c r="VCB5" s="228"/>
      <c r="VCC5" s="228"/>
      <c r="VCD5" s="228"/>
      <c r="VCE5" s="228"/>
      <c r="VCF5" s="228"/>
      <c r="VCG5" s="228"/>
      <c r="VCH5" s="228"/>
      <c r="VCI5" s="228"/>
      <c r="VCJ5" s="228"/>
      <c r="VCK5" s="228"/>
      <c r="VCL5" s="228"/>
      <c r="VCM5" s="228"/>
      <c r="VCN5" s="228"/>
      <c r="VCO5" s="228"/>
      <c r="VCP5" s="228"/>
      <c r="VCQ5" s="228"/>
      <c r="VCR5" s="228"/>
      <c r="VCS5" s="228"/>
      <c r="VCT5" s="228"/>
      <c r="VCU5" s="228"/>
      <c r="VCV5" s="228"/>
      <c r="VCW5" s="228"/>
      <c r="VCX5" s="228"/>
      <c r="VCY5" s="228"/>
      <c r="VCZ5" s="228"/>
      <c r="VDA5" s="228"/>
      <c r="VDB5" s="228"/>
      <c r="VDC5" s="228"/>
      <c r="VDD5" s="228"/>
      <c r="VDE5" s="228"/>
      <c r="VDF5" s="228"/>
      <c r="VDG5" s="228"/>
      <c r="VDH5" s="228"/>
      <c r="VDI5" s="228"/>
      <c r="VDJ5" s="228"/>
      <c r="VDK5" s="228"/>
      <c r="VDL5" s="228"/>
      <c r="VDM5" s="228"/>
      <c r="VDN5" s="228"/>
      <c r="VDO5" s="228"/>
      <c r="VDP5" s="228"/>
      <c r="VDQ5" s="228"/>
      <c r="VDR5" s="228"/>
      <c r="VDS5" s="228"/>
      <c r="VDT5" s="228"/>
      <c r="VDU5" s="228"/>
      <c r="VDV5" s="228"/>
      <c r="VDW5" s="228"/>
      <c r="VDX5" s="228"/>
      <c r="VDY5" s="228"/>
      <c r="VDZ5" s="228"/>
      <c r="VEA5" s="228"/>
      <c r="VEB5" s="228"/>
      <c r="VEC5" s="228"/>
      <c r="VED5" s="228"/>
      <c r="VEE5" s="228"/>
      <c r="VEF5" s="228"/>
      <c r="VEG5" s="228"/>
      <c r="VEH5" s="228"/>
      <c r="VEI5" s="228"/>
      <c r="VEJ5" s="228"/>
      <c r="VEK5" s="228"/>
      <c r="VEL5" s="228"/>
      <c r="VEM5" s="228"/>
      <c r="VEN5" s="228"/>
      <c r="VEO5" s="228"/>
      <c r="VEP5" s="228"/>
      <c r="VEQ5" s="228"/>
      <c r="VER5" s="228"/>
      <c r="VES5" s="228"/>
      <c r="VET5" s="228"/>
      <c r="VEU5" s="228"/>
      <c r="VEV5" s="228"/>
      <c r="VEW5" s="228"/>
      <c r="VEX5" s="228"/>
      <c r="VEY5" s="228"/>
      <c r="VEZ5" s="228"/>
      <c r="VFA5" s="228"/>
      <c r="VFB5" s="228"/>
      <c r="VFC5" s="228"/>
      <c r="VFD5" s="228"/>
      <c r="VFE5" s="228"/>
      <c r="VFF5" s="228"/>
      <c r="VFG5" s="228"/>
      <c r="VFH5" s="228"/>
      <c r="VFI5" s="228"/>
      <c r="VFJ5" s="228"/>
      <c r="VFK5" s="228"/>
      <c r="VFL5" s="228"/>
      <c r="VFM5" s="228"/>
      <c r="VFN5" s="228"/>
      <c r="VFO5" s="228"/>
      <c r="VFP5" s="228"/>
      <c r="VFQ5" s="228"/>
      <c r="VFR5" s="228"/>
      <c r="VFS5" s="228"/>
      <c r="VFT5" s="228"/>
      <c r="VFU5" s="228"/>
      <c r="VFV5" s="228"/>
      <c r="VFW5" s="228"/>
      <c r="VFX5" s="228"/>
      <c r="VFY5" s="228"/>
      <c r="VFZ5" s="228"/>
      <c r="VGA5" s="228"/>
      <c r="VGB5" s="228"/>
      <c r="VGC5" s="228"/>
      <c r="VGD5" s="228"/>
      <c r="VGE5" s="228"/>
      <c r="VGF5" s="228"/>
      <c r="VGG5" s="228"/>
      <c r="VGH5" s="228"/>
      <c r="VGI5" s="228"/>
      <c r="VGJ5" s="228"/>
      <c r="VGK5" s="228"/>
      <c r="VGL5" s="228"/>
      <c r="VGM5" s="228"/>
      <c r="VGN5" s="228"/>
      <c r="VGO5" s="228"/>
      <c r="VGP5" s="228"/>
      <c r="VGQ5" s="228"/>
      <c r="VGR5" s="228"/>
      <c r="VGS5" s="228"/>
      <c r="VGT5" s="228"/>
      <c r="VGU5" s="228"/>
      <c r="VGV5" s="228"/>
      <c r="VGW5" s="228"/>
      <c r="VGX5" s="228"/>
      <c r="VGY5" s="228"/>
      <c r="VGZ5" s="228"/>
      <c r="VHA5" s="228"/>
      <c r="VHB5" s="228"/>
      <c r="VHC5" s="228"/>
      <c r="VHD5" s="228"/>
      <c r="VHE5" s="228"/>
      <c r="VHF5" s="228"/>
      <c r="VHG5" s="228"/>
      <c r="VHH5" s="228"/>
      <c r="VHI5" s="228"/>
      <c r="VHJ5" s="228"/>
      <c r="VHK5" s="228"/>
      <c r="VHL5" s="228"/>
      <c r="VHM5" s="228"/>
      <c r="VHN5" s="228"/>
      <c r="VHO5" s="228"/>
      <c r="VHP5" s="228"/>
      <c r="VHQ5" s="228"/>
      <c r="VHR5" s="228"/>
      <c r="VHS5" s="228"/>
      <c r="VHT5" s="228"/>
      <c r="VHU5" s="228"/>
      <c r="VHV5" s="228"/>
      <c r="VHW5" s="228"/>
      <c r="VHX5" s="228"/>
      <c r="VHY5" s="228"/>
      <c r="VHZ5" s="228"/>
      <c r="VIA5" s="228"/>
      <c r="VIB5" s="228"/>
      <c r="VIC5" s="228"/>
      <c r="VID5" s="228"/>
      <c r="VIE5" s="228"/>
      <c r="VIF5" s="228"/>
      <c r="VIG5" s="228"/>
      <c r="VIH5" s="228"/>
      <c r="VII5" s="228"/>
      <c r="VIJ5" s="228"/>
      <c r="VIK5" s="228"/>
      <c r="VIL5" s="228"/>
      <c r="VIM5" s="228"/>
      <c r="VIN5" s="228"/>
      <c r="VIO5" s="228"/>
      <c r="VIP5" s="228"/>
      <c r="VIQ5" s="228"/>
      <c r="VIR5" s="228"/>
      <c r="VIS5" s="228"/>
      <c r="VIT5" s="228"/>
      <c r="VIU5" s="228"/>
      <c r="VIV5" s="228"/>
      <c r="VIW5" s="228"/>
      <c r="VIX5" s="228"/>
      <c r="VIY5" s="228"/>
      <c r="VIZ5" s="228"/>
      <c r="VJA5" s="228"/>
      <c r="VJB5" s="228"/>
      <c r="VJC5" s="228"/>
      <c r="VJD5" s="228"/>
      <c r="VJE5" s="228"/>
      <c r="VJF5" s="228"/>
      <c r="VJG5" s="228"/>
      <c r="VJH5" s="228"/>
      <c r="VJI5" s="228"/>
      <c r="VJJ5" s="228"/>
      <c r="VJK5" s="228"/>
      <c r="VJL5" s="228"/>
      <c r="VJM5" s="228"/>
      <c r="VJN5" s="228"/>
      <c r="VJO5" s="228"/>
      <c r="VJP5" s="228"/>
      <c r="VJQ5" s="228"/>
      <c r="VJR5" s="228"/>
      <c r="VJS5" s="228"/>
      <c r="VJT5" s="228"/>
      <c r="VJU5" s="228"/>
      <c r="VJV5" s="228"/>
      <c r="VJW5" s="228"/>
      <c r="VJX5" s="228"/>
      <c r="VJY5" s="228"/>
      <c r="VJZ5" s="228"/>
      <c r="VKA5" s="228"/>
      <c r="VKB5" s="228"/>
      <c r="VKC5" s="228"/>
      <c r="VKD5" s="228"/>
      <c r="VKE5" s="228"/>
      <c r="VKF5" s="228"/>
      <c r="VKG5" s="228"/>
      <c r="VKH5" s="228"/>
      <c r="VKI5" s="228"/>
      <c r="VKJ5" s="228"/>
      <c r="VKK5" s="228"/>
      <c r="VKL5" s="228"/>
      <c r="VKM5" s="228"/>
      <c r="VKN5" s="228"/>
      <c r="VKO5" s="228"/>
      <c r="VKP5" s="228"/>
      <c r="VKQ5" s="228"/>
      <c r="VKR5" s="228"/>
      <c r="VKS5" s="228"/>
      <c r="VKT5" s="228"/>
      <c r="VKU5" s="228"/>
      <c r="VKV5" s="228"/>
      <c r="VKW5" s="228"/>
      <c r="VKX5" s="228"/>
      <c r="VKY5" s="228"/>
      <c r="VKZ5" s="228"/>
      <c r="VLA5" s="228"/>
      <c r="VLB5" s="228"/>
      <c r="VLC5" s="228"/>
      <c r="VLD5" s="228"/>
      <c r="VLE5" s="228"/>
      <c r="VLF5" s="228"/>
      <c r="VLG5" s="228"/>
      <c r="VLH5" s="228"/>
      <c r="VLI5" s="228"/>
      <c r="VLJ5" s="228"/>
      <c r="VLK5" s="228"/>
      <c r="VLL5" s="228"/>
      <c r="VLM5" s="228"/>
      <c r="VLN5" s="228"/>
      <c r="VLO5" s="228"/>
      <c r="VLP5" s="228"/>
      <c r="VLQ5" s="228"/>
      <c r="VLR5" s="228"/>
      <c r="VLS5" s="228"/>
      <c r="VLT5" s="228"/>
      <c r="VLU5" s="228"/>
      <c r="VLV5" s="228"/>
      <c r="VLW5" s="228"/>
      <c r="VLX5" s="228"/>
      <c r="VLY5" s="228"/>
      <c r="VLZ5" s="228"/>
      <c r="VMA5" s="228"/>
      <c r="VMB5" s="228"/>
      <c r="VMC5" s="228"/>
      <c r="VMD5" s="228"/>
      <c r="VME5" s="228"/>
      <c r="VMF5" s="228"/>
      <c r="VMG5" s="228"/>
      <c r="VMH5" s="228"/>
      <c r="VMI5" s="228"/>
      <c r="VMJ5" s="228"/>
      <c r="VMK5" s="228"/>
      <c r="VML5" s="228"/>
      <c r="VMM5" s="228"/>
      <c r="VMN5" s="228"/>
      <c r="VMO5" s="228"/>
      <c r="VMP5" s="228"/>
      <c r="VMQ5" s="228"/>
      <c r="VMR5" s="228"/>
      <c r="VMS5" s="228"/>
      <c r="VMT5" s="228"/>
      <c r="VMU5" s="228"/>
      <c r="VMV5" s="228"/>
      <c r="VMW5" s="228"/>
      <c r="VMX5" s="228"/>
      <c r="VMY5" s="228"/>
      <c r="VMZ5" s="228"/>
      <c r="VNA5" s="228"/>
      <c r="VNB5" s="228"/>
      <c r="VNC5" s="228"/>
      <c r="VND5" s="228"/>
      <c r="VNE5" s="228"/>
      <c r="VNF5" s="228"/>
      <c r="VNG5" s="228"/>
      <c r="VNH5" s="228"/>
      <c r="VNI5" s="228"/>
      <c r="VNJ5" s="228"/>
      <c r="VNK5" s="228"/>
      <c r="VNL5" s="228"/>
      <c r="VNM5" s="228"/>
      <c r="VNN5" s="228"/>
      <c r="VNO5" s="228"/>
      <c r="VNP5" s="228"/>
      <c r="VNQ5" s="228"/>
      <c r="VNR5" s="228"/>
      <c r="VNS5" s="228"/>
      <c r="VNT5" s="228"/>
      <c r="VNU5" s="228"/>
      <c r="VNV5" s="228"/>
      <c r="VNW5" s="228"/>
      <c r="VNX5" s="228"/>
      <c r="VNY5" s="228"/>
      <c r="VNZ5" s="228"/>
      <c r="VOA5" s="228"/>
      <c r="VOB5" s="228"/>
      <c r="VOC5" s="228"/>
      <c r="VOD5" s="228"/>
      <c r="VOE5" s="228"/>
      <c r="VOF5" s="228"/>
      <c r="VOG5" s="228"/>
      <c r="VOH5" s="228"/>
      <c r="VOI5" s="228"/>
      <c r="VOJ5" s="228"/>
      <c r="VOK5" s="228"/>
      <c r="VOL5" s="228"/>
      <c r="VOM5" s="228"/>
      <c r="VON5" s="228"/>
      <c r="VOO5" s="228"/>
      <c r="VOP5" s="228"/>
      <c r="VOQ5" s="228"/>
      <c r="VOR5" s="228"/>
      <c r="VOS5" s="228"/>
      <c r="VOT5" s="228"/>
      <c r="VOU5" s="228"/>
      <c r="VOV5" s="228"/>
      <c r="VOW5" s="228"/>
      <c r="VOX5" s="228"/>
      <c r="VOY5" s="228"/>
      <c r="VOZ5" s="228"/>
      <c r="VPA5" s="228"/>
      <c r="VPB5" s="228"/>
      <c r="VPC5" s="228"/>
      <c r="VPD5" s="228"/>
      <c r="VPE5" s="228"/>
      <c r="VPF5" s="228"/>
      <c r="VPG5" s="228"/>
      <c r="VPH5" s="228"/>
      <c r="VPI5" s="228"/>
      <c r="VPJ5" s="228"/>
      <c r="VPK5" s="228"/>
      <c r="VPL5" s="228"/>
      <c r="VPM5" s="228"/>
      <c r="VPN5" s="228"/>
      <c r="VPO5" s="228"/>
      <c r="VPP5" s="228"/>
      <c r="VPQ5" s="228"/>
      <c r="VPR5" s="228"/>
      <c r="VPS5" s="228"/>
      <c r="VPT5" s="228"/>
      <c r="VPU5" s="228"/>
      <c r="VPV5" s="228"/>
      <c r="VPW5" s="228"/>
      <c r="VPX5" s="228"/>
      <c r="VPY5" s="228"/>
      <c r="VPZ5" s="228"/>
      <c r="VQA5" s="228"/>
      <c r="VQB5" s="228"/>
      <c r="VQC5" s="228"/>
      <c r="VQD5" s="228"/>
      <c r="VQE5" s="228"/>
      <c r="VQF5" s="228"/>
      <c r="VQG5" s="228"/>
      <c r="VQH5" s="228"/>
      <c r="VQI5" s="228"/>
      <c r="VQJ5" s="228"/>
      <c r="VQK5" s="228"/>
      <c r="VQL5" s="228"/>
      <c r="VQM5" s="228"/>
      <c r="VQN5" s="228"/>
      <c r="VQO5" s="228"/>
      <c r="VQP5" s="228"/>
      <c r="VQQ5" s="228"/>
      <c r="VQR5" s="228"/>
      <c r="VQS5" s="228"/>
      <c r="VQT5" s="228"/>
      <c r="VQU5" s="228"/>
      <c r="VQV5" s="228"/>
      <c r="VQW5" s="228"/>
      <c r="VQX5" s="228"/>
      <c r="VQY5" s="228"/>
      <c r="VQZ5" s="228"/>
      <c r="VRA5" s="228"/>
      <c r="VRB5" s="228"/>
      <c r="VRC5" s="228"/>
      <c r="VRD5" s="228"/>
      <c r="VRE5" s="228"/>
      <c r="VRF5" s="228"/>
      <c r="VRG5" s="228"/>
      <c r="VRH5" s="228"/>
      <c r="VRI5" s="228"/>
      <c r="VRJ5" s="228"/>
      <c r="VRK5" s="228"/>
      <c r="VRL5" s="228"/>
      <c r="VRM5" s="228"/>
      <c r="VRN5" s="228"/>
      <c r="VRO5" s="228"/>
      <c r="VRP5" s="228"/>
      <c r="VRQ5" s="228"/>
      <c r="VRR5" s="228"/>
      <c r="VRS5" s="228"/>
      <c r="VRT5" s="228"/>
      <c r="VRU5" s="228"/>
      <c r="VRV5" s="228"/>
      <c r="VRW5" s="228"/>
      <c r="VRX5" s="228"/>
      <c r="VRY5" s="228"/>
      <c r="VRZ5" s="228"/>
      <c r="VSA5" s="228"/>
      <c r="VSB5" s="228"/>
      <c r="VSC5" s="228"/>
      <c r="VSD5" s="228"/>
      <c r="VSE5" s="228"/>
      <c r="VSF5" s="228"/>
      <c r="VSG5" s="228"/>
      <c r="VSH5" s="228"/>
      <c r="VSI5" s="228"/>
      <c r="VSJ5" s="228"/>
      <c r="VSK5" s="228"/>
      <c r="VSL5" s="228"/>
      <c r="VSM5" s="228"/>
      <c r="VSN5" s="228"/>
      <c r="VSO5" s="228"/>
      <c r="VSP5" s="228"/>
      <c r="VSQ5" s="228"/>
      <c r="VSR5" s="228"/>
      <c r="VSS5" s="228"/>
      <c r="VST5" s="228"/>
      <c r="VSU5" s="228"/>
      <c r="VSV5" s="228"/>
      <c r="VSW5" s="228"/>
      <c r="VSX5" s="228"/>
      <c r="VSY5" s="228"/>
      <c r="VSZ5" s="228"/>
      <c r="VTA5" s="228"/>
      <c r="VTB5" s="228"/>
      <c r="VTC5" s="228"/>
      <c r="VTD5" s="228"/>
      <c r="VTE5" s="228"/>
      <c r="VTF5" s="228"/>
      <c r="VTG5" s="228"/>
      <c r="VTH5" s="228"/>
      <c r="VTI5" s="228"/>
      <c r="VTJ5" s="228"/>
      <c r="VTK5" s="228"/>
      <c r="VTL5" s="228"/>
      <c r="VTM5" s="228"/>
      <c r="VTN5" s="228"/>
      <c r="VTO5" s="228"/>
      <c r="VTP5" s="228"/>
      <c r="VTQ5" s="228"/>
      <c r="VTR5" s="228"/>
      <c r="VTS5" s="228"/>
      <c r="VTT5" s="228"/>
      <c r="VTU5" s="228"/>
      <c r="VTV5" s="228"/>
      <c r="VTW5" s="228"/>
      <c r="VTX5" s="228"/>
      <c r="VTY5" s="228"/>
      <c r="VTZ5" s="228"/>
      <c r="VUA5" s="228"/>
      <c r="VUB5" s="228"/>
      <c r="VUC5" s="228"/>
      <c r="VUD5" s="228"/>
      <c r="VUE5" s="228"/>
      <c r="VUF5" s="228"/>
      <c r="VUG5" s="228"/>
      <c r="VUH5" s="228"/>
      <c r="VUI5" s="228"/>
      <c r="VUJ5" s="228"/>
      <c r="VUK5" s="228"/>
      <c r="VUL5" s="228"/>
      <c r="VUM5" s="228"/>
      <c r="VUN5" s="228"/>
      <c r="VUO5" s="228"/>
      <c r="VUP5" s="228"/>
      <c r="VUQ5" s="228"/>
      <c r="VUR5" s="228"/>
      <c r="VUS5" s="228"/>
      <c r="VUT5" s="228"/>
      <c r="VUU5" s="228"/>
      <c r="VUV5" s="228"/>
      <c r="VUW5" s="228"/>
      <c r="VUX5" s="228"/>
      <c r="VUY5" s="228"/>
      <c r="VUZ5" s="228"/>
      <c r="VVA5" s="228"/>
      <c r="VVB5" s="228"/>
      <c r="VVC5" s="228"/>
      <c r="VVD5" s="228"/>
      <c r="VVE5" s="228"/>
      <c r="VVF5" s="228"/>
      <c r="VVG5" s="228"/>
      <c r="VVH5" s="228"/>
      <c r="VVI5" s="228"/>
      <c r="VVJ5" s="228"/>
      <c r="VVK5" s="228"/>
      <c r="VVL5" s="228"/>
      <c r="VVM5" s="228"/>
      <c r="VVN5" s="228"/>
      <c r="VVO5" s="228"/>
      <c r="VVP5" s="228"/>
      <c r="VVQ5" s="228"/>
      <c r="VVR5" s="228"/>
      <c r="VVS5" s="228"/>
      <c r="VVT5" s="228"/>
      <c r="VVU5" s="228"/>
      <c r="VVV5" s="228"/>
      <c r="VVW5" s="228"/>
      <c r="VVX5" s="228"/>
      <c r="VVY5" s="228"/>
      <c r="VVZ5" s="228"/>
      <c r="VWA5" s="228"/>
      <c r="VWB5" s="228"/>
      <c r="VWC5" s="228"/>
      <c r="VWD5" s="228"/>
      <c r="VWE5" s="228"/>
      <c r="VWF5" s="228"/>
      <c r="VWG5" s="228"/>
      <c r="VWH5" s="228"/>
      <c r="VWI5" s="228"/>
      <c r="VWJ5" s="228"/>
      <c r="VWK5" s="228"/>
      <c r="VWL5" s="228"/>
      <c r="VWM5" s="228"/>
      <c r="VWN5" s="228"/>
      <c r="VWO5" s="228"/>
      <c r="VWP5" s="228"/>
      <c r="VWQ5" s="228"/>
      <c r="VWR5" s="228"/>
      <c r="VWS5" s="228"/>
      <c r="VWT5" s="228"/>
      <c r="VWU5" s="228"/>
      <c r="VWV5" s="228"/>
      <c r="VWW5" s="228"/>
      <c r="VWX5" s="228"/>
      <c r="VWY5" s="228"/>
      <c r="VWZ5" s="228"/>
      <c r="VXA5" s="228"/>
      <c r="VXB5" s="228"/>
      <c r="VXC5" s="228"/>
      <c r="VXD5" s="228"/>
      <c r="VXE5" s="228"/>
      <c r="VXF5" s="228"/>
      <c r="VXG5" s="228"/>
      <c r="VXH5" s="228"/>
      <c r="VXI5" s="228"/>
      <c r="VXJ5" s="228"/>
      <c r="VXK5" s="228"/>
      <c r="VXL5" s="228"/>
      <c r="VXM5" s="228"/>
      <c r="VXN5" s="228"/>
      <c r="VXO5" s="228"/>
      <c r="VXP5" s="228"/>
      <c r="VXQ5" s="228"/>
      <c r="VXR5" s="228"/>
      <c r="VXS5" s="228"/>
      <c r="VXT5" s="228"/>
      <c r="VXU5" s="228"/>
      <c r="VXV5" s="228"/>
      <c r="VXW5" s="228"/>
      <c r="VXX5" s="228"/>
      <c r="VXY5" s="228"/>
      <c r="VXZ5" s="228"/>
      <c r="VYA5" s="228"/>
      <c r="VYB5" s="228"/>
      <c r="VYC5" s="228"/>
      <c r="VYD5" s="228"/>
      <c r="VYE5" s="228"/>
      <c r="VYF5" s="228"/>
      <c r="VYG5" s="228"/>
      <c r="VYH5" s="228"/>
      <c r="VYI5" s="228"/>
      <c r="VYJ5" s="228"/>
      <c r="VYK5" s="228"/>
      <c r="VYL5" s="228"/>
      <c r="VYM5" s="228"/>
      <c r="VYN5" s="228"/>
      <c r="VYO5" s="228"/>
      <c r="VYP5" s="228"/>
      <c r="VYQ5" s="228"/>
      <c r="VYR5" s="228"/>
      <c r="VYS5" s="228"/>
      <c r="VYT5" s="228"/>
      <c r="VYU5" s="228"/>
      <c r="VYV5" s="228"/>
      <c r="VYW5" s="228"/>
      <c r="VYX5" s="228"/>
      <c r="VYY5" s="228"/>
      <c r="VYZ5" s="228"/>
      <c r="VZA5" s="228"/>
      <c r="VZB5" s="228"/>
      <c r="VZC5" s="228"/>
      <c r="VZD5" s="228"/>
      <c r="VZE5" s="228"/>
      <c r="VZF5" s="228"/>
      <c r="VZG5" s="228"/>
      <c r="VZH5" s="228"/>
      <c r="VZI5" s="228"/>
      <c r="VZJ5" s="228"/>
      <c r="VZK5" s="228"/>
      <c r="VZL5" s="228"/>
      <c r="VZM5" s="228"/>
      <c r="VZN5" s="228"/>
      <c r="VZO5" s="228"/>
      <c r="VZP5" s="228"/>
      <c r="VZQ5" s="228"/>
      <c r="VZR5" s="228"/>
      <c r="VZS5" s="228"/>
      <c r="VZT5" s="228"/>
      <c r="VZU5" s="228"/>
      <c r="VZV5" s="228"/>
      <c r="VZW5" s="228"/>
      <c r="VZX5" s="228"/>
      <c r="VZY5" s="228"/>
      <c r="VZZ5" s="228"/>
      <c r="WAA5" s="228"/>
      <c r="WAB5" s="228"/>
      <c r="WAC5" s="228"/>
      <c r="WAD5" s="228"/>
      <c r="WAE5" s="228"/>
      <c r="WAF5" s="228"/>
      <c r="WAG5" s="228"/>
      <c r="WAH5" s="228"/>
      <c r="WAI5" s="228"/>
      <c r="WAJ5" s="228"/>
      <c r="WAK5" s="228"/>
      <c r="WAL5" s="228"/>
      <c r="WAM5" s="228"/>
      <c r="WAN5" s="228"/>
      <c r="WAO5" s="228"/>
      <c r="WAP5" s="228"/>
      <c r="WAQ5" s="228"/>
      <c r="WAR5" s="228"/>
      <c r="WAS5" s="228"/>
      <c r="WAT5" s="228"/>
      <c r="WAU5" s="228"/>
      <c r="WAV5" s="228"/>
      <c r="WAW5" s="228"/>
      <c r="WAX5" s="228"/>
      <c r="WAY5" s="228"/>
      <c r="WAZ5" s="228"/>
      <c r="WBA5" s="228"/>
      <c r="WBB5" s="228"/>
      <c r="WBC5" s="228"/>
      <c r="WBD5" s="228"/>
      <c r="WBE5" s="228"/>
      <c r="WBF5" s="228"/>
      <c r="WBG5" s="228"/>
      <c r="WBH5" s="228"/>
      <c r="WBI5" s="228"/>
      <c r="WBJ5" s="228"/>
      <c r="WBK5" s="228"/>
      <c r="WBL5" s="228"/>
      <c r="WBM5" s="228"/>
      <c r="WBN5" s="228"/>
      <c r="WBO5" s="228"/>
      <c r="WBP5" s="228"/>
      <c r="WBQ5" s="228"/>
      <c r="WBR5" s="228"/>
      <c r="WBS5" s="228"/>
      <c r="WBT5" s="228"/>
      <c r="WBU5" s="228"/>
      <c r="WBV5" s="228"/>
      <c r="WBW5" s="228"/>
      <c r="WBX5" s="228"/>
      <c r="WBY5" s="228"/>
      <c r="WBZ5" s="228"/>
      <c r="WCA5" s="228"/>
      <c r="WCB5" s="228"/>
      <c r="WCC5" s="228"/>
      <c r="WCD5" s="228"/>
      <c r="WCE5" s="228"/>
      <c r="WCF5" s="228"/>
      <c r="WCG5" s="228"/>
      <c r="WCH5" s="228"/>
      <c r="WCI5" s="228"/>
      <c r="WCJ5" s="228"/>
      <c r="WCK5" s="228"/>
      <c r="WCL5" s="228"/>
      <c r="WCM5" s="228"/>
      <c r="WCN5" s="228"/>
      <c r="WCO5" s="228"/>
      <c r="WCP5" s="228"/>
      <c r="WCQ5" s="228"/>
      <c r="WCR5" s="228"/>
      <c r="WCS5" s="228"/>
      <c r="WCT5" s="228"/>
      <c r="WCU5" s="228"/>
      <c r="WCV5" s="228"/>
      <c r="WCW5" s="228"/>
      <c r="WCX5" s="228"/>
      <c r="WCY5" s="228"/>
      <c r="WCZ5" s="228"/>
      <c r="WDA5" s="228"/>
      <c r="WDB5" s="228"/>
      <c r="WDC5" s="228"/>
      <c r="WDD5" s="228"/>
      <c r="WDE5" s="228"/>
      <c r="WDF5" s="228"/>
      <c r="WDG5" s="228"/>
      <c r="WDH5" s="228"/>
      <c r="WDI5" s="228"/>
      <c r="WDJ5" s="228"/>
      <c r="WDK5" s="228"/>
      <c r="WDL5" s="228"/>
      <c r="WDM5" s="228"/>
      <c r="WDN5" s="228"/>
      <c r="WDO5" s="228"/>
      <c r="WDP5" s="228"/>
      <c r="WDQ5" s="228"/>
      <c r="WDR5" s="228"/>
      <c r="WDS5" s="228"/>
      <c r="WDT5" s="228"/>
      <c r="WDU5" s="228"/>
      <c r="WDV5" s="228"/>
      <c r="WDW5" s="228"/>
      <c r="WDX5" s="228"/>
      <c r="WDY5" s="228"/>
      <c r="WDZ5" s="228"/>
      <c r="WEA5" s="228"/>
      <c r="WEB5" s="228"/>
      <c r="WEC5" s="228"/>
      <c r="WED5" s="228"/>
      <c r="WEE5" s="228"/>
      <c r="WEF5" s="228"/>
      <c r="WEG5" s="228"/>
      <c r="WEH5" s="228"/>
      <c r="WEI5" s="228"/>
      <c r="WEJ5" s="228"/>
      <c r="WEK5" s="228"/>
      <c r="WEL5" s="228"/>
      <c r="WEM5" s="228"/>
      <c r="WEN5" s="228"/>
      <c r="WEO5" s="228"/>
      <c r="WEP5" s="228"/>
      <c r="WEQ5" s="228"/>
      <c r="WER5" s="228"/>
      <c r="WES5" s="228"/>
      <c r="WET5" s="228"/>
      <c r="WEU5" s="228"/>
      <c r="WEV5" s="228"/>
      <c r="WEW5" s="228"/>
      <c r="WEX5" s="228"/>
      <c r="WEY5" s="228"/>
      <c r="WEZ5" s="228"/>
      <c r="WFA5" s="228"/>
      <c r="WFB5" s="228"/>
      <c r="WFC5" s="228"/>
      <c r="WFD5" s="228"/>
      <c r="WFE5" s="228"/>
      <c r="WFF5" s="228"/>
      <c r="WFG5" s="228"/>
      <c r="WFH5" s="228"/>
      <c r="WFI5" s="228"/>
      <c r="WFJ5" s="228"/>
      <c r="WFK5" s="228"/>
      <c r="WFL5" s="228"/>
      <c r="WFM5" s="228"/>
      <c r="WFN5" s="228"/>
      <c r="WFO5" s="228"/>
      <c r="WFP5" s="228"/>
      <c r="WFQ5" s="228"/>
      <c r="WFR5" s="228"/>
      <c r="WFS5" s="228"/>
      <c r="WFT5" s="228"/>
      <c r="WFU5" s="228"/>
      <c r="WFV5" s="228"/>
      <c r="WFW5" s="228"/>
      <c r="WFX5" s="228"/>
      <c r="WFY5" s="228"/>
      <c r="WFZ5" s="228"/>
      <c r="WGA5" s="228"/>
      <c r="WGB5" s="228"/>
      <c r="WGC5" s="228"/>
      <c r="WGD5" s="228"/>
      <c r="WGE5" s="228"/>
      <c r="WGF5" s="228"/>
      <c r="WGG5" s="228"/>
      <c r="WGH5" s="228"/>
      <c r="WGI5" s="228"/>
      <c r="WGJ5" s="228"/>
      <c r="WGK5" s="228"/>
      <c r="WGL5" s="228"/>
      <c r="WGM5" s="228"/>
      <c r="WGN5" s="228"/>
      <c r="WGO5" s="228"/>
      <c r="WGP5" s="228"/>
      <c r="WGQ5" s="228"/>
      <c r="WGR5" s="228"/>
      <c r="WGS5" s="228"/>
      <c r="WGT5" s="228"/>
      <c r="WGU5" s="228"/>
      <c r="WGV5" s="228"/>
      <c r="WGW5" s="228"/>
      <c r="WGX5" s="228"/>
      <c r="WGY5" s="228"/>
      <c r="WGZ5" s="228"/>
      <c r="WHA5" s="228"/>
      <c r="WHB5" s="228"/>
      <c r="WHC5" s="228"/>
      <c r="WHD5" s="228"/>
      <c r="WHE5" s="228"/>
      <c r="WHF5" s="228"/>
      <c r="WHG5" s="228"/>
      <c r="WHH5" s="228"/>
      <c r="WHI5" s="228"/>
      <c r="WHJ5" s="228"/>
      <c r="WHK5" s="228"/>
      <c r="WHL5" s="228"/>
      <c r="WHM5" s="228"/>
      <c r="WHN5" s="228"/>
      <c r="WHO5" s="228"/>
      <c r="WHP5" s="228"/>
      <c r="WHQ5" s="228"/>
      <c r="WHR5" s="228"/>
      <c r="WHS5" s="228"/>
      <c r="WHT5" s="228"/>
      <c r="WHU5" s="228"/>
      <c r="WHV5" s="228"/>
      <c r="WHW5" s="228"/>
      <c r="WHX5" s="228"/>
      <c r="WHY5" s="228"/>
      <c r="WHZ5" s="228"/>
      <c r="WIA5" s="228"/>
      <c r="WIB5" s="228"/>
      <c r="WIC5" s="228"/>
      <c r="WID5" s="228"/>
      <c r="WIE5" s="228"/>
      <c r="WIF5" s="228"/>
      <c r="WIG5" s="228"/>
      <c r="WIH5" s="228"/>
      <c r="WII5" s="228"/>
      <c r="WIJ5" s="228"/>
      <c r="WIK5" s="228"/>
      <c r="WIL5" s="228"/>
      <c r="WIM5" s="228"/>
      <c r="WIN5" s="228"/>
      <c r="WIO5" s="228"/>
      <c r="WIP5" s="228"/>
      <c r="WIQ5" s="228"/>
      <c r="WIR5" s="228"/>
      <c r="WIS5" s="228"/>
      <c r="WIT5" s="228"/>
      <c r="WIU5" s="228"/>
      <c r="WIV5" s="228"/>
      <c r="WIW5" s="228"/>
      <c r="WIX5" s="228"/>
      <c r="WIY5" s="228"/>
      <c r="WIZ5" s="228"/>
      <c r="WJA5" s="228"/>
      <c r="WJB5" s="228"/>
      <c r="WJC5" s="228"/>
      <c r="WJD5" s="228"/>
      <c r="WJE5" s="228"/>
      <c r="WJF5" s="228"/>
      <c r="WJG5" s="228"/>
      <c r="WJH5" s="228"/>
      <c r="WJI5" s="228"/>
      <c r="WJJ5" s="228"/>
      <c r="WJK5" s="228"/>
      <c r="WJL5" s="228"/>
      <c r="WJM5" s="228"/>
      <c r="WJN5" s="228"/>
      <c r="WJO5" s="228"/>
      <c r="WJP5" s="228"/>
      <c r="WJQ5" s="228"/>
      <c r="WJR5" s="228"/>
      <c r="WJS5" s="228"/>
      <c r="WJT5" s="228"/>
      <c r="WJU5" s="228"/>
      <c r="WJV5" s="228"/>
      <c r="WJW5" s="228"/>
      <c r="WJX5" s="228"/>
      <c r="WJY5" s="228"/>
      <c r="WJZ5" s="228"/>
      <c r="WKA5" s="228"/>
      <c r="WKB5" s="228"/>
      <c r="WKC5" s="228"/>
      <c r="WKD5" s="228"/>
      <c r="WKE5" s="228"/>
      <c r="WKF5" s="228"/>
      <c r="WKG5" s="228"/>
      <c r="WKH5" s="228"/>
      <c r="WKI5" s="228"/>
      <c r="WKJ5" s="228"/>
      <c r="WKK5" s="228"/>
      <c r="WKL5" s="228"/>
      <c r="WKM5" s="228"/>
      <c r="WKN5" s="228"/>
      <c r="WKO5" s="228"/>
      <c r="WKP5" s="228"/>
      <c r="WKQ5" s="228"/>
      <c r="WKR5" s="228"/>
      <c r="WKS5" s="228"/>
      <c r="WKT5" s="228"/>
      <c r="WKU5" s="228"/>
      <c r="WKV5" s="228"/>
      <c r="WKW5" s="228"/>
      <c r="WKX5" s="228"/>
      <c r="WKY5" s="228"/>
      <c r="WKZ5" s="228"/>
      <c r="WLA5" s="228"/>
      <c r="WLB5" s="228"/>
      <c r="WLC5" s="228"/>
      <c r="WLD5" s="228"/>
      <c r="WLE5" s="228"/>
      <c r="WLF5" s="228"/>
      <c r="WLG5" s="228"/>
      <c r="WLH5" s="228"/>
      <c r="WLI5" s="228"/>
      <c r="WLJ5" s="228"/>
      <c r="WLK5" s="228"/>
      <c r="WLL5" s="228"/>
      <c r="WLM5" s="228"/>
      <c r="WLN5" s="228"/>
      <c r="WLO5" s="228"/>
      <c r="WLP5" s="228"/>
      <c r="WLQ5" s="228"/>
      <c r="WLR5" s="228"/>
      <c r="WLS5" s="228"/>
      <c r="WLT5" s="228"/>
      <c r="WLU5" s="228"/>
      <c r="WLV5" s="228"/>
      <c r="WLW5" s="228"/>
      <c r="WLX5" s="228"/>
      <c r="WLY5" s="228"/>
      <c r="WLZ5" s="228"/>
      <c r="WMA5" s="228"/>
      <c r="WMB5" s="228"/>
      <c r="WMC5" s="228"/>
      <c r="WMD5" s="228"/>
      <c r="WME5" s="228"/>
      <c r="WMF5" s="228"/>
      <c r="WMG5" s="228"/>
      <c r="WMH5" s="228"/>
      <c r="WMI5" s="228"/>
      <c r="WMJ5" s="228"/>
      <c r="WMK5" s="228"/>
      <c r="WML5" s="228"/>
      <c r="WMM5" s="228"/>
      <c r="WMN5" s="228"/>
      <c r="WMO5" s="228"/>
      <c r="WMP5" s="228"/>
      <c r="WMQ5" s="228"/>
      <c r="WMR5" s="228"/>
      <c r="WMS5" s="228"/>
      <c r="WMT5" s="228"/>
      <c r="WMU5" s="228"/>
      <c r="WMV5" s="228"/>
      <c r="WMW5" s="228"/>
      <c r="WMX5" s="228"/>
      <c r="WMY5" s="228"/>
      <c r="WMZ5" s="228"/>
      <c r="WNA5" s="228"/>
      <c r="WNB5" s="228"/>
      <c r="WNC5" s="228"/>
      <c r="WND5" s="228"/>
      <c r="WNE5" s="228"/>
      <c r="WNF5" s="228"/>
      <c r="WNG5" s="228"/>
      <c r="WNH5" s="228"/>
      <c r="WNI5" s="228"/>
      <c r="WNJ5" s="228"/>
      <c r="WNK5" s="228"/>
      <c r="WNL5" s="228"/>
      <c r="WNM5" s="228"/>
      <c r="WNN5" s="228"/>
      <c r="WNO5" s="228"/>
      <c r="WNP5" s="228"/>
      <c r="WNQ5" s="228"/>
      <c r="WNR5" s="228"/>
      <c r="WNS5" s="228"/>
      <c r="WNT5" s="228"/>
      <c r="WNU5" s="228"/>
      <c r="WNV5" s="228"/>
      <c r="WNW5" s="228"/>
      <c r="WNX5" s="228"/>
      <c r="WNY5" s="228"/>
      <c r="WNZ5" s="228"/>
      <c r="WOA5" s="228"/>
      <c r="WOB5" s="228"/>
      <c r="WOC5" s="228"/>
      <c r="WOD5" s="228"/>
      <c r="WOE5" s="228"/>
      <c r="WOF5" s="228"/>
      <c r="WOG5" s="228"/>
      <c r="WOH5" s="228"/>
      <c r="WOI5" s="228"/>
      <c r="WOJ5" s="228"/>
      <c r="WOK5" s="228"/>
      <c r="WOL5" s="228"/>
      <c r="WOM5" s="228"/>
      <c r="WON5" s="228"/>
      <c r="WOO5" s="228"/>
      <c r="WOP5" s="228"/>
      <c r="WOQ5" s="228"/>
      <c r="WOR5" s="228"/>
      <c r="WOS5" s="228"/>
      <c r="WOT5" s="228"/>
      <c r="WOU5" s="228"/>
      <c r="WOV5" s="228"/>
      <c r="WOW5" s="228"/>
      <c r="WOX5" s="228"/>
      <c r="WOY5" s="228"/>
      <c r="WOZ5" s="228"/>
      <c r="WPA5" s="228"/>
      <c r="WPB5" s="228"/>
      <c r="WPC5" s="228"/>
      <c r="WPD5" s="228"/>
      <c r="WPE5" s="228"/>
      <c r="WPF5" s="228"/>
      <c r="WPG5" s="228"/>
      <c r="WPH5" s="228"/>
      <c r="WPI5" s="228"/>
      <c r="WPJ5" s="228"/>
      <c r="WPK5" s="228"/>
      <c r="WPL5" s="228"/>
      <c r="WPM5" s="228"/>
      <c r="WPN5" s="228"/>
      <c r="WPO5" s="228"/>
      <c r="WPP5" s="228"/>
      <c r="WPQ5" s="228"/>
      <c r="WPR5" s="228"/>
      <c r="WPS5" s="228"/>
      <c r="WPT5" s="228"/>
      <c r="WPU5" s="228"/>
      <c r="WPV5" s="228"/>
      <c r="WPW5" s="228"/>
      <c r="WPX5" s="228"/>
      <c r="WPY5" s="228"/>
      <c r="WPZ5" s="228"/>
      <c r="WQA5" s="228"/>
      <c r="WQB5" s="228"/>
      <c r="WQC5" s="228"/>
      <c r="WQD5" s="228"/>
      <c r="WQE5" s="228"/>
      <c r="WQF5" s="228"/>
      <c r="WQG5" s="228"/>
      <c r="WQH5" s="228"/>
      <c r="WQI5" s="228"/>
      <c r="WQJ5" s="228"/>
      <c r="WQK5" s="228"/>
      <c r="WQL5" s="228"/>
      <c r="WQM5" s="228"/>
      <c r="WQN5" s="228"/>
      <c r="WQO5" s="228"/>
      <c r="WQP5" s="228"/>
      <c r="WQQ5" s="228"/>
      <c r="WQR5" s="228"/>
      <c r="WQS5" s="228"/>
      <c r="WQT5" s="228"/>
      <c r="WQU5" s="228"/>
      <c r="WQV5" s="228"/>
      <c r="WQW5" s="228"/>
      <c r="WQX5" s="228"/>
      <c r="WQY5" s="228"/>
      <c r="WQZ5" s="228"/>
      <c r="WRA5" s="228"/>
      <c r="WRB5" s="228"/>
      <c r="WRC5" s="228"/>
      <c r="WRD5" s="228"/>
      <c r="WRE5" s="228"/>
      <c r="WRF5" s="228"/>
      <c r="WRG5" s="228"/>
      <c r="WRH5" s="228"/>
      <c r="WRI5" s="228"/>
      <c r="WRJ5" s="228"/>
      <c r="WRK5" s="228"/>
      <c r="WRL5" s="228"/>
      <c r="WRM5" s="228"/>
      <c r="WRN5" s="228"/>
      <c r="WRO5" s="228"/>
      <c r="WRP5" s="228"/>
      <c r="WRQ5" s="228"/>
      <c r="WRR5" s="228"/>
      <c r="WRS5" s="228"/>
      <c r="WRT5" s="228"/>
      <c r="WRU5" s="228"/>
      <c r="WRV5" s="228"/>
      <c r="WRW5" s="228"/>
      <c r="WRX5" s="228"/>
      <c r="WRY5" s="228"/>
      <c r="WRZ5" s="228"/>
      <c r="WSA5" s="228"/>
      <c r="WSB5" s="228"/>
      <c r="WSC5" s="228"/>
      <c r="WSD5" s="228"/>
      <c r="WSE5" s="228"/>
      <c r="WSF5" s="228"/>
      <c r="WSG5" s="228"/>
      <c r="WSH5" s="228"/>
      <c r="WSI5" s="228"/>
      <c r="WSJ5" s="228"/>
      <c r="WSK5" s="228"/>
      <c r="WSL5" s="228"/>
      <c r="WSM5" s="228"/>
      <c r="WSN5" s="228"/>
      <c r="WSO5" s="228"/>
      <c r="WSP5" s="228"/>
      <c r="WSQ5" s="228"/>
      <c r="WSR5" s="228"/>
      <c r="WSS5" s="228"/>
      <c r="WST5" s="228"/>
      <c r="WSU5" s="228"/>
      <c r="WSV5" s="228"/>
      <c r="WSW5" s="228"/>
      <c r="WSX5" s="228"/>
      <c r="WSY5" s="228"/>
      <c r="WSZ5" s="228"/>
      <c r="WTA5" s="228"/>
      <c r="WTB5" s="228"/>
      <c r="WTC5" s="228"/>
      <c r="WTD5" s="228"/>
      <c r="WTE5" s="228"/>
      <c r="WTF5" s="228"/>
      <c r="WTG5" s="228"/>
      <c r="WTH5" s="228"/>
      <c r="WTI5" s="228"/>
      <c r="WTJ5" s="228"/>
      <c r="WTK5" s="228"/>
      <c r="WTL5" s="228"/>
      <c r="WTM5" s="228"/>
      <c r="WTN5" s="228"/>
      <c r="WTO5" s="228"/>
      <c r="WTP5" s="228"/>
      <c r="WTQ5" s="228"/>
      <c r="WTR5" s="228"/>
      <c r="WTS5" s="228"/>
      <c r="WTT5" s="228"/>
      <c r="WTU5" s="228"/>
      <c r="WTV5" s="228"/>
      <c r="WTW5" s="228"/>
      <c r="WTX5" s="228"/>
      <c r="WTY5" s="228"/>
      <c r="WTZ5" s="228"/>
      <c r="WUA5" s="228"/>
      <c r="WUB5" s="228"/>
      <c r="WUC5" s="228"/>
      <c r="WUD5" s="228"/>
      <c r="WUE5" s="228"/>
      <c r="WUF5" s="228"/>
      <c r="WUG5" s="228"/>
      <c r="WUH5" s="228"/>
      <c r="WUI5" s="228"/>
      <c r="WUJ5" s="228"/>
      <c r="WUK5" s="228"/>
      <c r="WUL5" s="228"/>
      <c r="WUM5" s="228"/>
      <c r="WUN5" s="228"/>
      <c r="WUO5" s="228"/>
      <c r="WUP5" s="228"/>
      <c r="WUQ5" s="228"/>
      <c r="WUR5" s="228"/>
      <c r="WUS5" s="228"/>
      <c r="WUT5" s="228"/>
      <c r="WUU5" s="228"/>
      <c r="WUV5" s="228"/>
      <c r="WUW5" s="228"/>
      <c r="WUX5" s="228"/>
      <c r="WUY5" s="228"/>
      <c r="WUZ5" s="228"/>
      <c r="WVA5" s="228"/>
      <c r="WVB5" s="228"/>
      <c r="WVC5" s="228"/>
      <c r="WVD5" s="228"/>
      <c r="WVE5" s="228"/>
      <c r="WVF5" s="228"/>
      <c r="WVG5" s="228"/>
      <c r="WVH5" s="228"/>
      <c r="WVI5" s="228"/>
      <c r="WVJ5" s="228"/>
      <c r="WVK5" s="228"/>
      <c r="WVL5" s="228"/>
      <c r="WVM5" s="228"/>
      <c r="WVN5" s="228"/>
      <c r="WVO5" s="228"/>
      <c r="WVP5" s="228"/>
      <c r="WVQ5" s="228"/>
      <c r="WVR5" s="228"/>
      <c r="WVS5" s="228"/>
      <c r="WVT5" s="228"/>
      <c r="WVU5" s="228"/>
      <c r="WVV5" s="228"/>
      <c r="WVW5" s="228"/>
      <c r="WVX5" s="228"/>
      <c r="WVY5" s="228"/>
      <c r="WVZ5" s="228"/>
      <c r="WWA5" s="228"/>
      <c r="WWB5" s="228"/>
      <c r="WWC5" s="228"/>
      <c r="WWD5" s="228"/>
      <c r="WWE5" s="228"/>
      <c r="WWF5" s="228"/>
      <c r="WWG5" s="228"/>
      <c r="WWH5" s="228"/>
      <c r="WWI5" s="228"/>
      <c r="WWJ5" s="228"/>
      <c r="WWK5" s="228"/>
      <c r="WWL5" s="228"/>
      <c r="WWM5" s="228"/>
      <c r="WWN5" s="228"/>
      <c r="WWO5" s="228"/>
      <c r="WWP5" s="228"/>
      <c r="WWQ5" s="228"/>
      <c r="WWR5" s="228"/>
      <c r="WWS5" s="228"/>
      <c r="WWT5" s="228"/>
      <c r="WWU5" s="228"/>
      <c r="WWV5" s="228"/>
      <c r="WWW5" s="228"/>
      <c r="WWX5" s="228"/>
      <c r="WWY5" s="228"/>
      <c r="WWZ5" s="228"/>
      <c r="WXA5" s="228"/>
      <c r="WXB5" s="228"/>
      <c r="WXC5" s="228"/>
      <c r="WXD5" s="228"/>
      <c r="WXE5" s="228"/>
      <c r="WXF5" s="228"/>
      <c r="WXG5" s="228"/>
      <c r="WXH5" s="228"/>
      <c r="WXI5" s="228"/>
      <c r="WXJ5" s="228"/>
      <c r="WXK5" s="228"/>
      <c r="WXL5" s="228"/>
      <c r="WXM5" s="228"/>
      <c r="WXN5" s="228"/>
      <c r="WXO5" s="228"/>
      <c r="WXP5" s="228"/>
      <c r="WXQ5" s="228"/>
      <c r="WXR5" s="228"/>
      <c r="WXS5" s="228"/>
      <c r="WXT5" s="228"/>
      <c r="WXU5" s="228"/>
      <c r="WXV5" s="228"/>
      <c r="WXW5" s="228"/>
      <c r="WXX5" s="228"/>
      <c r="WXY5" s="228"/>
      <c r="WXZ5" s="228"/>
      <c r="WYA5" s="228"/>
      <c r="WYB5" s="228"/>
      <c r="WYC5" s="228"/>
      <c r="WYD5" s="228"/>
      <c r="WYE5" s="228"/>
      <c r="WYF5" s="228"/>
      <c r="WYG5" s="228"/>
      <c r="WYH5" s="228"/>
      <c r="WYI5" s="228"/>
      <c r="WYJ5" s="228"/>
      <c r="WYK5" s="228"/>
      <c r="WYL5" s="228"/>
      <c r="WYM5" s="228"/>
      <c r="WYN5" s="228"/>
      <c r="WYO5" s="228"/>
      <c r="WYP5" s="228"/>
      <c r="WYQ5" s="228"/>
      <c r="WYR5" s="228"/>
      <c r="WYS5" s="228"/>
      <c r="WYT5" s="228"/>
      <c r="WYU5" s="228"/>
      <c r="WYV5" s="228"/>
      <c r="WYW5" s="228"/>
      <c r="WYX5" s="228"/>
      <c r="WYY5" s="228"/>
      <c r="WYZ5" s="228"/>
      <c r="WZA5" s="228"/>
      <c r="WZB5" s="228"/>
      <c r="WZC5" s="228"/>
      <c r="WZD5" s="228"/>
      <c r="WZE5" s="228"/>
      <c r="WZF5" s="228"/>
      <c r="WZG5" s="228"/>
      <c r="WZH5" s="228"/>
      <c r="WZI5" s="228"/>
      <c r="WZJ5" s="228"/>
      <c r="WZK5" s="228"/>
      <c r="WZL5" s="228"/>
      <c r="WZM5" s="228"/>
      <c r="WZN5" s="228"/>
      <c r="WZO5" s="228"/>
      <c r="WZP5" s="228"/>
      <c r="WZQ5" s="228"/>
      <c r="WZR5" s="228"/>
      <c r="WZS5" s="228"/>
      <c r="WZT5" s="228"/>
      <c r="WZU5" s="228"/>
      <c r="WZV5" s="228"/>
      <c r="WZW5" s="228"/>
      <c r="WZX5" s="228"/>
      <c r="WZY5" s="228"/>
      <c r="WZZ5" s="228"/>
      <c r="XAA5" s="228"/>
      <c r="XAB5" s="228"/>
      <c r="XAC5" s="228"/>
      <c r="XAD5" s="228"/>
      <c r="XAE5" s="228"/>
      <c r="XAF5" s="228"/>
      <c r="XAG5" s="228"/>
      <c r="XAH5" s="228"/>
      <c r="XAI5" s="228"/>
      <c r="XAJ5" s="228"/>
      <c r="XAK5" s="228"/>
      <c r="XAL5" s="228"/>
      <c r="XAM5" s="228"/>
      <c r="XAN5" s="228"/>
      <c r="XAO5" s="228"/>
      <c r="XAP5" s="228"/>
      <c r="XAQ5" s="228"/>
      <c r="XAR5" s="228"/>
      <c r="XAS5" s="228"/>
      <c r="XAT5" s="228"/>
      <c r="XAU5" s="228"/>
      <c r="XAV5" s="228"/>
      <c r="XAW5" s="228"/>
      <c r="XAX5" s="228"/>
      <c r="XAY5" s="228"/>
      <c r="XAZ5" s="228"/>
      <c r="XBA5" s="228"/>
      <c r="XBB5" s="228"/>
      <c r="XBC5" s="228"/>
      <c r="XBD5" s="228"/>
      <c r="XBE5" s="228"/>
      <c r="XBF5" s="228"/>
      <c r="XBG5" s="228"/>
      <c r="XBH5" s="228"/>
      <c r="XBI5" s="228"/>
      <c r="XBJ5" s="228"/>
      <c r="XBK5" s="228"/>
      <c r="XBL5" s="228"/>
      <c r="XBM5" s="228"/>
      <c r="XBN5" s="228"/>
      <c r="XBO5" s="228"/>
      <c r="XBP5" s="228"/>
      <c r="XBQ5" s="228"/>
      <c r="XBR5" s="228"/>
      <c r="XBS5" s="228"/>
      <c r="XBT5" s="228"/>
      <c r="XBU5" s="228"/>
      <c r="XBV5" s="228"/>
      <c r="XBW5" s="228"/>
      <c r="XBX5" s="228"/>
      <c r="XBY5" s="228"/>
      <c r="XBZ5" s="228"/>
      <c r="XCA5" s="228"/>
      <c r="XCB5" s="228"/>
      <c r="XCC5" s="228"/>
      <c r="XCD5" s="228"/>
      <c r="XCE5" s="228"/>
      <c r="XCF5" s="228"/>
      <c r="XCG5" s="228"/>
      <c r="XCH5" s="228"/>
      <c r="XCI5" s="228"/>
      <c r="XCJ5" s="228"/>
      <c r="XCK5" s="228"/>
      <c r="XCL5" s="228"/>
      <c r="XCM5" s="228"/>
      <c r="XCN5" s="228"/>
      <c r="XCO5" s="228"/>
      <c r="XCP5" s="228"/>
      <c r="XCQ5" s="228"/>
      <c r="XCR5" s="228"/>
      <c r="XCS5" s="228"/>
      <c r="XCT5" s="228"/>
      <c r="XCU5" s="228"/>
      <c r="XCV5" s="228"/>
      <c r="XCW5" s="228"/>
      <c r="XCX5" s="228"/>
      <c r="XCY5" s="228"/>
      <c r="XCZ5" s="228"/>
      <c r="XDA5" s="228"/>
      <c r="XDB5" s="228"/>
      <c r="XDC5" s="228"/>
      <c r="XDD5" s="228"/>
      <c r="XDE5" s="228"/>
      <c r="XDF5" s="228"/>
      <c r="XDG5" s="228"/>
      <c r="XDH5" s="228"/>
      <c r="XDI5" s="228"/>
      <c r="XDJ5" s="228"/>
      <c r="XDK5" s="228"/>
      <c r="XDL5" s="228"/>
      <c r="XDM5" s="228"/>
      <c r="XDN5" s="228"/>
      <c r="XDO5" s="228"/>
      <c r="XDP5" s="228"/>
      <c r="XDQ5" s="228"/>
      <c r="XDR5" s="228"/>
      <c r="XDS5" s="228"/>
      <c r="XDT5" s="228"/>
      <c r="XDU5" s="228"/>
      <c r="XDV5" s="228"/>
      <c r="XDW5" s="228"/>
      <c r="XDX5" s="228"/>
      <c r="XDY5" s="228"/>
      <c r="XDZ5" s="228"/>
      <c r="XEA5" s="228"/>
      <c r="XEB5" s="228"/>
      <c r="XEC5" s="228"/>
      <c r="XED5" s="228"/>
      <c r="XEE5" s="228"/>
      <c r="XEF5" s="228"/>
      <c r="XEG5" s="228"/>
      <c r="XEH5" s="228"/>
      <c r="XEI5" s="228"/>
      <c r="XEJ5" s="228"/>
      <c r="XEK5" s="228"/>
      <c r="XEL5" s="228"/>
      <c r="XEM5" s="228"/>
      <c r="XEN5" s="228"/>
      <c r="XEO5" s="228"/>
      <c r="XEP5" s="228"/>
      <c r="XEQ5" s="228"/>
      <c r="XER5" s="228"/>
      <c r="XES5" s="228"/>
      <c r="XET5" s="228"/>
      <c r="XEU5" s="228"/>
      <c r="XEV5" s="228"/>
      <c r="XEW5" s="228"/>
      <c r="XEX5" s="228"/>
      <c r="XEY5" s="228"/>
      <c r="XEZ5" s="228"/>
      <c r="XFA5" s="228"/>
      <c r="XFB5" s="228"/>
      <c r="XFC5" s="228"/>
      <c r="XFD5" s="228"/>
    </row>
    <row r="6" spans="1:16384" s="319" customFormat="1" ht="14" customHeight="1">
      <c r="A6" s="315"/>
      <c r="B6" s="315"/>
      <c r="C6" s="315"/>
      <c r="D6" s="315"/>
      <c r="E6" s="315"/>
      <c r="F6" s="315"/>
      <c r="G6" s="320"/>
      <c r="H6" s="320"/>
      <c r="I6" s="320"/>
      <c r="J6" s="320"/>
      <c r="K6" s="320"/>
      <c r="L6" s="320"/>
      <c r="M6" s="320"/>
      <c r="N6" s="320"/>
      <c r="O6" s="320"/>
      <c r="P6" s="320"/>
      <c r="Q6" s="320"/>
      <c r="R6" s="320"/>
      <c r="S6" s="320"/>
      <c r="T6" s="320"/>
      <c r="U6" s="320"/>
      <c r="V6" s="320"/>
      <c r="W6" s="320"/>
      <c r="X6" s="320"/>
      <c r="Y6" s="320"/>
      <c r="Z6" s="320"/>
      <c r="AA6" s="320"/>
      <c r="AB6" s="320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228"/>
      <c r="AX6" s="228"/>
      <c r="AY6" s="228"/>
      <c r="AZ6" s="228"/>
      <c r="BA6" s="228"/>
      <c r="BB6" s="228"/>
      <c r="BC6" s="228"/>
      <c r="BD6" s="228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BO6" s="228"/>
      <c r="BP6" s="228"/>
      <c r="BQ6" s="228"/>
      <c r="BR6" s="228"/>
      <c r="BS6" s="228"/>
      <c r="BT6" s="228"/>
      <c r="BU6" s="228"/>
      <c r="BV6" s="228"/>
      <c r="BW6" s="228"/>
      <c r="BX6" s="228"/>
      <c r="BY6" s="228"/>
      <c r="BZ6" s="228"/>
      <c r="CA6" s="228"/>
      <c r="CB6" s="228"/>
      <c r="CC6" s="228"/>
      <c r="CD6" s="228"/>
      <c r="CE6" s="228"/>
      <c r="CF6" s="228"/>
      <c r="CG6" s="228"/>
      <c r="CH6" s="228"/>
      <c r="CI6" s="228"/>
      <c r="CJ6" s="228"/>
      <c r="CK6" s="228"/>
      <c r="CL6" s="228"/>
      <c r="CM6" s="228"/>
      <c r="CN6" s="228"/>
      <c r="CO6" s="228"/>
      <c r="CP6" s="228"/>
      <c r="CQ6" s="228"/>
      <c r="CR6" s="228"/>
      <c r="CS6" s="228"/>
      <c r="CT6" s="228"/>
      <c r="CU6" s="228"/>
      <c r="CV6" s="228"/>
      <c r="CW6" s="228"/>
      <c r="CX6" s="228"/>
      <c r="CY6" s="228"/>
      <c r="CZ6" s="228"/>
      <c r="DA6" s="228"/>
      <c r="DB6" s="228"/>
      <c r="DC6" s="228"/>
      <c r="DD6" s="228"/>
      <c r="DE6" s="228"/>
      <c r="DF6" s="228"/>
      <c r="DG6" s="228"/>
      <c r="DH6" s="228"/>
      <c r="DI6" s="228"/>
      <c r="DJ6" s="228"/>
      <c r="DK6" s="228"/>
      <c r="DL6" s="228"/>
      <c r="DM6" s="228"/>
      <c r="DN6" s="228"/>
      <c r="DO6" s="228"/>
      <c r="DP6" s="228"/>
      <c r="DQ6" s="228"/>
      <c r="DR6" s="228"/>
      <c r="DS6" s="228"/>
      <c r="DT6" s="228"/>
      <c r="DU6" s="228"/>
      <c r="DV6" s="228"/>
      <c r="DW6" s="228"/>
      <c r="DX6" s="228"/>
      <c r="DY6" s="228"/>
      <c r="DZ6" s="228"/>
      <c r="EA6" s="228"/>
      <c r="EB6" s="228"/>
      <c r="EC6" s="228"/>
      <c r="ED6" s="228"/>
      <c r="EE6" s="228"/>
      <c r="EF6" s="228"/>
      <c r="EG6" s="228"/>
      <c r="EH6" s="228"/>
      <c r="EI6" s="228"/>
      <c r="EJ6" s="228"/>
      <c r="EK6" s="228"/>
      <c r="EL6" s="228"/>
      <c r="EM6" s="228"/>
      <c r="EN6" s="228"/>
      <c r="EO6" s="228"/>
      <c r="EP6" s="228"/>
      <c r="EQ6" s="228"/>
      <c r="ER6" s="228"/>
      <c r="ES6" s="228"/>
      <c r="ET6" s="228"/>
      <c r="EU6" s="228"/>
      <c r="EV6" s="228"/>
      <c r="EW6" s="228"/>
      <c r="EX6" s="228"/>
      <c r="EY6" s="228"/>
      <c r="EZ6" s="228"/>
      <c r="FA6" s="228"/>
      <c r="FB6" s="228"/>
      <c r="FC6" s="228"/>
      <c r="FD6" s="228"/>
      <c r="FE6" s="228"/>
      <c r="FF6" s="228"/>
      <c r="FG6" s="228"/>
      <c r="FH6" s="228"/>
      <c r="FI6" s="228"/>
      <c r="FJ6" s="228"/>
      <c r="FK6" s="228"/>
      <c r="FL6" s="228"/>
      <c r="FM6" s="228"/>
      <c r="FN6" s="228"/>
      <c r="FO6" s="228"/>
      <c r="FP6" s="228"/>
      <c r="FQ6" s="228"/>
      <c r="FR6" s="228"/>
      <c r="FS6" s="228"/>
      <c r="FT6" s="228"/>
      <c r="FU6" s="228"/>
      <c r="FV6" s="228"/>
      <c r="FW6" s="228"/>
      <c r="FX6" s="228"/>
      <c r="FY6" s="228"/>
      <c r="FZ6" s="228"/>
      <c r="GA6" s="228"/>
      <c r="GB6" s="228"/>
      <c r="GC6" s="228"/>
      <c r="GD6" s="228"/>
      <c r="GE6" s="228"/>
      <c r="GF6" s="228"/>
      <c r="GG6" s="228"/>
      <c r="GH6" s="228"/>
      <c r="GI6" s="228"/>
      <c r="GJ6" s="228"/>
      <c r="GK6" s="228"/>
      <c r="GL6" s="228"/>
      <c r="GM6" s="228"/>
      <c r="GN6" s="228"/>
      <c r="GO6" s="228"/>
      <c r="GP6" s="228"/>
      <c r="GQ6" s="228"/>
      <c r="GR6" s="228"/>
      <c r="GS6" s="228"/>
      <c r="GT6" s="228"/>
      <c r="GU6" s="228"/>
      <c r="GV6" s="228"/>
      <c r="GW6" s="228"/>
      <c r="GX6" s="228"/>
      <c r="GY6" s="228"/>
      <c r="GZ6" s="228"/>
      <c r="HA6" s="228"/>
      <c r="HB6" s="228"/>
      <c r="HC6" s="228"/>
      <c r="HD6" s="228"/>
      <c r="HE6" s="228"/>
      <c r="HF6" s="228"/>
      <c r="HG6" s="228"/>
      <c r="HH6" s="228"/>
      <c r="HI6" s="228"/>
      <c r="HJ6" s="228"/>
      <c r="HK6" s="228"/>
      <c r="HL6" s="228"/>
      <c r="HM6" s="228"/>
      <c r="HN6" s="228"/>
      <c r="HO6" s="228"/>
      <c r="HP6" s="228"/>
      <c r="HQ6" s="228"/>
      <c r="HR6" s="228"/>
      <c r="HS6" s="228"/>
      <c r="HT6" s="228"/>
      <c r="HU6" s="228"/>
      <c r="HV6" s="228"/>
      <c r="HW6" s="228"/>
      <c r="HX6" s="228"/>
      <c r="HY6" s="228"/>
      <c r="HZ6" s="228"/>
      <c r="IA6" s="228"/>
      <c r="IB6" s="228"/>
      <c r="IC6" s="228"/>
      <c r="ID6" s="228"/>
      <c r="IE6" s="228"/>
      <c r="IF6" s="228"/>
      <c r="IG6" s="228"/>
      <c r="IH6" s="228"/>
      <c r="II6" s="228"/>
      <c r="IJ6" s="228"/>
      <c r="IK6" s="228"/>
      <c r="IL6" s="228"/>
      <c r="IM6" s="228"/>
      <c r="IN6" s="228"/>
      <c r="IO6" s="228"/>
      <c r="IP6" s="228"/>
      <c r="IQ6" s="228"/>
      <c r="IR6" s="228"/>
      <c r="IS6" s="228"/>
      <c r="IT6" s="228"/>
      <c r="IU6" s="228"/>
      <c r="IV6" s="228"/>
      <c r="IW6" s="228"/>
      <c r="IX6" s="228"/>
      <c r="IY6" s="228"/>
      <c r="IZ6" s="228"/>
      <c r="JA6" s="228"/>
      <c r="JB6" s="228"/>
      <c r="JC6" s="228"/>
      <c r="JD6" s="228"/>
      <c r="JE6" s="228"/>
      <c r="JF6" s="228"/>
      <c r="JG6" s="228"/>
      <c r="JH6" s="228"/>
      <c r="JI6" s="228"/>
      <c r="JJ6" s="228"/>
      <c r="JK6" s="228"/>
      <c r="JL6" s="228"/>
      <c r="JM6" s="228"/>
      <c r="JN6" s="228"/>
      <c r="JO6" s="228"/>
      <c r="JP6" s="228"/>
      <c r="JQ6" s="228"/>
      <c r="JR6" s="228"/>
      <c r="JS6" s="228"/>
      <c r="JT6" s="228"/>
      <c r="JU6" s="228"/>
      <c r="JV6" s="228"/>
      <c r="JW6" s="228"/>
      <c r="JX6" s="228"/>
      <c r="JY6" s="228"/>
      <c r="JZ6" s="228"/>
      <c r="KA6" s="228"/>
      <c r="KB6" s="228"/>
      <c r="KC6" s="228"/>
      <c r="KD6" s="228"/>
      <c r="KE6" s="228"/>
      <c r="KF6" s="228"/>
      <c r="KG6" s="228"/>
      <c r="KH6" s="228"/>
      <c r="KI6" s="228"/>
      <c r="KJ6" s="228"/>
      <c r="KK6" s="228"/>
      <c r="KL6" s="228"/>
      <c r="KM6" s="228"/>
      <c r="KN6" s="228"/>
      <c r="KO6" s="228"/>
      <c r="KP6" s="228"/>
      <c r="KQ6" s="228"/>
      <c r="KR6" s="228"/>
      <c r="KS6" s="228"/>
      <c r="KT6" s="228"/>
      <c r="KU6" s="228"/>
      <c r="KV6" s="228"/>
      <c r="KW6" s="228"/>
      <c r="KX6" s="228"/>
      <c r="KY6" s="228"/>
      <c r="KZ6" s="228"/>
      <c r="LA6" s="228"/>
      <c r="LB6" s="228"/>
      <c r="LC6" s="228"/>
      <c r="LD6" s="228"/>
      <c r="LE6" s="228"/>
      <c r="LF6" s="228"/>
      <c r="LG6" s="228"/>
      <c r="LH6" s="228"/>
      <c r="LI6" s="228"/>
      <c r="LJ6" s="228"/>
      <c r="LK6" s="228"/>
      <c r="LL6" s="228"/>
      <c r="LM6" s="228"/>
      <c r="LN6" s="228"/>
      <c r="LO6" s="228"/>
      <c r="LP6" s="228"/>
      <c r="LQ6" s="228"/>
      <c r="LR6" s="228"/>
      <c r="LS6" s="228"/>
      <c r="LT6" s="228"/>
      <c r="LU6" s="228"/>
      <c r="LV6" s="228"/>
      <c r="LW6" s="228"/>
      <c r="LX6" s="228"/>
      <c r="LY6" s="228"/>
      <c r="LZ6" s="228"/>
      <c r="MA6" s="228"/>
      <c r="MB6" s="228"/>
      <c r="MC6" s="228"/>
      <c r="MD6" s="228"/>
      <c r="ME6" s="228"/>
      <c r="MF6" s="228"/>
      <c r="MG6" s="228"/>
      <c r="MH6" s="228"/>
      <c r="MI6" s="228"/>
      <c r="MJ6" s="228"/>
      <c r="MK6" s="228"/>
      <c r="ML6" s="228"/>
      <c r="MM6" s="228"/>
      <c r="MN6" s="228"/>
      <c r="MO6" s="228"/>
      <c r="MP6" s="228"/>
      <c r="MQ6" s="228"/>
      <c r="MR6" s="228"/>
      <c r="MS6" s="228"/>
      <c r="MT6" s="228"/>
      <c r="MU6" s="228"/>
      <c r="MV6" s="228"/>
      <c r="MW6" s="228"/>
      <c r="MX6" s="228"/>
      <c r="MY6" s="228"/>
      <c r="MZ6" s="228"/>
      <c r="NA6" s="228"/>
      <c r="NB6" s="228"/>
      <c r="NC6" s="228"/>
      <c r="ND6" s="228"/>
      <c r="NE6" s="228"/>
      <c r="NF6" s="228"/>
      <c r="NG6" s="228"/>
      <c r="NH6" s="228"/>
      <c r="NI6" s="228"/>
      <c r="NJ6" s="228"/>
      <c r="NK6" s="228"/>
      <c r="NL6" s="228"/>
      <c r="NM6" s="228"/>
      <c r="NN6" s="228"/>
      <c r="NO6" s="228"/>
      <c r="NP6" s="228"/>
      <c r="NQ6" s="228"/>
      <c r="NR6" s="228"/>
      <c r="NS6" s="228"/>
      <c r="NT6" s="228"/>
      <c r="NU6" s="228"/>
      <c r="NV6" s="228"/>
      <c r="NW6" s="228"/>
      <c r="NX6" s="228"/>
      <c r="NY6" s="228"/>
      <c r="NZ6" s="228"/>
      <c r="OA6" s="228"/>
      <c r="OB6" s="228"/>
      <c r="OC6" s="228"/>
      <c r="OD6" s="228"/>
      <c r="OE6" s="228"/>
      <c r="OF6" s="228"/>
      <c r="OG6" s="228"/>
      <c r="OH6" s="228"/>
      <c r="OI6" s="228"/>
      <c r="OJ6" s="228"/>
      <c r="OK6" s="228"/>
      <c r="OL6" s="228"/>
      <c r="OM6" s="228"/>
      <c r="ON6" s="228"/>
      <c r="OO6" s="228"/>
      <c r="OP6" s="228"/>
      <c r="OQ6" s="228"/>
      <c r="OR6" s="228"/>
      <c r="OS6" s="228"/>
      <c r="OT6" s="228"/>
      <c r="OU6" s="228"/>
      <c r="OV6" s="228"/>
      <c r="OW6" s="228"/>
      <c r="OX6" s="228"/>
      <c r="OY6" s="228"/>
      <c r="OZ6" s="228"/>
      <c r="PA6" s="228"/>
      <c r="PB6" s="228"/>
      <c r="PC6" s="228"/>
      <c r="PD6" s="228"/>
      <c r="PE6" s="228"/>
      <c r="PF6" s="228"/>
      <c r="PG6" s="228"/>
      <c r="PH6" s="228"/>
      <c r="PI6" s="228"/>
      <c r="PJ6" s="228"/>
      <c r="PK6" s="228"/>
      <c r="PL6" s="228"/>
      <c r="PM6" s="228"/>
      <c r="PN6" s="228"/>
      <c r="PO6" s="228"/>
      <c r="PP6" s="228"/>
      <c r="PQ6" s="228"/>
      <c r="PR6" s="228"/>
      <c r="PS6" s="228"/>
      <c r="PT6" s="228"/>
      <c r="PU6" s="228"/>
      <c r="PV6" s="228"/>
      <c r="PW6" s="228"/>
      <c r="PX6" s="228"/>
      <c r="PY6" s="228"/>
      <c r="PZ6" s="228"/>
      <c r="QA6" s="228"/>
      <c r="QB6" s="228"/>
      <c r="QC6" s="228"/>
      <c r="QD6" s="228"/>
      <c r="QE6" s="228"/>
      <c r="QF6" s="228"/>
      <c r="QG6" s="228"/>
      <c r="QH6" s="228"/>
      <c r="QI6" s="228"/>
      <c r="QJ6" s="228"/>
      <c r="QK6" s="228"/>
      <c r="QL6" s="228"/>
      <c r="QM6" s="228"/>
      <c r="QN6" s="228"/>
      <c r="QO6" s="228"/>
      <c r="QP6" s="228"/>
      <c r="QQ6" s="228"/>
      <c r="QR6" s="228"/>
      <c r="QS6" s="228"/>
      <c r="QT6" s="228"/>
      <c r="QU6" s="228"/>
      <c r="QV6" s="228"/>
      <c r="QW6" s="228"/>
      <c r="QX6" s="228"/>
      <c r="QY6" s="228"/>
      <c r="QZ6" s="228"/>
      <c r="RA6" s="228"/>
      <c r="RB6" s="228"/>
      <c r="RC6" s="228"/>
      <c r="RD6" s="228"/>
      <c r="RE6" s="228"/>
      <c r="RF6" s="228"/>
      <c r="RG6" s="228"/>
      <c r="RH6" s="228"/>
      <c r="RI6" s="228"/>
      <c r="RJ6" s="228"/>
      <c r="RK6" s="228"/>
      <c r="RL6" s="228"/>
      <c r="RM6" s="228"/>
      <c r="RN6" s="228"/>
      <c r="RO6" s="228"/>
      <c r="RP6" s="228"/>
      <c r="RQ6" s="228"/>
      <c r="RR6" s="228"/>
      <c r="RS6" s="228"/>
      <c r="RT6" s="228"/>
      <c r="RU6" s="228"/>
      <c r="RV6" s="228"/>
      <c r="RW6" s="228"/>
      <c r="RX6" s="228"/>
      <c r="RY6" s="228"/>
      <c r="RZ6" s="228"/>
      <c r="SA6" s="228"/>
      <c r="SB6" s="228"/>
      <c r="SC6" s="228"/>
      <c r="SD6" s="228"/>
      <c r="SE6" s="228"/>
      <c r="SF6" s="228"/>
      <c r="SG6" s="228"/>
      <c r="SH6" s="228"/>
      <c r="SI6" s="228"/>
      <c r="SJ6" s="228"/>
      <c r="SK6" s="228"/>
      <c r="SL6" s="228"/>
      <c r="SM6" s="228"/>
      <c r="SN6" s="228"/>
      <c r="SO6" s="228"/>
      <c r="SP6" s="228"/>
      <c r="SQ6" s="228"/>
      <c r="SR6" s="228"/>
      <c r="SS6" s="228"/>
      <c r="ST6" s="228"/>
      <c r="SU6" s="228"/>
      <c r="SV6" s="228"/>
      <c r="SW6" s="228"/>
      <c r="SX6" s="228"/>
      <c r="SY6" s="228"/>
      <c r="SZ6" s="228"/>
      <c r="TA6" s="228"/>
      <c r="TB6" s="228"/>
      <c r="TC6" s="228"/>
      <c r="TD6" s="228"/>
      <c r="TE6" s="228"/>
      <c r="TF6" s="228"/>
      <c r="TG6" s="228"/>
      <c r="TH6" s="228"/>
      <c r="TI6" s="228"/>
      <c r="TJ6" s="228"/>
      <c r="TK6" s="228"/>
      <c r="TL6" s="228"/>
      <c r="TM6" s="228"/>
      <c r="TN6" s="228"/>
      <c r="TO6" s="228"/>
      <c r="TP6" s="228"/>
      <c r="TQ6" s="228"/>
      <c r="TR6" s="228"/>
      <c r="TS6" s="228"/>
      <c r="TT6" s="228"/>
      <c r="TU6" s="228"/>
      <c r="TV6" s="228"/>
      <c r="TW6" s="228"/>
      <c r="TX6" s="228"/>
      <c r="TY6" s="228"/>
      <c r="TZ6" s="228"/>
      <c r="UA6" s="228"/>
      <c r="UB6" s="228"/>
      <c r="UC6" s="228"/>
      <c r="UD6" s="228"/>
      <c r="UE6" s="228"/>
      <c r="UF6" s="228"/>
      <c r="UG6" s="228"/>
      <c r="UH6" s="228"/>
      <c r="UI6" s="228"/>
      <c r="UJ6" s="228"/>
      <c r="UK6" s="228"/>
      <c r="UL6" s="228"/>
      <c r="UM6" s="228"/>
      <c r="UN6" s="228"/>
      <c r="UO6" s="228"/>
      <c r="UP6" s="228"/>
      <c r="UQ6" s="228"/>
      <c r="UR6" s="228"/>
      <c r="US6" s="228"/>
      <c r="UT6" s="228"/>
      <c r="UU6" s="228"/>
      <c r="UV6" s="228"/>
      <c r="UW6" s="228"/>
      <c r="UX6" s="228"/>
      <c r="UY6" s="228"/>
      <c r="UZ6" s="228"/>
      <c r="VA6" s="228"/>
      <c r="VB6" s="228"/>
      <c r="VC6" s="228"/>
      <c r="VD6" s="228"/>
      <c r="VE6" s="228"/>
      <c r="VF6" s="228"/>
      <c r="VG6" s="228"/>
      <c r="VH6" s="228"/>
      <c r="VI6" s="228"/>
      <c r="VJ6" s="228"/>
      <c r="VK6" s="228"/>
      <c r="VL6" s="228"/>
      <c r="VM6" s="228"/>
      <c r="VN6" s="228"/>
      <c r="VO6" s="228"/>
      <c r="VP6" s="228"/>
      <c r="VQ6" s="228"/>
      <c r="VR6" s="228"/>
      <c r="VS6" s="228"/>
      <c r="VT6" s="228"/>
      <c r="VU6" s="228"/>
      <c r="VV6" s="228"/>
      <c r="VW6" s="228"/>
      <c r="VX6" s="228"/>
      <c r="VY6" s="228"/>
      <c r="VZ6" s="228"/>
      <c r="WA6" s="228"/>
      <c r="WB6" s="228"/>
      <c r="WC6" s="228"/>
      <c r="WD6" s="228"/>
      <c r="WE6" s="228"/>
      <c r="WF6" s="228"/>
      <c r="WG6" s="228"/>
      <c r="WH6" s="228"/>
      <c r="WI6" s="228"/>
      <c r="WJ6" s="228"/>
      <c r="WK6" s="228"/>
      <c r="WL6" s="228"/>
      <c r="WM6" s="228"/>
      <c r="WN6" s="228"/>
      <c r="WO6" s="228"/>
      <c r="WP6" s="228"/>
      <c r="WQ6" s="228"/>
      <c r="WR6" s="228"/>
      <c r="WS6" s="228"/>
      <c r="WT6" s="228"/>
      <c r="WU6" s="228"/>
      <c r="WV6" s="228"/>
      <c r="WW6" s="228"/>
      <c r="WX6" s="228"/>
      <c r="WY6" s="228"/>
      <c r="WZ6" s="228"/>
      <c r="XA6" s="228"/>
      <c r="XB6" s="228"/>
      <c r="XC6" s="228"/>
      <c r="XD6" s="228"/>
      <c r="XE6" s="228"/>
      <c r="XF6" s="228"/>
      <c r="XG6" s="228"/>
      <c r="XH6" s="228"/>
      <c r="XI6" s="228"/>
      <c r="XJ6" s="228"/>
      <c r="XK6" s="228"/>
      <c r="XL6" s="228"/>
      <c r="XM6" s="228"/>
      <c r="XN6" s="228"/>
      <c r="XO6" s="228"/>
      <c r="XP6" s="228"/>
      <c r="XQ6" s="228"/>
      <c r="XR6" s="228"/>
      <c r="XS6" s="228"/>
      <c r="XT6" s="228"/>
      <c r="XU6" s="228"/>
      <c r="XV6" s="228"/>
      <c r="XW6" s="228"/>
      <c r="XX6" s="228"/>
      <c r="XY6" s="228"/>
      <c r="XZ6" s="228"/>
      <c r="YA6" s="228"/>
      <c r="YB6" s="228"/>
      <c r="YC6" s="228"/>
      <c r="YD6" s="228"/>
      <c r="YE6" s="228"/>
      <c r="YF6" s="228"/>
      <c r="YG6" s="228"/>
      <c r="YH6" s="228"/>
      <c r="YI6" s="228"/>
      <c r="YJ6" s="228"/>
      <c r="YK6" s="228"/>
      <c r="YL6" s="228"/>
      <c r="YM6" s="228"/>
      <c r="YN6" s="228"/>
      <c r="YO6" s="228"/>
      <c r="YP6" s="228"/>
      <c r="YQ6" s="228"/>
      <c r="YR6" s="228"/>
      <c r="YS6" s="228"/>
      <c r="YT6" s="228"/>
      <c r="YU6" s="228"/>
      <c r="YV6" s="228"/>
      <c r="YW6" s="228"/>
      <c r="YX6" s="228"/>
      <c r="YY6" s="228"/>
      <c r="YZ6" s="228"/>
      <c r="ZA6" s="228"/>
      <c r="ZB6" s="228"/>
      <c r="ZC6" s="228"/>
      <c r="ZD6" s="228"/>
      <c r="ZE6" s="228"/>
      <c r="ZF6" s="228"/>
      <c r="ZG6" s="228"/>
      <c r="ZH6" s="228"/>
      <c r="ZI6" s="228"/>
      <c r="ZJ6" s="228"/>
      <c r="ZK6" s="228"/>
      <c r="ZL6" s="228"/>
      <c r="ZM6" s="228"/>
      <c r="ZN6" s="228"/>
      <c r="ZO6" s="228"/>
      <c r="ZP6" s="228"/>
      <c r="ZQ6" s="228"/>
      <c r="ZR6" s="228"/>
      <c r="ZS6" s="228"/>
      <c r="ZT6" s="228"/>
      <c r="ZU6" s="228"/>
      <c r="ZV6" s="228"/>
      <c r="ZW6" s="228"/>
      <c r="ZX6" s="228"/>
      <c r="ZY6" s="228"/>
      <c r="ZZ6" s="228"/>
      <c r="AAA6" s="228"/>
      <c r="AAB6" s="228"/>
      <c r="AAC6" s="228"/>
      <c r="AAD6" s="228"/>
      <c r="AAE6" s="228"/>
      <c r="AAF6" s="228"/>
      <c r="AAG6" s="228"/>
      <c r="AAH6" s="228"/>
      <c r="AAI6" s="228"/>
      <c r="AAJ6" s="228"/>
      <c r="AAK6" s="228"/>
      <c r="AAL6" s="228"/>
      <c r="AAM6" s="228"/>
      <c r="AAN6" s="228"/>
      <c r="AAO6" s="228"/>
      <c r="AAP6" s="228"/>
      <c r="AAQ6" s="228"/>
      <c r="AAR6" s="228"/>
      <c r="AAS6" s="228"/>
      <c r="AAT6" s="228"/>
      <c r="AAU6" s="228"/>
      <c r="AAV6" s="228"/>
      <c r="AAW6" s="228"/>
      <c r="AAX6" s="228"/>
      <c r="AAY6" s="228"/>
      <c r="AAZ6" s="228"/>
      <c r="ABA6" s="228"/>
      <c r="ABB6" s="228"/>
      <c r="ABC6" s="228"/>
      <c r="ABD6" s="228"/>
      <c r="ABE6" s="228"/>
      <c r="ABF6" s="228"/>
      <c r="ABG6" s="228"/>
      <c r="ABH6" s="228"/>
      <c r="ABI6" s="228"/>
      <c r="ABJ6" s="228"/>
      <c r="ABK6" s="228"/>
      <c r="ABL6" s="228"/>
      <c r="ABM6" s="228"/>
      <c r="ABN6" s="228"/>
      <c r="ABO6" s="228"/>
      <c r="ABP6" s="228"/>
      <c r="ABQ6" s="228"/>
      <c r="ABR6" s="228"/>
      <c r="ABS6" s="228"/>
      <c r="ABT6" s="228"/>
      <c r="ABU6" s="228"/>
      <c r="ABV6" s="228"/>
      <c r="ABW6" s="228"/>
      <c r="ABX6" s="228"/>
      <c r="ABY6" s="228"/>
      <c r="ABZ6" s="228"/>
      <c r="ACA6" s="228"/>
      <c r="ACB6" s="228"/>
      <c r="ACC6" s="228"/>
      <c r="ACD6" s="228"/>
      <c r="ACE6" s="228"/>
      <c r="ACF6" s="228"/>
      <c r="ACG6" s="228"/>
      <c r="ACH6" s="228"/>
      <c r="ACI6" s="228"/>
      <c r="ACJ6" s="228"/>
      <c r="ACK6" s="228"/>
      <c r="ACL6" s="228"/>
      <c r="ACM6" s="228"/>
      <c r="ACN6" s="228"/>
      <c r="ACO6" s="228"/>
      <c r="ACP6" s="228"/>
      <c r="ACQ6" s="228"/>
      <c r="ACR6" s="228"/>
      <c r="ACS6" s="228"/>
      <c r="ACT6" s="228"/>
      <c r="ACU6" s="228"/>
      <c r="ACV6" s="228"/>
      <c r="ACW6" s="228"/>
      <c r="ACX6" s="228"/>
      <c r="ACY6" s="228"/>
      <c r="ACZ6" s="228"/>
      <c r="ADA6" s="228"/>
      <c r="ADB6" s="228"/>
      <c r="ADC6" s="228"/>
      <c r="ADD6" s="228"/>
      <c r="ADE6" s="228"/>
      <c r="ADF6" s="228"/>
      <c r="ADG6" s="228"/>
      <c r="ADH6" s="228"/>
      <c r="ADI6" s="228"/>
      <c r="ADJ6" s="228"/>
      <c r="ADK6" s="228"/>
      <c r="ADL6" s="228"/>
      <c r="ADM6" s="228"/>
      <c r="ADN6" s="228"/>
      <c r="ADO6" s="228"/>
      <c r="ADP6" s="228"/>
      <c r="ADQ6" s="228"/>
      <c r="ADR6" s="228"/>
      <c r="ADS6" s="228"/>
      <c r="ADT6" s="228"/>
      <c r="ADU6" s="228"/>
      <c r="ADV6" s="228"/>
      <c r="ADW6" s="228"/>
      <c r="ADX6" s="228"/>
      <c r="ADY6" s="228"/>
      <c r="ADZ6" s="228"/>
      <c r="AEA6" s="228"/>
      <c r="AEB6" s="228"/>
      <c r="AEC6" s="228"/>
      <c r="AED6" s="228"/>
      <c r="AEE6" s="228"/>
      <c r="AEF6" s="228"/>
      <c r="AEG6" s="228"/>
      <c r="AEH6" s="228"/>
      <c r="AEI6" s="228"/>
      <c r="AEJ6" s="228"/>
      <c r="AEK6" s="228"/>
      <c r="AEL6" s="228"/>
      <c r="AEM6" s="228"/>
      <c r="AEN6" s="228"/>
      <c r="AEO6" s="228"/>
      <c r="AEP6" s="228"/>
      <c r="AEQ6" s="228"/>
      <c r="AER6" s="228"/>
      <c r="AES6" s="228"/>
      <c r="AET6" s="228"/>
      <c r="AEU6" s="228"/>
      <c r="AEV6" s="228"/>
      <c r="AEW6" s="228"/>
      <c r="AEX6" s="228"/>
      <c r="AEY6" s="228"/>
      <c r="AEZ6" s="228"/>
      <c r="AFA6" s="228"/>
      <c r="AFB6" s="228"/>
      <c r="AFC6" s="228"/>
      <c r="AFD6" s="228"/>
      <c r="AFE6" s="228"/>
      <c r="AFF6" s="228"/>
      <c r="AFG6" s="228"/>
      <c r="AFH6" s="228"/>
      <c r="AFI6" s="228"/>
      <c r="AFJ6" s="228"/>
      <c r="AFK6" s="228"/>
      <c r="AFL6" s="228"/>
      <c r="AFM6" s="228"/>
      <c r="AFN6" s="228"/>
      <c r="AFO6" s="228"/>
      <c r="AFP6" s="228"/>
      <c r="AFQ6" s="228"/>
      <c r="AFR6" s="228"/>
      <c r="AFS6" s="228"/>
      <c r="AFT6" s="228"/>
      <c r="AFU6" s="228"/>
      <c r="AFV6" s="228"/>
      <c r="AFW6" s="228"/>
      <c r="AFX6" s="228"/>
      <c r="AFY6" s="228"/>
      <c r="AFZ6" s="228"/>
      <c r="AGA6" s="228"/>
      <c r="AGB6" s="228"/>
      <c r="AGC6" s="228"/>
      <c r="AGD6" s="228"/>
      <c r="AGE6" s="228"/>
      <c r="AGF6" s="228"/>
      <c r="AGG6" s="228"/>
      <c r="AGH6" s="228"/>
      <c r="AGI6" s="228"/>
      <c r="AGJ6" s="228"/>
      <c r="AGK6" s="228"/>
      <c r="AGL6" s="228"/>
      <c r="AGM6" s="228"/>
      <c r="AGN6" s="228"/>
      <c r="AGO6" s="228"/>
      <c r="AGP6" s="228"/>
      <c r="AGQ6" s="228"/>
      <c r="AGR6" s="228"/>
      <c r="AGS6" s="228"/>
      <c r="AGT6" s="228"/>
      <c r="AGU6" s="228"/>
      <c r="AGV6" s="228"/>
      <c r="AGW6" s="228"/>
      <c r="AGX6" s="228"/>
      <c r="AGY6" s="228"/>
      <c r="AGZ6" s="228"/>
      <c r="AHA6" s="228"/>
      <c r="AHB6" s="228"/>
      <c r="AHC6" s="228"/>
      <c r="AHD6" s="228"/>
      <c r="AHE6" s="228"/>
      <c r="AHF6" s="228"/>
      <c r="AHG6" s="228"/>
      <c r="AHH6" s="228"/>
      <c r="AHI6" s="228"/>
      <c r="AHJ6" s="228"/>
      <c r="AHK6" s="228"/>
      <c r="AHL6" s="228"/>
      <c r="AHM6" s="228"/>
      <c r="AHN6" s="228"/>
      <c r="AHO6" s="228"/>
      <c r="AHP6" s="228"/>
      <c r="AHQ6" s="228"/>
      <c r="AHR6" s="228"/>
      <c r="AHS6" s="228"/>
      <c r="AHT6" s="228"/>
      <c r="AHU6" s="228"/>
      <c r="AHV6" s="228"/>
      <c r="AHW6" s="228"/>
      <c r="AHX6" s="228"/>
      <c r="AHY6" s="228"/>
      <c r="AHZ6" s="228"/>
      <c r="AIA6" s="228"/>
      <c r="AIB6" s="228"/>
      <c r="AIC6" s="228"/>
      <c r="AID6" s="228"/>
      <c r="AIE6" s="228"/>
      <c r="AIF6" s="228"/>
      <c r="AIG6" s="228"/>
      <c r="AIH6" s="228"/>
      <c r="AII6" s="228"/>
      <c r="AIJ6" s="228"/>
      <c r="AIK6" s="228"/>
      <c r="AIL6" s="228"/>
      <c r="AIM6" s="228"/>
      <c r="AIN6" s="228"/>
      <c r="AIO6" s="228"/>
      <c r="AIP6" s="228"/>
      <c r="AIQ6" s="228"/>
      <c r="AIR6" s="228"/>
      <c r="AIS6" s="228"/>
      <c r="AIT6" s="228"/>
      <c r="AIU6" s="228"/>
      <c r="AIV6" s="228"/>
      <c r="AIW6" s="228"/>
      <c r="AIX6" s="228"/>
      <c r="AIY6" s="228"/>
      <c r="AIZ6" s="228"/>
      <c r="AJA6" s="228"/>
      <c r="AJB6" s="228"/>
      <c r="AJC6" s="228"/>
      <c r="AJD6" s="228"/>
      <c r="AJE6" s="228"/>
      <c r="AJF6" s="228"/>
      <c r="AJG6" s="228"/>
      <c r="AJH6" s="228"/>
      <c r="AJI6" s="228"/>
      <c r="AJJ6" s="228"/>
      <c r="AJK6" s="228"/>
      <c r="AJL6" s="228"/>
      <c r="AJM6" s="228"/>
      <c r="AJN6" s="228"/>
      <c r="AJO6" s="228"/>
      <c r="AJP6" s="228"/>
      <c r="AJQ6" s="228"/>
      <c r="AJR6" s="228"/>
      <c r="AJS6" s="228"/>
      <c r="AJT6" s="228"/>
      <c r="AJU6" s="228"/>
      <c r="AJV6" s="228"/>
      <c r="AJW6" s="228"/>
      <c r="AJX6" s="228"/>
      <c r="AJY6" s="228"/>
      <c r="AJZ6" s="228"/>
      <c r="AKA6" s="228"/>
      <c r="AKB6" s="228"/>
      <c r="AKC6" s="228"/>
      <c r="AKD6" s="228"/>
      <c r="AKE6" s="228"/>
      <c r="AKF6" s="228"/>
      <c r="AKG6" s="228"/>
      <c r="AKH6" s="228"/>
      <c r="AKI6" s="228"/>
      <c r="AKJ6" s="228"/>
      <c r="AKK6" s="228"/>
      <c r="AKL6" s="228"/>
      <c r="AKM6" s="228"/>
      <c r="AKN6" s="228"/>
      <c r="AKO6" s="228"/>
      <c r="AKP6" s="228"/>
      <c r="AKQ6" s="228"/>
      <c r="AKR6" s="228"/>
      <c r="AKS6" s="228"/>
      <c r="AKT6" s="228"/>
      <c r="AKU6" s="228"/>
      <c r="AKV6" s="228"/>
      <c r="AKW6" s="228"/>
      <c r="AKX6" s="228"/>
      <c r="AKY6" s="228"/>
      <c r="AKZ6" s="228"/>
      <c r="ALA6" s="228"/>
      <c r="ALB6" s="228"/>
      <c r="ALC6" s="228"/>
      <c r="ALD6" s="228"/>
      <c r="ALE6" s="228"/>
      <c r="ALF6" s="228"/>
      <c r="ALG6" s="228"/>
      <c r="ALH6" s="228"/>
      <c r="ALI6" s="228"/>
      <c r="ALJ6" s="228"/>
      <c r="ALK6" s="228"/>
      <c r="ALL6" s="228"/>
      <c r="ALM6" s="228"/>
      <c r="ALN6" s="228"/>
      <c r="ALO6" s="228"/>
      <c r="ALP6" s="228"/>
      <c r="ALQ6" s="228"/>
      <c r="ALR6" s="228"/>
      <c r="ALS6" s="228"/>
      <c r="ALT6" s="228"/>
      <c r="ALU6" s="228"/>
      <c r="ALV6" s="228"/>
      <c r="ALW6" s="228"/>
      <c r="ALX6" s="228"/>
      <c r="ALY6" s="228"/>
      <c r="ALZ6" s="228"/>
      <c r="AMA6" s="228"/>
      <c r="AMB6" s="228"/>
      <c r="AMC6" s="228"/>
      <c r="AMD6" s="228"/>
      <c r="AME6" s="228"/>
      <c r="AMF6" s="228"/>
      <c r="AMG6" s="228"/>
      <c r="AMH6" s="228"/>
      <c r="AMI6" s="228"/>
      <c r="AMJ6" s="228"/>
      <c r="AMK6" s="228"/>
      <c r="AML6" s="228"/>
      <c r="AMM6" s="228"/>
      <c r="AMN6" s="228"/>
      <c r="AMO6" s="228"/>
      <c r="AMP6" s="228"/>
      <c r="AMQ6" s="228"/>
      <c r="AMR6" s="228"/>
      <c r="AMS6" s="228"/>
      <c r="AMT6" s="228"/>
      <c r="AMU6" s="228"/>
      <c r="AMV6" s="228"/>
      <c r="AMW6" s="228"/>
      <c r="AMX6" s="228"/>
      <c r="AMY6" s="228"/>
      <c r="AMZ6" s="228"/>
      <c r="ANA6" s="228"/>
      <c r="ANB6" s="228"/>
      <c r="ANC6" s="228"/>
      <c r="AND6" s="228"/>
      <c r="ANE6" s="228"/>
      <c r="ANF6" s="228"/>
      <c r="ANG6" s="228"/>
      <c r="ANH6" s="228"/>
      <c r="ANI6" s="228"/>
      <c r="ANJ6" s="228"/>
      <c r="ANK6" s="228"/>
      <c r="ANL6" s="228"/>
      <c r="ANM6" s="228"/>
      <c r="ANN6" s="228"/>
      <c r="ANO6" s="228"/>
      <c r="ANP6" s="228"/>
      <c r="ANQ6" s="228"/>
      <c r="ANR6" s="228"/>
      <c r="ANS6" s="228"/>
      <c r="ANT6" s="228"/>
      <c r="ANU6" s="228"/>
      <c r="ANV6" s="228"/>
      <c r="ANW6" s="228"/>
      <c r="ANX6" s="228"/>
      <c r="ANY6" s="228"/>
      <c r="ANZ6" s="228"/>
      <c r="AOA6" s="228"/>
      <c r="AOB6" s="228"/>
      <c r="AOC6" s="228"/>
      <c r="AOD6" s="228"/>
      <c r="AOE6" s="228"/>
      <c r="AOF6" s="228"/>
      <c r="AOG6" s="228"/>
      <c r="AOH6" s="228"/>
      <c r="AOI6" s="228"/>
      <c r="AOJ6" s="228"/>
      <c r="AOK6" s="228"/>
      <c r="AOL6" s="228"/>
      <c r="AOM6" s="228"/>
      <c r="AON6" s="228"/>
      <c r="AOO6" s="228"/>
      <c r="AOP6" s="228"/>
      <c r="AOQ6" s="228"/>
      <c r="AOR6" s="228"/>
      <c r="AOS6" s="228"/>
      <c r="AOT6" s="228"/>
      <c r="AOU6" s="228"/>
      <c r="AOV6" s="228"/>
      <c r="AOW6" s="228"/>
      <c r="AOX6" s="228"/>
      <c r="AOY6" s="228"/>
      <c r="AOZ6" s="228"/>
      <c r="APA6" s="228"/>
      <c r="APB6" s="228"/>
      <c r="APC6" s="228"/>
      <c r="APD6" s="228"/>
      <c r="APE6" s="228"/>
      <c r="APF6" s="228"/>
      <c r="APG6" s="228"/>
      <c r="APH6" s="228"/>
      <c r="API6" s="228"/>
      <c r="APJ6" s="228"/>
      <c r="APK6" s="228"/>
      <c r="APL6" s="228"/>
      <c r="APM6" s="228"/>
      <c r="APN6" s="228"/>
      <c r="APO6" s="228"/>
      <c r="APP6" s="228"/>
      <c r="APQ6" s="228"/>
      <c r="APR6" s="228"/>
      <c r="APS6" s="228"/>
      <c r="APT6" s="228"/>
      <c r="APU6" s="228"/>
      <c r="APV6" s="228"/>
      <c r="APW6" s="228"/>
      <c r="APX6" s="228"/>
      <c r="APY6" s="228"/>
      <c r="APZ6" s="228"/>
      <c r="AQA6" s="228"/>
      <c r="AQB6" s="228"/>
      <c r="AQC6" s="228"/>
      <c r="AQD6" s="228"/>
      <c r="AQE6" s="228"/>
      <c r="AQF6" s="228"/>
      <c r="AQG6" s="228"/>
      <c r="AQH6" s="228"/>
      <c r="AQI6" s="228"/>
      <c r="AQJ6" s="228"/>
      <c r="AQK6" s="228"/>
      <c r="AQL6" s="228"/>
      <c r="AQM6" s="228"/>
      <c r="AQN6" s="228"/>
      <c r="AQO6" s="228"/>
      <c r="AQP6" s="228"/>
      <c r="AQQ6" s="228"/>
      <c r="AQR6" s="228"/>
      <c r="AQS6" s="228"/>
      <c r="AQT6" s="228"/>
      <c r="AQU6" s="228"/>
      <c r="AQV6" s="228"/>
      <c r="AQW6" s="228"/>
      <c r="AQX6" s="228"/>
      <c r="AQY6" s="228"/>
      <c r="AQZ6" s="228"/>
      <c r="ARA6" s="228"/>
      <c r="ARB6" s="228"/>
      <c r="ARC6" s="228"/>
      <c r="ARD6" s="228"/>
      <c r="ARE6" s="228"/>
      <c r="ARF6" s="228"/>
      <c r="ARG6" s="228"/>
      <c r="ARH6" s="228"/>
      <c r="ARI6" s="228"/>
      <c r="ARJ6" s="228"/>
      <c r="ARK6" s="228"/>
      <c r="ARL6" s="228"/>
      <c r="ARM6" s="228"/>
      <c r="ARN6" s="228"/>
      <c r="ARO6" s="228"/>
      <c r="ARP6" s="228"/>
      <c r="ARQ6" s="228"/>
      <c r="ARR6" s="228"/>
      <c r="ARS6" s="228"/>
      <c r="ART6" s="228"/>
      <c r="ARU6" s="228"/>
      <c r="ARV6" s="228"/>
      <c r="ARW6" s="228"/>
      <c r="ARX6" s="228"/>
      <c r="ARY6" s="228"/>
      <c r="ARZ6" s="228"/>
      <c r="ASA6" s="228"/>
      <c r="ASB6" s="228"/>
      <c r="ASC6" s="228"/>
      <c r="ASD6" s="228"/>
      <c r="ASE6" s="228"/>
      <c r="ASF6" s="228"/>
      <c r="ASG6" s="228"/>
      <c r="ASH6" s="228"/>
      <c r="ASI6" s="228"/>
      <c r="ASJ6" s="228"/>
      <c r="ASK6" s="228"/>
      <c r="ASL6" s="228"/>
      <c r="ASM6" s="228"/>
      <c r="ASN6" s="228"/>
      <c r="ASO6" s="228"/>
      <c r="ASP6" s="228"/>
      <c r="ASQ6" s="228"/>
      <c r="ASR6" s="228"/>
      <c r="ASS6" s="228"/>
      <c r="AST6" s="228"/>
      <c r="ASU6" s="228"/>
      <c r="ASV6" s="228"/>
      <c r="ASW6" s="228"/>
      <c r="ASX6" s="228"/>
      <c r="ASY6" s="228"/>
      <c r="ASZ6" s="228"/>
      <c r="ATA6" s="228"/>
      <c r="ATB6" s="228"/>
      <c r="ATC6" s="228"/>
      <c r="ATD6" s="228"/>
      <c r="ATE6" s="228"/>
      <c r="ATF6" s="228"/>
      <c r="ATG6" s="228"/>
      <c r="ATH6" s="228"/>
      <c r="ATI6" s="228"/>
      <c r="ATJ6" s="228"/>
      <c r="ATK6" s="228"/>
      <c r="ATL6" s="228"/>
      <c r="ATM6" s="228"/>
      <c r="ATN6" s="228"/>
      <c r="ATO6" s="228"/>
      <c r="ATP6" s="228"/>
      <c r="ATQ6" s="228"/>
      <c r="ATR6" s="228"/>
      <c r="ATS6" s="228"/>
      <c r="ATT6" s="228"/>
      <c r="ATU6" s="228"/>
      <c r="ATV6" s="228"/>
      <c r="ATW6" s="228"/>
      <c r="ATX6" s="228"/>
      <c r="ATY6" s="228"/>
      <c r="ATZ6" s="228"/>
      <c r="AUA6" s="228"/>
      <c r="AUB6" s="228"/>
      <c r="AUC6" s="228"/>
      <c r="AUD6" s="228"/>
      <c r="AUE6" s="228"/>
      <c r="AUF6" s="228"/>
      <c r="AUG6" s="228"/>
      <c r="AUH6" s="228"/>
      <c r="AUI6" s="228"/>
      <c r="AUJ6" s="228"/>
      <c r="AUK6" s="228"/>
      <c r="AUL6" s="228"/>
      <c r="AUM6" s="228"/>
      <c r="AUN6" s="228"/>
      <c r="AUO6" s="228"/>
      <c r="AUP6" s="228"/>
      <c r="AUQ6" s="228"/>
      <c r="AUR6" s="228"/>
      <c r="AUS6" s="228"/>
      <c r="AUT6" s="228"/>
      <c r="AUU6" s="228"/>
      <c r="AUV6" s="228"/>
      <c r="AUW6" s="228"/>
      <c r="AUX6" s="228"/>
      <c r="AUY6" s="228"/>
      <c r="AUZ6" s="228"/>
      <c r="AVA6" s="228"/>
      <c r="AVB6" s="228"/>
      <c r="AVC6" s="228"/>
      <c r="AVD6" s="228"/>
      <c r="AVE6" s="228"/>
      <c r="AVF6" s="228"/>
      <c r="AVG6" s="228"/>
      <c r="AVH6" s="228"/>
      <c r="AVI6" s="228"/>
      <c r="AVJ6" s="228"/>
      <c r="AVK6" s="228"/>
      <c r="AVL6" s="228"/>
      <c r="AVM6" s="228"/>
      <c r="AVN6" s="228"/>
      <c r="AVO6" s="228"/>
      <c r="AVP6" s="228"/>
      <c r="AVQ6" s="228"/>
      <c r="AVR6" s="228"/>
      <c r="AVS6" s="228"/>
      <c r="AVT6" s="228"/>
      <c r="AVU6" s="228"/>
      <c r="AVV6" s="228"/>
      <c r="AVW6" s="228"/>
      <c r="AVX6" s="228"/>
      <c r="AVY6" s="228"/>
      <c r="AVZ6" s="228"/>
      <c r="AWA6" s="228"/>
      <c r="AWB6" s="228"/>
      <c r="AWC6" s="228"/>
      <c r="AWD6" s="228"/>
      <c r="AWE6" s="228"/>
      <c r="AWF6" s="228"/>
      <c r="AWG6" s="228"/>
      <c r="AWH6" s="228"/>
      <c r="AWI6" s="228"/>
      <c r="AWJ6" s="228"/>
      <c r="AWK6" s="228"/>
      <c r="AWL6" s="228"/>
      <c r="AWM6" s="228"/>
      <c r="AWN6" s="228"/>
      <c r="AWO6" s="228"/>
      <c r="AWP6" s="228"/>
      <c r="AWQ6" s="228"/>
      <c r="AWR6" s="228"/>
      <c r="AWS6" s="228"/>
      <c r="AWT6" s="228"/>
      <c r="AWU6" s="228"/>
      <c r="AWV6" s="228"/>
      <c r="AWW6" s="228"/>
      <c r="AWX6" s="228"/>
      <c r="AWY6" s="228"/>
      <c r="AWZ6" s="228"/>
      <c r="AXA6" s="228"/>
      <c r="AXB6" s="228"/>
      <c r="AXC6" s="228"/>
      <c r="AXD6" s="228"/>
      <c r="AXE6" s="228"/>
      <c r="AXF6" s="228"/>
      <c r="AXG6" s="228"/>
      <c r="AXH6" s="228"/>
      <c r="AXI6" s="228"/>
      <c r="AXJ6" s="228"/>
      <c r="AXK6" s="228"/>
      <c r="AXL6" s="228"/>
      <c r="AXM6" s="228"/>
      <c r="AXN6" s="228"/>
      <c r="AXO6" s="228"/>
      <c r="AXP6" s="228"/>
      <c r="AXQ6" s="228"/>
      <c r="AXR6" s="228"/>
      <c r="AXS6" s="228"/>
      <c r="AXT6" s="228"/>
      <c r="AXU6" s="228"/>
      <c r="AXV6" s="228"/>
      <c r="AXW6" s="228"/>
      <c r="AXX6" s="228"/>
      <c r="AXY6" s="228"/>
      <c r="AXZ6" s="228"/>
      <c r="AYA6" s="228"/>
      <c r="AYB6" s="228"/>
      <c r="AYC6" s="228"/>
      <c r="AYD6" s="228"/>
      <c r="AYE6" s="228"/>
      <c r="AYF6" s="228"/>
      <c r="AYG6" s="228"/>
      <c r="AYH6" s="228"/>
      <c r="AYI6" s="228"/>
      <c r="AYJ6" s="228"/>
      <c r="AYK6" s="228"/>
      <c r="AYL6" s="228"/>
      <c r="AYM6" s="228"/>
      <c r="AYN6" s="228"/>
      <c r="AYO6" s="228"/>
      <c r="AYP6" s="228"/>
      <c r="AYQ6" s="228"/>
      <c r="AYR6" s="228"/>
      <c r="AYS6" s="228"/>
      <c r="AYT6" s="228"/>
      <c r="AYU6" s="228"/>
      <c r="AYV6" s="228"/>
      <c r="AYW6" s="228"/>
      <c r="AYX6" s="228"/>
      <c r="AYY6" s="228"/>
      <c r="AYZ6" s="228"/>
      <c r="AZA6" s="228"/>
      <c r="AZB6" s="228"/>
      <c r="AZC6" s="228"/>
      <c r="AZD6" s="228"/>
      <c r="AZE6" s="228"/>
      <c r="AZF6" s="228"/>
      <c r="AZG6" s="228"/>
      <c r="AZH6" s="228"/>
      <c r="AZI6" s="228"/>
      <c r="AZJ6" s="228"/>
      <c r="AZK6" s="228"/>
      <c r="AZL6" s="228"/>
      <c r="AZM6" s="228"/>
      <c r="AZN6" s="228"/>
      <c r="AZO6" s="228"/>
      <c r="AZP6" s="228"/>
      <c r="AZQ6" s="228"/>
      <c r="AZR6" s="228"/>
      <c r="AZS6" s="228"/>
      <c r="AZT6" s="228"/>
      <c r="AZU6" s="228"/>
      <c r="AZV6" s="228"/>
      <c r="AZW6" s="228"/>
      <c r="AZX6" s="228"/>
      <c r="AZY6" s="228"/>
      <c r="AZZ6" s="228"/>
      <c r="BAA6" s="228"/>
      <c r="BAB6" s="228"/>
      <c r="BAC6" s="228"/>
      <c r="BAD6" s="228"/>
      <c r="BAE6" s="228"/>
      <c r="BAF6" s="228"/>
      <c r="BAG6" s="228"/>
      <c r="BAH6" s="228"/>
      <c r="BAI6" s="228"/>
      <c r="BAJ6" s="228"/>
      <c r="BAK6" s="228"/>
      <c r="BAL6" s="228"/>
      <c r="BAM6" s="228"/>
      <c r="BAN6" s="228"/>
      <c r="BAO6" s="228"/>
      <c r="BAP6" s="228"/>
      <c r="BAQ6" s="228"/>
      <c r="BAR6" s="228"/>
      <c r="BAS6" s="228"/>
      <c r="BAT6" s="228"/>
      <c r="BAU6" s="228"/>
      <c r="BAV6" s="228"/>
      <c r="BAW6" s="228"/>
      <c r="BAX6" s="228"/>
      <c r="BAY6" s="228"/>
      <c r="BAZ6" s="228"/>
      <c r="BBA6" s="228"/>
      <c r="BBB6" s="228"/>
      <c r="BBC6" s="228"/>
      <c r="BBD6" s="228"/>
      <c r="BBE6" s="228"/>
      <c r="BBF6" s="228"/>
      <c r="BBG6" s="228"/>
      <c r="BBH6" s="228"/>
      <c r="BBI6" s="228"/>
      <c r="BBJ6" s="228"/>
      <c r="BBK6" s="228"/>
      <c r="BBL6" s="228"/>
      <c r="BBM6" s="228"/>
      <c r="BBN6" s="228"/>
      <c r="BBO6" s="228"/>
      <c r="BBP6" s="228"/>
      <c r="BBQ6" s="228"/>
      <c r="BBR6" s="228"/>
      <c r="BBS6" s="228"/>
      <c r="BBT6" s="228"/>
      <c r="BBU6" s="228"/>
      <c r="BBV6" s="228"/>
      <c r="BBW6" s="228"/>
      <c r="BBX6" s="228"/>
      <c r="BBY6" s="228"/>
      <c r="BBZ6" s="228"/>
      <c r="BCA6" s="228"/>
      <c r="BCB6" s="228"/>
      <c r="BCC6" s="228"/>
      <c r="BCD6" s="228"/>
      <c r="BCE6" s="228"/>
      <c r="BCF6" s="228"/>
      <c r="BCG6" s="228"/>
      <c r="BCH6" s="228"/>
      <c r="BCI6" s="228"/>
      <c r="BCJ6" s="228"/>
      <c r="BCK6" s="228"/>
      <c r="BCL6" s="228"/>
      <c r="BCM6" s="228"/>
      <c r="BCN6" s="228"/>
      <c r="BCO6" s="228"/>
      <c r="BCP6" s="228"/>
      <c r="BCQ6" s="228"/>
      <c r="BCR6" s="228"/>
      <c r="BCS6" s="228"/>
      <c r="BCT6" s="228"/>
      <c r="BCU6" s="228"/>
      <c r="BCV6" s="228"/>
      <c r="BCW6" s="228"/>
      <c r="BCX6" s="228"/>
      <c r="BCY6" s="228"/>
      <c r="BCZ6" s="228"/>
      <c r="BDA6" s="228"/>
      <c r="BDB6" s="228"/>
      <c r="BDC6" s="228"/>
      <c r="BDD6" s="228"/>
      <c r="BDE6" s="228"/>
      <c r="BDF6" s="228"/>
      <c r="BDG6" s="228"/>
      <c r="BDH6" s="228"/>
      <c r="BDI6" s="228"/>
      <c r="BDJ6" s="228"/>
      <c r="BDK6" s="228"/>
      <c r="BDL6" s="228"/>
      <c r="BDM6" s="228"/>
      <c r="BDN6" s="228"/>
      <c r="BDO6" s="228"/>
      <c r="BDP6" s="228"/>
      <c r="BDQ6" s="228"/>
      <c r="BDR6" s="228"/>
      <c r="BDS6" s="228"/>
      <c r="BDT6" s="228"/>
      <c r="BDU6" s="228"/>
      <c r="BDV6" s="228"/>
      <c r="BDW6" s="228"/>
      <c r="BDX6" s="228"/>
      <c r="BDY6" s="228"/>
      <c r="BDZ6" s="228"/>
      <c r="BEA6" s="228"/>
      <c r="BEB6" s="228"/>
      <c r="BEC6" s="228"/>
      <c r="BED6" s="228"/>
      <c r="BEE6" s="228"/>
      <c r="BEF6" s="228"/>
      <c r="BEG6" s="228"/>
      <c r="BEH6" s="228"/>
      <c r="BEI6" s="228"/>
      <c r="BEJ6" s="228"/>
      <c r="BEK6" s="228"/>
      <c r="BEL6" s="228"/>
      <c r="BEM6" s="228"/>
      <c r="BEN6" s="228"/>
      <c r="BEO6" s="228"/>
      <c r="BEP6" s="228"/>
      <c r="BEQ6" s="228"/>
      <c r="BER6" s="228"/>
      <c r="BES6" s="228"/>
      <c r="BET6" s="228"/>
      <c r="BEU6" s="228"/>
      <c r="BEV6" s="228"/>
      <c r="BEW6" s="228"/>
      <c r="BEX6" s="228"/>
      <c r="BEY6" s="228"/>
      <c r="BEZ6" s="228"/>
      <c r="BFA6" s="228"/>
      <c r="BFB6" s="228"/>
      <c r="BFC6" s="228"/>
      <c r="BFD6" s="228"/>
      <c r="BFE6" s="228"/>
      <c r="BFF6" s="228"/>
      <c r="BFG6" s="228"/>
      <c r="BFH6" s="228"/>
      <c r="BFI6" s="228"/>
      <c r="BFJ6" s="228"/>
      <c r="BFK6" s="228"/>
      <c r="BFL6" s="228"/>
      <c r="BFM6" s="228"/>
      <c r="BFN6" s="228"/>
      <c r="BFO6" s="228"/>
      <c r="BFP6" s="228"/>
      <c r="BFQ6" s="228"/>
      <c r="BFR6" s="228"/>
      <c r="BFS6" s="228"/>
      <c r="BFT6" s="228"/>
      <c r="BFU6" s="228"/>
      <c r="BFV6" s="228"/>
      <c r="BFW6" s="228"/>
      <c r="BFX6" s="228"/>
      <c r="BFY6" s="228"/>
      <c r="BFZ6" s="228"/>
      <c r="BGA6" s="228"/>
      <c r="BGB6" s="228"/>
      <c r="BGC6" s="228"/>
      <c r="BGD6" s="228"/>
      <c r="BGE6" s="228"/>
      <c r="BGF6" s="228"/>
      <c r="BGG6" s="228"/>
      <c r="BGH6" s="228"/>
      <c r="BGI6" s="228"/>
      <c r="BGJ6" s="228"/>
      <c r="BGK6" s="228"/>
      <c r="BGL6" s="228"/>
      <c r="BGM6" s="228"/>
      <c r="BGN6" s="228"/>
      <c r="BGO6" s="228"/>
      <c r="BGP6" s="228"/>
      <c r="BGQ6" s="228"/>
      <c r="BGR6" s="228"/>
      <c r="BGS6" s="228"/>
      <c r="BGT6" s="228"/>
      <c r="BGU6" s="228"/>
      <c r="BGV6" s="228"/>
      <c r="BGW6" s="228"/>
      <c r="BGX6" s="228"/>
      <c r="BGY6" s="228"/>
      <c r="BGZ6" s="228"/>
      <c r="BHA6" s="228"/>
      <c r="BHB6" s="228"/>
      <c r="BHC6" s="228"/>
      <c r="BHD6" s="228"/>
      <c r="BHE6" s="228"/>
      <c r="BHF6" s="228"/>
      <c r="BHG6" s="228"/>
      <c r="BHH6" s="228"/>
      <c r="BHI6" s="228"/>
      <c r="BHJ6" s="228"/>
      <c r="BHK6" s="228"/>
      <c r="BHL6" s="228"/>
      <c r="BHM6" s="228"/>
      <c r="BHN6" s="228"/>
      <c r="BHO6" s="228"/>
      <c r="BHP6" s="228"/>
      <c r="BHQ6" s="228"/>
      <c r="BHR6" s="228"/>
      <c r="BHS6" s="228"/>
      <c r="BHT6" s="228"/>
      <c r="BHU6" s="228"/>
      <c r="BHV6" s="228"/>
      <c r="BHW6" s="228"/>
      <c r="BHX6" s="228"/>
      <c r="BHY6" s="228"/>
      <c r="BHZ6" s="228"/>
      <c r="BIA6" s="228"/>
      <c r="BIB6" s="228"/>
      <c r="BIC6" s="228"/>
      <c r="BID6" s="228"/>
      <c r="BIE6" s="228"/>
      <c r="BIF6" s="228"/>
      <c r="BIG6" s="228"/>
      <c r="BIH6" s="228"/>
      <c r="BII6" s="228"/>
      <c r="BIJ6" s="228"/>
      <c r="BIK6" s="228"/>
      <c r="BIL6" s="228"/>
      <c r="BIM6" s="228"/>
      <c r="BIN6" s="228"/>
      <c r="BIO6" s="228"/>
      <c r="BIP6" s="228"/>
      <c r="BIQ6" s="228"/>
      <c r="BIR6" s="228"/>
      <c r="BIS6" s="228"/>
      <c r="BIT6" s="228"/>
      <c r="BIU6" s="228"/>
      <c r="BIV6" s="228"/>
      <c r="BIW6" s="228"/>
      <c r="BIX6" s="228"/>
      <c r="BIY6" s="228"/>
      <c r="BIZ6" s="228"/>
      <c r="BJA6" s="228"/>
      <c r="BJB6" s="228"/>
      <c r="BJC6" s="228"/>
      <c r="BJD6" s="228"/>
      <c r="BJE6" s="228"/>
      <c r="BJF6" s="228"/>
      <c r="BJG6" s="228"/>
      <c r="BJH6" s="228"/>
      <c r="BJI6" s="228"/>
      <c r="BJJ6" s="228"/>
      <c r="BJK6" s="228"/>
      <c r="BJL6" s="228"/>
      <c r="BJM6" s="228"/>
      <c r="BJN6" s="228"/>
      <c r="BJO6" s="228"/>
      <c r="BJP6" s="228"/>
      <c r="BJQ6" s="228"/>
      <c r="BJR6" s="228"/>
      <c r="BJS6" s="228"/>
      <c r="BJT6" s="228"/>
      <c r="BJU6" s="228"/>
      <c r="BJV6" s="228"/>
      <c r="BJW6" s="228"/>
      <c r="BJX6" s="228"/>
      <c r="BJY6" s="228"/>
      <c r="BJZ6" s="228"/>
      <c r="BKA6" s="228"/>
      <c r="BKB6" s="228"/>
      <c r="BKC6" s="228"/>
      <c r="BKD6" s="228"/>
      <c r="BKE6" s="228"/>
      <c r="BKF6" s="228"/>
      <c r="BKG6" s="228"/>
      <c r="BKH6" s="228"/>
      <c r="BKI6" s="228"/>
      <c r="BKJ6" s="228"/>
      <c r="BKK6" s="228"/>
      <c r="BKL6" s="228"/>
      <c r="BKM6" s="228"/>
      <c r="BKN6" s="228"/>
      <c r="BKO6" s="228"/>
      <c r="BKP6" s="228"/>
      <c r="BKQ6" s="228"/>
      <c r="BKR6" s="228"/>
      <c r="BKS6" s="228"/>
      <c r="BKT6" s="228"/>
      <c r="BKU6" s="228"/>
      <c r="BKV6" s="228"/>
      <c r="BKW6" s="228"/>
      <c r="BKX6" s="228"/>
      <c r="BKY6" s="228"/>
      <c r="BKZ6" s="228"/>
      <c r="BLA6" s="228"/>
      <c r="BLB6" s="228"/>
      <c r="BLC6" s="228"/>
      <c r="BLD6" s="228"/>
      <c r="BLE6" s="228"/>
      <c r="BLF6" s="228"/>
      <c r="BLG6" s="228"/>
      <c r="BLH6" s="228"/>
      <c r="BLI6" s="228"/>
      <c r="BLJ6" s="228"/>
      <c r="BLK6" s="228"/>
      <c r="BLL6" s="228"/>
      <c r="BLM6" s="228"/>
      <c r="BLN6" s="228"/>
      <c r="BLO6" s="228"/>
      <c r="BLP6" s="228"/>
      <c r="BLQ6" s="228"/>
      <c r="BLR6" s="228"/>
      <c r="BLS6" s="228"/>
      <c r="BLT6" s="228"/>
      <c r="BLU6" s="228"/>
      <c r="BLV6" s="228"/>
      <c r="BLW6" s="228"/>
      <c r="BLX6" s="228"/>
      <c r="BLY6" s="228"/>
      <c r="BLZ6" s="228"/>
      <c r="BMA6" s="228"/>
      <c r="BMB6" s="228"/>
      <c r="BMC6" s="228"/>
      <c r="BMD6" s="228"/>
      <c r="BME6" s="228"/>
      <c r="BMF6" s="228"/>
      <c r="BMG6" s="228"/>
      <c r="BMH6" s="228"/>
      <c r="BMI6" s="228"/>
      <c r="BMJ6" s="228"/>
      <c r="BMK6" s="228"/>
      <c r="BML6" s="228"/>
      <c r="BMM6" s="228"/>
      <c r="BMN6" s="228"/>
      <c r="BMO6" s="228"/>
      <c r="BMP6" s="228"/>
      <c r="BMQ6" s="228"/>
      <c r="BMR6" s="228"/>
      <c r="BMS6" s="228"/>
      <c r="BMT6" s="228"/>
      <c r="BMU6" s="228"/>
      <c r="BMV6" s="228"/>
      <c r="BMW6" s="228"/>
      <c r="BMX6" s="228"/>
      <c r="BMY6" s="228"/>
      <c r="BMZ6" s="228"/>
      <c r="BNA6" s="228"/>
      <c r="BNB6" s="228"/>
      <c r="BNC6" s="228"/>
      <c r="BND6" s="228"/>
      <c r="BNE6" s="228"/>
      <c r="BNF6" s="228"/>
      <c r="BNG6" s="228"/>
      <c r="BNH6" s="228"/>
      <c r="BNI6" s="228"/>
      <c r="BNJ6" s="228"/>
      <c r="BNK6" s="228"/>
      <c r="BNL6" s="228"/>
      <c r="BNM6" s="228"/>
      <c r="BNN6" s="228"/>
      <c r="BNO6" s="228"/>
      <c r="BNP6" s="228"/>
      <c r="BNQ6" s="228"/>
      <c r="BNR6" s="228"/>
      <c r="BNS6" s="228"/>
      <c r="BNT6" s="228"/>
      <c r="BNU6" s="228"/>
      <c r="BNV6" s="228"/>
      <c r="BNW6" s="228"/>
      <c r="BNX6" s="228"/>
      <c r="BNY6" s="228"/>
      <c r="BNZ6" s="228"/>
      <c r="BOA6" s="228"/>
      <c r="BOB6" s="228"/>
      <c r="BOC6" s="228"/>
      <c r="BOD6" s="228"/>
      <c r="BOE6" s="228"/>
      <c r="BOF6" s="228"/>
      <c r="BOG6" s="228"/>
      <c r="BOH6" s="228"/>
      <c r="BOI6" s="228"/>
      <c r="BOJ6" s="228"/>
      <c r="BOK6" s="228"/>
      <c r="BOL6" s="228"/>
      <c r="BOM6" s="228"/>
      <c r="BON6" s="228"/>
      <c r="BOO6" s="228"/>
      <c r="BOP6" s="228"/>
      <c r="BOQ6" s="228"/>
      <c r="BOR6" s="228"/>
      <c r="BOS6" s="228"/>
      <c r="BOT6" s="228"/>
      <c r="BOU6" s="228"/>
      <c r="BOV6" s="228"/>
      <c r="BOW6" s="228"/>
      <c r="BOX6" s="228"/>
      <c r="BOY6" s="228"/>
      <c r="BOZ6" s="228"/>
      <c r="BPA6" s="228"/>
      <c r="BPB6" s="228"/>
      <c r="BPC6" s="228"/>
      <c r="BPD6" s="228"/>
      <c r="BPE6" s="228"/>
      <c r="BPF6" s="228"/>
      <c r="BPG6" s="228"/>
      <c r="BPH6" s="228"/>
      <c r="BPI6" s="228"/>
      <c r="BPJ6" s="228"/>
      <c r="BPK6" s="228"/>
      <c r="BPL6" s="228"/>
      <c r="BPM6" s="228"/>
      <c r="BPN6" s="228"/>
      <c r="BPO6" s="228"/>
      <c r="BPP6" s="228"/>
      <c r="BPQ6" s="228"/>
      <c r="BPR6" s="228"/>
      <c r="BPS6" s="228"/>
      <c r="BPT6" s="228"/>
      <c r="BPU6" s="228"/>
      <c r="BPV6" s="228"/>
      <c r="BPW6" s="228"/>
      <c r="BPX6" s="228"/>
      <c r="BPY6" s="228"/>
      <c r="BPZ6" s="228"/>
      <c r="BQA6" s="228"/>
      <c r="BQB6" s="228"/>
      <c r="BQC6" s="228"/>
      <c r="BQD6" s="228"/>
      <c r="BQE6" s="228"/>
      <c r="BQF6" s="228"/>
      <c r="BQG6" s="228"/>
      <c r="BQH6" s="228"/>
      <c r="BQI6" s="228"/>
      <c r="BQJ6" s="228"/>
      <c r="BQK6" s="228"/>
      <c r="BQL6" s="228"/>
      <c r="BQM6" s="228"/>
      <c r="BQN6" s="228"/>
      <c r="BQO6" s="228"/>
      <c r="BQP6" s="228"/>
      <c r="BQQ6" s="228"/>
      <c r="BQR6" s="228"/>
      <c r="BQS6" s="228"/>
      <c r="BQT6" s="228"/>
      <c r="BQU6" s="228"/>
      <c r="BQV6" s="228"/>
      <c r="BQW6" s="228"/>
      <c r="BQX6" s="228"/>
      <c r="BQY6" s="228"/>
      <c r="BQZ6" s="228"/>
      <c r="BRA6" s="228"/>
      <c r="BRB6" s="228"/>
      <c r="BRC6" s="228"/>
      <c r="BRD6" s="228"/>
      <c r="BRE6" s="228"/>
      <c r="BRF6" s="228"/>
      <c r="BRG6" s="228"/>
      <c r="BRH6" s="228"/>
      <c r="BRI6" s="228"/>
      <c r="BRJ6" s="228"/>
      <c r="BRK6" s="228"/>
      <c r="BRL6" s="228"/>
      <c r="BRM6" s="228"/>
      <c r="BRN6" s="228"/>
      <c r="BRO6" s="228"/>
      <c r="BRP6" s="228"/>
      <c r="BRQ6" s="228"/>
      <c r="BRR6" s="228"/>
      <c r="BRS6" s="228"/>
      <c r="BRT6" s="228"/>
      <c r="BRU6" s="228"/>
      <c r="BRV6" s="228"/>
      <c r="BRW6" s="228"/>
      <c r="BRX6" s="228"/>
      <c r="BRY6" s="228"/>
      <c r="BRZ6" s="228"/>
      <c r="BSA6" s="228"/>
      <c r="BSB6" s="228"/>
      <c r="BSC6" s="228"/>
      <c r="BSD6" s="228"/>
      <c r="BSE6" s="228"/>
      <c r="BSF6" s="228"/>
      <c r="BSG6" s="228"/>
      <c r="BSH6" s="228"/>
      <c r="BSI6" s="228"/>
      <c r="BSJ6" s="228"/>
      <c r="BSK6" s="228"/>
      <c r="BSL6" s="228"/>
      <c r="BSM6" s="228"/>
      <c r="BSN6" s="228"/>
      <c r="BSO6" s="228"/>
      <c r="BSP6" s="228"/>
      <c r="BSQ6" s="228"/>
      <c r="BSR6" s="228"/>
      <c r="BSS6" s="228"/>
      <c r="BST6" s="228"/>
      <c r="BSU6" s="228"/>
      <c r="BSV6" s="228"/>
      <c r="BSW6" s="228"/>
      <c r="BSX6" s="228"/>
      <c r="BSY6" s="228"/>
      <c r="BSZ6" s="228"/>
      <c r="BTA6" s="228"/>
      <c r="BTB6" s="228"/>
      <c r="BTC6" s="228"/>
      <c r="BTD6" s="228"/>
      <c r="BTE6" s="228"/>
      <c r="BTF6" s="228"/>
      <c r="BTG6" s="228"/>
      <c r="BTH6" s="228"/>
      <c r="BTI6" s="228"/>
      <c r="BTJ6" s="228"/>
      <c r="BTK6" s="228"/>
      <c r="BTL6" s="228"/>
      <c r="BTM6" s="228"/>
      <c r="BTN6" s="228"/>
      <c r="BTO6" s="228"/>
      <c r="BTP6" s="228"/>
      <c r="BTQ6" s="228"/>
      <c r="BTR6" s="228"/>
      <c r="BTS6" s="228"/>
      <c r="BTT6" s="228"/>
      <c r="BTU6" s="228"/>
      <c r="BTV6" s="228"/>
      <c r="BTW6" s="228"/>
      <c r="BTX6" s="228"/>
      <c r="BTY6" s="228"/>
      <c r="BTZ6" s="228"/>
      <c r="BUA6" s="228"/>
      <c r="BUB6" s="228"/>
      <c r="BUC6" s="228"/>
      <c r="BUD6" s="228"/>
      <c r="BUE6" s="228"/>
      <c r="BUF6" s="228"/>
      <c r="BUG6" s="228"/>
      <c r="BUH6" s="228"/>
      <c r="BUI6" s="228"/>
      <c r="BUJ6" s="228"/>
      <c r="BUK6" s="228"/>
      <c r="BUL6" s="228"/>
      <c r="BUM6" s="228"/>
      <c r="BUN6" s="228"/>
      <c r="BUO6" s="228"/>
      <c r="BUP6" s="228"/>
      <c r="BUQ6" s="228"/>
      <c r="BUR6" s="228"/>
      <c r="BUS6" s="228"/>
      <c r="BUT6" s="228"/>
      <c r="BUU6" s="228"/>
      <c r="BUV6" s="228"/>
      <c r="BUW6" s="228"/>
      <c r="BUX6" s="228"/>
      <c r="BUY6" s="228"/>
      <c r="BUZ6" s="228"/>
      <c r="BVA6" s="228"/>
      <c r="BVB6" s="228"/>
      <c r="BVC6" s="228"/>
      <c r="BVD6" s="228"/>
      <c r="BVE6" s="228"/>
      <c r="BVF6" s="228"/>
      <c r="BVG6" s="228"/>
      <c r="BVH6" s="228"/>
      <c r="BVI6" s="228"/>
      <c r="BVJ6" s="228"/>
      <c r="BVK6" s="228"/>
      <c r="BVL6" s="228"/>
      <c r="BVM6" s="228"/>
      <c r="BVN6" s="228"/>
      <c r="BVO6" s="228"/>
      <c r="BVP6" s="228"/>
      <c r="BVQ6" s="228"/>
      <c r="BVR6" s="228"/>
      <c r="BVS6" s="228"/>
      <c r="BVT6" s="228"/>
      <c r="BVU6" s="228"/>
      <c r="BVV6" s="228"/>
      <c r="BVW6" s="228"/>
      <c r="BVX6" s="228"/>
      <c r="BVY6" s="228"/>
      <c r="BVZ6" s="228"/>
      <c r="BWA6" s="228"/>
      <c r="BWB6" s="228"/>
      <c r="BWC6" s="228"/>
      <c r="BWD6" s="228"/>
      <c r="BWE6" s="228"/>
      <c r="BWF6" s="228"/>
      <c r="BWG6" s="228"/>
      <c r="BWH6" s="228"/>
      <c r="BWI6" s="228"/>
      <c r="BWJ6" s="228"/>
      <c r="BWK6" s="228"/>
      <c r="BWL6" s="228"/>
      <c r="BWM6" s="228"/>
      <c r="BWN6" s="228"/>
      <c r="BWO6" s="228"/>
      <c r="BWP6" s="228"/>
      <c r="BWQ6" s="228"/>
      <c r="BWR6" s="228"/>
      <c r="BWS6" s="228"/>
      <c r="BWT6" s="228"/>
      <c r="BWU6" s="228"/>
      <c r="BWV6" s="228"/>
      <c r="BWW6" s="228"/>
      <c r="BWX6" s="228"/>
      <c r="BWY6" s="228"/>
      <c r="BWZ6" s="228"/>
      <c r="BXA6" s="228"/>
      <c r="BXB6" s="228"/>
      <c r="BXC6" s="228"/>
      <c r="BXD6" s="228"/>
      <c r="BXE6" s="228"/>
      <c r="BXF6" s="228"/>
      <c r="BXG6" s="228"/>
      <c r="BXH6" s="228"/>
      <c r="BXI6" s="228"/>
      <c r="BXJ6" s="228"/>
      <c r="BXK6" s="228"/>
      <c r="BXL6" s="228"/>
      <c r="BXM6" s="228"/>
      <c r="BXN6" s="228"/>
      <c r="BXO6" s="228"/>
      <c r="BXP6" s="228"/>
      <c r="BXQ6" s="228"/>
      <c r="BXR6" s="228"/>
      <c r="BXS6" s="228"/>
      <c r="BXT6" s="228"/>
      <c r="BXU6" s="228"/>
      <c r="BXV6" s="228"/>
      <c r="BXW6" s="228"/>
      <c r="BXX6" s="228"/>
      <c r="BXY6" s="228"/>
      <c r="BXZ6" s="228"/>
      <c r="BYA6" s="228"/>
      <c r="BYB6" s="228"/>
      <c r="BYC6" s="228"/>
      <c r="BYD6" s="228"/>
      <c r="BYE6" s="228"/>
      <c r="BYF6" s="228"/>
      <c r="BYG6" s="228"/>
      <c r="BYH6" s="228"/>
      <c r="BYI6" s="228"/>
      <c r="BYJ6" s="228"/>
      <c r="BYK6" s="228"/>
      <c r="BYL6" s="228"/>
      <c r="BYM6" s="228"/>
      <c r="BYN6" s="228"/>
      <c r="BYO6" s="228"/>
      <c r="BYP6" s="228"/>
      <c r="BYQ6" s="228"/>
      <c r="BYR6" s="228"/>
      <c r="BYS6" s="228"/>
      <c r="BYT6" s="228"/>
      <c r="BYU6" s="228"/>
      <c r="BYV6" s="228"/>
      <c r="BYW6" s="228"/>
      <c r="BYX6" s="228"/>
      <c r="BYY6" s="228"/>
      <c r="BYZ6" s="228"/>
      <c r="BZA6" s="228"/>
      <c r="BZB6" s="228"/>
      <c r="BZC6" s="228"/>
      <c r="BZD6" s="228"/>
      <c r="BZE6" s="228"/>
      <c r="BZF6" s="228"/>
      <c r="BZG6" s="228"/>
      <c r="BZH6" s="228"/>
      <c r="BZI6" s="228"/>
      <c r="BZJ6" s="228"/>
      <c r="BZK6" s="228"/>
      <c r="BZL6" s="228"/>
      <c r="BZM6" s="228"/>
      <c r="BZN6" s="228"/>
      <c r="BZO6" s="228"/>
      <c r="BZP6" s="228"/>
      <c r="BZQ6" s="228"/>
      <c r="BZR6" s="228"/>
      <c r="BZS6" s="228"/>
      <c r="BZT6" s="228"/>
      <c r="BZU6" s="228"/>
      <c r="BZV6" s="228"/>
      <c r="BZW6" s="228"/>
      <c r="BZX6" s="228"/>
      <c r="BZY6" s="228"/>
      <c r="BZZ6" s="228"/>
      <c r="CAA6" s="228"/>
      <c r="CAB6" s="228"/>
      <c r="CAC6" s="228"/>
      <c r="CAD6" s="228"/>
      <c r="CAE6" s="228"/>
      <c r="CAF6" s="228"/>
      <c r="CAG6" s="228"/>
      <c r="CAH6" s="228"/>
      <c r="CAI6" s="228"/>
      <c r="CAJ6" s="228"/>
      <c r="CAK6" s="228"/>
      <c r="CAL6" s="228"/>
      <c r="CAM6" s="228"/>
      <c r="CAN6" s="228"/>
      <c r="CAO6" s="228"/>
      <c r="CAP6" s="228"/>
      <c r="CAQ6" s="228"/>
      <c r="CAR6" s="228"/>
      <c r="CAS6" s="228"/>
      <c r="CAT6" s="228"/>
      <c r="CAU6" s="228"/>
      <c r="CAV6" s="228"/>
      <c r="CAW6" s="228"/>
      <c r="CAX6" s="228"/>
      <c r="CAY6" s="228"/>
      <c r="CAZ6" s="228"/>
      <c r="CBA6" s="228"/>
      <c r="CBB6" s="228"/>
      <c r="CBC6" s="228"/>
      <c r="CBD6" s="228"/>
      <c r="CBE6" s="228"/>
      <c r="CBF6" s="228"/>
      <c r="CBG6" s="228"/>
      <c r="CBH6" s="228"/>
      <c r="CBI6" s="228"/>
      <c r="CBJ6" s="228"/>
      <c r="CBK6" s="228"/>
      <c r="CBL6" s="228"/>
      <c r="CBM6" s="228"/>
      <c r="CBN6" s="228"/>
      <c r="CBO6" s="228"/>
      <c r="CBP6" s="228"/>
      <c r="CBQ6" s="228"/>
      <c r="CBR6" s="228"/>
      <c r="CBS6" s="228"/>
      <c r="CBT6" s="228"/>
      <c r="CBU6" s="228"/>
      <c r="CBV6" s="228"/>
      <c r="CBW6" s="228"/>
      <c r="CBX6" s="228"/>
      <c r="CBY6" s="228"/>
      <c r="CBZ6" s="228"/>
      <c r="CCA6" s="228"/>
      <c r="CCB6" s="228"/>
      <c r="CCC6" s="228"/>
      <c r="CCD6" s="228"/>
      <c r="CCE6" s="228"/>
      <c r="CCF6" s="228"/>
      <c r="CCG6" s="228"/>
      <c r="CCH6" s="228"/>
      <c r="CCI6" s="228"/>
      <c r="CCJ6" s="228"/>
      <c r="CCK6" s="228"/>
      <c r="CCL6" s="228"/>
      <c r="CCM6" s="228"/>
      <c r="CCN6" s="228"/>
      <c r="CCO6" s="228"/>
      <c r="CCP6" s="228"/>
      <c r="CCQ6" s="228"/>
      <c r="CCR6" s="228"/>
      <c r="CCS6" s="228"/>
      <c r="CCT6" s="228"/>
      <c r="CCU6" s="228"/>
      <c r="CCV6" s="228"/>
      <c r="CCW6" s="228"/>
      <c r="CCX6" s="228"/>
      <c r="CCY6" s="228"/>
      <c r="CCZ6" s="228"/>
      <c r="CDA6" s="228"/>
      <c r="CDB6" s="228"/>
      <c r="CDC6" s="228"/>
      <c r="CDD6" s="228"/>
      <c r="CDE6" s="228"/>
      <c r="CDF6" s="228"/>
      <c r="CDG6" s="228"/>
      <c r="CDH6" s="228"/>
      <c r="CDI6" s="228"/>
      <c r="CDJ6" s="228"/>
      <c r="CDK6" s="228"/>
      <c r="CDL6" s="228"/>
      <c r="CDM6" s="228"/>
      <c r="CDN6" s="228"/>
      <c r="CDO6" s="228"/>
      <c r="CDP6" s="228"/>
      <c r="CDQ6" s="228"/>
      <c r="CDR6" s="228"/>
      <c r="CDS6" s="228"/>
      <c r="CDT6" s="228"/>
      <c r="CDU6" s="228"/>
      <c r="CDV6" s="228"/>
      <c r="CDW6" s="228"/>
      <c r="CDX6" s="228"/>
      <c r="CDY6" s="228"/>
      <c r="CDZ6" s="228"/>
      <c r="CEA6" s="228"/>
      <c r="CEB6" s="228"/>
      <c r="CEC6" s="228"/>
      <c r="CED6" s="228"/>
      <c r="CEE6" s="228"/>
      <c r="CEF6" s="228"/>
      <c r="CEG6" s="228"/>
      <c r="CEH6" s="228"/>
      <c r="CEI6" s="228"/>
      <c r="CEJ6" s="228"/>
      <c r="CEK6" s="228"/>
      <c r="CEL6" s="228"/>
      <c r="CEM6" s="228"/>
      <c r="CEN6" s="228"/>
      <c r="CEO6" s="228"/>
      <c r="CEP6" s="228"/>
      <c r="CEQ6" s="228"/>
      <c r="CER6" s="228"/>
      <c r="CES6" s="228"/>
      <c r="CET6" s="228"/>
      <c r="CEU6" s="228"/>
      <c r="CEV6" s="228"/>
      <c r="CEW6" s="228"/>
      <c r="CEX6" s="228"/>
      <c r="CEY6" s="228"/>
      <c r="CEZ6" s="228"/>
      <c r="CFA6" s="228"/>
      <c r="CFB6" s="228"/>
      <c r="CFC6" s="228"/>
      <c r="CFD6" s="228"/>
      <c r="CFE6" s="228"/>
      <c r="CFF6" s="228"/>
      <c r="CFG6" s="228"/>
      <c r="CFH6" s="228"/>
      <c r="CFI6" s="228"/>
      <c r="CFJ6" s="228"/>
      <c r="CFK6" s="228"/>
      <c r="CFL6" s="228"/>
      <c r="CFM6" s="228"/>
      <c r="CFN6" s="228"/>
      <c r="CFO6" s="228"/>
      <c r="CFP6" s="228"/>
      <c r="CFQ6" s="228"/>
      <c r="CFR6" s="228"/>
      <c r="CFS6" s="228"/>
      <c r="CFT6" s="228"/>
      <c r="CFU6" s="228"/>
      <c r="CFV6" s="228"/>
      <c r="CFW6" s="228"/>
      <c r="CFX6" s="228"/>
      <c r="CFY6" s="228"/>
      <c r="CFZ6" s="228"/>
      <c r="CGA6" s="228"/>
      <c r="CGB6" s="228"/>
      <c r="CGC6" s="228"/>
      <c r="CGD6" s="228"/>
      <c r="CGE6" s="228"/>
      <c r="CGF6" s="228"/>
      <c r="CGG6" s="228"/>
      <c r="CGH6" s="228"/>
      <c r="CGI6" s="228"/>
      <c r="CGJ6" s="228"/>
      <c r="CGK6" s="228"/>
      <c r="CGL6" s="228"/>
      <c r="CGM6" s="228"/>
      <c r="CGN6" s="228"/>
      <c r="CGO6" s="228"/>
      <c r="CGP6" s="228"/>
      <c r="CGQ6" s="228"/>
      <c r="CGR6" s="228"/>
      <c r="CGS6" s="228"/>
      <c r="CGT6" s="228"/>
      <c r="CGU6" s="228"/>
      <c r="CGV6" s="228"/>
      <c r="CGW6" s="228"/>
      <c r="CGX6" s="228"/>
      <c r="CGY6" s="228"/>
      <c r="CGZ6" s="228"/>
      <c r="CHA6" s="228"/>
      <c r="CHB6" s="228"/>
      <c r="CHC6" s="228"/>
      <c r="CHD6" s="228"/>
      <c r="CHE6" s="228"/>
      <c r="CHF6" s="228"/>
      <c r="CHG6" s="228"/>
      <c r="CHH6" s="228"/>
      <c r="CHI6" s="228"/>
      <c r="CHJ6" s="228"/>
      <c r="CHK6" s="228"/>
      <c r="CHL6" s="228"/>
      <c r="CHM6" s="228"/>
      <c r="CHN6" s="228"/>
      <c r="CHO6" s="228"/>
      <c r="CHP6" s="228"/>
      <c r="CHQ6" s="228"/>
      <c r="CHR6" s="228"/>
      <c r="CHS6" s="228"/>
      <c r="CHT6" s="228"/>
      <c r="CHU6" s="228"/>
      <c r="CHV6" s="228"/>
      <c r="CHW6" s="228"/>
      <c r="CHX6" s="228"/>
      <c r="CHY6" s="228"/>
      <c r="CHZ6" s="228"/>
      <c r="CIA6" s="228"/>
      <c r="CIB6" s="228"/>
      <c r="CIC6" s="228"/>
      <c r="CID6" s="228"/>
      <c r="CIE6" s="228"/>
      <c r="CIF6" s="228"/>
      <c r="CIG6" s="228"/>
      <c r="CIH6" s="228"/>
      <c r="CII6" s="228"/>
      <c r="CIJ6" s="228"/>
      <c r="CIK6" s="228"/>
      <c r="CIL6" s="228"/>
      <c r="CIM6" s="228"/>
      <c r="CIN6" s="228"/>
      <c r="CIO6" s="228"/>
      <c r="CIP6" s="228"/>
      <c r="CIQ6" s="228"/>
      <c r="CIR6" s="228"/>
      <c r="CIS6" s="228"/>
      <c r="CIT6" s="228"/>
      <c r="CIU6" s="228"/>
      <c r="CIV6" s="228"/>
      <c r="CIW6" s="228"/>
      <c r="CIX6" s="228"/>
      <c r="CIY6" s="228"/>
      <c r="CIZ6" s="228"/>
      <c r="CJA6" s="228"/>
      <c r="CJB6" s="228"/>
      <c r="CJC6" s="228"/>
      <c r="CJD6" s="228"/>
      <c r="CJE6" s="228"/>
      <c r="CJF6" s="228"/>
      <c r="CJG6" s="228"/>
      <c r="CJH6" s="228"/>
      <c r="CJI6" s="228"/>
      <c r="CJJ6" s="228"/>
      <c r="CJK6" s="228"/>
      <c r="CJL6" s="228"/>
      <c r="CJM6" s="228"/>
      <c r="CJN6" s="228"/>
      <c r="CJO6" s="228"/>
      <c r="CJP6" s="228"/>
      <c r="CJQ6" s="228"/>
      <c r="CJR6" s="228"/>
      <c r="CJS6" s="228"/>
      <c r="CJT6" s="228"/>
      <c r="CJU6" s="228"/>
      <c r="CJV6" s="228"/>
      <c r="CJW6" s="228"/>
      <c r="CJX6" s="228"/>
      <c r="CJY6" s="228"/>
      <c r="CJZ6" s="228"/>
      <c r="CKA6" s="228"/>
      <c r="CKB6" s="228"/>
      <c r="CKC6" s="228"/>
      <c r="CKD6" s="228"/>
      <c r="CKE6" s="228"/>
      <c r="CKF6" s="228"/>
      <c r="CKG6" s="228"/>
      <c r="CKH6" s="228"/>
      <c r="CKI6" s="228"/>
      <c r="CKJ6" s="228"/>
      <c r="CKK6" s="228"/>
      <c r="CKL6" s="228"/>
      <c r="CKM6" s="228"/>
      <c r="CKN6" s="228"/>
      <c r="CKO6" s="228"/>
      <c r="CKP6" s="228"/>
      <c r="CKQ6" s="228"/>
      <c r="CKR6" s="228"/>
      <c r="CKS6" s="228"/>
      <c r="CKT6" s="228"/>
      <c r="CKU6" s="228"/>
      <c r="CKV6" s="228"/>
      <c r="CKW6" s="228"/>
      <c r="CKX6" s="228"/>
      <c r="CKY6" s="228"/>
      <c r="CKZ6" s="228"/>
      <c r="CLA6" s="228"/>
      <c r="CLB6" s="228"/>
      <c r="CLC6" s="228"/>
      <c r="CLD6" s="228"/>
      <c r="CLE6" s="228"/>
      <c r="CLF6" s="228"/>
      <c r="CLG6" s="228"/>
      <c r="CLH6" s="228"/>
      <c r="CLI6" s="228"/>
      <c r="CLJ6" s="228"/>
      <c r="CLK6" s="228"/>
      <c r="CLL6" s="228"/>
      <c r="CLM6" s="228"/>
      <c r="CLN6" s="228"/>
      <c r="CLO6" s="228"/>
      <c r="CLP6" s="228"/>
      <c r="CLQ6" s="228"/>
      <c r="CLR6" s="228"/>
      <c r="CLS6" s="228"/>
      <c r="CLT6" s="228"/>
      <c r="CLU6" s="228"/>
      <c r="CLV6" s="228"/>
      <c r="CLW6" s="228"/>
      <c r="CLX6" s="228"/>
      <c r="CLY6" s="228"/>
      <c r="CLZ6" s="228"/>
      <c r="CMA6" s="228"/>
      <c r="CMB6" s="228"/>
      <c r="CMC6" s="228"/>
      <c r="CMD6" s="228"/>
      <c r="CME6" s="228"/>
      <c r="CMF6" s="228"/>
      <c r="CMG6" s="228"/>
      <c r="CMH6" s="228"/>
      <c r="CMI6" s="228"/>
      <c r="CMJ6" s="228"/>
      <c r="CMK6" s="228"/>
      <c r="CML6" s="228"/>
      <c r="CMM6" s="228"/>
      <c r="CMN6" s="228"/>
      <c r="CMO6" s="228"/>
      <c r="CMP6" s="228"/>
      <c r="CMQ6" s="228"/>
      <c r="CMR6" s="228"/>
      <c r="CMS6" s="228"/>
      <c r="CMT6" s="228"/>
      <c r="CMU6" s="228"/>
      <c r="CMV6" s="228"/>
      <c r="CMW6" s="228"/>
      <c r="CMX6" s="228"/>
      <c r="CMY6" s="228"/>
      <c r="CMZ6" s="228"/>
      <c r="CNA6" s="228"/>
      <c r="CNB6" s="228"/>
      <c r="CNC6" s="228"/>
      <c r="CND6" s="228"/>
      <c r="CNE6" s="228"/>
      <c r="CNF6" s="228"/>
      <c r="CNG6" s="228"/>
      <c r="CNH6" s="228"/>
      <c r="CNI6" s="228"/>
      <c r="CNJ6" s="228"/>
      <c r="CNK6" s="228"/>
      <c r="CNL6" s="228"/>
      <c r="CNM6" s="228"/>
      <c r="CNN6" s="228"/>
      <c r="CNO6" s="228"/>
      <c r="CNP6" s="228"/>
      <c r="CNQ6" s="228"/>
      <c r="CNR6" s="228"/>
      <c r="CNS6" s="228"/>
      <c r="CNT6" s="228"/>
      <c r="CNU6" s="228"/>
      <c r="CNV6" s="228"/>
      <c r="CNW6" s="228"/>
      <c r="CNX6" s="228"/>
      <c r="CNY6" s="228"/>
      <c r="CNZ6" s="228"/>
      <c r="COA6" s="228"/>
      <c r="COB6" s="228"/>
      <c r="COC6" s="228"/>
      <c r="COD6" s="228"/>
      <c r="COE6" s="228"/>
      <c r="COF6" s="228"/>
      <c r="COG6" s="228"/>
      <c r="COH6" s="228"/>
      <c r="COI6" s="228"/>
      <c r="COJ6" s="228"/>
      <c r="COK6" s="228"/>
      <c r="COL6" s="228"/>
      <c r="COM6" s="228"/>
      <c r="CON6" s="228"/>
      <c r="COO6" s="228"/>
      <c r="COP6" s="228"/>
      <c r="COQ6" s="228"/>
      <c r="COR6" s="228"/>
      <c r="COS6" s="228"/>
      <c r="COT6" s="228"/>
      <c r="COU6" s="228"/>
      <c r="COV6" s="228"/>
      <c r="COW6" s="228"/>
      <c r="COX6" s="228"/>
      <c r="COY6" s="228"/>
      <c r="COZ6" s="228"/>
      <c r="CPA6" s="228"/>
      <c r="CPB6" s="228"/>
      <c r="CPC6" s="228"/>
      <c r="CPD6" s="228"/>
      <c r="CPE6" s="228"/>
      <c r="CPF6" s="228"/>
      <c r="CPG6" s="228"/>
      <c r="CPH6" s="228"/>
      <c r="CPI6" s="228"/>
      <c r="CPJ6" s="228"/>
      <c r="CPK6" s="228"/>
      <c r="CPL6" s="228"/>
      <c r="CPM6" s="228"/>
      <c r="CPN6" s="228"/>
      <c r="CPO6" s="228"/>
      <c r="CPP6" s="228"/>
      <c r="CPQ6" s="228"/>
      <c r="CPR6" s="228"/>
      <c r="CPS6" s="228"/>
      <c r="CPT6" s="228"/>
      <c r="CPU6" s="228"/>
      <c r="CPV6" s="228"/>
      <c r="CPW6" s="228"/>
      <c r="CPX6" s="228"/>
      <c r="CPY6" s="228"/>
      <c r="CPZ6" s="228"/>
      <c r="CQA6" s="228"/>
      <c r="CQB6" s="228"/>
      <c r="CQC6" s="228"/>
      <c r="CQD6" s="228"/>
      <c r="CQE6" s="228"/>
      <c r="CQF6" s="228"/>
      <c r="CQG6" s="228"/>
      <c r="CQH6" s="228"/>
      <c r="CQI6" s="228"/>
      <c r="CQJ6" s="228"/>
      <c r="CQK6" s="228"/>
      <c r="CQL6" s="228"/>
      <c r="CQM6" s="228"/>
      <c r="CQN6" s="228"/>
      <c r="CQO6" s="228"/>
      <c r="CQP6" s="228"/>
      <c r="CQQ6" s="228"/>
      <c r="CQR6" s="228"/>
      <c r="CQS6" s="228"/>
      <c r="CQT6" s="228"/>
      <c r="CQU6" s="228"/>
      <c r="CQV6" s="228"/>
      <c r="CQW6" s="228"/>
      <c r="CQX6" s="228"/>
      <c r="CQY6" s="228"/>
      <c r="CQZ6" s="228"/>
      <c r="CRA6" s="228"/>
      <c r="CRB6" s="228"/>
      <c r="CRC6" s="228"/>
      <c r="CRD6" s="228"/>
      <c r="CRE6" s="228"/>
      <c r="CRF6" s="228"/>
      <c r="CRG6" s="228"/>
      <c r="CRH6" s="228"/>
      <c r="CRI6" s="228"/>
      <c r="CRJ6" s="228"/>
      <c r="CRK6" s="228"/>
      <c r="CRL6" s="228"/>
      <c r="CRM6" s="228"/>
      <c r="CRN6" s="228"/>
      <c r="CRO6" s="228"/>
      <c r="CRP6" s="228"/>
      <c r="CRQ6" s="228"/>
      <c r="CRR6" s="228"/>
      <c r="CRS6" s="228"/>
      <c r="CRT6" s="228"/>
      <c r="CRU6" s="228"/>
      <c r="CRV6" s="228"/>
      <c r="CRW6" s="228"/>
      <c r="CRX6" s="228"/>
      <c r="CRY6" s="228"/>
      <c r="CRZ6" s="228"/>
      <c r="CSA6" s="228"/>
      <c r="CSB6" s="228"/>
      <c r="CSC6" s="228"/>
      <c r="CSD6" s="228"/>
      <c r="CSE6" s="228"/>
      <c r="CSF6" s="228"/>
      <c r="CSG6" s="228"/>
      <c r="CSH6" s="228"/>
      <c r="CSI6" s="228"/>
      <c r="CSJ6" s="228"/>
      <c r="CSK6" s="228"/>
      <c r="CSL6" s="228"/>
      <c r="CSM6" s="228"/>
      <c r="CSN6" s="228"/>
      <c r="CSO6" s="228"/>
      <c r="CSP6" s="228"/>
      <c r="CSQ6" s="228"/>
      <c r="CSR6" s="228"/>
      <c r="CSS6" s="228"/>
      <c r="CST6" s="228"/>
      <c r="CSU6" s="228"/>
      <c r="CSV6" s="228"/>
      <c r="CSW6" s="228"/>
      <c r="CSX6" s="228"/>
      <c r="CSY6" s="228"/>
      <c r="CSZ6" s="228"/>
      <c r="CTA6" s="228"/>
      <c r="CTB6" s="228"/>
      <c r="CTC6" s="228"/>
      <c r="CTD6" s="228"/>
      <c r="CTE6" s="228"/>
      <c r="CTF6" s="228"/>
      <c r="CTG6" s="228"/>
      <c r="CTH6" s="228"/>
      <c r="CTI6" s="228"/>
      <c r="CTJ6" s="228"/>
      <c r="CTK6" s="228"/>
      <c r="CTL6" s="228"/>
      <c r="CTM6" s="228"/>
      <c r="CTN6" s="228"/>
      <c r="CTO6" s="228"/>
      <c r="CTP6" s="228"/>
      <c r="CTQ6" s="228"/>
      <c r="CTR6" s="228"/>
      <c r="CTS6" s="228"/>
      <c r="CTT6" s="228"/>
      <c r="CTU6" s="228"/>
      <c r="CTV6" s="228"/>
      <c r="CTW6" s="228"/>
      <c r="CTX6" s="228"/>
      <c r="CTY6" s="228"/>
      <c r="CTZ6" s="228"/>
      <c r="CUA6" s="228"/>
      <c r="CUB6" s="228"/>
      <c r="CUC6" s="228"/>
      <c r="CUD6" s="228"/>
      <c r="CUE6" s="228"/>
      <c r="CUF6" s="228"/>
      <c r="CUG6" s="228"/>
      <c r="CUH6" s="228"/>
      <c r="CUI6" s="228"/>
      <c r="CUJ6" s="228"/>
      <c r="CUK6" s="228"/>
      <c r="CUL6" s="228"/>
      <c r="CUM6" s="228"/>
      <c r="CUN6" s="228"/>
      <c r="CUO6" s="228"/>
      <c r="CUP6" s="228"/>
      <c r="CUQ6" s="228"/>
      <c r="CUR6" s="228"/>
      <c r="CUS6" s="228"/>
      <c r="CUT6" s="228"/>
      <c r="CUU6" s="228"/>
      <c r="CUV6" s="228"/>
      <c r="CUW6" s="228"/>
      <c r="CUX6" s="228"/>
      <c r="CUY6" s="228"/>
      <c r="CUZ6" s="228"/>
      <c r="CVA6" s="228"/>
      <c r="CVB6" s="228"/>
      <c r="CVC6" s="228"/>
      <c r="CVD6" s="228"/>
      <c r="CVE6" s="228"/>
      <c r="CVF6" s="228"/>
      <c r="CVG6" s="228"/>
      <c r="CVH6" s="228"/>
      <c r="CVI6" s="228"/>
      <c r="CVJ6" s="228"/>
      <c r="CVK6" s="228"/>
      <c r="CVL6" s="228"/>
      <c r="CVM6" s="228"/>
      <c r="CVN6" s="228"/>
      <c r="CVO6" s="228"/>
      <c r="CVP6" s="228"/>
      <c r="CVQ6" s="228"/>
      <c r="CVR6" s="228"/>
      <c r="CVS6" s="228"/>
      <c r="CVT6" s="228"/>
      <c r="CVU6" s="228"/>
      <c r="CVV6" s="228"/>
      <c r="CVW6" s="228"/>
      <c r="CVX6" s="228"/>
      <c r="CVY6" s="228"/>
      <c r="CVZ6" s="228"/>
      <c r="CWA6" s="228"/>
      <c r="CWB6" s="228"/>
      <c r="CWC6" s="228"/>
      <c r="CWD6" s="228"/>
      <c r="CWE6" s="228"/>
      <c r="CWF6" s="228"/>
      <c r="CWG6" s="228"/>
      <c r="CWH6" s="228"/>
      <c r="CWI6" s="228"/>
      <c r="CWJ6" s="228"/>
      <c r="CWK6" s="228"/>
      <c r="CWL6" s="228"/>
      <c r="CWM6" s="228"/>
      <c r="CWN6" s="228"/>
      <c r="CWO6" s="228"/>
      <c r="CWP6" s="228"/>
      <c r="CWQ6" s="228"/>
      <c r="CWR6" s="228"/>
      <c r="CWS6" s="228"/>
      <c r="CWT6" s="228"/>
      <c r="CWU6" s="228"/>
      <c r="CWV6" s="228"/>
      <c r="CWW6" s="228"/>
      <c r="CWX6" s="228"/>
      <c r="CWY6" s="228"/>
      <c r="CWZ6" s="228"/>
      <c r="CXA6" s="228"/>
      <c r="CXB6" s="228"/>
      <c r="CXC6" s="228"/>
      <c r="CXD6" s="228"/>
      <c r="CXE6" s="228"/>
      <c r="CXF6" s="228"/>
      <c r="CXG6" s="228"/>
      <c r="CXH6" s="228"/>
      <c r="CXI6" s="228"/>
      <c r="CXJ6" s="228"/>
      <c r="CXK6" s="228"/>
      <c r="CXL6" s="228"/>
      <c r="CXM6" s="228"/>
      <c r="CXN6" s="228"/>
      <c r="CXO6" s="228"/>
      <c r="CXP6" s="228"/>
      <c r="CXQ6" s="228"/>
      <c r="CXR6" s="228"/>
      <c r="CXS6" s="228"/>
      <c r="CXT6" s="228"/>
      <c r="CXU6" s="228"/>
      <c r="CXV6" s="228"/>
      <c r="CXW6" s="228"/>
      <c r="CXX6" s="228"/>
      <c r="CXY6" s="228"/>
      <c r="CXZ6" s="228"/>
      <c r="CYA6" s="228"/>
      <c r="CYB6" s="228"/>
      <c r="CYC6" s="228"/>
      <c r="CYD6" s="228"/>
      <c r="CYE6" s="228"/>
      <c r="CYF6" s="228"/>
      <c r="CYG6" s="228"/>
      <c r="CYH6" s="228"/>
      <c r="CYI6" s="228"/>
      <c r="CYJ6" s="228"/>
      <c r="CYK6" s="228"/>
      <c r="CYL6" s="228"/>
      <c r="CYM6" s="228"/>
      <c r="CYN6" s="228"/>
      <c r="CYO6" s="228"/>
      <c r="CYP6" s="228"/>
      <c r="CYQ6" s="228"/>
      <c r="CYR6" s="228"/>
      <c r="CYS6" s="228"/>
      <c r="CYT6" s="228"/>
      <c r="CYU6" s="228"/>
      <c r="CYV6" s="228"/>
      <c r="CYW6" s="228"/>
      <c r="CYX6" s="228"/>
      <c r="CYY6" s="228"/>
      <c r="CYZ6" s="228"/>
      <c r="CZA6" s="228"/>
      <c r="CZB6" s="228"/>
      <c r="CZC6" s="228"/>
      <c r="CZD6" s="228"/>
      <c r="CZE6" s="228"/>
      <c r="CZF6" s="228"/>
      <c r="CZG6" s="228"/>
      <c r="CZH6" s="228"/>
      <c r="CZI6" s="228"/>
      <c r="CZJ6" s="228"/>
      <c r="CZK6" s="228"/>
      <c r="CZL6" s="228"/>
      <c r="CZM6" s="228"/>
      <c r="CZN6" s="228"/>
      <c r="CZO6" s="228"/>
      <c r="CZP6" s="228"/>
      <c r="CZQ6" s="228"/>
      <c r="CZR6" s="228"/>
      <c r="CZS6" s="228"/>
      <c r="CZT6" s="228"/>
      <c r="CZU6" s="228"/>
      <c r="CZV6" s="228"/>
      <c r="CZW6" s="228"/>
      <c r="CZX6" s="228"/>
      <c r="CZY6" s="228"/>
      <c r="CZZ6" s="228"/>
      <c r="DAA6" s="228"/>
      <c r="DAB6" s="228"/>
      <c r="DAC6" s="228"/>
      <c r="DAD6" s="228"/>
      <c r="DAE6" s="228"/>
      <c r="DAF6" s="228"/>
      <c r="DAG6" s="228"/>
      <c r="DAH6" s="228"/>
      <c r="DAI6" s="228"/>
      <c r="DAJ6" s="228"/>
      <c r="DAK6" s="228"/>
      <c r="DAL6" s="228"/>
      <c r="DAM6" s="228"/>
      <c r="DAN6" s="228"/>
      <c r="DAO6" s="228"/>
      <c r="DAP6" s="228"/>
      <c r="DAQ6" s="228"/>
      <c r="DAR6" s="228"/>
      <c r="DAS6" s="228"/>
      <c r="DAT6" s="228"/>
      <c r="DAU6" s="228"/>
      <c r="DAV6" s="228"/>
      <c r="DAW6" s="228"/>
      <c r="DAX6" s="228"/>
      <c r="DAY6" s="228"/>
      <c r="DAZ6" s="228"/>
      <c r="DBA6" s="228"/>
      <c r="DBB6" s="228"/>
      <c r="DBC6" s="228"/>
      <c r="DBD6" s="228"/>
      <c r="DBE6" s="228"/>
      <c r="DBF6" s="228"/>
      <c r="DBG6" s="228"/>
      <c r="DBH6" s="228"/>
      <c r="DBI6" s="228"/>
      <c r="DBJ6" s="228"/>
      <c r="DBK6" s="228"/>
      <c r="DBL6" s="228"/>
      <c r="DBM6" s="228"/>
      <c r="DBN6" s="228"/>
      <c r="DBO6" s="228"/>
      <c r="DBP6" s="228"/>
      <c r="DBQ6" s="228"/>
      <c r="DBR6" s="228"/>
      <c r="DBS6" s="228"/>
      <c r="DBT6" s="228"/>
      <c r="DBU6" s="228"/>
      <c r="DBV6" s="228"/>
      <c r="DBW6" s="228"/>
      <c r="DBX6" s="228"/>
      <c r="DBY6" s="228"/>
      <c r="DBZ6" s="228"/>
      <c r="DCA6" s="228"/>
      <c r="DCB6" s="228"/>
      <c r="DCC6" s="228"/>
      <c r="DCD6" s="228"/>
      <c r="DCE6" s="228"/>
      <c r="DCF6" s="228"/>
      <c r="DCG6" s="228"/>
      <c r="DCH6" s="228"/>
      <c r="DCI6" s="228"/>
      <c r="DCJ6" s="228"/>
      <c r="DCK6" s="228"/>
      <c r="DCL6" s="228"/>
      <c r="DCM6" s="228"/>
      <c r="DCN6" s="228"/>
      <c r="DCO6" s="228"/>
      <c r="DCP6" s="228"/>
      <c r="DCQ6" s="228"/>
      <c r="DCR6" s="228"/>
      <c r="DCS6" s="228"/>
      <c r="DCT6" s="228"/>
      <c r="DCU6" s="228"/>
      <c r="DCV6" s="228"/>
      <c r="DCW6" s="228"/>
      <c r="DCX6" s="228"/>
      <c r="DCY6" s="228"/>
      <c r="DCZ6" s="228"/>
      <c r="DDA6" s="228"/>
      <c r="DDB6" s="228"/>
      <c r="DDC6" s="228"/>
      <c r="DDD6" s="228"/>
      <c r="DDE6" s="228"/>
      <c r="DDF6" s="228"/>
      <c r="DDG6" s="228"/>
      <c r="DDH6" s="228"/>
      <c r="DDI6" s="228"/>
      <c r="DDJ6" s="228"/>
      <c r="DDK6" s="228"/>
      <c r="DDL6" s="228"/>
      <c r="DDM6" s="228"/>
      <c r="DDN6" s="228"/>
      <c r="DDO6" s="228"/>
      <c r="DDP6" s="228"/>
      <c r="DDQ6" s="228"/>
      <c r="DDR6" s="228"/>
      <c r="DDS6" s="228"/>
      <c r="DDT6" s="228"/>
      <c r="DDU6" s="228"/>
      <c r="DDV6" s="228"/>
      <c r="DDW6" s="228"/>
      <c r="DDX6" s="228"/>
      <c r="DDY6" s="228"/>
      <c r="DDZ6" s="228"/>
      <c r="DEA6" s="228"/>
      <c r="DEB6" s="228"/>
      <c r="DEC6" s="228"/>
      <c r="DED6" s="228"/>
      <c r="DEE6" s="228"/>
      <c r="DEF6" s="228"/>
      <c r="DEG6" s="228"/>
      <c r="DEH6" s="228"/>
      <c r="DEI6" s="228"/>
      <c r="DEJ6" s="228"/>
      <c r="DEK6" s="228"/>
      <c r="DEL6" s="228"/>
      <c r="DEM6" s="228"/>
      <c r="DEN6" s="228"/>
      <c r="DEO6" s="228"/>
      <c r="DEP6" s="228"/>
      <c r="DEQ6" s="228"/>
      <c r="DER6" s="228"/>
      <c r="DES6" s="228"/>
      <c r="DET6" s="228"/>
      <c r="DEU6" s="228"/>
      <c r="DEV6" s="228"/>
      <c r="DEW6" s="228"/>
      <c r="DEX6" s="228"/>
      <c r="DEY6" s="228"/>
      <c r="DEZ6" s="228"/>
      <c r="DFA6" s="228"/>
      <c r="DFB6" s="228"/>
      <c r="DFC6" s="228"/>
      <c r="DFD6" s="228"/>
      <c r="DFE6" s="228"/>
      <c r="DFF6" s="228"/>
      <c r="DFG6" s="228"/>
      <c r="DFH6" s="228"/>
      <c r="DFI6" s="228"/>
      <c r="DFJ6" s="228"/>
      <c r="DFK6" s="228"/>
      <c r="DFL6" s="228"/>
      <c r="DFM6" s="228"/>
      <c r="DFN6" s="228"/>
      <c r="DFO6" s="228"/>
      <c r="DFP6" s="228"/>
      <c r="DFQ6" s="228"/>
      <c r="DFR6" s="228"/>
      <c r="DFS6" s="228"/>
      <c r="DFT6" s="228"/>
      <c r="DFU6" s="228"/>
      <c r="DFV6" s="228"/>
      <c r="DFW6" s="228"/>
      <c r="DFX6" s="228"/>
      <c r="DFY6" s="228"/>
      <c r="DFZ6" s="228"/>
      <c r="DGA6" s="228"/>
      <c r="DGB6" s="228"/>
      <c r="DGC6" s="228"/>
      <c r="DGD6" s="228"/>
      <c r="DGE6" s="228"/>
      <c r="DGF6" s="228"/>
      <c r="DGG6" s="228"/>
      <c r="DGH6" s="228"/>
      <c r="DGI6" s="228"/>
      <c r="DGJ6" s="228"/>
      <c r="DGK6" s="228"/>
      <c r="DGL6" s="228"/>
      <c r="DGM6" s="228"/>
      <c r="DGN6" s="228"/>
      <c r="DGO6" s="228"/>
      <c r="DGP6" s="228"/>
      <c r="DGQ6" s="228"/>
      <c r="DGR6" s="228"/>
      <c r="DGS6" s="228"/>
      <c r="DGT6" s="228"/>
      <c r="DGU6" s="228"/>
      <c r="DGV6" s="228"/>
      <c r="DGW6" s="228"/>
      <c r="DGX6" s="228"/>
      <c r="DGY6" s="228"/>
      <c r="DGZ6" s="228"/>
      <c r="DHA6" s="228"/>
      <c r="DHB6" s="228"/>
      <c r="DHC6" s="228"/>
      <c r="DHD6" s="228"/>
      <c r="DHE6" s="228"/>
      <c r="DHF6" s="228"/>
      <c r="DHG6" s="228"/>
      <c r="DHH6" s="228"/>
      <c r="DHI6" s="228"/>
      <c r="DHJ6" s="228"/>
      <c r="DHK6" s="228"/>
      <c r="DHL6" s="228"/>
      <c r="DHM6" s="228"/>
      <c r="DHN6" s="228"/>
      <c r="DHO6" s="228"/>
      <c r="DHP6" s="228"/>
      <c r="DHQ6" s="228"/>
      <c r="DHR6" s="228"/>
      <c r="DHS6" s="228"/>
      <c r="DHT6" s="228"/>
      <c r="DHU6" s="228"/>
      <c r="DHV6" s="228"/>
      <c r="DHW6" s="228"/>
      <c r="DHX6" s="228"/>
      <c r="DHY6" s="228"/>
      <c r="DHZ6" s="228"/>
      <c r="DIA6" s="228"/>
      <c r="DIB6" s="228"/>
      <c r="DIC6" s="228"/>
      <c r="DID6" s="228"/>
      <c r="DIE6" s="228"/>
      <c r="DIF6" s="228"/>
      <c r="DIG6" s="228"/>
      <c r="DIH6" s="228"/>
      <c r="DII6" s="228"/>
      <c r="DIJ6" s="228"/>
      <c r="DIK6" s="228"/>
      <c r="DIL6" s="228"/>
      <c r="DIM6" s="228"/>
      <c r="DIN6" s="228"/>
      <c r="DIO6" s="228"/>
      <c r="DIP6" s="228"/>
      <c r="DIQ6" s="228"/>
      <c r="DIR6" s="228"/>
      <c r="DIS6" s="228"/>
      <c r="DIT6" s="228"/>
      <c r="DIU6" s="228"/>
      <c r="DIV6" s="228"/>
      <c r="DIW6" s="228"/>
      <c r="DIX6" s="228"/>
      <c r="DIY6" s="228"/>
      <c r="DIZ6" s="228"/>
      <c r="DJA6" s="228"/>
      <c r="DJB6" s="228"/>
      <c r="DJC6" s="228"/>
      <c r="DJD6" s="228"/>
      <c r="DJE6" s="228"/>
      <c r="DJF6" s="228"/>
      <c r="DJG6" s="228"/>
      <c r="DJH6" s="228"/>
      <c r="DJI6" s="228"/>
      <c r="DJJ6" s="228"/>
      <c r="DJK6" s="228"/>
      <c r="DJL6" s="228"/>
      <c r="DJM6" s="228"/>
      <c r="DJN6" s="228"/>
      <c r="DJO6" s="228"/>
      <c r="DJP6" s="228"/>
      <c r="DJQ6" s="228"/>
      <c r="DJR6" s="228"/>
      <c r="DJS6" s="228"/>
      <c r="DJT6" s="228"/>
      <c r="DJU6" s="228"/>
      <c r="DJV6" s="228"/>
      <c r="DJW6" s="228"/>
      <c r="DJX6" s="228"/>
      <c r="DJY6" s="228"/>
      <c r="DJZ6" s="228"/>
      <c r="DKA6" s="228"/>
      <c r="DKB6" s="228"/>
      <c r="DKC6" s="228"/>
      <c r="DKD6" s="228"/>
      <c r="DKE6" s="228"/>
      <c r="DKF6" s="228"/>
      <c r="DKG6" s="228"/>
      <c r="DKH6" s="228"/>
      <c r="DKI6" s="228"/>
      <c r="DKJ6" s="228"/>
      <c r="DKK6" s="228"/>
      <c r="DKL6" s="228"/>
      <c r="DKM6" s="228"/>
      <c r="DKN6" s="228"/>
      <c r="DKO6" s="228"/>
      <c r="DKP6" s="228"/>
      <c r="DKQ6" s="228"/>
      <c r="DKR6" s="228"/>
      <c r="DKS6" s="228"/>
      <c r="DKT6" s="228"/>
      <c r="DKU6" s="228"/>
      <c r="DKV6" s="228"/>
      <c r="DKW6" s="228"/>
      <c r="DKX6" s="228"/>
      <c r="DKY6" s="228"/>
      <c r="DKZ6" s="228"/>
      <c r="DLA6" s="228"/>
      <c r="DLB6" s="228"/>
      <c r="DLC6" s="228"/>
      <c r="DLD6" s="228"/>
      <c r="DLE6" s="228"/>
      <c r="DLF6" s="228"/>
      <c r="DLG6" s="228"/>
      <c r="DLH6" s="228"/>
      <c r="DLI6" s="228"/>
      <c r="DLJ6" s="228"/>
      <c r="DLK6" s="228"/>
      <c r="DLL6" s="228"/>
      <c r="DLM6" s="228"/>
      <c r="DLN6" s="228"/>
      <c r="DLO6" s="228"/>
      <c r="DLP6" s="228"/>
      <c r="DLQ6" s="228"/>
      <c r="DLR6" s="228"/>
      <c r="DLS6" s="228"/>
      <c r="DLT6" s="228"/>
      <c r="DLU6" s="228"/>
      <c r="DLV6" s="228"/>
      <c r="DLW6" s="228"/>
      <c r="DLX6" s="228"/>
      <c r="DLY6" s="228"/>
      <c r="DLZ6" s="228"/>
      <c r="DMA6" s="228"/>
      <c r="DMB6" s="228"/>
      <c r="DMC6" s="228"/>
      <c r="DMD6" s="228"/>
      <c r="DME6" s="228"/>
      <c r="DMF6" s="228"/>
      <c r="DMG6" s="228"/>
      <c r="DMH6" s="228"/>
      <c r="DMI6" s="228"/>
      <c r="DMJ6" s="228"/>
      <c r="DMK6" s="228"/>
      <c r="DML6" s="228"/>
      <c r="DMM6" s="228"/>
      <c r="DMN6" s="228"/>
      <c r="DMO6" s="228"/>
      <c r="DMP6" s="228"/>
      <c r="DMQ6" s="228"/>
      <c r="DMR6" s="228"/>
      <c r="DMS6" s="228"/>
      <c r="DMT6" s="228"/>
      <c r="DMU6" s="228"/>
      <c r="DMV6" s="228"/>
      <c r="DMW6" s="228"/>
      <c r="DMX6" s="228"/>
      <c r="DMY6" s="228"/>
      <c r="DMZ6" s="228"/>
      <c r="DNA6" s="228"/>
      <c r="DNB6" s="228"/>
      <c r="DNC6" s="228"/>
      <c r="DND6" s="228"/>
      <c r="DNE6" s="228"/>
      <c r="DNF6" s="228"/>
      <c r="DNG6" s="228"/>
      <c r="DNH6" s="228"/>
      <c r="DNI6" s="228"/>
      <c r="DNJ6" s="228"/>
      <c r="DNK6" s="228"/>
      <c r="DNL6" s="228"/>
      <c r="DNM6" s="228"/>
      <c r="DNN6" s="228"/>
      <c r="DNO6" s="228"/>
      <c r="DNP6" s="228"/>
      <c r="DNQ6" s="228"/>
      <c r="DNR6" s="228"/>
      <c r="DNS6" s="228"/>
      <c r="DNT6" s="228"/>
      <c r="DNU6" s="228"/>
      <c r="DNV6" s="228"/>
      <c r="DNW6" s="228"/>
      <c r="DNX6" s="228"/>
      <c r="DNY6" s="228"/>
      <c r="DNZ6" s="228"/>
      <c r="DOA6" s="228"/>
      <c r="DOB6" s="228"/>
      <c r="DOC6" s="228"/>
      <c r="DOD6" s="228"/>
      <c r="DOE6" s="228"/>
      <c r="DOF6" s="228"/>
      <c r="DOG6" s="228"/>
      <c r="DOH6" s="228"/>
      <c r="DOI6" s="228"/>
      <c r="DOJ6" s="228"/>
      <c r="DOK6" s="228"/>
      <c r="DOL6" s="228"/>
      <c r="DOM6" s="228"/>
      <c r="DON6" s="228"/>
      <c r="DOO6" s="228"/>
      <c r="DOP6" s="228"/>
      <c r="DOQ6" s="228"/>
      <c r="DOR6" s="228"/>
      <c r="DOS6" s="228"/>
      <c r="DOT6" s="228"/>
      <c r="DOU6" s="228"/>
      <c r="DOV6" s="228"/>
      <c r="DOW6" s="228"/>
      <c r="DOX6" s="228"/>
      <c r="DOY6" s="228"/>
      <c r="DOZ6" s="228"/>
      <c r="DPA6" s="228"/>
      <c r="DPB6" s="228"/>
      <c r="DPC6" s="228"/>
      <c r="DPD6" s="228"/>
      <c r="DPE6" s="228"/>
      <c r="DPF6" s="228"/>
      <c r="DPG6" s="228"/>
      <c r="DPH6" s="228"/>
      <c r="DPI6" s="228"/>
      <c r="DPJ6" s="228"/>
      <c r="DPK6" s="228"/>
      <c r="DPL6" s="228"/>
      <c r="DPM6" s="228"/>
      <c r="DPN6" s="228"/>
      <c r="DPO6" s="228"/>
      <c r="DPP6" s="228"/>
      <c r="DPQ6" s="228"/>
      <c r="DPR6" s="228"/>
      <c r="DPS6" s="228"/>
      <c r="DPT6" s="228"/>
      <c r="DPU6" s="228"/>
      <c r="DPV6" s="228"/>
      <c r="DPW6" s="228"/>
      <c r="DPX6" s="228"/>
      <c r="DPY6" s="228"/>
      <c r="DPZ6" s="228"/>
      <c r="DQA6" s="228"/>
      <c r="DQB6" s="228"/>
      <c r="DQC6" s="228"/>
      <c r="DQD6" s="228"/>
      <c r="DQE6" s="228"/>
      <c r="DQF6" s="228"/>
      <c r="DQG6" s="228"/>
      <c r="DQH6" s="228"/>
      <c r="DQI6" s="228"/>
      <c r="DQJ6" s="228"/>
      <c r="DQK6" s="228"/>
      <c r="DQL6" s="228"/>
      <c r="DQM6" s="228"/>
      <c r="DQN6" s="228"/>
      <c r="DQO6" s="228"/>
      <c r="DQP6" s="228"/>
      <c r="DQQ6" s="228"/>
      <c r="DQR6" s="228"/>
      <c r="DQS6" s="228"/>
      <c r="DQT6" s="228"/>
      <c r="DQU6" s="228"/>
      <c r="DQV6" s="228"/>
      <c r="DQW6" s="228"/>
      <c r="DQX6" s="228"/>
      <c r="DQY6" s="228"/>
      <c r="DQZ6" s="228"/>
      <c r="DRA6" s="228"/>
      <c r="DRB6" s="228"/>
      <c r="DRC6" s="228"/>
      <c r="DRD6" s="228"/>
      <c r="DRE6" s="228"/>
      <c r="DRF6" s="228"/>
      <c r="DRG6" s="228"/>
      <c r="DRH6" s="228"/>
      <c r="DRI6" s="228"/>
      <c r="DRJ6" s="228"/>
      <c r="DRK6" s="228"/>
      <c r="DRL6" s="228"/>
      <c r="DRM6" s="228"/>
      <c r="DRN6" s="228"/>
      <c r="DRO6" s="228"/>
      <c r="DRP6" s="228"/>
      <c r="DRQ6" s="228"/>
      <c r="DRR6" s="228"/>
      <c r="DRS6" s="228"/>
      <c r="DRT6" s="228"/>
      <c r="DRU6" s="228"/>
      <c r="DRV6" s="228"/>
      <c r="DRW6" s="228"/>
      <c r="DRX6" s="228"/>
      <c r="DRY6" s="228"/>
      <c r="DRZ6" s="228"/>
      <c r="DSA6" s="228"/>
      <c r="DSB6" s="228"/>
      <c r="DSC6" s="228"/>
      <c r="DSD6" s="228"/>
      <c r="DSE6" s="228"/>
      <c r="DSF6" s="228"/>
      <c r="DSG6" s="228"/>
      <c r="DSH6" s="228"/>
      <c r="DSI6" s="228"/>
      <c r="DSJ6" s="228"/>
      <c r="DSK6" s="228"/>
      <c r="DSL6" s="228"/>
      <c r="DSM6" s="228"/>
      <c r="DSN6" s="228"/>
      <c r="DSO6" s="228"/>
      <c r="DSP6" s="228"/>
      <c r="DSQ6" s="228"/>
      <c r="DSR6" s="228"/>
      <c r="DSS6" s="228"/>
      <c r="DST6" s="228"/>
      <c r="DSU6" s="228"/>
      <c r="DSV6" s="228"/>
      <c r="DSW6" s="228"/>
      <c r="DSX6" s="228"/>
      <c r="DSY6" s="228"/>
      <c r="DSZ6" s="228"/>
      <c r="DTA6" s="228"/>
      <c r="DTB6" s="228"/>
      <c r="DTC6" s="228"/>
      <c r="DTD6" s="228"/>
      <c r="DTE6" s="228"/>
      <c r="DTF6" s="228"/>
      <c r="DTG6" s="228"/>
      <c r="DTH6" s="228"/>
      <c r="DTI6" s="228"/>
      <c r="DTJ6" s="228"/>
      <c r="DTK6" s="228"/>
      <c r="DTL6" s="228"/>
      <c r="DTM6" s="228"/>
      <c r="DTN6" s="228"/>
      <c r="DTO6" s="228"/>
      <c r="DTP6" s="228"/>
      <c r="DTQ6" s="228"/>
      <c r="DTR6" s="228"/>
      <c r="DTS6" s="228"/>
      <c r="DTT6" s="228"/>
      <c r="DTU6" s="228"/>
      <c r="DTV6" s="228"/>
      <c r="DTW6" s="228"/>
      <c r="DTX6" s="228"/>
      <c r="DTY6" s="228"/>
      <c r="DTZ6" s="228"/>
      <c r="DUA6" s="228"/>
      <c r="DUB6" s="228"/>
      <c r="DUC6" s="228"/>
      <c r="DUD6" s="228"/>
      <c r="DUE6" s="228"/>
      <c r="DUF6" s="228"/>
      <c r="DUG6" s="228"/>
      <c r="DUH6" s="228"/>
      <c r="DUI6" s="228"/>
      <c r="DUJ6" s="228"/>
      <c r="DUK6" s="228"/>
      <c r="DUL6" s="228"/>
      <c r="DUM6" s="228"/>
      <c r="DUN6" s="228"/>
      <c r="DUO6" s="228"/>
      <c r="DUP6" s="228"/>
      <c r="DUQ6" s="228"/>
      <c r="DUR6" s="228"/>
      <c r="DUS6" s="228"/>
      <c r="DUT6" s="228"/>
      <c r="DUU6" s="228"/>
      <c r="DUV6" s="228"/>
      <c r="DUW6" s="228"/>
      <c r="DUX6" s="228"/>
      <c r="DUY6" s="228"/>
      <c r="DUZ6" s="228"/>
      <c r="DVA6" s="228"/>
      <c r="DVB6" s="228"/>
      <c r="DVC6" s="228"/>
      <c r="DVD6" s="228"/>
      <c r="DVE6" s="228"/>
      <c r="DVF6" s="228"/>
      <c r="DVG6" s="228"/>
      <c r="DVH6" s="228"/>
      <c r="DVI6" s="228"/>
      <c r="DVJ6" s="228"/>
      <c r="DVK6" s="228"/>
      <c r="DVL6" s="228"/>
      <c r="DVM6" s="228"/>
      <c r="DVN6" s="228"/>
      <c r="DVO6" s="228"/>
      <c r="DVP6" s="228"/>
      <c r="DVQ6" s="228"/>
      <c r="DVR6" s="228"/>
      <c r="DVS6" s="228"/>
      <c r="DVT6" s="228"/>
      <c r="DVU6" s="228"/>
      <c r="DVV6" s="228"/>
      <c r="DVW6" s="228"/>
      <c r="DVX6" s="228"/>
      <c r="DVY6" s="228"/>
      <c r="DVZ6" s="228"/>
      <c r="DWA6" s="228"/>
      <c r="DWB6" s="228"/>
      <c r="DWC6" s="228"/>
      <c r="DWD6" s="228"/>
      <c r="DWE6" s="228"/>
      <c r="DWF6" s="228"/>
      <c r="DWG6" s="228"/>
      <c r="DWH6" s="228"/>
      <c r="DWI6" s="228"/>
      <c r="DWJ6" s="228"/>
      <c r="DWK6" s="228"/>
      <c r="DWL6" s="228"/>
      <c r="DWM6" s="228"/>
      <c r="DWN6" s="228"/>
      <c r="DWO6" s="228"/>
      <c r="DWP6" s="228"/>
      <c r="DWQ6" s="228"/>
      <c r="DWR6" s="228"/>
      <c r="DWS6" s="228"/>
      <c r="DWT6" s="228"/>
      <c r="DWU6" s="228"/>
      <c r="DWV6" s="228"/>
      <c r="DWW6" s="228"/>
      <c r="DWX6" s="228"/>
      <c r="DWY6" s="228"/>
      <c r="DWZ6" s="228"/>
      <c r="DXA6" s="228"/>
      <c r="DXB6" s="228"/>
      <c r="DXC6" s="228"/>
      <c r="DXD6" s="228"/>
      <c r="DXE6" s="228"/>
      <c r="DXF6" s="228"/>
      <c r="DXG6" s="228"/>
      <c r="DXH6" s="228"/>
      <c r="DXI6" s="228"/>
      <c r="DXJ6" s="228"/>
      <c r="DXK6" s="228"/>
      <c r="DXL6" s="228"/>
      <c r="DXM6" s="228"/>
      <c r="DXN6" s="228"/>
      <c r="DXO6" s="228"/>
      <c r="DXP6" s="228"/>
      <c r="DXQ6" s="228"/>
      <c r="DXR6" s="228"/>
      <c r="DXS6" s="228"/>
      <c r="DXT6" s="228"/>
      <c r="DXU6" s="228"/>
      <c r="DXV6" s="228"/>
      <c r="DXW6" s="228"/>
      <c r="DXX6" s="228"/>
      <c r="DXY6" s="228"/>
      <c r="DXZ6" s="228"/>
      <c r="DYA6" s="228"/>
      <c r="DYB6" s="228"/>
      <c r="DYC6" s="228"/>
      <c r="DYD6" s="228"/>
      <c r="DYE6" s="228"/>
      <c r="DYF6" s="228"/>
      <c r="DYG6" s="228"/>
      <c r="DYH6" s="228"/>
      <c r="DYI6" s="228"/>
      <c r="DYJ6" s="228"/>
      <c r="DYK6" s="228"/>
      <c r="DYL6" s="228"/>
      <c r="DYM6" s="228"/>
      <c r="DYN6" s="228"/>
      <c r="DYO6" s="228"/>
      <c r="DYP6" s="228"/>
      <c r="DYQ6" s="228"/>
      <c r="DYR6" s="228"/>
      <c r="DYS6" s="228"/>
      <c r="DYT6" s="228"/>
      <c r="DYU6" s="228"/>
      <c r="DYV6" s="228"/>
      <c r="DYW6" s="228"/>
      <c r="DYX6" s="228"/>
      <c r="DYY6" s="228"/>
      <c r="DYZ6" s="228"/>
      <c r="DZA6" s="228"/>
      <c r="DZB6" s="228"/>
      <c r="DZC6" s="228"/>
      <c r="DZD6" s="228"/>
      <c r="DZE6" s="228"/>
      <c r="DZF6" s="228"/>
      <c r="DZG6" s="228"/>
      <c r="DZH6" s="228"/>
      <c r="DZI6" s="228"/>
      <c r="DZJ6" s="228"/>
      <c r="DZK6" s="228"/>
      <c r="DZL6" s="228"/>
      <c r="DZM6" s="228"/>
      <c r="DZN6" s="228"/>
      <c r="DZO6" s="228"/>
      <c r="DZP6" s="228"/>
      <c r="DZQ6" s="228"/>
      <c r="DZR6" s="228"/>
      <c r="DZS6" s="228"/>
      <c r="DZT6" s="228"/>
      <c r="DZU6" s="228"/>
      <c r="DZV6" s="228"/>
      <c r="DZW6" s="228"/>
      <c r="DZX6" s="228"/>
      <c r="DZY6" s="228"/>
      <c r="DZZ6" s="228"/>
      <c r="EAA6" s="228"/>
      <c r="EAB6" s="228"/>
      <c r="EAC6" s="228"/>
      <c r="EAD6" s="228"/>
      <c r="EAE6" s="228"/>
      <c r="EAF6" s="228"/>
      <c r="EAG6" s="228"/>
      <c r="EAH6" s="228"/>
      <c r="EAI6" s="228"/>
      <c r="EAJ6" s="228"/>
      <c r="EAK6" s="228"/>
      <c r="EAL6" s="228"/>
      <c r="EAM6" s="228"/>
      <c r="EAN6" s="228"/>
      <c r="EAO6" s="228"/>
      <c r="EAP6" s="228"/>
      <c r="EAQ6" s="228"/>
      <c r="EAR6" s="228"/>
      <c r="EAS6" s="228"/>
      <c r="EAT6" s="228"/>
      <c r="EAU6" s="228"/>
      <c r="EAV6" s="228"/>
      <c r="EAW6" s="228"/>
      <c r="EAX6" s="228"/>
      <c r="EAY6" s="228"/>
      <c r="EAZ6" s="228"/>
      <c r="EBA6" s="228"/>
      <c r="EBB6" s="228"/>
      <c r="EBC6" s="228"/>
      <c r="EBD6" s="228"/>
      <c r="EBE6" s="228"/>
      <c r="EBF6" s="228"/>
      <c r="EBG6" s="228"/>
      <c r="EBH6" s="228"/>
      <c r="EBI6" s="228"/>
      <c r="EBJ6" s="228"/>
      <c r="EBK6" s="228"/>
      <c r="EBL6" s="228"/>
      <c r="EBM6" s="228"/>
      <c r="EBN6" s="228"/>
      <c r="EBO6" s="228"/>
      <c r="EBP6" s="228"/>
      <c r="EBQ6" s="228"/>
      <c r="EBR6" s="228"/>
      <c r="EBS6" s="228"/>
      <c r="EBT6" s="228"/>
      <c r="EBU6" s="228"/>
      <c r="EBV6" s="228"/>
      <c r="EBW6" s="228"/>
      <c r="EBX6" s="228"/>
      <c r="EBY6" s="228"/>
      <c r="EBZ6" s="228"/>
      <c r="ECA6" s="228"/>
      <c r="ECB6" s="228"/>
      <c r="ECC6" s="228"/>
      <c r="ECD6" s="228"/>
      <c r="ECE6" s="228"/>
      <c r="ECF6" s="228"/>
      <c r="ECG6" s="228"/>
      <c r="ECH6" s="228"/>
      <c r="ECI6" s="228"/>
      <c r="ECJ6" s="228"/>
      <c r="ECK6" s="228"/>
      <c r="ECL6" s="228"/>
      <c r="ECM6" s="228"/>
      <c r="ECN6" s="228"/>
      <c r="ECO6" s="228"/>
      <c r="ECP6" s="228"/>
      <c r="ECQ6" s="228"/>
      <c r="ECR6" s="228"/>
      <c r="ECS6" s="228"/>
      <c r="ECT6" s="228"/>
      <c r="ECU6" s="228"/>
      <c r="ECV6" s="228"/>
      <c r="ECW6" s="228"/>
      <c r="ECX6" s="228"/>
      <c r="ECY6" s="228"/>
      <c r="ECZ6" s="228"/>
      <c r="EDA6" s="228"/>
      <c r="EDB6" s="228"/>
      <c r="EDC6" s="228"/>
      <c r="EDD6" s="228"/>
      <c r="EDE6" s="228"/>
      <c r="EDF6" s="228"/>
      <c r="EDG6" s="228"/>
      <c r="EDH6" s="228"/>
      <c r="EDI6" s="228"/>
      <c r="EDJ6" s="228"/>
      <c r="EDK6" s="228"/>
      <c r="EDL6" s="228"/>
      <c r="EDM6" s="228"/>
      <c r="EDN6" s="228"/>
      <c r="EDO6" s="228"/>
      <c r="EDP6" s="228"/>
      <c r="EDQ6" s="228"/>
      <c r="EDR6" s="228"/>
      <c r="EDS6" s="228"/>
      <c r="EDT6" s="228"/>
      <c r="EDU6" s="228"/>
      <c r="EDV6" s="228"/>
      <c r="EDW6" s="228"/>
      <c r="EDX6" s="228"/>
      <c r="EDY6" s="228"/>
      <c r="EDZ6" s="228"/>
      <c r="EEA6" s="228"/>
      <c r="EEB6" s="228"/>
      <c r="EEC6" s="228"/>
      <c r="EED6" s="228"/>
      <c r="EEE6" s="228"/>
      <c r="EEF6" s="228"/>
      <c r="EEG6" s="228"/>
      <c r="EEH6" s="228"/>
      <c r="EEI6" s="228"/>
      <c r="EEJ6" s="228"/>
      <c r="EEK6" s="228"/>
      <c r="EEL6" s="228"/>
      <c r="EEM6" s="228"/>
      <c r="EEN6" s="228"/>
      <c r="EEO6" s="228"/>
      <c r="EEP6" s="228"/>
      <c r="EEQ6" s="228"/>
      <c r="EER6" s="228"/>
      <c r="EES6" s="228"/>
      <c r="EET6" s="228"/>
      <c r="EEU6" s="228"/>
      <c r="EEV6" s="228"/>
      <c r="EEW6" s="228"/>
      <c r="EEX6" s="228"/>
      <c r="EEY6" s="228"/>
      <c r="EEZ6" s="228"/>
      <c r="EFA6" s="228"/>
      <c r="EFB6" s="228"/>
      <c r="EFC6" s="228"/>
      <c r="EFD6" s="228"/>
      <c r="EFE6" s="228"/>
      <c r="EFF6" s="228"/>
      <c r="EFG6" s="228"/>
      <c r="EFH6" s="228"/>
      <c r="EFI6" s="228"/>
      <c r="EFJ6" s="228"/>
      <c r="EFK6" s="228"/>
      <c r="EFL6" s="228"/>
      <c r="EFM6" s="228"/>
      <c r="EFN6" s="228"/>
      <c r="EFO6" s="228"/>
      <c r="EFP6" s="228"/>
      <c r="EFQ6" s="228"/>
      <c r="EFR6" s="228"/>
      <c r="EFS6" s="228"/>
      <c r="EFT6" s="228"/>
      <c r="EFU6" s="228"/>
      <c r="EFV6" s="228"/>
      <c r="EFW6" s="228"/>
      <c r="EFX6" s="228"/>
      <c r="EFY6" s="228"/>
      <c r="EFZ6" s="228"/>
      <c r="EGA6" s="228"/>
      <c r="EGB6" s="228"/>
      <c r="EGC6" s="228"/>
      <c r="EGD6" s="228"/>
      <c r="EGE6" s="228"/>
      <c r="EGF6" s="228"/>
      <c r="EGG6" s="228"/>
      <c r="EGH6" s="228"/>
      <c r="EGI6" s="228"/>
      <c r="EGJ6" s="228"/>
      <c r="EGK6" s="228"/>
      <c r="EGL6" s="228"/>
      <c r="EGM6" s="228"/>
      <c r="EGN6" s="228"/>
      <c r="EGO6" s="228"/>
      <c r="EGP6" s="228"/>
      <c r="EGQ6" s="228"/>
      <c r="EGR6" s="228"/>
      <c r="EGS6" s="228"/>
      <c r="EGT6" s="228"/>
      <c r="EGU6" s="228"/>
      <c r="EGV6" s="228"/>
      <c r="EGW6" s="228"/>
      <c r="EGX6" s="228"/>
      <c r="EGY6" s="228"/>
      <c r="EGZ6" s="228"/>
      <c r="EHA6" s="228"/>
      <c r="EHB6" s="228"/>
      <c r="EHC6" s="228"/>
      <c r="EHD6" s="228"/>
      <c r="EHE6" s="228"/>
      <c r="EHF6" s="228"/>
      <c r="EHG6" s="228"/>
      <c r="EHH6" s="228"/>
      <c r="EHI6" s="228"/>
      <c r="EHJ6" s="228"/>
      <c r="EHK6" s="228"/>
      <c r="EHL6" s="228"/>
      <c r="EHM6" s="228"/>
      <c r="EHN6" s="228"/>
      <c r="EHO6" s="228"/>
      <c r="EHP6" s="228"/>
      <c r="EHQ6" s="228"/>
      <c r="EHR6" s="228"/>
      <c r="EHS6" s="228"/>
      <c r="EHT6" s="228"/>
      <c r="EHU6" s="228"/>
      <c r="EHV6" s="228"/>
      <c r="EHW6" s="228"/>
      <c r="EHX6" s="228"/>
      <c r="EHY6" s="228"/>
      <c r="EHZ6" s="228"/>
      <c r="EIA6" s="228"/>
      <c r="EIB6" s="228"/>
      <c r="EIC6" s="228"/>
      <c r="EID6" s="228"/>
      <c r="EIE6" s="228"/>
      <c r="EIF6" s="228"/>
      <c r="EIG6" s="228"/>
      <c r="EIH6" s="228"/>
      <c r="EII6" s="228"/>
      <c r="EIJ6" s="228"/>
      <c r="EIK6" s="228"/>
      <c r="EIL6" s="228"/>
      <c r="EIM6" s="228"/>
      <c r="EIN6" s="228"/>
      <c r="EIO6" s="228"/>
      <c r="EIP6" s="228"/>
      <c r="EIQ6" s="228"/>
      <c r="EIR6" s="228"/>
      <c r="EIS6" s="228"/>
      <c r="EIT6" s="228"/>
      <c r="EIU6" s="228"/>
      <c r="EIV6" s="228"/>
      <c r="EIW6" s="228"/>
      <c r="EIX6" s="228"/>
      <c r="EIY6" s="228"/>
      <c r="EIZ6" s="228"/>
      <c r="EJA6" s="228"/>
      <c r="EJB6" s="228"/>
      <c r="EJC6" s="228"/>
      <c r="EJD6" s="228"/>
      <c r="EJE6" s="228"/>
      <c r="EJF6" s="228"/>
      <c r="EJG6" s="228"/>
      <c r="EJH6" s="228"/>
      <c r="EJI6" s="228"/>
      <c r="EJJ6" s="228"/>
      <c r="EJK6" s="228"/>
      <c r="EJL6" s="228"/>
      <c r="EJM6" s="228"/>
      <c r="EJN6" s="228"/>
      <c r="EJO6" s="228"/>
      <c r="EJP6" s="228"/>
      <c r="EJQ6" s="228"/>
      <c r="EJR6" s="228"/>
      <c r="EJS6" s="228"/>
      <c r="EJT6" s="228"/>
      <c r="EJU6" s="228"/>
      <c r="EJV6" s="228"/>
      <c r="EJW6" s="228"/>
      <c r="EJX6" s="228"/>
      <c r="EJY6" s="228"/>
      <c r="EJZ6" s="228"/>
      <c r="EKA6" s="228"/>
      <c r="EKB6" s="228"/>
      <c r="EKC6" s="228"/>
      <c r="EKD6" s="228"/>
      <c r="EKE6" s="228"/>
      <c r="EKF6" s="228"/>
      <c r="EKG6" s="228"/>
      <c r="EKH6" s="228"/>
      <c r="EKI6" s="228"/>
      <c r="EKJ6" s="228"/>
      <c r="EKK6" s="228"/>
      <c r="EKL6" s="228"/>
      <c r="EKM6" s="228"/>
      <c r="EKN6" s="228"/>
      <c r="EKO6" s="228"/>
      <c r="EKP6" s="228"/>
      <c r="EKQ6" s="228"/>
      <c r="EKR6" s="228"/>
      <c r="EKS6" s="228"/>
      <c r="EKT6" s="228"/>
      <c r="EKU6" s="228"/>
      <c r="EKV6" s="228"/>
      <c r="EKW6" s="228"/>
      <c r="EKX6" s="228"/>
      <c r="EKY6" s="228"/>
      <c r="EKZ6" s="228"/>
      <c r="ELA6" s="228"/>
      <c r="ELB6" s="228"/>
      <c r="ELC6" s="228"/>
      <c r="ELD6" s="228"/>
      <c r="ELE6" s="228"/>
      <c r="ELF6" s="228"/>
      <c r="ELG6" s="228"/>
      <c r="ELH6" s="228"/>
      <c r="ELI6" s="228"/>
      <c r="ELJ6" s="228"/>
      <c r="ELK6" s="228"/>
      <c r="ELL6" s="228"/>
      <c r="ELM6" s="228"/>
      <c r="ELN6" s="228"/>
      <c r="ELO6" s="228"/>
      <c r="ELP6" s="228"/>
      <c r="ELQ6" s="228"/>
      <c r="ELR6" s="228"/>
      <c r="ELS6" s="228"/>
      <c r="ELT6" s="228"/>
      <c r="ELU6" s="228"/>
      <c r="ELV6" s="228"/>
      <c r="ELW6" s="228"/>
      <c r="ELX6" s="228"/>
      <c r="ELY6" s="228"/>
      <c r="ELZ6" s="228"/>
      <c r="EMA6" s="228"/>
      <c r="EMB6" s="228"/>
      <c r="EMC6" s="228"/>
      <c r="EMD6" s="228"/>
      <c r="EME6" s="228"/>
      <c r="EMF6" s="228"/>
      <c r="EMG6" s="228"/>
      <c r="EMH6" s="228"/>
      <c r="EMI6" s="228"/>
      <c r="EMJ6" s="228"/>
      <c r="EMK6" s="228"/>
      <c r="EML6" s="228"/>
      <c r="EMM6" s="228"/>
      <c r="EMN6" s="228"/>
      <c r="EMO6" s="228"/>
      <c r="EMP6" s="228"/>
      <c r="EMQ6" s="228"/>
      <c r="EMR6" s="228"/>
      <c r="EMS6" s="228"/>
      <c r="EMT6" s="228"/>
      <c r="EMU6" s="228"/>
      <c r="EMV6" s="228"/>
      <c r="EMW6" s="228"/>
      <c r="EMX6" s="228"/>
      <c r="EMY6" s="228"/>
      <c r="EMZ6" s="228"/>
      <c r="ENA6" s="228"/>
      <c r="ENB6" s="228"/>
      <c r="ENC6" s="228"/>
      <c r="END6" s="228"/>
      <c r="ENE6" s="228"/>
      <c r="ENF6" s="228"/>
      <c r="ENG6" s="228"/>
      <c r="ENH6" s="228"/>
      <c r="ENI6" s="228"/>
      <c r="ENJ6" s="228"/>
      <c r="ENK6" s="228"/>
      <c r="ENL6" s="228"/>
      <c r="ENM6" s="228"/>
      <c r="ENN6" s="228"/>
      <c r="ENO6" s="228"/>
      <c r="ENP6" s="228"/>
      <c r="ENQ6" s="228"/>
      <c r="ENR6" s="228"/>
      <c r="ENS6" s="228"/>
      <c r="ENT6" s="228"/>
      <c r="ENU6" s="228"/>
      <c r="ENV6" s="228"/>
      <c r="ENW6" s="228"/>
      <c r="ENX6" s="228"/>
      <c r="ENY6" s="228"/>
      <c r="ENZ6" s="228"/>
      <c r="EOA6" s="228"/>
      <c r="EOB6" s="228"/>
      <c r="EOC6" s="228"/>
      <c r="EOD6" s="228"/>
      <c r="EOE6" s="228"/>
      <c r="EOF6" s="228"/>
      <c r="EOG6" s="228"/>
      <c r="EOH6" s="228"/>
      <c r="EOI6" s="228"/>
      <c r="EOJ6" s="228"/>
      <c r="EOK6" s="228"/>
      <c r="EOL6" s="228"/>
      <c r="EOM6" s="228"/>
      <c r="EON6" s="228"/>
      <c r="EOO6" s="228"/>
      <c r="EOP6" s="228"/>
      <c r="EOQ6" s="228"/>
      <c r="EOR6" s="228"/>
      <c r="EOS6" s="228"/>
      <c r="EOT6" s="228"/>
      <c r="EOU6" s="228"/>
      <c r="EOV6" s="228"/>
      <c r="EOW6" s="228"/>
      <c r="EOX6" s="228"/>
      <c r="EOY6" s="228"/>
      <c r="EOZ6" s="228"/>
      <c r="EPA6" s="228"/>
      <c r="EPB6" s="228"/>
      <c r="EPC6" s="228"/>
      <c r="EPD6" s="228"/>
      <c r="EPE6" s="228"/>
      <c r="EPF6" s="228"/>
      <c r="EPG6" s="228"/>
      <c r="EPH6" s="228"/>
      <c r="EPI6" s="228"/>
      <c r="EPJ6" s="228"/>
      <c r="EPK6" s="228"/>
      <c r="EPL6" s="228"/>
      <c r="EPM6" s="228"/>
      <c r="EPN6" s="228"/>
      <c r="EPO6" s="228"/>
      <c r="EPP6" s="228"/>
      <c r="EPQ6" s="228"/>
      <c r="EPR6" s="228"/>
      <c r="EPS6" s="228"/>
      <c r="EPT6" s="228"/>
      <c r="EPU6" s="228"/>
      <c r="EPV6" s="228"/>
      <c r="EPW6" s="228"/>
      <c r="EPX6" s="228"/>
      <c r="EPY6" s="228"/>
      <c r="EPZ6" s="228"/>
      <c r="EQA6" s="228"/>
      <c r="EQB6" s="228"/>
      <c r="EQC6" s="228"/>
      <c r="EQD6" s="228"/>
      <c r="EQE6" s="228"/>
      <c r="EQF6" s="228"/>
      <c r="EQG6" s="228"/>
      <c r="EQH6" s="228"/>
      <c r="EQI6" s="228"/>
      <c r="EQJ6" s="228"/>
      <c r="EQK6" s="228"/>
      <c r="EQL6" s="228"/>
      <c r="EQM6" s="228"/>
      <c r="EQN6" s="228"/>
      <c r="EQO6" s="228"/>
      <c r="EQP6" s="228"/>
      <c r="EQQ6" s="228"/>
      <c r="EQR6" s="228"/>
      <c r="EQS6" s="228"/>
      <c r="EQT6" s="228"/>
      <c r="EQU6" s="228"/>
      <c r="EQV6" s="228"/>
      <c r="EQW6" s="228"/>
      <c r="EQX6" s="228"/>
      <c r="EQY6" s="228"/>
      <c r="EQZ6" s="228"/>
      <c r="ERA6" s="228"/>
      <c r="ERB6" s="228"/>
      <c r="ERC6" s="228"/>
      <c r="ERD6" s="228"/>
      <c r="ERE6" s="228"/>
      <c r="ERF6" s="228"/>
      <c r="ERG6" s="228"/>
      <c r="ERH6" s="228"/>
      <c r="ERI6" s="228"/>
      <c r="ERJ6" s="228"/>
      <c r="ERK6" s="228"/>
      <c r="ERL6" s="228"/>
      <c r="ERM6" s="228"/>
      <c r="ERN6" s="228"/>
      <c r="ERO6" s="228"/>
      <c r="ERP6" s="228"/>
      <c r="ERQ6" s="228"/>
      <c r="ERR6" s="228"/>
      <c r="ERS6" s="228"/>
      <c r="ERT6" s="228"/>
      <c r="ERU6" s="228"/>
      <c r="ERV6" s="228"/>
      <c r="ERW6" s="228"/>
      <c r="ERX6" s="228"/>
      <c r="ERY6" s="228"/>
      <c r="ERZ6" s="228"/>
      <c r="ESA6" s="228"/>
      <c r="ESB6" s="228"/>
      <c r="ESC6" s="228"/>
      <c r="ESD6" s="228"/>
      <c r="ESE6" s="228"/>
      <c r="ESF6" s="228"/>
      <c r="ESG6" s="228"/>
      <c r="ESH6" s="228"/>
      <c r="ESI6" s="228"/>
      <c r="ESJ6" s="228"/>
      <c r="ESK6" s="228"/>
      <c r="ESL6" s="228"/>
      <c r="ESM6" s="228"/>
      <c r="ESN6" s="228"/>
      <c r="ESO6" s="228"/>
      <c r="ESP6" s="228"/>
      <c r="ESQ6" s="228"/>
      <c r="ESR6" s="228"/>
      <c r="ESS6" s="228"/>
      <c r="EST6" s="228"/>
      <c r="ESU6" s="228"/>
      <c r="ESV6" s="228"/>
      <c r="ESW6" s="228"/>
      <c r="ESX6" s="228"/>
      <c r="ESY6" s="228"/>
      <c r="ESZ6" s="228"/>
      <c r="ETA6" s="228"/>
      <c r="ETB6" s="228"/>
      <c r="ETC6" s="228"/>
      <c r="ETD6" s="228"/>
      <c r="ETE6" s="228"/>
      <c r="ETF6" s="228"/>
      <c r="ETG6" s="228"/>
      <c r="ETH6" s="228"/>
      <c r="ETI6" s="228"/>
      <c r="ETJ6" s="228"/>
      <c r="ETK6" s="228"/>
      <c r="ETL6" s="228"/>
      <c r="ETM6" s="228"/>
      <c r="ETN6" s="228"/>
      <c r="ETO6" s="228"/>
      <c r="ETP6" s="228"/>
      <c r="ETQ6" s="228"/>
      <c r="ETR6" s="228"/>
      <c r="ETS6" s="228"/>
      <c r="ETT6" s="228"/>
      <c r="ETU6" s="228"/>
      <c r="ETV6" s="228"/>
      <c r="ETW6" s="228"/>
      <c r="ETX6" s="228"/>
      <c r="ETY6" s="228"/>
      <c r="ETZ6" s="228"/>
      <c r="EUA6" s="228"/>
      <c r="EUB6" s="228"/>
      <c r="EUC6" s="228"/>
      <c r="EUD6" s="228"/>
      <c r="EUE6" s="228"/>
      <c r="EUF6" s="228"/>
      <c r="EUG6" s="228"/>
      <c r="EUH6" s="228"/>
      <c r="EUI6" s="228"/>
      <c r="EUJ6" s="228"/>
      <c r="EUK6" s="228"/>
      <c r="EUL6" s="228"/>
      <c r="EUM6" s="228"/>
      <c r="EUN6" s="228"/>
      <c r="EUO6" s="228"/>
      <c r="EUP6" s="228"/>
      <c r="EUQ6" s="228"/>
      <c r="EUR6" s="228"/>
      <c r="EUS6" s="228"/>
      <c r="EUT6" s="228"/>
      <c r="EUU6" s="228"/>
      <c r="EUV6" s="228"/>
      <c r="EUW6" s="228"/>
      <c r="EUX6" s="228"/>
      <c r="EUY6" s="228"/>
      <c r="EUZ6" s="228"/>
      <c r="EVA6" s="228"/>
      <c r="EVB6" s="228"/>
      <c r="EVC6" s="228"/>
      <c r="EVD6" s="228"/>
      <c r="EVE6" s="228"/>
      <c r="EVF6" s="228"/>
      <c r="EVG6" s="228"/>
      <c r="EVH6" s="228"/>
      <c r="EVI6" s="228"/>
      <c r="EVJ6" s="228"/>
      <c r="EVK6" s="228"/>
      <c r="EVL6" s="228"/>
      <c r="EVM6" s="228"/>
      <c r="EVN6" s="228"/>
      <c r="EVO6" s="228"/>
      <c r="EVP6" s="228"/>
      <c r="EVQ6" s="228"/>
      <c r="EVR6" s="228"/>
      <c r="EVS6" s="228"/>
      <c r="EVT6" s="228"/>
      <c r="EVU6" s="228"/>
      <c r="EVV6" s="228"/>
      <c r="EVW6" s="228"/>
      <c r="EVX6" s="228"/>
      <c r="EVY6" s="228"/>
      <c r="EVZ6" s="228"/>
      <c r="EWA6" s="228"/>
      <c r="EWB6" s="228"/>
      <c r="EWC6" s="228"/>
      <c r="EWD6" s="228"/>
      <c r="EWE6" s="228"/>
      <c r="EWF6" s="228"/>
      <c r="EWG6" s="228"/>
      <c r="EWH6" s="228"/>
      <c r="EWI6" s="228"/>
      <c r="EWJ6" s="228"/>
      <c r="EWK6" s="228"/>
      <c r="EWL6" s="228"/>
      <c r="EWM6" s="228"/>
      <c r="EWN6" s="228"/>
      <c r="EWO6" s="228"/>
      <c r="EWP6" s="228"/>
      <c r="EWQ6" s="228"/>
      <c r="EWR6" s="228"/>
      <c r="EWS6" s="228"/>
      <c r="EWT6" s="228"/>
      <c r="EWU6" s="228"/>
      <c r="EWV6" s="228"/>
      <c r="EWW6" s="228"/>
      <c r="EWX6" s="228"/>
      <c r="EWY6" s="228"/>
      <c r="EWZ6" s="228"/>
      <c r="EXA6" s="228"/>
      <c r="EXB6" s="228"/>
      <c r="EXC6" s="228"/>
      <c r="EXD6" s="228"/>
      <c r="EXE6" s="228"/>
      <c r="EXF6" s="228"/>
      <c r="EXG6" s="228"/>
      <c r="EXH6" s="228"/>
      <c r="EXI6" s="228"/>
      <c r="EXJ6" s="228"/>
      <c r="EXK6" s="228"/>
      <c r="EXL6" s="228"/>
      <c r="EXM6" s="228"/>
      <c r="EXN6" s="228"/>
      <c r="EXO6" s="228"/>
      <c r="EXP6" s="228"/>
      <c r="EXQ6" s="228"/>
      <c r="EXR6" s="228"/>
      <c r="EXS6" s="228"/>
      <c r="EXT6" s="228"/>
      <c r="EXU6" s="228"/>
      <c r="EXV6" s="228"/>
      <c r="EXW6" s="228"/>
      <c r="EXX6" s="228"/>
      <c r="EXY6" s="228"/>
      <c r="EXZ6" s="228"/>
      <c r="EYA6" s="228"/>
      <c r="EYB6" s="228"/>
      <c r="EYC6" s="228"/>
      <c r="EYD6" s="228"/>
      <c r="EYE6" s="228"/>
      <c r="EYF6" s="228"/>
      <c r="EYG6" s="228"/>
      <c r="EYH6" s="228"/>
      <c r="EYI6" s="228"/>
      <c r="EYJ6" s="228"/>
      <c r="EYK6" s="228"/>
      <c r="EYL6" s="228"/>
      <c r="EYM6" s="228"/>
      <c r="EYN6" s="228"/>
      <c r="EYO6" s="228"/>
      <c r="EYP6" s="228"/>
      <c r="EYQ6" s="228"/>
      <c r="EYR6" s="228"/>
      <c r="EYS6" s="228"/>
      <c r="EYT6" s="228"/>
      <c r="EYU6" s="228"/>
      <c r="EYV6" s="228"/>
      <c r="EYW6" s="228"/>
      <c r="EYX6" s="228"/>
      <c r="EYY6" s="228"/>
      <c r="EYZ6" s="228"/>
      <c r="EZA6" s="228"/>
      <c r="EZB6" s="228"/>
      <c r="EZC6" s="228"/>
      <c r="EZD6" s="228"/>
      <c r="EZE6" s="228"/>
      <c r="EZF6" s="228"/>
      <c r="EZG6" s="228"/>
      <c r="EZH6" s="228"/>
      <c r="EZI6" s="228"/>
      <c r="EZJ6" s="228"/>
      <c r="EZK6" s="228"/>
      <c r="EZL6" s="228"/>
      <c r="EZM6" s="228"/>
      <c r="EZN6" s="228"/>
      <c r="EZO6" s="228"/>
      <c r="EZP6" s="228"/>
      <c r="EZQ6" s="228"/>
      <c r="EZR6" s="228"/>
      <c r="EZS6" s="228"/>
      <c r="EZT6" s="228"/>
      <c r="EZU6" s="228"/>
      <c r="EZV6" s="228"/>
      <c r="EZW6" s="228"/>
      <c r="EZX6" s="228"/>
      <c r="EZY6" s="228"/>
      <c r="EZZ6" s="228"/>
      <c r="FAA6" s="228"/>
      <c r="FAB6" s="228"/>
      <c r="FAC6" s="228"/>
      <c r="FAD6" s="228"/>
      <c r="FAE6" s="228"/>
      <c r="FAF6" s="228"/>
      <c r="FAG6" s="228"/>
      <c r="FAH6" s="228"/>
      <c r="FAI6" s="228"/>
      <c r="FAJ6" s="228"/>
      <c r="FAK6" s="228"/>
      <c r="FAL6" s="228"/>
      <c r="FAM6" s="228"/>
      <c r="FAN6" s="228"/>
      <c r="FAO6" s="228"/>
      <c r="FAP6" s="228"/>
      <c r="FAQ6" s="228"/>
      <c r="FAR6" s="228"/>
      <c r="FAS6" s="228"/>
      <c r="FAT6" s="228"/>
      <c r="FAU6" s="228"/>
      <c r="FAV6" s="228"/>
      <c r="FAW6" s="228"/>
      <c r="FAX6" s="228"/>
      <c r="FAY6" s="228"/>
      <c r="FAZ6" s="228"/>
      <c r="FBA6" s="228"/>
      <c r="FBB6" s="228"/>
      <c r="FBC6" s="228"/>
      <c r="FBD6" s="228"/>
      <c r="FBE6" s="228"/>
      <c r="FBF6" s="228"/>
      <c r="FBG6" s="228"/>
      <c r="FBH6" s="228"/>
      <c r="FBI6" s="228"/>
      <c r="FBJ6" s="228"/>
      <c r="FBK6" s="228"/>
      <c r="FBL6" s="228"/>
      <c r="FBM6" s="228"/>
      <c r="FBN6" s="228"/>
      <c r="FBO6" s="228"/>
      <c r="FBP6" s="228"/>
      <c r="FBQ6" s="228"/>
      <c r="FBR6" s="228"/>
      <c r="FBS6" s="228"/>
      <c r="FBT6" s="228"/>
      <c r="FBU6" s="228"/>
      <c r="FBV6" s="228"/>
      <c r="FBW6" s="228"/>
      <c r="FBX6" s="228"/>
      <c r="FBY6" s="228"/>
      <c r="FBZ6" s="228"/>
      <c r="FCA6" s="228"/>
      <c r="FCB6" s="228"/>
      <c r="FCC6" s="228"/>
      <c r="FCD6" s="228"/>
      <c r="FCE6" s="228"/>
      <c r="FCF6" s="228"/>
      <c r="FCG6" s="228"/>
      <c r="FCH6" s="228"/>
      <c r="FCI6" s="228"/>
      <c r="FCJ6" s="228"/>
      <c r="FCK6" s="228"/>
      <c r="FCL6" s="228"/>
      <c r="FCM6" s="228"/>
      <c r="FCN6" s="228"/>
      <c r="FCO6" s="228"/>
      <c r="FCP6" s="228"/>
      <c r="FCQ6" s="228"/>
      <c r="FCR6" s="228"/>
      <c r="FCS6" s="228"/>
      <c r="FCT6" s="228"/>
      <c r="FCU6" s="228"/>
      <c r="FCV6" s="228"/>
      <c r="FCW6" s="228"/>
      <c r="FCX6" s="228"/>
      <c r="FCY6" s="228"/>
      <c r="FCZ6" s="228"/>
      <c r="FDA6" s="228"/>
      <c r="FDB6" s="228"/>
      <c r="FDC6" s="228"/>
      <c r="FDD6" s="228"/>
      <c r="FDE6" s="228"/>
      <c r="FDF6" s="228"/>
      <c r="FDG6" s="228"/>
      <c r="FDH6" s="228"/>
      <c r="FDI6" s="228"/>
      <c r="FDJ6" s="228"/>
      <c r="FDK6" s="228"/>
      <c r="FDL6" s="228"/>
      <c r="FDM6" s="228"/>
      <c r="FDN6" s="228"/>
      <c r="FDO6" s="228"/>
      <c r="FDP6" s="228"/>
      <c r="FDQ6" s="228"/>
      <c r="FDR6" s="228"/>
      <c r="FDS6" s="228"/>
      <c r="FDT6" s="228"/>
      <c r="FDU6" s="228"/>
      <c r="FDV6" s="228"/>
      <c r="FDW6" s="228"/>
      <c r="FDX6" s="228"/>
      <c r="FDY6" s="228"/>
      <c r="FDZ6" s="228"/>
      <c r="FEA6" s="228"/>
      <c r="FEB6" s="228"/>
      <c r="FEC6" s="228"/>
      <c r="FED6" s="228"/>
      <c r="FEE6" s="228"/>
      <c r="FEF6" s="228"/>
      <c r="FEG6" s="228"/>
      <c r="FEH6" s="228"/>
      <c r="FEI6" s="228"/>
      <c r="FEJ6" s="228"/>
      <c r="FEK6" s="228"/>
      <c r="FEL6" s="228"/>
      <c r="FEM6" s="228"/>
      <c r="FEN6" s="228"/>
      <c r="FEO6" s="228"/>
      <c r="FEP6" s="228"/>
      <c r="FEQ6" s="228"/>
      <c r="FER6" s="228"/>
      <c r="FES6" s="228"/>
      <c r="FET6" s="228"/>
      <c r="FEU6" s="228"/>
      <c r="FEV6" s="228"/>
      <c r="FEW6" s="228"/>
      <c r="FEX6" s="228"/>
      <c r="FEY6" s="228"/>
      <c r="FEZ6" s="228"/>
      <c r="FFA6" s="228"/>
      <c r="FFB6" s="228"/>
      <c r="FFC6" s="228"/>
      <c r="FFD6" s="228"/>
      <c r="FFE6" s="228"/>
      <c r="FFF6" s="228"/>
      <c r="FFG6" s="228"/>
      <c r="FFH6" s="228"/>
      <c r="FFI6" s="228"/>
      <c r="FFJ6" s="228"/>
      <c r="FFK6" s="228"/>
      <c r="FFL6" s="228"/>
      <c r="FFM6" s="228"/>
      <c r="FFN6" s="228"/>
      <c r="FFO6" s="228"/>
      <c r="FFP6" s="228"/>
      <c r="FFQ6" s="228"/>
      <c r="FFR6" s="228"/>
      <c r="FFS6" s="228"/>
      <c r="FFT6" s="228"/>
      <c r="FFU6" s="228"/>
      <c r="FFV6" s="228"/>
      <c r="FFW6" s="228"/>
      <c r="FFX6" s="228"/>
      <c r="FFY6" s="228"/>
      <c r="FFZ6" s="228"/>
      <c r="FGA6" s="228"/>
      <c r="FGB6" s="228"/>
      <c r="FGC6" s="228"/>
      <c r="FGD6" s="228"/>
      <c r="FGE6" s="228"/>
      <c r="FGF6" s="228"/>
      <c r="FGG6" s="228"/>
      <c r="FGH6" s="228"/>
      <c r="FGI6" s="228"/>
      <c r="FGJ6" s="228"/>
      <c r="FGK6" s="228"/>
      <c r="FGL6" s="228"/>
      <c r="FGM6" s="228"/>
      <c r="FGN6" s="228"/>
      <c r="FGO6" s="228"/>
      <c r="FGP6" s="228"/>
      <c r="FGQ6" s="228"/>
      <c r="FGR6" s="228"/>
      <c r="FGS6" s="228"/>
      <c r="FGT6" s="228"/>
      <c r="FGU6" s="228"/>
      <c r="FGV6" s="228"/>
      <c r="FGW6" s="228"/>
      <c r="FGX6" s="228"/>
      <c r="FGY6" s="228"/>
      <c r="FGZ6" s="228"/>
      <c r="FHA6" s="228"/>
      <c r="FHB6" s="228"/>
      <c r="FHC6" s="228"/>
      <c r="FHD6" s="228"/>
      <c r="FHE6" s="228"/>
      <c r="FHF6" s="228"/>
      <c r="FHG6" s="228"/>
      <c r="FHH6" s="228"/>
      <c r="FHI6" s="228"/>
      <c r="FHJ6" s="228"/>
      <c r="FHK6" s="228"/>
      <c r="FHL6" s="228"/>
      <c r="FHM6" s="228"/>
      <c r="FHN6" s="228"/>
      <c r="FHO6" s="228"/>
      <c r="FHP6" s="228"/>
      <c r="FHQ6" s="228"/>
      <c r="FHR6" s="228"/>
      <c r="FHS6" s="228"/>
      <c r="FHT6" s="228"/>
      <c r="FHU6" s="228"/>
      <c r="FHV6" s="228"/>
      <c r="FHW6" s="228"/>
      <c r="FHX6" s="228"/>
      <c r="FHY6" s="228"/>
      <c r="FHZ6" s="228"/>
      <c r="FIA6" s="228"/>
      <c r="FIB6" s="228"/>
      <c r="FIC6" s="228"/>
      <c r="FID6" s="228"/>
      <c r="FIE6" s="228"/>
      <c r="FIF6" s="228"/>
      <c r="FIG6" s="228"/>
      <c r="FIH6" s="228"/>
      <c r="FII6" s="228"/>
      <c r="FIJ6" s="228"/>
      <c r="FIK6" s="228"/>
      <c r="FIL6" s="228"/>
      <c r="FIM6" s="228"/>
      <c r="FIN6" s="228"/>
      <c r="FIO6" s="228"/>
      <c r="FIP6" s="228"/>
      <c r="FIQ6" s="228"/>
      <c r="FIR6" s="228"/>
      <c r="FIS6" s="228"/>
      <c r="FIT6" s="228"/>
      <c r="FIU6" s="228"/>
      <c r="FIV6" s="228"/>
      <c r="FIW6" s="228"/>
      <c r="FIX6" s="228"/>
      <c r="FIY6" s="228"/>
      <c r="FIZ6" s="228"/>
      <c r="FJA6" s="228"/>
      <c r="FJB6" s="228"/>
      <c r="FJC6" s="228"/>
      <c r="FJD6" s="228"/>
      <c r="FJE6" s="228"/>
      <c r="FJF6" s="228"/>
      <c r="FJG6" s="228"/>
      <c r="FJH6" s="228"/>
      <c r="FJI6" s="228"/>
      <c r="FJJ6" s="228"/>
      <c r="FJK6" s="228"/>
      <c r="FJL6" s="228"/>
      <c r="FJM6" s="228"/>
      <c r="FJN6" s="228"/>
      <c r="FJO6" s="228"/>
      <c r="FJP6" s="228"/>
      <c r="FJQ6" s="228"/>
      <c r="FJR6" s="228"/>
      <c r="FJS6" s="228"/>
      <c r="FJT6" s="228"/>
      <c r="FJU6" s="228"/>
      <c r="FJV6" s="228"/>
      <c r="FJW6" s="228"/>
      <c r="FJX6" s="228"/>
      <c r="FJY6" s="228"/>
      <c r="FJZ6" s="228"/>
      <c r="FKA6" s="228"/>
      <c r="FKB6" s="228"/>
      <c r="FKC6" s="228"/>
      <c r="FKD6" s="228"/>
      <c r="FKE6" s="228"/>
      <c r="FKF6" s="228"/>
      <c r="FKG6" s="228"/>
      <c r="FKH6" s="228"/>
      <c r="FKI6" s="228"/>
      <c r="FKJ6" s="228"/>
      <c r="FKK6" s="228"/>
      <c r="FKL6" s="228"/>
      <c r="FKM6" s="228"/>
      <c r="FKN6" s="228"/>
      <c r="FKO6" s="228"/>
      <c r="FKP6" s="228"/>
      <c r="FKQ6" s="228"/>
      <c r="FKR6" s="228"/>
      <c r="FKS6" s="228"/>
      <c r="FKT6" s="228"/>
      <c r="FKU6" s="228"/>
      <c r="FKV6" s="228"/>
      <c r="FKW6" s="228"/>
      <c r="FKX6" s="228"/>
      <c r="FKY6" s="228"/>
      <c r="FKZ6" s="228"/>
      <c r="FLA6" s="228"/>
      <c r="FLB6" s="228"/>
      <c r="FLC6" s="228"/>
      <c r="FLD6" s="228"/>
      <c r="FLE6" s="228"/>
      <c r="FLF6" s="228"/>
      <c r="FLG6" s="228"/>
      <c r="FLH6" s="228"/>
      <c r="FLI6" s="228"/>
      <c r="FLJ6" s="228"/>
      <c r="FLK6" s="228"/>
      <c r="FLL6" s="228"/>
      <c r="FLM6" s="228"/>
      <c r="FLN6" s="228"/>
      <c r="FLO6" s="228"/>
      <c r="FLP6" s="228"/>
      <c r="FLQ6" s="228"/>
      <c r="FLR6" s="228"/>
      <c r="FLS6" s="228"/>
      <c r="FLT6" s="228"/>
      <c r="FLU6" s="228"/>
      <c r="FLV6" s="228"/>
      <c r="FLW6" s="228"/>
      <c r="FLX6" s="228"/>
      <c r="FLY6" s="228"/>
      <c r="FLZ6" s="228"/>
      <c r="FMA6" s="228"/>
      <c r="FMB6" s="228"/>
      <c r="FMC6" s="228"/>
      <c r="FMD6" s="228"/>
      <c r="FME6" s="228"/>
      <c r="FMF6" s="228"/>
      <c r="FMG6" s="228"/>
      <c r="FMH6" s="228"/>
      <c r="FMI6" s="228"/>
      <c r="FMJ6" s="228"/>
      <c r="FMK6" s="228"/>
      <c r="FML6" s="228"/>
      <c r="FMM6" s="228"/>
      <c r="FMN6" s="228"/>
      <c r="FMO6" s="228"/>
      <c r="FMP6" s="228"/>
      <c r="FMQ6" s="228"/>
      <c r="FMR6" s="228"/>
      <c r="FMS6" s="228"/>
      <c r="FMT6" s="228"/>
      <c r="FMU6" s="228"/>
      <c r="FMV6" s="228"/>
      <c r="FMW6" s="228"/>
      <c r="FMX6" s="228"/>
      <c r="FMY6" s="228"/>
      <c r="FMZ6" s="228"/>
      <c r="FNA6" s="228"/>
      <c r="FNB6" s="228"/>
      <c r="FNC6" s="228"/>
      <c r="FND6" s="228"/>
      <c r="FNE6" s="228"/>
      <c r="FNF6" s="228"/>
      <c r="FNG6" s="228"/>
      <c r="FNH6" s="228"/>
      <c r="FNI6" s="228"/>
      <c r="FNJ6" s="228"/>
      <c r="FNK6" s="228"/>
      <c r="FNL6" s="228"/>
      <c r="FNM6" s="228"/>
      <c r="FNN6" s="228"/>
      <c r="FNO6" s="228"/>
      <c r="FNP6" s="228"/>
      <c r="FNQ6" s="228"/>
      <c r="FNR6" s="228"/>
      <c r="FNS6" s="228"/>
      <c r="FNT6" s="228"/>
      <c r="FNU6" s="228"/>
      <c r="FNV6" s="228"/>
      <c r="FNW6" s="228"/>
      <c r="FNX6" s="228"/>
      <c r="FNY6" s="228"/>
      <c r="FNZ6" s="228"/>
      <c r="FOA6" s="228"/>
      <c r="FOB6" s="228"/>
      <c r="FOC6" s="228"/>
      <c r="FOD6" s="228"/>
      <c r="FOE6" s="228"/>
      <c r="FOF6" s="228"/>
      <c r="FOG6" s="228"/>
      <c r="FOH6" s="228"/>
      <c r="FOI6" s="228"/>
      <c r="FOJ6" s="228"/>
      <c r="FOK6" s="228"/>
      <c r="FOL6" s="228"/>
      <c r="FOM6" s="228"/>
      <c r="FON6" s="228"/>
      <c r="FOO6" s="228"/>
      <c r="FOP6" s="228"/>
      <c r="FOQ6" s="228"/>
      <c r="FOR6" s="228"/>
      <c r="FOS6" s="228"/>
      <c r="FOT6" s="228"/>
      <c r="FOU6" s="228"/>
      <c r="FOV6" s="228"/>
      <c r="FOW6" s="228"/>
      <c r="FOX6" s="228"/>
      <c r="FOY6" s="228"/>
      <c r="FOZ6" s="228"/>
      <c r="FPA6" s="228"/>
      <c r="FPB6" s="228"/>
      <c r="FPC6" s="228"/>
      <c r="FPD6" s="228"/>
      <c r="FPE6" s="228"/>
      <c r="FPF6" s="228"/>
      <c r="FPG6" s="228"/>
      <c r="FPH6" s="228"/>
      <c r="FPI6" s="228"/>
      <c r="FPJ6" s="228"/>
      <c r="FPK6" s="228"/>
      <c r="FPL6" s="228"/>
      <c r="FPM6" s="228"/>
      <c r="FPN6" s="228"/>
      <c r="FPO6" s="228"/>
      <c r="FPP6" s="228"/>
      <c r="FPQ6" s="228"/>
      <c r="FPR6" s="228"/>
      <c r="FPS6" s="228"/>
      <c r="FPT6" s="228"/>
      <c r="FPU6" s="228"/>
      <c r="FPV6" s="228"/>
      <c r="FPW6" s="228"/>
      <c r="FPX6" s="228"/>
      <c r="FPY6" s="228"/>
      <c r="FPZ6" s="228"/>
      <c r="FQA6" s="228"/>
      <c r="FQB6" s="228"/>
      <c r="FQC6" s="228"/>
      <c r="FQD6" s="228"/>
      <c r="FQE6" s="228"/>
      <c r="FQF6" s="228"/>
      <c r="FQG6" s="228"/>
      <c r="FQH6" s="228"/>
      <c r="FQI6" s="228"/>
      <c r="FQJ6" s="228"/>
      <c r="FQK6" s="228"/>
      <c r="FQL6" s="228"/>
      <c r="FQM6" s="228"/>
      <c r="FQN6" s="228"/>
      <c r="FQO6" s="228"/>
      <c r="FQP6" s="228"/>
      <c r="FQQ6" s="228"/>
      <c r="FQR6" s="228"/>
      <c r="FQS6" s="228"/>
      <c r="FQT6" s="228"/>
      <c r="FQU6" s="228"/>
      <c r="FQV6" s="228"/>
      <c r="FQW6" s="228"/>
      <c r="FQX6" s="228"/>
      <c r="FQY6" s="228"/>
      <c r="FQZ6" s="228"/>
      <c r="FRA6" s="228"/>
      <c r="FRB6" s="228"/>
      <c r="FRC6" s="228"/>
      <c r="FRD6" s="228"/>
      <c r="FRE6" s="228"/>
      <c r="FRF6" s="228"/>
      <c r="FRG6" s="228"/>
      <c r="FRH6" s="228"/>
      <c r="FRI6" s="228"/>
      <c r="FRJ6" s="228"/>
      <c r="FRK6" s="228"/>
      <c r="FRL6" s="228"/>
      <c r="FRM6" s="228"/>
      <c r="FRN6" s="228"/>
      <c r="FRO6" s="228"/>
      <c r="FRP6" s="228"/>
      <c r="FRQ6" s="228"/>
      <c r="FRR6" s="228"/>
      <c r="FRS6" s="228"/>
      <c r="FRT6" s="228"/>
      <c r="FRU6" s="228"/>
      <c r="FRV6" s="228"/>
      <c r="FRW6" s="228"/>
      <c r="FRX6" s="228"/>
      <c r="FRY6" s="228"/>
      <c r="FRZ6" s="228"/>
      <c r="FSA6" s="228"/>
      <c r="FSB6" s="228"/>
      <c r="FSC6" s="228"/>
      <c r="FSD6" s="228"/>
      <c r="FSE6" s="228"/>
      <c r="FSF6" s="228"/>
      <c r="FSG6" s="228"/>
      <c r="FSH6" s="228"/>
      <c r="FSI6" s="228"/>
      <c r="FSJ6" s="228"/>
      <c r="FSK6" s="228"/>
      <c r="FSL6" s="228"/>
      <c r="FSM6" s="228"/>
      <c r="FSN6" s="228"/>
      <c r="FSO6" s="228"/>
      <c r="FSP6" s="228"/>
      <c r="FSQ6" s="228"/>
      <c r="FSR6" s="228"/>
      <c r="FSS6" s="228"/>
      <c r="FST6" s="228"/>
      <c r="FSU6" s="228"/>
      <c r="FSV6" s="228"/>
      <c r="FSW6" s="228"/>
      <c r="FSX6" s="228"/>
      <c r="FSY6" s="228"/>
      <c r="FSZ6" s="228"/>
      <c r="FTA6" s="228"/>
      <c r="FTB6" s="228"/>
      <c r="FTC6" s="228"/>
      <c r="FTD6" s="228"/>
      <c r="FTE6" s="228"/>
      <c r="FTF6" s="228"/>
      <c r="FTG6" s="228"/>
      <c r="FTH6" s="228"/>
      <c r="FTI6" s="228"/>
      <c r="FTJ6" s="228"/>
      <c r="FTK6" s="228"/>
      <c r="FTL6" s="228"/>
      <c r="FTM6" s="228"/>
      <c r="FTN6" s="228"/>
      <c r="FTO6" s="228"/>
      <c r="FTP6" s="228"/>
      <c r="FTQ6" s="228"/>
      <c r="FTR6" s="228"/>
      <c r="FTS6" s="228"/>
      <c r="FTT6" s="228"/>
      <c r="FTU6" s="228"/>
      <c r="FTV6" s="228"/>
      <c r="FTW6" s="228"/>
      <c r="FTX6" s="228"/>
      <c r="FTY6" s="228"/>
      <c r="FTZ6" s="228"/>
      <c r="FUA6" s="228"/>
      <c r="FUB6" s="228"/>
      <c r="FUC6" s="228"/>
      <c r="FUD6" s="228"/>
      <c r="FUE6" s="228"/>
      <c r="FUF6" s="228"/>
      <c r="FUG6" s="228"/>
      <c r="FUH6" s="228"/>
      <c r="FUI6" s="228"/>
      <c r="FUJ6" s="228"/>
      <c r="FUK6" s="228"/>
      <c r="FUL6" s="228"/>
      <c r="FUM6" s="228"/>
      <c r="FUN6" s="228"/>
      <c r="FUO6" s="228"/>
      <c r="FUP6" s="228"/>
      <c r="FUQ6" s="228"/>
      <c r="FUR6" s="228"/>
      <c r="FUS6" s="228"/>
      <c r="FUT6" s="228"/>
      <c r="FUU6" s="228"/>
      <c r="FUV6" s="228"/>
      <c r="FUW6" s="228"/>
      <c r="FUX6" s="228"/>
      <c r="FUY6" s="228"/>
      <c r="FUZ6" s="228"/>
      <c r="FVA6" s="228"/>
      <c r="FVB6" s="228"/>
      <c r="FVC6" s="228"/>
      <c r="FVD6" s="228"/>
      <c r="FVE6" s="228"/>
      <c r="FVF6" s="228"/>
      <c r="FVG6" s="228"/>
      <c r="FVH6" s="228"/>
      <c r="FVI6" s="228"/>
      <c r="FVJ6" s="228"/>
      <c r="FVK6" s="228"/>
      <c r="FVL6" s="228"/>
      <c r="FVM6" s="228"/>
      <c r="FVN6" s="228"/>
      <c r="FVO6" s="228"/>
      <c r="FVP6" s="228"/>
      <c r="FVQ6" s="228"/>
      <c r="FVR6" s="228"/>
      <c r="FVS6" s="228"/>
      <c r="FVT6" s="228"/>
      <c r="FVU6" s="228"/>
      <c r="FVV6" s="228"/>
      <c r="FVW6" s="228"/>
      <c r="FVX6" s="228"/>
      <c r="FVY6" s="228"/>
      <c r="FVZ6" s="228"/>
      <c r="FWA6" s="228"/>
      <c r="FWB6" s="228"/>
      <c r="FWC6" s="228"/>
      <c r="FWD6" s="228"/>
      <c r="FWE6" s="228"/>
      <c r="FWF6" s="228"/>
      <c r="FWG6" s="228"/>
      <c r="FWH6" s="228"/>
      <c r="FWI6" s="228"/>
      <c r="FWJ6" s="228"/>
      <c r="FWK6" s="228"/>
      <c r="FWL6" s="228"/>
      <c r="FWM6" s="228"/>
      <c r="FWN6" s="228"/>
      <c r="FWO6" s="228"/>
      <c r="FWP6" s="228"/>
      <c r="FWQ6" s="228"/>
      <c r="FWR6" s="228"/>
      <c r="FWS6" s="228"/>
      <c r="FWT6" s="228"/>
      <c r="FWU6" s="228"/>
      <c r="FWV6" s="228"/>
      <c r="FWW6" s="228"/>
      <c r="FWX6" s="228"/>
      <c r="FWY6" s="228"/>
      <c r="FWZ6" s="228"/>
      <c r="FXA6" s="228"/>
      <c r="FXB6" s="228"/>
      <c r="FXC6" s="228"/>
      <c r="FXD6" s="228"/>
      <c r="FXE6" s="228"/>
      <c r="FXF6" s="228"/>
      <c r="FXG6" s="228"/>
      <c r="FXH6" s="228"/>
      <c r="FXI6" s="228"/>
      <c r="FXJ6" s="228"/>
      <c r="FXK6" s="228"/>
      <c r="FXL6" s="228"/>
      <c r="FXM6" s="228"/>
      <c r="FXN6" s="228"/>
      <c r="FXO6" s="228"/>
      <c r="FXP6" s="228"/>
      <c r="FXQ6" s="228"/>
      <c r="FXR6" s="228"/>
      <c r="FXS6" s="228"/>
      <c r="FXT6" s="228"/>
      <c r="FXU6" s="228"/>
      <c r="FXV6" s="228"/>
      <c r="FXW6" s="228"/>
      <c r="FXX6" s="228"/>
      <c r="FXY6" s="228"/>
      <c r="FXZ6" s="228"/>
      <c r="FYA6" s="228"/>
      <c r="FYB6" s="228"/>
      <c r="FYC6" s="228"/>
      <c r="FYD6" s="228"/>
      <c r="FYE6" s="228"/>
      <c r="FYF6" s="228"/>
      <c r="FYG6" s="228"/>
      <c r="FYH6" s="228"/>
      <c r="FYI6" s="228"/>
      <c r="FYJ6" s="228"/>
      <c r="FYK6" s="228"/>
      <c r="FYL6" s="228"/>
      <c r="FYM6" s="228"/>
      <c r="FYN6" s="228"/>
      <c r="FYO6" s="228"/>
      <c r="FYP6" s="228"/>
      <c r="FYQ6" s="228"/>
      <c r="FYR6" s="228"/>
      <c r="FYS6" s="228"/>
      <c r="FYT6" s="228"/>
      <c r="FYU6" s="228"/>
      <c r="FYV6" s="228"/>
      <c r="FYW6" s="228"/>
      <c r="FYX6" s="228"/>
      <c r="FYY6" s="228"/>
      <c r="FYZ6" s="228"/>
      <c r="FZA6" s="228"/>
      <c r="FZB6" s="228"/>
      <c r="FZC6" s="228"/>
      <c r="FZD6" s="228"/>
      <c r="FZE6" s="228"/>
      <c r="FZF6" s="228"/>
      <c r="FZG6" s="228"/>
      <c r="FZH6" s="228"/>
      <c r="FZI6" s="228"/>
      <c r="FZJ6" s="228"/>
      <c r="FZK6" s="228"/>
      <c r="FZL6" s="228"/>
      <c r="FZM6" s="228"/>
      <c r="FZN6" s="228"/>
      <c r="FZO6" s="228"/>
      <c r="FZP6" s="228"/>
      <c r="FZQ6" s="228"/>
      <c r="FZR6" s="228"/>
      <c r="FZS6" s="228"/>
      <c r="FZT6" s="228"/>
      <c r="FZU6" s="228"/>
      <c r="FZV6" s="228"/>
      <c r="FZW6" s="228"/>
      <c r="FZX6" s="228"/>
      <c r="FZY6" s="228"/>
      <c r="FZZ6" s="228"/>
      <c r="GAA6" s="228"/>
      <c r="GAB6" s="228"/>
      <c r="GAC6" s="228"/>
      <c r="GAD6" s="228"/>
      <c r="GAE6" s="228"/>
      <c r="GAF6" s="228"/>
      <c r="GAG6" s="228"/>
      <c r="GAH6" s="228"/>
      <c r="GAI6" s="228"/>
      <c r="GAJ6" s="228"/>
      <c r="GAK6" s="228"/>
      <c r="GAL6" s="228"/>
      <c r="GAM6" s="228"/>
      <c r="GAN6" s="228"/>
      <c r="GAO6" s="228"/>
      <c r="GAP6" s="228"/>
      <c r="GAQ6" s="228"/>
      <c r="GAR6" s="228"/>
      <c r="GAS6" s="228"/>
      <c r="GAT6" s="228"/>
      <c r="GAU6" s="228"/>
      <c r="GAV6" s="228"/>
      <c r="GAW6" s="228"/>
      <c r="GAX6" s="228"/>
      <c r="GAY6" s="228"/>
      <c r="GAZ6" s="228"/>
      <c r="GBA6" s="228"/>
      <c r="GBB6" s="228"/>
      <c r="GBC6" s="228"/>
      <c r="GBD6" s="228"/>
      <c r="GBE6" s="228"/>
      <c r="GBF6" s="228"/>
      <c r="GBG6" s="228"/>
      <c r="GBH6" s="228"/>
      <c r="GBI6" s="228"/>
      <c r="GBJ6" s="228"/>
      <c r="GBK6" s="228"/>
      <c r="GBL6" s="228"/>
      <c r="GBM6" s="228"/>
      <c r="GBN6" s="228"/>
      <c r="GBO6" s="228"/>
      <c r="GBP6" s="228"/>
      <c r="GBQ6" s="228"/>
      <c r="GBR6" s="228"/>
      <c r="GBS6" s="228"/>
      <c r="GBT6" s="228"/>
      <c r="GBU6" s="228"/>
      <c r="GBV6" s="228"/>
      <c r="GBW6" s="228"/>
      <c r="GBX6" s="228"/>
      <c r="GBY6" s="228"/>
      <c r="GBZ6" s="228"/>
      <c r="GCA6" s="228"/>
      <c r="GCB6" s="228"/>
      <c r="GCC6" s="228"/>
      <c r="GCD6" s="228"/>
      <c r="GCE6" s="228"/>
      <c r="GCF6" s="228"/>
      <c r="GCG6" s="228"/>
      <c r="GCH6" s="228"/>
      <c r="GCI6" s="228"/>
      <c r="GCJ6" s="228"/>
      <c r="GCK6" s="228"/>
      <c r="GCL6" s="228"/>
      <c r="GCM6" s="228"/>
      <c r="GCN6" s="228"/>
      <c r="GCO6" s="228"/>
      <c r="GCP6" s="228"/>
      <c r="GCQ6" s="228"/>
      <c r="GCR6" s="228"/>
      <c r="GCS6" s="228"/>
      <c r="GCT6" s="228"/>
      <c r="GCU6" s="228"/>
      <c r="GCV6" s="228"/>
      <c r="GCW6" s="228"/>
      <c r="GCX6" s="228"/>
      <c r="GCY6" s="228"/>
      <c r="GCZ6" s="228"/>
      <c r="GDA6" s="228"/>
      <c r="GDB6" s="228"/>
      <c r="GDC6" s="228"/>
      <c r="GDD6" s="228"/>
      <c r="GDE6" s="228"/>
      <c r="GDF6" s="228"/>
      <c r="GDG6" s="228"/>
      <c r="GDH6" s="228"/>
      <c r="GDI6" s="228"/>
      <c r="GDJ6" s="228"/>
      <c r="GDK6" s="228"/>
      <c r="GDL6" s="228"/>
      <c r="GDM6" s="228"/>
      <c r="GDN6" s="228"/>
      <c r="GDO6" s="228"/>
      <c r="GDP6" s="228"/>
      <c r="GDQ6" s="228"/>
      <c r="GDR6" s="228"/>
      <c r="GDS6" s="228"/>
      <c r="GDT6" s="228"/>
      <c r="GDU6" s="228"/>
      <c r="GDV6" s="228"/>
      <c r="GDW6" s="228"/>
      <c r="GDX6" s="228"/>
      <c r="GDY6" s="228"/>
      <c r="GDZ6" s="228"/>
      <c r="GEA6" s="228"/>
      <c r="GEB6" s="228"/>
      <c r="GEC6" s="228"/>
      <c r="GED6" s="228"/>
      <c r="GEE6" s="228"/>
      <c r="GEF6" s="228"/>
      <c r="GEG6" s="228"/>
      <c r="GEH6" s="228"/>
      <c r="GEI6" s="228"/>
      <c r="GEJ6" s="228"/>
      <c r="GEK6" s="228"/>
      <c r="GEL6" s="228"/>
      <c r="GEM6" s="228"/>
      <c r="GEN6" s="228"/>
      <c r="GEO6" s="228"/>
      <c r="GEP6" s="228"/>
      <c r="GEQ6" s="228"/>
      <c r="GER6" s="228"/>
      <c r="GES6" s="228"/>
      <c r="GET6" s="228"/>
      <c r="GEU6" s="228"/>
      <c r="GEV6" s="228"/>
      <c r="GEW6" s="228"/>
      <c r="GEX6" s="228"/>
      <c r="GEY6" s="228"/>
      <c r="GEZ6" s="228"/>
      <c r="GFA6" s="228"/>
      <c r="GFB6" s="228"/>
      <c r="GFC6" s="228"/>
      <c r="GFD6" s="228"/>
      <c r="GFE6" s="228"/>
      <c r="GFF6" s="228"/>
      <c r="GFG6" s="228"/>
      <c r="GFH6" s="228"/>
      <c r="GFI6" s="228"/>
      <c r="GFJ6" s="228"/>
      <c r="GFK6" s="228"/>
      <c r="GFL6" s="228"/>
      <c r="GFM6" s="228"/>
      <c r="GFN6" s="228"/>
      <c r="GFO6" s="228"/>
      <c r="GFP6" s="228"/>
      <c r="GFQ6" s="228"/>
      <c r="GFR6" s="228"/>
      <c r="GFS6" s="228"/>
      <c r="GFT6" s="228"/>
      <c r="GFU6" s="228"/>
      <c r="GFV6" s="228"/>
      <c r="GFW6" s="228"/>
      <c r="GFX6" s="228"/>
      <c r="GFY6" s="228"/>
      <c r="GFZ6" s="228"/>
      <c r="GGA6" s="228"/>
      <c r="GGB6" s="228"/>
      <c r="GGC6" s="228"/>
      <c r="GGD6" s="228"/>
      <c r="GGE6" s="228"/>
      <c r="GGF6" s="228"/>
      <c r="GGG6" s="228"/>
      <c r="GGH6" s="228"/>
      <c r="GGI6" s="228"/>
      <c r="GGJ6" s="228"/>
      <c r="GGK6" s="228"/>
      <c r="GGL6" s="228"/>
      <c r="GGM6" s="228"/>
      <c r="GGN6" s="228"/>
      <c r="GGO6" s="228"/>
      <c r="GGP6" s="228"/>
      <c r="GGQ6" s="228"/>
      <c r="GGR6" s="228"/>
      <c r="GGS6" s="228"/>
      <c r="GGT6" s="228"/>
      <c r="GGU6" s="228"/>
      <c r="GGV6" s="228"/>
      <c r="GGW6" s="228"/>
      <c r="GGX6" s="228"/>
      <c r="GGY6" s="228"/>
      <c r="GGZ6" s="228"/>
      <c r="GHA6" s="228"/>
      <c r="GHB6" s="228"/>
      <c r="GHC6" s="228"/>
      <c r="GHD6" s="228"/>
      <c r="GHE6" s="228"/>
      <c r="GHF6" s="228"/>
      <c r="GHG6" s="228"/>
      <c r="GHH6" s="228"/>
      <c r="GHI6" s="228"/>
      <c r="GHJ6" s="228"/>
      <c r="GHK6" s="228"/>
      <c r="GHL6" s="228"/>
      <c r="GHM6" s="228"/>
      <c r="GHN6" s="228"/>
      <c r="GHO6" s="228"/>
      <c r="GHP6" s="228"/>
      <c r="GHQ6" s="228"/>
      <c r="GHR6" s="228"/>
      <c r="GHS6" s="228"/>
      <c r="GHT6" s="228"/>
      <c r="GHU6" s="228"/>
      <c r="GHV6" s="228"/>
      <c r="GHW6" s="228"/>
      <c r="GHX6" s="228"/>
      <c r="GHY6" s="228"/>
      <c r="GHZ6" s="228"/>
      <c r="GIA6" s="228"/>
      <c r="GIB6" s="228"/>
      <c r="GIC6" s="228"/>
      <c r="GID6" s="228"/>
      <c r="GIE6" s="228"/>
      <c r="GIF6" s="228"/>
      <c r="GIG6" s="228"/>
      <c r="GIH6" s="228"/>
      <c r="GII6" s="228"/>
      <c r="GIJ6" s="228"/>
      <c r="GIK6" s="228"/>
      <c r="GIL6" s="228"/>
      <c r="GIM6" s="228"/>
      <c r="GIN6" s="228"/>
      <c r="GIO6" s="228"/>
      <c r="GIP6" s="228"/>
      <c r="GIQ6" s="228"/>
      <c r="GIR6" s="228"/>
      <c r="GIS6" s="228"/>
      <c r="GIT6" s="228"/>
      <c r="GIU6" s="228"/>
      <c r="GIV6" s="228"/>
      <c r="GIW6" s="228"/>
      <c r="GIX6" s="228"/>
      <c r="GIY6" s="228"/>
      <c r="GIZ6" s="228"/>
      <c r="GJA6" s="228"/>
      <c r="GJB6" s="228"/>
      <c r="GJC6" s="228"/>
      <c r="GJD6" s="228"/>
      <c r="GJE6" s="228"/>
      <c r="GJF6" s="228"/>
      <c r="GJG6" s="228"/>
      <c r="GJH6" s="228"/>
      <c r="GJI6" s="228"/>
      <c r="GJJ6" s="228"/>
      <c r="GJK6" s="228"/>
      <c r="GJL6" s="228"/>
      <c r="GJM6" s="228"/>
      <c r="GJN6" s="228"/>
      <c r="GJO6" s="228"/>
      <c r="GJP6" s="228"/>
      <c r="GJQ6" s="228"/>
      <c r="GJR6" s="228"/>
      <c r="GJS6" s="228"/>
      <c r="GJT6" s="228"/>
      <c r="GJU6" s="228"/>
      <c r="GJV6" s="228"/>
      <c r="GJW6" s="228"/>
      <c r="GJX6" s="228"/>
      <c r="GJY6" s="228"/>
      <c r="GJZ6" s="228"/>
      <c r="GKA6" s="228"/>
      <c r="GKB6" s="228"/>
      <c r="GKC6" s="228"/>
      <c r="GKD6" s="228"/>
      <c r="GKE6" s="228"/>
      <c r="GKF6" s="228"/>
      <c r="GKG6" s="228"/>
      <c r="GKH6" s="228"/>
      <c r="GKI6" s="228"/>
      <c r="GKJ6" s="228"/>
      <c r="GKK6" s="228"/>
      <c r="GKL6" s="228"/>
      <c r="GKM6" s="228"/>
      <c r="GKN6" s="228"/>
      <c r="GKO6" s="228"/>
      <c r="GKP6" s="228"/>
      <c r="GKQ6" s="228"/>
      <c r="GKR6" s="228"/>
      <c r="GKS6" s="228"/>
      <c r="GKT6" s="228"/>
      <c r="GKU6" s="228"/>
      <c r="GKV6" s="228"/>
      <c r="GKW6" s="228"/>
      <c r="GKX6" s="228"/>
      <c r="GKY6" s="228"/>
      <c r="GKZ6" s="228"/>
      <c r="GLA6" s="228"/>
      <c r="GLB6" s="228"/>
      <c r="GLC6" s="228"/>
      <c r="GLD6" s="228"/>
      <c r="GLE6" s="228"/>
      <c r="GLF6" s="228"/>
      <c r="GLG6" s="228"/>
      <c r="GLH6" s="228"/>
      <c r="GLI6" s="228"/>
      <c r="GLJ6" s="228"/>
      <c r="GLK6" s="228"/>
      <c r="GLL6" s="228"/>
      <c r="GLM6" s="228"/>
      <c r="GLN6" s="228"/>
      <c r="GLO6" s="228"/>
      <c r="GLP6" s="228"/>
      <c r="GLQ6" s="228"/>
      <c r="GLR6" s="228"/>
      <c r="GLS6" s="228"/>
      <c r="GLT6" s="228"/>
      <c r="GLU6" s="228"/>
      <c r="GLV6" s="228"/>
      <c r="GLW6" s="228"/>
      <c r="GLX6" s="228"/>
      <c r="GLY6" s="228"/>
      <c r="GLZ6" s="228"/>
      <c r="GMA6" s="228"/>
      <c r="GMB6" s="228"/>
      <c r="GMC6" s="228"/>
      <c r="GMD6" s="228"/>
      <c r="GME6" s="228"/>
      <c r="GMF6" s="228"/>
      <c r="GMG6" s="228"/>
      <c r="GMH6" s="228"/>
      <c r="GMI6" s="228"/>
      <c r="GMJ6" s="228"/>
      <c r="GMK6" s="228"/>
      <c r="GML6" s="228"/>
      <c r="GMM6" s="228"/>
      <c r="GMN6" s="228"/>
      <c r="GMO6" s="228"/>
      <c r="GMP6" s="228"/>
      <c r="GMQ6" s="228"/>
      <c r="GMR6" s="228"/>
      <c r="GMS6" s="228"/>
      <c r="GMT6" s="228"/>
      <c r="GMU6" s="228"/>
      <c r="GMV6" s="228"/>
      <c r="GMW6" s="228"/>
      <c r="GMX6" s="228"/>
      <c r="GMY6" s="228"/>
      <c r="GMZ6" s="228"/>
      <c r="GNA6" s="228"/>
      <c r="GNB6" s="228"/>
      <c r="GNC6" s="228"/>
      <c r="GND6" s="228"/>
      <c r="GNE6" s="228"/>
      <c r="GNF6" s="228"/>
      <c r="GNG6" s="228"/>
      <c r="GNH6" s="228"/>
      <c r="GNI6" s="228"/>
      <c r="GNJ6" s="228"/>
      <c r="GNK6" s="228"/>
      <c r="GNL6" s="228"/>
      <c r="GNM6" s="228"/>
      <c r="GNN6" s="228"/>
      <c r="GNO6" s="228"/>
      <c r="GNP6" s="228"/>
      <c r="GNQ6" s="228"/>
      <c r="GNR6" s="228"/>
      <c r="GNS6" s="228"/>
      <c r="GNT6" s="228"/>
      <c r="GNU6" s="228"/>
      <c r="GNV6" s="228"/>
      <c r="GNW6" s="228"/>
      <c r="GNX6" s="228"/>
      <c r="GNY6" s="228"/>
      <c r="GNZ6" s="228"/>
      <c r="GOA6" s="228"/>
      <c r="GOB6" s="228"/>
      <c r="GOC6" s="228"/>
      <c r="GOD6" s="228"/>
      <c r="GOE6" s="228"/>
      <c r="GOF6" s="228"/>
      <c r="GOG6" s="228"/>
      <c r="GOH6" s="228"/>
      <c r="GOI6" s="228"/>
      <c r="GOJ6" s="228"/>
      <c r="GOK6" s="228"/>
      <c r="GOL6" s="228"/>
      <c r="GOM6" s="228"/>
      <c r="GON6" s="228"/>
      <c r="GOO6" s="228"/>
      <c r="GOP6" s="228"/>
      <c r="GOQ6" s="228"/>
      <c r="GOR6" s="228"/>
      <c r="GOS6" s="228"/>
      <c r="GOT6" s="228"/>
      <c r="GOU6" s="228"/>
      <c r="GOV6" s="228"/>
      <c r="GOW6" s="228"/>
      <c r="GOX6" s="228"/>
      <c r="GOY6" s="228"/>
      <c r="GOZ6" s="228"/>
      <c r="GPA6" s="228"/>
      <c r="GPB6" s="228"/>
      <c r="GPC6" s="228"/>
      <c r="GPD6" s="228"/>
      <c r="GPE6" s="228"/>
      <c r="GPF6" s="228"/>
      <c r="GPG6" s="228"/>
      <c r="GPH6" s="228"/>
      <c r="GPI6" s="228"/>
      <c r="GPJ6" s="228"/>
      <c r="GPK6" s="228"/>
      <c r="GPL6" s="228"/>
      <c r="GPM6" s="228"/>
      <c r="GPN6" s="228"/>
      <c r="GPO6" s="228"/>
      <c r="GPP6" s="228"/>
      <c r="GPQ6" s="228"/>
      <c r="GPR6" s="228"/>
      <c r="GPS6" s="228"/>
      <c r="GPT6" s="228"/>
      <c r="GPU6" s="228"/>
      <c r="GPV6" s="228"/>
      <c r="GPW6" s="228"/>
      <c r="GPX6" s="228"/>
      <c r="GPY6" s="228"/>
      <c r="GPZ6" s="228"/>
      <c r="GQA6" s="228"/>
      <c r="GQB6" s="228"/>
      <c r="GQC6" s="228"/>
      <c r="GQD6" s="228"/>
      <c r="GQE6" s="228"/>
      <c r="GQF6" s="228"/>
      <c r="GQG6" s="228"/>
      <c r="GQH6" s="228"/>
      <c r="GQI6" s="228"/>
      <c r="GQJ6" s="228"/>
      <c r="GQK6" s="228"/>
      <c r="GQL6" s="228"/>
      <c r="GQM6" s="228"/>
      <c r="GQN6" s="228"/>
      <c r="GQO6" s="228"/>
      <c r="GQP6" s="228"/>
      <c r="GQQ6" s="228"/>
      <c r="GQR6" s="228"/>
      <c r="GQS6" s="228"/>
      <c r="GQT6" s="228"/>
      <c r="GQU6" s="228"/>
      <c r="GQV6" s="228"/>
      <c r="GQW6" s="228"/>
      <c r="GQX6" s="228"/>
      <c r="GQY6" s="228"/>
      <c r="GQZ6" s="228"/>
      <c r="GRA6" s="228"/>
      <c r="GRB6" s="228"/>
      <c r="GRC6" s="228"/>
      <c r="GRD6" s="228"/>
      <c r="GRE6" s="228"/>
      <c r="GRF6" s="228"/>
      <c r="GRG6" s="228"/>
      <c r="GRH6" s="228"/>
      <c r="GRI6" s="228"/>
      <c r="GRJ6" s="228"/>
      <c r="GRK6" s="228"/>
      <c r="GRL6" s="228"/>
      <c r="GRM6" s="228"/>
      <c r="GRN6" s="228"/>
      <c r="GRO6" s="228"/>
      <c r="GRP6" s="228"/>
      <c r="GRQ6" s="228"/>
      <c r="GRR6" s="228"/>
      <c r="GRS6" s="228"/>
      <c r="GRT6" s="228"/>
      <c r="GRU6" s="228"/>
      <c r="GRV6" s="228"/>
      <c r="GRW6" s="228"/>
      <c r="GRX6" s="228"/>
      <c r="GRY6" s="228"/>
      <c r="GRZ6" s="228"/>
      <c r="GSA6" s="228"/>
      <c r="GSB6" s="228"/>
      <c r="GSC6" s="228"/>
      <c r="GSD6" s="228"/>
      <c r="GSE6" s="228"/>
      <c r="GSF6" s="228"/>
      <c r="GSG6" s="228"/>
      <c r="GSH6" s="228"/>
      <c r="GSI6" s="228"/>
      <c r="GSJ6" s="228"/>
      <c r="GSK6" s="228"/>
      <c r="GSL6" s="228"/>
      <c r="GSM6" s="228"/>
      <c r="GSN6" s="228"/>
      <c r="GSO6" s="228"/>
      <c r="GSP6" s="228"/>
      <c r="GSQ6" s="228"/>
      <c r="GSR6" s="228"/>
      <c r="GSS6" s="228"/>
      <c r="GST6" s="228"/>
      <c r="GSU6" s="228"/>
      <c r="GSV6" s="228"/>
      <c r="GSW6" s="228"/>
      <c r="GSX6" s="228"/>
      <c r="GSY6" s="228"/>
      <c r="GSZ6" s="228"/>
      <c r="GTA6" s="228"/>
      <c r="GTB6" s="228"/>
      <c r="GTC6" s="228"/>
      <c r="GTD6" s="228"/>
      <c r="GTE6" s="228"/>
      <c r="GTF6" s="228"/>
      <c r="GTG6" s="228"/>
      <c r="GTH6" s="228"/>
      <c r="GTI6" s="228"/>
      <c r="GTJ6" s="228"/>
      <c r="GTK6" s="228"/>
      <c r="GTL6" s="228"/>
      <c r="GTM6" s="228"/>
      <c r="GTN6" s="228"/>
      <c r="GTO6" s="228"/>
      <c r="GTP6" s="228"/>
      <c r="GTQ6" s="228"/>
      <c r="GTR6" s="228"/>
      <c r="GTS6" s="228"/>
      <c r="GTT6" s="228"/>
      <c r="GTU6" s="228"/>
      <c r="GTV6" s="228"/>
      <c r="GTW6" s="228"/>
      <c r="GTX6" s="228"/>
      <c r="GTY6" s="228"/>
      <c r="GTZ6" s="228"/>
      <c r="GUA6" s="228"/>
      <c r="GUB6" s="228"/>
      <c r="GUC6" s="228"/>
      <c r="GUD6" s="228"/>
      <c r="GUE6" s="228"/>
      <c r="GUF6" s="228"/>
      <c r="GUG6" s="228"/>
      <c r="GUH6" s="228"/>
      <c r="GUI6" s="228"/>
      <c r="GUJ6" s="228"/>
      <c r="GUK6" s="228"/>
      <c r="GUL6" s="228"/>
      <c r="GUM6" s="228"/>
      <c r="GUN6" s="228"/>
      <c r="GUO6" s="228"/>
      <c r="GUP6" s="228"/>
      <c r="GUQ6" s="228"/>
      <c r="GUR6" s="228"/>
      <c r="GUS6" s="228"/>
      <c r="GUT6" s="228"/>
      <c r="GUU6" s="228"/>
      <c r="GUV6" s="228"/>
      <c r="GUW6" s="228"/>
      <c r="GUX6" s="228"/>
      <c r="GUY6" s="228"/>
      <c r="GUZ6" s="228"/>
      <c r="GVA6" s="228"/>
      <c r="GVB6" s="228"/>
      <c r="GVC6" s="228"/>
      <c r="GVD6" s="228"/>
      <c r="GVE6" s="228"/>
      <c r="GVF6" s="228"/>
      <c r="GVG6" s="228"/>
      <c r="GVH6" s="228"/>
      <c r="GVI6" s="228"/>
      <c r="GVJ6" s="228"/>
      <c r="GVK6" s="228"/>
      <c r="GVL6" s="228"/>
      <c r="GVM6" s="228"/>
      <c r="GVN6" s="228"/>
      <c r="GVO6" s="228"/>
      <c r="GVP6" s="228"/>
      <c r="GVQ6" s="228"/>
      <c r="GVR6" s="228"/>
      <c r="GVS6" s="228"/>
      <c r="GVT6" s="228"/>
      <c r="GVU6" s="228"/>
      <c r="GVV6" s="228"/>
      <c r="GVW6" s="228"/>
      <c r="GVX6" s="228"/>
      <c r="GVY6" s="228"/>
      <c r="GVZ6" s="228"/>
      <c r="GWA6" s="228"/>
      <c r="GWB6" s="228"/>
      <c r="GWC6" s="228"/>
      <c r="GWD6" s="228"/>
      <c r="GWE6" s="228"/>
      <c r="GWF6" s="228"/>
      <c r="GWG6" s="228"/>
      <c r="GWH6" s="228"/>
      <c r="GWI6" s="228"/>
      <c r="GWJ6" s="228"/>
      <c r="GWK6" s="228"/>
      <c r="GWL6" s="228"/>
      <c r="GWM6" s="228"/>
      <c r="GWN6" s="228"/>
      <c r="GWO6" s="228"/>
      <c r="GWP6" s="228"/>
      <c r="GWQ6" s="228"/>
      <c r="GWR6" s="228"/>
      <c r="GWS6" s="228"/>
      <c r="GWT6" s="228"/>
      <c r="GWU6" s="228"/>
      <c r="GWV6" s="228"/>
      <c r="GWW6" s="228"/>
      <c r="GWX6" s="228"/>
      <c r="GWY6" s="228"/>
      <c r="GWZ6" s="228"/>
      <c r="GXA6" s="228"/>
      <c r="GXB6" s="228"/>
      <c r="GXC6" s="228"/>
      <c r="GXD6" s="228"/>
      <c r="GXE6" s="228"/>
      <c r="GXF6" s="228"/>
      <c r="GXG6" s="228"/>
      <c r="GXH6" s="228"/>
      <c r="GXI6" s="228"/>
      <c r="GXJ6" s="228"/>
      <c r="GXK6" s="228"/>
      <c r="GXL6" s="228"/>
      <c r="GXM6" s="228"/>
      <c r="GXN6" s="228"/>
      <c r="GXO6" s="228"/>
      <c r="GXP6" s="228"/>
      <c r="GXQ6" s="228"/>
      <c r="GXR6" s="228"/>
      <c r="GXS6" s="228"/>
      <c r="GXT6" s="228"/>
      <c r="GXU6" s="228"/>
      <c r="GXV6" s="228"/>
      <c r="GXW6" s="228"/>
      <c r="GXX6" s="228"/>
      <c r="GXY6" s="228"/>
      <c r="GXZ6" s="228"/>
      <c r="GYA6" s="228"/>
      <c r="GYB6" s="228"/>
      <c r="GYC6" s="228"/>
      <c r="GYD6" s="228"/>
      <c r="GYE6" s="228"/>
      <c r="GYF6" s="228"/>
      <c r="GYG6" s="228"/>
      <c r="GYH6" s="228"/>
      <c r="GYI6" s="228"/>
      <c r="GYJ6" s="228"/>
      <c r="GYK6" s="228"/>
      <c r="GYL6" s="228"/>
      <c r="GYM6" s="228"/>
      <c r="GYN6" s="228"/>
      <c r="GYO6" s="228"/>
      <c r="GYP6" s="228"/>
      <c r="GYQ6" s="228"/>
      <c r="GYR6" s="228"/>
      <c r="GYS6" s="228"/>
      <c r="GYT6" s="228"/>
      <c r="GYU6" s="228"/>
      <c r="GYV6" s="228"/>
      <c r="GYW6" s="228"/>
      <c r="GYX6" s="228"/>
      <c r="GYY6" s="228"/>
      <c r="GYZ6" s="228"/>
      <c r="GZA6" s="228"/>
      <c r="GZB6" s="228"/>
      <c r="GZC6" s="228"/>
      <c r="GZD6" s="228"/>
      <c r="GZE6" s="228"/>
      <c r="GZF6" s="228"/>
      <c r="GZG6" s="228"/>
      <c r="GZH6" s="228"/>
      <c r="GZI6" s="228"/>
      <c r="GZJ6" s="228"/>
      <c r="GZK6" s="228"/>
      <c r="GZL6" s="228"/>
      <c r="GZM6" s="228"/>
      <c r="GZN6" s="228"/>
      <c r="GZO6" s="228"/>
      <c r="GZP6" s="228"/>
      <c r="GZQ6" s="228"/>
      <c r="GZR6" s="228"/>
      <c r="GZS6" s="228"/>
      <c r="GZT6" s="228"/>
      <c r="GZU6" s="228"/>
      <c r="GZV6" s="228"/>
      <c r="GZW6" s="228"/>
      <c r="GZX6" s="228"/>
      <c r="GZY6" s="228"/>
      <c r="GZZ6" s="228"/>
      <c r="HAA6" s="228"/>
      <c r="HAB6" s="228"/>
      <c r="HAC6" s="228"/>
      <c r="HAD6" s="228"/>
      <c r="HAE6" s="228"/>
      <c r="HAF6" s="228"/>
      <c r="HAG6" s="228"/>
      <c r="HAH6" s="228"/>
      <c r="HAI6" s="228"/>
      <c r="HAJ6" s="228"/>
      <c r="HAK6" s="228"/>
      <c r="HAL6" s="228"/>
      <c r="HAM6" s="228"/>
      <c r="HAN6" s="228"/>
      <c r="HAO6" s="228"/>
      <c r="HAP6" s="228"/>
      <c r="HAQ6" s="228"/>
      <c r="HAR6" s="228"/>
      <c r="HAS6" s="228"/>
      <c r="HAT6" s="228"/>
      <c r="HAU6" s="228"/>
      <c r="HAV6" s="228"/>
      <c r="HAW6" s="228"/>
      <c r="HAX6" s="228"/>
      <c r="HAY6" s="228"/>
      <c r="HAZ6" s="228"/>
      <c r="HBA6" s="228"/>
      <c r="HBB6" s="228"/>
      <c r="HBC6" s="228"/>
      <c r="HBD6" s="228"/>
      <c r="HBE6" s="228"/>
      <c r="HBF6" s="228"/>
      <c r="HBG6" s="228"/>
      <c r="HBH6" s="228"/>
      <c r="HBI6" s="228"/>
      <c r="HBJ6" s="228"/>
      <c r="HBK6" s="228"/>
      <c r="HBL6" s="228"/>
      <c r="HBM6" s="228"/>
      <c r="HBN6" s="228"/>
      <c r="HBO6" s="228"/>
      <c r="HBP6" s="228"/>
      <c r="HBQ6" s="228"/>
      <c r="HBR6" s="228"/>
      <c r="HBS6" s="228"/>
      <c r="HBT6" s="228"/>
      <c r="HBU6" s="228"/>
      <c r="HBV6" s="228"/>
      <c r="HBW6" s="228"/>
      <c r="HBX6" s="228"/>
      <c r="HBY6" s="228"/>
      <c r="HBZ6" s="228"/>
      <c r="HCA6" s="228"/>
      <c r="HCB6" s="228"/>
      <c r="HCC6" s="228"/>
      <c r="HCD6" s="228"/>
      <c r="HCE6" s="228"/>
      <c r="HCF6" s="228"/>
      <c r="HCG6" s="228"/>
      <c r="HCH6" s="228"/>
      <c r="HCI6" s="228"/>
      <c r="HCJ6" s="228"/>
      <c r="HCK6" s="228"/>
      <c r="HCL6" s="228"/>
      <c r="HCM6" s="228"/>
      <c r="HCN6" s="228"/>
      <c r="HCO6" s="228"/>
      <c r="HCP6" s="228"/>
      <c r="HCQ6" s="228"/>
      <c r="HCR6" s="228"/>
      <c r="HCS6" s="228"/>
      <c r="HCT6" s="228"/>
      <c r="HCU6" s="228"/>
      <c r="HCV6" s="228"/>
      <c r="HCW6" s="228"/>
      <c r="HCX6" s="228"/>
      <c r="HCY6" s="228"/>
      <c r="HCZ6" s="228"/>
      <c r="HDA6" s="228"/>
      <c r="HDB6" s="228"/>
      <c r="HDC6" s="228"/>
      <c r="HDD6" s="228"/>
      <c r="HDE6" s="228"/>
      <c r="HDF6" s="228"/>
      <c r="HDG6" s="228"/>
      <c r="HDH6" s="228"/>
      <c r="HDI6" s="228"/>
      <c r="HDJ6" s="228"/>
      <c r="HDK6" s="228"/>
      <c r="HDL6" s="228"/>
      <c r="HDM6" s="228"/>
      <c r="HDN6" s="228"/>
      <c r="HDO6" s="228"/>
      <c r="HDP6" s="228"/>
      <c r="HDQ6" s="228"/>
      <c r="HDR6" s="228"/>
      <c r="HDS6" s="228"/>
      <c r="HDT6" s="228"/>
      <c r="HDU6" s="228"/>
      <c r="HDV6" s="228"/>
      <c r="HDW6" s="228"/>
      <c r="HDX6" s="228"/>
      <c r="HDY6" s="228"/>
      <c r="HDZ6" s="228"/>
      <c r="HEA6" s="228"/>
      <c r="HEB6" s="228"/>
      <c r="HEC6" s="228"/>
      <c r="HED6" s="228"/>
      <c r="HEE6" s="228"/>
      <c r="HEF6" s="228"/>
      <c r="HEG6" s="228"/>
      <c r="HEH6" s="228"/>
      <c r="HEI6" s="228"/>
      <c r="HEJ6" s="228"/>
      <c r="HEK6" s="228"/>
      <c r="HEL6" s="228"/>
      <c r="HEM6" s="228"/>
      <c r="HEN6" s="228"/>
      <c r="HEO6" s="228"/>
      <c r="HEP6" s="228"/>
      <c r="HEQ6" s="228"/>
      <c r="HER6" s="228"/>
      <c r="HES6" s="228"/>
      <c r="HET6" s="228"/>
      <c r="HEU6" s="228"/>
      <c r="HEV6" s="228"/>
      <c r="HEW6" s="228"/>
      <c r="HEX6" s="228"/>
      <c r="HEY6" s="228"/>
      <c r="HEZ6" s="228"/>
      <c r="HFA6" s="228"/>
      <c r="HFB6" s="228"/>
      <c r="HFC6" s="228"/>
      <c r="HFD6" s="228"/>
      <c r="HFE6" s="228"/>
      <c r="HFF6" s="228"/>
      <c r="HFG6" s="228"/>
      <c r="HFH6" s="228"/>
      <c r="HFI6" s="228"/>
      <c r="HFJ6" s="228"/>
      <c r="HFK6" s="228"/>
      <c r="HFL6" s="228"/>
      <c r="HFM6" s="228"/>
      <c r="HFN6" s="228"/>
      <c r="HFO6" s="228"/>
      <c r="HFP6" s="228"/>
      <c r="HFQ6" s="228"/>
      <c r="HFR6" s="228"/>
      <c r="HFS6" s="228"/>
      <c r="HFT6" s="228"/>
      <c r="HFU6" s="228"/>
      <c r="HFV6" s="228"/>
      <c r="HFW6" s="228"/>
      <c r="HFX6" s="228"/>
      <c r="HFY6" s="228"/>
      <c r="HFZ6" s="228"/>
      <c r="HGA6" s="228"/>
      <c r="HGB6" s="228"/>
      <c r="HGC6" s="228"/>
      <c r="HGD6" s="228"/>
      <c r="HGE6" s="228"/>
      <c r="HGF6" s="228"/>
      <c r="HGG6" s="228"/>
      <c r="HGH6" s="228"/>
      <c r="HGI6" s="228"/>
      <c r="HGJ6" s="228"/>
      <c r="HGK6" s="228"/>
      <c r="HGL6" s="228"/>
      <c r="HGM6" s="228"/>
      <c r="HGN6" s="228"/>
      <c r="HGO6" s="228"/>
      <c r="HGP6" s="228"/>
      <c r="HGQ6" s="228"/>
      <c r="HGR6" s="228"/>
      <c r="HGS6" s="228"/>
      <c r="HGT6" s="228"/>
      <c r="HGU6" s="228"/>
      <c r="HGV6" s="228"/>
      <c r="HGW6" s="228"/>
      <c r="HGX6" s="228"/>
      <c r="HGY6" s="228"/>
      <c r="HGZ6" s="228"/>
      <c r="HHA6" s="228"/>
      <c r="HHB6" s="228"/>
      <c r="HHC6" s="228"/>
      <c r="HHD6" s="228"/>
      <c r="HHE6" s="228"/>
      <c r="HHF6" s="228"/>
      <c r="HHG6" s="228"/>
      <c r="HHH6" s="228"/>
      <c r="HHI6" s="228"/>
      <c r="HHJ6" s="228"/>
      <c r="HHK6" s="228"/>
      <c r="HHL6" s="228"/>
      <c r="HHM6" s="228"/>
      <c r="HHN6" s="228"/>
      <c r="HHO6" s="228"/>
      <c r="HHP6" s="228"/>
      <c r="HHQ6" s="228"/>
      <c r="HHR6" s="228"/>
      <c r="HHS6" s="228"/>
      <c r="HHT6" s="228"/>
      <c r="HHU6" s="228"/>
      <c r="HHV6" s="228"/>
      <c r="HHW6" s="228"/>
      <c r="HHX6" s="228"/>
      <c r="HHY6" s="228"/>
      <c r="HHZ6" s="228"/>
      <c r="HIA6" s="228"/>
      <c r="HIB6" s="228"/>
      <c r="HIC6" s="228"/>
      <c r="HID6" s="228"/>
      <c r="HIE6" s="228"/>
      <c r="HIF6" s="228"/>
      <c r="HIG6" s="228"/>
      <c r="HIH6" s="228"/>
      <c r="HII6" s="228"/>
      <c r="HIJ6" s="228"/>
      <c r="HIK6" s="228"/>
      <c r="HIL6" s="228"/>
      <c r="HIM6" s="228"/>
      <c r="HIN6" s="228"/>
      <c r="HIO6" s="228"/>
      <c r="HIP6" s="228"/>
      <c r="HIQ6" s="228"/>
      <c r="HIR6" s="228"/>
      <c r="HIS6" s="228"/>
      <c r="HIT6" s="228"/>
      <c r="HIU6" s="228"/>
      <c r="HIV6" s="228"/>
      <c r="HIW6" s="228"/>
      <c r="HIX6" s="228"/>
      <c r="HIY6" s="228"/>
      <c r="HIZ6" s="228"/>
      <c r="HJA6" s="228"/>
      <c r="HJB6" s="228"/>
      <c r="HJC6" s="228"/>
      <c r="HJD6" s="228"/>
      <c r="HJE6" s="228"/>
      <c r="HJF6" s="228"/>
      <c r="HJG6" s="228"/>
      <c r="HJH6" s="228"/>
      <c r="HJI6" s="228"/>
      <c r="HJJ6" s="228"/>
      <c r="HJK6" s="228"/>
      <c r="HJL6" s="228"/>
      <c r="HJM6" s="228"/>
      <c r="HJN6" s="228"/>
      <c r="HJO6" s="228"/>
      <c r="HJP6" s="228"/>
      <c r="HJQ6" s="228"/>
      <c r="HJR6" s="228"/>
      <c r="HJS6" s="228"/>
      <c r="HJT6" s="228"/>
      <c r="HJU6" s="228"/>
      <c r="HJV6" s="228"/>
      <c r="HJW6" s="228"/>
      <c r="HJX6" s="228"/>
      <c r="HJY6" s="228"/>
      <c r="HJZ6" s="228"/>
      <c r="HKA6" s="228"/>
      <c r="HKB6" s="228"/>
      <c r="HKC6" s="228"/>
      <c r="HKD6" s="228"/>
      <c r="HKE6" s="228"/>
      <c r="HKF6" s="228"/>
      <c r="HKG6" s="228"/>
      <c r="HKH6" s="228"/>
      <c r="HKI6" s="228"/>
      <c r="HKJ6" s="228"/>
      <c r="HKK6" s="228"/>
      <c r="HKL6" s="228"/>
      <c r="HKM6" s="228"/>
      <c r="HKN6" s="228"/>
      <c r="HKO6" s="228"/>
      <c r="HKP6" s="228"/>
      <c r="HKQ6" s="228"/>
      <c r="HKR6" s="228"/>
      <c r="HKS6" s="228"/>
      <c r="HKT6" s="228"/>
      <c r="HKU6" s="228"/>
      <c r="HKV6" s="228"/>
      <c r="HKW6" s="228"/>
      <c r="HKX6" s="228"/>
      <c r="HKY6" s="228"/>
      <c r="HKZ6" s="228"/>
      <c r="HLA6" s="228"/>
      <c r="HLB6" s="228"/>
      <c r="HLC6" s="228"/>
      <c r="HLD6" s="228"/>
      <c r="HLE6" s="228"/>
      <c r="HLF6" s="228"/>
      <c r="HLG6" s="228"/>
      <c r="HLH6" s="228"/>
      <c r="HLI6" s="228"/>
      <c r="HLJ6" s="228"/>
      <c r="HLK6" s="228"/>
      <c r="HLL6" s="228"/>
      <c r="HLM6" s="228"/>
      <c r="HLN6" s="228"/>
      <c r="HLO6" s="228"/>
      <c r="HLP6" s="228"/>
      <c r="HLQ6" s="228"/>
      <c r="HLR6" s="228"/>
      <c r="HLS6" s="228"/>
      <c r="HLT6" s="228"/>
      <c r="HLU6" s="228"/>
      <c r="HLV6" s="228"/>
      <c r="HLW6" s="228"/>
      <c r="HLX6" s="228"/>
      <c r="HLY6" s="228"/>
      <c r="HLZ6" s="228"/>
      <c r="HMA6" s="228"/>
      <c r="HMB6" s="228"/>
      <c r="HMC6" s="228"/>
      <c r="HMD6" s="228"/>
      <c r="HME6" s="228"/>
      <c r="HMF6" s="228"/>
      <c r="HMG6" s="228"/>
      <c r="HMH6" s="228"/>
      <c r="HMI6" s="228"/>
      <c r="HMJ6" s="228"/>
      <c r="HMK6" s="228"/>
      <c r="HML6" s="228"/>
      <c r="HMM6" s="228"/>
      <c r="HMN6" s="228"/>
      <c r="HMO6" s="228"/>
      <c r="HMP6" s="228"/>
      <c r="HMQ6" s="228"/>
      <c r="HMR6" s="228"/>
      <c r="HMS6" s="228"/>
      <c r="HMT6" s="228"/>
      <c r="HMU6" s="228"/>
      <c r="HMV6" s="228"/>
      <c r="HMW6" s="228"/>
      <c r="HMX6" s="228"/>
      <c r="HMY6" s="228"/>
      <c r="HMZ6" s="228"/>
      <c r="HNA6" s="228"/>
      <c r="HNB6" s="228"/>
      <c r="HNC6" s="228"/>
      <c r="HND6" s="228"/>
      <c r="HNE6" s="228"/>
      <c r="HNF6" s="228"/>
      <c r="HNG6" s="228"/>
      <c r="HNH6" s="228"/>
      <c r="HNI6" s="228"/>
      <c r="HNJ6" s="228"/>
      <c r="HNK6" s="228"/>
      <c r="HNL6" s="228"/>
      <c r="HNM6" s="228"/>
      <c r="HNN6" s="228"/>
      <c r="HNO6" s="228"/>
      <c r="HNP6" s="228"/>
      <c r="HNQ6" s="228"/>
      <c r="HNR6" s="228"/>
      <c r="HNS6" s="228"/>
      <c r="HNT6" s="228"/>
      <c r="HNU6" s="228"/>
      <c r="HNV6" s="228"/>
      <c r="HNW6" s="228"/>
      <c r="HNX6" s="228"/>
      <c r="HNY6" s="228"/>
      <c r="HNZ6" s="228"/>
      <c r="HOA6" s="228"/>
      <c r="HOB6" s="228"/>
      <c r="HOC6" s="228"/>
      <c r="HOD6" s="228"/>
      <c r="HOE6" s="228"/>
      <c r="HOF6" s="228"/>
      <c r="HOG6" s="228"/>
      <c r="HOH6" s="228"/>
      <c r="HOI6" s="228"/>
      <c r="HOJ6" s="228"/>
      <c r="HOK6" s="228"/>
      <c r="HOL6" s="228"/>
      <c r="HOM6" s="228"/>
      <c r="HON6" s="228"/>
      <c r="HOO6" s="228"/>
      <c r="HOP6" s="228"/>
      <c r="HOQ6" s="228"/>
      <c r="HOR6" s="228"/>
      <c r="HOS6" s="228"/>
      <c r="HOT6" s="228"/>
      <c r="HOU6" s="228"/>
      <c r="HOV6" s="228"/>
      <c r="HOW6" s="228"/>
      <c r="HOX6" s="228"/>
      <c r="HOY6" s="228"/>
      <c r="HOZ6" s="228"/>
      <c r="HPA6" s="228"/>
      <c r="HPB6" s="228"/>
      <c r="HPC6" s="228"/>
      <c r="HPD6" s="228"/>
      <c r="HPE6" s="228"/>
      <c r="HPF6" s="228"/>
      <c r="HPG6" s="228"/>
      <c r="HPH6" s="228"/>
      <c r="HPI6" s="228"/>
      <c r="HPJ6" s="228"/>
      <c r="HPK6" s="228"/>
      <c r="HPL6" s="228"/>
      <c r="HPM6" s="228"/>
      <c r="HPN6" s="228"/>
      <c r="HPO6" s="228"/>
      <c r="HPP6" s="228"/>
      <c r="HPQ6" s="228"/>
      <c r="HPR6" s="228"/>
      <c r="HPS6" s="228"/>
      <c r="HPT6" s="228"/>
      <c r="HPU6" s="228"/>
      <c r="HPV6" s="228"/>
      <c r="HPW6" s="228"/>
      <c r="HPX6" s="228"/>
      <c r="HPY6" s="228"/>
      <c r="HPZ6" s="228"/>
      <c r="HQA6" s="228"/>
      <c r="HQB6" s="228"/>
      <c r="HQC6" s="228"/>
      <c r="HQD6" s="228"/>
      <c r="HQE6" s="228"/>
      <c r="HQF6" s="228"/>
      <c r="HQG6" s="228"/>
      <c r="HQH6" s="228"/>
      <c r="HQI6" s="228"/>
      <c r="HQJ6" s="228"/>
      <c r="HQK6" s="228"/>
      <c r="HQL6" s="228"/>
      <c r="HQM6" s="228"/>
      <c r="HQN6" s="228"/>
      <c r="HQO6" s="228"/>
      <c r="HQP6" s="228"/>
      <c r="HQQ6" s="228"/>
      <c r="HQR6" s="228"/>
      <c r="HQS6" s="228"/>
      <c r="HQT6" s="228"/>
      <c r="HQU6" s="228"/>
      <c r="HQV6" s="228"/>
      <c r="HQW6" s="228"/>
      <c r="HQX6" s="228"/>
      <c r="HQY6" s="228"/>
      <c r="HQZ6" s="228"/>
      <c r="HRA6" s="228"/>
      <c r="HRB6" s="228"/>
      <c r="HRC6" s="228"/>
      <c r="HRD6" s="228"/>
      <c r="HRE6" s="228"/>
      <c r="HRF6" s="228"/>
      <c r="HRG6" s="228"/>
      <c r="HRH6" s="228"/>
      <c r="HRI6" s="228"/>
      <c r="HRJ6" s="228"/>
      <c r="HRK6" s="228"/>
      <c r="HRL6" s="228"/>
      <c r="HRM6" s="228"/>
      <c r="HRN6" s="228"/>
      <c r="HRO6" s="228"/>
      <c r="HRP6" s="228"/>
      <c r="HRQ6" s="228"/>
      <c r="HRR6" s="228"/>
      <c r="HRS6" s="228"/>
      <c r="HRT6" s="228"/>
      <c r="HRU6" s="228"/>
      <c r="HRV6" s="228"/>
      <c r="HRW6" s="228"/>
      <c r="HRX6" s="228"/>
      <c r="HRY6" s="228"/>
      <c r="HRZ6" s="228"/>
      <c r="HSA6" s="228"/>
      <c r="HSB6" s="228"/>
      <c r="HSC6" s="228"/>
      <c r="HSD6" s="228"/>
      <c r="HSE6" s="228"/>
      <c r="HSF6" s="228"/>
      <c r="HSG6" s="228"/>
      <c r="HSH6" s="228"/>
      <c r="HSI6" s="228"/>
      <c r="HSJ6" s="228"/>
      <c r="HSK6" s="228"/>
      <c r="HSL6" s="228"/>
      <c r="HSM6" s="228"/>
      <c r="HSN6" s="228"/>
      <c r="HSO6" s="228"/>
      <c r="HSP6" s="228"/>
      <c r="HSQ6" s="228"/>
      <c r="HSR6" s="228"/>
      <c r="HSS6" s="228"/>
      <c r="HST6" s="228"/>
      <c r="HSU6" s="228"/>
      <c r="HSV6" s="228"/>
      <c r="HSW6" s="228"/>
      <c r="HSX6" s="228"/>
      <c r="HSY6" s="228"/>
      <c r="HSZ6" s="228"/>
      <c r="HTA6" s="228"/>
      <c r="HTB6" s="228"/>
      <c r="HTC6" s="228"/>
      <c r="HTD6" s="228"/>
      <c r="HTE6" s="228"/>
      <c r="HTF6" s="228"/>
      <c r="HTG6" s="228"/>
      <c r="HTH6" s="228"/>
      <c r="HTI6" s="228"/>
      <c r="HTJ6" s="228"/>
      <c r="HTK6" s="228"/>
      <c r="HTL6" s="228"/>
      <c r="HTM6" s="228"/>
      <c r="HTN6" s="228"/>
      <c r="HTO6" s="228"/>
      <c r="HTP6" s="228"/>
      <c r="HTQ6" s="228"/>
      <c r="HTR6" s="228"/>
      <c r="HTS6" s="228"/>
      <c r="HTT6" s="228"/>
      <c r="HTU6" s="228"/>
      <c r="HTV6" s="228"/>
      <c r="HTW6" s="228"/>
      <c r="HTX6" s="228"/>
      <c r="HTY6" s="228"/>
      <c r="HTZ6" s="228"/>
      <c r="HUA6" s="228"/>
      <c r="HUB6" s="228"/>
      <c r="HUC6" s="228"/>
      <c r="HUD6" s="228"/>
      <c r="HUE6" s="228"/>
      <c r="HUF6" s="228"/>
      <c r="HUG6" s="228"/>
      <c r="HUH6" s="228"/>
      <c r="HUI6" s="228"/>
      <c r="HUJ6" s="228"/>
      <c r="HUK6" s="228"/>
      <c r="HUL6" s="228"/>
      <c r="HUM6" s="228"/>
      <c r="HUN6" s="228"/>
      <c r="HUO6" s="228"/>
      <c r="HUP6" s="228"/>
      <c r="HUQ6" s="228"/>
      <c r="HUR6" s="228"/>
      <c r="HUS6" s="228"/>
      <c r="HUT6" s="228"/>
      <c r="HUU6" s="228"/>
      <c r="HUV6" s="228"/>
      <c r="HUW6" s="228"/>
      <c r="HUX6" s="228"/>
      <c r="HUY6" s="228"/>
      <c r="HUZ6" s="228"/>
      <c r="HVA6" s="228"/>
      <c r="HVB6" s="228"/>
      <c r="HVC6" s="228"/>
      <c r="HVD6" s="228"/>
      <c r="HVE6" s="228"/>
      <c r="HVF6" s="228"/>
      <c r="HVG6" s="228"/>
      <c r="HVH6" s="228"/>
      <c r="HVI6" s="228"/>
      <c r="HVJ6" s="228"/>
      <c r="HVK6" s="228"/>
      <c r="HVL6" s="228"/>
      <c r="HVM6" s="228"/>
      <c r="HVN6" s="228"/>
      <c r="HVO6" s="228"/>
      <c r="HVP6" s="228"/>
      <c r="HVQ6" s="228"/>
      <c r="HVR6" s="228"/>
      <c r="HVS6" s="228"/>
      <c r="HVT6" s="228"/>
      <c r="HVU6" s="228"/>
      <c r="HVV6" s="228"/>
      <c r="HVW6" s="228"/>
      <c r="HVX6" s="228"/>
      <c r="HVY6" s="228"/>
      <c r="HVZ6" s="228"/>
      <c r="HWA6" s="228"/>
      <c r="HWB6" s="228"/>
      <c r="HWC6" s="228"/>
      <c r="HWD6" s="228"/>
      <c r="HWE6" s="228"/>
      <c r="HWF6" s="228"/>
      <c r="HWG6" s="228"/>
      <c r="HWH6" s="228"/>
      <c r="HWI6" s="228"/>
      <c r="HWJ6" s="228"/>
      <c r="HWK6" s="228"/>
      <c r="HWL6" s="228"/>
      <c r="HWM6" s="228"/>
      <c r="HWN6" s="228"/>
      <c r="HWO6" s="228"/>
      <c r="HWP6" s="228"/>
      <c r="HWQ6" s="228"/>
      <c r="HWR6" s="228"/>
      <c r="HWS6" s="228"/>
      <c r="HWT6" s="228"/>
      <c r="HWU6" s="228"/>
      <c r="HWV6" s="228"/>
      <c r="HWW6" s="228"/>
      <c r="HWX6" s="228"/>
      <c r="HWY6" s="228"/>
      <c r="HWZ6" s="228"/>
      <c r="HXA6" s="228"/>
      <c r="HXB6" s="228"/>
      <c r="HXC6" s="228"/>
      <c r="HXD6" s="228"/>
      <c r="HXE6" s="228"/>
      <c r="HXF6" s="228"/>
      <c r="HXG6" s="228"/>
      <c r="HXH6" s="228"/>
      <c r="HXI6" s="228"/>
      <c r="HXJ6" s="228"/>
      <c r="HXK6" s="228"/>
      <c r="HXL6" s="228"/>
      <c r="HXM6" s="228"/>
      <c r="HXN6" s="228"/>
      <c r="HXO6" s="228"/>
      <c r="HXP6" s="228"/>
      <c r="HXQ6" s="228"/>
      <c r="HXR6" s="228"/>
      <c r="HXS6" s="228"/>
      <c r="HXT6" s="228"/>
      <c r="HXU6" s="228"/>
      <c r="HXV6" s="228"/>
      <c r="HXW6" s="228"/>
      <c r="HXX6" s="228"/>
      <c r="HXY6" s="228"/>
      <c r="HXZ6" s="228"/>
      <c r="HYA6" s="228"/>
      <c r="HYB6" s="228"/>
      <c r="HYC6" s="228"/>
      <c r="HYD6" s="228"/>
      <c r="HYE6" s="228"/>
      <c r="HYF6" s="228"/>
      <c r="HYG6" s="228"/>
      <c r="HYH6" s="228"/>
      <c r="HYI6" s="228"/>
      <c r="HYJ6" s="228"/>
      <c r="HYK6" s="228"/>
      <c r="HYL6" s="228"/>
      <c r="HYM6" s="228"/>
      <c r="HYN6" s="228"/>
      <c r="HYO6" s="228"/>
      <c r="HYP6" s="228"/>
      <c r="HYQ6" s="228"/>
      <c r="HYR6" s="228"/>
      <c r="HYS6" s="228"/>
      <c r="HYT6" s="228"/>
      <c r="HYU6" s="228"/>
      <c r="HYV6" s="228"/>
      <c r="HYW6" s="228"/>
      <c r="HYX6" s="228"/>
      <c r="HYY6" s="228"/>
      <c r="HYZ6" s="228"/>
      <c r="HZA6" s="228"/>
      <c r="HZB6" s="228"/>
      <c r="HZC6" s="228"/>
      <c r="HZD6" s="228"/>
      <c r="HZE6" s="228"/>
      <c r="HZF6" s="228"/>
      <c r="HZG6" s="228"/>
      <c r="HZH6" s="228"/>
      <c r="HZI6" s="228"/>
      <c r="HZJ6" s="228"/>
      <c r="HZK6" s="228"/>
      <c r="HZL6" s="228"/>
      <c r="HZM6" s="228"/>
      <c r="HZN6" s="228"/>
      <c r="HZO6" s="228"/>
      <c r="HZP6" s="228"/>
      <c r="HZQ6" s="228"/>
      <c r="HZR6" s="228"/>
      <c r="HZS6" s="228"/>
      <c r="HZT6" s="228"/>
      <c r="HZU6" s="228"/>
      <c r="HZV6" s="228"/>
      <c r="HZW6" s="228"/>
      <c r="HZX6" s="228"/>
      <c r="HZY6" s="228"/>
      <c r="HZZ6" s="228"/>
      <c r="IAA6" s="228"/>
      <c r="IAB6" s="228"/>
      <c r="IAC6" s="228"/>
      <c r="IAD6" s="228"/>
      <c r="IAE6" s="228"/>
      <c r="IAF6" s="228"/>
      <c r="IAG6" s="228"/>
      <c r="IAH6" s="228"/>
      <c r="IAI6" s="228"/>
      <c r="IAJ6" s="228"/>
      <c r="IAK6" s="228"/>
      <c r="IAL6" s="228"/>
      <c r="IAM6" s="228"/>
      <c r="IAN6" s="228"/>
      <c r="IAO6" s="228"/>
      <c r="IAP6" s="228"/>
      <c r="IAQ6" s="228"/>
      <c r="IAR6" s="228"/>
      <c r="IAS6" s="228"/>
      <c r="IAT6" s="228"/>
      <c r="IAU6" s="228"/>
      <c r="IAV6" s="228"/>
      <c r="IAW6" s="228"/>
      <c r="IAX6" s="228"/>
      <c r="IAY6" s="228"/>
      <c r="IAZ6" s="228"/>
      <c r="IBA6" s="228"/>
      <c r="IBB6" s="228"/>
      <c r="IBC6" s="228"/>
      <c r="IBD6" s="228"/>
      <c r="IBE6" s="228"/>
      <c r="IBF6" s="228"/>
      <c r="IBG6" s="228"/>
      <c r="IBH6" s="228"/>
      <c r="IBI6" s="228"/>
      <c r="IBJ6" s="228"/>
      <c r="IBK6" s="228"/>
      <c r="IBL6" s="228"/>
      <c r="IBM6" s="228"/>
      <c r="IBN6" s="228"/>
      <c r="IBO6" s="228"/>
      <c r="IBP6" s="228"/>
      <c r="IBQ6" s="228"/>
      <c r="IBR6" s="228"/>
      <c r="IBS6" s="228"/>
      <c r="IBT6" s="228"/>
      <c r="IBU6" s="228"/>
      <c r="IBV6" s="228"/>
      <c r="IBW6" s="228"/>
      <c r="IBX6" s="228"/>
      <c r="IBY6" s="228"/>
      <c r="IBZ6" s="228"/>
      <c r="ICA6" s="228"/>
      <c r="ICB6" s="228"/>
      <c r="ICC6" s="228"/>
      <c r="ICD6" s="228"/>
      <c r="ICE6" s="228"/>
      <c r="ICF6" s="228"/>
      <c r="ICG6" s="228"/>
      <c r="ICH6" s="228"/>
      <c r="ICI6" s="228"/>
      <c r="ICJ6" s="228"/>
      <c r="ICK6" s="228"/>
      <c r="ICL6" s="228"/>
      <c r="ICM6" s="228"/>
      <c r="ICN6" s="228"/>
      <c r="ICO6" s="228"/>
      <c r="ICP6" s="228"/>
      <c r="ICQ6" s="228"/>
      <c r="ICR6" s="228"/>
      <c r="ICS6" s="228"/>
      <c r="ICT6" s="228"/>
      <c r="ICU6" s="228"/>
      <c r="ICV6" s="228"/>
      <c r="ICW6" s="228"/>
      <c r="ICX6" s="228"/>
      <c r="ICY6" s="228"/>
      <c r="ICZ6" s="228"/>
      <c r="IDA6" s="228"/>
      <c r="IDB6" s="228"/>
      <c r="IDC6" s="228"/>
      <c r="IDD6" s="228"/>
      <c r="IDE6" s="228"/>
      <c r="IDF6" s="228"/>
      <c r="IDG6" s="228"/>
      <c r="IDH6" s="228"/>
      <c r="IDI6" s="228"/>
      <c r="IDJ6" s="228"/>
      <c r="IDK6" s="228"/>
      <c r="IDL6" s="228"/>
      <c r="IDM6" s="228"/>
      <c r="IDN6" s="228"/>
      <c r="IDO6" s="228"/>
      <c r="IDP6" s="228"/>
      <c r="IDQ6" s="228"/>
      <c r="IDR6" s="228"/>
      <c r="IDS6" s="228"/>
      <c r="IDT6" s="228"/>
      <c r="IDU6" s="228"/>
      <c r="IDV6" s="228"/>
      <c r="IDW6" s="228"/>
      <c r="IDX6" s="228"/>
      <c r="IDY6" s="228"/>
      <c r="IDZ6" s="228"/>
      <c r="IEA6" s="228"/>
      <c r="IEB6" s="228"/>
      <c r="IEC6" s="228"/>
      <c r="IED6" s="228"/>
      <c r="IEE6" s="228"/>
      <c r="IEF6" s="228"/>
      <c r="IEG6" s="228"/>
      <c r="IEH6" s="228"/>
      <c r="IEI6" s="228"/>
      <c r="IEJ6" s="228"/>
      <c r="IEK6" s="228"/>
      <c r="IEL6" s="228"/>
      <c r="IEM6" s="228"/>
      <c r="IEN6" s="228"/>
      <c r="IEO6" s="228"/>
      <c r="IEP6" s="228"/>
      <c r="IEQ6" s="228"/>
      <c r="IER6" s="228"/>
      <c r="IES6" s="228"/>
      <c r="IET6" s="228"/>
      <c r="IEU6" s="228"/>
      <c r="IEV6" s="228"/>
      <c r="IEW6" s="228"/>
      <c r="IEX6" s="228"/>
      <c r="IEY6" s="228"/>
      <c r="IEZ6" s="228"/>
      <c r="IFA6" s="228"/>
      <c r="IFB6" s="228"/>
      <c r="IFC6" s="228"/>
      <c r="IFD6" s="228"/>
      <c r="IFE6" s="228"/>
      <c r="IFF6" s="228"/>
      <c r="IFG6" s="228"/>
      <c r="IFH6" s="228"/>
      <c r="IFI6" s="228"/>
      <c r="IFJ6" s="228"/>
      <c r="IFK6" s="228"/>
      <c r="IFL6" s="228"/>
      <c r="IFM6" s="228"/>
      <c r="IFN6" s="228"/>
      <c r="IFO6" s="228"/>
      <c r="IFP6" s="228"/>
      <c r="IFQ6" s="228"/>
      <c r="IFR6" s="228"/>
      <c r="IFS6" s="228"/>
      <c r="IFT6" s="228"/>
      <c r="IFU6" s="228"/>
      <c r="IFV6" s="228"/>
      <c r="IFW6" s="228"/>
      <c r="IFX6" s="228"/>
      <c r="IFY6" s="228"/>
      <c r="IFZ6" s="228"/>
      <c r="IGA6" s="228"/>
      <c r="IGB6" s="228"/>
      <c r="IGC6" s="228"/>
      <c r="IGD6" s="228"/>
      <c r="IGE6" s="228"/>
      <c r="IGF6" s="228"/>
      <c r="IGG6" s="228"/>
      <c r="IGH6" s="228"/>
      <c r="IGI6" s="228"/>
      <c r="IGJ6" s="228"/>
      <c r="IGK6" s="228"/>
      <c r="IGL6" s="228"/>
      <c r="IGM6" s="228"/>
      <c r="IGN6" s="228"/>
      <c r="IGO6" s="228"/>
      <c r="IGP6" s="228"/>
      <c r="IGQ6" s="228"/>
      <c r="IGR6" s="228"/>
      <c r="IGS6" s="228"/>
      <c r="IGT6" s="228"/>
      <c r="IGU6" s="228"/>
      <c r="IGV6" s="228"/>
      <c r="IGW6" s="228"/>
      <c r="IGX6" s="228"/>
      <c r="IGY6" s="228"/>
      <c r="IGZ6" s="228"/>
      <c r="IHA6" s="228"/>
      <c r="IHB6" s="228"/>
      <c r="IHC6" s="228"/>
      <c r="IHD6" s="228"/>
      <c r="IHE6" s="228"/>
      <c r="IHF6" s="228"/>
      <c r="IHG6" s="228"/>
      <c r="IHH6" s="228"/>
      <c r="IHI6" s="228"/>
      <c r="IHJ6" s="228"/>
      <c r="IHK6" s="228"/>
      <c r="IHL6" s="228"/>
      <c r="IHM6" s="228"/>
      <c r="IHN6" s="228"/>
      <c r="IHO6" s="228"/>
      <c r="IHP6" s="228"/>
      <c r="IHQ6" s="228"/>
      <c r="IHR6" s="228"/>
      <c r="IHS6" s="228"/>
      <c r="IHT6" s="228"/>
      <c r="IHU6" s="228"/>
      <c r="IHV6" s="228"/>
      <c r="IHW6" s="228"/>
      <c r="IHX6" s="228"/>
      <c r="IHY6" s="228"/>
      <c r="IHZ6" s="228"/>
      <c r="IIA6" s="228"/>
      <c r="IIB6" s="228"/>
      <c r="IIC6" s="228"/>
      <c r="IID6" s="228"/>
      <c r="IIE6" s="228"/>
      <c r="IIF6" s="228"/>
      <c r="IIG6" s="228"/>
      <c r="IIH6" s="228"/>
      <c r="III6" s="228"/>
      <c r="IIJ6" s="228"/>
      <c r="IIK6" s="228"/>
      <c r="IIL6" s="228"/>
      <c r="IIM6" s="228"/>
      <c r="IIN6" s="228"/>
      <c r="IIO6" s="228"/>
      <c r="IIP6" s="228"/>
      <c r="IIQ6" s="228"/>
      <c r="IIR6" s="228"/>
      <c r="IIS6" s="228"/>
      <c r="IIT6" s="228"/>
      <c r="IIU6" s="228"/>
      <c r="IIV6" s="228"/>
      <c r="IIW6" s="228"/>
      <c r="IIX6" s="228"/>
      <c r="IIY6" s="228"/>
      <c r="IIZ6" s="228"/>
      <c r="IJA6" s="228"/>
      <c r="IJB6" s="228"/>
      <c r="IJC6" s="228"/>
      <c r="IJD6" s="228"/>
      <c r="IJE6" s="228"/>
      <c r="IJF6" s="228"/>
      <c r="IJG6" s="228"/>
      <c r="IJH6" s="228"/>
      <c r="IJI6" s="228"/>
      <c r="IJJ6" s="228"/>
      <c r="IJK6" s="228"/>
      <c r="IJL6" s="228"/>
      <c r="IJM6" s="228"/>
      <c r="IJN6" s="228"/>
      <c r="IJO6" s="228"/>
      <c r="IJP6" s="228"/>
      <c r="IJQ6" s="228"/>
      <c r="IJR6" s="228"/>
      <c r="IJS6" s="228"/>
      <c r="IJT6" s="228"/>
      <c r="IJU6" s="228"/>
      <c r="IJV6" s="228"/>
      <c r="IJW6" s="228"/>
      <c r="IJX6" s="228"/>
      <c r="IJY6" s="228"/>
      <c r="IJZ6" s="228"/>
      <c r="IKA6" s="228"/>
      <c r="IKB6" s="228"/>
      <c r="IKC6" s="228"/>
      <c r="IKD6" s="228"/>
      <c r="IKE6" s="228"/>
      <c r="IKF6" s="228"/>
      <c r="IKG6" s="228"/>
      <c r="IKH6" s="228"/>
      <c r="IKI6" s="228"/>
      <c r="IKJ6" s="228"/>
      <c r="IKK6" s="228"/>
      <c r="IKL6" s="228"/>
      <c r="IKM6" s="228"/>
      <c r="IKN6" s="228"/>
      <c r="IKO6" s="228"/>
      <c r="IKP6" s="228"/>
      <c r="IKQ6" s="228"/>
      <c r="IKR6" s="228"/>
      <c r="IKS6" s="228"/>
      <c r="IKT6" s="228"/>
      <c r="IKU6" s="228"/>
      <c r="IKV6" s="228"/>
      <c r="IKW6" s="228"/>
      <c r="IKX6" s="228"/>
      <c r="IKY6" s="228"/>
      <c r="IKZ6" s="228"/>
      <c r="ILA6" s="228"/>
      <c r="ILB6" s="228"/>
      <c r="ILC6" s="228"/>
      <c r="ILD6" s="228"/>
      <c r="ILE6" s="228"/>
      <c r="ILF6" s="228"/>
      <c r="ILG6" s="228"/>
      <c r="ILH6" s="228"/>
      <c r="ILI6" s="228"/>
      <c r="ILJ6" s="228"/>
      <c r="ILK6" s="228"/>
      <c r="ILL6" s="228"/>
      <c r="ILM6" s="228"/>
      <c r="ILN6" s="228"/>
      <c r="ILO6" s="228"/>
      <c r="ILP6" s="228"/>
      <c r="ILQ6" s="228"/>
      <c r="ILR6" s="228"/>
      <c r="ILS6" s="228"/>
      <c r="ILT6" s="228"/>
      <c r="ILU6" s="228"/>
      <c r="ILV6" s="228"/>
      <c r="ILW6" s="228"/>
      <c r="ILX6" s="228"/>
      <c r="ILY6" s="228"/>
      <c r="ILZ6" s="228"/>
      <c r="IMA6" s="228"/>
      <c r="IMB6" s="228"/>
      <c r="IMC6" s="228"/>
      <c r="IMD6" s="228"/>
      <c r="IME6" s="228"/>
      <c r="IMF6" s="228"/>
      <c r="IMG6" s="228"/>
      <c r="IMH6" s="228"/>
      <c r="IMI6" s="228"/>
      <c r="IMJ6" s="228"/>
      <c r="IMK6" s="228"/>
      <c r="IML6" s="228"/>
      <c r="IMM6" s="228"/>
      <c r="IMN6" s="228"/>
      <c r="IMO6" s="228"/>
      <c r="IMP6" s="228"/>
      <c r="IMQ6" s="228"/>
      <c r="IMR6" s="228"/>
      <c r="IMS6" s="228"/>
      <c r="IMT6" s="228"/>
      <c r="IMU6" s="228"/>
      <c r="IMV6" s="228"/>
      <c r="IMW6" s="228"/>
      <c r="IMX6" s="228"/>
      <c r="IMY6" s="228"/>
      <c r="IMZ6" s="228"/>
      <c r="INA6" s="228"/>
      <c r="INB6" s="228"/>
      <c r="INC6" s="228"/>
      <c r="IND6" s="228"/>
      <c r="INE6" s="228"/>
      <c r="INF6" s="228"/>
      <c r="ING6" s="228"/>
      <c r="INH6" s="228"/>
      <c r="INI6" s="228"/>
      <c r="INJ6" s="228"/>
      <c r="INK6" s="228"/>
      <c r="INL6" s="228"/>
      <c r="INM6" s="228"/>
      <c r="INN6" s="228"/>
      <c r="INO6" s="228"/>
      <c r="INP6" s="228"/>
      <c r="INQ6" s="228"/>
      <c r="INR6" s="228"/>
      <c r="INS6" s="228"/>
      <c r="INT6" s="228"/>
      <c r="INU6" s="228"/>
      <c r="INV6" s="228"/>
      <c r="INW6" s="228"/>
      <c r="INX6" s="228"/>
      <c r="INY6" s="228"/>
      <c r="INZ6" s="228"/>
      <c r="IOA6" s="228"/>
      <c r="IOB6" s="228"/>
      <c r="IOC6" s="228"/>
      <c r="IOD6" s="228"/>
      <c r="IOE6" s="228"/>
      <c r="IOF6" s="228"/>
      <c r="IOG6" s="228"/>
      <c r="IOH6" s="228"/>
      <c r="IOI6" s="228"/>
      <c r="IOJ6" s="228"/>
      <c r="IOK6" s="228"/>
      <c r="IOL6" s="228"/>
      <c r="IOM6" s="228"/>
      <c r="ION6" s="228"/>
      <c r="IOO6" s="228"/>
      <c r="IOP6" s="228"/>
      <c r="IOQ6" s="228"/>
      <c r="IOR6" s="228"/>
      <c r="IOS6" s="228"/>
      <c r="IOT6" s="228"/>
      <c r="IOU6" s="228"/>
      <c r="IOV6" s="228"/>
      <c r="IOW6" s="228"/>
      <c r="IOX6" s="228"/>
      <c r="IOY6" s="228"/>
      <c r="IOZ6" s="228"/>
      <c r="IPA6" s="228"/>
      <c r="IPB6" s="228"/>
      <c r="IPC6" s="228"/>
      <c r="IPD6" s="228"/>
      <c r="IPE6" s="228"/>
      <c r="IPF6" s="228"/>
      <c r="IPG6" s="228"/>
      <c r="IPH6" s="228"/>
      <c r="IPI6" s="228"/>
      <c r="IPJ6" s="228"/>
      <c r="IPK6" s="228"/>
      <c r="IPL6" s="228"/>
      <c r="IPM6" s="228"/>
      <c r="IPN6" s="228"/>
      <c r="IPO6" s="228"/>
      <c r="IPP6" s="228"/>
      <c r="IPQ6" s="228"/>
      <c r="IPR6" s="228"/>
      <c r="IPS6" s="228"/>
      <c r="IPT6" s="228"/>
      <c r="IPU6" s="228"/>
      <c r="IPV6" s="228"/>
      <c r="IPW6" s="228"/>
      <c r="IPX6" s="228"/>
      <c r="IPY6" s="228"/>
      <c r="IPZ6" s="228"/>
      <c r="IQA6" s="228"/>
      <c r="IQB6" s="228"/>
      <c r="IQC6" s="228"/>
      <c r="IQD6" s="228"/>
      <c r="IQE6" s="228"/>
      <c r="IQF6" s="228"/>
      <c r="IQG6" s="228"/>
      <c r="IQH6" s="228"/>
      <c r="IQI6" s="228"/>
      <c r="IQJ6" s="228"/>
      <c r="IQK6" s="228"/>
      <c r="IQL6" s="228"/>
      <c r="IQM6" s="228"/>
      <c r="IQN6" s="228"/>
      <c r="IQO6" s="228"/>
      <c r="IQP6" s="228"/>
      <c r="IQQ6" s="228"/>
      <c r="IQR6" s="228"/>
      <c r="IQS6" s="228"/>
      <c r="IQT6" s="228"/>
      <c r="IQU6" s="228"/>
      <c r="IQV6" s="228"/>
      <c r="IQW6" s="228"/>
      <c r="IQX6" s="228"/>
      <c r="IQY6" s="228"/>
      <c r="IQZ6" s="228"/>
      <c r="IRA6" s="228"/>
      <c r="IRB6" s="228"/>
      <c r="IRC6" s="228"/>
      <c r="IRD6" s="228"/>
      <c r="IRE6" s="228"/>
      <c r="IRF6" s="228"/>
      <c r="IRG6" s="228"/>
      <c r="IRH6" s="228"/>
      <c r="IRI6" s="228"/>
      <c r="IRJ6" s="228"/>
      <c r="IRK6" s="228"/>
      <c r="IRL6" s="228"/>
      <c r="IRM6" s="228"/>
      <c r="IRN6" s="228"/>
      <c r="IRO6" s="228"/>
      <c r="IRP6" s="228"/>
      <c r="IRQ6" s="228"/>
      <c r="IRR6" s="228"/>
      <c r="IRS6" s="228"/>
      <c r="IRT6" s="228"/>
      <c r="IRU6" s="228"/>
      <c r="IRV6" s="228"/>
      <c r="IRW6" s="228"/>
      <c r="IRX6" s="228"/>
      <c r="IRY6" s="228"/>
      <c r="IRZ6" s="228"/>
      <c r="ISA6" s="228"/>
      <c r="ISB6" s="228"/>
      <c r="ISC6" s="228"/>
      <c r="ISD6" s="228"/>
      <c r="ISE6" s="228"/>
      <c r="ISF6" s="228"/>
      <c r="ISG6" s="228"/>
      <c r="ISH6" s="228"/>
      <c r="ISI6" s="228"/>
      <c r="ISJ6" s="228"/>
      <c r="ISK6" s="228"/>
      <c r="ISL6" s="228"/>
      <c r="ISM6" s="228"/>
      <c r="ISN6" s="228"/>
      <c r="ISO6" s="228"/>
      <c r="ISP6" s="228"/>
      <c r="ISQ6" s="228"/>
      <c r="ISR6" s="228"/>
      <c r="ISS6" s="228"/>
      <c r="IST6" s="228"/>
      <c r="ISU6" s="228"/>
      <c r="ISV6" s="228"/>
      <c r="ISW6" s="228"/>
      <c r="ISX6" s="228"/>
      <c r="ISY6" s="228"/>
      <c r="ISZ6" s="228"/>
      <c r="ITA6" s="228"/>
      <c r="ITB6" s="228"/>
      <c r="ITC6" s="228"/>
      <c r="ITD6" s="228"/>
      <c r="ITE6" s="228"/>
      <c r="ITF6" s="228"/>
      <c r="ITG6" s="228"/>
      <c r="ITH6" s="228"/>
      <c r="ITI6" s="228"/>
      <c r="ITJ6" s="228"/>
      <c r="ITK6" s="228"/>
      <c r="ITL6" s="228"/>
      <c r="ITM6" s="228"/>
      <c r="ITN6" s="228"/>
      <c r="ITO6" s="228"/>
      <c r="ITP6" s="228"/>
      <c r="ITQ6" s="228"/>
      <c r="ITR6" s="228"/>
      <c r="ITS6" s="228"/>
      <c r="ITT6" s="228"/>
      <c r="ITU6" s="228"/>
      <c r="ITV6" s="228"/>
      <c r="ITW6" s="228"/>
      <c r="ITX6" s="228"/>
      <c r="ITY6" s="228"/>
      <c r="ITZ6" s="228"/>
      <c r="IUA6" s="228"/>
      <c r="IUB6" s="228"/>
      <c r="IUC6" s="228"/>
      <c r="IUD6" s="228"/>
      <c r="IUE6" s="228"/>
      <c r="IUF6" s="228"/>
      <c r="IUG6" s="228"/>
      <c r="IUH6" s="228"/>
      <c r="IUI6" s="228"/>
      <c r="IUJ6" s="228"/>
      <c r="IUK6" s="228"/>
      <c r="IUL6" s="228"/>
      <c r="IUM6" s="228"/>
      <c r="IUN6" s="228"/>
      <c r="IUO6" s="228"/>
      <c r="IUP6" s="228"/>
      <c r="IUQ6" s="228"/>
      <c r="IUR6" s="228"/>
      <c r="IUS6" s="228"/>
      <c r="IUT6" s="228"/>
      <c r="IUU6" s="228"/>
      <c r="IUV6" s="228"/>
      <c r="IUW6" s="228"/>
      <c r="IUX6" s="228"/>
      <c r="IUY6" s="228"/>
      <c r="IUZ6" s="228"/>
      <c r="IVA6" s="228"/>
      <c r="IVB6" s="228"/>
      <c r="IVC6" s="228"/>
      <c r="IVD6" s="228"/>
      <c r="IVE6" s="228"/>
      <c r="IVF6" s="228"/>
      <c r="IVG6" s="228"/>
      <c r="IVH6" s="228"/>
      <c r="IVI6" s="228"/>
      <c r="IVJ6" s="228"/>
      <c r="IVK6" s="228"/>
      <c r="IVL6" s="228"/>
      <c r="IVM6" s="228"/>
      <c r="IVN6" s="228"/>
      <c r="IVO6" s="228"/>
      <c r="IVP6" s="228"/>
      <c r="IVQ6" s="228"/>
      <c r="IVR6" s="228"/>
      <c r="IVS6" s="228"/>
      <c r="IVT6" s="228"/>
      <c r="IVU6" s="228"/>
      <c r="IVV6" s="228"/>
      <c r="IVW6" s="228"/>
      <c r="IVX6" s="228"/>
      <c r="IVY6" s="228"/>
      <c r="IVZ6" s="228"/>
      <c r="IWA6" s="228"/>
      <c r="IWB6" s="228"/>
      <c r="IWC6" s="228"/>
      <c r="IWD6" s="228"/>
      <c r="IWE6" s="228"/>
      <c r="IWF6" s="228"/>
      <c r="IWG6" s="228"/>
      <c r="IWH6" s="228"/>
      <c r="IWI6" s="228"/>
      <c r="IWJ6" s="228"/>
      <c r="IWK6" s="228"/>
      <c r="IWL6" s="228"/>
      <c r="IWM6" s="228"/>
      <c r="IWN6" s="228"/>
      <c r="IWO6" s="228"/>
      <c r="IWP6" s="228"/>
      <c r="IWQ6" s="228"/>
      <c r="IWR6" s="228"/>
      <c r="IWS6" s="228"/>
      <c r="IWT6" s="228"/>
      <c r="IWU6" s="228"/>
      <c r="IWV6" s="228"/>
      <c r="IWW6" s="228"/>
      <c r="IWX6" s="228"/>
      <c r="IWY6" s="228"/>
      <c r="IWZ6" s="228"/>
      <c r="IXA6" s="228"/>
      <c r="IXB6" s="228"/>
      <c r="IXC6" s="228"/>
      <c r="IXD6" s="228"/>
      <c r="IXE6" s="228"/>
      <c r="IXF6" s="228"/>
      <c r="IXG6" s="228"/>
      <c r="IXH6" s="228"/>
      <c r="IXI6" s="228"/>
      <c r="IXJ6" s="228"/>
      <c r="IXK6" s="228"/>
      <c r="IXL6" s="228"/>
      <c r="IXM6" s="228"/>
      <c r="IXN6" s="228"/>
      <c r="IXO6" s="228"/>
      <c r="IXP6" s="228"/>
      <c r="IXQ6" s="228"/>
      <c r="IXR6" s="228"/>
      <c r="IXS6" s="228"/>
      <c r="IXT6" s="228"/>
      <c r="IXU6" s="228"/>
      <c r="IXV6" s="228"/>
      <c r="IXW6" s="228"/>
      <c r="IXX6" s="228"/>
      <c r="IXY6" s="228"/>
      <c r="IXZ6" s="228"/>
      <c r="IYA6" s="228"/>
      <c r="IYB6" s="228"/>
      <c r="IYC6" s="228"/>
      <c r="IYD6" s="228"/>
      <c r="IYE6" s="228"/>
      <c r="IYF6" s="228"/>
      <c r="IYG6" s="228"/>
      <c r="IYH6" s="228"/>
      <c r="IYI6" s="228"/>
      <c r="IYJ6" s="228"/>
      <c r="IYK6" s="228"/>
      <c r="IYL6" s="228"/>
      <c r="IYM6" s="228"/>
      <c r="IYN6" s="228"/>
      <c r="IYO6" s="228"/>
      <c r="IYP6" s="228"/>
      <c r="IYQ6" s="228"/>
      <c r="IYR6" s="228"/>
      <c r="IYS6" s="228"/>
      <c r="IYT6" s="228"/>
      <c r="IYU6" s="228"/>
      <c r="IYV6" s="228"/>
      <c r="IYW6" s="228"/>
      <c r="IYX6" s="228"/>
      <c r="IYY6" s="228"/>
      <c r="IYZ6" s="228"/>
      <c r="IZA6" s="228"/>
      <c r="IZB6" s="228"/>
      <c r="IZC6" s="228"/>
      <c r="IZD6" s="228"/>
      <c r="IZE6" s="228"/>
      <c r="IZF6" s="228"/>
      <c r="IZG6" s="228"/>
      <c r="IZH6" s="228"/>
      <c r="IZI6" s="228"/>
      <c r="IZJ6" s="228"/>
      <c r="IZK6" s="228"/>
      <c r="IZL6" s="228"/>
      <c r="IZM6" s="228"/>
      <c r="IZN6" s="228"/>
      <c r="IZO6" s="228"/>
      <c r="IZP6" s="228"/>
      <c r="IZQ6" s="228"/>
      <c r="IZR6" s="228"/>
      <c r="IZS6" s="228"/>
      <c r="IZT6" s="228"/>
      <c r="IZU6" s="228"/>
      <c r="IZV6" s="228"/>
      <c r="IZW6" s="228"/>
      <c r="IZX6" s="228"/>
      <c r="IZY6" s="228"/>
      <c r="IZZ6" s="228"/>
      <c r="JAA6" s="228"/>
      <c r="JAB6" s="228"/>
      <c r="JAC6" s="228"/>
      <c r="JAD6" s="228"/>
      <c r="JAE6" s="228"/>
      <c r="JAF6" s="228"/>
      <c r="JAG6" s="228"/>
      <c r="JAH6" s="228"/>
      <c r="JAI6" s="228"/>
      <c r="JAJ6" s="228"/>
      <c r="JAK6" s="228"/>
      <c r="JAL6" s="228"/>
      <c r="JAM6" s="228"/>
      <c r="JAN6" s="228"/>
      <c r="JAO6" s="228"/>
      <c r="JAP6" s="228"/>
      <c r="JAQ6" s="228"/>
      <c r="JAR6" s="228"/>
      <c r="JAS6" s="228"/>
      <c r="JAT6" s="228"/>
      <c r="JAU6" s="228"/>
      <c r="JAV6" s="228"/>
      <c r="JAW6" s="228"/>
      <c r="JAX6" s="228"/>
      <c r="JAY6" s="228"/>
      <c r="JAZ6" s="228"/>
      <c r="JBA6" s="228"/>
      <c r="JBB6" s="228"/>
      <c r="JBC6" s="228"/>
      <c r="JBD6" s="228"/>
      <c r="JBE6" s="228"/>
      <c r="JBF6" s="228"/>
      <c r="JBG6" s="228"/>
      <c r="JBH6" s="228"/>
      <c r="JBI6" s="228"/>
      <c r="JBJ6" s="228"/>
      <c r="JBK6" s="228"/>
      <c r="JBL6" s="228"/>
      <c r="JBM6" s="228"/>
      <c r="JBN6" s="228"/>
      <c r="JBO6" s="228"/>
      <c r="JBP6" s="228"/>
      <c r="JBQ6" s="228"/>
      <c r="JBR6" s="228"/>
      <c r="JBS6" s="228"/>
      <c r="JBT6" s="228"/>
      <c r="JBU6" s="228"/>
      <c r="JBV6" s="228"/>
      <c r="JBW6" s="228"/>
      <c r="JBX6" s="228"/>
      <c r="JBY6" s="228"/>
      <c r="JBZ6" s="228"/>
      <c r="JCA6" s="228"/>
      <c r="JCB6" s="228"/>
      <c r="JCC6" s="228"/>
      <c r="JCD6" s="228"/>
      <c r="JCE6" s="228"/>
      <c r="JCF6" s="228"/>
      <c r="JCG6" s="228"/>
      <c r="JCH6" s="228"/>
      <c r="JCI6" s="228"/>
      <c r="JCJ6" s="228"/>
      <c r="JCK6" s="228"/>
      <c r="JCL6" s="228"/>
      <c r="JCM6" s="228"/>
      <c r="JCN6" s="228"/>
      <c r="JCO6" s="228"/>
      <c r="JCP6" s="228"/>
      <c r="JCQ6" s="228"/>
      <c r="JCR6" s="228"/>
      <c r="JCS6" s="228"/>
      <c r="JCT6" s="228"/>
      <c r="JCU6" s="228"/>
      <c r="JCV6" s="228"/>
      <c r="JCW6" s="228"/>
      <c r="JCX6" s="228"/>
      <c r="JCY6" s="228"/>
      <c r="JCZ6" s="228"/>
      <c r="JDA6" s="228"/>
      <c r="JDB6" s="228"/>
      <c r="JDC6" s="228"/>
      <c r="JDD6" s="228"/>
      <c r="JDE6" s="228"/>
      <c r="JDF6" s="228"/>
      <c r="JDG6" s="228"/>
      <c r="JDH6" s="228"/>
      <c r="JDI6" s="228"/>
      <c r="JDJ6" s="228"/>
      <c r="JDK6" s="228"/>
      <c r="JDL6" s="228"/>
      <c r="JDM6" s="228"/>
      <c r="JDN6" s="228"/>
      <c r="JDO6" s="228"/>
      <c r="JDP6" s="228"/>
      <c r="JDQ6" s="228"/>
      <c r="JDR6" s="228"/>
      <c r="JDS6" s="228"/>
      <c r="JDT6" s="228"/>
      <c r="JDU6" s="228"/>
      <c r="JDV6" s="228"/>
      <c r="JDW6" s="228"/>
      <c r="JDX6" s="228"/>
      <c r="JDY6" s="228"/>
      <c r="JDZ6" s="228"/>
      <c r="JEA6" s="228"/>
      <c r="JEB6" s="228"/>
      <c r="JEC6" s="228"/>
      <c r="JED6" s="228"/>
      <c r="JEE6" s="228"/>
      <c r="JEF6" s="228"/>
      <c r="JEG6" s="228"/>
      <c r="JEH6" s="228"/>
      <c r="JEI6" s="228"/>
      <c r="JEJ6" s="228"/>
      <c r="JEK6" s="228"/>
      <c r="JEL6" s="228"/>
      <c r="JEM6" s="228"/>
      <c r="JEN6" s="228"/>
      <c r="JEO6" s="228"/>
      <c r="JEP6" s="228"/>
      <c r="JEQ6" s="228"/>
      <c r="JER6" s="228"/>
      <c r="JES6" s="228"/>
      <c r="JET6" s="228"/>
      <c r="JEU6" s="228"/>
      <c r="JEV6" s="228"/>
      <c r="JEW6" s="228"/>
      <c r="JEX6" s="228"/>
      <c r="JEY6" s="228"/>
      <c r="JEZ6" s="228"/>
      <c r="JFA6" s="228"/>
      <c r="JFB6" s="228"/>
      <c r="JFC6" s="228"/>
      <c r="JFD6" s="228"/>
      <c r="JFE6" s="228"/>
      <c r="JFF6" s="228"/>
      <c r="JFG6" s="228"/>
      <c r="JFH6" s="228"/>
      <c r="JFI6" s="228"/>
      <c r="JFJ6" s="228"/>
      <c r="JFK6" s="228"/>
      <c r="JFL6" s="228"/>
      <c r="JFM6" s="228"/>
      <c r="JFN6" s="228"/>
      <c r="JFO6" s="228"/>
      <c r="JFP6" s="228"/>
      <c r="JFQ6" s="228"/>
      <c r="JFR6" s="228"/>
      <c r="JFS6" s="228"/>
      <c r="JFT6" s="228"/>
      <c r="JFU6" s="228"/>
      <c r="JFV6" s="228"/>
      <c r="JFW6" s="228"/>
      <c r="JFX6" s="228"/>
      <c r="JFY6" s="228"/>
      <c r="JFZ6" s="228"/>
      <c r="JGA6" s="228"/>
      <c r="JGB6" s="228"/>
      <c r="JGC6" s="228"/>
      <c r="JGD6" s="228"/>
      <c r="JGE6" s="228"/>
      <c r="JGF6" s="228"/>
      <c r="JGG6" s="228"/>
      <c r="JGH6" s="228"/>
      <c r="JGI6" s="228"/>
      <c r="JGJ6" s="228"/>
      <c r="JGK6" s="228"/>
      <c r="JGL6" s="228"/>
      <c r="JGM6" s="228"/>
      <c r="JGN6" s="228"/>
      <c r="JGO6" s="228"/>
      <c r="JGP6" s="228"/>
      <c r="JGQ6" s="228"/>
      <c r="JGR6" s="228"/>
      <c r="JGS6" s="228"/>
      <c r="JGT6" s="228"/>
      <c r="JGU6" s="228"/>
      <c r="JGV6" s="228"/>
      <c r="JGW6" s="228"/>
      <c r="JGX6" s="228"/>
      <c r="JGY6" s="228"/>
      <c r="JGZ6" s="228"/>
      <c r="JHA6" s="228"/>
      <c r="JHB6" s="228"/>
      <c r="JHC6" s="228"/>
      <c r="JHD6" s="228"/>
      <c r="JHE6" s="228"/>
      <c r="JHF6" s="228"/>
      <c r="JHG6" s="228"/>
      <c r="JHH6" s="228"/>
      <c r="JHI6" s="228"/>
      <c r="JHJ6" s="228"/>
      <c r="JHK6" s="228"/>
      <c r="JHL6" s="228"/>
      <c r="JHM6" s="228"/>
      <c r="JHN6" s="228"/>
      <c r="JHO6" s="228"/>
      <c r="JHP6" s="228"/>
      <c r="JHQ6" s="228"/>
      <c r="JHR6" s="228"/>
      <c r="JHS6" s="228"/>
      <c r="JHT6" s="228"/>
      <c r="JHU6" s="228"/>
      <c r="JHV6" s="228"/>
      <c r="JHW6" s="228"/>
      <c r="JHX6" s="228"/>
      <c r="JHY6" s="228"/>
      <c r="JHZ6" s="228"/>
      <c r="JIA6" s="228"/>
      <c r="JIB6" s="228"/>
      <c r="JIC6" s="228"/>
      <c r="JID6" s="228"/>
      <c r="JIE6" s="228"/>
      <c r="JIF6" s="228"/>
      <c r="JIG6" s="228"/>
      <c r="JIH6" s="228"/>
      <c r="JII6" s="228"/>
      <c r="JIJ6" s="228"/>
      <c r="JIK6" s="228"/>
      <c r="JIL6" s="228"/>
      <c r="JIM6" s="228"/>
      <c r="JIN6" s="228"/>
      <c r="JIO6" s="228"/>
      <c r="JIP6" s="228"/>
      <c r="JIQ6" s="228"/>
      <c r="JIR6" s="228"/>
      <c r="JIS6" s="228"/>
      <c r="JIT6" s="228"/>
      <c r="JIU6" s="228"/>
      <c r="JIV6" s="228"/>
      <c r="JIW6" s="228"/>
      <c r="JIX6" s="228"/>
      <c r="JIY6" s="228"/>
      <c r="JIZ6" s="228"/>
      <c r="JJA6" s="228"/>
      <c r="JJB6" s="228"/>
      <c r="JJC6" s="228"/>
      <c r="JJD6" s="228"/>
      <c r="JJE6" s="228"/>
      <c r="JJF6" s="228"/>
      <c r="JJG6" s="228"/>
      <c r="JJH6" s="228"/>
      <c r="JJI6" s="228"/>
      <c r="JJJ6" s="228"/>
      <c r="JJK6" s="228"/>
      <c r="JJL6" s="228"/>
      <c r="JJM6" s="228"/>
      <c r="JJN6" s="228"/>
      <c r="JJO6" s="228"/>
      <c r="JJP6" s="228"/>
      <c r="JJQ6" s="228"/>
      <c r="JJR6" s="228"/>
      <c r="JJS6" s="228"/>
      <c r="JJT6" s="228"/>
      <c r="JJU6" s="228"/>
      <c r="JJV6" s="228"/>
      <c r="JJW6" s="228"/>
      <c r="JJX6" s="228"/>
      <c r="JJY6" s="228"/>
      <c r="JJZ6" s="228"/>
      <c r="JKA6" s="228"/>
      <c r="JKB6" s="228"/>
      <c r="JKC6" s="228"/>
      <c r="JKD6" s="228"/>
      <c r="JKE6" s="228"/>
      <c r="JKF6" s="228"/>
      <c r="JKG6" s="228"/>
      <c r="JKH6" s="228"/>
      <c r="JKI6" s="228"/>
      <c r="JKJ6" s="228"/>
      <c r="JKK6" s="228"/>
      <c r="JKL6" s="228"/>
      <c r="JKM6" s="228"/>
      <c r="JKN6" s="228"/>
      <c r="JKO6" s="228"/>
      <c r="JKP6" s="228"/>
      <c r="JKQ6" s="228"/>
      <c r="JKR6" s="228"/>
      <c r="JKS6" s="228"/>
      <c r="JKT6" s="228"/>
      <c r="JKU6" s="228"/>
      <c r="JKV6" s="228"/>
      <c r="JKW6" s="228"/>
      <c r="JKX6" s="228"/>
      <c r="JKY6" s="228"/>
      <c r="JKZ6" s="228"/>
      <c r="JLA6" s="228"/>
      <c r="JLB6" s="228"/>
      <c r="JLC6" s="228"/>
      <c r="JLD6" s="228"/>
      <c r="JLE6" s="228"/>
      <c r="JLF6" s="228"/>
      <c r="JLG6" s="228"/>
      <c r="JLH6" s="228"/>
      <c r="JLI6" s="228"/>
      <c r="JLJ6" s="228"/>
      <c r="JLK6" s="228"/>
      <c r="JLL6" s="228"/>
      <c r="JLM6" s="228"/>
      <c r="JLN6" s="228"/>
      <c r="JLO6" s="228"/>
      <c r="JLP6" s="228"/>
      <c r="JLQ6" s="228"/>
      <c r="JLR6" s="228"/>
      <c r="JLS6" s="228"/>
      <c r="JLT6" s="228"/>
      <c r="JLU6" s="228"/>
      <c r="JLV6" s="228"/>
      <c r="JLW6" s="228"/>
      <c r="JLX6" s="228"/>
      <c r="JLY6" s="228"/>
      <c r="JLZ6" s="228"/>
      <c r="JMA6" s="228"/>
      <c r="JMB6" s="228"/>
      <c r="JMC6" s="228"/>
      <c r="JMD6" s="228"/>
      <c r="JME6" s="228"/>
      <c r="JMF6" s="228"/>
      <c r="JMG6" s="228"/>
      <c r="JMH6" s="228"/>
      <c r="JMI6" s="228"/>
      <c r="JMJ6" s="228"/>
      <c r="JMK6" s="228"/>
      <c r="JML6" s="228"/>
      <c r="JMM6" s="228"/>
      <c r="JMN6" s="228"/>
      <c r="JMO6" s="228"/>
      <c r="JMP6" s="228"/>
      <c r="JMQ6" s="228"/>
      <c r="JMR6" s="228"/>
      <c r="JMS6" s="228"/>
      <c r="JMT6" s="228"/>
      <c r="JMU6" s="228"/>
      <c r="JMV6" s="228"/>
      <c r="JMW6" s="228"/>
      <c r="JMX6" s="228"/>
      <c r="JMY6" s="228"/>
      <c r="JMZ6" s="228"/>
      <c r="JNA6" s="228"/>
      <c r="JNB6" s="228"/>
      <c r="JNC6" s="228"/>
      <c r="JND6" s="228"/>
      <c r="JNE6" s="228"/>
      <c r="JNF6" s="228"/>
      <c r="JNG6" s="228"/>
      <c r="JNH6" s="228"/>
      <c r="JNI6" s="228"/>
      <c r="JNJ6" s="228"/>
      <c r="JNK6" s="228"/>
      <c r="JNL6" s="228"/>
      <c r="JNM6" s="228"/>
      <c r="JNN6" s="228"/>
      <c r="JNO6" s="228"/>
      <c r="JNP6" s="228"/>
      <c r="JNQ6" s="228"/>
      <c r="JNR6" s="228"/>
      <c r="JNS6" s="228"/>
      <c r="JNT6" s="228"/>
      <c r="JNU6" s="228"/>
      <c r="JNV6" s="228"/>
      <c r="JNW6" s="228"/>
      <c r="JNX6" s="228"/>
      <c r="JNY6" s="228"/>
      <c r="JNZ6" s="228"/>
      <c r="JOA6" s="228"/>
      <c r="JOB6" s="228"/>
      <c r="JOC6" s="228"/>
      <c r="JOD6" s="228"/>
      <c r="JOE6" s="228"/>
      <c r="JOF6" s="228"/>
      <c r="JOG6" s="228"/>
      <c r="JOH6" s="228"/>
      <c r="JOI6" s="228"/>
      <c r="JOJ6" s="228"/>
      <c r="JOK6" s="228"/>
      <c r="JOL6" s="228"/>
      <c r="JOM6" s="228"/>
      <c r="JON6" s="228"/>
      <c r="JOO6" s="228"/>
      <c r="JOP6" s="228"/>
      <c r="JOQ6" s="228"/>
      <c r="JOR6" s="228"/>
      <c r="JOS6" s="228"/>
      <c r="JOT6" s="228"/>
      <c r="JOU6" s="228"/>
      <c r="JOV6" s="228"/>
      <c r="JOW6" s="228"/>
      <c r="JOX6" s="228"/>
      <c r="JOY6" s="228"/>
      <c r="JOZ6" s="228"/>
      <c r="JPA6" s="228"/>
      <c r="JPB6" s="228"/>
      <c r="JPC6" s="228"/>
      <c r="JPD6" s="228"/>
      <c r="JPE6" s="228"/>
      <c r="JPF6" s="228"/>
      <c r="JPG6" s="228"/>
      <c r="JPH6" s="228"/>
      <c r="JPI6" s="228"/>
      <c r="JPJ6" s="228"/>
      <c r="JPK6" s="228"/>
      <c r="JPL6" s="228"/>
      <c r="JPM6" s="228"/>
      <c r="JPN6" s="228"/>
      <c r="JPO6" s="228"/>
      <c r="JPP6" s="228"/>
      <c r="JPQ6" s="228"/>
      <c r="JPR6" s="228"/>
      <c r="JPS6" s="228"/>
      <c r="JPT6" s="228"/>
      <c r="JPU6" s="228"/>
      <c r="JPV6" s="228"/>
      <c r="JPW6" s="228"/>
      <c r="JPX6" s="228"/>
      <c r="JPY6" s="228"/>
      <c r="JPZ6" s="228"/>
      <c r="JQA6" s="228"/>
      <c r="JQB6" s="228"/>
      <c r="JQC6" s="228"/>
      <c r="JQD6" s="228"/>
      <c r="JQE6" s="228"/>
      <c r="JQF6" s="228"/>
      <c r="JQG6" s="228"/>
      <c r="JQH6" s="228"/>
      <c r="JQI6" s="228"/>
      <c r="JQJ6" s="228"/>
      <c r="JQK6" s="228"/>
      <c r="JQL6" s="228"/>
      <c r="JQM6" s="228"/>
      <c r="JQN6" s="228"/>
      <c r="JQO6" s="228"/>
      <c r="JQP6" s="228"/>
      <c r="JQQ6" s="228"/>
      <c r="JQR6" s="228"/>
      <c r="JQS6" s="228"/>
      <c r="JQT6" s="228"/>
      <c r="JQU6" s="228"/>
      <c r="JQV6" s="228"/>
      <c r="JQW6" s="228"/>
      <c r="JQX6" s="228"/>
      <c r="JQY6" s="228"/>
      <c r="JQZ6" s="228"/>
      <c r="JRA6" s="228"/>
      <c r="JRB6" s="228"/>
      <c r="JRC6" s="228"/>
      <c r="JRD6" s="228"/>
      <c r="JRE6" s="228"/>
      <c r="JRF6" s="228"/>
      <c r="JRG6" s="228"/>
      <c r="JRH6" s="228"/>
      <c r="JRI6" s="228"/>
      <c r="JRJ6" s="228"/>
      <c r="JRK6" s="228"/>
      <c r="JRL6" s="228"/>
      <c r="JRM6" s="228"/>
      <c r="JRN6" s="228"/>
      <c r="JRO6" s="228"/>
      <c r="JRP6" s="228"/>
      <c r="JRQ6" s="228"/>
      <c r="JRR6" s="228"/>
      <c r="JRS6" s="228"/>
      <c r="JRT6" s="228"/>
      <c r="JRU6" s="228"/>
      <c r="JRV6" s="228"/>
      <c r="JRW6" s="228"/>
      <c r="JRX6" s="228"/>
      <c r="JRY6" s="228"/>
      <c r="JRZ6" s="228"/>
      <c r="JSA6" s="228"/>
      <c r="JSB6" s="228"/>
      <c r="JSC6" s="228"/>
      <c r="JSD6" s="228"/>
      <c r="JSE6" s="228"/>
      <c r="JSF6" s="228"/>
      <c r="JSG6" s="228"/>
      <c r="JSH6" s="228"/>
      <c r="JSI6" s="228"/>
      <c r="JSJ6" s="228"/>
      <c r="JSK6" s="228"/>
      <c r="JSL6" s="228"/>
      <c r="JSM6" s="228"/>
      <c r="JSN6" s="228"/>
      <c r="JSO6" s="228"/>
      <c r="JSP6" s="228"/>
      <c r="JSQ6" s="228"/>
      <c r="JSR6" s="228"/>
      <c r="JSS6" s="228"/>
      <c r="JST6" s="228"/>
      <c r="JSU6" s="228"/>
      <c r="JSV6" s="228"/>
      <c r="JSW6" s="228"/>
      <c r="JSX6" s="228"/>
      <c r="JSY6" s="228"/>
      <c r="JSZ6" s="228"/>
      <c r="JTA6" s="228"/>
      <c r="JTB6" s="228"/>
      <c r="JTC6" s="228"/>
      <c r="JTD6" s="228"/>
      <c r="JTE6" s="228"/>
      <c r="JTF6" s="228"/>
      <c r="JTG6" s="228"/>
      <c r="JTH6" s="228"/>
      <c r="JTI6" s="228"/>
      <c r="JTJ6" s="228"/>
      <c r="JTK6" s="228"/>
      <c r="JTL6" s="228"/>
      <c r="JTM6" s="228"/>
      <c r="JTN6" s="228"/>
      <c r="JTO6" s="228"/>
      <c r="JTP6" s="228"/>
      <c r="JTQ6" s="228"/>
      <c r="JTR6" s="228"/>
      <c r="JTS6" s="228"/>
      <c r="JTT6" s="228"/>
      <c r="JTU6" s="228"/>
      <c r="JTV6" s="228"/>
      <c r="JTW6" s="228"/>
      <c r="JTX6" s="228"/>
      <c r="JTY6" s="228"/>
      <c r="JTZ6" s="228"/>
      <c r="JUA6" s="228"/>
      <c r="JUB6" s="228"/>
      <c r="JUC6" s="228"/>
      <c r="JUD6" s="228"/>
      <c r="JUE6" s="228"/>
      <c r="JUF6" s="228"/>
      <c r="JUG6" s="228"/>
      <c r="JUH6" s="228"/>
      <c r="JUI6" s="228"/>
      <c r="JUJ6" s="228"/>
      <c r="JUK6" s="228"/>
      <c r="JUL6" s="228"/>
      <c r="JUM6" s="228"/>
      <c r="JUN6" s="228"/>
      <c r="JUO6" s="228"/>
      <c r="JUP6" s="228"/>
      <c r="JUQ6" s="228"/>
      <c r="JUR6" s="228"/>
      <c r="JUS6" s="228"/>
      <c r="JUT6" s="228"/>
      <c r="JUU6" s="228"/>
      <c r="JUV6" s="228"/>
      <c r="JUW6" s="228"/>
      <c r="JUX6" s="228"/>
      <c r="JUY6" s="228"/>
      <c r="JUZ6" s="228"/>
      <c r="JVA6" s="228"/>
      <c r="JVB6" s="228"/>
      <c r="JVC6" s="228"/>
      <c r="JVD6" s="228"/>
      <c r="JVE6" s="228"/>
      <c r="JVF6" s="228"/>
      <c r="JVG6" s="228"/>
      <c r="JVH6" s="228"/>
      <c r="JVI6" s="228"/>
      <c r="JVJ6" s="228"/>
      <c r="JVK6" s="228"/>
      <c r="JVL6" s="228"/>
      <c r="JVM6" s="228"/>
      <c r="JVN6" s="228"/>
      <c r="JVO6" s="228"/>
      <c r="JVP6" s="228"/>
      <c r="JVQ6" s="228"/>
      <c r="JVR6" s="228"/>
      <c r="JVS6" s="228"/>
      <c r="JVT6" s="228"/>
      <c r="JVU6" s="228"/>
      <c r="JVV6" s="228"/>
      <c r="JVW6" s="228"/>
      <c r="JVX6" s="228"/>
      <c r="JVY6" s="228"/>
      <c r="JVZ6" s="228"/>
      <c r="JWA6" s="228"/>
      <c r="JWB6" s="228"/>
      <c r="JWC6" s="228"/>
      <c r="JWD6" s="228"/>
      <c r="JWE6" s="228"/>
      <c r="JWF6" s="228"/>
      <c r="JWG6" s="228"/>
      <c r="JWH6" s="228"/>
      <c r="JWI6" s="228"/>
      <c r="JWJ6" s="228"/>
      <c r="JWK6" s="228"/>
      <c r="JWL6" s="228"/>
      <c r="JWM6" s="228"/>
      <c r="JWN6" s="228"/>
      <c r="JWO6" s="228"/>
      <c r="JWP6" s="228"/>
      <c r="JWQ6" s="228"/>
      <c r="JWR6" s="228"/>
      <c r="JWS6" s="228"/>
      <c r="JWT6" s="228"/>
      <c r="JWU6" s="228"/>
      <c r="JWV6" s="228"/>
      <c r="JWW6" s="228"/>
      <c r="JWX6" s="228"/>
      <c r="JWY6" s="228"/>
      <c r="JWZ6" s="228"/>
      <c r="JXA6" s="228"/>
      <c r="JXB6" s="228"/>
      <c r="JXC6" s="228"/>
      <c r="JXD6" s="228"/>
      <c r="JXE6" s="228"/>
      <c r="JXF6" s="228"/>
      <c r="JXG6" s="228"/>
      <c r="JXH6" s="228"/>
      <c r="JXI6" s="228"/>
      <c r="JXJ6" s="228"/>
      <c r="JXK6" s="228"/>
      <c r="JXL6" s="228"/>
      <c r="JXM6" s="228"/>
      <c r="JXN6" s="228"/>
      <c r="JXO6" s="228"/>
      <c r="JXP6" s="228"/>
      <c r="JXQ6" s="228"/>
      <c r="JXR6" s="228"/>
      <c r="JXS6" s="228"/>
      <c r="JXT6" s="228"/>
      <c r="JXU6" s="228"/>
      <c r="JXV6" s="228"/>
      <c r="JXW6" s="228"/>
      <c r="JXX6" s="228"/>
      <c r="JXY6" s="228"/>
      <c r="JXZ6" s="228"/>
      <c r="JYA6" s="228"/>
      <c r="JYB6" s="228"/>
      <c r="JYC6" s="228"/>
      <c r="JYD6" s="228"/>
      <c r="JYE6" s="228"/>
      <c r="JYF6" s="228"/>
      <c r="JYG6" s="228"/>
      <c r="JYH6" s="228"/>
      <c r="JYI6" s="228"/>
      <c r="JYJ6" s="228"/>
      <c r="JYK6" s="228"/>
      <c r="JYL6" s="228"/>
      <c r="JYM6" s="228"/>
      <c r="JYN6" s="228"/>
      <c r="JYO6" s="228"/>
      <c r="JYP6" s="228"/>
      <c r="JYQ6" s="228"/>
      <c r="JYR6" s="228"/>
      <c r="JYS6" s="228"/>
      <c r="JYT6" s="228"/>
      <c r="JYU6" s="228"/>
      <c r="JYV6" s="228"/>
      <c r="JYW6" s="228"/>
      <c r="JYX6" s="228"/>
      <c r="JYY6" s="228"/>
      <c r="JYZ6" s="228"/>
      <c r="JZA6" s="228"/>
      <c r="JZB6" s="228"/>
      <c r="JZC6" s="228"/>
      <c r="JZD6" s="228"/>
      <c r="JZE6" s="228"/>
      <c r="JZF6" s="228"/>
      <c r="JZG6" s="228"/>
      <c r="JZH6" s="228"/>
      <c r="JZI6" s="228"/>
      <c r="JZJ6" s="228"/>
      <c r="JZK6" s="228"/>
      <c r="JZL6" s="228"/>
      <c r="JZM6" s="228"/>
      <c r="JZN6" s="228"/>
      <c r="JZO6" s="228"/>
      <c r="JZP6" s="228"/>
      <c r="JZQ6" s="228"/>
      <c r="JZR6" s="228"/>
      <c r="JZS6" s="228"/>
      <c r="JZT6" s="228"/>
      <c r="JZU6" s="228"/>
      <c r="JZV6" s="228"/>
      <c r="JZW6" s="228"/>
      <c r="JZX6" s="228"/>
      <c r="JZY6" s="228"/>
      <c r="JZZ6" s="228"/>
      <c r="KAA6" s="228"/>
      <c r="KAB6" s="228"/>
      <c r="KAC6" s="228"/>
      <c r="KAD6" s="228"/>
      <c r="KAE6" s="228"/>
      <c r="KAF6" s="228"/>
      <c r="KAG6" s="228"/>
      <c r="KAH6" s="228"/>
      <c r="KAI6" s="228"/>
      <c r="KAJ6" s="228"/>
      <c r="KAK6" s="228"/>
      <c r="KAL6" s="228"/>
      <c r="KAM6" s="228"/>
      <c r="KAN6" s="228"/>
      <c r="KAO6" s="228"/>
      <c r="KAP6" s="228"/>
      <c r="KAQ6" s="228"/>
      <c r="KAR6" s="228"/>
      <c r="KAS6" s="228"/>
      <c r="KAT6" s="228"/>
      <c r="KAU6" s="228"/>
      <c r="KAV6" s="228"/>
      <c r="KAW6" s="228"/>
      <c r="KAX6" s="228"/>
      <c r="KAY6" s="228"/>
      <c r="KAZ6" s="228"/>
      <c r="KBA6" s="228"/>
      <c r="KBB6" s="228"/>
      <c r="KBC6" s="228"/>
      <c r="KBD6" s="228"/>
      <c r="KBE6" s="228"/>
      <c r="KBF6" s="228"/>
      <c r="KBG6" s="228"/>
      <c r="KBH6" s="228"/>
      <c r="KBI6" s="228"/>
      <c r="KBJ6" s="228"/>
      <c r="KBK6" s="228"/>
      <c r="KBL6" s="228"/>
      <c r="KBM6" s="228"/>
      <c r="KBN6" s="228"/>
      <c r="KBO6" s="228"/>
      <c r="KBP6" s="228"/>
      <c r="KBQ6" s="228"/>
      <c r="KBR6" s="228"/>
      <c r="KBS6" s="228"/>
      <c r="KBT6" s="228"/>
      <c r="KBU6" s="228"/>
      <c r="KBV6" s="228"/>
      <c r="KBW6" s="228"/>
      <c r="KBX6" s="228"/>
      <c r="KBY6" s="228"/>
      <c r="KBZ6" s="228"/>
      <c r="KCA6" s="228"/>
      <c r="KCB6" s="228"/>
      <c r="KCC6" s="228"/>
      <c r="KCD6" s="228"/>
      <c r="KCE6" s="228"/>
      <c r="KCF6" s="228"/>
      <c r="KCG6" s="228"/>
      <c r="KCH6" s="228"/>
      <c r="KCI6" s="228"/>
      <c r="KCJ6" s="228"/>
      <c r="KCK6" s="228"/>
      <c r="KCL6" s="228"/>
      <c r="KCM6" s="228"/>
      <c r="KCN6" s="228"/>
      <c r="KCO6" s="228"/>
      <c r="KCP6" s="228"/>
      <c r="KCQ6" s="228"/>
      <c r="KCR6" s="228"/>
      <c r="KCS6" s="228"/>
      <c r="KCT6" s="228"/>
      <c r="KCU6" s="228"/>
      <c r="KCV6" s="228"/>
      <c r="KCW6" s="228"/>
      <c r="KCX6" s="228"/>
      <c r="KCY6" s="228"/>
      <c r="KCZ6" s="228"/>
      <c r="KDA6" s="228"/>
      <c r="KDB6" s="228"/>
      <c r="KDC6" s="228"/>
      <c r="KDD6" s="228"/>
      <c r="KDE6" s="228"/>
      <c r="KDF6" s="228"/>
      <c r="KDG6" s="228"/>
      <c r="KDH6" s="228"/>
      <c r="KDI6" s="228"/>
      <c r="KDJ6" s="228"/>
      <c r="KDK6" s="228"/>
      <c r="KDL6" s="228"/>
      <c r="KDM6" s="228"/>
      <c r="KDN6" s="228"/>
      <c r="KDO6" s="228"/>
      <c r="KDP6" s="228"/>
      <c r="KDQ6" s="228"/>
      <c r="KDR6" s="228"/>
      <c r="KDS6" s="228"/>
      <c r="KDT6" s="228"/>
      <c r="KDU6" s="228"/>
      <c r="KDV6" s="228"/>
      <c r="KDW6" s="228"/>
      <c r="KDX6" s="228"/>
      <c r="KDY6" s="228"/>
      <c r="KDZ6" s="228"/>
      <c r="KEA6" s="228"/>
      <c r="KEB6" s="228"/>
      <c r="KEC6" s="228"/>
      <c r="KED6" s="228"/>
      <c r="KEE6" s="228"/>
      <c r="KEF6" s="228"/>
      <c r="KEG6" s="228"/>
      <c r="KEH6" s="228"/>
      <c r="KEI6" s="228"/>
      <c r="KEJ6" s="228"/>
      <c r="KEK6" s="228"/>
      <c r="KEL6" s="228"/>
      <c r="KEM6" s="228"/>
      <c r="KEN6" s="228"/>
      <c r="KEO6" s="228"/>
      <c r="KEP6" s="228"/>
      <c r="KEQ6" s="228"/>
      <c r="KER6" s="228"/>
      <c r="KES6" s="228"/>
      <c r="KET6" s="228"/>
      <c r="KEU6" s="228"/>
      <c r="KEV6" s="228"/>
      <c r="KEW6" s="228"/>
      <c r="KEX6" s="228"/>
      <c r="KEY6" s="228"/>
      <c r="KEZ6" s="228"/>
      <c r="KFA6" s="228"/>
      <c r="KFB6" s="228"/>
      <c r="KFC6" s="228"/>
      <c r="KFD6" s="228"/>
      <c r="KFE6" s="228"/>
      <c r="KFF6" s="228"/>
      <c r="KFG6" s="228"/>
      <c r="KFH6" s="228"/>
      <c r="KFI6" s="228"/>
      <c r="KFJ6" s="228"/>
      <c r="KFK6" s="228"/>
      <c r="KFL6" s="228"/>
      <c r="KFM6" s="228"/>
      <c r="KFN6" s="228"/>
      <c r="KFO6" s="228"/>
      <c r="KFP6" s="228"/>
      <c r="KFQ6" s="228"/>
      <c r="KFR6" s="228"/>
      <c r="KFS6" s="228"/>
      <c r="KFT6" s="228"/>
      <c r="KFU6" s="228"/>
      <c r="KFV6" s="228"/>
      <c r="KFW6" s="228"/>
      <c r="KFX6" s="228"/>
      <c r="KFY6" s="228"/>
      <c r="KFZ6" s="228"/>
      <c r="KGA6" s="228"/>
      <c r="KGB6" s="228"/>
      <c r="KGC6" s="228"/>
      <c r="KGD6" s="228"/>
      <c r="KGE6" s="228"/>
      <c r="KGF6" s="228"/>
      <c r="KGG6" s="228"/>
      <c r="KGH6" s="228"/>
      <c r="KGI6" s="228"/>
      <c r="KGJ6" s="228"/>
      <c r="KGK6" s="228"/>
      <c r="KGL6" s="228"/>
      <c r="KGM6" s="228"/>
      <c r="KGN6" s="228"/>
      <c r="KGO6" s="228"/>
      <c r="KGP6" s="228"/>
      <c r="KGQ6" s="228"/>
      <c r="KGR6" s="228"/>
      <c r="KGS6" s="228"/>
      <c r="KGT6" s="228"/>
      <c r="KGU6" s="228"/>
      <c r="KGV6" s="228"/>
      <c r="KGW6" s="228"/>
      <c r="KGX6" s="228"/>
      <c r="KGY6" s="228"/>
      <c r="KGZ6" s="228"/>
      <c r="KHA6" s="228"/>
      <c r="KHB6" s="228"/>
      <c r="KHC6" s="228"/>
      <c r="KHD6" s="228"/>
      <c r="KHE6" s="228"/>
      <c r="KHF6" s="228"/>
      <c r="KHG6" s="228"/>
      <c r="KHH6" s="228"/>
      <c r="KHI6" s="228"/>
      <c r="KHJ6" s="228"/>
      <c r="KHK6" s="228"/>
      <c r="KHL6" s="228"/>
      <c r="KHM6" s="228"/>
      <c r="KHN6" s="228"/>
      <c r="KHO6" s="228"/>
      <c r="KHP6" s="228"/>
      <c r="KHQ6" s="228"/>
      <c r="KHR6" s="228"/>
      <c r="KHS6" s="228"/>
      <c r="KHT6" s="228"/>
      <c r="KHU6" s="228"/>
      <c r="KHV6" s="228"/>
      <c r="KHW6" s="228"/>
      <c r="KHX6" s="228"/>
      <c r="KHY6" s="228"/>
      <c r="KHZ6" s="228"/>
      <c r="KIA6" s="228"/>
      <c r="KIB6" s="228"/>
      <c r="KIC6" s="228"/>
      <c r="KID6" s="228"/>
      <c r="KIE6" s="228"/>
      <c r="KIF6" s="228"/>
      <c r="KIG6" s="228"/>
      <c r="KIH6" s="228"/>
      <c r="KII6" s="228"/>
      <c r="KIJ6" s="228"/>
      <c r="KIK6" s="228"/>
      <c r="KIL6" s="228"/>
      <c r="KIM6" s="228"/>
      <c r="KIN6" s="228"/>
      <c r="KIO6" s="228"/>
      <c r="KIP6" s="228"/>
      <c r="KIQ6" s="228"/>
      <c r="KIR6" s="228"/>
      <c r="KIS6" s="228"/>
      <c r="KIT6" s="228"/>
      <c r="KIU6" s="228"/>
      <c r="KIV6" s="228"/>
      <c r="KIW6" s="228"/>
      <c r="KIX6" s="228"/>
      <c r="KIY6" s="228"/>
      <c r="KIZ6" s="228"/>
      <c r="KJA6" s="228"/>
      <c r="KJB6" s="228"/>
      <c r="KJC6" s="228"/>
      <c r="KJD6" s="228"/>
      <c r="KJE6" s="228"/>
      <c r="KJF6" s="228"/>
      <c r="KJG6" s="228"/>
      <c r="KJH6" s="228"/>
      <c r="KJI6" s="228"/>
      <c r="KJJ6" s="228"/>
      <c r="KJK6" s="228"/>
      <c r="KJL6" s="228"/>
      <c r="KJM6" s="228"/>
      <c r="KJN6" s="228"/>
      <c r="KJO6" s="228"/>
      <c r="KJP6" s="228"/>
      <c r="KJQ6" s="228"/>
      <c r="KJR6" s="228"/>
      <c r="KJS6" s="228"/>
      <c r="KJT6" s="228"/>
      <c r="KJU6" s="228"/>
      <c r="KJV6" s="228"/>
      <c r="KJW6" s="228"/>
      <c r="KJX6" s="228"/>
      <c r="KJY6" s="228"/>
      <c r="KJZ6" s="228"/>
      <c r="KKA6" s="228"/>
      <c r="KKB6" s="228"/>
      <c r="KKC6" s="228"/>
      <c r="KKD6" s="228"/>
      <c r="KKE6" s="228"/>
      <c r="KKF6" s="228"/>
      <c r="KKG6" s="228"/>
      <c r="KKH6" s="228"/>
      <c r="KKI6" s="228"/>
      <c r="KKJ6" s="228"/>
      <c r="KKK6" s="228"/>
      <c r="KKL6" s="228"/>
      <c r="KKM6" s="228"/>
      <c r="KKN6" s="228"/>
      <c r="KKO6" s="228"/>
      <c r="KKP6" s="228"/>
      <c r="KKQ6" s="228"/>
      <c r="KKR6" s="228"/>
      <c r="KKS6" s="228"/>
      <c r="KKT6" s="228"/>
      <c r="KKU6" s="228"/>
      <c r="KKV6" s="228"/>
      <c r="KKW6" s="228"/>
      <c r="KKX6" s="228"/>
      <c r="KKY6" s="228"/>
      <c r="KKZ6" s="228"/>
      <c r="KLA6" s="228"/>
      <c r="KLB6" s="228"/>
      <c r="KLC6" s="228"/>
      <c r="KLD6" s="228"/>
      <c r="KLE6" s="228"/>
      <c r="KLF6" s="228"/>
      <c r="KLG6" s="228"/>
      <c r="KLH6" s="228"/>
      <c r="KLI6" s="228"/>
      <c r="KLJ6" s="228"/>
      <c r="KLK6" s="228"/>
      <c r="KLL6" s="228"/>
      <c r="KLM6" s="228"/>
      <c r="KLN6" s="228"/>
      <c r="KLO6" s="228"/>
      <c r="KLP6" s="228"/>
      <c r="KLQ6" s="228"/>
      <c r="KLR6" s="228"/>
      <c r="KLS6" s="228"/>
      <c r="KLT6" s="228"/>
      <c r="KLU6" s="228"/>
      <c r="KLV6" s="228"/>
      <c r="KLW6" s="228"/>
      <c r="KLX6" s="228"/>
      <c r="KLY6" s="228"/>
      <c r="KLZ6" s="228"/>
      <c r="KMA6" s="228"/>
      <c r="KMB6" s="228"/>
      <c r="KMC6" s="228"/>
      <c r="KMD6" s="228"/>
      <c r="KME6" s="228"/>
      <c r="KMF6" s="228"/>
      <c r="KMG6" s="228"/>
      <c r="KMH6" s="228"/>
      <c r="KMI6" s="228"/>
      <c r="KMJ6" s="228"/>
      <c r="KMK6" s="228"/>
      <c r="KML6" s="228"/>
      <c r="KMM6" s="228"/>
      <c r="KMN6" s="228"/>
      <c r="KMO6" s="228"/>
      <c r="KMP6" s="228"/>
      <c r="KMQ6" s="228"/>
      <c r="KMR6" s="228"/>
      <c r="KMS6" s="228"/>
      <c r="KMT6" s="228"/>
      <c r="KMU6" s="228"/>
      <c r="KMV6" s="228"/>
      <c r="KMW6" s="228"/>
      <c r="KMX6" s="228"/>
      <c r="KMY6" s="228"/>
      <c r="KMZ6" s="228"/>
      <c r="KNA6" s="228"/>
      <c r="KNB6" s="228"/>
      <c r="KNC6" s="228"/>
      <c r="KND6" s="228"/>
      <c r="KNE6" s="228"/>
      <c r="KNF6" s="228"/>
      <c r="KNG6" s="228"/>
      <c r="KNH6" s="228"/>
      <c r="KNI6" s="228"/>
      <c r="KNJ6" s="228"/>
      <c r="KNK6" s="228"/>
      <c r="KNL6" s="228"/>
      <c r="KNM6" s="228"/>
      <c r="KNN6" s="228"/>
      <c r="KNO6" s="228"/>
      <c r="KNP6" s="228"/>
      <c r="KNQ6" s="228"/>
      <c r="KNR6" s="228"/>
      <c r="KNS6" s="228"/>
      <c r="KNT6" s="228"/>
      <c r="KNU6" s="228"/>
      <c r="KNV6" s="228"/>
      <c r="KNW6" s="228"/>
      <c r="KNX6" s="228"/>
      <c r="KNY6" s="228"/>
      <c r="KNZ6" s="228"/>
      <c r="KOA6" s="228"/>
      <c r="KOB6" s="228"/>
      <c r="KOC6" s="228"/>
      <c r="KOD6" s="228"/>
      <c r="KOE6" s="228"/>
      <c r="KOF6" s="228"/>
      <c r="KOG6" s="228"/>
      <c r="KOH6" s="228"/>
      <c r="KOI6" s="228"/>
      <c r="KOJ6" s="228"/>
      <c r="KOK6" s="228"/>
      <c r="KOL6" s="228"/>
      <c r="KOM6" s="228"/>
      <c r="KON6" s="228"/>
      <c r="KOO6" s="228"/>
      <c r="KOP6" s="228"/>
      <c r="KOQ6" s="228"/>
      <c r="KOR6" s="228"/>
      <c r="KOS6" s="228"/>
      <c r="KOT6" s="228"/>
      <c r="KOU6" s="228"/>
      <c r="KOV6" s="228"/>
      <c r="KOW6" s="228"/>
      <c r="KOX6" s="228"/>
      <c r="KOY6" s="228"/>
      <c r="KOZ6" s="228"/>
      <c r="KPA6" s="228"/>
      <c r="KPB6" s="228"/>
      <c r="KPC6" s="228"/>
      <c r="KPD6" s="228"/>
      <c r="KPE6" s="228"/>
      <c r="KPF6" s="228"/>
      <c r="KPG6" s="228"/>
      <c r="KPH6" s="228"/>
      <c r="KPI6" s="228"/>
      <c r="KPJ6" s="228"/>
      <c r="KPK6" s="228"/>
      <c r="KPL6" s="228"/>
      <c r="KPM6" s="228"/>
      <c r="KPN6" s="228"/>
      <c r="KPO6" s="228"/>
      <c r="KPP6" s="228"/>
      <c r="KPQ6" s="228"/>
      <c r="KPR6" s="228"/>
      <c r="KPS6" s="228"/>
      <c r="KPT6" s="228"/>
      <c r="KPU6" s="228"/>
      <c r="KPV6" s="228"/>
      <c r="KPW6" s="228"/>
      <c r="KPX6" s="228"/>
      <c r="KPY6" s="228"/>
      <c r="KPZ6" s="228"/>
      <c r="KQA6" s="228"/>
      <c r="KQB6" s="228"/>
      <c r="KQC6" s="228"/>
      <c r="KQD6" s="228"/>
      <c r="KQE6" s="228"/>
      <c r="KQF6" s="228"/>
      <c r="KQG6" s="228"/>
      <c r="KQH6" s="228"/>
      <c r="KQI6" s="228"/>
      <c r="KQJ6" s="228"/>
      <c r="KQK6" s="228"/>
      <c r="KQL6" s="228"/>
      <c r="KQM6" s="228"/>
      <c r="KQN6" s="228"/>
      <c r="KQO6" s="228"/>
      <c r="KQP6" s="228"/>
      <c r="KQQ6" s="228"/>
      <c r="KQR6" s="228"/>
      <c r="KQS6" s="228"/>
      <c r="KQT6" s="228"/>
      <c r="KQU6" s="228"/>
      <c r="KQV6" s="228"/>
      <c r="KQW6" s="228"/>
      <c r="KQX6" s="228"/>
      <c r="KQY6" s="228"/>
      <c r="KQZ6" s="228"/>
      <c r="KRA6" s="228"/>
      <c r="KRB6" s="228"/>
      <c r="KRC6" s="228"/>
      <c r="KRD6" s="228"/>
      <c r="KRE6" s="228"/>
      <c r="KRF6" s="228"/>
      <c r="KRG6" s="228"/>
      <c r="KRH6" s="228"/>
      <c r="KRI6" s="228"/>
      <c r="KRJ6" s="228"/>
      <c r="KRK6" s="228"/>
      <c r="KRL6" s="228"/>
      <c r="KRM6" s="228"/>
      <c r="KRN6" s="228"/>
      <c r="KRO6" s="228"/>
      <c r="KRP6" s="228"/>
      <c r="KRQ6" s="228"/>
      <c r="KRR6" s="228"/>
      <c r="KRS6" s="228"/>
      <c r="KRT6" s="228"/>
      <c r="KRU6" s="228"/>
      <c r="KRV6" s="228"/>
      <c r="KRW6" s="228"/>
      <c r="KRX6" s="228"/>
      <c r="KRY6" s="228"/>
      <c r="KRZ6" s="228"/>
      <c r="KSA6" s="228"/>
      <c r="KSB6" s="228"/>
      <c r="KSC6" s="228"/>
      <c r="KSD6" s="228"/>
      <c r="KSE6" s="228"/>
      <c r="KSF6" s="228"/>
      <c r="KSG6" s="228"/>
      <c r="KSH6" s="228"/>
      <c r="KSI6" s="228"/>
      <c r="KSJ6" s="228"/>
      <c r="KSK6" s="228"/>
      <c r="KSL6" s="228"/>
      <c r="KSM6" s="228"/>
      <c r="KSN6" s="228"/>
      <c r="KSO6" s="228"/>
      <c r="KSP6" s="228"/>
      <c r="KSQ6" s="228"/>
      <c r="KSR6" s="228"/>
      <c r="KSS6" s="228"/>
      <c r="KST6" s="228"/>
      <c r="KSU6" s="228"/>
      <c r="KSV6" s="228"/>
      <c r="KSW6" s="228"/>
      <c r="KSX6" s="228"/>
      <c r="KSY6" s="228"/>
      <c r="KSZ6" s="228"/>
      <c r="KTA6" s="228"/>
      <c r="KTB6" s="228"/>
      <c r="KTC6" s="228"/>
      <c r="KTD6" s="228"/>
      <c r="KTE6" s="228"/>
      <c r="KTF6" s="228"/>
      <c r="KTG6" s="228"/>
      <c r="KTH6" s="228"/>
      <c r="KTI6" s="228"/>
      <c r="KTJ6" s="228"/>
      <c r="KTK6" s="228"/>
      <c r="KTL6" s="228"/>
      <c r="KTM6" s="228"/>
      <c r="KTN6" s="228"/>
      <c r="KTO6" s="228"/>
      <c r="KTP6" s="228"/>
      <c r="KTQ6" s="228"/>
      <c r="KTR6" s="228"/>
      <c r="KTS6" s="228"/>
      <c r="KTT6" s="228"/>
      <c r="KTU6" s="228"/>
      <c r="KTV6" s="228"/>
      <c r="KTW6" s="228"/>
      <c r="KTX6" s="228"/>
      <c r="KTY6" s="228"/>
      <c r="KTZ6" s="228"/>
      <c r="KUA6" s="228"/>
      <c r="KUB6" s="228"/>
      <c r="KUC6" s="228"/>
      <c r="KUD6" s="228"/>
      <c r="KUE6" s="228"/>
      <c r="KUF6" s="228"/>
      <c r="KUG6" s="228"/>
      <c r="KUH6" s="228"/>
      <c r="KUI6" s="228"/>
      <c r="KUJ6" s="228"/>
      <c r="KUK6" s="228"/>
      <c r="KUL6" s="228"/>
      <c r="KUM6" s="228"/>
      <c r="KUN6" s="228"/>
      <c r="KUO6" s="228"/>
      <c r="KUP6" s="228"/>
      <c r="KUQ6" s="228"/>
      <c r="KUR6" s="228"/>
      <c r="KUS6" s="228"/>
      <c r="KUT6" s="228"/>
      <c r="KUU6" s="228"/>
      <c r="KUV6" s="228"/>
      <c r="KUW6" s="228"/>
      <c r="KUX6" s="228"/>
      <c r="KUY6" s="228"/>
      <c r="KUZ6" s="228"/>
      <c r="KVA6" s="228"/>
      <c r="KVB6" s="228"/>
      <c r="KVC6" s="228"/>
      <c r="KVD6" s="228"/>
      <c r="KVE6" s="228"/>
      <c r="KVF6" s="228"/>
      <c r="KVG6" s="228"/>
      <c r="KVH6" s="228"/>
      <c r="KVI6" s="228"/>
      <c r="KVJ6" s="228"/>
      <c r="KVK6" s="228"/>
      <c r="KVL6" s="228"/>
      <c r="KVM6" s="228"/>
      <c r="KVN6" s="228"/>
      <c r="KVO6" s="228"/>
      <c r="KVP6" s="228"/>
      <c r="KVQ6" s="228"/>
      <c r="KVR6" s="228"/>
      <c r="KVS6" s="228"/>
      <c r="KVT6" s="228"/>
      <c r="KVU6" s="228"/>
      <c r="KVV6" s="228"/>
      <c r="KVW6" s="228"/>
      <c r="KVX6" s="228"/>
      <c r="KVY6" s="228"/>
      <c r="KVZ6" s="228"/>
      <c r="KWA6" s="228"/>
      <c r="KWB6" s="228"/>
      <c r="KWC6" s="228"/>
      <c r="KWD6" s="228"/>
      <c r="KWE6" s="228"/>
      <c r="KWF6" s="228"/>
      <c r="KWG6" s="228"/>
      <c r="KWH6" s="228"/>
      <c r="KWI6" s="228"/>
      <c r="KWJ6" s="228"/>
      <c r="KWK6" s="228"/>
      <c r="KWL6" s="228"/>
      <c r="KWM6" s="228"/>
      <c r="KWN6" s="228"/>
      <c r="KWO6" s="228"/>
      <c r="KWP6" s="228"/>
      <c r="KWQ6" s="228"/>
      <c r="KWR6" s="228"/>
      <c r="KWS6" s="228"/>
      <c r="KWT6" s="228"/>
      <c r="KWU6" s="228"/>
      <c r="KWV6" s="228"/>
      <c r="KWW6" s="228"/>
      <c r="KWX6" s="228"/>
      <c r="KWY6" s="228"/>
      <c r="KWZ6" s="228"/>
      <c r="KXA6" s="228"/>
      <c r="KXB6" s="228"/>
      <c r="KXC6" s="228"/>
      <c r="KXD6" s="228"/>
      <c r="KXE6" s="228"/>
      <c r="KXF6" s="228"/>
      <c r="KXG6" s="228"/>
      <c r="KXH6" s="228"/>
      <c r="KXI6" s="228"/>
      <c r="KXJ6" s="228"/>
      <c r="KXK6" s="228"/>
      <c r="KXL6" s="228"/>
      <c r="KXM6" s="228"/>
      <c r="KXN6" s="228"/>
      <c r="KXO6" s="228"/>
      <c r="KXP6" s="228"/>
      <c r="KXQ6" s="228"/>
      <c r="KXR6" s="228"/>
      <c r="KXS6" s="228"/>
      <c r="KXT6" s="228"/>
      <c r="KXU6" s="228"/>
      <c r="KXV6" s="228"/>
      <c r="KXW6" s="228"/>
      <c r="KXX6" s="228"/>
      <c r="KXY6" s="228"/>
      <c r="KXZ6" s="228"/>
      <c r="KYA6" s="228"/>
      <c r="KYB6" s="228"/>
      <c r="KYC6" s="228"/>
      <c r="KYD6" s="228"/>
      <c r="KYE6" s="228"/>
      <c r="KYF6" s="228"/>
      <c r="KYG6" s="228"/>
      <c r="KYH6" s="228"/>
      <c r="KYI6" s="228"/>
      <c r="KYJ6" s="228"/>
      <c r="KYK6" s="228"/>
      <c r="KYL6" s="228"/>
      <c r="KYM6" s="228"/>
      <c r="KYN6" s="228"/>
      <c r="KYO6" s="228"/>
      <c r="KYP6" s="228"/>
      <c r="KYQ6" s="228"/>
      <c r="KYR6" s="228"/>
      <c r="KYS6" s="228"/>
      <c r="KYT6" s="228"/>
      <c r="KYU6" s="228"/>
      <c r="KYV6" s="228"/>
      <c r="KYW6" s="228"/>
      <c r="KYX6" s="228"/>
      <c r="KYY6" s="228"/>
      <c r="KYZ6" s="228"/>
      <c r="KZA6" s="228"/>
      <c r="KZB6" s="228"/>
      <c r="KZC6" s="228"/>
      <c r="KZD6" s="228"/>
      <c r="KZE6" s="228"/>
      <c r="KZF6" s="228"/>
      <c r="KZG6" s="228"/>
      <c r="KZH6" s="228"/>
      <c r="KZI6" s="228"/>
      <c r="KZJ6" s="228"/>
      <c r="KZK6" s="228"/>
      <c r="KZL6" s="228"/>
      <c r="KZM6" s="228"/>
      <c r="KZN6" s="228"/>
      <c r="KZO6" s="228"/>
      <c r="KZP6" s="228"/>
      <c r="KZQ6" s="228"/>
      <c r="KZR6" s="228"/>
      <c r="KZS6" s="228"/>
      <c r="KZT6" s="228"/>
      <c r="KZU6" s="228"/>
      <c r="KZV6" s="228"/>
      <c r="KZW6" s="228"/>
      <c r="KZX6" s="228"/>
      <c r="KZY6" s="228"/>
      <c r="KZZ6" s="228"/>
      <c r="LAA6" s="228"/>
      <c r="LAB6" s="228"/>
      <c r="LAC6" s="228"/>
      <c r="LAD6" s="228"/>
      <c r="LAE6" s="228"/>
      <c r="LAF6" s="228"/>
      <c r="LAG6" s="228"/>
      <c r="LAH6" s="228"/>
      <c r="LAI6" s="228"/>
      <c r="LAJ6" s="228"/>
      <c r="LAK6" s="228"/>
      <c r="LAL6" s="228"/>
      <c r="LAM6" s="228"/>
      <c r="LAN6" s="228"/>
      <c r="LAO6" s="228"/>
      <c r="LAP6" s="228"/>
      <c r="LAQ6" s="228"/>
      <c r="LAR6" s="228"/>
      <c r="LAS6" s="228"/>
      <c r="LAT6" s="228"/>
      <c r="LAU6" s="228"/>
      <c r="LAV6" s="228"/>
      <c r="LAW6" s="228"/>
      <c r="LAX6" s="228"/>
      <c r="LAY6" s="228"/>
      <c r="LAZ6" s="228"/>
      <c r="LBA6" s="228"/>
      <c r="LBB6" s="228"/>
      <c r="LBC6" s="228"/>
      <c r="LBD6" s="228"/>
      <c r="LBE6" s="228"/>
      <c r="LBF6" s="228"/>
      <c r="LBG6" s="228"/>
      <c r="LBH6" s="228"/>
      <c r="LBI6" s="228"/>
      <c r="LBJ6" s="228"/>
      <c r="LBK6" s="228"/>
      <c r="LBL6" s="228"/>
      <c r="LBM6" s="228"/>
      <c r="LBN6" s="228"/>
      <c r="LBO6" s="228"/>
      <c r="LBP6" s="228"/>
      <c r="LBQ6" s="228"/>
      <c r="LBR6" s="228"/>
      <c r="LBS6" s="228"/>
      <c r="LBT6" s="228"/>
      <c r="LBU6" s="228"/>
      <c r="LBV6" s="228"/>
      <c r="LBW6" s="228"/>
      <c r="LBX6" s="228"/>
      <c r="LBY6" s="228"/>
      <c r="LBZ6" s="228"/>
      <c r="LCA6" s="228"/>
      <c r="LCB6" s="228"/>
      <c r="LCC6" s="228"/>
      <c r="LCD6" s="228"/>
      <c r="LCE6" s="228"/>
      <c r="LCF6" s="228"/>
      <c r="LCG6" s="228"/>
      <c r="LCH6" s="228"/>
      <c r="LCI6" s="228"/>
      <c r="LCJ6" s="228"/>
      <c r="LCK6" s="228"/>
      <c r="LCL6" s="228"/>
      <c r="LCM6" s="228"/>
      <c r="LCN6" s="228"/>
      <c r="LCO6" s="228"/>
      <c r="LCP6" s="228"/>
      <c r="LCQ6" s="228"/>
      <c r="LCR6" s="228"/>
      <c r="LCS6" s="228"/>
      <c r="LCT6" s="228"/>
      <c r="LCU6" s="228"/>
      <c r="LCV6" s="228"/>
      <c r="LCW6" s="228"/>
      <c r="LCX6" s="228"/>
      <c r="LCY6" s="228"/>
      <c r="LCZ6" s="228"/>
      <c r="LDA6" s="228"/>
      <c r="LDB6" s="228"/>
      <c r="LDC6" s="228"/>
      <c r="LDD6" s="228"/>
      <c r="LDE6" s="228"/>
      <c r="LDF6" s="228"/>
      <c r="LDG6" s="228"/>
      <c r="LDH6" s="228"/>
      <c r="LDI6" s="228"/>
      <c r="LDJ6" s="228"/>
      <c r="LDK6" s="228"/>
      <c r="LDL6" s="228"/>
      <c r="LDM6" s="228"/>
      <c r="LDN6" s="228"/>
      <c r="LDO6" s="228"/>
      <c r="LDP6" s="228"/>
      <c r="LDQ6" s="228"/>
      <c r="LDR6" s="228"/>
      <c r="LDS6" s="228"/>
      <c r="LDT6" s="228"/>
      <c r="LDU6" s="228"/>
      <c r="LDV6" s="228"/>
      <c r="LDW6" s="228"/>
      <c r="LDX6" s="228"/>
      <c r="LDY6" s="228"/>
      <c r="LDZ6" s="228"/>
      <c r="LEA6" s="228"/>
      <c r="LEB6" s="228"/>
      <c r="LEC6" s="228"/>
      <c r="LED6" s="228"/>
      <c r="LEE6" s="228"/>
      <c r="LEF6" s="228"/>
      <c r="LEG6" s="228"/>
      <c r="LEH6" s="228"/>
      <c r="LEI6" s="228"/>
      <c r="LEJ6" s="228"/>
      <c r="LEK6" s="228"/>
      <c r="LEL6" s="228"/>
      <c r="LEM6" s="228"/>
      <c r="LEN6" s="228"/>
      <c r="LEO6" s="228"/>
      <c r="LEP6" s="228"/>
      <c r="LEQ6" s="228"/>
      <c r="LER6" s="228"/>
      <c r="LES6" s="228"/>
      <c r="LET6" s="228"/>
      <c r="LEU6" s="228"/>
      <c r="LEV6" s="228"/>
      <c r="LEW6" s="228"/>
      <c r="LEX6" s="228"/>
      <c r="LEY6" s="228"/>
      <c r="LEZ6" s="228"/>
      <c r="LFA6" s="228"/>
      <c r="LFB6" s="228"/>
      <c r="LFC6" s="228"/>
      <c r="LFD6" s="228"/>
      <c r="LFE6" s="228"/>
      <c r="LFF6" s="228"/>
      <c r="LFG6" s="228"/>
      <c r="LFH6" s="228"/>
      <c r="LFI6" s="228"/>
      <c r="LFJ6" s="228"/>
      <c r="LFK6" s="228"/>
      <c r="LFL6" s="228"/>
      <c r="LFM6" s="228"/>
      <c r="LFN6" s="228"/>
      <c r="LFO6" s="228"/>
      <c r="LFP6" s="228"/>
      <c r="LFQ6" s="228"/>
      <c r="LFR6" s="228"/>
      <c r="LFS6" s="228"/>
      <c r="LFT6" s="228"/>
      <c r="LFU6" s="228"/>
      <c r="LFV6" s="228"/>
      <c r="LFW6" s="228"/>
      <c r="LFX6" s="228"/>
      <c r="LFY6" s="228"/>
      <c r="LFZ6" s="228"/>
      <c r="LGA6" s="228"/>
      <c r="LGB6" s="228"/>
      <c r="LGC6" s="228"/>
      <c r="LGD6" s="228"/>
      <c r="LGE6" s="228"/>
      <c r="LGF6" s="228"/>
      <c r="LGG6" s="228"/>
      <c r="LGH6" s="228"/>
      <c r="LGI6" s="228"/>
      <c r="LGJ6" s="228"/>
      <c r="LGK6" s="228"/>
      <c r="LGL6" s="228"/>
      <c r="LGM6" s="228"/>
      <c r="LGN6" s="228"/>
      <c r="LGO6" s="228"/>
      <c r="LGP6" s="228"/>
      <c r="LGQ6" s="228"/>
      <c r="LGR6" s="228"/>
      <c r="LGS6" s="228"/>
      <c r="LGT6" s="228"/>
      <c r="LGU6" s="228"/>
      <c r="LGV6" s="228"/>
      <c r="LGW6" s="228"/>
      <c r="LGX6" s="228"/>
      <c r="LGY6" s="228"/>
      <c r="LGZ6" s="228"/>
      <c r="LHA6" s="228"/>
      <c r="LHB6" s="228"/>
      <c r="LHC6" s="228"/>
      <c r="LHD6" s="228"/>
      <c r="LHE6" s="228"/>
      <c r="LHF6" s="228"/>
      <c r="LHG6" s="228"/>
      <c r="LHH6" s="228"/>
      <c r="LHI6" s="228"/>
      <c r="LHJ6" s="228"/>
      <c r="LHK6" s="228"/>
      <c r="LHL6" s="228"/>
      <c r="LHM6" s="228"/>
      <c r="LHN6" s="228"/>
      <c r="LHO6" s="228"/>
      <c r="LHP6" s="228"/>
      <c r="LHQ6" s="228"/>
      <c r="LHR6" s="228"/>
      <c r="LHS6" s="228"/>
      <c r="LHT6" s="228"/>
      <c r="LHU6" s="228"/>
      <c r="LHV6" s="228"/>
      <c r="LHW6" s="228"/>
      <c r="LHX6" s="228"/>
      <c r="LHY6" s="228"/>
      <c r="LHZ6" s="228"/>
      <c r="LIA6" s="228"/>
      <c r="LIB6" s="228"/>
      <c r="LIC6" s="228"/>
      <c r="LID6" s="228"/>
      <c r="LIE6" s="228"/>
      <c r="LIF6" s="228"/>
      <c r="LIG6" s="228"/>
      <c r="LIH6" s="228"/>
      <c r="LII6" s="228"/>
      <c r="LIJ6" s="228"/>
      <c r="LIK6" s="228"/>
      <c r="LIL6" s="228"/>
      <c r="LIM6" s="228"/>
      <c r="LIN6" s="228"/>
      <c r="LIO6" s="228"/>
      <c r="LIP6" s="228"/>
      <c r="LIQ6" s="228"/>
      <c r="LIR6" s="228"/>
      <c r="LIS6" s="228"/>
      <c r="LIT6" s="228"/>
      <c r="LIU6" s="228"/>
      <c r="LIV6" s="228"/>
      <c r="LIW6" s="228"/>
      <c r="LIX6" s="228"/>
      <c r="LIY6" s="228"/>
      <c r="LIZ6" s="228"/>
      <c r="LJA6" s="228"/>
      <c r="LJB6" s="228"/>
      <c r="LJC6" s="228"/>
      <c r="LJD6" s="228"/>
      <c r="LJE6" s="228"/>
      <c r="LJF6" s="228"/>
      <c r="LJG6" s="228"/>
      <c r="LJH6" s="228"/>
      <c r="LJI6" s="228"/>
      <c r="LJJ6" s="228"/>
      <c r="LJK6" s="228"/>
      <c r="LJL6" s="228"/>
      <c r="LJM6" s="228"/>
      <c r="LJN6" s="228"/>
      <c r="LJO6" s="228"/>
      <c r="LJP6" s="228"/>
      <c r="LJQ6" s="228"/>
      <c r="LJR6" s="228"/>
      <c r="LJS6" s="228"/>
      <c r="LJT6" s="228"/>
      <c r="LJU6" s="228"/>
      <c r="LJV6" s="228"/>
      <c r="LJW6" s="228"/>
      <c r="LJX6" s="228"/>
      <c r="LJY6" s="228"/>
      <c r="LJZ6" s="228"/>
      <c r="LKA6" s="228"/>
      <c r="LKB6" s="228"/>
      <c r="LKC6" s="228"/>
      <c r="LKD6" s="228"/>
      <c r="LKE6" s="228"/>
      <c r="LKF6" s="228"/>
      <c r="LKG6" s="228"/>
      <c r="LKH6" s="228"/>
      <c r="LKI6" s="228"/>
      <c r="LKJ6" s="228"/>
      <c r="LKK6" s="228"/>
      <c r="LKL6" s="228"/>
      <c r="LKM6" s="228"/>
      <c r="LKN6" s="228"/>
      <c r="LKO6" s="228"/>
      <c r="LKP6" s="228"/>
      <c r="LKQ6" s="228"/>
      <c r="LKR6" s="228"/>
      <c r="LKS6" s="228"/>
      <c r="LKT6" s="228"/>
      <c r="LKU6" s="228"/>
      <c r="LKV6" s="228"/>
      <c r="LKW6" s="228"/>
      <c r="LKX6" s="228"/>
      <c r="LKY6" s="228"/>
      <c r="LKZ6" s="228"/>
      <c r="LLA6" s="228"/>
      <c r="LLB6" s="228"/>
      <c r="LLC6" s="228"/>
      <c r="LLD6" s="228"/>
      <c r="LLE6" s="228"/>
      <c r="LLF6" s="228"/>
      <c r="LLG6" s="228"/>
      <c r="LLH6" s="228"/>
      <c r="LLI6" s="228"/>
      <c r="LLJ6" s="228"/>
      <c r="LLK6" s="228"/>
      <c r="LLL6" s="228"/>
      <c r="LLM6" s="228"/>
      <c r="LLN6" s="228"/>
      <c r="LLO6" s="228"/>
      <c r="LLP6" s="228"/>
      <c r="LLQ6" s="228"/>
      <c r="LLR6" s="228"/>
      <c r="LLS6" s="228"/>
      <c r="LLT6" s="228"/>
      <c r="LLU6" s="228"/>
      <c r="LLV6" s="228"/>
      <c r="LLW6" s="228"/>
      <c r="LLX6" s="228"/>
      <c r="LLY6" s="228"/>
      <c r="LLZ6" s="228"/>
      <c r="LMA6" s="228"/>
      <c r="LMB6" s="228"/>
      <c r="LMC6" s="228"/>
      <c r="LMD6" s="228"/>
      <c r="LME6" s="228"/>
      <c r="LMF6" s="228"/>
      <c r="LMG6" s="228"/>
      <c r="LMH6" s="228"/>
      <c r="LMI6" s="228"/>
      <c r="LMJ6" s="228"/>
      <c r="LMK6" s="228"/>
      <c r="LML6" s="228"/>
      <c r="LMM6" s="228"/>
      <c r="LMN6" s="228"/>
      <c r="LMO6" s="228"/>
      <c r="LMP6" s="228"/>
      <c r="LMQ6" s="228"/>
      <c r="LMR6" s="228"/>
      <c r="LMS6" s="228"/>
      <c r="LMT6" s="228"/>
      <c r="LMU6" s="228"/>
      <c r="LMV6" s="228"/>
      <c r="LMW6" s="228"/>
      <c r="LMX6" s="228"/>
      <c r="LMY6" s="228"/>
      <c r="LMZ6" s="228"/>
      <c r="LNA6" s="228"/>
      <c r="LNB6" s="228"/>
      <c r="LNC6" s="228"/>
      <c r="LND6" s="228"/>
      <c r="LNE6" s="228"/>
      <c r="LNF6" s="228"/>
      <c r="LNG6" s="228"/>
      <c r="LNH6" s="228"/>
      <c r="LNI6" s="228"/>
      <c r="LNJ6" s="228"/>
      <c r="LNK6" s="228"/>
      <c r="LNL6" s="228"/>
      <c r="LNM6" s="228"/>
      <c r="LNN6" s="228"/>
      <c r="LNO6" s="228"/>
      <c r="LNP6" s="228"/>
      <c r="LNQ6" s="228"/>
      <c r="LNR6" s="228"/>
      <c r="LNS6" s="228"/>
      <c r="LNT6" s="228"/>
      <c r="LNU6" s="228"/>
      <c r="LNV6" s="228"/>
      <c r="LNW6" s="228"/>
      <c r="LNX6" s="228"/>
      <c r="LNY6" s="228"/>
      <c r="LNZ6" s="228"/>
      <c r="LOA6" s="228"/>
      <c r="LOB6" s="228"/>
      <c r="LOC6" s="228"/>
      <c r="LOD6" s="228"/>
      <c r="LOE6" s="228"/>
      <c r="LOF6" s="228"/>
      <c r="LOG6" s="228"/>
      <c r="LOH6" s="228"/>
      <c r="LOI6" s="228"/>
      <c r="LOJ6" s="228"/>
      <c r="LOK6" s="228"/>
      <c r="LOL6" s="228"/>
      <c r="LOM6" s="228"/>
      <c r="LON6" s="228"/>
      <c r="LOO6" s="228"/>
      <c r="LOP6" s="228"/>
      <c r="LOQ6" s="228"/>
      <c r="LOR6" s="228"/>
      <c r="LOS6" s="228"/>
      <c r="LOT6" s="228"/>
      <c r="LOU6" s="228"/>
      <c r="LOV6" s="228"/>
      <c r="LOW6" s="228"/>
      <c r="LOX6" s="228"/>
      <c r="LOY6" s="228"/>
      <c r="LOZ6" s="228"/>
      <c r="LPA6" s="228"/>
      <c r="LPB6" s="228"/>
      <c r="LPC6" s="228"/>
      <c r="LPD6" s="228"/>
      <c r="LPE6" s="228"/>
      <c r="LPF6" s="228"/>
      <c r="LPG6" s="228"/>
      <c r="LPH6" s="228"/>
      <c r="LPI6" s="228"/>
      <c r="LPJ6" s="228"/>
      <c r="LPK6" s="228"/>
      <c r="LPL6" s="228"/>
      <c r="LPM6" s="228"/>
      <c r="LPN6" s="228"/>
      <c r="LPO6" s="228"/>
      <c r="LPP6" s="228"/>
      <c r="LPQ6" s="228"/>
      <c r="LPR6" s="228"/>
      <c r="LPS6" s="228"/>
      <c r="LPT6" s="228"/>
      <c r="LPU6" s="228"/>
      <c r="LPV6" s="228"/>
      <c r="LPW6" s="228"/>
      <c r="LPX6" s="228"/>
      <c r="LPY6" s="228"/>
      <c r="LPZ6" s="228"/>
      <c r="LQA6" s="228"/>
      <c r="LQB6" s="228"/>
      <c r="LQC6" s="228"/>
      <c r="LQD6" s="228"/>
      <c r="LQE6" s="228"/>
      <c r="LQF6" s="228"/>
      <c r="LQG6" s="228"/>
      <c r="LQH6" s="228"/>
      <c r="LQI6" s="228"/>
      <c r="LQJ6" s="228"/>
      <c r="LQK6" s="228"/>
      <c r="LQL6" s="228"/>
      <c r="LQM6" s="228"/>
      <c r="LQN6" s="228"/>
      <c r="LQO6" s="228"/>
      <c r="LQP6" s="228"/>
      <c r="LQQ6" s="228"/>
      <c r="LQR6" s="228"/>
      <c r="LQS6" s="228"/>
      <c r="LQT6" s="228"/>
      <c r="LQU6" s="228"/>
      <c r="LQV6" s="228"/>
      <c r="LQW6" s="228"/>
      <c r="LQX6" s="228"/>
      <c r="LQY6" s="228"/>
      <c r="LQZ6" s="228"/>
      <c r="LRA6" s="228"/>
      <c r="LRB6" s="228"/>
      <c r="LRC6" s="228"/>
      <c r="LRD6" s="228"/>
      <c r="LRE6" s="228"/>
      <c r="LRF6" s="228"/>
      <c r="LRG6" s="228"/>
      <c r="LRH6" s="228"/>
      <c r="LRI6" s="228"/>
      <c r="LRJ6" s="228"/>
      <c r="LRK6" s="228"/>
      <c r="LRL6" s="228"/>
      <c r="LRM6" s="228"/>
      <c r="LRN6" s="228"/>
      <c r="LRO6" s="228"/>
      <c r="LRP6" s="228"/>
      <c r="LRQ6" s="228"/>
      <c r="LRR6" s="228"/>
      <c r="LRS6" s="228"/>
      <c r="LRT6" s="228"/>
      <c r="LRU6" s="228"/>
      <c r="LRV6" s="228"/>
      <c r="LRW6" s="228"/>
      <c r="LRX6" s="228"/>
      <c r="LRY6" s="228"/>
      <c r="LRZ6" s="228"/>
      <c r="LSA6" s="228"/>
      <c r="LSB6" s="228"/>
      <c r="LSC6" s="228"/>
      <c r="LSD6" s="228"/>
      <c r="LSE6" s="228"/>
      <c r="LSF6" s="228"/>
      <c r="LSG6" s="228"/>
      <c r="LSH6" s="228"/>
      <c r="LSI6" s="228"/>
      <c r="LSJ6" s="228"/>
      <c r="LSK6" s="228"/>
      <c r="LSL6" s="228"/>
      <c r="LSM6" s="228"/>
      <c r="LSN6" s="228"/>
      <c r="LSO6" s="228"/>
      <c r="LSP6" s="228"/>
      <c r="LSQ6" s="228"/>
      <c r="LSR6" s="228"/>
      <c r="LSS6" s="228"/>
      <c r="LST6" s="228"/>
      <c r="LSU6" s="228"/>
      <c r="LSV6" s="228"/>
      <c r="LSW6" s="228"/>
      <c r="LSX6" s="228"/>
      <c r="LSY6" s="228"/>
      <c r="LSZ6" s="228"/>
      <c r="LTA6" s="228"/>
      <c r="LTB6" s="228"/>
      <c r="LTC6" s="228"/>
      <c r="LTD6" s="228"/>
      <c r="LTE6" s="228"/>
      <c r="LTF6" s="228"/>
      <c r="LTG6" s="228"/>
      <c r="LTH6" s="228"/>
      <c r="LTI6" s="228"/>
      <c r="LTJ6" s="228"/>
      <c r="LTK6" s="228"/>
      <c r="LTL6" s="228"/>
      <c r="LTM6" s="228"/>
      <c r="LTN6" s="228"/>
      <c r="LTO6" s="228"/>
      <c r="LTP6" s="228"/>
      <c r="LTQ6" s="228"/>
      <c r="LTR6" s="228"/>
      <c r="LTS6" s="228"/>
      <c r="LTT6" s="228"/>
      <c r="LTU6" s="228"/>
      <c r="LTV6" s="228"/>
      <c r="LTW6" s="228"/>
      <c r="LTX6" s="228"/>
      <c r="LTY6" s="228"/>
      <c r="LTZ6" s="228"/>
      <c r="LUA6" s="228"/>
      <c r="LUB6" s="228"/>
      <c r="LUC6" s="228"/>
      <c r="LUD6" s="228"/>
      <c r="LUE6" s="228"/>
      <c r="LUF6" s="228"/>
      <c r="LUG6" s="228"/>
      <c r="LUH6" s="228"/>
      <c r="LUI6" s="228"/>
      <c r="LUJ6" s="228"/>
      <c r="LUK6" s="228"/>
      <c r="LUL6" s="228"/>
      <c r="LUM6" s="228"/>
      <c r="LUN6" s="228"/>
      <c r="LUO6" s="228"/>
      <c r="LUP6" s="228"/>
      <c r="LUQ6" s="228"/>
      <c r="LUR6" s="228"/>
      <c r="LUS6" s="228"/>
      <c r="LUT6" s="228"/>
      <c r="LUU6" s="228"/>
      <c r="LUV6" s="228"/>
      <c r="LUW6" s="228"/>
      <c r="LUX6" s="228"/>
      <c r="LUY6" s="228"/>
      <c r="LUZ6" s="228"/>
      <c r="LVA6" s="228"/>
      <c r="LVB6" s="228"/>
      <c r="LVC6" s="228"/>
      <c r="LVD6" s="228"/>
      <c r="LVE6" s="228"/>
      <c r="LVF6" s="228"/>
      <c r="LVG6" s="228"/>
      <c r="LVH6" s="228"/>
      <c r="LVI6" s="228"/>
      <c r="LVJ6" s="228"/>
      <c r="LVK6" s="228"/>
      <c r="LVL6" s="228"/>
      <c r="LVM6" s="228"/>
      <c r="LVN6" s="228"/>
      <c r="LVO6" s="228"/>
      <c r="LVP6" s="228"/>
      <c r="LVQ6" s="228"/>
      <c r="LVR6" s="228"/>
      <c r="LVS6" s="228"/>
      <c r="LVT6" s="228"/>
      <c r="LVU6" s="228"/>
      <c r="LVV6" s="228"/>
      <c r="LVW6" s="228"/>
      <c r="LVX6" s="228"/>
      <c r="LVY6" s="228"/>
      <c r="LVZ6" s="228"/>
      <c r="LWA6" s="228"/>
      <c r="LWB6" s="228"/>
      <c r="LWC6" s="228"/>
      <c r="LWD6" s="228"/>
      <c r="LWE6" s="228"/>
      <c r="LWF6" s="228"/>
      <c r="LWG6" s="228"/>
      <c r="LWH6" s="228"/>
      <c r="LWI6" s="228"/>
      <c r="LWJ6" s="228"/>
      <c r="LWK6" s="228"/>
      <c r="LWL6" s="228"/>
      <c r="LWM6" s="228"/>
      <c r="LWN6" s="228"/>
      <c r="LWO6" s="228"/>
      <c r="LWP6" s="228"/>
      <c r="LWQ6" s="228"/>
      <c r="LWR6" s="228"/>
      <c r="LWS6" s="228"/>
      <c r="LWT6" s="228"/>
      <c r="LWU6" s="228"/>
      <c r="LWV6" s="228"/>
      <c r="LWW6" s="228"/>
      <c r="LWX6" s="228"/>
      <c r="LWY6" s="228"/>
      <c r="LWZ6" s="228"/>
      <c r="LXA6" s="228"/>
      <c r="LXB6" s="228"/>
      <c r="LXC6" s="228"/>
      <c r="LXD6" s="228"/>
      <c r="LXE6" s="228"/>
      <c r="LXF6" s="228"/>
      <c r="LXG6" s="228"/>
      <c r="LXH6" s="228"/>
      <c r="LXI6" s="228"/>
      <c r="LXJ6" s="228"/>
      <c r="LXK6" s="228"/>
      <c r="LXL6" s="228"/>
      <c r="LXM6" s="228"/>
      <c r="LXN6" s="228"/>
      <c r="LXO6" s="228"/>
      <c r="LXP6" s="228"/>
      <c r="LXQ6" s="228"/>
      <c r="LXR6" s="228"/>
      <c r="LXS6" s="228"/>
      <c r="LXT6" s="228"/>
      <c r="LXU6" s="228"/>
      <c r="LXV6" s="228"/>
      <c r="LXW6" s="228"/>
      <c r="LXX6" s="228"/>
      <c r="LXY6" s="228"/>
      <c r="LXZ6" s="228"/>
      <c r="LYA6" s="228"/>
      <c r="LYB6" s="228"/>
      <c r="LYC6" s="228"/>
      <c r="LYD6" s="228"/>
      <c r="LYE6" s="228"/>
      <c r="LYF6" s="228"/>
      <c r="LYG6" s="228"/>
      <c r="LYH6" s="228"/>
      <c r="LYI6" s="228"/>
      <c r="LYJ6" s="228"/>
      <c r="LYK6" s="228"/>
      <c r="LYL6" s="228"/>
      <c r="LYM6" s="228"/>
      <c r="LYN6" s="228"/>
      <c r="LYO6" s="228"/>
      <c r="LYP6" s="228"/>
      <c r="LYQ6" s="228"/>
      <c r="LYR6" s="228"/>
      <c r="LYS6" s="228"/>
      <c r="LYT6" s="228"/>
      <c r="LYU6" s="228"/>
      <c r="LYV6" s="228"/>
      <c r="LYW6" s="228"/>
      <c r="LYX6" s="228"/>
      <c r="LYY6" s="228"/>
      <c r="LYZ6" s="228"/>
      <c r="LZA6" s="228"/>
      <c r="LZB6" s="228"/>
      <c r="LZC6" s="228"/>
      <c r="LZD6" s="228"/>
      <c r="LZE6" s="228"/>
      <c r="LZF6" s="228"/>
      <c r="LZG6" s="228"/>
      <c r="LZH6" s="228"/>
      <c r="LZI6" s="228"/>
      <c r="LZJ6" s="228"/>
      <c r="LZK6" s="228"/>
      <c r="LZL6" s="228"/>
      <c r="LZM6" s="228"/>
      <c r="LZN6" s="228"/>
      <c r="LZO6" s="228"/>
      <c r="LZP6" s="228"/>
      <c r="LZQ6" s="228"/>
      <c r="LZR6" s="228"/>
      <c r="LZS6" s="228"/>
      <c r="LZT6" s="228"/>
      <c r="LZU6" s="228"/>
      <c r="LZV6" s="228"/>
      <c r="LZW6" s="228"/>
      <c r="LZX6" s="228"/>
      <c r="LZY6" s="228"/>
      <c r="LZZ6" s="228"/>
      <c r="MAA6" s="228"/>
      <c r="MAB6" s="228"/>
      <c r="MAC6" s="228"/>
      <c r="MAD6" s="228"/>
      <c r="MAE6" s="228"/>
      <c r="MAF6" s="228"/>
      <c r="MAG6" s="228"/>
      <c r="MAH6" s="228"/>
      <c r="MAI6" s="228"/>
      <c r="MAJ6" s="228"/>
      <c r="MAK6" s="228"/>
      <c r="MAL6" s="228"/>
      <c r="MAM6" s="228"/>
      <c r="MAN6" s="228"/>
      <c r="MAO6" s="228"/>
      <c r="MAP6" s="228"/>
      <c r="MAQ6" s="228"/>
      <c r="MAR6" s="228"/>
      <c r="MAS6" s="228"/>
      <c r="MAT6" s="228"/>
      <c r="MAU6" s="228"/>
      <c r="MAV6" s="228"/>
      <c r="MAW6" s="228"/>
      <c r="MAX6" s="228"/>
      <c r="MAY6" s="228"/>
      <c r="MAZ6" s="228"/>
      <c r="MBA6" s="228"/>
      <c r="MBB6" s="228"/>
      <c r="MBC6" s="228"/>
      <c r="MBD6" s="228"/>
      <c r="MBE6" s="228"/>
      <c r="MBF6" s="228"/>
      <c r="MBG6" s="228"/>
      <c r="MBH6" s="228"/>
      <c r="MBI6" s="228"/>
      <c r="MBJ6" s="228"/>
      <c r="MBK6" s="228"/>
      <c r="MBL6" s="228"/>
      <c r="MBM6" s="228"/>
      <c r="MBN6" s="228"/>
      <c r="MBO6" s="228"/>
      <c r="MBP6" s="228"/>
      <c r="MBQ6" s="228"/>
      <c r="MBR6" s="228"/>
      <c r="MBS6" s="228"/>
      <c r="MBT6" s="228"/>
      <c r="MBU6" s="228"/>
      <c r="MBV6" s="228"/>
      <c r="MBW6" s="228"/>
      <c r="MBX6" s="228"/>
      <c r="MBY6" s="228"/>
      <c r="MBZ6" s="228"/>
      <c r="MCA6" s="228"/>
      <c r="MCB6" s="228"/>
      <c r="MCC6" s="228"/>
      <c r="MCD6" s="228"/>
      <c r="MCE6" s="228"/>
      <c r="MCF6" s="228"/>
      <c r="MCG6" s="228"/>
      <c r="MCH6" s="228"/>
      <c r="MCI6" s="228"/>
      <c r="MCJ6" s="228"/>
      <c r="MCK6" s="228"/>
      <c r="MCL6" s="228"/>
      <c r="MCM6" s="228"/>
      <c r="MCN6" s="228"/>
      <c r="MCO6" s="228"/>
      <c r="MCP6" s="228"/>
      <c r="MCQ6" s="228"/>
      <c r="MCR6" s="228"/>
      <c r="MCS6" s="228"/>
      <c r="MCT6" s="228"/>
      <c r="MCU6" s="228"/>
      <c r="MCV6" s="228"/>
      <c r="MCW6" s="228"/>
      <c r="MCX6" s="228"/>
      <c r="MCY6" s="228"/>
      <c r="MCZ6" s="228"/>
      <c r="MDA6" s="228"/>
      <c r="MDB6" s="228"/>
      <c r="MDC6" s="228"/>
      <c r="MDD6" s="228"/>
      <c r="MDE6" s="228"/>
      <c r="MDF6" s="228"/>
      <c r="MDG6" s="228"/>
      <c r="MDH6" s="228"/>
      <c r="MDI6" s="228"/>
      <c r="MDJ6" s="228"/>
      <c r="MDK6" s="228"/>
      <c r="MDL6" s="228"/>
      <c r="MDM6" s="228"/>
      <c r="MDN6" s="228"/>
      <c r="MDO6" s="228"/>
      <c r="MDP6" s="228"/>
      <c r="MDQ6" s="228"/>
      <c r="MDR6" s="228"/>
      <c r="MDS6" s="228"/>
      <c r="MDT6" s="228"/>
      <c r="MDU6" s="228"/>
      <c r="MDV6" s="228"/>
      <c r="MDW6" s="228"/>
      <c r="MDX6" s="228"/>
      <c r="MDY6" s="228"/>
      <c r="MDZ6" s="228"/>
      <c r="MEA6" s="228"/>
      <c r="MEB6" s="228"/>
      <c r="MEC6" s="228"/>
      <c r="MED6" s="228"/>
      <c r="MEE6" s="228"/>
      <c r="MEF6" s="228"/>
      <c r="MEG6" s="228"/>
      <c r="MEH6" s="228"/>
      <c r="MEI6" s="228"/>
      <c r="MEJ6" s="228"/>
      <c r="MEK6" s="228"/>
      <c r="MEL6" s="228"/>
      <c r="MEM6" s="228"/>
      <c r="MEN6" s="228"/>
      <c r="MEO6" s="228"/>
      <c r="MEP6" s="228"/>
      <c r="MEQ6" s="228"/>
      <c r="MER6" s="228"/>
      <c r="MES6" s="228"/>
      <c r="MET6" s="228"/>
      <c r="MEU6" s="228"/>
      <c r="MEV6" s="228"/>
      <c r="MEW6" s="228"/>
      <c r="MEX6" s="228"/>
      <c r="MEY6" s="228"/>
      <c r="MEZ6" s="228"/>
      <c r="MFA6" s="228"/>
      <c r="MFB6" s="228"/>
      <c r="MFC6" s="228"/>
      <c r="MFD6" s="228"/>
      <c r="MFE6" s="228"/>
      <c r="MFF6" s="228"/>
      <c r="MFG6" s="228"/>
      <c r="MFH6" s="228"/>
      <c r="MFI6" s="228"/>
      <c r="MFJ6" s="228"/>
      <c r="MFK6" s="228"/>
      <c r="MFL6" s="228"/>
      <c r="MFM6" s="228"/>
      <c r="MFN6" s="228"/>
      <c r="MFO6" s="228"/>
      <c r="MFP6" s="228"/>
      <c r="MFQ6" s="228"/>
      <c r="MFR6" s="228"/>
      <c r="MFS6" s="228"/>
      <c r="MFT6" s="228"/>
      <c r="MFU6" s="228"/>
      <c r="MFV6" s="228"/>
      <c r="MFW6" s="228"/>
      <c r="MFX6" s="228"/>
      <c r="MFY6" s="228"/>
      <c r="MFZ6" s="228"/>
      <c r="MGA6" s="228"/>
      <c r="MGB6" s="228"/>
      <c r="MGC6" s="228"/>
      <c r="MGD6" s="228"/>
      <c r="MGE6" s="228"/>
      <c r="MGF6" s="228"/>
      <c r="MGG6" s="228"/>
      <c r="MGH6" s="228"/>
      <c r="MGI6" s="228"/>
      <c r="MGJ6" s="228"/>
      <c r="MGK6" s="228"/>
      <c r="MGL6" s="228"/>
      <c r="MGM6" s="228"/>
      <c r="MGN6" s="228"/>
      <c r="MGO6" s="228"/>
      <c r="MGP6" s="228"/>
      <c r="MGQ6" s="228"/>
      <c r="MGR6" s="228"/>
      <c r="MGS6" s="228"/>
      <c r="MGT6" s="228"/>
      <c r="MGU6" s="228"/>
      <c r="MGV6" s="228"/>
      <c r="MGW6" s="228"/>
      <c r="MGX6" s="228"/>
      <c r="MGY6" s="228"/>
      <c r="MGZ6" s="228"/>
      <c r="MHA6" s="228"/>
      <c r="MHB6" s="228"/>
      <c r="MHC6" s="228"/>
      <c r="MHD6" s="228"/>
      <c r="MHE6" s="228"/>
      <c r="MHF6" s="228"/>
      <c r="MHG6" s="228"/>
      <c r="MHH6" s="228"/>
      <c r="MHI6" s="228"/>
      <c r="MHJ6" s="228"/>
      <c r="MHK6" s="228"/>
      <c r="MHL6" s="228"/>
      <c r="MHM6" s="228"/>
      <c r="MHN6" s="228"/>
      <c r="MHO6" s="228"/>
      <c r="MHP6" s="228"/>
      <c r="MHQ6" s="228"/>
      <c r="MHR6" s="228"/>
      <c r="MHS6" s="228"/>
      <c r="MHT6" s="228"/>
      <c r="MHU6" s="228"/>
      <c r="MHV6" s="228"/>
      <c r="MHW6" s="228"/>
      <c r="MHX6" s="228"/>
      <c r="MHY6" s="228"/>
      <c r="MHZ6" s="228"/>
      <c r="MIA6" s="228"/>
      <c r="MIB6" s="228"/>
      <c r="MIC6" s="228"/>
      <c r="MID6" s="228"/>
      <c r="MIE6" s="228"/>
      <c r="MIF6" s="228"/>
      <c r="MIG6" s="228"/>
      <c r="MIH6" s="228"/>
      <c r="MII6" s="228"/>
      <c r="MIJ6" s="228"/>
      <c r="MIK6" s="228"/>
      <c r="MIL6" s="228"/>
      <c r="MIM6" s="228"/>
      <c r="MIN6" s="228"/>
      <c r="MIO6" s="228"/>
      <c r="MIP6" s="228"/>
      <c r="MIQ6" s="228"/>
      <c r="MIR6" s="228"/>
      <c r="MIS6" s="228"/>
      <c r="MIT6" s="228"/>
      <c r="MIU6" s="228"/>
      <c r="MIV6" s="228"/>
      <c r="MIW6" s="228"/>
      <c r="MIX6" s="228"/>
      <c r="MIY6" s="228"/>
      <c r="MIZ6" s="228"/>
      <c r="MJA6" s="228"/>
      <c r="MJB6" s="228"/>
      <c r="MJC6" s="228"/>
      <c r="MJD6" s="228"/>
      <c r="MJE6" s="228"/>
      <c r="MJF6" s="228"/>
      <c r="MJG6" s="228"/>
      <c r="MJH6" s="228"/>
      <c r="MJI6" s="228"/>
      <c r="MJJ6" s="228"/>
      <c r="MJK6" s="228"/>
      <c r="MJL6" s="228"/>
      <c r="MJM6" s="228"/>
      <c r="MJN6" s="228"/>
      <c r="MJO6" s="228"/>
      <c r="MJP6" s="228"/>
      <c r="MJQ6" s="228"/>
      <c r="MJR6" s="228"/>
      <c r="MJS6" s="228"/>
      <c r="MJT6" s="228"/>
      <c r="MJU6" s="228"/>
      <c r="MJV6" s="228"/>
      <c r="MJW6" s="228"/>
      <c r="MJX6" s="228"/>
      <c r="MJY6" s="228"/>
      <c r="MJZ6" s="228"/>
      <c r="MKA6" s="228"/>
      <c r="MKB6" s="228"/>
      <c r="MKC6" s="228"/>
      <c r="MKD6" s="228"/>
      <c r="MKE6" s="228"/>
      <c r="MKF6" s="228"/>
      <c r="MKG6" s="228"/>
      <c r="MKH6" s="228"/>
      <c r="MKI6" s="228"/>
      <c r="MKJ6" s="228"/>
      <c r="MKK6" s="228"/>
      <c r="MKL6" s="228"/>
      <c r="MKM6" s="228"/>
      <c r="MKN6" s="228"/>
      <c r="MKO6" s="228"/>
      <c r="MKP6" s="228"/>
      <c r="MKQ6" s="228"/>
      <c r="MKR6" s="228"/>
      <c r="MKS6" s="228"/>
      <c r="MKT6" s="228"/>
      <c r="MKU6" s="228"/>
      <c r="MKV6" s="228"/>
      <c r="MKW6" s="228"/>
      <c r="MKX6" s="228"/>
      <c r="MKY6" s="228"/>
      <c r="MKZ6" s="228"/>
      <c r="MLA6" s="228"/>
      <c r="MLB6" s="228"/>
      <c r="MLC6" s="228"/>
      <c r="MLD6" s="228"/>
      <c r="MLE6" s="228"/>
      <c r="MLF6" s="228"/>
      <c r="MLG6" s="228"/>
      <c r="MLH6" s="228"/>
      <c r="MLI6" s="228"/>
      <c r="MLJ6" s="228"/>
      <c r="MLK6" s="228"/>
      <c r="MLL6" s="228"/>
      <c r="MLM6" s="228"/>
      <c r="MLN6" s="228"/>
      <c r="MLO6" s="228"/>
      <c r="MLP6" s="228"/>
      <c r="MLQ6" s="228"/>
      <c r="MLR6" s="228"/>
      <c r="MLS6" s="228"/>
      <c r="MLT6" s="228"/>
      <c r="MLU6" s="228"/>
      <c r="MLV6" s="228"/>
      <c r="MLW6" s="228"/>
      <c r="MLX6" s="228"/>
      <c r="MLY6" s="228"/>
      <c r="MLZ6" s="228"/>
      <c r="MMA6" s="228"/>
      <c r="MMB6" s="228"/>
      <c r="MMC6" s="228"/>
      <c r="MMD6" s="228"/>
      <c r="MME6" s="228"/>
      <c r="MMF6" s="228"/>
      <c r="MMG6" s="228"/>
      <c r="MMH6" s="228"/>
      <c r="MMI6" s="228"/>
      <c r="MMJ6" s="228"/>
      <c r="MMK6" s="228"/>
      <c r="MML6" s="228"/>
      <c r="MMM6" s="228"/>
      <c r="MMN6" s="228"/>
      <c r="MMO6" s="228"/>
      <c r="MMP6" s="228"/>
      <c r="MMQ6" s="228"/>
      <c r="MMR6" s="228"/>
      <c r="MMS6" s="228"/>
      <c r="MMT6" s="228"/>
      <c r="MMU6" s="228"/>
      <c r="MMV6" s="228"/>
      <c r="MMW6" s="228"/>
      <c r="MMX6" s="228"/>
      <c r="MMY6" s="228"/>
      <c r="MMZ6" s="228"/>
      <c r="MNA6" s="228"/>
      <c r="MNB6" s="228"/>
      <c r="MNC6" s="228"/>
      <c r="MND6" s="228"/>
      <c r="MNE6" s="228"/>
      <c r="MNF6" s="228"/>
      <c r="MNG6" s="228"/>
      <c r="MNH6" s="228"/>
      <c r="MNI6" s="228"/>
      <c r="MNJ6" s="228"/>
      <c r="MNK6" s="228"/>
      <c r="MNL6" s="228"/>
      <c r="MNM6" s="228"/>
      <c r="MNN6" s="228"/>
      <c r="MNO6" s="228"/>
      <c r="MNP6" s="228"/>
      <c r="MNQ6" s="228"/>
      <c r="MNR6" s="228"/>
      <c r="MNS6" s="228"/>
      <c r="MNT6" s="228"/>
      <c r="MNU6" s="228"/>
      <c r="MNV6" s="228"/>
      <c r="MNW6" s="228"/>
      <c r="MNX6" s="228"/>
      <c r="MNY6" s="228"/>
      <c r="MNZ6" s="228"/>
      <c r="MOA6" s="228"/>
      <c r="MOB6" s="228"/>
      <c r="MOC6" s="228"/>
      <c r="MOD6" s="228"/>
      <c r="MOE6" s="228"/>
      <c r="MOF6" s="228"/>
      <c r="MOG6" s="228"/>
      <c r="MOH6" s="228"/>
      <c r="MOI6" s="228"/>
      <c r="MOJ6" s="228"/>
      <c r="MOK6" s="228"/>
      <c r="MOL6" s="228"/>
      <c r="MOM6" s="228"/>
      <c r="MON6" s="228"/>
      <c r="MOO6" s="228"/>
      <c r="MOP6" s="228"/>
      <c r="MOQ6" s="228"/>
      <c r="MOR6" s="228"/>
      <c r="MOS6" s="228"/>
      <c r="MOT6" s="228"/>
      <c r="MOU6" s="228"/>
      <c r="MOV6" s="228"/>
      <c r="MOW6" s="228"/>
      <c r="MOX6" s="228"/>
      <c r="MOY6" s="228"/>
      <c r="MOZ6" s="228"/>
      <c r="MPA6" s="228"/>
      <c r="MPB6" s="228"/>
      <c r="MPC6" s="228"/>
      <c r="MPD6" s="228"/>
      <c r="MPE6" s="228"/>
      <c r="MPF6" s="228"/>
      <c r="MPG6" s="228"/>
      <c r="MPH6" s="228"/>
      <c r="MPI6" s="228"/>
      <c r="MPJ6" s="228"/>
      <c r="MPK6" s="228"/>
      <c r="MPL6" s="228"/>
      <c r="MPM6" s="228"/>
      <c r="MPN6" s="228"/>
      <c r="MPO6" s="228"/>
      <c r="MPP6" s="228"/>
      <c r="MPQ6" s="228"/>
      <c r="MPR6" s="228"/>
      <c r="MPS6" s="228"/>
      <c r="MPT6" s="228"/>
      <c r="MPU6" s="228"/>
      <c r="MPV6" s="228"/>
      <c r="MPW6" s="228"/>
      <c r="MPX6" s="228"/>
      <c r="MPY6" s="228"/>
      <c r="MPZ6" s="228"/>
      <c r="MQA6" s="228"/>
      <c r="MQB6" s="228"/>
      <c r="MQC6" s="228"/>
      <c r="MQD6" s="228"/>
      <c r="MQE6" s="228"/>
      <c r="MQF6" s="228"/>
      <c r="MQG6" s="228"/>
      <c r="MQH6" s="228"/>
      <c r="MQI6" s="228"/>
      <c r="MQJ6" s="228"/>
      <c r="MQK6" s="228"/>
      <c r="MQL6" s="228"/>
      <c r="MQM6" s="228"/>
      <c r="MQN6" s="228"/>
      <c r="MQO6" s="228"/>
      <c r="MQP6" s="228"/>
      <c r="MQQ6" s="228"/>
      <c r="MQR6" s="228"/>
      <c r="MQS6" s="228"/>
      <c r="MQT6" s="228"/>
      <c r="MQU6" s="228"/>
      <c r="MQV6" s="228"/>
      <c r="MQW6" s="228"/>
      <c r="MQX6" s="228"/>
      <c r="MQY6" s="228"/>
      <c r="MQZ6" s="228"/>
      <c r="MRA6" s="228"/>
      <c r="MRB6" s="228"/>
      <c r="MRC6" s="228"/>
      <c r="MRD6" s="228"/>
      <c r="MRE6" s="228"/>
      <c r="MRF6" s="228"/>
      <c r="MRG6" s="228"/>
      <c r="MRH6" s="228"/>
      <c r="MRI6" s="228"/>
      <c r="MRJ6" s="228"/>
      <c r="MRK6" s="228"/>
      <c r="MRL6" s="228"/>
      <c r="MRM6" s="228"/>
      <c r="MRN6" s="228"/>
      <c r="MRO6" s="228"/>
      <c r="MRP6" s="228"/>
      <c r="MRQ6" s="228"/>
      <c r="MRR6" s="228"/>
      <c r="MRS6" s="228"/>
      <c r="MRT6" s="228"/>
      <c r="MRU6" s="228"/>
      <c r="MRV6" s="228"/>
      <c r="MRW6" s="228"/>
      <c r="MRX6" s="228"/>
      <c r="MRY6" s="228"/>
      <c r="MRZ6" s="228"/>
      <c r="MSA6" s="228"/>
      <c r="MSB6" s="228"/>
      <c r="MSC6" s="228"/>
      <c r="MSD6" s="228"/>
      <c r="MSE6" s="228"/>
      <c r="MSF6" s="228"/>
      <c r="MSG6" s="228"/>
      <c r="MSH6" s="228"/>
      <c r="MSI6" s="228"/>
      <c r="MSJ6" s="228"/>
      <c r="MSK6" s="228"/>
      <c r="MSL6" s="228"/>
      <c r="MSM6" s="228"/>
      <c r="MSN6" s="228"/>
      <c r="MSO6" s="228"/>
      <c r="MSP6" s="228"/>
      <c r="MSQ6" s="228"/>
      <c r="MSR6" s="228"/>
      <c r="MSS6" s="228"/>
      <c r="MST6" s="228"/>
      <c r="MSU6" s="228"/>
      <c r="MSV6" s="228"/>
      <c r="MSW6" s="228"/>
      <c r="MSX6" s="228"/>
      <c r="MSY6" s="228"/>
      <c r="MSZ6" s="228"/>
      <c r="MTA6" s="228"/>
      <c r="MTB6" s="228"/>
      <c r="MTC6" s="228"/>
      <c r="MTD6" s="228"/>
      <c r="MTE6" s="228"/>
      <c r="MTF6" s="228"/>
      <c r="MTG6" s="228"/>
      <c r="MTH6" s="228"/>
      <c r="MTI6" s="228"/>
      <c r="MTJ6" s="228"/>
      <c r="MTK6" s="228"/>
      <c r="MTL6" s="228"/>
      <c r="MTM6" s="228"/>
      <c r="MTN6" s="228"/>
      <c r="MTO6" s="228"/>
      <c r="MTP6" s="228"/>
      <c r="MTQ6" s="228"/>
      <c r="MTR6" s="228"/>
      <c r="MTS6" s="228"/>
      <c r="MTT6" s="228"/>
      <c r="MTU6" s="228"/>
      <c r="MTV6" s="228"/>
      <c r="MTW6" s="228"/>
      <c r="MTX6" s="228"/>
      <c r="MTY6" s="228"/>
      <c r="MTZ6" s="228"/>
      <c r="MUA6" s="228"/>
      <c r="MUB6" s="228"/>
      <c r="MUC6" s="228"/>
      <c r="MUD6" s="228"/>
      <c r="MUE6" s="228"/>
      <c r="MUF6" s="228"/>
      <c r="MUG6" s="228"/>
      <c r="MUH6" s="228"/>
      <c r="MUI6" s="228"/>
      <c r="MUJ6" s="228"/>
      <c r="MUK6" s="228"/>
      <c r="MUL6" s="228"/>
      <c r="MUM6" s="228"/>
      <c r="MUN6" s="228"/>
      <c r="MUO6" s="228"/>
      <c r="MUP6" s="228"/>
      <c r="MUQ6" s="228"/>
      <c r="MUR6" s="228"/>
      <c r="MUS6" s="228"/>
      <c r="MUT6" s="228"/>
      <c r="MUU6" s="228"/>
      <c r="MUV6" s="228"/>
      <c r="MUW6" s="228"/>
      <c r="MUX6" s="228"/>
      <c r="MUY6" s="228"/>
      <c r="MUZ6" s="228"/>
      <c r="MVA6" s="228"/>
      <c r="MVB6" s="228"/>
      <c r="MVC6" s="228"/>
      <c r="MVD6" s="228"/>
      <c r="MVE6" s="228"/>
      <c r="MVF6" s="228"/>
      <c r="MVG6" s="228"/>
      <c r="MVH6" s="228"/>
      <c r="MVI6" s="228"/>
      <c r="MVJ6" s="228"/>
      <c r="MVK6" s="228"/>
      <c r="MVL6" s="228"/>
      <c r="MVM6" s="228"/>
      <c r="MVN6" s="228"/>
      <c r="MVO6" s="228"/>
      <c r="MVP6" s="228"/>
      <c r="MVQ6" s="228"/>
      <c r="MVR6" s="228"/>
      <c r="MVS6" s="228"/>
      <c r="MVT6" s="228"/>
      <c r="MVU6" s="228"/>
      <c r="MVV6" s="228"/>
      <c r="MVW6" s="228"/>
      <c r="MVX6" s="228"/>
      <c r="MVY6" s="228"/>
      <c r="MVZ6" s="228"/>
      <c r="MWA6" s="228"/>
      <c r="MWB6" s="228"/>
      <c r="MWC6" s="228"/>
      <c r="MWD6" s="228"/>
      <c r="MWE6" s="228"/>
      <c r="MWF6" s="228"/>
      <c r="MWG6" s="228"/>
      <c r="MWH6" s="228"/>
      <c r="MWI6" s="228"/>
      <c r="MWJ6" s="228"/>
      <c r="MWK6" s="228"/>
      <c r="MWL6" s="228"/>
      <c r="MWM6" s="228"/>
      <c r="MWN6" s="228"/>
      <c r="MWO6" s="228"/>
      <c r="MWP6" s="228"/>
      <c r="MWQ6" s="228"/>
      <c r="MWR6" s="228"/>
      <c r="MWS6" s="228"/>
      <c r="MWT6" s="228"/>
      <c r="MWU6" s="228"/>
      <c r="MWV6" s="228"/>
      <c r="MWW6" s="228"/>
      <c r="MWX6" s="228"/>
      <c r="MWY6" s="228"/>
      <c r="MWZ6" s="228"/>
      <c r="MXA6" s="228"/>
      <c r="MXB6" s="228"/>
      <c r="MXC6" s="228"/>
      <c r="MXD6" s="228"/>
      <c r="MXE6" s="228"/>
      <c r="MXF6" s="228"/>
      <c r="MXG6" s="228"/>
      <c r="MXH6" s="228"/>
      <c r="MXI6" s="228"/>
      <c r="MXJ6" s="228"/>
      <c r="MXK6" s="228"/>
      <c r="MXL6" s="228"/>
      <c r="MXM6" s="228"/>
      <c r="MXN6" s="228"/>
      <c r="MXO6" s="228"/>
      <c r="MXP6" s="228"/>
      <c r="MXQ6" s="228"/>
      <c r="MXR6" s="228"/>
      <c r="MXS6" s="228"/>
      <c r="MXT6" s="228"/>
      <c r="MXU6" s="228"/>
      <c r="MXV6" s="228"/>
      <c r="MXW6" s="228"/>
      <c r="MXX6" s="228"/>
      <c r="MXY6" s="228"/>
      <c r="MXZ6" s="228"/>
      <c r="MYA6" s="228"/>
      <c r="MYB6" s="228"/>
      <c r="MYC6" s="228"/>
      <c r="MYD6" s="228"/>
      <c r="MYE6" s="228"/>
      <c r="MYF6" s="228"/>
      <c r="MYG6" s="228"/>
      <c r="MYH6" s="228"/>
      <c r="MYI6" s="228"/>
      <c r="MYJ6" s="228"/>
      <c r="MYK6" s="228"/>
      <c r="MYL6" s="228"/>
      <c r="MYM6" s="228"/>
      <c r="MYN6" s="228"/>
      <c r="MYO6" s="228"/>
      <c r="MYP6" s="228"/>
      <c r="MYQ6" s="228"/>
      <c r="MYR6" s="228"/>
      <c r="MYS6" s="228"/>
      <c r="MYT6" s="228"/>
      <c r="MYU6" s="228"/>
      <c r="MYV6" s="228"/>
      <c r="MYW6" s="228"/>
      <c r="MYX6" s="228"/>
      <c r="MYY6" s="228"/>
      <c r="MYZ6" s="228"/>
      <c r="MZA6" s="228"/>
      <c r="MZB6" s="228"/>
      <c r="MZC6" s="228"/>
      <c r="MZD6" s="228"/>
      <c r="MZE6" s="228"/>
      <c r="MZF6" s="228"/>
      <c r="MZG6" s="228"/>
      <c r="MZH6" s="228"/>
      <c r="MZI6" s="228"/>
      <c r="MZJ6" s="228"/>
      <c r="MZK6" s="228"/>
      <c r="MZL6" s="228"/>
      <c r="MZM6" s="228"/>
      <c r="MZN6" s="228"/>
      <c r="MZO6" s="228"/>
      <c r="MZP6" s="228"/>
      <c r="MZQ6" s="228"/>
      <c r="MZR6" s="228"/>
      <c r="MZS6" s="228"/>
      <c r="MZT6" s="228"/>
      <c r="MZU6" s="228"/>
      <c r="MZV6" s="228"/>
      <c r="MZW6" s="228"/>
      <c r="MZX6" s="228"/>
      <c r="MZY6" s="228"/>
      <c r="MZZ6" s="228"/>
      <c r="NAA6" s="228"/>
      <c r="NAB6" s="228"/>
      <c r="NAC6" s="228"/>
      <c r="NAD6" s="228"/>
      <c r="NAE6" s="228"/>
      <c r="NAF6" s="228"/>
      <c r="NAG6" s="228"/>
      <c r="NAH6" s="228"/>
      <c r="NAI6" s="228"/>
      <c r="NAJ6" s="228"/>
      <c r="NAK6" s="228"/>
      <c r="NAL6" s="228"/>
      <c r="NAM6" s="228"/>
      <c r="NAN6" s="228"/>
      <c r="NAO6" s="228"/>
      <c r="NAP6" s="228"/>
      <c r="NAQ6" s="228"/>
      <c r="NAR6" s="228"/>
      <c r="NAS6" s="228"/>
      <c r="NAT6" s="228"/>
      <c r="NAU6" s="228"/>
      <c r="NAV6" s="228"/>
      <c r="NAW6" s="228"/>
      <c r="NAX6" s="228"/>
      <c r="NAY6" s="228"/>
      <c r="NAZ6" s="228"/>
      <c r="NBA6" s="228"/>
      <c r="NBB6" s="228"/>
      <c r="NBC6" s="228"/>
      <c r="NBD6" s="228"/>
      <c r="NBE6" s="228"/>
      <c r="NBF6" s="228"/>
      <c r="NBG6" s="228"/>
      <c r="NBH6" s="228"/>
      <c r="NBI6" s="228"/>
      <c r="NBJ6" s="228"/>
      <c r="NBK6" s="228"/>
      <c r="NBL6" s="228"/>
      <c r="NBM6" s="228"/>
      <c r="NBN6" s="228"/>
      <c r="NBO6" s="228"/>
      <c r="NBP6" s="228"/>
      <c r="NBQ6" s="228"/>
      <c r="NBR6" s="228"/>
      <c r="NBS6" s="228"/>
      <c r="NBT6" s="228"/>
      <c r="NBU6" s="228"/>
      <c r="NBV6" s="228"/>
      <c r="NBW6" s="228"/>
      <c r="NBX6" s="228"/>
      <c r="NBY6" s="228"/>
      <c r="NBZ6" s="228"/>
      <c r="NCA6" s="228"/>
      <c r="NCB6" s="228"/>
      <c r="NCC6" s="228"/>
      <c r="NCD6" s="228"/>
      <c r="NCE6" s="228"/>
      <c r="NCF6" s="228"/>
      <c r="NCG6" s="228"/>
      <c r="NCH6" s="228"/>
      <c r="NCI6" s="228"/>
      <c r="NCJ6" s="228"/>
      <c r="NCK6" s="228"/>
      <c r="NCL6" s="228"/>
      <c r="NCM6" s="228"/>
      <c r="NCN6" s="228"/>
      <c r="NCO6" s="228"/>
      <c r="NCP6" s="228"/>
      <c r="NCQ6" s="228"/>
      <c r="NCR6" s="228"/>
      <c r="NCS6" s="228"/>
      <c r="NCT6" s="228"/>
      <c r="NCU6" s="228"/>
      <c r="NCV6" s="228"/>
      <c r="NCW6" s="228"/>
      <c r="NCX6" s="228"/>
      <c r="NCY6" s="228"/>
      <c r="NCZ6" s="228"/>
      <c r="NDA6" s="228"/>
      <c r="NDB6" s="228"/>
      <c r="NDC6" s="228"/>
      <c r="NDD6" s="228"/>
      <c r="NDE6" s="228"/>
      <c r="NDF6" s="228"/>
      <c r="NDG6" s="228"/>
      <c r="NDH6" s="228"/>
      <c r="NDI6" s="228"/>
      <c r="NDJ6" s="228"/>
      <c r="NDK6" s="228"/>
      <c r="NDL6" s="228"/>
      <c r="NDM6" s="228"/>
      <c r="NDN6" s="228"/>
      <c r="NDO6" s="228"/>
      <c r="NDP6" s="228"/>
      <c r="NDQ6" s="228"/>
      <c r="NDR6" s="228"/>
      <c r="NDS6" s="228"/>
      <c r="NDT6" s="228"/>
      <c r="NDU6" s="228"/>
      <c r="NDV6" s="228"/>
      <c r="NDW6" s="228"/>
      <c r="NDX6" s="228"/>
      <c r="NDY6" s="228"/>
      <c r="NDZ6" s="228"/>
      <c r="NEA6" s="228"/>
      <c r="NEB6" s="228"/>
      <c r="NEC6" s="228"/>
      <c r="NED6" s="228"/>
      <c r="NEE6" s="228"/>
      <c r="NEF6" s="228"/>
      <c r="NEG6" s="228"/>
      <c r="NEH6" s="228"/>
      <c r="NEI6" s="228"/>
      <c r="NEJ6" s="228"/>
      <c r="NEK6" s="228"/>
      <c r="NEL6" s="228"/>
      <c r="NEM6" s="228"/>
      <c r="NEN6" s="228"/>
      <c r="NEO6" s="228"/>
      <c r="NEP6" s="228"/>
      <c r="NEQ6" s="228"/>
      <c r="NER6" s="228"/>
      <c r="NES6" s="228"/>
      <c r="NET6" s="228"/>
      <c r="NEU6" s="228"/>
      <c r="NEV6" s="228"/>
      <c r="NEW6" s="228"/>
      <c r="NEX6" s="228"/>
      <c r="NEY6" s="228"/>
      <c r="NEZ6" s="228"/>
      <c r="NFA6" s="228"/>
      <c r="NFB6" s="228"/>
      <c r="NFC6" s="228"/>
      <c r="NFD6" s="228"/>
      <c r="NFE6" s="228"/>
      <c r="NFF6" s="228"/>
      <c r="NFG6" s="228"/>
      <c r="NFH6" s="228"/>
      <c r="NFI6" s="228"/>
      <c r="NFJ6" s="228"/>
      <c r="NFK6" s="228"/>
      <c r="NFL6" s="228"/>
      <c r="NFM6" s="228"/>
      <c r="NFN6" s="228"/>
      <c r="NFO6" s="228"/>
      <c r="NFP6" s="228"/>
      <c r="NFQ6" s="228"/>
      <c r="NFR6" s="228"/>
      <c r="NFS6" s="228"/>
      <c r="NFT6" s="228"/>
      <c r="NFU6" s="228"/>
      <c r="NFV6" s="228"/>
      <c r="NFW6" s="228"/>
      <c r="NFX6" s="228"/>
      <c r="NFY6" s="228"/>
      <c r="NFZ6" s="228"/>
      <c r="NGA6" s="228"/>
      <c r="NGB6" s="228"/>
      <c r="NGC6" s="228"/>
      <c r="NGD6" s="228"/>
      <c r="NGE6" s="228"/>
      <c r="NGF6" s="228"/>
      <c r="NGG6" s="228"/>
      <c r="NGH6" s="228"/>
      <c r="NGI6" s="228"/>
      <c r="NGJ6" s="228"/>
      <c r="NGK6" s="228"/>
      <c r="NGL6" s="228"/>
      <c r="NGM6" s="228"/>
      <c r="NGN6" s="228"/>
      <c r="NGO6" s="228"/>
      <c r="NGP6" s="228"/>
      <c r="NGQ6" s="228"/>
      <c r="NGR6" s="228"/>
      <c r="NGS6" s="228"/>
      <c r="NGT6" s="228"/>
      <c r="NGU6" s="228"/>
      <c r="NGV6" s="228"/>
      <c r="NGW6" s="228"/>
      <c r="NGX6" s="228"/>
      <c r="NGY6" s="228"/>
      <c r="NGZ6" s="228"/>
      <c r="NHA6" s="228"/>
      <c r="NHB6" s="228"/>
      <c r="NHC6" s="228"/>
      <c r="NHD6" s="228"/>
      <c r="NHE6" s="228"/>
      <c r="NHF6" s="228"/>
      <c r="NHG6" s="228"/>
      <c r="NHH6" s="228"/>
      <c r="NHI6" s="228"/>
      <c r="NHJ6" s="228"/>
      <c r="NHK6" s="228"/>
      <c r="NHL6" s="228"/>
      <c r="NHM6" s="228"/>
      <c r="NHN6" s="228"/>
      <c r="NHO6" s="228"/>
      <c r="NHP6" s="228"/>
      <c r="NHQ6" s="228"/>
      <c r="NHR6" s="228"/>
      <c r="NHS6" s="228"/>
      <c r="NHT6" s="228"/>
      <c r="NHU6" s="228"/>
      <c r="NHV6" s="228"/>
      <c r="NHW6" s="228"/>
      <c r="NHX6" s="228"/>
      <c r="NHY6" s="228"/>
      <c r="NHZ6" s="228"/>
      <c r="NIA6" s="228"/>
      <c r="NIB6" s="228"/>
      <c r="NIC6" s="228"/>
      <c r="NID6" s="228"/>
      <c r="NIE6" s="228"/>
      <c r="NIF6" s="228"/>
      <c r="NIG6" s="228"/>
      <c r="NIH6" s="228"/>
      <c r="NII6" s="228"/>
      <c r="NIJ6" s="228"/>
      <c r="NIK6" s="228"/>
      <c r="NIL6" s="228"/>
      <c r="NIM6" s="228"/>
      <c r="NIN6" s="228"/>
      <c r="NIO6" s="228"/>
      <c r="NIP6" s="228"/>
      <c r="NIQ6" s="228"/>
      <c r="NIR6" s="228"/>
      <c r="NIS6" s="228"/>
      <c r="NIT6" s="228"/>
      <c r="NIU6" s="228"/>
      <c r="NIV6" s="228"/>
      <c r="NIW6" s="228"/>
      <c r="NIX6" s="228"/>
      <c r="NIY6" s="228"/>
      <c r="NIZ6" s="228"/>
      <c r="NJA6" s="228"/>
      <c r="NJB6" s="228"/>
      <c r="NJC6" s="228"/>
      <c r="NJD6" s="228"/>
      <c r="NJE6" s="228"/>
      <c r="NJF6" s="228"/>
      <c r="NJG6" s="228"/>
      <c r="NJH6" s="228"/>
      <c r="NJI6" s="228"/>
      <c r="NJJ6" s="228"/>
      <c r="NJK6" s="228"/>
      <c r="NJL6" s="228"/>
      <c r="NJM6" s="228"/>
      <c r="NJN6" s="228"/>
      <c r="NJO6" s="228"/>
      <c r="NJP6" s="228"/>
      <c r="NJQ6" s="228"/>
      <c r="NJR6" s="228"/>
      <c r="NJS6" s="228"/>
      <c r="NJT6" s="228"/>
      <c r="NJU6" s="228"/>
      <c r="NJV6" s="228"/>
      <c r="NJW6" s="228"/>
      <c r="NJX6" s="228"/>
      <c r="NJY6" s="228"/>
      <c r="NJZ6" s="228"/>
      <c r="NKA6" s="228"/>
      <c r="NKB6" s="228"/>
      <c r="NKC6" s="228"/>
      <c r="NKD6" s="228"/>
      <c r="NKE6" s="228"/>
      <c r="NKF6" s="228"/>
      <c r="NKG6" s="228"/>
      <c r="NKH6" s="228"/>
      <c r="NKI6" s="228"/>
      <c r="NKJ6" s="228"/>
      <c r="NKK6" s="228"/>
      <c r="NKL6" s="228"/>
      <c r="NKM6" s="228"/>
      <c r="NKN6" s="228"/>
      <c r="NKO6" s="228"/>
      <c r="NKP6" s="228"/>
      <c r="NKQ6" s="228"/>
      <c r="NKR6" s="228"/>
      <c r="NKS6" s="228"/>
      <c r="NKT6" s="228"/>
      <c r="NKU6" s="228"/>
      <c r="NKV6" s="228"/>
      <c r="NKW6" s="228"/>
      <c r="NKX6" s="228"/>
      <c r="NKY6" s="228"/>
      <c r="NKZ6" s="228"/>
      <c r="NLA6" s="228"/>
      <c r="NLB6" s="228"/>
      <c r="NLC6" s="228"/>
      <c r="NLD6" s="228"/>
      <c r="NLE6" s="228"/>
      <c r="NLF6" s="228"/>
      <c r="NLG6" s="228"/>
      <c r="NLH6" s="228"/>
      <c r="NLI6" s="228"/>
      <c r="NLJ6" s="228"/>
      <c r="NLK6" s="228"/>
      <c r="NLL6" s="228"/>
      <c r="NLM6" s="228"/>
      <c r="NLN6" s="228"/>
      <c r="NLO6" s="228"/>
      <c r="NLP6" s="228"/>
      <c r="NLQ6" s="228"/>
      <c r="NLR6" s="228"/>
      <c r="NLS6" s="228"/>
      <c r="NLT6" s="228"/>
      <c r="NLU6" s="228"/>
      <c r="NLV6" s="228"/>
      <c r="NLW6" s="228"/>
      <c r="NLX6" s="228"/>
      <c r="NLY6" s="228"/>
      <c r="NLZ6" s="228"/>
      <c r="NMA6" s="228"/>
      <c r="NMB6" s="228"/>
      <c r="NMC6" s="228"/>
      <c r="NMD6" s="228"/>
      <c r="NME6" s="228"/>
      <c r="NMF6" s="228"/>
      <c r="NMG6" s="228"/>
      <c r="NMH6" s="228"/>
      <c r="NMI6" s="228"/>
      <c r="NMJ6" s="228"/>
      <c r="NMK6" s="228"/>
      <c r="NML6" s="228"/>
      <c r="NMM6" s="228"/>
      <c r="NMN6" s="228"/>
      <c r="NMO6" s="228"/>
      <c r="NMP6" s="228"/>
      <c r="NMQ6" s="228"/>
      <c r="NMR6" s="228"/>
      <c r="NMS6" s="228"/>
      <c r="NMT6" s="228"/>
      <c r="NMU6" s="228"/>
      <c r="NMV6" s="228"/>
      <c r="NMW6" s="228"/>
      <c r="NMX6" s="228"/>
      <c r="NMY6" s="228"/>
      <c r="NMZ6" s="228"/>
      <c r="NNA6" s="228"/>
      <c r="NNB6" s="228"/>
      <c r="NNC6" s="228"/>
      <c r="NND6" s="228"/>
      <c r="NNE6" s="228"/>
      <c r="NNF6" s="228"/>
      <c r="NNG6" s="228"/>
      <c r="NNH6" s="228"/>
      <c r="NNI6" s="228"/>
      <c r="NNJ6" s="228"/>
      <c r="NNK6" s="228"/>
      <c r="NNL6" s="228"/>
      <c r="NNM6" s="228"/>
      <c r="NNN6" s="228"/>
      <c r="NNO6" s="228"/>
      <c r="NNP6" s="228"/>
      <c r="NNQ6" s="228"/>
      <c r="NNR6" s="228"/>
      <c r="NNS6" s="228"/>
      <c r="NNT6" s="228"/>
      <c r="NNU6" s="228"/>
      <c r="NNV6" s="228"/>
      <c r="NNW6" s="228"/>
      <c r="NNX6" s="228"/>
      <c r="NNY6" s="228"/>
      <c r="NNZ6" s="228"/>
      <c r="NOA6" s="228"/>
      <c r="NOB6" s="228"/>
      <c r="NOC6" s="228"/>
      <c r="NOD6" s="228"/>
      <c r="NOE6" s="228"/>
      <c r="NOF6" s="228"/>
      <c r="NOG6" s="228"/>
      <c r="NOH6" s="228"/>
      <c r="NOI6" s="228"/>
      <c r="NOJ6" s="228"/>
      <c r="NOK6" s="228"/>
      <c r="NOL6" s="228"/>
      <c r="NOM6" s="228"/>
      <c r="NON6" s="228"/>
      <c r="NOO6" s="228"/>
      <c r="NOP6" s="228"/>
      <c r="NOQ6" s="228"/>
      <c r="NOR6" s="228"/>
      <c r="NOS6" s="228"/>
      <c r="NOT6" s="228"/>
      <c r="NOU6" s="228"/>
      <c r="NOV6" s="228"/>
      <c r="NOW6" s="228"/>
      <c r="NOX6" s="228"/>
      <c r="NOY6" s="228"/>
      <c r="NOZ6" s="228"/>
      <c r="NPA6" s="228"/>
      <c r="NPB6" s="228"/>
      <c r="NPC6" s="228"/>
      <c r="NPD6" s="228"/>
      <c r="NPE6" s="228"/>
      <c r="NPF6" s="228"/>
      <c r="NPG6" s="228"/>
      <c r="NPH6" s="228"/>
      <c r="NPI6" s="228"/>
      <c r="NPJ6" s="228"/>
      <c r="NPK6" s="228"/>
      <c r="NPL6" s="228"/>
      <c r="NPM6" s="228"/>
      <c r="NPN6" s="228"/>
      <c r="NPO6" s="228"/>
      <c r="NPP6" s="228"/>
      <c r="NPQ6" s="228"/>
      <c r="NPR6" s="228"/>
      <c r="NPS6" s="228"/>
      <c r="NPT6" s="228"/>
      <c r="NPU6" s="228"/>
      <c r="NPV6" s="228"/>
      <c r="NPW6" s="228"/>
      <c r="NPX6" s="228"/>
      <c r="NPY6" s="228"/>
      <c r="NPZ6" s="228"/>
      <c r="NQA6" s="228"/>
      <c r="NQB6" s="228"/>
      <c r="NQC6" s="228"/>
      <c r="NQD6" s="228"/>
      <c r="NQE6" s="228"/>
      <c r="NQF6" s="228"/>
      <c r="NQG6" s="228"/>
      <c r="NQH6" s="228"/>
      <c r="NQI6" s="228"/>
      <c r="NQJ6" s="228"/>
      <c r="NQK6" s="228"/>
      <c r="NQL6" s="228"/>
      <c r="NQM6" s="228"/>
      <c r="NQN6" s="228"/>
      <c r="NQO6" s="228"/>
      <c r="NQP6" s="228"/>
      <c r="NQQ6" s="228"/>
      <c r="NQR6" s="228"/>
      <c r="NQS6" s="228"/>
      <c r="NQT6" s="228"/>
      <c r="NQU6" s="228"/>
      <c r="NQV6" s="228"/>
      <c r="NQW6" s="228"/>
      <c r="NQX6" s="228"/>
      <c r="NQY6" s="228"/>
      <c r="NQZ6" s="228"/>
      <c r="NRA6" s="228"/>
      <c r="NRB6" s="228"/>
      <c r="NRC6" s="228"/>
      <c r="NRD6" s="228"/>
      <c r="NRE6" s="228"/>
      <c r="NRF6" s="228"/>
      <c r="NRG6" s="228"/>
      <c r="NRH6" s="228"/>
      <c r="NRI6" s="228"/>
      <c r="NRJ6" s="228"/>
      <c r="NRK6" s="228"/>
      <c r="NRL6" s="228"/>
      <c r="NRM6" s="228"/>
      <c r="NRN6" s="228"/>
      <c r="NRO6" s="228"/>
      <c r="NRP6" s="228"/>
      <c r="NRQ6" s="228"/>
      <c r="NRR6" s="228"/>
      <c r="NRS6" s="228"/>
      <c r="NRT6" s="228"/>
      <c r="NRU6" s="228"/>
      <c r="NRV6" s="228"/>
      <c r="NRW6" s="228"/>
      <c r="NRX6" s="228"/>
      <c r="NRY6" s="228"/>
      <c r="NRZ6" s="228"/>
      <c r="NSA6" s="228"/>
      <c r="NSB6" s="228"/>
      <c r="NSC6" s="228"/>
      <c r="NSD6" s="228"/>
      <c r="NSE6" s="228"/>
      <c r="NSF6" s="228"/>
      <c r="NSG6" s="228"/>
      <c r="NSH6" s="228"/>
      <c r="NSI6" s="228"/>
      <c r="NSJ6" s="228"/>
      <c r="NSK6" s="228"/>
      <c r="NSL6" s="228"/>
      <c r="NSM6" s="228"/>
      <c r="NSN6" s="228"/>
      <c r="NSO6" s="228"/>
      <c r="NSP6" s="228"/>
      <c r="NSQ6" s="228"/>
      <c r="NSR6" s="228"/>
      <c r="NSS6" s="228"/>
      <c r="NST6" s="228"/>
      <c r="NSU6" s="228"/>
      <c r="NSV6" s="228"/>
      <c r="NSW6" s="228"/>
      <c r="NSX6" s="228"/>
      <c r="NSY6" s="228"/>
      <c r="NSZ6" s="228"/>
      <c r="NTA6" s="228"/>
      <c r="NTB6" s="228"/>
      <c r="NTC6" s="228"/>
      <c r="NTD6" s="228"/>
      <c r="NTE6" s="228"/>
      <c r="NTF6" s="228"/>
      <c r="NTG6" s="228"/>
      <c r="NTH6" s="228"/>
      <c r="NTI6" s="228"/>
      <c r="NTJ6" s="228"/>
      <c r="NTK6" s="228"/>
      <c r="NTL6" s="228"/>
      <c r="NTM6" s="228"/>
      <c r="NTN6" s="228"/>
      <c r="NTO6" s="228"/>
      <c r="NTP6" s="228"/>
      <c r="NTQ6" s="228"/>
      <c r="NTR6" s="228"/>
      <c r="NTS6" s="228"/>
      <c r="NTT6" s="228"/>
      <c r="NTU6" s="228"/>
      <c r="NTV6" s="228"/>
      <c r="NTW6" s="228"/>
      <c r="NTX6" s="228"/>
      <c r="NTY6" s="228"/>
      <c r="NTZ6" s="228"/>
      <c r="NUA6" s="228"/>
      <c r="NUB6" s="228"/>
      <c r="NUC6" s="228"/>
      <c r="NUD6" s="228"/>
      <c r="NUE6" s="228"/>
      <c r="NUF6" s="228"/>
      <c r="NUG6" s="228"/>
      <c r="NUH6" s="228"/>
      <c r="NUI6" s="228"/>
      <c r="NUJ6" s="228"/>
      <c r="NUK6" s="228"/>
      <c r="NUL6" s="228"/>
      <c r="NUM6" s="228"/>
      <c r="NUN6" s="228"/>
      <c r="NUO6" s="228"/>
      <c r="NUP6" s="228"/>
      <c r="NUQ6" s="228"/>
      <c r="NUR6" s="228"/>
      <c r="NUS6" s="228"/>
      <c r="NUT6" s="228"/>
      <c r="NUU6" s="228"/>
      <c r="NUV6" s="228"/>
      <c r="NUW6" s="228"/>
      <c r="NUX6" s="228"/>
      <c r="NUY6" s="228"/>
      <c r="NUZ6" s="228"/>
      <c r="NVA6" s="228"/>
      <c r="NVB6" s="228"/>
      <c r="NVC6" s="228"/>
      <c r="NVD6" s="228"/>
      <c r="NVE6" s="228"/>
      <c r="NVF6" s="228"/>
      <c r="NVG6" s="228"/>
      <c r="NVH6" s="228"/>
      <c r="NVI6" s="228"/>
      <c r="NVJ6" s="228"/>
      <c r="NVK6" s="228"/>
      <c r="NVL6" s="228"/>
      <c r="NVM6" s="228"/>
      <c r="NVN6" s="228"/>
      <c r="NVO6" s="228"/>
      <c r="NVP6" s="228"/>
      <c r="NVQ6" s="228"/>
      <c r="NVR6" s="228"/>
      <c r="NVS6" s="228"/>
      <c r="NVT6" s="228"/>
      <c r="NVU6" s="228"/>
      <c r="NVV6" s="228"/>
      <c r="NVW6" s="228"/>
      <c r="NVX6" s="228"/>
      <c r="NVY6" s="228"/>
      <c r="NVZ6" s="228"/>
      <c r="NWA6" s="228"/>
      <c r="NWB6" s="228"/>
      <c r="NWC6" s="228"/>
      <c r="NWD6" s="228"/>
      <c r="NWE6" s="228"/>
      <c r="NWF6" s="228"/>
      <c r="NWG6" s="228"/>
      <c r="NWH6" s="228"/>
      <c r="NWI6" s="228"/>
      <c r="NWJ6" s="228"/>
      <c r="NWK6" s="228"/>
      <c r="NWL6" s="228"/>
      <c r="NWM6" s="228"/>
      <c r="NWN6" s="228"/>
      <c r="NWO6" s="228"/>
      <c r="NWP6" s="228"/>
      <c r="NWQ6" s="228"/>
      <c r="NWR6" s="228"/>
      <c r="NWS6" s="228"/>
      <c r="NWT6" s="228"/>
      <c r="NWU6" s="228"/>
      <c r="NWV6" s="228"/>
      <c r="NWW6" s="228"/>
      <c r="NWX6" s="228"/>
      <c r="NWY6" s="228"/>
      <c r="NWZ6" s="228"/>
      <c r="NXA6" s="228"/>
      <c r="NXB6" s="228"/>
      <c r="NXC6" s="228"/>
      <c r="NXD6" s="228"/>
      <c r="NXE6" s="228"/>
      <c r="NXF6" s="228"/>
      <c r="NXG6" s="228"/>
      <c r="NXH6" s="228"/>
      <c r="NXI6" s="228"/>
      <c r="NXJ6" s="228"/>
      <c r="NXK6" s="228"/>
      <c r="NXL6" s="228"/>
      <c r="NXM6" s="228"/>
      <c r="NXN6" s="228"/>
      <c r="NXO6" s="228"/>
      <c r="NXP6" s="228"/>
      <c r="NXQ6" s="228"/>
      <c r="NXR6" s="228"/>
      <c r="NXS6" s="228"/>
      <c r="NXT6" s="228"/>
      <c r="NXU6" s="228"/>
      <c r="NXV6" s="228"/>
      <c r="NXW6" s="228"/>
      <c r="NXX6" s="228"/>
      <c r="NXY6" s="228"/>
      <c r="NXZ6" s="228"/>
      <c r="NYA6" s="228"/>
      <c r="NYB6" s="228"/>
      <c r="NYC6" s="228"/>
      <c r="NYD6" s="228"/>
      <c r="NYE6" s="228"/>
      <c r="NYF6" s="228"/>
      <c r="NYG6" s="228"/>
      <c r="NYH6" s="228"/>
      <c r="NYI6" s="228"/>
      <c r="NYJ6" s="228"/>
      <c r="NYK6" s="228"/>
      <c r="NYL6" s="228"/>
      <c r="NYM6" s="228"/>
      <c r="NYN6" s="228"/>
      <c r="NYO6" s="228"/>
      <c r="NYP6" s="228"/>
      <c r="NYQ6" s="228"/>
      <c r="NYR6" s="228"/>
      <c r="NYS6" s="228"/>
      <c r="NYT6" s="228"/>
      <c r="NYU6" s="228"/>
      <c r="NYV6" s="228"/>
      <c r="NYW6" s="228"/>
      <c r="NYX6" s="228"/>
      <c r="NYY6" s="228"/>
      <c r="NYZ6" s="228"/>
      <c r="NZA6" s="228"/>
      <c r="NZB6" s="228"/>
      <c r="NZC6" s="228"/>
      <c r="NZD6" s="228"/>
      <c r="NZE6" s="228"/>
      <c r="NZF6" s="228"/>
      <c r="NZG6" s="228"/>
      <c r="NZH6" s="228"/>
      <c r="NZI6" s="228"/>
      <c r="NZJ6" s="228"/>
      <c r="NZK6" s="228"/>
      <c r="NZL6" s="228"/>
      <c r="NZM6" s="228"/>
      <c r="NZN6" s="228"/>
      <c r="NZO6" s="228"/>
      <c r="NZP6" s="228"/>
      <c r="NZQ6" s="228"/>
      <c r="NZR6" s="228"/>
      <c r="NZS6" s="228"/>
      <c r="NZT6" s="228"/>
      <c r="NZU6" s="228"/>
      <c r="NZV6" s="228"/>
      <c r="NZW6" s="228"/>
      <c r="NZX6" s="228"/>
      <c r="NZY6" s="228"/>
      <c r="NZZ6" s="228"/>
      <c r="OAA6" s="228"/>
      <c r="OAB6" s="228"/>
      <c r="OAC6" s="228"/>
      <c r="OAD6" s="228"/>
      <c r="OAE6" s="228"/>
      <c r="OAF6" s="228"/>
      <c r="OAG6" s="228"/>
      <c r="OAH6" s="228"/>
      <c r="OAI6" s="228"/>
      <c r="OAJ6" s="228"/>
      <c r="OAK6" s="228"/>
      <c r="OAL6" s="228"/>
      <c r="OAM6" s="228"/>
      <c r="OAN6" s="228"/>
      <c r="OAO6" s="228"/>
      <c r="OAP6" s="228"/>
      <c r="OAQ6" s="228"/>
      <c r="OAR6" s="228"/>
      <c r="OAS6" s="228"/>
      <c r="OAT6" s="228"/>
      <c r="OAU6" s="228"/>
      <c r="OAV6" s="228"/>
      <c r="OAW6" s="228"/>
      <c r="OAX6" s="228"/>
      <c r="OAY6" s="228"/>
      <c r="OAZ6" s="228"/>
      <c r="OBA6" s="228"/>
      <c r="OBB6" s="228"/>
      <c r="OBC6" s="228"/>
      <c r="OBD6" s="228"/>
      <c r="OBE6" s="228"/>
      <c r="OBF6" s="228"/>
      <c r="OBG6" s="228"/>
      <c r="OBH6" s="228"/>
      <c r="OBI6" s="228"/>
      <c r="OBJ6" s="228"/>
      <c r="OBK6" s="228"/>
      <c r="OBL6" s="228"/>
      <c r="OBM6" s="228"/>
      <c r="OBN6" s="228"/>
      <c r="OBO6" s="228"/>
      <c r="OBP6" s="228"/>
      <c r="OBQ6" s="228"/>
      <c r="OBR6" s="228"/>
      <c r="OBS6" s="228"/>
      <c r="OBT6" s="228"/>
      <c r="OBU6" s="228"/>
      <c r="OBV6" s="228"/>
      <c r="OBW6" s="228"/>
      <c r="OBX6" s="228"/>
      <c r="OBY6" s="228"/>
      <c r="OBZ6" s="228"/>
      <c r="OCA6" s="228"/>
      <c r="OCB6" s="228"/>
      <c r="OCC6" s="228"/>
      <c r="OCD6" s="228"/>
      <c r="OCE6" s="228"/>
      <c r="OCF6" s="228"/>
      <c r="OCG6" s="228"/>
      <c r="OCH6" s="228"/>
      <c r="OCI6" s="228"/>
      <c r="OCJ6" s="228"/>
      <c r="OCK6" s="228"/>
      <c r="OCL6" s="228"/>
      <c r="OCM6" s="228"/>
      <c r="OCN6" s="228"/>
      <c r="OCO6" s="228"/>
      <c r="OCP6" s="228"/>
      <c r="OCQ6" s="228"/>
      <c r="OCR6" s="228"/>
      <c r="OCS6" s="228"/>
      <c r="OCT6" s="228"/>
      <c r="OCU6" s="228"/>
      <c r="OCV6" s="228"/>
      <c r="OCW6" s="228"/>
      <c r="OCX6" s="228"/>
      <c r="OCY6" s="228"/>
      <c r="OCZ6" s="228"/>
      <c r="ODA6" s="228"/>
      <c r="ODB6" s="228"/>
      <c r="ODC6" s="228"/>
      <c r="ODD6" s="228"/>
      <c r="ODE6" s="228"/>
      <c r="ODF6" s="228"/>
      <c r="ODG6" s="228"/>
      <c r="ODH6" s="228"/>
      <c r="ODI6" s="228"/>
      <c r="ODJ6" s="228"/>
      <c r="ODK6" s="228"/>
      <c r="ODL6" s="228"/>
      <c r="ODM6" s="228"/>
      <c r="ODN6" s="228"/>
      <c r="ODO6" s="228"/>
      <c r="ODP6" s="228"/>
      <c r="ODQ6" s="228"/>
      <c r="ODR6" s="228"/>
      <c r="ODS6" s="228"/>
      <c r="ODT6" s="228"/>
      <c r="ODU6" s="228"/>
      <c r="ODV6" s="228"/>
      <c r="ODW6" s="228"/>
      <c r="ODX6" s="228"/>
      <c r="ODY6" s="228"/>
      <c r="ODZ6" s="228"/>
      <c r="OEA6" s="228"/>
      <c r="OEB6" s="228"/>
      <c r="OEC6" s="228"/>
      <c r="OED6" s="228"/>
      <c r="OEE6" s="228"/>
      <c r="OEF6" s="228"/>
      <c r="OEG6" s="228"/>
      <c r="OEH6" s="228"/>
      <c r="OEI6" s="228"/>
      <c r="OEJ6" s="228"/>
      <c r="OEK6" s="228"/>
      <c r="OEL6" s="228"/>
      <c r="OEM6" s="228"/>
      <c r="OEN6" s="228"/>
      <c r="OEO6" s="228"/>
      <c r="OEP6" s="228"/>
      <c r="OEQ6" s="228"/>
      <c r="OER6" s="228"/>
      <c r="OES6" s="228"/>
      <c r="OET6" s="228"/>
      <c r="OEU6" s="228"/>
      <c r="OEV6" s="228"/>
      <c r="OEW6" s="228"/>
      <c r="OEX6" s="228"/>
      <c r="OEY6" s="228"/>
      <c r="OEZ6" s="228"/>
      <c r="OFA6" s="228"/>
      <c r="OFB6" s="228"/>
      <c r="OFC6" s="228"/>
      <c r="OFD6" s="228"/>
      <c r="OFE6" s="228"/>
      <c r="OFF6" s="228"/>
      <c r="OFG6" s="228"/>
      <c r="OFH6" s="228"/>
      <c r="OFI6" s="228"/>
      <c r="OFJ6" s="228"/>
      <c r="OFK6" s="228"/>
      <c r="OFL6" s="228"/>
      <c r="OFM6" s="228"/>
      <c r="OFN6" s="228"/>
      <c r="OFO6" s="228"/>
      <c r="OFP6" s="228"/>
      <c r="OFQ6" s="228"/>
      <c r="OFR6" s="228"/>
      <c r="OFS6" s="228"/>
      <c r="OFT6" s="228"/>
      <c r="OFU6" s="228"/>
      <c r="OFV6" s="228"/>
      <c r="OFW6" s="228"/>
      <c r="OFX6" s="228"/>
      <c r="OFY6" s="228"/>
      <c r="OFZ6" s="228"/>
      <c r="OGA6" s="228"/>
      <c r="OGB6" s="228"/>
      <c r="OGC6" s="228"/>
      <c r="OGD6" s="228"/>
      <c r="OGE6" s="228"/>
      <c r="OGF6" s="228"/>
      <c r="OGG6" s="228"/>
      <c r="OGH6" s="228"/>
      <c r="OGI6" s="228"/>
      <c r="OGJ6" s="228"/>
      <c r="OGK6" s="228"/>
      <c r="OGL6" s="228"/>
      <c r="OGM6" s="228"/>
      <c r="OGN6" s="228"/>
      <c r="OGO6" s="228"/>
      <c r="OGP6" s="228"/>
      <c r="OGQ6" s="228"/>
      <c r="OGR6" s="228"/>
      <c r="OGS6" s="228"/>
      <c r="OGT6" s="228"/>
      <c r="OGU6" s="228"/>
      <c r="OGV6" s="228"/>
      <c r="OGW6" s="228"/>
      <c r="OGX6" s="228"/>
      <c r="OGY6" s="228"/>
      <c r="OGZ6" s="228"/>
      <c r="OHA6" s="228"/>
      <c r="OHB6" s="228"/>
      <c r="OHC6" s="228"/>
      <c r="OHD6" s="228"/>
      <c r="OHE6" s="228"/>
      <c r="OHF6" s="228"/>
      <c r="OHG6" s="228"/>
      <c r="OHH6" s="228"/>
      <c r="OHI6" s="228"/>
      <c r="OHJ6" s="228"/>
      <c r="OHK6" s="228"/>
      <c r="OHL6" s="228"/>
      <c r="OHM6" s="228"/>
      <c r="OHN6" s="228"/>
      <c r="OHO6" s="228"/>
      <c r="OHP6" s="228"/>
      <c r="OHQ6" s="228"/>
      <c r="OHR6" s="228"/>
      <c r="OHS6" s="228"/>
      <c r="OHT6" s="228"/>
      <c r="OHU6" s="228"/>
      <c r="OHV6" s="228"/>
      <c r="OHW6" s="228"/>
      <c r="OHX6" s="228"/>
      <c r="OHY6" s="228"/>
      <c r="OHZ6" s="228"/>
      <c r="OIA6" s="228"/>
      <c r="OIB6" s="228"/>
      <c r="OIC6" s="228"/>
      <c r="OID6" s="228"/>
      <c r="OIE6" s="228"/>
      <c r="OIF6" s="228"/>
      <c r="OIG6" s="228"/>
      <c r="OIH6" s="228"/>
      <c r="OII6" s="228"/>
      <c r="OIJ6" s="228"/>
      <c r="OIK6" s="228"/>
      <c r="OIL6" s="228"/>
      <c r="OIM6" s="228"/>
      <c r="OIN6" s="228"/>
      <c r="OIO6" s="228"/>
      <c r="OIP6" s="228"/>
      <c r="OIQ6" s="228"/>
      <c r="OIR6" s="228"/>
      <c r="OIS6" s="228"/>
      <c r="OIT6" s="228"/>
      <c r="OIU6" s="228"/>
      <c r="OIV6" s="228"/>
      <c r="OIW6" s="228"/>
      <c r="OIX6" s="228"/>
      <c r="OIY6" s="228"/>
      <c r="OIZ6" s="228"/>
      <c r="OJA6" s="228"/>
      <c r="OJB6" s="228"/>
      <c r="OJC6" s="228"/>
      <c r="OJD6" s="228"/>
      <c r="OJE6" s="228"/>
      <c r="OJF6" s="228"/>
      <c r="OJG6" s="228"/>
      <c r="OJH6" s="228"/>
      <c r="OJI6" s="228"/>
      <c r="OJJ6" s="228"/>
      <c r="OJK6" s="228"/>
      <c r="OJL6" s="228"/>
      <c r="OJM6" s="228"/>
      <c r="OJN6" s="228"/>
      <c r="OJO6" s="228"/>
      <c r="OJP6" s="228"/>
      <c r="OJQ6" s="228"/>
      <c r="OJR6" s="228"/>
      <c r="OJS6" s="228"/>
      <c r="OJT6" s="228"/>
      <c r="OJU6" s="228"/>
      <c r="OJV6" s="228"/>
      <c r="OJW6" s="228"/>
      <c r="OJX6" s="228"/>
      <c r="OJY6" s="228"/>
      <c r="OJZ6" s="228"/>
      <c r="OKA6" s="228"/>
      <c r="OKB6" s="228"/>
      <c r="OKC6" s="228"/>
      <c r="OKD6" s="228"/>
      <c r="OKE6" s="228"/>
      <c r="OKF6" s="228"/>
      <c r="OKG6" s="228"/>
      <c r="OKH6" s="228"/>
      <c r="OKI6" s="228"/>
      <c r="OKJ6" s="228"/>
      <c r="OKK6" s="228"/>
      <c r="OKL6" s="228"/>
      <c r="OKM6" s="228"/>
      <c r="OKN6" s="228"/>
      <c r="OKO6" s="228"/>
      <c r="OKP6" s="228"/>
      <c r="OKQ6" s="228"/>
      <c r="OKR6" s="228"/>
      <c r="OKS6" s="228"/>
      <c r="OKT6" s="228"/>
      <c r="OKU6" s="228"/>
      <c r="OKV6" s="228"/>
      <c r="OKW6" s="228"/>
      <c r="OKX6" s="228"/>
      <c r="OKY6" s="228"/>
      <c r="OKZ6" s="228"/>
      <c r="OLA6" s="228"/>
      <c r="OLB6" s="228"/>
      <c r="OLC6" s="228"/>
      <c r="OLD6" s="228"/>
      <c r="OLE6" s="228"/>
      <c r="OLF6" s="228"/>
      <c r="OLG6" s="228"/>
      <c r="OLH6" s="228"/>
      <c r="OLI6" s="228"/>
      <c r="OLJ6" s="228"/>
      <c r="OLK6" s="228"/>
      <c r="OLL6" s="228"/>
      <c r="OLM6" s="228"/>
      <c r="OLN6" s="228"/>
      <c r="OLO6" s="228"/>
      <c r="OLP6" s="228"/>
      <c r="OLQ6" s="228"/>
      <c r="OLR6" s="228"/>
      <c r="OLS6" s="228"/>
      <c r="OLT6" s="228"/>
      <c r="OLU6" s="228"/>
      <c r="OLV6" s="228"/>
      <c r="OLW6" s="228"/>
      <c r="OLX6" s="228"/>
      <c r="OLY6" s="228"/>
      <c r="OLZ6" s="228"/>
      <c r="OMA6" s="228"/>
      <c r="OMB6" s="228"/>
      <c r="OMC6" s="228"/>
      <c r="OMD6" s="228"/>
      <c r="OME6" s="228"/>
      <c r="OMF6" s="228"/>
      <c r="OMG6" s="228"/>
      <c r="OMH6" s="228"/>
      <c r="OMI6" s="228"/>
      <c r="OMJ6" s="228"/>
      <c r="OMK6" s="228"/>
      <c r="OML6" s="228"/>
      <c r="OMM6" s="228"/>
      <c r="OMN6" s="228"/>
      <c r="OMO6" s="228"/>
      <c r="OMP6" s="228"/>
      <c r="OMQ6" s="228"/>
      <c r="OMR6" s="228"/>
      <c r="OMS6" s="228"/>
      <c r="OMT6" s="228"/>
      <c r="OMU6" s="228"/>
      <c r="OMV6" s="228"/>
      <c r="OMW6" s="228"/>
      <c r="OMX6" s="228"/>
      <c r="OMY6" s="228"/>
      <c r="OMZ6" s="228"/>
      <c r="ONA6" s="228"/>
      <c r="ONB6" s="228"/>
      <c r="ONC6" s="228"/>
      <c r="OND6" s="228"/>
      <c r="ONE6" s="228"/>
      <c r="ONF6" s="228"/>
      <c r="ONG6" s="228"/>
      <c r="ONH6" s="228"/>
      <c r="ONI6" s="228"/>
      <c r="ONJ6" s="228"/>
      <c r="ONK6" s="228"/>
      <c r="ONL6" s="228"/>
      <c r="ONM6" s="228"/>
      <c r="ONN6" s="228"/>
      <c r="ONO6" s="228"/>
      <c r="ONP6" s="228"/>
      <c r="ONQ6" s="228"/>
      <c r="ONR6" s="228"/>
      <c r="ONS6" s="228"/>
      <c r="ONT6" s="228"/>
      <c r="ONU6" s="228"/>
      <c r="ONV6" s="228"/>
      <c r="ONW6" s="228"/>
      <c r="ONX6" s="228"/>
      <c r="ONY6" s="228"/>
      <c r="ONZ6" s="228"/>
      <c r="OOA6" s="228"/>
      <c r="OOB6" s="228"/>
      <c r="OOC6" s="228"/>
      <c r="OOD6" s="228"/>
      <c r="OOE6" s="228"/>
      <c r="OOF6" s="228"/>
      <c r="OOG6" s="228"/>
      <c r="OOH6" s="228"/>
      <c r="OOI6" s="228"/>
      <c r="OOJ6" s="228"/>
      <c r="OOK6" s="228"/>
      <c r="OOL6" s="228"/>
      <c r="OOM6" s="228"/>
      <c r="OON6" s="228"/>
      <c r="OOO6" s="228"/>
      <c r="OOP6" s="228"/>
      <c r="OOQ6" s="228"/>
      <c r="OOR6" s="228"/>
      <c r="OOS6" s="228"/>
      <c r="OOT6" s="228"/>
      <c r="OOU6" s="228"/>
      <c r="OOV6" s="228"/>
      <c r="OOW6" s="228"/>
      <c r="OOX6" s="228"/>
      <c r="OOY6" s="228"/>
      <c r="OOZ6" s="228"/>
      <c r="OPA6" s="228"/>
      <c r="OPB6" s="228"/>
      <c r="OPC6" s="228"/>
      <c r="OPD6" s="228"/>
      <c r="OPE6" s="228"/>
      <c r="OPF6" s="228"/>
      <c r="OPG6" s="228"/>
      <c r="OPH6" s="228"/>
      <c r="OPI6" s="228"/>
      <c r="OPJ6" s="228"/>
      <c r="OPK6" s="228"/>
      <c r="OPL6" s="228"/>
      <c r="OPM6" s="228"/>
      <c r="OPN6" s="228"/>
      <c r="OPO6" s="228"/>
      <c r="OPP6" s="228"/>
      <c r="OPQ6" s="228"/>
      <c r="OPR6" s="228"/>
      <c r="OPS6" s="228"/>
      <c r="OPT6" s="228"/>
      <c r="OPU6" s="228"/>
      <c r="OPV6" s="228"/>
      <c r="OPW6" s="228"/>
      <c r="OPX6" s="228"/>
      <c r="OPY6" s="228"/>
      <c r="OPZ6" s="228"/>
      <c r="OQA6" s="228"/>
      <c r="OQB6" s="228"/>
      <c r="OQC6" s="228"/>
      <c r="OQD6" s="228"/>
      <c r="OQE6" s="228"/>
      <c r="OQF6" s="228"/>
      <c r="OQG6" s="228"/>
      <c r="OQH6" s="228"/>
      <c r="OQI6" s="228"/>
      <c r="OQJ6" s="228"/>
      <c r="OQK6" s="228"/>
      <c r="OQL6" s="228"/>
      <c r="OQM6" s="228"/>
      <c r="OQN6" s="228"/>
      <c r="OQO6" s="228"/>
      <c r="OQP6" s="228"/>
      <c r="OQQ6" s="228"/>
      <c r="OQR6" s="228"/>
      <c r="OQS6" s="228"/>
      <c r="OQT6" s="228"/>
      <c r="OQU6" s="228"/>
      <c r="OQV6" s="228"/>
      <c r="OQW6" s="228"/>
      <c r="OQX6" s="228"/>
      <c r="OQY6" s="228"/>
      <c r="OQZ6" s="228"/>
      <c r="ORA6" s="228"/>
      <c r="ORB6" s="228"/>
      <c r="ORC6" s="228"/>
      <c r="ORD6" s="228"/>
      <c r="ORE6" s="228"/>
      <c r="ORF6" s="228"/>
      <c r="ORG6" s="228"/>
      <c r="ORH6" s="228"/>
      <c r="ORI6" s="228"/>
      <c r="ORJ6" s="228"/>
      <c r="ORK6" s="228"/>
      <c r="ORL6" s="228"/>
      <c r="ORM6" s="228"/>
      <c r="ORN6" s="228"/>
      <c r="ORO6" s="228"/>
      <c r="ORP6" s="228"/>
      <c r="ORQ6" s="228"/>
      <c r="ORR6" s="228"/>
      <c r="ORS6" s="228"/>
      <c r="ORT6" s="228"/>
      <c r="ORU6" s="228"/>
      <c r="ORV6" s="228"/>
      <c r="ORW6" s="228"/>
      <c r="ORX6" s="228"/>
      <c r="ORY6" s="228"/>
      <c r="ORZ6" s="228"/>
      <c r="OSA6" s="228"/>
      <c r="OSB6" s="228"/>
      <c r="OSC6" s="228"/>
      <c r="OSD6" s="228"/>
      <c r="OSE6" s="228"/>
      <c r="OSF6" s="228"/>
      <c r="OSG6" s="228"/>
      <c r="OSH6" s="228"/>
      <c r="OSI6" s="228"/>
      <c r="OSJ6" s="228"/>
      <c r="OSK6" s="228"/>
      <c r="OSL6" s="228"/>
      <c r="OSM6" s="228"/>
      <c r="OSN6" s="228"/>
      <c r="OSO6" s="228"/>
      <c r="OSP6" s="228"/>
      <c r="OSQ6" s="228"/>
      <c r="OSR6" s="228"/>
      <c r="OSS6" s="228"/>
      <c r="OST6" s="228"/>
      <c r="OSU6" s="228"/>
      <c r="OSV6" s="228"/>
      <c r="OSW6" s="228"/>
      <c r="OSX6" s="228"/>
      <c r="OSY6" s="228"/>
      <c r="OSZ6" s="228"/>
      <c r="OTA6" s="228"/>
      <c r="OTB6" s="228"/>
      <c r="OTC6" s="228"/>
      <c r="OTD6" s="228"/>
      <c r="OTE6" s="228"/>
      <c r="OTF6" s="228"/>
      <c r="OTG6" s="228"/>
      <c r="OTH6" s="228"/>
      <c r="OTI6" s="228"/>
      <c r="OTJ6" s="228"/>
      <c r="OTK6" s="228"/>
      <c r="OTL6" s="228"/>
      <c r="OTM6" s="228"/>
      <c r="OTN6" s="228"/>
      <c r="OTO6" s="228"/>
      <c r="OTP6" s="228"/>
      <c r="OTQ6" s="228"/>
      <c r="OTR6" s="228"/>
      <c r="OTS6" s="228"/>
      <c r="OTT6" s="228"/>
      <c r="OTU6" s="228"/>
      <c r="OTV6" s="228"/>
      <c r="OTW6" s="228"/>
      <c r="OTX6" s="228"/>
      <c r="OTY6" s="228"/>
      <c r="OTZ6" s="228"/>
      <c r="OUA6" s="228"/>
      <c r="OUB6" s="228"/>
      <c r="OUC6" s="228"/>
      <c r="OUD6" s="228"/>
      <c r="OUE6" s="228"/>
      <c r="OUF6" s="228"/>
      <c r="OUG6" s="228"/>
      <c r="OUH6" s="228"/>
      <c r="OUI6" s="228"/>
      <c r="OUJ6" s="228"/>
      <c r="OUK6" s="228"/>
      <c r="OUL6" s="228"/>
      <c r="OUM6" s="228"/>
      <c r="OUN6" s="228"/>
      <c r="OUO6" s="228"/>
      <c r="OUP6" s="228"/>
      <c r="OUQ6" s="228"/>
      <c r="OUR6" s="228"/>
      <c r="OUS6" s="228"/>
      <c r="OUT6" s="228"/>
      <c r="OUU6" s="228"/>
      <c r="OUV6" s="228"/>
      <c r="OUW6" s="228"/>
      <c r="OUX6" s="228"/>
      <c r="OUY6" s="228"/>
      <c r="OUZ6" s="228"/>
      <c r="OVA6" s="228"/>
      <c r="OVB6" s="228"/>
      <c r="OVC6" s="228"/>
      <c r="OVD6" s="228"/>
      <c r="OVE6" s="228"/>
      <c r="OVF6" s="228"/>
      <c r="OVG6" s="228"/>
      <c r="OVH6" s="228"/>
      <c r="OVI6" s="228"/>
      <c r="OVJ6" s="228"/>
      <c r="OVK6" s="228"/>
      <c r="OVL6" s="228"/>
      <c r="OVM6" s="228"/>
      <c r="OVN6" s="228"/>
      <c r="OVO6" s="228"/>
      <c r="OVP6" s="228"/>
      <c r="OVQ6" s="228"/>
      <c r="OVR6" s="228"/>
      <c r="OVS6" s="228"/>
      <c r="OVT6" s="228"/>
      <c r="OVU6" s="228"/>
      <c r="OVV6" s="228"/>
      <c r="OVW6" s="228"/>
      <c r="OVX6" s="228"/>
      <c r="OVY6" s="228"/>
      <c r="OVZ6" s="228"/>
      <c r="OWA6" s="228"/>
      <c r="OWB6" s="228"/>
      <c r="OWC6" s="228"/>
      <c r="OWD6" s="228"/>
      <c r="OWE6" s="228"/>
      <c r="OWF6" s="228"/>
      <c r="OWG6" s="228"/>
      <c r="OWH6" s="228"/>
      <c r="OWI6" s="228"/>
      <c r="OWJ6" s="228"/>
      <c r="OWK6" s="228"/>
      <c r="OWL6" s="228"/>
      <c r="OWM6" s="228"/>
      <c r="OWN6" s="228"/>
      <c r="OWO6" s="228"/>
      <c r="OWP6" s="228"/>
      <c r="OWQ6" s="228"/>
      <c r="OWR6" s="228"/>
      <c r="OWS6" s="228"/>
      <c r="OWT6" s="228"/>
      <c r="OWU6" s="228"/>
      <c r="OWV6" s="228"/>
      <c r="OWW6" s="228"/>
      <c r="OWX6" s="228"/>
      <c r="OWY6" s="228"/>
      <c r="OWZ6" s="228"/>
      <c r="OXA6" s="228"/>
      <c r="OXB6" s="228"/>
      <c r="OXC6" s="228"/>
      <c r="OXD6" s="228"/>
      <c r="OXE6" s="228"/>
      <c r="OXF6" s="228"/>
      <c r="OXG6" s="228"/>
      <c r="OXH6" s="228"/>
      <c r="OXI6" s="228"/>
      <c r="OXJ6" s="228"/>
      <c r="OXK6" s="228"/>
      <c r="OXL6" s="228"/>
      <c r="OXM6" s="228"/>
      <c r="OXN6" s="228"/>
      <c r="OXO6" s="228"/>
      <c r="OXP6" s="228"/>
      <c r="OXQ6" s="228"/>
      <c r="OXR6" s="228"/>
      <c r="OXS6" s="228"/>
      <c r="OXT6" s="228"/>
      <c r="OXU6" s="228"/>
      <c r="OXV6" s="228"/>
      <c r="OXW6" s="228"/>
      <c r="OXX6" s="228"/>
      <c r="OXY6" s="228"/>
      <c r="OXZ6" s="228"/>
      <c r="OYA6" s="228"/>
      <c r="OYB6" s="228"/>
      <c r="OYC6" s="228"/>
      <c r="OYD6" s="228"/>
      <c r="OYE6" s="228"/>
      <c r="OYF6" s="228"/>
      <c r="OYG6" s="228"/>
      <c r="OYH6" s="228"/>
      <c r="OYI6" s="228"/>
      <c r="OYJ6" s="228"/>
      <c r="OYK6" s="228"/>
      <c r="OYL6" s="228"/>
      <c r="OYM6" s="228"/>
      <c r="OYN6" s="228"/>
      <c r="OYO6" s="228"/>
      <c r="OYP6" s="228"/>
      <c r="OYQ6" s="228"/>
      <c r="OYR6" s="228"/>
      <c r="OYS6" s="228"/>
      <c r="OYT6" s="228"/>
      <c r="OYU6" s="228"/>
      <c r="OYV6" s="228"/>
      <c r="OYW6" s="228"/>
      <c r="OYX6" s="228"/>
      <c r="OYY6" s="228"/>
      <c r="OYZ6" s="228"/>
      <c r="OZA6" s="228"/>
      <c r="OZB6" s="228"/>
      <c r="OZC6" s="228"/>
      <c r="OZD6" s="228"/>
      <c r="OZE6" s="228"/>
      <c r="OZF6" s="228"/>
      <c r="OZG6" s="228"/>
      <c r="OZH6" s="228"/>
      <c r="OZI6" s="228"/>
      <c r="OZJ6" s="228"/>
      <c r="OZK6" s="228"/>
      <c r="OZL6" s="228"/>
      <c r="OZM6" s="228"/>
      <c r="OZN6" s="228"/>
      <c r="OZO6" s="228"/>
      <c r="OZP6" s="228"/>
      <c r="OZQ6" s="228"/>
      <c r="OZR6" s="228"/>
      <c r="OZS6" s="228"/>
      <c r="OZT6" s="228"/>
      <c r="OZU6" s="228"/>
      <c r="OZV6" s="228"/>
      <c r="OZW6" s="228"/>
      <c r="OZX6" s="228"/>
      <c r="OZY6" s="228"/>
      <c r="OZZ6" s="228"/>
      <c r="PAA6" s="228"/>
      <c r="PAB6" s="228"/>
      <c r="PAC6" s="228"/>
      <c r="PAD6" s="228"/>
      <c r="PAE6" s="228"/>
      <c r="PAF6" s="228"/>
      <c r="PAG6" s="228"/>
      <c r="PAH6" s="228"/>
      <c r="PAI6" s="228"/>
      <c r="PAJ6" s="228"/>
      <c r="PAK6" s="228"/>
      <c r="PAL6" s="228"/>
      <c r="PAM6" s="228"/>
      <c r="PAN6" s="228"/>
      <c r="PAO6" s="228"/>
      <c r="PAP6" s="228"/>
      <c r="PAQ6" s="228"/>
      <c r="PAR6" s="228"/>
      <c r="PAS6" s="228"/>
      <c r="PAT6" s="228"/>
      <c r="PAU6" s="228"/>
      <c r="PAV6" s="228"/>
      <c r="PAW6" s="228"/>
      <c r="PAX6" s="228"/>
      <c r="PAY6" s="228"/>
      <c r="PAZ6" s="228"/>
      <c r="PBA6" s="228"/>
      <c r="PBB6" s="228"/>
      <c r="PBC6" s="228"/>
      <c r="PBD6" s="228"/>
      <c r="PBE6" s="228"/>
      <c r="PBF6" s="228"/>
      <c r="PBG6" s="228"/>
      <c r="PBH6" s="228"/>
      <c r="PBI6" s="228"/>
      <c r="PBJ6" s="228"/>
      <c r="PBK6" s="228"/>
      <c r="PBL6" s="228"/>
      <c r="PBM6" s="228"/>
      <c r="PBN6" s="228"/>
      <c r="PBO6" s="228"/>
      <c r="PBP6" s="228"/>
      <c r="PBQ6" s="228"/>
      <c r="PBR6" s="228"/>
      <c r="PBS6" s="228"/>
      <c r="PBT6" s="228"/>
      <c r="PBU6" s="228"/>
      <c r="PBV6" s="228"/>
      <c r="PBW6" s="228"/>
      <c r="PBX6" s="228"/>
      <c r="PBY6" s="228"/>
      <c r="PBZ6" s="228"/>
      <c r="PCA6" s="228"/>
      <c r="PCB6" s="228"/>
      <c r="PCC6" s="228"/>
      <c r="PCD6" s="228"/>
      <c r="PCE6" s="228"/>
      <c r="PCF6" s="228"/>
      <c r="PCG6" s="228"/>
      <c r="PCH6" s="228"/>
      <c r="PCI6" s="228"/>
      <c r="PCJ6" s="228"/>
      <c r="PCK6" s="228"/>
      <c r="PCL6" s="228"/>
      <c r="PCM6" s="228"/>
      <c r="PCN6" s="228"/>
      <c r="PCO6" s="228"/>
      <c r="PCP6" s="228"/>
      <c r="PCQ6" s="228"/>
      <c r="PCR6" s="228"/>
      <c r="PCS6" s="228"/>
      <c r="PCT6" s="228"/>
      <c r="PCU6" s="228"/>
      <c r="PCV6" s="228"/>
      <c r="PCW6" s="228"/>
      <c r="PCX6" s="228"/>
      <c r="PCY6" s="228"/>
      <c r="PCZ6" s="228"/>
      <c r="PDA6" s="228"/>
      <c r="PDB6" s="228"/>
      <c r="PDC6" s="228"/>
      <c r="PDD6" s="228"/>
      <c r="PDE6" s="228"/>
      <c r="PDF6" s="228"/>
      <c r="PDG6" s="228"/>
      <c r="PDH6" s="228"/>
      <c r="PDI6" s="228"/>
      <c r="PDJ6" s="228"/>
      <c r="PDK6" s="228"/>
      <c r="PDL6" s="228"/>
      <c r="PDM6" s="228"/>
      <c r="PDN6" s="228"/>
      <c r="PDO6" s="228"/>
      <c r="PDP6" s="228"/>
      <c r="PDQ6" s="228"/>
      <c r="PDR6" s="228"/>
      <c r="PDS6" s="228"/>
      <c r="PDT6" s="228"/>
      <c r="PDU6" s="228"/>
      <c r="PDV6" s="228"/>
      <c r="PDW6" s="228"/>
      <c r="PDX6" s="228"/>
      <c r="PDY6" s="228"/>
      <c r="PDZ6" s="228"/>
      <c r="PEA6" s="228"/>
      <c r="PEB6" s="228"/>
      <c r="PEC6" s="228"/>
      <c r="PED6" s="228"/>
      <c r="PEE6" s="228"/>
      <c r="PEF6" s="228"/>
      <c r="PEG6" s="228"/>
      <c r="PEH6" s="228"/>
      <c r="PEI6" s="228"/>
      <c r="PEJ6" s="228"/>
      <c r="PEK6" s="228"/>
      <c r="PEL6" s="228"/>
      <c r="PEM6" s="228"/>
      <c r="PEN6" s="228"/>
      <c r="PEO6" s="228"/>
      <c r="PEP6" s="228"/>
      <c r="PEQ6" s="228"/>
      <c r="PER6" s="228"/>
      <c r="PES6" s="228"/>
      <c r="PET6" s="228"/>
      <c r="PEU6" s="228"/>
      <c r="PEV6" s="228"/>
      <c r="PEW6" s="228"/>
      <c r="PEX6" s="228"/>
      <c r="PEY6" s="228"/>
      <c r="PEZ6" s="228"/>
      <c r="PFA6" s="228"/>
      <c r="PFB6" s="228"/>
      <c r="PFC6" s="228"/>
      <c r="PFD6" s="228"/>
      <c r="PFE6" s="228"/>
      <c r="PFF6" s="228"/>
      <c r="PFG6" s="228"/>
      <c r="PFH6" s="228"/>
      <c r="PFI6" s="228"/>
      <c r="PFJ6" s="228"/>
      <c r="PFK6" s="228"/>
      <c r="PFL6" s="228"/>
      <c r="PFM6" s="228"/>
      <c r="PFN6" s="228"/>
      <c r="PFO6" s="228"/>
      <c r="PFP6" s="228"/>
      <c r="PFQ6" s="228"/>
      <c r="PFR6" s="228"/>
      <c r="PFS6" s="228"/>
      <c r="PFT6" s="228"/>
      <c r="PFU6" s="228"/>
      <c r="PFV6" s="228"/>
      <c r="PFW6" s="228"/>
      <c r="PFX6" s="228"/>
      <c r="PFY6" s="228"/>
      <c r="PFZ6" s="228"/>
      <c r="PGA6" s="228"/>
      <c r="PGB6" s="228"/>
      <c r="PGC6" s="228"/>
      <c r="PGD6" s="228"/>
      <c r="PGE6" s="228"/>
      <c r="PGF6" s="228"/>
      <c r="PGG6" s="228"/>
      <c r="PGH6" s="228"/>
      <c r="PGI6" s="228"/>
      <c r="PGJ6" s="228"/>
      <c r="PGK6" s="228"/>
      <c r="PGL6" s="228"/>
      <c r="PGM6" s="228"/>
      <c r="PGN6" s="228"/>
      <c r="PGO6" s="228"/>
      <c r="PGP6" s="228"/>
      <c r="PGQ6" s="228"/>
      <c r="PGR6" s="228"/>
      <c r="PGS6" s="228"/>
      <c r="PGT6" s="228"/>
      <c r="PGU6" s="228"/>
      <c r="PGV6" s="228"/>
      <c r="PGW6" s="228"/>
      <c r="PGX6" s="228"/>
      <c r="PGY6" s="228"/>
      <c r="PGZ6" s="228"/>
      <c r="PHA6" s="228"/>
      <c r="PHB6" s="228"/>
      <c r="PHC6" s="228"/>
      <c r="PHD6" s="228"/>
      <c r="PHE6" s="228"/>
      <c r="PHF6" s="228"/>
      <c r="PHG6" s="228"/>
      <c r="PHH6" s="228"/>
      <c r="PHI6" s="228"/>
      <c r="PHJ6" s="228"/>
      <c r="PHK6" s="228"/>
      <c r="PHL6" s="228"/>
      <c r="PHM6" s="228"/>
      <c r="PHN6" s="228"/>
      <c r="PHO6" s="228"/>
      <c r="PHP6" s="228"/>
      <c r="PHQ6" s="228"/>
      <c r="PHR6" s="228"/>
      <c r="PHS6" s="228"/>
      <c r="PHT6" s="228"/>
      <c r="PHU6" s="228"/>
      <c r="PHV6" s="228"/>
      <c r="PHW6" s="228"/>
      <c r="PHX6" s="228"/>
      <c r="PHY6" s="228"/>
      <c r="PHZ6" s="228"/>
      <c r="PIA6" s="228"/>
      <c r="PIB6" s="228"/>
      <c r="PIC6" s="228"/>
      <c r="PID6" s="228"/>
      <c r="PIE6" s="228"/>
      <c r="PIF6" s="228"/>
      <c r="PIG6" s="228"/>
      <c r="PIH6" s="228"/>
      <c r="PII6" s="228"/>
      <c r="PIJ6" s="228"/>
      <c r="PIK6" s="228"/>
      <c r="PIL6" s="228"/>
      <c r="PIM6" s="228"/>
      <c r="PIN6" s="228"/>
      <c r="PIO6" s="228"/>
      <c r="PIP6" s="228"/>
      <c r="PIQ6" s="228"/>
      <c r="PIR6" s="228"/>
      <c r="PIS6" s="228"/>
      <c r="PIT6" s="228"/>
      <c r="PIU6" s="228"/>
      <c r="PIV6" s="228"/>
      <c r="PIW6" s="228"/>
      <c r="PIX6" s="228"/>
      <c r="PIY6" s="228"/>
      <c r="PIZ6" s="228"/>
      <c r="PJA6" s="228"/>
      <c r="PJB6" s="228"/>
      <c r="PJC6" s="228"/>
      <c r="PJD6" s="228"/>
      <c r="PJE6" s="228"/>
      <c r="PJF6" s="228"/>
      <c r="PJG6" s="228"/>
      <c r="PJH6" s="228"/>
      <c r="PJI6" s="228"/>
      <c r="PJJ6" s="228"/>
      <c r="PJK6" s="228"/>
      <c r="PJL6" s="228"/>
      <c r="PJM6" s="228"/>
      <c r="PJN6" s="228"/>
      <c r="PJO6" s="228"/>
      <c r="PJP6" s="228"/>
      <c r="PJQ6" s="228"/>
      <c r="PJR6" s="228"/>
      <c r="PJS6" s="228"/>
      <c r="PJT6" s="228"/>
      <c r="PJU6" s="228"/>
      <c r="PJV6" s="228"/>
      <c r="PJW6" s="228"/>
      <c r="PJX6" s="228"/>
      <c r="PJY6" s="228"/>
      <c r="PJZ6" s="228"/>
      <c r="PKA6" s="228"/>
      <c r="PKB6" s="228"/>
      <c r="PKC6" s="228"/>
      <c r="PKD6" s="228"/>
      <c r="PKE6" s="228"/>
      <c r="PKF6" s="228"/>
      <c r="PKG6" s="228"/>
      <c r="PKH6" s="228"/>
      <c r="PKI6" s="228"/>
      <c r="PKJ6" s="228"/>
      <c r="PKK6" s="228"/>
      <c r="PKL6" s="228"/>
      <c r="PKM6" s="228"/>
      <c r="PKN6" s="228"/>
      <c r="PKO6" s="228"/>
      <c r="PKP6" s="228"/>
      <c r="PKQ6" s="228"/>
      <c r="PKR6" s="228"/>
      <c r="PKS6" s="228"/>
      <c r="PKT6" s="228"/>
      <c r="PKU6" s="228"/>
      <c r="PKV6" s="228"/>
      <c r="PKW6" s="228"/>
      <c r="PKX6" s="228"/>
      <c r="PKY6" s="228"/>
      <c r="PKZ6" s="228"/>
      <c r="PLA6" s="228"/>
      <c r="PLB6" s="228"/>
      <c r="PLC6" s="228"/>
      <c r="PLD6" s="228"/>
      <c r="PLE6" s="228"/>
      <c r="PLF6" s="228"/>
      <c r="PLG6" s="228"/>
      <c r="PLH6" s="228"/>
      <c r="PLI6" s="228"/>
      <c r="PLJ6" s="228"/>
      <c r="PLK6" s="228"/>
      <c r="PLL6" s="228"/>
      <c r="PLM6" s="228"/>
      <c r="PLN6" s="228"/>
      <c r="PLO6" s="228"/>
      <c r="PLP6" s="228"/>
      <c r="PLQ6" s="228"/>
      <c r="PLR6" s="228"/>
      <c r="PLS6" s="228"/>
      <c r="PLT6" s="228"/>
      <c r="PLU6" s="228"/>
      <c r="PLV6" s="228"/>
      <c r="PLW6" s="228"/>
      <c r="PLX6" s="228"/>
      <c r="PLY6" s="228"/>
      <c r="PLZ6" s="228"/>
      <c r="PMA6" s="228"/>
      <c r="PMB6" s="228"/>
      <c r="PMC6" s="228"/>
      <c r="PMD6" s="228"/>
      <c r="PME6" s="228"/>
      <c r="PMF6" s="228"/>
      <c r="PMG6" s="228"/>
      <c r="PMH6" s="228"/>
      <c r="PMI6" s="228"/>
      <c r="PMJ6" s="228"/>
      <c r="PMK6" s="228"/>
      <c r="PML6" s="228"/>
      <c r="PMM6" s="228"/>
      <c r="PMN6" s="228"/>
      <c r="PMO6" s="228"/>
      <c r="PMP6" s="228"/>
      <c r="PMQ6" s="228"/>
      <c r="PMR6" s="228"/>
      <c r="PMS6" s="228"/>
      <c r="PMT6" s="228"/>
      <c r="PMU6" s="228"/>
      <c r="PMV6" s="228"/>
      <c r="PMW6" s="228"/>
      <c r="PMX6" s="228"/>
      <c r="PMY6" s="228"/>
      <c r="PMZ6" s="228"/>
      <c r="PNA6" s="228"/>
      <c r="PNB6" s="228"/>
      <c r="PNC6" s="228"/>
      <c r="PND6" s="228"/>
      <c r="PNE6" s="228"/>
      <c r="PNF6" s="228"/>
      <c r="PNG6" s="228"/>
      <c r="PNH6" s="228"/>
      <c r="PNI6" s="228"/>
      <c r="PNJ6" s="228"/>
      <c r="PNK6" s="228"/>
      <c r="PNL6" s="228"/>
      <c r="PNM6" s="228"/>
      <c r="PNN6" s="228"/>
      <c r="PNO6" s="228"/>
      <c r="PNP6" s="228"/>
      <c r="PNQ6" s="228"/>
      <c r="PNR6" s="228"/>
      <c r="PNS6" s="228"/>
      <c r="PNT6" s="228"/>
      <c r="PNU6" s="228"/>
      <c r="PNV6" s="228"/>
      <c r="PNW6" s="228"/>
      <c r="PNX6" s="228"/>
      <c r="PNY6" s="228"/>
      <c r="PNZ6" s="228"/>
      <c r="POA6" s="228"/>
      <c r="POB6" s="228"/>
      <c r="POC6" s="228"/>
      <c r="POD6" s="228"/>
      <c r="POE6" s="228"/>
      <c r="POF6" s="228"/>
      <c r="POG6" s="228"/>
      <c r="POH6" s="228"/>
      <c r="POI6" s="228"/>
      <c r="POJ6" s="228"/>
      <c r="POK6" s="228"/>
      <c r="POL6" s="228"/>
      <c r="POM6" s="228"/>
      <c r="PON6" s="228"/>
      <c r="POO6" s="228"/>
      <c r="POP6" s="228"/>
      <c r="POQ6" s="228"/>
      <c r="POR6" s="228"/>
      <c r="POS6" s="228"/>
      <c r="POT6" s="228"/>
      <c r="POU6" s="228"/>
      <c r="POV6" s="228"/>
      <c r="POW6" s="228"/>
      <c r="POX6" s="228"/>
      <c r="POY6" s="228"/>
      <c r="POZ6" s="228"/>
      <c r="PPA6" s="228"/>
      <c r="PPB6" s="228"/>
      <c r="PPC6" s="228"/>
      <c r="PPD6" s="228"/>
      <c r="PPE6" s="228"/>
      <c r="PPF6" s="228"/>
      <c r="PPG6" s="228"/>
      <c r="PPH6" s="228"/>
      <c r="PPI6" s="228"/>
      <c r="PPJ6" s="228"/>
      <c r="PPK6" s="228"/>
      <c r="PPL6" s="228"/>
      <c r="PPM6" s="228"/>
      <c r="PPN6" s="228"/>
      <c r="PPO6" s="228"/>
      <c r="PPP6" s="228"/>
      <c r="PPQ6" s="228"/>
      <c r="PPR6" s="228"/>
      <c r="PPS6" s="228"/>
      <c r="PPT6" s="228"/>
      <c r="PPU6" s="228"/>
      <c r="PPV6" s="228"/>
      <c r="PPW6" s="228"/>
      <c r="PPX6" s="228"/>
      <c r="PPY6" s="228"/>
      <c r="PPZ6" s="228"/>
      <c r="PQA6" s="228"/>
      <c r="PQB6" s="228"/>
      <c r="PQC6" s="228"/>
      <c r="PQD6" s="228"/>
      <c r="PQE6" s="228"/>
      <c r="PQF6" s="228"/>
      <c r="PQG6" s="228"/>
      <c r="PQH6" s="228"/>
      <c r="PQI6" s="228"/>
      <c r="PQJ6" s="228"/>
      <c r="PQK6" s="228"/>
      <c r="PQL6" s="228"/>
      <c r="PQM6" s="228"/>
      <c r="PQN6" s="228"/>
      <c r="PQO6" s="228"/>
      <c r="PQP6" s="228"/>
      <c r="PQQ6" s="228"/>
      <c r="PQR6" s="228"/>
      <c r="PQS6" s="228"/>
      <c r="PQT6" s="228"/>
      <c r="PQU6" s="228"/>
      <c r="PQV6" s="228"/>
      <c r="PQW6" s="228"/>
      <c r="PQX6" s="228"/>
      <c r="PQY6" s="228"/>
      <c r="PQZ6" s="228"/>
      <c r="PRA6" s="228"/>
      <c r="PRB6" s="228"/>
      <c r="PRC6" s="228"/>
      <c r="PRD6" s="228"/>
      <c r="PRE6" s="228"/>
      <c r="PRF6" s="228"/>
      <c r="PRG6" s="228"/>
      <c r="PRH6" s="228"/>
      <c r="PRI6" s="228"/>
      <c r="PRJ6" s="228"/>
      <c r="PRK6" s="228"/>
      <c r="PRL6" s="228"/>
      <c r="PRM6" s="228"/>
      <c r="PRN6" s="228"/>
      <c r="PRO6" s="228"/>
      <c r="PRP6" s="228"/>
      <c r="PRQ6" s="228"/>
      <c r="PRR6" s="228"/>
      <c r="PRS6" s="228"/>
      <c r="PRT6" s="228"/>
      <c r="PRU6" s="228"/>
      <c r="PRV6" s="228"/>
      <c r="PRW6" s="228"/>
      <c r="PRX6" s="228"/>
      <c r="PRY6" s="228"/>
      <c r="PRZ6" s="228"/>
      <c r="PSA6" s="228"/>
      <c r="PSB6" s="228"/>
      <c r="PSC6" s="228"/>
      <c r="PSD6" s="228"/>
      <c r="PSE6" s="228"/>
      <c r="PSF6" s="228"/>
      <c r="PSG6" s="228"/>
      <c r="PSH6" s="228"/>
      <c r="PSI6" s="228"/>
      <c r="PSJ6" s="228"/>
      <c r="PSK6" s="228"/>
      <c r="PSL6" s="228"/>
      <c r="PSM6" s="228"/>
      <c r="PSN6" s="228"/>
      <c r="PSO6" s="228"/>
      <c r="PSP6" s="228"/>
      <c r="PSQ6" s="228"/>
      <c r="PSR6" s="228"/>
      <c r="PSS6" s="228"/>
      <c r="PST6" s="228"/>
      <c r="PSU6" s="228"/>
      <c r="PSV6" s="228"/>
      <c r="PSW6" s="228"/>
      <c r="PSX6" s="228"/>
      <c r="PSY6" s="228"/>
      <c r="PSZ6" s="228"/>
      <c r="PTA6" s="228"/>
      <c r="PTB6" s="228"/>
      <c r="PTC6" s="228"/>
      <c r="PTD6" s="228"/>
      <c r="PTE6" s="228"/>
      <c r="PTF6" s="228"/>
      <c r="PTG6" s="228"/>
      <c r="PTH6" s="228"/>
      <c r="PTI6" s="228"/>
      <c r="PTJ6" s="228"/>
      <c r="PTK6" s="228"/>
      <c r="PTL6" s="228"/>
      <c r="PTM6" s="228"/>
      <c r="PTN6" s="228"/>
      <c r="PTO6" s="228"/>
      <c r="PTP6" s="228"/>
      <c r="PTQ6" s="228"/>
      <c r="PTR6" s="228"/>
      <c r="PTS6" s="228"/>
      <c r="PTT6" s="228"/>
      <c r="PTU6" s="228"/>
      <c r="PTV6" s="228"/>
      <c r="PTW6" s="228"/>
      <c r="PTX6" s="228"/>
      <c r="PTY6" s="228"/>
      <c r="PTZ6" s="228"/>
      <c r="PUA6" s="228"/>
      <c r="PUB6" s="228"/>
      <c r="PUC6" s="228"/>
      <c r="PUD6" s="228"/>
      <c r="PUE6" s="228"/>
      <c r="PUF6" s="228"/>
      <c r="PUG6" s="228"/>
      <c r="PUH6" s="228"/>
      <c r="PUI6" s="228"/>
      <c r="PUJ6" s="228"/>
      <c r="PUK6" s="228"/>
      <c r="PUL6" s="228"/>
      <c r="PUM6" s="228"/>
      <c r="PUN6" s="228"/>
      <c r="PUO6" s="228"/>
      <c r="PUP6" s="228"/>
      <c r="PUQ6" s="228"/>
      <c r="PUR6" s="228"/>
      <c r="PUS6" s="228"/>
      <c r="PUT6" s="228"/>
      <c r="PUU6" s="228"/>
      <c r="PUV6" s="228"/>
      <c r="PUW6" s="228"/>
      <c r="PUX6" s="228"/>
      <c r="PUY6" s="228"/>
      <c r="PUZ6" s="228"/>
      <c r="PVA6" s="228"/>
      <c r="PVB6" s="228"/>
      <c r="PVC6" s="228"/>
      <c r="PVD6" s="228"/>
      <c r="PVE6" s="228"/>
      <c r="PVF6" s="228"/>
      <c r="PVG6" s="228"/>
      <c r="PVH6" s="228"/>
      <c r="PVI6" s="228"/>
      <c r="PVJ6" s="228"/>
      <c r="PVK6" s="228"/>
      <c r="PVL6" s="228"/>
      <c r="PVM6" s="228"/>
      <c r="PVN6" s="228"/>
      <c r="PVO6" s="228"/>
      <c r="PVP6" s="228"/>
      <c r="PVQ6" s="228"/>
      <c r="PVR6" s="228"/>
      <c r="PVS6" s="228"/>
      <c r="PVT6" s="228"/>
      <c r="PVU6" s="228"/>
      <c r="PVV6" s="228"/>
      <c r="PVW6" s="228"/>
      <c r="PVX6" s="228"/>
      <c r="PVY6" s="228"/>
      <c r="PVZ6" s="228"/>
      <c r="PWA6" s="228"/>
      <c r="PWB6" s="228"/>
      <c r="PWC6" s="228"/>
      <c r="PWD6" s="228"/>
      <c r="PWE6" s="228"/>
      <c r="PWF6" s="228"/>
      <c r="PWG6" s="228"/>
      <c r="PWH6" s="228"/>
      <c r="PWI6" s="228"/>
      <c r="PWJ6" s="228"/>
      <c r="PWK6" s="228"/>
      <c r="PWL6" s="228"/>
      <c r="PWM6" s="228"/>
      <c r="PWN6" s="228"/>
      <c r="PWO6" s="228"/>
      <c r="PWP6" s="228"/>
      <c r="PWQ6" s="228"/>
      <c r="PWR6" s="228"/>
      <c r="PWS6" s="228"/>
      <c r="PWT6" s="228"/>
      <c r="PWU6" s="228"/>
      <c r="PWV6" s="228"/>
      <c r="PWW6" s="228"/>
      <c r="PWX6" s="228"/>
      <c r="PWY6" s="228"/>
      <c r="PWZ6" s="228"/>
      <c r="PXA6" s="228"/>
      <c r="PXB6" s="228"/>
      <c r="PXC6" s="228"/>
      <c r="PXD6" s="228"/>
      <c r="PXE6" s="228"/>
      <c r="PXF6" s="228"/>
      <c r="PXG6" s="228"/>
      <c r="PXH6" s="228"/>
      <c r="PXI6" s="228"/>
      <c r="PXJ6" s="228"/>
      <c r="PXK6" s="228"/>
      <c r="PXL6" s="228"/>
      <c r="PXM6" s="228"/>
      <c r="PXN6" s="228"/>
      <c r="PXO6" s="228"/>
      <c r="PXP6" s="228"/>
      <c r="PXQ6" s="228"/>
      <c r="PXR6" s="228"/>
      <c r="PXS6" s="228"/>
      <c r="PXT6" s="228"/>
      <c r="PXU6" s="228"/>
      <c r="PXV6" s="228"/>
      <c r="PXW6" s="228"/>
      <c r="PXX6" s="228"/>
      <c r="PXY6" s="228"/>
      <c r="PXZ6" s="228"/>
      <c r="PYA6" s="228"/>
      <c r="PYB6" s="228"/>
      <c r="PYC6" s="228"/>
      <c r="PYD6" s="228"/>
      <c r="PYE6" s="228"/>
      <c r="PYF6" s="228"/>
      <c r="PYG6" s="228"/>
      <c r="PYH6" s="228"/>
      <c r="PYI6" s="228"/>
      <c r="PYJ6" s="228"/>
      <c r="PYK6" s="228"/>
      <c r="PYL6" s="228"/>
      <c r="PYM6" s="228"/>
      <c r="PYN6" s="228"/>
      <c r="PYO6" s="228"/>
      <c r="PYP6" s="228"/>
      <c r="PYQ6" s="228"/>
      <c r="PYR6" s="228"/>
      <c r="PYS6" s="228"/>
      <c r="PYT6" s="228"/>
      <c r="PYU6" s="228"/>
      <c r="PYV6" s="228"/>
      <c r="PYW6" s="228"/>
      <c r="PYX6" s="228"/>
      <c r="PYY6" s="228"/>
      <c r="PYZ6" s="228"/>
      <c r="PZA6" s="228"/>
      <c r="PZB6" s="228"/>
      <c r="PZC6" s="228"/>
      <c r="PZD6" s="228"/>
      <c r="PZE6" s="228"/>
      <c r="PZF6" s="228"/>
      <c r="PZG6" s="228"/>
      <c r="PZH6" s="228"/>
      <c r="PZI6" s="228"/>
      <c r="PZJ6" s="228"/>
      <c r="PZK6" s="228"/>
      <c r="PZL6" s="228"/>
      <c r="PZM6" s="228"/>
      <c r="PZN6" s="228"/>
      <c r="PZO6" s="228"/>
      <c r="PZP6" s="228"/>
      <c r="PZQ6" s="228"/>
      <c r="PZR6" s="228"/>
      <c r="PZS6" s="228"/>
      <c r="PZT6" s="228"/>
      <c r="PZU6" s="228"/>
      <c r="PZV6" s="228"/>
      <c r="PZW6" s="228"/>
      <c r="PZX6" s="228"/>
      <c r="PZY6" s="228"/>
      <c r="PZZ6" s="228"/>
      <c r="QAA6" s="228"/>
      <c r="QAB6" s="228"/>
      <c r="QAC6" s="228"/>
      <c r="QAD6" s="228"/>
      <c r="QAE6" s="228"/>
      <c r="QAF6" s="228"/>
      <c r="QAG6" s="228"/>
      <c r="QAH6" s="228"/>
      <c r="QAI6" s="228"/>
      <c r="QAJ6" s="228"/>
      <c r="QAK6" s="228"/>
      <c r="QAL6" s="228"/>
      <c r="QAM6" s="228"/>
      <c r="QAN6" s="228"/>
      <c r="QAO6" s="228"/>
      <c r="QAP6" s="228"/>
      <c r="QAQ6" s="228"/>
      <c r="QAR6" s="228"/>
      <c r="QAS6" s="228"/>
      <c r="QAT6" s="228"/>
      <c r="QAU6" s="228"/>
      <c r="QAV6" s="228"/>
      <c r="QAW6" s="228"/>
      <c r="QAX6" s="228"/>
      <c r="QAY6" s="228"/>
      <c r="QAZ6" s="228"/>
      <c r="QBA6" s="228"/>
      <c r="QBB6" s="228"/>
      <c r="QBC6" s="228"/>
      <c r="QBD6" s="228"/>
      <c r="QBE6" s="228"/>
      <c r="QBF6" s="228"/>
      <c r="QBG6" s="228"/>
      <c r="QBH6" s="228"/>
      <c r="QBI6" s="228"/>
      <c r="QBJ6" s="228"/>
      <c r="QBK6" s="228"/>
      <c r="QBL6" s="228"/>
      <c r="QBM6" s="228"/>
      <c r="QBN6" s="228"/>
      <c r="QBO6" s="228"/>
      <c r="QBP6" s="228"/>
      <c r="QBQ6" s="228"/>
      <c r="QBR6" s="228"/>
      <c r="QBS6" s="228"/>
      <c r="QBT6" s="228"/>
      <c r="QBU6" s="228"/>
      <c r="QBV6" s="228"/>
      <c r="QBW6" s="228"/>
      <c r="QBX6" s="228"/>
      <c r="QBY6" s="228"/>
      <c r="QBZ6" s="228"/>
      <c r="QCA6" s="228"/>
      <c r="QCB6" s="228"/>
      <c r="QCC6" s="228"/>
      <c r="QCD6" s="228"/>
      <c r="QCE6" s="228"/>
      <c r="QCF6" s="228"/>
      <c r="QCG6" s="228"/>
      <c r="QCH6" s="228"/>
      <c r="QCI6" s="228"/>
      <c r="QCJ6" s="228"/>
      <c r="QCK6" s="228"/>
      <c r="QCL6" s="228"/>
      <c r="QCM6" s="228"/>
      <c r="QCN6" s="228"/>
      <c r="QCO6" s="228"/>
      <c r="QCP6" s="228"/>
      <c r="QCQ6" s="228"/>
      <c r="QCR6" s="228"/>
      <c r="QCS6" s="228"/>
      <c r="QCT6" s="228"/>
      <c r="QCU6" s="228"/>
      <c r="QCV6" s="228"/>
      <c r="QCW6" s="228"/>
      <c r="QCX6" s="228"/>
      <c r="QCY6" s="228"/>
      <c r="QCZ6" s="228"/>
      <c r="QDA6" s="228"/>
      <c r="QDB6" s="228"/>
      <c r="QDC6" s="228"/>
      <c r="QDD6" s="228"/>
      <c r="QDE6" s="228"/>
      <c r="QDF6" s="228"/>
      <c r="QDG6" s="228"/>
      <c r="QDH6" s="228"/>
      <c r="QDI6" s="228"/>
      <c r="QDJ6" s="228"/>
      <c r="QDK6" s="228"/>
      <c r="QDL6" s="228"/>
      <c r="QDM6" s="228"/>
      <c r="QDN6" s="228"/>
      <c r="QDO6" s="228"/>
      <c r="QDP6" s="228"/>
      <c r="QDQ6" s="228"/>
      <c r="QDR6" s="228"/>
      <c r="QDS6" s="228"/>
      <c r="QDT6" s="228"/>
      <c r="QDU6" s="228"/>
      <c r="QDV6" s="228"/>
      <c r="QDW6" s="228"/>
      <c r="QDX6" s="228"/>
      <c r="QDY6" s="228"/>
      <c r="QDZ6" s="228"/>
      <c r="QEA6" s="228"/>
      <c r="QEB6" s="228"/>
      <c r="QEC6" s="228"/>
      <c r="QED6" s="228"/>
      <c r="QEE6" s="228"/>
      <c r="QEF6" s="228"/>
      <c r="QEG6" s="228"/>
      <c r="QEH6" s="228"/>
      <c r="QEI6" s="228"/>
      <c r="QEJ6" s="228"/>
      <c r="QEK6" s="228"/>
      <c r="QEL6" s="228"/>
      <c r="QEM6" s="228"/>
      <c r="QEN6" s="228"/>
      <c r="QEO6" s="228"/>
      <c r="QEP6" s="228"/>
      <c r="QEQ6" s="228"/>
      <c r="QER6" s="228"/>
      <c r="QES6" s="228"/>
      <c r="QET6" s="228"/>
      <c r="QEU6" s="228"/>
      <c r="QEV6" s="228"/>
      <c r="QEW6" s="228"/>
      <c r="QEX6" s="228"/>
      <c r="QEY6" s="228"/>
      <c r="QEZ6" s="228"/>
      <c r="QFA6" s="228"/>
      <c r="QFB6" s="228"/>
      <c r="QFC6" s="228"/>
      <c r="QFD6" s="228"/>
      <c r="QFE6" s="228"/>
      <c r="QFF6" s="228"/>
      <c r="QFG6" s="228"/>
      <c r="QFH6" s="228"/>
      <c r="QFI6" s="228"/>
      <c r="QFJ6" s="228"/>
      <c r="QFK6" s="228"/>
      <c r="QFL6" s="228"/>
      <c r="QFM6" s="228"/>
      <c r="QFN6" s="228"/>
      <c r="QFO6" s="228"/>
      <c r="QFP6" s="228"/>
      <c r="QFQ6" s="228"/>
      <c r="QFR6" s="228"/>
      <c r="QFS6" s="228"/>
      <c r="QFT6" s="228"/>
      <c r="QFU6" s="228"/>
      <c r="QFV6" s="228"/>
      <c r="QFW6" s="228"/>
      <c r="QFX6" s="228"/>
      <c r="QFY6" s="228"/>
      <c r="QFZ6" s="228"/>
      <c r="QGA6" s="228"/>
      <c r="QGB6" s="228"/>
      <c r="QGC6" s="228"/>
      <c r="QGD6" s="228"/>
      <c r="QGE6" s="228"/>
      <c r="QGF6" s="228"/>
      <c r="QGG6" s="228"/>
      <c r="QGH6" s="228"/>
      <c r="QGI6" s="228"/>
      <c r="QGJ6" s="228"/>
      <c r="QGK6" s="228"/>
      <c r="QGL6" s="228"/>
      <c r="QGM6" s="228"/>
      <c r="QGN6" s="228"/>
      <c r="QGO6" s="228"/>
      <c r="QGP6" s="228"/>
      <c r="QGQ6" s="228"/>
      <c r="QGR6" s="228"/>
      <c r="QGS6" s="228"/>
      <c r="QGT6" s="228"/>
      <c r="QGU6" s="228"/>
      <c r="QGV6" s="228"/>
      <c r="QGW6" s="228"/>
      <c r="QGX6" s="228"/>
      <c r="QGY6" s="228"/>
      <c r="QGZ6" s="228"/>
      <c r="QHA6" s="228"/>
      <c r="QHB6" s="228"/>
      <c r="QHC6" s="228"/>
      <c r="QHD6" s="228"/>
      <c r="QHE6" s="228"/>
      <c r="QHF6" s="228"/>
      <c r="QHG6" s="228"/>
      <c r="QHH6" s="228"/>
      <c r="QHI6" s="228"/>
      <c r="QHJ6" s="228"/>
      <c r="QHK6" s="228"/>
      <c r="QHL6" s="228"/>
      <c r="QHM6" s="228"/>
      <c r="QHN6" s="228"/>
      <c r="QHO6" s="228"/>
      <c r="QHP6" s="228"/>
      <c r="QHQ6" s="228"/>
      <c r="QHR6" s="228"/>
      <c r="QHS6" s="228"/>
      <c r="QHT6" s="228"/>
      <c r="QHU6" s="228"/>
      <c r="QHV6" s="228"/>
      <c r="QHW6" s="228"/>
      <c r="QHX6" s="228"/>
      <c r="QHY6" s="228"/>
      <c r="QHZ6" s="228"/>
      <c r="QIA6" s="228"/>
      <c r="QIB6" s="228"/>
      <c r="QIC6" s="228"/>
      <c r="QID6" s="228"/>
      <c r="QIE6" s="228"/>
      <c r="QIF6" s="228"/>
      <c r="QIG6" s="228"/>
      <c r="QIH6" s="228"/>
      <c r="QII6" s="228"/>
      <c r="QIJ6" s="228"/>
      <c r="QIK6" s="228"/>
      <c r="QIL6" s="228"/>
      <c r="QIM6" s="228"/>
      <c r="QIN6" s="228"/>
      <c r="QIO6" s="228"/>
      <c r="QIP6" s="228"/>
      <c r="QIQ6" s="228"/>
      <c r="QIR6" s="228"/>
      <c r="QIS6" s="228"/>
      <c r="QIT6" s="228"/>
      <c r="QIU6" s="228"/>
      <c r="QIV6" s="228"/>
      <c r="QIW6" s="228"/>
      <c r="QIX6" s="228"/>
      <c r="QIY6" s="228"/>
      <c r="QIZ6" s="228"/>
      <c r="QJA6" s="228"/>
      <c r="QJB6" s="228"/>
      <c r="QJC6" s="228"/>
      <c r="QJD6" s="228"/>
      <c r="QJE6" s="228"/>
      <c r="QJF6" s="228"/>
      <c r="QJG6" s="228"/>
      <c r="QJH6" s="228"/>
      <c r="QJI6" s="228"/>
      <c r="QJJ6" s="228"/>
      <c r="QJK6" s="228"/>
      <c r="QJL6" s="228"/>
      <c r="QJM6" s="228"/>
      <c r="QJN6" s="228"/>
      <c r="QJO6" s="228"/>
      <c r="QJP6" s="228"/>
      <c r="QJQ6" s="228"/>
      <c r="QJR6" s="228"/>
      <c r="QJS6" s="228"/>
      <c r="QJT6" s="228"/>
      <c r="QJU6" s="228"/>
      <c r="QJV6" s="228"/>
      <c r="QJW6" s="228"/>
      <c r="QJX6" s="228"/>
      <c r="QJY6" s="228"/>
      <c r="QJZ6" s="228"/>
      <c r="QKA6" s="228"/>
      <c r="QKB6" s="228"/>
      <c r="QKC6" s="228"/>
      <c r="QKD6" s="228"/>
      <c r="QKE6" s="228"/>
      <c r="QKF6" s="228"/>
      <c r="QKG6" s="228"/>
      <c r="QKH6" s="228"/>
      <c r="QKI6" s="228"/>
      <c r="QKJ6" s="228"/>
      <c r="QKK6" s="228"/>
      <c r="QKL6" s="228"/>
      <c r="QKM6" s="228"/>
      <c r="QKN6" s="228"/>
      <c r="QKO6" s="228"/>
      <c r="QKP6" s="228"/>
      <c r="QKQ6" s="228"/>
      <c r="QKR6" s="228"/>
      <c r="QKS6" s="228"/>
      <c r="QKT6" s="228"/>
      <c r="QKU6" s="228"/>
      <c r="QKV6" s="228"/>
      <c r="QKW6" s="228"/>
      <c r="QKX6" s="228"/>
      <c r="QKY6" s="228"/>
      <c r="QKZ6" s="228"/>
      <c r="QLA6" s="228"/>
      <c r="QLB6" s="228"/>
      <c r="QLC6" s="228"/>
      <c r="QLD6" s="228"/>
      <c r="QLE6" s="228"/>
      <c r="QLF6" s="228"/>
      <c r="QLG6" s="228"/>
      <c r="QLH6" s="228"/>
      <c r="QLI6" s="228"/>
      <c r="QLJ6" s="228"/>
      <c r="QLK6" s="228"/>
      <c r="QLL6" s="228"/>
      <c r="QLM6" s="228"/>
      <c r="QLN6" s="228"/>
      <c r="QLO6" s="228"/>
      <c r="QLP6" s="228"/>
      <c r="QLQ6" s="228"/>
      <c r="QLR6" s="228"/>
      <c r="QLS6" s="228"/>
      <c r="QLT6" s="228"/>
      <c r="QLU6" s="228"/>
      <c r="QLV6" s="228"/>
      <c r="QLW6" s="228"/>
      <c r="QLX6" s="228"/>
      <c r="QLY6" s="228"/>
      <c r="QLZ6" s="228"/>
      <c r="QMA6" s="228"/>
      <c r="QMB6" s="228"/>
      <c r="QMC6" s="228"/>
      <c r="QMD6" s="228"/>
      <c r="QME6" s="228"/>
      <c r="QMF6" s="228"/>
      <c r="QMG6" s="228"/>
      <c r="QMH6" s="228"/>
      <c r="QMI6" s="228"/>
      <c r="QMJ6" s="228"/>
      <c r="QMK6" s="228"/>
      <c r="QML6" s="228"/>
      <c r="QMM6" s="228"/>
      <c r="QMN6" s="228"/>
      <c r="QMO6" s="228"/>
      <c r="QMP6" s="228"/>
      <c r="QMQ6" s="228"/>
      <c r="QMR6" s="228"/>
      <c r="QMS6" s="228"/>
      <c r="QMT6" s="228"/>
      <c r="QMU6" s="228"/>
      <c r="QMV6" s="228"/>
      <c r="QMW6" s="228"/>
      <c r="QMX6" s="228"/>
      <c r="QMY6" s="228"/>
      <c r="QMZ6" s="228"/>
      <c r="QNA6" s="228"/>
      <c r="QNB6" s="228"/>
      <c r="QNC6" s="228"/>
      <c r="QND6" s="228"/>
      <c r="QNE6" s="228"/>
      <c r="QNF6" s="228"/>
      <c r="QNG6" s="228"/>
      <c r="QNH6" s="228"/>
      <c r="QNI6" s="228"/>
      <c r="QNJ6" s="228"/>
      <c r="QNK6" s="228"/>
      <c r="QNL6" s="228"/>
      <c r="QNM6" s="228"/>
      <c r="QNN6" s="228"/>
      <c r="QNO6" s="228"/>
      <c r="QNP6" s="228"/>
      <c r="QNQ6" s="228"/>
      <c r="QNR6" s="228"/>
      <c r="QNS6" s="228"/>
      <c r="QNT6" s="228"/>
      <c r="QNU6" s="228"/>
      <c r="QNV6" s="228"/>
      <c r="QNW6" s="228"/>
      <c r="QNX6" s="228"/>
      <c r="QNY6" s="228"/>
      <c r="QNZ6" s="228"/>
      <c r="QOA6" s="228"/>
      <c r="QOB6" s="228"/>
      <c r="QOC6" s="228"/>
      <c r="QOD6" s="228"/>
      <c r="QOE6" s="228"/>
      <c r="QOF6" s="228"/>
      <c r="QOG6" s="228"/>
      <c r="QOH6" s="228"/>
      <c r="QOI6" s="228"/>
      <c r="QOJ6" s="228"/>
      <c r="QOK6" s="228"/>
      <c r="QOL6" s="228"/>
      <c r="QOM6" s="228"/>
      <c r="QON6" s="228"/>
      <c r="QOO6" s="228"/>
      <c r="QOP6" s="228"/>
      <c r="QOQ6" s="228"/>
      <c r="QOR6" s="228"/>
      <c r="QOS6" s="228"/>
      <c r="QOT6" s="228"/>
      <c r="QOU6" s="228"/>
      <c r="QOV6" s="228"/>
      <c r="QOW6" s="228"/>
      <c r="QOX6" s="228"/>
      <c r="QOY6" s="228"/>
      <c r="QOZ6" s="228"/>
      <c r="QPA6" s="228"/>
      <c r="QPB6" s="228"/>
      <c r="QPC6" s="228"/>
      <c r="QPD6" s="228"/>
      <c r="QPE6" s="228"/>
      <c r="QPF6" s="228"/>
      <c r="QPG6" s="228"/>
      <c r="QPH6" s="228"/>
      <c r="QPI6" s="228"/>
      <c r="QPJ6" s="228"/>
      <c r="QPK6" s="228"/>
      <c r="QPL6" s="228"/>
      <c r="QPM6" s="228"/>
      <c r="QPN6" s="228"/>
      <c r="QPO6" s="228"/>
      <c r="QPP6" s="228"/>
      <c r="QPQ6" s="228"/>
      <c r="QPR6" s="228"/>
      <c r="QPS6" s="228"/>
      <c r="QPT6" s="228"/>
      <c r="QPU6" s="228"/>
      <c r="QPV6" s="228"/>
      <c r="QPW6" s="228"/>
      <c r="QPX6" s="228"/>
      <c r="QPY6" s="228"/>
      <c r="QPZ6" s="228"/>
      <c r="QQA6" s="228"/>
      <c r="QQB6" s="228"/>
      <c r="QQC6" s="228"/>
      <c r="QQD6" s="228"/>
      <c r="QQE6" s="228"/>
      <c r="QQF6" s="228"/>
      <c r="QQG6" s="228"/>
      <c r="QQH6" s="228"/>
      <c r="QQI6" s="228"/>
      <c r="QQJ6" s="228"/>
      <c r="QQK6" s="228"/>
      <c r="QQL6" s="228"/>
      <c r="QQM6" s="228"/>
      <c r="QQN6" s="228"/>
      <c r="QQO6" s="228"/>
      <c r="QQP6" s="228"/>
      <c r="QQQ6" s="228"/>
      <c r="QQR6" s="228"/>
      <c r="QQS6" s="228"/>
      <c r="QQT6" s="228"/>
      <c r="QQU6" s="228"/>
      <c r="QQV6" s="228"/>
      <c r="QQW6" s="228"/>
      <c r="QQX6" s="228"/>
      <c r="QQY6" s="228"/>
      <c r="QQZ6" s="228"/>
      <c r="QRA6" s="228"/>
      <c r="QRB6" s="228"/>
      <c r="QRC6" s="228"/>
      <c r="QRD6" s="228"/>
      <c r="QRE6" s="228"/>
      <c r="QRF6" s="228"/>
      <c r="QRG6" s="228"/>
      <c r="QRH6" s="228"/>
      <c r="QRI6" s="228"/>
      <c r="QRJ6" s="228"/>
      <c r="QRK6" s="228"/>
      <c r="QRL6" s="228"/>
      <c r="QRM6" s="228"/>
      <c r="QRN6" s="228"/>
      <c r="QRO6" s="228"/>
      <c r="QRP6" s="228"/>
      <c r="QRQ6" s="228"/>
      <c r="QRR6" s="228"/>
      <c r="QRS6" s="228"/>
      <c r="QRT6" s="228"/>
      <c r="QRU6" s="228"/>
      <c r="QRV6" s="228"/>
      <c r="QRW6" s="228"/>
      <c r="QRX6" s="228"/>
      <c r="QRY6" s="228"/>
      <c r="QRZ6" s="228"/>
      <c r="QSA6" s="228"/>
      <c r="QSB6" s="228"/>
      <c r="QSC6" s="228"/>
      <c r="QSD6" s="228"/>
      <c r="QSE6" s="228"/>
      <c r="QSF6" s="228"/>
      <c r="QSG6" s="228"/>
      <c r="QSH6" s="228"/>
      <c r="QSI6" s="228"/>
      <c r="QSJ6" s="228"/>
      <c r="QSK6" s="228"/>
      <c r="QSL6" s="228"/>
      <c r="QSM6" s="228"/>
      <c r="QSN6" s="228"/>
      <c r="QSO6" s="228"/>
      <c r="QSP6" s="228"/>
      <c r="QSQ6" s="228"/>
      <c r="QSR6" s="228"/>
      <c r="QSS6" s="228"/>
      <c r="QST6" s="228"/>
      <c r="QSU6" s="228"/>
      <c r="QSV6" s="228"/>
      <c r="QSW6" s="228"/>
      <c r="QSX6" s="228"/>
      <c r="QSY6" s="228"/>
      <c r="QSZ6" s="228"/>
      <c r="QTA6" s="228"/>
      <c r="QTB6" s="228"/>
      <c r="QTC6" s="228"/>
      <c r="QTD6" s="228"/>
      <c r="QTE6" s="228"/>
      <c r="QTF6" s="228"/>
      <c r="QTG6" s="228"/>
      <c r="QTH6" s="228"/>
      <c r="QTI6" s="228"/>
      <c r="QTJ6" s="228"/>
      <c r="QTK6" s="228"/>
      <c r="QTL6" s="228"/>
      <c r="QTM6" s="228"/>
      <c r="QTN6" s="228"/>
      <c r="QTO6" s="228"/>
      <c r="QTP6" s="228"/>
      <c r="QTQ6" s="228"/>
      <c r="QTR6" s="228"/>
      <c r="QTS6" s="228"/>
      <c r="QTT6" s="228"/>
      <c r="QTU6" s="228"/>
      <c r="QTV6" s="228"/>
      <c r="QTW6" s="228"/>
      <c r="QTX6" s="228"/>
      <c r="QTY6" s="228"/>
      <c r="QTZ6" s="228"/>
      <c r="QUA6" s="228"/>
      <c r="QUB6" s="228"/>
      <c r="QUC6" s="228"/>
      <c r="QUD6" s="228"/>
      <c r="QUE6" s="228"/>
      <c r="QUF6" s="228"/>
      <c r="QUG6" s="228"/>
      <c r="QUH6" s="228"/>
      <c r="QUI6" s="228"/>
      <c r="QUJ6" s="228"/>
      <c r="QUK6" s="228"/>
      <c r="QUL6" s="228"/>
      <c r="QUM6" s="228"/>
      <c r="QUN6" s="228"/>
      <c r="QUO6" s="228"/>
      <c r="QUP6" s="228"/>
      <c r="QUQ6" s="228"/>
      <c r="QUR6" s="228"/>
      <c r="QUS6" s="228"/>
      <c r="QUT6" s="228"/>
      <c r="QUU6" s="228"/>
      <c r="QUV6" s="228"/>
      <c r="QUW6" s="228"/>
      <c r="QUX6" s="228"/>
      <c r="QUY6" s="228"/>
      <c r="QUZ6" s="228"/>
      <c r="QVA6" s="228"/>
      <c r="QVB6" s="228"/>
      <c r="QVC6" s="228"/>
      <c r="QVD6" s="228"/>
      <c r="QVE6" s="228"/>
      <c r="QVF6" s="228"/>
      <c r="QVG6" s="228"/>
      <c r="QVH6" s="228"/>
      <c r="QVI6" s="228"/>
      <c r="QVJ6" s="228"/>
      <c r="QVK6" s="228"/>
      <c r="QVL6" s="228"/>
      <c r="QVM6" s="228"/>
      <c r="QVN6" s="228"/>
      <c r="QVO6" s="228"/>
      <c r="QVP6" s="228"/>
      <c r="QVQ6" s="228"/>
      <c r="QVR6" s="228"/>
      <c r="QVS6" s="228"/>
      <c r="QVT6" s="228"/>
      <c r="QVU6" s="228"/>
      <c r="QVV6" s="228"/>
      <c r="QVW6" s="228"/>
      <c r="QVX6" s="228"/>
      <c r="QVY6" s="228"/>
      <c r="QVZ6" s="228"/>
      <c r="QWA6" s="228"/>
      <c r="QWB6" s="228"/>
      <c r="QWC6" s="228"/>
      <c r="QWD6" s="228"/>
      <c r="QWE6" s="228"/>
      <c r="QWF6" s="228"/>
      <c r="QWG6" s="228"/>
      <c r="QWH6" s="228"/>
      <c r="QWI6" s="228"/>
      <c r="QWJ6" s="228"/>
      <c r="QWK6" s="228"/>
      <c r="QWL6" s="228"/>
      <c r="QWM6" s="228"/>
      <c r="QWN6" s="228"/>
      <c r="QWO6" s="228"/>
      <c r="QWP6" s="228"/>
      <c r="QWQ6" s="228"/>
      <c r="QWR6" s="228"/>
      <c r="QWS6" s="228"/>
      <c r="QWT6" s="228"/>
      <c r="QWU6" s="228"/>
      <c r="QWV6" s="228"/>
      <c r="QWW6" s="228"/>
      <c r="QWX6" s="228"/>
      <c r="QWY6" s="228"/>
      <c r="QWZ6" s="228"/>
      <c r="QXA6" s="228"/>
      <c r="QXB6" s="228"/>
      <c r="QXC6" s="228"/>
      <c r="QXD6" s="228"/>
      <c r="QXE6" s="228"/>
      <c r="QXF6" s="228"/>
      <c r="QXG6" s="228"/>
      <c r="QXH6" s="228"/>
      <c r="QXI6" s="228"/>
      <c r="QXJ6" s="228"/>
      <c r="QXK6" s="228"/>
      <c r="QXL6" s="228"/>
      <c r="QXM6" s="228"/>
      <c r="QXN6" s="228"/>
      <c r="QXO6" s="228"/>
      <c r="QXP6" s="228"/>
      <c r="QXQ6" s="228"/>
      <c r="QXR6" s="228"/>
      <c r="QXS6" s="228"/>
      <c r="QXT6" s="228"/>
      <c r="QXU6" s="228"/>
      <c r="QXV6" s="228"/>
      <c r="QXW6" s="228"/>
      <c r="QXX6" s="228"/>
      <c r="QXY6" s="228"/>
      <c r="QXZ6" s="228"/>
      <c r="QYA6" s="228"/>
      <c r="QYB6" s="228"/>
      <c r="QYC6" s="228"/>
      <c r="QYD6" s="228"/>
      <c r="QYE6" s="228"/>
      <c r="QYF6" s="228"/>
      <c r="QYG6" s="228"/>
      <c r="QYH6" s="228"/>
      <c r="QYI6" s="228"/>
      <c r="QYJ6" s="228"/>
      <c r="QYK6" s="228"/>
      <c r="QYL6" s="228"/>
      <c r="QYM6" s="228"/>
      <c r="QYN6" s="228"/>
      <c r="QYO6" s="228"/>
      <c r="QYP6" s="228"/>
      <c r="QYQ6" s="228"/>
      <c r="QYR6" s="228"/>
      <c r="QYS6" s="228"/>
      <c r="QYT6" s="228"/>
      <c r="QYU6" s="228"/>
      <c r="QYV6" s="228"/>
      <c r="QYW6" s="228"/>
      <c r="QYX6" s="228"/>
      <c r="QYY6" s="228"/>
      <c r="QYZ6" s="228"/>
      <c r="QZA6" s="228"/>
      <c r="QZB6" s="228"/>
      <c r="QZC6" s="228"/>
      <c r="QZD6" s="228"/>
      <c r="QZE6" s="228"/>
      <c r="QZF6" s="228"/>
      <c r="QZG6" s="228"/>
      <c r="QZH6" s="228"/>
      <c r="QZI6" s="228"/>
      <c r="QZJ6" s="228"/>
      <c r="QZK6" s="228"/>
      <c r="QZL6" s="228"/>
      <c r="QZM6" s="228"/>
      <c r="QZN6" s="228"/>
      <c r="QZO6" s="228"/>
      <c r="QZP6" s="228"/>
      <c r="QZQ6" s="228"/>
      <c r="QZR6" s="228"/>
      <c r="QZS6" s="228"/>
      <c r="QZT6" s="228"/>
      <c r="QZU6" s="228"/>
      <c r="QZV6" s="228"/>
      <c r="QZW6" s="228"/>
      <c r="QZX6" s="228"/>
      <c r="QZY6" s="228"/>
      <c r="QZZ6" s="228"/>
      <c r="RAA6" s="228"/>
      <c r="RAB6" s="228"/>
      <c r="RAC6" s="228"/>
      <c r="RAD6" s="228"/>
      <c r="RAE6" s="228"/>
      <c r="RAF6" s="228"/>
      <c r="RAG6" s="228"/>
      <c r="RAH6" s="228"/>
      <c r="RAI6" s="228"/>
      <c r="RAJ6" s="228"/>
      <c r="RAK6" s="228"/>
      <c r="RAL6" s="228"/>
      <c r="RAM6" s="228"/>
      <c r="RAN6" s="228"/>
      <c r="RAO6" s="228"/>
      <c r="RAP6" s="228"/>
      <c r="RAQ6" s="228"/>
      <c r="RAR6" s="228"/>
      <c r="RAS6" s="228"/>
      <c r="RAT6" s="228"/>
      <c r="RAU6" s="228"/>
      <c r="RAV6" s="228"/>
      <c r="RAW6" s="228"/>
      <c r="RAX6" s="228"/>
      <c r="RAY6" s="228"/>
      <c r="RAZ6" s="228"/>
      <c r="RBA6" s="228"/>
      <c r="RBB6" s="228"/>
      <c r="RBC6" s="228"/>
      <c r="RBD6" s="228"/>
      <c r="RBE6" s="228"/>
      <c r="RBF6" s="228"/>
      <c r="RBG6" s="228"/>
      <c r="RBH6" s="228"/>
      <c r="RBI6" s="228"/>
      <c r="RBJ6" s="228"/>
      <c r="RBK6" s="228"/>
      <c r="RBL6" s="228"/>
      <c r="RBM6" s="228"/>
      <c r="RBN6" s="228"/>
      <c r="RBO6" s="228"/>
      <c r="RBP6" s="228"/>
      <c r="RBQ6" s="228"/>
      <c r="RBR6" s="228"/>
      <c r="RBS6" s="228"/>
      <c r="RBT6" s="228"/>
      <c r="RBU6" s="228"/>
      <c r="RBV6" s="228"/>
      <c r="RBW6" s="228"/>
      <c r="RBX6" s="228"/>
      <c r="RBY6" s="228"/>
      <c r="RBZ6" s="228"/>
      <c r="RCA6" s="228"/>
      <c r="RCB6" s="228"/>
      <c r="RCC6" s="228"/>
      <c r="RCD6" s="228"/>
      <c r="RCE6" s="228"/>
      <c r="RCF6" s="228"/>
      <c r="RCG6" s="228"/>
      <c r="RCH6" s="228"/>
      <c r="RCI6" s="228"/>
      <c r="RCJ6" s="228"/>
      <c r="RCK6" s="228"/>
      <c r="RCL6" s="228"/>
      <c r="RCM6" s="228"/>
      <c r="RCN6" s="228"/>
      <c r="RCO6" s="228"/>
      <c r="RCP6" s="228"/>
      <c r="RCQ6" s="228"/>
      <c r="RCR6" s="228"/>
      <c r="RCS6" s="228"/>
      <c r="RCT6" s="228"/>
      <c r="RCU6" s="228"/>
      <c r="RCV6" s="228"/>
      <c r="RCW6" s="228"/>
      <c r="RCX6" s="228"/>
      <c r="RCY6" s="228"/>
      <c r="RCZ6" s="228"/>
      <c r="RDA6" s="228"/>
      <c r="RDB6" s="228"/>
      <c r="RDC6" s="228"/>
      <c r="RDD6" s="228"/>
      <c r="RDE6" s="228"/>
      <c r="RDF6" s="228"/>
      <c r="RDG6" s="228"/>
      <c r="RDH6" s="228"/>
      <c r="RDI6" s="228"/>
      <c r="RDJ6" s="228"/>
      <c r="RDK6" s="228"/>
      <c r="RDL6" s="228"/>
      <c r="RDM6" s="228"/>
      <c r="RDN6" s="228"/>
      <c r="RDO6" s="228"/>
      <c r="RDP6" s="228"/>
      <c r="RDQ6" s="228"/>
      <c r="RDR6" s="228"/>
      <c r="RDS6" s="228"/>
      <c r="RDT6" s="228"/>
      <c r="RDU6" s="228"/>
      <c r="RDV6" s="228"/>
      <c r="RDW6" s="228"/>
      <c r="RDX6" s="228"/>
      <c r="RDY6" s="228"/>
      <c r="RDZ6" s="228"/>
      <c r="REA6" s="228"/>
      <c r="REB6" s="228"/>
      <c r="REC6" s="228"/>
      <c r="RED6" s="228"/>
      <c r="REE6" s="228"/>
      <c r="REF6" s="228"/>
      <c r="REG6" s="228"/>
      <c r="REH6" s="228"/>
      <c r="REI6" s="228"/>
      <c r="REJ6" s="228"/>
      <c r="REK6" s="228"/>
      <c r="REL6" s="228"/>
      <c r="REM6" s="228"/>
      <c r="REN6" s="228"/>
      <c r="REO6" s="228"/>
      <c r="REP6" s="228"/>
      <c r="REQ6" s="228"/>
      <c r="RER6" s="228"/>
      <c r="RES6" s="228"/>
      <c r="RET6" s="228"/>
      <c r="REU6" s="228"/>
      <c r="REV6" s="228"/>
      <c r="REW6" s="228"/>
      <c r="REX6" s="228"/>
      <c r="REY6" s="228"/>
      <c r="REZ6" s="228"/>
      <c r="RFA6" s="228"/>
      <c r="RFB6" s="228"/>
      <c r="RFC6" s="228"/>
      <c r="RFD6" s="228"/>
      <c r="RFE6" s="228"/>
      <c r="RFF6" s="228"/>
      <c r="RFG6" s="228"/>
      <c r="RFH6" s="228"/>
      <c r="RFI6" s="228"/>
      <c r="RFJ6" s="228"/>
      <c r="RFK6" s="228"/>
      <c r="RFL6" s="228"/>
      <c r="RFM6" s="228"/>
      <c r="RFN6" s="228"/>
      <c r="RFO6" s="228"/>
      <c r="RFP6" s="228"/>
      <c r="RFQ6" s="228"/>
      <c r="RFR6" s="228"/>
      <c r="RFS6" s="228"/>
      <c r="RFT6" s="228"/>
      <c r="RFU6" s="228"/>
      <c r="RFV6" s="228"/>
      <c r="RFW6" s="228"/>
      <c r="RFX6" s="228"/>
      <c r="RFY6" s="228"/>
      <c r="RFZ6" s="228"/>
      <c r="RGA6" s="228"/>
      <c r="RGB6" s="228"/>
      <c r="RGC6" s="228"/>
      <c r="RGD6" s="228"/>
      <c r="RGE6" s="228"/>
      <c r="RGF6" s="228"/>
      <c r="RGG6" s="228"/>
      <c r="RGH6" s="228"/>
      <c r="RGI6" s="228"/>
      <c r="RGJ6" s="228"/>
      <c r="RGK6" s="228"/>
      <c r="RGL6" s="228"/>
      <c r="RGM6" s="228"/>
      <c r="RGN6" s="228"/>
      <c r="RGO6" s="228"/>
      <c r="RGP6" s="228"/>
      <c r="RGQ6" s="228"/>
      <c r="RGR6" s="228"/>
      <c r="RGS6" s="228"/>
      <c r="RGT6" s="228"/>
      <c r="RGU6" s="228"/>
      <c r="RGV6" s="228"/>
      <c r="RGW6" s="228"/>
      <c r="RGX6" s="228"/>
      <c r="RGY6" s="228"/>
      <c r="RGZ6" s="228"/>
      <c r="RHA6" s="228"/>
      <c r="RHB6" s="228"/>
      <c r="RHC6" s="228"/>
      <c r="RHD6" s="228"/>
      <c r="RHE6" s="228"/>
      <c r="RHF6" s="228"/>
      <c r="RHG6" s="228"/>
      <c r="RHH6" s="228"/>
      <c r="RHI6" s="228"/>
      <c r="RHJ6" s="228"/>
      <c r="RHK6" s="228"/>
      <c r="RHL6" s="228"/>
      <c r="RHM6" s="228"/>
      <c r="RHN6" s="228"/>
      <c r="RHO6" s="228"/>
      <c r="RHP6" s="228"/>
      <c r="RHQ6" s="228"/>
      <c r="RHR6" s="228"/>
      <c r="RHS6" s="228"/>
      <c r="RHT6" s="228"/>
      <c r="RHU6" s="228"/>
      <c r="RHV6" s="228"/>
      <c r="RHW6" s="228"/>
      <c r="RHX6" s="228"/>
      <c r="RHY6" s="228"/>
      <c r="RHZ6" s="228"/>
      <c r="RIA6" s="228"/>
      <c r="RIB6" s="228"/>
      <c r="RIC6" s="228"/>
      <c r="RID6" s="228"/>
      <c r="RIE6" s="228"/>
      <c r="RIF6" s="228"/>
      <c r="RIG6" s="228"/>
      <c r="RIH6" s="228"/>
      <c r="RII6" s="228"/>
      <c r="RIJ6" s="228"/>
      <c r="RIK6" s="228"/>
      <c r="RIL6" s="228"/>
      <c r="RIM6" s="228"/>
      <c r="RIN6" s="228"/>
      <c r="RIO6" s="228"/>
      <c r="RIP6" s="228"/>
      <c r="RIQ6" s="228"/>
      <c r="RIR6" s="228"/>
      <c r="RIS6" s="228"/>
      <c r="RIT6" s="228"/>
      <c r="RIU6" s="228"/>
      <c r="RIV6" s="228"/>
      <c r="RIW6" s="228"/>
      <c r="RIX6" s="228"/>
      <c r="RIY6" s="228"/>
      <c r="RIZ6" s="228"/>
      <c r="RJA6" s="228"/>
      <c r="RJB6" s="228"/>
      <c r="RJC6" s="228"/>
      <c r="RJD6" s="228"/>
      <c r="RJE6" s="228"/>
      <c r="RJF6" s="228"/>
      <c r="RJG6" s="228"/>
      <c r="RJH6" s="228"/>
      <c r="RJI6" s="228"/>
      <c r="RJJ6" s="228"/>
      <c r="RJK6" s="228"/>
      <c r="RJL6" s="228"/>
      <c r="RJM6" s="228"/>
      <c r="RJN6" s="228"/>
      <c r="RJO6" s="228"/>
      <c r="RJP6" s="228"/>
      <c r="RJQ6" s="228"/>
      <c r="RJR6" s="228"/>
      <c r="RJS6" s="228"/>
      <c r="RJT6" s="228"/>
      <c r="RJU6" s="228"/>
      <c r="RJV6" s="228"/>
      <c r="RJW6" s="228"/>
      <c r="RJX6" s="228"/>
      <c r="RJY6" s="228"/>
      <c r="RJZ6" s="228"/>
      <c r="RKA6" s="228"/>
      <c r="RKB6" s="228"/>
      <c r="RKC6" s="228"/>
      <c r="RKD6" s="228"/>
      <c r="RKE6" s="228"/>
      <c r="RKF6" s="228"/>
      <c r="RKG6" s="228"/>
      <c r="RKH6" s="228"/>
      <c r="RKI6" s="228"/>
      <c r="RKJ6" s="228"/>
      <c r="RKK6" s="228"/>
      <c r="RKL6" s="228"/>
      <c r="RKM6" s="228"/>
      <c r="RKN6" s="228"/>
      <c r="RKO6" s="228"/>
      <c r="RKP6" s="228"/>
      <c r="RKQ6" s="228"/>
      <c r="RKR6" s="228"/>
      <c r="RKS6" s="228"/>
      <c r="RKT6" s="228"/>
      <c r="RKU6" s="228"/>
      <c r="RKV6" s="228"/>
      <c r="RKW6" s="228"/>
      <c r="RKX6" s="228"/>
      <c r="RKY6" s="228"/>
      <c r="RKZ6" s="228"/>
      <c r="RLA6" s="228"/>
      <c r="RLB6" s="228"/>
      <c r="RLC6" s="228"/>
      <c r="RLD6" s="228"/>
      <c r="RLE6" s="228"/>
      <c r="RLF6" s="228"/>
      <c r="RLG6" s="228"/>
      <c r="RLH6" s="228"/>
      <c r="RLI6" s="228"/>
      <c r="RLJ6" s="228"/>
      <c r="RLK6" s="228"/>
      <c r="RLL6" s="228"/>
      <c r="RLM6" s="228"/>
      <c r="RLN6" s="228"/>
      <c r="RLO6" s="228"/>
      <c r="RLP6" s="228"/>
      <c r="RLQ6" s="228"/>
      <c r="RLR6" s="228"/>
      <c r="RLS6" s="228"/>
      <c r="RLT6" s="228"/>
      <c r="RLU6" s="228"/>
      <c r="RLV6" s="228"/>
      <c r="RLW6" s="228"/>
      <c r="RLX6" s="228"/>
      <c r="RLY6" s="228"/>
      <c r="RLZ6" s="228"/>
      <c r="RMA6" s="228"/>
      <c r="RMB6" s="228"/>
      <c r="RMC6" s="228"/>
      <c r="RMD6" s="228"/>
      <c r="RME6" s="228"/>
      <c r="RMF6" s="228"/>
      <c r="RMG6" s="228"/>
      <c r="RMH6" s="228"/>
      <c r="RMI6" s="228"/>
      <c r="RMJ6" s="228"/>
      <c r="RMK6" s="228"/>
      <c r="RML6" s="228"/>
      <c r="RMM6" s="228"/>
      <c r="RMN6" s="228"/>
      <c r="RMO6" s="228"/>
      <c r="RMP6" s="228"/>
      <c r="RMQ6" s="228"/>
      <c r="RMR6" s="228"/>
      <c r="RMS6" s="228"/>
      <c r="RMT6" s="228"/>
      <c r="RMU6" s="228"/>
      <c r="RMV6" s="228"/>
      <c r="RMW6" s="228"/>
      <c r="RMX6" s="228"/>
      <c r="RMY6" s="228"/>
      <c r="RMZ6" s="228"/>
      <c r="RNA6" s="228"/>
      <c r="RNB6" s="228"/>
      <c r="RNC6" s="228"/>
      <c r="RND6" s="228"/>
      <c r="RNE6" s="228"/>
      <c r="RNF6" s="228"/>
      <c r="RNG6" s="228"/>
      <c r="RNH6" s="228"/>
      <c r="RNI6" s="228"/>
      <c r="RNJ6" s="228"/>
      <c r="RNK6" s="228"/>
      <c r="RNL6" s="228"/>
      <c r="RNM6" s="228"/>
      <c r="RNN6" s="228"/>
      <c r="RNO6" s="228"/>
      <c r="RNP6" s="228"/>
      <c r="RNQ6" s="228"/>
      <c r="RNR6" s="228"/>
      <c r="RNS6" s="228"/>
      <c r="RNT6" s="228"/>
      <c r="RNU6" s="228"/>
      <c r="RNV6" s="228"/>
      <c r="RNW6" s="228"/>
      <c r="RNX6" s="228"/>
      <c r="RNY6" s="228"/>
      <c r="RNZ6" s="228"/>
      <c r="ROA6" s="228"/>
      <c r="ROB6" s="228"/>
      <c r="ROC6" s="228"/>
      <c r="ROD6" s="228"/>
      <c r="ROE6" s="228"/>
      <c r="ROF6" s="228"/>
      <c r="ROG6" s="228"/>
      <c r="ROH6" s="228"/>
      <c r="ROI6" s="228"/>
      <c r="ROJ6" s="228"/>
      <c r="ROK6" s="228"/>
      <c r="ROL6" s="228"/>
      <c r="ROM6" s="228"/>
      <c r="RON6" s="228"/>
      <c r="ROO6" s="228"/>
      <c r="ROP6" s="228"/>
      <c r="ROQ6" s="228"/>
      <c r="ROR6" s="228"/>
      <c r="ROS6" s="228"/>
      <c r="ROT6" s="228"/>
      <c r="ROU6" s="228"/>
      <c r="ROV6" s="228"/>
      <c r="ROW6" s="228"/>
      <c r="ROX6" s="228"/>
      <c r="ROY6" s="228"/>
      <c r="ROZ6" s="228"/>
      <c r="RPA6" s="228"/>
      <c r="RPB6" s="228"/>
      <c r="RPC6" s="228"/>
      <c r="RPD6" s="228"/>
      <c r="RPE6" s="228"/>
      <c r="RPF6" s="228"/>
      <c r="RPG6" s="228"/>
      <c r="RPH6" s="228"/>
      <c r="RPI6" s="228"/>
      <c r="RPJ6" s="228"/>
      <c r="RPK6" s="228"/>
      <c r="RPL6" s="228"/>
      <c r="RPM6" s="228"/>
      <c r="RPN6" s="228"/>
      <c r="RPO6" s="228"/>
      <c r="RPP6" s="228"/>
      <c r="RPQ6" s="228"/>
      <c r="RPR6" s="228"/>
      <c r="RPS6" s="228"/>
      <c r="RPT6" s="228"/>
      <c r="RPU6" s="228"/>
      <c r="RPV6" s="228"/>
      <c r="RPW6" s="228"/>
      <c r="RPX6" s="228"/>
      <c r="RPY6" s="228"/>
      <c r="RPZ6" s="228"/>
      <c r="RQA6" s="228"/>
      <c r="RQB6" s="228"/>
      <c r="RQC6" s="228"/>
      <c r="RQD6" s="228"/>
      <c r="RQE6" s="228"/>
      <c r="RQF6" s="228"/>
      <c r="RQG6" s="228"/>
      <c r="RQH6" s="228"/>
      <c r="RQI6" s="228"/>
      <c r="RQJ6" s="228"/>
      <c r="RQK6" s="228"/>
      <c r="RQL6" s="228"/>
      <c r="RQM6" s="228"/>
      <c r="RQN6" s="228"/>
      <c r="RQO6" s="228"/>
      <c r="RQP6" s="228"/>
      <c r="RQQ6" s="228"/>
      <c r="RQR6" s="228"/>
      <c r="RQS6" s="228"/>
      <c r="RQT6" s="228"/>
      <c r="RQU6" s="228"/>
      <c r="RQV6" s="228"/>
      <c r="RQW6" s="228"/>
      <c r="RQX6" s="228"/>
      <c r="RQY6" s="228"/>
      <c r="RQZ6" s="228"/>
      <c r="RRA6" s="228"/>
      <c r="RRB6" s="228"/>
      <c r="RRC6" s="228"/>
      <c r="RRD6" s="228"/>
      <c r="RRE6" s="228"/>
      <c r="RRF6" s="228"/>
      <c r="RRG6" s="228"/>
      <c r="RRH6" s="228"/>
      <c r="RRI6" s="228"/>
      <c r="RRJ6" s="228"/>
      <c r="RRK6" s="228"/>
      <c r="RRL6" s="228"/>
      <c r="RRM6" s="228"/>
      <c r="RRN6" s="228"/>
      <c r="RRO6" s="228"/>
      <c r="RRP6" s="228"/>
      <c r="RRQ6" s="228"/>
      <c r="RRR6" s="228"/>
      <c r="RRS6" s="228"/>
      <c r="RRT6" s="228"/>
      <c r="RRU6" s="228"/>
      <c r="RRV6" s="228"/>
      <c r="RRW6" s="228"/>
      <c r="RRX6" s="228"/>
      <c r="RRY6" s="228"/>
      <c r="RRZ6" s="228"/>
      <c r="RSA6" s="228"/>
      <c r="RSB6" s="228"/>
      <c r="RSC6" s="228"/>
      <c r="RSD6" s="228"/>
      <c r="RSE6" s="228"/>
      <c r="RSF6" s="228"/>
      <c r="RSG6" s="228"/>
      <c r="RSH6" s="228"/>
      <c r="RSI6" s="228"/>
      <c r="RSJ6" s="228"/>
      <c r="RSK6" s="228"/>
      <c r="RSL6" s="228"/>
      <c r="RSM6" s="228"/>
      <c r="RSN6" s="228"/>
      <c r="RSO6" s="228"/>
      <c r="RSP6" s="228"/>
      <c r="RSQ6" s="228"/>
      <c r="RSR6" s="228"/>
      <c r="RSS6" s="228"/>
      <c r="RST6" s="228"/>
      <c r="RSU6" s="228"/>
      <c r="RSV6" s="228"/>
      <c r="RSW6" s="228"/>
      <c r="RSX6" s="228"/>
      <c r="RSY6" s="228"/>
      <c r="RSZ6" s="228"/>
      <c r="RTA6" s="228"/>
      <c r="RTB6" s="228"/>
      <c r="RTC6" s="228"/>
      <c r="RTD6" s="228"/>
      <c r="RTE6" s="228"/>
      <c r="RTF6" s="228"/>
      <c r="RTG6" s="228"/>
      <c r="RTH6" s="228"/>
      <c r="RTI6" s="228"/>
      <c r="RTJ6" s="228"/>
      <c r="RTK6" s="228"/>
      <c r="RTL6" s="228"/>
      <c r="RTM6" s="228"/>
      <c r="RTN6" s="228"/>
      <c r="RTO6" s="228"/>
      <c r="RTP6" s="228"/>
      <c r="RTQ6" s="228"/>
      <c r="RTR6" s="228"/>
      <c r="RTS6" s="228"/>
      <c r="RTT6" s="228"/>
      <c r="RTU6" s="228"/>
      <c r="RTV6" s="228"/>
      <c r="RTW6" s="228"/>
      <c r="RTX6" s="228"/>
      <c r="RTY6" s="228"/>
      <c r="RTZ6" s="228"/>
      <c r="RUA6" s="228"/>
      <c r="RUB6" s="228"/>
      <c r="RUC6" s="228"/>
      <c r="RUD6" s="228"/>
      <c r="RUE6" s="228"/>
      <c r="RUF6" s="228"/>
      <c r="RUG6" s="228"/>
      <c r="RUH6" s="228"/>
      <c r="RUI6" s="228"/>
      <c r="RUJ6" s="228"/>
      <c r="RUK6" s="228"/>
      <c r="RUL6" s="228"/>
      <c r="RUM6" s="228"/>
      <c r="RUN6" s="228"/>
      <c r="RUO6" s="228"/>
      <c r="RUP6" s="228"/>
      <c r="RUQ6" s="228"/>
      <c r="RUR6" s="228"/>
      <c r="RUS6" s="228"/>
      <c r="RUT6" s="228"/>
      <c r="RUU6" s="228"/>
      <c r="RUV6" s="228"/>
      <c r="RUW6" s="228"/>
      <c r="RUX6" s="228"/>
      <c r="RUY6" s="228"/>
      <c r="RUZ6" s="228"/>
      <c r="RVA6" s="228"/>
      <c r="RVB6" s="228"/>
      <c r="RVC6" s="228"/>
      <c r="RVD6" s="228"/>
      <c r="RVE6" s="228"/>
      <c r="RVF6" s="228"/>
      <c r="RVG6" s="228"/>
      <c r="RVH6" s="228"/>
      <c r="RVI6" s="228"/>
      <c r="RVJ6" s="228"/>
      <c r="RVK6" s="228"/>
      <c r="RVL6" s="228"/>
      <c r="RVM6" s="228"/>
      <c r="RVN6" s="228"/>
      <c r="RVO6" s="228"/>
      <c r="RVP6" s="228"/>
      <c r="RVQ6" s="228"/>
      <c r="RVR6" s="228"/>
      <c r="RVS6" s="228"/>
      <c r="RVT6" s="228"/>
      <c r="RVU6" s="228"/>
      <c r="RVV6" s="228"/>
      <c r="RVW6" s="228"/>
      <c r="RVX6" s="228"/>
      <c r="RVY6" s="228"/>
      <c r="RVZ6" s="228"/>
      <c r="RWA6" s="228"/>
      <c r="RWB6" s="228"/>
      <c r="RWC6" s="228"/>
      <c r="RWD6" s="228"/>
      <c r="RWE6" s="228"/>
      <c r="RWF6" s="228"/>
      <c r="RWG6" s="228"/>
      <c r="RWH6" s="228"/>
      <c r="RWI6" s="228"/>
      <c r="RWJ6" s="228"/>
      <c r="RWK6" s="228"/>
      <c r="RWL6" s="228"/>
      <c r="RWM6" s="228"/>
      <c r="RWN6" s="228"/>
      <c r="RWO6" s="228"/>
      <c r="RWP6" s="228"/>
      <c r="RWQ6" s="228"/>
      <c r="RWR6" s="228"/>
      <c r="RWS6" s="228"/>
      <c r="RWT6" s="228"/>
      <c r="RWU6" s="228"/>
      <c r="RWV6" s="228"/>
      <c r="RWW6" s="228"/>
      <c r="RWX6" s="228"/>
      <c r="RWY6" s="228"/>
      <c r="RWZ6" s="228"/>
      <c r="RXA6" s="228"/>
      <c r="RXB6" s="228"/>
      <c r="RXC6" s="228"/>
      <c r="RXD6" s="228"/>
      <c r="RXE6" s="228"/>
      <c r="RXF6" s="228"/>
      <c r="RXG6" s="228"/>
      <c r="RXH6" s="228"/>
      <c r="RXI6" s="228"/>
      <c r="RXJ6" s="228"/>
      <c r="RXK6" s="228"/>
      <c r="RXL6" s="228"/>
      <c r="RXM6" s="228"/>
      <c r="RXN6" s="228"/>
      <c r="RXO6" s="228"/>
      <c r="RXP6" s="228"/>
      <c r="RXQ6" s="228"/>
      <c r="RXR6" s="228"/>
      <c r="RXS6" s="228"/>
      <c r="RXT6" s="228"/>
      <c r="RXU6" s="228"/>
      <c r="RXV6" s="228"/>
      <c r="RXW6" s="228"/>
      <c r="RXX6" s="228"/>
      <c r="RXY6" s="228"/>
      <c r="RXZ6" s="228"/>
      <c r="RYA6" s="228"/>
      <c r="RYB6" s="228"/>
      <c r="RYC6" s="228"/>
      <c r="RYD6" s="228"/>
      <c r="RYE6" s="228"/>
      <c r="RYF6" s="228"/>
      <c r="RYG6" s="228"/>
      <c r="RYH6" s="228"/>
      <c r="RYI6" s="228"/>
      <c r="RYJ6" s="228"/>
      <c r="RYK6" s="228"/>
      <c r="RYL6" s="228"/>
      <c r="RYM6" s="228"/>
      <c r="RYN6" s="228"/>
      <c r="RYO6" s="228"/>
      <c r="RYP6" s="228"/>
      <c r="RYQ6" s="228"/>
      <c r="RYR6" s="228"/>
      <c r="RYS6" s="228"/>
      <c r="RYT6" s="228"/>
      <c r="RYU6" s="228"/>
      <c r="RYV6" s="228"/>
      <c r="RYW6" s="228"/>
      <c r="RYX6" s="228"/>
      <c r="RYY6" s="228"/>
      <c r="RYZ6" s="228"/>
      <c r="RZA6" s="228"/>
      <c r="RZB6" s="228"/>
      <c r="RZC6" s="228"/>
      <c r="RZD6" s="228"/>
      <c r="RZE6" s="228"/>
      <c r="RZF6" s="228"/>
      <c r="RZG6" s="228"/>
      <c r="RZH6" s="228"/>
      <c r="RZI6" s="228"/>
      <c r="RZJ6" s="228"/>
      <c r="RZK6" s="228"/>
      <c r="RZL6" s="228"/>
      <c r="RZM6" s="228"/>
      <c r="RZN6" s="228"/>
      <c r="RZO6" s="228"/>
      <c r="RZP6" s="228"/>
      <c r="RZQ6" s="228"/>
      <c r="RZR6" s="228"/>
      <c r="RZS6" s="228"/>
      <c r="RZT6" s="228"/>
      <c r="RZU6" s="228"/>
      <c r="RZV6" s="228"/>
      <c r="RZW6" s="228"/>
      <c r="RZX6" s="228"/>
      <c r="RZY6" s="228"/>
      <c r="RZZ6" s="228"/>
      <c r="SAA6" s="228"/>
      <c r="SAB6" s="228"/>
      <c r="SAC6" s="228"/>
      <c r="SAD6" s="228"/>
      <c r="SAE6" s="228"/>
      <c r="SAF6" s="228"/>
      <c r="SAG6" s="228"/>
      <c r="SAH6" s="228"/>
      <c r="SAI6" s="228"/>
      <c r="SAJ6" s="228"/>
      <c r="SAK6" s="228"/>
      <c r="SAL6" s="228"/>
      <c r="SAM6" s="228"/>
      <c r="SAN6" s="228"/>
      <c r="SAO6" s="228"/>
      <c r="SAP6" s="228"/>
      <c r="SAQ6" s="228"/>
      <c r="SAR6" s="228"/>
      <c r="SAS6" s="228"/>
      <c r="SAT6" s="228"/>
      <c r="SAU6" s="228"/>
      <c r="SAV6" s="228"/>
      <c r="SAW6" s="228"/>
      <c r="SAX6" s="228"/>
      <c r="SAY6" s="228"/>
      <c r="SAZ6" s="228"/>
      <c r="SBA6" s="228"/>
      <c r="SBB6" s="228"/>
      <c r="SBC6" s="228"/>
      <c r="SBD6" s="228"/>
      <c r="SBE6" s="228"/>
      <c r="SBF6" s="228"/>
      <c r="SBG6" s="228"/>
      <c r="SBH6" s="228"/>
      <c r="SBI6" s="228"/>
      <c r="SBJ6" s="228"/>
      <c r="SBK6" s="228"/>
      <c r="SBL6" s="228"/>
      <c r="SBM6" s="228"/>
      <c r="SBN6" s="228"/>
      <c r="SBO6" s="228"/>
      <c r="SBP6" s="228"/>
      <c r="SBQ6" s="228"/>
      <c r="SBR6" s="228"/>
      <c r="SBS6" s="228"/>
      <c r="SBT6" s="228"/>
      <c r="SBU6" s="228"/>
      <c r="SBV6" s="228"/>
      <c r="SBW6" s="228"/>
      <c r="SBX6" s="228"/>
      <c r="SBY6" s="228"/>
      <c r="SBZ6" s="228"/>
      <c r="SCA6" s="228"/>
      <c r="SCB6" s="228"/>
      <c r="SCC6" s="228"/>
      <c r="SCD6" s="228"/>
      <c r="SCE6" s="228"/>
      <c r="SCF6" s="228"/>
      <c r="SCG6" s="228"/>
      <c r="SCH6" s="228"/>
      <c r="SCI6" s="228"/>
      <c r="SCJ6" s="228"/>
      <c r="SCK6" s="228"/>
      <c r="SCL6" s="228"/>
      <c r="SCM6" s="228"/>
      <c r="SCN6" s="228"/>
      <c r="SCO6" s="228"/>
      <c r="SCP6" s="228"/>
      <c r="SCQ6" s="228"/>
      <c r="SCR6" s="228"/>
      <c r="SCS6" s="228"/>
      <c r="SCT6" s="228"/>
      <c r="SCU6" s="228"/>
      <c r="SCV6" s="228"/>
      <c r="SCW6" s="228"/>
      <c r="SCX6" s="228"/>
      <c r="SCY6" s="228"/>
      <c r="SCZ6" s="228"/>
      <c r="SDA6" s="228"/>
      <c r="SDB6" s="228"/>
      <c r="SDC6" s="228"/>
      <c r="SDD6" s="228"/>
      <c r="SDE6" s="228"/>
      <c r="SDF6" s="228"/>
      <c r="SDG6" s="228"/>
      <c r="SDH6" s="228"/>
      <c r="SDI6" s="228"/>
      <c r="SDJ6" s="228"/>
      <c r="SDK6" s="228"/>
      <c r="SDL6" s="228"/>
      <c r="SDM6" s="228"/>
      <c r="SDN6" s="228"/>
      <c r="SDO6" s="228"/>
      <c r="SDP6" s="228"/>
      <c r="SDQ6" s="228"/>
      <c r="SDR6" s="228"/>
      <c r="SDS6" s="228"/>
      <c r="SDT6" s="228"/>
      <c r="SDU6" s="228"/>
      <c r="SDV6" s="228"/>
      <c r="SDW6" s="228"/>
      <c r="SDX6" s="228"/>
      <c r="SDY6" s="228"/>
      <c r="SDZ6" s="228"/>
      <c r="SEA6" s="228"/>
      <c r="SEB6" s="228"/>
      <c r="SEC6" s="228"/>
      <c r="SED6" s="228"/>
      <c r="SEE6" s="228"/>
      <c r="SEF6" s="228"/>
      <c r="SEG6" s="228"/>
      <c r="SEH6" s="228"/>
      <c r="SEI6" s="228"/>
      <c r="SEJ6" s="228"/>
      <c r="SEK6" s="228"/>
      <c r="SEL6" s="228"/>
      <c r="SEM6" s="228"/>
      <c r="SEN6" s="228"/>
      <c r="SEO6" s="228"/>
      <c r="SEP6" s="228"/>
      <c r="SEQ6" s="228"/>
      <c r="SER6" s="228"/>
      <c r="SES6" s="228"/>
      <c r="SET6" s="228"/>
      <c r="SEU6" s="228"/>
      <c r="SEV6" s="228"/>
      <c r="SEW6" s="228"/>
      <c r="SEX6" s="228"/>
      <c r="SEY6" s="228"/>
      <c r="SEZ6" s="228"/>
      <c r="SFA6" s="228"/>
      <c r="SFB6" s="228"/>
      <c r="SFC6" s="228"/>
      <c r="SFD6" s="228"/>
      <c r="SFE6" s="228"/>
      <c r="SFF6" s="228"/>
      <c r="SFG6" s="228"/>
      <c r="SFH6" s="228"/>
      <c r="SFI6" s="228"/>
      <c r="SFJ6" s="228"/>
      <c r="SFK6" s="228"/>
      <c r="SFL6" s="228"/>
      <c r="SFM6" s="228"/>
      <c r="SFN6" s="228"/>
      <c r="SFO6" s="228"/>
      <c r="SFP6" s="228"/>
      <c r="SFQ6" s="228"/>
      <c r="SFR6" s="228"/>
      <c r="SFS6" s="228"/>
      <c r="SFT6" s="228"/>
      <c r="SFU6" s="228"/>
      <c r="SFV6" s="228"/>
      <c r="SFW6" s="228"/>
      <c r="SFX6" s="228"/>
      <c r="SFY6" s="228"/>
      <c r="SFZ6" s="228"/>
      <c r="SGA6" s="228"/>
      <c r="SGB6" s="228"/>
      <c r="SGC6" s="228"/>
      <c r="SGD6" s="228"/>
      <c r="SGE6" s="228"/>
      <c r="SGF6" s="228"/>
      <c r="SGG6" s="228"/>
      <c r="SGH6" s="228"/>
      <c r="SGI6" s="228"/>
      <c r="SGJ6" s="228"/>
      <c r="SGK6" s="228"/>
      <c r="SGL6" s="228"/>
      <c r="SGM6" s="228"/>
      <c r="SGN6" s="228"/>
      <c r="SGO6" s="228"/>
      <c r="SGP6" s="228"/>
      <c r="SGQ6" s="228"/>
      <c r="SGR6" s="228"/>
      <c r="SGS6" s="228"/>
      <c r="SGT6" s="228"/>
      <c r="SGU6" s="228"/>
      <c r="SGV6" s="228"/>
      <c r="SGW6" s="228"/>
      <c r="SGX6" s="228"/>
      <c r="SGY6" s="228"/>
      <c r="SGZ6" s="228"/>
      <c r="SHA6" s="228"/>
      <c r="SHB6" s="228"/>
      <c r="SHC6" s="228"/>
      <c r="SHD6" s="228"/>
      <c r="SHE6" s="228"/>
      <c r="SHF6" s="228"/>
      <c r="SHG6" s="228"/>
      <c r="SHH6" s="228"/>
      <c r="SHI6" s="228"/>
      <c r="SHJ6" s="228"/>
      <c r="SHK6" s="228"/>
      <c r="SHL6" s="228"/>
      <c r="SHM6" s="228"/>
      <c r="SHN6" s="228"/>
      <c r="SHO6" s="228"/>
      <c r="SHP6" s="228"/>
      <c r="SHQ6" s="228"/>
      <c r="SHR6" s="228"/>
      <c r="SHS6" s="228"/>
      <c r="SHT6" s="228"/>
      <c r="SHU6" s="228"/>
      <c r="SHV6" s="228"/>
      <c r="SHW6" s="228"/>
      <c r="SHX6" s="228"/>
      <c r="SHY6" s="228"/>
      <c r="SHZ6" s="228"/>
      <c r="SIA6" s="228"/>
      <c r="SIB6" s="228"/>
      <c r="SIC6" s="228"/>
      <c r="SID6" s="228"/>
      <c r="SIE6" s="228"/>
      <c r="SIF6" s="228"/>
      <c r="SIG6" s="228"/>
      <c r="SIH6" s="228"/>
      <c r="SII6" s="228"/>
      <c r="SIJ6" s="228"/>
      <c r="SIK6" s="228"/>
      <c r="SIL6" s="228"/>
      <c r="SIM6" s="228"/>
      <c r="SIN6" s="228"/>
      <c r="SIO6" s="228"/>
      <c r="SIP6" s="228"/>
      <c r="SIQ6" s="228"/>
      <c r="SIR6" s="228"/>
      <c r="SIS6" s="228"/>
      <c r="SIT6" s="228"/>
      <c r="SIU6" s="228"/>
      <c r="SIV6" s="228"/>
      <c r="SIW6" s="228"/>
      <c r="SIX6" s="228"/>
      <c r="SIY6" s="228"/>
      <c r="SIZ6" s="228"/>
      <c r="SJA6" s="228"/>
      <c r="SJB6" s="228"/>
      <c r="SJC6" s="228"/>
      <c r="SJD6" s="228"/>
      <c r="SJE6" s="228"/>
      <c r="SJF6" s="228"/>
      <c r="SJG6" s="228"/>
      <c r="SJH6" s="228"/>
      <c r="SJI6" s="228"/>
      <c r="SJJ6" s="228"/>
      <c r="SJK6" s="228"/>
      <c r="SJL6" s="228"/>
      <c r="SJM6" s="228"/>
      <c r="SJN6" s="228"/>
      <c r="SJO6" s="228"/>
      <c r="SJP6" s="228"/>
      <c r="SJQ6" s="228"/>
      <c r="SJR6" s="228"/>
      <c r="SJS6" s="228"/>
      <c r="SJT6" s="228"/>
      <c r="SJU6" s="228"/>
      <c r="SJV6" s="228"/>
      <c r="SJW6" s="228"/>
      <c r="SJX6" s="228"/>
      <c r="SJY6" s="228"/>
      <c r="SJZ6" s="228"/>
      <c r="SKA6" s="228"/>
      <c r="SKB6" s="228"/>
      <c r="SKC6" s="228"/>
      <c r="SKD6" s="228"/>
      <c r="SKE6" s="228"/>
      <c r="SKF6" s="228"/>
      <c r="SKG6" s="228"/>
      <c r="SKH6" s="228"/>
      <c r="SKI6" s="228"/>
      <c r="SKJ6" s="228"/>
      <c r="SKK6" s="228"/>
      <c r="SKL6" s="228"/>
      <c r="SKM6" s="228"/>
      <c r="SKN6" s="228"/>
      <c r="SKO6" s="228"/>
      <c r="SKP6" s="228"/>
      <c r="SKQ6" s="228"/>
      <c r="SKR6" s="228"/>
      <c r="SKS6" s="228"/>
      <c r="SKT6" s="228"/>
      <c r="SKU6" s="228"/>
      <c r="SKV6" s="228"/>
      <c r="SKW6" s="228"/>
      <c r="SKX6" s="228"/>
      <c r="SKY6" s="228"/>
      <c r="SKZ6" s="228"/>
      <c r="SLA6" s="228"/>
      <c r="SLB6" s="228"/>
      <c r="SLC6" s="228"/>
      <c r="SLD6" s="228"/>
      <c r="SLE6" s="228"/>
      <c r="SLF6" s="228"/>
      <c r="SLG6" s="228"/>
      <c r="SLH6" s="228"/>
      <c r="SLI6" s="228"/>
      <c r="SLJ6" s="228"/>
      <c r="SLK6" s="228"/>
      <c r="SLL6" s="228"/>
      <c r="SLM6" s="228"/>
      <c r="SLN6" s="228"/>
      <c r="SLO6" s="228"/>
      <c r="SLP6" s="228"/>
      <c r="SLQ6" s="228"/>
      <c r="SLR6" s="228"/>
      <c r="SLS6" s="228"/>
      <c r="SLT6" s="228"/>
      <c r="SLU6" s="228"/>
      <c r="SLV6" s="228"/>
      <c r="SLW6" s="228"/>
      <c r="SLX6" s="228"/>
      <c r="SLY6" s="228"/>
      <c r="SLZ6" s="228"/>
      <c r="SMA6" s="228"/>
      <c r="SMB6" s="228"/>
      <c r="SMC6" s="228"/>
      <c r="SMD6" s="228"/>
      <c r="SME6" s="228"/>
      <c r="SMF6" s="228"/>
      <c r="SMG6" s="228"/>
      <c r="SMH6" s="228"/>
      <c r="SMI6" s="228"/>
      <c r="SMJ6" s="228"/>
      <c r="SMK6" s="228"/>
      <c r="SML6" s="228"/>
      <c r="SMM6" s="228"/>
      <c r="SMN6" s="228"/>
      <c r="SMO6" s="228"/>
      <c r="SMP6" s="228"/>
      <c r="SMQ6" s="228"/>
      <c r="SMR6" s="228"/>
      <c r="SMS6" s="228"/>
      <c r="SMT6" s="228"/>
      <c r="SMU6" s="228"/>
      <c r="SMV6" s="228"/>
      <c r="SMW6" s="228"/>
      <c r="SMX6" s="228"/>
      <c r="SMY6" s="228"/>
      <c r="SMZ6" s="228"/>
      <c r="SNA6" s="228"/>
      <c r="SNB6" s="228"/>
      <c r="SNC6" s="228"/>
      <c r="SND6" s="228"/>
      <c r="SNE6" s="228"/>
      <c r="SNF6" s="228"/>
      <c r="SNG6" s="228"/>
      <c r="SNH6" s="228"/>
      <c r="SNI6" s="228"/>
      <c r="SNJ6" s="228"/>
      <c r="SNK6" s="228"/>
      <c r="SNL6" s="228"/>
      <c r="SNM6" s="228"/>
      <c r="SNN6" s="228"/>
      <c r="SNO6" s="228"/>
      <c r="SNP6" s="228"/>
      <c r="SNQ6" s="228"/>
      <c r="SNR6" s="228"/>
      <c r="SNS6" s="228"/>
      <c r="SNT6" s="228"/>
      <c r="SNU6" s="228"/>
      <c r="SNV6" s="228"/>
      <c r="SNW6" s="228"/>
      <c r="SNX6" s="228"/>
      <c r="SNY6" s="228"/>
      <c r="SNZ6" s="228"/>
      <c r="SOA6" s="228"/>
      <c r="SOB6" s="228"/>
      <c r="SOC6" s="228"/>
      <c r="SOD6" s="228"/>
      <c r="SOE6" s="228"/>
      <c r="SOF6" s="228"/>
      <c r="SOG6" s="228"/>
      <c r="SOH6" s="228"/>
      <c r="SOI6" s="228"/>
      <c r="SOJ6" s="228"/>
      <c r="SOK6" s="228"/>
      <c r="SOL6" s="228"/>
      <c r="SOM6" s="228"/>
      <c r="SON6" s="228"/>
      <c r="SOO6" s="228"/>
      <c r="SOP6" s="228"/>
      <c r="SOQ6" s="228"/>
      <c r="SOR6" s="228"/>
      <c r="SOS6" s="228"/>
      <c r="SOT6" s="228"/>
      <c r="SOU6" s="228"/>
      <c r="SOV6" s="228"/>
      <c r="SOW6" s="228"/>
      <c r="SOX6" s="228"/>
      <c r="SOY6" s="228"/>
      <c r="SOZ6" s="228"/>
      <c r="SPA6" s="228"/>
      <c r="SPB6" s="228"/>
      <c r="SPC6" s="228"/>
      <c r="SPD6" s="228"/>
      <c r="SPE6" s="228"/>
      <c r="SPF6" s="228"/>
      <c r="SPG6" s="228"/>
      <c r="SPH6" s="228"/>
      <c r="SPI6" s="228"/>
      <c r="SPJ6" s="228"/>
      <c r="SPK6" s="228"/>
      <c r="SPL6" s="228"/>
      <c r="SPM6" s="228"/>
      <c r="SPN6" s="228"/>
      <c r="SPO6" s="228"/>
      <c r="SPP6" s="228"/>
      <c r="SPQ6" s="228"/>
      <c r="SPR6" s="228"/>
      <c r="SPS6" s="228"/>
      <c r="SPT6" s="228"/>
      <c r="SPU6" s="228"/>
      <c r="SPV6" s="228"/>
      <c r="SPW6" s="228"/>
      <c r="SPX6" s="228"/>
      <c r="SPY6" s="228"/>
      <c r="SPZ6" s="228"/>
      <c r="SQA6" s="228"/>
      <c r="SQB6" s="228"/>
      <c r="SQC6" s="228"/>
      <c r="SQD6" s="228"/>
      <c r="SQE6" s="228"/>
      <c r="SQF6" s="228"/>
      <c r="SQG6" s="228"/>
      <c r="SQH6" s="228"/>
      <c r="SQI6" s="228"/>
      <c r="SQJ6" s="228"/>
      <c r="SQK6" s="228"/>
      <c r="SQL6" s="228"/>
      <c r="SQM6" s="228"/>
      <c r="SQN6" s="228"/>
      <c r="SQO6" s="228"/>
      <c r="SQP6" s="228"/>
      <c r="SQQ6" s="228"/>
      <c r="SQR6" s="228"/>
      <c r="SQS6" s="228"/>
      <c r="SQT6" s="228"/>
      <c r="SQU6" s="228"/>
      <c r="SQV6" s="228"/>
      <c r="SQW6" s="228"/>
      <c r="SQX6" s="228"/>
      <c r="SQY6" s="228"/>
      <c r="SQZ6" s="228"/>
      <c r="SRA6" s="228"/>
      <c r="SRB6" s="228"/>
      <c r="SRC6" s="228"/>
      <c r="SRD6" s="228"/>
      <c r="SRE6" s="228"/>
      <c r="SRF6" s="228"/>
      <c r="SRG6" s="228"/>
      <c r="SRH6" s="228"/>
      <c r="SRI6" s="228"/>
      <c r="SRJ6" s="228"/>
      <c r="SRK6" s="228"/>
      <c r="SRL6" s="228"/>
      <c r="SRM6" s="228"/>
      <c r="SRN6" s="228"/>
      <c r="SRO6" s="228"/>
      <c r="SRP6" s="228"/>
      <c r="SRQ6" s="228"/>
      <c r="SRR6" s="228"/>
      <c r="SRS6" s="228"/>
      <c r="SRT6" s="228"/>
      <c r="SRU6" s="228"/>
      <c r="SRV6" s="228"/>
      <c r="SRW6" s="228"/>
      <c r="SRX6" s="228"/>
      <c r="SRY6" s="228"/>
      <c r="SRZ6" s="228"/>
      <c r="SSA6" s="228"/>
      <c r="SSB6" s="228"/>
      <c r="SSC6" s="228"/>
      <c r="SSD6" s="228"/>
      <c r="SSE6" s="228"/>
      <c r="SSF6" s="228"/>
      <c r="SSG6" s="228"/>
      <c r="SSH6" s="228"/>
      <c r="SSI6" s="228"/>
      <c r="SSJ6" s="228"/>
      <c r="SSK6" s="228"/>
      <c r="SSL6" s="228"/>
      <c r="SSM6" s="228"/>
      <c r="SSN6" s="228"/>
      <c r="SSO6" s="228"/>
      <c r="SSP6" s="228"/>
      <c r="SSQ6" s="228"/>
      <c r="SSR6" s="228"/>
      <c r="SSS6" s="228"/>
      <c r="SST6" s="228"/>
      <c r="SSU6" s="228"/>
      <c r="SSV6" s="228"/>
      <c r="SSW6" s="228"/>
      <c r="SSX6" s="228"/>
      <c r="SSY6" s="228"/>
      <c r="SSZ6" s="228"/>
      <c r="STA6" s="228"/>
      <c r="STB6" s="228"/>
      <c r="STC6" s="228"/>
      <c r="STD6" s="228"/>
      <c r="STE6" s="228"/>
      <c r="STF6" s="228"/>
      <c r="STG6" s="228"/>
      <c r="STH6" s="228"/>
      <c r="STI6" s="228"/>
      <c r="STJ6" s="228"/>
      <c r="STK6" s="228"/>
      <c r="STL6" s="228"/>
      <c r="STM6" s="228"/>
      <c r="STN6" s="228"/>
      <c r="STO6" s="228"/>
      <c r="STP6" s="228"/>
      <c r="STQ6" s="228"/>
      <c r="STR6" s="228"/>
      <c r="STS6" s="228"/>
      <c r="STT6" s="228"/>
      <c r="STU6" s="228"/>
      <c r="STV6" s="228"/>
      <c r="STW6" s="228"/>
      <c r="STX6" s="228"/>
      <c r="STY6" s="228"/>
      <c r="STZ6" s="228"/>
      <c r="SUA6" s="228"/>
      <c r="SUB6" s="228"/>
      <c r="SUC6" s="228"/>
      <c r="SUD6" s="228"/>
      <c r="SUE6" s="228"/>
      <c r="SUF6" s="228"/>
      <c r="SUG6" s="228"/>
      <c r="SUH6" s="228"/>
      <c r="SUI6" s="228"/>
      <c r="SUJ6" s="228"/>
      <c r="SUK6" s="228"/>
      <c r="SUL6" s="228"/>
      <c r="SUM6" s="228"/>
      <c r="SUN6" s="228"/>
      <c r="SUO6" s="228"/>
      <c r="SUP6" s="228"/>
      <c r="SUQ6" s="228"/>
      <c r="SUR6" s="228"/>
      <c r="SUS6" s="228"/>
      <c r="SUT6" s="228"/>
      <c r="SUU6" s="228"/>
      <c r="SUV6" s="228"/>
      <c r="SUW6" s="228"/>
      <c r="SUX6" s="228"/>
      <c r="SUY6" s="228"/>
      <c r="SUZ6" s="228"/>
      <c r="SVA6" s="228"/>
      <c r="SVB6" s="228"/>
      <c r="SVC6" s="228"/>
      <c r="SVD6" s="228"/>
      <c r="SVE6" s="228"/>
      <c r="SVF6" s="228"/>
      <c r="SVG6" s="228"/>
      <c r="SVH6" s="228"/>
      <c r="SVI6" s="228"/>
      <c r="SVJ6" s="228"/>
      <c r="SVK6" s="228"/>
      <c r="SVL6" s="228"/>
      <c r="SVM6" s="228"/>
      <c r="SVN6" s="228"/>
      <c r="SVO6" s="228"/>
      <c r="SVP6" s="228"/>
      <c r="SVQ6" s="228"/>
      <c r="SVR6" s="228"/>
      <c r="SVS6" s="228"/>
      <c r="SVT6" s="228"/>
      <c r="SVU6" s="228"/>
      <c r="SVV6" s="228"/>
      <c r="SVW6" s="228"/>
      <c r="SVX6" s="228"/>
      <c r="SVY6" s="228"/>
      <c r="SVZ6" s="228"/>
      <c r="SWA6" s="228"/>
      <c r="SWB6" s="228"/>
      <c r="SWC6" s="228"/>
      <c r="SWD6" s="228"/>
      <c r="SWE6" s="228"/>
      <c r="SWF6" s="228"/>
      <c r="SWG6" s="228"/>
      <c r="SWH6" s="228"/>
      <c r="SWI6" s="228"/>
      <c r="SWJ6" s="228"/>
      <c r="SWK6" s="228"/>
      <c r="SWL6" s="228"/>
      <c r="SWM6" s="228"/>
      <c r="SWN6" s="228"/>
      <c r="SWO6" s="228"/>
      <c r="SWP6" s="228"/>
      <c r="SWQ6" s="228"/>
      <c r="SWR6" s="228"/>
      <c r="SWS6" s="228"/>
      <c r="SWT6" s="228"/>
      <c r="SWU6" s="228"/>
      <c r="SWV6" s="228"/>
      <c r="SWW6" s="228"/>
      <c r="SWX6" s="228"/>
      <c r="SWY6" s="228"/>
      <c r="SWZ6" s="228"/>
      <c r="SXA6" s="228"/>
      <c r="SXB6" s="228"/>
      <c r="SXC6" s="228"/>
      <c r="SXD6" s="228"/>
      <c r="SXE6" s="228"/>
      <c r="SXF6" s="228"/>
      <c r="SXG6" s="228"/>
      <c r="SXH6" s="228"/>
      <c r="SXI6" s="228"/>
      <c r="SXJ6" s="228"/>
      <c r="SXK6" s="228"/>
      <c r="SXL6" s="228"/>
      <c r="SXM6" s="228"/>
      <c r="SXN6" s="228"/>
      <c r="SXO6" s="228"/>
      <c r="SXP6" s="228"/>
      <c r="SXQ6" s="228"/>
      <c r="SXR6" s="228"/>
      <c r="SXS6" s="228"/>
      <c r="SXT6" s="228"/>
      <c r="SXU6" s="228"/>
      <c r="SXV6" s="228"/>
      <c r="SXW6" s="228"/>
      <c r="SXX6" s="228"/>
      <c r="SXY6" s="228"/>
      <c r="SXZ6" s="228"/>
      <c r="SYA6" s="228"/>
      <c r="SYB6" s="228"/>
      <c r="SYC6" s="228"/>
      <c r="SYD6" s="228"/>
      <c r="SYE6" s="228"/>
      <c r="SYF6" s="228"/>
      <c r="SYG6" s="228"/>
      <c r="SYH6" s="228"/>
      <c r="SYI6" s="228"/>
      <c r="SYJ6" s="228"/>
      <c r="SYK6" s="228"/>
      <c r="SYL6" s="228"/>
      <c r="SYM6" s="228"/>
      <c r="SYN6" s="228"/>
      <c r="SYO6" s="228"/>
      <c r="SYP6" s="228"/>
      <c r="SYQ6" s="228"/>
      <c r="SYR6" s="228"/>
      <c r="SYS6" s="228"/>
      <c r="SYT6" s="228"/>
      <c r="SYU6" s="228"/>
      <c r="SYV6" s="228"/>
      <c r="SYW6" s="228"/>
      <c r="SYX6" s="228"/>
      <c r="SYY6" s="228"/>
      <c r="SYZ6" s="228"/>
      <c r="SZA6" s="228"/>
      <c r="SZB6" s="228"/>
      <c r="SZC6" s="228"/>
      <c r="SZD6" s="228"/>
      <c r="SZE6" s="228"/>
      <c r="SZF6" s="228"/>
      <c r="SZG6" s="228"/>
      <c r="SZH6" s="228"/>
      <c r="SZI6" s="228"/>
      <c r="SZJ6" s="228"/>
      <c r="SZK6" s="228"/>
      <c r="SZL6" s="228"/>
      <c r="SZM6" s="228"/>
      <c r="SZN6" s="228"/>
      <c r="SZO6" s="228"/>
      <c r="SZP6" s="228"/>
      <c r="SZQ6" s="228"/>
      <c r="SZR6" s="228"/>
      <c r="SZS6" s="228"/>
      <c r="SZT6" s="228"/>
      <c r="SZU6" s="228"/>
      <c r="SZV6" s="228"/>
      <c r="SZW6" s="228"/>
      <c r="SZX6" s="228"/>
      <c r="SZY6" s="228"/>
      <c r="SZZ6" s="228"/>
      <c r="TAA6" s="228"/>
      <c r="TAB6" s="228"/>
      <c r="TAC6" s="228"/>
      <c r="TAD6" s="228"/>
      <c r="TAE6" s="228"/>
      <c r="TAF6" s="228"/>
      <c r="TAG6" s="228"/>
      <c r="TAH6" s="228"/>
      <c r="TAI6" s="228"/>
      <c r="TAJ6" s="228"/>
      <c r="TAK6" s="228"/>
      <c r="TAL6" s="228"/>
      <c r="TAM6" s="228"/>
      <c r="TAN6" s="228"/>
      <c r="TAO6" s="228"/>
      <c r="TAP6" s="228"/>
      <c r="TAQ6" s="228"/>
      <c r="TAR6" s="228"/>
      <c r="TAS6" s="228"/>
      <c r="TAT6" s="228"/>
      <c r="TAU6" s="228"/>
      <c r="TAV6" s="228"/>
      <c r="TAW6" s="228"/>
      <c r="TAX6" s="228"/>
      <c r="TAY6" s="228"/>
      <c r="TAZ6" s="228"/>
      <c r="TBA6" s="228"/>
      <c r="TBB6" s="228"/>
      <c r="TBC6" s="228"/>
      <c r="TBD6" s="228"/>
      <c r="TBE6" s="228"/>
      <c r="TBF6" s="228"/>
      <c r="TBG6" s="228"/>
      <c r="TBH6" s="228"/>
      <c r="TBI6" s="228"/>
      <c r="TBJ6" s="228"/>
      <c r="TBK6" s="228"/>
      <c r="TBL6" s="228"/>
      <c r="TBM6" s="228"/>
      <c r="TBN6" s="228"/>
      <c r="TBO6" s="228"/>
      <c r="TBP6" s="228"/>
      <c r="TBQ6" s="228"/>
      <c r="TBR6" s="228"/>
      <c r="TBS6" s="228"/>
      <c r="TBT6" s="228"/>
      <c r="TBU6" s="228"/>
      <c r="TBV6" s="228"/>
      <c r="TBW6" s="228"/>
      <c r="TBX6" s="228"/>
      <c r="TBY6" s="228"/>
      <c r="TBZ6" s="228"/>
      <c r="TCA6" s="228"/>
      <c r="TCB6" s="228"/>
      <c r="TCC6" s="228"/>
      <c r="TCD6" s="228"/>
      <c r="TCE6" s="228"/>
      <c r="TCF6" s="228"/>
      <c r="TCG6" s="228"/>
      <c r="TCH6" s="228"/>
      <c r="TCI6" s="228"/>
      <c r="TCJ6" s="228"/>
      <c r="TCK6" s="228"/>
      <c r="TCL6" s="228"/>
      <c r="TCM6" s="228"/>
      <c r="TCN6" s="228"/>
      <c r="TCO6" s="228"/>
      <c r="TCP6" s="228"/>
      <c r="TCQ6" s="228"/>
      <c r="TCR6" s="228"/>
      <c r="TCS6" s="228"/>
      <c r="TCT6" s="228"/>
      <c r="TCU6" s="228"/>
      <c r="TCV6" s="228"/>
      <c r="TCW6" s="228"/>
      <c r="TCX6" s="228"/>
      <c r="TCY6" s="228"/>
      <c r="TCZ6" s="228"/>
      <c r="TDA6" s="228"/>
      <c r="TDB6" s="228"/>
      <c r="TDC6" s="228"/>
      <c r="TDD6" s="228"/>
      <c r="TDE6" s="228"/>
      <c r="TDF6" s="228"/>
      <c r="TDG6" s="228"/>
      <c r="TDH6" s="228"/>
      <c r="TDI6" s="228"/>
      <c r="TDJ6" s="228"/>
      <c r="TDK6" s="228"/>
      <c r="TDL6" s="228"/>
      <c r="TDM6" s="228"/>
      <c r="TDN6" s="228"/>
      <c r="TDO6" s="228"/>
      <c r="TDP6" s="228"/>
      <c r="TDQ6" s="228"/>
      <c r="TDR6" s="228"/>
      <c r="TDS6" s="228"/>
      <c r="TDT6" s="228"/>
      <c r="TDU6" s="228"/>
      <c r="TDV6" s="228"/>
      <c r="TDW6" s="228"/>
      <c r="TDX6" s="228"/>
      <c r="TDY6" s="228"/>
      <c r="TDZ6" s="228"/>
      <c r="TEA6" s="228"/>
      <c r="TEB6" s="228"/>
      <c r="TEC6" s="228"/>
      <c r="TED6" s="228"/>
      <c r="TEE6" s="228"/>
      <c r="TEF6" s="228"/>
      <c r="TEG6" s="228"/>
      <c r="TEH6" s="228"/>
      <c r="TEI6" s="228"/>
      <c r="TEJ6" s="228"/>
      <c r="TEK6" s="228"/>
      <c r="TEL6" s="228"/>
      <c r="TEM6" s="228"/>
      <c r="TEN6" s="228"/>
      <c r="TEO6" s="228"/>
      <c r="TEP6" s="228"/>
      <c r="TEQ6" s="228"/>
      <c r="TER6" s="228"/>
      <c r="TES6" s="228"/>
      <c r="TET6" s="228"/>
      <c r="TEU6" s="228"/>
      <c r="TEV6" s="228"/>
      <c r="TEW6" s="228"/>
      <c r="TEX6" s="228"/>
      <c r="TEY6" s="228"/>
      <c r="TEZ6" s="228"/>
      <c r="TFA6" s="228"/>
      <c r="TFB6" s="228"/>
      <c r="TFC6" s="228"/>
      <c r="TFD6" s="228"/>
      <c r="TFE6" s="228"/>
      <c r="TFF6" s="228"/>
      <c r="TFG6" s="228"/>
      <c r="TFH6" s="228"/>
      <c r="TFI6" s="228"/>
      <c r="TFJ6" s="228"/>
      <c r="TFK6" s="228"/>
      <c r="TFL6" s="228"/>
      <c r="TFM6" s="228"/>
      <c r="TFN6" s="228"/>
      <c r="TFO6" s="228"/>
      <c r="TFP6" s="228"/>
      <c r="TFQ6" s="228"/>
      <c r="TFR6" s="228"/>
      <c r="TFS6" s="228"/>
      <c r="TFT6" s="228"/>
      <c r="TFU6" s="228"/>
      <c r="TFV6" s="228"/>
      <c r="TFW6" s="228"/>
      <c r="TFX6" s="228"/>
      <c r="TFY6" s="228"/>
      <c r="TFZ6" s="228"/>
      <c r="TGA6" s="228"/>
      <c r="TGB6" s="228"/>
      <c r="TGC6" s="228"/>
      <c r="TGD6" s="228"/>
      <c r="TGE6" s="228"/>
      <c r="TGF6" s="228"/>
      <c r="TGG6" s="228"/>
      <c r="TGH6" s="228"/>
      <c r="TGI6" s="228"/>
      <c r="TGJ6" s="228"/>
      <c r="TGK6" s="228"/>
      <c r="TGL6" s="228"/>
      <c r="TGM6" s="228"/>
      <c r="TGN6" s="228"/>
      <c r="TGO6" s="228"/>
      <c r="TGP6" s="228"/>
      <c r="TGQ6" s="228"/>
      <c r="TGR6" s="228"/>
      <c r="TGS6" s="228"/>
      <c r="TGT6" s="228"/>
      <c r="TGU6" s="228"/>
      <c r="TGV6" s="228"/>
      <c r="TGW6" s="228"/>
      <c r="TGX6" s="228"/>
      <c r="TGY6" s="228"/>
      <c r="TGZ6" s="228"/>
      <c r="THA6" s="228"/>
      <c r="THB6" s="228"/>
      <c r="THC6" s="228"/>
      <c r="THD6" s="228"/>
      <c r="THE6" s="228"/>
      <c r="THF6" s="228"/>
      <c r="THG6" s="228"/>
      <c r="THH6" s="228"/>
      <c r="THI6" s="228"/>
      <c r="THJ6" s="228"/>
      <c r="THK6" s="228"/>
      <c r="THL6" s="228"/>
      <c r="THM6" s="228"/>
      <c r="THN6" s="228"/>
      <c r="THO6" s="228"/>
      <c r="THP6" s="228"/>
      <c r="THQ6" s="228"/>
      <c r="THR6" s="228"/>
      <c r="THS6" s="228"/>
      <c r="THT6" s="228"/>
      <c r="THU6" s="228"/>
      <c r="THV6" s="228"/>
      <c r="THW6" s="228"/>
      <c r="THX6" s="228"/>
      <c r="THY6" s="228"/>
      <c r="THZ6" s="228"/>
      <c r="TIA6" s="228"/>
      <c r="TIB6" s="228"/>
      <c r="TIC6" s="228"/>
      <c r="TID6" s="228"/>
      <c r="TIE6" s="228"/>
      <c r="TIF6" s="228"/>
      <c r="TIG6" s="228"/>
      <c r="TIH6" s="228"/>
      <c r="TII6" s="228"/>
      <c r="TIJ6" s="228"/>
      <c r="TIK6" s="228"/>
      <c r="TIL6" s="228"/>
      <c r="TIM6" s="228"/>
      <c r="TIN6" s="228"/>
      <c r="TIO6" s="228"/>
      <c r="TIP6" s="228"/>
      <c r="TIQ6" s="228"/>
      <c r="TIR6" s="228"/>
      <c r="TIS6" s="228"/>
      <c r="TIT6" s="228"/>
      <c r="TIU6" s="228"/>
      <c r="TIV6" s="228"/>
      <c r="TIW6" s="228"/>
      <c r="TIX6" s="228"/>
      <c r="TIY6" s="228"/>
      <c r="TIZ6" s="228"/>
      <c r="TJA6" s="228"/>
      <c r="TJB6" s="228"/>
      <c r="TJC6" s="228"/>
      <c r="TJD6" s="228"/>
      <c r="TJE6" s="228"/>
      <c r="TJF6" s="228"/>
      <c r="TJG6" s="228"/>
      <c r="TJH6" s="228"/>
      <c r="TJI6" s="228"/>
      <c r="TJJ6" s="228"/>
      <c r="TJK6" s="228"/>
      <c r="TJL6" s="228"/>
      <c r="TJM6" s="228"/>
      <c r="TJN6" s="228"/>
      <c r="TJO6" s="228"/>
      <c r="TJP6" s="228"/>
      <c r="TJQ6" s="228"/>
      <c r="TJR6" s="228"/>
      <c r="TJS6" s="228"/>
      <c r="TJT6" s="228"/>
      <c r="TJU6" s="228"/>
      <c r="TJV6" s="228"/>
      <c r="TJW6" s="228"/>
      <c r="TJX6" s="228"/>
      <c r="TJY6" s="228"/>
      <c r="TJZ6" s="228"/>
      <c r="TKA6" s="228"/>
      <c r="TKB6" s="228"/>
      <c r="TKC6" s="228"/>
      <c r="TKD6" s="228"/>
      <c r="TKE6" s="228"/>
      <c r="TKF6" s="228"/>
      <c r="TKG6" s="228"/>
      <c r="TKH6" s="228"/>
      <c r="TKI6" s="228"/>
      <c r="TKJ6" s="228"/>
      <c r="TKK6" s="228"/>
      <c r="TKL6" s="228"/>
      <c r="TKM6" s="228"/>
      <c r="TKN6" s="228"/>
      <c r="TKO6" s="228"/>
      <c r="TKP6" s="228"/>
      <c r="TKQ6" s="228"/>
      <c r="TKR6" s="228"/>
      <c r="TKS6" s="228"/>
      <c r="TKT6" s="228"/>
      <c r="TKU6" s="228"/>
      <c r="TKV6" s="228"/>
      <c r="TKW6" s="228"/>
      <c r="TKX6" s="228"/>
      <c r="TKY6" s="228"/>
      <c r="TKZ6" s="228"/>
      <c r="TLA6" s="228"/>
      <c r="TLB6" s="228"/>
      <c r="TLC6" s="228"/>
      <c r="TLD6" s="228"/>
      <c r="TLE6" s="228"/>
      <c r="TLF6" s="228"/>
      <c r="TLG6" s="228"/>
      <c r="TLH6" s="228"/>
      <c r="TLI6" s="228"/>
      <c r="TLJ6" s="228"/>
      <c r="TLK6" s="228"/>
      <c r="TLL6" s="228"/>
      <c r="TLM6" s="228"/>
      <c r="TLN6" s="228"/>
      <c r="TLO6" s="228"/>
      <c r="TLP6" s="228"/>
      <c r="TLQ6" s="228"/>
      <c r="TLR6" s="228"/>
      <c r="TLS6" s="228"/>
      <c r="TLT6" s="228"/>
      <c r="TLU6" s="228"/>
      <c r="TLV6" s="228"/>
      <c r="TLW6" s="228"/>
      <c r="TLX6" s="228"/>
      <c r="TLY6" s="228"/>
      <c r="TLZ6" s="228"/>
      <c r="TMA6" s="228"/>
      <c r="TMB6" s="228"/>
      <c r="TMC6" s="228"/>
      <c r="TMD6" s="228"/>
      <c r="TME6" s="228"/>
      <c r="TMF6" s="228"/>
      <c r="TMG6" s="228"/>
      <c r="TMH6" s="228"/>
      <c r="TMI6" s="228"/>
      <c r="TMJ6" s="228"/>
      <c r="TMK6" s="228"/>
      <c r="TML6" s="228"/>
      <c r="TMM6" s="228"/>
      <c r="TMN6" s="228"/>
      <c r="TMO6" s="228"/>
      <c r="TMP6" s="228"/>
      <c r="TMQ6" s="228"/>
      <c r="TMR6" s="228"/>
      <c r="TMS6" s="228"/>
      <c r="TMT6" s="228"/>
      <c r="TMU6" s="228"/>
      <c r="TMV6" s="228"/>
      <c r="TMW6" s="228"/>
      <c r="TMX6" s="228"/>
      <c r="TMY6" s="228"/>
      <c r="TMZ6" s="228"/>
      <c r="TNA6" s="228"/>
      <c r="TNB6" s="228"/>
      <c r="TNC6" s="228"/>
      <c r="TND6" s="228"/>
      <c r="TNE6" s="228"/>
      <c r="TNF6" s="228"/>
      <c r="TNG6" s="228"/>
      <c r="TNH6" s="228"/>
      <c r="TNI6" s="228"/>
      <c r="TNJ6" s="228"/>
      <c r="TNK6" s="228"/>
      <c r="TNL6" s="228"/>
      <c r="TNM6" s="228"/>
      <c r="TNN6" s="228"/>
      <c r="TNO6" s="228"/>
      <c r="TNP6" s="228"/>
      <c r="TNQ6" s="228"/>
      <c r="TNR6" s="228"/>
      <c r="TNS6" s="228"/>
      <c r="TNT6" s="228"/>
      <c r="TNU6" s="228"/>
      <c r="TNV6" s="228"/>
      <c r="TNW6" s="228"/>
      <c r="TNX6" s="228"/>
      <c r="TNY6" s="228"/>
      <c r="TNZ6" s="228"/>
      <c r="TOA6" s="228"/>
      <c r="TOB6" s="228"/>
      <c r="TOC6" s="228"/>
      <c r="TOD6" s="228"/>
      <c r="TOE6" s="228"/>
      <c r="TOF6" s="228"/>
      <c r="TOG6" s="228"/>
      <c r="TOH6" s="228"/>
      <c r="TOI6" s="228"/>
      <c r="TOJ6" s="228"/>
      <c r="TOK6" s="228"/>
      <c r="TOL6" s="228"/>
      <c r="TOM6" s="228"/>
      <c r="TON6" s="228"/>
      <c r="TOO6" s="228"/>
      <c r="TOP6" s="228"/>
      <c r="TOQ6" s="228"/>
      <c r="TOR6" s="228"/>
      <c r="TOS6" s="228"/>
      <c r="TOT6" s="228"/>
      <c r="TOU6" s="228"/>
      <c r="TOV6" s="228"/>
      <c r="TOW6" s="228"/>
      <c r="TOX6" s="228"/>
      <c r="TOY6" s="228"/>
      <c r="TOZ6" s="228"/>
      <c r="TPA6" s="228"/>
      <c r="TPB6" s="228"/>
      <c r="TPC6" s="228"/>
      <c r="TPD6" s="228"/>
      <c r="TPE6" s="228"/>
      <c r="TPF6" s="228"/>
      <c r="TPG6" s="228"/>
      <c r="TPH6" s="228"/>
      <c r="TPI6" s="228"/>
      <c r="TPJ6" s="228"/>
      <c r="TPK6" s="228"/>
      <c r="TPL6" s="228"/>
      <c r="TPM6" s="228"/>
      <c r="TPN6" s="228"/>
      <c r="TPO6" s="228"/>
      <c r="TPP6" s="228"/>
      <c r="TPQ6" s="228"/>
      <c r="TPR6" s="228"/>
      <c r="TPS6" s="228"/>
      <c r="TPT6" s="228"/>
      <c r="TPU6" s="228"/>
      <c r="TPV6" s="228"/>
      <c r="TPW6" s="228"/>
      <c r="TPX6" s="228"/>
      <c r="TPY6" s="228"/>
      <c r="TPZ6" s="228"/>
      <c r="TQA6" s="228"/>
      <c r="TQB6" s="228"/>
      <c r="TQC6" s="228"/>
      <c r="TQD6" s="228"/>
      <c r="TQE6" s="228"/>
      <c r="TQF6" s="228"/>
      <c r="TQG6" s="228"/>
      <c r="TQH6" s="228"/>
      <c r="TQI6" s="228"/>
      <c r="TQJ6" s="228"/>
      <c r="TQK6" s="228"/>
      <c r="TQL6" s="228"/>
      <c r="TQM6" s="228"/>
      <c r="TQN6" s="228"/>
      <c r="TQO6" s="228"/>
      <c r="TQP6" s="228"/>
      <c r="TQQ6" s="228"/>
      <c r="TQR6" s="228"/>
      <c r="TQS6" s="228"/>
      <c r="TQT6" s="228"/>
      <c r="TQU6" s="228"/>
      <c r="TQV6" s="228"/>
      <c r="TQW6" s="228"/>
      <c r="TQX6" s="228"/>
      <c r="TQY6" s="228"/>
      <c r="TQZ6" s="228"/>
      <c r="TRA6" s="228"/>
      <c r="TRB6" s="228"/>
      <c r="TRC6" s="228"/>
      <c r="TRD6" s="228"/>
      <c r="TRE6" s="228"/>
      <c r="TRF6" s="228"/>
      <c r="TRG6" s="228"/>
      <c r="TRH6" s="228"/>
      <c r="TRI6" s="228"/>
      <c r="TRJ6" s="228"/>
      <c r="TRK6" s="228"/>
      <c r="TRL6" s="228"/>
      <c r="TRM6" s="228"/>
      <c r="TRN6" s="228"/>
      <c r="TRO6" s="228"/>
      <c r="TRP6" s="228"/>
      <c r="TRQ6" s="228"/>
      <c r="TRR6" s="228"/>
      <c r="TRS6" s="228"/>
      <c r="TRT6" s="228"/>
      <c r="TRU6" s="228"/>
      <c r="TRV6" s="228"/>
      <c r="TRW6" s="228"/>
      <c r="TRX6" s="228"/>
      <c r="TRY6" s="228"/>
      <c r="TRZ6" s="228"/>
      <c r="TSA6" s="228"/>
      <c r="TSB6" s="228"/>
      <c r="TSC6" s="228"/>
      <c r="TSD6" s="228"/>
      <c r="TSE6" s="228"/>
      <c r="TSF6" s="228"/>
      <c r="TSG6" s="228"/>
      <c r="TSH6" s="228"/>
      <c r="TSI6" s="228"/>
      <c r="TSJ6" s="228"/>
      <c r="TSK6" s="228"/>
      <c r="TSL6" s="228"/>
      <c r="TSM6" s="228"/>
      <c r="TSN6" s="228"/>
      <c r="TSO6" s="228"/>
      <c r="TSP6" s="228"/>
      <c r="TSQ6" s="228"/>
      <c r="TSR6" s="228"/>
      <c r="TSS6" s="228"/>
      <c r="TST6" s="228"/>
      <c r="TSU6" s="228"/>
      <c r="TSV6" s="228"/>
      <c r="TSW6" s="228"/>
      <c r="TSX6" s="228"/>
      <c r="TSY6" s="228"/>
      <c r="TSZ6" s="228"/>
      <c r="TTA6" s="228"/>
      <c r="TTB6" s="228"/>
      <c r="TTC6" s="228"/>
      <c r="TTD6" s="228"/>
      <c r="TTE6" s="228"/>
      <c r="TTF6" s="228"/>
      <c r="TTG6" s="228"/>
      <c r="TTH6" s="228"/>
      <c r="TTI6" s="228"/>
      <c r="TTJ6" s="228"/>
      <c r="TTK6" s="228"/>
      <c r="TTL6" s="228"/>
      <c r="TTM6" s="228"/>
      <c r="TTN6" s="228"/>
      <c r="TTO6" s="228"/>
      <c r="TTP6" s="228"/>
      <c r="TTQ6" s="228"/>
      <c r="TTR6" s="228"/>
      <c r="TTS6" s="228"/>
      <c r="TTT6" s="228"/>
      <c r="TTU6" s="228"/>
      <c r="TTV6" s="228"/>
      <c r="TTW6" s="228"/>
      <c r="TTX6" s="228"/>
      <c r="TTY6" s="228"/>
      <c r="TTZ6" s="228"/>
      <c r="TUA6" s="228"/>
      <c r="TUB6" s="228"/>
      <c r="TUC6" s="228"/>
      <c r="TUD6" s="228"/>
      <c r="TUE6" s="228"/>
      <c r="TUF6" s="228"/>
      <c r="TUG6" s="228"/>
      <c r="TUH6" s="228"/>
      <c r="TUI6" s="228"/>
      <c r="TUJ6" s="228"/>
      <c r="TUK6" s="228"/>
      <c r="TUL6" s="228"/>
      <c r="TUM6" s="228"/>
      <c r="TUN6" s="228"/>
      <c r="TUO6" s="228"/>
      <c r="TUP6" s="228"/>
      <c r="TUQ6" s="228"/>
      <c r="TUR6" s="228"/>
      <c r="TUS6" s="228"/>
      <c r="TUT6" s="228"/>
      <c r="TUU6" s="228"/>
      <c r="TUV6" s="228"/>
      <c r="TUW6" s="228"/>
      <c r="TUX6" s="228"/>
      <c r="TUY6" s="228"/>
      <c r="TUZ6" s="228"/>
      <c r="TVA6" s="228"/>
      <c r="TVB6" s="228"/>
      <c r="TVC6" s="228"/>
      <c r="TVD6" s="228"/>
      <c r="TVE6" s="228"/>
      <c r="TVF6" s="228"/>
      <c r="TVG6" s="228"/>
      <c r="TVH6" s="228"/>
      <c r="TVI6" s="228"/>
      <c r="TVJ6" s="228"/>
      <c r="TVK6" s="228"/>
      <c r="TVL6" s="228"/>
      <c r="TVM6" s="228"/>
      <c r="TVN6" s="228"/>
      <c r="TVO6" s="228"/>
      <c r="TVP6" s="228"/>
      <c r="TVQ6" s="228"/>
      <c r="TVR6" s="228"/>
      <c r="TVS6" s="228"/>
      <c r="TVT6" s="228"/>
      <c r="TVU6" s="228"/>
      <c r="TVV6" s="228"/>
      <c r="TVW6" s="228"/>
      <c r="TVX6" s="228"/>
      <c r="TVY6" s="228"/>
      <c r="TVZ6" s="228"/>
      <c r="TWA6" s="228"/>
      <c r="TWB6" s="228"/>
      <c r="TWC6" s="228"/>
      <c r="TWD6" s="228"/>
      <c r="TWE6" s="228"/>
      <c r="TWF6" s="228"/>
      <c r="TWG6" s="228"/>
      <c r="TWH6" s="228"/>
      <c r="TWI6" s="228"/>
      <c r="TWJ6" s="228"/>
      <c r="TWK6" s="228"/>
      <c r="TWL6" s="228"/>
      <c r="TWM6" s="228"/>
      <c r="TWN6" s="228"/>
      <c r="TWO6" s="228"/>
      <c r="TWP6" s="228"/>
      <c r="TWQ6" s="228"/>
      <c r="TWR6" s="228"/>
      <c r="TWS6" s="228"/>
      <c r="TWT6" s="228"/>
      <c r="TWU6" s="228"/>
      <c r="TWV6" s="228"/>
      <c r="TWW6" s="228"/>
      <c r="TWX6" s="228"/>
      <c r="TWY6" s="228"/>
      <c r="TWZ6" s="228"/>
      <c r="TXA6" s="228"/>
      <c r="TXB6" s="228"/>
      <c r="TXC6" s="228"/>
      <c r="TXD6" s="228"/>
      <c r="TXE6" s="228"/>
      <c r="TXF6" s="228"/>
      <c r="TXG6" s="228"/>
      <c r="TXH6" s="228"/>
      <c r="TXI6" s="228"/>
      <c r="TXJ6" s="228"/>
      <c r="TXK6" s="228"/>
      <c r="TXL6" s="228"/>
      <c r="TXM6" s="228"/>
      <c r="TXN6" s="228"/>
      <c r="TXO6" s="228"/>
      <c r="TXP6" s="228"/>
      <c r="TXQ6" s="228"/>
      <c r="TXR6" s="228"/>
      <c r="TXS6" s="228"/>
      <c r="TXT6" s="228"/>
      <c r="TXU6" s="228"/>
      <c r="TXV6" s="228"/>
      <c r="TXW6" s="228"/>
      <c r="TXX6" s="228"/>
      <c r="TXY6" s="228"/>
      <c r="TXZ6" s="228"/>
      <c r="TYA6" s="228"/>
      <c r="TYB6" s="228"/>
      <c r="TYC6" s="228"/>
      <c r="TYD6" s="228"/>
      <c r="TYE6" s="228"/>
      <c r="TYF6" s="228"/>
      <c r="TYG6" s="228"/>
      <c r="TYH6" s="228"/>
      <c r="TYI6" s="228"/>
      <c r="TYJ6" s="228"/>
      <c r="TYK6" s="228"/>
      <c r="TYL6" s="228"/>
      <c r="TYM6" s="228"/>
      <c r="TYN6" s="228"/>
      <c r="TYO6" s="228"/>
      <c r="TYP6" s="228"/>
      <c r="TYQ6" s="228"/>
      <c r="TYR6" s="228"/>
      <c r="TYS6" s="228"/>
      <c r="TYT6" s="228"/>
      <c r="TYU6" s="228"/>
      <c r="TYV6" s="228"/>
      <c r="TYW6" s="228"/>
      <c r="TYX6" s="228"/>
      <c r="TYY6" s="228"/>
      <c r="TYZ6" s="228"/>
      <c r="TZA6" s="228"/>
      <c r="TZB6" s="228"/>
      <c r="TZC6" s="228"/>
      <c r="TZD6" s="228"/>
      <c r="TZE6" s="228"/>
      <c r="TZF6" s="228"/>
      <c r="TZG6" s="228"/>
      <c r="TZH6" s="228"/>
      <c r="TZI6" s="228"/>
      <c r="TZJ6" s="228"/>
      <c r="TZK6" s="228"/>
      <c r="TZL6" s="228"/>
      <c r="TZM6" s="228"/>
      <c r="TZN6" s="228"/>
      <c r="TZO6" s="228"/>
      <c r="TZP6" s="228"/>
      <c r="TZQ6" s="228"/>
      <c r="TZR6" s="228"/>
      <c r="TZS6" s="228"/>
      <c r="TZT6" s="228"/>
      <c r="TZU6" s="228"/>
      <c r="TZV6" s="228"/>
      <c r="TZW6" s="228"/>
      <c r="TZX6" s="228"/>
      <c r="TZY6" s="228"/>
      <c r="TZZ6" s="228"/>
      <c r="UAA6" s="228"/>
      <c r="UAB6" s="228"/>
      <c r="UAC6" s="228"/>
      <c r="UAD6" s="228"/>
      <c r="UAE6" s="228"/>
      <c r="UAF6" s="228"/>
      <c r="UAG6" s="228"/>
      <c r="UAH6" s="228"/>
      <c r="UAI6" s="228"/>
      <c r="UAJ6" s="228"/>
      <c r="UAK6" s="228"/>
      <c r="UAL6" s="228"/>
      <c r="UAM6" s="228"/>
      <c r="UAN6" s="228"/>
      <c r="UAO6" s="228"/>
      <c r="UAP6" s="228"/>
      <c r="UAQ6" s="228"/>
      <c r="UAR6" s="228"/>
      <c r="UAS6" s="228"/>
      <c r="UAT6" s="228"/>
      <c r="UAU6" s="228"/>
      <c r="UAV6" s="228"/>
      <c r="UAW6" s="228"/>
      <c r="UAX6" s="228"/>
      <c r="UAY6" s="228"/>
      <c r="UAZ6" s="228"/>
      <c r="UBA6" s="228"/>
      <c r="UBB6" s="228"/>
      <c r="UBC6" s="228"/>
      <c r="UBD6" s="228"/>
      <c r="UBE6" s="228"/>
      <c r="UBF6" s="228"/>
      <c r="UBG6" s="228"/>
      <c r="UBH6" s="228"/>
      <c r="UBI6" s="228"/>
      <c r="UBJ6" s="228"/>
      <c r="UBK6" s="228"/>
      <c r="UBL6" s="228"/>
      <c r="UBM6" s="228"/>
      <c r="UBN6" s="228"/>
      <c r="UBO6" s="228"/>
      <c r="UBP6" s="228"/>
      <c r="UBQ6" s="228"/>
      <c r="UBR6" s="228"/>
      <c r="UBS6" s="228"/>
      <c r="UBT6" s="228"/>
      <c r="UBU6" s="228"/>
      <c r="UBV6" s="228"/>
      <c r="UBW6" s="228"/>
      <c r="UBX6" s="228"/>
      <c r="UBY6" s="228"/>
      <c r="UBZ6" s="228"/>
      <c r="UCA6" s="228"/>
      <c r="UCB6" s="228"/>
      <c r="UCC6" s="228"/>
      <c r="UCD6" s="228"/>
      <c r="UCE6" s="228"/>
      <c r="UCF6" s="228"/>
      <c r="UCG6" s="228"/>
      <c r="UCH6" s="228"/>
      <c r="UCI6" s="228"/>
      <c r="UCJ6" s="228"/>
      <c r="UCK6" s="228"/>
      <c r="UCL6" s="228"/>
      <c r="UCM6" s="228"/>
      <c r="UCN6" s="228"/>
      <c r="UCO6" s="228"/>
      <c r="UCP6" s="228"/>
      <c r="UCQ6" s="228"/>
      <c r="UCR6" s="228"/>
      <c r="UCS6" s="228"/>
      <c r="UCT6" s="228"/>
      <c r="UCU6" s="228"/>
      <c r="UCV6" s="228"/>
      <c r="UCW6" s="228"/>
      <c r="UCX6" s="228"/>
      <c r="UCY6" s="228"/>
      <c r="UCZ6" s="228"/>
      <c r="UDA6" s="228"/>
      <c r="UDB6" s="228"/>
      <c r="UDC6" s="228"/>
      <c r="UDD6" s="228"/>
      <c r="UDE6" s="228"/>
      <c r="UDF6" s="228"/>
      <c r="UDG6" s="228"/>
      <c r="UDH6" s="228"/>
      <c r="UDI6" s="228"/>
      <c r="UDJ6" s="228"/>
      <c r="UDK6" s="228"/>
      <c r="UDL6" s="228"/>
      <c r="UDM6" s="228"/>
      <c r="UDN6" s="228"/>
      <c r="UDO6" s="228"/>
      <c r="UDP6" s="228"/>
      <c r="UDQ6" s="228"/>
      <c r="UDR6" s="228"/>
      <c r="UDS6" s="228"/>
      <c r="UDT6" s="228"/>
      <c r="UDU6" s="228"/>
      <c r="UDV6" s="228"/>
      <c r="UDW6" s="228"/>
      <c r="UDX6" s="228"/>
      <c r="UDY6" s="228"/>
      <c r="UDZ6" s="228"/>
      <c r="UEA6" s="228"/>
      <c r="UEB6" s="228"/>
      <c r="UEC6" s="228"/>
      <c r="UED6" s="228"/>
      <c r="UEE6" s="228"/>
      <c r="UEF6" s="228"/>
      <c r="UEG6" s="228"/>
      <c r="UEH6" s="228"/>
      <c r="UEI6" s="228"/>
      <c r="UEJ6" s="228"/>
      <c r="UEK6" s="228"/>
      <c r="UEL6" s="228"/>
      <c r="UEM6" s="228"/>
      <c r="UEN6" s="228"/>
      <c r="UEO6" s="228"/>
      <c r="UEP6" s="228"/>
      <c r="UEQ6" s="228"/>
      <c r="UER6" s="228"/>
      <c r="UES6" s="228"/>
      <c r="UET6" s="228"/>
      <c r="UEU6" s="228"/>
      <c r="UEV6" s="228"/>
      <c r="UEW6" s="228"/>
      <c r="UEX6" s="228"/>
      <c r="UEY6" s="228"/>
      <c r="UEZ6" s="228"/>
      <c r="UFA6" s="228"/>
      <c r="UFB6" s="228"/>
      <c r="UFC6" s="228"/>
      <c r="UFD6" s="228"/>
      <c r="UFE6" s="228"/>
      <c r="UFF6" s="228"/>
      <c r="UFG6" s="228"/>
      <c r="UFH6" s="228"/>
      <c r="UFI6" s="228"/>
      <c r="UFJ6" s="228"/>
      <c r="UFK6" s="228"/>
      <c r="UFL6" s="228"/>
      <c r="UFM6" s="228"/>
      <c r="UFN6" s="228"/>
      <c r="UFO6" s="228"/>
      <c r="UFP6" s="228"/>
      <c r="UFQ6" s="228"/>
      <c r="UFR6" s="228"/>
      <c r="UFS6" s="228"/>
      <c r="UFT6" s="228"/>
      <c r="UFU6" s="228"/>
      <c r="UFV6" s="228"/>
      <c r="UFW6" s="228"/>
      <c r="UFX6" s="228"/>
      <c r="UFY6" s="228"/>
      <c r="UFZ6" s="228"/>
      <c r="UGA6" s="228"/>
      <c r="UGB6" s="228"/>
      <c r="UGC6" s="228"/>
      <c r="UGD6" s="228"/>
      <c r="UGE6" s="228"/>
      <c r="UGF6" s="228"/>
      <c r="UGG6" s="228"/>
      <c r="UGH6" s="228"/>
      <c r="UGI6" s="228"/>
      <c r="UGJ6" s="228"/>
      <c r="UGK6" s="228"/>
      <c r="UGL6" s="228"/>
      <c r="UGM6" s="228"/>
      <c r="UGN6" s="228"/>
      <c r="UGO6" s="228"/>
      <c r="UGP6" s="228"/>
      <c r="UGQ6" s="228"/>
      <c r="UGR6" s="228"/>
      <c r="UGS6" s="228"/>
      <c r="UGT6" s="228"/>
      <c r="UGU6" s="228"/>
      <c r="UGV6" s="228"/>
      <c r="UGW6" s="228"/>
      <c r="UGX6" s="228"/>
      <c r="UGY6" s="228"/>
      <c r="UGZ6" s="228"/>
      <c r="UHA6" s="228"/>
      <c r="UHB6" s="228"/>
      <c r="UHC6" s="228"/>
      <c r="UHD6" s="228"/>
      <c r="UHE6" s="228"/>
      <c r="UHF6" s="228"/>
      <c r="UHG6" s="228"/>
      <c r="UHH6" s="228"/>
      <c r="UHI6" s="228"/>
      <c r="UHJ6" s="228"/>
      <c r="UHK6" s="228"/>
      <c r="UHL6" s="228"/>
      <c r="UHM6" s="228"/>
      <c r="UHN6" s="228"/>
      <c r="UHO6" s="228"/>
      <c r="UHP6" s="228"/>
      <c r="UHQ6" s="228"/>
      <c r="UHR6" s="228"/>
      <c r="UHS6" s="228"/>
      <c r="UHT6" s="228"/>
      <c r="UHU6" s="228"/>
      <c r="UHV6" s="228"/>
      <c r="UHW6" s="228"/>
      <c r="UHX6" s="228"/>
      <c r="UHY6" s="228"/>
      <c r="UHZ6" s="228"/>
      <c r="UIA6" s="228"/>
      <c r="UIB6" s="228"/>
      <c r="UIC6" s="228"/>
      <c r="UID6" s="228"/>
      <c r="UIE6" s="228"/>
      <c r="UIF6" s="228"/>
      <c r="UIG6" s="228"/>
      <c r="UIH6" s="228"/>
      <c r="UII6" s="228"/>
      <c r="UIJ6" s="228"/>
      <c r="UIK6" s="228"/>
      <c r="UIL6" s="228"/>
      <c r="UIM6" s="228"/>
      <c r="UIN6" s="228"/>
      <c r="UIO6" s="228"/>
      <c r="UIP6" s="228"/>
      <c r="UIQ6" s="228"/>
      <c r="UIR6" s="228"/>
      <c r="UIS6" s="228"/>
      <c r="UIT6" s="228"/>
      <c r="UIU6" s="228"/>
      <c r="UIV6" s="228"/>
      <c r="UIW6" s="228"/>
      <c r="UIX6" s="228"/>
      <c r="UIY6" s="228"/>
      <c r="UIZ6" s="228"/>
      <c r="UJA6" s="228"/>
      <c r="UJB6" s="228"/>
      <c r="UJC6" s="228"/>
      <c r="UJD6" s="228"/>
      <c r="UJE6" s="228"/>
      <c r="UJF6" s="228"/>
      <c r="UJG6" s="228"/>
      <c r="UJH6" s="228"/>
      <c r="UJI6" s="228"/>
      <c r="UJJ6" s="228"/>
      <c r="UJK6" s="228"/>
      <c r="UJL6" s="228"/>
      <c r="UJM6" s="228"/>
      <c r="UJN6" s="228"/>
      <c r="UJO6" s="228"/>
      <c r="UJP6" s="228"/>
      <c r="UJQ6" s="228"/>
      <c r="UJR6" s="228"/>
      <c r="UJS6" s="228"/>
      <c r="UJT6" s="228"/>
      <c r="UJU6" s="228"/>
      <c r="UJV6" s="228"/>
      <c r="UJW6" s="228"/>
      <c r="UJX6" s="228"/>
      <c r="UJY6" s="228"/>
      <c r="UJZ6" s="228"/>
      <c r="UKA6" s="228"/>
      <c r="UKB6" s="228"/>
      <c r="UKC6" s="228"/>
      <c r="UKD6" s="228"/>
      <c r="UKE6" s="228"/>
      <c r="UKF6" s="228"/>
      <c r="UKG6" s="228"/>
      <c r="UKH6" s="228"/>
      <c r="UKI6" s="228"/>
      <c r="UKJ6" s="228"/>
      <c r="UKK6" s="228"/>
      <c r="UKL6" s="228"/>
      <c r="UKM6" s="228"/>
      <c r="UKN6" s="228"/>
      <c r="UKO6" s="228"/>
      <c r="UKP6" s="228"/>
      <c r="UKQ6" s="228"/>
      <c r="UKR6" s="228"/>
      <c r="UKS6" s="228"/>
      <c r="UKT6" s="228"/>
      <c r="UKU6" s="228"/>
      <c r="UKV6" s="228"/>
      <c r="UKW6" s="228"/>
      <c r="UKX6" s="228"/>
      <c r="UKY6" s="228"/>
      <c r="UKZ6" s="228"/>
      <c r="ULA6" s="228"/>
      <c r="ULB6" s="228"/>
      <c r="ULC6" s="228"/>
      <c r="ULD6" s="228"/>
      <c r="ULE6" s="228"/>
      <c r="ULF6" s="228"/>
      <c r="ULG6" s="228"/>
      <c r="ULH6" s="228"/>
      <c r="ULI6" s="228"/>
      <c r="ULJ6" s="228"/>
      <c r="ULK6" s="228"/>
      <c r="ULL6" s="228"/>
      <c r="ULM6" s="228"/>
      <c r="ULN6" s="228"/>
      <c r="ULO6" s="228"/>
      <c r="ULP6" s="228"/>
      <c r="ULQ6" s="228"/>
      <c r="ULR6" s="228"/>
      <c r="ULS6" s="228"/>
      <c r="ULT6" s="228"/>
      <c r="ULU6" s="228"/>
      <c r="ULV6" s="228"/>
      <c r="ULW6" s="228"/>
      <c r="ULX6" s="228"/>
      <c r="ULY6" s="228"/>
      <c r="ULZ6" s="228"/>
      <c r="UMA6" s="228"/>
      <c r="UMB6" s="228"/>
      <c r="UMC6" s="228"/>
      <c r="UMD6" s="228"/>
      <c r="UME6" s="228"/>
      <c r="UMF6" s="228"/>
      <c r="UMG6" s="228"/>
      <c r="UMH6" s="228"/>
      <c r="UMI6" s="228"/>
      <c r="UMJ6" s="228"/>
      <c r="UMK6" s="228"/>
      <c r="UML6" s="228"/>
      <c r="UMM6" s="228"/>
      <c r="UMN6" s="228"/>
      <c r="UMO6" s="228"/>
      <c r="UMP6" s="228"/>
      <c r="UMQ6" s="228"/>
      <c r="UMR6" s="228"/>
      <c r="UMS6" s="228"/>
      <c r="UMT6" s="228"/>
      <c r="UMU6" s="228"/>
      <c r="UMV6" s="228"/>
      <c r="UMW6" s="228"/>
      <c r="UMX6" s="228"/>
      <c r="UMY6" s="228"/>
      <c r="UMZ6" s="228"/>
      <c r="UNA6" s="228"/>
      <c r="UNB6" s="228"/>
      <c r="UNC6" s="228"/>
      <c r="UND6" s="228"/>
      <c r="UNE6" s="228"/>
      <c r="UNF6" s="228"/>
      <c r="UNG6" s="228"/>
      <c r="UNH6" s="228"/>
      <c r="UNI6" s="228"/>
      <c r="UNJ6" s="228"/>
      <c r="UNK6" s="228"/>
      <c r="UNL6" s="228"/>
      <c r="UNM6" s="228"/>
      <c r="UNN6" s="228"/>
      <c r="UNO6" s="228"/>
      <c r="UNP6" s="228"/>
      <c r="UNQ6" s="228"/>
      <c r="UNR6" s="228"/>
      <c r="UNS6" s="228"/>
      <c r="UNT6" s="228"/>
      <c r="UNU6" s="228"/>
      <c r="UNV6" s="228"/>
      <c r="UNW6" s="228"/>
      <c r="UNX6" s="228"/>
      <c r="UNY6" s="228"/>
      <c r="UNZ6" s="228"/>
      <c r="UOA6" s="228"/>
      <c r="UOB6" s="228"/>
      <c r="UOC6" s="228"/>
      <c r="UOD6" s="228"/>
      <c r="UOE6" s="228"/>
      <c r="UOF6" s="228"/>
      <c r="UOG6" s="228"/>
      <c r="UOH6" s="228"/>
      <c r="UOI6" s="228"/>
      <c r="UOJ6" s="228"/>
      <c r="UOK6" s="228"/>
      <c r="UOL6" s="228"/>
      <c r="UOM6" s="228"/>
      <c r="UON6" s="228"/>
      <c r="UOO6" s="228"/>
      <c r="UOP6" s="228"/>
      <c r="UOQ6" s="228"/>
      <c r="UOR6" s="228"/>
      <c r="UOS6" s="228"/>
      <c r="UOT6" s="228"/>
      <c r="UOU6" s="228"/>
      <c r="UOV6" s="228"/>
      <c r="UOW6" s="228"/>
      <c r="UOX6" s="228"/>
      <c r="UOY6" s="228"/>
      <c r="UOZ6" s="228"/>
      <c r="UPA6" s="228"/>
      <c r="UPB6" s="228"/>
      <c r="UPC6" s="228"/>
      <c r="UPD6" s="228"/>
      <c r="UPE6" s="228"/>
      <c r="UPF6" s="228"/>
      <c r="UPG6" s="228"/>
      <c r="UPH6" s="228"/>
      <c r="UPI6" s="228"/>
      <c r="UPJ6" s="228"/>
      <c r="UPK6" s="228"/>
      <c r="UPL6" s="228"/>
      <c r="UPM6" s="228"/>
      <c r="UPN6" s="228"/>
      <c r="UPO6" s="228"/>
      <c r="UPP6" s="228"/>
      <c r="UPQ6" s="228"/>
      <c r="UPR6" s="228"/>
      <c r="UPS6" s="228"/>
      <c r="UPT6" s="228"/>
      <c r="UPU6" s="228"/>
      <c r="UPV6" s="228"/>
      <c r="UPW6" s="228"/>
      <c r="UPX6" s="228"/>
      <c r="UPY6" s="228"/>
      <c r="UPZ6" s="228"/>
      <c r="UQA6" s="228"/>
      <c r="UQB6" s="228"/>
      <c r="UQC6" s="228"/>
      <c r="UQD6" s="228"/>
      <c r="UQE6" s="228"/>
      <c r="UQF6" s="228"/>
      <c r="UQG6" s="228"/>
      <c r="UQH6" s="228"/>
      <c r="UQI6" s="228"/>
      <c r="UQJ6" s="228"/>
      <c r="UQK6" s="228"/>
      <c r="UQL6" s="228"/>
      <c r="UQM6" s="228"/>
      <c r="UQN6" s="228"/>
      <c r="UQO6" s="228"/>
      <c r="UQP6" s="228"/>
      <c r="UQQ6" s="228"/>
      <c r="UQR6" s="228"/>
      <c r="UQS6" s="228"/>
      <c r="UQT6" s="228"/>
      <c r="UQU6" s="228"/>
      <c r="UQV6" s="228"/>
      <c r="UQW6" s="228"/>
      <c r="UQX6" s="228"/>
      <c r="UQY6" s="228"/>
      <c r="UQZ6" s="228"/>
      <c r="URA6" s="228"/>
      <c r="URB6" s="228"/>
      <c r="URC6" s="228"/>
      <c r="URD6" s="228"/>
      <c r="URE6" s="228"/>
      <c r="URF6" s="228"/>
      <c r="URG6" s="228"/>
      <c r="URH6" s="228"/>
      <c r="URI6" s="228"/>
      <c r="URJ6" s="228"/>
      <c r="URK6" s="228"/>
      <c r="URL6" s="228"/>
      <c r="URM6" s="228"/>
      <c r="URN6" s="228"/>
      <c r="URO6" s="228"/>
      <c r="URP6" s="228"/>
      <c r="URQ6" s="228"/>
      <c r="URR6" s="228"/>
      <c r="URS6" s="228"/>
      <c r="URT6" s="228"/>
      <c r="URU6" s="228"/>
      <c r="URV6" s="228"/>
      <c r="URW6" s="228"/>
      <c r="URX6" s="228"/>
      <c r="URY6" s="228"/>
      <c r="URZ6" s="228"/>
      <c r="USA6" s="228"/>
      <c r="USB6" s="228"/>
      <c r="USC6" s="228"/>
      <c r="USD6" s="228"/>
      <c r="USE6" s="228"/>
      <c r="USF6" s="228"/>
      <c r="USG6" s="228"/>
      <c r="USH6" s="228"/>
      <c r="USI6" s="228"/>
      <c r="USJ6" s="228"/>
      <c r="USK6" s="228"/>
      <c r="USL6" s="228"/>
      <c r="USM6" s="228"/>
      <c r="USN6" s="228"/>
      <c r="USO6" s="228"/>
      <c r="USP6" s="228"/>
      <c r="USQ6" s="228"/>
      <c r="USR6" s="228"/>
      <c r="USS6" s="228"/>
      <c r="UST6" s="228"/>
      <c r="USU6" s="228"/>
      <c r="USV6" s="228"/>
      <c r="USW6" s="228"/>
      <c r="USX6" s="228"/>
      <c r="USY6" s="228"/>
      <c r="USZ6" s="228"/>
      <c r="UTA6" s="228"/>
      <c r="UTB6" s="228"/>
      <c r="UTC6" s="228"/>
      <c r="UTD6" s="228"/>
      <c r="UTE6" s="228"/>
      <c r="UTF6" s="228"/>
      <c r="UTG6" s="228"/>
      <c r="UTH6" s="228"/>
      <c r="UTI6" s="228"/>
      <c r="UTJ6" s="228"/>
      <c r="UTK6" s="228"/>
      <c r="UTL6" s="228"/>
      <c r="UTM6" s="228"/>
      <c r="UTN6" s="228"/>
      <c r="UTO6" s="228"/>
      <c r="UTP6" s="228"/>
      <c r="UTQ6" s="228"/>
      <c r="UTR6" s="228"/>
      <c r="UTS6" s="228"/>
      <c r="UTT6" s="228"/>
      <c r="UTU6" s="228"/>
      <c r="UTV6" s="228"/>
      <c r="UTW6" s="228"/>
      <c r="UTX6" s="228"/>
      <c r="UTY6" s="228"/>
      <c r="UTZ6" s="228"/>
      <c r="UUA6" s="228"/>
      <c r="UUB6" s="228"/>
      <c r="UUC6" s="228"/>
      <c r="UUD6" s="228"/>
      <c r="UUE6" s="228"/>
      <c r="UUF6" s="228"/>
      <c r="UUG6" s="228"/>
      <c r="UUH6" s="228"/>
      <c r="UUI6" s="228"/>
      <c r="UUJ6" s="228"/>
      <c r="UUK6" s="228"/>
      <c r="UUL6" s="228"/>
      <c r="UUM6" s="228"/>
      <c r="UUN6" s="228"/>
      <c r="UUO6" s="228"/>
      <c r="UUP6" s="228"/>
      <c r="UUQ6" s="228"/>
      <c r="UUR6" s="228"/>
      <c r="UUS6" s="228"/>
      <c r="UUT6" s="228"/>
      <c r="UUU6" s="228"/>
      <c r="UUV6" s="228"/>
      <c r="UUW6" s="228"/>
      <c r="UUX6" s="228"/>
      <c r="UUY6" s="228"/>
      <c r="UUZ6" s="228"/>
      <c r="UVA6" s="228"/>
      <c r="UVB6" s="228"/>
      <c r="UVC6" s="228"/>
      <c r="UVD6" s="228"/>
      <c r="UVE6" s="228"/>
      <c r="UVF6" s="228"/>
      <c r="UVG6" s="228"/>
      <c r="UVH6" s="228"/>
      <c r="UVI6" s="228"/>
      <c r="UVJ6" s="228"/>
      <c r="UVK6" s="228"/>
      <c r="UVL6" s="228"/>
      <c r="UVM6" s="228"/>
      <c r="UVN6" s="228"/>
      <c r="UVO6" s="228"/>
      <c r="UVP6" s="228"/>
      <c r="UVQ6" s="228"/>
      <c r="UVR6" s="228"/>
      <c r="UVS6" s="228"/>
      <c r="UVT6" s="228"/>
      <c r="UVU6" s="228"/>
      <c r="UVV6" s="228"/>
      <c r="UVW6" s="228"/>
      <c r="UVX6" s="228"/>
      <c r="UVY6" s="228"/>
      <c r="UVZ6" s="228"/>
      <c r="UWA6" s="228"/>
      <c r="UWB6" s="228"/>
      <c r="UWC6" s="228"/>
      <c r="UWD6" s="228"/>
      <c r="UWE6" s="228"/>
      <c r="UWF6" s="228"/>
      <c r="UWG6" s="228"/>
      <c r="UWH6" s="228"/>
      <c r="UWI6" s="228"/>
      <c r="UWJ6" s="228"/>
      <c r="UWK6" s="228"/>
      <c r="UWL6" s="228"/>
      <c r="UWM6" s="228"/>
      <c r="UWN6" s="228"/>
      <c r="UWO6" s="228"/>
      <c r="UWP6" s="228"/>
      <c r="UWQ6" s="228"/>
      <c r="UWR6" s="228"/>
      <c r="UWS6" s="228"/>
      <c r="UWT6" s="228"/>
      <c r="UWU6" s="228"/>
      <c r="UWV6" s="228"/>
      <c r="UWW6" s="228"/>
      <c r="UWX6" s="228"/>
      <c r="UWY6" s="228"/>
      <c r="UWZ6" s="228"/>
      <c r="UXA6" s="228"/>
      <c r="UXB6" s="228"/>
      <c r="UXC6" s="228"/>
      <c r="UXD6" s="228"/>
      <c r="UXE6" s="228"/>
      <c r="UXF6" s="228"/>
      <c r="UXG6" s="228"/>
      <c r="UXH6" s="228"/>
      <c r="UXI6" s="228"/>
      <c r="UXJ6" s="228"/>
      <c r="UXK6" s="228"/>
      <c r="UXL6" s="228"/>
      <c r="UXM6" s="228"/>
      <c r="UXN6" s="228"/>
      <c r="UXO6" s="228"/>
      <c r="UXP6" s="228"/>
      <c r="UXQ6" s="228"/>
      <c r="UXR6" s="228"/>
      <c r="UXS6" s="228"/>
      <c r="UXT6" s="228"/>
      <c r="UXU6" s="228"/>
      <c r="UXV6" s="228"/>
      <c r="UXW6" s="228"/>
      <c r="UXX6" s="228"/>
      <c r="UXY6" s="228"/>
      <c r="UXZ6" s="228"/>
      <c r="UYA6" s="228"/>
      <c r="UYB6" s="228"/>
      <c r="UYC6" s="228"/>
      <c r="UYD6" s="228"/>
      <c r="UYE6" s="228"/>
      <c r="UYF6" s="228"/>
      <c r="UYG6" s="228"/>
      <c r="UYH6" s="228"/>
      <c r="UYI6" s="228"/>
      <c r="UYJ6" s="228"/>
      <c r="UYK6" s="228"/>
      <c r="UYL6" s="228"/>
      <c r="UYM6" s="228"/>
      <c r="UYN6" s="228"/>
      <c r="UYO6" s="228"/>
      <c r="UYP6" s="228"/>
      <c r="UYQ6" s="228"/>
      <c r="UYR6" s="228"/>
      <c r="UYS6" s="228"/>
      <c r="UYT6" s="228"/>
      <c r="UYU6" s="228"/>
      <c r="UYV6" s="228"/>
      <c r="UYW6" s="228"/>
      <c r="UYX6" s="228"/>
      <c r="UYY6" s="228"/>
      <c r="UYZ6" s="228"/>
      <c r="UZA6" s="228"/>
      <c r="UZB6" s="228"/>
      <c r="UZC6" s="228"/>
      <c r="UZD6" s="228"/>
      <c r="UZE6" s="228"/>
      <c r="UZF6" s="228"/>
      <c r="UZG6" s="228"/>
      <c r="UZH6" s="228"/>
      <c r="UZI6" s="228"/>
      <c r="UZJ6" s="228"/>
      <c r="UZK6" s="228"/>
      <c r="UZL6" s="228"/>
      <c r="UZM6" s="228"/>
      <c r="UZN6" s="228"/>
      <c r="UZO6" s="228"/>
      <c r="UZP6" s="228"/>
      <c r="UZQ6" s="228"/>
      <c r="UZR6" s="228"/>
      <c r="UZS6" s="228"/>
      <c r="UZT6" s="228"/>
      <c r="UZU6" s="228"/>
      <c r="UZV6" s="228"/>
      <c r="UZW6" s="228"/>
      <c r="UZX6" s="228"/>
      <c r="UZY6" s="228"/>
      <c r="UZZ6" s="228"/>
      <c r="VAA6" s="228"/>
      <c r="VAB6" s="228"/>
      <c r="VAC6" s="228"/>
      <c r="VAD6" s="228"/>
      <c r="VAE6" s="228"/>
      <c r="VAF6" s="228"/>
      <c r="VAG6" s="228"/>
      <c r="VAH6" s="228"/>
      <c r="VAI6" s="228"/>
      <c r="VAJ6" s="228"/>
      <c r="VAK6" s="228"/>
      <c r="VAL6" s="228"/>
      <c r="VAM6" s="228"/>
      <c r="VAN6" s="228"/>
      <c r="VAO6" s="228"/>
      <c r="VAP6" s="228"/>
      <c r="VAQ6" s="228"/>
      <c r="VAR6" s="228"/>
      <c r="VAS6" s="228"/>
      <c r="VAT6" s="228"/>
      <c r="VAU6" s="228"/>
      <c r="VAV6" s="228"/>
      <c r="VAW6" s="228"/>
      <c r="VAX6" s="228"/>
      <c r="VAY6" s="228"/>
      <c r="VAZ6" s="228"/>
      <c r="VBA6" s="228"/>
      <c r="VBB6" s="228"/>
      <c r="VBC6" s="228"/>
      <c r="VBD6" s="228"/>
      <c r="VBE6" s="228"/>
      <c r="VBF6" s="228"/>
      <c r="VBG6" s="228"/>
      <c r="VBH6" s="228"/>
      <c r="VBI6" s="228"/>
      <c r="VBJ6" s="228"/>
      <c r="VBK6" s="228"/>
      <c r="VBL6" s="228"/>
      <c r="VBM6" s="228"/>
      <c r="VBN6" s="228"/>
      <c r="VBO6" s="228"/>
      <c r="VBP6" s="228"/>
      <c r="VBQ6" s="228"/>
      <c r="VBR6" s="228"/>
      <c r="VBS6" s="228"/>
      <c r="VBT6" s="228"/>
      <c r="VBU6" s="228"/>
      <c r="VBV6" s="228"/>
      <c r="VBW6" s="228"/>
      <c r="VBX6" s="228"/>
      <c r="VBY6" s="228"/>
      <c r="VBZ6" s="228"/>
      <c r="VCA6" s="228"/>
      <c r="VCB6" s="228"/>
      <c r="VCC6" s="228"/>
      <c r="VCD6" s="228"/>
      <c r="VCE6" s="228"/>
      <c r="VCF6" s="228"/>
      <c r="VCG6" s="228"/>
      <c r="VCH6" s="228"/>
      <c r="VCI6" s="228"/>
      <c r="VCJ6" s="228"/>
      <c r="VCK6" s="228"/>
      <c r="VCL6" s="228"/>
      <c r="VCM6" s="228"/>
      <c r="VCN6" s="228"/>
      <c r="VCO6" s="228"/>
      <c r="VCP6" s="228"/>
      <c r="VCQ6" s="228"/>
      <c r="VCR6" s="228"/>
      <c r="VCS6" s="228"/>
      <c r="VCT6" s="228"/>
      <c r="VCU6" s="228"/>
      <c r="VCV6" s="228"/>
      <c r="VCW6" s="228"/>
      <c r="VCX6" s="228"/>
      <c r="VCY6" s="228"/>
      <c r="VCZ6" s="228"/>
      <c r="VDA6" s="228"/>
      <c r="VDB6" s="228"/>
      <c r="VDC6" s="228"/>
      <c r="VDD6" s="228"/>
      <c r="VDE6" s="228"/>
      <c r="VDF6" s="228"/>
      <c r="VDG6" s="228"/>
      <c r="VDH6" s="228"/>
      <c r="VDI6" s="228"/>
      <c r="VDJ6" s="228"/>
      <c r="VDK6" s="228"/>
      <c r="VDL6" s="228"/>
      <c r="VDM6" s="228"/>
      <c r="VDN6" s="228"/>
      <c r="VDO6" s="228"/>
      <c r="VDP6" s="228"/>
      <c r="VDQ6" s="228"/>
      <c r="VDR6" s="228"/>
      <c r="VDS6" s="228"/>
      <c r="VDT6" s="228"/>
      <c r="VDU6" s="228"/>
      <c r="VDV6" s="228"/>
      <c r="VDW6" s="228"/>
      <c r="VDX6" s="228"/>
      <c r="VDY6" s="228"/>
      <c r="VDZ6" s="228"/>
      <c r="VEA6" s="228"/>
      <c r="VEB6" s="228"/>
      <c r="VEC6" s="228"/>
      <c r="VED6" s="228"/>
      <c r="VEE6" s="228"/>
      <c r="VEF6" s="228"/>
      <c r="VEG6" s="228"/>
      <c r="VEH6" s="228"/>
      <c r="VEI6" s="228"/>
      <c r="VEJ6" s="228"/>
      <c r="VEK6" s="228"/>
      <c r="VEL6" s="228"/>
      <c r="VEM6" s="228"/>
      <c r="VEN6" s="228"/>
      <c r="VEO6" s="228"/>
      <c r="VEP6" s="228"/>
      <c r="VEQ6" s="228"/>
      <c r="VER6" s="228"/>
      <c r="VES6" s="228"/>
      <c r="VET6" s="228"/>
      <c r="VEU6" s="228"/>
      <c r="VEV6" s="228"/>
      <c r="VEW6" s="228"/>
      <c r="VEX6" s="228"/>
      <c r="VEY6" s="228"/>
      <c r="VEZ6" s="228"/>
      <c r="VFA6" s="228"/>
      <c r="VFB6" s="228"/>
      <c r="VFC6" s="228"/>
      <c r="VFD6" s="228"/>
      <c r="VFE6" s="228"/>
      <c r="VFF6" s="228"/>
      <c r="VFG6" s="228"/>
      <c r="VFH6" s="228"/>
      <c r="VFI6" s="228"/>
      <c r="VFJ6" s="228"/>
      <c r="VFK6" s="228"/>
      <c r="VFL6" s="228"/>
      <c r="VFM6" s="228"/>
      <c r="VFN6" s="228"/>
      <c r="VFO6" s="228"/>
      <c r="VFP6" s="228"/>
      <c r="VFQ6" s="228"/>
      <c r="VFR6" s="228"/>
      <c r="VFS6" s="228"/>
      <c r="VFT6" s="228"/>
      <c r="VFU6" s="228"/>
      <c r="VFV6" s="228"/>
      <c r="VFW6" s="228"/>
      <c r="VFX6" s="228"/>
      <c r="VFY6" s="228"/>
      <c r="VFZ6" s="228"/>
      <c r="VGA6" s="228"/>
      <c r="VGB6" s="228"/>
      <c r="VGC6" s="228"/>
      <c r="VGD6" s="228"/>
      <c r="VGE6" s="228"/>
      <c r="VGF6" s="228"/>
      <c r="VGG6" s="228"/>
      <c r="VGH6" s="228"/>
      <c r="VGI6" s="228"/>
      <c r="VGJ6" s="228"/>
      <c r="VGK6" s="228"/>
      <c r="VGL6" s="228"/>
      <c r="VGM6" s="228"/>
      <c r="VGN6" s="228"/>
      <c r="VGO6" s="228"/>
      <c r="VGP6" s="228"/>
      <c r="VGQ6" s="228"/>
      <c r="VGR6" s="228"/>
      <c r="VGS6" s="228"/>
      <c r="VGT6" s="228"/>
      <c r="VGU6" s="228"/>
      <c r="VGV6" s="228"/>
      <c r="VGW6" s="228"/>
      <c r="VGX6" s="228"/>
      <c r="VGY6" s="228"/>
      <c r="VGZ6" s="228"/>
      <c r="VHA6" s="228"/>
      <c r="VHB6" s="228"/>
      <c r="VHC6" s="228"/>
      <c r="VHD6" s="228"/>
      <c r="VHE6" s="228"/>
      <c r="VHF6" s="228"/>
      <c r="VHG6" s="228"/>
      <c r="VHH6" s="228"/>
      <c r="VHI6" s="228"/>
      <c r="VHJ6" s="228"/>
      <c r="VHK6" s="228"/>
      <c r="VHL6" s="228"/>
      <c r="VHM6" s="228"/>
      <c r="VHN6" s="228"/>
      <c r="VHO6" s="228"/>
      <c r="VHP6" s="228"/>
      <c r="VHQ6" s="228"/>
      <c r="VHR6" s="228"/>
      <c r="VHS6" s="228"/>
      <c r="VHT6" s="228"/>
      <c r="VHU6" s="228"/>
      <c r="VHV6" s="228"/>
      <c r="VHW6" s="228"/>
      <c r="VHX6" s="228"/>
      <c r="VHY6" s="228"/>
      <c r="VHZ6" s="228"/>
      <c r="VIA6" s="228"/>
      <c r="VIB6" s="228"/>
      <c r="VIC6" s="228"/>
      <c r="VID6" s="228"/>
      <c r="VIE6" s="228"/>
      <c r="VIF6" s="228"/>
      <c r="VIG6" s="228"/>
      <c r="VIH6" s="228"/>
      <c r="VII6" s="228"/>
      <c r="VIJ6" s="228"/>
      <c r="VIK6" s="228"/>
      <c r="VIL6" s="228"/>
      <c r="VIM6" s="228"/>
      <c r="VIN6" s="228"/>
      <c r="VIO6" s="228"/>
      <c r="VIP6" s="228"/>
      <c r="VIQ6" s="228"/>
      <c r="VIR6" s="228"/>
      <c r="VIS6" s="228"/>
      <c r="VIT6" s="228"/>
      <c r="VIU6" s="228"/>
      <c r="VIV6" s="228"/>
      <c r="VIW6" s="228"/>
      <c r="VIX6" s="228"/>
      <c r="VIY6" s="228"/>
      <c r="VIZ6" s="228"/>
      <c r="VJA6" s="228"/>
      <c r="VJB6" s="228"/>
      <c r="VJC6" s="228"/>
      <c r="VJD6" s="228"/>
      <c r="VJE6" s="228"/>
      <c r="VJF6" s="228"/>
      <c r="VJG6" s="228"/>
      <c r="VJH6" s="228"/>
      <c r="VJI6" s="228"/>
      <c r="VJJ6" s="228"/>
      <c r="VJK6" s="228"/>
      <c r="VJL6" s="228"/>
      <c r="VJM6" s="228"/>
      <c r="VJN6" s="228"/>
      <c r="VJO6" s="228"/>
      <c r="VJP6" s="228"/>
      <c r="VJQ6" s="228"/>
      <c r="VJR6" s="228"/>
      <c r="VJS6" s="228"/>
      <c r="VJT6" s="228"/>
      <c r="VJU6" s="228"/>
      <c r="VJV6" s="228"/>
      <c r="VJW6" s="228"/>
      <c r="VJX6" s="228"/>
      <c r="VJY6" s="228"/>
      <c r="VJZ6" s="228"/>
      <c r="VKA6" s="228"/>
      <c r="VKB6" s="228"/>
      <c r="VKC6" s="228"/>
      <c r="VKD6" s="228"/>
      <c r="VKE6" s="228"/>
      <c r="VKF6" s="228"/>
      <c r="VKG6" s="228"/>
      <c r="VKH6" s="228"/>
      <c r="VKI6" s="228"/>
      <c r="VKJ6" s="228"/>
      <c r="VKK6" s="228"/>
      <c r="VKL6" s="228"/>
      <c r="VKM6" s="228"/>
      <c r="VKN6" s="228"/>
      <c r="VKO6" s="228"/>
      <c r="VKP6" s="228"/>
      <c r="VKQ6" s="228"/>
      <c r="VKR6" s="228"/>
      <c r="VKS6" s="228"/>
      <c r="VKT6" s="228"/>
      <c r="VKU6" s="228"/>
      <c r="VKV6" s="228"/>
      <c r="VKW6" s="228"/>
      <c r="VKX6" s="228"/>
      <c r="VKY6" s="228"/>
      <c r="VKZ6" s="228"/>
      <c r="VLA6" s="228"/>
      <c r="VLB6" s="228"/>
      <c r="VLC6" s="228"/>
      <c r="VLD6" s="228"/>
      <c r="VLE6" s="228"/>
      <c r="VLF6" s="228"/>
      <c r="VLG6" s="228"/>
      <c r="VLH6" s="228"/>
      <c r="VLI6" s="228"/>
      <c r="VLJ6" s="228"/>
      <c r="VLK6" s="228"/>
      <c r="VLL6" s="228"/>
      <c r="VLM6" s="228"/>
      <c r="VLN6" s="228"/>
      <c r="VLO6" s="228"/>
      <c r="VLP6" s="228"/>
      <c r="VLQ6" s="228"/>
      <c r="VLR6" s="228"/>
      <c r="VLS6" s="228"/>
      <c r="VLT6" s="228"/>
      <c r="VLU6" s="228"/>
      <c r="VLV6" s="228"/>
      <c r="VLW6" s="228"/>
      <c r="VLX6" s="228"/>
      <c r="VLY6" s="228"/>
      <c r="VLZ6" s="228"/>
      <c r="VMA6" s="228"/>
      <c r="VMB6" s="228"/>
      <c r="VMC6" s="228"/>
      <c r="VMD6" s="228"/>
      <c r="VME6" s="228"/>
      <c r="VMF6" s="228"/>
      <c r="VMG6" s="228"/>
      <c r="VMH6" s="228"/>
      <c r="VMI6" s="228"/>
      <c r="VMJ6" s="228"/>
      <c r="VMK6" s="228"/>
      <c r="VML6" s="228"/>
      <c r="VMM6" s="228"/>
      <c r="VMN6" s="228"/>
      <c r="VMO6" s="228"/>
      <c r="VMP6" s="228"/>
      <c r="VMQ6" s="228"/>
      <c r="VMR6" s="228"/>
      <c r="VMS6" s="228"/>
      <c r="VMT6" s="228"/>
      <c r="VMU6" s="228"/>
      <c r="VMV6" s="228"/>
      <c r="VMW6" s="228"/>
      <c r="VMX6" s="228"/>
      <c r="VMY6" s="228"/>
      <c r="VMZ6" s="228"/>
      <c r="VNA6" s="228"/>
      <c r="VNB6" s="228"/>
      <c r="VNC6" s="228"/>
      <c r="VND6" s="228"/>
      <c r="VNE6" s="228"/>
      <c r="VNF6" s="228"/>
      <c r="VNG6" s="228"/>
      <c r="VNH6" s="228"/>
      <c r="VNI6" s="228"/>
      <c r="VNJ6" s="228"/>
      <c r="VNK6" s="228"/>
      <c r="VNL6" s="228"/>
      <c r="VNM6" s="228"/>
      <c r="VNN6" s="228"/>
      <c r="VNO6" s="228"/>
      <c r="VNP6" s="228"/>
      <c r="VNQ6" s="228"/>
      <c r="VNR6" s="228"/>
      <c r="VNS6" s="228"/>
      <c r="VNT6" s="228"/>
      <c r="VNU6" s="228"/>
      <c r="VNV6" s="228"/>
      <c r="VNW6" s="228"/>
      <c r="VNX6" s="228"/>
      <c r="VNY6" s="228"/>
      <c r="VNZ6" s="228"/>
      <c r="VOA6" s="228"/>
      <c r="VOB6" s="228"/>
      <c r="VOC6" s="228"/>
      <c r="VOD6" s="228"/>
      <c r="VOE6" s="228"/>
      <c r="VOF6" s="228"/>
      <c r="VOG6" s="228"/>
      <c r="VOH6" s="228"/>
      <c r="VOI6" s="228"/>
      <c r="VOJ6" s="228"/>
      <c r="VOK6" s="228"/>
      <c r="VOL6" s="228"/>
      <c r="VOM6" s="228"/>
      <c r="VON6" s="228"/>
      <c r="VOO6" s="228"/>
      <c r="VOP6" s="228"/>
      <c r="VOQ6" s="228"/>
      <c r="VOR6" s="228"/>
      <c r="VOS6" s="228"/>
      <c r="VOT6" s="228"/>
      <c r="VOU6" s="228"/>
      <c r="VOV6" s="228"/>
      <c r="VOW6" s="228"/>
      <c r="VOX6" s="228"/>
      <c r="VOY6" s="228"/>
      <c r="VOZ6" s="228"/>
      <c r="VPA6" s="228"/>
      <c r="VPB6" s="228"/>
      <c r="VPC6" s="228"/>
      <c r="VPD6" s="228"/>
      <c r="VPE6" s="228"/>
      <c r="VPF6" s="228"/>
      <c r="VPG6" s="228"/>
      <c r="VPH6" s="228"/>
      <c r="VPI6" s="228"/>
      <c r="VPJ6" s="228"/>
      <c r="VPK6" s="228"/>
      <c r="VPL6" s="228"/>
      <c r="VPM6" s="228"/>
      <c r="VPN6" s="228"/>
      <c r="VPO6" s="228"/>
      <c r="VPP6" s="228"/>
      <c r="VPQ6" s="228"/>
      <c r="VPR6" s="228"/>
      <c r="VPS6" s="228"/>
      <c r="VPT6" s="228"/>
      <c r="VPU6" s="228"/>
      <c r="VPV6" s="228"/>
      <c r="VPW6" s="228"/>
      <c r="VPX6" s="228"/>
      <c r="VPY6" s="228"/>
      <c r="VPZ6" s="228"/>
      <c r="VQA6" s="228"/>
      <c r="VQB6" s="228"/>
      <c r="VQC6" s="228"/>
      <c r="VQD6" s="228"/>
      <c r="VQE6" s="228"/>
      <c r="VQF6" s="228"/>
      <c r="VQG6" s="228"/>
      <c r="VQH6" s="228"/>
      <c r="VQI6" s="228"/>
      <c r="VQJ6" s="228"/>
      <c r="VQK6" s="228"/>
      <c r="VQL6" s="228"/>
      <c r="VQM6" s="228"/>
      <c r="VQN6" s="228"/>
      <c r="VQO6" s="228"/>
      <c r="VQP6" s="228"/>
      <c r="VQQ6" s="228"/>
      <c r="VQR6" s="228"/>
      <c r="VQS6" s="228"/>
      <c r="VQT6" s="228"/>
      <c r="VQU6" s="228"/>
      <c r="VQV6" s="228"/>
      <c r="VQW6" s="228"/>
      <c r="VQX6" s="228"/>
      <c r="VQY6" s="228"/>
      <c r="VQZ6" s="228"/>
      <c r="VRA6" s="228"/>
      <c r="VRB6" s="228"/>
      <c r="VRC6" s="228"/>
      <c r="VRD6" s="228"/>
      <c r="VRE6" s="228"/>
      <c r="VRF6" s="228"/>
      <c r="VRG6" s="228"/>
      <c r="VRH6" s="228"/>
      <c r="VRI6" s="228"/>
      <c r="VRJ6" s="228"/>
      <c r="VRK6" s="228"/>
      <c r="VRL6" s="228"/>
      <c r="VRM6" s="228"/>
      <c r="VRN6" s="228"/>
      <c r="VRO6" s="228"/>
      <c r="VRP6" s="228"/>
      <c r="VRQ6" s="228"/>
      <c r="VRR6" s="228"/>
      <c r="VRS6" s="228"/>
      <c r="VRT6" s="228"/>
      <c r="VRU6" s="228"/>
      <c r="VRV6" s="228"/>
      <c r="VRW6" s="228"/>
      <c r="VRX6" s="228"/>
      <c r="VRY6" s="228"/>
      <c r="VRZ6" s="228"/>
      <c r="VSA6" s="228"/>
      <c r="VSB6" s="228"/>
      <c r="VSC6" s="228"/>
      <c r="VSD6" s="228"/>
      <c r="VSE6" s="228"/>
      <c r="VSF6" s="228"/>
      <c r="VSG6" s="228"/>
      <c r="VSH6" s="228"/>
      <c r="VSI6" s="228"/>
      <c r="VSJ6" s="228"/>
      <c r="VSK6" s="228"/>
      <c r="VSL6" s="228"/>
      <c r="VSM6" s="228"/>
      <c r="VSN6" s="228"/>
      <c r="VSO6" s="228"/>
      <c r="VSP6" s="228"/>
      <c r="VSQ6" s="228"/>
      <c r="VSR6" s="228"/>
      <c r="VSS6" s="228"/>
      <c r="VST6" s="228"/>
      <c r="VSU6" s="228"/>
      <c r="VSV6" s="228"/>
      <c r="VSW6" s="228"/>
      <c r="VSX6" s="228"/>
      <c r="VSY6" s="228"/>
      <c r="VSZ6" s="228"/>
      <c r="VTA6" s="228"/>
      <c r="VTB6" s="228"/>
      <c r="VTC6" s="228"/>
      <c r="VTD6" s="228"/>
      <c r="VTE6" s="228"/>
      <c r="VTF6" s="228"/>
      <c r="VTG6" s="228"/>
      <c r="VTH6" s="228"/>
      <c r="VTI6" s="228"/>
      <c r="VTJ6" s="228"/>
      <c r="VTK6" s="228"/>
      <c r="VTL6" s="228"/>
      <c r="VTM6" s="228"/>
      <c r="VTN6" s="228"/>
      <c r="VTO6" s="228"/>
      <c r="VTP6" s="228"/>
      <c r="VTQ6" s="228"/>
      <c r="VTR6" s="228"/>
      <c r="VTS6" s="228"/>
      <c r="VTT6" s="228"/>
      <c r="VTU6" s="228"/>
      <c r="VTV6" s="228"/>
      <c r="VTW6" s="228"/>
      <c r="VTX6" s="228"/>
      <c r="VTY6" s="228"/>
      <c r="VTZ6" s="228"/>
      <c r="VUA6" s="228"/>
      <c r="VUB6" s="228"/>
      <c r="VUC6" s="228"/>
      <c r="VUD6" s="228"/>
      <c r="VUE6" s="228"/>
      <c r="VUF6" s="228"/>
      <c r="VUG6" s="228"/>
      <c r="VUH6" s="228"/>
      <c r="VUI6" s="228"/>
      <c r="VUJ6" s="228"/>
      <c r="VUK6" s="228"/>
      <c r="VUL6" s="228"/>
      <c r="VUM6" s="228"/>
      <c r="VUN6" s="228"/>
      <c r="VUO6" s="228"/>
      <c r="VUP6" s="228"/>
      <c r="VUQ6" s="228"/>
      <c r="VUR6" s="228"/>
      <c r="VUS6" s="228"/>
      <c r="VUT6" s="228"/>
      <c r="VUU6" s="228"/>
      <c r="VUV6" s="228"/>
      <c r="VUW6" s="228"/>
      <c r="VUX6" s="228"/>
      <c r="VUY6" s="228"/>
      <c r="VUZ6" s="228"/>
      <c r="VVA6" s="228"/>
      <c r="VVB6" s="228"/>
      <c r="VVC6" s="228"/>
      <c r="VVD6" s="228"/>
      <c r="VVE6" s="228"/>
      <c r="VVF6" s="228"/>
      <c r="VVG6" s="228"/>
      <c r="VVH6" s="228"/>
      <c r="VVI6" s="228"/>
      <c r="VVJ6" s="228"/>
      <c r="VVK6" s="228"/>
      <c r="VVL6" s="228"/>
      <c r="VVM6" s="228"/>
      <c r="VVN6" s="228"/>
      <c r="VVO6" s="228"/>
      <c r="VVP6" s="228"/>
      <c r="VVQ6" s="228"/>
      <c r="VVR6" s="228"/>
      <c r="VVS6" s="228"/>
      <c r="VVT6" s="228"/>
      <c r="VVU6" s="228"/>
      <c r="VVV6" s="228"/>
      <c r="VVW6" s="228"/>
      <c r="VVX6" s="228"/>
      <c r="VVY6" s="228"/>
      <c r="VVZ6" s="228"/>
      <c r="VWA6" s="228"/>
      <c r="VWB6" s="228"/>
      <c r="VWC6" s="228"/>
      <c r="VWD6" s="228"/>
      <c r="VWE6" s="228"/>
      <c r="VWF6" s="228"/>
      <c r="VWG6" s="228"/>
      <c r="VWH6" s="228"/>
      <c r="VWI6" s="228"/>
      <c r="VWJ6" s="228"/>
      <c r="VWK6" s="228"/>
      <c r="VWL6" s="228"/>
      <c r="VWM6" s="228"/>
      <c r="VWN6" s="228"/>
      <c r="VWO6" s="228"/>
      <c r="VWP6" s="228"/>
      <c r="VWQ6" s="228"/>
      <c r="VWR6" s="228"/>
      <c r="VWS6" s="228"/>
      <c r="VWT6" s="228"/>
      <c r="VWU6" s="228"/>
      <c r="VWV6" s="228"/>
      <c r="VWW6" s="228"/>
      <c r="VWX6" s="228"/>
      <c r="VWY6" s="228"/>
      <c r="VWZ6" s="228"/>
      <c r="VXA6" s="228"/>
      <c r="VXB6" s="228"/>
      <c r="VXC6" s="228"/>
      <c r="VXD6" s="228"/>
      <c r="VXE6" s="228"/>
      <c r="VXF6" s="228"/>
      <c r="VXG6" s="228"/>
      <c r="VXH6" s="228"/>
      <c r="VXI6" s="228"/>
      <c r="VXJ6" s="228"/>
      <c r="VXK6" s="228"/>
      <c r="VXL6" s="228"/>
      <c r="VXM6" s="228"/>
      <c r="VXN6" s="228"/>
      <c r="VXO6" s="228"/>
      <c r="VXP6" s="228"/>
      <c r="VXQ6" s="228"/>
      <c r="VXR6" s="228"/>
      <c r="VXS6" s="228"/>
      <c r="VXT6" s="228"/>
      <c r="VXU6" s="228"/>
      <c r="VXV6" s="228"/>
      <c r="VXW6" s="228"/>
      <c r="VXX6" s="228"/>
      <c r="VXY6" s="228"/>
      <c r="VXZ6" s="228"/>
      <c r="VYA6" s="228"/>
      <c r="VYB6" s="228"/>
      <c r="VYC6" s="228"/>
      <c r="VYD6" s="228"/>
      <c r="VYE6" s="228"/>
      <c r="VYF6" s="228"/>
      <c r="VYG6" s="228"/>
      <c r="VYH6" s="228"/>
      <c r="VYI6" s="228"/>
      <c r="VYJ6" s="228"/>
      <c r="VYK6" s="228"/>
      <c r="VYL6" s="228"/>
      <c r="VYM6" s="228"/>
      <c r="VYN6" s="228"/>
      <c r="VYO6" s="228"/>
      <c r="VYP6" s="228"/>
      <c r="VYQ6" s="228"/>
      <c r="VYR6" s="228"/>
      <c r="VYS6" s="228"/>
      <c r="VYT6" s="228"/>
      <c r="VYU6" s="228"/>
      <c r="VYV6" s="228"/>
      <c r="VYW6" s="228"/>
      <c r="VYX6" s="228"/>
      <c r="VYY6" s="228"/>
      <c r="VYZ6" s="228"/>
      <c r="VZA6" s="228"/>
      <c r="VZB6" s="228"/>
      <c r="VZC6" s="228"/>
      <c r="VZD6" s="228"/>
      <c r="VZE6" s="228"/>
      <c r="VZF6" s="228"/>
      <c r="VZG6" s="228"/>
      <c r="VZH6" s="228"/>
      <c r="VZI6" s="228"/>
      <c r="VZJ6" s="228"/>
      <c r="VZK6" s="228"/>
      <c r="VZL6" s="228"/>
      <c r="VZM6" s="228"/>
      <c r="VZN6" s="228"/>
      <c r="VZO6" s="228"/>
      <c r="VZP6" s="228"/>
      <c r="VZQ6" s="228"/>
      <c r="VZR6" s="228"/>
      <c r="VZS6" s="228"/>
      <c r="VZT6" s="228"/>
      <c r="VZU6" s="228"/>
      <c r="VZV6" s="228"/>
      <c r="VZW6" s="228"/>
      <c r="VZX6" s="228"/>
      <c r="VZY6" s="228"/>
      <c r="VZZ6" s="228"/>
      <c r="WAA6" s="228"/>
      <c r="WAB6" s="228"/>
      <c r="WAC6" s="228"/>
      <c r="WAD6" s="228"/>
      <c r="WAE6" s="228"/>
      <c r="WAF6" s="228"/>
      <c r="WAG6" s="228"/>
      <c r="WAH6" s="228"/>
      <c r="WAI6" s="228"/>
      <c r="WAJ6" s="228"/>
      <c r="WAK6" s="228"/>
      <c r="WAL6" s="228"/>
      <c r="WAM6" s="228"/>
      <c r="WAN6" s="228"/>
      <c r="WAO6" s="228"/>
      <c r="WAP6" s="228"/>
      <c r="WAQ6" s="228"/>
      <c r="WAR6" s="228"/>
      <c r="WAS6" s="228"/>
      <c r="WAT6" s="228"/>
      <c r="WAU6" s="228"/>
      <c r="WAV6" s="228"/>
      <c r="WAW6" s="228"/>
      <c r="WAX6" s="228"/>
      <c r="WAY6" s="228"/>
      <c r="WAZ6" s="228"/>
      <c r="WBA6" s="228"/>
      <c r="WBB6" s="228"/>
      <c r="WBC6" s="228"/>
      <c r="WBD6" s="228"/>
      <c r="WBE6" s="228"/>
      <c r="WBF6" s="228"/>
      <c r="WBG6" s="228"/>
      <c r="WBH6" s="228"/>
      <c r="WBI6" s="228"/>
      <c r="WBJ6" s="228"/>
      <c r="WBK6" s="228"/>
      <c r="WBL6" s="228"/>
      <c r="WBM6" s="228"/>
      <c r="WBN6" s="228"/>
      <c r="WBO6" s="228"/>
      <c r="WBP6" s="228"/>
      <c r="WBQ6" s="228"/>
      <c r="WBR6" s="228"/>
      <c r="WBS6" s="228"/>
      <c r="WBT6" s="228"/>
      <c r="WBU6" s="228"/>
      <c r="WBV6" s="228"/>
      <c r="WBW6" s="228"/>
      <c r="WBX6" s="228"/>
      <c r="WBY6" s="228"/>
      <c r="WBZ6" s="228"/>
      <c r="WCA6" s="228"/>
      <c r="WCB6" s="228"/>
      <c r="WCC6" s="228"/>
      <c r="WCD6" s="228"/>
      <c r="WCE6" s="228"/>
      <c r="WCF6" s="228"/>
      <c r="WCG6" s="228"/>
      <c r="WCH6" s="228"/>
      <c r="WCI6" s="228"/>
      <c r="WCJ6" s="228"/>
      <c r="WCK6" s="228"/>
      <c r="WCL6" s="228"/>
      <c r="WCM6" s="228"/>
      <c r="WCN6" s="228"/>
      <c r="WCO6" s="228"/>
      <c r="WCP6" s="228"/>
      <c r="WCQ6" s="228"/>
      <c r="WCR6" s="228"/>
      <c r="WCS6" s="228"/>
      <c r="WCT6" s="228"/>
      <c r="WCU6" s="228"/>
      <c r="WCV6" s="228"/>
      <c r="WCW6" s="228"/>
      <c r="WCX6" s="228"/>
      <c r="WCY6" s="228"/>
      <c r="WCZ6" s="228"/>
      <c r="WDA6" s="228"/>
      <c r="WDB6" s="228"/>
      <c r="WDC6" s="228"/>
      <c r="WDD6" s="228"/>
      <c r="WDE6" s="228"/>
      <c r="WDF6" s="228"/>
      <c r="WDG6" s="228"/>
      <c r="WDH6" s="228"/>
      <c r="WDI6" s="228"/>
      <c r="WDJ6" s="228"/>
      <c r="WDK6" s="228"/>
      <c r="WDL6" s="228"/>
      <c r="WDM6" s="228"/>
      <c r="WDN6" s="228"/>
      <c r="WDO6" s="228"/>
      <c r="WDP6" s="228"/>
      <c r="WDQ6" s="228"/>
      <c r="WDR6" s="228"/>
      <c r="WDS6" s="228"/>
      <c r="WDT6" s="228"/>
      <c r="WDU6" s="228"/>
      <c r="WDV6" s="228"/>
      <c r="WDW6" s="228"/>
      <c r="WDX6" s="228"/>
      <c r="WDY6" s="228"/>
      <c r="WDZ6" s="228"/>
      <c r="WEA6" s="228"/>
      <c r="WEB6" s="228"/>
      <c r="WEC6" s="228"/>
      <c r="WED6" s="228"/>
      <c r="WEE6" s="228"/>
      <c r="WEF6" s="228"/>
      <c r="WEG6" s="228"/>
      <c r="WEH6" s="228"/>
      <c r="WEI6" s="228"/>
      <c r="WEJ6" s="228"/>
      <c r="WEK6" s="228"/>
      <c r="WEL6" s="228"/>
      <c r="WEM6" s="228"/>
      <c r="WEN6" s="228"/>
      <c r="WEO6" s="228"/>
      <c r="WEP6" s="228"/>
      <c r="WEQ6" s="228"/>
      <c r="WER6" s="228"/>
      <c r="WES6" s="228"/>
      <c r="WET6" s="228"/>
      <c r="WEU6" s="228"/>
      <c r="WEV6" s="228"/>
      <c r="WEW6" s="228"/>
      <c r="WEX6" s="228"/>
      <c r="WEY6" s="228"/>
      <c r="WEZ6" s="228"/>
      <c r="WFA6" s="228"/>
      <c r="WFB6" s="228"/>
      <c r="WFC6" s="228"/>
      <c r="WFD6" s="228"/>
      <c r="WFE6" s="228"/>
      <c r="WFF6" s="228"/>
      <c r="WFG6" s="228"/>
      <c r="WFH6" s="228"/>
      <c r="WFI6" s="228"/>
      <c r="WFJ6" s="228"/>
      <c r="WFK6" s="228"/>
      <c r="WFL6" s="228"/>
      <c r="WFM6" s="228"/>
      <c r="WFN6" s="228"/>
      <c r="WFO6" s="228"/>
      <c r="WFP6" s="228"/>
      <c r="WFQ6" s="228"/>
      <c r="WFR6" s="228"/>
      <c r="WFS6" s="228"/>
      <c r="WFT6" s="228"/>
      <c r="WFU6" s="228"/>
      <c r="WFV6" s="228"/>
      <c r="WFW6" s="228"/>
      <c r="WFX6" s="228"/>
      <c r="WFY6" s="228"/>
      <c r="WFZ6" s="228"/>
      <c r="WGA6" s="228"/>
      <c r="WGB6" s="228"/>
      <c r="WGC6" s="228"/>
      <c r="WGD6" s="228"/>
      <c r="WGE6" s="228"/>
      <c r="WGF6" s="228"/>
      <c r="WGG6" s="228"/>
      <c r="WGH6" s="228"/>
      <c r="WGI6" s="228"/>
      <c r="WGJ6" s="228"/>
      <c r="WGK6" s="228"/>
      <c r="WGL6" s="228"/>
      <c r="WGM6" s="228"/>
      <c r="WGN6" s="228"/>
      <c r="WGO6" s="228"/>
      <c r="WGP6" s="228"/>
      <c r="WGQ6" s="228"/>
      <c r="WGR6" s="228"/>
      <c r="WGS6" s="228"/>
      <c r="WGT6" s="228"/>
      <c r="WGU6" s="228"/>
      <c r="WGV6" s="228"/>
      <c r="WGW6" s="228"/>
      <c r="WGX6" s="228"/>
      <c r="WGY6" s="228"/>
      <c r="WGZ6" s="228"/>
      <c r="WHA6" s="228"/>
      <c r="WHB6" s="228"/>
      <c r="WHC6" s="228"/>
      <c r="WHD6" s="228"/>
      <c r="WHE6" s="228"/>
      <c r="WHF6" s="228"/>
      <c r="WHG6" s="228"/>
      <c r="WHH6" s="228"/>
      <c r="WHI6" s="228"/>
      <c r="WHJ6" s="228"/>
      <c r="WHK6" s="228"/>
      <c r="WHL6" s="228"/>
      <c r="WHM6" s="228"/>
      <c r="WHN6" s="228"/>
      <c r="WHO6" s="228"/>
      <c r="WHP6" s="228"/>
      <c r="WHQ6" s="228"/>
      <c r="WHR6" s="228"/>
      <c r="WHS6" s="228"/>
      <c r="WHT6" s="228"/>
      <c r="WHU6" s="228"/>
      <c r="WHV6" s="228"/>
      <c r="WHW6" s="228"/>
      <c r="WHX6" s="228"/>
      <c r="WHY6" s="228"/>
      <c r="WHZ6" s="228"/>
      <c r="WIA6" s="228"/>
      <c r="WIB6" s="228"/>
      <c r="WIC6" s="228"/>
      <c r="WID6" s="228"/>
      <c r="WIE6" s="228"/>
      <c r="WIF6" s="228"/>
      <c r="WIG6" s="228"/>
      <c r="WIH6" s="228"/>
      <c r="WII6" s="228"/>
      <c r="WIJ6" s="228"/>
      <c r="WIK6" s="228"/>
      <c r="WIL6" s="228"/>
      <c r="WIM6" s="228"/>
      <c r="WIN6" s="228"/>
      <c r="WIO6" s="228"/>
      <c r="WIP6" s="228"/>
      <c r="WIQ6" s="228"/>
      <c r="WIR6" s="228"/>
      <c r="WIS6" s="228"/>
      <c r="WIT6" s="228"/>
      <c r="WIU6" s="228"/>
      <c r="WIV6" s="228"/>
      <c r="WIW6" s="228"/>
      <c r="WIX6" s="228"/>
      <c r="WIY6" s="228"/>
      <c r="WIZ6" s="228"/>
      <c r="WJA6" s="228"/>
      <c r="WJB6" s="228"/>
      <c r="WJC6" s="228"/>
      <c r="WJD6" s="228"/>
      <c r="WJE6" s="228"/>
      <c r="WJF6" s="228"/>
      <c r="WJG6" s="228"/>
      <c r="WJH6" s="228"/>
      <c r="WJI6" s="228"/>
      <c r="WJJ6" s="228"/>
      <c r="WJK6" s="228"/>
      <c r="WJL6" s="228"/>
      <c r="WJM6" s="228"/>
      <c r="WJN6" s="228"/>
      <c r="WJO6" s="228"/>
      <c r="WJP6" s="228"/>
      <c r="WJQ6" s="228"/>
      <c r="WJR6" s="228"/>
      <c r="WJS6" s="228"/>
      <c r="WJT6" s="228"/>
      <c r="WJU6" s="228"/>
      <c r="WJV6" s="228"/>
      <c r="WJW6" s="228"/>
      <c r="WJX6" s="228"/>
      <c r="WJY6" s="228"/>
      <c r="WJZ6" s="228"/>
      <c r="WKA6" s="228"/>
      <c r="WKB6" s="228"/>
      <c r="WKC6" s="228"/>
      <c r="WKD6" s="228"/>
      <c r="WKE6" s="228"/>
      <c r="WKF6" s="228"/>
      <c r="WKG6" s="228"/>
      <c r="WKH6" s="228"/>
      <c r="WKI6" s="228"/>
      <c r="WKJ6" s="228"/>
      <c r="WKK6" s="228"/>
      <c r="WKL6" s="228"/>
      <c r="WKM6" s="228"/>
      <c r="WKN6" s="228"/>
      <c r="WKO6" s="228"/>
      <c r="WKP6" s="228"/>
      <c r="WKQ6" s="228"/>
      <c r="WKR6" s="228"/>
      <c r="WKS6" s="228"/>
      <c r="WKT6" s="228"/>
      <c r="WKU6" s="228"/>
      <c r="WKV6" s="228"/>
      <c r="WKW6" s="228"/>
      <c r="WKX6" s="228"/>
      <c r="WKY6" s="228"/>
      <c r="WKZ6" s="228"/>
      <c r="WLA6" s="228"/>
      <c r="WLB6" s="228"/>
      <c r="WLC6" s="228"/>
      <c r="WLD6" s="228"/>
      <c r="WLE6" s="228"/>
      <c r="WLF6" s="228"/>
      <c r="WLG6" s="228"/>
      <c r="WLH6" s="228"/>
      <c r="WLI6" s="228"/>
      <c r="WLJ6" s="228"/>
      <c r="WLK6" s="228"/>
      <c r="WLL6" s="228"/>
      <c r="WLM6" s="228"/>
      <c r="WLN6" s="228"/>
      <c r="WLO6" s="228"/>
      <c r="WLP6" s="228"/>
      <c r="WLQ6" s="228"/>
      <c r="WLR6" s="228"/>
      <c r="WLS6" s="228"/>
      <c r="WLT6" s="228"/>
      <c r="WLU6" s="228"/>
      <c r="WLV6" s="228"/>
      <c r="WLW6" s="228"/>
      <c r="WLX6" s="228"/>
      <c r="WLY6" s="228"/>
      <c r="WLZ6" s="228"/>
      <c r="WMA6" s="228"/>
      <c r="WMB6" s="228"/>
      <c r="WMC6" s="228"/>
      <c r="WMD6" s="228"/>
      <c r="WME6" s="228"/>
      <c r="WMF6" s="228"/>
      <c r="WMG6" s="228"/>
      <c r="WMH6" s="228"/>
      <c r="WMI6" s="228"/>
      <c r="WMJ6" s="228"/>
      <c r="WMK6" s="228"/>
      <c r="WML6" s="228"/>
      <c r="WMM6" s="228"/>
      <c r="WMN6" s="228"/>
      <c r="WMO6" s="228"/>
      <c r="WMP6" s="228"/>
      <c r="WMQ6" s="228"/>
      <c r="WMR6" s="228"/>
      <c r="WMS6" s="228"/>
      <c r="WMT6" s="228"/>
      <c r="WMU6" s="228"/>
      <c r="WMV6" s="228"/>
      <c r="WMW6" s="228"/>
      <c r="WMX6" s="228"/>
      <c r="WMY6" s="228"/>
      <c r="WMZ6" s="228"/>
      <c r="WNA6" s="228"/>
      <c r="WNB6" s="228"/>
      <c r="WNC6" s="228"/>
      <c r="WND6" s="228"/>
      <c r="WNE6" s="228"/>
      <c r="WNF6" s="228"/>
      <c r="WNG6" s="228"/>
      <c r="WNH6" s="228"/>
      <c r="WNI6" s="228"/>
      <c r="WNJ6" s="228"/>
      <c r="WNK6" s="228"/>
      <c r="WNL6" s="228"/>
      <c r="WNM6" s="228"/>
      <c r="WNN6" s="228"/>
      <c r="WNO6" s="228"/>
      <c r="WNP6" s="228"/>
      <c r="WNQ6" s="228"/>
      <c r="WNR6" s="228"/>
      <c r="WNS6" s="228"/>
      <c r="WNT6" s="228"/>
      <c r="WNU6" s="228"/>
      <c r="WNV6" s="228"/>
      <c r="WNW6" s="228"/>
      <c r="WNX6" s="228"/>
      <c r="WNY6" s="228"/>
      <c r="WNZ6" s="228"/>
      <c r="WOA6" s="228"/>
      <c r="WOB6" s="228"/>
      <c r="WOC6" s="228"/>
      <c r="WOD6" s="228"/>
      <c r="WOE6" s="228"/>
      <c r="WOF6" s="228"/>
      <c r="WOG6" s="228"/>
      <c r="WOH6" s="228"/>
      <c r="WOI6" s="228"/>
      <c r="WOJ6" s="228"/>
      <c r="WOK6" s="228"/>
      <c r="WOL6" s="228"/>
      <c r="WOM6" s="228"/>
      <c r="WON6" s="228"/>
      <c r="WOO6" s="228"/>
      <c r="WOP6" s="228"/>
      <c r="WOQ6" s="228"/>
      <c r="WOR6" s="228"/>
      <c r="WOS6" s="228"/>
      <c r="WOT6" s="228"/>
      <c r="WOU6" s="228"/>
      <c r="WOV6" s="228"/>
      <c r="WOW6" s="228"/>
      <c r="WOX6" s="228"/>
      <c r="WOY6" s="228"/>
      <c r="WOZ6" s="228"/>
      <c r="WPA6" s="228"/>
      <c r="WPB6" s="228"/>
      <c r="WPC6" s="228"/>
      <c r="WPD6" s="228"/>
      <c r="WPE6" s="228"/>
      <c r="WPF6" s="228"/>
      <c r="WPG6" s="228"/>
      <c r="WPH6" s="228"/>
      <c r="WPI6" s="228"/>
      <c r="WPJ6" s="228"/>
      <c r="WPK6" s="228"/>
      <c r="WPL6" s="228"/>
      <c r="WPM6" s="228"/>
      <c r="WPN6" s="228"/>
      <c r="WPO6" s="228"/>
      <c r="WPP6" s="228"/>
      <c r="WPQ6" s="228"/>
      <c r="WPR6" s="228"/>
      <c r="WPS6" s="228"/>
      <c r="WPT6" s="228"/>
      <c r="WPU6" s="228"/>
      <c r="WPV6" s="228"/>
      <c r="WPW6" s="228"/>
      <c r="WPX6" s="228"/>
      <c r="WPY6" s="228"/>
      <c r="WPZ6" s="228"/>
      <c r="WQA6" s="228"/>
      <c r="WQB6" s="228"/>
      <c r="WQC6" s="228"/>
      <c r="WQD6" s="228"/>
      <c r="WQE6" s="228"/>
      <c r="WQF6" s="228"/>
      <c r="WQG6" s="228"/>
      <c r="WQH6" s="228"/>
      <c r="WQI6" s="228"/>
      <c r="WQJ6" s="228"/>
      <c r="WQK6" s="228"/>
      <c r="WQL6" s="228"/>
      <c r="WQM6" s="228"/>
      <c r="WQN6" s="228"/>
      <c r="WQO6" s="228"/>
      <c r="WQP6" s="228"/>
      <c r="WQQ6" s="228"/>
      <c r="WQR6" s="228"/>
      <c r="WQS6" s="228"/>
      <c r="WQT6" s="228"/>
      <c r="WQU6" s="228"/>
      <c r="WQV6" s="228"/>
      <c r="WQW6" s="228"/>
      <c r="WQX6" s="228"/>
      <c r="WQY6" s="228"/>
      <c r="WQZ6" s="228"/>
      <c r="WRA6" s="228"/>
      <c r="WRB6" s="228"/>
      <c r="WRC6" s="228"/>
      <c r="WRD6" s="228"/>
      <c r="WRE6" s="228"/>
      <c r="WRF6" s="228"/>
      <c r="WRG6" s="228"/>
      <c r="WRH6" s="228"/>
      <c r="WRI6" s="228"/>
      <c r="WRJ6" s="228"/>
      <c r="WRK6" s="228"/>
      <c r="WRL6" s="228"/>
      <c r="WRM6" s="228"/>
      <c r="WRN6" s="228"/>
      <c r="WRO6" s="228"/>
      <c r="WRP6" s="228"/>
      <c r="WRQ6" s="228"/>
      <c r="WRR6" s="228"/>
      <c r="WRS6" s="228"/>
      <c r="WRT6" s="228"/>
      <c r="WRU6" s="228"/>
      <c r="WRV6" s="228"/>
      <c r="WRW6" s="228"/>
      <c r="WRX6" s="228"/>
      <c r="WRY6" s="228"/>
      <c r="WRZ6" s="228"/>
      <c r="WSA6" s="228"/>
      <c r="WSB6" s="228"/>
      <c r="WSC6" s="228"/>
      <c r="WSD6" s="228"/>
      <c r="WSE6" s="228"/>
      <c r="WSF6" s="228"/>
      <c r="WSG6" s="228"/>
      <c r="WSH6" s="228"/>
      <c r="WSI6" s="228"/>
      <c r="WSJ6" s="228"/>
      <c r="WSK6" s="228"/>
      <c r="WSL6" s="228"/>
      <c r="WSM6" s="228"/>
      <c r="WSN6" s="228"/>
      <c r="WSO6" s="228"/>
      <c r="WSP6" s="228"/>
      <c r="WSQ6" s="228"/>
      <c r="WSR6" s="228"/>
      <c r="WSS6" s="228"/>
      <c r="WST6" s="228"/>
      <c r="WSU6" s="228"/>
      <c r="WSV6" s="228"/>
      <c r="WSW6" s="228"/>
      <c r="WSX6" s="228"/>
      <c r="WSY6" s="228"/>
      <c r="WSZ6" s="228"/>
      <c r="WTA6" s="228"/>
      <c r="WTB6" s="228"/>
      <c r="WTC6" s="228"/>
      <c r="WTD6" s="228"/>
      <c r="WTE6" s="228"/>
      <c r="WTF6" s="228"/>
      <c r="WTG6" s="228"/>
      <c r="WTH6" s="228"/>
      <c r="WTI6" s="228"/>
      <c r="WTJ6" s="228"/>
      <c r="WTK6" s="228"/>
      <c r="WTL6" s="228"/>
      <c r="WTM6" s="228"/>
      <c r="WTN6" s="228"/>
      <c r="WTO6" s="228"/>
      <c r="WTP6" s="228"/>
      <c r="WTQ6" s="228"/>
      <c r="WTR6" s="228"/>
      <c r="WTS6" s="228"/>
      <c r="WTT6" s="228"/>
      <c r="WTU6" s="228"/>
      <c r="WTV6" s="228"/>
      <c r="WTW6" s="228"/>
      <c r="WTX6" s="228"/>
      <c r="WTY6" s="228"/>
      <c r="WTZ6" s="228"/>
      <c r="WUA6" s="228"/>
      <c r="WUB6" s="228"/>
      <c r="WUC6" s="228"/>
      <c r="WUD6" s="228"/>
      <c r="WUE6" s="228"/>
      <c r="WUF6" s="228"/>
      <c r="WUG6" s="228"/>
      <c r="WUH6" s="228"/>
      <c r="WUI6" s="228"/>
      <c r="WUJ6" s="228"/>
      <c r="WUK6" s="228"/>
      <c r="WUL6" s="228"/>
      <c r="WUM6" s="228"/>
      <c r="WUN6" s="228"/>
      <c r="WUO6" s="228"/>
      <c r="WUP6" s="228"/>
      <c r="WUQ6" s="228"/>
      <c r="WUR6" s="228"/>
      <c r="WUS6" s="228"/>
      <c r="WUT6" s="228"/>
      <c r="WUU6" s="228"/>
      <c r="WUV6" s="228"/>
      <c r="WUW6" s="228"/>
      <c r="WUX6" s="228"/>
      <c r="WUY6" s="228"/>
      <c r="WUZ6" s="228"/>
      <c r="WVA6" s="228"/>
      <c r="WVB6" s="228"/>
      <c r="WVC6" s="228"/>
      <c r="WVD6" s="228"/>
      <c r="WVE6" s="228"/>
      <c r="WVF6" s="228"/>
      <c r="WVG6" s="228"/>
      <c r="WVH6" s="228"/>
      <c r="WVI6" s="228"/>
      <c r="WVJ6" s="228"/>
      <c r="WVK6" s="228"/>
      <c r="WVL6" s="228"/>
      <c r="WVM6" s="228"/>
      <c r="WVN6" s="228"/>
      <c r="WVO6" s="228"/>
      <c r="WVP6" s="228"/>
      <c r="WVQ6" s="228"/>
      <c r="WVR6" s="228"/>
      <c r="WVS6" s="228"/>
      <c r="WVT6" s="228"/>
      <c r="WVU6" s="228"/>
      <c r="WVV6" s="228"/>
      <c r="WVW6" s="228"/>
      <c r="WVX6" s="228"/>
      <c r="WVY6" s="228"/>
      <c r="WVZ6" s="228"/>
      <c r="WWA6" s="228"/>
      <c r="WWB6" s="228"/>
      <c r="WWC6" s="228"/>
      <c r="WWD6" s="228"/>
      <c r="WWE6" s="228"/>
      <c r="WWF6" s="228"/>
      <c r="WWG6" s="228"/>
      <c r="WWH6" s="228"/>
      <c r="WWI6" s="228"/>
      <c r="WWJ6" s="228"/>
      <c r="WWK6" s="228"/>
      <c r="WWL6" s="228"/>
      <c r="WWM6" s="228"/>
      <c r="WWN6" s="228"/>
      <c r="WWO6" s="228"/>
      <c r="WWP6" s="228"/>
      <c r="WWQ6" s="228"/>
      <c r="WWR6" s="228"/>
      <c r="WWS6" s="228"/>
      <c r="WWT6" s="228"/>
      <c r="WWU6" s="228"/>
      <c r="WWV6" s="228"/>
      <c r="WWW6" s="228"/>
      <c r="WWX6" s="228"/>
      <c r="WWY6" s="228"/>
      <c r="WWZ6" s="228"/>
      <c r="WXA6" s="228"/>
      <c r="WXB6" s="228"/>
      <c r="WXC6" s="228"/>
      <c r="WXD6" s="228"/>
      <c r="WXE6" s="228"/>
      <c r="WXF6" s="228"/>
      <c r="WXG6" s="228"/>
      <c r="WXH6" s="228"/>
      <c r="WXI6" s="228"/>
      <c r="WXJ6" s="228"/>
      <c r="WXK6" s="228"/>
      <c r="WXL6" s="228"/>
      <c r="WXM6" s="228"/>
      <c r="WXN6" s="228"/>
      <c r="WXO6" s="228"/>
      <c r="WXP6" s="228"/>
      <c r="WXQ6" s="228"/>
      <c r="WXR6" s="228"/>
      <c r="WXS6" s="228"/>
      <c r="WXT6" s="228"/>
      <c r="WXU6" s="228"/>
      <c r="WXV6" s="228"/>
      <c r="WXW6" s="228"/>
      <c r="WXX6" s="228"/>
      <c r="WXY6" s="228"/>
      <c r="WXZ6" s="228"/>
      <c r="WYA6" s="228"/>
      <c r="WYB6" s="228"/>
      <c r="WYC6" s="228"/>
      <c r="WYD6" s="228"/>
      <c r="WYE6" s="228"/>
      <c r="WYF6" s="228"/>
      <c r="WYG6" s="228"/>
      <c r="WYH6" s="228"/>
      <c r="WYI6" s="228"/>
      <c r="WYJ6" s="228"/>
      <c r="WYK6" s="228"/>
      <c r="WYL6" s="228"/>
      <c r="WYM6" s="228"/>
      <c r="WYN6" s="228"/>
      <c r="WYO6" s="228"/>
      <c r="WYP6" s="228"/>
      <c r="WYQ6" s="228"/>
      <c r="WYR6" s="228"/>
      <c r="WYS6" s="228"/>
      <c r="WYT6" s="228"/>
      <c r="WYU6" s="228"/>
      <c r="WYV6" s="228"/>
      <c r="WYW6" s="228"/>
      <c r="WYX6" s="228"/>
      <c r="WYY6" s="228"/>
      <c r="WYZ6" s="228"/>
      <c r="WZA6" s="228"/>
      <c r="WZB6" s="228"/>
      <c r="WZC6" s="228"/>
      <c r="WZD6" s="228"/>
      <c r="WZE6" s="228"/>
      <c r="WZF6" s="228"/>
      <c r="WZG6" s="228"/>
      <c r="WZH6" s="228"/>
      <c r="WZI6" s="228"/>
      <c r="WZJ6" s="228"/>
      <c r="WZK6" s="228"/>
      <c r="WZL6" s="228"/>
      <c r="WZM6" s="228"/>
      <c r="WZN6" s="228"/>
      <c r="WZO6" s="228"/>
      <c r="WZP6" s="228"/>
      <c r="WZQ6" s="228"/>
      <c r="WZR6" s="228"/>
      <c r="WZS6" s="228"/>
      <c r="WZT6" s="228"/>
      <c r="WZU6" s="228"/>
      <c r="WZV6" s="228"/>
      <c r="WZW6" s="228"/>
      <c r="WZX6" s="228"/>
      <c r="WZY6" s="228"/>
      <c r="WZZ6" s="228"/>
      <c r="XAA6" s="228"/>
      <c r="XAB6" s="228"/>
      <c r="XAC6" s="228"/>
      <c r="XAD6" s="228"/>
      <c r="XAE6" s="228"/>
      <c r="XAF6" s="228"/>
      <c r="XAG6" s="228"/>
      <c r="XAH6" s="228"/>
      <c r="XAI6" s="228"/>
      <c r="XAJ6" s="228"/>
      <c r="XAK6" s="228"/>
      <c r="XAL6" s="228"/>
      <c r="XAM6" s="228"/>
      <c r="XAN6" s="228"/>
      <c r="XAO6" s="228"/>
      <c r="XAP6" s="228"/>
      <c r="XAQ6" s="228"/>
      <c r="XAR6" s="228"/>
      <c r="XAS6" s="228"/>
      <c r="XAT6" s="228"/>
      <c r="XAU6" s="228"/>
      <c r="XAV6" s="228"/>
      <c r="XAW6" s="228"/>
      <c r="XAX6" s="228"/>
      <c r="XAY6" s="228"/>
      <c r="XAZ6" s="228"/>
      <c r="XBA6" s="228"/>
      <c r="XBB6" s="228"/>
      <c r="XBC6" s="228"/>
      <c r="XBD6" s="228"/>
      <c r="XBE6" s="228"/>
      <c r="XBF6" s="228"/>
      <c r="XBG6" s="228"/>
      <c r="XBH6" s="228"/>
      <c r="XBI6" s="228"/>
      <c r="XBJ6" s="228"/>
      <c r="XBK6" s="228"/>
      <c r="XBL6" s="228"/>
      <c r="XBM6" s="228"/>
      <c r="XBN6" s="228"/>
      <c r="XBO6" s="228"/>
      <c r="XBP6" s="228"/>
      <c r="XBQ6" s="228"/>
      <c r="XBR6" s="228"/>
      <c r="XBS6" s="228"/>
      <c r="XBT6" s="228"/>
      <c r="XBU6" s="228"/>
      <c r="XBV6" s="228"/>
      <c r="XBW6" s="228"/>
      <c r="XBX6" s="228"/>
      <c r="XBY6" s="228"/>
      <c r="XBZ6" s="228"/>
      <c r="XCA6" s="228"/>
      <c r="XCB6" s="228"/>
      <c r="XCC6" s="228"/>
      <c r="XCD6" s="228"/>
      <c r="XCE6" s="228"/>
      <c r="XCF6" s="228"/>
      <c r="XCG6" s="228"/>
      <c r="XCH6" s="228"/>
      <c r="XCI6" s="228"/>
      <c r="XCJ6" s="228"/>
      <c r="XCK6" s="228"/>
      <c r="XCL6" s="228"/>
      <c r="XCM6" s="228"/>
      <c r="XCN6" s="228"/>
      <c r="XCO6" s="228"/>
      <c r="XCP6" s="228"/>
      <c r="XCQ6" s="228"/>
      <c r="XCR6" s="228"/>
      <c r="XCS6" s="228"/>
      <c r="XCT6" s="228"/>
      <c r="XCU6" s="228"/>
      <c r="XCV6" s="228"/>
      <c r="XCW6" s="228"/>
      <c r="XCX6" s="228"/>
      <c r="XCY6" s="228"/>
      <c r="XCZ6" s="228"/>
      <c r="XDA6" s="228"/>
      <c r="XDB6" s="228"/>
      <c r="XDC6" s="228"/>
      <c r="XDD6" s="228"/>
      <c r="XDE6" s="228"/>
      <c r="XDF6" s="228"/>
      <c r="XDG6" s="228"/>
      <c r="XDH6" s="228"/>
      <c r="XDI6" s="228"/>
      <c r="XDJ6" s="228"/>
      <c r="XDK6" s="228"/>
      <c r="XDL6" s="228"/>
      <c r="XDM6" s="228"/>
      <c r="XDN6" s="228"/>
      <c r="XDO6" s="228"/>
      <c r="XDP6" s="228"/>
      <c r="XDQ6" s="228"/>
      <c r="XDR6" s="228"/>
      <c r="XDS6" s="228"/>
      <c r="XDT6" s="228"/>
      <c r="XDU6" s="228"/>
      <c r="XDV6" s="228"/>
      <c r="XDW6" s="228"/>
      <c r="XDX6" s="228"/>
      <c r="XDY6" s="228"/>
      <c r="XDZ6" s="228"/>
      <c r="XEA6" s="228"/>
      <c r="XEB6" s="228"/>
      <c r="XEC6" s="228"/>
      <c r="XED6" s="228"/>
      <c r="XEE6" s="228"/>
      <c r="XEF6" s="228"/>
      <c r="XEG6" s="228"/>
      <c r="XEH6" s="228"/>
      <c r="XEI6" s="228"/>
      <c r="XEJ6" s="228"/>
      <c r="XEK6" s="228"/>
      <c r="XEL6" s="228"/>
      <c r="XEM6" s="228"/>
      <c r="XEN6" s="228"/>
      <c r="XEO6" s="228"/>
      <c r="XEP6" s="228"/>
      <c r="XEQ6" s="228"/>
      <c r="XER6" s="228"/>
      <c r="XES6" s="228"/>
      <c r="XET6" s="228"/>
      <c r="XEU6" s="228"/>
      <c r="XEV6" s="228"/>
      <c r="XEW6" s="228"/>
      <c r="XEX6" s="228"/>
      <c r="XEY6" s="228"/>
      <c r="XEZ6" s="228"/>
      <c r="XFA6" s="228"/>
      <c r="XFB6" s="228"/>
      <c r="XFC6" s="228"/>
      <c r="XFD6" s="228"/>
    </row>
    <row r="7" spans="1:16384" s="319" customFormat="1" ht="14" customHeight="1">
      <c r="A7" s="315"/>
      <c r="B7" s="315"/>
      <c r="C7" s="315"/>
      <c r="D7" s="315"/>
      <c r="E7" s="315"/>
      <c r="F7" s="315"/>
      <c r="G7" s="320"/>
      <c r="H7" s="320"/>
      <c r="I7" s="320"/>
      <c r="J7" s="320"/>
      <c r="K7" s="320"/>
      <c r="L7" s="320"/>
      <c r="M7" s="320"/>
      <c r="N7" s="320"/>
      <c r="O7" s="320"/>
      <c r="P7" s="320"/>
      <c r="Q7" s="320"/>
      <c r="R7" s="320"/>
      <c r="S7" s="320"/>
      <c r="T7" s="320"/>
      <c r="U7" s="320"/>
      <c r="V7" s="320"/>
      <c r="W7" s="320"/>
      <c r="X7" s="320"/>
      <c r="Y7" s="320"/>
      <c r="Z7" s="320"/>
      <c r="AA7" s="320"/>
      <c r="AB7" s="320"/>
      <c r="AC7" s="228"/>
      <c r="AD7" s="228"/>
      <c r="AE7" s="228"/>
      <c r="AF7" s="228"/>
      <c r="AG7" s="228"/>
      <c r="AH7" s="228"/>
      <c r="AI7" s="228"/>
      <c r="AJ7" s="228"/>
      <c r="AK7" s="228"/>
      <c r="AL7" s="228"/>
      <c r="AM7" s="228"/>
      <c r="AN7" s="228"/>
      <c r="AO7" s="228"/>
      <c r="AP7" s="228"/>
      <c r="AQ7" s="228"/>
      <c r="AR7" s="228"/>
      <c r="AS7" s="228"/>
      <c r="AT7" s="228"/>
      <c r="AU7" s="228"/>
      <c r="AV7" s="228"/>
      <c r="AW7" s="228"/>
      <c r="AX7" s="228"/>
      <c r="AY7" s="228"/>
      <c r="AZ7" s="228"/>
      <c r="BA7" s="228"/>
      <c r="BB7" s="228"/>
      <c r="BC7" s="228"/>
      <c r="BD7" s="228"/>
      <c r="BE7" s="228"/>
      <c r="BF7" s="228"/>
      <c r="BG7" s="228"/>
      <c r="BH7" s="228"/>
      <c r="BI7" s="228"/>
      <c r="BJ7" s="228"/>
      <c r="BK7" s="228"/>
      <c r="BL7" s="228"/>
      <c r="BM7" s="228"/>
      <c r="BN7" s="228"/>
      <c r="BO7" s="228"/>
      <c r="BP7" s="228"/>
      <c r="BQ7" s="228"/>
      <c r="BR7" s="228"/>
      <c r="BS7" s="228"/>
      <c r="BT7" s="228"/>
      <c r="BU7" s="228"/>
      <c r="BV7" s="228"/>
      <c r="BW7" s="228"/>
      <c r="BX7" s="228"/>
      <c r="BY7" s="228"/>
      <c r="BZ7" s="228"/>
      <c r="CA7" s="228"/>
      <c r="CB7" s="228"/>
      <c r="CC7" s="228"/>
      <c r="CD7" s="228"/>
      <c r="CE7" s="228"/>
      <c r="CF7" s="228"/>
      <c r="CG7" s="228"/>
      <c r="CH7" s="228"/>
      <c r="CI7" s="228"/>
      <c r="CJ7" s="228"/>
      <c r="CK7" s="228"/>
      <c r="CL7" s="228"/>
      <c r="CM7" s="228"/>
      <c r="CN7" s="228"/>
      <c r="CO7" s="228"/>
      <c r="CP7" s="228"/>
      <c r="CQ7" s="228"/>
      <c r="CR7" s="228"/>
      <c r="CS7" s="228"/>
      <c r="CT7" s="228"/>
      <c r="CU7" s="228"/>
      <c r="CV7" s="228"/>
      <c r="CW7" s="228"/>
      <c r="CX7" s="228"/>
      <c r="CY7" s="228"/>
      <c r="CZ7" s="228"/>
      <c r="DA7" s="228"/>
      <c r="DB7" s="228"/>
      <c r="DC7" s="228"/>
      <c r="DD7" s="228"/>
      <c r="DE7" s="228"/>
      <c r="DF7" s="228"/>
      <c r="DG7" s="228"/>
      <c r="DH7" s="228"/>
      <c r="DI7" s="228"/>
      <c r="DJ7" s="228"/>
      <c r="DK7" s="228"/>
      <c r="DL7" s="228"/>
      <c r="DM7" s="228"/>
      <c r="DN7" s="228"/>
      <c r="DO7" s="228"/>
      <c r="DP7" s="228"/>
      <c r="DQ7" s="228"/>
      <c r="DR7" s="228"/>
      <c r="DS7" s="228"/>
      <c r="DT7" s="228"/>
      <c r="DU7" s="228"/>
      <c r="DV7" s="228"/>
      <c r="DW7" s="228"/>
      <c r="DX7" s="228"/>
      <c r="DY7" s="228"/>
      <c r="DZ7" s="228"/>
      <c r="EA7" s="228"/>
      <c r="EB7" s="228"/>
      <c r="EC7" s="228"/>
      <c r="ED7" s="228"/>
      <c r="EE7" s="228"/>
      <c r="EF7" s="228"/>
      <c r="EG7" s="228"/>
      <c r="EH7" s="228"/>
      <c r="EI7" s="228"/>
      <c r="EJ7" s="228"/>
      <c r="EK7" s="228"/>
      <c r="EL7" s="228"/>
      <c r="EM7" s="228"/>
      <c r="EN7" s="228"/>
      <c r="EO7" s="228"/>
      <c r="EP7" s="228"/>
      <c r="EQ7" s="228"/>
      <c r="ER7" s="228"/>
      <c r="ES7" s="228"/>
      <c r="ET7" s="228"/>
      <c r="EU7" s="228"/>
      <c r="EV7" s="228"/>
      <c r="EW7" s="228"/>
      <c r="EX7" s="228"/>
      <c r="EY7" s="228"/>
      <c r="EZ7" s="228"/>
      <c r="FA7" s="228"/>
      <c r="FB7" s="228"/>
      <c r="FC7" s="228"/>
      <c r="FD7" s="228"/>
      <c r="FE7" s="228"/>
      <c r="FF7" s="228"/>
      <c r="FG7" s="228"/>
      <c r="FH7" s="228"/>
      <c r="FI7" s="228"/>
      <c r="FJ7" s="228"/>
      <c r="FK7" s="228"/>
      <c r="FL7" s="228"/>
      <c r="FM7" s="228"/>
      <c r="FN7" s="228"/>
      <c r="FO7" s="228"/>
      <c r="FP7" s="228"/>
      <c r="FQ7" s="228"/>
      <c r="FR7" s="228"/>
      <c r="FS7" s="228"/>
      <c r="FT7" s="228"/>
      <c r="FU7" s="228"/>
      <c r="FV7" s="228"/>
      <c r="FW7" s="228"/>
      <c r="FX7" s="228"/>
      <c r="FY7" s="228"/>
      <c r="FZ7" s="228"/>
      <c r="GA7" s="228"/>
      <c r="GB7" s="228"/>
      <c r="GC7" s="228"/>
      <c r="GD7" s="228"/>
      <c r="GE7" s="228"/>
      <c r="GF7" s="228"/>
      <c r="GG7" s="228"/>
      <c r="GH7" s="228"/>
      <c r="GI7" s="228"/>
      <c r="GJ7" s="228"/>
      <c r="GK7" s="228"/>
      <c r="GL7" s="228"/>
      <c r="GM7" s="228"/>
      <c r="GN7" s="228"/>
      <c r="GO7" s="228"/>
      <c r="GP7" s="228"/>
      <c r="GQ7" s="228"/>
      <c r="GR7" s="228"/>
      <c r="GS7" s="228"/>
      <c r="GT7" s="228"/>
      <c r="GU7" s="228"/>
      <c r="GV7" s="228"/>
      <c r="GW7" s="228"/>
      <c r="GX7" s="228"/>
      <c r="GY7" s="228"/>
      <c r="GZ7" s="228"/>
      <c r="HA7" s="228"/>
      <c r="HB7" s="228"/>
      <c r="HC7" s="228"/>
      <c r="HD7" s="228"/>
      <c r="HE7" s="228"/>
      <c r="HF7" s="228"/>
      <c r="HG7" s="228"/>
      <c r="HH7" s="228"/>
      <c r="HI7" s="228"/>
      <c r="HJ7" s="228"/>
      <c r="HK7" s="228"/>
      <c r="HL7" s="228"/>
      <c r="HM7" s="228"/>
      <c r="HN7" s="228"/>
      <c r="HO7" s="228"/>
      <c r="HP7" s="228"/>
      <c r="HQ7" s="228"/>
      <c r="HR7" s="228"/>
      <c r="HS7" s="228"/>
      <c r="HT7" s="228"/>
      <c r="HU7" s="228"/>
      <c r="HV7" s="228"/>
      <c r="HW7" s="228"/>
      <c r="HX7" s="228"/>
      <c r="HY7" s="228"/>
      <c r="HZ7" s="228"/>
      <c r="IA7" s="228"/>
      <c r="IB7" s="228"/>
      <c r="IC7" s="228"/>
      <c r="ID7" s="228"/>
      <c r="IE7" s="228"/>
      <c r="IF7" s="228"/>
      <c r="IG7" s="228"/>
      <c r="IH7" s="228"/>
      <c r="II7" s="228"/>
      <c r="IJ7" s="228"/>
      <c r="IK7" s="228"/>
      <c r="IL7" s="228"/>
      <c r="IM7" s="228"/>
      <c r="IN7" s="228"/>
      <c r="IO7" s="228"/>
      <c r="IP7" s="228"/>
      <c r="IQ7" s="228"/>
      <c r="IR7" s="228"/>
      <c r="IS7" s="228"/>
      <c r="IT7" s="228"/>
      <c r="IU7" s="228"/>
      <c r="IV7" s="228"/>
      <c r="IW7" s="228"/>
      <c r="IX7" s="228"/>
      <c r="IY7" s="228"/>
      <c r="IZ7" s="228"/>
      <c r="JA7" s="228"/>
      <c r="JB7" s="228"/>
      <c r="JC7" s="228"/>
      <c r="JD7" s="228"/>
      <c r="JE7" s="228"/>
      <c r="JF7" s="228"/>
      <c r="JG7" s="228"/>
      <c r="JH7" s="228"/>
      <c r="JI7" s="228"/>
      <c r="JJ7" s="228"/>
      <c r="JK7" s="228"/>
      <c r="JL7" s="228"/>
      <c r="JM7" s="228"/>
      <c r="JN7" s="228"/>
      <c r="JO7" s="228"/>
      <c r="JP7" s="228"/>
      <c r="JQ7" s="228"/>
      <c r="JR7" s="228"/>
      <c r="JS7" s="228"/>
      <c r="JT7" s="228"/>
      <c r="JU7" s="228"/>
      <c r="JV7" s="228"/>
      <c r="JW7" s="228"/>
      <c r="JX7" s="228"/>
      <c r="JY7" s="228"/>
      <c r="JZ7" s="228"/>
      <c r="KA7" s="228"/>
      <c r="KB7" s="228"/>
      <c r="KC7" s="228"/>
      <c r="KD7" s="228"/>
      <c r="KE7" s="228"/>
      <c r="KF7" s="228"/>
      <c r="KG7" s="228"/>
      <c r="KH7" s="228"/>
      <c r="KI7" s="228"/>
      <c r="KJ7" s="228"/>
      <c r="KK7" s="228"/>
      <c r="KL7" s="228"/>
      <c r="KM7" s="228"/>
      <c r="KN7" s="228"/>
      <c r="KO7" s="228"/>
      <c r="KP7" s="228"/>
      <c r="KQ7" s="228"/>
      <c r="KR7" s="228"/>
      <c r="KS7" s="228"/>
      <c r="KT7" s="228"/>
      <c r="KU7" s="228"/>
      <c r="KV7" s="228"/>
      <c r="KW7" s="228"/>
      <c r="KX7" s="228"/>
      <c r="KY7" s="228"/>
      <c r="KZ7" s="228"/>
      <c r="LA7" s="228"/>
      <c r="LB7" s="228"/>
      <c r="LC7" s="228"/>
      <c r="LD7" s="228"/>
      <c r="LE7" s="228"/>
      <c r="LF7" s="228"/>
      <c r="LG7" s="228"/>
      <c r="LH7" s="228"/>
      <c r="LI7" s="228"/>
      <c r="LJ7" s="228"/>
      <c r="LK7" s="228"/>
      <c r="LL7" s="228"/>
      <c r="LM7" s="228"/>
      <c r="LN7" s="228"/>
      <c r="LO7" s="228"/>
      <c r="LP7" s="228"/>
      <c r="LQ7" s="228"/>
      <c r="LR7" s="228"/>
      <c r="LS7" s="228"/>
      <c r="LT7" s="228"/>
      <c r="LU7" s="228"/>
      <c r="LV7" s="228"/>
      <c r="LW7" s="228"/>
      <c r="LX7" s="228"/>
      <c r="LY7" s="228"/>
      <c r="LZ7" s="228"/>
      <c r="MA7" s="228"/>
      <c r="MB7" s="228"/>
      <c r="MC7" s="228"/>
      <c r="MD7" s="228"/>
      <c r="ME7" s="228"/>
      <c r="MF7" s="228"/>
      <c r="MG7" s="228"/>
      <c r="MH7" s="228"/>
      <c r="MI7" s="228"/>
      <c r="MJ7" s="228"/>
      <c r="MK7" s="228"/>
      <c r="ML7" s="228"/>
      <c r="MM7" s="228"/>
      <c r="MN7" s="228"/>
      <c r="MO7" s="228"/>
      <c r="MP7" s="228"/>
      <c r="MQ7" s="228"/>
      <c r="MR7" s="228"/>
      <c r="MS7" s="228"/>
      <c r="MT7" s="228"/>
      <c r="MU7" s="228"/>
      <c r="MV7" s="228"/>
      <c r="MW7" s="228"/>
      <c r="MX7" s="228"/>
      <c r="MY7" s="228"/>
      <c r="MZ7" s="228"/>
      <c r="NA7" s="228"/>
      <c r="NB7" s="228"/>
      <c r="NC7" s="228"/>
      <c r="ND7" s="228"/>
      <c r="NE7" s="228"/>
      <c r="NF7" s="228"/>
      <c r="NG7" s="228"/>
      <c r="NH7" s="228"/>
      <c r="NI7" s="228"/>
      <c r="NJ7" s="228"/>
      <c r="NK7" s="228"/>
      <c r="NL7" s="228"/>
      <c r="NM7" s="228"/>
      <c r="NN7" s="228"/>
      <c r="NO7" s="228"/>
      <c r="NP7" s="228"/>
      <c r="NQ7" s="228"/>
      <c r="NR7" s="228"/>
      <c r="NS7" s="228"/>
      <c r="NT7" s="228"/>
      <c r="NU7" s="228"/>
      <c r="NV7" s="228"/>
      <c r="NW7" s="228"/>
      <c r="NX7" s="228"/>
      <c r="NY7" s="228"/>
      <c r="NZ7" s="228"/>
      <c r="OA7" s="228"/>
      <c r="OB7" s="228"/>
      <c r="OC7" s="228"/>
      <c r="OD7" s="228"/>
      <c r="OE7" s="228"/>
      <c r="OF7" s="228"/>
      <c r="OG7" s="228"/>
      <c r="OH7" s="228"/>
      <c r="OI7" s="228"/>
      <c r="OJ7" s="228"/>
      <c r="OK7" s="228"/>
      <c r="OL7" s="228"/>
      <c r="OM7" s="228"/>
      <c r="ON7" s="228"/>
      <c r="OO7" s="228"/>
      <c r="OP7" s="228"/>
      <c r="OQ7" s="228"/>
      <c r="OR7" s="228"/>
      <c r="OS7" s="228"/>
      <c r="OT7" s="228"/>
      <c r="OU7" s="228"/>
      <c r="OV7" s="228"/>
      <c r="OW7" s="228"/>
      <c r="OX7" s="228"/>
      <c r="OY7" s="228"/>
      <c r="OZ7" s="228"/>
      <c r="PA7" s="228"/>
      <c r="PB7" s="228"/>
      <c r="PC7" s="228"/>
      <c r="PD7" s="228"/>
      <c r="PE7" s="228"/>
      <c r="PF7" s="228"/>
      <c r="PG7" s="228"/>
      <c r="PH7" s="228"/>
      <c r="PI7" s="228"/>
      <c r="PJ7" s="228"/>
      <c r="PK7" s="228"/>
      <c r="PL7" s="228"/>
      <c r="PM7" s="228"/>
      <c r="PN7" s="228"/>
      <c r="PO7" s="228"/>
      <c r="PP7" s="228"/>
      <c r="PQ7" s="228"/>
      <c r="PR7" s="228"/>
      <c r="PS7" s="228"/>
      <c r="PT7" s="228"/>
      <c r="PU7" s="228"/>
      <c r="PV7" s="228"/>
      <c r="PW7" s="228"/>
      <c r="PX7" s="228"/>
      <c r="PY7" s="228"/>
      <c r="PZ7" s="228"/>
      <c r="QA7" s="228"/>
      <c r="QB7" s="228"/>
      <c r="QC7" s="228"/>
      <c r="QD7" s="228"/>
      <c r="QE7" s="228"/>
      <c r="QF7" s="228"/>
      <c r="QG7" s="228"/>
      <c r="QH7" s="228"/>
      <c r="QI7" s="228"/>
      <c r="QJ7" s="228"/>
      <c r="QK7" s="228"/>
      <c r="QL7" s="228"/>
      <c r="QM7" s="228"/>
      <c r="QN7" s="228"/>
      <c r="QO7" s="228"/>
      <c r="QP7" s="228"/>
      <c r="QQ7" s="228"/>
      <c r="QR7" s="228"/>
      <c r="QS7" s="228"/>
      <c r="QT7" s="228"/>
      <c r="QU7" s="228"/>
      <c r="QV7" s="228"/>
      <c r="QW7" s="228"/>
      <c r="QX7" s="228"/>
      <c r="QY7" s="228"/>
      <c r="QZ7" s="228"/>
      <c r="RA7" s="228"/>
      <c r="RB7" s="228"/>
      <c r="RC7" s="228"/>
      <c r="RD7" s="228"/>
      <c r="RE7" s="228"/>
      <c r="RF7" s="228"/>
      <c r="RG7" s="228"/>
      <c r="RH7" s="228"/>
      <c r="RI7" s="228"/>
      <c r="RJ7" s="228"/>
      <c r="RK7" s="228"/>
      <c r="RL7" s="228"/>
      <c r="RM7" s="228"/>
      <c r="RN7" s="228"/>
      <c r="RO7" s="228"/>
      <c r="RP7" s="228"/>
      <c r="RQ7" s="228"/>
      <c r="RR7" s="228"/>
      <c r="RS7" s="228"/>
      <c r="RT7" s="228"/>
      <c r="RU7" s="228"/>
      <c r="RV7" s="228"/>
      <c r="RW7" s="228"/>
      <c r="RX7" s="228"/>
      <c r="RY7" s="228"/>
      <c r="RZ7" s="228"/>
      <c r="SA7" s="228"/>
      <c r="SB7" s="228"/>
      <c r="SC7" s="228"/>
      <c r="SD7" s="228"/>
      <c r="SE7" s="228"/>
      <c r="SF7" s="228"/>
      <c r="SG7" s="228"/>
      <c r="SH7" s="228"/>
      <c r="SI7" s="228"/>
      <c r="SJ7" s="228"/>
      <c r="SK7" s="228"/>
      <c r="SL7" s="228"/>
      <c r="SM7" s="228"/>
      <c r="SN7" s="228"/>
      <c r="SO7" s="228"/>
      <c r="SP7" s="228"/>
      <c r="SQ7" s="228"/>
      <c r="SR7" s="228"/>
      <c r="SS7" s="228"/>
      <c r="ST7" s="228"/>
      <c r="SU7" s="228"/>
      <c r="SV7" s="228"/>
      <c r="SW7" s="228"/>
      <c r="SX7" s="228"/>
      <c r="SY7" s="228"/>
      <c r="SZ7" s="228"/>
      <c r="TA7" s="228"/>
      <c r="TB7" s="228"/>
      <c r="TC7" s="228"/>
      <c r="TD7" s="228"/>
      <c r="TE7" s="228"/>
      <c r="TF7" s="228"/>
      <c r="TG7" s="228"/>
      <c r="TH7" s="228"/>
      <c r="TI7" s="228"/>
      <c r="TJ7" s="228"/>
      <c r="TK7" s="228"/>
      <c r="TL7" s="228"/>
      <c r="TM7" s="228"/>
      <c r="TN7" s="228"/>
      <c r="TO7" s="228"/>
      <c r="TP7" s="228"/>
      <c r="TQ7" s="228"/>
      <c r="TR7" s="228"/>
      <c r="TS7" s="228"/>
      <c r="TT7" s="228"/>
      <c r="TU7" s="228"/>
      <c r="TV7" s="228"/>
      <c r="TW7" s="228"/>
      <c r="TX7" s="228"/>
      <c r="TY7" s="228"/>
      <c r="TZ7" s="228"/>
      <c r="UA7" s="228"/>
      <c r="UB7" s="228"/>
      <c r="UC7" s="228"/>
      <c r="UD7" s="228"/>
      <c r="UE7" s="228"/>
      <c r="UF7" s="228"/>
      <c r="UG7" s="228"/>
      <c r="UH7" s="228"/>
      <c r="UI7" s="228"/>
      <c r="UJ7" s="228"/>
      <c r="UK7" s="228"/>
      <c r="UL7" s="228"/>
      <c r="UM7" s="228"/>
      <c r="UN7" s="228"/>
      <c r="UO7" s="228"/>
      <c r="UP7" s="228"/>
      <c r="UQ7" s="228"/>
      <c r="UR7" s="228"/>
      <c r="US7" s="228"/>
      <c r="UT7" s="228"/>
      <c r="UU7" s="228"/>
      <c r="UV7" s="228"/>
      <c r="UW7" s="228"/>
      <c r="UX7" s="228"/>
      <c r="UY7" s="228"/>
      <c r="UZ7" s="228"/>
      <c r="VA7" s="228"/>
      <c r="VB7" s="228"/>
      <c r="VC7" s="228"/>
      <c r="VD7" s="228"/>
      <c r="VE7" s="228"/>
      <c r="VF7" s="228"/>
      <c r="VG7" s="228"/>
      <c r="VH7" s="228"/>
      <c r="VI7" s="228"/>
      <c r="VJ7" s="228"/>
      <c r="VK7" s="228"/>
      <c r="VL7" s="228"/>
      <c r="VM7" s="228"/>
      <c r="VN7" s="228"/>
      <c r="VO7" s="228"/>
      <c r="VP7" s="228"/>
      <c r="VQ7" s="228"/>
      <c r="VR7" s="228"/>
      <c r="VS7" s="228"/>
      <c r="VT7" s="228"/>
      <c r="VU7" s="228"/>
      <c r="VV7" s="228"/>
      <c r="VW7" s="228"/>
      <c r="VX7" s="228"/>
      <c r="VY7" s="228"/>
      <c r="VZ7" s="228"/>
      <c r="WA7" s="228"/>
      <c r="WB7" s="228"/>
      <c r="WC7" s="228"/>
      <c r="WD7" s="228"/>
      <c r="WE7" s="228"/>
      <c r="WF7" s="228"/>
      <c r="WG7" s="228"/>
      <c r="WH7" s="228"/>
      <c r="WI7" s="228"/>
      <c r="WJ7" s="228"/>
      <c r="WK7" s="228"/>
      <c r="WL7" s="228"/>
      <c r="WM7" s="228"/>
      <c r="WN7" s="228"/>
      <c r="WO7" s="228"/>
      <c r="WP7" s="228"/>
      <c r="WQ7" s="228"/>
      <c r="WR7" s="228"/>
      <c r="WS7" s="228"/>
      <c r="WT7" s="228"/>
      <c r="WU7" s="228"/>
      <c r="WV7" s="228"/>
      <c r="WW7" s="228"/>
      <c r="WX7" s="228"/>
      <c r="WY7" s="228"/>
      <c r="WZ7" s="228"/>
      <c r="XA7" s="228"/>
      <c r="XB7" s="228"/>
      <c r="XC7" s="228"/>
      <c r="XD7" s="228"/>
      <c r="XE7" s="228"/>
      <c r="XF7" s="228"/>
      <c r="XG7" s="228"/>
      <c r="XH7" s="228"/>
      <c r="XI7" s="228"/>
      <c r="XJ7" s="228"/>
      <c r="XK7" s="228"/>
      <c r="XL7" s="228"/>
      <c r="XM7" s="228"/>
      <c r="XN7" s="228"/>
      <c r="XO7" s="228"/>
      <c r="XP7" s="228"/>
      <c r="XQ7" s="228"/>
      <c r="XR7" s="228"/>
      <c r="XS7" s="228"/>
      <c r="XT7" s="228"/>
      <c r="XU7" s="228"/>
      <c r="XV7" s="228"/>
      <c r="XW7" s="228"/>
      <c r="XX7" s="228"/>
      <c r="XY7" s="228"/>
      <c r="XZ7" s="228"/>
      <c r="YA7" s="228"/>
      <c r="YB7" s="228"/>
      <c r="YC7" s="228"/>
      <c r="YD7" s="228"/>
      <c r="YE7" s="228"/>
      <c r="YF7" s="228"/>
      <c r="YG7" s="228"/>
      <c r="YH7" s="228"/>
      <c r="YI7" s="228"/>
      <c r="YJ7" s="228"/>
      <c r="YK7" s="228"/>
      <c r="YL7" s="228"/>
      <c r="YM7" s="228"/>
      <c r="YN7" s="228"/>
      <c r="YO7" s="228"/>
      <c r="YP7" s="228"/>
      <c r="YQ7" s="228"/>
      <c r="YR7" s="228"/>
      <c r="YS7" s="228"/>
      <c r="YT7" s="228"/>
      <c r="YU7" s="228"/>
      <c r="YV7" s="228"/>
      <c r="YW7" s="228"/>
      <c r="YX7" s="228"/>
      <c r="YY7" s="228"/>
      <c r="YZ7" s="228"/>
      <c r="ZA7" s="228"/>
      <c r="ZB7" s="228"/>
      <c r="ZC7" s="228"/>
      <c r="ZD7" s="228"/>
      <c r="ZE7" s="228"/>
      <c r="ZF7" s="228"/>
      <c r="ZG7" s="228"/>
      <c r="ZH7" s="228"/>
      <c r="ZI7" s="228"/>
      <c r="ZJ7" s="228"/>
      <c r="ZK7" s="228"/>
      <c r="ZL7" s="228"/>
      <c r="ZM7" s="228"/>
      <c r="ZN7" s="228"/>
      <c r="ZO7" s="228"/>
      <c r="ZP7" s="228"/>
      <c r="ZQ7" s="228"/>
      <c r="ZR7" s="228"/>
      <c r="ZS7" s="228"/>
      <c r="ZT7" s="228"/>
      <c r="ZU7" s="228"/>
      <c r="ZV7" s="228"/>
      <c r="ZW7" s="228"/>
      <c r="ZX7" s="228"/>
      <c r="ZY7" s="228"/>
      <c r="ZZ7" s="228"/>
      <c r="AAA7" s="228"/>
      <c r="AAB7" s="228"/>
      <c r="AAC7" s="228"/>
      <c r="AAD7" s="228"/>
      <c r="AAE7" s="228"/>
      <c r="AAF7" s="228"/>
      <c r="AAG7" s="228"/>
      <c r="AAH7" s="228"/>
      <c r="AAI7" s="228"/>
      <c r="AAJ7" s="228"/>
      <c r="AAK7" s="228"/>
      <c r="AAL7" s="228"/>
      <c r="AAM7" s="228"/>
      <c r="AAN7" s="228"/>
      <c r="AAO7" s="228"/>
      <c r="AAP7" s="228"/>
      <c r="AAQ7" s="228"/>
      <c r="AAR7" s="228"/>
      <c r="AAS7" s="228"/>
      <c r="AAT7" s="228"/>
      <c r="AAU7" s="228"/>
      <c r="AAV7" s="228"/>
      <c r="AAW7" s="228"/>
      <c r="AAX7" s="228"/>
      <c r="AAY7" s="228"/>
      <c r="AAZ7" s="228"/>
      <c r="ABA7" s="228"/>
      <c r="ABB7" s="228"/>
      <c r="ABC7" s="228"/>
      <c r="ABD7" s="228"/>
      <c r="ABE7" s="228"/>
      <c r="ABF7" s="228"/>
      <c r="ABG7" s="228"/>
      <c r="ABH7" s="228"/>
      <c r="ABI7" s="228"/>
      <c r="ABJ7" s="228"/>
      <c r="ABK7" s="228"/>
      <c r="ABL7" s="228"/>
      <c r="ABM7" s="228"/>
      <c r="ABN7" s="228"/>
      <c r="ABO7" s="228"/>
      <c r="ABP7" s="228"/>
      <c r="ABQ7" s="228"/>
      <c r="ABR7" s="228"/>
      <c r="ABS7" s="228"/>
      <c r="ABT7" s="228"/>
      <c r="ABU7" s="228"/>
      <c r="ABV7" s="228"/>
      <c r="ABW7" s="228"/>
      <c r="ABX7" s="228"/>
      <c r="ABY7" s="228"/>
      <c r="ABZ7" s="228"/>
      <c r="ACA7" s="228"/>
      <c r="ACB7" s="228"/>
      <c r="ACC7" s="228"/>
      <c r="ACD7" s="228"/>
      <c r="ACE7" s="228"/>
      <c r="ACF7" s="228"/>
      <c r="ACG7" s="228"/>
      <c r="ACH7" s="228"/>
      <c r="ACI7" s="228"/>
      <c r="ACJ7" s="228"/>
      <c r="ACK7" s="228"/>
      <c r="ACL7" s="228"/>
      <c r="ACM7" s="228"/>
      <c r="ACN7" s="228"/>
      <c r="ACO7" s="228"/>
      <c r="ACP7" s="228"/>
      <c r="ACQ7" s="228"/>
      <c r="ACR7" s="228"/>
      <c r="ACS7" s="228"/>
      <c r="ACT7" s="228"/>
      <c r="ACU7" s="228"/>
      <c r="ACV7" s="228"/>
      <c r="ACW7" s="228"/>
      <c r="ACX7" s="228"/>
      <c r="ACY7" s="228"/>
      <c r="ACZ7" s="228"/>
      <c r="ADA7" s="228"/>
      <c r="ADB7" s="228"/>
      <c r="ADC7" s="228"/>
      <c r="ADD7" s="228"/>
      <c r="ADE7" s="228"/>
      <c r="ADF7" s="228"/>
      <c r="ADG7" s="228"/>
      <c r="ADH7" s="228"/>
      <c r="ADI7" s="228"/>
      <c r="ADJ7" s="228"/>
      <c r="ADK7" s="228"/>
      <c r="ADL7" s="228"/>
      <c r="ADM7" s="228"/>
      <c r="ADN7" s="228"/>
      <c r="ADO7" s="228"/>
      <c r="ADP7" s="228"/>
      <c r="ADQ7" s="228"/>
      <c r="ADR7" s="228"/>
      <c r="ADS7" s="228"/>
      <c r="ADT7" s="228"/>
      <c r="ADU7" s="228"/>
      <c r="ADV7" s="228"/>
      <c r="ADW7" s="228"/>
      <c r="ADX7" s="228"/>
      <c r="ADY7" s="228"/>
      <c r="ADZ7" s="228"/>
      <c r="AEA7" s="228"/>
      <c r="AEB7" s="228"/>
      <c r="AEC7" s="228"/>
      <c r="AED7" s="228"/>
      <c r="AEE7" s="228"/>
      <c r="AEF7" s="228"/>
      <c r="AEG7" s="228"/>
      <c r="AEH7" s="228"/>
      <c r="AEI7" s="228"/>
      <c r="AEJ7" s="228"/>
      <c r="AEK7" s="228"/>
      <c r="AEL7" s="228"/>
      <c r="AEM7" s="228"/>
      <c r="AEN7" s="228"/>
      <c r="AEO7" s="228"/>
      <c r="AEP7" s="228"/>
      <c r="AEQ7" s="228"/>
      <c r="AER7" s="228"/>
      <c r="AES7" s="228"/>
      <c r="AET7" s="228"/>
      <c r="AEU7" s="228"/>
      <c r="AEV7" s="228"/>
      <c r="AEW7" s="228"/>
      <c r="AEX7" s="228"/>
      <c r="AEY7" s="228"/>
      <c r="AEZ7" s="228"/>
      <c r="AFA7" s="228"/>
      <c r="AFB7" s="228"/>
      <c r="AFC7" s="228"/>
      <c r="AFD7" s="228"/>
      <c r="AFE7" s="228"/>
      <c r="AFF7" s="228"/>
      <c r="AFG7" s="228"/>
      <c r="AFH7" s="228"/>
      <c r="AFI7" s="228"/>
      <c r="AFJ7" s="228"/>
      <c r="AFK7" s="228"/>
      <c r="AFL7" s="228"/>
      <c r="AFM7" s="228"/>
      <c r="AFN7" s="228"/>
      <c r="AFO7" s="228"/>
      <c r="AFP7" s="228"/>
      <c r="AFQ7" s="228"/>
      <c r="AFR7" s="228"/>
      <c r="AFS7" s="228"/>
      <c r="AFT7" s="228"/>
      <c r="AFU7" s="228"/>
      <c r="AFV7" s="228"/>
      <c r="AFW7" s="228"/>
      <c r="AFX7" s="228"/>
      <c r="AFY7" s="228"/>
      <c r="AFZ7" s="228"/>
      <c r="AGA7" s="228"/>
      <c r="AGB7" s="228"/>
      <c r="AGC7" s="228"/>
      <c r="AGD7" s="228"/>
      <c r="AGE7" s="228"/>
      <c r="AGF7" s="228"/>
      <c r="AGG7" s="228"/>
      <c r="AGH7" s="228"/>
      <c r="AGI7" s="228"/>
      <c r="AGJ7" s="228"/>
      <c r="AGK7" s="228"/>
      <c r="AGL7" s="228"/>
      <c r="AGM7" s="228"/>
      <c r="AGN7" s="228"/>
      <c r="AGO7" s="228"/>
      <c r="AGP7" s="228"/>
      <c r="AGQ7" s="228"/>
      <c r="AGR7" s="228"/>
      <c r="AGS7" s="228"/>
      <c r="AGT7" s="228"/>
      <c r="AGU7" s="228"/>
      <c r="AGV7" s="228"/>
      <c r="AGW7" s="228"/>
      <c r="AGX7" s="228"/>
      <c r="AGY7" s="228"/>
      <c r="AGZ7" s="228"/>
      <c r="AHA7" s="228"/>
      <c r="AHB7" s="228"/>
      <c r="AHC7" s="228"/>
      <c r="AHD7" s="228"/>
      <c r="AHE7" s="228"/>
      <c r="AHF7" s="228"/>
      <c r="AHG7" s="228"/>
      <c r="AHH7" s="228"/>
      <c r="AHI7" s="228"/>
      <c r="AHJ7" s="228"/>
      <c r="AHK7" s="228"/>
      <c r="AHL7" s="228"/>
      <c r="AHM7" s="228"/>
      <c r="AHN7" s="228"/>
      <c r="AHO7" s="228"/>
      <c r="AHP7" s="228"/>
      <c r="AHQ7" s="228"/>
      <c r="AHR7" s="228"/>
      <c r="AHS7" s="228"/>
      <c r="AHT7" s="228"/>
      <c r="AHU7" s="228"/>
      <c r="AHV7" s="228"/>
      <c r="AHW7" s="228"/>
      <c r="AHX7" s="228"/>
      <c r="AHY7" s="228"/>
      <c r="AHZ7" s="228"/>
      <c r="AIA7" s="228"/>
      <c r="AIB7" s="228"/>
      <c r="AIC7" s="228"/>
      <c r="AID7" s="228"/>
      <c r="AIE7" s="228"/>
      <c r="AIF7" s="228"/>
      <c r="AIG7" s="228"/>
      <c r="AIH7" s="228"/>
      <c r="AII7" s="228"/>
      <c r="AIJ7" s="228"/>
      <c r="AIK7" s="228"/>
      <c r="AIL7" s="228"/>
      <c r="AIM7" s="228"/>
      <c r="AIN7" s="228"/>
      <c r="AIO7" s="228"/>
      <c r="AIP7" s="228"/>
      <c r="AIQ7" s="228"/>
      <c r="AIR7" s="228"/>
      <c r="AIS7" s="228"/>
      <c r="AIT7" s="228"/>
      <c r="AIU7" s="228"/>
      <c r="AIV7" s="228"/>
      <c r="AIW7" s="228"/>
      <c r="AIX7" s="228"/>
      <c r="AIY7" s="228"/>
      <c r="AIZ7" s="228"/>
      <c r="AJA7" s="228"/>
      <c r="AJB7" s="228"/>
      <c r="AJC7" s="228"/>
      <c r="AJD7" s="228"/>
      <c r="AJE7" s="228"/>
      <c r="AJF7" s="228"/>
      <c r="AJG7" s="228"/>
      <c r="AJH7" s="228"/>
      <c r="AJI7" s="228"/>
      <c r="AJJ7" s="228"/>
      <c r="AJK7" s="228"/>
      <c r="AJL7" s="228"/>
      <c r="AJM7" s="228"/>
      <c r="AJN7" s="228"/>
      <c r="AJO7" s="228"/>
      <c r="AJP7" s="228"/>
      <c r="AJQ7" s="228"/>
      <c r="AJR7" s="228"/>
      <c r="AJS7" s="228"/>
      <c r="AJT7" s="228"/>
      <c r="AJU7" s="228"/>
      <c r="AJV7" s="228"/>
      <c r="AJW7" s="228"/>
      <c r="AJX7" s="228"/>
      <c r="AJY7" s="228"/>
      <c r="AJZ7" s="228"/>
      <c r="AKA7" s="228"/>
      <c r="AKB7" s="228"/>
      <c r="AKC7" s="228"/>
      <c r="AKD7" s="228"/>
      <c r="AKE7" s="228"/>
      <c r="AKF7" s="228"/>
      <c r="AKG7" s="228"/>
      <c r="AKH7" s="228"/>
      <c r="AKI7" s="228"/>
      <c r="AKJ7" s="228"/>
      <c r="AKK7" s="228"/>
      <c r="AKL7" s="228"/>
      <c r="AKM7" s="228"/>
      <c r="AKN7" s="228"/>
      <c r="AKO7" s="228"/>
      <c r="AKP7" s="228"/>
      <c r="AKQ7" s="228"/>
      <c r="AKR7" s="228"/>
      <c r="AKS7" s="228"/>
      <c r="AKT7" s="228"/>
      <c r="AKU7" s="228"/>
      <c r="AKV7" s="228"/>
      <c r="AKW7" s="228"/>
      <c r="AKX7" s="228"/>
      <c r="AKY7" s="228"/>
      <c r="AKZ7" s="228"/>
      <c r="ALA7" s="228"/>
      <c r="ALB7" s="228"/>
      <c r="ALC7" s="228"/>
      <c r="ALD7" s="228"/>
      <c r="ALE7" s="228"/>
      <c r="ALF7" s="228"/>
      <c r="ALG7" s="228"/>
      <c r="ALH7" s="228"/>
      <c r="ALI7" s="228"/>
      <c r="ALJ7" s="228"/>
      <c r="ALK7" s="228"/>
      <c r="ALL7" s="228"/>
      <c r="ALM7" s="228"/>
      <c r="ALN7" s="228"/>
      <c r="ALO7" s="228"/>
      <c r="ALP7" s="228"/>
      <c r="ALQ7" s="228"/>
      <c r="ALR7" s="228"/>
      <c r="ALS7" s="228"/>
      <c r="ALT7" s="228"/>
      <c r="ALU7" s="228"/>
      <c r="ALV7" s="228"/>
      <c r="ALW7" s="228"/>
      <c r="ALX7" s="228"/>
      <c r="ALY7" s="228"/>
      <c r="ALZ7" s="228"/>
      <c r="AMA7" s="228"/>
      <c r="AMB7" s="228"/>
      <c r="AMC7" s="228"/>
      <c r="AMD7" s="228"/>
      <c r="AME7" s="228"/>
      <c r="AMF7" s="228"/>
      <c r="AMG7" s="228"/>
      <c r="AMH7" s="228"/>
      <c r="AMI7" s="228"/>
      <c r="AMJ7" s="228"/>
      <c r="AMK7" s="228"/>
      <c r="AML7" s="228"/>
      <c r="AMM7" s="228"/>
      <c r="AMN7" s="228"/>
      <c r="AMO7" s="228"/>
      <c r="AMP7" s="228"/>
      <c r="AMQ7" s="228"/>
      <c r="AMR7" s="228"/>
      <c r="AMS7" s="228"/>
      <c r="AMT7" s="228"/>
      <c r="AMU7" s="228"/>
      <c r="AMV7" s="228"/>
      <c r="AMW7" s="228"/>
      <c r="AMX7" s="228"/>
      <c r="AMY7" s="228"/>
      <c r="AMZ7" s="228"/>
      <c r="ANA7" s="228"/>
      <c r="ANB7" s="228"/>
      <c r="ANC7" s="228"/>
      <c r="AND7" s="228"/>
      <c r="ANE7" s="228"/>
      <c r="ANF7" s="228"/>
      <c r="ANG7" s="228"/>
      <c r="ANH7" s="228"/>
      <c r="ANI7" s="228"/>
      <c r="ANJ7" s="228"/>
      <c r="ANK7" s="228"/>
      <c r="ANL7" s="228"/>
      <c r="ANM7" s="228"/>
      <c r="ANN7" s="228"/>
      <c r="ANO7" s="228"/>
      <c r="ANP7" s="228"/>
      <c r="ANQ7" s="228"/>
      <c r="ANR7" s="228"/>
      <c r="ANS7" s="228"/>
      <c r="ANT7" s="228"/>
      <c r="ANU7" s="228"/>
      <c r="ANV7" s="228"/>
      <c r="ANW7" s="228"/>
      <c r="ANX7" s="228"/>
      <c r="ANY7" s="228"/>
      <c r="ANZ7" s="228"/>
      <c r="AOA7" s="228"/>
      <c r="AOB7" s="228"/>
      <c r="AOC7" s="228"/>
      <c r="AOD7" s="228"/>
      <c r="AOE7" s="228"/>
      <c r="AOF7" s="228"/>
      <c r="AOG7" s="228"/>
      <c r="AOH7" s="228"/>
      <c r="AOI7" s="228"/>
      <c r="AOJ7" s="228"/>
      <c r="AOK7" s="228"/>
      <c r="AOL7" s="228"/>
      <c r="AOM7" s="228"/>
      <c r="AON7" s="228"/>
      <c r="AOO7" s="228"/>
      <c r="AOP7" s="228"/>
      <c r="AOQ7" s="228"/>
      <c r="AOR7" s="228"/>
      <c r="AOS7" s="228"/>
      <c r="AOT7" s="228"/>
      <c r="AOU7" s="228"/>
      <c r="AOV7" s="228"/>
      <c r="AOW7" s="228"/>
      <c r="AOX7" s="228"/>
      <c r="AOY7" s="228"/>
      <c r="AOZ7" s="228"/>
      <c r="APA7" s="228"/>
      <c r="APB7" s="228"/>
      <c r="APC7" s="228"/>
      <c r="APD7" s="228"/>
      <c r="APE7" s="228"/>
      <c r="APF7" s="228"/>
      <c r="APG7" s="228"/>
      <c r="APH7" s="228"/>
      <c r="API7" s="228"/>
      <c r="APJ7" s="228"/>
      <c r="APK7" s="228"/>
      <c r="APL7" s="228"/>
      <c r="APM7" s="228"/>
      <c r="APN7" s="228"/>
      <c r="APO7" s="228"/>
      <c r="APP7" s="228"/>
      <c r="APQ7" s="228"/>
      <c r="APR7" s="228"/>
      <c r="APS7" s="228"/>
      <c r="APT7" s="228"/>
      <c r="APU7" s="228"/>
      <c r="APV7" s="228"/>
      <c r="APW7" s="228"/>
      <c r="APX7" s="228"/>
      <c r="APY7" s="228"/>
      <c r="APZ7" s="228"/>
      <c r="AQA7" s="228"/>
      <c r="AQB7" s="228"/>
      <c r="AQC7" s="228"/>
      <c r="AQD7" s="228"/>
      <c r="AQE7" s="228"/>
      <c r="AQF7" s="228"/>
      <c r="AQG7" s="228"/>
      <c r="AQH7" s="228"/>
      <c r="AQI7" s="228"/>
      <c r="AQJ7" s="228"/>
      <c r="AQK7" s="228"/>
      <c r="AQL7" s="228"/>
      <c r="AQM7" s="228"/>
      <c r="AQN7" s="228"/>
      <c r="AQO7" s="228"/>
      <c r="AQP7" s="228"/>
      <c r="AQQ7" s="228"/>
      <c r="AQR7" s="228"/>
      <c r="AQS7" s="228"/>
      <c r="AQT7" s="228"/>
      <c r="AQU7" s="228"/>
      <c r="AQV7" s="228"/>
      <c r="AQW7" s="228"/>
      <c r="AQX7" s="228"/>
      <c r="AQY7" s="228"/>
      <c r="AQZ7" s="228"/>
      <c r="ARA7" s="228"/>
      <c r="ARB7" s="228"/>
      <c r="ARC7" s="228"/>
      <c r="ARD7" s="228"/>
      <c r="ARE7" s="228"/>
      <c r="ARF7" s="228"/>
      <c r="ARG7" s="228"/>
      <c r="ARH7" s="228"/>
      <c r="ARI7" s="228"/>
      <c r="ARJ7" s="228"/>
      <c r="ARK7" s="228"/>
      <c r="ARL7" s="228"/>
      <c r="ARM7" s="228"/>
      <c r="ARN7" s="228"/>
      <c r="ARO7" s="228"/>
      <c r="ARP7" s="228"/>
      <c r="ARQ7" s="228"/>
      <c r="ARR7" s="228"/>
      <c r="ARS7" s="228"/>
      <c r="ART7" s="228"/>
      <c r="ARU7" s="228"/>
      <c r="ARV7" s="228"/>
      <c r="ARW7" s="228"/>
      <c r="ARX7" s="228"/>
      <c r="ARY7" s="228"/>
      <c r="ARZ7" s="228"/>
      <c r="ASA7" s="228"/>
      <c r="ASB7" s="228"/>
      <c r="ASC7" s="228"/>
      <c r="ASD7" s="228"/>
      <c r="ASE7" s="228"/>
      <c r="ASF7" s="228"/>
      <c r="ASG7" s="228"/>
      <c r="ASH7" s="228"/>
      <c r="ASI7" s="228"/>
      <c r="ASJ7" s="228"/>
      <c r="ASK7" s="228"/>
      <c r="ASL7" s="228"/>
      <c r="ASM7" s="228"/>
      <c r="ASN7" s="228"/>
      <c r="ASO7" s="228"/>
      <c r="ASP7" s="228"/>
      <c r="ASQ7" s="228"/>
      <c r="ASR7" s="228"/>
      <c r="ASS7" s="228"/>
      <c r="AST7" s="228"/>
      <c r="ASU7" s="228"/>
      <c r="ASV7" s="228"/>
      <c r="ASW7" s="228"/>
      <c r="ASX7" s="228"/>
      <c r="ASY7" s="228"/>
      <c r="ASZ7" s="228"/>
      <c r="ATA7" s="228"/>
      <c r="ATB7" s="228"/>
      <c r="ATC7" s="228"/>
      <c r="ATD7" s="228"/>
      <c r="ATE7" s="228"/>
      <c r="ATF7" s="228"/>
      <c r="ATG7" s="228"/>
      <c r="ATH7" s="228"/>
      <c r="ATI7" s="228"/>
      <c r="ATJ7" s="228"/>
      <c r="ATK7" s="228"/>
      <c r="ATL7" s="228"/>
      <c r="ATM7" s="228"/>
      <c r="ATN7" s="228"/>
      <c r="ATO7" s="228"/>
      <c r="ATP7" s="228"/>
      <c r="ATQ7" s="228"/>
      <c r="ATR7" s="228"/>
      <c r="ATS7" s="228"/>
      <c r="ATT7" s="228"/>
      <c r="ATU7" s="228"/>
      <c r="ATV7" s="228"/>
      <c r="ATW7" s="228"/>
      <c r="ATX7" s="228"/>
      <c r="ATY7" s="228"/>
      <c r="ATZ7" s="228"/>
      <c r="AUA7" s="228"/>
      <c r="AUB7" s="228"/>
      <c r="AUC7" s="228"/>
      <c r="AUD7" s="228"/>
      <c r="AUE7" s="228"/>
      <c r="AUF7" s="228"/>
      <c r="AUG7" s="228"/>
      <c r="AUH7" s="228"/>
      <c r="AUI7" s="228"/>
      <c r="AUJ7" s="228"/>
      <c r="AUK7" s="228"/>
      <c r="AUL7" s="228"/>
      <c r="AUM7" s="228"/>
      <c r="AUN7" s="228"/>
      <c r="AUO7" s="228"/>
      <c r="AUP7" s="228"/>
      <c r="AUQ7" s="228"/>
      <c r="AUR7" s="228"/>
      <c r="AUS7" s="228"/>
      <c r="AUT7" s="228"/>
      <c r="AUU7" s="228"/>
      <c r="AUV7" s="228"/>
      <c r="AUW7" s="228"/>
      <c r="AUX7" s="228"/>
      <c r="AUY7" s="228"/>
      <c r="AUZ7" s="228"/>
      <c r="AVA7" s="228"/>
      <c r="AVB7" s="228"/>
      <c r="AVC7" s="228"/>
      <c r="AVD7" s="228"/>
      <c r="AVE7" s="228"/>
      <c r="AVF7" s="228"/>
      <c r="AVG7" s="228"/>
      <c r="AVH7" s="228"/>
      <c r="AVI7" s="228"/>
      <c r="AVJ7" s="228"/>
      <c r="AVK7" s="228"/>
      <c r="AVL7" s="228"/>
      <c r="AVM7" s="228"/>
      <c r="AVN7" s="228"/>
      <c r="AVO7" s="228"/>
      <c r="AVP7" s="228"/>
      <c r="AVQ7" s="228"/>
      <c r="AVR7" s="228"/>
      <c r="AVS7" s="228"/>
      <c r="AVT7" s="228"/>
      <c r="AVU7" s="228"/>
      <c r="AVV7" s="228"/>
      <c r="AVW7" s="228"/>
      <c r="AVX7" s="228"/>
      <c r="AVY7" s="228"/>
      <c r="AVZ7" s="228"/>
      <c r="AWA7" s="228"/>
      <c r="AWB7" s="228"/>
      <c r="AWC7" s="228"/>
      <c r="AWD7" s="228"/>
      <c r="AWE7" s="228"/>
      <c r="AWF7" s="228"/>
      <c r="AWG7" s="228"/>
      <c r="AWH7" s="228"/>
      <c r="AWI7" s="228"/>
      <c r="AWJ7" s="228"/>
      <c r="AWK7" s="228"/>
      <c r="AWL7" s="228"/>
      <c r="AWM7" s="228"/>
      <c r="AWN7" s="228"/>
      <c r="AWO7" s="228"/>
      <c r="AWP7" s="228"/>
      <c r="AWQ7" s="228"/>
      <c r="AWR7" s="228"/>
      <c r="AWS7" s="228"/>
      <c r="AWT7" s="228"/>
      <c r="AWU7" s="228"/>
      <c r="AWV7" s="228"/>
      <c r="AWW7" s="228"/>
      <c r="AWX7" s="228"/>
      <c r="AWY7" s="228"/>
      <c r="AWZ7" s="228"/>
      <c r="AXA7" s="228"/>
      <c r="AXB7" s="228"/>
      <c r="AXC7" s="228"/>
      <c r="AXD7" s="228"/>
      <c r="AXE7" s="228"/>
      <c r="AXF7" s="228"/>
      <c r="AXG7" s="228"/>
      <c r="AXH7" s="228"/>
      <c r="AXI7" s="228"/>
      <c r="AXJ7" s="228"/>
      <c r="AXK7" s="228"/>
      <c r="AXL7" s="228"/>
      <c r="AXM7" s="228"/>
      <c r="AXN7" s="228"/>
      <c r="AXO7" s="228"/>
      <c r="AXP7" s="228"/>
      <c r="AXQ7" s="228"/>
      <c r="AXR7" s="228"/>
      <c r="AXS7" s="228"/>
      <c r="AXT7" s="228"/>
      <c r="AXU7" s="228"/>
      <c r="AXV7" s="228"/>
      <c r="AXW7" s="228"/>
      <c r="AXX7" s="228"/>
      <c r="AXY7" s="228"/>
      <c r="AXZ7" s="228"/>
      <c r="AYA7" s="228"/>
      <c r="AYB7" s="228"/>
      <c r="AYC7" s="228"/>
      <c r="AYD7" s="228"/>
      <c r="AYE7" s="228"/>
      <c r="AYF7" s="228"/>
      <c r="AYG7" s="228"/>
      <c r="AYH7" s="228"/>
      <c r="AYI7" s="228"/>
      <c r="AYJ7" s="228"/>
      <c r="AYK7" s="228"/>
      <c r="AYL7" s="228"/>
      <c r="AYM7" s="228"/>
      <c r="AYN7" s="228"/>
      <c r="AYO7" s="228"/>
      <c r="AYP7" s="228"/>
      <c r="AYQ7" s="228"/>
      <c r="AYR7" s="228"/>
      <c r="AYS7" s="228"/>
      <c r="AYT7" s="228"/>
      <c r="AYU7" s="228"/>
      <c r="AYV7" s="228"/>
      <c r="AYW7" s="228"/>
      <c r="AYX7" s="228"/>
      <c r="AYY7" s="228"/>
      <c r="AYZ7" s="228"/>
      <c r="AZA7" s="228"/>
      <c r="AZB7" s="228"/>
      <c r="AZC7" s="228"/>
      <c r="AZD7" s="228"/>
      <c r="AZE7" s="228"/>
      <c r="AZF7" s="228"/>
      <c r="AZG7" s="228"/>
      <c r="AZH7" s="228"/>
      <c r="AZI7" s="228"/>
      <c r="AZJ7" s="228"/>
      <c r="AZK7" s="228"/>
      <c r="AZL7" s="228"/>
      <c r="AZM7" s="228"/>
      <c r="AZN7" s="228"/>
      <c r="AZO7" s="228"/>
      <c r="AZP7" s="228"/>
      <c r="AZQ7" s="228"/>
      <c r="AZR7" s="228"/>
      <c r="AZS7" s="228"/>
      <c r="AZT7" s="228"/>
      <c r="AZU7" s="228"/>
      <c r="AZV7" s="228"/>
      <c r="AZW7" s="228"/>
      <c r="AZX7" s="228"/>
      <c r="AZY7" s="228"/>
      <c r="AZZ7" s="228"/>
      <c r="BAA7" s="228"/>
      <c r="BAB7" s="228"/>
      <c r="BAC7" s="228"/>
      <c r="BAD7" s="228"/>
      <c r="BAE7" s="228"/>
      <c r="BAF7" s="228"/>
      <c r="BAG7" s="228"/>
      <c r="BAH7" s="228"/>
      <c r="BAI7" s="228"/>
      <c r="BAJ7" s="228"/>
      <c r="BAK7" s="228"/>
      <c r="BAL7" s="228"/>
      <c r="BAM7" s="228"/>
      <c r="BAN7" s="228"/>
      <c r="BAO7" s="228"/>
      <c r="BAP7" s="228"/>
      <c r="BAQ7" s="228"/>
      <c r="BAR7" s="228"/>
      <c r="BAS7" s="228"/>
      <c r="BAT7" s="228"/>
      <c r="BAU7" s="228"/>
      <c r="BAV7" s="228"/>
      <c r="BAW7" s="228"/>
      <c r="BAX7" s="228"/>
      <c r="BAY7" s="228"/>
      <c r="BAZ7" s="228"/>
      <c r="BBA7" s="228"/>
      <c r="BBB7" s="228"/>
      <c r="BBC7" s="228"/>
      <c r="BBD7" s="228"/>
      <c r="BBE7" s="228"/>
      <c r="BBF7" s="228"/>
      <c r="BBG7" s="228"/>
      <c r="BBH7" s="228"/>
      <c r="BBI7" s="228"/>
      <c r="BBJ7" s="228"/>
      <c r="BBK7" s="228"/>
      <c r="BBL7" s="228"/>
      <c r="BBM7" s="228"/>
      <c r="BBN7" s="228"/>
      <c r="BBO7" s="228"/>
      <c r="BBP7" s="228"/>
      <c r="BBQ7" s="228"/>
      <c r="BBR7" s="228"/>
      <c r="BBS7" s="228"/>
      <c r="BBT7" s="228"/>
      <c r="BBU7" s="228"/>
      <c r="BBV7" s="228"/>
      <c r="BBW7" s="228"/>
      <c r="BBX7" s="228"/>
      <c r="BBY7" s="228"/>
      <c r="BBZ7" s="228"/>
      <c r="BCA7" s="228"/>
      <c r="BCB7" s="228"/>
      <c r="BCC7" s="228"/>
      <c r="BCD7" s="228"/>
      <c r="BCE7" s="228"/>
      <c r="BCF7" s="228"/>
      <c r="BCG7" s="228"/>
      <c r="BCH7" s="228"/>
      <c r="BCI7" s="228"/>
      <c r="BCJ7" s="228"/>
      <c r="BCK7" s="228"/>
      <c r="BCL7" s="228"/>
      <c r="BCM7" s="228"/>
      <c r="BCN7" s="228"/>
      <c r="BCO7" s="228"/>
      <c r="BCP7" s="228"/>
      <c r="BCQ7" s="228"/>
      <c r="BCR7" s="228"/>
      <c r="BCS7" s="228"/>
      <c r="BCT7" s="228"/>
      <c r="BCU7" s="228"/>
      <c r="BCV7" s="228"/>
      <c r="BCW7" s="228"/>
      <c r="BCX7" s="228"/>
      <c r="BCY7" s="228"/>
      <c r="BCZ7" s="228"/>
      <c r="BDA7" s="228"/>
      <c r="BDB7" s="228"/>
      <c r="BDC7" s="228"/>
      <c r="BDD7" s="228"/>
      <c r="BDE7" s="228"/>
      <c r="BDF7" s="228"/>
      <c r="BDG7" s="228"/>
      <c r="BDH7" s="228"/>
      <c r="BDI7" s="228"/>
      <c r="BDJ7" s="228"/>
      <c r="BDK7" s="228"/>
      <c r="BDL7" s="228"/>
      <c r="BDM7" s="228"/>
      <c r="BDN7" s="228"/>
      <c r="BDO7" s="228"/>
      <c r="BDP7" s="228"/>
      <c r="BDQ7" s="228"/>
      <c r="BDR7" s="228"/>
      <c r="BDS7" s="228"/>
      <c r="BDT7" s="228"/>
      <c r="BDU7" s="228"/>
      <c r="BDV7" s="228"/>
      <c r="BDW7" s="228"/>
      <c r="BDX7" s="228"/>
      <c r="BDY7" s="228"/>
      <c r="BDZ7" s="228"/>
      <c r="BEA7" s="228"/>
      <c r="BEB7" s="228"/>
      <c r="BEC7" s="228"/>
      <c r="BED7" s="228"/>
      <c r="BEE7" s="228"/>
      <c r="BEF7" s="228"/>
      <c r="BEG7" s="228"/>
      <c r="BEH7" s="228"/>
      <c r="BEI7" s="228"/>
      <c r="BEJ7" s="228"/>
      <c r="BEK7" s="228"/>
      <c r="BEL7" s="228"/>
      <c r="BEM7" s="228"/>
      <c r="BEN7" s="228"/>
      <c r="BEO7" s="228"/>
      <c r="BEP7" s="228"/>
      <c r="BEQ7" s="228"/>
      <c r="BER7" s="228"/>
      <c r="BES7" s="228"/>
      <c r="BET7" s="228"/>
      <c r="BEU7" s="228"/>
      <c r="BEV7" s="228"/>
      <c r="BEW7" s="228"/>
      <c r="BEX7" s="228"/>
      <c r="BEY7" s="228"/>
      <c r="BEZ7" s="228"/>
      <c r="BFA7" s="228"/>
      <c r="BFB7" s="228"/>
      <c r="BFC7" s="228"/>
      <c r="BFD7" s="228"/>
      <c r="BFE7" s="228"/>
      <c r="BFF7" s="228"/>
      <c r="BFG7" s="228"/>
      <c r="BFH7" s="228"/>
      <c r="BFI7" s="228"/>
      <c r="BFJ7" s="228"/>
      <c r="BFK7" s="228"/>
      <c r="BFL7" s="228"/>
      <c r="BFM7" s="228"/>
      <c r="BFN7" s="228"/>
      <c r="BFO7" s="228"/>
      <c r="BFP7" s="228"/>
      <c r="BFQ7" s="228"/>
      <c r="BFR7" s="228"/>
      <c r="BFS7" s="228"/>
      <c r="BFT7" s="228"/>
      <c r="BFU7" s="228"/>
      <c r="BFV7" s="228"/>
      <c r="BFW7" s="228"/>
      <c r="BFX7" s="228"/>
      <c r="BFY7" s="228"/>
      <c r="BFZ7" s="228"/>
      <c r="BGA7" s="228"/>
      <c r="BGB7" s="228"/>
      <c r="BGC7" s="228"/>
      <c r="BGD7" s="228"/>
      <c r="BGE7" s="228"/>
      <c r="BGF7" s="228"/>
      <c r="BGG7" s="228"/>
      <c r="BGH7" s="228"/>
      <c r="BGI7" s="228"/>
      <c r="BGJ7" s="228"/>
      <c r="BGK7" s="228"/>
      <c r="BGL7" s="228"/>
      <c r="BGM7" s="228"/>
      <c r="BGN7" s="228"/>
      <c r="BGO7" s="228"/>
      <c r="BGP7" s="228"/>
      <c r="BGQ7" s="228"/>
      <c r="BGR7" s="228"/>
      <c r="BGS7" s="228"/>
      <c r="BGT7" s="228"/>
      <c r="BGU7" s="228"/>
      <c r="BGV7" s="228"/>
      <c r="BGW7" s="228"/>
      <c r="BGX7" s="228"/>
      <c r="BGY7" s="228"/>
      <c r="BGZ7" s="228"/>
      <c r="BHA7" s="228"/>
      <c r="BHB7" s="228"/>
      <c r="BHC7" s="228"/>
      <c r="BHD7" s="228"/>
      <c r="BHE7" s="228"/>
      <c r="BHF7" s="228"/>
      <c r="BHG7" s="228"/>
      <c r="BHH7" s="228"/>
      <c r="BHI7" s="228"/>
      <c r="BHJ7" s="228"/>
      <c r="BHK7" s="228"/>
      <c r="BHL7" s="228"/>
      <c r="BHM7" s="228"/>
      <c r="BHN7" s="228"/>
      <c r="BHO7" s="228"/>
      <c r="BHP7" s="228"/>
      <c r="BHQ7" s="228"/>
      <c r="BHR7" s="228"/>
      <c r="BHS7" s="228"/>
      <c r="BHT7" s="228"/>
      <c r="BHU7" s="228"/>
      <c r="BHV7" s="228"/>
      <c r="BHW7" s="228"/>
      <c r="BHX7" s="228"/>
      <c r="BHY7" s="228"/>
      <c r="BHZ7" s="228"/>
      <c r="BIA7" s="228"/>
      <c r="BIB7" s="228"/>
      <c r="BIC7" s="228"/>
      <c r="BID7" s="228"/>
      <c r="BIE7" s="228"/>
      <c r="BIF7" s="228"/>
      <c r="BIG7" s="228"/>
      <c r="BIH7" s="228"/>
      <c r="BII7" s="228"/>
      <c r="BIJ7" s="228"/>
      <c r="BIK7" s="228"/>
      <c r="BIL7" s="228"/>
      <c r="BIM7" s="228"/>
      <c r="BIN7" s="228"/>
      <c r="BIO7" s="228"/>
      <c r="BIP7" s="228"/>
      <c r="BIQ7" s="228"/>
      <c r="BIR7" s="228"/>
      <c r="BIS7" s="228"/>
      <c r="BIT7" s="228"/>
      <c r="BIU7" s="228"/>
      <c r="BIV7" s="228"/>
      <c r="BIW7" s="228"/>
      <c r="BIX7" s="228"/>
      <c r="BIY7" s="228"/>
      <c r="BIZ7" s="228"/>
      <c r="BJA7" s="228"/>
      <c r="BJB7" s="228"/>
      <c r="BJC7" s="228"/>
      <c r="BJD7" s="228"/>
      <c r="BJE7" s="228"/>
      <c r="BJF7" s="228"/>
      <c r="BJG7" s="228"/>
      <c r="BJH7" s="228"/>
      <c r="BJI7" s="228"/>
      <c r="BJJ7" s="228"/>
      <c r="BJK7" s="228"/>
      <c r="BJL7" s="228"/>
      <c r="BJM7" s="228"/>
      <c r="BJN7" s="228"/>
      <c r="BJO7" s="228"/>
      <c r="BJP7" s="228"/>
      <c r="BJQ7" s="228"/>
      <c r="BJR7" s="228"/>
      <c r="BJS7" s="228"/>
      <c r="BJT7" s="228"/>
      <c r="BJU7" s="228"/>
      <c r="BJV7" s="228"/>
      <c r="BJW7" s="228"/>
      <c r="BJX7" s="228"/>
      <c r="BJY7" s="228"/>
      <c r="BJZ7" s="228"/>
      <c r="BKA7" s="228"/>
      <c r="BKB7" s="228"/>
      <c r="BKC7" s="228"/>
      <c r="BKD7" s="228"/>
      <c r="BKE7" s="228"/>
      <c r="BKF7" s="228"/>
      <c r="BKG7" s="228"/>
      <c r="BKH7" s="228"/>
      <c r="BKI7" s="228"/>
      <c r="BKJ7" s="228"/>
      <c r="BKK7" s="228"/>
      <c r="BKL7" s="228"/>
      <c r="BKM7" s="228"/>
      <c r="BKN7" s="228"/>
      <c r="BKO7" s="228"/>
      <c r="BKP7" s="228"/>
      <c r="BKQ7" s="228"/>
      <c r="BKR7" s="228"/>
      <c r="BKS7" s="228"/>
      <c r="BKT7" s="228"/>
      <c r="BKU7" s="228"/>
      <c r="BKV7" s="228"/>
      <c r="BKW7" s="228"/>
      <c r="BKX7" s="228"/>
      <c r="BKY7" s="228"/>
      <c r="BKZ7" s="228"/>
      <c r="BLA7" s="228"/>
      <c r="BLB7" s="228"/>
      <c r="BLC7" s="228"/>
      <c r="BLD7" s="228"/>
      <c r="BLE7" s="228"/>
      <c r="BLF7" s="228"/>
      <c r="BLG7" s="228"/>
      <c r="BLH7" s="228"/>
      <c r="BLI7" s="228"/>
      <c r="BLJ7" s="228"/>
      <c r="BLK7" s="228"/>
      <c r="BLL7" s="228"/>
      <c r="BLM7" s="228"/>
      <c r="BLN7" s="228"/>
      <c r="BLO7" s="228"/>
      <c r="BLP7" s="228"/>
      <c r="BLQ7" s="228"/>
      <c r="BLR7" s="228"/>
      <c r="BLS7" s="228"/>
      <c r="BLT7" s="228"/>
      <c r="BLU7" s="228"/>
      <c r="BLV7" s="228"/>
      <c r="BLW7" s="228"/>
      <c r="BLX7" s="228"/>
      <c r="BLY7" s="228"/>
      <c r="BLZ7" s="228"/>
      <c r="BMA7" s="228"/>
      <c r="BMB7" s="228"/>
      <c r="BMC7" s="228"/>
      <c r="BMD7" s="228"/>
      <c r="BME7" s="228"/>
      <c r="BMF7" s="228"/>
      <c r="BMG7" s="228"/>
      <c r="BMH7" s="228"/>
      <c r="BMI7" s="228"/>
      <c r="BMJ7" s="228"/>
      <c r="BMK7" s="228"/>
      <c r="BML7" s="228"/>
      <c r="BMM7" s="228"/>
      <c r="BMN7" s="228"/>
      <c r="BMO7" s="228"/>
      <c r="BMP7" s="228"/>
      <c r="BMQ7" s="228"/>
      <c r="BMR7" s="228"/>
      <c r="BMS7" s="228"/>
      <c r="BMT7" s="228"/>
      <c r="BMU7" s="228"/>
      <c r="BMV7" s="228"/>
      <c r="BMW7" s="228"/>
      <c r="BMX7" s="228"/>
      <c r="BMY7" s="228"/>
      <c r="BMZ7" s="228"/>
      <c r="BNA7" s="228"/>
      <c r="BNB7" s="228"/>
      <c r="BNC7" s="228"/>
      <c r="BND7" s="228"/>
      <c r="BNE7" s="228"/>
      <c r="BNF7" s="228"/>
      <c r="BNG7" s="228"/>
      <c r="BNH7" s="228"/>
      <c r="BNI7" s="228"/>
      <c r="BNJ7" s="228"/>
      <c r="BNK7" s="228"/>
      <c r="BNL7" s="228"/>
      <c r="BNM7" s="228"/>
      <c r="BNN7" s="228"/>
      <c r="BNO7" s="228"/>
      <c r="BNP7" s="228"/>
      <c r="BNQ7" s="228"/>
      <c r="BNR7" s="228"/>
      <c r="BNS7" s="228"/>
      <c r="BNT7" s="228"/>
      <c r="BNU7" s="228"/>
      <c r="BNV7" s="228"/>
      <c r="BNW7" s="228"/>
      <c r="BNX7" s="228"/>
      <c r="BNY7" s="228"/>
      <c r="BNZ7" s="228"/>
      <c r="BOA7" s="228"/>
      <c r="BOB7" s="228"/>
      <c r="BOC7" s="228"/>
      <c r="BOD7" s="228"/>
      <c r="BOE7" s="228"/>
      <c r="BOF7" s="228"/>
      <c r="BOG7" s="228"/>
      <c r="BOH7" s="228"/>
      <c r="BOI7" s="228"/>
      <c r="BOJ7" s="228"/>
      <c r="BOK7" s="228"/>
      <c r="BOL7" s="228"/>
      <c r="BOM7" s="228"/>
      <c r="BON7" s="228"/>
      <c r="BOO7" s="228"/>
      <c r="BOP7" s="228"/>
      <c r="BOQ7" s="228"/>
      <c r="BOR7" s="228"/>
      <c r="BOS7" s="228"/>
      <c r="BOT7" s="228"/>
      <c r="BOU7" s="228"/>
      <c r="BOV7" s="228"/>
      <c r="BOW7" s="228"/>
      <c r="BOX7" s="228"/>
      <c r="BOY7" s="228"/>
      <c r="BOZ7" s="228"/>
      <c r="BPA7" s="228"/>
      <c r="BPB7" s="228"/>
      <c r="BPC7" s="228"/>
      <c r="BPD7" s="228"/>
      <c r="BPE7" s="228"/>
      <c r="BPF7" s="228"/>
      <c r="BPG7" s="228"/>
      <c r="BPH7" s="228"/>
      <c r="BPI7" s="228"/>
      <c r="BPJ7" s="228"/>
      <c r="BPK7" s="228"/>
      <c r="BPL7" s="228"/>
      <c r="BPM7" s="228"/>
      <c r="BPN7" s="228"/>
      <c r="BPO7" s="228"/>
      <c r="BPP7" s="228"/>
      <c r="BPQ7" s="228"/>
      <c r="BPR7" s="228"/>
      <c r="BPS7" s="228"/>
      <c r="BPT7" s="228"/>
      <c r="BPU7" s="228"/>
      <c r="BPV7" s="228"/>
      <c r="BPW7" s="228"/>
      <c r="BPX7" s="228"/>
      <c r="BPY7" s="228"/>
      <c r="BPZ7" s="228"/>
      <c r="BQA7" s="228"/>
      <c r="BQB7" s="228"/>
      <c r="BQC7" s="228"/>
      <c r="BQD7" s="228"/>
      <c r="BQE7" s="228"/>
      <c r="BQF7" s="228"/>
      <c r="BQG7" s="228"/>
      <c r="BQH7" s="228"/>
      <c r="BQI7" s="228"/>
      <c r="BQJ7" s="228"/>
      <c r="BQK7" s="228"/>
      <c r="BQL7" s="228"/>
      <c r="BQM7" s="228"/>
      <c r="BQN7" s="228"/>
      <c r="BQO7" s="228"/>
      <c r="BQP7" s="228"/>
      <c r="BQQ7" s="228"/>
      <c r="BQR7" s="228"/>
      <c r="BQS7" s="228"/>
      <c r="BQT7" s="228"/>
      <c r="BQU7" s="228"/>
      <c r="BQV7" s="228"/>
      <c r="BQW7" s="228"/>
      <c r="BQX7" s="228"/>
      <c r="BQY7" s="228"/>
      <c r="BQZ7" s="228"/>
      <c r="BRA7" s="228"/>
      <c r="BRB7" s="228"/>
      <c r="BRC7" s="228"/>
      <c r="BRD7" s="228"/>
      <c r="BRE7" s="228"/>
      <c r="BRF7" s="228"/>
      <c r="BRG7" s="228"/>
      <c r="BRH7" s="228"/>
      <c r="BRI7" s="228"/>
      <c r="BRJ7" s="228"/>
      <c r="BRK7" s="228"/>
      <c r="BRL7" s="228"/>
      <c r="BRM7" s="228"/>
      <c r="BRN7" s="228"/>
      <c r="BRO7" s="228"/>
      <c r="BRP7" s="228"/>
      <c r="BRQ7" s="228"/>
      <c r="BRR7" s="228"/>
      <c r="BRS7" s="228"/>
      <c r="BRT7" s="228"/>
      <c r="BRU7" s="228"/>
      <c r="BRV7" s="228"/>
      <c r="BRW7" s="228"/>
      <c r="BRX7" s="228"/>
      <c r="BRY7" s="228"/>
      <c r="BRZ7" s="228"/>
      <c r="BSA7" s="228"/>
      <c r="BSB7" s="228"/>
      <c r="BSC7" s="228"/>
      <c r="BSD7" s="228"/>
      <c r="BSE7" s="228"/>
      <c r="BSF7" s="228"/>
      <c r="BSG7" s="228"/>
      <c r="BSH7" s="228"/>
      <c r="BSI7" s="228"/>
      <c r="BSJ7" s="228"/>
      <c r="BSK7" s="228"/>
      <c r="BSL7" s="228"/>
      <c r="BSM7" s="228"/>
      <c r="BSN7" s="228"/>
      <c r="BSO7" s="228"/>
      <c r="BSP7" s="228"/>
      <c r="BSQ7" s="228"/>
      <c r="BSR7" s="228"/>
      <c r="BSS7" s="228"/>
      <c r="BST7" s="228"/>
      <c r="BSU7" s="228"/>
      <c r="BSV7" s="228"/>
      <c r="BSW7" s="228"/>
      <c r="BSX7" s="228"/>
      <c r="BSY7" s="228"/>
      <c r="BSZ7" s="228"/>
      <c r="BTA7" s="228"/>
      <c r="BTB7" s="228"/>
      <c r="BTC7" s="228"/>
      <c r="BTD7" s="228"/>
      <c r="BTE7" s="228"/>
      <c r="BTF7" s="228"/>
      <c r="BTG7" s="228"/>
      <c r="BTH7" s="228"/>
      <c r="BTI7" s="228"/>
      <c r="BTJ7" s="228"/>
      <c r="BTK7" s="228"/>
      <c r="BTL7" s="228"/>
      <c r="BTM7" s="228"/>
      <c r="BTN7" s="228"/>
      <c r="BTO7" s="228"/>
      <c r="BTP7" s="228"/>
      <c r="BTQ7" s="228"/>
      <c r="BTR7" s="228"/>
      <c r="BTS7" s="228"/>
      <c r="BTT7" s="228"/>
      <c r="BTU7" s="228"/>
      <c r="BTV7" s="228"/>
      <c r="BTW7" s="228"/>
      <c r="BTX7" s="228"/>
      <c r="BTY7" s="228"/>
      <c r="BTZ7" s="228"/>
      <c r="BUA7" s="228"/>
      <c r="BUB7" s="228"/>
      <c r="BUC7" s="228"/>
      <c r="BUD7" s="228"/>
      <c r="BUE7" s="228"/>
      <c r="BUF7" s="228"/>
      <c r="BUG7" s="228"/>
      <c r="BUH7" s="228"/>
      <c r="BUI7" s="228"/>
      <c r="BUJ7" s="228"/>
      <c r="BUK7" s="228"/>
      <c r="BUL7" s="228"/>
      <c r="BUM7" s="228"/>
      <c r="BUN7" s="228"/>
      <c r="BUO7" s="228"/>
      <c r="BUP7" s="228"/>
      <c r="BUQ7" s="228"/>
      <c r="BUR7" s="228"/>
      <c r="BUS7" s="228"/>
      <c r="BUT7" s="228"/>
      <c r="BUU7" s="228"/>
      <c r="BUV7" s="228"/>
      <c r="BUW7" s="228"/>
      <c r="BUX7" s="228"/>
      <c r="BUY7" s="228"/>
      <c r="BUZ7" s="228"/>
      <c r="BVA7" s="228"/>
      <c r="BVB7" s="228"/>
      <c r="BVC7" s="228"/>
      <c r="BVD7" s="228"/>
      <c r="BVE7" s="228"/>
      <c r="BVF7" s="228"/>
      <c r="BVG7" s="228"/>
      <c r="BVH7" s="228"/>
      <c r="BVI7" s="228"/>
      <c r="BVJ7" s="228"/>
      <c r="BVK7" s="228"/>
      <c r="BVL7" s="228"/>
      <c r="BVM7" s="228"/>
      <c r="BVN7" s="228"/>
      <c r="BVO7" s="228"/>
      <c r="BVP7" s="228"/>
      <c r="BVQ7" s="228"/>
      <c r="BVR7" s="228"/>
      <c r="BVS7" s="228"/>
      <c r="BVT7" s="228"/>
      <c r="BVU7" s="228"/>
      <c r="BVV7" s="228"/>
      <c r="BVW7" s="228"/>
      <c r="BVX7" s="228"/>
      <c r="BVY7" s="228"/>
      <c r="BVZ7" s="228"/>
      <c r="BWA7" s="228"/>
      <c r="BWB7" s="228"/>
      <c r="BWC7" s="228"/>
      <c r="BWD7" s="228"/>
      <c r="BWE7" s="228"/>
      <c r="BWF7" s="228"/>
      <c r="BWG7" s="228"/>
      <c r="BWH7" s="228"/>
      <c r="BWI7" s="228"/>
      <c r="BWJ7" s="228"/>
      <c r="BWK7" s="228"/>
      <c r="BWL7" s="228"/>
      <c r="BWM7" s="228"/>
      <c r="BWN7" s="228"/>
      <c r="BWO7" s="228"/>
      <c r="BWP7" s="228"/>
      <c r="BWQ7" s="228"/>
      <c r="BWR7" s="228"/>
      <c r="BWS7" s="228"/>
      <c r="BWT7" s="228"/>
      <c r="BWU7" s="228"/>
      <c r="BWV7" s="228"/>
      <c r="BWW7" s="228"/>
      <c r="BWX7" s="228"/>
      <c r="BWY7" s="228"/>
      <c r="BWZ7" s="228"/>
      <c r="BXA7" s="228"/>
      <c r="BXB7" s="228"/>
      <c r="BXC7" s="228"/>
      <c r="BXD7" s="228"/>
      <c r="BXE7" s="228"/>
      <c r="BXF7" s="228"/>
      <c r="BXG7" s="228"/>
      <c r="BXH7" s="228"/>
      <c r="BXI7" s="228"/>
      <c r="BXJ7" s="228"/>
      <c r="BXK7" s="228"/>
      <c r="BXL7" s="228"/>
      <c r="BXM7" s="228"/>
      <c r="BXN7" s="228"/>
      <c r="BXO7" s="228"/>
      <c r="BXP7" s="228"/>
      <c r="BXQ7" s="228"/>
      <c r="BXR7" s="228"/>
      <c r="BXS7" s="228"/>
      <c r="BXT7" s="228"/>
      <c r="BXU7" s="228"/>
      <c r="BXV7" s="228"/>
      <c r="BXW7" s="228"/>
      <c r="BXX7" s="228"/>
      <c r="BXY7" s="228"/>
      <c r="BXZ7" s="228"/>
      <c r="BYA7" s="228"/>
      <c r="BYB7" s="228"/>
      <c r="BYC7" s="228"/>
      <c r="BYD7" s="228"/>
      <c r="BYE7" s="228"/>
      <c r="BYF7" s="228"/>
      <c r="BYG7" s="228"/>
      <c r="BYH7" s="228"/>
      <c r="BYI7" s="228"/>
      <c r="BYJ7" s="228"/>
      <c r="BYK7" s="228"/>
      <c r="BYL7" s="228"/>
      <c r="BYM7" s="228"/>
      <c r="BYN7" s="228"/>
      <c r="BYO7" s="228"/>
      <c r="BYP7" s="228"/>
      <c r="BYQ7" s="228"/>
      <c r="BYR7" s="228"/>
      <c r="BYS7" s="228"/>
      <c r="BYT7" s="228"/>
      <c r="BYU7" s="228"/>
      <c r="BYV7" s="228"/>
      <c r="BYW7" s="228"/>
      <c r="BYX7" s="228"/>
      <c r="BYY7" s="228"/>
      <c r="BYZ7" s="228"/>
      <c r="BZA7" s="228"/>
      <c r="BZB7" s="228"/>
      <c r="BZC7" s="228"/>
      <c r="BZD7" s="228"/>
      <c r="BZE7" s="228"/>
      <c r="BZF7" s="228"/>
      <c r="BZG7" s="228"/>
      <c r="BZH7" s="228"/>
      <c r="BZI7" s="228"/>
      <c r="BZJ7" s="228"/>
      <c r="BZK7" s="228"/>
      <c r="BZL7" s="228"/>
      <c r="BZM7" s="228"/>
      <c r="BZN7" s="228"/>
      <c r="BZO7" s="228"/>
      <c r="BZP7" s="228"/>
      <c r="BZQ7" s="228"/>
      <c r="BZR7" s="228"/>
      <c r="BZS7" s="228"/>
      <c r="BZT7" s="228"/>
      <c r="BZU7" s="228"/>
      <c r="BZV7" s="228"/>
      <c r="BZW7" s="228"/>
      <c r="BZX7" s="228"/>
      <c r="BZY7" s="228"/>
      <c r="BZZ7" s="228"/>
      <c r="CAA7" s="228"/>
      <c r="CAB7" s="228"/>
      <c r="CAC7" s="228"/>
      <c r="CAD7" s="228"/>
      <c r="CAE7" s="228"/>
      <c r="CAF7" s="228"/>
      <c r="CAG7" s="228"/>
      <c r="CAH7" s="228"/>
      <c r="CAI7" s="228"/>
      <c r="CAJ7" s="228"/>
      <c r="CAK7" s="228"/>
      <c r="CAL7" s="228"/>
      <c r="CAM7" s="228"/>
      <c r="CAN7" s="228"/>
      <c r="CAO7" s="228"/>
      <c r="CAP7" s="228"/>
      <c r="CAQ7" s="228"/>
      <c r="CAR7" s="228"/>
      <c r="CAS7" s="228"/>
      <c r="CAT7" s="228"/>
      <c r="CAU7" s="228"/>
      <c r="CAV7" s="228"/>
      <c r="CAW7" s="228"/>
      <c r="CAX7" s="228"/>
      <c r="CAY7" s="228"/>
      <c r="CAZ7" s="228"/>
      <c r="CBA7" s="228"/>
      <c r="CBB7" s="228"/>
      <c r="CBC7" s="228"/>
      <c r="CBD7" s="228"/>
      <c r="CBE7" s="228"/>
      <c r="CBF7" s="228"/>
      <c r="CBG7" s="228"/>
      <c r="CBH7" s="228"/>
      <c r="CBI7" s="228"/>
      <c r="CBJ7" s="228"/>
      <c r="CBK7" s="228"/>
      <c r="CBL7" s="228"/>
      <c r="CBM7" s="228"/>
      <c r="CBN7" s="228"/>
      <c r="CBO7" s="228"/>
      <c r="CBP7" s="228"/>
      <c r="CBQ7" s="228"/>
      <c r="CBR7" s="228"/>
      <c r="CBS7" s="228"/>
      <c r="CBT7" s="228"/>
      <c r="CBU7" s="228"/>
      <c r="CBV7" s="228"/>
      <c r="CBW7" s="228"/>
      <c r="CBX7" s="228"/>
      <c r="CBY7" s="228"/>
      <c r="CBZ7" s="228"/>
      <c r="CCA7" s="228"/>
      <c r="CCB7" s="228"/>
      <c r="CCC7" s="228"/>
      <c r="CCD7" s="228"/>
      <c r="CCE7" s="228"/>
      <c r="CCF7" s="228"/>
      <c r="CCG7" s="228"/>
      <c r="CCH7" s="228"/>
      <c r="CCI7" s="228"/>
      <c r="CCJ7" s="228"/>
      <c r="CCK7" s="228"/>
      <c r="CCL7" s="228"/>
      <c r="CCM7" s="228"/>
      <c r="CCN7" s="228"/>
      <c r="CCO7" s="228"/>
      <c r="CCP7" s="228"/>
      <c r="CCQ7" s="228"/>
      <c r="CCR7" s="228"/>
      <c r="CCS7" s="228"/>
      <c r="CCT7" s="228"/>
      <c r="CCU7" s="228"/>
      <c r="CCV7" s="228"/>
      <c r="CCW7" s="228"/>
      <c r="CCX7" s="228"/>
      <c r="CCY7" s="228"/>
      <c r="CCZ7" s="228"/>
      <c r="CDA7" s="228"/>
      <c r="CDB7" s="228"/>
      <c r="CDC7" s="228"/>
      <c r="CDD7" s="228"/>
      <c r="CDE7" s="228"/>
      <c r="CDF7" s="228"/>
      <c r="CDG7" s="228"/>
      <c r="CDH7" s="228"/>
      <c r="CDI7" s="228"/>
      <c r="CDJ7" s="228"/>
      <c r="CDK7" s="228"/>
      <c r="CDL7" s="228"/>
      <c r="CDM7" s="228"/>
      <c r="CDN7" s="228"/>
      <c r="CDO7" s="228"/>
      <c r="CDP7" s="228"/>
      <c r="CDQ7" s="228"/>
      <c r="CDR7" s="228"/>
      <c r="CDS7" s="228"/>
      <c r="CDT7" s="228"/>
      <c r="CDU7" s="228"/>
      <c r="CDV7" s="228"/>
      <c r="CDW7" s="228"/>
      <c r="CDX7" s="228"/>
      <c r="CDY7" s="228"/>
      <c r="CDZ7" s="228"/>
      <c r="CEA7" s="228"/>
      <c r="CEB7" s="228"/>
      <c r="CEC7" s="228"/>
      <c r="CED7" s="228"/>
      <c r="CEE7" s="228"/>
      <c r="CEF7" s="228"/>
      <c r="CEG7" s="228"/>
      <c r="CEH7" s="228"/>
      <c r="CEI7" s="228"/>
      <c r="CEJ7" s="228"/>
      <c r="CEK7" s="228"/>
      <c r="CEL7" s="228"/>
      <c r="CEM7" s="228"/>
      <c r="CEN7" s="228"/>
      <c r="CEO7" s="228"/>
      <c r="CEP7" s="228"/>
      <c r="CEQ7" s="228"/>
      <c r="CER7" s="228"/>
      <c r="CES7" s="228"/>
      <c r="CET7" s="228"/>
      <c r="CEU7" s="228"/>
      <c r="CEV7" s="228"/>
      <c r="CEW7" s="228"/>
      <c r="CEX7" s="228"/>
      <c r="CEY7" s="228"/>
      <c r="CEZ7" s="228"/>
      <c r="CFA7" s="228"/>
      <c r="CFB7" s="228"/>
      <c r="CFC7" s="228"/>
      <c r="CFD7" s="228"/>
      <c r="CFE7" s="228"/>
      <c r="CFF7" s="228"/>
      <c r="CFG7" s="228"/>
      <c r="CFH7" s="228"/>
      <c r="CFI7" s="228"/>
      <c r="CFJ7" s="228"/>
      <c r="CFK7" s="228"/>
      <c r="CFL7" s="228"/>
      <c r="CFM7" s="228"/>
      <c r="CFN7" s="228"/>
      <c r="CFO7" s="228"/>
      <c r="CFP7" s="228"/>
      <c r="CFQ7" s="228"/>
      <c r="CFR7" s="228"/>
      <c r="CFS7" s="228"/>
      <c r="CFT7" s="228"/>
      <c r="CFU7" s="228"/>
      <c r="CFV7" s="228"/>
      <c r="CFW7" s="228"/>
      <c r="CFX7" s="228"/>
      <c r="CFY7" s="228"/>
      <c r="CFZ7" s="228"/>
      <c r="CGA7" s="228"/>
      <c r="CGB7" s="228"/>
      <c r="CGC7" s="228"/>
      <c r="CGD7" s="228"/>
      <c r="CGE7" s="228"/>
      <c r="CGF7" s="228"/>
      <c r="CGG7" s="228"/>
      <c r="CGH7" s="228"/>
      <c r="CGI7" s="228"/>
      <c r="CGJ7" s="228"/>
      <c r="CGK7" s="228"/>
      <c r="CGL7" s="228"/>
      <c r="CGM7" s="228"/>
      <c r="CGN7" s="228"/>
      <c r="CGO7" s="228"/>
      <c r="CGP7" s="228"/>
      <c r="CGQ7" s="228"/>
      <c r="CGR7" s="228"/>
      <c r="CGS7" s="228"/>
      <c r="CGT7" s="228"/>
      <c r="CGU7" s="228"/>
      <c r="CGV7" s="228"/>
      <c r="CGW7" s="228"/>
      <c r="CGX7" s="228"/>
      <c r="CGY7" s="228"/>
      <c r="CGZ7" s="228"/>
      <c r="CHA7" s="228"/>
      <c r="CHB7" s="228"/>
      <c r="CHC7" s="228"/>
      <c r="CHD7" s="228"/>
      <c r="CHE7" s="228"/>
      <c r="CHF7" s="228"/>
      <c r="CHG7" s="228"/>
      <c r="CHH7" s="228"/>
      <c r="CHI7" s="228"/>
      <c r="CHJ7" s="228"/>
      <c r="CHK7" s="228"/>
      <c r="CHL7" s="228"/>
      <c r="CHM7" s="228"/>
      <c r="CHN7" s="228"/>
      <c r="CHO7" s="228"/>
      <c r="CHP7" s="228"/>
      <c r="CHQ7" s="228"/>
      <c r="CHR7" s="228"/>
      <c r="CHS7" s="228"/>
      <c r="CHT7" s="228"/>
      <c r="CHU7" s="228"/>
      <c r="CHV7" s="228"/>
      <c r="CHW7" s="228"/>
      <c r="CHX7" s="228"/>
      <c r="CHY7" s="228"/>
      <c r="CHZ7" s="228"/>
      <c r="CIA7" s="228"/>
      <c r="CIB7" s="228"/>
      <c r="CIC7" s="228"/>
      <c r="CID7" s="228"/>
      <c r="CIE7" s="228"/>
      <c r="CIF7" s="228"/>
      <c r="CIG7" s="228"/>
      <c r="CIH7" s="228"/>
      <c r="CII7" s="228"/>
      <c r="CIJ7" s="228"/>
      <c r="CIK7" s="228"/>
      <c r="CIL7" s="228"/>
      <c r="CIM7" s="228"/>
      <c r="CIN7" s="228"/>
      <c r="CIO7" s="228"/>
      <c r="CIP7" s="228"/>
      <c r="CIQ7" s="228"/>
      <c r="CIR7" s="228"/>
      <c r="CIS7" s="228"/>
      <c r="CIT7" s="228"/>
      <c r="CIU7" s="228"/>
      <c r="CIV7" s="228"/>
      <c r="CIW7" s="228"/>
      <c r="CIX7" s="228"/>
      <c r="CIY7" s="228"/>
      <c r="CIZ7" s="228"/>
      <c r="CJA7" s="228"/>
      <c r="CJB7" s="228"/>
      <c r="CJC7" s="228"/>
      <c r="CJD7" s="228"/>
      <c r="CJE7" s="228"/>
      <c r="CJF7" s="228"/>
      <c r="CJG7" s="228"/>
      <c r="CJH7" s="228"/>
      <c r="CJI7" s="228"/>
      <c r="CJJ7" s="228"/>
      <c r="CJK7" s="228"/>
      <c r="CJL7" s="228"/>
      <c r="CJM7" s="228"/>
      <c r="CJN7" s="228"/>
      <c r="CJO7" s="228"/>
      <c r="CJP7" s="228"/>
      <c r="CJQ7" s="228"/>
      <c r="CJR7" s="228"/>
      <c r="CJS7" s="228"/>
      <c r="CJT7" s="228"/>
      <c r="CJU7" s="228"/>
      <c r="CJV7" s="228"/>
      <c r="CJW7" s="228"/>
      <c r="CJX7" s="228"/>
      <c r="CJY7" s="228"/>
      <c r="CJZ7" s="228"/>
      <c r="CKA7" s="228"/>
      <c r="CKB7" s="228"/>
      <c r="CKC7" s="228"/>
      <c r="CKD7" s="228"/>
      <c r="CKE7" s="228"/>
      <c r="CKF7" s="228"/>
      <c r="CKG7" s="228"/>
      <c r="CKH7" s="228"/>
      <c r="CKI7" s="228"/>
      <c r="CKJ7" s="228"/>
      <c r="CKK7" s="228"/>
      <c r="CKL7" s="228"/>
      <c r="CKM7" s="228"/>
      <c r="CKN7" s="228"/>
      <c r="CKO7" s="228"/>
      <c r="CKP7" s="228"/>
      <c r="CKQ7" s="228"/>
      <c r="CKR7" s="228"/>
      <c r="CKS7" s="228"/>
      <c r="CKT7" s="228"/>
      <c r="CKU7" s="228"/>
      <c r="CKV7" s="228"/>
      <c r="CKW7" s="228"/>
      <c r="CKX7" s="228"/>
      <c r="CKY7" s="228"/>
      <c r="CKZ7" s="228"/>
      <c r="CLA7" s="228"/>
      <c r="CLB7" s="228"/>
      <c r="CLC7" s="228"/>
      <c r="CLD7" s="228"/>
      <c r="CLE7" s="228"/>
      <c r="CLF7" s="228"/>
      <c r="CLG7" s="228"/>
      <c r="CLH7" s="228"/>
      <c r="CLI7" s="228"/>
      <c r="CLJ7" s="228"/>
      <c r="CLK7" s="228"/>
      <c r="CLL7" s="228"/>
      <c r="CLM7" s="228"/>
      <c r="CLN7" s="228"/>
      <c r="CLO7" s="228"/>
      <c r="CLP7" s="228"/>
      <c r="CLQ7" s="228"/>
      <c r="CLR7" s="228"/>
      <c r="CLS7" s="228"/>
      <c r="CLT7" s="228"/>
      <c r="CLU7" s="228"/>
      <c r="CLV7" s="228"/>
      <c r="CLW7" s="228"/>
      <c r="CLX7" s="228"/>
      <c r="CLY7" s="228"/>
      <c r="CLZ7" s="228"/>
      <c r="CMA7" s="228"/>
      <c r="CMB7" s="228"/>
      <c r="CMC7" s="228"/>
      <c r="CMD7" s="228"/>
      <c r="CME7" s="228"/>
      <c r="CMF7" s="228"/>
      <c r="CMG7" s="228"/>
      <c r="CMH7" s="228"/>
      <c r="CMI7" s="228"/>
      <c r="CMJ7" s="228"/>
      <c r="CMK7" s="228"/>
      <c r="CML7" s="228"/>
      <c r="CMM7" s="228"/>
      <c r="CMN7" s="228"/>
      <c r="CMO7" s="228"/>
      <c r="CMP7" s="228"/>
      <c r="CMQ7" s="228"/>
      <c r="CMR7" s="228"/>
      <c r="CMS7" s="228"/>
      <c r="CMT7" s="228"/>
      <c r="CMU7" s="228"/>
      <c r="CMV7" s="228"/>
      <c r="CMW7" s="228"/>
      <c r="CMX7" s="228"/>
      <c r="CMY7" s="228"/>
      <c r="CMZ7" s="228"/>
      <c r="CNA7" s="228"/>
      <c r="CNB7" s="228"/>
      <c r="CNC7" s="228"/>
      <c r="CND7" s="228"/>
      <c r="CNE7" s="228"/>
      <c r="CNF7" s="228"/>
      <c r="CNG7" s="228"/>
      <c r="CNH7" s="228"/>
      <c r="CNI7" s="228"/>
      <c r="CNJ7" s="228"/>
      <c r="CNK7" s="228"/>
      <c r="CNL7" s="228"/>
      <c r="CNM7" s="228"/>
      <c r="CNN7" s="228"/>
      <c r="CNO7" s="228"/>
      <c r="CNP7" s="228"/>
      <c r="CNQ7" s="228"/>
      <c r="CNR7" s="228"/>
      <c r="CNS7" s="228"/>
      <c r="CNT7" s="228"/>
      <c r="CNU7" s="228"/>
      <c r="CNV7" s="228"/>
      <c r="CNW7" s="228"/>
      <c r="CNX7" s="228"/>
      <c r="CNY7" s="228"/>
      <c r="CNZ7" s="228"/>
      <c r="COA7" s="228"/>
      <c r="COB7" s="228"/>
      <c r="COC7" s="228"/>
      <c r="COD7" s="228"/>
      <c r="COE7" s="228"/>
      <c r="COF7" s="228"/>
      <c r="COG7" s="228"/>
      <c r="COH7" s="228"/>
      <c r="COI7" s="228"/>
      <c r="COJ7" s="228"/>
      <c r="COK7" s="228"/>
      <c r="COL7" s="228"/>
      <c r="COM7" s="228"/>
      <c r="CON7" s="228"/>
      <c r="COO7" s="228"/>
      <c r="COP7" s="228"/>
      <c r="COQ7" s="228"/>
      <c r="COR7" s="228"/>
      <c r="COS7" s="228"/>
      <c r="COT7" s="228"/>
      <c r="COU7" s="228"/>
      <c r="COV7" s="228"/>
      <c r="COW7" s="228"/>
      <c r="COX7" s="228"/>
      <c r="COY7" s="228"/>
      <c r="COZ7" s="228"/>
      <c r="CPA7" s="228"/>
      <c r="CPB7" s="228"/>
      <c r="CPC7" s="228"/>
      <c r="CPD7" s="228"/>
      <c r="CPE7" s="228"/>
      <c r="CPF7" s="228"/>
      <c r="CPG7" s="228"/>
      <c r="CPH7" s="228"/>
      <c r="CPI7" s="228"/>
      <c r="CPJ7" s="228"/>
      <c r="CPK7" s="228"/>
      <c r="CPL7" s="228"/>
      <c r="CPM7" s="228"/>
      <c r="CPN7" s="228"/>
      <c r="CPO7" s="228"/>
      <c r="CPP7" s="228"/>
      <c r="CPQ7" s="228"/>
      <c r="CPR7" s="228"/>
      <c r="CPS7" s="228"/>
      <c r="CPT7" s="228"/>
      <c r="CPU7" s="228"/>
      <c r="CPV7" s="228"/>
      <c r="CPW7" s="228"/>
      <c r="CPX7" s="228"/>
      <c r="CPY7" s="228"/>
      <c r="CPZ7" s="228"/>
      <c r="CQA7" s="228"/>
      <c r="CQB7" s="228"/>
      <c r="CQC7" s="228"/>
      <c r="CQD7" s="228"/>
      <c r="CQE7" s="228"/>
      <c r="CQF7" s="228"/>
      <c r="CQG7" s="228"/>
      <c r="CQH7" s="228"/>
      <c r="CQI7" s="228"/>
      <c r="CQJ7" s="228"/>
      <c r="CQK7" s="228"/>
      <c r="CQL7" s="228"/>
      <c r="CQM7" s="228"/>
      <c r="CQN7" s="228"/>
      <c r="CQO7" s="228"/>
      <c r="CQP7" s="228"/>
      <c r="CQQ7" s="228"/>
      <c r="CQR7" s="228"/>
      <c r="CQS7" s="228"/>
      <c r="CQT7" s="228"/>
      <c r="CQU7" s="228"/>
      <c r="CQV7" s="228"/>
      <c r="CQW7" s="228"/>
      <c r="CQX7" s="228"/>
      <c r="CQY7" s="228"/>
      <c r="CQZ7" s="228"/>
      <c r="CRA7" s="228"/>
      <c r="CRB7" s="228"/>
      <c r="CRC7" s="228"/>
      <c r="CRD7" s="228"/>
      <c r="CRE7" s="228"/>
      <c r="CRF7" s="228"/>
      <c r="CRG7" s="228"/>
      <c r="CRH7" s="228"/>
      <c r="CRI7" s="228"/>
      <c r="CRJ7" s="228"/>
      <c r="CRK7" s="228"/>
      <c r="CRL7" s="228"/>
      <c r="CRM7" s="228"/>
      <c r="CRN7" s="228"/>
      <c r="CRO7" s="228"/>
      <c r="CRP7" s="228"/>
      <c r="CRQ7" s="228"/>
      <c r="CRR7" s="228"/>
      <c r="CRS7" s="228"/>
      <c r="CRT7" s="228"/>
      <c r="CRU7" s="228"/>
      <c r="CRV7" s="228"/>
      <c r="CRW7" s="228"/>
      <c r="CRX7" s="228"/>
      <c r="CRY7" s="228"/>
      <c r="CRZ7" s="228"/>
      <c r="CSA7" s="228"/>
      <c r="CSB7" s="228"/>
      <c r="CSC7" s="228"/>
      <c r="CSD7" s="228"/>
      <c r="CSE7" s="228"/>
      <c r="CSF7" s="228"/>
      <c r="CSG7" s="228"/>
      <c r="CSH7" s="228"/>
      <c r="CSI7" s="228"/>
      <c r="CSJ7" s="228"/>
      <c r="CSK7" s="228"/>
      <c r="CSL7" s="228"/>
      <c r="CSM7" s="228"/>
      <c r="CSN7" s="228"/>
      <c r="CSO7" s="228"/>
      <c r="CSP7" s="228"/>
      <c r="CSQ7" s="228"/>
      <c r="CSR7" s="228"/>
      <c r="CSS7" s="228"/>
      <c r="CST7" s="228"/>
      <c r="CSU7" s="228"/>
      <c r="CSV7" s="228"/>
      <c r="CSW7" s="228"/>
      <c r="CSX7" s="228"/>
      <c r="CSY7" s="228"/>
      <c r="CSZ7" s="228"/>
      <c r="CTA7" s="228"/>
      <c r="CTB7" s="228"/>
      <c r="CTC7" s="228"/>
      <c r="CTD7" s="228"/>
      <c r="CTE7" s="228"/>
      <c r="CTF7" s="228"/>
      <c r="CTG7" s="228"/>
      <c r="CTH7" s="228"/>
      <c r="CTI7" s="228"/>
      <c r="CTJ7" s="228"/>
      <c r="CTK7" s="228"/>
      <c r="CTL7" s="228"/>
      <c r="CTM7" s="228"/>
      <c r="CTN7" s="228"/>
      <c r="CTO7" s="228"/>
      <c r="CTP7" s="228"/>
      <c r="CTQ7" s="228"/>
      <c r="CTR7" s="228"/>
      <c r="CTS7" s="228"/>
      <c r="CTT7" s="228"/>
      <c r="CTU7" s="228"/>
      <c r="CTV7" s="228"/>
      <c r="CTW7" s="228"/>
      <c r="CTX7" s="228"/>
      <c r="CTY7" s="228"/>
      <c r="CTZ7" s="228"/>
      <c r="CUA7" s="228"/>
      <c r="CUB7" s="228"/>
      <c r="CUC7" s="228"/>
      <c r="CUD7" s="228"/>
      <c r="CUE7" s="228"/>
      <c r="CUF7" s="228"/>
      <c r="CUG7" s="228"/>
      <c r="CUH7" s="228"/>
      <c r="CUI7" s="228"/>
      <c r="CUJ7" s="228"/>
      <c r="CUK7" s="228"/>
      <c r="CUL7" s="228"/>
      <c r="CUM7" s="228"/>
      <c r="CUN7" s="228"/>
      <c r="CUO7" s="228"/>
      <c r="CUP7" s="228"/>
      <c r="CUQ7" s="228"/>
      <c r="CUR7" s="228"/>
      <c r="CUS7" s="228"/>
      <c r="CUT7" s="228"/>
      <c r="CUU7" s="228"/>
      <c r="CUV7" s="228"/>
      <c r="CUW7" s="228"/>
      <c r="CUX7" s="228"/>
      <c r="CUY7" s="228"/>
      <c r="CUZ7" s="228"/>
      <c r="CVA7" s="228"/>
      <c r="CVB7" s="228"/>
      <c r="CVC7" s="228"/>
      <c r="CVD7" s="228"/>
      <c r="CVE7" s="228"/>
      <c r="CVF7" s="228"/>
      <c r="CVG7" s="228"/>
      <c r="CVH7" s="228"/>
      <c r="CVI7" s="228"/>
      <c r="CVJ7" s="228"/>
      <c r="CVK7" s="228"/>
      <c r="CVL7" s="228"/>
      <c r="CVM7" s="228"/>
      <c r="CVN7" s="228"/>
      <c r="CVO7" s="228"/>
      <c r="CVP7" s="228"/>
      <c r="CVQ7" s="228"/>
      <c r="CVR7" s="228"/>
      <c r="CVS7" s="228"/>
      <c r="CVT7" s="228"/>
      <c r="CVU7" s="228"/>
      <c r="CVV7" s="228"/>
      <c r="CVW7" s="228"/>
      <c r="CVX7" s="228"/>
      <c r="CVY7" s="228"/>
      <c r="CVZ7" s="228"/>
      <c r="CWA7" s="228"/>
      <c r="CWB7" s="228"/>
      <c r="CWC7" s="228"/>
      <c r="CWD7" s="228"/>
      <c r="CWE7" s="228"/>
      <c r="CWF7" s="228"/>
      <c r="CWG7" s="228"/>
      <c r="CWH7" s="228"/>
      <c r="CWI7" s="228"/>
      <c r="CWJ7" s="228"/>
      <c r="CWK7" s="228"/>
      <c r="CWL7" s="228"/>
      <c r="CWM7" s="228"/>
      <c r="CWN7" s="228"/>
      <c r="CWO7" s="228"/>
      <c r="CWP7" s="228"/>
      <c r="CWQ7" s="228"/>
      <c r="CWR7" s="228"/>
      <c r="CWS7" s="228"/>
      <c r="CWT7" s="228"/>
      <c r="CWU7" s="228"/>
      <c r="CWV7" s="228"/>
      <c r="CWW7" s="228"/>
      <c r="CWX7" s="228"/>
      <c r="CWY7" s="228"/>
      <c r="CWZ7" s="228"/>
      <c r="CXA7" s="228"/>
      <c r="CXB7" s="228"/>
      <c r="CXC7" s="228"/>
      <c r="CXD7" s="228"/>
      <c r="CXE7" s="228"/>
      <c r="CXF7" s="228"/>
      <c r="CXG7" s="228"/>
      <c r="CXH7" s="228"/>
      <c r="CXI7" s="228"/>
      <c r="CXJ7" s="228"/>
      <c r="CXK7" s="228"/>
      <c r="CXL7" s="228"/>
      <c r="CXM7" s="228"/>
      <c r="CXN7" s="228"/>
      <c r="CXO7" s="228"/>
      <c r="CXP7" s="228"/>
      <c r="CXQ7" s="228"/>
      <c r="CXR7" s="228"/>
      <c r="CXS7" s="228"/>
      <c r="CXT7" s="228"/>
      <c r="CXU7" s="228"/>
      <c r="CXV7" s="228"/>
      <c r="CXW7" s="228"/>
      <c r="CXX7" s="228"/>
      <c r="CXY7" s="228"/>
      <c r="CXZ7" s="228"/>
      <c r="CYA7" s="228"/>
      <c r="CYB7" s="228"/>
      <c r="CYC7" s="228"/>
      <c r="CYD7" s="228"/>
      <c r="CYE7" s="228"/>
      <c r="CYF7" s="228"/>
      <c r="CYG7" s="228"/>
      <c r="CYH7" s="228"/>
      <c r="CYI7" s="228"/>
      <c r="CYJ7" s="228"/>
      <c r="CYK7" s="228"/>
      <c r="CYL7" s="228"/>
      <c r="CYM7" s="228"/>
      <c r="CYN7" s="228"/>
      <c r="CYO7" s="228"/>
      <c r="CYP7" s="228"/>
      <c r="CYQ7" s="228"/>
      <c r="CYR7" s="228"/>
      <c r="CYS7" s="228"/>
      <c r="CYT7" s="228"/>
      <c r="CYU7" s="228"/>
      <c r="CYV7" s="228"/>
      <c r="CYW7" s="228"/>
      <c r="CYX7" s="228"/>
      <c r="CYY7" s="228"/>
      <c r="CYZ7" s="228"/>
      <c r="CZA7" s="228"/>
      <c r="CZB7" s="228"/>
      <c r="CZC7" s="228"/>
      <c r="CZD7" s="228"/>
      <c r="CZE7" s="228"/>
      <c r="CZF7" s="228"/>
      <c r="CZG7" s="228"/>
      <c r="CZH7" s="228"/>
      <c r="CZI7" s="228"/>
      <c r="CZJ7" s="228"/>
      <c r="CZK7" s="228"/>
      <c r="CZL7" s="228"/>
      <c r="CZM7" s="228"/>
      <c r="CZN7" s="228"/>
      <c r="CZO7" s="228"/>
      <c r="CZP7" s="228"/>
      <c r="CZQ7" s="228"/>
      <c r="CZR7" s="228"/>
      <c r="CZS7" s="228"/>
      <c r="CZT7" s="228"/>
      <c r="CZU7" s="228"/>
      <c r="CZV7" s="228"/>
      <c r="CZW7" s="228"/>
      <c r="CZX7" s="228"/>
      <c r="CZY7" s="228"/>
      <c r="CZZ7" s="228"/>
      <c r="DAA7" s="228"/>
      <c r="DAB7" s="228"/>
      <c r="DAC7" s="228"/>
      <c r="DAD7" s="228"/>
      <c r="DAE7" s="228"/>
      <c r="DAF7" s="228"/>
      <c r="DAG7" s="228"/>
      <c r="DAH7" s="228"/>
      <c r="DAI7" s="228"/>
      <c r="DAJ7" s="228"/>
      <c r="DAK7" s="228"/>
      <c r="DAL7" s="228"/>
      <c r="DAM7" s="228"/>
      <c r="DAN7" s="228"/>
      <c r="DAO7" s="228"/>
      <c r="DAP7" s="228"/>
      <c r="DAQ7" s="228"/>
      <c r="DAR7" s="228"/>
      <c r="DAS7" s="228"/>
      <c r="DAT7" s="228"/>
      <c r="DAU7" s="228"/>
      <c r="DAV7" s="228"/>
      <c r="DAW7" s="228"/>
      <c r="DAX7" s="228"/>
      <c r="DAY7" s="228"/>
      <c r="DAZ7" s="228"/>
      <c r="DBA7" s="228"/>
      <c r="DBB7" s="228"/>
      <c r="DBC7" s="228"/>
      <c r="DBD7" s="228"/>
      <c r="DBE7" s="228"/>
      <c r="DBF7" s="228"/>
      <c r="DBG7" s="228"/>
      <c r="DBH7" s="228"/>
      <c r="DBI7" s="228"/>
      <c r="DBJ7" s="228"/>
      <c r="DBK7" s="228"/>
      <c r="DBL7" s="228"/>
      <c r="DBM7" s="228"/>
      <c r="DBN7" s="228"/>
      <c r="DBO7" s="228"/>
      <c r="DBP7" s="228"/>
      <c r="DBQ7" s="228"/>
      <c r="DBR7" s="228"/>
      <c r="DBS7" s="228"/>
      <c r="DBT7" s="228"/>
      <c r="DBU7" s="228"/>
      <c r="DBV7" s="228"/>
      <c r="DBW7" s="228"/>
      <c r="DBX7" s="228"/>
      <c r="DBY7" s="228"/>
      <c r="DBZ7" s="228"/>
      <c r="DCA7" s="228"/>
      <c r="DCB7" s="228"/>
      <c r="DCC7" s="228"/>
      <c r="DCD7" s="228"/>
      <c r="DCE7" s="228"/>
      <c r="DCF7" s="228"/>
      <c r="DCG7" s="228"/>
      <c r="DCH7" s="228"/>
      <c r="DCI7" s="228"/>
      <c r="DCJ7" s="228"/>
      <c r="DCK7" s="228"/>
      <c r="DCL7" s="228"/>
      <c r="DCM7" s="228"/>
      <c r="DCN7" s="228"/>
      <c r="DCO7" s="228"/>
      <c r="DCP7" s="228"/>
      <c r="DCQ7" s="228"/>
      <c r="DCR7" s="228"/>
      <c r="DCS7" s="228"/>
      <c r="DCT7" s="228"/>
      <c r="DCU7" s="228"/>
      <c r="DCV7" s="228"/>
      <c r="DCW7" s="228"/>
      <c r="DCX7" s="228"/>
      <c r="DCY7" s="228"/>
      <c r="DCZ7" s="228"/>
      <c r="DDA7" s="228"/>
      <c r="DDB7" s="228"/>
      <c r="DDC7" s="228"/>
      <c r="DDD7" s="228"/>
      <c r="DDE7" s="228"/>
      <c r="DDF7" s="228"/>
      <c r="DDG7" s="228"/>
      <c r="DDH7" s="228"/>
      <c r="DDI7" s="228"/>
      <c r="DDJ7" s="228"/>
      <c r="DDK7" s="228"/>
      <c r="DDL7" s="228"/>
      <c r="DDM7" s="228"/>
      <c r="DDN7" s="228"/>
      <c r="DDO7" s="228"/>
      <c r="DDP7" s="228"/>
      <c r="DDQ7" s="228"/>
      <c r="DDR7" s="228"/>
      <c r="DDS7" s="228"/>
      <c r="DDT7" s="228"/>
      <c r="DDU7" s="228"/>
      <c r="DDV7" s="228"/>
      <c r="DDW7" s="228"/>
      <c r="DDX7" s="228"/>
      <c r="DDY7" s="228"/>
      <c r="DDZ7" s="228"/>
      <c r="DEA7" s="228"/>
      <c r="DEB7" s="228"/>
      <c r="DEC7" s="228"/>
      <c r="DED7" s="228"/>
      <c r="DEE7" s="228"/>
      <c r="DEF7" s="228"/>
      <c r="DEG7" s="228"/>
      <c r="DEH7" s="228"/>
      <c r="DEI7" s="228"/>
      <c r="DEJ7" s="228"/>
      <c r="DEK7" s="228"/>
      <c r="DEL7" s="228"/>
      <c r="DEM7" s="228"/>
      <c r="DEN7" s="228"/>
      <c r="DEO7" s="228"/>
      <c r="DEP7" s="228"/>
      <c r="DEQ7" s="228"/>
      <c r="DER7" s="228"/>
      <c r="DES7" s="228"/>
      <c r="DET7" s="228"/>
      <c r="DEU7" s="228"/>
      <c r="DEV7" s="228"/>
      <c r="DEW7" s="228"/>
      <c r="DEX7" s="228"/>
      <c r="DEY7" s="228"/>
      <c r="DEZ7" s="228"/>
      <c r="DFA7" s="228"/>
      <c r="DFB7" s="228"/>
      <c r="DFC7" s="228"/>
      <c r="DFD7" s="228"/>
      <c r="DFE7" s="228"/>
      <c r="DFF7" s="228"/>
      <c r="DFG7" s="228"/>
      <c r="DFH7" s="228"/>
      <c r="DFI7" s="228"/>
      <c r="DFJ7" s="228"/>
      <c r="DFK7" s="228"/>
      <c r="DFL7" s="228"/>
      <c r="DFM7" s="228"/>
      <c r="DFN7" s="228"/>
      <c r="DFO7" s="228"/>
      <c r="DFP7" s="228"/>
      <c r="DFQ7" s="228"/>
      <c r="DFR7" s="228"/>
      <c r="DFS7" s="228"/>
      <c r="DFT7" s="228"/>
      <c r="DFU7" s="228"/>
      <c r="DFV7" s="228"/>
      <c r="DFW7" s="228"/>
      <c r="DFX7" s="228"/>
      <c r="DFY7" s="228"/>
      <c r="DFZ7" s="228"/>
      <c r="DGA7" s="228"/>
      <c r="DGB7" s="228"/>
      <c r="DGC7" s="228"/>
      <c r="DGD7" s="228"/>
      <c r="DGE7" s="228"/>
      <c r="DGF7" s="228"/>
      <c r="DGG7" s="228"/>
      <c r="DGH7" s="228"/>
      <c r="DGI7" s="228"/>
      <c r="DGJ7" s="228"/>
      <c r="DGK7" s="228"/>
      <c r="DGL7" s="228"/>
      <c r="DGM7" s="228"/>
      <c r="DGN7" s="228"/>
      <c r="DGO7" s="228"/>
      <c r="DGP7" s="228"/>
      <c r="DGQ7" s="228"/>
      <c r="DGR7" s="228"/>
      <c r="DGS7" s="228"/>
      <c r="DGT7" s="228"/>
      <c r="DGU7" s="228"/>
      <c r="DGV7" s="228"/>
      <c r="DGW7" s="228"/>
      <c r="DGX7" s="228"/>
      <c r="DGY7" s="228"/>
      <c r="DGZ7" s="228"/>
      <c r="DHA7" s="228"/>
      <c r="DHB7" s="228"/>
      <c r="DHC7" s="228"/>
      <c r="DHD7" s="228"/>
      <c r="DHE7" s="228"/>
      <c r="DHF7" s="228"/>
      <c r="DHG7" s="228"/>
      <c r="DHH7" s="228"/>
      <c r="DHI7" s="228"/>
      <c r="DHJ7" s="228"/>
      <c r="DHK7" s="228"/>
      <c r="DHL7" s="228"/>
      <c r="DHM7" s="228"/>
      <c r="DHN7" s="228"/>
      <c r="DHO7" s="228"/>
      <c r="DHP7" s="228"/>
      <c r="DHQ7" s="228"/>
      <c r="DHR7" s="228"/>
      <c r="DHS7" s="228"/>
      <c r="DHT7" s="228"/>
      <c r="DHU7" s="228"/>
      <c r="DHV7" s="228"/>
      <c r="DHW7" s="228"/>
      <c r="DHX7" s="228"/>
      <c r="DHY7" s="228"/>
      <c r="DHZ7" s="228"/>
      <c r="DIA7" s="228"/>
      <c r="DIB7" s="228"/>
      <c r="DIC7" s="228"/>
      <c r="DID7" s="228"/>
      <c r="DIE7" s="228"/>
      <c r="DIF7" s="228"/>
      <c r="DIG7" s="228"/>
      <c r="DIH7" s="228"/>
      <c r="DII7" s="228"/>
      <c r="DIJ7" s="228"/>
      <c r="DIK7" s="228"/>
      <c r="DIL7" s="228"/>
      <c r="DIM7" s="228"/>
      <c r="DIN7" s="228"/>
      <c r="DIO7" s="228"/>
      <c r="DIP7" s="228"/>
      <c r="DIQ7" s="228"/>
      <c r="DIR7" s="228"/>
      <c r="DIS7" s="228"/>
      <c r="DIT7" s="228"/>
      <c r="DIU7" s="228"/>
      <c r="DIV7" s="228"/>
      <c r="DIW7" s="228"/>
      <c r="DIX7" s="228"/>
      <c r="DIY7" s="228"/>
      <c r="DIZ7" s="228"/>
      <c r="DJA7" s="228"/>
      <c r="DJB7" s="228"/>
      <c r="DJC7" s="228"/>
      <c r="DJD7" s="228"/>
      <c r="DJE7" s="228"/>
      <c r="DJF7" s="228"/>
      <c r="DJG7" s="228"/>
      <c r="DJH7" s="228"/>
      <c r="DJI7" s="228"/>
      <c r="DJJ7" s="228"/>
      <c r="DJK7" s="228"/>
      <c r="DJL7" s="228"/>
      <c r="DJM7" s="228"/>
      <c r="DJN7" s="228"/>
      <c r="DJO7" s="228"/>
      <c r="DJP7" s="228"/>
      <c r="DJQ7" s="228"/>
      <c r="DJR7" s="228"/>
      <c r="DJS7" s="228"/>
      <c r="DJT7" s="228"/>
      <c r="DJU7" s="228"/>
      <c r="DJV7" s="228"/>
      <c r="DJW7" s="228"/>
      <c r="DJX7" s="228"/>
      <c r="DJY7" s="228"/>
      <c r="DJZ7" s="228"/>
      <c r="DKA7" s="228"/>
      <c r="DKB7" s="228"/>
      <c r="DKC7" s="228"/>
      <c r="DKD7" s="228"/>
      <c r="DKE7" s="228"/>
      <c r="DKF7" s="228"/>
      <c r="DKG7" s="228"/>
      <c r="DKH7" s="228"/>
      <c r="DKI7" s="228"/>
      <c r="DKJ7" s="228"/>
      <c r="DKK7" s="228"/>
      <c r="DKL7" s="228"/>
      <c r="DKM7" s="228"/>
      <c r="DKN7" s="228"/>
      <c r="DKO7" s="228"/>
      <c r="DKP7" s="228"/>
      <c r="DKQ7" s="228"/>
      <c r="DKR7" s="228"/>
      <c r="DKS7" s="228"/>
      <c r="DKT7" s="228"/>
      <c r="DKU7" s="228"/>
      <c r="DKV7" s="228"/>
      <c r="DKW7" s="228"/>
      <c r="DKX7" s="228"/>
      <c r="DKY7" s="228"/>
      <c r="DKZ7" s="228"/>
      <c r="DLA7" s="228"/>
      <c r="DLB7" s="228"/>
      <c r="DLC7" s="228"/>
      <c r="DLD7" s="228"/>
      <c r="DLE7" s="228"/>
      <c r="DLF7" s="228"/>
      <c r="DLG7" s="228"/>
      <c r="DLH7" s="228"/>
      <c r="DLI7" s="228"/>
      <c r="DLJ7" s="228"/>
      <c r="DLK7" s="228"/>
      <c r="DLL7" s="228"/>
      <c r="DLM7" s="228"/>
      <c r="DLN7" s="228"/>
      <c r="DLO7" s="228"/>
      <c r="DLP7" s="228"/>
      <c r="DLQ7" s="228"/>
      <c r="DLR7" s="228"/>
      <c r="DLS7" s="228"/>
      <c r="DLT7" s="228"/>
      <c r="DLU7" s="228"/>
      <c r="DLV7" s="228"/>
      <c r="DLW7" s="228"/>
      <c r="DLX7" s="228"/>
      <c r="DLY7" s="228"/>
      <c r="DLZ7" s="228"/>
      <c r="DMA7" s="228"/>
      <c r="DMB7" s="228"/>
      <c r="DMC7" s="228"/>
      <c r="DMD7" s="228"/>
      <c r="DME7" s="228"/>
      <c r="DMF7" s="228"/>
      <c r="DMG7" s="228"/>
      <c r="DMH7" s="228"/>
      <c r="DMI7" s="228"/>
      <c r="DMJ7" s="228"/>
      <c r="DMK7" s="228"/>
      <c r="DML7" s="228"/>
      <c r="DMM7" s="228"/>
      <c r="DMN7" s="228"/>
      <c r="DMO7" s="228"/>
      <c r="DMP7" s="228"/>
      <c r="DMQ7" s="228"/>
      <c r="DMR7" s="228"/>
      <c r="DMS7" s="228"/>
      <c r="DMT7" s="228"/>
      <c r="DMU7" s="228"/>
      <c r="DMV7" s="228"/>
      <c r="DMW7" s="228"/>
      <c r="DMX7" s="228"/>
      <c r="DMY7" s="228"/>
      <c r="DMZ7" s="228"/>
      <c r="DNA7" s="228"/>
      <c r="DNB7" s="228"/>
      <c r="DNC7" s="228"/>
      <c r="DND7" s="228"/>
      <c r="DNE7" s="228"/>
      <c r="DNF7" s="228"/>
      <c r="DNG7" s="228"/>
      <c r="DNH7" s="228"/>
      <c r="DNI7" s="228"/>
      <c r="DNJ7" s="228"/>
      <c r="DNK7" s="228"/>
      <c r="DNL7" s="228"/>
      <c r="DNM7" s="228"/>
      <c r="DNN7" s="228"/>
      <c r="DNO7" s="228"/>
      <c r="DNP7" s="228"/>
      <c r="DNQ7" s="228"/>
      <c r="DNR7" s="228"/>
      <c r="DNS7" s="228"/>
      <c r="DNT7" s="228"/>
      <c r="DNU7" s="228"/>
      <c r="DNV7" s="228"/>
      <c r="DNW7" s="228"/>
      <c r="DNX7" s="228"/>
      <c r="DNY7" s="228"/>
      <c r="DNZ7" s="228"/>
      <c r="DOA7" s="228"/>
      <c r="DOB7" s="228"/>
      <c r="DOC7" s="228"/>
      <c r="DOD7" s="228"/>
      <c r="DOE7" s="228"/>
      <c r="DOF7" s="228"/>
      <c r="DOG7" s="228"/>
      <c r="DOH7" s="228"/>
      <c r="DOI7" s="228"/>
      <c r="DOJ7" s="228"/>
      <c r="DOK7" s="228"/>
      <c r="DOL7" s="228"/>
      <c r="DOM7" s="228"/>
      <c r="DON7" s="228"/>
      <c r="DOO7" s="228"/>
      <c r="DOP7" s="228"/>
      <c r="DOQ7" s="228"/>
      <c r="DOR7" s="228"/>
      <c r="DOS7" s="228"/>
      <c r="DOT7" s="228"/>
      <c r="DOU7" s="228"/>
      <c r="DOV7" s="228"/>
      <c r="DOW7" s="228"/>
      <c r="DOX7" s="228"/>
      <c r="DOY7" s="228"/>
      <c r="DOZ7" s="228"/>
      <c r="DPA7" s="228"/>
      <c r="DPB7" s="228"/>
      <c r="DPC7" s="228"/>
      <c r="DPD7" s="228"/>
      <c r="DPE7" s="228"/>
      <c r="DPF7" s="228"/>
      <c r="DPG7" s="228"/>
      <c r="DPH7" s="228"/>
      <c r="DPI7" s="228"/>
      <c r="DPJ7" s="228"/>
      <c r="DPK7" s="228"/>
      <c r="DPL7" s="228"/>
      <c r="DPM7" s="228"/>
      <c r="DPN7" s="228"/>
      <c r="DPO7" s="228"/>
      <c r="DPP7" s="228"/>
      <c r="DPQ7" s="228"/>
      <c r="DPR7" s="228"/>
      <c r="DPS7" s="228"/>
      <c r="DPT7" s="228"/>
      <c r="DPU7" s="228"/>
      <c r="DPV7" s="228"/>
      <c r="DPW7" s="228"/>
      <c r="DPX7" s="228"/>
      <c r="DPY7" s="228"/>
      <c r="DPZ7" s="228"/>
      <c r="DQA7" s="228"/>
      <c r="DQB7" s="228"/>
      <c r="DQC7" s="228"/>
      <c r="DQD7" s="228"/>
      <c r="DQE7" s="228"/>
      <c r="DQF7" s="228"/>
      <c r="DQG7" s="228"/>
      <c r="DQH7" s="228"/>
      <c r="DQI7" s="228"/>
      <c r="DQJ7" s="228"/>
      <c r="DQK7" s="228"/>
      <c r="DQL7" s="228"/>
      <c r="DQM7" s="228"/>
      <c r="DQN7" s="228"/>
      <c r="DQO7" s="228"/>
      <c r="DQP7" s="228"/>
      <c r="DQQ7" s="228"/>
      <c r="DQR7" s="228"/>
      <c r="DQS7" s="228"/>
      <c r="DQT7" s="228"/>
      <c r="DQU7" s="228"/>
      <c r="DQV7" s="228"/>
      <c r="DQW7" s="228"/>
      <c r="DQX7" s="228"/>
      <c r="DQY7" s="228"/>
      <c r="DQZ7" s="228"/>
      <c r="DRA7" s="228"/>
      <c r="DRB7" s="228"/>
      <c r="DRC7" s="228"/>
      <c r="DRD7" s="228"/>
      <c r="DRE7" s="228"/>
      <c r="DRF7" s="228"/>
      <c r="DRG7" s="228"/>
      <c r="DRH7" s="228"/>
      <c r="DRI7" s="228"/>
      <c r="DRJ7" s="228"/>
      <c r="DRK7" s="228"/>
      <c r="DRL7" s="228"/>
      <c r="DRM7" s="228"/>
      <c r="DRN7" s="228"/>
      <c r="DRO7" s="228"/>
      <c r="DRP7" s="228"/>
      <c r="DRQ7" s="228"/>
      <c r="DRR7" s="228"/>
      <c r="DRS7" s="228"/>
      <c r="DRT7" s="228"/>
      <c r="DRU7" s="228"/>
      <c r="DRV7" s="228"/>
      <c r="DRW7" s="228"/>
      <c r="DRX7" s="228"/>
      <c r="DRY7" s="228"/>
      <c r="DRZ7" s="228"/>
      <c r="DSA7" s="228"/>
      <c r="DSB7" s="228"/>
      <c r="DSC7" s="228"/>
      <c r="DSD7" s="228"/>
      <c r="DSE7" s="228"/>
      <c r="DSF7" s="228"/>
      <c r="DSG7" s="228"/>
      <c r="DSH7" s="228"/>
      <c r="DSI7" s="228"/>
      <c r="DSJ7" s="228"/>
      <c r="DSK7" s="228"/>
      <c r="DSL7" s="228"/>
      <c r="DSM7" s="228"/>
      <c r="DSN7" s="228"/>
      <c r="DSO7" s="228"/>
      <c r="DSP7" s="228"/>
      <c r="DSQ7" s="228"/>
      <c r="DSR7" s="228"/>
      <c r="DSS7" s="228"/>
      <c r="DST7" s="228"/>
      <c r="DSU7" s="228"/>
      <c r="DSV7" s="228"/>
      <c r="DSW7" s="228"/>
      <c r="DSX7" s="228"/>
      <c r="DSY7" s="228"/>
      <c r="DSZ7" s="228"/>
      <c r="DTA7" s="228"/>
      <c r="DTB7" s="228"/>
      <c r="DTC7" s="228"/>
      <c r="DTD7" s="228"/>
      <c r="DTE7" s="228"/>
      <c r="DTF7" s="228"/>
      <c r="DTG7" s="228"/>
      <c r="DTH7" s="228"/>
      <c r="DTI7" s="228"/>
      <c r="DTJ7" s="228"/>
      <c r="DTK7" s="228"/>
      <c r="DTL7" s="228"/>
      <c r="DTM7" s="228"/>
      <c r="DTN7" s="228"/>
      <c r="DTO7" s="228"/>
      <c r="DTP7" s="228"/>
      <c r="DTQ7" s="228"/>
      <c r="DTR7" s="228"/>
      <c r="DTS7" s="228"/>
      <c r="DTT7" s="228"/>
      <c r="DTU7" s="228"/>
      <c r="DTV7" s="228"/>
      <c r="DTW7" s="228"/>
      <c r="DTX7" s="228"/>
      <c r="DTY7" s="228"/>
      <c r="DTZ7" s="228"/>
      <c r="DUA7" s="228"/>
      <c r="DUB7" s="228"/>
      <c r="DUC7" s="228"/>
      <c r="DUD7" s="228"/>
      <c r="DUE7" s="228"/>
      <c r="DUF7" s="228"/>
      <c r="DUG7" s="228"/>
      <c r="DUH7" s="228"/>
      <c r="DUI7" s="228"/>
      <c r="DUJ7" s="228"/>
      <c r="DUK7" s="228"/>
      <c r="DUL7" s="228"/>
      <c r="DUM7" s="228"/>
      <c r="DUN7" s="228"/>
      <c r="DUO7" s="228"/>
      <c r="DUP7" s="228"/>
      <c r="DUQ7" s="228"/>
      <c r="DUR7" s="228"/>
      <c r="DUS7" s="228"/>
      <c r="DUT7" s="228"/>
      <c r="DUU7" s="228"/>
      <c r="DUV7" s="228"/>
      <c r="DUW7" s="228"/>
      <c r="DUX7" s="228"/>
      <c r="DUY7" s="228"/>
      <c r="DUZ7" s="228"/>
      <c r="DVA7" s="228"/>
      <c r="DVB7" s="228"/>
      <c r="DVC7" s="228"/>
      <c r="DVD7" s="228"/>
      <c r="DVE7" s="228"/>
      <c r="DVF7" s="228"/>
      <c r="DVG7" s="228"/>
      <c r="DVH7" s="228"/>
      <c r="DVI7" s="228"/>
      <c r="DVJ7" s="228"/>
      <c r="DVK7" s="228"/>
      <c r="DVL7" s="228"/>
      <c r="DVM7" s="228"/>
      <c r="DVN7" s="228"/>
      <c r="DVO7" s="228"/>
      <c r="DVP7" s="228"/>
      <c r="DVQ7" s="228"/>
      <c r="DVR7" s="228"/>
      <c r="DVS7" s="228"/>
      <c r="DVT7" s="228"/>
      <c r="DVU7" s="228"/>
      <c r="DVV7" s="228"/>
      <c r="DVW7" s="228"/>
      <c r="DVX7" s="228"/>
      <c r="DVY7" s="228"/>
      <c r="DVZ7" s="228"/>
      <c r="DWA7" s="228"/>
      <c r="DWB7" s="228"/>
      <c r="DWC7" s="228"/>
      <c r="DWD7" s="228"/>
      <c r="DWE7" s="228"/>
      <c r="DWF7" s="228"/>
      <c r="DWG7" s="228"/>
      <c r="DWH7" s="228"/>
      <c r="DWI7" s="228"/>
      <c r="DWJ7" s="228"/>
      <c r="DWK7" s="228"/>
      <c r="DWL7" s="228"/>
      <c r="DWM7" s="228"/>
      <c r="DWN7" s="228"/>
      <c r="DWO7" s="228"/>
      <c r="DWP7" s="228"/>
      <c r="DWQ7" s="228"/>
      <c r="DWR7" s="228"/>
      <c r="DWS7" s="228"/>
      <c r="DWT7" s="228"/>
      <c r="DWU7" s="228"/>
      <c r="DWV7" s="228"/>
      <c r="DWW7" s="228"/>
      <c r="DWX7" s="228"/>
      <c r="DWY7" s="228"/>
      <c r="DWZ7" s="228"/>
      <c r="DXA7" s="228"/>
      <c r="DXB7" s="228"/>
      <c r="DXC7" s="228"/>
      <c r="DXD7" s="228"/>
      <c r="DXE7" s="228"/>
      <c r="DXF7" s="228"/>
      <c r="DXG7" s="228"/>
      <c r="DXH7" s="228"/>
      <c r="DXI7" s="228"/>
      <c r="DXJ7" s="228"/>
      <c r="DXK7" s="228"/>
      <c r="DXL7" s="228"/>
      <c r="DXM7" s="228"/>
      <c r="DXN7" s="228"/>
      <c r="DXO7" s="228"/>
      <c r="DXP7" s="228"/>
      <c r="DXQ7" s="228"/>
      <c r="DXR7" s="228"/>
      <c r="DXS7" s="228"/>
      <c r="DXT7" s="228"/>
      <c r="DXU7" s="228"/>
      <c r="DXV7" s="228"/>
      <c r="DXW7" s="228"/>
      <c r="DXX7" s="228"/>
      <c r="DXY7" s="228"/>
      <c r="DXZ7" s="228"/>
      <c r="DYA7" s="228"/>
      <c r="DYB7" s="228"/>
      <c r="DYC7" s="228"/>
      <c r="DYD7" s="228"/>
      <c r="DYE7" s="228"/>
      <c r="DYF7" s="228"/>
      <c r="DYG7" s="228"/>
      <c r="DYH7" s="228"/>
      <c r="DYI7" s="228"/>
      <c r="DYJ7" s="228"/>
      <c r="DYK7" s="228"/>
      <c r="DYL7" s="228"/>
      <c r="DYM7" s="228"/>
      <c r="DYN7" s="228"/>
      <c r="DYO7" s="228"/>
      <c r="DYP7" s="228"/>
      <c r="DYQ7" s="228"/>
      <c r="DYR7" s="228"/>
      <c r="DYS7" s="228"/>
      <c r="DYT7" s="228"/>
      <c r="DYU7" s="228"/>
      <c r="DYV7" s="228"/>
      <c r="DYW7" s="228"/>
      <c r="DYX7" s="228"/>
      <c r="DYY7" s="228"/>
      <c r="DYZ7" s="228"/>
      <c r="DZA7" s="228"/>
      <c r="DZB7" s="228"/>
      <c r="DZC7" s="228"/>
      <c r="DZD7" s="228"/>
      <c r="DZE7" s="228"/>
      <c r="DZF7" s="228"/>
      <c r="DZG7" s="228"/>
      <c r="DZH7" s="228"/>
      <c r="DZI7" s="228"/>
      <c r="DZJ7" s="228"/>
      <c r="DZK7" s="228"/>
      <c r="DZL7" s="228"/>
      <c r="DZM7" s="228"/>
      <c r="DZN7" s="228"/>
      <c r="DZO7" s="228"/>
      <c r="DZP7" s="228"/>
      <c r="DZQ7" s="228"/>
      <c r="DZR7" s="228"/>
      <c r="DZS7" s="228"/>
      <c r="DZT7" s="228"/>
      <c r="DZU7" s="228"/>
      <c r="DZV7" s="228"/>
      <c r="DZW7" s="228"/>
      <c r="DZX7" s="228"/>
      <c r="DZY7" s="228"/>
      <c r="DZZ7" s="228"/>
      <c r="EAA7" s="228"/>
      <c r="EAB7" s="228"/>
      <c r="EAC7" s="228"/>
      <c r="EAD7" s="228"/>
      <c r="EAE7" s="228"/>
      <c r="EAF7" s="228"/>
      <c r="EAG7" s="228"/>
      <c r="EAH7" s="228"/>
      <c r="EAI7" s="228"/>
      <c r="EAJ7" s="228"/>
      <c r="EAK7" s="228"/>
      <c r="EAL7" s="228"/>
      <c r="EAM7" s="228"/>
      <c r="EAN7" s="228"/>
      <c r="EAO7" s="228"/>
      <c r="EAP7" s="228"/>
      <c r="EAQ7" s="228"/>
      <c r="EAR7" s="228"/>
      <c r="EAS7" s="228"/>
      <c r="EAT7" s="228"/>
      <c r="EAU7" s="228"/>
      <c r="EAV7" s="228"/>
      <c r="EAW7" s="228"/>
      <c r="EAX7" s="228"/>
      <c r="EAY7" s="228"/>
      <c r="EAZ7" s="228"/>
      <c r="EBA7" s="228"/>
      <c r="EBB7" s="228"/>
      <c r="EBC7" s="228"/>
      <c r="EBD7" s="228"/>
      <c r="EBE7" s="228"/>
      <c r="EBF7" s="228"/>
      <c r="EBG7" s="228"/>
      <c r="EBH7" s="228"/>
      <c r="EBI7" s="228"/>
      <c r="EBJ7" s="228"/>
      <c r="EBK7" s="228"/>
      <c r="EBL7" s="228"/>
      <c r="EBM7" s="228"/>
      <c r="EBN7" s="228"/>
      <c r="EBO7" s="228"/>
      <c r="EBP7" s="228"/>
      <c r="EBQ7" s="228"/>
      <c r="EBR7" s="228"/>
      <c r="EBS7" s="228"/>
      <c r="EBT7" s="228"/>
      <c r="EBU7" s="228"/>
      <c r="EBV7" s="228"/>
      <c r="EBW7" s="228"/>
      <c r="EBX7" s="228"/>
      <c r="EBY7" s="228"/>
      <c r="EBZ7" s="228"/>
      <c r="ECA7" s="228"/>
      <c r="ECB7" s="228"/>
      <c r="ECC7" s="228"/>
      <c r="ECD7" s="228"/>
      <c r="ECE7" s="228"/>
      <c r="ECF7" s="228"/>
      <c r="ECG7" s="228"/>
      <c r="ECH7" s="228"/>
      <c r="ECI7" s="228"/>
      <c r="ECJ7" s="228"/>
      <c r="ECK7" s="228"/>
      <c r="ECL7" s="228"/>
      <c r="ECM7" s="228"/>
      <c r="ECN7" s="228"/>
      <c r="ECO7" s="228"/>
      <c r="ECP7" s="228"/>
      <c r="ECQ7" s="228"/>
      <c r="ECR7" s="228"/>
      <c r="ECS7" s="228"/>
      <c r="ECT7" s="228"/>
      <c r="ECU7" s="228"/>
      <c r="ECV7" s="228"/>
      <c r="ECW7" s="228"/>
      <c r="ECX7" s="228"/>
      <c r="ECY7" s="228"/>
      <c r="ECZ7" s="228"/>
      <c r="EDA7" s="228"/>
      <c r="EDB7" s="228"/>
      <c r="EDC7" s="228"/>
      <c r="EDD7" s="228"/>
      <c r="EDE7" s="228"/>
      <c r="EDF7" s="228"/>
      <c r="EDG7" s="228"/>
      <c r="EDH7" s="228"/>
      <c r="EDI7" s="228"/>
      <c r="EDJ7" s="228"/>
      <c r="EDK7" s="228"/>
      <c r="EDL7" s="228"/>
      <c r="EDM7" s="228"/>
      <c r="EDN7" s="228"/>
      <c r="EDO7" s="228"/>
      <c r="EDP7" s="228"/>
      <c r="EDQ7" s="228"/>
      <c r="EDR7" s="228"/>
      <c r="EDS7" s="228"/>
      <c r="EDT7" s="228"/>
      <c r="EDU7" s="228"/>
      <c r="EDV7" s="228"/>
      <c r="EDW7" s="228"/>
      <c r="EDX7" s="228"/>
      <c r="EDY7" s="228"/>
      <c r="EDZ7" s="228"/>
      <c r="EEA7" s="228"/>
      <c r="EEB7" s="228"/>
      <c r="EEC7" s="228"/>
      <c r="EED7" s="228"/>
      <c r="EEE7" s="228"/>
      <c r="EEF7" s="228"/>
      <c r="EEG7" s="228"/>
      <c r="EEH7" s="228"/>
      <c r="EEI7" s="228"/>
      <c r="EEJ7" s="228"/>
      <c r="EEK7" s="228"/>
      <c r="EEL7" s="228"/>
      <c r="EEM7" s="228"/>
      <c r="EEN7" s="228"/>
      <c r="EEO7" s="228"/>
      <c r="EEP7" s="228"/>
      <c r="EEQ7" s="228"/>
      <c r="EER7" s="228"/>
      <c r="EES7" s="228"/>
      <c r="EET7" s="228"/>
      <c r="EEU7" s="228"/>
      <c r="EEV7" s="228"/>
      <c r="EEW7" s="228"/>
      <c r="EEX7" s="228"/>
      <c r="EEY7" s="228"/>
      <c r="EEZ7" s="228"/>
      <c r="EFA7" s="228"/>
      <c r="EFB7" s="228"/>
      <c r="EFC7" s="228"/>
      <c r="EFD7" s="228"/>
      <c r="EFE7" s="228"/>
      <c r="EFF7" s="228"/>
      <c r="EFG7" s="228"/>
      <c r="EFH7" s="228"/>
      <c r="EFI7" s="228"/>
      <c r="EFJ7" s="228"/>
      <c r="EFK7" s="228"/>
      <c r="EFL7" s="228"/>
      <c r="EFM7" s="228"/>
      <c r="EFN7" s="228"/>
      <c r="EFO7" s="228"/>
      <c r="EFP7" s="228"/>
      <c r="EFQ7" s="228"/>
      <c r="EFR7" s="228"/>
      <c r="EFS7" s="228"/>
      <c r="EFT7" s="228"/>
      <c r="EFU7" s="228"/>
      <c r="EFV7" s="228"/>
      <c r="EFW7" s="228"/>
      <c r="EFX7" s="228"/>
      <c r="EFY7" s="228"/>
      <c r="EFZ7" s="228"/>
      <c r="EGA7" s="228"/>
      <c r="EGB7" s="228"/>
      <c r="EGC7" s="228"/>
      <c r="EGD7" s="228"/>
      <c r="EGE7" s="228"/>
      <c r="EGF7" s="228"/>
      <c r="EGG7" s="228"/>
      <c r="EGH7" s="228"/>
      <c r="EGI7" s="228"/>
      <c r="EGJ7" s="228"/>
      <c r="EGK7" s="228"/>
      <c r="EGL7" s="228"/>
      <c r="EGM7" s="228"/>
      <c r="EGN7" s="228"/>
      <c r="EGO7" s="228"/>
      <c r="EGP7" s="228"/>
      <c r="EGQ7" s="228"/>
      <c r="EGR7" s="228"/>
      <c r="EGS7" s="228"/>
      <c r="EGT7" s="228"/>
      <c r="EGU7" s="228"/>
      <c r="EGV7" s="228"/>
      <c r="EGW7" s="228"/>
      <c r="EGX7" s="228"/>
      <c r="EGY7" s="228"/>
      <c r="EGZ7" s="228"/>
      <c r="EHA7" s="228"/>
      <c r="EHB7" s="228"/>
      <c r="EHC7" s="228"/>
      <c r="EHD7" s="228"/>
      <c r="EHE7" s="228"/>
      <c r="EHF7" s="228"/>
      <c r="EHG7" s="228"/>
      <c r="EHH7" s="228"/>
      <c r="EHI7" s="228"/>
      <c r="EHJ7" s="228"/>
      <c r="EHK7" s="228"/>
      <c r="EHL7" s="228"/>
      <c r="EHM7" s="228"/>
      <c r="EHN7" s="228"/>
      <c r="EHO7" s="228"/>
      <c r="EHP7" s="228"/>
      <c r="EHQ7" s="228"/>
      <c r="EHR7" s="228"/>
      <c r="EHS7" s="228"/>
      <c r="EHT7" s="228"/>
      <c r="EHU7" s="228"/>
      <c r="EHV7" s="228"/>
      <c r="EHW7" s="228"/>
      <c r="EHX7" s="228"/>
      <c r="EHY7" s="228"/>
      <c r="EHZ7" s="228"/>
      <c r="EIA7" s="228"/>
      <c r="EIB7" s="228"/>
      <c r="EIC7" s="228"/>
      <c r="EID7" s="228"/>
      <c r="EIE7" s="228"/>
      <c r="EIF7" s="228"/>
      <c r="EIG7" s="228"/>
      <c r="EIH7" s="228"/>
      <c r="EII7" s="228"/>
      <c r="EIJ7" s="228"/>
      <c r="EIK7" s="228"/>
      <c r="EIL7" s="228"/>
      <c r="EIM7" s="228"/>
      <c r="EIN7" s="228"/>
      <c r="EIO7" s="228"/>
      <c r="EIP7" s="228"/>
      <c r="EIQ7" s="228"/>
      <c r="EIR7" s="228"/>
      <c r="EIS7" s="228"/>
      <c r="EIT7" s="228"/>
      <c r="EIU7" s="228"/>
      <c r="EIV7" s="228"/>
      <c r="EIW7" s="228"/>
      <c r="EIX7" s="228"/>
      <c r="EIY7" s="228"/>
      <c r="EIZ7" s="228"/>
      <c r="EJA7" s="228"/>
      <c r="EJB7" s="228"/>
      <c r="EJC7" s="228"/>
      <c r="EJD7" s="228"/>
      <c r="EJE7" s="228"/>
      <c r="EJF7" s="228"/>
      <c r="EJG7" s="228"/>
      <c r="EJH7" s="228"/>
      <c r="EJI7" s="228"/>
      <c r="EJJ7" s="228"/>
      <c r="EJK7" s="228"/>
      <c r="EJL7" s="228"/>
      <c r="EJM7" s="228"/>
      <c r="EJN7" s="228"/>
      <c r="EJO7" s="228"/>
      <c r="EJP7" s="228"/>
      <c r="EJQ7" s="228"/>
      <c r="EJR7" s="228"/>
      <c r="EJS7" s="228"/>
      <c r="EJT7" s="228"/>
      <c r="EJU7" s="228"/>
      <c r="EJV7" s="228"/>
      <c r="EJW7" s="228"/>
      <c r="EJX7" s="228"/>
      <c r="EJY7" s="228"/>
      <c r="EJZ7" s="228"/>
      <c r="EKA7" s="228"/>
      <c r="EKB7" s="228"/>
      <c r="EKC7" s="228"/>
      <c r="EKD7" s="228"/>
      <c r="EKE7" s="228"/>
      <c r="EKF7" s="228"/>
      <c r="EKG7" s="228"/>
      <c r="EKH7" s="228"/>
      <c r="EKI7" s="228"/>
      <c r="EKJ7" s="228"/>
      <c r="EKK7" s="228"/>
      <c r="EKL7" s="228"/>
      <c r="EKM7" s="228"/>
      <c r="EKN7" s="228"/>
      <c r="EKO7" s="228"/>
      <c r="EKP7" s="228"/>
      <c r="EKQ7" s="228"/>
      <c r="EKR7" s="228"/>
      <c r="EKS7" s="228"/>
      <c r="EKT7" s="228"/>
      <c r="EKU7" s="228"/>
      <c r="EKV7" s="228"/>
      <c r="EKW7" s="228"/>
      <c r="EKX7" s="228"/>
      <c r="EKY7" s="228"/>
      <c r="EKZ7" s="228"/>
      <c r="ELA7" s="228"/>
      <c r="ELB7" s="228"/>
      <c r="ELC7" s="228"/>
      <c r="ELD7" s="228"/>
      <c r="ELE7" s="228"/>
      <c r="ELF7" s="228"/>
      <c r="ELG7" s="228"/>
      <c r="ELH7" s="228"/>
      <c r="ELI7" s="228"/>
      <c r="ELJ7" s="228"/>
      <c r="ELK7" s="228"/>
      <c r="ELL7" s="228"/>
      <c r="ELM7" s="228"/>
      <c r="ELN7" s="228"/>
      <c r="ELO7" s="228"/>
      <c r="ELP7" s="228"/>
      <c r="ELQ7" s="228"/>
      <c r="ELR7" s="228"/>
      <c r="ELS7" s="228"/>
      <c r="ELT7" s="228"/>
      <c r="ELU7" s="228"/>
      <c r="ELV7" s="228"/>
      <c r="ELW7" s="228"/>
      <c r="ELX7" s="228"/>
      <c r="ELY7" s="228"/>
      <c r="ELZ7" s="228"/>
      <c r="EMA7" s="228"/>
      <c r="EMB7" s="228"/>
      <c r="EMC7" s="228"/>
      <c r="EMD7" s="228"/>
      <c r="EME7" s="228"/>
      <c r="EMF7" s="228"/>
      <c r="EMG7" s="228"/>
      <c r="EMH7" s="228"/>
      <c r="EMI7" s="228"/>
      <c r="EMJ7" s="228"/>
      <c r="EMK7" s="228"/>
      <c r="EML7" s="228"/>
      <c r="EMM7" s="228"/>
      <c r="EMN7" s="228"/>
      <c r="EMO7" s="228"/>
      <c r="EMP7" s="228"/>
      <c r="EMQ7" s="228"/>
      <c r="EMR7" s="228"/>
      <c r="EMS7" s="228"/>
      <c r="EMT7" s="228"/>
      <c r="EMU7" s="228"/>
      <c r="EMV7" s="228"/>
      <c r="EMW7" s="228"/>
      <c r="EMX7" s="228"/>
      <c r="EMY7" s="228"/>
      <c r="EMZ7" s="228"/>
      <c r="ENA7" s="228"/>
      <c r="ENB7" s="228"/>
      <c r="ENC7" s="228"/>
      <c r="END7" s="228"/>
      <c r="ENE7" s="228"/>
      <c r="ENF7" s="228"/>
      <c r="ENG7" s="228"/>
      <c r="ENH7" s="228"/>
      <c r="ENI7" s="228"/>
      <c r="ENJ7" s="228"/>
      <c r="ENK7" s="228"/>
      <c r="ENL7" s="228"/>
      <c r="ENM7" s="228"/>
      <c r="ENN7" s="228"/>
      <c r="ENO7" s="228"/>
      <c r="ENP7" s="228"/>
      <c r="ENQ7" s="228"/>
      <c r="ENR7" s="228"/>
      <c r="ENS7" s="228"/>
      <c r="ENT7" s="228"/>
      <c r="ENU7" s="228"/>
      <c r="ENV7" s="228"/>
      <c r="ENW7" s="228"/>
      <c r="ENX7" s="228"/>
      <c r="ENY7" s="228"/>
      <c r="ENZ7" s="228"/>
      <c r="EOA7" s="228"/>
      <c r="EOB7" s="228"/>
      <c r="EOC7" s="228"/>
      <c r="EOD7" s="228"/>
      <c r="EOE7" s="228"/>
      <c r="EOF7" s="228"/>
      <c r="EOG7" s="228"/>
      <c r="EOH7" s="228"/>
      <c r="EOI7" s="228"/>
      <c r="EOJ7" s="228"/>
      <c r="EOK7" s="228"/>
      <c r="EOL7" s="228"/>
      <c r="EOM7" s="228"/>
      <c r="EON7" s="228"/>
      <c r="EOO7" s="228"/>
      <c r="EOP7" s="228"/>
      <c r="EOQ7" s="228"/>
      <c r="EOR7" s="228"/>
      <c r="EOS7" s="228"/>
      <c r="EOT7" s="228"/>
      <c r="EOU7" s="228"/>
      <c r="EOV7" s="228"/>
      <c r="EOW7" s="228"/>
      <c r="EOX7" s="228"/>
      <c r="EOY7" s="228"/>
      <c r="EOZ7" s="228"/>
      <c r="EPA7" s="228"/>
      <c r="EPB7" s="228"/>
      <c r="EPC7" s="228"/>
      <c r="EPD7" s="228"/>
      <c r="EPE7" s="228"/>
      <c r="EPF7" s="228"/>
      <c r="EPG7" s="228"/>
      <c r="EPH7" s="228"/>
      <c r="EPI7" s="228"/>
      <c r="EPJ7" s="228"/>
      <c r="EPK7" s="228"/>
      <c r="EPL7" s="228"/>
      <c r="EPM7" s="228"/>
      <c r="EPN7" s="228"/>
      <c r="EPO7" s="228"/>
      <c r="EPP7" s="228"/>
      <c r="EPQ7" s="228"/>
      <c r="EPR7" s="228"/>
      <c r="EPS7" s="228"/>
      <c r="EPT7" s="228"/>
      <c r="EPU7" s="228"/>
      <c r="EPV7" s="228"/>
      <c r="EPW7" s="228"/>
      <c r="EPX7" s="228"/>
      <c r="EPY7" s="228"/>
      <c r="EPZ7" s="228"/>
      <c r="EQA7" s="228"/>
      <c r="EQB7" s="228"/>
      <c r="EQC7" s="228"/>
      <c r="EQD7" s="228"/>
      <c r="EQE7" s="228"/>
      <c r="EQF7" s="228"/>
      <c r="EQG7" s="228"/>
      <c r="EQH7" s="228"/>
      <c r="EQI7" s="228"/>
      <c r="EQJ7" s="228"/>
      <c r="EQK7" s="228"/>
      <c r="EQL7" s="228"/>
      <c r="EQM7" s="228"/>
      <c r="EQN7" s="228"/>
      <c r="EQO7" s="228"/>
      <c r="EQP7" s="228"/>
      <c r="EQQ7" s="228"/>
      <c r="EQR7" s="228"/>
      <c r="EQS7" s="228"/>
      <c r="EQT7" s="228"/>
      <c r="EQU7" s="228"/>
      <c r="EQV7" s="228"/>
      <c r="EQW7" s="228"/>
      <c r="EQX7" s="228"/>
      <c r="EQY7" s="228"/>
      <c r="EQZ7" s="228"/>
      <c r="ERA7" s="228"/>
      <c r="ERB7" s="228"/>
      <c r="ERC7" s="228"/>
      <c r="ERD7" s="228"/>
      <c r="ERE7" s="228"/>
      <c r="ERF7" s="228"/>
      <c r="ERG7" s="228"/>
      <c r="ERH7" s="228"/>
      <c r="ERI7" s="228"/>
      <c r="ERJ7" s="228"/>
      <c r="ERK7" s="228"/>
      <c r="ERL7" s="228"/>
      <c r="ERM7" s="228"/>
      <c r="ERN7" s="228"/>
      <c r="ERO7" s="228"/>
      <c r="ERP7" s="228"/>
      <c r="ERQ7" s="228"/>
      <c r="ERR7" s="228"/>
      <c r="ERS7" s="228"/>
      <c r="ERT7" s="228"/>
      <c r="ERU7" s="228"/>
      <c r="ERV7" s="228"/>
      <c r="ERW7" s="228"/>
      <c r="ERX7" s="228"/>
      <c r="ERY7" s="228"/>
      <c r="ERZ7" s="228"/>
      <c r="ESA7" s="228"/>
      <c r="ESB7" s="228"/>
      <c r="ESC7" s="228"/>
      <c r="ESD7" s="228"/>
      <c r="ESE7" s="228"/>
      <c r="ESF7" s="228"/>
      <c r="ESG7" s="228"/>
      <c r="ESH7" s="228"/>
      <c r="ESI7" s="228"/>
      <c r="ESJ7" s="228"/>
      <c r="ESK7" s="228"/>
      <c r="ESL7" s="228"/>
      <c r="ESM7" s="228"/>
      <c r="ESN7" s="228"/>
      <c r="ESO7" s="228"/>
      <c r="ESP7" s="228"/>
      <c r="ESQ7" s="228"/>
      <c r="ESR7" s="228"/>
      <c r="ESS7" s="228"/>
      <c r="EST7" s="228"/>
      <c r="ESU7" s="228"/>
      <c r="ESV7" s="228"/>
      <c r="ESW7" s="228"/>
      <c r="ESX7" s="228"/>
      <c r="ESY7" s="228"/>
      <c r="ESZ7" s="228"/>
      <c r="ETA7" s="228"/>
      <c r="ETB7" s="228"/>
      <c r="ETC7" s="228"/>
      <c r="ETD7" s="228"/>
      <c r="ETE7" s="228"/>
      <c r="ETF7" s="228"/>
      <c r="ETG7" s="228"/>
      <c r="ETH7" s="228"/>
      <c r="ETI7" s="228"/>
      <c r="ETJ7" s="228"/>
      <c r="ETK7" s="228"/>
      <c r="ETL7" s="228"/>
      <c r="ETM7" s="228"/>
      <c r="ETN7" s="228"/>
      <c r="ETO7" s="228"/>
      <c r="ETP7" s="228"/>
      <c r="ETQ7" s="228"/>
      <c r="ETR7" s="228"/>
      <c r="ETS7" s="228"/>
      <c r="ETT7" s="228"/>
      <c r="ETU7" s="228"/>
      <c r="ETV7" s="228"/>
      <c r="ETW7" s="228"/>
      <c r="ETX7" s="228"/>
      <c r="ETY7" s="228"/>
      <c r="ETZ7" s="228"/>
      <c r="EUA7" s="228"/>
      <c r="EUB7" s="228"/>
      <c r="EUC7" s="228"/>
      <c r="EUD7" s="228"/>
      <c r="EUE7" s="228"/>
      <c r="EUF7" s="228"/>
      <c r="EUG7" s="228"/>
      <c r="EUH7" s="228"/>
      <c r="EUI7" s="228"/>
      <c r="EUJ7" s="228"/>
      <c r="EUK7" s="228"/>
      <c r="EUL7" s="228"/>
      <c r="EUM7" s="228"/>
      <c r="EUN7" s="228"/>
      <c r="EUO7" s="228"/>
      <c r="EUP7" s="228"/>
      <c r="EUQ7" s="228"/>
      <c r="EUR7" s="228"/>
      <c r="EUS7" s="228"/>
      <c r="EUT7" s="228"/>
      <c r="EUU7" s="228"/>
      <c r="EUV7" s="228"/>
      <c r="EUW7" s="228"/>
      <c r="EUX7" s="228"/>
      <c r="EUY7" s="228"/>
      <c r="EUZ7" s="228"/>
      <c r="EVA7" s="228"/>
      <c r="EVB7" s="228"/>
      <c r="EVC7" s="228"/>
      <c r="EVD7" s="228"/>
      <c r="EVE7" s="228"/>
      <c r="EVF7" s="228"/>
      <c r="EVG7" s="228"/>
      <c r="EVH7" s="228"/>
      <c r="EVI7" s="228"/>
      <c r="EVJ7" s="228"/>
      <c r="EVK7" s="228"/>
      <c r="EVL7" s="228"/>
      <c r="EVM7" s="228"/>
      <c r="EVN7" s="228"/>
      <c r="EVO7" s="228"/>
      <c r="EVP7" s="228"/>
      <c r="EVQ7" s="228"/>
      <c r="EVR7" s="228"/>
      <c r="EVS7" s="228"/>
      <c r="EVT7" s="228"/>
      <c r="EVU7" s="228"/>
      <c r="EVV7" s="228"/>
      <c r="EVW7" s="228"/>
      <c r="EVX7" s="228"/>
      <c r="EVY7" s="228"/>
      <c r="EVZ7" s="228"/>
      <c r="EWA7" s="228"/>
      <c r="EWB7" s="228"/>
      <c r="EWC7" s="228"/>
      <c r="EWD7" s="228"/>
      <c r="EWE7" s="228"/>
      <c r="EWF7" s="228"/>
      <c r="EWG7" s="228"/>
      <c r="EWH7" s="228"/>
      <c r="EWI7" s="228"/>
      <c r="EWJ7" s="228"/>
      <c r="EWK7" s="228"/>
      <c r="EWL7" s="228"/>
      <c r="EWM7" s="228"/>
      <c r="EWN7" s="228"/>
      <c r="EWO7" s="228"/>
      <c r="EWP7" s="228"/>
      <c r="EWQ7" s="228"/>
      <c r="EWR7" s="228"/>
      <c r="EWS7" s="228"/>
      <c r="EWT7" s="228"/>
      <c r="EWU7" s="228"/>
      <c r="EWV7" s="228"/>
      <c r="EWW7" s="228"/>
      <c r="EWX7" s="228"/>
      <c r="EWY7" s="228"/>
      <c r="EWZ7" s="228"/>
      <c r="EXA7" s="228"/>
      <c r="EXB7" s="228"/>
      <c r="EXC7" s="228"/>
      <c r="EXD7" s="228"/>
      <c r="EXE7" s="228"/>
      <c r="EXF7" s="228"/>
      <c r="EXG7" s="228"/>
      <c r="EXH7" s="228"/>
      <c r="EXI7" s="228"/>
      <c r="EXJ7" s="228"/>
      <c r="EXK7" s="228"/>
      <c r="EXL7" s="228"/>
      <c r="EXM7" s="228"/>
      <c r="EXN7" s="228"/>
      <c r="EXO7" s="228"/>
      <c r="EXP7" s="228"/>
      <c r="EXQ7" s="228"/>
      <c r="EXR7" s="228"/>
      <c r="EXS7" s="228"/>
      <c r="EXT7" s="228"/>
      <c r="EXU7" s="228"/>
      <c r="EXV7" s="228"/>
      <c r="EXW7" s="228"/>
      <c r="EXX7" s="228"/>
      <c r="EXY7" s="228"/>
      <c r="EXZ7" s="228"/>
      <c r="EYA7" s="228"/>
      <c r="EYB7" s="228"/>
      <c r="EYC7" s="228"/>
      <c r="EYD7" s="228"/>
      <c r="EYE7" s="228"/>
      <c r="EYF7" s="228"/>
      <c r="EYG7" s="228"/>
      <c r="EYH7" s="228"/>
      <c r="EYI7" s="228"/>
      <c r="EYJ7" s="228"/>
      <c r="EYK7" s="228"/>
      <c r="EYL7" s="228"/>
      <c r="EYM7" s="228"/>
      <c r="EYN7" s="228"/>
      <c r="EYO7" s="228"/>
      <c r="EYP7" s="228"/>
      <c r="EYQ7" s="228"/>
      <c r="EYR7" s="228"/>
      <c r="EYS7" s="228"/>
      <c r="EYT7" s="228"/>
      <c r="EYU7" s="228"/>
      <c r="EYV7" s="228"/>
      <c r="EYW7" s="228"/>
      <c r="EYX7" s="228"/>
      <c r="EYY7" s="228"/>
      <c r="EYZ7" s="228"/>
      <c r="EZA7" s="228"/>
      <c r="EZB7" s="228"/>
      <c r="EZC7" s="228"/>
      <c r="EZD7" s="228"/>
      <c r="EZE7" s="228"/>
      <c r="EZF7" s="228"/>
      <c r="EZG7" s="228"/>
      <c r="EZH7" s="228"/>
      <c r="EZI7" s="228"/>
      <c r="EZJ7" s="228"/>
      <c r="EZK7" s="228"/>
      <c r="EZL7" s="228"/>
      <c r="EZM7" s="228"/>
      <c r="EZN7" s="228"/>
      <c r="EZO7" s="228"/>
      <c r="EZP7" s="228"/>
      <c r="EZQ7" s="228"/>
      <c r="EZR7" s="228"/>
      <c r="EZS7" s="228"/>
      <c r="EZT7" s="228"/>
      <c r="EZU7" s="228"/>
      <c r="EZV7" s="228"/>
      <c r="EZW7" s="228"/>
      <c r="EZX7" s="228"/>
      <c r="EZY7" s="228"/>
      <c r="EZZ7" s="228"/>
      <c r="FAA7" s="228"/>
      <c r="FAB7" s="228"/>
      <c r="FAC7" s="228"/>
      <c r="FAD7" s="228"/>
      <c r="FAE7" s="228"/>
      <c r="FAF7" s="228"/>
      <c r="FAG7" s="228"/>
      <c r="FAH7" s="228"/>
      <c r="FAI7" s="228"/>
      <c r="FAJ7" s="228"/>
      <c r="FAK7" s="228"/>
      <c r="FAL7" s="228"/>
      <c r="FAM7" s="228"/>
      <c r="FAN7" s="228"/>
      <c r="FAO7" s="228"/>
      <c r="FAP7" s="228"/>
      <c r="FAQ7" s="228"/>
      <c r="FAR7" s="228"/>
      <c r="FAS7" s="228"/>
      <c r="FAT7" s="228"/>
      <c r="FAU7" s="228"/>
      <c r="FAV7" s="228"/>
      <c r="FAW7" s="228"/>
      <c r="FAX7" s="228"/>
      <c r="FAY7" s="228"/>
      <c r="FAZ7" s="228"/>
      <c r="FBA7" s="228"/>
      <c r="FBB7" s="228"/>
      <c r="FBC7" s="228"/>
      <c r="FBD7" s="228"/>
      <c r="FBE7" s="228"/>
      <c r="FBF7" s="228"/>
      <c r="FBG7" s="228"/>
      <c r="FBH7" s="228"/>
      <c r="FBI7" s="228"/>
      <c r="FBJ7" s="228"/>
      <c r="FBK7" s="228"/>
      <c r="FBL7" s="228"/>
      <c r="FBM7" s="228"/>
      <c r="FBN7" s="228"/>
      <c r="FBO7" s="228"/>
      <c r="FBP7" s="228"/>
      <c r="FBQ7" s="228"/>
      <c r="FBR7" s="228"/>
      <c r="FBS7" s="228"/>
      <c r="FBT7" s="228"/>
      <c r="FBU7" s="228"/>
      <c r="FBV7" s="228"/>
      <c r="FBW7" s="228"/>
      <c r="FBX7" s="228"/>
      <c r="FBY7" s="228"/>
      <c r="FBZ7" s="228"/>
      <c r="FCA7" s="228"/>
      <c r="FCB7" s="228"/>
      <c r="FCC7" s="228"/>
      <c r="FCD7" s="228"/>
      <c r="FCE7" s="228"/>
      <c r="FCF7" s="228"/>
      <c r="FCG7" s="228"/>
      <c r="FCH7" s="228"/>
      <c r="FCI7" s="228"/>
      <c r="FCJ7" s="228"/>
      <c r="FCK7" s="228"/>
      <c r="FCL7" s="228"/>
      <c r="FCM7" s="228"/>
      <c r="FCN7" s="228"/>
      <c r="FCO7" s="228"/>
      <c r="FCP7" s="228"/>
      <c r="FCQ7" s="228"/>
      <c r="FCR7" s="228"/>
      <c r="FCS7" s="228"/>
      <c r="FCT7" s="228"/>
      <c r="FCU7" s="228"/>
      <c r="FCV7" s="228"/>
      <c r="FCW7" s="228"/>
      <c r="FCX7" s="228"/>
      <c r="FCY7" s="228"/>
      <c r="FCZ7" s="228"/>
      <c r="FDA7" s="228"/>
      <c r="FDB7" s="228"/>
      <c r="FDC7" s="228"/>
      <c r="FDD7" s="228"/>
      <c r="FDE7" s="228"/>
      <c r="FDF7" s="228"/>
      <c r="FDG7" s="228"/>
      <c r="FDH7" s="228"/>
      <c r="FDI7" s="228"/>
      <c r="FDJ7" s="228"/>
      <c r="FDK7" s="228"/>
      <c r="FDL7" s="228"/>
      <c r="FDM7" s="228"/>
      <c r="FDN7" s="228"/>
      <c r="FDO7" s="228"/>
      <c r="FDP7" s="228"/>
      <c r="FDQ7" s="228"/>
      <c r="FDR7" s="228"/>
      <c r="FDS7" s="228"/>
      <c r="FDT7" s="228"/>
      <c r="FDU7" s="228"/>
      <c r="FDV7" s="228"/>
      <c r="FDW7" s="228"/>
      <c r="FDX7" s="228"/>
      <c r="FDY7" s="228"/>
      <c r="FDZ7" s="228"/>
      <c r="FEA7" s="228"/>
      <c r="FEB7" s="228"/>
      <c r="FEC7" s="228"/>
      <c r="FED7" s="228"/>
      <c r="FEE7" s="228"/>
      <c r="FEF7" s="228"/>
      <c r="FEG7" s="228"/>
      <c r="FEH7" s="228"/>
      <c r="FEI7" s="228"/>
      <c r="FEJ7" s="228"/>
      <c r="FEK7" s="228"/>
      <c r="FEL7" s="228"/>
      <c r="FEM7" s="228"/>
      <c r="FEN7" s="228"/>
      <c r="FEO7" s="228"/>
      <c r="FEP7" s="228"/>
      <c r="FEQ7" s="228"/>
      <c r="FER7" s="228"/>
      <c r="FES7" s="228"/>
      <c r="FET7" s="228"/>
      <c r="FEU7" s="228"/>
      <c r="FEV7" s="228"/>
      <c r="FEW7" s="228"/>
      <c r="FEX7" s="228"/>
      <c r="FEY7" s="228"/>
      <c r="FEZ7" s="228"/>
      <c r="FFA7" s="228"/>
      <c r="FFB7" s="228"/>
      <c r="FFC7" s="228"/>
      <c r="FFD7" s="228"/>
      <c r="FFE7" s="228"/>
      <c r="FFF7" s="228"/>
      <c r="FFG7" s="228"/>
      <c r="FFH7" s="228"/>
      <c r="FFI7" s="228"/>
      <c r="FFJ7" s="228"/>
      <c r="FFK7" s="228"/>
      <c r="FFL7" s="228"/>
      <c r="FFM7" s="228"/>
      <c r="FFN7" s="228"/>
      <c r="FFO7" s="228"/>
      <c r="FFP7" s="228"/>
      <c r="FFQ7" s="228"/>
      <c r="FFR7" s="228"/>
      <c r="FFS7" s="228"/>
      <c r="FFT7" s="228"/>
      <c r="FFU7" s="228"/>
      <c r="FFV7" s="228"/>
      <c r="FFW7" s="228"/>
      <c r="FFX7" s="228"/>
      <c r="FFY7" s="228"/>
      <c r="FFZ7" s="228"/>
      <c r="FGA7" s="228"/>
      <c r="FGB7" s="228"/>
      <c r="FGC7" s="228"/>
      <c r="FGD7" s="228"/>
      <c r="FGE7" s="228"/>
      <c r="FGF7" s="228"/>
      <c r="FGG7" s="228"/>
      <c r="FGH7" s="228"/>
      <c r="FGI7" s="228"/>
      <c r="FGJ7" s="228"/>
      <c r="FGK7" s="228"/>
      <c r="FGL7" s="228"/>
      <c r="FGM7" s="228"/>
      <c r="FGN7" s="228"/>
      <c r="FGO7" s="228"/>
      <c r="FGP7" s="228"/>
      <c r="FGQ7" s="228"/>
      <c r="FGR7" s="228"/>
      <c r="FGS7" s="228"/>
      <c r="FGT7" s="228"/>
      <c r="FGU7" s="228"/>
      <c r="FGV7" s="228"/>
      <c r="FGW7" s="228"/>
      <c r="FGX7" s="228"/>
      <c r="FGY7" s="228"/>
      <c r="FGZ7" s="228"/>
      <c r="FHA7" s="228"/>
      <c r="FHB7" s="228"/>
      <c r="FHC7" s="228"/>
      <c r="FHD7" s="228"/>
      <c r="FHE7" s="228"/>
      <c r="FHF7" s="228"/>
      <c r="FHG7" s="228"/>
      <c r="FHH7" s="228"/>
      <c r="FHI7" s="228"/>
      <c r="FHJ7" s="228"/>
      <c r="FHK7" s="228"/>
      <c r="FHL7" s="228"/>
      <c r="FHM7" s="228"/>
      <c r="FHN7" s="228"/>
      <c r="FHO7" s="228"/>
      <c r="FHP7" s="228"/>
      <c r="FHQ7" s="228"/>
      <c r="FHR7" s="228"/>
      <c r="FHS7" s="228"/>
      <c r="FHT7" s="228"/>
      <c r="FHU7" s="228"/>
      <c r="FHV7" s="228"/>
      <c r="FHW7" s="228"/>
      <c r="FHX7" s="228"/>
      <c r="FHY7" s="228"/>
      <c r="FHZ7" s="228"/>
      <c r="FIA7" s="228"/>
      <c r="FIB7" s="228"/>
      <c r="FIC7" s="228"/>
      <c r="FID7" s="228"/>
      <c r="FIE7" s="228"/>
      <c r="FIF7" s="228"/>
      <c r="FIG7" s="228"/>
      <c r="FIH7" s="228"/>
      <c r="FII7" s="228"/>
      <c r="FIJ7" s="228"/>
      <c r="FIK7" s="228"/>
      <c r="FIL7" s="228"/>
      <c r="FIM7" s="228"/>
      <c r="FIN7" s="228"/>
      <c r="FIO7" s="228"/>
      <c r="FIP7" s="228"/>
      <c r="FIQ7" s="228"/>
      <c r="FIR7" s="228"/>
      <c r="FIS7" s="228"/>
      <c r="FIT7" s="228"/>
      <c r="FIU7" s="228"/>
      <c r="FIV7" s="228"/>
      <c r="FIW7" s="228"/>
      <c r="FIX7" s="228"/>
      <c r="FIY7" s="228"/>
      <c r="FIZ7" s="228"/>
      <c r="FJA7" s="228"/>
      <c r="FJB7" s="228"/>
      <c r="FJC7" s="228"/>
      <c r="FJD7" s="228"/>
      <c r="FJE7" s="228"/>
      <c r="FJF7" s="228"/>
      <c r="FJG7" s="228"/>
      <c r="FJH7" s="228"/>
      <c r="FJI7" s="228"/>
      <c r="FJJ7" s="228"/>
      <c r="FJK7" s="228"/>
      <c r="FJL7" s="228"/>
      <c r="FJM7" s="228"/>
      <c r="FJN7" s="228"/>
      <c r="FJO7" s="228"/>
      <c r="FJP7" s="228"/>
      <c r="FJQ7" s="228"/>
      <c r="FJR7" s="228"/>
      <c r="FJS7" s="228"/>
      <c r="FJT7" s="228"/>
      <c r="FJU7" s="228"/>
      <c r="FJV7" s="228"/>
      <c r="FJW7" s="228"/>
      <c r="FJX7" s="228"/>
      <c r="FJY7" s="228"/>
      <c r="FJZ7" s="228"/>
      <c r="FKA7" s="228"/>
      <c r="FKB7" s="228"/>
      <c r="FKC7" s="228"/>
      <c r="FKD7" s="228"/>
      <c r="FKE7" s="228"/>
      <c r="FKF7" s="228"/>
      <c r="FKG7" s="228"/>
      <c r="FKH7" s="228"/>
      <c r="FKI7" s="228"/>
      <c r="FKJ7" s="228"/>
      <c r="FKK7" s="228"/>
      <c r="FKL7" s="228"/>
      <c r="FKM7" s="228"/>
      <c r="FKN7" s="228"/>
      <c r="FKO7" s="228"/>
      <c r="FKP7" s="228"/>
      <c r="FKQ7" s="228"/>
      <c r="FKR7" s="228"/>
      <c r="FKS7" s="228"/>
      <c r="FKT7" s="228"/>
      <c r="FKU7" s="228"/>
      <c r="FKV7" s="228"/>
      <c r="FKW7" s="228"/>
      <c r="FKX7" s="228"/>
      <c r="FKY7" s="228"/>
      <c r="FKZ7" s="228"/>
      <c r="FLA7" s="228"/>
      <c r="FLB7" s="228"/>
      <c r="FLC7" s="228"/>
      <c r="FLD7" s="228"/>
      <c r="FLE7" s="228"/>
      <c r="FLF7" s="228"/>
      <c r="FLG7" s="228"/>
      <c r="FLH7" s="228"/>
      <c r="FLI7" s="228"/>
      <c r="FLJ7" s="228"/>
      <c r="FLK7" s="228"/>
      <c r="FLL7" s="228"/>
      <c r="FLM7" s="228"/>
      <c r="FLN7" s="228"/>
      <c r="FLO7" s="228"/>
      <c r="FLP7" s="228"/>
      <c r="FLQ7" s="228"/>
      <c r="FLR7" s="228"/>
      <c r="FLS7" s="228"/>
      <c r="FLT7" s="228"/>
      <c r="FLU7" s="228"/>
      <c r="FLV7" s="228"/>
      <c r="FLW7" s="228"/>
      <c r="FLX7" s="228"/>
      <c r="FLY7" s="228"/>
      <c r="FLZ7" s="228"/>
      <c r="FMA7" s="228"/>
      <c r="FMB7" s="228"/>
      <c r="FMC7" s="228"/>
      <c r="FMD7" s="228"/>
      <c r="FME7" s="228"/>
      <c r="FMF7" s="228"/>
      <c r="FMG7" s="228"/>
      <c r="FMH7" s="228"/>
      <c r="FMI7" s="228"/>
      <c r="FMJ7" s="228"/>
      <c r="FMK7" s="228"/>
      <c r="FML7" s="228"/>
      <c r="FMM7" s="228"/>
      <c r="FMN7" s="228"/>
      <c r="FMO7" s="228"/>
      <c r="FMP7" s="228"/>
      <c r="FMQ7" s="228"/>
      <c r="FMR7" s="228"/>
      <c r="FMS7" s="228"/>
      <c r="FMT7" s="228"/>
      <c r="FMU7" s="228"/>
      <c r="FMV7" s="228"/>
      <c r="FMW7" s="228"/>
      <c r="FMX7" s="228"/>
      <c r="FMY7" s="228"/>
      <c r="FMZ7" s="228"/>
      <c r="FNA7" s="228"/>
      <c r="FNB7" s="228"/>
      <c r="FNC7" s="228"/>
      <c r="FND7" s="228"/>
      <c r="FNE7" s="228"/>
      <c r="FNF7" s="228"/>
      <c r="FNG7" s="228"/>
      <c r="FNH7" s="228"/>
      <c r="FNI7" s="228"/>
      <c r="FNJ7" s="228"/>
      <c r="FNK7" s="228"/>
      <c r="FNL7" s="228"/>
      <c r="FNM7" s="228"/>
      <c r="FNN7" s="228"/>
      <c r="FNO7" s="228"/>
      <c r="FNP7" s="228"/>
      <c r="FNQ7" s="228"/>
      <c r="FNR7" s="228"/>
      <c r="FNS7" s="228"/>
      <c r="FNT7" s="228"/>
      <c r="FNU7" s="228"/>
      <c r="FNV7" s="228"/>
      <c r="FNW7" s="228"/>
      <c r="FNX7" s="228"/>
      <c r="FNY7" s="228"/>
      <c r="FNZ7" s="228"/>
      <c r="FOA7" s="228"/>
      <c r="FOB7" s="228"/>
      <c r="FOC7" s="228"/>
      <c r="FOD7" s="228"/>
      <c r="FOE7" s="228"/>
      <c r="FOF7" s="228"/>
      <c r="FOG7" s="228"/>
      <c r="FOH7" s="228"/>
      <c r="FOI7" s="228"/>
      <c r="FOJ7" s="228"/>
      <c r="FOK7" s="228"/>
      <c r="FOL7" s="228"/>
      <c r="FOM7" s="228"/>
      <c r="FON7" s="228"/>
      <c r="FOO7" s="228"/>
      <c r="FOP7" s="228"/>
      <c r="FOQ7" s="228"/>
      <c r="FOR7" s="228"/>
      <c r="FOS7" s="228"/>
      <c r="FOT7" s="228"/>
      <c r="FOU7" s="228"/>
      <c r="FOV7" s="228"/>
      <c r="FOW7" s="228"/>
      <c r="FOX7" s="228"/>
      <c r="FOY7" s="228"/>
      <c r="FOZ7" s="228"/>
      <c r="FPA7" s="228"/>
      <c r="FPB7" s="228"/>
      <c r="FPC7" s="228"/>
      <c r="FPD7" s="228"/>
      <c r="FPE7" s="228"/>
      <c r="FPF7" s="228"/>
      <c r="FPG7" s="228"/>
      <c r="FPH7" s="228"/>
      <c r="FPI7" s="228"/>
      <c r="FPJ7" s="228"/>
      <c r="FPK7" s="228"/>
      <c r="FPL7" s="228"/>
      <c r="FPM7" s="228"/>
      <c r="FPN7" s="228"/>
      <c r="FPO7" s="228"/>
      <c r="FPP7" s="228"/>
      <c r="FPQ7" s="228"/>
      <c r="FPR7" s="228"/>
      <c r="FPS7" s="228"/>
      <c r="FPT7" s="228"/>
      <c r="FPU7" s="228"/>
      <c r="FPV7" s="228"/>
      <c r="FPW7" s="228"/>
      <c r="FPX7" s="228"/>
      <c r="FPY7" s="228"/>
      <c r="FPZ7" s="228"/>
      <c r="FQA7" s="228"/>
      <c r="FQB7" s="228"/>
      <c r="FQC7" s="228"/>
      <c r="FQD7" s="228"/>
      <c r="FQE7" s="228"/>
      <c r="FQF7" s="228"/>
      <c r="FQG7" s="228"/>
      <c r="FQH7" s="228"/>
      <c r="FQI7" s="228"/>
      <c r="FQJ7" s="228"/>
      <c r="FQK7" s="228"/>
      <c r="FQL7" s="228"/>
      <c r="FQM7" s="228"/>
      <c r="FQN7" s="228"/>
      <c r="FQO7" s="228"/>
      <c r="FQP7" s="228"/>
      <c r="FQQ7" s="228"/>
      <c r="FQR7" s="228"/>
      <c r="FQS7" s="228"/>
      <c r="FQT7" s="228"/>
      <c r="FQU7" s="228"/>
      <c r="FQV7" s="228"/>
      <c r="FQW7" s="228"/>
      <c r="FQX7" s="228"/>
      <c r="FQY7" s="228"/>
      <c r="FQZ7" s="228"/>
      <c r="FRA7" s="228"/>
      <c r="FRB7" s="228"/>
      <c r="FRC7" s="228"/>
      <c r="FRD7" s="228"/>
      <c r="FRE7" s="228"/>
      <c r="FRF7" s="228"/>
      <c r="FRG7" s="228"/>
      <c r="FRH7" s="228"/>
      <c r="FRI7" s="228"/>
      <c r="FRJ7" s="228"/>
      <c r="FRK7" s="228"/>
      <c r="FRL7" s="228"/>
      <c r="FRM7" s="228"/>
      <c r="FRN7" s="228"/>
      <c r="FRO7" s="228"/>
      <c r="FRP7" s="228"/>
      <c r="FRQ7" s="228"/>
      <c r="FRR7" s="228"/>
      <c r="FRS7" s="228"/>
      <c r="FRT7" s="228"/>
      <c r="FRU7" s="228"/>
      <c r="FRV7" s="228"/>
      <c r="FRW7" s="228"/>
      <c r="FRX7" s="228"/>
      <c r="FRY7" s="228"/>
      <c r="FRZ7" s="228"/>
      <c r="FSA7" s="228"/>
      <c r="FSB7" s="228"/>
      <c r="FSC7" s="228"/>
      <c r="FSD7" s="228"/>
      <c r="FSE7" s="228"/>
      <c r="FSF7" s="228"/>
      <c r="FSG7" s="228"/>
      <c r="FSH7" s="228"/>
      <c r="FSI7" s="228"/>
      <c r="FSJ7" s="228"/>
      <c r="FSK7" s="228"/>
      <c r="FSL7" s="228"/>
      <c r="FSM7" s="228"/>
      <c r="FSN7" s="228"/>
      <c r="FSO7" s="228"/>
      <c r="FSP7" s="228"/>
      <c r="FSQ7" s="228"/>
      <c r="FSR7" s="228"/>
      <c r="FSS7" s="228"/>
      <c r="FST7" s="228"/>
      <c r="FSU7" s="228"/>
      <c r="FSV7" s="228"/>
      <c r="FSW7" s="228"/>
      <c r="FSX7" s="228"/>
      <c r="FSY7" s="228"/>
      <c r="FSZ7" s="228"/>
      <c r="FTA7" s="228"/>
      <c r="FTB7" s="228"/>
      <c r="FTC7" s="228"/>
      <c r="FTD7" s="228"/>
      <c r="FTE7" s="228"/>
      <c r="FTF7" s="228"/>
      <c r="FTG7" s="228"/>
      <c r="FTH7" s="228"/>
      <c r="FTI7" s="228"/>
      <c r="FTJ7" s="228"/>
      <c r="FTK7" s="228"/>
      <c r="FTL7" s="228"/>
      <c r="FTM7" s="228"/>
      <c r="FTN7" s="228"/>
      <c r="FTO7" s="228"/>
      <c r="FTP7" s="228"/>
      <c r="FTQ7" s="228"/>
      <c r="FTR7" s="228"/>
      <c r="FTS7" s="228"/>
      <c r="FTT7" s="228"/>
      <c r="FTU7" s="228"/>
      <c r="FTV7" s="228"/>
      <c r="FTW7" s="228"/>
      <c r="FTX7" s="228"/>
      <c r="FTY7" s="228"/>
      <c r="FTZ7" s="228"/>
      <c r="FUA7" s="228"/>
      <c r="FUB7" s="228"/>
      <c r="FUC7" s="228"/>
      <c r="FUD7" s="228"/>
      <c r="FUE7" s="228"/>
      <c r="FUF7" s="228"/>
      <c r="FUG7" s="228"/>
      <c r="FUH7" s="228"/>
      <c r="FUI7" s="228"/>
      <c r="FUJ7" s="228"/>
      <c r="FUK7" s="228"/>
      <c r="FUL7" s="228"/>
      <c r="FUM7" s="228"/>
      <c r="FUN7" s="228"/>
      <c r="FUO7" s="228"/>
      <c r="FUP7" s="228"/>
      <c r="FUQ7" s="228"/>
      <c r="FUR7" s="228"/>
      <c r="FUS7" s="228"/>
      <c r="FUT7" s="228"/>
      <c r="FUU7" s="228"/>
      <c r="FUV7" s="228"/>
      <c r="FUW7" s="228"/>
      <c r="FUX7" s="228"/>
      <c r="FUY7" s="228"/>
      <c r="FUZ7" s="228"/>
      <c r="FVA7" s="228"/>
      <c r="FVB7" s="228"/>
      <c r="FVC7" s="228"/>
      <c r="FVD7" s="228"/>
      <c r="FVE7" s="228"/>
      <c r="FVF7" s="228"/>
      <c r="FVG7" s="228"/>
      <c r="FVH7" s="228"/>
      <c r="FVI7" s="228"/>
      <c r="FVJ7" s="228"/>
      <c r="FVK7" s="228"/>
      <c r="FVL7" s="228"/>
      <c r="FVM7" s="228"/>
      <c r="FVN7" s="228"/>
      <c r="FVO7" s="228"/>
      <c r="FVP7" s="228"/>
      <c r="FVQ7" s="228"/>
      <c r="FVR7" s="228"/>
      <c r="FVS7" s="228"/>
      <c r="FVT7" s="228"/>
      <c r="FVU7" s="228"/>
      <c r="FVV7" s="228"/>
      <c r="FVW7" s="228"/>
      <c r="FVX7" s="228"/>
      <c r="FVY7" s="228"/>
      <c r="FVZ7" s="228"/>
      <c r="FWA7" s="228"/>
      <c r="FWB7" s="228"/>
      <c r="FWC7" s="228"/>
      <c r="FWD7" s="228"/>
      <c r="FWE7" s="228"/>
      <c r="FWF7" s="228"/>
      <c r="FWG7" s="228"/>
      <c r="FWH7" s="228"/>
      <c r="FWI7" s="228"/>
      <c r="FWJ7" s="228"/>
      <c r="FWK7" s="228"/>
      <c r="FWL7" s="228"/>
      <c r="FWM7" s="228"/>
      <c r="FWN7" s="228"/>
      <c r="FWO7" s="228"/>
      <c r="FWP7" s="228"/>
      <c r="FWQ7" s="228"/>
      <c r="FWR7" s="228"/>
      <c r="FWS7" s="228"/>
      <c r="FWT7" s="228"/>
      <c r="FWU7" s="228"/>
      <c r="FWV7" s="228"/>
      <c r="FWW7" s="228"/>
      <c r="FWX7" s="228"/>
      <c r="FWY7" s="228"/>
      <c r="FWZ7" s="228"/>
      <c r="FXA7" s="228"/>
      <c r="FXB7" s="228"/>
      <c r="FXC7" s="228"/>
      <c r="FXD7" s="228"/>
      <c r="FXE7" s="228"/>
      <c r="FXF7" s="228"/>
      <c r="FXG7" s="228"/>
      <c r="FXH7" s="228"/>
      <c r="FXI7" s="228"/>
      <c r="FXJ7" s="228"/>
      <c r="FXK7" s="228"/>
      <c r="FXL7" s="228"/>
      <c r="FXM7" s="228"/>
      <c r="FXN7" s="228"/>
      <c r="FXO7" s="228"/>
      <c r="FXP7" s="228"/>
      <c r="FXQ7" s="228"/>
      <c r="FXR7" s="228"/>
      <c r="FXS7" s="228"/>
      <c r="FXT7" s="228"/>
      <c r="FXU7" s="228"/>
      <c r="FXV7" s="228"/>
      <c r="FXW7" s="228"/>
      <c r="FXX7" s="228"/>
      <c r="FXY7" s="228"/>
      <c r="FXZ7" s="228"/>
      <c r="FYA7" s="228"/>
      <c r="FYB7" s="228"/>
      <c r="FYC7" s="228"/>
      <c r="FYD7" s="228"/>
      <c r="FYE7" s="228"/>
      <c r="FYF7" s="228"/>
      <c r="FYG7" s="228"/>
      <c r="FYH7" s="228"/>
      <c r="FYI7" s="228"/>
      <c r="FYJ7" s="228"/>
      <c r="FYK7" s="228"/>
      <c r="FYL7" s="228"/>
      <c r="FYM7" s="228"/>
      <c r="FYN7" s="228"/>
      <c r="FYO7" s="228"/>
      <c r="FYP7" s="228"/>
      <c r="FYQ7" s="228"/>
      <c r="FYR7" s="228"/>
      <c r="FYS7" s="228"/>
      <c r="FYT7" s="228"/>
      <c r="FYU7" s="228"/>
      <c r="FYV7" s="228"/>
      <c r="FYW7" s="228"/>
      <c r="FYX7" s="228"/>
      <c r="FYY7" s="228"/>
      <c r="FYZ7" s="228"/>
      <c r="FZA7" s="228"/>
      <c r="FZB7" s="228"/>
      <c r="FZC7" s="228"/>
      <c r="FZD7" s="228"/>
      <c r="FZE7" s="228"/>
      <c r="FZF7" s="228"/>
      <c r="FZG7" s="228"/>
      <c r="FZH7" s="228"/>
      <c r="FZI7" s="228"/>
      <c r="FZJ7" s="228"/>
      <c r="FZK7" s="228"/>
      <c r="FZL7" s="228"/>
      <c r="FZM7" s="228"/>
      <c r="FZN7" s="228"/>
      <c r="FZO7" s="228"/>
      <c r="FZP7" s="228"/>
      <c r="FZQ7" s="228"/>
      <c r="FZR7" s="228"/>
      <c r="FZS7" s="228"/>
      <c r="FZT7" s="228"/>
      <c r="FZU7" s="228"/>
      <c r="FZV7" s="228"/>
      <c r="FZW7" s="228"/>
      <c r="FZX7" s="228"/>
      <c r="FZY7" s="228"/>
      <c r="FZZ7" s="228"/>
      <c r="GAA7" s="228"/>
      <c r="GAB7" s="228"/>
      <c r="GAC7" s="228"/>
      <c r="GAD7" s="228"/>
      <c r="GAE7" s="228"/>
      <c r="GAF7" s="228"/>
      <c r="GAG7" s="228"/>
      <c r="GAH7" s="228"/>
      <c r="GAI7" s="228"/>
      <c r="GAJ7" s="228"/>
      <c r="GAK7" s="228"/>
      <c r="GAL7" s="228"/>
      <c r="GAM7" s="228"/>
      <c r="GAN7" s="228"/>
      <c r="GAO7" s="228"/>
      <c r="GAP7" s="228"/>
      <c r="GAQ7" s="228"/>
      <c r="GAR7" s="228"/>
      <c r="GAS7" s="228"/>
      <c r="GAT7" s="228"/>
      <c r="GAU7" s="228"/>
      <c r="GAV7" s="228"/>
      <c r="GAW7" s="228"/>
      <c r="GAX7" s="228"/>
      <c r="GAY7" s="228"/>
      <c r="GAZ7" s="228"/>
      <c r="GBA7" s="228"/>
      <c r="GBB7" s="228"/>
      <c r="GBC7" s="228"/>
      <c r="GBD7" s="228"/>
      <c r="GBE7" s="228"/>
      <c r="GBF7" s="228"/>
      <c r="GBG7" s="228"/>
      <c r="GBH7" s="228"/>
      <c r="GBI7" s="228"/>
      <c r="GBJ7" s="228"/>
      <c r="GBK7" s="228"/>
      <c r="GBL7" s="228"/>
      <c r="GBM7" s="228"/>
      <c r="GBN7" s="228"/>
      <c r="GBO7" s="228"/>
      <c r="GBP7" s="228"/>
      <c r="GBQ7" s="228"/>
      <c r="GBR7" s="228"/>
      <c r="GBS7" s="228"/>
      <c r="GBT7" s="228"/>
      <c r="GBU7" s="228"/>
      <c r="GBV7" s="228"/>
      <c r="GBW7" s="228"/>
      <c r="GBX7" s="228"/>
      <c r="GBY7" s="228"/>
      <c r="GBZ7" s="228"/>
      <c r="GCA7" s="228"/>
      <c r="GCB7" s="228"/>
      <c r="GCC7" s="228"/>
      <c r="GCD7" s="228"/>
      <c r="GCE7" s="228"/>
      <c r="GCF7" s="228"/>
      <c r="GCG7" s="228"/>
      <c r="GCH7" s="228"/>
      <c r="GCI7" s="228"/>
      <c r="GCJ7" s="228"/>
      <c r="GCK7" s="228"/>
      <c r="GCL7" s="228"/>
      <c r="GCM7" s="228"/>
      <c r="GCN7" s="228"/>
      <c r="GCO7" s="228"/>
      <c r="GCP7" s="228"/>
      <c r="GCQ7" s="228"/>
      <c r="GCR7" s="228"/>
      <c r="GCS7" s="228"/>
      <c r="GCT7" s="228"/>
      <c r="GCU7" s="228"/>
      <c r="GCV7" s="228"/>
      <c r="GCW7" s="228"/>
      <c r="GCX7" s="228"/>
      <c r="GCY7" s="228"/>
      <c r="GCZ7" s="228"/>
      <c r="GDA7" s="228"/>
      <c r="GDB7" s="228"/>
      <c r="GDC7" s="228"/>
      <c r="GDD7" s="228"/>
      <c r="GDE7" s="228"/>
      <c r="GDF7" s="228"/>
      <c r="GDG7" s="228"/>
      <c r="GDH7" s="228"/>
      <c r="GDI7" s="228"/>
      <c r="GDJ7" s="228"/>
      <c r="GDK7" s="228"/>
      <c r="GDL7" s="228"/>
      <c r="GDM7" s="228"/>
      <c r="GDN7" s="228"/>
      <c r="GDO7" s="228"/>
      <c r="GDP7" s="228"/>
      <c r="GDQ7" s="228"/>
      <c r="GDR7" s="228"/>
      <c r="GDS7" s="228"/>
      <c r="GDT7" s="228"/>
      <c r="GDU7" s="228"/>
      <c r="GDV7" s="228"/>
      <c r="GDW7" s="228"/>
      <c r="GDX7" s="228"/>
      <c r="GDY7" s="228"/>
      <c r="GDZ7" s="228"/>
      <c r="GEA7" s="228"/>
      <c r="GEB7" s="228"/>
      <c r="GEC7" s="228"/>
      <c r="GED7" s="228"/>
      <c r="GEE7" s="228"/>
      <c r="GEF7" s="228"/>
      <c r="GEG7" s="228"/>
      <c r="GEH7" s="228"/>
      <c r="GEI7" s="228"/>
      <c r="GEJ7" s="228"/>
      <c r="GEK7" s="228"/>
      <c r="GEL7" s="228"/>
      <c r="GEM7" s="228"/>
      <c r="GEN7" s="228"/>
      <c r="GEO7" s="228"/>
      <c r="GEP7" s="228"/>
      <c r="GEQ7" s="228"/>
      <c r="GER7" s="228"/>
      <c r="GES7" s="228"/>
      <c r="GET7" s="228"/>
      <c r="GEU7" s="228"/>
      <c r="GEV7" s="228"/>
      <c r="GEW7" s="228"/>
      <c r="GEX7" s="228"/>
      <c r="GEY7" s="228"/>
      <c r="GEZ7" s="228"/>
      <c r="GFA7" s="228"/>
      <c r="GFB7" s="228"/>
      <c r="GFC7" s="228"/>
      <c r="GFD7" s="228"/>
      <c r="GFE7" s="228"/>
      <c r="GFF7" s="228"/>
      <c r="GFG7" s="228"/>
      <c r="GFH7" s="228"/>
      <c r="GFI7" s="228"/>
      <c r="GFJ7" s="228"/>
      <c r="GFK7" s="228"/>
      <c r="GFL7" s="228"/>
      <c r="GFM7" s="228"/>
      <c r="GFN7" s="228"/>
      <c r="GFO7" s="228"/>
      <c r="GFP7" s="228"/>
      <c r="GFQ7" s="228"/>
      <c r="GFR7" s="228"/>
      <c r="GFS7" s="228"/>
      <c r="GFT7" s="228"/>
      <c r="GFU7" s="228"/>
      <c r="GFV7" s="228"/>
      <c r="GFW7" s="228"/>
      <c r="GFX7" s="228"/>
      <c r="GFY7" s="228"/>
      <c r="GFZ7" s="228"/>
      <c r="GGA7" s="228"/>
      <c r="GGB7" s="228"/>
      <c r="GGC7" s="228"/>
      <c r="GGD7" s="228"/>
      <c r="GGE7" s="228"/>
      <c r="GGF7" s="228"/>
      <c r="GGG7" s="228"/>
      <c r="GGH7" s="228"/>
      <c r="GGI7" s="228"/>
      <c r="GGJ7" s="228"/>
      <c r="GGK7" s="228"/>
      <c r="GGL7" s="228"/>
      <c r="GGM7" s="228"/>
      <c r="GGN7" s="228"/>
      <c r="GGO7" s="228"/>
      <c r="GGP7" s="228"/>
      <c r="GGQ7" s="228"/>
      <c r="GGR7" s="228"/>
      <c r="GGS7" s="228"/>
      <c r="GGT7" s="228"/>
      <c r="GGU7" s="228"/>
      <c r="GGV7" s="228"/>
      <c r="GGW7" s="228"/>
      <c r="GGX7" s="228"/>
      <c r="GGY7" s="228"/>
      <c r="GGZ7" s="228"/>
      <c r="GHA7" s="228"/>
      <c r="GHB7" s="228"/>
      <c r="GHC7" s="228"/>
      <c r="GHD7" s="228"/>
      <c r="GHE7" s="228"/>
      <c r="GHF7" s="228"/>
      <c r="GHG7" s="228"/>
      <c r="GHH7" s="228"/>
      <c r="GHI7" s="228"/>
      <c r="GHJ7" s="228"/>
      <c r="GHK7" s="228"/>
      <c r="GHL7" s="228"/>
      <c r="GHM7" s="228"/>
      <c r="GHN7" s="228"/>
      <c r="GHO7" s="228"/>
      <c r="GHP7" s="228"/>
      <c r="GHQ7" s="228"/>
      <c r="GHR7" s="228"/>
      <c r="GHS7" s="228"/>
      <c r="GHT7" s="228"/>
      <c r="GHU7" s="228"/>
      <c r="GHV7" s="228"/>
      <c r="GHW7" s="228"/>
      <c r="GHX7" s="228"/>
      <c r="GHY7" s="228"/>
      <c r="GHZ7" s="228"/>
      <c r="GIA7" s="228"/>
      <c r="GIB7" s="228"/>
      <c r="GIC7" s="228"/>
      <c r="GID7" s="228"/>
      <c r="GIE7" s="228"/>
      <c r="GIF7" s="228"/>
      <c r="GIG7" s="228"/>
      <c r="GIH7" s="228"/>
      <c r="GII7" s="228"/>
      <c r="GIJ7" s="228"/>
      <c r="GIK7" s="228"/>
      <c r="GIL7" s="228"/>
      <c r="GIM7" s="228"/>
      <c r="GIN7" s="228"/>
      <c r="GIO7" s="228"/>
      <c r="GIP7" s="228"/>
      <c r="GIQ7" s="228"/>
      <c r="GIR7" s="228"/>
      <c r="GIS7" s="228"/>
      <c r="GIT7" s="228"/>
      <c r="GIU7" s="228"/>
      <c r="GIV7" s="228"/>
      <c r="GIW7" s="228"/>
      <c r="GIX7" s="228"/>
      <c r="GIY7" s="228"/>
      <c r="GIZ7" s="228"/>
      <c r="GJA7" s="228"/>
      <c r="GJB7" s="228"/>
      <c r="GJC7" s="228"/>
      <c r="GJD7" s="228"/>
      <c r="GJE7" s="228"/>
      <c r="GJF7" s="228"/>
      <c r="GJG7" s="228"/>
      <c r="GJH7" s="228"/>
      <c r="GJI7" s="228"/>
      <c r="GJJ7" s="228"/>
      <c r="GJK7" s="228"/>
      <c r="GJL7" s="228"/>
      <c r="GJM7" s="228"/>
      <c r="GJN7" s="228"/>
      <c r="GJO7" s="228"/>
      <c r="GJP7" s="228"/>
      <c r="GJQ7" s="228"/>
      <c r="GJR7" s="228"/>
      <c r="GJS7" s="228"/>
      <c r="GJT7" s="228"/>
      <c r="GJU7" s="228"/>
      <c r="GJV7" s="228"/>
      <c r="GJW7" s="228"/>
      <c r="GJX7" s="228"/>
      <c r="GJY7" s="228"/>
      <c r="GJZ7" s="228"/>
      <c r="GKA7" s="228"/>
      <c r="GKB7" s="228"/>
      <c r="GKC7" s="228"/>
      <c r="GKD7" s="228"/>
      <c r="GKE7" s="228"/>
      <c r="GKF7" s="228"/>
      <c r="GKG7" s="228"/>
      <c r="GKH7" s="228"/>
      <c r="GKI7" s="228"/>
      <c r="GKJ7" s="228"/>
      <c r="GKK7" s="228"/>
      <c r="GKL7" s="228"/>
      <c r="GKM7" s="228"/>
      <c r="GKN7" s="228"/>
      <c r="GKO7" s="228"/>
      <c r="GKP7" s="228"/>
      <c r="GKQ7" s="228"/>
      <c r="GKR7" s="228"/>
      <c r="GKS7" s="228"/>
      <c r="GKT7" s="228"/>
      <c r="GKU7" s="228"/>
      <c r="GKV7" s="228"/>
      <c r="GKW7" s="228"/>
      <c r="GKX7" s="228"/>
      <c r="GKY7" s="228"/>
      <c r="GKZ7" s="228"/>
      <c r="GLA7" s="228"/>
      <c r="GLB7" s="228"/>
      <c r="GLC7" s="228"/>
      <c r="GLD7" s="228"/>
      <c r="GLE7" s="228"/>
      <c r="GLF7" s="228"/>
      <c r="GLG7" s="228"/>
      <c r="GLH7" s="228"/>
      <c r="GLI7" s="228"/>
      <c r="GLJ7" s="228"/>
      <c r="GLK7" s="228"/>
      <c r="GLL7" s="228"/>
      <c r="GLM7" s="228"/>
      <c r="GLN7" s="228"/>
      <c r="GLO7" s="228"/>
      <c r="GLP7" s="228"/>
      <c r="GLQ7" s="228"/>
      <c r="GLR7" s="228"/>
      <c r="GLS7" s="228"/>
      <c r="GLT7" s="228"/>
      <c r="GLU7" s="228"/>
      <c r="GLV7" s="228"/>
      <c r="GLW7" s="228"/>
      <c r="GLX7" s="228"/>
      <c r="GLY7" s="228"/>
      <c r="GLZ7" s="228"/>
      <c r="GMA7" s="228"/>
      <c r="GMB7" s="228"/>
      <c r="GMC7" s="228"/>
      <c r="GMD7" s="228"/>
      <c r="GME7" s="228"/>
      <c r="GMF7" s="228"/>
      <c r="GMG7" s="228"/>
      <c r="GMH7" s="228"/>
      <c r="GMI7" s="228"/>
      <c r="GMJ7" s="228"/>
      <c r="GMK7" s="228"/>
      <c r="GML7" s="228"/>
      <c r="GMM7" s="228"/>
      <c r="GMN7" s="228"/>
      <c r="GMO7" s="228"/>
      <c r="GMP7" s="228"/>
      <c r="GMQ7" s="228"/>
      <c r="GMR7" s="228"/>
      <c r="GMS7" s="228"/>
      <c r="GMT7" s="228"/>
      <c r="GMU7" s="228"/>
      <c r="GMV7" s="228"/>
      <c r="GMW7" s="228"/>
      <c r="GMX7" s="228"/>
      <c r="GMY7" s="228"/>
      <c r="GMZ7" s="228"/>
      <c r="GNA7" s="228"/>
      <c r="GNB7" s="228"/>
      <c r="GNC7" s="228"/>
      <c r="GND7" s="228"/>
      <c r="GNE7" s="228"/>
      <c r="GNF7" s="228"/>
      <c r="GNG7" s="228"/>
      <c r="GNH7" s="228"/>
      <c r="GNI7" s="228"/>
      <c r="GNJ7" s="228"/>
      <c r="GNK7" s="228"/>
      <c r="GNL7" s="228"/>
      <c r="GNM7" s="228"/>
      <c r="GNN7" s="228"/>
      <c r="GNO7" s="228"/>
      <c r="GNP7" s="228"/>
      <c r="GNQ7" s="228"/>
      <c r="GNR7" s="228"/>
      <c r="GNS7" s="228"/>
      <c r="GNT7" s="228"/>
      <c r="GNU7" s="228"/>
      <c r="GNV7" s="228"/>
      <c r="GNW7" s="228"/>
      <c r="GNX7" s="228"/>
      <c r="GNY7" s="228"/>
      <c r="GNZ7" s="228"/>
      <c r="GOA7" s="228"/>
      <c r="GOB7" s="228"/>
      <c r="GOC7" s="228"/>
      <c r="GOD7" s="228"/>
      <c r="GOE7" s="228"/>
      <c r="GOF7" s="228"/>
      <c r="GOG7" s="228"/>
      <c r="GOH7" s="228"/>
      <c r="GOI7" s="228"/>
      <c r="GOJ7" s="228"/>
      <c r="GOK7" s="228"/>
      <c r="GOL7" s="228"/>
      <c r="GOM7" s="228"/>
      <c r="GON7" s="228"/>
      <c r="GOO7" s="228"/>
      <c r="GOP7" s="228"/>
      <c r="GOQ7" s="228"/>
      <c r="GOR7" s="228"/>
      <c r="GOS7" s="228"/>
      <c r="GOT7" s="228"/>
      <c r="GOU7" s="228"/>
      <c r="GOV7" s="228"/>
      <c r="GOW7" s="228"/>
      <c r="GOX7" s="228"/>
      <c r="GOY7" s="228"/>
      <c r="GOZ7" s="228"/>
      <c r="GPA7" s="228"/>
      <c r="GPB7" s="228"/>
      <c r="GPC7" s="228"/>
      <c r="GPD7" s="228"/>
      <c r="GPE7" s="228"/>
      <c r="GPF7" s="228"/>
      <c r="GPG7" s="228"/>
      <c r="GPH7" s="228"/>
      <c r="GPI7" s="228"/>
      <c r="GPJ7" s="228"/>
      <c r="GPK7" s="228"/>
      <c r="GPL7" s="228"/>
      <c r="GPM7" s="228"/>
      <c r="GPN7" s="228"/>
      <c r="GPO7" s="228"/>
      <c r="GPP7" s="228"/>
      <c r="GPQ7" s="228"/>
      <c r="GPR7" s="228"/>
      <c r="GPS7" s="228"/>
      <c r="GPT7" s="228"/>
      <c r="GPU7" s="228"/>
      <c r="GPV7" s="228"/>
      <c r="GPW7" s="228"/>
      <c r="GPX7" s="228"/>
      <c r="GPY7" s="228"/>
      <c r="GPZ7" s="228"/>
      <c r="GQA7" s="228"/>
      <c r="GQB7" s="228"/>
      <c r="GQC7" s="228"/>
      <c r="GQD7" s="228"/>
      <c r="GQE7" s="228"/>
      <c r="GQF7" s="228"/>
      <c r="GQG7" s="228"/>
      <c r="GQH7" s="228"/>
      <c r="GQI7" s="228"/>
      <c r="GQJ7" s="228"/>
      <c r="GQK7" s="228"/>
      <c r="GQL7" s="228"/>
      <c r="GQM7" s="228"/>
      <c r="GQN7" s="228"/>
      <c r="GQO7" s="228"/>
      <c r="GQP7" s="228"/>
      <c r="GQQ7" s="228"/>
      <c r="GQR7" s="228"/>
      <c r="GQS7" s="228"/>
      <c r="GQT7" s="228"/>
      <c r="GQU7" s="228"/>
      <c r="GQV7" s="228"/>
      <c r="GQW7" s="228"/>
      <c r="GQX7" s="228"/>
      <c r="GQY7" s="228"/>
      <c r="GQZ7" s="228"/>
      <c r="GRA7" s="228"/>
      <c r="GRB7" s="228"/>
      <c r="GRC7" s="228"/>
      <c r="GRD7" s="228"/>
      <c r="GRE7" s="228"/>
      <c r="GRF7" s="228"/>
      <c r="GRG7" s="228"/>
      <c r="GRH7" s="228"/>
      <c r="GRI7" s="228"/>
      <c r="GRJ7" s="228"/>
      <c r="GRK7" s="228"/>
      <c r="GRL7" s="228"/>
      <c r="GRM7" s="228"/>
      <c r="GRN7" s="228"/>
      <c r="GRO7" s="228"/>
      <c r="GRP7" s="228"/>
      <c r="GRQ7" s="228"/>
      <c r="GRR7" s="228"/>
      <c r="GRS7" s="228"/>
      <c r="GRT7" s="228"/>
      <c r="GRU7" s="228"/>
      <c r="GRV7" s="228"/>
      <c r="GRW7" s="228"/>
      <c r="GRX7" s="228"/>
      <c r="GRY7" s="228"/>
      <c r="GRZ7" s="228"/>
      <c r="GSA7" s="228"/>
      <c r="GSB7" s="228"/>
      <c r="GSC7" s="228"/>
      <c r="GSD7" s="228"/>
      <c r="GSE7" s="228"/>
      <c r="GSF7" s="228"/>
      <c r="GSG7" s="228"/>
      <c r="GSH7" s="228"/>
      <c r="GSI7" s="228"/>
      <c r="GSJ7" s="228"/>
      <c r="GSK7" s="228"/>
      <c r="GSL7" s="228"/>
      <c r="GSM7" s="228"/>
      <c r="GSN7" s="228"/>
      <c r="GSO7" s="228"/>
      <c r="GSP7" s="228"/>
      <c r="GSQ7" s="228"/>
      <c r="GSR7" s="228"/>
      <c r="GSS7" s="228"/>
      <c r="GST7" s="228"/>
      <c r="GSU7" s="228"/>
      <c r="GSV7" s="228"/>
      <c r="GSW7" s="228"/>
      <c r="GSX7" s="228"/>
      <c r="GSY7" s="228"/>
      <c r="GSZ7" s="228"/>
      <c r="GTA7" s="228"/>
      <c r="GTB7" s="228"/>
      <c r="GTC7" s="228"/>
      <c r="GTD7" s="228"/>
      <c r="GTE7" s="228"/>
      <c r="GTF7" s="228"/>
      <c r="GTG7" s="228"/>
      <c r="GTH7" s="228"/>
      <c r="GTI7" s="228"/>
      <c r="GTJ7" s="228"/>
      <c r="GTK7" s="228"/>
      <c r="GTL7" s="228"/>
      <c r="GTM7" s="228"/>
      <c r="GTN7" s="228"/>
      <c r="GTO7" s="228"/>
      <c r="GTP7" s="228"/>
      <c r="GTQ7" s="228"/>
      <c r="GTR7" s="228"/>
      <c r="GTS7" s="228"/>
      <c r="GTT7" s="228"/>
      <c r="GTU7" s="228"/>
      <c r="GTV7" s="228"/>
      <c r="GTW7" s="228"/>
      <c r="GTX7" s="228"/>
      <c r="GTY7" s="228"/>
      <c r="GTZ7" s="228"/>
      <c r="GUA7" s="228"/>
      <c r="GUB7" s="228"/>
      <c r="GUC7" s="228"/>
      <c r="GUD7" s="228"/>
      <c r="GUE7" s="228"/>
      <c r="GUF7" s="228"/>
      <c r="GUG7" s="228"/>
      <c r="GUH7" s="228"/>
      <c r="GUI7" s="228"/>
      <c r="GUJ7" s="228"/>
      <c r="GUK7" s="228"/>
      <c r="GUL7" s="228"/>
      <c r="GUM7" s="228"/>
      <c r="GUN7" s="228"/>
      <c r="GUO7" s="228"/>
      <c r="GUP7" s="228"/>
      <c r="GUQ7" s="228"/>
      <c r="GUR7" s="228"/>
      <c r="GUS7" s="228"/>
      <c r="GUT7" s="228"/>
      <c r="GUU7" s="228"/>
      <c r="GUV7" s="228"/>
      <c r="GUW7" s="228"/>
      <c r="GUX7" s="228"/>
      <c r="GUY7" s="228"/>
      <c r="GUZ7" s="228"/>
      <c r="GVA7" s="228"/>
      <c r="GVB7" s="228"/>
      <c r="GVC7" s="228"/>
      <c r="GVD7" s="228"/>
      <c r="GVE7" s="228"/>
      <c r="GVF7" s="228"/>
      <c r="GVG7" s="228"/>
      <c r="GVH7" s="228"/>
      <c r="GVI7" s="228"/>
      <c r="GVJ7" s="228"/>
      <c r="GVK7" s="228"/>
      <c r="GVL7" s="228"/>
      <c r="GVM7" s="228"/>
      <c r="GVN7" s="228"/>
      <c r="GVO7" s="228"/>
      <c r="GVP7" s="228"/>
      <c r="GVQ7" s="228"/>
      <c r="GVR7" s="228"/>
      <c r="GVS7" s="228"/>
      <c r="GVT7" s="228"/>
      <c r="GVU7" s="228"/>
      <c r="GVV7" s="228"/>
      <c r="GVW7" s="228"/>
      <c r="GVX7" s="228"/>
      <c r="GVY7" s="228"/>
      <c r="GVZ7" s="228"/>
      <c r="GWA7" s="228"/>
      <c r="GWB7" s="228"/>
      <c r="GWC7" s="228"/>
      <c r="GWD7" s="228"/>
      <c r="GWE7" s="228"/>
      <c r="GWF7" s="228"/>
      <c r="GWG7" s="228"/>
      <c r="GWH7" s="228"/>
      <c r="GWI7" s="228"/>
      <c r="GWJ7" s="228"/>
      <c r="GWK7" s="228"/>
      <c r="GWL7" s="228"/>
      <c r="GWM7" s="228"/>
      <c r="GWN7" s="228"/>
      <c r="GWO7" s="228"/>
      <c r="GWP7" s="228"/>
      <c r="GWQ7" s="228"/>
      <c r="GWR7" s="228"/>
      <c r="GWS7" s="228"/>
      <c r="GWT7" s="228"/>
      <c r="GWU7" s="228"/>
      <c r="GWV7" s="228"/>
      <c r="GWW7" s="228"/>
      <c r="GWX7" s="228"/>
      <c r="GWY7" s="228"/>
      <c r="GWZ7" s="228"/>
      <c r="GXA7" s="228"/>
      <c r="GXB7" s="228"/>
      <c r="GXC7" s="228"/>
      <c r="GXD7" s="228"/>
      <c r="GXE7" s="228"/>
      <c r="GXF7" s="228"/>
      <c r="GXG7" s="228"/>
      <c r="GXH7" s="228"/>
      <c r="GXI7" s="228"/>
      <c r="GXJ7" s="228"/>
      <c r="GXK7" s="228"/>
      <c r="GXL7" s="228"/>
      <c r="GXM7" s="228"/>
      <c r="GXN7" s="228"/>
      <c r="GXO7" s="228"/>
      <c r="GXP7" s="228"/>
      <c r="GXQ7" s="228"/>
      <c r="GXR7" s="228"/>
      <c r="GXS7" s="228"/>
      <c r="GXT7" s="228"/>
      <c r="GXU7" s="228"/>
      <c r="GXV7" s="228"/>
      <c r="GXW7" s="228"/>
      <c r="GXX7" s="228"/>
      <c r="GXY7" s="228"/>
      <c r="GXZ7" s="228"/>
      <c r="GYA7" s="228"/>
      <c r="GYB7" s="228"/>
      <c r="GYC7" s="228"/>
      <c r="GYD7" s="228"/>
      <c r="GYE7" s="228"/>
      <c r="GYF7" s="228"/>
      <c r="GYG7" s="228"/>
      <c r="GYH7" s="228"/>
      <c r="GYI7" s="228"/>
      <c r="GYJ7" s="228"/>
      <c r="GYK7" s="228"/>
      <c r="GYL7" s="228"/>
      <c r="GYM7" s="228"/>
      <c r="GYN7" s="228"/>
      <c r="GYO7" s="228"/>
      <c r="GYP7" s="228"/>
      <c r="GYQ7" s="228"/>
      <c r="GYR7" s="228"/>
      <c r="GYS7" s="228"/>
      <c r="GYT7" s="228"/>
      <c r="GYU7" s="228"/>
      <c r="GYV7" s="228"/>
      <c r="GYW7" s="228"/>
      <c r="GYX7" s="228"/>
      <c r="GYY7" s="228"/>
      <c r="GYZ7" s="228"/>
      <c r="GZA7" s="228"/>
      <c r="GZB7" s="228"/>
      <c r="GZC7" s="228"/>
      <c r="GZD7" s="228"/>
      <c r="GZE7" s="228"/>
      <c r="GZF7" s="228"/>
      <c r="GZG7" s="228"/>
      <c r="GZH7" s="228"/>
      <c r="GZI7" s="228"/>
      <c r="GZJ7" s="228"/>
      <c r="GZK7" s="228"/>
      <c r="GZL7" s="228"/>
      <c r="GZM7" s="228"/>
      <c r="GZN7" s="228"/>
      <c r="GZO7" s="228"/>
      <c r="GZP7" s="228"/>
      <c r="GZQ7" s="228"/>
      <c r="GZR7" s="228"/>
      <c r="GZS7" s="228"/>
      <c r="GZT7" s="228"/>
      <c r="GZU7" s="228"/>
      <c r="GZV7" s="228"/>
      <c r="GZW7" s="228"/>
      <c r="GZX7" s="228"/>
      <c r="GZY7" s="228"/>
      <c r="GZZ7" s="228"/>
      <c r="HAA7" s="228"/>
      <c r="HAB7" s="228"/>
      <c r="HAC7" s="228"/>
      <c r="HAD7" s="228"/>
      <c r="HAE7" s="228"/>
      <c r="HAF7" s="228"/>
      <c r="HAG7" s="228"/>
      <c r="HAH7" s="228"/>
      <c r="HAI7" s="228"/>
      <c r="HAJ7" s="228"/>
      <c r="HAK7" s="228"/>
      <c r="HAL7" s="228"/>
      <c r="HAM7" s="228"/>
      <c r="HAN7" s="228"/>
      <c r="HAO7" s="228"/>
      <c r="HAP7" s="228"/>
      <c r="HAQ7" s="228"/>
      <c r="HAR7" s="228"/>
      <c r="HAS7" s="228"/>
      <c r="HAT7" s="228"/>
      <c r="HAU7" s="228"/>
      <c r="HAV7" s="228"/>
      <c r="HAW7" s="228"/>
      <c r="HAX7" s="228"/>
      <c r="HAY7" s="228"/>
      <c r="HAZ7" s="228"/>
      <c r="HBA7" s="228"/>
      <c r="HBB7" s="228"/>
      <c r="HBC7" s="228"/>
      <c r="HBD7" s="228"/>
      <c r="HBE7" s="228"/>
      <c r="HBF7" s="228"/>
      <c r="HBG7" s="228"/>
      <c r="HBH7" s="228"/>
      <c r="HBI7" s="228"/>
      <c r="HBJ7" s="228"/>
      <c r="HBK7" s="228"/>
      <c r="HBL7" s="228"/>
      <c r="HBM7" s="228"/>
      <c r="HBN7" s="228"/>
      <c r="HBO7" s="228"/>
      <c r="HBP7" s="228"/>
      <c r="HBQ7" s="228"/>
      <c r="HBR7" s="228"/>
      <c r="HBS7" s="228"/>
      <c r="HBT7" s="228"/>
      <c r="HBU7" s="228"/>
      <c r="HBV7" s="228"/>
      <c r="HBW7" s="228"/>
      <c r="HBX7" s="228"/>
      <c r="HBY7" s="228"/>
      <c r="HBZ7" s="228"/>
      <c r="HCA7" s="228"/>
      <c r="HCB7" s="228"/>
      <c r="HCC7" s="228"/>
      <c r="HCD7" s="228"/>
      <c r="HCE7" s="228"/>
      <c r="HCF7" s="228"/>
      <c r="HCG7" s="228"/>
      <c r="HCH7" s="228"/>
      <c r="HCI7" s="228"/>
      <c r="HCJ7" s="228"/>
      <c r="HCK7" s="228"/>
      <c r="HCL7" s="228"/>
      <c r="HCM7" s="228"/>
      <c r="HCN7" s="228"/>
      <c r="HCO7" s="228"/>
      <c r="HCP7" s="228"/>
      <c r="HCQ7" s="228"/>
      <c r="HCR7" s="228"/>
      <c r="HCS7" s="228"/>
      <c r="HCT7" s="228"/>
      <c r="HCU7" s="228"/>
      <c r="HCV7" s="228"/>
      <c r="HCW7" s="228"/>
      <c r="HCX7" s="228"/>
      <c r="HCY7" s="228"/>
      <c r="HCZ7" s="228"/>
      <c r="HDA7" s="228"/>
      <c r="HDB7" s="228"/>
      <c r="HDC7" s="228"/>
      <c r="HDD7" s="228"/>
      <c r="HDE7" s="228"/>
      <c r="HDF7" s="228"/>
      <c r="HDG7" s="228"/>
      <c r="HDH7" s="228"/>
      <c r="HDI7" s="228"/>
      <c r="HDJ7" s="228"/>
      <c r="HDK7" s="228"/>
      <c r="HDL7" s="228"/>
      <c r="HDM7" s="228"/>
      <c r="HDN7" s="228"/>
      <c r="HDO7" s="228"/>
      <c r="HDP7" s="228"/>
      <c r="HDQ7" s="228"/>
      <c r="HDR7" s="228"/>
      <c r="HDS7" s="228"/>
      <c r="HDT7" s="228"/>
      <c r="HDU7" s="228"/>
      <c r="HDV7" s="228"/>
      <c r="HDW7" s="228"/>
      <c r="HDX7" s="228"/>
      <c r="HDY7" s="228"/>
      <c r="HDZ7" s="228"/>
      <c r="HEA7" s="228"/>
      <c r="HEB7" s="228"/>
      <c r="HEC7" s="228"/>
      <c r="HED7" s="228"/>
      <c r="HEE7" s="228"/>
      <c r="HEF7" s="228"/>
      <c r="HEG7" s="228"/>
      <c r="HEH7" s="228"/>
      <c r="HEI7" s="228"/>
      <c r="HEJ7" s="228"/>
      <c r="HEK7" s="228"/>
      <c r="HEL7" s="228"/>
      <c r="HEM7" s="228"/>
      <c r="HEN7" s="228"/>
      <c r="HEO7" s="228"/>
      <c r="HEP7" s="228"/>
      <c r="HEQ7" s="228"/>
      <c r="HER7" s="228"/>
      <c r="HES7" s="228"/>
      <c r="HET7" s="228"/>
      <c r="HEU7" s="228"/>
      <c r="HEV7" s="228"/>
      <c r="HEW7" s="228"/>
      <c r="HEX7" s="228"/>
      <c r="HEY7" s="228"/>
      <c r="HEZ7" s="228"/>
      <c r="HFA7" s="228"/>
      <c r="HFB7" s="228"/>
      <c r="HFC7" s="228"/>
      <c r="HFD7" s="228"/>
      <c r="HFE7" s="228"/>
      <c r="HFF7" s="228"/>
      <c r="HFG7" s="228"/>
      <c r="HFH7" s="228"/>
      <c r="HFI7" s="228"/>
      <c r="HFJ7" s="228"/>
      <c r="HFK7" s="228"/>
      <c r="HFL7" s="228"/>
      <c r="HFM7" s="228"/>
      <c r="HFN7" s="228"/>
      <c r="HFO7" s="228"/>
      <c r="HFP7" s="228"/>
      <c r="HFQ7" s="228"/>
      <c r="HFR7" s="228"/>
      <c r="HFS7" s="228"/>
      <c r="HFT7" s="228"/>
      <c r="HFU7" s="228"/>
      <c r="HFV7" s="228"/>
      <c r="HFW7" s="228"/>
      <c r="HFX7" s="228"/>
      <c r="HFY7" s="228"/>
      <c r="HFZ7" s="228"/>
      <c r="HGA7" s="228"/>
      <c r="HGB7" s="228"/>
      <c r="HGC7" s="228"/>
      <c r="HGD7" s="228"/>
      <c r="HGE7" s="228"/>
      <c r="HGF7" s="228"/>
      <c r="HGG7" s="228"/>
      <c r="HGH7" s="228"/>
      <c r="HGI7" s="228"/>
      <c r="HGJ7" s="228"/>
      <c r="HGK7" s="228"/>
      <c r="HGL7" s="228"/>
      <c r="HGM7" s="228"/>
      <c r="HGN7" s="228"/>
      <c r="HGO7" s="228"/>
      <c r="HGP7" s="228"/>
      <c r="HGQ7" s="228"/>
      <c r="HGR7" s="228"/>
      <c r="HGS7" s="228"/>
      <c r="HGT7" s="228"/>
      <c r="HGU7" s="228"/>
      <c r="HGV7" s="228"/>
      <c r="HGW7" s="228"/>
      <c r="HGX7" s="228"/>
      <c r="HGY7" s="228"/>
      <c r="HGZ7" s="228"/>
      <c r="HHA7" s="228"/>
      <c r="HHB7" s="228"/>
      <c r="HHC7" s="228"/>
      <c r="HHD7" s="228"/>
      <c r="HHE7" s="228"/>
      <c r="HHF7" s="228"/>
      <c r="HHG7" s="228"/>
      <c r="HHH7" s="228"/>
      <c r="HHI7" s="228"/>
      <c r="HHJ7" s="228"/>
      <c r="HHK7" s="228"/>
      <c r="HHL7" s="228"/>
      <c r="HHM7" s="228"/>
      <c r="HHN7" s="228"/>
      <c r="HHO7" s="228"/>
      <c r="HHP7" s="228"/>
      <c r="HHQ7" s="228"/>
      <c r="HHR7" s="228"/>
      <c r="HHS7" s="228"/>
      <c r="HHT7" s="228"/>
      <c r="HHU7" s="228"/>
      <c r="HHV7" s="228"/>
      <c r="HHW7" s="228"/>
      <c r="HHX7" s="228"/>
      <c r="HHY7" s="228"/>
      <c r="HHZ7" s="228"/>
      <c r="HIA7" s="228"/>
      <c r="HIB7" s="228"/>
      <c r="HIC7" s="228"/>
      <c r="HID7" s="228"/>
      <c r="HIE7" s="228"/>
      <c r="HIF7" s="228"/>
      <c r="HIG7" s="228"/>
      <c r="HIH7" s="228"/>
      <c r="HII7" s="228"/>
      <c r="HIJ7" s="228"/>
      <c r="HIK7" s="228"/>
      <c r="HIL7" s="228"/>
      <c r="HIM7" s="228"/>
      <c r="HIN7" s="228"/>
      <c r="HIO7" s="228"/>
      <c r="HIP7" s="228"/>
      <c r="HIQ7" s="228"/>
      <c r="HIR7" s="228"/>
      <c r="HIS7" s="228"/>
      <c r="HIT7" s="228"/>
      <c r="HIU7" s="228"/>
      <c r="HIV7" s="228"/>
      <c r="HIW7" s="228"/>
      <c r="HIX7" s="228"/>
      <c r="HIY7" s="228"/>
      <c r="HIZ7" s="228"/>
      <c r="HJA7" s="228"/>
      <c r="HJB7" s="228"/>
      <c r="HJC7" s="228"/>
      <c r="HJD7" s="228"/>
      <c r="HJE7" s="228"/>
      <c r="HJF7" s="228"/>
      <c r="HJG7" s="228"/>
      <c r="HJH7" s="228"/>
      <c r="HJI7" s="228"/>
      <c r="HJJ7" s="228"/>
      <c r="HJK7" s="228"/>
      <c r="HJL7" s="228"/>
      <c r="HJM7" s="228"/>
      <c r="HJN7" s="228"/>
      <c r="HJO7" s="228"/>
      <c r="HJP7" s="228"/>
      <c r="HJQ7" s="228"/>
      <c r="HJR7" s="228"/>
      <c r="HJS7" s="228"/>
      <c r="HJT7" s="228"/>
      <c r="HJU7" s="228"/>
      <c r="HJV7" s="228"/>
      <c r="HJW7" s="228"/>
      <c r="HJX7" s="228"/>
      <c r="HJY7" s="228"/>
      <c r="HJZ7" s="228"/>
      <c r="HKA7" s="228"/>
      <c r="HKB7" s="228"/>
      <c r="HKC7" s="228"/>
      <c r="HKD7" s="228"/>
      <c r="HKE7" s="228"/>
      <c r="HKF7" s="228"/>
      <c r="HKG7" s="228"/>
      <c r="HKH7" s="228"/>
      <c r="HKI7" s="228"/>
      <c r="HKJ7" s="228"/>
      <c r="HKK7" s="228"/>
      <c r="HKL7" s="228"/>
      <c r="HKM7" s="228"/>
      <c r="HKN7" s="228"/>
      <c r="HKO7" s="228"/>
      <c r="HKP7" s="228"/>
      <c r="HKQ7" s="228"/>
      <c r="HKR7" s="228"/>
      <c r="HKS7" s="228"/>
      <c r="HKT7" s="228"/>
      <c r="HKU7" s="228"/>
      <c r="HKV7" s="228"/>
      <c r="HKW7" s="228"/>
      <c r="HKX7" s="228"/>
      <c r="HKY7" s="228"/>
      <c r="HKZ7" s="228"/>
      <c r="HLA7" s="228"/>
      <c r="HLB7" s="228"/>
      <c r="HLC7" s="228"/>
      <c r="HLD7" s="228"/>
      <c r="HLE7" s="228"/>
      <c r="HLF7" s="228"/>
      <c r="HLG7" s="228"/>
      <c r="HLH7" s="228"/>
      <c r="HLI7" s="228"/>
      <c r="HLJ7" s="228"/>
      <c r="HLK7" s="228"/>
      <c r="HLL7" s="228"/>
      <c r="HLM7" s="228"/>
      <c r="HLN7" s="228"/>
      <c r="HLO7" s="228"/>
      <c r="HLP7" s="228"/>
      <c r="HLQ7" s="228"/>
      <c r="HLR7" s="228"/>
      <c r="HLS7" s="228"/>
      <c r="HLT7" s="228"/>
      <c r="HLU7" s="228"/>
      <c r="HLV7" s="228"/>
      <c r="HLW7" s="228"/>
      <c r="HLX7" s="228"/>
      <c r="HLY7" s="228"/>
      <c r="HLZ7" s="228"/>
      <c r="HMA7" s="228"/>
      <c r="HMB7" s="228"/>
      <c r="HMC7" s="228"/>
      <c r="HMD7" s="228"/>
      <c r="HME7" s="228"/>
      <c r="HMF7" s="228"/>
      <c r="HMG7" s="228"/>
      <c r="HMH7" s="228"/>
      <c r="HMI7" s="228"/>
      <c r="HMJ7" s="228"/>
      <c r="HMK7" s="228"/>
      <c r="HML7" s="228"/>
      <c r="HMM7" s="228"/>
      <c r="HMN7" s="228"/>
      <c r="HMO7" s="228"/>
      <c r="HMP7" s="228"/>
      <c r="HMQ7" s="228"/>
      <c r="HMR7" s="228"/>
      <c r="HMS7" s="228"/>
      <c r="HMT7" s="228"/>
      <c r="HMU7" s="228"/>
      <c r="HMV7" s="228"/>
      <c r="HMW7" s="228"/>
      <c r="HMX7" s="228"/>
      <c r="HMY7" s="228"/>
      <c r="HMZ7" s="228"/>
      <c r="HNA7" s="228"/>
      <c r="HNB7" s="228"/>
      <c r="HNC7" s="228"/>
      <c r="HND7" s="228"/>
      <c r="HNE7" s="228"/>
      <c r="HNF7" s="228"/>
      <c r="HNG7" s="228"/>
      <c r="HNH7" s="228"/>
      <c r="HNI7" s="228"/>
      <c r="HNJ7" s="228"/>
      <c r="HNK7" s="228"/>
      <c r="HNL7" s="228"/>
      <c r="HNM7" s="228"/>
      <c r="HNN7" s="228"/>
      <c r="HNO7" s="228"/>
      <c r="HNP7" s="228"/>
      <c r="HNQ7" s="228"/>
      <c r="HNR7" s="228"/>
      <c r="HNS7" s="228"/>
      <c r="HNT7" s="228"/>
      <c r="HNU7" s="228"/>
      <c r="HNV7" s="228"/>
      <c r="HNW7" s="228"/>
      <c r="HNX7" s="228"/>
      <c r="HNY7" s="228"/>
      <c r="HNZ7" s="228"/>
      <c r="HOA7" s="228"/>
      <c r="HOB7" s="228"/>
      <c r="HOC7" s="228"/>
      <c r="HOD7" s="228"/>
      <c r="HOE7" s="228"/>
      <c r="HOF7" s="228"/>
      <c r="HOG7" s="228"/>
      <c r="HOH7" s="228"/>
      <c r="HOI7" s="228"/>
      <c r="HOJ7" s="228"/>
      <c r="HOK7" s="228"/>
      <c r="HOL7" s="228"/>
      <c r="HOM7" s="228"/>
      <c r="HON7" s="228"/>
      <c r="HOO7" s="228"/>
      <c r="HOP7" s="228"/>
      <c r="HOQ7" s="228"/>
      <c r="HOR7" s="228"/>
      <c r="HOS7" s="228"/>
      <c r="HOT7" s="228"/>
      <c r="HOU7" s="228"/>
      <c r="HOV7" s="228"/>
      <c r="HOW7" s="228"/>
      <c r="HOX7" s="228"/>
      <c r="HOY7" s="228"/>
      <c r="HOZ7" s="228"/>
      <c r="HPA7" s="228"/>
      <c r="HPB7" s="228"/>
      <c r="HPC7" s="228"/>
      <c r="HPD7" s="228"/>
      <c r="HPE7" s="228"/>
      <c r="HPF7" s="228"/>
      <c r="HPG7" s="228"/>
      <c r="HPH7" s="228"/>
      <c r="HPI7" s="228"/>
      <c r="HPJ7" s="228"/>
      <c r="HPK7" s="228"/>
      <c r="HPL7" s="228"/>
      <c r="HPM7" s="228"/>
      <c r="HPN7" s="228"/>
      <c r="HPO7" s="228"/>
      <c r="HPP7" s="228"/>
      <c r="HPQ7" s="228"/>
      <c r="HPR7" s="228"/>
      <c r="HPS7" s="228"/>
      <c r="HPT7" s="228"/>
      <c r="HPU7" s="228"/>
      <c r="HPV7" s="228"/>
      <c r="HPW7" s="228"/>
      <c r="HPX7" s="228"/>
      <c r="HPY7" s="228"/>
      <c r="HPZ7" s="228"/>
      <c r="HQA7" s="228"/>
      <c r="HQB7" s="228"/>
      <c r="HQC7" s="228"/>
      <c r="HQD7" s="228"/>
      <c r="HQE7" s="228"/>
      <c r="HQF7" s="228"/>
      <c r="HQG7" s="228"/>
      <c r="HQH7" s="228"/>
      <c r="HQI7" s="228"/>
      <c r="HQJ7" s="228"/>
      <c r="HQK7" s="228"/>
      <c r="HQL7" s="228"/>
      <c r="HQM7" s="228"/>
      <c r="HQN7" s="228"/>
      <c r="HQO7" s="228"/>
      <c r="HQP7" s="228"/>
      <c r="HQQ7" s="228"/>
      <c r="HQR7" s="228"/>
      <c r="HQS7" s="228"/>
      <c r="HQT7" s="228"/>
      <c r="HQU7" s="228"/>
      <c r="HQV7" s="228"/>
      <c r="HQW7" s="228"/>
      <c r="HQX7" s="228"/>
      <c r="HQY7" s="228"/>
      <c r="HQZ7" s="228"/>
      <c r="HRA7" s="228"/>
      <c r="HRB7" s="228"/>
      <c r="HRC7" s="228"/>
      <c r="HRD7" s="228"/>
      <c r="HRE7" s="228"/>
      <c r="HRF7" s="228"/>
      <c r="HRG7" s="228"/>
      <c r="HRH7" s="228"/>
      <c r="HRI7" s="228"/>
      <c r="HRJ7" s="228"/>
      <c r="HRK7" s="228"/>
      <c r="HRL7" s="228"/>
      <c r="HRM7" s="228"/>
      <c r="HRN7" s="228"/>
      <c r="HRO7" s="228"/>
      <c r="HRP7" s="228"/>
      <c r="HRQ7" s="228"/>
      <c r="HRR7" s="228"/>
      <c r="HRS7" s="228"/>
      <c r="HRT7" s="228"/>
      <c r="HRU7" s="228"/>
      <c r="HRV7" s="228"/>
      <c r="HRW7" s="228"/>
      <c r="HRX7" s="228"/>
      <c r="HRY7" s="228"/>
      <c r="HRZ7" s="228"/>
      <c r="HSA7" s="228"/>
      <c r="HSB7" s="228"/>
      <c r="HSC7" s="228"/>
      <c r="HSD7" s="228"/>
      <c r="HSE7" s="228"/>
      <c r="HSF7" s="228"/>
      <c r="HSG7" s="228"/>
      <c r="HSH7" s="228"/>
      <c r="HSI7" s="228"/>
      <c r="HSJ7" s="228"/>
      <c r="HSK7" s="228"/>
      <c r="HSL7" s="228"/>
      <c r="HSM7" s="228"/>
      <c r="HSN7" s="228"/>
      <c r="HSO7" s="228"/>
      <c r="HSP7" s="228"/>
      <c r="HSQ7" s="228"/>
      <c r="HSR7" s="228"/>
      <c r="HSS7" s="228"/>
      <c r="HST7" s="228"/>
      <c r="HSU7" s="228"/>
      <c r="HSV7" s="228"/>
      <c r="HSW7" s="228"/>
      <c r="HSX7" s="228"/>
      <c r="HSY7" s="228"/>
      <c r="HSZ7" s="228"/>
      <c r="HTA7" s="228"/>
      <c r="HTB7" s="228"/>
      <c r="HTC7" s="228"/>
      <c r="HTD7" s="228"/>
      <c r="HTE7" s="228"/>
      <c r="HTF7" s="228"/>
      <c r="HTG7" s="228"/>
      <c r="HTH7" s="228"/>
      <c r="HTI7" s="228"/>
      <c r="HTJ7" s="228"/>
      <c r="HTK7" s="228"/>
      <c r="HTL7" s="228"/>
      <c r="HTM7" s="228"/>
      <c r="HTN7" s="228"/>
      <c r="HTO7" s="228"/>
      <c r="HTP7" s="228"/>
      <c r="HTQ7" s="228"/>
      <c r="HTR7" s="228"/>
      <c r="HTS7" s="228"/>
      <c r="HTT7" s="228"/>
      <c r="HTU7" s="228"/>
      <c r="HTV7" s="228"/>
      <c r="HTW7" s="228"/>
      <c r="HTX7" s="228"/>
      <c r="HTY7" s="228"/>
      <c r="HTZ7" s="228"/>
      <c r="HUA7" s="228"/>
      <c r="HUB7" s="228"/>
      <c r="HUC7" s="228"/>
      <c r="HUD7" s="228"/>
      <c r="HUE7" s="228"/>
      <c r="HUF7" s="228"/>
      <c r="HUG7" s="228"/>
      <c r="HUH7" s="228"/>
      <c r="HUI7" s="228"/>
      <c r="HUJ7" s="228"/>
      <c r="HUK7" s="228"/>
      <c r="HUL7" s="228"/>
      <c r="HUM7" s="228"/>
      <c r="HUN7" s="228"/>
      <c r="HUO7" s="228"/>
      <c r="HUP7" s="228"/>
      <c r="HUQ7" s="228"/>
      <c r="HUR7" s="228"/>
      <c r="HUS7" s="228"/>
      <c r="HUT7" s="228"/>
      <c r="HUU7" s="228"/>
      <c r="HUV7" s="228"/>
      <c r="HUW7" s="228"/>
      <c r="HUX7" s="228"/>
      <c r="HUY7" s="228"/>
      <c r="HUZ7" s="228"/>
      <c r="HVA7" s="228"/>
      <c r="HVB7" s="228"/>
      <c r="HVC7" s="228"/>
      <c r="HVD7" s="228"/>
      <c r="HVE7" s="228"/>
      <c r="HVF7" s="228"/>
      <c r="HVG7" s="228"/>
      <c r="HVH7" s="228"/>
      <c r="HVI7" s="228"/>
      <c r="HVJ7" s="228"/>
      <c r="HVK7" s="228"/>
      <c r="HVL7" s="228"/>
      <c r="HVM7" s="228"/>
      <c r="HVN7" s="228"/>
      <c r="HVO7" s="228"/>
      <c r="HVP7" s="228"/>
      <c r="HVQ7" s="228"/>
      <c r="HVR7" s="228"/>
      <c r="HVS7" s="228"/>
      <c r="HVT7" s="228"/>
      <c r="HVU7" s="228"/>
      <c r="HVV7" s="228"/>
      <c r="HVW7" s="228"/>
      <c r="HVX7" s="228"/>
      <c r="HVY7" s="228"/>
      <c r="HVZ7" s="228"/>
      <c r="HWA7" s="228"/>
      <c r="HWB7" s="228"/>
      <c r="HWC7" s="228"/>
      <c r="HWD7" s="228"/>
      <c r="HWE7" s="228"/>
      <c r="HWF7" s="228"/>
      <c r="HWG7" s="228"/>
      <c r="HWH7" s="228"/>
      <c r="HWI7" s="228"/>
      <c r="HWJ7" s="228"/>
      <c r="HWK7" s="228"/>
      <c r="HWL7" s="228"/>
      <c r="HWM7" s="228"/>
      <c r="HWN7" s="228"/>
      <c r="HWO7" s="228"/>
      <c r="HWP7" s="228"/>
      <c r="HWQ7" s="228"/>
      <c r="HWR7" s="228"/>
      <c r="HWS7" s="228"/>
      <c r="HWT7" s="228"/>
      <c r="HWU7" s="228"/>
      <c r="HWV7" s="228"/>
      <c r="HWW7" s="228"/>
      <c r="HWX7" s="228"/>
      <c r="HWY7" s="228"/>
      <c r="HWZ7" s="228"/>
      <c r="HXA7" s="228"/>
      <c r="HXB7" s="228"/>
      <c r="HXC7" s="228"/>
      <c r="HXD7" s="228"/>
      <c r="HXE7" s="228"/>
      <c r="HXF7" s="228"/>
      <c r="HXG7" s="228"/>
      <c r="HXH7" s="228"/>
      <c r="HXI7" s="228"/>
      <c r="HXJ7" s="228"/>
      <c r="HXK7" s="228"/>
      <c r="HXL7" s="228"/>
      <c r="HXM7" s="228"/>
      <c r="HXN7" s="228"/>
      <c r="HXO7" s="228"/>
      <c r="HXP7" s="228"/>
      <c r="HXQ7" s="228"/>
      <c r="HXR7" s="228"/>
      <c r="HXS7" s="228"/>
      <c r="HXT7" s="228"/>
      <c r="HXU7" s="228"/>
      <c r="HXV7" s="228"/>
      <c r="HXW7" s="228"/>
      <c r="HXX7" s="228"/>
      <c r="HXY7" s="228"/>
      <c r="HXZ7" s="228"/>
      <c r="HYA7" s="228"/>
      <c r="HYB7" s="228"/>
      <c r="HYC7" s="228"/>
      <c r="HYD7" s="228"/>
      <c r="HYE7" s="228"/>
      <c r="HYF7" s="228"/>
      <c r="HYG7" s="228"/>
      <c r="HYH7" s="228"/>
      <c r="HYI7" s="228"/>
      <c r="HYJ7" s="228"/>
      <c r="HYK7" s="228"/>
      <c r="HYL7" s="228"/>
      <c r="HYM7" s="228"/>
      <c r="HYN7" s="228"/>
      <c r="HYO7" s="228"/>
      <c r="HYP7" s="228"/>
      <c r="HYQ7" s="228"/>
      <c r="HYR7" s="228"/>
      <c r="HYS7" s="228"/>
      <c r="HYT7" s="228"/>
      <c r="HYU7" s="228"/>
      <c r="HYV7" s="228"/>
      <c r="HYW7" s="228"/>
      <c r="HYX7" s="228"/>
      <c r="HYY7" s="228"/>
      <c r="HYZ7" s="228"/>
      <c r="HZA7" s="228"/>
      <c r="HZB7" s="228"/>
      <c r="HZC7" s="228"/>
      <c r="HZD7" s="228"/>
      <c r="HZE7" s="228"/>
      <c r="HZF7" s="228"/>
      <c r="HZG7" s="228"/>
      <c r="HZH7" s="228"/>
      <c r="HZI7" s="228"/>
      <c r="HZJ7" s="228"/>
      <c r="HZK7" s="228"/>
      <c r="HZL7" s="228"/>
      <c r="HZM7" s="228"/>
      <c r="HZN7" s="228"/>
      <c r="HZO7" s="228"/>
      <c r="HZP7" s="228"/>
      <c r="HZQ7" s="228"/>
      <c r="HZR7" s="228"/>
      <c r="HZS7" s="228"/>
      <c r="HZT7" s="228"/>
      <c r="HZU7" s="228"/>
      <c r="HZV7" s="228"/>
      <c r="HZW7" s="228"/>
      <c r="HZX7" s="228"/>
      <c r="HZY7" s="228"/>
      <c r="HZZ7" s="228"/>
      <c r="IAA7" s="228"/>
      <c r="IAB7" s="228"/>
      <c r="IAC7" s="228"/>
      <c r="IAD7" s="228"/>
      <c r="IAE7" s="228"/>
      <c r="IAF7" s="228"/>
      <c r="IAG7" s="228"/>
      <c r="IAH7" s="228"/>
      <c r="IAI7" s="228"/>
      <c r="IAJ7" s="228"/>
      <c r="IAK7" s="228"/>
      <c r="IAL7" s="228"/>
      <c r="IAM7" s="228"/>
      <c r="IAN7" s="228"/>
      <c r="IAO7" s="228"/>
      <c r="IAP7" s="228"/>
      <c r="IAQ7" s="228"/>
      <c r="IAR7" s="228"/>
      <c r="IAS7" s="228"/>
      <c r="IAT7" s="228"/>
      <c r="IAU7" s="228"/>
      <c r="IAV7" s="228"/>
      <c r="IAW7" s="228"/>
      <c r="IAX7" s="228"/>
      <c r="IAY7" s="228"/>
      <c r="IAZ7" s="228"/>
      <c r="IBA7" s="228"/>
      <c r="IBB7" s="228"/>
      <c r="IBC7" s="228"/>
      <c r="IBD7" s="228"/>
      <c r="IBE7" s="228"/>
      <c r="IBF7" s="228"/>
      <c r="IBG7" s="228"/>
      <c r="IBH7" s="228"/>
      <c r="IBI7" s="228"/>
      <c r="IBJ7" s="228"/>
      <c r="IBK7" s="228"/>
      <c r="IBL7" s="228"/>
      <c r="IBM7" s="228"/>
      <c r="IBN7" s="228"/>
      <c r="IBO7" s="228"/>
      <c r="IBP7" s="228"/>
      <c r="IBQ7" s="228"/>
      <c r="IBR7" s="228"/>
      <c r="IBS7" s="228"/>
      <c r="IBT7" s="228"/>
      <c r="IBU7" s="228"/>
      <c r="IBV7" s="228"/>
      <c r="IBW7" s="228"/>
      <c r="IBX7" s="228"/>
      <c r="IBY7" s="228"/>
      <c r="IBZ7" s="228"/>
      <c r="ICA7" s="228"/>
      <c r="ICB7" s="228"/>
      <c r="ICC7" s="228"/>
      <c r="ICD7" s="228"/>
      <c r="ICE7" s="228"/>
      <c r="ICF7" s="228"/>
      <c r="ICG7" s="228"/>
      <c r="ICH7" s="228"/>
      <c r="ICI7" s="228"/>
      <c r="ICJ7" s="228"/>
      <c r="ICK7" s="228"/>
      <c r="ICL7" s="228"/>
      <c r="ICM7" s="228"/>
      <c r="ICN7" s="228"/>
      <c r="ICO7" s="228"/>
      <c r="ICP7" s="228"/>
      <c r="ICQ7" s="228"/>
      <c r="ICR7" s="228"/>
      <c r="ICS7" s="228"/>
      <c r="ICT7" s="228"/>
      <c r="ICU7" s="228"/>
      <c r="ICV7" s="228"/>
      <c r="ICW7" s="228"/>
      <c r="ICX7" s="228"/>
      <c r="ICY7" s="228"/>
      <c r="ICZ7" s="228"/>
      <c r="IDA7" s="228"/>
      <c r="IDB7" s="228"/>
      <c r="IDC7" s="228"/>
      <c r="IDD7" s="228"/>
      <c r="IDE7" s="228"/>
      <c r="IDF7" s="228"/>
      <c r="IDG7" s="228"/>
      <c r="IDH7" s="228"/>
      <c r="IDI7" s="228"/>
      <c r="IDJ7" s="228"/>
      <c r="IDK7" s="228"/>
      <c r="IDL7" s="228"/>
      <c r="IDM7" s="228"/>
      <c r="IDN7" s="228"/>
      <c r="IDO7" s="228"/>
      <c r="IDP7" s="228"/>
      <c r="IDQ7" s="228"/>
      <c r="IDR7" s="228"/>
      <c r="IDS7" s="228"/>
      <c r="IDT7" s="228"/>
      <c r="IDU7" s="228"/>
      <c r="IDV7" s="228"/>
      <c r="IDW7" s="228"/>
      <c r="IDX7" s="228"/>
      <c r="IDY7" s="228"/>
      <c r="IDZ7" s="228"/>
      <c r="IEA7" s="228"/>
      <c r="IEB7" s="228"/>
      <c r="IEC7" s="228"/>
      <c r="IED7" s="228"/>
      <c r="IEE7" s="228"/>
      <c r="IEF7" s="228"/>
      <c r="IEG7" s="228"/>
      <c r="IEH7" s="228"/>
      <c r="IEI7" s="228"/>
      <c r="IEJ7" s="228"/>
      <c r="IEK7" s="228"/>
      <c r="IEL7" s="228"/>
      <c r="IEM7" s="228"/>
      <c r="IEN7" s="228"/>
      <c r="IEO7" s="228"/>
      <c r="IEP7" s="228"/>
      <c r="IEQ7" s="228"/>
      <c r="IER7" s="228"/>
      <c r="IES7" s="228"/>
      <c r="IET7" s="228"/>
      <c r="IEU7" s="228"/>
      <c r="IEV7" s="228"/>
      <c r="IEW7" s="228"/>
      <c r="IEX7" s="228"/>
      <c r="IEY7" s="228"/>
      <c r="IEZ7" s="228"/>
      <c r="IFA7" s="228"/>
      <c r="IFB7" s="228"/>
      <c r="IFC7" s="228"/>
      <c r="IFD7" s="228"/>
      <c r="IFE7" s="228"/>
      <c r="IFF7" s="228"/>
      <c r="IFG7" s="228"/>
      <c r="IFH7" s="228"/>
      <c r="IFI7" s="228"/>
      <c r="IFJ7" s="228"/>
      <c r="IFK7" s="228"/>
      <c r="IFL7" s="228"/>
      <c r="IFM7" s="228"/>
      <c r="IFN7" s="228"/>
      <c r="IFO7" s="228"/>
      <c r="IFP7" s="228"/>
      <c r="IFQ7" s="228"/>
      <c r="IFR7" s="228"/>
      <c r="IFS7" s="228"/>
      <c r="IFT7" s="228"/>
      <c r="IFU7" s="228"/>
      <c r="IFV7" s="228"/>
      <c r="IFW7" s="228"/>
      <c r="IFX7" s="228"/>
      <c r="IFY7" s="228"/>
      <c r="IFZ7" s="228"/>
      <c r="IGA7" s="228"/>
      <c r="IGB7" s="228"/>
      <c r="IGC7" s="228"/>
      <c r="IGD7" s="228"/>
      <c r="IGE7" s="228"/>
      <c r="IGF7" s="228"/>
      <c r="IGG7" s="228"/>
      <c r="IGH7" s="228"/>
      <c r="IGI7" s="228"/>
      <c r="IGJ7" s="228"/>
      <c r="IGK7" s="228"/>
      <c r="IGL7" s="228"/>
      <c r="IGM7" s="228"/>
      <c r="IGN7" s="228"/>
      <c r="IGO7" s="228"/>
      <c r="IGP7" s="228"/>
      <c r="IGQ7" s="228"/>
      <c r="IGR7" s="228"/>
      <c r="IGS7" s="228"/>
      <c r="IGT7" s="228"/>
      <c r="IGU7" s="228"/>
      <c r="IGV7" s="228"/>
      <c r="IGW7" s="228"/>
      <c r="IGX7" s="228"/>
      <c r="IGY7" s="228"/>
      <c r="IGZ7" s="228"/>
      <c r="IHA7" s="228"/>
      <c r="IHB7" s="228"/>
      <c r="IHC7" s="228"/>
      <c r="IHD7" s="228"/>
      <c r="IHE7" s="228"/>
      <c r="IHF7" s="228"/>
      <c r="IHG7" s="228"/>
      <c r="IHH7" s="228"/>
      <c r="IHI7" s="228"/>
      <c r="IHJ7" s="228"/>
      <c r="IHK7" s="228"/>
      <c r="IHL7" s="228"/>
      <c r="IHM7" s="228"/>
      <c r="IHN7" s="228"/>
      <c r="IHO7" s="228"/>
      <c r="IHP7" s="228"/>
      <c r="IHQ7" s="228"/>
      <c r="IHR7" s="228"/>
      <c r="IHS7" s="228"/>
      <c r="IHT7" s="228"/>
      <c r="IHU7" s="228"/>
      <c r="IHV7" s="228"/>
      <c r="IHW7" s="228"/>
      <c r="IHX7" s="228"/>
      <c r="IHY7" s="228"/>
      <c r="IHZ7" s="228"/>
      <c r="IIA7" s="228"/>
      <c r="IIB7" s="228"/>
      <c r="IIC7" s="228"/>
      <c r="IID7" s="228"/>
      <c r="IIE7" s="228"/>
      <c r="IIF7" s="228"/>
      <c r="IIG7" s="228"/>
      <c r="IIH7" s="228"/>
      <c r="III7" s="228"/>
      <c r="IIJ7" s="228"/>
      <c r="IIK7" s="228"/>
      <c r="IIL7" s="228"/>
      <c r="IIM7" s="228"/>
      <c r="IIN7" s="228"/>
      <c r="IIO7" s="228"/>
      <c r="IIP7" s="228"/>
      <c r="IIQ7" s="228"/>
      <c r="IIR7" s="228"/>
      <c r="IIS7" s="228"/>
      <c r="IIT7" s="228"/>
      <c r="IIU7" s="228"/>
      <c r="IIV7" s="228"/>
      <c r="IIW7" s="228"/>
      <c r="IIX7" s="228"/>
      <c r="IIY7" s="228"/>
      <c r="IIZ7" s="228"/>
      <c r="IJA7" s="228"/>
      <c r="IJB7" s="228"/>
      <c r="IJC7" s="228"/>
      <c r="IJD7" s="228"/>
      <c r="IJE7" s="228"/>
      <c r="IJF7" s="228"/>
      <c r="IJG7" s="228"/>
      <c r="IJH7" s="228"/>
      <c r="IJI7" s="228"/>
      <c r="IJJ7" s="228"/>
      <c r="IJK7" s="228"/>
      <c r="IJL7" s="228"/>
      <c r="IJM7" s="228"/>
      <c r="IJN7" s="228"/>
      <c r="IJO7" s="228"/>
      <c r="IJP7" s="228"/>
      <c r="IJQ7" s="228"/>
      <c r="IJR7" s="228"/>
      <c r="IJS7" s="228"/>
      <c r="IJT7" s="228"/>
      <c r="IJU7" s="228"/>
      <c r="IJV7" s="228"/>
      <c r="IJW7" s="228"/>
      <c r="IJX7" s="228"/>
      <c r="IJY7" s="228"/>
      <c r="IJZ7" s="228"/>
      <c r="IKA7" s="228"/>
      <c r="IKB7" s="228"/>
      <c r="IKC7" s="228"/>
      <c r="IKD7" s="228"/>
      <c r="IKE7" s="228"/>
      <c r="IKF7" s="228"/>
      <c r="IKG7" s="228"/>
      <c r="IKH7" s="228"/>
      <c r="IKI7" s="228"/>
      <c r="IKJ7" s="228"/>
      <c r="IKK7" s="228"/>
      <c r="IKL7" s="228"/>
      <c r="IKM7" s="228"/>
      <c r="IKN7" s="228"/>
      <c r="IKO7" s="228"/>
      <c r="IKP7" s="228"/>
      <c r="IKQ7" s="228"/>
      <c r="IKR7" s="228"/>
      <c r="IKS7" s="228"/>
      <c r="IKT7" s="228"/>
      <c r="IKU7" s="228"/>
      <c r="IKV7" s="228"/>
      <c r="IKW7" s="228"/>
      <c r="IKX7" s="228"/>
      <c r="IKY7" s="228"/>
      <c r="IKZ7" s="228"/>
      <c r="ILA7" s="228"/>
      <c r="ILB7" s="228"/>
      <c r="ILC7" s="228"/>
      <c r="ILD7" s="228"/>
      <c r="ILE7" s="228"/>
      <c r="ILF7" s="228"/>
      <c r="ILG7" s="228"/>
      <c r="ILH7" s="228"/>
      <c r="ILI7" s="228"/>
      <c r="ILJ7" s="228"/>
      <c r="ILK7" s="228"/>
      <c r="ILL7" s="228"/>
      <c r="ILM7" s="228"/>
      <c r="ILN7" s="228"/>
      <c r="ILO7" s="228"/>
      <c r="ILP7" s="228"/>
      <c r="ILQ7" s="228"/>
      <c r="ILR7" s="228"/>
      <c r="ILS7" s="228"/>
      <c r="ILT7" s="228"/>
      <c r="ILU7" s="228"/>
      <c r="ILV7" s="228"/>
      <c r="ILW7" s="228"/>
      <c r="ILX7" s="228"/>
      <c r="ILY7" s="228"/>
      <c r="ILZ7" s="228"/>
      <c r="IMA7" s="228"/>
      <c r="IMB7" s="228"/>
      <c r="IMC7" s="228"/>
      <c r="IMD7" s="228"/>
      <c r="IME7" s="228"/>
      <c r="IMF7" s="228"/>
      <c r="IMG7" s="228"/>
      <c r="IMH7" s="228"/>
      <c r="IMI7" s="228"/>
      <c r="IMJ7" s="228"/>
      <c r="IMK7" s="228"/>
      <c r="IML7" s="228"/>
      <c r="IMM7" s="228"/>
      <c r="IMN7" s="228"/>
      <c r="IMO7" s="228"/>
      <c r="IMP7" s="228"/>
      <c r="IMQ7" s="228"/>
      <c r="IMR7" s="228"/>
      <c r="IMS7" s="228"/>
      <c r="IMT7" s="228"/>
      <c r="IMU7" s="228"/>
      <c r="IMV7" s="228"/>
      <c r="IMW7" s="228"/>
      <c r="IMX7" s="228"/>
      <c r="IMY7" s="228"/>
      <c r="IMZ7" s="228"/>
      <c r="INA7" s="228"/>
      <c r="INB7" s="228"/>
      <c r="INC7" s="228"/>
      <c r="IND7" s="228"/>
      <c r="INE7" s="228"/>
      <c r="INF7" s="228"/>
      <c r="ING7" s="228"/>
      <c r="INH7" s="228"/>
      <c r="INI7" s="228"/>
      <c r="INJ7" s="228"/>
      <c r="INK7" s="228"/>
      <c r="INL7" s="228"/>
      <c r="INM7" s="228"/>
      <c r="INN7" s="228"/>
      <c r="INO7" s="228"/>
      <c r="INP7" s="228"/>
      <c r="INQ7" s="228"/>
      <c r="INR7" s="228"/>
      <c r="INS7" s="228"/>
      <c r="INT7" s="228"/>
      <c r="INU7" s="228"/>
      <c r="INV7" s="228"/>
      <c r="INW7" s="228"/>
      <c r="INX7" s="228"/>
      <c r="INY7" s="228"/>
      <c r="INZ7" s="228"/>
      <c r="IOA7" s="228"/>
      <c r="IOB7" s="228"/>
      <c r="IOC7" s="228"/>
      <c r="IOD7" s="228"/>
      <c r="IOE7" s="228"/>
      <c r="IOF7" s="228"/>
      <c r="IOG7" s="228"/>
      <c r="IOH7" s="228"/>
      <c r="IOI7" s="228"/>
      <c r="IOJ7" s="228"/>
      <c r="IOK7" s="228"/>
      <c r="IOL7" s="228"/>
      <c r="IOM7" s="228"/>
      <c r="ION7" s="228"/>
      <c r="IOO7" s="228"/>
      <c r="IOP7" s="228"/>
      <c r="IOQ7" s="228"/>
      <c r="IOR7" s="228"/>
      <c r="IOS7" s="228"/>
      <c r="IOT7" s="228"/>
      <c r="IOU7" s="228"/>
      <c r="IOV7" s="228"/>
      <c r="IOW7" s="228"/>
      <c r="IOX7" s="228"/>
      <c r="IOY7" s="228"/>
      <c r="IOZ7" s="228"/>
      <c r="IPA7" s="228"/>
      <c r="IPB7" s="228"/>
      <c r="IPC7" s="228"/>
      <c r="IPD7" s="228"/>
      <c r="IPE7" s="228"/>
      <c r="IPF7" s="228"/>
      <c r="IPG7" s="228"/>
      <c r="IPH7" s="228"/>
      <c r="IPI7" s="228"/>
      <c r="IPJ7" s="228"/>
      <c r="IPK7" s="228"/>
      <c r="IPL7" s="228"/>
      <c r="IPM7" s="228"/>
      <c r="IPN7" s="228"/>
      <c r="IPO7" s="228"/>
      <c r="IPP7" s="228"/>
      <c r="IPQ7" s="228"/>
      <c r="IPR7" s="228"/>
      <c r="IPS7" s="228"/>
      <c r="IPT7" s="228"/>
      <c r="IPU7" s="228"/>
      <c r="IPV7" s="228"/>
      <c r="IPW7" s="228"/>
      <c r="IPX7" s="228"/>
      <c r="IPY7" s="228"/>
      <c r="IPZ7" s="228"/>
      <c r="IQA7" s="228"/>
      <c r="IQB7" s="228"/>
      <c r="IQC7" s="228"/>
      <c r="IQD7" s="228"/>
      <c r="IQE7" s="228"/>
      <c r="IQF7" s="228"/>
      <c r="IQG7" s="228"/>
      <c r="IQH7" s="228"/>
      <c r="IQI7" s="228"/>
      <c r="IQJ7" s="228"/>
      <c r="IQK7" s="228"/>
      <c r="IQL7" s="228"/>
      <c r="IQM7" s="228"/>
      <c r="IQN7" s="228"/>
      <c r="IQO7" s="228"/>
      <c r="IQP7" s="228"/>
      <c r="IQQ7" s="228"/>
      <c r="IQR7" s="228"/>
      <c r="IQS7" s="228"/>
      <c r="IQT7" s="228"/>
      <c r="IQU7" s="228"/>
      <c r="IQV7" s="228"/>
      <c r="IQW7" s="228"/>
      <c r="IQX7" s="228"/>
      <c r="IQY7" s="228"/>
      <c r="IQZ7" s="228"/>
      <c r="IRA7" s="228"/>
      <c r="IRB7" s="228"/>
      <c r="IRC7" s="228"/>
      <c r="IRD7" s="228"/>
      <c r="IRE7" s="228"/>
      <c r="IRF7" s="228"/>
      <c r="IRG7" s="228"/>
      <c r="IRH7" s="228"/>
      <c r="IRI7" s="228"/>
      <c r="IRJ7" s="228"/>
      <c r="IRK7" s="228"/>
      <c r="IRL7" s="228"/>
      <c r="IRM7" s="228"/>
      <c r="IRN7" s="228"/>
      <c r="IRO7" s="228"/>
      <c r="IRP7" s="228"/>
      <c r="IRQ7" s="228"/>
      <c r="IRR7" s="228"/>
      <c r="IRS7" s="228"/>
      <c r="IRT7" s="228"/>
      <c r="IRU7" s="228"/>
      <c r="IRV7" s="228"/>
      <c r="IRW7" s="228"/>
      <c r="IRX7" s="228"/>
      <c r="IRY7" s="228"/>
      <c r="IRZ7" s="228"/>
      <c r="ISA7" s="228"/>
      <c r="ISB7" s="228"/>
      <c r="ISC7" s="228"/>
      <c r="ISD7" s="228"/>
      <c r="ISE7" s="228"/>
      <c r="ISF7" s="228"/>
      <c r="ISG7" s="228"/>
      <c r="ISH7" s="228"/>
      <c r="ISI7" s="228"/>
      <c r="ISJ7" s="228"/>
      <c r="ISK7" s="228"/>
      <c r="ISL7" s="228"/>
      <c r="ISM7" s="228"/>
      <c r="ISN7" s="228"/>
      <c r="ISO7" s="228"/>
      <c r="ISP7" s="228"/>
      <c r="ISQ7" s="228"/>
      <c r="ISR7" s="228"/>
      <c r="ISS7" s="228"/>
      <c r="IST7" s="228"/>
      <c r="ISU7" s="228"/>
      <c r="ISV7" s="228"/>
      <c r="ISW7" s="228"/>
      <c r="ISX7" s="228"/>
      <c r="ISY7" s="228"/>
      <c r="ISZ7" s="228"/>
      <c r="ITA7" s="228"/>
      <c r="ITB7" s="228"/>
      <c r="ITC7" s="228"/>
      <c r="ITD7" s="228"/>
      <c r="ITE7" s="228"/>
      <c r="ITF7" s="228"/>
      <c r="ITG7" s="228"/>
      <c r="ITH7" s="228"/>
      <c r="ITI7" s="228"/>
      <c r="ITJ7" s="228"/>
      <c r="ITK7" s="228"/>
      <c r="ITL7" s="228"/>
      <c r="ITM7" s="228"/>
      <c r="ITN7" s="228"/>
      <c r="ITO7" s="228"/>
      <c r="ITP7" s="228"/>
      <c r="ITQ7" s="228"/>
      <c r="ITR7" s="228"/>
      <c r="ITS7" s="228"/>
      <c r="ITT7" s="228"/>
      <c r="ITU7" s="228"/>
      <c r="ITV7" s="228"/>
      <c r="ITW7" s="228"/>
      <c r="ITX7" s="228"/>
      <c r="ITY7" s="228"/>
      <c r="ITZ7" s="228"/>
      <c r="IUA7" s="228"/>
      <c r="IUB7" s="228"/>
      <c r="IUC7" s="228"/>
      <c r="IUD7" s="228"/>
      <c r="IUE7" s="228"/>
      <c r="IUF7" s="228"/>
      <c r="IUG7" s="228"/>
      <c r="IUH7" s="228"/>
      <c r="IUI7" s="228"/>
      <c r="IUJ7" s="228"/>
      <c r="IUK7" s="228"/>
      <c r="IUL7" s="228"/>
      <c r="IUM7" s="228"/>
      <c r="IUN7" s="228"/>
      <c r="IUO7" s="228"/>
      <c r="IUP7" s="228"/>
      <c r="IUQ7" s="228"/>
      <c r="IUR7" s="228"/>
      <c r="IUS7" s="228"/>
      <c r="IUT7" s="228"/>
      <c r="IUU7" s="228"/>
      <c r="IUV7" s="228"/>
      <c r="IUW7" s="228"/>
      <c r="IUX7" s="228"/>
      <c r="IUY7" s="228"/>
      <c r="IUZ7" s="228"/>
      <c r="IVA7" s="228"/>
      <c r="IVB7" s="228"/>
      <c r="IVC7" s="228"/>
      <c r="IVD7" s="228"/>
      <c r="IVE7" s="228"/>
      <c r="IVF7" s="228"/>
      <c r="IVG7" s="228"/>
      <c r="IVH7" s="228"/>
      <c r="IVI7" s="228"/>
      <c r="IVJ7" s="228"/>
      <c r="IVK7" s="228"/>
      <c r="IVL7" s="228"/>
      <c r="IVM7" s="228"/>
      <c r="IVN7" s="228"/>
      <c r="IVO7" s="228"/>
      <c r="IVP7" s="228"/>
      <c r="IVQ7" s="228"/>
      <c r="IVR7" s="228"/>
      <c r="IVS7" s="228"/>
      <c r="IVT7" s="228"/>
      <c r="IVU7" s="228"/>
      <c r="IVV7" s="228"/>
      <c r="IVW7" s="228"/>
      <c r="IVX7" s="228"/>
      <c r="IVY7" s="228"/>
      <c r="IVZ7" s="228"/>
      <c r="IWA7" s="228"/>
      <c r="IWB7" s="228"/>
      <c r="IWC7" s="228"/>
      <c r="IWD7" s="228"/>
      <c r="IWE7" s="228"/>
      <c r="IWF7" s="228"/>
      <c r="IWG7" s="228"/>
      <c r="IWH7" s="228"/>
      <c r="IWI7" s="228"/>
      <c r="IWJ7" s="228"/>
      <c r="IWK7" s="228"/>
      <c r="IWL7" s="228"/>
      <c r="IWM7" s="228"/>
      <c r="IWN7" s="228"/>
      <c r="IWO7" s="228"/>
      <c r="IWP7" s="228"/>
      <c r="IWQ7" s="228"/>
      <c r="IWR7" s="228"/>
      <c r="IWS7" s="228"/>
      <c r="IWT7" s="228"/>
      <c r="IWU7" s="228"/>
      <c r="IWV7" s="228"/>
      <c r="IWW7" s="228"/>
      <c r="IWX7" s="228"/>
      <c r="IWY7" s="228"/>
      <c r="IWZ7" s="228"/>
      <c r="IXA7" s="228"/>
      <c r="IXB7" s="228"/>
      <c r="IXC7" s="228"/>
      <c r="IXD7" s="228"/>
      <c r="IXE7" s="228"/>
      <c r="IXF7" s="228"/>
      <c r="IXG7" s="228"/>
      <c r="IXH7" s="228"/>
      <c r="IXI7" s="228"/>
      <c r="IXJ7" s="228"/>
      <c r="IXK7" s="228"/>
      <c r="IXL7" s="228"/>
      <c r="IXM7" s="228"/>
      <c r="IXN7" s="228"/>
      <c r="IXO7" s="228"/>
      <c r="IXP7" s="228"/>
      <c r="IXQ7" s="228"/>
      <c r="IXR7" s="228"/>
      <c r="IXS7" s="228"/>
      <c r="IXT7" s="228"/>
      <c r="IXU7" s="228"/>
      <c r="IXV7" s="228"/>
      <c r="IXW7" s="228"/>
      <c r="IXX7" s="228"/>
      <c r="IXY7" s="228"/>
      <c r="IXZ7" s="228"/>
      <c r="IYA7" s="228"/>
      <c r="IYB7" s="228"/>
      <c r="IYC7" s="228"/>
      <c r="IYD7" s="228"/>
      <c r="IYE7" s="228"/>
      <c r="IYF7" s="228"/>
      <c r="IYG7" s="228"/>
      <c r="IYH7" s="228"/>
      <c r="IYI7" s="228"/>
      <c r="IYJ7" s="228"/>
      <c r="IYK7" s="228"/>
      <c r="IYL7" s="228"/>
      <c r="IYM7" s="228"/>
      <c r="IYN7" s="228"/>
      <c r="IYO7" s="228"/>
      <c r="IYP7" s="228"/>
      <c r="IYQ7" s="228"/>
      <c r="IYR7" s="228"/>
      <c r="IYS7" s="228"/>
      <c r="IYT7" s="228"/>
      <c r="IYU7" s="228"/>
      <c r="IYV7" s="228"/>
      <c r="IYW7" s="228"/>
      <c r="IYX7" s="228"/>
      <c r="IYY7" s="228"/>
      <c r="IYZ7" s="228"/>
      <c r="IZA7" s="228"/>
      <c r="IZB7" s="228"/>
      <c r="IZC7" s="228"/>
      <c r="IZD7" s="228"/>
      <c r="IZE7" s="228"/>
      <c r="IZF7" s="228"/>
      <c r="IZG7" s="228"/>
      <c r="IZH7" s="228"/>
      <c r="IZI7" s="228"/>
      <c r="IZJ7" s="228"/>
      <c r="IZK7" s="228"/>
      <c r="IZL7" s="228"/>
      <c r="IZM7" s="228"/>
      <c r="IZN7" s="228"/>
      <c r="IZO7" s="228"/>
      <c r="IZP7" s="228"/>
      <c r="IZQ7" s="228"/>
      <c r="IZR7" s="228"/>
      <c r="IZS7" s="228"/>
      <c r="IZT7" s="228"/>
      <c r="IZU7" s="228"/>
      <c r="IZV7" s="228"/>
      <c r="IZW7" s="228"/>
      <c r="IZX7" s="228"/>
      <c r="IZY7" s="228"/>
      <c r="IZZ7" s="228"/>
      <c r="JAA7" s="228"/>
      <c r="JAB7" s="228"/>
      <c r="JAC7" s="228"/>
      <c r="JAD7" s="228"/>
      <c r="JAE7" s="228"/>
      <c r="JAF7" s="228"/>
      <c r="JAG7" s="228"/>
      <c r="JAH7" s="228"/>
      <c r="JAI7" s="228"/>
      <c r="JAJ7" s="228"/>
      <c r="JAK7" s="228"/>
      <c r="JAL7" s="228"/>
      <c r="JAM7" s="228"/>
      <c r="JAN7" s="228"/>
      <c r="JAO7" s="228"/>
      <c r="JAP7" s="228"/>
      <c r="JAQ7" s="228"/>
      <c r="JAR7" s="228"/>
      <c r="JAS7" s="228"/>
      <c r="JAT7" s="228"/>
      <c r="JAU7" s="228"/>
      <c r="JAV7" s="228"/>
      <c r="JAW7" s="228"/>
      <c r="JAX7" s="228"/>
      <c r="JAY7" s="228"/>
      <c r="JAZ7" s="228"/>
      <c r="JBA7" s="228"/>
      <c r="JBB7" s="228"/>
      <c r="JBC7" s="228"/>
      <c r="JBD7" s="228"/>
      <c r="JBE7" s="228"/>
      <c r="JBF7" s="228"/>
      <c r="JBG7" s="228"/>
      <c r="JBH7" s="228"/>
      <c r="JBI7" s="228"/>
      <c r="JBJ7" s="228"/>
      <c r="JBK7" s="228"/>
      <c r="JBL7" s="228"/>
      <c r="JBM7" s="228"/>
      <c r="JBN7" s="228"/>
      <c r="JBO7" s="228"/>
      <c r="JBP7" s="228"/>
      <c r="JBQ7" s="228"/>
      <c r="JBR7" s="228"/>
      <c r="JBS7" s="228"/>
      <c r="JBT7" s="228"/>
      <c r="JBU7" s="228"/>
      <c r="JBV7" s="228"/>
      <c r="JBW7" s="228"/>
      <c r="JBX7" s="228"/>
      <c r="JBY7" s="228"/>
      <c r="JBZ7" s="228"/>
      <c r="JCA7" s="228"/>
      <c r="JCB7" s="228"/>
      <c r="JCC7" s="228"/>
      <c r="JCD7" s="228"/>
      <c r="JCE7" s="228"/>
      <c r="JCF7" s="228"/>
      <c r="JCG7" s="228"/>
      <c r="JCH7" s="228"/>
      <c r="JCI7" s="228"/>
      <c r="JCJ7" s="228"/>
      <c r="JCK7" s="228"/>
      <c r="JCL7" s="228"/>
      <c r="JCM7" s="228"/>
      <c r="JCN7" s="228"/>
      <c r="JCO7" s="228"/>
      <c r="JCP7" s="228"/>
      <c r="JCQ7" s="228"/>
      <c r="JCR7" s="228"/>
      <c r="JCS7" s="228"/>
      <c r="JCT7" s="228"/>
      <c r="JCU7" s="228"/>
      <c r="JCV7" s="228"/>
      <c r="JCW7" s="228"/>
      <c r="JCX7" s="228"/>
      <c r="JCY7" s="228"/>
      <c r="JCZ7" s="228"/>
      <c r="JDA7" s="228"/>
      <c r="JDB7" s="228"/>
      <c r="JDC7" s="228"/>
      <c r="JDD7" s="228"/>
      <c r="JDE7" s="228"/>
      <c r="JDF7" s="228"/>
      <c r="JDG7" s="228"/>
      <c r="JDH7" s="228"/>
      <c r="JDI7" s="228"/>
      <c r="JDJ7" s="228"/>
      <c r="JDK7" s="228"/>
      <c r="JDL7" s="228"/>
      <c r="JDM7" s="228"/>
      <c r="JDN7" s="228"/>
      <c r="JDO7" s="228"/>
      <c r="JDP7" s="228"/>
      <c r="JDQ7" s="228"/>
      <c r="JDR7" s="228"/>
      <c r="JDS7" s="228"/>
      <c r="JDT7" s="228"/>
      <c r="JDU7" s="228"/>
      <c r="JDV7" s="228"/>
      <c r="JDW7" s="228"/>
      <c r="JDX7" s="228"/>
      <c r="JDY7" s="228"/>
      <c r="JDZ7" s="228"/>
      <c r="JEA7" s="228"/>
      <c r="JEB7" s="228"/>
      <c r="JEC7" s="228"/>
      <c r="JED7" s="228"/>
      <c r="JEE7" s="228"/>
      <c r="JEF7" s="228"/>
      <c r="JEG7" s="228"/>
      <c r="JEH7" s="228"/>
      <c r="JEI7" s="228"/>
      <c r="JEJ7" s="228"/>
      <c r="JEK7" s="228"/>
      <c r="JEL7" s="228"/>
      <c r="JEM7" s="228"/>
      <c r="JEN7" s="228"/>
      <c r="JEO7" s="228"/>
      <c r="JEP7" s="228"/>
      <c r="JEQ7" s="228"/>
      <c r="JER7" s="228"/>
      <c r="JES7" s="228"/>
      <c r="JET7" s="228"/>
      <c r="JEU7" s="228"/>
      <c r="JEV7" s="228"/>
      <c r="JEW7" s="228"/>
      <c r="JEX7" s="228"/>
      <c r="JEY7" s="228"/>
      <c r="JEZ7" s="228"/>
      <c r="JFA7" s="228"/>
      <c r="JFB7" s="228"/>
      <c r="JFC7" s="228"/>
      <c r="JFD7" s="228"/>
      <c r="JFE7" s="228"/>
      <c r="JFF7" s="228"/>
      <c r="JFG7" s="228"/>
      <c r="JFH7" s="228"/>
      <c r="JFI7" s="228"/>
      <c r="JFJ7" s="228"/>
      <c r="JFK7" s="228"/>
      <c r="JFL7" s="228"/>
      <c r="JFM7" s="228"/>
      <c r="JFN7" s="228"/>
      <c r="JFO7" s="228"/>
      <c r="JFP7" s="228"/>
      <c r="JFQ7" s="228"/>
      <c r="JFR7" s="228"/>
      <c r="JFS7" s="228"/>
      <c r="JFT7" s="228"/>
      <c r="JFU7" s="228"/>
      <c r="JFV7" s="228"/>
      <c r="JFW7" s="228"/>
      <c r="JFX7" s="228"/>
      <c r="JFY7" s="228"/>
      <c r="JFZ7" s="228"/>
      <c r="JGA7" s="228"/>
      <c r="JGB7" s="228"/>
      <c r="JGC7" s="228"/>
      <c r="JGD7" s="228"/>
      <c r="JGE7" s="228"/>
      <c r="JGF7" s="228"/>
      <c r="JGG7" s="228"/>
      <c r="JGH7" s="228"/>
      <c r="JGI7" s="228"/>
      <c r="JGJ7" s="228"/>
      <c r="JGK7" s="228"/>
      <c r="JGL7" s="228"/>
      <c r="JGM7" s="228"/>
      <c r="JGN7" s="228"/>
      <c r="JGO7" s="228"/>
      <c r="JGP7" s="228"/>
      <c r="JGQ7" s="228"/>
      <c r="JGR7" s="228"/>
      <c r="JGS7" s="228"/>
      <c r="JGT7" s="228"/>
      <c r="JGU7" s="228"/>
      <c r="JGV7" s="228"/>
      <c r="JGW7" s="228"/>
      <c r="JGX7" s="228"/>
      <c r="JGY7" s="228"/>
      <c r="JGZ7" s="228"/>
      <c r="JHA7" s="228"/>
      <c r="JHB7" s="228"/>
      <c r="JHC7" s="228"/>
      <c r="JHD7" s="228"/>
      <c r="JHE7" s="228"/>
      <c r="JHF7" s="228"/>
      <c r="JHG7" s="228"/>
      <c r="JHH7" s="228"/>
      <c r="JHI7" s="228"/>
      <c r="JHJ7" s="228"/>
      <c r="JHK7" s="228"/>
      <c r="JHL7" s="228"/>
      <c r="JHM7" s="228"/>
      <c r="JHN7" s="228"/>
      <c r="JHO7" s="228"/>
      <c r="JHP7" s="228"/>
      <c r="JHQ7" s="228"/>
      <c r="JHR7" s="228"/>
      <c r="JHS7" s="228"/>
      <c r="JHT7" s="228"/>
      <c r="JHU7" s="228"/>
      <c r="JHV7" s="228"/>
      <c r="JHW7" s="228"/>
      <c r="JHX7" s="228"/>
      <c r="JHY7" s="228"/>
      <c r="JHZ7" s="228"/>
      <c r="JIA7" s="228"/>
      <c r="JIB7" s="228"/>
      <c r="JIC7" s="228"/>
      <c r="JID7" s="228"/>
      <c r="JIE7" s="228"/>
      <c r="JIF7" s="228"/>
      <c r="JIG7" s="228"/>
      <c r="JIH7" s="228"/>
      <c r="JII7" s="228"/>
      <c r="JIJ7" s="228"/>
      <c r="JIK7" s="228"/>
      <c r="JIL7" s="228"/>
      <c r="JIM7" s="228"/>
      <c r="JIN7" s="228"/>
      <c r="JIO7" s="228"/>
      <c r="JIP7" s="228"/>
      <c r="JIQ7" s="228"/>
      <c r="JIR7" s="228"/>
      <c r="JIS7" s="228"/>
      <c r="JIT7" s="228"/>
      <c r="JIU7" s="228"/>
      <c r="JIV7" s="228"/>
      <c r="JIW7" s="228"/>
      <c r="JIX7" s="228"/>
      <c r="JIY7" s="228"/>
      <c r="JIZ7" s="228"/>
      <c r="JJA7" s="228"/>
      <c r="JJB7" s="228"/>
      <c r="JJC7" s="228"/>
      <c r="JJD7" s="228"/>
      <c r="JJE7" s="228"/>
      <c r="JJF7" s="228"/>
      <c r="JJG7" s="228"/>
      <c r="JJH7" s="228"/>
      <c r="JJI7" s="228"/>
      <c r="JJJ7" s="228"/>
      <c r="JJK7" s="228"/>
      <c r="JJL7" s="228"/>
      <c r="JJM7" s="228"/>
      <c r="JJN7" s="228"/>
      <c r="JJO7" s="228"/>
      <c r="JJP7" s="228"/>
      <c r="JJQ7" s="228"/>
      <c r="JJR7" s="228"/>
      <c r="JJS7" s="228"/>
      <c r="JJT7" s="228"/>
      <c r="JJU7" s="228"/>
      <c r="JJV7" s="228"/>
      <c r="JJW7" s="228"/>
      <c r="JJX7" s="228"/>
      <c r="JJY7" s="228"/>
      <c r="JJZ7" s="228"/>
      <c r="JKA7" s="228"/>
      <c r="JKB7" s="228"/>
      <c r="JKC7" s="228"/>
      <c r="JKD7" s="228"/>
      <c r="JKE7" s="228"/>
      <c r="JKF7" s="228"/>
      <c r="JKG7" s="228"/>
      <c r="JKH7" s="228"/>
      <c r="JKI7" s="228"/>
      <c r="JKJ7" s="228"/>
      <c r="JKK7" s="228"/>
      <c r="JKL7" s="228"/>
      <c r="JKM7" s="228"/>
      <c r="JKN7" s="228"/>
      <c r="JKO7" s="228"/>
      <c r="JKP7" s="228"/>
      <c r="JKQ7" s="228"/>
      <c r="JKR7" s="228"/>
      <c r="JKS7" s="228"/>
      <c r="JKT7" s="228"/>
      <c r="JKU7" s="228"/>
      <c r="JKV7" s="228"/>
      <c r="JKW7" s="228"/>
      <c r="JKX7" s="228"/>
      <c r="JKY7" s="228"/>
      <c r="JKZ7" s="228"/>
      <c r="JLA7" s="228"/>
      <c r="JLB7" s="228"/>
      <c r="JLC7" s="228"/>
      <c r="JLD7" s="228"/>
      <c r="JLE7" s="228"/>
      <c r="JLF7" s="228"/>
      <c r="JLG7" s="228"/>
      <c r="JLH7" s="228"/>
      <c r="JLI7" s="228"/>
      <c r="JLJ7" s="228"/>
      <c r="JLK7" s="228"/>
      <c r="JLL7" s="228"/>
      <c r="JLM7" s="228"/>
      <c r="JLN7" s="228"/>
      <c r="JLO7" s="228"/>
      <c r="JLP7" s="228"/>
      <c r="JLQ7" s="228"/>
      <c r="JLR7" s="228"/>
      <c r="JLS7" s="228"/>
      <c r="JLT7" s="228"/>
      <c r="JLU7" s="228"/>
      <c r="JLV7" s="228"/>
      <c r="JLW7" s="228"/>
      <c r="JLX7" s="228"/>
      <c r="JLY7" s="228"/>
      <c r="JLZ7" s="228"/>
      <c r="JMA7" s="228"/>
      <c r="JMB7" s="228"/>
      <c r="JMC7" s="228"/>
      <c r="JMD7" s="228"/>
      <c r="JME7" s="228"/>
      <c r="JMF7" s="228"/>
      <c r="JMG7" s="228"/>
      <c r="JMH7" s="228"/>
      <c r="JMI7" s="228"/>
      <c r="JMJ7" s="228"/>
      <c r="JMK7" s="228"/>
      <c r="JML7" s="228"/>
      <c r="JMM7" s="228"/>
      <c r="JMN7" s="228"/>
      <c r="JMO7" s="228"/>
      <c r="JMP7" s="228"/>
      <c r="JMQ7" s="228"/>
      <c r="JMR7" s="228"/>
      <c r="JMS7" s="228"/>
      <c r="JMT7" s="228"/>
      <c r="JMU7" s="228"/>
      <c r="JMV7" s="228"/>
      <c r="JMW7" s="228"/>
      <c r="JMX7" s="228"/>
      <c r="JMY7" s="228"/>
      <c r="JMZ7" s="228"/>
      <c r="JNA7" s="228"/>
      <c r="JNB7" s="228"/>
      <c r="JNC7" s="228"/>
      <c r="JND7" s="228"/>
      <c r="JNE7" s="228"/>
      <c r="JNF7" s="228"/>
      <c r="JNG7" s="228"/>
      <c r="JNH7" s="228"/>
      <c r="JNI7" s="228"/>
      <c r="JNJ7" s="228"/>
      <c r="JNK7" s="228"/>
      <c r="JNL7" s="228"/>
      <c r="JNM7" s="228"/>
      <c r="JNN7" s="228"/>
      <c r="JNO7" s="228"/>
      <c r="JNP7" s="228"/>
      <c r="JNQ7" s="228"/>
      <c r="JNR7" s="228"/>
      <c r="JNS7" s="228"/>
      <c r="JNT7" s="228"/>
      <c r="JNU7" s="228"/>
      <c r="JNV7" s="228"/>
      <c r="JNW7" s="228"/>
      <c r="JNX7" s="228"/>
      <c r="JNY7" s="228"/>
      <c r="JNZ7" s="228"/>
      <c r="JOA7" s="228"/>
      <c r="JOB7" s="228"/>
      <c r="JOC7" s="228"/>
      <c r="JOD7" s="228"/>
      <c r="JOE7" s="228"/>
      <c r="JOF7" s="228"/>
      <c r="JOG7" s="228"/>
      <c r="JOH7" s="228"/>
      <c r="JOI7" s="228"/>
      <c r="JOJ7" s="228"/>
      <c r="JOK7" s="228"/>
      <c r="JOL7" s="228"/>
      <c r="JOM7" s="228"/>
      <c r="JON7" s="228"/>
      <c r="JOO7" s="228"/>
      <c r="JOP7" s="228"/>
      <c r="JOQ7" s="228"/>
      <c r="JOR7" s="228"/>
      <c r="JOS7" s="228"/>
      <c r="JOT7" s="228"/>
      <c r="JOU7" s="228"/>
      <c r="JOV7" s="228"/>
      <c r="JOW7" s="228"/>
      <c r="JOX7" s="228"/>
      <c r="JOY7" s="228"/>
      <c r="JOZ7" s="228"/>
      <c r="JPA7" s="228"/>
      <c r="JPB7" s="228"/>
      <c r="JPC7" s="228"/>
      <c r="JPD7" s="228"/>
      <c r="JPE7" s="228"/>
      <c r="JPF7" s="228"/>
      <c r="JPG7" s="228"/>
      <c r="JPH7" s="228"/>
      <c r="JPI7" s="228"/>
      <c r="JPJ7" s="228"/>
      <c r="JPK7" s="228"/>
      <c r="JPL7" s="228"/>
      <c r="JPM7" s="228"/>
      <c r="JPN7" s="228"/>
      <c r="JPO7" s="228"/>
      <c r="JPP7" s="228"/>
      <c r="JPQ7" s="228"/>
      <c r="JPR7" s="228"/>
      <c r="JPS7" s="228"/>
      <c r="JPT7" s="228"/>
      <c r="JPU7" s="228"/>
      <c r="JPV7" s="228"/>
      <c r="JPW7" s="228"/>
      <c r="JPX7" s="228"/>
      <c r="JPY7" s="228"/>
      <c r="JPZ7" s="228"/>
      <c r="JQA7" s="228"/>
      <c r="JQB7" s="228"/>
      <c r="JQC7" s="228"/>
      <c r="JQD7" s="228"/>
      <c r="JQE7" s="228"/>
      <c r="JQF7" s="228"/>
      <c r="JQG7" s="228"/>
      <c r="JQH7" s="228"/>
      <c r="JQI7" s="228"/>
      <c r="JQJ7" s="228"/>
      <c r="JQK7" s="228"/>
      <c r="JQL7" s="228"/>
      <c r="JQM7" s="228"/>
      <c r="JQN7" s="228"/>
      <c r="JQO7" s="228"/>
      <c r="JQP7" s="228"/>
      <c r="JQQ7" s="228"/>
      <c r="JQR7" s="228"/>
      <c r="JQS7" s="228"/>
      <c r="JQT7" s="228"/>
      <c r="JQU7" s="228"/>
      <c r="JQV7" s="228"/>
      <c r="JQW7" s="228"/>
      <c r="JQX7" s="228"/>
      <c r="JQY7" s="228"/>
      <c r="JQZ7" s="228"/>
      <c r="JRA7" s="228"/>
      <c r="JRB7" s="228"/>
      <c r="JRC7" s="228"/>
      <c r="JRD7" s="228"/>
      <c r="JRE7" s="228"/>
      <c r="JRF7" s="228"/>
      <c r="JRG7" s="228"/>
      <c r="JRH7" s="228"/>
      <c r="JRI7" s="228"/>
      <c r="JRJ7" s="228"/>
      <c r="JRK7" s="228"/>
      <c r="JRL7" s="228"/>
      <c r="JRM7" s="228"/>
      <c r="JRN7" s="228"/>
      <c r="JRO7" s="228"/>
      <c r="JRP7" s="228"/>
      <c r="JRQ7" s="228"/>
      <c r="JRR7" s="228"/>
      <c r="JRS7" s="228"/>
      <c r="JRT7" s="228"/>
      <c r="JRU7" s="228"/>
      <c r="JRV7" s="228"/>
      <c r="JRW7" s="228"/>
      <c r="JRX7" s="228"/>
      <c r="JRY7" s="228"/>
      <c r="JRZ7" s="228"/>
      <c r="JSA7" s="228"/>
      <c r="JSB7" s="228"/>
      <c r="JSC7" s="228"/>
      <c r="JSD7" s="228"/>
      <c r="JSE7" s="228"/>
      <c r="JSF7" s="228"/>
      <c r="JSG7" s="228"/>
      <c r="JSH7" s="228"/>
      <c r="JSI7" s="228"/>
      <c r="JSJ7" s="228"/>
      <c r="JSK7" s="228"/>
      <c r="JSL7" s="228"/>
      <c r="JSM7" s="228"/>
      <c r="JSN7" s="228"/>
      <c r="JSO7" s="228"/>
      <c r="JSP7" s="228"/>
      <c r="JSQ7" s="228"/>
      <c r="JSR7" s="228"/>
      <c r="JSS7" s="228"/>
      <c r="JST7" s="228"/>
      <c r="JSU7" s="228"/>
      <c r="JSV7" s="228"/>
      <c r="JSW7" s="228"/>
      <c r="JSX7" s="228"/>
      <c r="JSY7" s="228"/>
      <c r="JSZ7" s="228"/>
      <c r="JTA7" s="228"/>
      <c r="JTB7" s="228"/>
      <c r="JTC7" s="228"/>
      <c r="JTD7" s="228"/>
      <c r="JTE7" s="228"/>
      <c r="JTF7" s="228"/>
      <c r="JTG7" s="228"/>
      <c r="JTH7" s="228"/>
      <c r="JTI7" s="228"/>
      <c r="JTJ7" s="228"/>
      <c r="JTK7" s="228"/>
      <c r="JTL7" s="228"/>
      <c r="JTM7" s="228"/>
      <c r="JTN7" s="228"/>
      <c r="JTO7" s="228"/>
      <c r="JTP7" s="228"/>
      <c r="JTQ7" s="228"/>
      <c r="JTR7" s="228"/>
      <c r="JTS7" s="228"/>
      <c r="JTT7" s="228"/>
      <c r="JTU7" s="228"/>
      <c r="JTV7" s="228"/>
      <c r="JTW7" s="228"/>
      <c r="JTX7" s="228"/>
      <c r="JTY7" s="228"/>
      <c r="JTZ7" s="228"/>
      <c r="JUA7" s="228"/>
      <c r="JUB7" s="228"/>
      <c r="JUC7" s="228"/>
      <c r="JUD7" s="228"/>
      <c r="JUE7" s="228"/>
      <c r="JUF7" s="228"/>
      <c r="JUG7" s="228"/>
      <c r="JUH7" s="228"/>
      <c r="JUI7" s="228"/>
      <c r="JUJ7" s="228"/>
      <c r="JUK7" s="228"/>
      <c r="JUL7" s="228"/>
      <c r="JUM7" s="228"/>
      <c r="JUN7" s="228"/>
      <c r="JUO7" s="228"/>
      <c r="JUP7" s="228"/>
      <c r="JUQ7" s="228"/>
      <c r="JUR7" s="228"/>
      <c r="JUS7" s="228"/>
      <c r="JUT7" s="228"/>
      <c r="JUU7" s="228"/>
      <c r="JUV7" s="228"/>
      <c r="JUW7" s="228"/>
      <c r="JUX7" s="228"/>
      <c r="JUY7" s="228"/>
      <c r="JUZ7" s="228"/>
      <c r="JVA7" s="228"/>
      <c r="JVB7" s="228"/>
      <c r="JVC7" s="228"/>
      <c r="JVD7" s="228"/>
      <c r="JVE7" s="228"/>
      <c r="JVF7" s="228"/>
      <c r="JVG7" s="228"/>
      <c r="JVH7" s="228"/>
      <c r="JVI7" s="228"/>
      <c r="JVJ7" s="228"/>
      <c r="JVK7" s="228"/>
      <c r="JVL7" s="228"/>
      <c r="JVM7" s="228"/>
      <c r="JVN7" s="228"/>
      <c r="JVO7" s="228"/>
      <c r="JVP7" s="228"/>
      <c r="JVQ7" s="228"/>
      <c r="JVR7" s="228"/>
      <c r="JVS7" s="228"/>
      <c r="JVT7" s="228"/>
      <c r="JVU7" s="228"/>
      <c r="JVV7" s="228"/>
      <c r="JVW7" s="228"/>
      <c r="JVX7" s="228"/>
      <c r="JVY7" s="228"/>
      <c r="JVZ7" s="228"/>
      <c r="JWA7" s="228"/>
      <c r="JWB7" s="228"/>
      <c r="JWC7" s="228"/>
      <c r="JWD7" s="228"/>
      <c r="JWE7" s="228"/>
      <c r="JWF7" s="228"/>
      <c r="JWG7" s="228"/>
      <c r="JWH7" s="228"/>
      <c r="JWI7" s="228"/>
      <c r="JWJ7" s="228"/>
      <c r="JWK7" s="228"/>
      <c r="JWL7" s="228"/>
      <c r="JWM7" s="228"/>
      <c r="JWN7" s="228"/>
      <c r="JWO7" s="228"/>
      <c r="JWP7" s="228"/>
      <c r="JWQ7" s="228"/>
      <c r="JWR7" s="228"/>
      <c r="JWS7" s="228"/>
      <c r="JWT7" s="228"/>
      <c r="JWU7" s="228"/>
      <c r="JWV7" s="228"/>
      <c r="JWW7" s="228"/>
      <c r="JWX7" s="228"/>
      <c r="JWY7" s="228"/>
      <c r="JWZ7" s="228"/>
      <c r="JXA7" s="228"/>
      <c r="JXB7" s="228"/>
      <c r="JXC7" s="228"/>
      <c r="JXD7" s="228"/>
      <c r="JXE7" s="228"/>
      <c r="JXF7" s="228"/>
      <c r="JXG7" s="228"/>
      <c r="JXH7" s="228"/>
      <c r="JXI7" s="228"/>
      <c r="JXJ7" s="228"/>
      <c r="JXK7" s="228"/>
      <c r="JXL7" s="228"/>
      <c r="JXM7" s="228"/>
      <c r="JXN7" s="228"/>
      <c r="JXO7" s="228"/>
      <c r="JXP7" s="228"/>
      <c r="JXQ7" s="228"/>
      <c r="JXR7" s="228"/>
      <c r="JXS7" s="228"/>
      <c r="JXT7" s="228"/>
      <c r="JXU7" s="228"/>
      <c r="JXV7" s="228"/>
      <c r="JXW7" s="228"/>
      <c r="JXX7" s="228"/>
      <c r="JXY7" s="228"/>
      <c r="JXZ7" s="228"/>
      <c r="JYA7" s="228"/>
      <c r="JYB7" s="228"/>
      <c r="JYC7" s="228"/>
      <c r="JYD7" s="228"/>
      <c r="JYE7" s="228"/>
      <c r="JYF7" s="228"/>
      <c r="JYG7" s="228"/>
      <c r="JYH7" s="228"/>
      <c r="JYI7" s="228"/>
      <c r="JYJ7" s="228"/>
      <c r="JYK7" s="228"/>
      <c r="JYL7" s="228"/>
      <c r="JYM7" s="228"/>
      <c r="JYN7" s="228"/>
      <c r="JYO7" s="228"/>
      <c r="JYP7" s="228"/>
      <c r="JYQ7" s="228"/>
      <c r="JYR7" s="228"/>
      <c r="JYS7" s="228"/>
      <c r="JYT7" s="228"/>
      <c r="JYU7" s="228"/>
      <c r="JYV7" s="228"/>
      <c r="JYW7" s="228"/>
      <c r="JYX7" s="228"/>
      <c r="JYY7" s="228"/>
      <c r="JYZ7" s="228"/>
      <c r="JZA7" s="228"/>
      <c r="JZB7" s="228"/>
      <c r="JZC7" s="228"/>
      <c r="JZD7" s="228"/>
      <c r="JZE7" s="228"/>
      <c r="JZF7" s="228"/>
      <c r="JZG7" s="228"/>
      <c r="JZH7" s="228"/>
      <c r="JZI7" s="228"/>
      <c r="JZJ7" s="228"/>
      <c r="JZK7" s="228"/>
      <c r="JZL7" s="228"/>
      <c r="JZM7" s="228"/>
      <c r="JZN7" s="228"/>
      <c r="JZO7" s="228"/>
      <c r="JZP7" s="228"/>
      <c r="JZQ7" s="228"/>
      <c r="JZR7" s="228"/>
      <c r="JZS7" s="228"/>
      <c r="JZT7" s="228"/>
      <c r="JZU7" s="228"/>
      <c r="JZV7" s="228"/>
      <c r="JZW7" s="228"/>
      <c r="JZX7" s="228"/>
      <c r="JZY7" s="228"/>
      <c r="JZZ7" s="228"/>
      <c r="KAA7" s="228"/>
      <c r="KAB7" s="228"/>
      <c r="KAC7" s="228"/>
      <c r="KAD7" s="228"/>
      <c r="KAE7" s="228"/>
      <c r="KAF7" s="228"/>
      <c r="KAG7" s="228"/>
      <c r="KAH7" s="228"/>
      <c r="KAI7" s="228"/>
      <c r="KAJ7" s="228"/>
      <c r="KAK7" s="228"/>
      <c r="KAL7" s="228"/>
      <c r="KAM7" s="228"/>
      <c r="KAN7" s="228"/>
      <c r="KAO7" s="228"/>
      <c r="KAP7" s="228"/>
      <c r="KAQ7" s="228"/>
      <c r="KAR7" s="228"/>
      <c r="KAS7" s="228"/>
      <c r="KAT7" s="228"/>
      <c r="KAU7" s="228"/>
      <c r="KAV7" s="228"/>
      <c r="KAW7" s="228"/>
      <c r="KAX7" s="228"/>
      <c r="KAY7" s="228"/>
      <c r="KAZ7" s="228"/>
      <c r="KBA7" s="228"/>
      <c r="KBB7" s="228"/>
      <c r="KBC7" s="228"/>
      <c r="KBD7" s="228"/>
      <c r="KBE7" s="228"/>
      <c r="KBF7" s="228"/>
      <c r="KBG7" s="228"/>
      <c r="KBH7" s="228"/>
      <c r="KBI7" s="228"/>
      <c r="KBJ7" s="228"/>
      <c r="KBK7" s="228"/>
      <c r="KBL7" s="228"/>
      <c r="KBM7" s="228"/>
      <c r="KBN7" s="228"/>
      <c r="KBO7" s="228"/>
      <c r="KBP7" s="228"/>
      <c r="KBQ7" s="228"/>
      <c r="KBR7" s="228"/>
      <c r="KBS7" s="228"/>
      <c r="KBT7" s="228"/>
      <c r="KBU7" s="228"/>
      <c r="KBV7" s="228"/>
      <c r="KBW7" s="228"/>
      <c r="KBX7" s="228"/>
      <c r="KBY7" s="228"/>
      <c r="KBZ7" s="228"/>
      <c r="KCA7" s="228"/>
      <c r="KCB7" s="228"/>
      <c r="KCC7" s="228"/>
      <c r="KCD7" s="228"/>
      <c r="KCE7" s="228"/>
      <c r="KCF7" s="228"/>
      <c r="KCG7" s="228"/>
      <c r="KCH7" s="228"/>
      <c r="KCI7" s="228"/>
      <c r="KCJ7" s="228"/>
      <c r="KCK7" s="228"/>
      <c r="KCL7" s="228"/>
      <c r="KCM7" s="228"/>
      <c r="KCN7" s="228"/>
      <c r="KCO7" s="228"/>
      <c r="KCP7" s="228"/>
      <c r="KCQ7" s="228"/>
      <c r="KCR7" s="228"/>
      <c r="KCS7" s="228"/>
      <c r="KCT7" s="228"/>
      <c r="KCU7" s="228"/>
      <c r="KCV7" s="228"/>
      <c r="KCW7" s="228"/>
      <c r="KCX7" s="228"/>
      <c r="KCY7" s="228"/>
      <c r="KCZ7" s="228"/>
      <c r="KDA7" s="228"/>
      <c r="KDB7" s="228"/>
      <c r="KDC7" s="228"/>
      <c r="KDD7" s="228"/>
      <c r="KDE7" s="228"/>
      <c r="KDF7" s="228"/>
      <c r="KDG7" s="228"/>
      <c r="KDH7" s="228"/>
      <c r="KDI7" s="228"/>
      <c r="KDJ7" s="228"/>
      <c r="KDK7" s="228"/>
      <c r="KDL7" s="228"/>
      <c r="KDM7" s="228"/>
      <c r="KDN7" s="228"/>
      <c r="KDO7" s="228"/>
      <c r="KDP7" s="228"/>
      <c r="KDQ7" s="228"/>
      <c r="KDR7" s="228"/>
      <c r="KDS7" s="228"/>
      <c r="KDT7" s="228"/>
      <c r="KDU7" s="228"/>
      <c r="KDV7" s="228"/>
      <c r="KDW7" s="228"/>
      <c r="KDX7" s="228"/>
      <c r="KDY7" s="228"/>
      <c r="KDZ7" s="228"/>
      <c r="KEA7" s="228"/>
      <c r="KEB7" s="228"/>
      <c r="KEC7" s="228"/>
      <c r="KED7" s="228"/>
      <c r="KEE7" s="228"/>
      <c r="KEF7" s="228"/>
      <c r="KEG7" s="228"/>
      <c r="KEH7" s="228"/>
      <c r="KEI7" s="228"/>
      <c r="KEJ7" s="228"/>
      <c r="KEK7" s="228"/>
      <c r="KEL7" s="228"/>
      <c r="KEM7" s="228"/>
      <c r="KEN7" s="228"/>
      <c r="KEO7" s="228"/>
      <c r="KEP7" s="228"/>
      <c r="KEQ7" s="228"/>
      <c r="KER7" s="228"/>
      <c r="KES7" s="228"/>
      <c r="KET7" s="228"/>
      <c r="KEU7" s="228"/>
      <c r="KEV7" s="228"/>
      <c r="KEW7" s="228"/>
      <c r="KEX7" s="228"/>
      <c r="KEY7" s="228"/>
      <c r="KEZ7" s="228"/>
      <c r="KFA7" s="228"/>
      <c r="KFB7" s="228"/>
      <c r="KFC7" s="228"/>
      <c r="KFD7" s="228"/>
      <c r="KFE7" s="228"/>
      <c r="KFF7" s="228"/>
      <c r="KFG7" s="228"/>
      <c r="KFH7" s="228"/>
      <c r="KFI7" s="228"/>
      <c r="KFJ7" s="228"/>
      <c r="KFK7" s="228"/>
      <c r="KFL7" s="228"/>
      <c r="KFM7" s="228"/>
      <c r="KFN7" s="228"/>
      <c r="KFO7" s="228"/>
      <c r="KFP7" s="228"/>
      <c r="KFQ7" s="228"/>
      <c r="KFR7" s="228"/>
      <c r="KFS7" s="228"/>
      <c r="KFT7" s="228"/>
      <c r="KFU7" s="228"/>
      <c r="KFV7" s="228"/>
      <c r="KFW7" s="228"/>
      <c r="KFX7" s="228"/>
      <c r="KFY7" s="228"/>
      <c r="KFZ7" s="228"/>
      <c r="KGA7" s="228"/>
      <c r="KGB7" s="228"/>
      <c r="KGC7" s="228"/>
      <c r="KGD7" s="228"/>
      <c r="KGE7" s="228"/>
      <c r="KGF7" s="228"/>
      <c r="KGG7" s="228"/>
      <c r="KGH7" s="228"/>
      <c r="KGI7" s="228"/>
      <c r="KGJ7" s="228"/>
      <c r="KGK7" s="228"/>
      <c r="KGL7" s="228"/>
      <c r="KGM7" s="228"/>
      <c r="KGN7" s="228"/>
      <c r="KGO7" s="228"/>
      <c r="KGP7" s="228"/>
      <c r="KGQ7" s="228"/>
      <c r="KGR7" s="228"/>
      <c r="KGS7" s="228"/>
      <c r="KGT7" s="228"/>
      <c r="KGU7" s="228"/>
      <c r="KGV7" s="228"/>
      <c r="KGW7" s="228"/>
      <c r="KGX7" s="228"/>
      <c r="KGY7" s="228"/>
      <c r="KGZ7" s="228"/>
      <c r="KHA7" s="228"/>
      <c r="KHB7" s="228"/>
      <c r="KHC7" s="228"/>
      <c r="KHD7" s="228"/>
      <c r="KHE7" s="228"/>
      <c r="KHF7" s="228"/>
      <c r="KHG7" s="228"/>
      <c r="KHH7" s="228"/>
      <c r="KHI7" s="228"/>
      <c r="KHJ7" s="228"/>
      <c r="KHK7" s="228"/>
      <c r="KHL7" s="228"/>
      <c r="KHM7" s="228"/>
      <c r="KHN7" s="228"/>
      <c r="KHO7" s="228"/>
      <c r="KHP7" s="228"/>
      <c r="KHQ7" s="228"/>
      <c r="KHR7" s="228"/>
      <c r="KHS7" s="228"/>
      <c r="KHT7" s="228"/>
      <c r="KHU7" s="228"/>
      <c r="KHV7" s="228"/>
      <c r="KHW7" s="228"/>
      <c r="KHX7" s="228"/>
      <c r="KHY7" s="228"/>
      <c r="KHZ7" s="228"/>
      <c r="KIA7" s="228"/>
      <c r="KIB7" s="228"/>
      <c r="KIC7" s="228"/>
      <c r="KID7" s="228"/>
      <c r="KIE7" s="228"/>
      <c r="KIF7" s="228"/>
      <c r="KIG7" s="228"/>
      <c r="KIH7" s="228"/>
      <c r="KII7" s="228"/>
      <c r="KIJ7" s="228"/>
      <c r="KIK7" s="228"/>
      <c r="KIL7" s="228"/>
      <c r="KIM7" s="228"/>
      <c r="KIN7" s="228"/>
      <c r="KIO7" s="228"/>
      <c r="KIP7" s="228"/>
      <c r="KIQ7" s="228"/>
      <c r="KIR7" s="228"/>
      <c r="KIS7" s="228"/>
      <c r="KIT7" s="228"/>
      <c r="KIU7" s="228"/>
      <c r="KIV7" s="228"/>
      <c r="KIW7" s="228"/>
      <c r="KIX7" s="228"/>
      <c r="KIY7" s="228"/>
      <c r="KIZ7" s="228"/>
      <c r="KJA7" s="228"/>
      <c r="KJB7" s="228"/>
      <c r="KJC7" s="228"/>
      <c r="KJD7" s="228"/>
      <c r="KJE7" s="228"/>
      <c r="KJF7" s="228"/>
      <c r="KJG7" s="228"/>
      <c r="KJH7" s="228"/>
      <c r="KJI7" s="228"/>
      <c r="KJJ7" s="228"/>
      <c r="KJK7" s="228"/>
      <c r="KJL7" s="228"/>
      <c r="KJM7" s="228"/>
      <c r="KJN7" s="228"/>
      <c r="KJO7" s="228"/>
      <c r="KJP7" s="228"/>
      <c r="KJQ7" s="228"/>
      <c r="KJR7" s="228"/>
      <c r="KJS7" s="228"/>
      <c r="KJT7" s="228"/>
      <c r="KJU7" s="228"/>
      <c r="KJV7" s="228"/>
      <c r="KJW7" s="228"/>
      <c r="KJX7" s="228"/>
      <c r="KJY7" s="228"/>
      <c r="KJZ7" s="228"/>
      <c r="KKA7" s="228"/>
      <c r="KKB7" s="228"/>
      <c r="KKC7" s="228"/>
      <c r="KKD7" s="228"/>
      <c r="KKE7" s="228"/>
      <c r="KKF7" s="228"/>
      <c r="KKG7" s="228"/>
      <c r="KKH7" s="228"/>
      <c r="KKI7" s="228"/>
      <c r="KKJ7" s="228"/>
      <c r="KKK7" s="228"/>
      <c r="KKL7" s="228"/>
      <c r="KKM7" s="228"/>
      <c r="KKN7" s="228"/>
      <c r="KKO7" s="228"/>
      <c r="KKP7" s="228"/>
      <c r="KKQ7" s="228"/>
      <c r="KKR7" s="228"/>
      <c r="KKS7" s="228"/>
      <c r="KKT7" s="228"/>
      <c r="KKU7" s="228"/>
      <c r="KKV7" s="228"/>
      <c r="KKW7" s="228"/>
      <c r="KKX7" s="228"/>
      <c r="KKY7" s="228"/>
      <c r="KKZ7" s="228"/>
      <c r="KLA7" s="228"/>
      <c r="KLB7" s="228"/>
      <c r="KLC7" s="228"/>
      <c r="KLD7" s="228"/>
      <c r="KLE7" s="228"/>
      <c r="KLF7" s="228"/>
      <c r="KLG7" s="228"/>
      <c r="KLH7" s="228"/>
      <c r="KLI7" s="228"/>
      <c r="KLJ7" s="228"/>
      <c r="KLK7" s="228"/>
      <c r="KLL7" s="228"/>
      <c r="KLM7" s="228"/>
      <c r="KLN7" s="228"/>
      <c r="KLO7" s="228"/>
      <c r="KLP7" s="228"/>
      <c r="KLQ7" s="228"/>
      <c r="KLR7" s="228"/>
      <c r="KLS7" s="228"/>
      <c r="KLT7" s="228"/>
      <c r="KLU7" s="228"/>
      <c r="KLV7" s="228"/>
      <c r="KLW7" s="228"/>
      <c r="KLX7" s="228"/>
      <c r="KLY7" s="228"/>
      <c r="KLZ7" s="228"/>
      <c r="KMA7" s="228"/>
      <c r="KMB7" s="228"/>
      <c r="KMC7" s="228"/>
      <c r="KMD7" s="228"/>
      <c r="KME7" s="228"/>
      <c r="KMF7" s="228"/>
      <c r="KMG7" s="228"/>
      <c r="KMH7" s="228"/>
      <c r="KMI7" s="228"/>
      <c r="KMJ7" s="228"/>
      <c r="KMK7" s="228"/>
      <c r="KML7" s="228"/>
      <c r="KMM7" s="228"/>
      <c r="KMN7" s="228"/>
      <c r="KMO7" s="228"/>
      <c r="KMP7" s="228"/>
      <c r="KMQ7" s="228"/>
      <c r="KMR7" s="228"/>
      <c r="KMS7" s="228"/>
      <c r="KMT7" s="228"/>
      <c r="KMU7" s="228"/>
      <c r="KMV7" s="228"/>
      <c r="KMW7" s="228"/>
      <c r="KMX7" s="228"/>
      <c r="KMY7" s="228"/>
      <c r="KMZ7" s="228"/>
      <c r="KNA7" s="228"/>
      <c r="KNB7" s="228"/>
      <c r="KNC7" s="228"/>
      <c r="KND7" s="228"/>
      <c r="KNE7" s="228"/>
      <c r="KNF7" s="228"/>
      <c r="KNG7" s="228"/>
      <c r="KNH7" s="228"/>
      <c r="KNI7" s="228"/>
      <c r="KNJ7" s="228"/>
      <c r="KNK7" s="228"/>
      <c r="KNL7" s="228"/>
      <c r="KNM7" s="228"/>
      <c r="KNN7" s="228"/>
      <c r="KNO7" s="228"/>
      <c r="KNP7" s="228"/>
      <c r="KNQ7" s="228"/>
      <c r="KNR7" s="228"/>
      <c r="KNS7" s="228"/>
      <c r="KNT7" s="228"/>
      <c r="KNU7" s="228"/>
      <c r="KNV7" s="228"/>
      <c r="KNW7" s="228"/>
      <c r="KNX7" s="228"/>
      <c r="KNY7" s="228"/>
      <c r="KNZ7" s="228"/>
      <c r="KOA7" s="228"/>
      <c r="KOB7" s="228"/>
      <c r="KOC7" s="228"/>
      <c r="KOD7" s="228"/>
      <c r="KOE7" s="228"/>
      <c r="KOF7" s="228"/>
      <c r="KOG7" s="228"/>
      <c r="KOH7" s="228"/>
      <c r="KOI7" s="228"/>
      <c r="KOJ7" s="228"/>
      <c r="KOK7" s="228"/>
      <c r="KOL7" s="228"/>
      <c r="KOM7" s="228"/>
      <c r="KON7" s="228"/>
      <c r="KOO7" s="228"/>
      <c r="KOP7" s="228"/>
      <c r="KOQ7" s="228"/>
      <c r="KOR7" s="228"/>
      <c r="KOS7" s="228"/>
      <c r="KOT7" s="228"/>
      <c r="KOU7" s="228"/>
      <c r="KOV7" s="228"/>
      <c r="KOW7" s="228"/>
      <c r="KOX7" s="228"/>
      <c r="KOY7" s="228"/>
      <c r="KOZ7" s="228"/>
      <c r="KPA7" s="228"/>
      <c r="KPB7" s="228"/>
      <c r="KPC7" s="228"/>
      <c r="KPD7" s="228"/>
      <c r="KPE7" s="228"/>
      <c r="KPF7" s="228"/>
      <c r="KPG7" s="228"/>
      <c r="KPH7" s="228"/>
      <c r="KPI7" s="228"/>
      <c r="KPJ7" s="228"/>
      <c r="KPK7" s="228"/>
      <c r="KPL7" s="228"/>
      <c r="KPM7" s="228"/>
      <c r="KPN7" s="228"/>
      <c r="KPO7" s="228"/>
      <c r="KPP7" s="228"/>
      <c r="KPQ7" s="228"/>
      <c r="KPR7" s="228"/>
      <c r="KPS7" s="228"/>
      <c r="KPT7" s="228"/>
      <c r="KPU7" s="228"/>
      <c r="KPV7" s="228"/>
      <c r="KPW7" s="228"/>
      <c r="KPX7" s="228"/>
      <c r="KPY7" s="228"/>
      <c r="KPZ7" s="228"/>
      <c r="KQA7" s="228"/>
      <c r="KQB7" s="228"/>
      <c r="KQC7" s="228"/>
      <c r="KQD7" s="228"/>
      <c r="KQE7" s="228"/>
      <c r="KQF7" s="228"/>
      <c r="KQG7" s="228"/>
      <c r="KQH7" s="228"/>
      <c r="KQI7" s="228"/>
      <c r="KQJ7" s="228"/>
      <c r="KQK7" s="228"/>
      <c r="KQL7" s="228"/>
      <c r="KQM7" s="228"/>
      <c r="KQN7" s="228"/>
      <c r="KQO7" s="228"/>
      <c r="KQP7" s="228"/>
      <c r="KQQ7" s="228"/>
      <c r="KQR7" s="228"/>
      <c r="KQS7" s="228"/>
      <c r="KQT7" s="228"/>
      <c r="KQU7" s="228"/>
      <c r="KQV7" s="228"/>
      <c r="KQW7" s="228"/>
      <c r="KQX7" s="228"/>
      <c r="KQY7" s="228"/>
      <c r="KQZ7" s="228"/>
      <c r="KRA7" s="228"/>
      <c r="KRB7" s="228"/>
      <c r="KRC7" s="228"/>
      <c r="KRD7" s="228"/>
      <c r="KRE7" s="228"/>
      <c r="KRF7" s="228"/>
      <c r="KRG7" s="228"/>
      <c r="KRH7" s="228"/>
      <c r="KRI7" s="228"/>
      <c r="KRJ7" s="228"/>
      <c r="KRK7" s="228"/>
      <c r="KRL7" s="228"/>
      <c r="KRM7" s="228"/>
      <c r="KRN7" s="228"/>
      <c r="KRO7" s="228"/>
      <c r="KRP7" s="228"/>
      <c r="KRQ7" s="228"/>
      <c r="KRR7" s="228"/>
      <c r="KRS7" s="228"/>
      <c r="KRT7" s="228"/>
      <c r="KRU7" s="228"/>
      <c r="KRV7" s="228"/>
      <c r="KRW7" s="228"/>
      <c r="KRX7" s="228"/>
      <c r="KRY7" s="228"/>
      <c r="KRZ7" s="228"/>
      <c r="KSA7" s="228"/>
      <c r="KSB7" s="228"/>
      <c r="KSC7" s="228"/>
      <c r="KSD7" s="228"/>
      <c r="KSE7" s="228"/>
      <c r="KSF7" s="228"/>
      <c r="KSG7" s="228"/>
      <c r="KSH7" s="228"/>
      <c r="KSI7" s="228"/>
      <c r="KSJ7" s="228"/>
      <c r="KSK7" s="228"/>
      <c r="KSL7" s="228"/>
      <c r="KSM7" s="228"/>
      <c r="KSN7" s="228"/>
      <c r="KSO7" s="228"/>
      <c r="KSP7" s="228"/>
      <c r="KSQ7" s="228"/>
      <c r="KSR7" s="228"/>
      <c r="KSS7" s="228"/>
      <c r="KST7" s="228"/>
      <c r="KSU7" s="228"/>
      <c r="KSV7" s="228"/>
      <c r="KSW7" s="228"/>
      <c r="KSX7" s="228"/>
      <c r="KSY7" s="228"/>
      <c r="KSZ7" s="228"/>
      <c r="KTA7" s="228"/>
      <c r="KTB7" s="228"/>
      <c r="KTC7" s="228"/>
      <c r="KTD7" s="228"/>
      <c r="KTE7" s="228"/>
      <c r="KTF7" s="228"/>
      <c r="KTG7" s="228"/>
      <c r="KTH7" s="228"/>
      <c r="KTI7" s="228"/>
      <c r="KTJ7" s="228"/>
      <c r="KTK7" s="228"/>
      <c r="KTL7" s="228"/>
      <c r="KTM7" s="228"/>
      <c r="KTN7" s="228"/>
      <c r="KTO7" s="228"/>
      <c r="KTP7" s="228"/>
      <c r="KTQ7" s="228"/>
      <c r="KTR7" s="228"/>
      <c r="KTS7" s="228"/>
      <c r="KTT7" s="228"/>
      <c r="KTU7" s="228"/>
      <c r="KTV7" s="228"/>
      <c r="KTW7" s="228"/>
      <c r="KTX7" s="228"/>
      <c r="KTY7" s="228"/>
      <c r="KTZ7" s="228"/>
      <c r="KUA7" s="228"/>
      <c r="KUB7" s="228"/>
      <c r="KUC7" s="228"/>
      <c r="KUD7" s="228"/>
      <c r="KUE7" s="228"/>
      <c r="KUF7" s="228"/>
      <c r="KUG7" s="228"/>
      <c r="KUH7" s="228"/>
      <c r="KUI7" s="228"/>
      <c r="KUJ7" s="228"/>
      <c r="KUK7" s="228"/>
      <c r="KUL7" s="228"/>
      <c r="KUM7" s="228"/>
      <c r="KUN7" s="228"/>
      <c r="KUO7" s="228"/>
      <c r="KUP7" s="228"/>
      <c r="KUQ7" s="228"/>
      <c r="KUR7" s="228"/>
      <c r="KUS7" s="228"/>
      <c r="KUT7" s="228"/>
      <c r="KUU7" s="228"/>
      <c r="KUV7" s="228"/>
      <c r="KUW7" s="228"/>
      <c r="KUX7" s="228"/>
      <c r="KUY7" s="228"/>
      <c r="KUZ7" s="228"/>
      <c r="KVA7" s="228"/>
      <c r="KVB7" s="228"/>
      <c r="KVC7" s="228"/>
      <c r="KVD7" s="228"/>
      <c r="KVE7" s="228"/>
      <c r="KVF7" s="228"/>
      <c r="KVG7" s="228"/>
      <c r="KVH7" s="228"/>
      <c r="KVI7" s="228"/>
      <c r="KVJ7" s="228"/>
      <c r="KVK7" s="228"/>
      <c r="KVL7" s="228"/>
      <c r="KVM7" s="228"/>
      <c r="KVN7" s="228"/>
      <c r="KVO7" s="228"/>
      <c r="KVP7" s="228"/>
      <c r="KVQ7" s="228"/>
      <c r="KVR7" s="228"/>
      <c r="KVS7" s="228"/>
      <c r="KVT7" s="228"/>
      <c r="KVU7" s="228"/>
      <c r="KVV7" s="228"/>
      <c r="KVW7" s="228"/>
      <c r="KVX7" s="228"/>
      <c r="KVY7" s="228"/>
      <c r="KVZ7" s="228"/>
      <c r="KWA7" s="228"/>
      <c r="KWB7" s="228"/>
      <c r="KWC7" s="228"/>
      <c r="KWD7" s="228"/>
      <c r="KWE7" s="228"/>
      <c r="KWF7" s="228"/>
      <c r="KWG7" s="228"/>
      <c r="KWH7" s="228"/>
      <c r="KWI7" s="228"/>
      <c r="KWJ7" s="228"/>
      <c r="KWK7" s="228"/>
      <c r="KWL7" s="228"/>
      <c r="KWM7" s="228"/>
      <c r="KWN7" s="228"/>
      <c r="KWO7" s="228"/>
      <c r="KWP7" s="228"/>
      <c r="KWQ7" s="228"/>
      <c r="KWR7" s="228"/>
      <c r="KWS7" s="228"/>
      <c r="KWT7" s="228"/>
      <c r="KWU7" s="228"/>
      <c r="KWV7" s="228"/>
      <c r="KWW7" s="228"/>
      <c r="KWX7" s="228"/>
      <c r="KWY7" s="228"/>
      <c r="KWZ7" s="228"/>
      <c r="KXA7" s="228"/>
      <c r="KXB7" s="228"/>
      <c r="KXC7" s="228"/>
      <c r="KXD7" s="228"/>
      <c r="KXE7" s="228"/>
      <c r="KXF7" s="228"/>
      <c r="KXG7" s="228"/>
      <c r="KXH7" s="228"/>
      <c r="KXI7" s="228"/>
      <c r="KXJ7" s="228"/>
      <c r="KXK7" s="228"/>
      <c r="KXL7" s="228"/>
      <c r="KXM7" s="228"/>
      <c r="KXN7" s="228"/>
      <c r="KXO7" s="228"/>
      <c r="KXP7" s="228"/>
      <c r="KXQ7" s="228"/>
      <c r="KXR7" s="228"/>
      <c r="KXS7" s="228"/>
      <c r="KXT7" s="228"/>
      <c r="KXU7" s="228"/>
      <c r="KXV7" s="228"/>
      <c r="KXW7" s="228"/>
      <c r="KXX7" s="228"/>
      <c r="KXY7" s="228"/>
      <c r="KXZ7" s="228"/>
      <c r="KYA7" s="228"/>
      <c r="KYB7" s="228"/>
      <c r="KYC7" s="228"/>
      <c r="KYD7" s="228"/>
      <c r="KYE7" s="228"/>
      <c r="KYF7" s="228"/>
      <c r="KYG7" s="228"/>
      <c r="KYH7" s="228"/>
      <c r="KYI7" s="228"/>
      <c r="KYJ7" s="228"/>
      <c r="KYK7" s="228"/>
      <c r="KYL7" s="228"/>
      <c r="KYM7" s="228"/>
      <c r="KYN7" s="228"/>
      <c r="KYO7" s="228"/>
      <c r="KYP7" s="228"/>
      <c r="KYQ7" s="228"/>
      <c r="KYR7" s="228"/>
      <c r="KYS7" s="228"/>
      <c r="KYT7" s="228"/>
      <c r="KYU7" s="228"/>
      <c r="KYV7" s="228"/>
      <c r="KYW7" s="228"/>
      <c r="KYX7" s="228"/>
      <c r="KYY7" s="228"/>
      <c r="KYZ7" s="228"/>
      <c r="KZA7" s="228"/>
      <c r="KZB7" s="228"/>
      <c r="KZC7" s="228"/>
      <c r="KZD7" s="228"/>
      <c r="KZE7" s="228"/>
      <c r="KZF7" s="228"/>
      <c r="KZG7" s="228"/>
      <c r="KZH7" s="228"/>
      <c r="KZI7" s="228"/>
      <c r="KZJ7" s="228"/>
      <c r="KZK7" s="228"/>
      <c r="KZL7" s="228"/>
      <c r="KZM7" s="228"/>
      <c r="KZN7" s="228"/>
      <c r="KZO7" s="228"/>
      <c r="KZP7" s="228"/>
      <c r="KZQ7" s="228"/>
      <c r="KZR7" s="228"/>
      <c r="KZS7" s="228"/>
      <c r="KZT7" s="228"/>
      <c r="KZU7" s="228"/>
      <c r="KZV7" s="228"/>
      <c r="KZW7" s="228"/>
      <c r="KZX7" s="228"/>
      <c r="KZY7" s="228"/>
      <c r="KZZ7" s="228"/>
      <c r="LAA7" s="228"/>
      <c r="LAB7" s="228"/>
      <c r="LAC7" s="228"/>
      <c r="LAD7" s="228"/>
      <c r="LAE7" s="228"/>
      <c r="LAF7" s="228"/>
      <c r="LAG7" s="228"/>
      <c r="LAH7" s="228"/>
      <c r="LAI7" s="228"/>
      <c r="LAJ7" s="228"/>
      <c r="LAK7" s="228"/>
      <c r="LAL7" s="228"/>
      <c r="LAM7" s="228"/>
      <c r="LAN7" s="228"/>
      <c r="LAO7" s="228"/>
      <c r="LAP7" s="228"/>
      <c r="LAQ7" s="228"/>
      <c r="LAR7" s="228"/>
      <c r="LAS7" s="228"/>
      <c r="LAT7" s="228"/>
      <c r="LAU7" s="228"/>
      <c r="LAV7" s="228"/>
      <c r="LAW7" s="228"/>
      <c r="LAX7" s="228"/>
      <c r="LAY7" s="228"/>
      <c r="LAZ7" s="228"/>
      <c r="LBA7" s="228"/>
      <c r="LBB7" s="228"/>
      <c r="LBC7" s="228"/>
      <c r="LBD7" s="228"/>
      <c r="LBE7" s="228"/>
      <c r="LBF7" s="228"/>
      <c r="LBG7" s="228"/>
      <c r="LBH7" s="228"/>
      <c r="LBI7" s="228"/>
      <c r="LBJ7" s="228"/>
      <c r="LBK7" s="228"/>
      <c r="LBL7" s="228"/>
      <c r="LBM7" s="228"/>
      <c r="LBN7" s="228"/>
      <c r="LBO7" s="228"/>
      <c r="LBP7" s="228"/>
      <c r="LBQ7" s="228"/>
      <c r="LBR7" s="228"/>
      <c r="LBS7" s="228"/>
      <c r="LBT7" s="228"/>
      <c r="LBU7" s="228"/>
      <c r="LBV7" s="228"/>
      <c r="LBW7" s="228"/>
      <c r="LBX7" s="228"/>
      <c r="LBY7" s="228"/>
      <c r="LBZ7" s="228"/>
      <c r="LCA7" s="228"/>
      <c r="LCB7" s="228"/>
      <c r="LCC7" s="228"/>
      <c r="LCD7" s="228"/>
      <c r="LCE7" s="228"/>
      <c r="LCF7" s="228"/>
      <c r="LCG7" s="228"/>
      <c r="LCH7" s="228"/>
      <c r="LCI7" s="228"/>
      <c r="LCJ7" s="228"/>
      <c r="LCK7" s="228"/>
      <c r="LCL7" s="228"/>
      <c r="LCM7" s="228"/>
      <c r="LCN7" s="228"/>
      <c r="LCO7" s="228"/>
      <c r="LCP7" s="228"/>
      <c r="LCQ7" s="228"/>
      <c r="LCR7" s="228"/>
      <c r="LCS7" s="228"/>
      <c r="LCT7" s="228"/>
      <c r="LCU7" s="228"/>
      <c r="LCV7" s="228"/>
      <c r="LCW7" s="228"/>
      <c r="LCX7" s="228"/>
      <c r="LCY7" s="228"/>
      <c r="LCZ7" s="228"/>
      <c r="LDA7" s="228"/>
      <c r="LDB7" s="228"/>
      <c r="LDC7" s="228"/>
      <c r="LDD7" s="228"/>
      <c r="LDE7" s="228"/>
      <c r="LDF7" s="228"/>
      <c r="LDG7" s="228"/>
      <c r="LDH7" s="228"/>
      <c r="LDI7" s="228"/>
      <c r="LDJ7" s="228"/>
      <c r="LDK7" s="228"/>
      <c r="LDL7" s="228"/>
      <c r="LDM7" s="228"/>
      <c r="LDN7" s="228"/>
      <c r="LDO7" s="228"/>
      <c r="LDP7" s="228"/>
      <c r="LDQ7" s="228"/>
      <c r="LDR7" s="228"/>
      <c r="LDS7" s="228"/>
      <c r="LDT7" s="228"/>
      <c r="LDU7" s="228"/>
      <c r="LDV7" s="228"/>
      <c r="LDW7" s="228"/>
      <c r="LDX7" s="228"/>
      <c r="LDY7" s="228"/>
      <c r="LDZ7" s="228"/>
      <c r="LEA7" s="228"/>
      <c r="LEB7" s="228"/>
      <c r="LEC7" s="228"/>
      <c r="LED7" s="228"/>
      <c r="LEE7" s="228"/>
      <c r="LEF7" s="228"/>
      <c r="LEG7" s="228"/>
      <c r="LEH7" s="228"/>
      <c r="LEI7" s="228"/>
      <c r="LEJ7" s="228"/>
      <c r="LEK7" s="228"/>
      <c r="LEL7" s="228"/>
      <c r="LEM7" s="228"/>
      <c r="LEN7" s="228"/>
      <c r="LEO7" s="228"/>
      <c r="LEP7" s="228"/>
      <c r="LEQ7" s="228"/>
      <c r="LER7" s="228"/>
      <c r="LES7" s="228"/>
      <c r="LET7" s="228"/>
      <c r="LEU7" s="228"/>
      <c r="LEV7" s="228"/>
      <c r="LEW7" s="228"/>
      <c r="LEX7" s="228"/>
      <c r="LEY7" s="228"/>
      <c r="LEZ7" s="228"/>
      <c r="LFA7" s="228"/>
      <c r="LFB7" s="228"/>
      <c r="LFC7" s="228"/>
      <c r="LFD7" s="228"/>
      <c r="LFE7" s="228"/>
      <c r="LFF7" s="228"/>
      <c r="LFG7" s="228"/>
      <c r="LFH7" s="228"/>
      <c r="LFI7" s="228"/>
      <c r="LFJ7" s="228"/>
      <c r="LFK7" s="228"/>
      <c r="LFL7" s="228"/>
      <c r="LFM7" s="228"/>
      <c r="LFN7" s="228"/>
      <c r="LFO7" s="228"/>
      <c r="LFP7" s="228"/>
      <c r="LFQ7" s="228"/>
      <c r="LFR7" s="228"/>
      <c r="LFS7" s="228"/>
      <c r="LFT7" s="228"/>
      <c r="LFU7" s="228"/>
      <c r="LFV7" s="228"/>
      <c r="LFW7" s="228"/>
      <c r="LFX7" s="228"/>
      <c r="LFY7" s="228"/>
      <c r="LFZ7" s="228"/>
      <c r="LGA7" s="228"/>
      <c r="LGB7" s="228"/>
      <c r="LGC7" s="228"/>
      <c r="LGD7" s="228"/>
      <c r="LGE7" s="228"/>
      <c r="LGF7" s="228"/>
      <c r="LGG7" s="228"/>
      <c r="LGH7" s="228"/>
      <c r="LGI7" s="228"/>
      <c r="LGJ7" s="228"/>
      <c r="LGK7" s="228"/>
      <c r="LGL7" s="228"/>
      <c r="LGM7" s="228"/>
      <c r="LGN7" s="228"/>
      <c r="LGO7" s="228"/>
      <c r="LGP7" s="228"/>
      <c r="LGQ7" s="228"/>
      <c r="LGR7" s="228"/>
      <c r="LGS7" s="228"/>
      <c r="LGT7" s="228"/>
      <c r="LGU7" s="228"/>
      <c r="LGV7" s="228"/>
      <c r="LGW7" s="228"/>
      <c r="LGX7" s="228"/>
      <c r="LGY7" s="228"/>
      <c r="LGZ7" s="228"/>
      <c r="LHA7" s="228"/>
      <c r="LHB7" s="228"/>
      <c r="LHC7" s="228"/>
      <c r="LHD7" s="228"/>
      <c r="LHE7" s="228"/>
      <c r="LHF7" s="228"/>
      <c r="LHG7" s="228"/>
      <c r="LHH7" s="228"/>
      <c r="LHI7" s="228"/>
      <c r="LHJ7" s="228"/>
      <c r="LHK7" s="228"/>
      <c r="LHL7" s="228"/>
      <c r="LHM7" s="228"/>
      <c r="LHN7" s="228"/>
      <c r="LHO7" s="228"/>
      <c r="LHP7" s="228"/>
      <c r="LHQ7" s="228"/>
      <c r="LHR7" s="228"/>
      <c r="LHS7" s="228"/>
      <c r="LHT7" s="228"/>
      <c r="LHU7" s="228"/>
      <c r="LHV7" s="228"/>
      <c r="LHW7" s="228"/>
      <c r="LHX7" s="228"/>
      <c r="LHY7" s="228"/>
      <c r="LHZ7" s="228"/>
      <c r="LIA7" s="228"/>
      <c r="LIB7" s="228"/>
      <c r="LIC7" s="228"/>
      <c r="LID7" s="228"/>
      <c r="LIE7" s="228"/>
      <c r="LIF7" s="228"/>
      <c r="LIG7" s="228"/>
      <c r="LIH7" s="228"/>
      <c r="LII7" s="228"/>
      <c r="LIJ7" s="228"/>
      <c r="LIK7" s="228"/>
      <c r="LIL7" s="228"/>
      <c r="LIM7" s="228"/>
      <c r="LIN7" s="228"/>
      <c r="LIO7" s="228"/>
      <c r="LIP7" s="228"/>
      <c r="LIQ7" s="228"/>
      <c r="LIR7" s="228"/>
      <c r="LIS7" s="228"/>
      <c r="LIT7" s="228"/>
      <c r="LIU7" s="228"/>
      <c r="LIV7" s="228"/>
      <c r="LIW7" s="228"/>
      <c r="LIX7" s="228"/>
      <c r="LIY7" s="228"/>
      <c r="LIZ7" s="228"/>
      <c r="LJA7" s="228"/>
      <c r="LJB7" s="228"/>
      <c r="LJC7" s="228"/>
      <c r="LJD7" s="228"/>
      <c r="LJE7" s="228"/>
      <c r="LJF7" s="228"/>
      <c r="LJG7" s="228"/>
      <c r="LJH7" s="228"/>
      <c r="LJI7" s="228"/>
      <c r="LJJ7" s="228"/>
      <c r="LJK7" s="228"/>
      <c r="LJL7" s="228"/>
      <c r="LJM7" s="228"/>
      <c r="LJN7" s="228"/>
      <c r="LJO7" s="228"/>
      <c r="LJP7" s="228"/>
      <c r="LJQ7" s="228"/>
      <c r="LJR7" s="228"/>
      <c r="LJS7" s="228"/>
      <c r="LJT7" s="228"/>
      <c r="LJU7" s="228"/>
      <c r="LJV7" s="228"/>
      <c r="LJW7" s="228"/>
      <c r="LJX7" s="228"/>
      <c r="LJY7" s="228"/>
      <c r="LJZ7" s="228"/>
      <c r="LKA7" s="228"/>
      <c r="LKB7" s="228"/>
      <c r="LKC7" s="228"/>
      <c r="LKD7" s="228"/>
      <c r="LKE7" s="228"/>
      <c r="LKF7" s="228"/>
      <c r="LKG7" s="228"/>
      <c r="LKH7" s="228"/>
      <c r="LKI7" s="228"/>
      <c r="LKJ7" s="228"/>
      <c r="LKK7" s="228"/>
      <c r="LKL7" s="228"/>
      <c r="LKM7" s="228"/>
      <c r="LKN7" s="228"/>
      <c r="LKO7" s="228"/>
      <c r="LKP7" s="228"/>
      <c r="LKQ7" s="228"/>
      <c r="LKR7" s="228"/>
      <c r="LKS7" s="228"/>
      <c r="LKT7" s="228"/>
      <c r="LKU7" s="228"/>
      <c r="LKV7" s="228"/>
      <c r="LKW7" s="228"/>
      <c r="LKX7" s="228"/>
      <c r="LKY7" s="228"/>
      <c r="LKZ7" s="228"/>
      <c r="LLA7" s="228"/>
      <c r="LLB7" s="228"/>
      <c r="LLC7" s="228"/>
      <c r="LLD7" s="228"/>
      <c r="LLE7" s="228"/>
      <c r="LLF7" s="228"/>
      <c r="LLG7" s="228"/>
      <c r="LLH7" s="228"/>
      <c r="LLI7" s="228"/>
      <c r="LLJ7" s="228"/>
      <c r="LLK7" s="228"/>
      <c r="LLL7" s="228"/>
      <c r="LLM7" s="228"/>
      <c r="LLN7" s="228"/>
      <c r="LLO7" s="228"/>
      <c r="LLP7" s="228"/>
      <c r="LLQ7" s="228"/>
      <c r="LLR7" s="228"/>
      <c r="LLS7" s="228"/>
      <c r="LLT7" s="228"/>
      <c r="LLU7" s="228"/>
      <c r="LLV7" s="228"/>
      <c r="LLW7" s="228"/>
      <c r="LLX7" s="228"/>
      <c r="LLY7" s="228"/>
      <c r="LLZ7" s="228"/>
      <c r="LMA7" s="228"/>
      <c r="LMB7" s="228"/>
      <c r="LMC7" s="228"/>
      <c r="LMD7" s="228"/>
      <c r="LME7" s="228"/>
      <c r="LMF7" s="228"/>
      <c r="LMG7" s="228"/>
      <c r="LMH7" s="228"/>
      <c r="LMI7" s="228"/>
      <c r="LMJ7" s="228"/>
      <c r="LMK7" s="228"/>
      <c r="LML7" s="228"/>
      <c r="LMM7" s="228"/>
      <c r="LMN7" s="228"/>
      <c r="LMO7" s="228"/>
      <c r="LMP7" s="228"/>
      <c r="LMQ7" s="228"/>
      <c r="LMR7" s="228"/>
      <c r="LMS7" s="228"/>
      <c r="LMT7" s="228"/>
      <c r="LMU7" s="228"/>
      <c r="LMV7" s="228"/>
      <c r="LMW7" s="228"/>
      <c r="LMX7" s="228"/>
      <c r="LMY7" s="228"/>
      <c r="LMZ7" s="228"/>
      <c r="LNA7" s="228"/>
      <c r="LNB7" s="228"/>
      <c r="LNC7" s="228"/>
      <c r="LND7" s="228"/>
      <c r="LNE7" s="228"/>
      <c r="LNF7" s="228"/>
      <c r="LNG7" s="228"/>
      <c r="LNH7" s="228"/>
      <c r="LNI7" s="228"/>
      <c r="LNJ7" s="228"/>
      <c r="LNK7" s="228"/>
      <c r="LNL7" s="228"/>
      <c r="LNM7" s="228"/>
      <c r="LNN7" s="228"/>
      <c r="LNO7" s="228"/>
      <c r="LNP7" s="228"/>
      <c r="LNQ7" s="228"/>
      <c r="LNR7" s="228"/>
      <c r="LNS7" s="228"/>
      <c r="LNT7" s="228"/>
      <c r="LNU7" s="228"/>
      <c r="LNV7" s="228"/>
      <c r="LNW7" s="228"/>
      <c r="LNX7" s="228"/>
      <c r="LNY7" s="228"/>
      <c r="LNZ7" s="228"/>
      <c r="LOA7" s="228"/>
      <c r="LOB7" s="228"/>
      <c r="LOC7" s="228"/>
      <c r="LOD7" s="228"/>
      <c r="LOE7" s="228"/>
      <c r="LOF7" s="228"/>
      <c r="LOG7" s="228"/>
      <c r="LOH7" s="228"/>
      <c r="LOI7" s="228"/>
      <c r="LOJ7" s="228"/>
      <c r="LOK7" s="228"/>
      <c r="LOL7" s="228"/>
      <c r="LOM7" s="228"/>
      <c r="LON7" s="228"/>
      <c r="LOO7" s="228"/>
      <c r="LOP7" s="228"/>
      <c r="LOQ7" s="228"/>
      <c r="LOR7" s="228"/>
      <c r="LOS7" s="228"/>
      <c r="LOT7" s="228"/>
      <c r="LOU7" s="228"/>
      <c r="LOV7" s="228"/>
      <c r="LOW7" s="228"/>
      <c r="LOX7" s="228"/>
      <c r="LOY7" s="228"/>
      <c r="LOZ7" s="228"/>
      <c r="LPA7" s="228"/>
      <c r="LPB7" s="228"/>
      <c r="LPC7" s="228"/>
      <c r="LPD7" s="228"/>
      <c r="LPE7" s="228"/>
      <c r="LPF7" s="228"/>
      <c r="LPG7" s="228"/>
      <c r="LPH7" s="228"/>
      <c r="LPI7" s="228"/>
      <c r="LPJ7" s="228"/>
      <c r="LPK7" s="228"/>
      <c r="LPL7" s="228"/>
      <c r="LPM7" s="228"/>
      <c r="LPN7" s="228"/>
      <c r="LPO7" s="228"/>
      <c r="LPP7" s="228"/>
      <c r="LPQ7" s="228"/>
      <c r="LPR7" s="228"/>
      <c r="LPS7" s="228"/>
      <c r="LPT7" s="228"/>
      <c r="LPU7" s="228"/>
      <c r="LPV7" s="228"/>
      <c r="LPW7" s="228"/>
      <c r="LPX7" s="228"/>
      <c r="LPY7" s="228"/>
      <c r="LPZ7" s="228"/>
      <c r="LQA7" s="228"/>
      <c r="LQB7" s="228"/>
      <c r="LQC7" s="228"/>
      <c r="LQD7" s="228"/>
      <c r="LQE7" s="228"/>
      <c r="LQF7" s="228"/>
      <c r="LQG7" s="228"/>
      <c r="LQH7" s="228"/>
      <c r="LQI7" s="228"/>
      <c r="LQJ7" s="228"/>
      <c r="LQK7" s="228"/>
      <c r="LQL7" s="228"/>
      <c r="LQM7" s="228"/>
      <c r="LQN7" s="228"/>
      <c r="LQO7" s="228"/>
      <c r="LQP7" s="228"/>
      <c r="LQQ7" s="228"/>
      <c r="LQR7" s="228"/>
      <c r="LQS7" s="228"/>
      <c r="LQT7" s="228"/>
      <c r="LQU7" s="228"/>
      <c r="LQV7" s="228"/>
      <c r="LQW7" s="228"/>
      <c r="LQX7" s="228"/>
      <c r="LQY7" s="228"/>
      <c r="LQZ7" s="228"/>
      <c r="LRA7" s="228"/>
      <c r="LRB7" s="228"/>
      <c r="LRC7" s="228"/>
      <c r="LRD7" s="228"/>
      <c r="LRE7" s="228"/>
      <c r="LRF7" s="228"/>
      <c r="LRG7" s="228"/>
      <c r="LRH7" s="228"/>
      <c r="LRI7" s="228"/>
      <c r="LRJ7" s="228"/>
      <c r="LRK7" s="228"/>
      <c r="LRL7" s="228"/>
      <c r="LRM7" s="228"/>
      <c r="LRN7" s="228"/>
      <c r="LRO7" s="228"/>
      <c r="LRP7" s="228"/>
      <c r="LRQ7" s="228"/>
      <c r="LRR7" s="228"/>
      <c r="LRS7" s="228"/>
      <c r="LRT7" s="228"/>
      <c r="LRU7" s="228"/>
      <c r="LRV7" s="228"/>
      <c r="LRW7" s="228"/>
      <c r="LRX7" s="228"/>
      <c r="LRY7" s="228"/>
      <c r="LRZ7" s="228"/>
      <c r="LSA7" s="228"/>
      <c r="LSB7" s="228"/>
      <c r="LSC7" s="228"/>
      <c r="LSD7" s="228"/>
      <c r="LSE7" s="228"/>
      <c r="LSF7" s="228"/>
      <c r="LSG7" s="228"/>
      <c r="LSH7" s="228"/>
      <c r="LSI7" s="228"/>
      <c r="LSJ7" s="228"/>
      <c r="LSK7" s="228"/>
      <c r="LSL7" s="228"/>
      <c r="LSM7" s="228"/>
      <c r="LSN7" s="228"/>
      <c r="LSO7" s="228"/>
      <c r="LSP7" s="228"/>
      <c r="LSQ7" s="228"/>
      <c r="LSR7" s="228"/>
      <c r="LSS7" s="228"/>
      <c r="LST7" s="228"/>
      <c r="LSU7" s="228"/>
      <c r="LSV7" s="228"/>
      <c r="LSW7" s="228"/>
      <c r="LSX7" s="228"/>
      <c r="LSY7" s="228"/>
      <c r="LSZ7" s="228"/>
      <c r="LTA7" s="228"/>
      <c r="LTB7" s="228"/>
      <c r="LTC7" s="228"/>
      <c r="LTD7" s="228"/>
      <c r="LTE7" s="228"/>
      <c r="LTF7" s="228"/>
      <c r="LTG7" s="228"/>
      <c r="LTH7" s="228"/>
      <c r="LTI7" s="228"/>
      <c r="LTJ7" s="228"/>
      <c r="LTK7" s="228"/>
      <c r="LTL7" s="228"/>
      <c r="LTM7" s="228"/>
      <c r="LTN7" s="228"/>
      <c r="LTO7" s="228"/>
      <c r="LTP7" s="228"/>
      <c r="LTQ7" s="228"/>
      <c r="LTR7" s="228"/>
      <c r="LTS7" s="228"/>
      <c r="LTT7" s="228"/>
      <c r="LTU7" s="228"/>
      <c r="LTV7" s="228"/>
      <c r="LTW7" s="228"/>
      <c r="LTX7" s="228"/>
      <c r="LTY7" s="228"/>
      <c r="LTZ7" s="228"/>
      <c r="LUA7" s="228"/>
      <c r="LUB7" s="228"/>
      <c r="LUC7" s="228"/>
      <c r="LUD7" s="228"/>
      <c r="LUE7" s="228"/>
      <c r="LUF7" s="228"/>
      <c r="LUG7" s="228"/>
      <c r="LUH7" s="228"/>
      <c r="LUI7" s="228"/>
      <c r="LUJ7" s="228"/>
      <c r="LUK7" s="228"/>
      <c r="LUL7" s="228"/>
      <c r="LUM7" s="228"/>
      <c r="LUN7" s="228"/>
      <c r="LUO7" s="228"/>
      <c r="LUP7" s="228"/>
      <c r="LUQ7" s="228"/>
      <c r="LUR7" s="228"/>
      <c r="LUS7" s="228"/>
      <c r="LUT7" s="228"/>
      <c r="LUU7" s="228"/>
      <c r="LUV7" s="228"/>
      <c r="LUW7" s="228"/>
      <c r="LUX7" s="228"/>
      <c r="LUY7" s="228"/>
      <c r="LUZ7" s="228"/>
      <c r="LVA7" s="228"/>
      <c r="LVB7" s="228"/>
      <c r="LVC7" s="228"/>
      <c r="LVD7" s="228"/>
      <c r="LVE7" s="228"/>
      <c r="LVF7" s="228"/>
      <c r="LVG7" s="228"/>
      <c r="LVH7" s="228"/>
      <c r="LVI7" s="228"/>
      <c r="LVJ7" s="228"/>
      <c r="LVK7" s="228"/>
      <c r="LVL7" s="228"/>
      <c r="LVM7" s="228"/>
      <c r="LVN7" s="228"/>
      <c r="LVO7" s="228"/>
      <c r="LVP7" s="228"/>
      <c r="LVQ7" s="228"/>
      <c r="LVR7" s="228"/>
      <c r="LVS7" s="228"/>
      <c r="LVT7" s="228"/>
      <c r="LVU7" s="228"/>
      <c r="LVV7" s="228"/>
      <c r="LVW7" s="228"/>
      <c r="LVX7" s="228"/>
      <c r="LVY7" s="228"/>
      <c r="LVZ7" s="228"/>
      <c r="LWA7" s="228"/>
      <c r="LWB7" s="228"/>
      <c r="LWC7" s="228"/>
      <c r="LWD7" s="228"/>
      <c r="LWE7" s="228"/>
      <c r="LWF7" s="228"/>
      <c r="LWG7" s="228"/>
      <c r="LWH7" s="228"/>
      <c r="LWI7" s="228"/>
      <c r="LWJ7" s="228"/>
      <c r="LWK7" s="228"/>
      <c r="LWL7" s="228"/>
      <c r="LWM7" s="228"/>
      <c r="LWN7" s="228"/>
      <c r="LWO7" s="228"/>
      <c r="LWP7" s="228"/>
      <c r="LWQ7" s="228"/>
      <c r="LWR7" s="228"/>
      <c r="LWS7" s="228"/>
      <c r="LWT7" s="228"/>
      <c r="LWU7" s="228"/>
      <c r="LWV7" s="228"/>
      <c r="LWW7" s="228"/>
      <c r="LWX7" s="228"/>
      <c r="LWY7" s="228"/>
      <c r="LWZ7" s="228"/>
      <c r="LXA7" s="228"/>
      <c r="LXB7" s="228"/>
      <c r="LXC7" s="228"/>
      <c r="LXD7" s="228"/>
      <c r="LXE7" s="228"/>
      <c r="LXF7" s="228"/>
      <c r="LXG7" s="228"/>
      <c r="LXH7" s="228"/>
      <c r="LXI7" s="228"/>
      <c r="LXJ7" s="228"/>
      <c r="LXK7" s="228"/>
      <c r="LXL7" s="228"/>
      <c r="LXM7" s="228"/>
      <c r="LXN7" s="228"/>
      <c r="LXO7" s="228"/>
      <c r="LXP7" s="228"/>
      <c r="LXQ7" s="228"/>
      <c r="LXR7" s="228"/>
      <c r="LXS7" s="228"/>
      <c r="LXT7" s="228"/>
      <c r="LXU7" s="228"/>
      <c r="LXV7" s="228"/>
      <c r="LXW7" s="228"/>
      <c r="LXX7" s="228"/>
      <c r="LXY7" s="228"/>
      <c r="LXZ7" s="228"/>
      <c r="LYA7" s="228"/>
      <c r="LYB7" s="228"/>
      <c r="LYC7" s="228"/>
      <c r="LYD7" s="228"/>
      <c r="LYE7" s="228"/>
      <c r="LYF7" s="228"/>
      <c r="LYG7" s="228"/>
      <c r="LYH7" s="228"/>
      <c r="LYI7" s="228"/>
      <c r="LYJ7" s="228"/>
      <c r="LYK7" s="228"/>
      <c r="LYL7" s="228"/>
      <c r="LYM7" s="228"/>
      <c r="LYN7" s="228"/>
      <c r="LYO7" s="228"/>
      <c r="LYP7" s="228"/>
      <c r="LYQ7" s="228"/>
      <c r="LYR7" s="228"/>
      <c r="LYS7" s="228"/>
      <c r="LYT7" s="228"/>
      <c r="LYU7" s="228"/>
      <c r="LYV7" s="228"/>
      <c r="LYW7" s="228"/>
      <c r="LYX7" s="228"/>
      <c r="LYY7" s="228"/>
      <c r="LYZ7" s="228"/>
      <c r="LZA7" s="228"/>
      <c r="LZB7" s="228"/>
      <c r="LZC7" s="228"/>
      <c r="LZD7" s="228"/>
      <c r="LZE7" s="228"/>
      <c r="LZF7" s="228"/>
      <c r="LZG7" s="228"/>
      <c r="LZH7" s="228"/>
      <c r="LZI7" s="228"/>
      <c r="LZJ7" s="228"/>
      <c r="LZK7" s="228"/>
      <c r="LZL7" s="228"/>
      <c r="LZM7" s="228"/>
      <c r="LZN7" s="228"/>
      <c r="LZO7" s="228"/>
      <c r="LZP7" s="228"/>
      <c r="LZQ7" s="228"/>
      <c r="LZR7" s="228"/>
      <c r="LZS7" s="228"/>
      <c r="LZT7" s="228"/>
      <c r="LZU7" s="228"/>
      <c r="LZV7" s="228"/>
      <c r="LZW7" s="228"/>
      <c r="LZX7" s="228"/>
      <c r="LZY7" s="228"/>
      <c r="LZZ7" s="228"/>
      <c r="MAA7" s="228"/>
      <c r="MAB7" s="228"/>
      <c r="MAC7" s="228"/>
      <c r="MAD7" s="228"/>
      <c r="MAE7" s="228"/>
      <c r="MAF7" s="228"/>
      <c r="MAG7" s="228"/>
      <c r="MAH7" s="228"/>
      <c r="MAI7" s="228"/>
      <c r="MAJ7" s="228"/>
      <c r="MAK7" s="228"/>
      <c r="MAL7" s="228"/>
      <c r="MAM7" s="228"/>
      <c r="MAN7" s="228"/>
      <c r="MAO7" s="228"/>
      <c r="MAP7" s="228"/>
      <c r="MAQ7" s="228"/>
      <c r="MAR7" s="228"/>
      <c r="MAS7" s="228"/>
      <c r="MAT7" s="228"/>
      <c r="MAU7" s="228"/>
      <c r="MAV7" s="228"/>
      <c r="MAW7" s="228"/>
      <c r="MAX7" s="228"/>
      <c r="MAY7" s="228"/>
      <c r="MAZ7" s="228"/>
      <c r="MBA7" s="228"/>
      <c r="MBB7" s="228"/>
      <c r="MBC7" s="228"/>
      <c r="MBD7" s="228"/>
      <c r="MBE7" s="228"/>
      <c r="MBF7" s="228"/>
      <c r="MBG7" s="228"/>
      <c r="MBH7" s="228"/>
      <c r="MBI7" s="228"/>
      <c r="MBJ7" s="228"/>
      <c r="MBK7" s="228"/>
      <c r="MBL7" s="228"/>
      <c r="MBM7" s="228"/>
      <c r="MBN7" s="228"/>
      <c r="MBO7" s="228"/>
      <c r="MBP7" s="228"/>
      <c r="MBQ7" s="228"/>
      <c r="MBR7" s="228"/>
      <c r="MBS7" s="228"/>
      <c r="MBT7" s="228"/>
      <c r="MBU7" s="228"/>
      <c r="MBV7" s="228"/>
      <c r="MBW7" s="228"/>
      <c r="MBX7" s="228"/>
      <c r="MBY7" s="228"/>
      <c r="MBZ7" s="228"/>
      <c r="MCA7" s="228"/>
      <c r="MCB7" s="228"/>
      <c r="MCC7" s="228"/>
      <c r="MCD7" s="228"/>
      <c r="MCE7" s="228"/>
      <c r="MCF7" s="228"/>
      <c r="MCG7" s="228"/>
      <c r="MCH7" s="228"/>
      <c r="MCI7" s="228"/>
      <c r="MCJ7" s="228"/>
      <c r="MCK7" s="228"/>
      <c r="MCL7" s="228"/>
      <c r="MCM7" s="228"/>
      <c r="MCN7" s="228"/>
      <c r="MCO7" s="228"/>
      <c r="MCP7" s="228"/>
      <c r="MCQ7" s="228"/>
      <c r="MCR7" s="228"/>
      <c r="MCS7" s="228"/>
      <c r="MCT7" s="228"/>
      <c r="MCU7" s="228"/>
      <c r="MCV7" s="228"/>
      <c r="MCW7" s="228"/>
      <c r="MCX7" s="228"/>
      <c r="MCY7" s="228"/>
      <c r="MCZ7" s="228"/>
      <c r="MDA7" s="228"/>
      <c r="MDB7" s="228"/>
      <c r="MDC7" s="228"/>
      <c r="MDD7" s="228"/>
      <c r="MDE7" s="228"/>
      <c r="MDF7" s="228"/>
      <c r="MDG7" s="228"/>
      <c r="MDH7" s="228"/>
      <c r="MDI7" s="228"/>
      <c r="MDJ7" s="228"/>
      <c r="MDK7" s="228"/>
      <c r="MDL7" s="228"/>
      <c r="MDM7" s="228"/>
      <c r="MDN7" s="228"/>
      <c r="MDO7" s="228"/>
      <c r="MDP7" s="228"/>
      <c r="MDQ7" s="228"/>
      <c r="MDR7" s="228"/>
      <c r="MDS7" s="228"/>
      <c r="MDT7" s="228"/>
      <c r="MDU7" s="228"/>
      <c r="MDV7" s="228"/>
      <c r="MDW7" s="228"/>
      <c r="MDX7" s="228"/>
      <c r="MDY7" s="228"/>
      <c r="MDZ7" s="228"/>
      <c r="MEA7" s="228"/>
      <c r="MEB7" s="228"/>
      <c r="MEC7" s="228"/>
      <c r="MED7" s="228"/>
      <c r="MEE7" s="228"/>
      <c r="MEF7" s="228"/>
      <c r="MEG7" s="228"/>
      <c r="MEH7" s="228"/>
      <c r="MEI7" s="228"/>
      <c r="MEJ7" s="228"/>
      <c r="MEK7" s="228"/>
      <c r="MEL7" s="228"/>
      <c r="MEM7" s="228"/>
      <c r="MEN7" s="228"/>
      <c r="MEO7" s="228"/>
      <c r="MEP7" s="228"/>
      <c r="MEQ7" s="228"/>
      <c r="MER7" s="228"/>
      <c r="MES7" s="228"/>
      <c r="MET7" s="228"/>
      <c r="MEU7" s="228"/>
      <c r="MEV7" s="228"/>
      <c r="MEW7" s="228"/>
      <c r="MEX7" s="228"/>
      <c r="MEY7" s="228"/>
      <c r="MEZ7" s="228"/>
      <c r="MFA7" s="228"/>
      <c r="MFB7" s="228"/>
      <c r="MFC7" s="228"/>
      <c r="MFD7" s="228"/>
      <c r="MFE7" s="228"/>
      <c r="MFF7" s="228"/>
      <c r="MFG7" s="228"/>
      <c r="MFH7" s="228"/>
      <c r="MFI7" s="228"/>
      <c r="MFJ7" s="228"/>
      <c r="MFK7" s="228"/>
      <c r="MFL7" s="228"/>
      <c r="MFM7" s="228"/>
      <c r="MFN7" s="228"/>
      <c r="MFO7" s="228"/>
      <c r="MFP7" s="228"/>
      <c r="MFQ7" s="228"/>
      <c r="MFR7" s="228"/>
      <c r="MFS7" s="228"/>
      <c r="MFT7" s="228"/>
      <c r="MFU7" s="228"/>
      <c r="MFV7" s="228"/>
      <c r="MFW7" s="228"/>
      <c r="MFX7" s="228"/>
      <c r="MFY7" s="228"/>
      <c r="MFZ7" s="228"/>
      <c r="MGA7" s="228"/>
      <c r="MGB7" s="228"/>
      <c r="MGC7" s="228"/>
      <c r="MGD7" s="228"/>
      <c r="MGE7" s="228"/>
      <c r="MGF7" s="228"/>
      <c r="MGG7" s="228"/>
      <c r="MGH7" s="228"/>
      <c r="MGI7" s="228"/>
      <c r="MGJ7" s="228"/>
      <c r="MGK7" s="228"/>
      <c r="MGL7" s="228"/>
      <c r="MGM7" s="228"/>
      <c r="MGN7" s="228"/>
      <c r="MGO7" s="228"/>
      <c r="MGP7" s="228"/>
      <c r="MGQ7" s="228"/>
      <c r="MGR7" s="228"/>
      <c r="MGS7" s="228"/>
      <c r="MGT7" s="228"/>
      <c r="MGU7" s="228"/>
      <c r="MGV7" s="228"/>
      <c r="MGW7" s="228"/>
      <c r="MGX7" s="228"/>
      <c r="MGY7" s="228"/>
      <c r="MGZ7" s="228"/>
      <c r="MHA7" s="228"/>
      <c r="MHB7" s="228"/>
      <c r="MHC7" s="228"/>
      <c r="MHD7" s="228"/>
      <c r="MHE7" s="228"/>
      <c r="MHF7" s="228"/>
      <c r="MHG7" s="228"/>
      <c r="MHH7" s="228"/>
      <c r="MHI7" s="228"/>
      <c r="MHJ7" s="228"/>
      <c r="MHK7" s="228"/>
      <c r="MHL7" s="228"/>
      <c r="MHM7" s="228"/>
      <c r="MHN7" s="228"/>
      <c r="MHO7" s="228"/>
      <c r="MHP7" s="228"/>
      <c r="MHQ7" s="228"/>
      <c r="MHR7" s="228"/>
      <c r="MHS7" s="228"/>
      <c r="MHT7" s="228"/>
      <c r="MHU7" s="228"/>
      <c r="MHV7" s="228"/>
      <c r="MHW7" s="228"/>
      <c r="MHX7" s="228"/>
      <c r="MHY7" s="228"/>
      <c r="MHZ7" s="228"/>
      <c r="MIA7" s="228"/>
      <c r="MIB7" s="228"/>
      <c r="MIC7" s="228"/>
      <c r="MID7" s="228"/>
      <c r="MIE7" s="228"/>
      <c r="MIF7" s="228"/>
      <c r="MIG7" s="228"/>
      <c r="MIH7" s="228"/>
      <c r="MII7" s="228"/>
      <c r="MIJ7" s="228"/>
      <c r="MIK7" s="228"/>
      <c r="MIL7" s="228"/>
      <c r="MIM7" s="228"/>
      <c r="MIN7" s="228"/>
      <c r="MIO7" s="228"/>
      <c r="MIP7" s="228"/>
      <c r="MIQ7" s="228"/>
      <c r="MIR7" s="228"/>
      <c r="MIS7" s="228"/>
      <c r="MIT7" s="228"/>
      <c r="MIU7" s="228"/>
      <c r="MIV7" s="228"/>
      <c r="MIW7" s="228"/>
      <c r="MIX7" s="228"/>
      <c r="MIY7" s="228"/>
      <c r="MIZ7" s="228"/>
      <c r="MJA7" s="228"/>
      <c r="MJB7" s="228"/>
      <c r="MJC7" s="228"/>
      <c r="MJD7" s="228"/>
      <c r="MJE7" s="228"/>
      <c r="MJF7" s="228"/>
      <c r="MJG7" s="228"/>
      <c r="MJH7" s="228"/>
      <c r="MJI7" s="228"/>
      <c r="MJJ7" s="228"/>
      <c r="MJK7" s="228"/>
      <c r="MJL7" s="228"/>
      <c r="MJM7" s="228"/>
      <c r="MJN7" s="228"/>
      <c r="MJO7" s="228"/>
      <c r="MJP7" s="228"/>
      <c r="MJQ7" s="228"/>
      <c r="MJR7" s="228"/>
      <c r="MJS7" s="228"/>
      <c r="MJT7" s="228"/>
      <c r="MJU7" s="228"/>
      <c r="MJV7" s="228"/>
      <c r="MJW7" s="228"/>
      <c r="MJX7" s="228"/>
      <c r="MJY7" s="228"/>
      <c r="MJZ7" s="228"/>
      <c r="MKA7" s="228"/>
      <c r="MKB7" s="228"/>
      <c r="MKC7" s="228"/>
      <c r="MKD7" s="228"/>
      <c r="MKE7" s="228"/>
      <c r="MKF7" s="228"/>
      <c r="MKG7" s="228"/>
      <c r="MKH7" s="228"/>
      <c r="MKI7" s="228"/>
      <c r="MKJ7" s="228"/>
      <c r="MKK7" s="228"/>
      <c r="MKL7" s="228"/>
      <c r="MKM7" s="228"/>
      <c r="MKN7" s="228"/>
      <c r="MKO7" s="228"/>
      <c r="MKP7" s="228"/>
      <c r="MKQ7" s="228"/>
      <c r="MKR7" s="228"/>
      <c r="MKS7" s="228"/>
      <c r="MKT7" s="228"/>
      <c r="MKU7" s="228"/>
      <c r="MKV7" s="228"/>
      <c r="MKW7" s="228"/>
      <c r="MKX7" s="228"/>
      <c r="MKY7" s="228"/>
      <c r="MKZ7" s="228"/>
      <c r="MLA7" s="228"/>
      <c r="MLB7" s="228"/>
      <c r="MLC7" s="228"/>
      <c r="MLD7" s="228"/>
      <c r="MLE7" s="228"/>
      <c r="MLF7" s="228"/>
      <c r="MLG7" s="228"/>
      <c r="MLH7" s="228"/>
      <c r="MLI7" s="228"/>
      <c r="MLJ7" s="228"/>
      <c r="MLK7" s="228"/>
      <c r="MLL7" s="228"/>
      <c r="MLM7" s="228"/>
      <c r="MLN7" s="228"/>
      <c r="MLO7" s="228"/>
      <c r="MLP7" s="228"/>
      <c r="MLQ7" s="228"/>
      <c r="MLR7" s="228"/>
      <c r="MLS7" s="228"/>
      <c r="MLT7" s="228"/>
      <c r="MLU7" s="228"/>
      <c r="MLV7" s="228"/>
      <c r="MLW7" s="228"/>
      <c r="MLX7" s="228"/>
      <c r="MLY7" s="228"/>
      <c r="MLZ7" s="228"/>
      <c r="MMA7" s="228"/>
      <c r="MMB7" s="228"/>
      <c r="MMC7" s="228"/>
      <c r="MMD7" s="228"/>
      <c r="MME7" s="228"/>
      <c r="MMF7" s="228"/>
      <c r="MMG7" s="228"/>
      <c r="MMH7" s="228"/>
      <c r="MMI7" s="228"/>
      <c r="MMJ7" s="228"/>
      <c r="MMK7" s="228"/>
      <c r="MML7" s="228"/>
      <c r="MMM7" s="228"/>
      <c r="MMN7" s="228"/>
      <c r="MMO7" s="228"/>
      <c r="MMP7" s="228"/>
      <c r="MMQ7" s="228"/>
      <c r="MMR7" s="228"/>
      <c r="MMS7" s="228"/>
      <c r="MMT7" s="228"/>
      <c r="MMU7" s="228"/>
      <c r="MMV7" s="228"/>
      <c r="MMW7" s="228"/>
      <c r="MMX7" s="228"/>
      <c r="MMY7" s="228"/>
      <c r="MMZ7" s="228"/>
      <c r="MNA7" s="228"/>
      <c r="MNB7" s="228"/>
      <c r="MNC7" s="228"/>
      <c r="MND7" s="228"/>
      <c r="MNE7" s="228"/>
      <c r="MNF7" s="228"/>
      <c r="MNG7" s="228"/>
      <c r="MNH7" s="228"/>
      <c r="MNI7" s="228"/>
      <c r="MNJ7" s="228"/>
      <c r="MNK7" s="228"/>
      <c r="MNL7" s="228"/>
      <c r="MNM7" s="228"/>
      <c r="MNN7" s="228"/>
      <c r="MNO7" s="228"/>
      <c r="MNP7" s="228"/>
      <c r="MNQ7" s="228"/>
      <c r="MNR7" s="228"/>
      <c r="MNS7" s="228"/>
      <c r="MNT7" s="228"/>
      <c r="MNU7" s="228"/>
      <c r="MNV7" s="228"/>
      <c r="MNW7" s="228"/>
      <c r="MNX7" s="228"/>
      <c r="MNY7" s="228"/>
      <c r="MNZ7" s="228"/>
      <c r="MOA7" s="228"/>
      <c r="MOB7" s="228"/>
      <c r="MOC7" s="228"/>
      <c r="MOD7" s="228"/>
      <c r="MOE7" s="228"/>
      <c r="MOF7" s="228"/>
      <c r="MOG7" s="228"/>
      <c r="MOH7" s="228"/>
      <c r="MOI7" s="228"/>
      <c r="MOJ7" s="228"/>
      <c r="MOK7" s="228"/>
      <c r="MOL7" s="228"/>
      <c r="MOM7" s="228"/>
      <c r="MON7" s="228"/>
      <c r="MOO7" s="228"/>
      <c r="MOP7" s="228"/>
      <c r="MOQ7" s="228"/>
      <c r="MOR7" s="228"/>
      <c r="MOS7" s="228"/>
      <c r="MOT7" s="228"/>
      <c r="MOU7" s="228"/>
      <c r="MOV7" s="228"/>
      <c r="MOW7" s="228"/>
      <c r="MOX7" s="228"/>
      <c r="MOY7" s="228"/>
      <c r="MOZ7" s="228"/>
      <c r="MPA7" s="228"/>
      <c r="MPB7" s="228"/>
      <c r="MPC7" s="228"/>
      <c r="MPD7" s="228"/>
      <c r="MPE7" s="228"/>
      <c r="MPF7" s="228"/>
      <c r="MPG7" s="228"/>
      <c r="MPH7" s="228"/>
      <c r="MPI7" s="228"/>
      <c r="MPJ7" s="228"/>
      <c r="MPK7" s="228"/>
      <c r="MPL7" s="228"/>
      <c r="MPM7" s="228"/>
      <c r="MPN7" s="228"/>
      <c r="MPO7" s="228"/>
      <c r="MPP7" s="228"/>
      <c r="MPQ7" s="228"/>
      <c r="MPR7" s="228"/>
      <c r="MPS7" s="228"/>
      <c r="MPT7" s="228"/>
      <c r="MPU7" s="228"/>
      <c r="MPV7" s="228"/>
      <c r="MPW7" s="228"/>
      <c r="MPX7" s="228"/>
      <c r="MPY7" s="228"/>
      <c r="MPZ7" s="228"/>
      <c r="MQA7" s="228"/>
      <c r="MQB7" s="228"/>
      <c r="MQC7" s="228"/>
      <c r="MQD7" s="228"/>
      <c r="MQE7" s="228"/>
      <c r="MQF7" s="228"/>
      <c r="MQG7" s="228"/>
      <c r="MQH7" s="228"/>
      <c r="MQI7" s="228"/>
      <c r="MQJ7" s="228"/>
      <c r="MQK7" s="228"/>
      <c r="MQL7" s="228"/>
      <c r="MQM7" s="228"/>
      <c r="MQN7" s="228"/>
      <c r="MQO7" s="228"/>
      <c r="MQP7" s="228"/>
      <c r="MQQ7" s="228"/>
      <c r="MQR7" s="228"/>
      <c r="MQS7" s="228"/>
      <c r="MQT7" s="228"/>
      <c r="MQU7" s="228"/>
      <c r="MQV7" s="228"/>
      <c r="MQW7" s="228"/>
      <c r="MQX7" s="228"/>
      <c r="MQY7" s="228"/>
      <c r="MQZ7" s="228"/>
      <c r="MRA7" s="228"/>
      <c r="MRB7" s="228"/>
      <c r="MRC7" s="228"/>
      <c r="MRD7" s="228"/>
      <c r="MRE7" s="228"/>
      <c r="MRF7" s="228"/>
      <c r="MRG7" s="228"/>
      <c r="MRH7" s="228"/>
      <c r="MRI7" s="228"/>
      <c r="MRJ7" s="228"/>
      <c r="MRK7" s="228"/>
      <c r="MRL7" s="228"/>
      <c r="MRM7" s="228"/>
      <c r="MRN7" s="228"/>
      <c r="MRO7" s="228"/>
      <c r="MRP7" s="228"/>
      <c r="MRQ7" s="228"/>
      <c r="MRR7" s="228"/>
      <c r="MRS7" s="228"/>
      <c r="MRT7" s="228"/>
      <c r="MRU7" s="228"/>
      <c r="MRV7" s="228"/>
      <c r="MRW7" s="228"/>
      <c r="MRX7" s="228"/>
      <c r="MRY7" s="228"/>
      <c r="MRZ7" s="228"/>
      <c r="MSA7" s="228"/>
      <c r="MSB7" s="228"/>
      <c r="MSC7" s="228"/>
      <c r="MSD7" s="228"/>
      <c r="MSE7" s="228"/>
      <c r="MSF7" s="228"/>
      <c r="MSG7" s="228"/>
      <c r="MSH7" s="228"/>
      <c r="MSI7" s="228"/>
      <c r="MSJ7" s="228"/>
      <c r="MSK7" s="228"/>
      <c r="MSL7" s="228"/>
      <c r="MSM7" s="228"/>
      <c r="MSN7" s="228"/>
      <c r="MSO7" s="228"/>
      <c r="MSP7" s="228"/>
      <c r="MSQ7" s="228"/>
      <c r="MSR7" s="228"/>
      <c r="MSS7" s="228"/>
      <c r="MST7" s="228"/>
      <c r="MSU7" s="228"/>
      <c r="MSV7" s="228"/>
      <c r="MSW7" s="228"/>
      <c r="MSX7" s="228"/>
      <c r="MSY7" s="228"/>
      <c r="MSZ7" s="228"/>
      <c r="MTA7" s="228"/>
      <c r="MTB7" s="228"/>
      <c r="MTC7" s="228"/>
      <c r="MTD7" s="228"/>
      <c r="MTE7" s="228"/>
      <c r="MTF7" s="228"/>
      <c r="MTG7" s="228"/>
      <c r="MTH7" s="228"/>
      <c r="MTI7" s="228"/>
      <c r="MTJ7" s="228"/>
      <c r="MTK7" s="228"/>
      <c r="MTL7" s="228"/>
      <c r="MTM7" s="228"/>
      <c r="MTN7" s="228"/>
      <c r="MTO7" s="228"/>
      <c r="MTP7" s="228"/>
      <c r="MTQ7" s="228"/>
      <c r="MTR7" s="228"/>
      <c r="MTS7" s="228"/>
      <c r="MTT7" s="228"/>
      <c r="MTU7" s="228"/>
      <c r="MTV7" s="228"/>
      <c r="MTW7" s="228"/>
      <c r="MTX7" s="228"/>
      <c r="MTY7" s="228"/>
      <c r="MTZ7" s="228"/>
      <c r="MUA7" s="228"/>
      <c r="MUB7" s="228"/>
      <c r="MUC7" s="228"/>
      <c r="MUD7" s="228"/>
      <c r="MUE7" s="228"/>
      <c r="MUF7" s="228"/>
      <c r="MUG7" s="228"/>
      <c r="MUH7" s="228"/>
      <c r="MUI7" s="228"/>
      <c r="MUJ7" s="228"/>
      <c r="MUK7" s="228"/>
      <c r="MUL7" s="228"/>
      <c r="MUM7" s="228"/>
      <c r="MUN7" s="228"/>
      <c r="MUO7" s="228"/>
      <c r="MUP7" s="228"/>
      <c r="MUQ7" s="228"/>
      <c r="MUR7" s="228"/>
      <c r="MUS7" s="228"/>
      <c r="MUT7" s="228"/>
      <c r="MUU7" s="228"/>
      <c r="MUV7" s="228"/>
      <c r="MUW7" s="228"/>
      <c r="MUX7" s="228"/>
      <c r="MUY7" s="228"/>
      <c r="MUZ7" s="228"/>
      <c r="MVA7" s="228"/>
      <c r="MVB7" s="228"/>
      <c r="MVC7" s="228"/>
      <c r="MVD7" s="228"/>
      <c r="MVE7" s="228"/>
      <c r="MVF7" s="228"/>
      <c r="MVG7" s="228"/>
      <c r="MVH7" s="228"/>
      <c r="MVI7" s="228"/>
      <c r="MVJ7" s="228"/>
      <c r="MVK7" s="228"/>
      <c r="MVL7" s="228"/>
      <c r="MVM7" s="228"/>
      <c r="MVN7" s="228"/>
      <c r="MVO7" s="228"/>
      <c r="MVP7" s="228"/>
      <c r="MVQ7" s="228"/>
      <c r="MVR7" s="228"/>
      <c r="MVS7" s="228"/>
      <c r="MVT7" s="228"/>
      <c r="MVU7" s="228"/>
      <c r="MVV7" s="228"/>
      <c r="MVW7" s="228"/>
      <c r="MVX7" s="228"/>
      <c r="MVY7" s="228"/>
      <c r="MVZ7" s="228"/>
      <c r="MWA7" s="228"/>
      <c r="MWB7" s="228"/>
      <c r="MWC7" s="228"/>
      <c r="MWD7" s="228"/>
      <c r="MWE7" s="228"/>
      <c r="MWF7" s="228"/>
      <c r="MWG7" s="228"/>
      <c r="MWH7" s="228"/>
      <c r="MWI7" s="228"/>
      <c r="MWJ7" s="228"/>
      <c r="MWK7" s="228"/>
      <c r="MWL7" s="228"/>
      <c r="MWM7" s="228"/>
      <c r="MWN7" s="228"/>
      <c r="MWO7" s="228"/>
      <c r="MWP7" s="228"/>
      <c r="MWQ7" s="228"/>
      <c r="MWR7" s="228"/>
      <c r="MWS7" s="228"/>
      <c r="MWT7" s="228"/>
      <c r="MWU7" s="228"/>
      <c r="MWV7" s="228"/>
      <c r="MWW7" s="228"/>
      <c r="MWX7" s="228"/>
      <c r="MWY7" s="228"/>
      <c r="MWZ7" s="228"/>
      <c r="MXA7" s="228"/>
      <c r="MXB7" s="228"/>
      <c r="MXC7" s="228"/>
      <c r="MXD7" s="228"/>
      <c r="MXE7" s="228"/>
      <c r="MXF7" s="228"/>
      <c r="MXG7" s="228"/>
      <c r="MXH7" s="228"/>
      <c r="MXI7" s="228"/>
      <c r="MXJ7" s="228"/>
      <c r="MXK7" s="228"/>
      <c r="MXL7" s="228"/>
      <c r="MXM7" s="228"/>
      <c r="MXN7" s="228"/>
      <c r="MXO7" s="228"/>
      <c r="MXP7" s="228"/>
      <c r="MXQ7" s="228"/>
      <c r="MXR7" s="228"/>
      <c r="MXS7" s="228"/>
      <c r="MXT7" s="228"/>
      <c r="MXU7" s="228"/>
      <c r="MXV7" s="228"/>
      <c r="MXW7" s="228"/>
      <c r="MXX7" s="228"/>
      <c r="MXY7" s="228"/>
      <c r="MXZ7" s="228"/>
      <c r="MYA7" s="228"/>
      <c r="MYB7" s="228"/>
      <c r="MYC7" s="228"/>
      <c r="MYD7" s="228"/>
      <c r="MYE7" s="228"/>
      <c r="MYF7" s="228"/>
      <c r="MYG7" s="228"/>
      <c r="MYH7" s="228"/>
      <c r="MYI7" s="228"/>
      <c r="MYJ7" s="228"/>
      <c r="MYK7" s="228"/>
      <c r="MYL7" s="228"/>
      <c r="MYM7" s="228"/>
      <c r="MYN7" s="228"/>
      <c r="MYO7" s="228"/>
      <c r="MYP7" s="228"/>
      <c r="MYQ7" s="228"/>
      <c r="MYR7" s="228"/>
      <c r="MYS7" s="228"/>
      <c r="MYT7" s="228"/>
      <c r="MYU7" s="228"/>
      <c r="MYV7" s="228"/>
      <c r="MYW7" s="228"/>
      <c r="MYX7" s="228"/>
      <c r="MYY7" s="228"/>
      <c r="MYZ7" s="228"/>
      <c r="MZA7" s="228"/>
      <c r="MZB7" s="228"/>
      <c r="MZC7" s="228"/>
      <c r="MZD7" s="228"/>
      <c r="MZE7" s="228"/>
      <c r="MZF7" s="228"/>
      <c r="MZG7" s="228"/>
      <c r="MZH7" s="228"/>
      <c r="MZI7" s="228"/>
      <c r="MZJ7" s="228"/>
      <c r="MZK7" s="228"/>
      <c r="MZL7" s="228"/>
      <c r="MZM7" s="228"/>
      <c r="MZN7" s="228"/>
      <c r="MZO7" s="228"/>
      <c r="MZP7" s="228"/>
      <c r="MZQ7" s="228"/>
      <c r="MZR7" s="228"/>
      <c r="MZS7" s="228"/>
      <c r="MZT7" s="228"/>
      <c r="MZU7" s="228"/>
      <c r="MZV7" s="228"/>
      <c r="MZW7" s="228"/>
      <c r="MZX7" s="228"/>
      <c r="MZY7" s="228"/>
      <c r="MZZ7" s="228"/>
      <c r="NAA7" s="228"/>
      <c r="NAB7" s="228"/>
      <c r="NAC7" s="228"/>
      <c r="NAD7" s="228"/>
      <c r="NAE7" s="228"/>
      <c r="NAF7" s="228"/>
      <c r="NAG7" s="228"/>
      <c r="NAH7" s="228"/>
      <c r="NAI7" s="228"/>
      <c r="NAJ7" s="228"/>
      <c r="NAK7" s="228"/>
      <c r="NAL7" s="228"/>
      <c r="NAM7" s="228"/>
      <c r="NAN7" s="228"/>
      <c r="NAO7" s="228"/>
      <c r="NAP7" s="228"/>
      <c r="NAQ7" s="228"/>
      <c r="NAR7" s="228"/>
      <c r="NAS7" s="228"/>
      <c r="NAT7" s="228"/>
      <c r="NAU7" s="228"/>
      <c r="NAV7" s="228"/>
      <c r="NAW7" s="228"/>
      <c r="NAX7" s="228"/>
      <c r="NAY7" s="228"/>
      <c r="NAZ7" s="228"/>
      <c r="NBA7" s="228"/>
      <c r="NBB7" s="228"/>
      <c r="NBC7" s="228"/>
      <c r="NBD7" s="228"/>
      <c r="NBE7" s="228"/>
      <c r="NBF7" s="228"/>
      <c r="NBG7" s="228"/>
      <c r="NBH7" s="228"/>
      <c r="NBI7" s="228"/>
      <c r="NBJ7" s="228"/>
      <c r="NBK7" s="228"/>
      <c r="NBL7" s="228"/>
      <c r="NBM7" s="228"/>
      <c r="NBN7" s="228"/>
      <c r="NBO7" s="228"/>
      <c r="NBP7" s="228"/>
      <c r="NBQ7" s="228"/>
      <c r="NBR7" s="228"/>
      <c r="NBS7" s="228"/>
      <c r="NBT7" s="228"/>
      <c r="NBU7" s="228"/>
      <c r="NBV7" s="228"/>
      <c r="NBW7" s="228"/>
      <c r="NBX7" s="228"/>
      <c r="NBY7" s="228"/>
      <c r="NBZ7" s="228"/>
      <c r="NCA7" s="228"/>
      <c r="NCB7" s="228"/>
      <c r="NCC7" s="228"/>
      <c r="NCD7" s="228"/>
      <c r="NCE7" s="228"/>
      <c r="NCF7" s="228"/>
      <c r="NCG7" s="228"/>
      <c r="NCH7" s="228"/>
      <c r="NCI7" s="228"/>
      <c r="NCJ7" s="228"/>
      <c r="NCK7" s="228"/>
      <c r="NCL7" s="228"/>
      <c r="NCM7" s="228"/>
      <c r="NCN7" s="228"/>
      <c r="NCO7" s="228"/>
      <c r="NCP7" s="228"/>
      <c r="NCQ7" s="228"/>
      <c r="NCR7" s="228"/>
      <c r="NCS7" s="228"/>
      <c r="NCT7" s="228"/>
      <c r="NCU7" s="228"/>
      <c r="NCV7" s="228"/>
      <c r="NCW7" s="228"/>
      <c r="NCX7" s="228"/>
      <c r="NCY7" s="228"/>
      <c r="NCZ7" s="228"/>
      <c r="NDA7" s="228"/>
      <c r="NDB7" s="228"/>
      <c r="NDC7" s="228"/>
      <c r="NDD7" s="228"/>
      <c r="NDE7" s="228"/>
      <c r="NDF7" s="228"/>
      <c r="NDG7" s="228"/>
      <c r="NDH7" s="228"/>
      <c r="NDI7" s="228"/>
      <c r="NDJ7" s="228"/>
      <c r="NDK7" s="228"/>
      <c r="NDL7" s="228"/>
      <c r="NDM7" s="228"/>
      <c r="NDN7" s="228"/>
      <c r="NDO7" s="228"/>
      <c r="NDP7" s="228"/>
      <c r="NDQ7" s="228"/>
      <c r="NDR7" s="228"/>
      <c r="NDS7" s="228"/>
      <c r="NDT7" s="228"/>
      <c r="NDU7" s="228"/>
      <c r="NDV7" s="228"/>
      <c r="NDW7" s="228"/>
      <c r="NDX7" s="228"/>
      <c r="NDY7" s="228"/>
      <c r="NDZ7" s="228"/>
      <c r="NEA7" s="228"/>
      <c r="NEB7" s="228"/>
      <c r="NEC7" s="228"/>
      <c r="NED7" s="228"/>
      <c r="NEE7" s="228"/>
      <c r="NEF7" s="228"/>
      <c r="NEG7" s="228"/>
      <c r="NEH7" s="228"/>
      <c r="NEI7" s="228"/>
      <c r="NEJ7" s="228"/>
      <c r="NEK7" s="228"/>
      <c r="NEL7" s="228"/>
      <c r="NEM7" s="228"/>
      <c r="NEN7" s="228"/>
      <c r="NEO7" s="228"/>
      <c r="NEP7" s="228"/>
      <c r="NEQ7" s="228"/>
      <c r="NER7" s="228"/>
      <c r="NES7" s="228"/>
      <c r="NET7" s="228"/>
      <c r="NEU7" s="228"/>
      <c r="NEV7" s="228"/>
      <c r="NEW7" s="228"/>
      <c r="NEX7" s="228"/>
      <c r="NEY7" s="228"/>
      <c r="NEZ7" s="228"/>
      <c r="NFA7" s="228"/>
      <c r="NFB7" s="228"/>
      <c r="NFC7" s="228"/>
      <c r="NFD7" s="228"/>
      <c r="NFE7" s="228"/>
      <c r="NFF7" s="228"/>
      <c r="NFG7" s="228"/>
      <c r="NFH7" s="228"/>
      <c r="NFI7" s="228"/>
      <c r="NFJ7" s="228"/>
      <c r="NFK7" s="228"/>
      <c r="NFL7" s="228"/>
      <c r="NFM7" s="228"/>
      <c r="NFN7" s="228"/>
      <c r="NFO7" s="228"/>
      <c r="NFP7" s="228"/>
      <c r="NFQ7" s="228"/>
      <c r="NFR7" s="228"/>
      <c r="NFS7" s="228"/>
      <c r="NFT7" s="228"/>
      <c r="NFU7" s="228"/>
      <c r="NFV7" s="228"/>
      <c r="NFW7" s="228"/>
      <c r="NFX7" s="228"/>
      <c r="NFY7" s="228"/>
      <c r="NFZ7" s="228"/>
      <c r="NGA7" s="228"/>
      <c r="NGB7" s="228"/>
      <c r="NGC7" s="228"/>
      <c r="NGD7" s="228"/>
      <c r="NGE7" s="228"/>
      <c r="NGF7" s="228"/>
      <c r="NGG7" s="228"/>
      <c r="NGH7" s="228"/>
      <c r="NGI7" s="228"/>
      <c r="NGJ7" s="228"/>
      <c r="NGK7" s="228"/>
      <c r="NGL7" s="228"/>
      <c r="NGM7" s="228"/>
      <c r="NGN7" s="228"/>
      <c r="NGO7" s="228"/>
      <c r="NGP7" s="228"/>
      <c r="NGQ7" s="228"/>
      <c r="NGR7" s="228"/>
      <c r="NGS7" s="228"/>
      <c r="NGT7" s="228"/>
      <c r="NGU7" s="228"/>
      <c r="NGV7" s="228"/>
      <c r="NGW7" s="228"/>
      <c r="NGX7" s="228"/>
      <c r="NGY7" s="228"/>
      <c r="NGZ7" s="228"/>
      <c r="NHA7" s="228"/>
      <c r="NHB7" s="228"/>
      <c r="NHC7" s="228"/>
      <c r="NHD7" s="228"/>
      <c r="NHE7" s="228"/>
      <c r="NHF7" s="228"/>
      <c r="NHG7" s="228"/>
      <c r="NHH7" s="228"/>
      <c r="NHI7" s="228"/>
      <c r="NHJ7" s="228"/>
      <c r="NHK7" s="228"/>
      <c r="NHL7" s="228"/>
      <c r="NHM7" s="228"/>
      <c r="NHN7" s="228"/>
      <c r="NHO7" s="228"/>
      <c r="NHP7" s="228"/>
      <c r="NHQ7" s="228"/>
      <c r="NHR7" s="228"/>
      <c r="NHS7" s="228"/>
      <c r="NHT7" s="228"/>
      <c r="NHU7" s="228"/>
      <c r="NHV7" s="228"/>
      <c r="NHW7" s="228"/>
      <c r="NHX7" s="228"/>
      <c r="NHY7" s="228"/>
      <c r="NHZ7" s="228"/>
      <c r="NIA7" s="228"/>
      <c r="NIB7" s="228"/>
      <c r="NIC7" s="228"/>
      <c r="NID7" s="228"/>
      <c r="NIE7" s="228"/>
      <c r="NIF7" s="228"/>
      <c r="NIG7" s="228"/>
      <c r="NIH7" s="228"/>
      <c r="NII7" s="228"/>
      <c r="NIJ7" s="228"/>
      <c r="NIK7" s="228"/>
      <c r="NIL7" s="228"/>
      <c r="NIM7" s="228"/>
      <c r="NIN7" s="228"/>
      <c r="NIO7" s="228"/>
      <c r="NIP7" s="228"/>
      <c r="NIQ7" s="228"/>
      <c r="NIR7" s="228"/>
      <c r="NIS7" s="228"/>
      <c r="NIT7" s="228"/>
      <c r="NIU7" s="228"/>
      <c r="NIV7" s="228"/>
      <c r="NIW7" s="228"/>
      <c r="NIX7" s="228"/>
      <c r="NIY7" s="228"/>
      <c r="NIZ7" s="228"/>
      <c r="NJA7" s="228"/>
      <c r="NJB7" s="228"/>
      <c r="NJC7" s="228"/>
      <c r="NJD7" s="228"/>
      <c r="NJE7" s="228"/>
      <c r="NJF7" s="228"/>
      <c r="NJG7" s="228"/>
      <c r="NJH7" s="228"/>
      <c r="NJI7" s="228"/>
      <c r="NJJ7" s="228"/>
      <c r="NJK7" s="228"/>
      <c r="NJL7" s="228"/>
      <c r="NJM7" s="228"/>
      <c r="NJN7" s="228"/>
      <c r="NJO7" s="228"/>
      <c r="NJP7" s="228"/>
      <c r="NJQ7" s="228"/>
      <c r="NJR7" s="228"/>
      <c r="NJS7" s="228"/>
      <c r="NJT7" s="228"/>
      <c r="NJU7" s="228"/>
      <c r="NJV7" s="228"/>
      <c r="NJW7" s="228"/>
      <c r="NJX7" s="228"/>
      <c r="NJY7" s="228"/>
      <c r="NJZ7" s="228"/>
      <c r="NKA7" s="228"/>
      <c r="NKB7" s="228"/>
      <c r="NKC7" s="228"/>
      <c r="NKD7" s="228"/>
      <c r="NKE7" s="228"/>
      <c r="NKF7" s="228"/>
      <c r="NKG7" s="228"/>
      <c r="NKH7" s="228"/>
      <c r="NKI7" s="228"/>
      <c r="NKJ7" s="228"/>
      <c r="NKK7" s="228"/>
      <c r="NKL7" s="228"/>
      <c r="NKM7" s="228"/>
      <c r="NKN7" s="228"/>
      <c r="NKO7" s="228"/>
      <c r="NKP7" s="228"/>
      <c r="NKQ7" s="228"/>
      <c r="NKR7" s="228"/>
      <c r="NKS7" s="228"/>
      <c r="NKT7" s="228"/>
      <c r="NKU7" s="228"/>
      <c r="NKV7" s="228"/>
      <c r="NKW7" s="228"/>
      <c r="NKX7" s="228"/>
      <c r="NKY7" s="228"/>
      <c r="NKZ7" s="228"/>
      <c r="NLA7" s="228"/>
      <c r="NLB7" s="228"/>
      <c r="NLC7" s="228"/>
      <c r="NLD7" s="228"/>
      <c r="NLE7" s="228"/>
      <c r="NLF7" s="228"/>
      <c r="NLG7" s="228"/>
      <c r="NLH7" s="228"/>
      <c r="NLI7" s="228"/>
      <c r="NLJ7" s="228"/>
      <c r="NLK7" s="228"/>
      <c r="NLL7" s="228"/>
      <c r="NLM7" s="228"/>
      <c r="NLN7" s="228"/>
      <c r="NLO7" s="228"/>
      <c r="NLP7" s="228"/>
      <c r="NLQ7" s="228"/>
      <c r="NLR7" s="228"/>
      <c r="NLS7" s="228"/>
      <c r="NLT7" s="228"/>
      <c r="NLU7" s="228"/>
      <c r="NLV7" s="228"/>
      <c r="NLW7" s="228"/>
      <c r="NLX7" s="228"/>
      <c r="NLY7" s="228"/>
      <c r="NLZ7" s="228"/>
      <c r="NMA7" s="228"/>
      <c r="NMB7" s="228"/>
      <c r="NMC7" s="228"/>
      <c r="NMD7" s="228"/>
      <c r="NME7" s="228"/>
      <c r="NMF7" s="228"/>
      <c r="NMG7" s="228"/>
      <c r="NMH7" s="228"/>
      <c r="NMI7" s="228"/>
      <c r="NMJ7" s="228"/>
      <c r="NMK7" s="228"/>
      <c r="NML7" s="228"/>
      <c r="NMM7" s="228"/>
      <c r="NMN7" s="228"/>
      <c r="NMO7" s="228"/>
      <c r="NMP7" s="228"/>
      <c r="NMQ7" s="228"/>
      <c r="NMR7" s="228"/>
      <c r="NMS7" s="228"/>
      <c r="NMT7" s="228"/>
      <c r="NMU7" s="228"/>
      <c r="NMV7" s="228"/>
      <c r="NMW7" s="228"/>
      <c r="NMX7" s="228"/>
      <c r="NMY7" s="228"/>
      <c r="NMZ7" s="228"/>
      <c r="NNA7" s="228"/>
      <c r="NNB7" s="228"/>
      <c r="NNC7" s="228"/>
      <c r="NND7" s="228"/>
      <c r="NNE7" s="228"/>
      <c r="NNF7" s="228"/>
      <c r="NNG7" s="228"/>
      <c r="NNH7" s="228"/>
      <c r="NNI7" s="228"/>
      <c r="NNJ7" s="228"/>
      <c r="NNK7" s="228"/>
      <c r="NNL7" s="228"/>
      <c r="NNM7" s="228"/>
      <c r="NNN7" s="228"/>
      <c r="NNO7" s="228"/>
      <c r="NNP7" s="228"/>
      <c r="NNQ7" s="228"/>
      <c r="NNR7" s="228"/>
      <c r="NNS7" s="228"/>
      <c r="NNT7" s="228"/>
      <c r="NNU7" s="228"/>
      <c r="NNV7" s="228"/>
      <c r="NNW7" s="228"/>
      <c r="NNX7" s="228"/>
      <c r="NNY7" s="228"/>
      <c r="NNZ7" s="228"/>
      <c r="NOA7" s="228"/>
      <c r="NOB7" s="228"/>
      <c r="NOC7" s="228"/>
      <c r="NOD7" s="228"/>
      <c r="NOE7" s="228"/>
      <c r="NOF7" s="228"/>
      <c r="NOG7" s="228"/>
      <c r="NOH7" s="228"/>
      <c r="NOI7" s="228"/>
      <c r="NOJ7" s="228"/>
      <c r="NOK7" s="228"/>
      <c r="NOL7" s="228"/>
      <c r="NOM7" s="228"/>
      <c r="NON7" s="228"/>
      <c r="NOO7" s="228"/>
      <c r="NOP7" s="228"/>
      <c r="NOQ7" s="228"/>
      <c r="NOR7" s="228"/>
      <c r="NOS7" s="228"/>
      <c r="NOT7" s="228"/>
      <c r="NOU7" s="228"/>
      <c r="NOV7" s="228"/>
      <c r="NOW7" s="228"/>
      <c r="NOX7" s="228"/>
      <c r="NOY7" s="228"/>
      <c r="NOZ7" s="228"/>
      <c r="NPA7" s="228"/>
      <c r="NPB7" s="228"/>
      <c r="NPC7" s="228"/>
      <c r="NPD7" s="228"/>
      <c r="NPE7" s="228"/>
      <c r="NPF7" s="228"/>
      <c r="NPG7" s="228"/>
      <c r="NPH7" s="228"/>
      <c r="NPI7" s="228"/>
      <c r="NPJ7" s="228"/>
      <c r="NPK7" s="228"/>
      <c r="NPL7" s="228"/>
      <c r="NPM7" s="228"/>
      <c r="NPN7" s="228"/>
      <c r="NPO7" s="228"/>
      <c r="NPP7" s="228"/>
      <c r="NPQ7" s="228"/>
      <c r="NPR7" s="228"/>
      <c r="NPS7" s="228"/>
      <c r="NPT7" s="228"/>
      <c r="NPU7" s="228"/>
      <c r="NPV7" s="228"/>
      <c r="NPW7" s="228"/>
      <c r="NPX7" s="228"/>
      <c r="NPY7" s="228"/>
      <c r="NPZ7" s="228"/>
      <c r="NQA7" s="228"/>
      <c r="NQB7" s="228"/>
      <c r="NQC7" s="228"/>
      <c r="NQD7" s="228"/>
      <c r="NQE7" s="228"/>
      <c r="NQF7" s="228"/>
      <c r="NQG7" s="228"/>
      <c r="NQH7" s="228"/>
      <c r="NQI7" s="228"/>
      <c r="NQJ7" s="228"/>
      <c r="NQK7" s="228"/>
      <c r="NQL7" s="228"/>
      <c r="NQM7" s="228"/>
      <c r="NQN7" s="228"/>
      <c r="NQO7" s="228"/>
      <c r="NQP7" s="228"/>
      <c r="NQQ7" s="228"/>
      <c r="NQR7" s="228"/>
      <c r="NQS7" s="228"/>
      <c r="NQT7" s="228"/>
      <c r="NQU7" s="228"/>
      <c r="NQV7" s="228"/>
      <c r="NQW7" s="228"/>
      <c r="NQX7" s="228"/>
      <c r="NQY7" s="228"/>
      <c r="NQZ7" s="228"/>
      <c r="NRA7" s="228"/>
      <c r="NRB7" s="228"/>
      <c r="NRC7" s="228"/>
      <c r="NRD7" s="228"/>
      <c r="NRE7" s="228"/>
      <c r="NRF7" s="228"/>
      <c r="NRG7" s="228"/>
      <c r="NRH7" s="228"/>
      <c r="NRI7" s="228"/>
      <c r="NRJ7" s="228"/>
      <c r="NRK7" s="228"/>
      <c r="NRL7" s="228"/>
      <c r="NRM7" s="228"/>
      <c r="NRN7" s="228"/>
      <c r="NRO7" s="228"/>
      <c r="NRP7" s="228"/>
      <c r="NRQ7" s="228"/>
      <c r="NRR7" s="228"/>
      <c r="NRS7" s="228"/>
      <c r="NRT7" s="228"/>
      <c r="NRU7" s="228"/>
      <c r="NRV7" s="228"/>
      <c r="NRW7" s="228"/>
      <c r="NRX7" s="228"/>
      <c r="NRY7" s="228"/>
      <c r="NRZ7" s="228"/>
      <c r="NSA7" s="228"/>
      <c r="NSB7" s="228"/>
      <c r="NSC7" s="228"/>
      <c r="NSD7" s="228"/>
      <c r="NSE7" s="228"/>
      <c r="NSF7" s="228"/>
      <c r="NSG7" s="228"/>
      <c r="NSH7" s="228"/>
      <c r="NSI7" s="228"/>
      <c r="NSJ7" s="228"/>
      <c r="NSK7" s="228"/>
      <c r="NSL7" s="228"/>
      <c r="NSM7" s="228"/>
      <c r="NSN7" s="228"/>
      <c r="NSO7" s="228"/>
      <c r="NSP7" s="228"/>
      <c r="NSQ7" s="228"/>
      <c r="NSR7" s="228"/>
      <c r="NSS7" s="228"/>
      <c r="NST7" s="228"/>
      <c r="NSU7" s="228"/>
      <c r="NSV7" s="228"/>
      <c r="NSW7" s="228"/>
      <c r="NSX7" s="228"/>
      <c r="NSY7" s="228"/>
      <c r="NSZ7" s="228"/>
      <c r="NTA7" s="228"/>
      <c r="NTB7" s="228"/>
      <c r="NTC7" s="228"/>
      <c r="NTD7" s="228"/>
      <c r="NTE7" s="228"/>
      <c r="NTF7" s="228"/>
      <c r="NTG7" s="228"/>
      <c r="NTH7" s="228"/>
      <c r="NTI7" s="228"/>
      <c r="NTJ7" s="228"/>
      <c r="NTK7" s="228"/>
      <c r="NTL7" s="228"/>
      <c r="NTM7" s="228"/>
      <c r="NTN7" s="228"/>
      <c r="NTO7" s="228"/>
      <c r="NTP7" s="228"/>
      <c r="NTQ7" s="228"/>
      <c r="NTR7" s="228"/>
      <c r="NTS7" s="228"/>
      <c r="NTT7" s="228"/>
      <c r="NTU7" s="228"/>
      <c r="NTV7" s="228"/>
      <c r="NTW7" s="228"/>
      <c r="NTX7" s="228"/>
      <c r="NTY7" s="228"/>
      <c r="NTZ7" s="228"/>
      <c r="NUA7" s="228"/>
      <c r="NUB7" s="228"/>
      <c r="NUC7" s="228"/>
      <c r="NUD7" s="228"/>
      <c r="NUE7" s="228"/>
      <c r="NUF7" s="228"/>
      <c r="NUG7" s="228"/>
      <c r="NUH7" s="228"/>
      <c r="NUI7" s="228"/>
      <c r="NUJ7" s="228"/>
      <c r="NUK7" s="228"/>
      <c r="NUL7" s="228"/>
      <c r="NUM7" s="228"/>
      <c r="NUN7" s="228"/>
      <c r="NUO7" s="228"/>
      <c r="NUP7" s="228"/>
      <c r="NUQ7" s="228"/>
      <c r="NUR7" s="228"/>
      <c r="NUS7" s="228"/>
      <c r="NUT7" s="228"/>
      <c r="NUU7" s="228"/>
      <c r="NUV7" s="228"/>
      <c r="NUW7" s="228"/>
      <c r="NUX7" s="228"/>
      <c r="NUY7" s="228"/>
      <c r="NUZ7" s="228"/>
      <c r="NVA7" s="228"/>
      <c r="NVB7" s="228"/>
      <c r="NVC7" s="228"/>
      <c r="NVD7" s="228"/>
      <c r="NVE7" s="228"/>
      <c r="NVF7" s="228"/>
      <c r="NVG7" s="228"/>
      <c r="NVH7" s="228"/>
      <c r="NVI7" s="228"/>
      <c r="NVJ7" s="228"/>
      <c r="NVK7" s="228"/>
      <c r="NVL7" s="228"/>
      <c r="NVM7" s="228"/>
      <c r="NVN7" s="228"/>
      <c r="NVO7" s="228"/>
      <c r="NVP7" s="228"/>
      <c r="NVQ7" s="228"/>
      <c r="NVR7" s="228"/>
      <c r="NVS7" s="228"/>
      <c r="NVT7" s="228"/>
      <c r="NVU7" s="228"/>
      <c r="NVV7" s="228"/>
      <c r="NVW7" s="228"/>
      <c r="NVX7" s="228"/>
      <c r="NVY7" s="228"/>
      <c r="NVZ7" s="228"/>
      <c r="NWA7" s="228"/>
      <c r="NWB7" s="228"/>
      <c r="NWC7" s="228"/>
      <c r="NWD7" s="228"/>
      <c r="NWE7" s="228"/>
      <c r="NWF7" s="228"/>
      <c r="NWG7" s="228"/>
      <c r="NWH7" s="228"/>
      <c r="NWI7" s="228"/>
      <c r="NWJ7" s="228"/>
      <c r="NWK7" s="228"/>
      <c r="NWL7" s="228"/>
      <c r="NWM7" s="228"/>
      <c r="NWN7" s="228"/>
      <c r="NWO7" s="228"/>
      <c r="NWP7" s="228"/>
      <c r="NWQ7" s="228"/>
      <c r="NWR7" s="228"/>
      <c r="NWS7" s="228"/>
      <c r="NWT7" s="228"/>
      <c r="NWU7" s="228"/>
      <c r="NWV7" s="228"/>
      <c r="NWW7" s="228"/>
      <c r="NWX7" s="228"/>
      <c r="NWY7" s="228"/>
      <c r="NWZ7" s="228"/>
      <c r="NXA7" s="228"/>
      <c r="NXB7" s="228"/>
      <c r="NXC7" s="228"/>
      <c r="NXD7" s="228"/>
      <c r="NXE7" s="228"/>
      <c r="NXF7" s="228"/>
      <c r="NXG7" s="228"/>
      <c r="NXH7" s="228"/>
      <c r="NXI7" s="228"/>
      <c r="NXJ7" s="228"/>
      <c r="NXK7" s="228"/>
      <c r="NXL7" s="228"/>
      <c r="NXM7" s="228"/>
      <c r="NXN7" s="228"/>
      <c r="NXO7" s="228"/>
      <c r="NXP7" s="228"/>
      <c r="NXQ7" s="228"/>
      <c r="NXR7" s="228"/>
      <c r="NXS7" s="228"/>
      <c r="NXT7" s="228"/>
      <c r="NXU7" s="228"/>
      <c r="NXV7" s="228"/>
      <c r="NXW7" s="228"/>
      <c r="NXX7" s="228"/>
      <c r="NXY7" s="228"/>
      <c r="NXZ7" s="228"/>
      <c r="NYA7" s="228"/>
      <c r="NYB7" s="228"/>
      <c r="NYC7" s="228"/>
      <c r="NYD7" s="228"/>
      <c r="NYE7" s="228"/>
      <c r="NYF7" s="228"/>
      <c r="NYG7" s="228"/>
      <c r="NYH7" s="228"/>
      <c r="NYI7" s="228"/>
      <c r="NYJ7" s="228"/>
      <c r="NYK7" s="228"/>
      <c r="NYL7" s="228"/>
      <c r="NYM7" s="228"/>
      <c r="NYN7" s="228"/>
      <c r="NYO7" s="228"/>
      <c r="NYP7" s="228"/>
      <c r="NYQ7" s="228"/>
      <c r="NYR7" s="228"/>
      <c r="NYS7" s="228"/>
      <c r="NYT7" s="228"/>
      <c r="NYU7" s="228"/>
      <c r="NYV7" s="228"/>
      <c r="NYW7" s="228"/>
      <c r="NYX7" s="228"/>
      <c r="NYY7" s="228"/>
      <c r="NYZ7" s="228"/>
      <c r="NZA7" s="228"/>
      <c r="NZB7" s="228"/>
      <c r="NZC7" s="228"/>
      <c r="NZD7" s="228"/>
      <c r="NZE7" s="228"/>
      <c r="NZF7" s="228"/>
      <c r="NZG7" s="228"/>
      <c r="NZH7" s="228"/>
      <c r="NZI7" s="228"/>
      <c r="NZJ7" s="228"/>
      <c r="NZK7" s="228"/>
      <c r="NZL7" s="228"/>
      <c r="NZM7" s="228"/>
      <c r="NZN7" s="228"/>
      <c r="NZO7" s="228"/>
      <c r="NZP7" s="228"/>
      <c r="NZQ7" s="228"/>
      <c r="NZR7" s="228"/>
      <c r="NZS7" s="228"/>
      <c r="NZT7" s="228"/>
      <c r="NZU7" s="228"/>
      <c r="NZV7" s="228"/>
      <c r="NZW7" s="228"/>
      <c r="NZX7" s="228"/>
      <c r="NZY7" s="228"/>
      <c r="NZZ7" s="228"/>
      <c r="OAA7" s="228"/>
      <c r="OAB7" s="228"/>
      <c r="OAC7" s="228"/>
      <c r="OAD7" s="228"/>
      <c r="OAE7" s="228"/>
      <c r="OAF7" s="228"/>
      <c r="OAG7" s="228"/>
      <c r="OAH7" s="228"/>
      <c r="OAI7" s="228"/>
      <c r="OAJ7" s="228"/>
      <c r="OAK7" s="228"/>
      <c r="OAL7" s="228"/>
      <c r="OAM7" s="228"/>
      <c r="OAN7" s="228"/>
      <c r="OAO7" s="228"/>
      <c r="OAP7" s="228"/>
      <c r="OAQ7" s="228"/>
      <c r="OAR7" s="228"/>
      <c r="OAS7" s="228"/>
      <c r="OAT7" s="228"/>
      <c r="OAU7" s="228"/>
      <c r="OAV7" s="228"/>
      <c r="OAW7" s="228"/>
      <c r="OAX7" s="228"/>
      <c r="OAY7" s="228"/>
      <c r="OAZ7" s="228"/>
      <c r="OBA7" s="228"/>
      <c r="OBB7" s="228"/>
      <c r="OBC7" s="228"/>
      <c r="OBD7" s="228"/>
      <c r="OBE7" s="228"/>
      <c r="OBF7" s="228"/>
      <c r="OBG7" s="228"/>
      <c r="OBH7" s="228"/>
      <c r="OBI7" s="228"/>
      <c r="OBJ7" s="228"/>
      <c r="OBK7" s="228"/>
      <c r="OBL7" s="228"/>
      <c r="OBM7" s="228"/>
      <c r="OBN7" s="228"/>
      <c r="OBO7" s="228"/>
      <c r="OBP7" s="228"/>
      <c r="OBQ7" s="228"/>
      <c r="OBR7" s="228"/>
      <c r="OBS7" s="228"/>
      <c r="OBT7" s="228"/>
      <c r="OBU7" s="228"/>
      <c r="OBV7" s="228"/>
      <c r="OBW7" s="228"/>
      <c r="OBX7" s="228"/>
      <c r="OBY7" s="228"/>
      <c r="OBZ7" s="228"/>
      <c r="OCA7" s="228"/>
      <c r="OCB7" s="228"/>
      <c r="OCC7" s="228"/>
      <c r="OCD7" s="228"/>
      <c r="OCE7" s="228"/>
      <c r="OCF7" s="228"/>
      <c r="OCG7" s="228"/>
      <c r="OCH7" s="228"/>
      <c r="OCI7" s="228"/>
      <c r="OCJ7" s="228"/>
      <c r="OCK7" s="228"/>
      <c r="OCL7" s="228"/>
      <c r="OCM7" s="228"/>
      <c r="OCN7" s="228"/>
      <c r="OCO7" s="228"/>
      <c r="OCP7" s="228"/>
      <c r="OCQ7" s="228"/>
      <c r="OCR7" s="228"/>
      <c r="OCS7" s="228"/>
      <c r="OCT7" s="228"/>
      <c r="OCU7" s="228"/>
      <c r="OCV7" s="228"/>
      <c r="OCW7" s="228"/>
      <c r="OCX7" s="228"/>
      <c r="OCY7" s="228"/>
      <c r="OCZ7" s="228"/>
      <c r="ODA7" s="228"/>
      <c r="ODB7" s="228"/>
      <c r="ODC7" s="228"/>
      <c r="ODD7" s="228"/>
      <c r="ODE7" s="228"/>
      <c r="ODF7" s="228"/>
      <c r="ODG7" s="228"/>
      <c r="ODH7" s="228"/>
      <c r="ODI7" s="228"/>
      <c r="ODJ7" s="228"/>
      <c r="ODK7" s="228"/>
      <c r="ODL7" s="228"/>
      <c r="ODM7" s="228"/>
      <c r="ODN7" s="228"/>
      <c r="ODO7" s="228"/>
      <c r="ODP7" s="228"/>
      <c r="ODQ7" s="228"/>
      <c r="ODR7" s="228"/>
      <c r="ODS7" s="228"/>
      <c r="ODT7" s="228"/>
      <c r="ODU7" s="228"/>
      <c r="ODV7" s="228"/>
      <c r="ODW7" s="228"/>
      <c r="ODX7" s="228"/>
      <c r="ODY7" s="228"/>
      <c r="ODZ7" s="228"/>
      <c r="OEA7" s="228"/>
      <c r="OEB7" s="228"/>
      <c r="OEC7" s="228"/>
      <c r="OED7" s="228"/>
      <c r="OEE7" s="228"/>
      <c r="OEF7" s="228"/>
      <c r="OEG7" s="228"/>
      <c r="OEH7" s="228"/>
      <c r="OEI7" s="228"/>
      <c r="OEJ7" s="228"/>
      <c r="OEK7" s="228"/>
      <c r="OEL7" s="228"/>
      <c r="OEM7" s="228"/>
      <c r="OEN7" s="228"/>
      <c r="OEO7" s="228"/>
      <c r="OEP7" s="228"/>
      <c r="OEQ7" s="228"/>
      <c r="OER7" s="228"/>
      <c r="OES7" s="228"/>
      <c r="OET7" s="228"/>
      <c r="OEU7" s="228"/>
      <c r="OEV7" s="228"/>
      <c r="OEW7" s="228"/>
      <c r="OEX7" s="228"/>
      <c r="OEY7" s="228"/>
      <c r="OEZ7" s="228"/>
      <c r="OFA7" s="228"/>
      <c r="OFB7" s="228"/>
      <c r="OFC7" s="228"/>
      <c r="OFD7" s="228"/>
      <c r="OFE7" s="228"/>
      <c r="OFF7" s="228"/>
      <c r="OFG7" s="228"/>
      <c r="OFH7" s="228"/>
      <c r="OFI7" s="228"/>
      <c r="OFJ7" s="228"/>
      <c r="OFK7" s="228"/>
      <c r="OFL7" s="228"/>
      <c r="OFM7" s="228"/>
      <c r="OFN7" s="228"/>
      <c r="OFO7" s="228"/>
      <c r="OFP7" s="228"/>
      <c r="OFQ7" s="228"/>
      <c r="OFR7" s="228"/>
      <c r="OFS7" s="228"/>
      <c r="OFT7" s="228"/>
      <c r="OFU7" s="228"/>
      <c r="OFV7" s="228"/>
      <c r="OFW7" s="228"/>
      <c r="OFX7" s="228"/>
      <c r="OFY7" s="228"/>
      <c r="OFZ7" s="228"/>
      <c r="OGA7" s="228"/>
      <c r="OGB7" s="228"/>
      <c r="OGC7" s="228"/>
      <c r="OGD7" s="228"/>
      <c r="OGE7" s="228"/>
      <c r="OGF7" s="228"/>
      <c r="OGG7" s="228"/>
      <c r="OGH7" s="228"/>
      <c r="OGI7" s="228"/>
      <c r="OGJ7" s="228"/>
      <c r="OGK7" s="228"/>
      <c r="OGL7" s="228"/>
      <c r="OGM7" s="228"/>
      <c r="OGN7" s="228"/>
      <c r="OGO7" s="228"/>
      <c r="OGP7" s="228"/>
      <c r="OGQ7" s="228"/>
      <c r="OGR7" s="228"/>
      <c r="OGS7" s="228"/>
      <c r="OGT7" s="228"/>
      <c r="OGU7" s="228"/>
      <c r="OGV7" s="228"/>
      <c r="OGW7" s="228"/>
      <c r="OGX7" s="228"/>
      <c r="OGY7" s="228"/>
      <c r="OGZ7" s="228"/>
      <c r="OHA7" s="228"/>
      <c r="OHB7" s="228"/>
      <c r="OHC7" s="228"/>
      <c r="OHD7" s="228"/>
      <c r="OHE7" s="228"/>
      <c r="OHF7" s="228"/>
      <c r="OHG7" s="228"/>
      <c r="OHH7" s="228"/>
      <c r="OHI7" s="228"/>
      <c r="OHJ7" s="228"/>
      <c r="OHK7" s="228"/>
      <c r="OHL7" s="228"/>
      <c r="OHM7" s="228"/>
      <c r="OHN7" s="228"/>
      <c r="OHO7" s="228"/>
      <c r="OHP7" s="228"/>
      <c r="OHQ7" s="228"/>
      <c r="OHR7" s="228"/>
      <c r="OHS7" s="228"/>
      <c r="OHT7" s="228"/>
      <c r="OHU7" s="228"/>
      <c r="OHV7" s="228"/>
      <c r="OHW7" s="228"/>
      <c r="OHX7" s="228"/>
      <c r="OHY7" s="228"/>
      <c r="OHZ7" s="228"/>
      <c r="OIA7" s="228"/>
      <c r="OIB7" s="228"/>
      <c r="OIC7" s="228"/>
      <c r="OID7" s="228"/>
      <c r="OIE7" s="228"/>
      <c r="OIF7" s="228"/>
      <c r="OIG7" s="228"/>
      <c r="OIH7" s="228"/>
      <c r="OII7" s="228"/>
      <c r="OIJ7" s="228"/>
      <c r="OIK7" s="228"/>
      <c r="OIL7" s="228"/>
      <c r="OIM7" s="228"/>
      <c r="OIN7" s="228"/>
      <c r="OIO7" s="228"/>
      <c r="OIP7" s="228"/>
      <c r="OIQ7" s="228"/>
      <c r="OIR7" s="228"/>
      <c r="OIS7" s="228"/>
      <c r="OIT7" s="228"/>
      <c r="OIU7" s="228"/>
      <c r="OIV7" s="228"/>
      <c r="OIW7" s="228"/>
      <c r="OIX7" s="228"/>
      <c r="OIY7" s="228"/>
      <c r="OIZ7" s="228"/>
      <c r="OJA7" s="228"/>
      <c r="OJB7" s="228"/>
      <c r="OJC7" s="228"/>
      <c r="OJD7" s="228"/>
      <c r="OJE7" s="228"/>
      <c r="OJF7" s="228"/>
      <c r="OJG7" s="228"/>
      <c r="OJH7" s="228"/>
      <c r="OJI7" s="228"/>
      <c r="OJJ7" s="228"/>
      <c r="OJK7" s="228"/>
      <c r="OJL7" s="228"/>
      <c r="OJM7" s="228"/>
      <c r="OJN7" s="228"/>
      <c r="OJO7" s="228"/>
      <c r="OJP7" s="228"/>
      <c r="OJQ7" s="228"/>
      <c r="OJR7" s="228"/>
      <c r="OJS7" s="228"/>
      <c r="OJT7" s="228"/>
      <c r="OJU7" s="228"/>
      <c r="OJV7" s="228"/>
      <c r="OJW7" s="228"/>
      <c r="OJX7" s="228"/>
      <c r="OJY7" s="228"/>
      <c r="OJZ7" s="228"/>
      <c r="OKA7" s="228"/>
      <c r="OKB7" s="228"/>
      <c r="OKC7" s="228"/>
      <c r="OKD7" s="228"/>
      <c r="OKE7" s="228"/>
      <c r="OKF7" s="228"/>
      <c r="OKG7" s="228"/>
      <c r="OKH7" s="228"/>
      <c r="OKI7" s="228"/>
      <c r="OKJ7" s="228"/>
      <c r="OKK7" s="228"/>
      <c r="OKL7" s="228"/>
      <c r="OKM7" s="228"/>
      <c r="OKN7" s="228"/>
      <c r="OKO7" s="228"/>
      <c r="OKP7" s="228"/>
      <c r="OKQ7" s="228"/>
      <c r="OKR7" s="228"/>
      <c r="OKS7" s="228"/>
      <c r="OKT7" s="228"/>
      <c r="OKU7" s="228"/>
      <c r="OKV7" s="228"/>
      <c r="OKW7" s="228"/>
      <c r="OKX7" s="228"/>
      <c r="OKY7" s="228"/>
      <c r="OKZ7" s="228"/>
      <c r="OLA7" s="228"/>
      <c r="OLB7" s="228"/>
      <c r="OLC7" s="228"/>
      <c r="OLD7" s="228"/>
      <c r="OLE7" s="228"/>
      <c r="OLF7" s="228"/>
      <c r="OLG7" s="228"/>
      <c r="OLH7" s="228"/>
      <c r="OLI7" s="228"/>
      <c r="OLJ7" s="228"/>
      <c r="OLK7" s="228"/>
      <c r="OLL7" s="228"/>
      <c r="OLM7" s="228"/>
      <c r="OLN7" s="228"/>
      <c r="OLO7" s="228"/>
      <c r="OLP7" s="228"/>
      <c r="OLQ7" s="228"/>
      <c r="OLR7" s="228"/>
      <c r="OLS7" s="228"/>
      <c r="OLT7" s="228"/>
      <c r="OLU7" s="228"/>
      <c r="OLV7" s="228"/>
      <c r="OLW7" s="228"/>
      <c r="OLX7" s="228"/>
      <c r="OLY7" s="228"/>
      <c r="OLZ7" s="228"/>
      <c r="OMA7" s="228"/>
      <c r="OMB7" s="228"/>
      <c r="OMC7" s="228"/>
      <c r="OMD7" s="228"/>
      <c r="OME7" s="228"/>
      <c r="OMF7" s="228"/>
      <c r="OMG7" s="228"/>
      <c r="OMH7" s="228"/>
      <c r="OMI7" s="228"/>
      <c r="OMJ7" s="228"/>
      <c r="OMK7" s="228"/>
      <c r="OML7" s="228"/>
      <c r="OMM7" s="228"/>
      <c r="OMN7" s="228"/>
      <c r="OMO7" s="228"/>
      <c r="OMP7" s="228"/>
      <c r="OMQ7" s="228"/>
      <c r="OMR7" s="228"/>
      <c r="OMS7" s="228"/>
      <c r="OMT7" s="228"/>
      <c r="OMU7" s="228"/>
      <c r="OMV7" s="228"/>
      <c r="OMW7" s="228"/>
      <c r="OMX7" s="228"/>
      <c r="OMY7" s="228"/>
      <c r="OMZ7" s="228"/>
      <c r="ONA7" s="228"/>
      <c r="ONB7" s="228"/>
      <c r="ONC7" s="228"/>
      <c r="OND7" s="228"/>
      <c r="ONE7" s="228"/>
      <c r="ONF7" s="228"/>
      <c r="ONG7" s="228"/>
      <c r="ONH7" s="228"/>
      <c r="ONI7" s="228"/>
      <c r="ONJ7" s="228"/>
      <c r="ONK7" s="228"/>
      <c r="ONL7" s="228"/>
      <c r="ONM7" s="228"/>
      <c r="ONN7" s="228"/>
      <c r="ONO7" s="228"/>
      <c r="ONP7" s="228"/>
      <c r="ONQ7" s="228"/>
      <c r="ONR7" s="228"/>
      <c r="ONS7" s="228"/>
      <c r="ONT7" s="228"/>
      <c r="ONU7" s="228"/>
      <c r="ONV7" s="228"/>
      <c r="ONW7" s="228"/>
      <c r="ONX7" s="228"/>
      <c r="ONY7" s="228"/>
      <c r="ONZ7" s="228"/>
      <c r="OOA7" s="228"/>
      <c r="OOB7" s="228"/>
      <c r="OOC7" s="228"/>
      <c r="OOD7" s="228"/>
      <c r="OOE7" s="228"/>
      <c r="OOF7" s="228"/>
      <c r="OOG7" s="228"/>
      <c r="OOH7" s="228"/>
      <c r="OOI7" s="228"/>
      <c r="OOJ7" s="228"/>
      <c r="OOK7" s="228"/>
      <c r="OOL7" s="228"/>
      <c r="OOM7" s="228"/>
      <c r="OON7" s="228"/>
      <c r="OOO7" s="228"/>
      <c r="OOP7" s="228"/>
      <c r="OOQ7" s="228"/>
      <c r="OOR7" s="228"/>
      <c r="OOS7" s="228"/>
      <c r="OOT7" s="228"/>
      <c r="OOU7" s="228"/>
      <c r="OOV7" s="228"/>
      <c r="OOW7" s="228"/>
      <c r="OOX7" s="228"/>
      <c r="OOY7" s="228"/>
      <c r="OOZ7" s="228"/>
      <c r="OPA7" s="228"/>
      <c r="OPB7" s="228"/>
      <c r="OPC7" s="228"/>
      <c r="OPD7" s="228"/>
      <c r="OPE7" s="228"/>
      <c r="OPF7" s="228"/>
      <c r="OPG7" s="228"/>
      <c r="OPH7" s="228"/>
      <c r="OPI7" s="228"/>
      <c r="OPJ7" s="228"/>
      <c r="OPK7" s="228"/>
      <c r="OPL7" s="228"/>
      <c r="OPM7" s="228"/>
      <c r="OPN7" s="228"/>
      <c r="OPO7" s="228"/>
      <c r="OPP7" s="228"/>
      <c r="OPQ7" s="228"/>
      <c r="OPR7" s="228"/>
      <c r="OPS7" s="228"/>
      <c r="OPT7" s="228"/>
      <c r="OPU7" s="228"/>
      <c r="OPV7" s="228"/>
      <c r="OPW7" s="228"/>
      <c r="OPX7" s="228"/>
      <c r="OPY7" s="228"/>
      <c r="OPZ7" s="228"/>
      <c r="OQA7" s="228"/>
      <c r="OQB7" s="228"/>
      <c r="OQC7" s="228"/>
      <c r="OQD7" s="228"/>
      <c r="OQE7" s="228"/>
      <c r="OQF7" s="228"/>
      <c r="OQG7" s="228"/>
      <c r="OQH7" s="228"/>
      <c r="OQI7" s="228"/>
      <c r="OQJ7" s="228"/>
      <c r="OQK7" s="228"/>
      <c r="OQL7" s="228"/>
      <c r="OQM7" s="228"/>
      <c r="OQN7" s="228"/>
      <c r="OQO7" s="228"/>
      <c r="OQP7" s="228"/>
      <c r="OQQ7" s="228"/>
      <c r="OQR7" s="228"/>
      <c r="OQS7" s="228"/>
      <c r="OQT7" s="228"/>
      <c r="OQU7" s="228"/>
      <c r="OQV7" s="228"/>
      <c r="OQW7" s="228"/>
      <c r="OQX7" s="228"/>
      <c r="OQY7" s="228"/>
      <c r="OQZ7" s="228"/>
      <c r="ORA7" s="228"/>
      <c r="ORB7" s="228"/>
      <c r="ORC7" s="228"/>
      <c r="ORD7" s="228"/>
      <c r="ORE7" s="228"/>
      <c r="ORF7" s="228"/>
      <c r="ORG7" s="228"/>
      <c r="ORH7" s="228"/>
      <c r="ORI7" s="228"/>
      <c r="ORJ7" s="228"/>
      <c r="ORK7" s="228"/>
      <c r="ORL7" s="228"/>
      <c r="ORM7" s="228"/>
      <c r="ORN7" s="228"/>
      <c r="ORO7" s="228"/>
      <c r="ORP7" s="228"/>
      <c r="ORQ7" s="228"/>
      <c r="ORR7" s="228"/>
      <c r="ORS7" s="228"/>
      <c r="ORT7" s="228"/>
      <c r="ORU7" s="228"/>
      <c r="ORV7" s="228"/>
      <c r="ORW7" s="228"/>
      <c r="ORX7" s="228"/>
      <c r="ORY7" s="228"/>
      <c r="ORZ7" s="228"/>
      <c r="OSA7" s="228"/>
      <c r="OSB7" s="228"/>
      <c r="OSC7" s="228"/>
      <c r="OSD7" s="228"/>
      <c r="OSE7" s="228"/>
      <c r="OSF7" s="228"/>
      <c r="OSG7" s="228"/>
      <c r="OSH7" s="228"/>
      <c r="OSI7" s="228"/>
      <c r="OSJ7" s="228"/>
      <c r="OSK7" s="228"/>
      <c r="OSL7" s="228"/>
      <c r="OSM7" s="228"/>
      <c r="OSN7" s="228"/>
      <c r="OSO7" s="228"/>
      <c r="OSP7" s="228"/>
      <c r="OSQ7" s="228"/>
      <c r="OSR7" s="228"/>
      <c r="OSS7" s="228"/>
      <c r="OST7" s="228"/>
      <c r="OSU7" s="228"/>
      <c r="OSV7" s="228"/>
      <c r="OSW7" s="228"/>
      <c r="OSX7" s="228"/>
      <c r="OSY7" s="228"/>
      <c r="OSZ7" s="228"/>
      <c r="OTA7" s="228"/>
      <c r="OTB7" s="228"/>
      <c r="OTC7" s="228"/>
      <c r="OTD7" s="228"/>
      <c r="OTE7" s="228"/>
      <c r="OTF7" s="228"/>
      <c r="OTG7" s="228"/>
      <c r="OTH7" s="228"/>
      <c r="OTI7" s="228"/>
      <c r="OTJ7" s="228"/>
      <c r="OTK7" s="228"/>
      <c r="OTL7" s="228"/>
      <c r="OTM7" s="228"/>
      <c r="OTN7" s="228"/>
      <c r="OTO7" s="228"/>
      <c r="OTP7" s="228"/>
      <c r="OTQ7" s="228"/>
      <c r="OTR7" s="228"/>
      <c r="OTS7" s="228"/>
      <c r="OTT7" s="228"/>
      <c r="OTU7" s="228"/>
      <c r="OTV7" s="228"/>
      <c r="OTW7" s="228"/>
      <c r="OTX7" s="228"/>
      <c r="OTY7" s="228"/>
      <c r="OTZ7" s="228"/>
      <c r="OUA7" s="228"/>
      <c r="OUB7" s="228"/>
      <c r="OUC7" s="228"/>
      <c r="OUD7" s="228"/>
      <c r="OUE7" s="228"/>
      <c r="OUF7" s="228"/>
      <c r="OUG7" s="228"/>
      <c r="OUH7" s="228"/>
      <c r="OUI7" s="228"/>
      <c r="OUJ7" s="228"/>
      <c r="OUK7" s="228"/>
      <c r="OUL7" s="228"/>
      <c r="OUM7" s="228"/>
      <c r="OUN7" s="228"/>
      <c r="OUO7" s="228"/>
      <c r="OUP7" s="228"/>
      <c r="OUQ7" s="228"/>
      <c r="OUR7" s="228"/>
      <c r="OUS7" s="228"/>
      <c r="OUT7" s="228"/>
      <c r="OUU7" s="228"/>
      <c r="OUV7" s="228"/>
      <c r="OUW7" s="228"/>
      <c r="OUX7" s="228"/>
      <c r="OUY7" s="228"/>
      <c r="OUZ7" s="228"/>
      <c r="OVA7" s="228"/>
      <c r="OVB7" s="228"/>
      <c r="OVC7" s="228"/>
      <c r="OVD7" s="228"/>
      <c r="OVE7" s="228"/>
      <c r="OVF7" s="228"/>
      <c r="OVG7" s="228"/>
      <c r="OVH7" s="228"/>
      <c r="OVI7" s="228"/>
      <c r="OVJ7" s="228"/>
      <c r="OVK7" s="228"/>
      <c r="OVL7" s="228"/>
      <c r="OVM7" s="228"/>
      <c r="OVN7" s="228"/>
      <c r="OVO7" s="228"/>
      <c r="OVP7" s="228"/>
      <c r="OVQ7" s="228"/>
      <c r="OVR7" s="228"/>
      <c r="OVS7" s="228"/>
      <c r="OVT7" s="228"/>
      <c r="OVU7" s="228"/>
      <c r="OVV7" s="228"/>
      <c r="OVW7" s="228"/>
      <c r="OVX7" s="228"/>
      <c r="OVY7" s="228"/>
      <c r="OVZ7" s="228"/>
      <c r="OWA7" s="228"/>
      <c r="OWB7" s="228"/>
      <c r="OWC7" s="228"/>
      <c r="OWD7" s="228"/>
      <c r="OWE7" s="228"/>
      <c r="OWF7" s="228"/>
      <c r="OWG7" s="228"/>
      <c r="OWH7" s="228"/>
      <c r="OWI7" s="228"/>
      <c r="OWJ7" s="228"/>
      <c r="OWK7" s="228"/>
      <c r="OWL7" s="228"/>
      <c r="OWM7" s="228"/>
      <c r="OWN7" s="228"/>
      <c r="OWO7" s="228"/>
      <c r="OWP7" s="228"/>
      <c r="OWQ7" s="228"/>
      <c r="OWR7" s="228"/>
      <c r="OWS7" s="228"/>
      <c r="OWT7" s="228"/>
      <c r="OWU7" s="228"/>
      <c r="OWV7" s="228"/>
      <c r="OWW7" s="228"/>
      <c r="OWX7" s="228"/>
      <c r="OWY7" s="228"/>
      <c r="OWZ7" s="228"/>
      <c r="OXA7" s="228"/>
      <c r="OXB7" s="228"/>
      <c r="OXC7" s="228"/>
      <c r="OXD7" s="228"/>
      <c r="OXE7" s="228"/>
      <c r="OXF7" s="228"/>
      <c r="OXG7" s="228"/>
      <c r="OXH7" s="228"/>
      <c r="OXI7" s="228"/>
      <c r="OXJ7" s="228"/>
      <c r="OXK7" s="228"/>
      <c r="OXL7" s="228"/>
      <c r="OXM7" s="228"/>
      <c r="OXN7" s="228"/>
      <c r="OXO7" s="228"/>
      <c r="OXP7" s="228"/>
      <c r="OXQ7" s="228"/>
      <c r="OXR7" s="228"/>
      <c r="OXS7" s="228"/>
      <c r="OXT7" s="228"/>
      <c r="OXU7" s="228"/>
      <c r="OXV7" s="228"/>
      <c r="OXW7" s="228"/>
      <c r="OXX7" s="228"/>
      <c r="OXY7" s="228"/>
      <c r="OXZ7" s="228"/>
      <c r="OYA7" s="228"/>
      <c r="OYB7" s="228"/>
      <c r="OYC7" s="228"/>
      <c r="OYD7" s="228"/>
      <c r="OYE7" s="228"/>
      <c r="OYF7" s="228"/>
      <c r="OYG7" s="228"/>
      <c r="OYH7" s="228"/>
      <c r="OYI7" s="228"/>
      <c r="OYJ7" s="228"/>
      <c r="OYK7" s="228"/>
      <c r="OYL7" s="228"/>
      <c r="OYM7" s="228"/>
      <c r="OYN7" s="228"/>
      <c r="OYO7" s="228"/>
      <c r="OYP7" s="228"/>
      <c r="OYQ7" s="228"/>
      <c r="OYR7" s="228"/>
      <c r="OYS7" s="228"/>
      <c r="OYT7" s="228"/>
      <c r="OYU7" s="228"/>
      <c r="OYV7" s="228"/>
      <c r="OYW7" s="228"/>
      <c r="OYX7" s="228"/>
      <c r="OYY7" s="228"/>
      <c r="OYZ7" s="228"/>
      <c r="OZA7" s="228"/>
      <c r="OZB7" s="228"/>
      <c r="OZC7" s="228"/>
      <c r="OZD7" s="228"/>
      <c r="OZE7" s="228"/>
      <c r="OZF7" s="228"/>
      <c r="OZG7" s="228"/>
      <c r="OZH7" s="228"/>
      <c r="OZI7" s="228"/>
      <c r="OZJ7" s="228"/>
      <c r="OZK7" s="228"/>
      <c r="OZL7" s="228"/>
      <c r="OZM7" s="228"/>
      <c r="OZN7" s="228"/>
      <c r="OZO7" s="228"/>
      <c r="OZP7" s="228"/>
      <c r="OZQ7" s="228"/>
      <c r="OZR7" s="228"/>
      <c r="OZS7" s="228"/>
      <c r="OZT7" s="228"/>
      <c r="OZU7" s="228"/>
      <c r="OZV7" s="228"/>
      <c r="OZW7" s="228"/>
      <c r="OZX7" s="228"/>
      <c r="OZY7" s="228"/>
      <c r="OZZ7" s="228"/>
      <c r="PAA7" s="228"/>
      <c r="PAB7" s="228"/>
      <c r="PAC7" s="228"/>
      <c r="PAD7" s="228"/>
      <c r="PAE7" s="228"/>
      <c r="PAF7" s="228"/>
      <c r="PAG7" s="228"/>
      <c r="PAH7" s="228"/>
      <c r="PAI7" s="228"/>
      <c r="PAJ7" s="228"/>
      <c r="PAK7" s="228"/>
      <c r="PAL7" s="228"/>
      <c r="PAM7" s="228"/>
      <c r="PAN7" s="228"/>
      <c r="PAO7" s="228"/>
      <c r="PAP7" s="228"/>
      <c r="PAQ7" s="228"/>
      <c r="PAR7" s="228"/>
      <c r="PAS7" s="228"/>
      <c r="PAT7" s="228"/>
      <c r="PAU7" s="228"/>
      <c r="PAV7" s="228"/>
      <c r="PAW7" s="228"/>
      <c r="PAX7" s="228"/>
      <c r="PAY7" s="228"/>
      <c r="PAZ7" s="228"/>
      <c r="PBA7" s="228"/>
      <c r="PBB7" s="228"/>
      <c r="PBC7" s="228"/>
      <c r="PBD7" s="228"/>
      <c r="PBE7" s="228"/>
      <c r="PBF7" s="228"/>
      <c r="PBG7" s="228"/>
      <c r="PBH7" s="228"/>
      <c r="PBI7" s="228"/>
      <c r="PBJ7" s="228"/>
      <c r="PBK7" s="228"/>
      <c r="PBL7" s="228"/>
      <c r="PBM7" s="228"/>
      <c r="PBN7" s="228"/>
      <c r="PBO7" s="228"/>
      <c r="PBP7" s="228"/>
      <c r="PBQ7" s="228"/>
      <c r="PBR7" s="228"/>
      <c r="PBS7" s="228"/>
      <c r="PBT7" s="228"/>
      <c r="PBU7" s="228"/>
      <c r="PBV7" s="228"/>
      <c r="PBW7" s="228"/>
      <c r="PBX7" s="228"/>
      <c r="PBY7" s="228"/>
      <c r="PBZ7" s="228"/>
      <c r="PCA7" s="228"/>
      <c r="PCB7" s="228"/>
      <c r="PCC7" s="228"/>
      <c r="PCD7" s="228"/>
      <c r="PCE7" s="228"/>
      <c r="PCF7" s="228"/>
      <c r="PCG7" s="228"/>
      <c r="PCH7" s="228"/>
      <c r="PCI7" s="228"/>
      <c r="PCJ7" s="228"/>
      <c r="PCK7" s="228"/>
      <c r="PCL7" s="228"/>
      <c r="PCM7" s="228"/>
      <c r="PCN7" s="228"/>
      <c r="PCO7" s="228"/>
      <c r="PCP7" s="228"/>
      <c r="PCQ7" s="228"/>
      <c r="PCR7" s="228"/>
      <c r="PCS7" s="228"/>
      <c r="PCT7" s="228"/>
      <c r="PCU7" s="228"/>
      <c r="PCV7" s="228"/>
      <c r="PCW7" s="228"/>
      <c r="PCX7" s="228"/>
      <c r="PCY7" s="228"/>
      <c r="PCZ7" s="228"/>
      <c r="PDA7" s="228"/>
      <c r="PDB7" s="228"/>
      <c r="PDC7" s="228"/>
      <c r="PDD7" s="228"/>
      <c r="PDE7" s="228"/>
      <c r="PDF7" s="228"/>
      <c r="PDG7" s="228"/>
      <c r="PDH7" s="228"/>
      <c r="PDI7" s="228"/>
      <c r="PDJ7" s="228"/>
      <c r="PDK7" s="228"/>
      <c r="PDL7" s="228"/>
      <c r="PDM7" s="228"/>
      <c r="PDN7" s="228"/>
      <c r="PDO7" s="228"/>
      <c r="PDP7" s="228"/>
      <c r="PDQ7" s="228"/>
      <c r="PDR7" s="228"/>
      <c r="PDS7" s="228"/>
      <c r="PDT7" s="228"/>
      <c r="PDU7" s="228"/>
      <c r="PDV7" s="228"/>
      <c r="PDW7" s="228"/>
      <c r="PDX7" s="228"/>
      <c r="PDY7" s="228"/>
      <c r="PDZ7" s="228"/>
      <c r="PEA7" s="228"/>
      <c r="PEB7" s="228"/>
      <c r="PEC7" s="228"/>
      <c r="PED7" s="228"/>
      <c r="PEE7" s="228"/>
      <c r="PEF7" s="228"/>
      <c r="PEG7" s="228"/>
      <c r="PEH7" s="228"/>
      <c r="PEI7" s="228"/>
      <c r="PEJ7" s="228"/>
      <c r="PEK7" s="228"/>
      <c r="PEL7" s="228"/>
      <c r="PEM7" s="228"/>
      <c r="PEN7" s="228"/>
      <c r="PEO7" s="228"/>
      <c r="PEP7" s="228"/>
      <c r="PEQ7" s="228"/>
      <c r="PER7" s="228"/>
      <c r="PES7" s="228"/>
      <c r="PET7" s="228"/>
      <c r="PEU7" s="228"/>
      <c r="PEV7" s="228"/>
      <c r="PEW7" s="228"/>
      <c r="PEX7" s="228"/>
      <c r="PEY7" s="228"/>
      <c r="PEZ7" s="228"/>
      <c r="PFA7" s="228"/>
      <c r="PFB7" s="228"/>
      <c r="PFC7" s="228"/>
      <c r="PFD7" s="228"/>
      <c r="PFE7" s="228"/>
      <c r="PFF7" s="228"/>
      <c r="PFG7" s="228"/>
      <c r="PFH7" s="228"/>
      <c r="PFI7" s="228"/>
      <c r="PFJ7" s="228"/>
      <c r="PFK7" s="228"/>
      <c r="PFL7" s="228"/>
      <c r="PFM7" s="228"/>
      <c r="PFN7" s="228"/>
      <c r="PFO7" s="228"/>
      <c r="PFP7" s="228"/>
      <c r="PFQ7" s="228"/>
      <c r="PFR7" s="228"/>
      <c r="PFS7" s="228"/>
      <c r="PFT7" s="228"/>
      <c r="PFU7" s="228"/>
      <c r="PFV7" s="228"/>
      <c r="PFW7" s="228"/>
      <c r="PFX7" s="228"/>
      <c r="PFY7" s="228"/>
      <c r="PFZ7" s="228"/>
      <c r="PGA7" s="228"/>
      <c r="PGB7" s="228"/>
      <c r="PGC7" s="228"/>
      <c r="PGD7" s="228"/>
      <c r="PGE7" s="228"/>
      <c r="PGF7" s="228"/>
      <c r="PGG7" s="228"/>
      <c r="PGH7" s="228"/>
      <c r="PGI7" s="228"/>
      <c r="PGJ7" s="228"/>
      <c r="PGK7" s="228"/>
      <c r="PGL7" s="228"/>
      <c r="PGM7" s="228"/>
      <c r="PGN7" s="228"/>
      <c r="PGO7" s="228"/>
      <c r="PGP7" s="228"/>
      <c r="PGQ7" s="228"/>
      <c r="PGR7" s="228"/>
      <c r="PGS7" s="228"/>
      <c r="PGT7" s="228"/>
      <c r="PGU7" s="228"/>
      <c r="PGV7" s="228"/>
      <c r="PGW7" s="228"/>
      <c r="PGX7" s="228"/>
      <c r="PGY7" s="228"/>
      <c r="PGZ7" s="228"/>
      <c r="PHA7" s="228"/>
      <c r="PHB7" s="228"/>
      <c r="PHC7" s="228"/>
      <c r="PHD7" s="228"/>
      <c r="PHE7" s="228"/>
      <c r="PHF7" s="228"/>
      <c r="PHG7" s="228"/>
      <c r="PHH7" s="228"/>
      <c r="PHI7" s="228"/>
      <c r="PHJ7" s="228"/>
      <c r="PHK7" s="228"/>
      <c r="PHL7" s="228"/>
      <c r="PHM7" s="228"/>
      <c r="PHN7" s="228"/>
      <c r="PHO7" s="228"/>
      <c r="PHP7" s="228"/>
      <c r="PHQ7" s="228"/>
      <c r="PHR7" s="228"/>
      <c r="PHS7" s="228"/>
      <c r="PHT7" s="228"/>
      <c r="PHU7" s="228"/>
      <c r="PHV7" s="228"/>
      <c r="PHW7" s="228"/>
      <c r="PHX7" s="228"/>
      <c r="PHY7" s="228"/>
      <c r="PHZ7" s="228"/>
      <c r="PIA7" s="228"/>
      <c r="PIB7" s="228"/>
      <c r="PIC7" s="228"/>
      <c r="PID7" s="228"/>
      <c r="PIE7" s="228"/>
      <c r="PIF7" s="228"/>
      <c r="PIG7" s="228"/>
      <c r="PIH7" s="228"/>
      <c r="PII7" s="228"/>
      <c r="PIJ7" s="228"/>
      <c r="PIK7" s="228"/>
      <c r="PIL7" s="228"/>
      <c r="PIM7" s="228"/>
      <c r="PIN7" s="228"/>
      <c r="PIO7" s="228"/>
      <c r="PIP7" s="228"/>
      <c r="PIQ7" s="228"/>
      <c r="PIR7" s="228"/>
      <c r="PIS7" s="228"/>
      <c r="PIT7" s="228"/>
      <c r="PIU7" s="228"/>
      <c r="PIV7" s="228"/>
      <c r="PIW7" s="228"/>
      <c r="PIX7" s="228"/>
      <c r="PIY7" s="228"/>
      <c r="PIZ7" s="228"/>
      <c r="PJA7" s="228"/>
      <c r="PJB7" s="228"/>
      <c r="PJC7" s="228"/>
      <c r="PJD7" s="228"/>
      <c r="PJE7" s="228"/>
      <c r="PJF7" s="228"/>
      <c r="PJG7" s="228"/>
      <c r="PJH7" s="228"/>
      <c r="PJI7" s="228"/>
      <c r="PJJ7" s="228"/>
      <c r="PJK7" s="228"/>
      <c r="PJL7" s="228"/>
      <c r="PJM7" s="228"/>
      <c r="PJN7" s="228"/>
      <c r="PJO7" s="228"/>
      <c r="PJP7" s="228"/>
      <c r="PJQ7" s="228"/>
      <c r="PJR7" s="228"/>
      <c r="PJS7" s="228"/>
      <c r="PJT7" s="228"/>
      <c r="PJU7" s="228"/>
      <c r="PJV7" s="228"/>
      <c r="PJW7" s="228"/>
      <c r="PJX7" s="228"/>
      <c r="PJY7" s="228"/>
      <c r="PJZ7" s="228"/>
      <c r="PKA7" s="228"/>
      <c r="PKB7" s="228"/>
      <c r="PKC7" s="228"/>
      <c r="PKD7" s="228"/>
      <c r="PKE7" s="228"/>
      <c r="PKF7" s="228"/>
      <c r="PKG7" s="228"/>
      <c r="PKH7" s="228"/>
      <c r="PKI7" s="228"/>
      <c r="PKJ7" s="228"/>
      <c r="PKK7" s="228"/>
      <c r="PKL7" s="228"/>
      <c r="PKM7" s="228"/>
      <c r="PKN7" s="228"/>
      <c r="PKO7" s="228"/>
      <c r="PKP7" s="228"/>
      <c r="PKQ7" s="228"/>
      <c r="PKR7" s="228"/>
      <c r="PKS7" s="228"/>
      <c r="PKT7" s="228"/>
      <c r="PKU7" s="228"/>
      <c r="PKV7" s="228"/>
      <c r="PKW7" s="228"/>
      <c r="PKX7" s="228"/>
      <c r="PKY7" s="228"/>
      <c r="PKZ7" s="228"/>
      <c r="PLA7" s="228"/>
      <c r="PLB7" s="228"/>
      <c r="PLC7" s="228"/>
      <c r="PLD7" s="228"/>
      <c r="PLE7" s="228"/>
      <c r="PLF7" s="228"/>
      <c r="PLG7" s="228"/>
      <c r="PLH7" s="228"/>
      <c r="PLI7" s="228"/>
      <c r="PLJ7" s="228"/>
      <c r="PLK7" s="228"/>
      <c r="PLL7" s="228"/>
      <c r="PLM7" s="228"/>
      <c r="PLN7" s="228"/>
      <c r="PLO7" s="228"/>
      <c r="PLP7" s="228"/>
      <c r="PLQ7" s="228"/>
      <c r="PLR7" s="228"/>
      <c r="PLS7" s="228"/>
      <c r="PLT7" s="228"/>
      <c r="PLU7" s="228"/>
      <c r="PLV7" s="228"/>
      <c r="PLW7" s="228"/>
      <c r="PLX7" s="228"/>
      <c r="PLY7" s="228"/>
      <c r="PLZ7" s="228"/>
      <c r="PMA7" s="228"/>
      <c r="PMB7" s="228"/>
      <c r="PMC7" s="228"/>
      <c r="PMD7" s="228"/>
      <c r="PME7" s="228"/>
      <c r="PMF7" s="228"/>
      <c r="PMG7" s="228"/>
      <c r="PMH7" s="228"/>
      <c r="PMI7" s="228"/>
      <c r="PMJ7" s="228"/>
      <c r="PMK7" s="228"/>
      <c r="PML7" s="228"/>
      <c r="PMM7" s="228"/>
      <c r="PMN7" s="228"/>
      <c r="PMO7" s="228"/>
      <c r="PMP7" s="228"/>
      <c r="PMQ7" s="228"/>
      <c r="PMR7" s="228"/>
      <c r="PMS7" s="228"/>
      <c r="PMT7" s="228"/>
      <c r="PMU7" s="228"/>
      <c r="PMV7" s="228"/>
      <c r="PMW7" s="228"/>
      <c r="PMX7" s="228"/>
      <c r="PMY7" s="228"/>
      <c r="PMZ7" s="228"/>
      <c r="PNA7" s="228"/>
      <c r="PNB7" s="228"/>
      <c r="PNC7" s="228"/>
      <c r="PND7" s="228"/>
      <c r="PNE7" s="228"/>
      <c r="PNF7" s="228"/>
      <c r="PNG7" s="228"/>
      <c r="PNH7" s="228"/>
      <c r="PNI7" s="228"/>
      <c r="PNJ7" s="228"/>
      <c r="PNK7" s="228"/>
      <c r="PNL7" s="228"/>
      <c r="PNM7" s="228"/>
      <c r="PNN7" s="228"/>
      <c r="PNO7" s="228"/>
      <c r="PNP7" s="228"/>
      <c r="PNQ7" s="228"/>
      <c r="PNR7" s="228"/>
      <c r="PNS7" s="228"/>
      <c r="PNT7" s="228"/>
      <c r="PNU7" s="228"/>
      <c r="PNV7" s="228"/>
      <c r="PNW7" s="228"/>
      <c r="PNX7" s="228"/>
      <c r="PNY7" s="228"/>
      <c r="PNZ7" s="228"/>
      <c r="POA7" s="228"/>
      <c r="POB7" s="228"/>
      <c r="POC7" s="228"/>
      <c r="POD7" s="228"/>
      <c r="POE7" s="228"/>
      <c r="POF7" s="228"/>
      <c r="POG7" s="228"/>
      <c r="POH7" s="228"/>
      <c r="POI7" s="228"/>
      <c r="POJ7" s="228"/>
      <c r="POK7" s="228"/>
      <c r="POL7" s="228"/>
      <c r="POM7" s="228"/>
      <c r="PON7" s="228"/>
      <c r="POO7" s="228"/>
      <c r="POP7" s="228"/>
      <c r="POQ7" s="228"/>
      <c r="POR7" s="228"/>
      <c r="POS7" s="228"/>
      <c r="POT7" s="228"/>
      <c r="POU7" s="228"/>
      <c r="POV7" s="228"/>
      <c r="POW7" s="228"/>
      <c r="POX7" s="228"/>
      <c r="POY7" s="228"/>
      <c r="POZ7" s="228"/>
      <c r="PPA7" s="228"/>
      <c r="PPB7" s="228"/>
      <c r="PPC7" s="228"/>
      <c r="PPD7" s="228"/>
      <c r="PPE7" s="228"/>
      <c r="PPF7" s="228"/>
      <c r="PPG7" s="228"/>
      <c r="PPH7" s="228"/>
      <c r="PPI7" s="228"/>
      <c r="PPJ7" s="228"/>
      <c r="PPK7" s="228"/>
      <c r="PPL7" s="228"/>
      <c r="PPM7" s="228"/>
      <c r="PPN7" s="228"/>
      <c r="PPO7" s="228"/>
      <c r="PPP7" s="228"/>
      <c r="PPQ7" s="228"/>
      <c r="PPR7" s="228"/>
      <c r="PPS7" s="228"/>
      <c r="PPT7" s="228"/>
      <c r="PPU7" s="228"/>
      <c r="PPV7" s="228"/>
      <c r="PPW7" s="228"/>
      <c r="PPX7" s="228"/>
      <c r="PPY7" s="228"/>
      <c r="PPZ7" s="228"/>
      <c r="PQA7" s="228"/>
      <c r="PQB7" s="228"/>
      <c r="PQC7" s="228"/>
      <c r="PQD7" s="228"/>
      <c r="PQE7" s="228"/>
      <c r="PQF7" s="228"/>
      <c r="PQG7" s="228"/>
      <c r="PQH7" s="228"/>
      <c r="PQI7" s="228"/>
      <c r="PQJ7" s="228"/>
      <c r="PQK7" s="228"/>
      <c r="PQL7" s="228"/>
      <c r="PQM7" s="228"/>
      <c r="PQN7" s="228"/>
      <c r="PQO7" s="228"/>
      <c r="PQP7" s="228"/>
      <c r="PQQ7" s="228"/>
      <c r="PQR7" s="228"/>
      <c r="PQS7" s="228"/>
      <c r="PQT7" s="228"/>
      <c r="PQU7" s="228"/>
      <c r="PQV7" s="228"/>
      <c r="PQW7" s="228"/>
      <c r="PQX7" s="228"/>
      <c r="PQY7" s="228"/>
      <c r="PQZ7" s="228"/>
      <c r="PRA7" s="228"/>
      <c r="PRB7" s="228"/>
      <c r="PRC7" s="228"/>
      <c r="PRD7" s="228"/>
      <c r="PRE7" s="228"/>
      <c r="PRF7" s="228"/>
      <c r="PRG7" s="228"/>
      <c r="PRH7" s="228"/>
      <c r="PRI7" s="228"/>
      <c r="PRJ7" s="228"/>
      <c r="PRK7" s="228"/>
      <c r="PRL7" s="228"/>
      <c r="PRM7" s="228"/>
      <c r="PRN7" s="228"/>
      <c r="PRO7" s="228"/>
      <c r="PRP7" s="228"/>
      <c r="PRQ7" s="228"/>
      <c r="PRR7" s="228"/>
      <c r="PRS7" s="228"/>
      <c r="PRT7" s="228"/>
      <c r="PRU7" s="228"/>
      <c r="PRV7" s="228"/>
      <c r="PRW7" s="228"/>
      <c r="PRX7" s="228"/>
      <c r="PRY7" s="228"/>
      <c r="PRZ7" s="228"/>
      <c r="PSA7" s="228"/>
      <c r="PSB7" s="228"/>
      <c r="PSC7" s="228"/>
      <c r="PSD7" s="228"/>
      <c r="PSE7" s="228"/>
      <c r="PSF7" s="228"/>
      <c r="PSG7" s="228"/>
      <c r="PSH7" s="228"/>
      <c r="PSI7" s="228"/>
      <c r="PSJ7" s="228"/>
      <c r="PSK7" s="228"/>
      <c r="PSL7" s="228"/>
      <c r="PSM7" s="228"/>
      <c r="PSN7" s="228"/>
      <c r="PSO7" s="228"/>
      <c r="PSP7" s="228"/>
      <c r="PSQ7" s="228"/>
      <c r="PSR7" s="228"/>
      <c r="PSS7" s="228"/>
      <c r="PST7" s="228"/>
      <c r="PSU7" s="228"/>
      <c r="PSV7" s="228"/>
      <c r="PSW7" s="228"/>
      <c r="PSX7" s="228"/>
      <c r="PSY7" s="228"/>
      <c r="PSZ7" s="228"/>
      <c r="PTA7" s="228"/>
      <c r="PTB7" s="228"/>
      <c r="PTC7" s="228"/>
      <c r="PTD7" s="228"/>
      <c r="PTE7" s="228"/>
      <c r="PTF7" s="228"/>
      <c r="PTG7" s="228"/>
      <c r="PTH7" s="228"/>
      <c r="PTI7" s="228"/>
      <c r="PTJ7" s="228"/>
      <c r="PTK7" s="228"/>
      <c r="PTL7" s="228"/>
      <c r="PTM7" s="228"/>
      <c r="PTN7" s="228"/>
      <c r="PTO7" s="228"/>
      <c r="PTP7" s="228"/>
      <c r="PTQ7" s="228"/>
      <c r="PTR7" s="228"/>
      <c r="PTS7" s="228"/>
      <c r="PTT7" s="228"/>
      <c r="PTU7" s="228"/>
      <c r="PTV7" s="228"/>
      <c r="PTW7" s="228"/>
      <c r="PTX7" s="228"/>
      <c r="PTY7" s="228"/>
      <c r="PTZ7" s="228"/>
      <c r="PUA7" s="228"/>
      <c r="PUB7" s="228"/>
      <c r="PUC7" s="228"/>
      <c r="PUD7" s="228"/>
      <c r="PUE7" s="228"/>
      <c r="PUF7" s="228"/>
      <c r="PUG7" s="228"/>
      <c r="PUH7" s="228"/>
      <c r="PUI7" s="228"/>
      <c r="PUJ7" s="228"/>
      <c r="PUK7" s="228"/>
      <c r="PUL7" s="228"/>
      <c r="PUM7" s="228"/>
      <c r="PUN7" s="228"/>
      <c r="PUO7" s="228"/>
      <c r="PUP7" s="228"/>
      <c r="PUQ7" s="228"/>
      <c r="PUR7" s="228"/>
      <c r="PUS7" s="228"/>
      <c r="PUT7" s="228"/>
      <c r="PUU7" s="228"/>
      <c r="PUV7" s="228"/>
      <c r="PUW7" s="228"/>
      <c r="PUX7" s="228"/>
      <c r="PUY7" s="228"/>
      <c r="PUZ7" s="228"/>
      <c r="PVA7" s="228"/>
      <c r="PVB7" s="228"/>
      <c r="PVC7" s="228"/>
      <c r="PVD7" s="228"/>
      <c r="PVE7" s="228"/>
      <c r="PVF7" s="228"/>
      <c r="PVG7" s="228"/>
      <c r="PVH7" s="228"/>
      <c r="PVI7" s="228"/>
      <c r="PVJ7" s="228"/>
      <c r="PVK7" s="228"/>
      <c r="PVL7" s="228"/>
      <c r="PVM7" s="228"/>
      <c r="PVN7" s="228"/>
      <c r="PVO7" s="228"/>
      <c r="PVP7" s="228"/>
      <c r="PVQ7" s="228"/>
      <c r="PVR7" s="228"/>
      <c r="PVS7" s="228"/>
      <c r="PVT7" s="228"/>
      <c r="PVU7" s="228"/>
      <c r="PVV7" s="228"/>
      <c r="PVW7" s="228"/>
      <c r="PVX7" s="228"/>
      <c r="PVY7" s="228"/>
      <c r="PVZ7" s="228"/>
      <c r="PWA7" s="228"/>
      <c r="PWB7" s="228"/>
      <c r="PWC7" s="228"/>
      <c r="PWD7" s="228"/>
      <c r="PWE7" s="228"/>
      <c r="PWF7" s="228"/>
      <c r="PWG7" s="228"/>
      <c r="PWH7" s="228"/>
      <c r="PWI7" s="228"/>
      <c r="PWJ7" s="228"/>
      <c r="PWK7" s="228"/>
      <c r="PWL7" s="228"/>
      <c r="PWM7" s="228"/>
      <c r="PWN7" s="228"/>
      <c r="PWO7" s="228"/>
      <c r="PWP7" s="228"/>
      <c r="PWQ7" s="228"/>
      <c r="PWR7" s="228"/>
      <c r="PWS7" s="228"/>
      <c r="PWT7" s="228"/>
      <c r="PWU7" s="228"/>
      <c r="PWV7" s="228"/>
      <c r="PWW7" s="228"/>
      <c r="PWX7" s="228"/>
      <c r="PWY7" s="228"/>
      <c r="PWZ7" s="228"/>
      <c r="PXA7" s="228"/>
      <c r="PXB7" s="228"/>
      <c r="PXC7" s="228"/>
      <c r="PXD7" s="228"/>
      <c r="PXE7" s="228"/>
      <c r="PXF7" s="228"/>
      <c r="PXG7" s="228"/>
      <c r="PXH7" s="228"/>
      <c r="PXI7" s="228"/>
      <c r="PXJ7" s="228"/>
      <c r="PXK7" s="228"/>
      <c r="PXL7" s="228"/>
      <c r="PXM7" s="228"/>
      <c r="PXN7" s="228"/>
      <c r="PXO7" s="228"/>
      <c r="PXP7" s="228"/>
      <c r="PXQ7" s="228"/>
      <c r="PXR7" s="228"/>
      <c r="PXS7" s="228"/>
      <c r="PXT7" s="228"/>
      <c r="PXU7" s="228"/>
      <c r="PXV7" s="228"/>
      <c r="PXW7" s="228"/>
      <c r="PXX7" s="228"/>
      <c r="PXY7" s="228"/>
      <c r="PXZ7" s="228"/>
      <c r="PYA7" s="228"/>
      <c r="PYB7" s="228"/>
      <c r="PYC7" s="228"/>
      <c r="PYD7" s="228"/>
      <c r="PYE7" s="228"/>
      <c r="PYF7" s="228"/>
      <c r="PYG7" s="228"/>
      <c r="PYH7" s="228"/>
      <c r="PYI7" s="228"/>
      <c r="PYJ7" s="228"/>
      <c r="PYK7" s="228"/>
      <c r="PYL7" s="228"/>
      <c r="PYM7" s="228"/>
      <c r="PYN7" s="228"/>
      <c r="PYO7" s="228"/>
      <c r="PYP7" s="228"/>
      <c r="PYQ7" s="228"/>
      <c r="PYR7" s="228"/>
      <c r="PYS7" s="228"/>
      <c r="PYT7" s="228"/>
      <c r="PYU7" s="228"/>
      <c r="PYV7" s="228"/>
      <c r="PYW7" s="228"/>
      <c r="PYX7" s="228"/>
      <c r="PYY7" s="228"/>
      <c r="PYZ7" s="228"/>
      <c r="PZA7" s="228"/>
      <c r="PZB7" s="228"/>
      <c r="PZC7" s="228"/>
      <c r="PZD7" s="228"/>
      <c r="PZE7" s="228"/>
      <c r="PZF7" s="228"/>
      <c r="PZG7" s="228"/>
      <c r="PZH7" s="228"/>
      <c r="PZI7" s="228"/>
      <c r="PZJ7" s="228"/>
      <c r="PZK7" s="228"/>
      <c r="PZL7" s="228"/>
      <c r="PZM7" s="228"/>
      <c r="PZN7" s="228"/>
      <c r="PZO7" s="228"/>
      <c r="PZP7" s="228"/>
      <c r="PZQ7" s="228"/>
      <c r="PZR7" s="228"/>
      <c r="PZS7" s="228"/>
      <c r="PZT7" s="228"/>
      <c r="PZU7" s="228"/>
      <c r="PZV7" s="228"/>
      <c r="PZW7" s="228"/>
      <c r="PZX7" s="228"/>
      <c r="PZY7" s="228"/>
      <c r="PZZ7" s="228"/>
      <c r="QAA7" s="228"/>
      <c r="QAB7" s="228"/>
      <c r="QAC7" s="228"/>
      <c r="QAD7" s="228"/>
      <c r="QAE7" s="228"/>
      <c r="QAF7" s="228"/>
      <c r="QAG7" s="228"/>
      <c r="QAH7" s="228"/>
      <c r="QAI7" s="228"/>
      <c r="QAJ7" s="228"/>
      <c r="QAK7" s="228"/>
      <c r="QAL7" s="228"/>
      <c r="QAM7" s="228"/>
      <c r="QAN7" s="228"/>
      <c r="QAO7" s="228"/>
      <c r="QAP7" s="228"/>
      <c r="QAQ7" s="228"/>
      <c r="QAR7" s="228"/>
      <c r="QAS7" s="228"/>
      <c r="QAT7" s="228"/>
      <c r="QAU7" s="228"/>
      <c r="QAV7" s="228"/>
      <c r="QAW7" s="228"/>
      <c r="QAX7" s="228"/>
      <c r="QAY7" s="228"/>
      <c r="QAZ7" s="228"/>
      <c r="QBA7" s="228"/>
      <c r="QBB7" s="228"/>
      <c r="QBC7" s="228"/>
      <c r="QBD7" s="228"/>
      <c r="QBE7" s="228"/>
      <c r="QBF7" s="228"/>
      <c r="QBG7" s="228"/>
      <c r="QBH7" s="228"/>
      <c r="QBI7" s="228"/>
      <c r="QBJ7" s="228"/>
      <c r="QBK7" s="228"/>
      <c r="QBL7" s="228"/>
      <c r="QBM7" s="228"/>
      <c r="QBN7" s="228"/>
      <c r="QBO7" s="228"/>
      <c r="QBP7" s="228"/>
      <c r="QBQ7" s="228"/>
      <c r="QBR7" s="228"/>
      <c r="QBS7" s="228"/>
      <c r="QBT7" s="228"/>
      <c r="QBU7" s="228"/>
      <c r="QBV7" s="228"/>
      <c r="QBW7" s="228"/>
      <c r="QBX7" s="228"/>
      <c r="QBY7" s="228"/>
      <c r="QBZ7" s="228"/>
      <c r="QCA7" s="228"/>
      <c r="QCB7" s="228"/>
      <c r="QCC7" s="228"/>
      <c r="QCD7" s="228"/>
      <c r="QCE7" s="228"/>
      <c r="QCF7" s="228"/>
      <c r="QCG7" s="228"/>
      <c r="QCH7" s="228"/>
      <c r="QCI7" s="228"/>
      <c r="QCJ7" s="228"/>
      <c r="QCK7" s="228"/>
      <c r="QCL7" s="228"/>
      <c r="QCM7" s="228"/>
      <c r="QCN7" s="228"/>
      <c r="QCO7" s="228"/>
      <c r="QCP7" s="228"/>
      <c r="QCQ7" s="228"/>
      <c r="QCR7" s="228"/>
      <c r="QCS7" s="228"/>
      <c r="QCT7" s="228"/>
      <c r="QCU7" s="228"/>
      <c r="QCV7" s="228"/>
      <c r="QCW7" s="228"/>
      <c r="QCX7" s="228"/>
      <c r="QCY7" s="228"/>
      <c r="QCZ7" s="228"/>
      <c r="QDA7" s="228"/>
      <c r="QDB7" s="228"/>
      <c r="QDC7" s="228"/>
      <c r="QDD7" s="228"/>
      <c r="QDE7" s="228"/>
      <c r="QDF7" s="228"/>
      <c r="QDG7" s="228"/>
      <c r="QDH7" s="228"/>
      <c r="QDI7" s="228"/>
      <c r="QDJ7" s="228"/>
      <c r="QDK7" s="228"/>
      <c r="QDL7" s="228"/>
      <c r="QDM7" s="228"/>
      <c r="QDN7" s="228"/>
      <c r="QDO7" s="228"/>
      <c r="QDP7" s="228"/>
      <c r="QDQ7" s="228"/>
      <c r="QDR7" s="228"/>
      <c r="QDS7" s="228"/>
      <c r="QDT7" s="228"/>
      <c r="QDU7" s="228"/>
      <c r="QDV7" s="228"/>
      <c r="QDW7" s="228"/>
      <c r="QDX7" s="228"/>
      <c r="QDY7" s="228"/>
      <c r="QDZ7" s="228"/>
      <c r="QEA7" s="228"/>
      <c r="QEB7" s="228"/>
      <c r="QEC7" s="228"/>
      <c r="QED7" s="228"/>
      <c r="QEE7" s="228"/>
      <c r="QEF7" s="228"/>
      <c r="QEG7" s="228"/>
      <c r="QEH7" s="228"/>
      <c r="QEI7" s="228"/>
      <c r="QEJ7" s="228"/>
      <c r="QEK7" s="228"/>
      <c r="QEL7" s="228"/>
      <c r="QEM7" s="228"/>
      <c r="QEN7" s="228"/>
      <c r="QEO7" s="228"/>
      <c r="QEP7" s="228"/>
      <c r="QEQ7" s="228"/>
      <c r="QER7" s="228"/>
      <c r="QES7" s="228"/>
      <c r="QET7" s="228"/>
      <c r="QEU7" s="228"/>
      <c r="QEV7" s="228"/>
      <c r="QEW7" s="228"/>
      <c r="QEX7" s="228"/>
      <c r="QEY7" s="228"/>
      <c r="QEZ7" s="228"/>
      <c r="QFA7" s="228"/>
      <c r="QFB7" s="228"/>
      <c r="QFC7" s="228"/>
      <c r="QFD7" s="228"/>
      <c r="QFE7" s="228"/>
      <c r="QFF7" s="228"/>
      <c r="QFG7" s="228"/>
      <c r="QFH7" s="228"/>
      <c r="QFI7" s="228"/>
      <c r="QFJ7" s="228"/>
      <c r="QFK7" s="228"/>
      <c r="QFL7" s="228"/>
      <c r="QFM7" s="228"/>
      <c r="QFN7" s="228"/>
      <c r="QFO7" s="228"/>
      <c r="QFP7" s="228"/>
      <c r="QFQ7" s="228"/>
      <c r="QFR7" s="228"/>
      <c r="QFS7" s="228"/>
      <c r="QFT7" s="228"/>
      <c r="QFU7" s="228"/>
      <c r="QFV7" s="228"/>
      <c r="QFW7" s="228"/>
      <c r="QFX7" s="228"/>
      <c r="QFY7" s="228"/>
      <c r="QFZ7" s="228"/>
      <c r="QGA7" s="228"/>
      <c r="QGB7" s="228"/>
      <c r="QGC7" s="228"/>
      <c r="QGD7" s="228"/>
      <c r="QGE7" s="228"/>
      <c r="QGF7" s="228"/>
      <c r="QGG7" s="228"/>
      <c r="QGH7" s="228"/>
      <c r="QGI7" s="228"/>
      <c r="QGJ7" s="228"/>
      <c r="QGK7" s="228"/>
      <c r="QGL7" s="228"/>
      <c r="QGM7" s="228"/>
      <c r="QGN7" s="228"/>
      <c r="QGO7" s="228"/>
      <c r="QGP7" s="228"/>
      <c r="QGQ7" s="228"/>
      <c r="QGR7" s="228"/>
      <c r="QGS7" s="228"/>
      <c r="QGT7" s="228"/>
      <c r="QGU7" s="228"/>
      <c r="QGV7" s="228"/>
      <c r="QGW7" s="228"/>
      <c r="QGX7" s="228"/>
      <c r="QGY7" s="228"/>
      <c r="QGZ7" s="228"/>
      <c r="QHA7" s="228"/>
      <c r="QHB7" s="228"/>
      <c r="QHC7" s="228"/>
      <c r="QHD7" s="228"/>
      <c r="QHE7" s="228"/>
      <c r="QHF7" s="228"/>
      <c r="QHG7" s="228"/>
      <c r="QHH7" s="228"/>
      <c r="QHI7" s="228"/>
      <c r="QHJ7" s="228"/>
      <c r="QHK7" s="228"/>
      <c r="QHL7" s="228"/>
      <c r="QHM7" s="228"/>
      <c r="QHN7" s="228"/>
      <c r="QHO7" s="228"/>
      <c r="QHP7" s="228"/>
      <c r="QHQ7" s="228"/>
      <c r="QHR7" s="228"/>
      <c r="QHS7" s="228"/>
      <c r="QHT7" s="228"/>
      <c r="QHU7" s="228"/>
      <c r="QHV7" s="228"/>
      <c r="QHW7" s="228"/>
      <c r="QHX7" s="228"/>
      <c r="QHY7" s="228"/>
      <c r="QHZ7" s="228"/>
      <c r="QIA7" s="228"/>
      <c r="QIB7" s="228"/>
      <c r="QIC7" s="228"/>
      <c r="QID7" s="228"/>
      <c r="QIE7" s="228"/>
      <c r="QIF7" s="228"/>
      <c r="QIG7" s="228"/>
      <c r="QIH7" s="228"/>
      <c r="QII7" s="228"/>
      <c r="QIJ7" s="228"/>
      <c r="QIK7" s="228"/>
      <c r="QIL7" s="228"/>
      <c r="QIM7" s="228"/>
      <c r="QIN7" s="228"/>
      <c r="QIO7" s="228"/>
      <c r="QIP7" s="228"/>
      <c r="QIQ7" s="228"/>
      <c r="QIR7" s="228"/>
      <c r="QIS7" s="228"/>
      <c r="QIT7" s="228"/>
      <c r="QIU7" s="228"/>
      <c r="QIV7" s="228"/>
      <c r="QIW7" s="228"/>
      <c r="QIX7" s="228"/>
      <c r="QIY7" s="228"/>
      <c r="QIZ7" s="228"/>
      <c r="QJA7" s="228"/>
      <c r="QJB7" s="228"/>
      <c r="QJC7" s="228"/>
      <c r="QJD7" s="228"/>
      <c r="QJE7" s="228"/>
      <c r="QJF7" s="228"/>
      <c r="QJG7" s="228"/>
      <c r="QJH7" s="228"/>
      <c r="QJI7" s="228"/>
      <c r="QJJ7" s="228"/>
      <c r="QJK7" s="228"/>
      <c r="QJL7" s="228"/>
      <c r="QJM7" s="228"/>
      <c r="QJN7" s="228"/>
      <c r="QJO7" s="228"/>
      <c r="QJP7" s="228"/>
      <c r="QJQ7" s="228"/>
      <c r="QJR7" s="228"/>
      <c r="QJS7" s="228"/>
      <c r="QJT7" s="228"/>
      <c r="QJU7" s="228"/>
      <c r="QJV7" s="228"/>
      <c r="QJW7" s="228"/>
      <c r="QJX7" s="228"/>
      <c r="QJY7" s="228"/>
      <c r="QJZ7" s="228"/>
      <c r="QKA7" s="228"/>
      <c r="QKB7" s="228"/>
      <c r="QKC7" s="228"/>
      <c r="QKD7" s="228"/>
      <c r="QKE7" s="228"/>
      <c r="QKF7" s="228"/>
      <c r="QKG7" s="228"/>
      <c r="QKH7" s="228"/>
      <c r="QKI7" s="228"/>
      <c r="QKJ7" s="228"/>
      <c r="QKK7" s="228"/>
      <c r="QKL7" s="228"/>
      <c r="QKM7" s="228"/>
      <c r="QKN7" s="228"/>
      <c r="QKO7" s="228"/>
      <c r="QKP7" s="228"/>
      <c r="QKQ7" s="228"/>
      <c r="QKR7" s="228"/>
      <c r="QKS7" s="228"/>
      <c r="QKT7" s="228"/>
      <c r="QKU7" s="228"/>
      <c r="QKV7" s="228"/>
      <c r="QKW7" s="228"/>
      <c r="QKX7" s="228"/>
      <c r="QKY7" s="228"/>
      <c r="QKZ7" s="228"/>
      <c r="QLA7" s="228"/>
      <c r="QLB7" s="228"/>
      <c r="QLC7" s="228"/>
      <c r="QLD7" s="228"/>
      <c r="QLE7" s="228"/>
      <c r="QLF7" s="228"/>
      <c r="QLG7" s="228"/>
      <c r="QLH7" s="228"/>
      <c r="QLI7" s="228"/>
      <c r="QLJ7" s="228"/>
      <c r="QLK7" s="228"/>
      <c r="QLL7" s="228"/>
      <c r="QLM7" s="228"/>
      <c r="QLN7" s="228"/>
      <c r="QLO7" s="228"/>
      <c r="QLP7" s="228"/>
      <c r="QLQ7" s="228"/>
      <c r="QLR7" s="228"/>
      <c r="QLS7" s="228"/>
      <c r="QLT7" s="228"/>
      <c r="QLU7" s="228"/>
      <c r="QLV7" s="228"/>
      <c r="QLW7" s="228"/>
      <c r="QLX7" s="228"/>
      <c r="QLY7" s="228"/>
      <c r="QLZ7" s="228"/>
      <c r="QMA7" s="228"/>
      <c r="QMB7" s="228"/>
      <c r="QMC7" s="228"/>
      <c r="QMD7" s="228"/>
      <c r="QME7" s="228"/>
      <c r="QMF7" s="228"/>
      <c r="QMG7" s="228"/>
      <c r="QMH7" s="228"/>
      <c r="QMI7" s="228"/>
      <c r="QMJ7" s="228"/>
      <c r="QMK7" s="228"/>
      <c r="QML7" s="228"/>
      <c r="QMM7" s="228"/>
      <c r="QMN7" s="228"/>
      <c r="QMO7" s="228"/>
      <c r="QMP7" s="228"/>
      <c r="QMQ7" s="228"/>
      <c r="QMR7" s="228"/>
      <c r="QMS7" s="228"/>
      <c r="QMT7" s="228"/>
      <c r="QMU7" s="228"/>
      <c r="QMV7" s="228"/>
      <c r="QMW7" s="228"/>
      <c r="QMX7" s="228"/>
      <c r="QMY7" s="228"/>
      <c r="QMZ7" s="228"/>
      <c r="QNA7" s="228"/>
      <c r="QNB7" s="228"/>
      <c r="QNC7" s="228"/>
      <c r="QND7" s="228"/>
      <c r="QNE7" s="228"/>
      <c r="QNF7" s="228"/>
      <c r="QNG7" s="228"/>
      <c r="QNH7" s="228"/>
      <c r="QNI7" s="228"/>
      <c r="QNJ7" s="228"/>
      <c r="QNK7" s="228"/>
      <c r="QNL7" s="228"/>
      <c r="QNM7" s="228"/>
      <c r="QNN7" s="228"/>
      <c r="QNO7" s="228"/>
      <c r="QNP7" s="228"/>
      <c r="QNQ7" s="228"/>
      <c r="QNR7" s="228"/>
      <c r="QNS7" s="228"/>
      <c r="QNT7" s="228"/>
      <c r="QNU7" s="228"/>
      <c r="QNV7" s="228"/>
      <c r="QNW7" s="228"/>
      <c r="QNX7" s="228"/>
      <c r="QNY7" s="228"/>
      <c r="QNZ7" s="228"/>
      <c r="QOA7" s="228"/>
      <c r="QOB7" s="228"/>
      <c r="QOC7" s="228"/>
      <c r="QOD7" s="228"/>
      <c r="QOE7" s="228"/>
      <c r="QOF7" s="228"/>
      <c r="QOG7" s="228"/>
      <c r="QOH7" s="228"/>
      <c r="QOI7" s="228"/>
      <c r="QOJ7" s="228"/>
      <c r="QOK7" s="228"/>
      <c r="QOL7" s="228"/>
      <c r="QOM7" s="228"/>
      <c r="QON7" s="228"/>
      <c r="QOO7" s="228"/>
      <c r="QOP7" s="228"/>
      <c r="QOQ7" s="228"/>
      <c r="QOR7" s="228"/>
      <c r="QOS7" s="228"/>
      <c r="QOT7" s="228"/>
      <c r="QOU7" s="228"/>
      <c r="QOV7" s="228"/>
      <c r="QOW7" s="228"/>
      <c r="QOX7" s="228"/>
      <c r="QOY7" s="228"/>
      <c r="QOZ7" s="228"/>
      <c r="QPA7" s="228"/>
      <c r="QPB7" s="228"/>
      <c r="QPC7" s="228"/>
      <c r="QPD7" s="228"/>
      <c r="QPE7" s="228"/>
      <c r="QPF7" s="228"/>
      <c r="QPG7" s="228"/>
      <c r="QPH7" s="228"/>
      <c r="QPI7" s="228"/>
      <c r="QPJ7" s="228"/>
      <c r="QPK7" s="228"/>
      <c r="QPL7" s="228"/>
      <c r="QPM7" s="228"/>
      <c r="QPN7" s="228"/>
      <c r="QPO7" s="228"/>
      <c r="QPP7" s="228"/>
      <c r="QPQ7" s="228"/>
      <c r="QPR7" s="228"/>
      <c r="QPS7" s="228"/>
      <c r="QPT7" s="228"/>
      <c r="QPU7" s="228"/>
      <c r="QPV7" s="228"/>
      <c r="QPW7" s="228"/>
      <c r="QPX7" s="228"/>
      <c r="QPY7" s="228"/>
      <c r="QPZ7" s="228"/>
      <c r="QQA7" s="228"/>
      <c r="QQB7" s="228"/>
      <c r="QQC7" s="228"/>
      <c r="QQD7" s="228"/>
      <c r="QQE7" s="228"/>
      <c r="QQF7" s="228"/>
      <c r="QQG7" s="228"/>
      <c r="QQH7" s="228"/>
      <c r="QQI7" s="228"/>
      <c r="QQJ7" s="228"/>
      <c r="QQK7" s="228"/>
      <c r="QQL7" s="228"/>
      <c r="QQM7" s="228"/>
      <c r="QQN7" s="228"/>
      <c r="QQO7" s="228"/>
      <c r="QQP7" s="228"/>
      <c r="QQQ7" s="228"/>
      <c r="QQR7" s="228"/>
      <c r="QQS7" s="228"/>
      <c r="QQT7" s="228"/>
      <c r="QQU7" s="228"/>
      <c r="QQV7" s="228"/>
      <c r="QQW7" s="228"/>
      <c r="QQX7" s="228"/>
      <c r="QQY7" s="228"/>
      <c r="QQZ7" s="228"/>
      <c r="QRA7" s="228"/>
      <c r="QRB7" s="228"/>
      <c r="QRC7" s="228"/>
      <c r="QRD7" s="228"/>
      <c r="QRE7" s="228"/>
      <c r="QRF7" s="228"/>
      <c r="QRG7" s="228"/>
      <c r="QRH7" s="228"/>
      <c r="QRI7" s="228"/>
      <c r="QRJ7" s="228"/>
      <c r="QRK7" s="228"/>
      <c r="QRL7" s="228"/>
      <c r="QRM7" s="228"/>
      <c r="QRN7" s="228"/>
      <c r="QRO7" s="228"/>
      <c r="QRP7" s="228"/>
      <c r="QRQ7" s="228"/>
      <c r="QRR7" s="228"/>
      <c r="QRS7" s="228"/>
      <c r="QRT7" s="228"/>
      <c r="QRU7" s="228"/>
      <c r="QRV7" s="228"/>
      <c r="QRW7" s="228"/>
      <c r="QRX7" s="228"/>
      <c r="QRY7" s="228"/>
      <c r="QRZ7" s="228"/>
      <c r="QSA7" s="228"/>
      <c r="QSB7" s="228"/>
      <c r="QSC7" s="228"/>
      <c r="QSD7" s="228"/>
      <c r="QSE7" s="228"/>
      <c r="QSF7" s="228"/>
      <c r="QSG7" s="228"/>
      <c r="QSH7" s="228"/>
      <c r="QSI7" s="228"/>
      <c r="QSJ7" s="228"/>
      <c r="QSK7" s="228"/>
      <c r="QSL7" s="228"/>
      <c r="QSM7" s="228"/>
      <c r="QSN7" s="228"/>
      <c r="QSO7" s="228"/>
      <c r="QSP7" s="228"/>
      <c r="QSQ7" s="228"/>
      <c r="QSR7" s="228"/>
      <c r="QSS7" s="228"/>
      <c r="QST7" s="228"/>
      <c r="QSU7" s="228"/>
      <c r="QSV7" s="228"/>
      <c r="QSW7" s="228"/>
      <c r="QSX7" s="228"/>
      <c r="QSY7" s="228"/>
      <c r="QSZ7" s="228"/>
      <c r="QTA7" s="228"/>
      <c r="QTB7" s="228"/>
      <c r="QTC7" s="228"/>
      <c r="QTD7" s="228"/>
      <c r="QTE7" s="228"/>
      <c r="QTF7" s="228"/>
      <c r="QTG7" s="228"/>
      <c r="QTH7" s="228"/>
      <c r="QTI7" s="228"/>
      <c r="QTJ7" s="228"/>
      <c r="QTK7" s="228"/>
      <c r="QTL7" s="228"/>
      <c r="QTM7" s="228"/>
      <c r="QTN7" s="228"/>
      <c r="QTO7" s="228"/>
      <c r="QTP7" s="228"/>
      <c r="QTQ7" s="228"/>
      <c r="QTR7" s="228"/>
      <c r="QTS7" s="228"/>
      <c r="QTT7" s="228"/>
      <c r="QTU7" s="228"/>
      <c r="QTV7" s="228"/>
      <c r="QTW7" s="228"/>
      <c r="QTX7" s="228"/>
      <c r="QTY7" s="228"/>
      <c r="QTZ7" s="228"/>
      <c r="QUA7" s="228"/>
      <c r="QUB7" s="228"/>
      <c r="QUC7" s="228"/>
      <c r="QUD7" s="228"/>
      <c r="QUE7" s="228"/>
      <c r="QUF7" s="228"/>
      <c r="QUG7" s="228"/>
      <c r="QUH7" s="228"/>
      <c r="QUI7" s="228"/>
      <c r="QUJ7" s="228"/>
      <c r="QUK7" s="228"/>
      <c r="QUL7" s="228"/>
      <c r="QUM7" s="228"/>
      <c r="QUN7" s="228"/>
      <c r="QUO7" s="228"/>
      <c r="QUP7" s="228"/>
      <c r="QUQ7" s="228"/>
      <c r="QUR7" s="228"/>
      <c r="QUS7" s="228"/>
      <c r="QUT7" s="228"/>
      <c r="QUU7" s="228"/>
      <c r="QUV7" s="228"/>
      <c r="QUW7" s="228"/>
      <c r="QUX7" s="228"/>
      <c r="QUY7" s="228"/>
      <c r="QUZ7" s="228"/>
      <c r="QVA7" s="228"/>
      <c r="QVB7" s="228"/>
      <c r="QVC7" s="228"/>
      <c r="QVD7" s="228"/>
      <c r="QVE7" s="228"/>
      <c r="QVF7" s="228"/>
      <c r="QVG7" s="228"/>
      <c r="QVH7" s="228"/>
      <c r="QVI7" s="228"/>
      <c r="QVJ7" s="228"/>
      <c r="QVK7" s="228"/>
      <c r="QVL7" s="228"/>
      <c r="QVM7" s="228"/>
      <c r="QVN7" s="228"/>
      <c r="QVO7" s="228"/>
      <c r="QVP7" s="228"/>
      <c r="QVQ7" s="228"/>
      <c r="QVR7" s="228"/>
      <c r="QVS7" s="228"/>
      <c r="QVT7" s="228"/>
      <c r="QVU7" s="228"/>
      <c r="QVV7" s="228"/>
      <c r="QVW7" s="228"/>
      <c r="QVX7" s="228"/>
      <c r="QVY7" s="228"/>
      <c r="QVZ7" s="228"/>
      <c r="QWA7" s="228"/>
      <c r="QWB7" s="228"/>
      <c r="QWC7" s="228"/>
      <c r="QWD7" s="228"/>
      <c r="QWE7" s="228"/>
      <c r="QWF7" s="228"/>
      <c r="QWG7" s="228"/>
      <c r="QWH7" s="228"/>
      <c r="QWI7" s="228"/>
      <c r="QWJ7" s="228"/>
      <c r="QWK7" s="228"/>
      <c r="QWL7" s="228"/>
      <c r="QWM7" s="228"/>
      <c r="QWN7" s="228"/>
      <c r="QWO7" s="228"/>
      <c r="QWP7" s="228"/>
      <c r="QWQ7" s="228"/>
      <c r="QWR7" s="228"/>
      <c r="QWS7" s="228"/>
      <c r="QWT7" s="228"/>
      <c r="QWU7" s="228"/>
      <c r="QWV7" s="228"/>
      <c r="QWW7" s="228"/>
      <c r="QWX7" s="228"/>
      <c r="QWY7" s="228"/>
      <c r="QWZ7" s="228"/>
      <c r="QXA7" s="228"/>
      <c r="QXB7" s="228"/>
      <c r="QXC7" s="228"/>
      <c r="QXD7" s="228"/>
      <c r="QXE7" s="228"/>
      <c r="QXF7" s="228"/>
      <c r="QXG7" s="228"/>
      <c r="QXH7" s="228"/>
      <c r="QXI7" s="228"/>
      <c r="QXJ7" s="228"/>
      <c r="QXK7" s="228"/>
      <c r="QXL7" s="228"/>
      <c r="QXM7" s="228"/>
      <c r="QXN7" s="228"/>
      <c r="QXO7" s="228"/>
      <c r="QXP7" s="228"/>
      <c r="QXQ7" s="228"/>
      <c r="QXR7" s="228"/>
      <c r="QXS7" s="228"/>
      <c r="QXT7" s="228"/>
      <c r="QXU7" s="228"/>
      <c r="QXV7" s="228"/>
      <c r="QXW7" s="228"/>
      <c r="QXX7" s="228"/>
      <c r="QXY7" s="228"/>
      <c r="QXZ7" s="228"/>
      <c r="QYA7" s="228"/>
      <c r="QYB7" s="228"/>
      <c r="QYC7" s="228"/>
      <c r="QYD7" s="228"/>
      <c r="QYE7" s="228"/>
      <c r="QYF7" s="228"/>
      <c r="QYG7" s="228"/>
      <c r="QYH7" s="228"/>
      <c r="QYI7" s="228"/>
      <c r="QYJ7" s="228"/>
      <c r="QYK7" s="228"/>
      <c r="QYL7" s="228"/>
      <c r="QYM7" s="228"/>
      <c r="QYN7" s="228"/>
      <c r="QYO7" s="228"/>
      <c r="QYP7" s="228"/>
      <c r="QYQ7" s="228"/>
      <c r="QYR7" s="228"/>
      <c r="QYS7" s="228"/>
      <c r="QYT7" s="228"/>
      <c r="QYU7" s="228"/>
      <c r="QYV7" s="228"/>
      <c r="QYW7" s="228"/>
      <c r="QYX7" s="228"/>
      <c r="QYY7" s="228"/>
      <c r="QYZ7" s="228"/>
      <c r="QZA7" s="228"/>
      <c r="QZB7" s="228"/>
      <c r="QZC7" s="228"/>
      <c r="QZD7" s="228"/>
      <c r="QZE7" s="228"/>
      <c r="QZF7" s="228"/>
      <c r="QZG7" s="228"/>
      <c r="QZH7" s="228"/>
      <c r="QZI7" s="228"/>
      <c r="QZJ7" s="228"/>
      <c r="QZK7" s="228"/>
      <c r="QZL7" s="228"/>
      <c r="QZM7" s="228"/>
      <c r="QZN7" s="228"/>
      <c r="QZO7" s="228"/>
      <c r="QZP7" s="228"/>
      <c r="QZQ7" s="228"/>
      <c r="QZR7" s="228"/>
      <c r="QZS7" s="228"/>
      <c r="QZT7" s="228"/>
      <c r="QZU7" s="228"/>
      <c r="QZV7" s="228"/>
      <c r="QZW7" s="228"/>
      <c r="QZX7" s="228"/>
      <c r="QZY7" s="228"/>
      <c r="QZZ7" s="228"/>
      <c r="RAA7" s="228"/>
      <c r="RAB7" s="228"/>
      <c r="RAC7" s="228"/>
      <c r="RAD7" s="228"/>
      <c r="RAE7" s="228"/>
      <c r="RAF7" s="228"/>
      <c r="RAG7" s="228"/>
      <c r="RAH7" s="228"/>
      <c r="RAI7" s="228"/>
      <c r="RAJ7" s="228"/>
      <c r="RAK7" s="228"/>
      <c r="RAL7" s="228"/>
      <c r="RAM7" s="228"/>
      <c r="RAN7" s="228"/>
      <c r="RAO7" s="228"/>
      <c r="RAP7" s="228"/>
      <c r="RAQ7" s="228"/>
      <c r="RAR7" s="228"/>
      <c r="RAS7" s="228"/>
      <c r="RAT7" s="228"/>
      <c r="RAU7" s="228"/>
      <c r="RAV7" s="228"/>
      <c r="RAW7" s="228"/>
      <c r="RAX7" s="228"/>
      <c r="RAY7" s="228"/>
      <c r="RAZ7" s="228"/>
      <c r="RBA7" s="228"/>
      <c r="RBB7" s="228"/>
      <c r="RBC7" s="228"/>
      <c r="RBD7" s="228"/>
      <c r="RBE7" s="228"/>
      <c r="RBF7" s="228"/>
      <c r="RBG7" s="228"/>
      <c r="RBH7" s="228"/>
      <c r="RBI7" s="228"/>
      <c r="RBJ7" s="228"/>
      <c r="RBK7" s="228"/>
      <c r="RBL7" s="228"/>
      <c r="RBM7" s="228"/>
      <c r="RBN7" s="228"/>
      <c r="RBO7" s="228"/>
      <c r="RBP7" s="228"/>
      <c r="RBQ7" s="228"/>
      <c r="RBR7" s="228"/>
      <c r="RBS7" s="228"/>
      <c r="RBT7" s="228"/>
      <c r="RBU7" s="228"/>
      <c r="RBV7" s="228"/>
      <c r="RBW7" s="228"/>
      <c r="RBX7" s="228"/>
      <c r="RBY7" s="228"/>
      <c r="RBZ7" s="228"/>
      <c r="RCA7" s="228"/>
      <c r="RCB7" s="228"/>
      <c r="RCC7" s="228"/>
      <c r="RCD7" s="228"/>
      <c r="RCE7" s="228"/>
      <c r="RCF7" s="228"/>
      <c r="RCG7" s="228"/>
      <c r="RCH7" s="228"/>
      <c r="RCI7" s="228"/>
      <c r="RCJ7" s="228"/>
      <c r="RCK7" s="228"/>
      <c r="RCL7" s="228"/>
      <c r="RCM7" s="228"/>
      <c r="RCN7" s="228"/>
      <c r="RCO7" s="228"/>
      <c r="RCP7" s="228"/>
      <c r="RCQ7" s="228"/>
      <c r="RCR7" s="228"/>
      <c r="RCS7" s="228"/>
      <c r="RCT7" s="228"/>
      <c r="RCU7" s="228"/>
      <c r="RCV7" s="228"/>
      <c r="RCW7" s="228"/>
      <c r="RCX7" s="228"/>
      <c r="RCY7" s="228"/>
      <c r="RCZ7" s="228"/>
      <c r="RDA7" s="228"/>
      <c r="RDB7" s="228"/>
      <c r="RDC7" s="228"/>
      <c r="RDD7" s="228"/>
      <c r="RDE7" s="228"/>
      <c r="RDF7" s="228"/>
      <c r="RDG7" s="228"/>
      <c r="RDH7" s="228"/>
      <c r="RDI7" s="228"/>
      <c r="RDJ7" s="228"/>
      <c r="RDK7" s="228"/>
      <c r="RDL7" s="228"/>
      <c r="RDM7" s="228"/>
      <c r="RDN7" s="228"/>
      <c r="RDO7" s="228"/>
      <c r="RDP7" s="228"/>
      <c r="RDQ7" s="228"/>
      <c r="RDR7" s="228"/>
      <c r="RDS7" s="228"/>
      <c r="RDT7" s="228"/>
      <c r="RDU7" s="228"/>
      <c r="RDV7" s="228"/>
      <c r="RDW7" s="228"/>
      <c r="RDX7" s="228"/>
      <c r="RDY7" s="228"/>
      <c r="RDZ7" s="228"/>
      <c r="REA7" s="228"/>
      <c r="REB7" s="228"/>
      <c r="REC7" s="228"/>
      <c r="RED7" s="228"/>
      <c r="REE7" s="228"/>
      <c r="REF7" s="228"/>
      <c r="REG7" s="228"/>
      <c r="REH7" s="228"/>
      <c r="REI7" s="228"/>
      <c r="REJ7" s="228"/>
      <c r="REK7" s="228"/>
      <c r="REL7" s="228"/>
      <c r="REM7" s="228"/>
      <c r="REN7" s="228"/>
      <c r="REO7" s="228"/>
      <c r="REP7" s="228"/>
      <c r="REQ7" s="228"/>
      <c r="RER7" s="228"/>
      <c r="RES7" s="228"/>
      <c r="RET7" s="228"/>
      <c r="REU7" s="228"/>
      <c r="REV7" s="228"/>
      <c r="REW7" s="228"/>
      <c r="REX7" s="228"/>
      <c r="REY7" s="228"/>
      <c r="REZ7" s="228"/>
      <c r="RFA7" s="228"/>
      <c r="RFB7" s="228"/>
      <c r="RFC7" s="228"/>
      <c r="RFD7" s="228"/>
      <c r="RFE7" s="228"/>
      <c r="RFF7" s="228"/>
      <c r="RFG7" s="228"/>
      <c r="RFH7" s="228"/>
      <c r="RFI7" s="228"/>
      <c r="RFJ7" s="228"/>
      <c r="RFK7" s="228"/>
      <c r="RFL7" s="228"/>
      <c r="RFM7" s="228"/>
      <c r="RFN7" s="228"/>
      <c r="RFO7" s="228"/>
      <c r="RFP7" s="228"/>
      <c r="RFQ7" s="228"/>
      <c r="RFR7" s="228"/>
      <c r="RFS7" s="228"/>
      <c r="RFT7" s="228"/>
      <c r="RFU7" s="228"/>
      <c r="RFV7" s="228"/>
      <c r="RFW7" s="228"/>
      <c r="RFX7" s="228"/>
      <c r="RFY7" s="228"/>
      <c r="RFZ7" s="228"/>
      <c r="RGA7" s="228"/>
      <c r="RGB7" s="228"/>
      <c r="RGC7" s="228"/>
      <c r="RGD7" s="228"/>
      <c r="RGE7" s="228"/>
      <c r="RGF7" s="228"/>
      <c r="RGG7" s="228"/>
      <c r="RGH7" s="228"/>
      <c r="RGI7" s="228"/>
      <c r="RGJ7" s="228"/>
      <c r="RGK7" s="228"/>
      <c r="RGL7" s="228"/>
      <c r="RGM7" s="228"/>
      <c r="RGN7" s="228"/>
      <c r="RGO7" s="228"/>
      <c r="RGP7" s="228"/>
      <c r="RGQ7" s="228"/>
      <c r="RGR7" s="228"/>
      <c r="RGS7" s="228"/>
      <c r="RGT7" s="228"/>
      <c r="RGU7" s="228"/>
      <c r="RGV7" s="228"/>
      <c r="RGW7" s="228"/>
      <c r="RGX7" s="228"/>
      <c r="RGY7" s="228"/>
      <c r="RGZ7" s="228"/>
      <c r="RHA7" s="228"/>
      <c r="RHB7" s="228"/>
      <c r="RHC7" s="228"/>
      <c r="RHD7" s="228"/>
      <c r="RHE7" s="228"/>
      <c r="RHF7" s="228"/>
      <c r="RHG7" s="228"/>
      <c r="RHH7" s="228"/>
      <c r="RHI7" s="228"/>
      <c r="RHJ7" s="228"/>
      <c r="RHK7" s="228"/>
      <c r="RHL7" s="228"/>
      <c r="RHM7" s="228"/>
      <c r="RHN7" s="228"/>
      <c r="RHO7" s="228"/>
      <c r="RHP7" s="228"/>
      <c r="RHQ7" s="228"/>
      <c r="RHR7" s="228"/>
      <c r="RHS7" s="228"/>
      <c r="RHT7" s="228"/>
      <c r="RHU7" s="228"/>
      <c r="RHV7" s="228"/>
      <c r="RHW7" s="228"/>
      <c r="RHX7" s="228"/>
      <c r="RHY7" s="228"/>
      <c r="RHZ7" s="228"/>
      <c r="RIA7" s="228"/>
      <c r="RIB7" s="228"/>
      <c r="RIC7" s="228"/>
      <c r="RID7" s="228"/>
      <c r="RIE7" s="228"/>
      <c r="RIF7" s="228"/>
      <c r="RIG7" s="228"/>
      <c r="RIH7" s="228"/>
      <c r="RII7" s="228"/>
      <c r="RIJ7" s="228"/>
      <c r="RIK7" s="228"/>
      <c r="RIL7" s="228"/>
      <c r="RIM7" s="228"/>
      <c r="RIN7" s="228"/>
      <c r="RIO7" s="228"/>
      <c r="RIP7" s="228"/>
      <c r="RIQ7" s="228"/>
      <c r="RIR7" s="228"/>
      <c r="RIS7" s="228"/>
      <c r="RIT7" s="228"/>
      <c r="RIU7" s="228"/>
      <c r="RIV7" s="228"/>
      <c r="RIW7" s="228"/>
      <c r="RIX7" s="228"/>
      <c r="RIY7" s="228"/>
      <c r="RIZ7" s="228"/>
      <c r="RJA7" s="228"/>
      <c r="RJB7" s="228"/>
      <c r="RJC7" s="228"/>
      <c r="RJD7" s="228"/>
      <c r="RJE7" s="228"/>
      <c r="RJF7" s="228"/>
      <c r="RJG7" s="228"/>
      <c r="RJH7" s="228"/>
      <c r="RJI7" s="228"/>
      <c r="RJJ7" s="228"/>
      <c r="RJK7" s="228"/>
      <c r="RJL7" s="228"/>
      <c r="RJM7" s="228"/>
      <c r="RJN7" s="228"/>
      <c r="RJO7" s="228"/>
      <c r="RJP7" s="228"/>
      <c r="RJQ7" s="228"/>
      <c r="RJR7" s="228"/>
      <c r="RJS7" s="228"/>
      <c r="RJT7" s="228"/>
      <c r="RJU7" s="228"/>
      <c r="RJV7" s="228"/>
      <c r="RJW7" s="228"/>
      <c r="RJX7" s="228"/>
      <c r="RJY7" s="228"/>
      <c r="RJZ7" s="228"/>
      <c r="RKA7" s="228"/>
      <c r="RKB7" s="228"/>
      <c r="RKC7" s="228"/>
      <c r="RKD7" s="228"/>
      <c r="RKE7" s="228"/>
      <c r="RKF7" s="228"/>
      <c r="RKG7" s="228"/>
      <c r="RKH7" s="228"/>
      <c r="RKI7" s="228"/>
      <c r="RKJ7" s="228"/>
      <c r="RKK7" s="228"/>
      <c r="RKL7" s="228"/>
      <c r="RKM7" s="228"/>
      <c r="RKN7" s="228"/>
      <c r="RKO7" s="228"/>
      <c r="RKP7" s="228"/>
      <c r="RKQ7" s="228"/>
      <c r="RKR7" s="228"/>
      <c r="RKS7" s="228"/>
      <c r="RKT7" s="228"/>
      <c r="RKU7" s="228"/>
      <c r="RKV7" s="228"/>
      <c r="RKW7" s="228"/>
      <c r="RKX7" s="228"/>
      <c r="RKY7" s="228"/>
      <c r="RKZ7" s="228"/>
      <c r="RLA7" s="228"/>
      <c r="RLB7" s="228"/>
      <c r="RLC7" s="228"/>
      <c r="RLD7" s="228"/>
      <c r="RLE7" s="228"/>
      <c r="RLF7" s="228"/>
      <c r="RLG7" s="228"/>
      <c r="RLH7" s="228"/>
      <c r="RLI7" s="228"/>
      <c r="RLJ7" s="228"/>
      <c r="RLK7" s="228"/>
      <c r="RLL7" s="228"/>
      <c r="RLM7" s="228"/>
      <c r="RLN7" s="228"/>
      <c r="RLO7" s="228"/>
      <c r="RLP7" s="228"/>
      <c r="RLQ7" s="228"/>
      <c r="RLR7" s="228"/>
      <c r="RLS7" s="228"/>
      <c r="RLT7" s="228"/>
      <c r="RLU7" s="228"/>
      <c r="RLV7" s="228"/>
      <c r="RLW7" s="228"/>
      <c r="RLX7" s="228"/>
      <c r="RLY7" s="228"/>
      <c r="RLZ7" s="228"/>
      <c r="RMA7" s="228"/>
      <c r="RMB7" s="228"/>
      <c r="RMC7" s="228"/>
      <c r="RMD7" s="228"/>
      <c r="RME7" s="228"/>
      <c r="RMF7" s="228"/>
      <c r="RMG7" s="228"/>
      <c r="RMH7" s="228"/>
      <c r="RMI7" s="228"/>
      <c r="RMJ7" s="228"/>
      <c r="RMK7" s="228"/>
      <c r="RML7" s="228"/>
      <c r="RMM7" s="228"/>
      <c r="RMN7" s="228"/>
      <c r="RMO7" s="228"/>
      <c r="RMP7" s="228"/>
      <c r="RMQ7" s="228"/>
      <c r="RMR7" s="228"/>
      <c r="RMS7" s="228"/>
      <c r="RMT7" s="228"/>
      <c r="RMU7" s="228"/>
      <c r="RMV7" s="228"/>
      <c r="RMW7" s="228"/>
      <c r="RMX7" s="228"/>
      <c r="RMY7" s="228"/>
      <c r="RMZ7" s="228"/>
      <c r="RNA7" s="228"/>
      <c r="RNB7" s="228"/>
      <c r="RNC7" s="228"/>
      <c r="RND7" s="228"/>
      <c r="RNE7" s="228"/>
      <c r="RNF7" s="228"/>
      <c r="RNG7" s="228"/>
      <c r="RNH7" s="228"/>
      <c r="RNI7" s="228"/>
      <c r="RNJ7" s="228"/>
      <c r="RNK7" s="228"/>
      <c r="RNL7" s="228"/>
      <c r="RNM7" s="228"/>
      <c r="RNN7" s="228"/>
      <c r="RNO7" s="228"/>
      <c r="RNP7" s="228"/>
      <c r="RNQ7" s="228"/>
      <c r="RNR7" s="228"/>
      <c r="RNS7" s="228"/>
      <c r="RNT7" s="228"/>
      <c r="RNU7" s="228"/>
      <c r="RNV7" s="228"/>
      <c r="RNW7" s="228"/>
      <c r="RNX7" s="228"/>
      <c r="RNY7" s="228"/>
      <c r="RNZ7" s="228"/>
      <c r="ROA7" s="228"/>
      <c r="ROB7" s="228"/>
      <c r="ROC7" s="228"/>
      <c r="ROD7" s="228"/>
      <c r="ROE7" s="228"/>
      <c r="ROF7" s="228"/>
      <c r="ROG7" s="228"/>
      <c r="ROH7" s="228"/>
      <c r="ROI7" s="228"/>
      <c r="ROJ7" s="228"/>
      <c r="ROK7" s="228"/>
      <c r="ROL7" s="228"/>
      <c r="ROM7" s="228"/>
      <c r="RON7" s="228"/>
      <c r="ROO7" s="228"/>
      <c r="ROP7" s="228"/>
      <c r="ROQ7" s="228"/>
      <c r="ROR7" s="228"/>
      <c r="ROS7" s="228"/>
      <c r="ROT7" s="228"/>
      <c r="ROU7" s="228"/>
      <c r="ROV7" s="228"/>
      <c r="ROW7" s="228"/>
      <c r="ROX7" s="228"/>
      <c r="ROY7" s="228"/>
      <c r="ROZ7" s="228"/>
      <c r="RPA7" s="228"/>
      <c r="RPB7" s="228"/>
      <c r="RPC7" s="228"/>
      <c r="RPD7" s="228"/>
      <c r="RPE7" s="228"/>
      <c r="RPF7" s="228"/>
      <c r="RPG7" s="228"/>
      <c r="RPH7" s="228"/>
      <c r="RPI7" s="228"/>
      <c r="RPJ7" s="228"/>
      <c r="RPK7" s="228"/>
      <c r="RPL7" s="228"/>
      <c r="RPM7" s="228"/>
      <c r="RPN7" s="228"/>
      <c r="RPO7" s="228"/>
      <c r="RPP7" s="228"/>
      <c r="RPQ7" s="228"/>
      <c r="RPR7" s="228"/>
      <c r="RPS7" s="228"/>
      <c r="RPT7" s="228"/>
      <c r="RPU7" s="228"/>
      <c r="RPV7" s="228"/>
      <c r="RPW7" s="228"/>
      <c r="RPX7" s="228"/>
      <c r="RPY7" s="228"/>
      <c r="RPZ7" s="228"/>
      <c r="RQA7" s="228"/>
      <c r="RQB7" s="228"/>
      <c r="RQC7" s="228"/>
      <c r="RQD7" s="228"/>
      <c r="RQE7" s="228"/>
      <c r="RQF7" s="228"/>
      <c r="RQG7" s="228"/>
      <c r="RQH7" s="228"/>
      <c r="RQI7" s="228"/>
      <c r="RQJ7" s="228"/>
      <c r="RQK7" s="228"/>
      <c r="RQL7" s="228"/>
      <c r="RQM7" s="228"/>
      <c r="RQN7" s="228"/>
      <c r="RQO7" s="228"/>
      <c r="RQP7" s="228"/>
      <c r="RQQ7" s="228"/>
      <c r="RQR7" s="228"/>
      <c r="RQS7" s="228"/>
      <c r="RQT7" s="228"/>
      <c r="RQU7" s="228"/>
      <c r="RQV7" s="228"/>
      <c r="RQW7" s="228"/>
      <c r="RQX7" s="228"/>
      <c r="RQY7" s="228"/>
      <c r="RQZ7" s="228"/>
      <c r="RRA7" s="228"/>
      <c r="RRB7" s="228"/>
      <c r="RRC7" s="228"/>
      <c r="RRD7" s="228"/>
      <c r="RRE7" s="228"/>
      <c r="RRF7" s="228"/>
      <c r="RRG7" s="228"/>
      <c r="RRH7" s="228"/>
      <c r="RRI7" s="228"/>
      <c r="RRJ7" s="228"/>
      <c r="RRK7" s="228"/>
      <c r="RRL7" s="228"/>
      <c r="RRM7" s="228"/>
      <c r="RRN7" s="228"/>
      <c r="RRO7" s="228"/>
      <c r="RRP7" s="228"/>
      <c r="RRQ7" s="228"/>
      <c r="RRR7" s="228"/>
      <c r="RRS7" s="228"/>
      <c r="RRT7" s="228"/>
      <c r="RRU7" s="228"/>
      <c r="RRV7" s="228"/>
      <c r="RRW7" s="228"/>
      <c r="RRX7" s="228"/>
      <c r="RRY7" s="228"/>
      <c r="RRZ7" s="228"/>
      <c r="RSA7" s="228"/>
      <c r="RSB7" s="228"/>
      <c r="RSC7" s="228"/>
      <c r="RSD7" s="228"/>
      <c r="RSE7" s="228"/>
      <c r="RSF7" s="228"/>
      <c r="RSG7" s="228"/>
      <c r="RSH7" s="228"/>
      <c r="RSI7" s="228"/>
      <c r="RSJ7" s="228"/>
      <c r="RSK7" s="228"/>
      <c r="RSL7" s="228"/>
      <c r="RSM7" s="228"/>
      <c r="RSN7" s="228"/>
      <c r="RSO7" s="228"/>
      <c r="RSP7" s="228"/>
      <c r="RSQ7" s="228"/>
      <c r="RSR7" s="228"/>
      <c r="RSS7" s="228"/>
      <c r="RST7" s="228"/>
      <c r="RSU7" s="228"/>
      <c r="RSV7" s="228"/>
      <c r="RSW7" s="228"/>
      <c r="RSX7" s="228"/>
      <c r="RSY7" s="228"/>
      <c r="RSZ7" s="228"/>
      <c r="RTA7" s="228"/>
      <c r="RTB7" s="228"/>
      <c r="RTC7" s="228"/>
      <c r="RTD7" s="228"/>
      <c r="RTE7" s="228"/>
      <c r="RTF7" s="228"/>
      <c r="RTG7" s="228"/>
      <c r="RTH7" s="228"/>
      <c r="RTI7" s="228"/>
      <c r="RTJ7" s="228"/>
      <c r="RTK7" s="228"/>
      <c r="RTL7" s="228"/>
      <c r="RTM7" s="228"/>
      <c r="RTN7" s="228"/>
      <c r="RTO7" s="228"/>
      <c r="RTP7" s="228"/>
      <c r="RTQ7" s="228"/>
      <c r="RTR7" s="228"/>
      <c r="RTS7" s="228"/>
      <c r="RTT7" s="228"/>
      <c r="RTU7" s="228"/>
      <c r="RTV7" s="228"/>
      <c r="RTW7" s="228"/>
      <c r="RTX7" s="228"/>
      <c r="RTY7" s="228"/>
      <c r="RTZ7" s="228"/>
      <c r="RUA7" s="228"/>
      <c r="RUB7" s="228"/>
      <c r="RUC7" s="228"/>
      <c r="RUD7" s="228"/>
      <c r="RUE7" s="228"/>
      <c r="RUF7" s="228"/>
      <c r="RUG7" s="228"/>
      <c r="RUH7" s="228"/>
      <c r="RUI7" s="228"/>
      <c r="RUJ7" s="228"/>
      <c r="RUK7" s="228"/>
      <c r="RUL7" s="228"/>
      <c r="RUM7" s="228"/>
      <c r="RUN7" s="228"/>
      <c r="RUO7" s="228"/>
      <c r="RUP7" s="228"/>
      <c r="RUQ7" s="228"/>
      <c r="RUR7" s="228"/>
      <c r="RUS7" s="228"/>
      <c r="RUT7" s="228"/>
      <c r="RUU7" s="228"/>
      <c r="RUV7" s="228"/>
      <c r="RUW7" s="228"/>
      <c r="RUX7" s="228"/>
      <c r="RUY7" s="228"/>
      <c r="RUZ7" s="228"/>
      <c r="RVA7" s="228"/>
      <c r="RVB7" s="228"/>
      <c r="RVC7" s="228"/>
      <c r="RVD7" s="228"/>
      <c r="RVE7" s="228"/>
      <c r="RVF7" s="228"/>
      <c r="RVG7" s="228"/>
      <c r="RVH7" s="228"/>
      <c r="RVI7" s="228"/>
      <c r="RVJ7" s="228"/>
      <c r="RVK7" s="228"/>
      <c r="RVL7" s="228"/>
      <c r="RVM7" s="228"/>
      <c r="RVN7" s="228"/>
      <c r="RVO7" s="228"/>
      <c r="RVP7" s="228"/>
      <c r="RVQ7" s="228"/>
      <c r="RVR7" s="228"/>
      <c r="RVS7" s="228"/>
      <c r="RVT7" s="228"/>
      <c r="RVU7" s="228"/>
      <c r="RVV7" s="228"/>
      <c r="RVW7" s="228"/>
      <c r="RVX7" s="228"/>
      <c r="RVY7" s="228"/>
      <c r="RVZ7" s="228"/>
      <c r="RWA7" s="228"/>
      <c r="RWB7" s="228"/>
      <c r="RWC7" s="228"/>
      <c r="RWD7" s="228"/>
      <c r="RWE7" s="228"/>
      <c r="RWF7" s="228"/>
      <c r="RWG7" s="228"/>
      <c r="RWH7" s="228"/>
      <c r="RWI7" s="228"/>
      <c r="RWJ7" s="228"/>
      <c r="RWK7" s="228"/>
      <c r="RWL7" s="228"/>
      <c r="RWM7" s="228"/>
      <c r="RWN7" s="228"/>
      <c r="RWO7" s="228"/>
      <c r="RWP7" s="228"/>
      <c r="RWQ7" s="228"/>
      <c r="RWR7" s="228"/>
      <c r="RWS7" s="228"/>
      <c r="RWT7" s="228"/>
      <c r="RWU7" s="228"/>
      <c r="RWV7" s="228"/>
      <c r="RWW7" s="228"/>
      <c r="RWX7" s="228"/>
      <c r="RWY7" s="228"/>
      <c r="RWZ7" s="228"/>
      <c r="RXA7" s="228"/>
      <c r="RXB7" s="228"/>
      <c r="RXC7" s="228"/>
      <c r="RXD7" s="228"/>
      <c r="RXE7" s="228"/>
      <c r="RXF7" s="228"/>
      <c r="RXG7" s="228"/>
      <c r="RXH7" s="228"/>
      <c r="RXI7" s="228"/>
      <c r="RXJ7" s="228"/>
      <c r="RXK7" s="228"/>
      <c r="RXL7" s="228"/>
      <c r="RXM7" s="228"/>
      <c r="RXN7" s="228"/>
      <c r="RXO7" s="228"/>
      <c r="RXP7" s="228"/>
      <c r="RXQ7" s="228"/>
      <c r="RXR7" s="228"/>
      <c r="RXS7" s="228"/>
      <c r="RXT7" s="228"/>
      <c r="RXU7" s="228"/>
      <c r="RXV7" s="228"/>
      <c r="RXW7" s="228"/>
      <c r="RXX7" s="228"/>
      <c r="RXY7" s="228"/>
      <c r="RXZ7" s="228"/>
      <c r="RYA7" s="228"/>
      <c r="RYB7" s="228"/>
      <c r="RYC7" s="228"/>
      <c r="RYD7" s="228"/>
      <c r="RYE7" s="228"/>
      <c r="RYF7" s="228"/>
      <c r="RYG7" s="228"/>
      <c r="RYH7" s="228"/>
      <c r="RYI7" s="228"/>
      <c r="RYJ7" s="228"/>
      <c r="RYK7" s="228"/>
      <c r="RYL7" s="228"/>
      <c r="RYM7" s="228"/>
      <c r="RYN7" s="228"/>
      <c r="RYO7" s="228"/>
      <c r="RYP7" s="228"/>
      <c r="RYQ7" s="228"/>
      <c r="RYR7" s="228"/>
      <c r="RYS7" s="228"/>
      <c r="RYT7" s="228"/>
      <c r="RYU7" s="228"/>
      <c r="RYV7" s="228"/>
      <c r="RYW7" s="228"/>
      <c r="RYX7" s="228"/>
      <c r="RYY7" s="228"/>
      <c r="RYZ7" s="228"/>
      <c r="RZA7" s="228"/>
      <c r="RZB7" s="228"/>
      <c r="RZC7" s="228"/>
      <c r="RZD7" s="228"/>
      <c r="RZE7" s="228"/>
      <c r="RZF7" s="228"/>
      <c r="RZG7" s="228"/>
      <c r="RZH7" s="228"/>
      <c r="RZI7" s="228"/>
      <c r="RZJ7" s="228"/>
      <c r="RZK7" s="228"/>
      <c r="RZL7" s="228"/>
      <c r="RZM7" s="228"/>
      <c r="RZN7" s="228"/>
      <c r="RZO7" s="228"/>
      <c r="RZP7" s="228"/>
      <c r="RZQ7" s="228"/>
      <c r="RZR7" s="228"/>
      <c r="RZS7" s="228"/>
      <c r="RZT7" s="228"/>
      <c r="RZU7" s="228"/>
      <c r="RZV7" s="228"/>
      <c r="RZW7" s="228"/>
      <c r="RZX7" s="228"/>
      <c r="RZY7" s="228"/>
      <c r="RZZ7" s="228"/>
      <c r="SAA7" s="228"/>
      <c r="SAB7" s="228"/>
      <c r="SAC7" s="228"/>
      <c r="SAD7" s="228"/>
      <c r="SAE7" s="228"/>
      <c r="SAF7" s="228"/>
      <c r="SAG7" s="228"/>
      <c r="SAH7" s="228"/>
      <c r="SAI7" s="228"/>
      <c r="SAJ7" s="228"/>
      <c r="SAK7" s="228"/>
      <c r="SAL7" s="228"/>
      <c r="SAM7" s="228"/>
      <c r="SAN7" s="228"/>
      <c r="SAO7" s="228"/>
      <c r="SAP7" s="228"/>
      <c r="SAQ7" s="228"/>
      <c r="SAR7" s="228"/>
      <c r="SAS7" s="228"/>
      <c r="SAT7" s="228"/>
      <c r="SAU7" s="228"/>
      <c r="SAV7" s="228"/>
      <c r="SAW7" s="228"/>
      <c r="SAX7" s="228"/>
      <c r="SAY7" s="228"/>
      <c r="SAZ7" s="228"/>
      <c r="SBA7" s="228"/>
      <c r="SBB7" s="228"/>
      <c r="SBC7" s="228"/>
      <c r="SBD7" s="228"/>
      <c r="SBE7" s="228"/>
      <c r="SBF7" s="228"/>
      <c r="SBG7" s="228"/>
      <c r="SBH7" s="228"/>
      <c r="SBI7" s="228"/>
      <c r="SBJ7" s="228"/>
      <c r="SBK7" s="228"/>
      <c r="SBL7" s="228"/>
      <c r="SBM7" s="228"/>
      <c r="SBN7" s="228"/>
      <c r="SBO7" s="228"/>
      <c r="SBP7" s="228"/>
      <c r="SBQ7" s="228"/>
      <c r="SBR7" s="228"/>
      <c r="SBS7" s="228"/>
      <c r="SBT7" s="228"/>
      <c r="SBU7" s="228"/>
      <c r="SBV7" s="228"/>
      <c r="SBW7" s="228"/>
      <c r="SBX7" s="228"/>
      <c r="SBY7" s="228"/>
      <c r="SBZ7" s="228"/>
      <c r="SCA7" s="228"/>
      <c r="SCB7" s="228"/>
      <c r="SCC7" s="228"/>
      <c r="SCD7" s="228"/>
      <c r="SCE7" s="228"/>
      <c r="SCF7" s="228"/>
      <c r="SCG7" s="228"/>
      <c r="SCH7" s="228"/>
      <c r="SCI7" s="228"/>
      <c r="SCJ7" s="228"/>
      <c r="SCK7" s="228"/>
      <c r="SCL7" s="228"/>
      <c r="SCM7" s="228"/>
      <c r="SCN7" s="228"/>
      <c r="SCO7" s="228"/>
      <c r="SCP7" s="228"/>
      <c r="SCQ7" s="228"/>
      <c r="SCR7" s="228"/>
      <c r="SCS7" s="228"/>
      <c r="SCT7" s="228"/>
      <c r="SCU7" s="228"/>
      <c r="SCV7" s="228"/>
      <c r="SCW7" s="228"/>
      <c r="SCX7" s="228"/>
      <c r="SCY7" s="228"/>
      <c r="SCZ7" s="228"/>
      <c r="SDA7" s="228"/>
      <c r="SDB7" s="228"/>
      <c r="SDC7" s="228"/>
      <c r="SDD7" s="228"/>
      <c r="SDE7" s="228"/>
      <c r="SDF7" s="228"/>
      <c r="SDG7" s="228"/>
      <c r="SDH7" s="228"/>
      <c r="SDI7" s="228"/>
      <c r="SDJ7" s="228"/>
      <c r="SDK7" s="228"/>
      <c r="SDL7" s="228"/>
      <c r="SDM7" s="228"/>
      <c r="SDN7" s="228"/>
      <c r="SDO7" s="228"/>
      <c r="SDP7" s="228"/>
      <c r="SDQ7" s="228"/>
      <c r="SDR7" s="228"/>
      <c r="SDS7" s="228"/>
      <c r="SDT7" s="228"/>
      <c r="SDU7" s="228"/>
      <c r="SDV7" s="228"/>
      <c r="SDW7" s="228"/>
      <c r="SDX7" s="228"/>
      <c r="SDY7" s="228"/>
      <c r="SDZ7" s="228"/>
      <c r="SEA7" s="228"/>
      <c r="SEB7" s="228"/>
      <c r="SEC7" s="228"/>
      <c r="SED7" s="228"/>
      <c r="SEE7" s="228"/>
      <c r="SEF7" s="228"/>
      <c r="SEG7" s="228"/>
      <c r="SEH7" s="228"/>
      <c r="SEI7" s="228"/>
      <c r="SEJ7" s="228"/>
      <c r="SEK7" s="228"/>
      <c r="SEL7" s="228"/>
      <c r="SEM7" s="228"/>
      <c r="SEN7" s="228"/>
      <c r="SEO7" s="228"/>
      <c r="SEP7" s="228"/>
      <c r="SEQ7" s="228"/>
      <c r="SER7" s="228"/>
      <c r="SES7" s="228"/>
      <c r="SET7" s="228"/>
      <c r="SEU7" s="228"/>
      <c r="SEV7" s="228"/>
      <c r="SEW7" s="228"/>
      <c r="SEX7" s="228"/>
      <c r="SEY7" s="228"/>
      <c r="SEZ7" s="228"/>
      <c r="SFA7" s="228"/>
      <c r="SFB7" s="228"/>
      <c r="SFC7" s="228"/>
      <c r="SFD7" s="228"/>
      <c r="SFE7" s="228"/>
      <c r="SFF7" s="228"/>
      <c r="SFG7" s="228"/>
      <c r="SFH7" s="228"/>
      <c r="SFI7" s="228"/>
      <c r="SFJ7" s="228"/>
      <c r="SFK7" s="228"/>
      <c r="SFL7" s="228"/>
      <c r="SFM7" s="228"/>
      <c r="SFN7" s="228"/>
      <c r="SFO7" s="228"/>
      <c r="SFP7" s="228"/>
      <c r="SFQ7" s="228"/>
      <c r="SFR7" s="228"/>
      <c r="SFS7" s="228"/>
      <c r="SFT7" s="228"/>
      <c r="SFU7" s="228"/>
      <c r="SFV7" s="228"/>
      <c r="SFW7" s="228"/>
      <c r="SFX7" s="228"/>
      <c r="SFY7" s="228"/>
      <c r="SFZ7" s="228"/>
      <c r="SGA7" s="228"/>
      <c r="SGB7" s="228"/>
      <c r="SGC7" s="228"/>
      <c r="SGD7" s="228"/>
      <c r="SGE7" s="228"/>
      <c r="SGF7" s="228"/>
      <c r="SGG7" s="228"/>
      <c r="SGH7" s="228"/>
      <c r="SGI7" s="228"/>
      <c r="SGJ7" s="228"/>
      <c r="SGK7" s="228"/>
      <c r="SGL7" s="228"/>
      <c r="SGM7" s="228"/>
      <c r="SGN7" s="228"/>
      <c r="SGO7" s="228"/>
      <c r="SGP7" s="228"/>
      <c r="SGQ7" s="228"/>
      <c r="SGR7" s="228"/>
      <c r="SGS7" s="228"/>
      <c r="SGT7" s="228"/>
      <c r="SGU7" s="228"/>
      <c r="SGV7" s="228"/>
      <c r="SGW7" s="228"/>
      <c r="SGX7" s="228"/>
      <c r="SGY7" s="228"/>
      <c r="SGZ7" s="228"/>
      <c r="SHA7" s="228"/>
      <c r="SHB7" s="228"/>
      <c r="SHC7" s="228"/>
      <c r="SHD7" s="228"/>
      <c r="SHE7" s="228"/>
      <c r="SHF7" s="228"/>
      <c r="SHG7" s="228"/>
      <c r="SHH7" s="228"/>
      <c r="SHI7" s="228"/>
      <c r="SHJ7" s="228"/>
      <c r="SHK7" s="228"/>
      <c r="SHL7" s="228"/>
      <c r="SHM7" s="228"/>
      <c r="SHN7" s="228"/>
      <c r="SHO7" s="228"/>
      <c r="SHP7" s="228"/>
      <c r="SHQ7" s="228"/>
      <c r="SHR7" s="228"/>
      <c r="SHS7" s="228"/>
      <c r="SHT7" s="228"/>
      <c r="SHU7" s="228"/>
      <c r="SHV7" s="228"/>
      <c r="SHW7" s="228"/>
      <c r="SHX7" s="228"/>
      <c r="SHY7" s="228"/>
      <c r="SHZ7" s="228"/>
      <c r="SIA7" s="228"/>
      <c r="SIB7" s="228"/>
      <c r="SIC7" s="228"/>
      <c r="SID7" s="228"/>
      <c r="SIE7" s="228"/>
      <c r="SIF7" s="228"/>
      <c r="SIG7" s="228"/>
      <c r="SIH7" s="228"/>
      <c r="SII7" s="228"/>
      <c r="SIJ7" s="228"/>
      <c r="SIK7" s="228"/>
      <c r="SIL7" s="228"/>
      <c r="SIM7" s="228"/>
      <c r="SIN7" s="228"/>
      <c r="SIO7" s="228"/>
      <c r="SIP7" s="228"/>
      <c r="SIQ7" s="228"/>
      <c r="SIR7" s="228"/>
      <c r="SIS7" s="228"/>
      <c r="SIT7" s="228"/>
      <c r="SIU7" s="228"/>
      <c r="SIV7" s="228"/>
      <c r="SIW7" s="228"/>
      <c r="SIX7" s="228"/>
      <c r="SIY7" s="228"/>
      <c r="SIZ7" s="228"/>
      <c r="SJA7" s="228"/>
      <c r="SJB7" s="228"/>
      <c r="SJC7" s="228"/>
      <c r="SJD7" s="228"/>
      <c r="SJE7" s="228"/>
      <c r="SJF7" s="228"/>
      <c r="SJG7" s="228"/>
      <c r="SJH7" s="228"/>
      <c r="SJI7" s="228"/>
      <c r="SJJ7" s="228"/>
      <c r="SJK7" s="228"/>
      <c r="SJL7" s="228"/>
      <c r="SJM7" s="228"/>
      <c r="SJN7" s="228"/>
      <c r="SJO7" s="228"/>
      <c r="SJP7" s="228"/>
      <c r="SJQ7" s="228"/>
      <c r="SJR7" s="228"/>
      <c r="SJS7" s="228"/>
      <c r="SJT7" s="228"/>
      <c r="SJU7" s="228"/>
      <c r="SJV7" s="228"/>
      <c r="SJW7" s="228"/>
      <c r="SJX7" s="228"/>
      <c r="SJY7" s="228"/>
      <c r="SJZ7" s="228"/>
      <c r="SKA7" s="228"/>
      <c r="SKB7" s="228"/>
      <c r="SKC7" s="228"/>
      <c r="SKD7" s="228"/>
      <c r="SKE7" s="228"/>
      <c r="SKF7" s="228"/>
      <c r="SKG7" s="228"/>
      <c r="SKH7" s="228"/>
      <c r="SKI7" s="228"/>
      <c r="SKJ7" s="228"/>
      <c r="SKK7" s="228"/>
      <c r="SKL7" s="228"/>
      <c r="SKM7" s="228"/>
      <c r="SKN7" s="228"/>
      <c r="SKO7" s="228"/>
      <c r="SKP7" s="228"/>
      <c r="SKQ7" s="228"/>
      <c r="SKR7" s="228"/>
      <c r="SKS7" s="228"/>
      <c r="SKT7" s="228"/>
      <c r="SKU7" s="228"/>
      <c r="SKV7" s="228"/>
      <c r="SKW7" s="228"/>
      <c r="SKX7" s="228"/>
      <c r="SKY7" s="228"/>
      <c r="SKZ7" s="228"/>
      <c r="SLA7" s="228"/>
      <c r="SLB7" s="228"/>
      <c r="SLC7" s="228"/>
      <c r="SLD7" s="228"/>
      <c r="SLE7" s="228"/>
      <c r="SLF7" s="228"/>
      <c r="SLG7" s="228"/>
      <c r="SLH7" s="228"/>
      <c r="SLI7" s="228"/>
      <c r="SLJ7" s="228"/>
      <c r="SLK7" s="228"/>
      <c r="SLL7" s="228"/>
      <c r="SLM7" s="228"/>
      <c r="SLN7" s="228"/>
      <c r="SLO7" s="228"/>
      <c r="SLP7" s="228"/>
      <c r="SLQ7" s="228"/>
      <c r="SLR7" s="228"/>
      <c r="SLS7" s="228"/>
      <c r="SLT7" s="228"/>
      <c r="SLU7" s="228"/>
      <c r="SLV7" s="228"/>
      <c r="SLW7" s="228"/>
      <c r="SLX7" s="228"/>
      <c r="SLY7" s="228"/>
      <c r="SLZ7" s="228"/>
      <c r="SMA7" s="228"/>
      <c r="SMB7" s="228"/>
      <c r="SMC7" s="228"/>
      <c r="SMD7" s="228"/>
      <c r="SME7" s="228"/>
      <c r="SMF7" s="228"/>
      <c r="SMG7" s="228"/>
      <c r="SMH7" s="228"/>
      <c r="SMI7" s="228"/>
      <c r="SMJ7" s="228"/>
      <c r="SMK7" s="228"/>
      <c r="SML7" s="228"/>
      <c r="SMM7" s="228"/>
      <c r="SMN7" s="228"/>
      <c r="SMO7" s="228"/>
      <c r="SMP7" s="228"/>
      <c r="SMQ7" s="228"/>
      <c r="SMR7" s="228"/>
      <c r="SMS7" s="228"/>
      <c r="SMT7" s="228"/>
      <c r="SMU7" s="228"/>
      <c r="SMV7" s="228"/>
      <c r="SMW7" s="228"/>
      <c r="SMX7" s="228"/>
      <c r="SMY7" s="228"/>
      <c r="SMZ7" s="228"/>
      <c r="SNA7" s="228"/>
      <c r="SNB7" s="228"/>
      <c r="SNC7" s="228"/>
      <c r="SND7" s="228"/>
      <c r="SNE7" s="228"/>
      <c r="SNF7" s="228"/>
      <c r="SNG7" s="228"/>
      <c r="SNH7" s="228"/>
      <c r="SNI7" s="228"/>
      <c r="SNJ7" s="228"/>
      <c r="SNK7" s="228"/>
      <c r="SNL7" s="228"/>
      <c r="SNM7" s="228"/>
      <c r="SNN7" s="228"/>
      <c r="SNO7" s="228"/>
      <c r="SNP7" s="228"/>
      <c r="SNQ7" s="228"/>
      <c r="SNR7" s="228"/>
      <c r="SNS7" s="228"/>
      <c r="SNT7" s="228"/>
      <c r="SNU7" s="228"/>
      <c r="SNV7" s="228"/>
      <c r="SNW7" s="228"/>
      <c r="SNX7" s="228"/>
      <c r="SNY7" s="228"/>
      <c r="SNZ7" s="228"/>
      <c r="SOA7" s="228"/>
      <c r="SOB7" s="228"/>
      <c r="SOC7" s="228"/>
      <c r="SOD7" s="228"/>
      <c r="SOE7" s="228"/>
      <c r="SOF7" s="228"/>
      <c r="SOG7" s="228"/>
      <c r="SOH7" s="228"/>
      <c r="SOI7" s="228"/>
      <c r="SOJ7" s="228"/>
      <c r="SOK7" s="228"/>
      <c r="SOL7" s="228"/>
      <c r="SOM7" s="228"/>
      <c r="SON7" s="228"/>
      <c r="SOO7" s="228"/>
      <c r="SOP7" s="228"/>
      <c r="SOQ7" s="228"/>
      <c r="SOR7" s="228"/>
      <c r="SOS7" s="228"/>
      <c r="SOT7" s="228"/>
      <c r="SOU7" s="228"/>
      <c r="SOV7" s="228"/>
      <c r="SOW7" s="228"/>
      <c r="SOX7" s="228"/>
      <c r="SOY7" s="228"/>
      <c r="SOZ7" s="228"/>
      <c r="SPA7" s="228"/>
      <c r="SPB7" s="228"/>
      <c r="SPC7" s="228"/>
      <c r="SPD7" s="228"/>
      <c r="SPE7" s="228"/>
      <c r="SPF7" s="228"/>
      <c r="SPG7" s="228"/>
      <c r="SPH7" s="228"/>
      <c r="SPI7" s="228"/>
      <c r="SPJ7" s="228"/>
      <c r="SPK7" s="228"/>
      <c r="SPL7" s="228"/>
      <c r="SPM7" s="228"/>
      <c r="SPN7" s="228"/>
      <c r="SPO7" s="228"/>
      <c r="SPP7" s="228"/>
      <c r="SPQ7" s="228"/>
      <c r="SPR7" s="228"/>
      <c r="SPS7" s="228"/>
      <c r="SPT7" s="228"/>
      <c r="SPU7" s="228"/>
      <c r="SPV7" s="228"/>
      <c r="SPW7" s="228"/>
      <c r="SPX7" s="228"/>
      <c r="SPY7" s="228"/>
      <c r="SPZ7" s="228"/>
      <c r="SQA7" s="228"/>
      <c r="SQB7" s="228"/>
      <c r="SQC7" s="228"/>
      <c r="SQD7" s="228"/>
      <c r="SQE7" s="228"/>
      <c r="SQF7" s="228"/>
      <c r="SQG7" s="228"/>
      <c r="SQH7" s="228"/>
      <c r="SQI7" s="228"/>
      <c r="SQJ7" s="228"/>
      <c r="SQK7" s="228"/>
      <c r="SQL7" s="228"/>
      <c r="SQM7" s="228"/>
      <c r="SQN7" s="228"/>
      <c r="SQO7" s="228"/>
      <c r="SQP7" s="228"/>
      <c r="SQQ7" s="228"/>
      <c r="SQR7" s="228"/>
      <c r="SQS7" s="228"/>
      <c r="SQT7" s="228"/>
      <c r="SQU7" s="228"/>
      <c r="SQV7" s="228"/>
      <c r="SQW7" s="228"/>
      <c r="SQX7" s="228"/>
      <c r="SQY7" s="228"/>
      <c r="SQZ7" s="228"/>
      <c r="SRA7" s="228"/>
      <c r="SRB7" s="228"/>
      <c r="SRC7" s="228"/>
      <c r="SRD7" s="228"/>
      <c r="SRE7" s="228"/>
      <c r="SRF7" s="228"/>
      <c r="SRG7" s="228"/>
      <c r="SRH7" s="228"/>
      <c r="SRI7" s="228"/>
      <c r="SRJ7" s="228"/>
      <c r="SRK7" s="228"/>
      <c r="SRL7" s="228"/>
      <c r="SRM7" s="228"/>
      <c r="SRN7" s="228"/>
      <c r="SRO7" s="228"/>
      <c r="SRP7" s="228"/>
      <c r="SRQ7" s="228"/>
      <c r="SRR7" s="228"/>
      <c r="SRS7" s="228"/>
      <c r="SRT7" s="228"/>
      <c r="SRU7" s="228"/>
      <c r="SRV7" s="228"/>
      <c r="SRW7" s="228"/>
      <c r="SRX7" s="228"/>
      <c r="SRY7" s="228"/>
      <c r="SRZ7" s="228"/>
      <c r="SSA7" s="228"/>
      <c r="SSB7" s="228"/>
      <c r="SSC7" s="228"/>
      <c r="SSD7" s="228"/>
      <c r="SSE7" s="228"/>
      <c r="SSF7" s="228"/>
      <c r="SSG7" s="228"/>
      <c r="SSH7" s="228"/>
      <c r="SSI7" s="228"/>
      <c r="SSJ7" s="228"/>
      <c r="SSK7" s="228"/>
      <c r="SSL7" s="228"/>
      <c r="SSM7" s="228"/>
      <c r="SSN7" s="228"/>
      <c r="SSO7" s="228"/>
      <c r="SSP7" s="228"/>
      <c r="SSQ7" s="228"/>
      <c r="SSR7" s="228"/>
      <c r="SSS7" s="228"/>
      <c r="SST7" s="228"/>
      <c r="SSU7" s="228"/>
      <c r="SSV7" s="228"/>
      <c r="SSW7" s="228"/>
      <c r="SSX7" s="228"/>
      <c r="SSY7" s="228"/>
      <c r="SSZ7" s="228"/>
      <c r="STA7" s="228"/>
      <c r="STB7" s="228"/>
      <c r="STC7" s="228"/>
      <c r="STD7" s="228"/>
      <c r="STE7" s="228"/>
      <c r="STF7" s="228"/>
      <c r="STG7" s="228"/>
      <c r="STH7" s="228"/>
      <c r="STI7" s="228"/>
      <c r="STJ7" s="228"/>
      <c r="STK7" s="228"/>
      <c r="STL7" s="228"/>
      <c r="STM7" s="228"/>
      <c r="STN7" s="228"/>
      <c r="STO7" s="228"/>
      <c r="STP7" s="228"/>
      <c r="STQ7" s="228"/>
      <c r="STR7" s="228"/>
      <c r="STS7" s="228"/>
      <c r="STT7" s="228"/>
      <c r="STU7" s="228"/>
      <c r="STV7" s="228"/>
      <c r="STW7" s="228"/>
      <c r="STX7" s="228"/>
      <c r="STY7" s="228"/>
      <c r="STZ7" s="228"/>
      <c r="SUA7" s="228"/>
      <c r="SUB7" s="228"/>
      <c r="SUC7" s="228"/>
      <c r="SUD7" s="228"/>
      <c r="SUE7" s="228"/>
      <c r="SUF7" s="228"/>
      <c r="SUG7" s="228"/>
      <c r="SUH7" s="228"/>
      <c r="SUI7" s="228"/>
      <c r="SUJ7" s="228"/>
      <c r="SUK7" s="228"/>
      <c r="SUL7" s="228"/>
      <c r="SUM7" s="228"/>
      <c r="SUN7" s="228"/>
      <c r="SUO7" s="228"/>
      <c r="SUP7" s="228"/>
      <c r="SUQ7" s="228"/>
      <c r="SUR7" s="228"/>
      <c r="SUS7" s="228"/>
      <c r="SUT7" s="228"/>
      <c r="SUU7" s="228"/>
      <c r="SUV7" s="228"/>
      <c r="SUW7" s="228"/>
      <c r="SUX7" s="228"/>
      <c r="SUY7" s="228"/>
      <c r="SUZ7" s="228"/>
      <c r="SVA7" s="228"/>
      <c r="SVB7" s="228"/>
      <c r="SVC7" s="228"/>
      <c r="SVD7" s="228"/>
      <c r="SVE7" s="228"/>
      <c r="SVF7" s="228"/>
      <c r="SVG7" s="228"/>
      <c r="SVH7" s="228"/>
      <c r="SVI7" s="228"/>
      <c r="SVJ7" s="228"/>
      <c r="SVK7" s="228"/>
      <c r="SVL7" s="228"/>
      <c r="SVM7" s="228"/>
      <c r="SVN7" s="228"/>
      <c r="SVO7" s="228"/>
      <c r="SVP7" s="228"/>
      <c r="SVQ7" s="228"/>
      <c r="SVR7" s="228"/>
      <c r="SVS7" s="228"/>
      <c r="SVT7" s="228"/>
      <c r="SVU7" s="228"/>
      <c r="SVV7" s="228"/>
      <c r="SVW7" s="228"/>
      <c r="SVX7" s="228"/>
      <c r="SVY7" s="228"/>
      <c r="SVZ7" s="228"/>
      <c r="SWA7" s="228"/>
      <c r="SWB7" s="228"/>
      <c r="SWC7" s="228"/>
      <c r="SWD7" s="228"/>
      <c r="SWE7" s="228"/>
      <c r="SWF7" s="228"/>
      <c r="SWG7" s="228"/>
      <c r="SWH7" s="228"/>
      <c r="SWI7" s="228"/>
      <c r="SWJ7" s="228"/>
      <c r="SWK7" s="228"/>
      <c r="SWL7" s="228"/>
      <c r="SWM7" s="228"/>
      <c r="SWN7" s="228"/>
      <c r="SWO7" s="228"/>
      <c r="SWP7" s="228"/>
      <c r="SWQ7" s="228"/>
      <c r="SWR7" s="228"/>
      <c r="SWS7" s="228"/>
      <c r="SWT7" s="228"/>
      <c r="SWU7" s="228"/>
      <c r="SWV7" s="228"/>
      <c r="SWW7" s="228"/>
      <c r="SWX7" s="228"/>
      <c r="SWY7" s="228"/>
      <c r="SWZ7" s="228"/>
      <c r="SXA7" s="228"/>
      <c r="SXB7" s="228"/>
      <c r="SXC7" s="228"/>
      <c r="SXD7" s="228"/>
      <c r="SXE7" s="228"/>
      <c r="SXF7" s="228"/>
      <c r="SXG7" s="228"/>
      <c r="SXH7" s="228"/>
      <c r="SXI7" s="228"/>
      <c r="SXJ7" s="228"/>
      <c r="SXK7" s="228"/>
      <c r="SXL7" s="228"/>
      <c r="SXM7" s="228"/>
      <c r="SXN7" s="228"/>
      <c r="SXO7" s="228"/>
      <c r="SXP7" s="228"/>
      <c r="SXQ7" s="228"/>
      <c r="SXR7" s="228"/>
      <c r="SXS7" s="228"/>
      <c r="SXT7" s="228"/>
      <c r="SXU7" s="228"/>
      <c r="SXV7" s="228"/>
      <c r="SXW7" s="228"/>
      <c r="SXX7" s="228"/>
      <c r="SXY7" s="228"/>
      <c r="SXZ7" s="228"/>
      <c r="SYA7" s="228"/>
      <c r="SYB7" s="228"/>
      <c r="SYC7" s="228"/>
      <c r="SYD7" s="228"/>
      <c r="SYE7" s="228"/>
      <c r="SYF7" s="228"/>
      <c r="SYG7" s="228"/>
      <c r="SYH7" s="228"/>
      <c r="SYI7" s="228"/>
      <c r="SYJ7" s="228"/>
      <c r="SYK7" s="228"/>
      <c r="SYL7" s="228"/>
      <c r="SYM7" s="228"/>
      <c r="SYN7" s="228"/>
      <c r="SYO7" s="228"/>
      <c r="SYP7" s="228"/>
      <c r="SYQ7" s="228"/>
      <c r="SYR7" s="228"/>
      <c r="SYS7" s="228"/>
      <c r="SYT7" s="228"/>
      <c r="SYU7" s="228"/>
      <c r="SYV7" s="228"/>
      <c r="SYW7" s="228"/>
      <c r="SYX7" s="228"/>
      <c r="SYY7" s="228"/>
      <c r="SYZ7" s="228"/>
      <c r="SZA7" s="228"/>
      <c r="SZB7" s="228"/>
      <c r="SZC7" s="228"/>
      <c r="SZD7" s="228"/>
      <c r="SZE7" s="228"/>
      <c r="SZF7" s="228"/>
      <c r="SZG7" s="228"/>
      <c r="SZH7" s="228"/>
      <c r="SZI7" s="228"/>
      <c r="SZJ7" s="228"/>
      <c r="SZK7" s="228"/>
      <c r="SZL7" s="228"/>
      <c r="SZM7" s="228"/>
      <c r="SZN7" s="228"/>
      <c r="SZO7" s="228"/>
      <c r="SZP7" s="228"/>
      <c r="SZQ7" s="228"/>
      <c r="SZR7" s="228"/>
      <c r="SZS7" s="228"/>
      <c r="SZT7" s="228"/>
      <c r="SZU7" s="228"/>
      <c r="SZV7" s="228"/>
      <c r="SZW7" s="228"/>
      <c r="SZX7" s="228"/>
      <c r="SZY7" s="228"/>
      <c r="SZZ7" s="228"/>
      <c r="TAA7" s="228"/>
      <c r="TAB7" s="228"/>
      <c r="TAC7" s="228"/>
      <c r="TAD7" s="228"/>
      <c r="TAE7" s="228"/>
      <c r="TAF7" s="228"/>
      <c r="TAG7" s="228"/>
      <c r="TAH7" s="228"/>
      <c r="TAI7" s="228"/>
      <c r="TAJ7" s="228"/>
      <c r="TAK7" s="228"/>
      <c r="TAL7" s="228"/>
      <c r="TAM7" s="228"/>
      <c r="TAN7" s="228"/>
      <c r="TAO7" s="228"/>
      <c r="TAP7" s="228"/>
      <c r="TAQ7" s="228"/>
      <c r="TAR7" s="228"/>
      <c r="TAS7" s="228"/>
      <c r="TAT7" s="228"/>
      <c r="TAU7" s="228"/>
      <c r="TAV7" s="228"/>
      <c r="TAW7" s="228"/>
      <c r="TAX7" s="228"/>
      <c r="TAY7" s="228"/>
      <c r="TAZ7" s="228"/>
      <c r="TBA7" s="228"/>
      <c r="TBB7" s="228"/>
      <c r="TBC7" s="228"/>
      <c r="TBD7" s="228"/>
      <c r="TBE7" s="228"/>
      <c r="TBF7" s="228"/>
      <c r="TBG7" s="228"/>
      <c r="TBH7" s="228"/>
      <c r="TBI7" s="228"/>
      <c r="TBJ7" s="228"/>
      <c r="TBK7" s="228"/>
      <c r="TBL7" s="228"/>
      <c r="TBM7" s="228"/>
      <c r="TBN7" s="228"/>
      <c r="TBO7" s="228"/>
      <c r="TBP7" s="228"/>
      <c r="TBQ7" s="228"/>
      <c r="TBR7" s="228"/>
      <c r="TBS7" s="228"/>
      <c r="TBT7" s="228"/>
      <c r="TBU7" s="228"/>
      <c r="TBV7" s="228"/>
      <c r="TBW7" s="228"/>
      <c r="TBX7" s="228"/>
      <c r="TBY7" s="228"/>
      <c r="TBZ7" s="228"/>
      <c r="TCA7" s="228"/>
      <c r="TCB7" s="228"/>
      <c r="TCC7" s="228"/>
      <c r="TCD7" s="228"/>
      <c r="TCE7" s="228"/>
      <c r="TCF7" s="228"/>
      <c r="TCG7" s="228"/>
      <c r="TCH7" s="228"/>
      <c r="TCI7" s="228"/>
      <c r="TCJ7" s="228"/>
      <c r="TCK7" s="228"/>
      <c r="TCL7" s="228"/>
      <c r="TCM7" s="228"/>
      <c r="TCN7" s="228"/>
      <c r="TCO7" s="228"/>
      <c r="TCP7" s="228"/>
      <c r="TCQ7" s="228"/>
      <c r="TCR7" s="228"/>
      <c r="TCS7" s="228"/>
      <c r="TCT7" s="228"/>
      <c r="TCU7" s="228"/>
      <c r="TCV7" s="228"/>
      <c r="TCW7" s="228"/>
      <c r="TCX7" s="228"/>
      <c r="TCY7" s="228"/>
      <c r="TCZ7" s="228"/>
      <c r="TDA7" s="228"/>
      <c r="TDB7" s="228"/>
      <c r="TDC7" s="228"/>
      <c r="TDD7" s="228"/>
      <c r="TDE7" s="228"/>
      <c r="TDF7" s="228"/>
      <c r="TDG7" s="228"/>
      <c r="TDH7" s="228"/>
      <c r="TDI7" s="228"/>
      <c r="TDJ7" s="228"/>
      <c r="TDK7" s="228"/>
      <c r="TDL7" s="228"/>
      <c r="TDM7" s="228"/>
      <c r="TDN7" s="228"/>
      <c r="TDO7" s="228"/>
      <c r="TDP7" s="228"/>
      <c r="TDQ7" s="228"/>
      <c r="TDR7" s="228"/>
      <c r="TDS7" s="228"/>
      <c r="TDT7" s="228"/>
      <c r="TDU7" s="228"/>
      <c r="TDV7" s="228"/>
      <c r="TDW7" s="228"/>
      <c r="TDX7" s="228"/>
      <c r="TDY7" s="228"/>
      <c r="TDZ7" s="228"/>
      <c r="TEA7" s="228"/>
      <c r="TEB7" s="228"/>
      <c r="TEC7" s="228"/>
      <c r="TED7" s="228"/>
      <c r="TEE7" s="228"/>
      <c r="TEF7" s="228"/>
      <c r="TEG7" s="228"/>
      <c r="TEH7" s="228"/>
      <c r="TEI7" s="228"/>
      <c r="TEJ7" s="228"/>
      <c r="TEK7" s="228"/>
      <c r="TEL7" s="228"/>
      <c r="TEM7" s="228"/>
      <c r="TEN7" s="228"/>
      <c r="TEO7" s="228"/>
      <c r="TEP7" s="228"/>
      <c r="TEQ7" s="228"/>
      <c r="TER7" s="228"/>
      <c r="TES7" s="228"/>
      <c r="TET7" s="228"/>
      <c r="TEU7" s="228"/>
      <c r="TEV7" s="228"/>
      <c r="TEW7" s="228"/>
      <c r="TEX7" s="228"/>
      <c r="TEY7" s="228"/>
      <c r="TEZ7" s="228"/>
      <c r="TFA7" s="228"/>
      <c r="TFB7" s="228"/>
      <c r="TFC7" s="228"/>
      <c r="TFD7" s="228"/>
      <c r="TFE7" s="228"/>
      <c r="TFF7" s="228"/>
      <c r="TFG7" s="228"/>
      <c r="TFH7" s="228"/>
      <c r="TFI7" s="228"/>
      <c r="TFJ7" s="228"/>
      <c r="TFK7" s="228"/>
      <c r="TFL7" s="228"/>
      <c r="TFM7" s="228"/>
      <c r="TFN7" s="228"/>
      <c r="TFO7" s="228"/>
      <c r="TFP7" s="228"/>
      <c r="TFQ7" s="228"/>
      <c r="TFR7" s="228"/>
      <c r="TFS7" s="228"/>
      <c r="TFT7" s="228"/>
      <c r="TFU7" s="228"/>
      <c r="TFV7" s="228"/>
      <c r="TFW7" s="228"/>
      <c r="TFX7" s="228"/>
      <c r="TFY7" s="228"/>
      <c r="TFZ7" s="228"/>
      <c r="TGA7" s="228"/>
      <c r="TGB7" s="228"/>
      <c r="TGC7" s="228"/>
      <c r="TGD7" s="228"/>
      <c r="TGE7" s="228"/>
      <c r="TGF7" s="228"/>
      <c r="TGG7" s="228"/>
      <c r="TGH7" s="228"/>
      <c r="TGI7" s="228"/>
      <c r="TGJ7" s="228"/>
      <c r="TGK7" s="228"/>
      <c r="TGL7" s="228"/>
      <c r="TGM7" s="228"/>
      <c r="TGN7" s="228"/>
      <c r="TGO7" s="228"/>
      <c r="TGP7" s="228"/>
      <c r="TGQ7" s="228"/>
      <c r="TGR7" s="228"/>
      <c r="TGS7" s="228"/>
      <c r="TGT7" s="228"/>
      <c r="TGU7" s="228"/>
      <c r="TGV7" s="228"/>
      <c r="TGW7" s="228"/>
      <c r="TGX7" s="228"/>
      <c r="TGY7" s="228"/>
      <c r="TGZ7" s="228"/>
      <c r="THA7" s="228"/>
      <c r="THB7" s="228"/>
      <c r="THC7" s="228"/>
      <c r="THD7" s="228"/>
      <c r="THE7" s="228"/>
      <c r="THF7" s="228"/>
      <c r="THG7" s="228"/>
      <c r="THH7" s="228"/>
      <c r="THI7" s="228"/>
      <c r="THJ7" s="228"/>
      <c r="THK7" s="228"/>
      <c r="THL7" s="228"/>
      <c r="THM7" s="228"/>
      <c r="THN7" s="228"/>
      <c r="THO7" s="228"/>
      <c r="THP7" s="228"/>
      <c r="THQ7" s="228"/>
      <c r="THR7" s="228"/>
      <c r="THS7" s="228"/>
      <c r="THT7" s="228"/>
      <c r="THU7" s="228"/>
      <c r="THV7" s="228"/>
      <c r="THW7" s="228"/>
      <c r="THX7" s="228"/>
      <c r="THY7" s="228"/>
      <c r="THZ7" s="228"/>
      <c r="TIA7" s="228"/>
      <c r="TIB7" s="228"/>
      <c r="TIC7" s="228"/>
      <c r="TID7" s="228"/>
      <c r="TIE7" s="228"/>
      <c r="TIF7" s="228"/>
      <c r="TIG7" s="228"/>
      <c r="TIH7" s="228"/>
      <c r="TII7" s="228"/>
      <c r="TIJ7" s="228"/>
      <c r="TIK7" s="228"/>
      <c r="TIL7" s="228"/>
      <c r="TIM7" s="228"/>
      <c r="TIN7" s="228"/>
      <c r="TIO7" s="228"/>
      <c r="TIP7" s="228"/>
      <c r="TIQ7" s="228"/>
      <c r="TIR7" s="228"/>
      <c r="TIS7" s="228"/>
      <c r="TIT7" s="228"/>
      <c r="TIU7" s="228"/>
      <c r="TIV7" s="228"/>
      <c r="TIW7" s="228"/>
      <c r="TIX7" s="228"/>
      <c r="TIY7" s="228"/>
      <c r="TIZ7" s="228"/>
      <c r="TJA7" s="228"/>
      <c r="TJB7" s="228"/>
      <c r="TJC7" s="228"/>
      <c r="TJD7" s="228"/>
      <c r="TJE7" s="228"/>
      <c r="TJF7" s="228"/>
      <c r="TJG7" s="228"/>
      <c r="TJH7" s="228"/>
      <c r="TJI7" s="228"/>
      <c r="TJJ7" s="228"/>
      <c r="TJK7" s="228"/>
      <c r="TJL7" s="228"/>
      <c r="TJM7" s="228"/>
      <c r="TJN7" s="228"/>
      <c r="TJO7" s="228"/>
      <c r="TJP7" s="228"/>
      <c r="TJQ7" s="228"/>
      <c r="TJR7" s="228"/>
      <c r="TJS7" s="228"/>
      <c r="TJT7" s="228"/>
      <c r="TJU7" s="228"/>
      <c r="TJV7" s="228"/>
      <c r="TJW7" s="228"/>
      <c r="TJX7" s="228"/>
      <c r="TJY7" s="228"/>
      <c r="TJZ7" s="228"/>
      <c r="TKA7" s="228"/>
      <c r="TKB7" s="228"/>
      <c r="TKC7" s="228"/>
      <c r="TKD7" s="228"/>
      <c r="TKE7" s="228"/>
      <c r="TKF7" s="228"/>
      <c r="TKG7" s="228"/>
      <c r="TKH7" s="228"/>
      <c r="TKI7" s="228"/>
      <c r="TKJ7" s="228"/>
      <c r="TKK7" s="228"/>
      <c r="TKL7" s="228"/>
      <c r="TKM7" s="228"/>
      <c r="TKN7" s="228"/>
      <c r="TKO7" s="228"/>
      <c r="TKP7" s="228"/>
      <c r="TKQ7" s="228"/>
      <c r="TKR7" s="228"/>
      <c r="TKS7" s="228"/>
      <c r="TKT7" s="228"/>
      <c r="TKU7" s="228"/>
      <c r="TKV7" s="228"/>
      <c r="TKW7" s="228"/>
      <c r="TKX7" s="228"/>
      <c r="TKY7" s="228"/>
      <c r="TKZ7" s="228"/>
      <c r="TLA7" s="228"/>
      <c r="TLB7" s="228"/>
      <c r="TLC7" s="228"/>
      <c r="TLD7" s="228"/>
      <c r="TLE7" s="228"/>
      <c r="TLF7" s="228"/>
      <c r="TLG7" s="228"/>
      <c r="TLH7" s="228"/>
      <c r="TLI7" s="228"/>
      <c r="TLJ7" s="228"/>
      <c r="TLK7" s="228"/>
      <c r="TLL7" s="228"/>
      <c r="TLM7" s="228"/>
      <c r="TLN7" s="228"/>
      <c r="TLO7" s="228"/>
      <c r="TLP7" s="228"/>
      <c r="TLQ7" s="228"/>
      <c r="TLR7" s="228"/>
      <c r="TLS7" s="228"/>
      <c r="TLT7" s="228"/>
      <c r="TLU7" s="228"/>
      <c r="TLV7" s="228"/>
      <c r="TLW7" s="228"/>
      <c r="TLX7" s="228"/>
      <c r="TLY7" s="228"/>
      <c r="TLZ7" s="228"/>
      <c r="TMA7" s="228"/>
      <c r="TMB7" s="228"/>
      <c r="TMC7" s="228"/>
      <c r="TMD7" s="228"/>
      <c r="TME7" s="228"/>
      <c r="TMF7" s="228"/>
      <c r="TMG7" s="228"/>
      <c r="TMH7" s="228"/>
      <c r="TMI7" s="228"/>
      <c r="TMJ7" s="228"/>
      <c r="TMK7" s="228"/>
      <c r="TML7" s="228"/>
      <c r="TMM7" s="228"/>
      <c r="TMN7" s="228"/>
      <c r="TMO7" s="228"/>
      <c r="TMP7" s="228"/>
      <c r="TMQ7" s="228"/>
      <c r="TMR7" s="228"/>
      <c r="TMS7" s="228"/>
      <c r="TMT7" s="228"/>
      <c r="TMU7" s="228"/>
      <c r="TMV7" s="228"/>
      <c r="TMW7" s="228"/>
      <c r="TMX7" s="228"/>
      <c r="TMY7" s="228"/>
      <c r="TMZ7" s="228"/>
      <c r="TNA7" s="228"/>
      <c r="TNB7" s="228"/>
      <c r="TNC7" s="228"/>
      <c r="TND7" s="228"/>
      <c r="TNE7" s="228"/>
      <c r="TNF7" s="228"/>
      <c r="TNG7" s="228"/>
      <c r="TNH7" s="228"/>
      <c r="TNI7" s="228"/>
      <c r="TNJ7" s="228"/>
      <c r="TNK7" s="228"/>
      <c r="TNL7" s="228"/>
      <c r="TNM7" s="228"/>
      <c r="TNN7" s="228"/>
      <c r="TNO7" s="228"/>
      <c r="TNP7" s="228"/>
      <c r="TNQ7" s="228"/>
      <c r="TNR7" s="228"/>
      <c r="TNS7" s="228"/>
      <c r="TNT7" s="228"/>
      <c r="TNU7" s="228"/>
      <c r="TNV7" s="228"/>
      <c r="TNW7" s="228"/>
      <c r="TNX7" s="228"/>
      <c r="TNY7" s="228"/>
      <c r="TNZ7" s="228"/>
      <c r="TOA7" s="228"/>
      <c r="TOB7" s="228"/>
      <c r="TOC7" s="228"/>
      <c r="TOD7" s="228"/>
      <c r="TOE7" s="228"/>
      <c r="TOF7" s="228"/>
      <c r="TOG7" s="228"/>
      <c r="TOH7" s="228"/>
      <c r="TOI7" s="228"/>
      <c r="TOJ7" s="228"/>
      <c r="TOK7" s="228"/>
      <c r="TOL7" s="228"/>
      <c r="TOM7" s="228"/>
      <c r="TON7" s="228"/>
      <c r="TOO7" s="228"/>
      <c r="TOP7" s="228"/>
      <c r="TOQ7" s="228"/>
      <c r="TOR7" s="228"/>
      <c r="TOS7" s="228"/>
      <c r="TOT7" s="228"/>
      <c r="TOU7" s="228"/>
      <c r="TOV7" s="228"/>
      <c r="TOW7" s="228"/>
      <c r="TOX7" s="228"/>
      <c r="TOY7" s="228"/>
      <c r="TOZ7" s="228"/>
      <c r="TPA7" s="228"/>
      <c r="TPB7" s="228"/>
      <c r="TPC7" s="228"/>
      <c r="TPD7" s="228"/>
      <c r="TPE7" s="228"/>
      <c r="TPF7" s="228"/>
      <c r="TPG7" s="228"/>
      <c r="TPH7" s="228"/>
      <c r="TPI7" s="228"/>
      <c r="TPJ7" s="228"/>
      <c r="TPK7" s="228"/>
      <c r="TPL7" s="228"/>
      <c r="TPM7" s="228"/>
      <c r="TPN7" s="228"/>
      <c r="TPO7" s="228"/>
      <c r="TPP7" s="228"/>
      <c r="TPQ7" s="228"/>
      <c r="TPR7" s="228"/>
      <c r="TPS7" s="228"/>
      <c r="TPT7" s="228"/>
      <c r="TPU7" s="228"/>
      <c r="TPV7" s="228"/>
      <c r="TPW7" s="228"/>
      <c r="TPX7" s="228"/>
      <c r="TPY7" s="228"/>
      <c r="TPZ7" s="228"/>
      <c r="TQA7" s="228"/>
      <c r="TQB7" s="228"/>
      <c r="TQC7" s="228"/>
      <c r="TQD7" s="228"/>
      <c r="TQE7" s="228"/>
      <c r="TQF7" s="228"/>
      <c r="TQG7" s="228"/>
      <c r="TQH7" s="228"/>
      <c r="TQI7" s="228"/>
      <c r="TQJ7" s="228"/>
      <c r="TQK7" s="228"/>
      <c r="TQL7" s="228"/>
      <c r="TQM7" s="228"/>
      <c r="TQN7" s="228"/>
      <c r="TQO7" s="228"/>
      <c r="TQP7" s="228"/>
      <c r="TQQ7" s="228"/>
      <c r="TQR7" s="228"/>
      <c r="TQS7" s="228"/>
      <c r="TQT7" s="228"/>
      <c r="TQU7" s="228"/>
      <c r="TQV7" s="228"/>
      <c r="TQW7" s="228"/>
      <c r="TQX7" s="228"/>
      <c r="TQY7" s="228"/>
      <c r="TQZ7" s="228"/>
      <c r="TRA7" s="228"/>
      <c r="TRB7" s="228"/>
      <c r="TRC7" s="228"/>
      <c r="TRD7" s="228"/>
      <c r="TRE7" s="228"/>
      <c r="TRF7" s="228"/>
      <c r="TRG7" s="228"/>
      <c r="TRH7" s="228"/>
      <c r="TRI7" s="228"/>
      <c r="TRJ7" s="228"/>
      <c r="TRK7" s="228"/>
      <c r="TRL7" s="228"/>
      <c r="TRM7" s="228"/>
      <c r="TRN7" s="228"/>
      <c r="TRO7" s="228"/>
      <c r="TRP7" s="228"/>
      <c r="TRQ7" s="228"/>
      <c r="TRR7" s="228"/>
      <c r="TRS7" s="228"/>
      <c r="TRT7" s="228"/>
      <c r="TRU7" s="228"/>
      <c r="TRV7" s="228"/>
      <c r="TRW7" s="228"/>
      <c r="TRX7" s="228"/>
      <c r="TRY7" s="228"/>
      <c r="TRZ7" s="228"/>
      <c r="TSA7" s="228"/>
      <c r="TSB7" s="228"/>
      <c r="TSC7" s="228"/>
      <c r="TSD7" s="228"/>
      <c r="TSE7" s="228"/>
      <c r="TSF7" s="228"/>
      <c r="TSG7" s="228"/>
      <c r="TSH7" s="228"/>
      <c r="TSI7" s="228"/>
      <c r="TSJ7" s="228"/>
      <c r="TSK7" s="228"/>
      <c r="TSL7" s="228"/>
      <c r="TSM7" s="228"/>
      <c r="TSN7" s="228"/>
      <c r="TSO7" s="228"/>
      <c r="TSP7" s="228"/>
      <c r="TSQ7" s="228"/>
      <c r="TSR7" s="228"/>
      <c r="TSS7" s="228"/>
      <c r="TST7" s="228"/>
      <c r="TSU7" s="228"/>
      <c r="TSV7" s="228"/>
      <c r="TSW7" s="228"/>
      <c r="TSX7" s="228"/>
      <c r="TSY7" s="228"/>
      <c r="TSZ7" s="228"/>
      <c r="TTA7" s="228"/>
      <c r="TTB7" s="228"/>
      <c r="TTC7" s="228"/>
      <c r="TTD7" s="228"/>
      <c r="TTE7" s="228"/>
      <c r="TTF7" s="228"/>
      <c r="TTG7" s="228"/>
      <c r="TTH7" s="228"/>
      <c r="TTI7" s="228"/>
      <c r="TTJ7" s="228"/>
      <c r="TTK7" s="228"/>
      <c r="TTL7" s="228"/>
      <c r="TTM7" s="228"/>
      <c r="TTN7" s="228"/>
      <c r="TTO7" s="228"/>
      <c r="TTP7" s="228"/>
      <c r="TTQ7" s="228"/>
      <c r="TTR7" s="228"/>
      <c r="TTS7" s="228"/>
      <c r="TTT7" s="228"/>
      <c r="TTU7" s="228"/>
      <c r="TTV7" s="228"/>
      <c r="TTW7" s="228"/>
      <c r="TTX7" s="228"/>
      <c r="TTY7" s="228"/>
      <c r="TTZ7" s="228"/>
      <c r="TUA7" s="228"/>
      <c r="TUB7" s="228"/>
      <c r="TUC7" s="228"/>
      <c r="TUD7" s="228"/>
      <c r="TUE7" s="228"/>
      <c r="TUF7" s="228"/>
      <c r="TUG7" s="228"/>
      <c r="TUH7" s="228"/>
      <c r="TUI7" s="228"/>
      <c r="TUJ7" s="228"/>
      <c r="TUK7" s="228"/>
      <c r="TUL7" s="228"/>
      <c r="TUM7" s="228"/>
      <c r="TUN7" s="228"/>
      <c r="TUO7" s="228"/>
      <c r="TUP7" s="228"/>
      <c r="TUQ7" s="228"/>
      <c r="TUR7" s="228"/>
      <c r="TUS7" s="228"/>
      <c r="TUT7" s="228"/>
      <c r="TUU7" s="228"/>
      <c r="TUV7" s="228"/>
      <c r="TUW7" s="228"/>
      <c r="TUX7" s="228"/>
      <c r="TUY7" s="228"/>
      <c r="TUZ7" s="228"/>
      <c r="TVA7" s="228"/>
      <c r="TVB7" s="228"/>
      <c r="TVC7" s="228"/>
      <c r="TVD7" s="228"/>
      <c r="TVE7" s="228"/>
      <c r="TVF7" s="228"/>
      <c r="TVG7" s="228"/>
      <c r="TVH7" s="228"/>
      <c r="TVI7" s="228"/>
      <c r="TVJ7" s="228"/>
      <c r="TVK7" s="228"/>
      <c r="TVL7" s="228"/>
      <c r="TVM7" s="228"/>
      <c r="TVN7" s="228"/>
      <c r="TVO7" s="228"/>
      <c r="TVP7" s="228"/>
      <c r="TVQ7" s="228"/>
      <c r="TVR7" s="228"/>
      <c r="TVS7" s="228"/>
      <c r="TVT7" s="228"/>
      <c r="TVU7" s="228"/>
      <c r="TVV7" s="228"/>
      <c r="TVW7" s="228"/>
      <c r="TVX7" s="228"/>
      <c r="TVY7" s="228"/>
      <c r="TVZ7" s="228"/>
      <c r="TWA7" s="228"/>
      <c r="TWB7" s="228"/>
      <c r="TWC7" s="228"/>
      <c r="TWD7" s="228"/>
      <c r="TWE7" s="228"/>
      <c r="TWF7" s="228"/>
      <c r="TWG7" s="228"/>
      <c r="TWH7" s="228"/>
      <c r="TWI7" s="228"/>
      <c r="TWJ7" s="228"/>
      <c r="TWK7" s="228"/>
      <c r="TWL7" s="228"/>
      <c r="TWM7" s="228"/>
      <c r="TWN7" s="228"/>
      <c r="TWO7" s="228"/>
      <c r="TWP7" s="228"/>
      <c r="TWQ7" s="228"/>
      <c r="TWR7" s="228"/>
      <c r="TWS7" s="228"/>
      <c r="TWT7" s="228"/>
      <c r="TWU7" s="228"/>
      <c r="TWV7" s="228"/>
      <c r="TWW7" s="228"/>
      <c r="TWX7" s="228"/>
      <c r="TWY7" s="228"/>
      <c r="TWZ7" s="228"/>
      <c r="TXA7" s="228"/>
      <c r="TXB7" s="228"/>
      <c r="TXC7" s="228"/>
      <c r="TXD7" s="228"/>
      <c r="TXE7" s="228"/>
      <c r="TXF7" s="228"/>
      <c r="TXG7" s="228"/>
      <c r="TXH7" s="228"/>
      <c r="TXI7" s="228"/>
      <c r="TXJ7" s="228"/>
      <c r="TXK7" s="228"/>
      <c r="TXL7" s="228"/>
      <c r="TXM7" s="228"/>
      <c r="TXN7" s="228"/>
      <c r="TXO7" s="228"/>
      <c r="TXP7" s="228"/>
      <c r="TXQ7" s="228"/>
      <c r="TXR7" s="228"/>
      <c r="TXS7" s="228"/>
      <c r="TXT7" s="228"/>
      <c r="TXU7" s="228"/>
      <c r="TXV7" s="228"/>
      <c r="TXW7" s="228"/>
      <c r="TXX7" s="228"/>
      <c r="TXY7" s="228"/>
      <c r="TXZ7" s="228"/>
      <c r="TYA7" s="228"/>
      <c r="TYB7" s="228"/>
      <c r="TYC7" s="228"/>
      <c r="TYD7" s="228"/>
      <c r="TYE7" s="228"/>
      <c r="TYF7" s="228"/>
      <c r="TYG7" s="228"/>
      <c r="TYH7" s="228"/>
      <c r="TYI7" s="228"/>
      <c r="TYJ7" s="228"/>
      <c r="TYK7" s="228"/>
      <c r="TYL7" s="228"/>
      <c r="TYM7" s="228"/>
      <c r="TYN7" s="228"/>
      <c r="TYO7" s="228"/>
      <c r="TYP7" s="228"/>
      <c r="TYQ7" s="228"/>
      <c r="TYR7" s="228"/>
      <c r="TYS7" s="228"/>
      <c r="TYT7" s="228"/>
      <c r="TYU7" s="228"/>
      <c r="TYV7" s="228"/>
      <c r="TYW7" s="228"/>
      <c r="TYX7" s="228"/>
      <c r="TYY7" s="228"/>
      <c r="TYZ7" s="228"/>
      <c r="TZA7" s="228"/>
      <c r="TZB7" s="228"/>
      <c r="TZC7" s="228"/>
      <c r="TZD7" s="228"/>
      <c r="TZE7" s="228"/>
      <c r="TZF7" s="228"/>
      <c r="TZG7" s="228"/>
      <c r="TZH7" s="228"/>
      <c r="TZI7" s="228"/>
      <c r="TZJ7" s="228"/>
      <c r="TZK7" s="228"/>
      <c r="TZL7" s="228"/>
      <c r="TZM7" s="228"/>
      <c r="TZN7" s="228"/>
      <c r="TZO7" s="228"/>
      <c r="TZP7" s="228"/>
      <c r="TZQ7" s="228"/>
      <c r="TZR7" s="228"/>
      <c r="TZS7" s="228"/>
      <c r="TZT7" s="228"/>
      <c r="TZU7" s="228"/>
      <c r="TZV7" s="228"/>
      <c r="TZW7" s="228"/>
      <c r="TZX7" s="228"/>
      <c r="TZY7" s="228"/>
      <c r="TZZ7" s="228"/>
      <c r="UAA7" s="228"/>
      <c r="UAB7" s="228"/>
      <c r="UAC7" s="228"/>
      <c r="UAD7" s="228"/>
      <c r="UAE7" s="228"/>
      <c r="UAF7" s="228"/>
      <c r="UAG7" s="228"/>
      <c r="UAH7" s="228"/>
      <c r="UAI7" s="228"/>
      <c r="UAJ7" s="228"/>
      <c r="UAK7" s="228"/>
      <c r="UAL7" s="228"/>
      <c r="UAM7" s="228"/>
      <c r="UAN7" s="228"/>
      <c r="UAO7" s="228"/>
      <c r="UAP7" s="228"/>
      <c r="UAQ7" s="228"/>
      <c r="UAR7" s="228"/>
      <c r="UAS7" s="228"/>
      <c r="UAT7" s="228"/>
      <c r="UAU7" s="228"/>
      <c r="UAV7" s="228"/>
      <c r="UAW7" s="228"/>
      <c r="UAX7" s="228"/>
      <c r="UAY7" s="228"/>
      <c r="UAZ7" s="228"/>
      <c r="UBA7" s="228"/>
      <c r="UBB7" s="228"/>
      <c r="UBC7" s="228"/>
      <c r="UBD7" s="228"/>
      <c r="UBE7" s="228"/>
      <c r="UBF7" s="228"/>
      <c r="UBG7" s="228"/>
      <c r="UBH7" s="228"/>
      <c r="UBI7" s="228"/>
      <c r="UBJ7" s="228"/>
      <c r="UBK7" s="228"/>
      <c r="UBL7" s="228"/>
      <c r="UBM7" s="228"/>
      <c r="UBN7" s="228"/>
      <c r="UBO7" s="228"/>
      <c r="UBP7" s="228"/>
      <c r="UBQ7" s="228"/>
      <c r="UBR7" s="228"/>
      <c r="UBS7" s="228"/>
      <c r="UBT7" s="228"/>
      <c r="UBU7" s="228"/>
      <c r="UBV7" s="228"/>
      <c r="UBW7" s="228"/>
      <c r="UBX7" s="228"/>
      <c r="UBY7" s="228"/>
      <c r="UBZ7" s="228"/>
      <c r="UCA7" s="228"/>
      <c r="UCB7" s="228"/>
      <c r="UCC7" s="228"/>
      <c r="UCD7" s="228"/>
      <c r="UCE7" s="228"/>
      <c r="UCF7" s="228"/>
      <c r="UCG7" s="228"/>
      <c r="UCH7" s="228"/>
      <c r="UCI7" s="228"/>
      <c r="UCJ7" s="228"/>
      <c r="UCK7" s="228"/>
      <c r="UCL7" s="228"/>
      <c r="UCM7" s="228"/>
      <c r="UCN7" s="228"/>
      <c r="UCO7" s="228"/>
      <c r="UCP7" s="228"/>
      <c r="UCQ7" s="228"/>
      <c r="UCR7" s="228"/>
      <c r="UCS7" s="228"/>
      <c r="UCT7" s="228"/>
      <c r="UCU7" s="228"/>
      <c r="UCV7" s="228"/>
      <c r="UCW7" s="228"/>
      <c r="UCX7" s="228"/>
      <c r="UCY7" s="228"/>
      <c r="UCZ7" s="228"/>
      <c r="UDA7" s="228"/>
      <c r="UDB7" s="228"/>
      <c r="UDC7" s="228"/>
      <c r="UDD7" s="228"/>
      <c r="UDE7" s="228"/>
      <c r="UDF7" s="228"/>
      <c r="UDG7" s="228"/>
      <c r="UDH7" s="228"/>
      <c r="UDI7" s="228"/>
      <c r="UDJ7" s="228"/>
      <c r="UDK7" s="228"/>
      <c r="UDL7" s="228"/>
      <c r="UDM7" s="228"/>
      <c r="UDN7" s="228"/>
      <c r="UDO7" s="228"/>
      <c r="UDP7" s="228"/>
      <c r="UDQ7" s="228"/>
      <c r="UDR7" s="228"/>
      <c r="UDS7" s="228"/>
      <c r="UDT7" s="228"/>
      <c r="UDU7" s="228"/>
      <c r="UDV7" s="228"/>
      <c r="UDW7" s="228"/>
      <c r="UDX7" s="228"/>
      <c r="UDY7" s="228"/>
      <c r="UDZ7" s="228"/>
      <c r="UEA7" s="228"/>
      <c r="UEB7" s="228"/>
      <c r="UEC7" s="228"/>
      <c r="UED7" s="228"/>
      <c r="UEE7" s="228"/>
      <c r="UEF7" s="228"/>
      <c r="UEG7" s="228"/>
      <c r="UEH7" s="228"/>
      <c r="UEI7" s="228"/>
      <c r="UEJ7" s="228"/>
      <c r="UEK7" s="228"/>
      <c r="UEL7" s="228"/>
      <c r="UEM7" s="228"/>
      <c r="UEN7" s="228"/>
      <c r="UEO7" s="228"/>
      <c r="UEP7" s="228"/>
      <c r="UEQ7" s="228"/>
      <c r="UER7" s="228"/>
      <c r="UES7" s="228"/>
      <c r="UET7" s="228"/>
      <c r="UEU7" s="228"/>
      <c r="UEV7" s="228"/>
      <c r="UEW7" s="228"/>
      <c r="UEX7" s="228"/>
      <c r="UEY7" s="228"/>
      <c r="UEZ7" s="228"/>
      <c r="UFA7" s="228"/>
      <c r="UFB7" s="228"/>
      <c r="UFC7" s="228"/>
      <c r="UFD7" s="228"/>
      <c r="UFE7" s="228"/>
      <c r="UFF7" s="228"/>
      <c r="UFG7" s="228"/>
      <c r="UFH7" s="228"/>
      <c r="UFI7" s="228"/>
      <c r="UFJ7" s="228"/>
      <c r="UFK7" s="228"/>
      <c r="UFL7" s="228"/>
      <c r="UFM7" s="228"/>
      <c r="UFN7" s="228"/>
      <c r="UFO7" s="228"/>
      <c r="UFP7" s="228"/>
      <c r="UFQ7" s="228"/>
      <c r="UFR7" s="228"/>
      <c r="UFS7" s="228"/>
      <c r="UFT7" s="228"/>
      <c r="UFU7" s="228"/>
      <c r="UFV7" s="228"/>
      <c r="UFW7" s="228"/>
      <c r="UFX7" s="228"/>
      <c r="UFY7" s="228"/>
      <c r="UFZ7" s="228"/>
      <c r="UGA7" s="228"/>
      <c r="UGB7" s="228"/>
      <c r="UGC7" s="228"/>
      <c r="UGD7" s="228"/>
      <c r="UGE7" s="228"/>
      <c r="UGF7" s="228"/>
      <c r="UGG7" s="228"/>
      <c r="UGH7" s="228"/>
      <c r="UGI7" s="228"/>
      <c r="UGJ7" s="228"/>
      <c r="UGK7" s="228"/>
      <c r="UGL7" s="228"/>
      <c r="UGM7" s="228"/>
      <c r="UGN7" s="228"/>
      <c r="UGO7" s="228"/>
      <c r="UGP7" s="228"/>
      <c r="UGQ7" s="228"/>
      <c r="UGR7" s="228"/>
      <c r="UGS7" s="228"/>
      <c r="UGT7" s="228"/>
      <c r="UGU7" s="228"/>
      <c r="UGV7" s="228"/>
      <c r="UGW7" s="228"/>
      <c r="UGX7" s="228"/>
      <c r="UGY7" s="228"/>
      <c r="UGZ7" s="228"/>
      <c r="UHA7" s="228"/>
      <c r="UHB7" s="228"/>
      <c r="UHC7" s="228"/>
      <c r="UHD7" s="228"/>
      <c r="UHE7" s="228"/>
      <c r="UHF7" s="228"/>
      <c r="UHG7" s="228"/>
      <c r="UHH7" s="228"/>
      <c r="UHI7" s="228"/>
      <c r="UHJ7" s="228"/>
      <c r="UHK7" s="228"/>
      <c r="UHL7" s="228"/>
      <c r="UHM7" s="228"/>
      <c r="UHN7" s="228"/>
      <c r="UHO7" s="228"/>
      <c r="UHP7" s="228"/>
      <c r="UHQ7" s="228"/>
      <c r="UHR7" s="228"/>
      <c r="UHS7" s="228"/>
      <c r="UHT7" s="228"/>
      <c r="UHU7" s="228"/>
      <c r="UHV7" s="228"/>
      <c r="UHW7" s="228"/>
      <c r="UHX7" s="228"/>
      <c r="UHY7" s="228"/>
      <c r="UHZ7" s="228"/>
      <c r="UIA7" s="228"/>
      <c r="UIB7" s="228"/>
      <c r="UIC7" s="228"/>
      <c r="UID7" s="228"/>
      <c r="UIE7" s="228"/>
      <c r="UIF7" s="228"/>
      <c r="UIG7" s="228"/>
      <c r="UIH7" s="228"/>
      <c r="UII7" s="228"/>
      <c r="UIJ7" s="228"/>
      <c r="UIK7" s="228"/>
      <c r="UIL7" s="228"/>
      <c r="UIM7" s="228"/>
      <c r="UIN7" s="228"/>
      <c r="UIO7" s="228"/>
      <c r="UIP7" s="228"/>
      <c r="UIQ7" s="228"/>
      <c r="UIR7" s="228"/>
      <c r="UIS7" s="228"/>
      <c r="UIT7" s="228"/>
      <c r="UIU7" s="228"/>
      <c r="UIV7" s="228"/>
      <c r="UIW7" s="228"/>
      <c r="UIX7" s="228"/>
      <c r="UIY7" s="228"/>
      <c r="UIZ7" s="228"/>
      <c r="UJA7" s="228"/>
      <c r="UJB7" s="228"/>
      <c r="UJC7" s="228"/>
      <c r="UJD7" s="228"/>
      <c r="UJE7" s="228"/>
      <c r="UJF7" s="228"/>
      <c r="UJG7" s="228"/>
      <c r="UJH7" s="228"/>
      <c r="UJI7" s="228"/>
      <c r="UJJ7" s="228"/>
      <c r="UJK7" s="228"/>
      <c r="UJL7" s="228"/>
      <c r="UJM7" s="228"/>
      <c r="UJN7" s="228"/>
      <c r="UJO7" s="228"/>
      <c r="UJP7" s="228"/>
      <c r="UJQ7" s="228"/>
      <c r="UJR7" s="228"/>
      <c r="UJS7" s="228"/>
      <c r="UJT7" s="228"/>
      <c r="UJU7" s="228"/>
      <c r="UJV7" s="228"/>
      <c r="UJW7" s="228"/>
      <c r="UJX7" s="228"/>
      <c r="UJY7" s="228"/>
      <c r="UJZ7" s="228"/>
      <c r="UKA7" s="228"/>
      <c r="UKB7" s="228"/>
      <c r="UKC7" s="228"/>
      <c r="UKD7" s="228"/>
      <c r="UKE7" s="228"/>
      <c r="UKF7" s="228"/>
      <c r="UKG7" s="228"/>
      <c r="UKH7" s="228"/>
      <c r="UKI7" s="228"/>
      <c r="UKJ7" s="228"/>
      <c r="UKK7" s="228"/>
      <c r="UKL7" s="228"/>
      <c r="UKM7" s="228"/>
      <c r="UKN7" s="228"/>
      <c r="UKO7" s="228"/>
      <c r="UKP7" s="228"/>
      <c r="UKQ7" s="228"/>
      <c r="UKR7" s="228"/>
      <c r="UKS7" s="228"/>
      <c r="UKT7" s="228"/>
      <c r="UKU7" s="228"/>
      <c r="UKV7" s="228"/>
      <c r="UKW7" s="228"/>
      <c r="UKX7" s="228"/>
      <c r="UKY7" s="228"/>
      <c r="UKZ7" s="228"/>
      <c r="ULA7" s="228"/>
      <c r="ULB7" s="228"/>
      <c r="ULC7" s="228"/>
      <c r="ULD7" s="228"/>
      <c r="ULE7" s="228"/>
      <c r="ULF7" s="228"/>
      <c r="ULG7" s="228"/>
      <c r="ULH7" s="228"/>
      <c r="ULI7" s="228"/>
      <c r="ULJ7" s="228"/>
      <c r="ULK7" s="228"/>
      <c r="ULL7" s="228"/>
      <c r="ULM7" s="228"/>
      <c r="ULN7" s="228"/>
      <c r="ULO7" s="228"/>
      <c r="ULP7" s="228"/>
      <c r="ULQ7" s="228"/>
      <c r="ULR7" s="228"/>
      <c r="ULS7" s="228"/>
      <c r="ULT7" s="228"/>
      <c r="ULU7" s="228"/>
      <c r="ULV7" s="228"/>
      <c r="ULW7" s="228"/>
      <c r="ULX7" s="228"/>
      <c r="ULY7" s="228"/>
      <c r="ULZ7" s="228"/>
      <c r="UMA7" s="228"/>
      <c r="UMB7" s="228"/>
      <c r="UMC7" s="228"/>
      <c r="UMD7" s="228"/>
      <c r="UME7" s="228"/>
      <c r="UMF7" s="228"/>
      <c r="UMG7" s="228"/>
      <c r="UMH7" s="228"/>
      <c r="UMI7" s="228"/>
      <c r="UMJ7" s="228"/>
      <c r="UMK7" s="228"/>
      <c r="UML7" s="228"/>
      <c r="UMM7" s="228"/>
      <c r="UMN7" s="228"/>
      <c r="UMO7" s="228"/>
      <c r="UMP7" s="228"/>
      <c r="UMQ7" s="228"/>
      <c r="UMR7" s="228"/>
      <c r="UMS7" s="228"/>
      <c r="UMT7" s="228"/>
      <c r="UMU7" s="228"/>
      <c r="UMV7" s="228"/>
      <c r="UMW7" s="228"/>
      <c r="UMX7" s="228"/>
      <c r="UMY7" s="228"/>
      <c r="UMZ7" s="228"/>
      <c r="UNA7" s="228"/>
      <c r="UNB7" s="228"/>
      <c r="UNC7" s="228"/>
      <c r="UND7" s="228"/>
      <c r="UNE7" s="228"/>
      <c r="UNF7" s="228"/>
      <c r="UNG7" s="228"/>
      <c r="UNH7" s="228"/>
      <c r="UNI7" s="228"/>
      <c r="UNJ7" s="228"/>
      <c r="UNK7" s="228"/>
      <c r="UNL7" s="228"/>
      <c r="UNM7" s="228"/>
      <c r="UNN7" s="228"/>
      <c r="UNO7" s="228"/>
      <c r="UNP7" s="228"/>
      <c r="UNQ7" s="228"/>
      <c r="UNR7" s="228"/>
      <c r="UNS7" s="228"/>
      <c r="UNT7" s="228"/>
      <c r="UNU7" s="228"/>
      <c r="UNV7" s="228"/>
      <c r="UNW7" s="228"/>
      <c r="UNX7" s="228"/>
      <c r="UNY7" s="228"/>
      <c r="UNZ7" s="228"/>
      <c r="UOA7" s="228"/>
      <c r="UOB7" s="228"/>
      <c r="UOC7" s="228"/>
      <c r="UOD7" s="228"/>
      <c r="UOE7" s="228"/>
      <c r="UOF7" s="228"/>
      <c r="UOG7" s="228"/>
      <c r="UOH7" s="228"/>
      <c r="UOI7" s="228"/>
      <c r="UOJ7" s="228"/>
      <c r="UOK7" s="228"/>
      <c r="UOL7" s="228"/>
      <c r="UOM7" s="228"/>
      <c r="UON7" s="228"/>
      <c r="UOO7" s="228"/>
      <c r="UOP7" s="228"/>
      <c r="UOQ7" s="228"/>
      <c r="UOR7" s="228"/>
      <c r="UOS7" s="228"/>
      <c r="UOT7" s="228"/>
      <c r="UOU7" s="228"/>
      <c r="UOV7" s="228"/>
      <c r="UOW7" s="228"/>
      <c r="UOX7" s="228"/>
      <c r="UOY7" s="228"/>
      <c r="UOZ7" s="228"/>
      <c r="UPA7" s="228"/>
      <c r="UPB7" s="228"/>
      <c r="UPC7" s="228"/>
      <c r="UPD7" s="228"/>
      <c r="UPE7" s="228"/>
      <c r="UPF7" s="228"/>
      <c r="UPG7" s="228"/>
      <c r="UPH7" s="228"/>
      <c r="UPI7" s="228"/>
      <c r="UPJ7" s="228"/>
      <c r="UPK7" s="228"/>
      <c r="UPL7" s="228"/>
      <c r="UPM7" s="228"/>
      <c r="UPN7" s="228"/>
      <c r="UPO7" s="228"/>
      <c r="UPP7" s="228"/>
      <c r="UPQ7" s="228"/>
      <c r="UPR7" s="228"/>
      <c r="UPS7" s="228"/>
      <c r="UPT7" s="228"/>
      <c r="UPU7" s="228"/>
      <c r="UPV7" s="228"/>
      <c r="UPW7" s="228"/>
      <c r="UPX7" s="228"/>
      <c r="UPY7" s="228"/>
      <c r="UPZ7" s="228"/>
      <c r="UQA7" s="228"/>
      <c r="UQB7" s="228"/>
      <c r="UQC7" s="228"/>
      <c r="UQD7" s="228"/>
      <c r="UQE7" s="228"/>
      <c r="UQF7" s="228"/>
      <c r="UQG7" s="228"/>
      <c r="UQH7" s="228"/>
      <c r="UQI7" s="228"/>
      <c r="UQJ7" s="228"/>
      <c r="UQK7" s="228"/>
      <c r="UQL7" s="228"/>
      <c r="UQM7" s="228"/>
      <c r="UQN7" s="228"/>
      <c r="UQO7" s="228"/>
      <c r="UQP7" s="228"/>
      <c r="UQQ7" s="228"/>
      <c r="UQR7" s="228"/>
      <c r="UQS7" s="228"/>
      <c r="UQT7" s="228"/>
      <c r="UQU7" s="228"/>
      <c r="UQV7" s="228"/>
      <c r="UQW7" s="228"/>
      <c r="UQX7" s="228"/>
      <c r="UQY7" s="228"/>
      <c r="UQZ7" s="228"/>
      <c r="URA7" s="228"/>
      <c r="URB7" s="228"/>
      <c r="URC7" s="228"/>
      <c r="URD7" s="228"/>
      <c r="URE7" s="228"/>
      <c r="URF7" s="228"/>
      <c r="URG7" s="228"/>
      <c r="URH7" s="228"/>
      <c r="URI7" s="228"/>
      <c r="URJ7" s="228"/>
      <c r="URK7" s="228"/>
      <c r="URL7" s="228"/>
      <c r="URM7" s="228"/>
      <c r="URN7" s="228"/>
      <c r="URO7" s="228"/>
      <c r="URP7" s="228"/>
      <c r="URQ7" s="228"/>
      <c r="URR7" s="228"/>
      <c r="URS7" s="228"/>
      <c r="URT7" s="228"/>
      <c r="URU7" s="228"/>
      <c r="URV7" s="228"/>
      <c r="URW7" s="228"/>
      <c r="URX7" s="228"/>
      <c r="URY7" s="228"/>
      <c r="URZ7" s="228"/>
      <c r="USA7" s="228"/>
      <c r="USB7" s="228"/>
      <c r="USC7" s="228"/>
      <c r="USD7" s="228"/>
      <c r="USE7" s="228"/>
      <c r="USF7" s="228"/>
      <c r="USG7" s="228"/>
      <c r="USH7" s="228"/>
      <c r="USI7" s="228"/>
      <c r="USJ7" s="228"/>
      <c r="USK7" s="228"/>
      <c r="USL7" s="228"/>
      <c r="USM7" s="228"/>
      <c r="USN7" s="228"/>
      <c r="USO7" s="228"/>
      <c r="USP7" s="228"/>
      <c r="USQ7" s="228"/>
      <c r="USR7" s="228"/>
      <c r="USS7" s="228"/>
      <c r="UST7" s="228"/>
      <c r="USU7" s="228"/>
      <c r="USV7" s="228"/>
      <c r="USW7" s="228"/>
      <c r="USX7" s="228"/>
      <c r="USY7" s="228"/>
      <c r="USZ7" s="228"/>
      <c r="UTA7" s="228"/>
      <c r="UTB7" s="228"/>
      <c r="UTC7" s="228"/>
      <c r="UTD7" s="228"/>
      <c r="UTE7" s="228"/>
      <c r="UTF7" s="228"/>
      <c r="UTG7" s="228"/>
      <c r="UTH7" s="228"/>
      <c r="UTI7" s="228"/>
      <c r="UTJ7" s="228"/>
      <c r="UTK7" s="228"/>
      <c r="UTL7" s="228"/>
      <c r="UTM7" s="228"/>
      <c r="UTN7" s="228"/>
      <c r="UTO7" s="228"/>
      <c r="UTP7" s="228"/>
      <c r="UTQ7" s="228"/>
      <c r="UTR7" s="228"/>
      <c r="UTS7" s="228"/>
      <c r="UTT7" s="228"/>
      <c r="UTU7" s="228"/>
      <c r="UTV7" s="228"/>
      <c r="UTW7" s="228"/>
      <c r="UTX7" s="228"/>
      <c r="UTY7" s="228"/>
      <c r="UTZ7" s="228"/>
      <c r="UUA7" s="228"/>
      <c r="UUB7" s="228"/>
      <c r="UUC7" s="228"/>
      <c r="UUD7" s="228"/>
      <c r="UUE7" s="228"/>
      <c r="UUF7" s="228"/>
      <c r="UUG7" s="228"/>
      <c r="UUH7" s="228"/>
      <c r="UUI7" s="228"/>
      <c r="UUJ7" s="228"/>
      <c r="UUK7" s="228"/>
      <c r="UUL7" s="228"/>
      <c r="UUM7" s="228"/>
      <c r="UUN7" s="228"/>
      <c r="UUO7" s="228"/>
      <c r="UUP7" s="228"/>
      <c r="UUQ7" s="228"/>
      <c r="UUR7" s="228"/>
      <c r="UUS7" s="228"/>
      <c r="UUT7" s="228"/>
      <c r="UUU7" s="228"/>
      <c r="UUV7" s="228"/>
      <c r="UUW7" s="228"/>
      <c r="UUX7" s="228"/>
      <c r="UUY7" s="228"/>
      <c r="UUZ7" s="228"/>
      <c r="UVA7" s="228"/>
      <c r="UVB7" s="228"/>
      <c r="UVC7" s="228"/>
      <c r="UVD7" s="228"/>
      <c r="UVE7" s="228"/>
      <c r="UVF7" s="228"/>
      <c r="UVG7" s="228"/>
      <c r="UVH7" s="228"/>
      <c r="UVI7" s="228"/>
      <c r="UVJ7" s="228"/>
      <c r="UVK7" s="228"/>
      <c r="UVL7" s="228"/>
      <c r="UVM7" s="228"/>
      <c r="UVN7" s="228"/>
      <c r="UVO7" s="228"/>
      <c r="UVP7" s="228"/>
      <c r="UVQ7" s="228"/>
      <c r="UVR7" s="228"/>
      <c r="UVS7" s="228"/>
      <c r="UVT7" s="228"/>
      <c r="UVU7" s="228"/>
      <c r="UVV7" s="228"/>
      <c r="UVW7" s="228"/>
      <c r="UVX7" s="228"/>
      <c r="UVY7" s="228"/>
      <c r="UVZ7" s="228"/>
      <c r="UWA7" s="228"/>
      <c r="UWB7" s="228"/>
      <c r="UWC7" s="228"/>
      <c r="UWD7" s="228"/>
      <c r="UWE7" s="228"/>
      <c r="UWF7" s="228"/>
      <c r="UWG7" s="228"/>
      <c r="UWH7" s="228"/>
      <c r="UWI7" s="228"/>
      <c r="UWJ7" s="228"/>
      <c r="UWK7" s="228"/>
      <c r="UWL7" s="228"/>
      <c r="UWM7" s="228"/>
      <c r="UWN7" s="228"/>
      <c r="UWO7" s="228"/>
      <c r="UWP7" s="228"/>
      <c r="UWQ7" s="228"/>
      <c r="UWR7" s="228"/>
      <c r="UWS7" s="228"/>
      <c r="UWT7" s="228"/>
      <c r="UWU7" s="228"/>
      <c r="UWV7" s="228"/>
      <c r="UWW7" s="228"/>
      <c r="UWX7" s="228"/>
      <c r="UWY7" s="228"/>
      <c r="UWZ7" s="228"/>
      <c r="UXA7" s="228"/>
      <c r="UXB7" s="228"/>
      <c r="UXC7" s="228"/>
      <c r="UXD7" s="228"/>
      <c r="UXE7" s="228"/>
      <c r="UXF7" s="228"/>
      <c r="UXG7" s="228"/>
      <c r="UXH7" s="228"/>
      <c r="UXI7" s="228"/>
      <c r="UXJ7" s="228"/>
      <c r="UXK7" s="228"/>
      <c r="UXL7" s="228"/>
      <c r="UXM7" s="228"/>
      <c r="UXN7" s="228"/>
      <c r="UXO7" s="228"/>
      <c r="UXP7" s="228"/>
      <c r="UXQ7" s="228"/>
      <c r="UXR7" s="228"/>
      <c r="UXS7" s="228"/>
      <c r="UXT7" s="228"/>
      <c r="UXU7" s="228"/>
      <c r="UXV7" s="228"/>
      <c r="UXW7" s="228"/>
      <c r="UXX7" s="228"/>
      <c r="UXY7" s="228"/>
      <c r="UXZ7" s="228"/>
      <c r="UYA7" s="228"/>
      <c r="UYB7" s="228"/>
      <c r="UYC7" s="228"/>
      <c r="UYD7" s="228"/>
      <c r="UYE7" s="228"/>
      <c r="UYF7" s="228"/>
      <c r="UYG7" s="228"/>
      <c r="UYH7" s="228"/>
      <c r="UYI7" s="228"/>
      <c r="UYJ7" s="228"/>
      <c r="UYK7" s="228"/>
      <c r="UYL7" s="228"/>
      <c r="UYM7" s="228"/>
      <c r="UYN7" s="228"/>
      <c r="UYO7" s="228"/>
      <c r="UYP7" s="228"/>
      <c r="UYQ7" s="228"/>
      <c r="UYR7" s="228"/>
      <c r="UYS7" s="228"/>
      <c r="UYT7" s="228"/>
      <c r="UYU7" s="228"/>
      <c r="UYV7" s="228"/>
      <c r="UYW7" s="228"/>
      <c r="UYX7" s="228"/>
      <c r="UYY7" s="228"/>
      <c r="UYZ7" s="228"/>
      <c r="UZA7" s="228"/>
      <c r="UZB7" s="228"/>
      <c r="UZC7" s="228"/>
      <c r="UZD7" s="228"/>
      <c r="UZE7" s="228"/>
      <c r="UZF7" s="228"/>
      <c r="UZG7" s="228"/>
      <c r="UZH7" s="228"/>
      <c r="UZI7" s="228"/>
      <c r="UZJ7" s="228"/>
      <c r="UZK7" s="228"/>
      <c r="UZL7" s="228"/>
      <c r="UZM7" s="228"/>
      <c r="UZN7" s="228"/>
      <c r="UZO7" s="228"/>
      <c r="UZP7" s="228"/>
      <c r="UZQ7" s="228"/>
      <c r="UZR7" s="228"/>
      <c r="UZS7" s="228"/>
      <c r="UZT7" s="228"/>
      <c r="UZU7" s="228"/>
      <c r="UZV7" s="228"/>
      <c r="UZW7" s="228"/>
      <c r="UZX7" s="228"/>
      <c r="UZY7" s="228"/>
      <c r="UZZ7" s="228"/>
      <c r="VAA7" s="228"/>
      <c r="VAB7" s="228"/>
      <c r="VAC7" s="228"/>
      <c r="VAD7" s="228"/>
      <c r="VAE7" s="228"/>
      <c r="VAF7" s="228"/>
      <c r="VAG7" s="228"/>
      <c r="VAH7" s="228"/>
      <c r="VAI7" s="228"/>
      <c r="VAJ7" s="228"/>
      <c r="VAK7" s="228"/>
      <c r="VAL7" s="228"/>
      <c r="VAM7" s="228"/>
      <c r="VAN7" s="228"/>
      <c r="VAO7" s="228"/>
      <c r="VAP7" s="228"/>
      <c r="VAQ7" s="228"/>
      <c r="VAR7" s="228"/>
      <c r="VAS7" s="228"/>
      <c r="VAT7" s="228"/>
      <c r="VAU7" s="228"/>
      <c r="VAV7" s="228"/>
      <c r="VAW7" s="228"/>
      <c r="VAX7" s="228"/>
      <c r="VAY7" s="228"/>
      <c r="VAZ7" s="228"/>
      <c r="VBA7" s="228"/>
      <c r="VBB7" s="228"/>
      <c r="VBC7" s="228"/>
      <c r="VBD7" s="228"/>
      <c r="VBE7" s="228"/>
      <c r="VBF7" s="228"/>
      <c r="VBG7" s="228"/>
      <c r="VBH7" s="228"/>
      <c r="VBI7" s="228"/>
      <c r="VBJ7" s="228"/>
      <c r="VBK7" s="228"/>
      <c r="VBL7" s="228"/>
      <c r="VBM7" s="228"/>
      <c r="VBN7" s="228"/>
      <c r="VBO7" s="228"/>
      <c r="VBP7" s="228"/>
      <c r="VBQ7" s="228"/>
      <c r="VBR7" s="228"/>
      <c r="VBS7" s="228"/>
      <c r="VBT7" s="228"/>
      <c r="VBU7" s="228"/>
      <c r="VBV7" s="228"/>
      <c r="VBW7" s="228"/>
      <c r="VBX7" s="228"/>
      <c r="VBY7" s="228"/>
      <c r="VBZ7" s="228"/>
      <c r="VCA7" s="228"/>
      <c r="VCB7" s="228"/>
      <c r="VCC7" s="228"/>
      <c r="VCD7" s="228"/>
      <c r="VCE7" s="228"/>
      <c r="VCF7" s="228"/>
      <c r="VCG7" s="228"/>
      <c r="VCH7" s="228"/>
      <c r="VCI7" s="228"/>
      <c r="VCJ7" s="228"/>
      <c r="VCK7" s="228"/>
      <c r="VCL7" s="228"/>
      <c r="VCM7" s="228"/>
      <c r="VCN7" s="228"/>
      <c r="VCO7" s="228"/>
      <c r="VCP7" s="228"/>
      <c r="VCQ7" s="228"/>
      <c r="VCR7" s="228"/>
      <c r="VCS7" s="228"/>
      <c r="VCT7" s="228"/>
      <c r="VCU7" s="228"/>
      <c r="VCV7" s="228"/>
      <c r="VCW7" s="228"/>
      <c r="VCX7" s="228"/>
      <c r="VCY7" s="228"/>
      <c r="VCZ7" s="228"/>
      <c r="VDA7" s="228"/>
      <c r="VDB7" s="228"/>
      <c r="VDC7" s="228"/>
      <c r="VDD7" s="228"/>
      <c r="VDE7" s="228"/>
      <c r="VDF7" s="228"/>
      <c r="VDG7" s="228"/>
      <c r="VDH7" s="228"/>
      <c r="VDI7" s="228"/>
      <c r="VDJ7" s="228"/>
      <c r="VDK7" s="228"/>
      <c r="VDL7" s="228"/>
      <c r="VDM7" s="228"/>
      <c r="VDN7" s="228"/>
      <c r="VDO7" s="228"/>
      <c r="VDP7" s="228"/>
      <c r="VDQ7" s="228"/>
      <c r="VDR7" s="228"/>
      <c r="VDS7" s="228"/>
      <c r="VDT7" s="228"/>
      <c r="VDU7" s="228"/>
      <c r="VDV7" s="228"/>
      <c r="VDW7" s="228"/>
      <c r="VDX7" s="228"/>
      <c r="VDY7" s="228"/>
      <c r="VDZ7" s="228"/>
      <c r="VEA7" s="228"/>
      <c r="VEB7" s="228"/>
      <c r="VEC7" s="228"/>
      <c r="VED7" s="228"/>
      <c r="VEE7" s="228"/>
      <c r="VEF7" s="228"/>
      <c r="VEG7" s="228"/>
      <c r="VEH7" s="228"/>
      <c r="VEI7" s="228"/>
      <c r="VEJ7" s="228"/>
      <c r="VEK7" s="228"/>
      <c r="VEL7" s="228"/>
      <c r="VEM7" s="228"/>
      <c r="VEN7" s="228"/>
      <c r="VEO7" s="228"/>
      <c r="VEP7" s="228"/>
      <c r="VEQ7" s="228"/>
      <c r="VER7" s="228"/>
      <c r="VES7" s="228"/>
      <c r="VET7" s="228"/>
      <c r="VEU7" s="228"/>
      <c r="VEV7" s="228"/>
      <c r="VEW7" s="228"/>
      <c r="VEX7" s="228"/>
      <c r="VEY7" s="228"/>
      <c r="VEZ7" s="228"/>
      <c r="VFA7" s="228"/>
      <c r="VFB7" s="228"/>
      <c r="VFC7" s="228"/>
      <c r="VFD7" s="228"/>
      <c r="VFE7" s="228"/>
      <c r="VFF7" s="228"/>
      <c r="VFG7" s="228"/>
      <c r="VFH7" s="228"/>
      <c r="VFI7" s="228"/>
      <c r="VFJ7" s="228"/>
      <c r="VFK7" s="228"/>
      <c r="VFL7" s="228"/>
      <c r="VFM7" s="228"/>
      <c r="VFN7" s="228"/>
      <c r="VFO7" s="228"/>
      <c r="VFP7" s="228"/>
      <c r="VFQ7" s="228"/>
      <c r="VFR7" s="228"/>
      <c r="VFS7" s="228"/>
      <c r="VFT7" s="228"/>
      <c r="VFU7" s="228"/>
      <c r="VFV7" s="228"/>
      <c r="VFW7" s="228"/>
      <c r="VFX7" s="228"/>
      <c r="VFY7" s="228"/>
      <c r="VFZ7" s="228"/>
      <c r="VGA7" s="228"/>
      <c r="VGB7" s="228"/>
      <c r="VGC7" s="228"/>
      <c r="VGD7" s="228"/>
      <c r="VGE7" s="228"/>
      <c r="VGF7" s="228"/>
      <c r="VGG7" s="228"/>
      <c r="VGH7" s="228"/>
      <c r="VGI7" s="228"/>
      <c r="VGJ7" s="228"/>
      <c r="VGK7" s="228"/>
      <c r="VGL7" s="228"/>
      <c r="VGM7" s="228"/>
      <c r="VGN7" s="228"/>
      <c r="VGO7" s="228"/>
      <c r="VGP7" s="228"/>
      <c r="VGQ7" s="228"/>
      <c r="VGR7" s="228"/>
      <c r="VGS7" s="228"/>
      <c r="VGT7" s="228"/>
      <c r="VGU7" s="228"/>
      <c r="VGV7" s="228"/>
      <c r="VGW7" s="228"/>
      <c r="VGX7" s="228"/>
      <c r="VGY7" s="228"/>
      <c r="VGZ7" s="228"/>
      <c r="VHA7" s="228"/>
      <c r="VHB7" s="228"/>
      <c r="VHC7" s="228"/>
      <c r="VHD7" s="228"/>
      <c r="VHE7" s="228"/>
      <c r="VHF7" s="228"/>
      <c r="VHG7" s="228"/>
      <c r="VHH7" s="228"/>
      <c r="VHI7" s="228"/>
      <c r="VHJ7" s="228"/>
      <c r="VHK7" s="228"/>
      <c r="VHL7" s="228"/>
      <c r="VHM7" s="228"/>
      <c r="VHN7" s="228"/>
      <c r="VHO7" s="228"/>
      <c r="VHP7" s="228"/>
      <c r="VHQ7" s="228"/>
      <c r="VHR7" s="228"/>
      <c r="VHS7" s="228"/>
      <c r="VHT7" s="228"/>
      <c r="VHU7" s="228"/>
      <c r="VHV7" s="228"/>
      <c r="VHW7" s="228"/>
      <c r="VHX7" s="228"/>
      <c r="VHY7" s="228"/>
      <c r="VHZ7" s="228"/>
      <c r="VIA7" s="228"/>
      <c r="VIB7" s="228"/>
      <c r="VIC7" s="228"/>
      <c r="VID7" s="228"/>
      <c r="VIE7" s="228"/>
      <c r="VIF7" s="228"/>
      <c r="VIG7" s="228"/>
      <c r="VIH7" s="228"/>
      <c r="VII7" s="228"/>
      <c r="VIJ7" s="228"/>
      <c r="VIK7" s="228"/>
      <c r="VIL7" s="228"/>
      <c r="VIM7" s="228"/>
      <c r="VIN7" s="228"/>
      <c r="VIO7" s="228"/>
      <c r="VIP7" s="228"/>
      <c r="VIQ7" s="228"/>
      <c r="VIR7" s="228"/>
      <c r="VIS7" s="228"/>
      <c r="VIT7" s="228"/>
      <c r="VIU7" s="228"/>
      <c r="VIV7" s="228"/>
      <c r="VIW7" s="228"/>
      <c r="VIX7" s="228"/>
      <c r="VIY7" s="228"/>
      <c r="VIZ7" s="228"/>
      <c r="VJA7" s="228"/>
      <c r="VJB7" s="228"/>
      <c r="VJC7" s="228"/>
      <c r="VJD7" s="228"/>
      <c r="VJE7" s="228"/>
      <c r="VJF7" s="228"/>
      <c r="VJG7" s="228"/>
      <c r="VJH7" s="228"/>
      <c r="VJI7" s="228"/>
      <c r="VJJ7" s="228"/>
      <c r="VJK7" s="228"/>
      <c r="VJL7" s="228"/>
      <c r="VJM7" s="228"/>
      <c r="VJN7" s="228"/>
      <c r="VJO7" s="228"/>
      <c r="VJP7" s="228"/>
      <c r="VJQ7" s="228"/>
      <c r="VJR7" s="228"/>
      <c r="VJS7" s="228"/>
      <c r="VJT7" s="228"/>
      <c r="VJU7" s="228"/>
      <c r="VJV7" s="228"/>
      <c r="VJW7" s="228"/>
      <c r="VJX7" s="228"/>
      <c r="VJY7" s="228"/>
      <c r="VJZ7" s="228"/>
      <c r="VKA7" s="228"/>
      <c r="VKB7" s="228"/>
      <c r="VKC7" s="228"/>
      <c r="VKD7" s="228"/>
      <c r="VKE7" s="228"/>
      <c r="VKF7" s="228"/>
      <c r="VKG7" s="228"/>
      <c r="VKH7" s="228"/>
      <c r="VKI7" s="228"/>
      <c r="VKJ7" s="228"/>
      <c r="VKK7" s="228"/>
      <c r="VKL7" s="228"/>
      <c r="VKM7" s="228"/>
      <c r="VKN7" s="228"/>
      <c r="VKO7" s="228"/>
      <c r="VKP7" s="228"/>
      <c r="VKQ7" s="228"/>
      <c r="VKR7" s="228"/>
      <c r="VKS7" s="228"/>
      <c r="VKT7" s="228"/>
      <c r="VKU7" s="228"/>
      <c r="VKV7" s="228"/>
      <c r="VKW7" s="228"/>
      <c r="VKX7" s="228"/>
      <c r="VKY7" s="228"/>
      <c r="VKZ7" s="228"/>
      <c r="VLA7" s="228"/>
      <c r="VLB7" s="228"/>
      <c r="VLC7" s="228"/>
      <c r="VLD7" s="228"/>
      <c r="VLE7" s="228"/>
      <c r="VLF7" s="228"/>
      <c r="VLG7" s="228"/>
      <c r="VLH7" s="228"/>
      <c r="VLI7" s="228"/>
      <c r="VLJ7" s="228"/>
      <c r="VLK7" s="228"/>
      <c r="VLL7" s="228"/>
      <c r="VLM7" s="228"/>
      <c r="VLN7" s="228"/>
      <c r="VLO7" s="228"/>
      <c r="VLP7" s="228"/>
      <c r="VLQ7" s="228"/>
      <c r="VLR7" s="228"/>
      <c r="VLS7" s="228"/>
      <c r="VLT7" s="228"/>
      <c r="VLU7" s="228"/>
      <c r="VLV7" s="228"/>
      <c r="VLW7" s="228"/>
      <c r="VLX7" s="228"/>
      <c r="VLY7" s="228"/>
      <c r="VLZ7" s="228"/>
      <c r="VMA7" s="228"/>
      <c r="VMB7" s="228"/>
      <c r="VMC7" s="228"/>
      <c r="VMD7" s="228"/>
      <c r="VME7" s="228"/>
      <c r="VMF7" s="228"/>
      <c r="VMG7" s="228"/>
      <c r="VMH7" s="228"/>
      <c r="VMI7" s="228"/>
      <c r="VMJ7" s="228"/>
      <c r="VMK7" s="228"/>
      <c r="VML7" s="228"/>
      <c r="VMM7" s="228"/>
      <c r="VMN7" s="228"/>
      <c r="VMO7" s="228"/>
      <c r="VMP7" s="228"/>
      <c r="VMQ7" s="228"/>
      <c r="VMR7" s="228"/>
      <c r="VMS7" s="228"/>
      <c r="VMT7" s="228"/>
      <c r="VMU7" s="228"/>
      <c r="VMV7" s="228"/>
      <c r="VMW7" s="228"/>
      <c r="VMX7" s="228"/>
      <c r="VMY7" s="228"/>
      <c r="VMZ7" s="228"/>
      <c r="VNA7" s="228"/>
      <c r="VNB7" s="228"/>
      <c r="VNC7" s="228"/>
      <c r="VND7" s="228"/>
      <c r="VNE7" s="228"/>
      <c r="VNF7" s="228"/>
      <c r="VNG7" s="228"/>
      <c r="VNH7" s="228"/>
      <c r="VNI7" s="228"/>
      <c r="VNJ7" s="228"/>
      <c r="VNK7" s="228"/>
      <c r="VNL7" s="228"/>
      <c r="VNM7" s="228"/>
      <c r="VNN7" s="228"/>
      <c r="VNO7" s="228"/>
      <c r="VNP7" s="228"/>
      <c r="VNQ7" s="228"/>
      <c r="VNR7" s="228"/>
      <c r="VNS7" s="228"/>
      <c r="VNT7" s="228"/>
      <c r="VNU7" s="228"/>
      <c r="VNV7" s="228"/>
      <c r="VNW7" s="228"/>
      <c r="VNX7" s="228"/>
      <c r="VNY7" s="228"/>
      <c r="VNZ7" s="228"/>
      <c r="VOA7" s="228"/>
      <c r="VOB7" s="228"/>
      <c r="VOC7" s="228"/>
      <c r="VOD7" s="228"/>
      <c r="VOE7" s="228"/>
      <c r="VOF7" s="228"/>
      <c r="VOG7" s="228"/>
      <c r="VOH7" s="228"/>
      <c r="VOI7" s="228"/>
      <c r="VOJ7" s="228"/>
      <c r="VOK7" s="228"/>
      <c r="VOL7" s="228"/>
      <c r="VOM7" s="228"/>
      <c r="VON7" s="228"/>
      <c r="VOO7" s="228"/>
      <c r="VOP7" s="228"/>
      <c r="VOQ7" s="228"/>
      <c r="VOR7" s="228"/>
      <c r="VOS7" s="228"/>
      <c r="VOT7" s="228"/>
      <c r="VOU7" s="228"/>
      <c r="VOV7" s="228"/>
      <c r="VOW7" s="228"/>
      <c r="VOX7" s="228"/>
      <c r="VOY7" s="228"/>
      <c r="VOZ7" s="228"/>
      <c r="VPA7" s="228"/>
      <c r="VPB7" s="228"/>
      <c r="VPC7" s="228"/>
      <c r="VPD7" s="228"/>
      <c r="VPE7" s="228"/>
      <c r="VPF7" s="228"/>
      <c r="VPG7" s="228"/>
      <c r="VPH7" s="228"/>
      <c r="VPI7" s="228"/>
      <c r="VPJ7" s="228"/>
      <c r="VPK7" s="228"/>
      <c r="VPL7" s="228"/>
      <c r="VPM7" s="228"/>
      <c r="VPN7" s="228"/>
      <c r="VPO7" s="228"/>
      <c r="VPP7" s="228"/>
      <c r="VPQ7" s="228"/>
      <c r="VPR7" s="228"/>
      <c r="VPS7" s="228"/>
      <c r="VPT7" s="228"/>
      <c r="VPU7" s="228"/>
      <c r="VPV7" s="228"/>
      <c r="VPW7" s="228"/>
      <c r="VPX7" s="228"/>
      <c r="VPY7" s="228"/>
      <c r="VPZ7" s="228"/>
      <c r="VQA7" s="228"/>
      <c r="VQB7" s="228"/>
      <c r="VQC7" s="228"/>
      <c r="VQD7" s="228"/>
      <c r="VQE7" s="228"/>
      <c r="VQF7" s="228"/>
      <c r="VQG7" s="228"/>
      <c r="VQH7" s="228"/>
      <c r="VQI7" s="228"/>
      <c r="VQJ7" s="228"/>
      <c r="VQK7" s="228"/>
      <c r="VQL7" s="228"/>
      <c r="VQM7" s="228"/>
      <c r="VQN7" s="228"/>
      <c r="VQO7" s="228"/>
      <c r="VQP7" s="228"/>
      <c r="VQQ7" s="228"/>
      <c r="VQR7" s="228"/>
      <c r="VQS7" s="228"/>
      <c r="VQT7" s="228"/>
      <c r="VQU7" s="228"/>
      <c r="VQV7" s="228"/>
      <c r="VQW7" s="228"/>
      <c r="VQX7" s="228"/>
      <c r="VQY7" s="228"/>
      <c r="VQZ7" s="228"/>
      <c r="VRA7" s="228"/>
      <c r="VRB7" s="228"/>
      <c r="VRC7" s="228"/>
      <c r="VRD7" s="228"/>
      <c r="VRE7" s="228"/>
      <c r="VRF7" s="228"/>
      <c r="VRG7" s="228"/>
      <c r="VRH7" s="228"/>
      <c r="VRI7" s="228"/>
      <c r="VRJ7" s="228"/>
      <c r="VRK7" s="228"/>
      <c r="VRL7" s="228"/>
      <c r="VRM7" s="228"/>
      <c r="VRN7" s="228"/>
      <c r="VRO7" s="228"/>
      <c r="VRP7" s="228"/>
      <c r="VRQ7" s="228"/>
      <c r="VRR7" s="228"/>
      <c r="VRS7" s="228"/>
      <c r="VRT7" s="228"/>
      <c r="VRU7" s="228"/>
      <c r="VRV7" s="228"/>
      <c r="VRW7" s="228"/>
      <c r="VRX7" s="228"/>
      <c r="VRY7" s="228"/>
      <c r="VRZ7" s="228"/>
      <c r="VSA7" s="228"/>
      <c r="VSB7" s="228"/>
      <c r="VSC7" s="228"/>
      <c r="VSD7" s="228"/>
      <c r="VSE7" s="228"/>
      <c r="VSF7" s="228"/>
      <c r="VSG7" s="228"/>
      <c r="VSH7" s="228"/>
      <c r="VSI7" s="228"/>
      <c r="VSJ7" s="228"/>
      <c r="VSK7" s="228"/>
      <c r="VSL7" s="228"/>
      <c r="VSM7" s="228"/>
      <c r="VSN7" s="228"/>
      <c r="VSO7" s="228"/>
      <c r="VSP7" s="228"/>
      <c r="VSQ7" s="228"/>
      <c r="VSR7" s="228"/>
      <c r="VSS7" s="228"/>
      <c r="VST7" s="228"/>
      <c r="VSU7" s="228"/>
      <c r="VSV7" s="228"/>
      <c r="VSW7" s="228"/>
      <c r="VSX7" s="228"/>
      <c r="VSY7" s="228"/>
      <c r="VSZ7" s="228"/>
      <c r="VTA7" s="228"/>
      <c r="VTB7" s="228"/>
      <c r="VTC7" s="228"/>
      <c r="VTD7" s="228"/>
      <c r="VTE7" s="228"/>
      <c r="VTF7" s="228"/>
      <c r="VTG7" s="228"/>
      <c r="VTH7" s="228"/>
      <c r="VTI7" s="228"/>
      <c r="VTJ7" s="228"/>
      <c r="VTK7" s="228"/>
      <c r="VTL7" s="228"/>
      <c r="VTM7" s="228"/>
      <c r="VTN7" s="228"/>
      <c r="VTO7" s="228"/>
      <c r="VTP7" s="228"/>
      <c r="VTQ7" s="228"/>
      <c r="VTR7" s="228"/>
      <c r="VTS7" s="228"/>
      <c r="VTT7" s="228"/>
      <c r="VTU7" s="228"/>
      <c r="VTV7" s="228"/>
      <c r="VTW7" s="228"/>
      <c r="VTX7" s="228"/>
      <c r="VTY7" s="228"/>
      <c r="VTZ7" s="228"/>
      <c r="VUA7" s="228"/>
      <c r="VUB7" s="228"/>
      <c r="VUC7" s="228"/>
      <c r="VUD7" s="228"/>
      <c r="VUE7" s="228"/>
      <c r="VUF7" s="228"/>
      <c r="VUG7" s="228"/>
      <c r="VUH7" s="228"/>
      <c r="VUI7" s="228"/>
      <c r="VUJ7" s="228"/>
      <c r="VUK7" s="228"/>
      <c r="VUL7" s="228"/>
      <c r="VUM7" s="228"/>
      <c r="VUN7" s="228"/>
      <c r="VUO7" s="228"/>
      <c r="VUP7" s="228"/>
      <c r="VUQ7" s="228"/>
      <c r="VUR7" s="228"/>
      <c r="VUS7" s="228"/>
      <c r="VUT7" s="228"/>
      <c r="VUU7" s="228"/>
      <c r="VUV7" s="228"/>
      <c r="VUW7" s="228"/>
      <c r="VUX7" s="228"/>
      <c r="VUY7" s="228"/>
      <c r="VUZ7" s="228"/>
      <c r="VVA7" s="228"/>
      <c r="VVB7" s="228"/>
      <c r="VVC7" s="228"/>
      <c r="VVD7" s="228"/>
      <c r="VVE7" s="228"/>
      <c r="VVF7" s="228"/>
      <c r="VVG7" s="228"/>
      <c r="VVH7" s="228"/>
      <c r="VVI7" s="228"/>
      <c r="VVJ7" s="228"/>
      <c r="VVK7" s="228"/>
      <c r="VVL7" s="228"/>
      <c r="VVM7" s="228"/>
      <c r="VVN7" s="228"/>
      <c r="VVO7" s="228"/>
      <c r="VVP7" s="228"/>
      <c r="VVQ7" s="228"/>
      <c r="VVR7" s="228"/>
      <c r="VVS7" s="228"/>
      <c r="VVT7" s="228"/>
      <c r="VVU7" s="228"/>
      <c r="VVV7" s="228"/>
      <c r="VVW7" s="228"/>
      <c r="VVX7" s="228"/>
      <c r="VVY7" s="228"/>
      <c r="VVZ7" s="228"/>
      <c r="VWA7" s="228"/>
      <c r="VWB7" s="228"/>
      <c r="VWC7" s="228"/>
      <c r="VWD7" s="228"/>
      <c r="VWE7" s="228"/>
      <c r="VWF7" s="228"/>
      <c r="VWG7" s="228"/>
      <c r="VWH7" s="228"/>
      <c r="VWI7" s="228"/>
      <c r="VWJ7" s="228"/>
      <c r="VWK7" s="228"/>
      <c r="VWL7" s="228"/>
      <c r="VWM7" s="228"/>
      <c r="VWN7" s="228"/>
      <c r="VWO7" s="228"/>
      <c r="VWP7" s="228"/>
      <c r="VWQ7" s="228"/>
      <c r="VWR7" s="228"/>
      <c r="VWS7" s="228"/>
      <c r="VWT7" s="228"/>
      <c r="VWU7" s="228"/>
      <c r="VWV7" s="228"/>
      <c r="VWW7" s="228"/>
      <c r="VWX7" s="228"/>
      <c r="VWY7" s="228"/>
      <c r="VWZ7" s="228"/>
      <c r="VXA7" s="228"/>
      <c r="VXB7" s="228"/>
      <c r="VXC7" s="228"/>
      <c r="VXD7" s="228"/>
      <c r="VXE7" s="228"/>
      <c r="VXF7" s="228"/>
      <c r="VXG7" s="228"/>
      <c r="VXH7" s="228"/>
      <c r="VXI7" s="228"/>
      <c r="VXJ7" s="228"/>
      <c r="VXK7" s="228"/>
      <c r="VXL7" s="228"/>
      <c r="VXM7" s="228"/>
      <c r="VXN7" s="228"/>
      <c r="VXO7" s="228"/>
      <c r="VXP7" s="228"/>
      <c r="VXQ7" s="228"/>
      <c r="VXR7" s="228"/>
      <c r="VXS7" s="228"/>
      <c r="VXT7" s="228"/>
      <c r="VXU7" s="228"/>
      <c r="VXV7" s="228"/>
      <c r="VXW7" s="228"/>
      <c r="VXX7" s="228"/>
      <c r="VXY7" s="228"/>
      <c r="VXZ7" s="228"/>
      <c r="VYA7" s="228"/>
      <c r="VYB7" s="228"/>
      <c r="VYC7" s="228"/>
      <c r="VYD7" s="228"/>
      <c r="VYE7" s="228"/>
      <c r="VYF7" s="228"/>
      <c r="VYG7" s="228"/>
      <c r="VYH7" s="228"/>
      <c r="VYI7" s="228"/>
      <c r="VYJ7" s="228"/>
      <c r="VYK7" s="228"/>
      <c r="VYL7" s="228"/>
      <c r="VYM7" s="228"/>
      <c r="VYN7" s="228"/>
      <c r="VYO7" s="228"/>
      <c r="VYP7" s="228"/>
      <c r="VYQ7" s="228"/>
      <c r="VYR7" s="228"/>
      <c r="VYS7" s="228"/>
      <c r="VYT7" s="228"/>
      <c r="VYU7" s="228"/>
      <c r="VYV7" s="228"/>
      <c r="VYW7" s="228"/>
      <c r="VYX7" s="228"/>
      <c r="VYY7" s="228"/>
      <c r="VYZ7" s="228"/>
      <c r="VZA7" s="228"/>
      <c r="VZB7" s="228"/>
      <c r="VZC7" s="228"/>
      <c r="VZD7" s="228"/>
      <c r="VZE7" s="228"/>
      <c r="VZF7" s="228"/>
      <c r="VZG7" s="228"/>
      <c r="VZH7" s="228"/>
      <c r="VZI7" s="228"/>
      <c r="VZJ7" s="228"/>
      <c r="VZK7" s="228"/>
      <c r="VZL7" s="228"/>
      <c r="VZM7" s="228"/>
      <c r="VZN7" s="228"/>
      <c r="VZO7" s="228"/>
      <c r="VZP7" s="228"/>
      <c r="VZQ7" s="228"/>
      <c r="VZR7" s="228"/>
      <c r="VZS7" s="228"/>
      <c r="VZT7" s="228"/>
      <c r="VZU7" s="228"/>
      <c r="VZV7" s="228"/>
      <c r="VZW7" s="228"/>
      <c r="VZX7" s="228"/>
      <c r="VZY7" s="228"/>
      <c r="VZZ7" s="228"/>
      <c r="WAA7" s="228"/>
      <c r="WAB7" s="228"/>
      <c r="WAC7" s="228"/>
      <c r="WAD7" s="228"/>
      <c r="WAE7" s="228"/>
      <c r="WAF7" s="228"/>
      <c r="WAG7" s="228"/>
      <c r="WAH7" s="228"/>
      <c r="WAI7" s="228"/>
      <c r="WAJ7" s="228"/>
      <c r="WAK7" s="228"/>
      <c r="WAL7" s="228"/>
      <c r="WAM7" s="228"/>
      <c r="WAN7" s="228"/>
      <c r="WAO7" s="228"/>
      <c r="WAP7" s="228"/>
      <c r="WAQ7" s="228"/>
      <c r="WAR7" s="228"/>
      <c r="WAS7" s="228"/>
      <c r="WAT7" s="228"/>
      <c r="WAU7" s="228"/>
      <c r="WAV7" s="228"/>
      <c r="WAW7" s="228"/>
      <c r="WAX7" s="228"/>
      <c r="WAY7" s="228"/>
      <c r="WAZ7" s="228"/>
      <c r="WBA7" s="228"/>
      <c r="WBB7" s="228"/>
      <c r="WBC7" s="228"/>
      <c r="WBD7" s="228"/>
      <c r="WBE7" s="228"/>
      <c r="WBF7" s="228"/>
      <c r="WBG7" s="228"/>
      <c r="WBH7" s="228"/>
      <c r="WBI7" s="228"/>
      <c r="WBJ7" s="228"/>
      <c r="WBK7" s="228"/>
      <c r="WBL7" s="228"/>
      <c r="WBM7" s="228"/>
      <c r="WBN7" s="228"/>
      <c r="WBO7" s="228"/>
      <c r="WBP7" s="228"/>
      <c r="WBQ7" s="228"/>
      <c r="WBR7" s="228"/>
      <c r="WBS7" s="228"/>
      <c r="WBT7" s="228"/>
      <c r="WBU7" s="228"/>
      <c r="WBV7" s="228"/>
      <c r="WBW7" s="228"/>
      <c r="WBX7" s="228"/>
      <c r="WBY7" s="228"/>
      <c r="WBZ7" s="228"/>
      <c r="WCA7" s="228"/>
      <c r="WCB7" s="228"/>
      <c r="WCC7" s="228"/>
      <c r="WCD7" s="228"/>
      <c r="WCE7" s="228"/>
      <c r="WCF7" s="228"/>
      <c r="WCG7" s="228"/>
      <c r="WCH7" s="228"/>
      <c r="WCI7" s="228"/>
      <c r="WCJ7" s="228"/>
      <c r="WCK7" s="228"/>
      <c r="WCL7" s="228"/>
      <c r="WCM7" s="228"/>
      <c r="WCN7" s="228"/>
      <c r="WCO7" s="228"/>
      <c r="WCP7" s="228"/>
      <c r="WCQ7" s="228"/>
      <c r="WCR7" s="228"/>
      <c r="WCS7" s="228"/>
      <c r="WCT7" s="228"/>
      <c r="WCU7" s="228"/>
      <c r="WCV7" s="228"/>
      <c r="WCW7" s="228"/>
      <c r="WCX7" s="228"/>
      <c r="WCY7" s="228"/>
      <c r="WCZ7" s="228"/>
      <c r="WDA7" s="228"/>
      <c r="WDB7" s="228"/>
      <c r="WDC7" s="228"/>
      <c r="WDD7" s="228"/>
      <c r="WDE7" s="228"/>
      <c r="WDF7" s="228"/>
      <c r="WDG7" s="228"/>
      <c r="WDH7" s="228"/>
      <c r="WDI7" s="228"/>
      <c r="WDJ7" s="228"/>
      <c r="WDK7" s="228"/>
      <c r="WDL7" s="228"/>
      <c r="WDM7" s="228"/>
      <c r="WDN7" s="228"/>
      <c r="WDO7" s="228"/>
      <c r="WDP7" s="228"/>
      <c r="WDQ7" s="228"/>
      <c r="WDR7" s="228"/>
      <c r="WDS7" s="228"/>
      <c r="WDT7" s="228"/>
      <c r="WDU7" s="228"/>
      <c r="WDV7" s="228"/>
      <c r="WDW7" s="228"/>
      <c r="WDX7" s="228"/>
      <c r="WDY7" s="228"/>
      <c r="WDZ7" s="228"/>
      <c r="WEA7" s="228"/>
      <c r="WEB7" s="228"/>
      <c r="WEC7" s="228"/>
      <c r="WED7" s="228"/>
      <c r="WEE7" s="228"/>
      <c r="WEF7" s="228"/>
      <c r="WEG7" s="228"/>
      <c r="WEH7" s="228"/>
      <c r="WEI7" s="228"/>
      <c r="WEJ7" s="228"/>
      <c r="WEK7" s="228"/>
      <c r="WEL7" s="228"/>
      <c r="WEM7" s="228"/>
      <c r="WEN7" s="228"/>
      <c r="WEO7" s="228"/>
      <c r="WEP7" s="228"/>
      <c r="WEQ7" s="228"/>
      <c r="WER7" s="228"/>
      <c r="WES7" s="228"/>
      <c r="WET7" s="228"/>
      <c r="WEU7" s="228"/>
      <c r="WEV7" s="228"/>
      <c r="WEW7" s="228"/>
      <c r="WEX7" s="228"/>
      <c r="WEY7" s="228"/>
      <c r="WEZ7" s="228"/>
      <c r="WFA7" s="228"/>
      <c r="WFB7" s="228"/>
      <c r="WFC7" s="228"/>
      <c r="WFD7" s="228"/>
      <c r="WFE7" s="228"/>
      <c r="WFF7" s="228"/>
      <c r="WFG7" s="228"/>
      <c r="WFH7" s="228"/>
      <c r="WFI7" s="228"/>
      <c r="WFJ7" s="228"/>
      <c r="WFK7" s="228"/>
      <c r="WFL7" s="228"/>
      <c r="WFM7" s="228"/>
      <c r="WFN7" s="228"/>
      <c r="WFO7" s="228"/>
      <c r="WFP7" s="228"/>
      <c r="WFQ7" s="228"/>
      <c r="WFR7" s="228"/>
      <c r="WFS7" s="228"/>
      <c r="WFT7" s="228"/>
      <c r="WFU7" s="228"/>
      <c r="WFV7" s="228"/>
      <c r="WFW7" s="228"/>
      <c r="WFX7" s="228"/>
      <c r="WFY7" s="228"/>
      <c r="WFZ7" s="228"/>
      <c r="WGA7" s="228"/>
      <c r="WGB7" s="228"/>
      <c r="WGC7" s="228"/>
      <c r="WGD7" s="228"/>
      <c r="WGE7" s="228"/>
      <c r="WGF7" s="228"/>
      <c r="WGG7" s="228"/>
      <c r="WGH7" s="228"/>
      <c r="WGI7" s="228"/>
      <c r="WGJ7" s="228"/>
      <c r="WGK7" s="228"/>
      <c r="WGL7" s="228"/>
      <c r="WGM7" s="228"/>
      <c r="WGN7" s="228"/>
      <c r="WGO7" s="228"/>
      <c r="WGP7" s="228"/>
      <c r="WGQ7" s="228"/>
      <c r="WGR7" s="228"/>
      <c r="WGS7" s="228"/>
      <c r="WGT7" s="228"/>
      <c r="WGU7" s="228"/>
      <c r="WGV7" s="228"/>
      <c r="WGW7" s="228"/>
      <c r="WGX7" s="228"/>
      <c r="WGY7" s="228"/>
      <c r="WGZ7" s="228"/>
      <c r="WHA7" s="228"/>
      <c r="WHB7" s="228"/>
      <c r="WHC7" s="228"/>
      <c r="WHD7" s="228"/>
      <c r="WHE7" s="228"/>
      <c r="WHF7" s="228"/>
      <c r="WHG7" s="228"/>
      <c r="WHH7" s="228"/>
      <c r="WHI7" s="228"/>
      <c r="WHJ7" s="228"/>
      <c r="WHK7" s="228"/>
      <c r="WHL7" s="228"/>
      <c r="WHM7" s="228"/>
      <c r="WHN7" s="228"/>
      <c r="WHO7" s="228"/>
      <c r="WHP7" s="228"/>
      <c r="WHQ7" s="228"/>
      <c r="WHR7" s="228"/>
      <c r="WHS7" s="228"/>
      <c r="WHT7" s="228"/>
      <c r="WHU7" s="228"/>
      <c r="WHV7" s="228"/>
      <c r="WHW7" s="228"/>
      <c r="WHX7" s="228"/>
      <c r="WHY7" s="228"/>
      <c r="WHZ7" s="228"/>
      <c r="WIA7" s="228"/>
      <c r="WIB7" s="228"/>
      <c r="WIC7" s="228"/>
      <c r="WID7" s="228"/>
      <c r="WIE7" s="228"/>
      <c r="WIF7" s="228"/>
      <c r="WIG7" s="228"/>
      <c r="WIH7" s="228"/>
      <c r="WII7" s="228"/>
      <c r="WIJ7" s="228"/>
      <c r="WIK7" s="228"/>
      <c r="WIL7" s="228"/>
      <c r="WIM7" s="228"/>
      <c r="WIN7" s="228"/>
      <c r="WIO7" s="228"/>
      <c r="WIP7" s="228"/>
      <c r="WIQ7" s="228"/>
      <c r="WIR7" s="228"/>
      <c r="WIS7" s="228"/>
      <c r="WIT7" s="228"/>
      <c r="WIU7" s="228"/>
      <c r="WIV7" s="228"/>
      <c r="WIW7" s="228"/>
      <c r="WIX7" s="228"/>
      <c r="WIY7" s="228"/>
      <c r="WIZ7" s="228"/>
      <c r="WJA7" s="228"/>
      <c r="WJB7" s="228"/>
      <c r="WJC7" s="228"/>
      <c r="WJD7" s="228"/>
      <c r="WJE7" s="228"/>
      <c r="WJF7" s="228"/>
      <c r="WJG7" s="228"/>
      <c r="WJH7" s="228"/>
      <c r="WJI7" s="228"/>
      <c r="WJJ7" s="228"/>
      <c r="WJK7" s="228"/>
      <c r="WJL7" s="228"/>
      <c r="WJM7" s="228"/>
      <c r="WJN7" s="228"/>
      <c r="WJO7" s="228"/>
      <c r="WJP7" s="228"/>
      <c r="WJQ7" s="228"/>
      <c r="WJR7" s="228"/>
      <c r="WJS7" s="228"/>
      <c r="WJT7" s="228"/>
      <c r="WJU7" s="228"/>
      <c r="WJV7" s="228"/>
      <c r="WJW7" s="228"/>
      <c r="WJX7" s="228"/>
      <c r="WJY7" s="228"/>
      <c r="WJZ7" s="228"/>
      <c r="WKA7" s="228"/>
      <c r="WKB7" s="228"/>
      <c r="WKC7" s="228"/>
      <c r="WKD7" s="228"/>
      <c r="WKE7" s="228"/>
      <c r="WKF7" s="228"/>
      <c r="WKG7" s="228"/>
      <c r="WKH7" s="228"/>
      <c r="WKI7" s="228"/>
      <c r="WKJ7" s="228"/>
      <c r="WKK7" s="228"/>
      <c r="WKL7" s="228"/>
      <c r="WKM7" s="228"/>
      <c r="WKN7" s="228"/>
      <c r="WKO7" s="228"/>
      <c r="WKP7" s="228"/>
      <c r="WKQ7" s="228"/>
      <c r="WKR7" s="228"/>
      <c r="WKS7" s="228"/>
      <c r="WKT7" s="228"/>
      <c r="WKU7" s="228"/>
      <c r="WKV7" s="228"/>
      <c r="WKW7" s="228"/>
      <c r="WKX7" s="228"/>
      <c r="WKY7" s="228"/>
      <c r="WKZ7" s="228"/>
      <c r="WLA7" s="228"/>
      <c r="WLB7" s="228"/>
      <c r="WLC7" s="228"/>
      <c r="WLD7" s="228"/>
      <c r="WLE7" s="228"/>
      <c r="WLF7" s="228"/>
      <c r="WLG7" s="228"/>
      <c r="WLH7" s="228"/>
      <c r="WLI7" s="228"/>
      <c r="WLJ7" s="228"/>
      <c r="WLK7" s="228"/>
      <c r="WLL7" s="228"/>
      <c r="WLM7" s="228"/>
      <c r="WLN7" s="228"/>
      <c r="WLO7" s="228"/>
      <c r="WLP7" s="228"/>
      <c r="WLQ7" s="228"/>
      <c r="WLR7" s="228"/>
      <c r="WLS7" s="228"/>
      <c r="WLT7" s="228"/>
      <c r="WLU7" s="228"/>
      <c r="WLV7" s="228"/>
      <c r="WLW7" s="228"/>
      <c r="WLX7" s="228"/>
      <c r="WLY7" s="228"/>
      <c r="WLZ7" s="228"/>
      <c r="WMA7" s="228"/>
      <c r="WMB7" s="228"/>
      <c r="WMC7" s="228"/>
      <c r="WMD7" s="228"/>
      <c r="WME7" s="228"/>
      <c r="WMF7" s="228"/>
      <c r="WMG7" s="228"/>
      <c r="WMH7" s="228"/>
      <c r="WMI7" s="228"/>
      <c r="WMJ7" s="228"/>
      <c r="WMK7" s="228"/>
      <c r="WML7" s="228"/>
      <c r="WMM7" s="228"/>
      <c r="WMN7" s="228"/>
      <c r="WMO7" s="228"/>
      <c r="WMP7" s="228"/>
      <c r="WMQ7" s="228"/>
      <c r="WMR7" s="228"/>
      <c r="WMS7" s="228"/>
      <c r="WMT7" s="228"/>
      <c r="WMU7" s="228"/>
      <c r="WMV7" s="228"/>
      <c r="WMW7" s="228"/>
      <c r="WMX7" s="228"/>
      <c r="WMY7" s="228"/>
      <c r="WMZ7" s="228"/>
      <c r="WNA7" s="228"/>
      <c r="WNB7" s="228"/>
      <c r="WNC7" s="228"/>
      <c r="WND7" s="228"/>
      <c r="WNE7" s="228"/>
      <c r="WNF7" s="228"/>
      <c r="WNG7" s="228"/>
      <c r="WNH7" s="228"/>
      <c r="WNI7" s="228"/>
      <c r="WNJ7" s="228"/>
      <c r="WNK7" s="228"/>
      <c r="WNL7" s="228"/>
      <c r="WNM7" s="228"/>
      <c r="WNN7" s="228"/>
      <c r="WNO7" s="228"/>
      <c r="WNP7" s="228"/>
      <c r="WNQ7" s="228"/>
      <c r="WNR7" s="228"/>
      <c r="WNS7" s="228"/>
      <c r="WNT7" s="228"/>
      <c r="WNU7" s="228"/>
      <c r="WNV7" s="228"/>
      <c r="WNW7" s="228"/>
      <c r="WNX7" s="228"/>
      <c r="WNY7" s="228"/>
      <c r="WNZ7" s="228"/>
      <c r="WOA7" s="228"/>
      <c r="WOB7" s="228"/>
      <c r="WOC7" s="228"/>
      <c r="WOD7" s="228"/>
      <c r="WOE7" s="228"/>
      <c r="WOF7" s="228"/>
      <c r="WOG7" s="228"/>
      <c r="WOH7" s="228"/>
      <c r="WOI7" s="228"/>
      <c r="WOJ7" s="228"/>
      <c r="WOK7" s="228"/>
      <c r="WOL7" s="228"/>
      <c r="WOM7" s="228"/>
      <c r="WON7" s="228"/>
      <c r="WOO7" s="228"/>
      <c r="WOP7" s="228"/>
      <c r="WOQ7" s="228"/>
      <c r="WOR7" s="228"/>
      <c r="WOS7" s="228"/>
      <c r="WOT7" s="228"/>
      <c r="WOU7" s="228"/>
      <c r="WOV7" s="228"/>
      <c r="WOW7" s="228"/>
      <c r="WOX7" s="228"/>
      <c r="WOY7" s="228"/>
      <c r="WOZ7" s="228"/>
      <c r="WPA7" s="228"/>
      <c r="WPB7" s="228"/>
      <c r="WPC7" s="228"/>
      <c r="WPD7" s="228"/>
      <c r="WPE7" s="228"/>
      <c r="WPF7" s="228"/>
      <c r="WPG7" s="228"/>
      <c r="WPH7" s="228"/>
      <c r="WPI7" s="228"/>
      <c r="WPJ7" s="228"/>
      <c r="WPK7" s="228"/>
      <c r="WPL7" s="228"/>
      <c r="WPM7" s="228"/>
      <c r="WPN7" s="228"/>
      <c r="WPO7" s="228"/>
      <c r="WPP7" s="228"/>
      <c r="WPQ7" s="228"/>
      <c r="WPR7" s="228"/>
      <c r="WPS7" s="228"/>
      <c r="WPT7" s="228"/>
      <c r="WPU7" s="228"/>
      <c r="WPV7" s="228"/>
      <c r="WPW7" s="228"/>
      <c r="WPX7" s="228"/>
      <c r="WPY7" s="228"/>
      <c r="WPZ7" s="228"/>
      <c r="WQA7" s="228"/>
      <c r="WQB7" s="228"/>
      <c r="WQC7" s="228"/>
      <c r="WQD7" s="228"/>
      <c r="WQE7" s="228"/>
      <c r="WQF7" s="228"/>
      <c r="WQG7" s="228"/>
      <c r="WQH7" s="228"/>
      <c r="WQI7" s="228"/>
      <c r="WQJ7" s="228"/>
      <c r="WQK7" s="228"/>
      <c r="WQL7" s="228"/>
      <c r="WQM7" s="228"/>
      <c r="WQN7" s="228"/>
      <c r="WQO7" s="228"/>
      <c r="WQP7" s="228"/>
      <c r="WQQ7" s="228"/>
      <c r="WQR7" s="228"/>
      <c r="WQS7" s="228"/>
      <c r="WQT7" s="228"/>
      <c r="WQU7" s="228"/>
      <c r="WQV7" s="228"/>
      <c r="WQW7" s="228"/>
      <c r="WQX7" s="228"/>
      <c r="WQY7" s="228"/>
      <c r="WQZ7" s="228"/>
      <c r="WRA7" s="228"/>
      <c r="WRB7" s="228"/>
      <c r="WRC7" s="228"/>
      <c r="WRD7" s="228"/>
      <c r="WRE7" s="228"/>
      <c r="WRF7" s="228"/>
      <c r="WRG7" s="228"/>
      <c r="WRH7" s="228"/>
      <c r="WRI7" s="228"/>
      <c r="WRJ7" s="228"/>
      <c r="WRK7" s="228"/>
      <c r="WRL7" s="228"/>
      <c r="WRM7" s="228"/>
      <c r="WRN7" s="228"/>
      <c r="WRO7" s="228"/>
      <c r="WRP7" s="228"/>
      <c r="WRQ7" s="228"/>
      <c r="WRR7" s="228"/>
      <c r="WRS7" s="228"/>
      <c r="WRT7" s="228"/>
      <c r="WRU7" s="228"/>
      <c r="WRV7" s="228"/>
      <c r="WRW7" s="228"/>
      <c r="WRX7" s="228"/>
      <c r="WRY7" s="228"/>
      <c r="WRZ7" s="228"/>
      <c r="WSA7" s="228"/>
      <c r="WSB7" s="228"/>
      <c r="WSC7" s="228"/>
      <c r="WSD7" s="228"/>
      <c r="WSE7" s="228"/>
      <c r="WSF7" s="228"/>
      <c r="WSG7" s="228"/>
      <c r="WSH7" s="228"/>
      <c r="WSI7" s="228"/>
      <c r="WSJ7" s="228"/>
      <c r="WSK7" s="228"/>
      <c r="WSL7" s="228"/>
      <c r="WSM7" s="228"/>
      <c r="WSN7" s="228"/>
      <c r="WSO7" s="228"/>
      <c r="WSP7" s="228"/>
      <c r="WSQ7" s="228"/>
      <c r="WSR7" s="228"/>
      <c r="WSS7" s="228"/>
      <c r="WST7" s="228"/>
      <c r="WSU7" s="228"/>
      <c r="WSV7" s="228"/>
      <c r="WSW7" s="228"/>
      <c r="WSX7" s="228"/>
      <c r="WSY7" s="228"/>
      <c r="WSZ7" s="228"/>
      <c r="WTA7" s="228"/>
      <c r="WTB7" s="228"/>
      <c r="WTC7" s="228"/>
      <c r="WTD7" s="228"/>
      <c r="WTE7" s="228"/>
      <c r="WTF7" s="228"/>
      <c r="WTG7" s="228"/>
      <c r="WTH7" s="228"/>
      <c r="WTI7" s="228"/>
      <c r="WTJ7" s="228"/>
      <c r="WTK7" s="228"/>
      <c r="WTL7" s="228"/>
      <c r="WTM7" s="228"/>
      <c r="WTN7" s="228"/>
      <c r="WTO7" s="228"/>
      <c r="WTP7" s="228"/>
      <c r="WTQ7" s="228"/>
      <c r="WTR7" s="228"/>
      <c r="WTS7" s="228"/>
      <c r="WTT7" s="228"/>
      <c r="WTU7" s="228"/>
      <c r="WTV7" s="228"/>
      <c r="WTW7" s="228"/>
      <c r="WTX7" s="228"/>
      <c r="WTY7" s="228"/>
      <c r="WTZ7" s="228"/>
      <c r="WUA7" s="228"/>
      <c r="WUB7" s="228"/>
      <c r="WUC7" s="228"/>
      <c r="WUD7" s="228"/>
      <c r="WUE7" s="228"/>
      <c r="WUF7" s="228"/>
      <c r="WUG7" s="228"/>
      <c r="WUH7" s="228"/>
      <c r="WUI7" s="228"/>
      <c r="WUJ7" s="228"/>
      <c r="WUK7" s="228"/>
      <c r="WUL7" s="228"/>
      <c r="WUM7" s="228"/>
      <c r="WUN7" s="228"/>
      <c r="WUO7" s="228"/>
      <c r="WUP7" s="228"/>
      <c r="WUQ7" s="228"/>
      <c r="WUR7" s="228"/>
      <c r="WUS7" s="228"/>
      <c r="WUT7" s="228"/>
      <c r="WUU7" s="228"/>
      <c r="WUV7" s="228"/>
      <c r="WUW7" s="228"/>
      <c r="WUX7" s="228"/>
      <c r="WUY7" s="228"/>
      <c r="WUZ7" s="228"/>
      <c r="WVA7" s="228"/>
      <c r="WVB7" s="228"/>
      <c r="WVC7" s="228"/>
      <c r="WVD7" s="228"/>
      <c r="WVE7" s="228"/>
      <c r="WVF7" s="228"/>
      <c r="WVG7" s="228"/>
      <c r="WVH7" s="228"/>
      <c r="WVI7" s="228"/>
      <c r="WVJ7" s="228"/>
      <c r="WVK7" s="228"/>
      <c r="WVL7" s="228"/>
      <c r="WVM7" s="228"/>
      <c r="WVN7" s="228"/>
      <c r="WVO7" s="228"/>
      <c r="WVP7" s="228"/>
      <c r="WVQ7" s="228"/>
      <c r="WVR7" s="228"/>
      <c r="WVS7" s="228"/>
      <c r="WVT7" s="228"/>
      <c r="WVU7" s="228"/>
      <c r="WVV7" s="228"/>
      <c r="WVW7" s="228"/>
      <c r="WVX7" s="228"/>
      <c r="WVY7" s="228"/>
      <c r="WVZ7" s="228"/>
      <c r="WWA7" s="228"/>
      <c r="WWB7" s="228"/>
      <c r="WWC7" s="228"/>
      <c r="WWD7" s="228"/>
      <c r="WWE7" s="228"/>
      <c r="WWF7" s="228"/>
      <c r="WWG7" s="228"/>
      <c r="WWH7" s="228"/>
      <c r="WWI7" s="228"/>
      <c r="WWJ7" s="228"/>
      <c r="WWK7" s="228"/>
      <c r="WWL7" s="228"/>
      <c r="WWM7" s="228"/>
      <c r="WWN7" s="228"/>
      <c r="WWO7" s="228"/>
      <c r="WWP7" s="228"/>
      <c r="WWQ7" s="228"/>
      <c r="WWR7" s="228"/>
      <c r="WWS7" s="228"/>
      <c r="WWT7" s="228"/>
      <c r="WWU7" s="228"/>
      <c r="WWV7" s="228"/>
      <c r="WWW7" s="228"/>
      <c r="WWX7" s="228"/>
      <c r="WWY7" s="228"/>
      <c r="WWZ7" s="228"/>
      <c r="WXA7" s="228"/>
      <c r="WXB7" s="228"/>
      <c r="WXC7" s="228"/>
      <c r="WXD7" s="228"/>
      <c r="WXE7" s="228"/>
      <c r="WXF7" s="228"/>
      <c r="WXG7" s="228"/>
      <c r="WXH7" s="228"/>
      <c r="WXI7" s="228"/>
      <c r="WXJ7" s="228"/>
      <c r="WXK7" s="228"/>
      <c r="WXL7" s="228"/>
      <c r="WXM7" s="228"/>
      <c r="WXN7" s="228"/>
      <c r="WXO7" s="228"/>
      <c r="WXP7" s="228"/>
      <c r="WXQ7" s="228"/>
      <c r="WXR7" s="228"/>
      <c r="WXS7" s="228"/>
      <c r="WXT7" s="228"/>
      <c r="WXU7" s="228"/>
      <c r="WXV7" s="228"/>
      <c r="WXW7" s="228"/>
      <c r="WXX7" s="228"/>
      <c r="WXY7" s="228"/>
      <c r="WXZ7" s="228"/>
      <c r="WYA7" s="228"/>
      <c r="WYB7" s="228"/>
      <c r="WYC7" s="228"/>
      <c r="WYD7" s="228"/>
      <c r="WYE7" s="228"/>
      <c r="WYF7" s="228"/>
      <c r="WYG7" s="228"/>
      <c r="WYH7" s="228"/>
      <c r="WYI7" s="228"/>
      <c r="WYJ7" s="228"/>
      <c r="WYK7" s="228"/>
      <c r="WYL7" s="228"/>
      <c r="WYM7" s="228"/>
      <c r="WYN7" s="228"/>
      <c r="WYO7" s="228"/>
      <c r="WYP7" s="228"/>
      <c r="WYQ7" s="228"/>
      <c r="WYR7" s="228"/>
      <c r="WYS7" s="228"/>
      <c r="WYT7" s="228"/>
      <c r="WYU7" s="228"/>
      <c r="WYV7" s="228"/>
      <c r="WYW7" s="228"/>
      <c r="WYX7" s="228"/>
      <c r="WYY7" s="228"/>
      <c r="WYZ7" s="228"/>
      <c r="WZA7" s="228"/>
      <c r="WZB7" s="228"/>
      <c r="WZC7" s="228"/>
      <c r="WZD7" s="228"/>
      <c r="WZE7" s="228"/>
      <c r="WZF7" s="228"/>
      <c r="WZG7" s="228"/>
      <c r="WZH7" s="228"/>
      <c r="WZI7" s="228"/>
      <c r="WZJ7" s="228"/>
      <c r="WZK7" s="228"/>
      <c r="WZL7" s="228"/>
      <c r="WZM7" s="228"/>
      <c r="WZN7" s="228"/>
      <c r="WZO7" s="228"/>
      <c r="WZP7" s="228"/>
      <c r="WZQ7" s="228"/>
      <c r="WZR7" s="228"/>
      <c r="WZS7" s="228"/>
      <c r="WZT7" s="228"/>
      <c r="WZU7" s="228"/>
      <c r="WZV7" s="228"/>
      <c r="WZW7" s="228"/>
      <c r="WZX7" s="228"/>
      <c r="WZY7" s="228"/>
      <c r="WZZ7" s="228"/>
      <c r="XAA7" s="228"/>
      <c r="XAB7" s="228"/>
      <c r="XAC7" s="228"/>
      <c r="XAD7" s="228"/>
      <c r="XAE7" s="228"/>
      <c r="XAF7" s="228"/>
      <c r="XAG7" s="228"/>
      <c r="XAH7" s="228"/>
      <c r="XAI7" s="228"/>
      <c r="XAJ7" s="228"/>
      <c r="XAK7" s="228"/>
      <c r="XAL7" s="228"/>
      <c r="XAM7" s="228"/>
      <c r="XAN7" s="228"/>
      <c r="XAO7" s="228"/>
      <c r="XAP7" s="228"/>
      <c r="XAQ7" s="228"/>
      <c r="XAR7" s="228"/>
      <c r="XAS7" s="228"/>
      <c r="XAT7" s="228"/>
      <c r="XAU7" s="228"/>
      <c r="XAV7" s="228"/>
      <c r="XAW7" s="228"/>
      <c r="XAX7" s="228"/>
      <c r="XAY7" s="228"/>
      <c r="XAZ7" s="228"/>
      <c r="XBA7" s="228"/>
      <c r="XBB7" s="228"/>
      <c r="XBC7" s="228"/>
      <c r="XBD7" s="228"/>
      <c r="XBE7" s="228"/>
      <c r="XBF7" s="228"/>
      <c r="XBG7" s="228"/>
      <c r="XBH7" s="228"/>
      <c r="XBI7" s="228"/>
      <c r="XBJ7" s="228"/>
      <c r="XBK7" s="228"/>
      <c r="XBL7" s="228"/>
      <c r="XBM7" s="228"/>
      <c r="XBN7" s="228"/>
      <c r="XBO7" s="228"/>
      <c r="XBP7" s="228"/>
      <c r="XBQ7" s="228"/>
      <c r="XBR7" s="228"/>
      <c r="XBS7" s="228"/>
      <c r="XBT7" s="228"/>
      <c r="XBU7" s="228"/>
      <c r="XBV7" s="228"/>
      <c r="XBW7" s="228"/>
      <c r="XBX7" s="228"/>
      <c r="XBY7" s="228"/>
      <c r="XBZ7" s="228"/>
      <c r="XCA7" s="228"/>
      <c r="XCB7" s="228"/>
      <c r="XCC7" s="228"/>
      <c r="XCD7" s="228"/>
      <c r="XCE7" s="228"/>
      <c r="XCF7" s="228"/>
      <c r="XCG7" s="228"/>
      <c r="XCH7" s="228"/>
      <c r="XCI7" s="228"/>
      <c r="XCJ7" s="228"/>
      <c r="XCK7" s="228"/>
      <c r="XCL7" s="228"/>
      <c r="XCM7" s="228"/>
      <c r="XCN7" s="228"/>
      <c r="XCO7" s="228"/>
      <c r="XCP7" s="228"/>
      <c r="XCQ7" s="228"/>
      <c r="XCR7" s="228"/>
      <c r="XCS7" s="228"/>
      <c r="XCT7" s="228"/>
      <c r="XCU7" s="228"/>
      <c r="XCV7" s="228"/>
      <c r="XCW7" s="228"/>
      <c r="XCX7" s="228"/>
      <c r="XCY7" s="228"/>
      <c r="XCZ7" s="228"/>
      <c r="XDA7" s="228"/>
      <c r="XDB7" s="228"/>
      <c r="XDC7" s="228"/>
      <c r="XDD7" s="228"/>
      <c r="XDE7" s="228"/>
      <c r="XDF7" s="228"/>
      <c r="XDG7" s="228"/>
      <c r="XDH7" s="228"/>
      <c r="XDI7" s="228"/>
      <c r="XDJ7" s="228"/>
      <c r="XDK7" s="228"/>
      <c r="XDL7" s="228"/>
      <c r="XDM7" s="228"/>
      <c r="XDN7" s="228"/>
      <c r="XDO7" s="228"/>
      <c r="XDP7" s="228"/>
      <c r="XDQ7" s="228"/>
      <c r="XDR7" s="228"/>
      <c r="XDS7" s="228"/>
      <c r="XDT7" s="228"/>
      <c r="XDU7" s="228"/>
      <c r="XDV7" s="228"/>
      <c r="XDW7" s="228"/>
      <c r="XDX7" s="228"/>
      <c r="XDY7" s="228"/>
      <c r="XDZ7" s="228"/>
      <c r="XEA7" s="228"/>
      <c r="XEB7" s="228"/>
      <c r="XEC7" s="228"/>
      <c r="XED7" s="228"/>
      <c r="XEE7" s="228"/>
      <c r="XEF7" s="228"/>
      <c r="XEG7" s="228"/>
      <c r="XEH7" s="228"/>
      <c r="XEI7" s="228"/>
      <c r="XEJ7" s="228"/>
      <c r="XEK7" s="228"/>
      <c r="XEL7" s="228"/>
      <c r="XEM7" s="228"/>
      <c r="XEN7" s="228"/>
      <c r="XEO7" s="228"/>
      <c r="XEP7" s="228"/>
      <c r="XEQ7" s="228"/>
      <c r="XER7" s="228"/>
      <c r="XES7" s="228"/>
      <c r="XET7" s="228"/>
      <c r="XEU7" s="228"/>
      <c r="XEV7" s="228"/>
      <c r="XEW7" s="228"/>
      <c r="XEX7" s="228"/>
      <c r="XEY7" s="228"/>
      <c r="XEZ7" s="228"/>
      <c r="XFA7" s="228"/>
      <c r="XFB7" s="228"/>
      <c r="XFC7" s="228"/>
      <c r="XFD7" s="228"/>
    </row>
    <row r="8" spans="1:16384" s="319" customFormat="1" ht="29" customHeight="1">
      <c r="A8" s="270">
        <f>'Integrated Financial Statements'!A8</f>
        <v>2</v>
      </c>
      <c r="B8" s="315"/>
      <c r="C8" s="315"/>
      <c r="D8" s="138"/>
      <c r="E8" s="315"/>
      <c r="F8" s="322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0"/>
      <c r="W8" s="320"/>
      <c r="X8" s="320"/>
      <c r="Y8" s="320"/>
      <c r="Z8" s="320"/>
      <c r="AA8" s="320"/>
      <c r="AB8" s="320"/>
      <c r="AC8" s="228"/>
      <c r="AD8" s="228"/>
      <c r="AE8" s="228"/>
      <c r="AF8" s="228"/>
      <c r="AG8" s="228"/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228"/>
      <c r="AS8" s="228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8"/>
      <c r="BE8" s="228"/>
      <c r="BF8" s="228"/>
      <c r="BG8" s="228"/>
      <c r="BH8" s="228"/>
      <c r="BI8" s="228"/>
      <c r="BJ8" s="228"/>
      <c r="BK8" s="228"/>
      <c r="BL8" s="228"/>
      <c r="BM8" s="228"/>
      <c r="BN8" s="228"/>
      <c r="BO8" s="228"/>
      <c r="BP8" s="228"/>
      <c r="BQ8" s="228"/>
      <c r="BR8" s="228"/>
      <c r="BS8" s="228"/>
      <c r="BT8" s="228"/>
      <c r="BU8" s="228"/>
      <c r="BV8" s="228"/>
      <c r="BW8" s="228"/>
      <c r="BX8" s="228"/>
      <c r="BY8" s="228"/>
      <c r="BZ8" s="228"/>
      <c r="CA8" s="228"/>
      <c r="CB8" s="228"/>
      <c r="CC8" s="228"/>
      <c r="CD8" s="228"/>
      <c r="CE8" s="228"/>
      <c r="CF8" s="228"/>
      <c r="CG8" s="228"/>
      <c r="CH8" s="228"/>
      <c r="CI8" s="228"/>
      <c r="CJ8" s="228"/>
      <c r="CK8" s="228"/>
      <c r="CL8" s="228"/>
      <c r="CM8" s="228"/>
      <c r="CN8" s="228"/>
      <c r="CO8" s="228"/>
      <c r="CP8" s="228"/>
      <c r="CQ8" s="228"/>
      <c r="CR8" s="228"/>
      <c r="CS8" s="228"/>
      <c r="CT8" s="228"/>
      <c r="CU8" s="228"/>
      <c r="CV8" s="228"/>
      <c r="CW8" s="228"/>
      <c r="CX8" s="228"/>
      <c r="CY8" s="228"/>
      <c r="CZ8" s="228"/>
      <c r="DA8" s="228"/>
      <c r="DB8" s="228"/>
      <c r="DC8" s="228"/>
      <c r="DD8" s="228"/>
      <c r="DE8" s="228"/>
      <c r="DF8" s="228"/>
      <c r="DG8" s="228"/>
      <c r="DH8" s="228"/>
      <c r="DI8" s="228"/>
      <c r="DJ8" s="228"/>
      <c r="DK8" s="228"/>
      <c r="DL8" s="228"/>
      <c r="DM8" s="228"/>
      <c r="DN8" s="228"/>
      <c r="DO8" s="228"/>
      <c r="DP8" s="228"/>
      <c r="DQ8" s="228"/>
      <c r="DR8" s="228"/>
      <c r="DS8" s="228"/>
      <c r="DT8" s="228"/>
      <c r="DU8" s="228"/>
      <c r="DV8" s="228"/>
      <c r="DW8" s="228"/>
      <c r="DX8" s="228"/>
      <c r="DY8" s="228"/>
      <c r="DZ8" s="228"/>
      <c r="EA8" s="228"/>
      <c r="EB8" s="228"/>
      <c r="EC8" s="228"/>
      <c r="ED8" s="228"/>
      <c r="EE8" s="228"/>
      <c r="EF8" s="228"/>
      <c r="EG8" s="228"/>
      <c r="EH8" s="228"/>
      <c r="EI8" s="228"/>
      <c r="EJ8" s="228"/>
      <c r="EK8" s="228"/>
      <c r="EL8" s="228"/>
      <c r="EM8" s="228"/>
      <c r="EN8" s="228"/>
      <c r="EO8" s="228"/>
      <c r="EP8" s="228"/>
      <c r="EQ8" s="228"/>
      <c r="ER8" s="228"/>
      <c r="ES8" s="228"/>
      <c r="ET8" s="228"/>
      <c r="EU8" s="228"/>
      <c r="EV8" s="228"/>
      <c r="EW8" s="228"/>
      <c r="EX8" s="228"/>
      <c r="EY8" s="228"/>
      <c r="EZ8" s="228"/>
      <c r="FA8" s="228"/>
      <c r="FB8" s="228"/>
      <c r="FC8" s="228"/>
      <c r="FD8" s="228"/>
      <c r="FE8" s="228"/>
      <c r="FF8" s="228"/>
      <c r="FG8" s="228"/>
      <c r="FH8" s="228"/>
      <c r="FI8" s="228"/>
      <c r="FJ8" s="228"/>
      <c r="FK8" s="228"/>
      <c r="FL8" s="228"/>
      <c r="FM8" s="228"/>
      <c r="FN8" s="228"/>
      <c r="FO8" s="228"/>
      <c r="FP8" s="228"/>
      <c r="FQ8" s="228"/>
      <c r="FR8" s="228"/>
      <c r="FS8" s="228"/>
      <c r="FT8" s="228"/>
      <c r="FU8" s="228"/>
      <c r="FV8" s="228"/>
      <c r="FW8" s="228"/>
      <c r="FX8" s="228"/>
      <c r="FY8" s="228"/>
      <c r="FZ8" s="228"/>
      <c r="GA8" s="228"/>
      <c r="GB8" s="228"/>
      <c r="GC8" s="228"/>
      <c r="GD8" s="228"/>
      <c r="GE8" s="228"/>
      <c r="GF8" s="228"/>
      <c r="GG8" s="228"/>
      <c r="GH8" s="228"/>
      <c r="GI8" s="228"/>
      <c r="GJ8" s="228"/>
      <c r="GK8" s="228"/>
      <c r="GL8" s="228"/>
      <c r="GM8" s="228"/>
      <c r="GN8" s="228"/>
      <c r="GO8" s="228"/>
      <c r="GP8" s="228"/>
      <c r="GQ8" s="228"/>
      <c r="GR8" s="228"/>
      <c r="GS8" s="228"/>
      <c r="GT8" s="228"/>
      <c r="GU8" s="228"/>
      <c r="GV8" s="228"/>
      <c r="GW8" s="228"/>
      <c r="GX8" s="228"/>
      <c r="GY8" s="228"/>
      <c r="GZ8" s="228"/>
      <c r="HA8" s="228"/>
      <c r="HB8" s="228"/>
      <c r="HC8" s="228"/>
      <c r="HD8" s="228"/>
      <c r="HE8" s="228"/>
      <c r="HF8" s="228"/>
      <c r="HG8" s="228"/>
      <c r="HH8" s="228"/>
      <c r="HI8" s="228"/>
      <c r="HJ8" s="228"/>
      <c r="HK8" s="228"/>
      <c r="HL8" s="228"/>
      <c r="HM8" s="228"/>
      <c r="HN8" s="228"/>
      <c r="HO8" s="228"/>
      <c r="HP8" s="228"/>
      <c r="HQ8" s="228"/>
      <c r="HR8" s="228"/>
      <c r="HS8" s="228"/>
      <c r="HT8" s="228"/>
      <c r="HU8" s="228"/>
      <c r="HV8" s="228"/>
      <c r="HW8" s="228"/>
      <c r="HX8" s="228"/>
      <c r="HY8" s="228"/>
      <c r="HZ8" s="228"/>
      <c r="IA8" s="228"/>
      <c r="IB8" s="228"/>
      <c r="IC8" s="228"/>
      <c r="ID8" s="228"/>
      <c r="IE8" s="228"/>
      <c r="IF8" s="228"/>
      <c r="IG8" s="228"/>
      <c r="IH8" s="228"/>
      <c r="II8" s="228"/>
      <c r="IJ8" s="228"/>
      <c r="IK8" s="228"/>
      <c r="IL8" s="228"/>
      <c r="IM8" s="228"/>
      <c r="IN8" s="228"/>
      <c r="IO8" s="228"/>
      <c r="IP8" s="228"/>
      <c r="IQ8" s="228"/>
      <c r="IR8" s="228"/>
      <c r="IS8" s="228"/>
      <c r="IT8" s="228"/>
      <c r="IU8" s="228"/>
      <c r="IV8" s="228"/>
      <c r="IW8" s="228"/>
      <c r="IX8" s="228"/>
      <c r="IY8" s="228"/>
      <c r="IZ8" s="228"/>
      <c r="JA8" s="228"/>
      <c r="JB8" s="228"/>
      <c r="JC8" s="228"/>
      <c r="JD8" s="228"/>
      <c r="JE8" s="228"/>
      <c r="JF8" s="228"/>
      <c r="JG8" s="228"/>
      <c r="JH8" s="228"/>
      <c r="JI8" s="228"/>
      <c r="JJ8" s="228"/>
      <c r="JK8" s="228"/>
      <c r="JL8" s="228"/>
      <c r="JM8" s="228"/>
      <c r="JN8" s="228"/>
      <c r="JO8" s="228"/>
      <c r="JP8" s="228"/>
      <c r="JQ8" s="228"/>
      <c r="JR8" s="228"/>
      <c r="JS8" s="228"/>
      <c r="JT8" s="228"/>
      <c r="JU8" s="228"/>
      <c r="JV8" s="228"/>
      <c r="JW8" s="228"/>
      <c r="JX8" s="228"/>
      <c r="JY8" s="228"/>
      <c r="JZ8" s="228"/>
      <c r="KA8" s="228"/>
      <c r="KB8" s="228"/>
      <c r="KC8" s="228"/>
      <c r="KD8" s="228"/>
      <c r="KE8" s="228"/>
      <c r="KF8" s="228"/>
      <c r="KG8" s="228"/>
      <c r="KH8" s="228"/>
      <c r="KI8" s="228"/>
      <c r="KJ8" s="228"/>
      <c r="KK8" s="228"/>
      <c r="KL8" s="228"/>
      <c r="KM8" s="228"/>
      <c r="KN8" s="228"/>
      <c r="KO8" s="228"/>
      <c r="KP8" s="228"/>
      <c r="KQ8" s="228"/>
      <c r="KR8" s="228"/>
      <c r="KS8" s="228"/>
      <c r="KT8" s="228"/>
      <c r="KU8" s="228"/>
      <c r="KV8" s="228"/>
      <c r="KW8" s="228"/>
      <c r="KX8" s="228"/>
      <c r="KY8" s="228"/>
      <c r="KZ8" s="228"/>
      <c r="LA8" s="228"/>
      <c r="LB8" s="228"/>
      <c r="LC8" s="228"/>
      <c r="LD8" s="228"/>
      <c r="LE8" s="228"/>
      <c r="LF8" s="228"/>
      <c r="LG8" s="228"/>
      <c r="LH8" s="228"/>
      <c r="LI8" s="228"/>
      <c r="LJ8" s="228"/>
      <c r="LK8" s="228"/>
      <c r="LL8" s="228"/>
      <c r="LM8" s="228"/>
      <c r="LN8" s="228"/>
      <c r="LO8" s="228"/>
      <c r="LP8" s="228"/>
      <c r="LQ8" s="228"/>
      <c r="LR8" s="228"/>
      <c r="LS8" s="228"/>
      <c r="LT8" s="228"/>
      <c r="LU8" s="228"/>
      <c r="LV8" s="228"/>
      <c r="LW8" s="228"/>
      <c r="LX8" s="228"/>
      <c r="LY8" s="228"/>
      <c r="LZ8" s="228"/>
      <c r="MA8" s="228"/>
      <c r="MB8" s="228"/>
      <c r="MC8" s="228"/>
      <c r="MD8" s="228"/>
      <c r="ME8" s="228"/>
      <c r="MF8" s="228"/>
      <c r="MG8" s="228"/>
      <c r="MH8" s="228"/>
      <c r="MI8" s="228"/>
      <c r="MJ8" s="228"/>
      <c r="MK8" s="228"/>
      <c r="ML8" s="228"/>
      <c r="MM8" s="228"/>
      <c r="MN8" s="228"/>
      <c r="MO8" s="228"/>
      <c r="MP8" s="228"/>
      <c r="MQ8" s="228"/>
      <c r="MR8" s="228"/>
      <c r="MS8" s="228"/>
      <c r="MT8" s="228"/>
      <c r="MU8" s="228"/>
      <c r="MV8" s="228"/>
      <c r="MW8" s="228"/>
      <c r="MX8" s="228"/>
      <c r="MY8" s="228"/>
      <c r="MZ8" s="228"/>
      <c r="NA8" s="228"/>
      <c r="NB8" s="228"/>
      <c r="NC8" s="228"/>
      <c r="ND8" s="228"/>
      <c r="NE8" s="228"/>
      <c r="NF8" s="228"/>
      <c r="NG8" s="228"/>
      <c r="NH8" s="228"/>
      <c r="NI8" s="228"/>
      <c r="NJ8" s="228"/>
      <c r="NK8" s="228"/>
      <c r="NL8" s="228"/>
      <c r="NM8" s="228"/>
      <c r="NN8" s="228"/>
      <c r="NO8" s="228"/>
      <c r="NP8" s="228"/>
      <c r="NQ8" s="228"/>
      <c r="NR8" s="228"/>
      <c r="NS8" s="228"/>
      <c r="NT8" s="228"/>
      <c r="NU8" s="228"/>
      <c r="NV8" s="228"/>
      <c r="NW8" s="228"/>
      <c r="NX8" s="228"/>
      <c r="NY8" s="228"/>
      <c r="NZ8" s="228"/>
      <c r="OA8" s="228"/>
      <c r="OB8" s="228"/>
      <c r="OC8" s="228"/>
      <c r="OD8" s="228"/>
      <c r="OE8" s="228"/>
      <c r="OF8" s="228"/>
      <c r="OG8" s="228"/>
      <c r="OH8" s="228"/>
      <c r="OI8" s="228"/>
      <c r="OJ8" s="228"/>
      <c r="OK8" s="228"/>
      <c r="OL8" s="228"/>
      <c r="OM8" s="228"/>
      <c r="ON8" s="228"/>
      <c r="OO8" s="228"/>
      <c r="OP8" s="228"/>
      <c r="OQ8" s="228"/>
      <c r="OR8" s="228"/>
      <c r="OS8" s="228"/>
      <c r="OT8" s="228"/>
      <c r="OU8" s="228"/>
      <c r="OV8" s="228"/>
      <c r="OW8" s="228"/>
      <c r="OX8" s="228"/>
      <c r="OY8" s="228"/>
      <c r="OZ8" s="228"/>
      <c r="PA8" s="228"/>
      <c r="PB8" s="228"/>
      <c r="PC8" s="228"/>
      <c r="PD8" s="228"/>
      <c r="PE8" s="228"/>
      <c r="PF8" s="228"/>
      <c r="PG8" s="228"/>
      <c r="PH8" s="228"/>
      <c r="PI8" s="228"/>
      <c r="PJ8" s="228"/>
      <c r="PK8" s="228"/>
      <c r="PL8" s="228"/>
      <c r="PM8" s="228"/>
      <c r="PN8" s="228"/>
      <c r="PO8" s="228"/>
      <c r="PP8" s="228"/>
      <c r="PQ8" s="228"/>
      <c r="PR8" s="228"/>
      <c r="PS8" s="228"/>
      <c r="PT8" s="228"/>
      <c r="PU8" s="228"/>
      <c r="PV8" s="228"/>
      <c r="PW8" s="228"/>
      <c r="PX8" s="228"/>
      <c r="PY8" s="228"/>
      <c r="PZ8" s="228"/>
      <c r="QA8" s="228"/>
      <c r="QB8" s="228"/>
      <c r="QC8" s="228"/>
      <c r="QD8" s="228"/>
      <c r="QE8" s="228"/>
      <c r="QF8" s="228"/>
      <c r="QG8" s="228"/>
      <c r="QH8" s="228"/>
      <c r="QI8" s="228"/>
      <c r="QJ8" s="228"/>
      <c r="QK8" s="228"/>
      <c r="QL8" s="228"/>
      <c r="QM8" s="228"/>
      <c r="QN8" s="228"/>
      <c r="QO8" s="228"/>
      <c r="QP8" s="228"/>
      <c r="QQ8" s="228"/>
      <c r="QR8" s="228"/>
      <c r="QS8" s="228"/>
      <c r="QT8" s="228"/>
      <c r="QU8" s="228"/>
      <c r="QV8" s="228"/>
      <c r="QW8" s="228"/>
      <c r="QX8" s="228"/>
      <c r="QY8" s="228"/>
      <c r="QZ8" s="228"/>
      <c r="RA8" s="228"/>
      <c r="RB8" s="228"/>
      <c r="RC8" s="228"/>
      <c r="RD8" s="228"/>
      <c r="RE8" s="228"/>
      <c r="RF8" s="228"/>
      <c r="RG8" s="228"/>
      <c r="RH8" s="228"/>
      <c r="RI8" s="228"/>
      <c r="RJ8" s="228"/>
      <c r="RK8" s="228"/>
      <c r="RL8" s="228"/>
      <c r="RM8" s="228"/>
      <c r="RN8" s="228"/>
      <c r="RO8" s="228"/>
      <c r="RP8" s="228"/>
      <c r="RQ8" s="228"/>
      <c r="RR8" s="228"/>
      <c r="RS8" s="228"/>
      <c r="RT8" s="228"/>
      <c r="RU8" s="228"/>
      <c r="RV8" s="228"/>
      <c r="RW8" s="228"/>
      <c r="RX8" s="228"/>
      <c r="RY8" s="228"/>
      <c r="RZ8" s="228"/>
      <c r="SA8" s="228"/>
      <c r="SB8" s="228"/>
      <c r="SC8" s="228"/>
      <c r="SD8" s="228"/>
      <c r="SE8" s="228"/>
      <c r="SF8" s="228"/>
      <c r="SG8" s="228"/>
      <c r="SH8" s="228"/>
      <c r="SI8" s="228"/>
      <c r="SJ8" s="228"/>
      <c r="SK8" s="228"/>
      <c r="SL8" s="228"/>
      <c r="SM8" s="228"/>
      <c r="SN8" s="228"/>
      <c r="SO8" s="228"/>
      <c r="SP8" s="228"/>
      <c r="SQ8" s="228"/>
      <c r="SR8" s="228"/>
      <c r="SS8" s="228"/>
      <c r="ST8" s="228"/>
      <c r="SU8" s="228"/>
      <c r="SV8" s="228"/>
      <c r="SW8" s="228"/>
      <c r="SX8" s="228"/>
      <c r="SY8" s="228"/>
      <c r="SZ8" s="228"/>
      <c r="TA8" s="228"/>
      <c r="TB8" s="228"/>
      <c r="TC8" s="228"/>
      <c r="TD8" s="228"/>
      <c r="TE8" s="228"/>
      <c r="TF8" s="228"/>
      <c r="TG8" s="228"/>
      <c r="TH8" s="228"/>
      <c r="TI8" s="228"/>
      <c r="TJ8" s="228"/>
      <c r="TK8" s="228"/>
      <c r="TL8" s="228"/>
      <c r="TM8" s="228"/>
      <c r="TN8" s="228"/>
      <c r="TO8" s="228"/>
      <c r="TP8" s="228"/>
      <c r="TQ8" s="228"/>
      <c r="TR8" s="228"/>
      <c r="TS8" s="228"/>
      <c r="TT8" s="228"/>
      <c r="TU8" s="228"/>
      <c r="TV8" s="228"/>
      <c r="TW8" s="228"/>
      <c r="TX8" s="228"/>
      <c r="TY8" s="228"/>
      <c r="TZ8" s="228"/>
      <c r="UA8" s="228"/>
      <c r="UB8" s="228"/>
      <c r="UC8" s="228"/>
      <c r="UD8" s="228"/>
      <c r="UE8" s="228"/>
      <c r="UF8" s="228"/>
      <c r="UG8" s="228"/>
      <c r="UH8" s="228"/>
      <c r="UI8" s="228"/>
      <c r="UJ8" s="228"/>
      <c r="UK8" s="228"/>
      <c r="UL8" s="228"/>
      <c r="UM8" s="228"/>
      <c r="UN8" s="228"/>
      <c r="UO8" s="228"/>
      <c r="UP8" s="228"/>
      <c r="UQ8" s="228"/>
      <c r="UR8" s="228"/>
      <c r="US8" s="228"/>
      <c r="UT8" s="228"/>
      <c r="UU8" s="228"/>
      <c r="UV8" s="228"/>
      <c r="UW8" s="228"/>
      <c r="UX8" s="228"/>
      <c r="UY8" s="228"/>
      <c r="UZ8" s="228"/>
      <c r="VA8" s="228"/>
      <c r="VB8" s="228"/>
      <c r="VC8" s="228"/>
      <c r="VD8" s="228"/>
      <c r="VE8" s="228"/>
      <c r="VF8" s="228"/>
      <c r="VG8" s="228"/>
      <c r="VH8" s="228"/>
      <c r="VI8" s="228"/>
      <c r="VJ8" s="228"/>
      <c r="VK8" s="228"/>
      <c r="VL8" s="228"/>
      <c r="VM8" s="228"/>
      <c r="VN8" s="228"/>
      <c r="VO8" s="228"/>
      <c r="VP8" s="228"/>
      <c r="VQ8" s="228"/>
      <c r="VR8" s="228"/>
      <c r="VS8" s="228"/>
      <c r="VT8" s="228"/>
      <c r="VU8" s="228"/>
      <c r="VV8" s="228"/>
      <c r="VW8" s="228"/>
      <c r="VX8" s="228"/>
      <c r="VY8" s="228"/>
      <c r="VZ8" s="228"/>
      <c r="WA8" s="228"/>
      <c r="WB8" s="228"/>
      <c r="WC8" s="228"/>
      <c r="WD8" s="228"/>
      <c r="WE8" s="228"/>
      <c r="WF8" s="228"/>
      <c r="WG8" s="228"/>
      <c r="WH8" s="228"/>
      <c r="WI8" s="228"/>
      <c r="WJ8" s="228"/>
      <c r="WK8" s="228"/>
      <c r="WL8" s="228"/>
      <c r="WM8" s="228"/>
      <c r="WN8" s="228"/>
      <c r="WO8" s="228"/>
      <c r="WP8" s="228"/>
      <c r="WQ8" s="228"/>
      <c r="WR8" s="228"/>
      <c r="WS8" s="228"/>
      <c r="WT8" s="228"/>
      <c r="WU8" s="228"/>
      <c r="WV8" s="228"/>
      <c r="WW8" s="228"/>
      <c r="WX8" s="228"/>
      <c r="WY8" s="228"/>
      <c r="WZ8" s="228"/>
      <c r="XA8" s="228"/>
      <c r="XB8" s="228"/>
      <c r="XC8" s="228"/>
      <c r="XD8" s="228"/>
      <c r="XE8" s="228"/>
      <c r="XF8" s="228"/>
      <c r="XG8" s="228"/>
      <c r="XH8" s="228"/>
      <c r="XI8" s="228"/>
      <c r="XJ8" s="228"/>
      <c r="XK8" s="228"/>
      <c r="XL8" s="228"/>
      <c r="XM8" s="228"/>
      <c r="XN8" s="228"/>
      <c r="XO8" s="228"/>
      <c r="XP8" s="228"/>
      <c r="XQ8" s="228"/>
      <c r="XR8" s="228"/>
      <c r="XS8" s="228"/>
      <c r="XT8" s="228"/>
      <c r="XU8" s="228"/>
      <c r="XV8" s="228"/>
      <c r="XW8" s="228"/>
      <c r="XX8" s="228"/>
      <c r="XY8" s="228"/>
      <c r="XZ8" s="228"/>
      <c r="YA8" s="228"/>
      <c r="YB8" s="228"/>
      <c r="YC8" s="228"/>
      <c r="YD8" s="228"/>
      <c r="YE8" s="228"/>
      <c r="YF8" s="228"/>
      <c r="YG8" s="228"/>
      <c r="YH8" s="228"/>
      <c r="YI8" s="228"/>
      <c r="YJ8" s="228"/>
      <c r="YK8" s="228"/>
      <c r="YL8" s="228"/>
      <c r="YM8" s="228"/>
      <c r="YN8" s="228"/>
      <c r="YO8" s="228"/>
      <c r="YP8" s="228"/>
      <c r="YQ8" s="228"/>
      <c r="YR8" s="228"/>
      <c r="YS8" s="228"/>
      <c r="YT8" s="228"/>
      <c r="YU8" s="228"/>
      <c r="YV8" s="228"/>
      <c r="YW8" s="228"/>
      <c r="YX8" s="228"/>
      <c r="YY8" s="228"/>
      <c r="YZ8" s="228"/>
      <c r="ZA8" s="228"/>
      <c r="ZB8" s="228"/>
      <c r="ZC8" s="228"/>
      <c r="ZD8" s="228"/>
      <c r="ZE8" s="228"/>
      <c r="ZF8" s="228"/>
      <c r="ZG8" s="228"/>
      <c r="ZH8" s="228"/>
      <c r="ZI8" s="228"/>
      <c r="ZJ8" s="228"/>
      <c r="ZK8" s="228"/>
      <c r="ZL8" s="228"/>
      <c r="ZM8" s="228"/>
      <c r="ZN8" s="228"/>
      <c r="ZO8" s="228"/>
      <c r="ZP8" s="228"/>
      <c r="ZQ8" s="228"/>
      <c r="ZR8" s="228"/>
      <c r="ZS8" s="228"/>
      <c r="ZT8" s="228"/>
      <c r="ZU8" s="228"/>
      <c r="ZV8" s="228"/>
      <c r="ZW8" s="228"/>
      <c r="ZX8" s="228"/>
      <c r="ZY8" s="228"/>
      <c r="ZZ8" s="228"/>
      <c r="AAA8" s="228"/>
      <c r="AAB8" s="228"/>
      <c r="AAC8" s="228"/>
      <c r="AAD8" s="228"/>
      <c r="AAE8" s="228"/>
      <c r="AAF8" s="228"/>
      <c r="AAG8" s="228"/>
      <c r="AAH8" s="228"/>
      <c r="AAI8" s="228"/>
      <c r="AAJ8" s="228"/>
      <c r="AAK8" s="228"/>
      <c r="AAL8" s="228"/>
      <c r="AAM8" s="228"/>
      <c r="AAN8" s="228"/>
      <c r="AAO8" s="228"/>
      <c r="AAP8" s="228"/>
      <c r="AAQ8" s="228"/>
      <c r="AAR8" s="228"/>
      <c r="AAS8" s="228"/>
      <c r="AAT8" s="228"/>
      <c r="AAU8" s="228"/>
      <c r="AAV8" s="228"/>
      <c r="AAW8" s="228"/>
      <c r="AAX8" s="228"/>
      <c r="AAY8" s="228"/>
      <c r="AAZ8" s="228"/>
      <c r="ABA8" s="228"/>
      <c r="ABB8" s="228"/>
      <c r="ABC8" s="228"/>
      <c r="ABD8" s="228"/>
      <c r="ABE8" s="228"/>
      <c r="ABF8" s="228"/>
      <c r="ABG8" s="228"/>
      <c r="ABH8" s="228"/>
      <c r="ABI8" s="228"/>
      <c r="ABJ8" s="228"/>
      <c r="ABK8" s="228"/>
      <c r="ABL8" s="228"/>
      <c r="ABM8" s="228"/>
      <c r="ABN8" s="228"/>
      <c r="ABO8" s="228"/>
      <c r="ABP8" s="228"/>
      <c r="ABQ8" s="228"/>
      <c r="ABR8" s="228"/>
      <c r="ABS8" s="228"/>
      <c r="ABT8" s="228"/>
      <c r="ABU8" s="228"/>
      <c r="ABV8" s="228"/>
      <c r="ABW8" s="228"/>
      <c r="ABX8" s="228"/>
      <c r="ABY8" s="228"/>
      <c r="ABZ8" s="228"/>
      <c r="ACA8" s="228"/>
      <c r="ACB8" s="228"/>
      <c r="ACC8" s="228"/>
      <c r="ACD8" s="228"/>
      <c r="ACE8" s="228"/>
      <c r="ACF8" s="228"/>
      <c r="ACG8" s="228"/>
      <c r="ACH8" s="228"/>
      <c r="ACI8" s="228"/>
      <c r="ACJ8" s="228"/>
      <c r="ACK8" s="228"/>
      <c r="ACL8" s="228"/>
      <c r="ACM8" s="228"/>
      <c r="ACN8" s="228"/>
      <c r="ACO8" s="228"/>
      <c r="ACP8" s="228"/>
      <c r="ACQ8" s="228"/>
      <c r="ACR8" s="228"/>
      <c r="ACS8" s="228"/>
      <c r="ACT8" s="228"/>
      <c r="ACU8" s="228"/>
      <c r="ACV8" s="228"/>
      <c r="ACW8" s="228"/>
      <c r="ACX8" s="228"/>
      <c r="ACY8" s="228"/>
      <c r="ACZ8" s="228"/>
      <c r="ADA8" s="228"/>
      <c r="ADB8" s="228"/>
      <c r="ADC8" s="228"/>
      <c r="ADD8" s="228"/>
      <c r="ADE8" s="228"/>
      <c r="ADF8" s="228"/>
      <c r="ADG8" s="228"/>
      <c r="ADH8" s="228"/>
      <c r="ADI8" s="228"/>
      <c r="ADJ8" s="228"/>
      <c r="ADK8" s="228"/>
      <c r="ADL8" s="228"/>
      <c r="ADM8" s="228"/>
      <c r="ADN8" s="228"/>
      <c r="ADO8" s="228"/>
      <c r="ADP8" s="228"/>
      <c r="ADQ8" s="228"/>
      <c r="ADR8" s="228"/>
      <c r="ADS8" s="228"/>
      <c r="ADT8" s="228"/>
      <c r="ADU8" s="228"/>
      <c r="ADV8" s="228"/>
      <c r="ADW8" s="228"/>
      <c r="ADX8" s="228"/>
      <c r="ADY8" s="228"/>
      <c r="ADZ8" s="228"/>
      <c r="AEA8" s="228"/>
      <c r="AEB8" s="228"/>
      <c r="AEC8" s="228"/>
      <c r="AED8" s="228"/>
      <c r="AEE8" s="228"/>
      <c r="AEF8" s="228"/>
      <c r="AEG8" s="228"/>
      <c r="AEH8" s="228"/>
      <c r="AEI8" s="228"/>
      <c r="AEJ8" s="228"/>
      <c r="AEK8" s="228"/>
      <c r="AEL8" s="228"/>
      <c r="AEM8" s="228"/>
      <c r="AEN8" s="228"/>
      <c r="AEO8" s="228"/>
      <c r="AEP8" s="228"/>
      <c r="AEQ8" s="228"/>
      <c r="AER8" s="228"/>
      <c r="AES8" s="228"/>
      <c r="AET8" s="228"/>
      <c r="AEU8" s="228"/>
      <c r="AEV8" s="228"/>
      <c r="AEW8" s="228"/>
      <c r="AEX8" s="228"/>
      <c r="AEY8" s="228"/>
      <c r="AEZ8" s="228"/>
      <c r="AFA8" s="228"/>
      <c r="AFB8" s="228"/>
      <c r="AFC8" s="228"/>
      <c r="AFD8" s="228"/>
      <c r="AFE8" s="228"/>
      <c r="AFF8" s="228"/>
      <c r="AFG8" s="228"/>
      <c r="AFH8" s="228"/>
      <c r="AFI8" s="228"/>
      <c r="AFJ8" s="228"/>
      <c r="AFK8" s="228"/>
      <c r="AFL8" s="228"/>
      <c r="AFM8" s="228"/>
      <c r="AFN8" s="228"/>
      <c r="AFO8" s="228"/>
      <c r="AFP8" s="228"/>
      <c r="AFQ8" s="228"/>
      <c r="AFR8" s="228"/>
      <c r="AFS8" s="228"/>
      <c r="AFT8" s="228"/>
      <c r="AFU8" s="228"/>
      <c r="AFV8" s="228"/>
      <c r="AFW8" s="228"/>
      <c r="AFX8" s="228"/>
      <c r="AFY8" s="228"/>
      <c r="AFZ8" s="228"/>
      <c r="AGA8" s="228"/>
      <c r="AGB8" s="228"/>
      <c r="AGC8" s="228"/>
      <c r="AGD8" s="228"/>
      <c r="AGE8" s="228"/>
      <c r="AGF8" s="228"/>
      <c r="AGG8" s="228"/>
      <c r="AGH8" s="228"/>
      <c r="AGI8" s="228"/>
      <c r="AGJ8" s="228"/>
      <c r="AGK8" s="228"/>
      <c r="AGL8" s="228"/>
      <c r="AGM8" s="228"/>
      <c r="AGN8" s="228"/>
      <c r="AGO8" s="228"/>
      <c r="AGP8" s="228"/>
      <c r="AGQ8" s="228"/>
      <c r="AGR8" s="228"/>
      <c r="AGS8" s="228"/>
      <c r="AGT8" s="228"/>
      <c r="AGU8" s="228"/>
      <c r="AGV8" s="228"/>
      <c r="AGW8" s="228"/>
      <c r="AGX8" s="228"/>
      <c r="AGY8" s="228"/>
      <c r="AGZ8" s="228"/>
      <c r="AHA8" s="228"/>
      <c r="AHB8" s="228"/>
      <c r="AHC8" s="228"/>
      <c r="AHD8" s="228"/>
      <c r="AHE8" s="228"/>
      <c r="AHF8" s="228"/>
      <c r="AHG8" s="228"/>
      <c r="AHH8" s="228"/>
      <c r="AHI8" s="228"/>
      <c r="AHJ8" s="228"/>
      <c r="AHK8" s="228"/>
      <c r="AHL8" s="228"/>
      <c r="AHM8" s="228"/>
      <c r="AHN8" s="228"/>
      <c r="AHO8" s="228"/>
      <c r="AHP8" s="228"/>
      <c r="AHQ8" s="228"/>
      <c r="AHR8" s="228"/>
      <c r="AHS8" s="228"/>
      <c r="AHT8" s="228"/>
      <c r="AHU8" s="228"/>
      <c r="AHV8" s="228"/>
      <c r="AHW8" s="228"/>
      <c r="AHX8" s="228"/>
      <c r="AHY8" s="228"/>
      <c r="AHZ8" s="228"/>
      <c r="AIA8" s="228"/>
      <c r="AIB8" s="228"/>
      <c r="AIC8" s="228"/>
      <c r="AID8" s="228"/>
      <c r="AIE8" s="228"/>
      <c r="AIF8" s="228"/>
      <c r="AIG8" s="228"/>
      <c r="AIH8" s="228"/>
      <c r="AII8" s="228"/>
      <c r="AIJ8" s="228"/>
      <c r="AIK8" s="228"/>
      <c r="AIL8" s="228"/>
      <c r="AIM8" s="228"/>
      <c r="AIN8" s="228"/>
      <c r="AIO8" s="228"/>
      <c r="AIP8" s="228"/>
      <c r="AIQ8" s="228"/>
      <c r="AIR8" s="228"/>
      <c r="AIS8" s="228"/>
      <c r="AIT8" s="228"/>
      <c r="AIU8" s="228"/>
      <c r="AIV8" s="228"/>
      <c r="AIW8" s="228"/>
      <c r="AIX8" s="228"/>
      <c r="AIY8" s="228"/>
      <c r="AIZ8" s="228"/>
      <c r="AJA8" s="228"/>
      <c r="AJB8" s="228"/>
      <c r="AJC8" s="228"/>
      <c r="AJD8" s="228"/>
      <c r="AJE8" s="228"/>
      <c r="AJF8" s="228"/>
      <c r="AJG8" s="228"/>
      <c r="AJH8" s="228"/>
      <c r="AJI8" s="228"/>
      <c r="AJJ8" s="228"/>
      <c r="AJK8" s="228"/>
      <c r="AJL8" s="228"/>
      <c r="AJM8" s="228"/>
      <c r="AJN8" s="228"/>
      <c r="AJO8" s="228"/>
      <c r="AJP8" s="228"/>
      <c r="AJQ8" s="228"/>
      <c r="AJR8" s="228"/>
      <c r="AJS8" s="228"/>
      <c r="AJT8" s="228"/>
      <c r="AJU8" s="228"/>
      <c r="AJV8" s="228"/>
      <c r="AJW8" s="228"/>
      <c r="AJX8" s="228"/>
      <c r="AJY8" s="228"/>
      <c r="AJZ8" s="228"/>
      <c r="AKA8" s="228"/>
      <c r="AKB8" s="228"/>
      <c r="AKC8" s="228"/>
      <c r="AKD8" s="228"/>
      <c r="AKE8" s="228"/>
      <c r="AKF8" s="228"/>
      <c r="AKG8" s="228"/>
      <c r="AKH8" s="228"/>
      <c r="AKI8" s="228"/>
      <c r="AKJ8" s="228"/>
      <c r="AKK8" s="228"/>
      <c r="AKL8" s="228"/>
      <c r="AKM8" s="228"/>
      <c r="AKN8" s="228"/>
      <c r="AKO8" s="228"/>
      <c r="AKP8" s="228"/>
      <c r="AKQ8" s="228"/>
      <c r="AKR8" s="228"/>
      <c r="AKS8" s="228"/>
      <c r="AKT8" s="228"/>
      <c r="AKU8" s="228"/>
      <c r="AKV8" s="228"/>
      <c r="AKW8" s="228"/>
      <c r="AKX8" s="228"/>
      <c r="AKY8" s="228"/>
      <c r="AKZ8" s="228"/>
      <c r="ALA8" s="228"/>
      <c r="ALB8" s="228"/>
      <c r="ALC8" s="228"/>
      <c r="ALD8" s="228"/>
      <c r="ALE8" s="228"/>
      <c r="ALF8" s="228"/>
      <c r="ALG8" s="228"/>
      <c r="ALH8" s="228"/>
      <c r="ALI8" s="228"/>
      <c r="ALJ8" s="228"/>
      <c r="ALK8" s="228"/>
      <c r="ALL8" s="228"/>
      <c r="ALM8" s="228"/>
      <c r="ALN8" s="228"/>
      <c r="ALO8" s="228"/>
      <c r="ALP8" s="228"/>
      <c r="ALQ8" s="228"/>
      <c r="ALR8" s="228"/>
      <c r="ALS8" s="228"/>
      <c r="ALT8" s="228"/>
      <c r="ALU8" s="228"/>
      <c r="ALV8" s="228"/>
      <c r="ALW8" s="228"/>
      <c r="ALX8" s="228"/>
      <c r="ALY8" s="228"/>
      <c r="ALZ8" s="228"/>
      <c r="AMA8" s="228"/>
      <c r="AMB8" s="228"/>
      <c r="AMC8" s="228"/>
      <c r="AMD8" s="228"/>
      <c r="AME8" s="228"/>
      <c r="AMF8" s="228"/>
      <c r="AMG8" s="228"/>
      <c r="AMH8" s="228"/>
      <c r="AMI8" s="228"/>
      <c r="AMJ8" s="228"/>
      <c r="AMK8" s="228"/>
      <c r="AML8" s="228"/>
      <c r="AMM8" s="228"/>
      <c r="AMN8" s="228"/>
      <c r="AMO8" s="228"/>
      <c r="AMP8" s="228"/>
      <c r="AMQ8" s="228"/>
      <c r="AMR8" s="228"/>
      <c r="AMS8" s="228"/>
      <c r="AMT8" s="228"/>
      <c r="AMU8" s="228"/>
      <c r="AMV8" s="228"/>
      <c r="AMW8" s="228"/>
      <c r="AMX8" s="228"/>
      <c r="AMY8" s="228"/>
      <c r="AMZ8" s="228"/>
      <c r="ANA8" s="228"/>
      <c r="ANB8" s="228"/>
      <c r="ANC8" s="228"/>
      <c r="AND8" s="228"/>
      <c r="ANE8" s="228"/>
      <c r="ANF8" s="228"/>
      <c r="ANG8" s="228"/>
      <c r="ANH8" s="228"/>
      <c r="ANI8" s="228"/>
      <c r="ANJ8" s="228"/>
      <c r="ANK8" s="228"/>
      <c r="ANL8" s="228"/>
      <c r="ANM8" s="228"/>
      <c r="ANN8" s="228"/>
      <c r="ANO8" s="228"/>
      <c r="ANP8" s="228"/>
      <c r="ANQ8" s="228"/>
      <c r="ANR8" s="228"/>
      <c r="ANS8" s="228"/>
      <c r="ANT8" s="228"/>
      <c r="ANU8" s="228"/>
      <c r="ANV8" s="228"/>
      <c r="ANW8" s="228"/>
      <c r="ANX8" s="228"/>
      <c r="ANY8" s="228"/>
      <c r="ANZ8" s="228"/>
      <c r="AOA8" s="228"/>
      <c r="AOB8" s="228"/>
      <c r="AOC8" s="228"/>
      <c r="AOD8" s="228"/>
      <c r="AOE8" s="228"/>
      <c r="AOF8" s="228"/>
      <c r="AOG8" s="228"/>
      <c r="AOH8" s="228"/>
      <c r="AOI8" s="228"/>
      <c r="AOJ8" s="228"/>
      <c r="AOK8" s="228"/>
      <c r="AOL8" s="228"/>
      <c r="AOM8" s="228"/>
      <c r="AON8" s="228"/>
      <c r="AOO8" s="228"/>
      <c r="AOP8" s="228"/>
      <c r="AOQ8" s="228"/>
      <c r="AOR8" s="228"/>
      <c r="AOS8" s="228"/>
      <c r="AOT8" s="228"/>
      <c r="AOU8" s="228"/>
      <c r="AOV8" s="228"/>
      <c r="AOW8" s="228"/>
      <c r="AOX8" s="228"/>
      <c r="AOY8" s="228"/>
      <c r="AOZ8" s="228"/>
      <c r="APA8" s="228"/>
      <c r="APB8" s="228"/>
      <c r="APC8" s="228"/>
      <c r="APD8" s="228"/>
      <c r="APE8" s="228"/>
      <c r="APF8" s="228"/>
      <c r="APG8" s="228"/>
      <c r="APH8" s="228"/>
      <c r="API8" s="228"/>
      <c r="APJ8" s="228"/>
      <c r="APK8" s="228"/>
      <c r="APL8" s="228"/>
      <c r="APM8" s="228"/>
      <c r="APN8" s="228"/>
      <c r="APO8" s="228"/>
      <c r="APP8" s="228"/>
      <c r="APQ8" s="228"/>
      <c r="APR8" s="228"/>
      <c r="APS8" s="228"/>
      <c r="APT8" s="228"/>
      <c r="APU8" s="228"/>
      <c r="APV8" s="228"/>
      <c r="APW8" s="228"/>
      <c r="APX8" s="228"/>
      <c r="APY8" s="228"/>
      <c r="APZ8" s="228"/>
      <c r="AQA8" s="228"/>
      <c r="AQB8" s="228"/>
      <c r="AQC8" s="228"/>
      <c r="AQD8" s="228"/>
      <c r="AQE8" s="228"/>
      <c r="AQF8" s="228"/>
      <c r="AQG8" s="228"/>
      <c r="AQH8" s="228"/>
      <c r="AQI8" s="228"/>
      <c r="AQJ8" s="228"/>
      <c r="AQK8" s="228"/>
      <c r="AQL8" s="228"/>
      <c r="AQM8" s="228"/>
      <c r="AQN8" s="228"/>
      <c r="AQO8" s="228"/>
      <c r="AQP8" s="228"/>
      <c r="AQQ8" s="228"/>
      <c r="AQR8" s="228"/>
      <c r="AQS8" s="228"/>
      <c r="AQT8" s="228"/>
      <c r="AQU8" s="228"/>
      <c r="AQV8" s="228"/>
      <c r="AQW8" s="228"/>
      <c r="AQX8" s="228"/>
      <c r="AQY8" s="228"/>
      <c r="AQZ8" s="228"/>
      <c r="ARA8" s="228"/>
      <c r="ARB8" s="228"/>
      <c r="ARC8" s="228"/>
      <c r="ARD8" s="228"/>
      <c r="ARE8" s="228"/>
      <c r="ARF8" s="228"/>
      <c r="ARG8" s="228"/>
      <c r="ARH8" s="228"/>
      <c r="ARI8" s="228"/>
      <c r="ARJ8" s="228"/>
      <c r="ARK8" s="228"/>
      <c r="ARL8" s="228"/>
      <c r="ARM8" s="228"/>
      <c r="ARN8" s="228"/>
      <c r="ARO8" s="228"/>
      <c r="ARP8" s="228"/>
      <c r="ARQ8" s="228"/>
      <c r="ARR8" s="228"/>
      <c r="ARS8" s="228"/>
      <c r="ART8" s="228"/>
      <c r="ARU8" s="228"/>
      <c r="ARV8" s="228"/>
      <c r="ARW8" s="228"/>
      <c r="ARX8" s="228"/>
      <c r="ARY8" s="228"/>
      <c r="ARZ8" s="228"/>
      <c r="ASA8" s="228"/>
      <c r="ASB8" s="228"/>
      <c r="ASC8" s="228"/>
      <c r="ASD8" s="228"/>
      <c r="ASE8" s="228"/>
      <c r="ASF8" s="228"/>
      <c r="ASG8" s="228"/>
      <c r="ASH8" s="228"/>
      <c r="ASI8" s="228"/>
      <c r="ASJ8" s="228"/>
      <c r="ASK8" s="228"/>
      <c r="ASL8" s="228"/>
      <c r="ASM8" s="228"/>
      <c r="ASN8" s="228"/>
      <c r="ASO8" s="228"/>
      <c r="ASP8" s="228"/>
      <c r="ASQ8" s="228"/>
      <c r="ASR8" s="228"/>
      <c r="ASS8" s="228"/>
      <c r="AST8" s="228"/>
      <c r="ASU8" s="228"/>
      <c r="ASV8" s="228"/>
      <c r="ASW8" s="228"/>
      <c r="ASX8" s="228"/>
      <c r="ASY8" s="228"/>
      <c r="ASZ8" s="228"/>
      <c r="ATA8" s="228"/>
      <c r="ATB8" s="228"/>
      <c r="ATC8" s="228"/>
      <c r="ATD8" s="228"/>
      <c r="ATE8" s="228"/>
      <c r="ATF8" s="228"/>
      <c r="ATG8" s="228"/>
      <c r="ATH8" s="228"/>
      <c r="ATI8" s="228"/>
      <c r="ATJ8" s="228"/>
      <c r="ATK8" s="228"/>
      <c r="ATL8" s="228"/>
      <c r="ATM8" s="228"/>
      <c r="ATN8" s="228"/>
      <c r="ATO8" s="228"/>
      <c r="ATP8" s="228"/>
      <c r="ATQ8" s="228"/>
      <c r="ATR8" s="228"/>
      <c r="ATS8" s="228"/>
      <c r="ATT8" s="228"/>
      <c r="ATU8" s="228"/>
      <c r="ATV8" s="228"/>
      <c r="ATW8" s="228"/>
      <c r="ATX8" s="228"/>
      <c r="ATY8" s="228"/>
      <c r="ATZ8" s="228"/>
      <c r="AUA8" s="228"/>
      <c r="AUB8" s="228"/>
      <c r="AUC8" s="228"/>
      <c r="AUD8" s="228"/>
      <c r="AUE8" s="228"/>
      <c r="AUF8" s="228"/>
      <c r="AUG8" s="228"/>
      <c r="AUH8" s="228"/>
      <c r="AUI8" s="228"/>
      <c r="AUJ8" s="228"/>
      <c r="AUK8" s="228"/>
      <c r="AUL8" s="228"/>
      <c r="AUM8" s="228"/>
      <c r="AUN8" s="228"/>
      <c r="AUO8" s="228"/>
      <c r="AUP8" s="228"/>
      <c r="AUQ8" s="228"/>
      <c r="AUR8" s="228"/>
      <c r="AUS8" s="228"/>
      <c r="AUT8" s="228"/>
      <c r="AUU8" s="228"/>
      <c r="AUV8" s="228"/>
      <c r="AUW8" s="228"/>
      <c r="AUX8" s="228"/>
      <c r="AUY8" s="228"/>
      <c r="AUZ8" s="228"/>
      <c r="AVA8" s="228"/>
      <c r="AVB8" s="228"/>
      <c r="AVC8" s="228"/>
      <c r="AVD8" s="228"/>
      <c r="AVE8" s="228"/>
      <c r="AVF8" s="228"/>
      <c r="AVG8" s="228"/>
      <c r="AVH8" s="228"/>
      <c r="AVI8" s="228"/>
      <c r="AVJ8" s="228"/>
      <c r="AVK8" s="228"/>
      <c r="AVL8" s="228"/>
      <c r="AVM8" s="228"/>
      <c r="AVN8" s="228"/>
      <c r="AVO8" s="228"/>
      <c r="AVP8" s="228"/>
      <c r="AVQ8" s="228"/>
      <c r="AVR8" s="228"/>
      <c r="AVS8" s="228"/>
      <c r="AVT8" s="228"/>
      <c r="AVU8" s="228"/>
      <c r="AVV8" s="228"/>
      <c r="AVW8" s="228"/>
      <c r="AVX8" s="228"/>
      <c r="AVY8" s="228"/>
      <c r="AVZ8" s="228"/>
      <c r="AWA8" s="228"/>
      <c r="AWB8" s="228"/>
      <c r="AWC8" s="228"/>
      <c r="AWD8" s="228"/>
      <c r="AWE8" s="228"/>
      <c r="AWF8" s="228"/>
      <c r="AWG8" s="228"/>
      <c r="AWH8" s="228"/>
      <c r="AWI8" s="228"/>
      <c r="AWJ8" s="228"/>
      <c r="AWK8" s="228"/>
      <c r="AWL8" s="228"/>
      <c r="AWM8" s="228"/>
      <c r="AWN8" s="228"/>
      <c r="AWO8" s="228"/>
      <c r="AWP8" s="228"/>
      <c r="AWQ8" s="228"/>
      <c r="AWR8" s="228"/>
      <c r="AWS8" s="228"/>
      <c r="AWT8" s="228"/>
      <c r="AWU8" s="228"/>
      <c r="AWV8" s="228"/>
      <c r="AWW8" s="228"/>
      <c r="AWX8" s="228"/>
      <c r="AWY8" s="228"/>
      <c r="AWZ8" s="228"/>
      <c r="AXA8" s="228"/>
      <c r="AXB8" s="228"/>
      <c r="AXC8" s="228"/>
      <c r="AXD8" s="228"/>
      <c r="AXE8" s="228"/>
      <c r="AXF8" s="228"/>
      <c r="AXG8" s="228"/>
      <c r="AXH8" s="228"/>
      <c r="AXI8" s="228"/>
      <c r="AXJ8" s="228"/>
      <c r="AXK8" s="228"/>
      <c r="AXL8" s="228"/>
      <c r="AXM8" s="228"/>
      <c r="AXN8" s="228"/>
      <c r="AXO8" s="228"/>
      <c r="AXP8" s="228"/>
      <c r="AXQ8" s="228"/>
      <c r="AXR8" s="228"/>
      <c r="AXS8" s="228"/>
      <c r="AXT8" s="228"/>
      <c r="AXU8" s="228"/>
      <c r="AXV8" s="228"/>
      <c r="AXW8" s="228"/>
      <c r="AXX8" s="228"/>
      <c r="AXY8" s="228"/>
      <c r="AXZ8" s="228"/>
      <c r="AYA8" s="228"/>
      <c r="AYB8" s="228"/>
      <c r="AYC8" s="228"/>
      <c r="AYD8" s="228"/>
      <c r="AYE8" s="228"/>
      <c r="AYF8" s="228"/>
      <c r="AYG8" s="228"/>
      <c r="AYH8" s="228"/>
      <c r="AYI8" s="228"/>
      <c r="AYJ8" s="228"/>
      <c r="AYK8" s="228"/>
      <c r="AYL8" s="228"/>
      <c r="AYM8" s="228"/>
      <c r="AYN8" s="228"/>
      <c r="AYO8" s="228"/>
      <c r="AYP8" s="228"/>
      <c r="AYQ8" s="228"/>
      <c r="AYR8" s="228"/>
      <c r="AYS8" s="228"/>
      <c r="AYT8" s="228"/>
      <c r="AYU8" s="228"/>
      <c r="AYV8" s="228"/>
      <c r="AYW8" s="228"/>
      <c r="AYX8" s="228"/>
      <c r="AYY8" s="228"/>
      <c r="AYZ8" s="228"/>
      <c r="AZA8" s="228"/>
      <c r="AZB8" s="228"/>
      <c r="AZC8" s="228"/>
      <c r="AZD8" s="228"/>
      <c r="AZE8" s="228"/>
      <c r="AZF8" s="228"/>
      <c r="AZG8" s="228"/>
      <c r="AZH8" s="228"/>
      <c r="AZI8" s="228"/>
      <c r="AZJ8" s="228"/>
      <c r="AZK8" s="228"/>
      <c r="AZL8" s="228"/>
      <c r="AZM8" s="228"/>
      <c r="AZN8" s="228"/>
      <c r="AZO8" s="228"/>
      <c r="AZP8" s="228"/>
      <c r="AZQ8" s="228"/>
      <c r="AZR8" s="228"/>
      <c r="AZS8" s="228"/>
      <c r="AZT8" s="228"/>
      <c r="AZU8" s="228"/>
      <c r="AZV8" s="228"/>
      <c r="AZW8" s="228"/>
      <c r="AZX8" s="228"/>
      <c r="AZY8" s="228"/>
      <c r="AZZ8" s="228"/>
      <c r="BAA8" s="228"/>
      <c r="BAB8" s="228"/>
      <c r="BAC8" s="228"/>
      <c r="BAD8" s="228"/>
      <c r="BAE8" s="228"/>
      <c r="BAF8" s="228"/>
      <c r="BAG8" s="228"/>
      <c r="BAH8" s="228"/>
      <c r="BAI8" s="228"/>
      <c r="BAJ8" s="228"/>
      <c r="BAK8" s="228"/>
      <c r="BAL8" s="228"/>
      <c r="BAM8" s="228"/>
      <c r="BAN8" s="228"/>
      <c r="BAO8" s="228"/>
      <c r="BAP8" s="228"/>
      <c r="BAQ8" s="228"/>
      <c r="BAR8" s="228"/>
      <c r="BAS8" s="228"/>
      <c r="BAT8" s="228"/>
      <c r="BAU8" s="228"/>
      <c r="BAV8" s="228"/>
      <c r="BAW8" s="228"/>
      <c r="BAX8" s="228"/>
      <c r="BAY8" s="228"/>
      <c r="BAZ8" s="228"/>
      <c r="BBA8" s="228"/>
      <c r="BBB8" s="228"/>
      <c r="BBC8" s="228"/>
      <c r="BBD8" s="228"/>
      <c r="BBE8" s="228"/>
      <c r="BBF8" s="228"/>
      <c r="BBG8" s="228"/>
      <c r="BBH8" s="228"/>
      <c r="BBI8" s="228"/>
      <c r="BBJ8" s="228"/>
      <c r="BBK8" s="228"/>
      <c r="BBL8" s="228"/>
      <c r="BBM8" s="228"/>
      <c r="BBN8" s="228"/>
      <c r="BBO8" s="228"/>
      <c r="BBP8" s="228"/>
      <c r="BBQ8" s="228"/>
      <c r="BBR8" s="228"/>
      <c r="BBS8" s="228"/>
      <c r="BBT8" s="228"/>
      <c r="BBU8" s="228"/>
      <c r="BBV8" s="228"/>
      <c r="BBW8" s="228"/>
      <c r="BBX8" s="228"/>
      <c r="BBY8" s="228"/>
      <c r="BBZ8" s="228"/>
      <c r="BCA8" s="228"/>
      <c r="BCB8" s="228"/>
      <c r="BCC8" s="228"/>
      <c r="BCD8" s="228"/>
      <c r="BCE8" s="228"/>
      <c r="BCF8" s="228"/>
      <c r="BCG8" s="228"/>
      <c r="BCH8" s="228"/>
      <c r="BCI8" s="228"/>
      <c r="BCJ8" s="228"/>
      <c r="BCK8" s="228"/>
      <c r="BCL8" s="228"/>
      <c r="BCM8" s="228"/>
      <c r="BCN8" s="228"/>
      <c r="BCO8" s="228"/>
      <c r="BCP8" s="228"/>
      <c r="BCQ8" s="228"/>
      <c r="BCR8" s="228"/>
      <c r="BCS8" s="228"/>
      <c r="BCT8" s="228"/>
      <c r="BCU8" s="228"/>
      <c r="BCV8" s="228"/>
      <c r="BCW8" s="228"/>
      <c r="BCX8" s="228"/>
      <c r="BCY8" s="228"/>
      <c r="BCZ8" s="228"/>
      <c r="BDA8" s="228"/>
      <c r="BDB8" s="228"/>
      <c r="BDC8" s="228"/>
      <c r="BDD8" s="228"/>
      <c r="BDE8" s="228"/>
      <c r="BDF8" s="228"/>
      <c r="BDG8" s="228"/>
      <c r="BDH8" s="228"/>
      <c r="BDI8" s="228"/>
      <c r="BDJ8" s="228"/>
      <c r="BDK8" s="228"/>
      <c r="BDL8" s="228"/>
      <c r="BDM8" s="228"/>
      <c r="BDN8" s="228"/>
      <c r="BDO8" s="228"/>
      <c r="BDP8" s="228"/>
      <c r="BDQ8" s="228"/>
      <c r="BDR8" s="228"/>
      <c r="BDS8" s="228"/>
      <c r="BDT8" s="228"/>
      <c r="BDU8" s="228"/>
      <c r="BDV8" s="228"/>
      <c r="BDW8" s="228"/>
      <c r="BDX8" s="228"/>
      <c r="BDY8" s="228"/>
      <c r="BDZ8" s="228"/>
      <c r="BEA8" s="228"/>
      <c r="BEB8" s="228"/>
      <c r="BEC8" s="228"/>
      <c r="BED8" s="228"/>
      <c r="BEE8" s="228"/>
      <c r="BEF8" s="228"/>
      <c r="BEG8" s="228"/>
      <c r="BEH8" s="228"/>
      <c r="BEI8" s="228"/>
      <c r="BEJ8" s="228"/>
      <c r="BEK8" s="228"/>
      <c r="BEL8" s="228"/>
      <c r="BEM8" s="228"/>
      <c r="BEN8" s="228"/>
      <c r="BEO8" s="228"/>
      <c r="BEP8" s="228"/>
      <c r="BEQ8" s="228"/>
      <c r="BER8" s="228"/>
      <c r="BES8" s="228"/>
      <c r="BET8" s="228"/>
      <c r="BEU8" s="228"/>
      <c r="BEV8" s="228"/>
      <c r="BEW8" s="228"/>
      <c r="BEX8" s="228"/>
      <c r="BEY8" s="228"/>
      <c r="BEZ8" s="228"/>
      <c r="BFA8" s="228"/>
      <c r="BFB8" s="228"/>
      <c r="BFC8" s="228"/>
      <c r="BFD8" s="228"/>
      <c r="BFE8" s="228"/>
      <c r="BFF8" s="228"/>
      <c r="BFG8" s="228"/>
      <c r="BFH8" s="228"/>
      <c r="BFI8" s="228"/>
      <c r="BFJ8" s="228"/>
      <c r="BFK8" s="228"/>
      <c r="BFL8" s="228"/>
      <c r="BFM8" s="228"/>
      <c r="BFN8" s="228"/>
      <c r="BFO8" s="228"/>
      <c r="BFP8" s="228"/>
      <c r="BFQ8" s="228"/>
      <c r="BFR8" s="228"/>
      <c r="BFS8" s="228"/>
      <c r="BFT8" s="228"/>
      <c r="BFU8" s="228"/>
      <c r="BFV8" s="228"/>
      <c r="BFW8" s="228"/>
      <c r="BFX8" s="228"/>
      <c r="BFY8" s="228"/>
      <c r="BFZ8" s="228"/>
      <c r="BGA8" s="228"/>
      <c r="BGB8" s="228"/>
      <c r="BGC8" s="228"/>
      <c r="BGD8" s="228"/>
      <c r="BGE8" s="228"/>
      <c r="BGF8" s="228"/>
      <c r="BGG8" s="228"/>
      <c r="BGH8" s="228"/>
      <c r="BGI8" s="228"/>
      <c r="BGJ8" s="228"/>
      <c r="BGK8" s="228"/>
      <c r="BGL8" s="228"/>
      <c r="BGM8" s="228"/>
      <c r="BGN8" s="228"/>
      <c r="BGO8" s="228"/>
      <c r="BGP8" s="228"/>
      <c r="BGQ8" s="228"/>
      <c r="BGR8" s="228"/>
      <c r="BGS8" s="228"/>
      <c r="BGT8" s="228"/>
      <c r="BGU8" s="228"/>
      <c r="BGV8" s="228"/>
      <c r="BGW8" s="228"/>
      <c r="BGX8" s="228"/>
      <c r="BGY8" s="228"/>
      <c r="BGZ8" s="228"/>
      <c r="BHA8" s="228"/>
      <c r="BHB8" s="228"/>
      <c r="BHC8" s="228"/>
      <c r="BHD8" s="228"/>
      <c r="BHE8" s="228"/>
      <c r="BHF8" s="228"/>
      <c r="BHG8" s="228"/>
      <c r="BHH8" s="228"/>
      <c r="BHI8" s="228"/>
      <c r="BHJ8" s="228"/>
      <c r="BHK8" s="228"/>
      <c r="BHL8" s="228"/>
      <c r="BHM8" s="228"/>
      <c r="BHN8" s="228"/>
      <c r="BHO8" s="228"/>
      <c r="BHP8" s="228"/>
      <c r="BHQ8" s="228"/>
      <c r="BHR8" s="228"/>
      <c r="BHS8" s="228"/>
      <c r="BHT8" s="228"/>
      <c r="BHU8" s="228"/>
      <c r="BHV8" s="228"/>
      <c r="BHW8" s="228"/>
      <c r="BHX8" s="228"/>
      <c r="BHY8" s="228"/>
      <c r="BHZ8" s="228"/>
      <c r="BIA8" s="228"/>
      <c r="BIB8" s="228"/>
      <c r="BIC8" s="228"/>
      <c r="BID8" s="228"/>
      <c r="BIE8" s="228"/>
      <c r="BIF8" s="228"/>
      <c r="BIG8" s="228"/>
      <c r="BIH8" s="228"/>
      <c r="BII8" s="228"/>
      <c r="BIJ8" s="228"/>
      <c r="BIK8" s="228"/>
      <c r="BIL8" s="228"/>
      <c r="BIM8" s="228"/>
      <c r="BIN8" s="228"/>
      <c r="BIO8" s="228"/>
      <c r="BIP8" s="228"/>
      <c r="BIQ8" s="228"/>
      <c r="BIR8" s="228"/>
      <c r="BIS8" s="228"/>
      <c r="BIT8" s="228"/>
      <c r="BIU8" s="228"/>
      <c r="BIV8" s="228"/>
      <c r="BIW8" s="228"/>
      <c r="BIX8" s="228"/>
      <c r="BIY8" s="228"/>
      <c r="BIZ8" s="228"/>
      <c r="BJA8" s="228"/>
      <c r="BJB8" s="228"/>
      <c r="BJC8" s="228"/>
      <c r="BJD8" s="228"/>
      <c r="BJE8" s="228"/>
      <c r="BJF8" s="228"/>
      <c r="BJG8" s="228"/>
      <c r="BJH8" s="228"/>
      <c r="BJI8" s="228"/>
      <c r="BJJ8" s="228"/>
      <c r="BJK8" s="228"/>
      <c r="BJL8" s="228"/>
      <c r="BJM8" s="228"/>
      <c r="BJN8" s="228"/>
      <c r="BJO8" s="228"/>
      <c r="BJP8" s="228"/>
      <c r="BJQ8" s="228"/>
      <c r="BJR8" s="228"/>
      <c r="BJS8" s="228"/>
      <c r="BJT8" s="228"/>
      <c r="BJU8" s="228"/>
      <c r="BJV8" s="228"/>
      <c r="BJW8" s="228"/>
      <c r="BJX8" s="228"/>
      <c r="BJY8" s="228"/>
      <c r="BJZ8" s="228"/>
      <c r="BKA8" s="228"/>
      <c r="BKB8" s="228"/>
      <c r="BKC8" s="228"/>
      <c r="BKD8" s="228"/>
      <c r="BKE8" s="228"/>
      <c r="BKF8" s="228"/>
      <c r="BKG8" s="228"/>
      <c r="BKH8" s="228"/>
      <c r="BKI8" s="228"/>
      <c r="BKJ8" s="228"/>
      <c r="BKK8" s="228"/>
      <c r="BKL8" s="228"/>
      <c r="BKM8" s="228"/>
      <c r="BKN8" s="228"/>
      <c r="BKO8" s="228"/>
      <c r="BKP8" s="228"/>
      <c r="BKQ8" s="228"/>
      <c r="BKR8" s="228"/>
      <c r="BKS8" s="228"/>
      <c r="BKT8" s="228"/>
      <c r="BKU8" s="228"/>
      <c r="BKV8" s="228"/>
      <c r="BKW8" s="228"/>
      <c r="BKX8" s="228"/>
      <c r="BKY8" s="228"/>
      <c r="BKZ8" s="228"/>
      <c r="BLA8" s="228"/>
      <c r="BLB8" s="228"/>
      <c r="BLC8" s="228"/>
      <c r="BLD8" s="228"/>
      <c r="BLE8" s="228"/>
      <c r="BLF8" s="228"/>
      <c r="BLG8" s="228"/>
      <c r="BLH8" s="228"/>
      <c r="BLI8" s="228"/>
      <c r="BLJ8" s="228"/>
      <c r="BLK8" s="228"/>
      <c r="BLL8" s="228"/>
      <c r="BLM8" s="228"/>
      <c r="BLN8" s="228"/>
      <c r="BLO8" s="228"/>
      <c r="BLP8" s="228"/>
      <c r="BLQ8" s="228"/>
      <c r="BLR8" s="228"/>
      <c r="BLS8" s="228"/>
      <c r="BLT8" s="228"/>
      <c r="BLU8" s="228"/>
      <c r="BLV8" s="228"/>
      <c r="BLW8" s="228"/>
      <c r="BLX8" s="228"/>
      <c r="BLY8" s="228"/>
      <c r="BLZ8" s="228"/>
      <c r="BMA8" s="228"/>
      <c r="BMB8" s="228"/>
      <c r="BMC8" s="228"/>
      <c r="BMD8" s="228"/>
      <c r="BME8" s="228"/>
      <c r="BMF8" s="228"/>
      <c r="BMG8" s="228"/>
      <c r="BMH8" s="228"/>
      <c r="BMI8" s="228"/>
      <c r="BMJ8" s="228"/>
      <c r="BMK8" s="228"/>
      <c r="BML8" s="228"/>
      <c r="BMM8" s="228"/>
      <c r="BMN8" s="228"/>
      <c r="BMO8" s="228"/>
      <c r="BMP8" s="228"/>
      <c r="BMQ8" s="228"/>
      <c r="BMR8" s="228"/>
      <c r="BMS8" s="228"/>
      <c r="BMT8" s="228"/>
      <c r="BMU8" s="228"/>
      <c r="BMV8" s="228"/>
      <c r="BMW8" s="228"/>
      <c r="BMX8" s="228"/>
      <c r="BMY8" s="228"/>
      <c r="BMZ8" s="228"/>
      <c r="BNA8" s="228"/>
      <c r="BNB8" s="228"/>
      <c r="BNC8" s="228"/>
      <c r="BND8" s="228"/>
      <c r="BNE8" s="228"/>
      <c r="BNF8" s="228"/>
      <c r="BNG8" s="228"/>
      <c r="BNH8" s="228"/>
      <c r="BNI8" s="228"/>
      <c r="BNJ8" s="228"/>
      <c r="BNK8" s="228"/>
      <c r="BNL8" s="228"/>
      <c r="BNM8" s="228"/>
      <c r="BNN8" s="228"/>
      <c r="BNO8" s="228"/>
      <c r="BNP8" s="228"/>
      <c r="BNQ8" s="228"/>
      <c r="BNR8" s="228"/>
      <c r="BNS8" s="228"/>
      <c r="BNT8" s="228"/>
      <c r="BNU8" s="228"/>
      <c r="BNV8" s="228"/>
      <c r="BNW8" s="228"/>
      <c r="BNX8" s="228"/>
      <c r="BNY8" s="228"/>
      <c r="BNZ8" s="228"/>
      <c r="BOA8" s="228"/>
      <c r="BOB8" s="228"/>
      <c r="BOC8" s="228"/>
      <c r="BOD8" s="228"/>
      <c r="BOE8" s="228"/>
      <c r="BOF8" s="228"/>
      <c r="BOG8" s="228"/>
      <c r="BOH8" s="228"/>
      <c r="BOI8" s="228"/>
      <c r="BOJ8" s="228"/>
      <c r="BOK8" s="228"/>
      <c r="BOL8" s="228"/>
      <c r="BOM8" s="228"/>
      <c r="BON8" s="228"/>
      <c r="BOO8" s="228"/>
      <c r="BOP8" s="228"/>
      <c r="BOQ8" s="228"/>
      <c r="BOR8" s="228"/>
      <c r="BOS8" s="228"/>
      <c r="BOT8" s="228"/>
      <c r="BOU8" s="228"/>
      <c r="BOV8" s="228"/>
      <c r="BOW8" s="228"/>
      <c r="BOX8" s="228"/>
      <c r="BOY8" s="228"/>
      <c r="BOZ8" s="228"/>
      <c r="BPA8" s="228"/>
      <c r="BPB8" s="228"/>
      <c r="BPC8" s="228"/>
      <c r="BPD8" s="228"/>
      <c r="BPE8" s="228"/>
      <c r="BPF8" s="228"/>
      <c r="BPG8" s="228"/>
      <c r="BPH8" s="228"/>
      <c r="BPI8" s="228"/>
      <c r="BPJ8" s="228"/>
      <c r="BPK8" s="228"/>
      <c r="BPL8" s="228"/>
      <c r="BPM8" s="228"/>
      <c r="BPN8" s="228"/>
      <c r="BPO8" s="228"/>
      <c r="BPP8" s="228"/>
      <c r="BPQ8" s="228"/>
      <c r="BPR8" s="228"/>
      <c r="BPS8" s="228"/>
      <c r="BPT8" s="228"/>
      <c r="BPU8" s="228"/>
      <c r="BPV8" s="228"/>
      <c r="BPW8" s="228"/>
      <c r="BPX8" s="228"/>
      <c r="BPY8" s="228"/>
      <c r="BPZ8" s="228"/>
      <c r="BQA8" s="228"/>
      <c r="BQB8" s="228"/>
      <c r="BQC8" s="228"/>
      <c r="BQD8" s="228"/>
      <c r="BQE8" s="228"/>
      <c r="BQF8" s="228"/>
      <c r="BQG8" s="228"/>
      <c r="BQH8" s="228"/>
      <c r="BQI8" s="228"/>
      <c r="BQJ8" s="228"/>
      <c r="BQK8" s="228"/>
      <c r="BQL8" s="228"/>
      <c r="BQM8" s="228"/>
      <c r="BQN8" s="228"/>
      <c r="BQO8" s="228"/>
      <c r="BQP8" s="228"/>
      <c r="BQQ8" s="228"/>
      <c r="BQR8" s="228"/>
      <c r="BQS8" s="228"/>
      <c r="BQT8" s="228"/>
      <c r="BQU8" s="228"/>
      <c r="BQV8" s="228"/>
      <c r="BQW8" s="228"/>
      <c r="BQX8" s="228"/>
      <c r="BQY8" s="228"/>
      <c r="BQZ8" s="228"/>
      <c r="BRA8" s="228"/>
      <c r="BRB8" s="228"/>
      <c r="BRC8" s="228"/>
      <c r="BRD8" s="228"/>
      <c r="BRE8" s="228"/>
      <c r="BRF8" s="228"/>
      <c r="BRG8" s="228"/>
      <c r="BRH8" s="228"/>
      <c r="BRI8" s="228"/>
      <c r="BRJ8" s="228"/>
      <c r="BRK8" s="228"/>
      <c r="BRL8" s="228"/>
      <c r="BRM8" s="228"/>
      <c r="BRN8" s="228"/>
      <c r="BRO8" s="228"/>
      <c r="BRP8" s="228"/>
      <c r="BRQ8" s="228"/>
      <c r="BRR8" s="228"/>
      <c r="BRS8" s="228"/>
      <c r="BRT8" s="228"/>
      <c r="BRU8" s="228"/>
      <c r="BRV8" s="228"/>
      <c r="BRW8" s="228"/>
      <c r="BRX8" s="228"/>
      <c r="BRY8" s="228"/>
      <c r="BRZ8" s="228"/>
      <c r="BSA8" s="228"/>
      <c r="BSB8" s="228"/>
      <c r="BSC8" s="228"/>
      <c r="BSD8" s="228"/>
      <c r="BSE8" s="228"/>
      <c r="BSF8" s="228"/>
      <c r="BSG8" s="228"/>
      <c r="BSH8" s="228"/>
      <c r="BSI8" s="228"/>
      <c r="BSJ8" s="228"/>
      <c r="BSK8" s="228"/>
      <c r="BSL8" s="228"/>
      <c r="BSM8" s="228"/>
      <c r="BSN8" s="228"/>
      <c r="BSO8" s="228"/>
      <c r="BSP8" s="228"/>
      <c r="BSQ8" s="228"/>
      <c r="BSR8" s="228"/>
      <c r="BSS8" s="228"/>
      <c r="BST8" s="228"/>
      <c r="BSU8" s="228"/>
      <c r="BSV8" s="228"/>
      <c r="BSW8" s="228"/>
      <c r="BSX8" s="228"/>
      <c r="BSY8" s="228"/>
      <c r="BSZ8" s="228"/>
      <c r="BTA8" s="228"/>
      <c r="BTB8" s="228"/>
      <c r="BTC8" s="228"/>
      <c r="BTD8" s="228"/>
      <c r="BTE8" s="228"/>
      <c r="BTF8" s="228"/>
      <c r="BTG8" s="228"/>
      <c r="BTH8" s="228"/>
      <c r="BTI8" s="228"/>
      <c r="BTJ8" s="228"/>
      <c r="BTK8" s="228"/>
      <c r="BTL8" s="228"/>
      <c r="BTM8" s="228"/>
      <c r="BTN8" s="228"/>
      <c r="BTO8" s="228"/>
      <c r="BTP8" s="228"/>
      <c r="BTQ8" s="228"/>
      <c r="BTR8" s="228"/>
      <c r="BTS8" s="228"/>
      <c r="BTT8" s="228"/>
      <c r="BTU8" s="228"/>
      <c r="BTV8" s="228"/>
      <c r="BTW8" s="228"/>
      <c r="BTX8" s="228"/>
      <c r="BTY8" s="228"/>
      <c r="BTZ8" s="228"/>
      <c r="BUA8" s="228"/>
      <c r="BUB8" s="228"/>
      <c r="BUC8" s="228"/>
      <c r="BUD8" s="228"/>
      <c r="BUE8" s="228"/>
      <c r="BUF8" s="228"/>
      <c r="BUG8" s="228"/>
      <c r="BUH8" s="228"/>
      <c r="BUI8" s="228"/>
      <c r="BUJ8" s="228"/>
      <c r="BUK8" s="228"/>
      <c r="BUL8" s="228"/>
      <c r="BUM8" s="228"/>
      <c r="BUN8" s="228"/>
      <c r="BUO8" s="228"/>
      <c r="BUP8" s="228"/>
      <c r="BUQ8" s="228"/>
      <c r="BUR8" s="228"/>
      <c r="BUS8" s="228"/>
      <c r="BUT8" s="228"/>
      <c r="BUU8" s="228"/>
      <c r="BUV8" s="228"/>
      <c r="BUW8" s="228"/>
      <c r="BUX8" s="228"/>
      <c r="BUY8" s="228"/>
      <c r="BUZ8" s="228"/>
      <c r="BVA8" s="228"/>
      <c r="BVB8" s="228"/>
      <c r="BVC8" s="228"/>
      <c r="BVD8" s="228"/>
      <c r="BVE8" s="228"/>
      <c r="BVF8" s="228"/>
      <c r="BVG8" s="228"/>
      <c r="BVH8" s="228"/>
      <c r="BVI8" s="228"/>
      <c r="BVJ8" s="228"/>
      <c r="BVK8" s="228"/>
      <c r="BVL8" s="228"/>
      <c r="BVM8" s="228"/>
      <c r="BVN8" s="228"/>
      <c r="BVO8" s="228"/>
      <c r="BVP8" s="228"/>
      <c r="BVQ8" s="228"/>
      <c r="BVR8" s="228"/>
      <c r="BVS8" s="228"/>
      <c r="BVT8" s="228"/>
      <c r="BVU8" s="228"/>
      <c r="BVV8" s="228"/>
      <c r="BVW8" s="228"/>
      <c r="BVX8" s="228"/>
      <c r="BVY8" s="228"/>
      <c r="BVZ8" s="228"/>
      <c r="BWA8" s="228"/>
      <c r="BWB8" s="228"/>
      <c r="BWC8" s="228"/>
      <c r="BWD8" s="228"/>
      <c r="BWE8" s="228"/>
      <c r="BWF8" s="228"/>
      <c r="BWG8" s="228"/>
      <c r="BWH8" s="228"/>
      <c r="BWI8" s="228"/>
      <c r="BWJ8" s="228"/>
      <c r="BWK8" s="228"/>
      <c r="BWL8" s="228"/>
      <c r="BWM8" s="228"/>
      <c r="BWN8" s="228"/>
      <c r="BWO8" s="228"/>
      <c r="BWP8" s="228"/>
      <c r="BWQ8" s="228"/>
      <c r="BWR8" s="228"/>
      <c r="BWS8" s="228"/>
      <c r="BWT8" s="228"/>
      <c r="BWU8" s="228"/>
      <c r="BWV8" s="228"/>
      <c r="BWW8" s="228"/>
      <c r="BWX8" s="228"/>
      <c r="BWY8" s="228"/>
      <c r="BWZ8" s="228"/>
      <c r="BXA8" s="228"/>
      <c r="BXB8" s="228"/>
      <c r="BXC8" s="228"/>
      <c r="BXD8" s="228"/>
      <c r="BXE8" s="228"/>
      <c r="BXF8" s="228"/>
      <c r="BXG8" s="228"/>
      <c r="BXH8" s="228"/>
      <c r="BXI8" s="228"/>
      <c r="BXJ8" s="228"/>
      <c r="BXK8" s="228"/>
      <c r="BXL8" s="228"/>
      <c r="BXM8" s="228"/>
      <c r="BXN8" s="228"/>
      <c r="BXO8" s="228"/>
      <c r="BXP8" s="228"/>
      <c r="BXQ8" s="228"/>
      <c r="BXR8" s="228"/>
      <c r="BXS8" s="228"/>
      <c r="BXT8" s="228"/>
      <c r="BXU8" s="228"/>
      <c r="BXV8" s="228"/>
      <c r="BXW8" s="228"/>
      <c r="BXX8" s="228"/>
      <c r="BXY8" s="228"/>
      <c r="BXZ8" s="228"/>
      <c r="BYA8" s="228"/>
      <c r="BYB8" s="228"/>
      <c r="BYC8" s="228"/>
      <c r="BYD8" s="228"/>
      <c r="BYE8" s="228"/>
      <c r="BYF8" s="228"/>
      <c r="BYG8" s="228"/>
      <c r="BYH8" s="228"/>
      <c r="BYI8" s="228"/>
      <c r="BYJ8" s="228"/>
      <c r="BYK8" s="228"/>
      <c r="BYL8" s="228"/>
      <c r="BYM8" s="228"/>
      <c r="BYN8" s="228"/>
      <c r="BYO8" s="228"/>
      <c r="BYP8" s="228"/>
      <c r="BYQ8" s="228"/>
      <c r="BYR8" s="228"/>
      <c r="BYS8" s="228"/>
      <c r="BYT8" s="228"/>
      <c r="BYU8" s="228"/>
      <c r="BYV8" s="228"/>
      <c r="BYW8" s="228"/>
      <c r="BYX8" s="228"/>
      <c r="BYY8" s="228"/>
      <c r="BYZ8" s="228"/>
      <c r="BZA8" s="228"/>
      <c r="BZB8" s="228"/>
      <c r="BZC8" s="228"/>
      <c r="BZD8" s="228"/>
      <c r="BZE8" s="228"/>
      <c r="BZF8" s="228"/>
      <c r="BZG8" s="228"/>
      <c r="BZH8" s="228"/>
      <c r="BZI8" s="228"/>
      <c r="BZJ8" s="228"/>
      <c r="BZK8" s="228"/>
      <c r="BZL8" s="228"/>
      <c r="BZM8" s="228"/>
      <c r="BZN8" s="228"/>
      <c r="BZO8" s="228"/>
      <c r="BZP8" s="228"/>
      <c r="BZQ8" s="228"/>
      <c r="BZR8" s="228"/>
      <c r="BZS8" s="228"/>
      <c r="BZT8" s="228"/>
      <c r="BZU8" s="228"/>
      <c r="BZV8" s="228"/>
      <c r="BZW8" s="228"/>
      <c r="BZX8" s="228"/>
      <c r="BZY8" s="228"/>
      <c r="BZZ8" s="228"/>
      <c r="CAA8" s="228"/>
      <c r="CAB8" s="228"/>
      <c r="CAC8" s="228"/>
      <c r="CAD8" s="228"/>
      <c r="CAE8" s="228"/>
      <c r="CAF8" s="228"/>
      <c r="CAG8" s="228"/>
      <c r="CAH8" s="228"/>
      <c r="CAI8" s="228"/>
      <c r="CAJ8" s="228"/>
      <c r="CAK8" s="228"/>
      <c r="CAL8" s="228"/>
      <c r="CAM8" s="228"/>
      <c r="CAN8" s="228"/>
      <c r="CAO8" s="228"/>
      <c r="CAP8" s="228"/>
      <c r="CAQ8" s="228"/>
      <c r="CAR8" s="228"/>
      <c r="CAS8" s="228"/>
      <c r="CAT8" s="228"/>
      <c r="CAU8" s="228"/>
      <c r="CAV8" s="228"/>
      <c r="CAW8" s="228"/>
      <c r="CAX8" s="228"/>
      <c r="CAY8" s="228"/>
      <c r="CAZ8" s="228"/>
      <c r="CBA8" s="228"/>
      <c r="CBB8" s="228"/>
      <c r="CBC8" s="228"/>
      <c r="CBD8" s="228"/>
      <c r="CBE8" s="228"/>
      <c r="CBF8" s="228"/>
      <c r="CBG8" s="228"/>
      <c r="CBH8" s="228"/>
      <c r="CBI8" s="228"/>
      <c r="CBJ8" s="228"/>
      <c r="CBK8" s="228"/>
      <c r="CBL8" s="228"/>
      <c r="CBM8" s="228"/>
      <c r="CBN8" s="228"/>
      <c r="CBO8" s="228"/>
      <c r="CBP8" s="228"/>
      <c r="CBQ8" s="228"/>
      <c r="CBR8" s="228"/>
      <c r="CBS8" s="228"/>
      <c r="CBT8" s="228"/>
      <c r="CBU8" s="228"/>
      <c r="CBV8" s="228"/>
      <c r="CBW8" s="228"/>
      <c r="CBX8" s="228"/>
      <c r="CBY8" s="228"/>
      <c r="CBZ8" s="228"/>
      <c r="CCA8" s="228"/>
      <c r="CCB8" s="228"/>
      <c r="CCC8" s="228"/>
      <c r="CCD8" s="228"/>
      <c r="CCE8" s="228"/>
      <c r="CCF8" s="228"/>
      <c r="CCG8" s="228"/>
      <c r="CCH8" s="228"/>
      <c r="CCI8" s="228"/>
      <c r="CCJ8" s="228"/>
      <c r="CCK8" s="228"/>
      <c r="CCL8" s="228"/>
      <c r="CCM8" s="228"/>
      <c r="CCN8" s="228"/>
      <c r="CCO8" s="228"/>
      <c r="CCP8" s="228"/>
      <c r="CCQ8" s="228"/>
      <c r="CCR8" s="228"/>
      <c r="CCS8" s="228"/>
      <c r="CCT8" s="228"/>
      <c r="CCU8" s="228"/>
      <c r="CCV8" s="228"/>
      <c r="CCW8" s="228"/>
      <c r="CCX8" s="228"/>
      <c r="CCY8" s="228"/>
      <c r="CCZ8" s="228"/>
      <c r="CDA8" s="228"/>
      <c r="CDB8" s="228"/>
      <c r="CDC8" s="228"/>
      <c r="CDD8" s="228"/>
      <c r="CDE8" s="228"/>
      <c r="CDF8" s="228"/>
      <c r="CDG8" s="228"/>
      <c r="CDH8" s="228"/>
      <c r="CDI8" s="228"/>
      <c r="CDJ8" s="228"/>
      <c r="CDK8" s="228"/>
      <c r="CDL8" s="228"/>
      <c r="CDM8" s="228"/>
      <c r="CDN8" s="228"/>
      <c r="CDO8" s="228"/>
      <c r="CDP8" s="228"/>
      <c r="CDQ8" s="228"/>
      <c r="CDR8" s="228"/>
      <c r="CDS8" s="228"/>
      <c r="CDT8" s="228"/>
      <c r="CDU8" s="228"/>
      <c r="CDV8" s="228"/>
      <c r="CDW8" s="228"/>
      <c r="CDX8" s="228"/>
      <c r="CDY8" s="228"/>
      <c r="CDZ8" s="228"/>
      <c r="CEA8" s="228"/>
      <c r="CEB8" s="228"/>
      <c r="CEC8" s="228"/>
      <c r="CED8" s="228"/>
      <c r="CEE8" s="228"/>
      <c r="CEF8" s="228"/>
      <c r="CEG8" s="228"/>
      <c r="CEH8" s="228"/>
      <c r="CEI8" s="228"/>
      <c r="CEJ8" s="228"/>
      <c r="CEK8" s="228"/>
      <c r="CEL8" s="228"/>
      <c r="CEM8" s="228"/>
      <c r="CEN8" s="228"/>
      <c r="CEO8" s="228"/>
      <c r="CEP8" s="228"/>
      <c r="CEQ8" s="228"/>
      <c r="CER8" s="228"/>
      <c r="CES8" s="228"/>
      <c r="CET8" s="228"/>
      <c r="CEU8" s="228"/>
      <c r="CEV8" s="228"/>
      <c r="CEW8" s="228"/>
      <c r="CEX8" s="228"/>
      <c r="CEY8" s="228"/>
      <c r="CEZ8" s="228"/>
      <c r="CFA8" s="228"/>
      <c r="CFB8" s="228"/>
      <c r="CFC8" s="228"/>
      <c r="CFD8" s="228"/>
      <c r="CFE8" s="228"/>
      <c r="CFF8" s="228"/>
      <c r="CFG8" s="228"/>
      <c r="CFH8" s="228"/>
      <c r="CFI8" s="228"/>
      <c r="CFJ8" s="228"/>
      <c r="CFK8" s="228"/>
      <c r="CFL8" s="228"/>
      <c r="CFM8" s="228"/>
      <c r="CFN8" s="228"/>
      <c r="CFO8" s="228"/>
      <c r="CFP8" s="228"/>
      <c r="CFQ8" s="228"/>
      <c r="CFR8" s="228"/>
      <c r="CFS8" s="228"/>
      <c r="CFT8" s="228"/>
      <c r="CFU8" s="228"/>
      <c r="CFV8" s="228"/>
      <c r="CFW8" s="228"/>
      <c r="CFX8" s="228"/>
      <c r="CFY8" s="228"/>
      <c r="CFZ8" s="228"/>
      <c r="CGA8" s="228"/>
      <c r="CGB8" s="228"/>
      <c r="CGC8" s="228"/>
      <c r="CGD8" s="228"/>
      <c r="CGE8" s="228"/>
      <c r="CGF8" s="228"/>
      <c r="CGG8" s="228"/>
      <c r="CGH8" s="228"/>
      <c r="CGI8" s="228"/>
      <c r="CGJ8" s="228"/>
      <c r="CGK8" s="228"/>
      <c r="CGL8" s="228"/>
      <c r="CGM8" s="228"/>
      <c r="CGN8" s="228"/>
      <c r="CGO8" s="228"/>
      <c r="CGP8" s="228"/>
      <c r="CGQ8" s="228"/>
      <c r="CGR8" s="228"/>
      <c r="CGS8" s="228"/>
      <c r="CGT8" s="228"/>
      <c r="CGU8" s="228"/>
      <c r="CGV8" s="228"/>
      <c r="CGW8" s="228"/>
      <c r="CGX8" s="228"/>
      <c r="CGY8" s="228"/>
      <c r="CGZ8" s="228"/>
      <c r="CHA8" s="228"/>
      <c r="CHB8" s="228"/>
      <c r="CHC8" s="228"/>
      <c r="CHD8" s="228"/>
      <c r="CHE8" s="228"/>
      <c r="CHF8" s="228"/>
      <c r="CHG8" s="228"/>
      <c r="CHH8" s="228"/>
      <c r="CHI8" s="228"/>
      <c r="CHJ8" s="228"/>
      <c r="CHK8" s="228"/>
      <c r="CHL8" s="228"/>
      <c r="CHM8" s="228"/>
      <c r="CHN8" s="228"/>
      <c r="CHO8" s="228"/>
      <c r="CHP8" s="228"/>
      <c r="CHQ8" s="228"/>
      <c r="CHR8" s="228"/>
      <c r="CHS8" s="228"/>
      <c r="CHT8" s="228"/>
      <c r="CHU8" s="228"/>
      <c r="CHV8" s="228"/>
      <c r="CHW8" s="228"/>
      <c r="CHX8" s="228"/>
      <c r="CHY8" s="228"/>
      <c r="CHZ8" s="228"/>
      <c r="CIA8" s="228"/>
      <c r="CIB8" s="228"/>
      <c r="CIC8" s="228"/>
      <c r="CID8" s="228"/>
      <c r="CIE8" s="228"/>
      <c r="CIF8" s="228"/>
      <c r="CIG8" s="228"/>
      <c r="CIH8" s="228"/>
      <c r="CII8" s="228"/>
      <c r="CIJ8" s="228"/>
      <c r="CIK8" s="228"/>
      <c r="CIL8" s="228"/>
      <c r="CIM8" s="228"/>
      <c r="CIN8" s="228"/>
      <c r="CIO8" s="228"/>
      <c r="CIP8" s="228"/>
      <c r="CIQ8" s="228"/>
      <c r="CIR8" s="228"/>
      <c r="CIS8" s="228"/>
      <c r="CIT8" s="228"/>
      <c r="CIU8" s="228"/>
      <c r="CIV8" s="228"/>
      <c r="CIW8" s="228"/>
      <c r="CIX8" s="228"/>
      <c r="CIY8" s="228"/>
      <c r="CIZ8" s="228"/>
      <c r="CJA8" s="228"/>
      <c r="CJB8" s="228"/>
      <c r="CJC8" s="228"/>
      <c r="CJD8" s="228"/>
      <c r="CJE8" s="228"/>
      <c r="CJF8" s="228"/>
      <c r="CJG8" s="228"/>
      <c r="CJH8" s="228"/>
      <c r="CJI8" s="228"/>
      <c r="CJJ8" s="228"/>
      <c r="CJK8" s="228"/>
      <c r="CJL8" s="228"/>
      <c r="CJM8" s="228"/>
      <c r="CJN8" s="228"/>
      <c r="CJO8" s="228"/>
      <c r="CJP8" s="228"/>
      <c r="CJQ8" s="228"/>
      <c r="CJR8" s="228"/>
      <c r="CJS8" s="228"/>
      <c r="CJT8" s="228"/>
      <c r="CJU8" s="228"/>
      <c r="CJV8" s="228"/>
      <c r="CJW8" s="228"/>
      <c r="CJX8" s="228"/>
      <c r="CJY8" s="228"/>
      <c r="CJZ8" s="228"/>
      <c r="CKA8" s="228"/>
      <c r="CKB8" s="228"/>
      <c r="CKC8" s="228"/>
      <c r="CKD8" s="228"/>
      <c r="CKE8" s="228"/>
      <c r="CKF8" s="228"/>
      <c r="CKG8" s="228"/>
      <c r="CKH8" s="228"/>
      <c r="CKI8" s="228"/>
      <c r="CKJ8" s="228"/>
      <c r="CKK8" s="228"/>
      <c r="CKL8" s="228"/>
      <c r="CKM8" s="228"/>
      <c r="CKN8" s="228"/>
      <c r="CKO8" s="228"/>
      <c r="CKP8" s="228"/>
      <c r="CKQ8" s="228"/>
      <c r="CKR8" s="228"/>
      <c r="CKS8" s="228"/>
      <c r="CKT8" s="228"/>
      <c r="CKU8" s="228"/>
      <c r="CKV8" s="228"/>
      <c r="CKW8" s="228"/>
      <c r="CKX8" s="228"/>
      <c r="CKY8" s="228"/>
      <c r="CKZ8" s="228"/>
      <c r="CLA8" s="228"/>
      <c r="CLB8" s="228"/>
      <c r="CLC8" s="228"/>
      <c r="CLD8" s="228"/>
      <c r="CLE8" s="228"/>
      <c r="CLF8" s="228"/>
      <c r="CLG8" s="228"/>
      <c r="CLH8" s="228"/>
      <c r="CLI8" s="228"/>
      <c r="CLJ8" s="228"/>
      <c r="CLK8" s="228"/>
      <c r="CLL8" s="228"/>
      <c r="CLM8" s="228"/>
      <c r="CLN8" s="228"/>
      <c r="CLO8" s="228"/>
      <c r="CLP8" s="228"/>
      <c r="CLQ8" s="228"/>
      <c r="CLR8" s="228"/>
      <c r="CLS8" s="228"/>
      <c r="CLT8" s="228"/>
      <c r="CLU8" s="228"/>
      <c r="CLV8" s="228"/>
      <c r="CLW8" s="228"/>
      <c r="CLX8" s="228"/>
      <c r="CLY8" s="228"/>
      <c r="CLZ8" s="228"/>
      <c r="CMA8" s="228"/>
      <c r="CMB8" s="228"/>
      <c r="CMC8" s="228"/>
      <c r="CMD8" s="228"/>
      <c r="CME8" s="228"/>
      <c r="CMF8" s="228"/>
      <c r="CMG8" s="228"/>
      <c r="CMH8" s="228"/>
      <c r="CMI8" s="228"/>
      <c r="CMJ8" s="228"/>
      <c r="CMK8" s="228"/>
      <c r="CML8" s="228"/>
      <c r="CMM8" s="228"/>
      <c r="CMN8" s="228"/>
      <c r="CMO8" s="228"/>
      <c r="CMP8" s="228"/>
      <c r="CMQ8" s="228"/>
      <c r="CMR8" s="228"/>
      <c r="CMS8" s="228"/>
      <c r="CMT8" s="228"/>
      <c r="CMU8" s="228"/>
      <c r="CMV8" s="228"/>
      <c r="CMW8" s="228"/>
      <c r="CMX8" s="228"/>
      <c r="CMY8" s="228"/>
      <c r="CMZ8" s="228"/>
      <c r="CNA8" s="228"/>
      <c r="CNB8" s="228"/>
      <c r="CNC8" s="228"/>
      <c r="CND8" s="228"/>
      <c r="CNE8" s="228"/>
      <c r="CNF8" s="228"/>
      <c r="CNG8" s="228"/>
      <c r="CNH8" s="228"/>
      <c r="CNI8" s="228"/>
      <c r="CNJ8" s="228"/>
      <c r="CNK8" s="228"/>
      <c r="CNL8" s="228"/>
      <c r="CNM8" s="228"/>
      <c r="CNN8" s="228"/>
      <c r="CNO8" s="228"/>
      <c r="CNP8" s="228"/>
      <c r="CNQ8" s="228"/>
      <c r="CNR8" s="228"/>
      <c r="CNS8" s="228"/>
      <c r="CNT8" s="228"/>
      <c r="CNU8" s="228"/>
      <c r="CNV8" s="228"/>
      <c r="CNW8" s="228"/>
      <c r="CNX8" s="228"/>
      <c r="CNY8" s="228"/>
      <c r="CNZ8" s="228"/>
      <c r="COA8" s="228"/>
      <c r="COB8" s="228"/>
      <c r="COC8" s="228"/>
      <c r="COD8" s="228"/>
      <c r="COE8" s="228"/>
      <c r="COF8" s="228"/>
      <c r="COG8" s="228"/>
      <c r="COH8" s="228"/>
      <c r="COI8" s="228"/>
      <c r="COJ8" s="228"/>
      <c r="COK8" s="228"/>
      <c r="COL8" s="228"/>
      <c r="COM8" s="228"/>
      <c r="CON8" s="228"/>
      <c r="COO8" s="228"/>
      <c r="COP8" s="228"/>
      <c r="COQ8" s="228"/>
      <c r="COR8" s="228"/>
      <c r="COS8" s="228"/>
      <c r="COT8" s="228"/>
      <c r="COU8" s="228"/>
      <c r="COV8" s="228"/>
      <c r="COW8" s="228"/>
      <c r="COX8" s="228"/>
      <c r="COY8" s="228"/>
      <c r="COZ8" s="228"/>
      <c r="CPA8" s="228"/>
      <c r="CPB8" s="228"/>
      <c r="CPC8" s="228"/>
      <c r="CPD8" s="228"/>
      <c r="CPE8" s="228"/>
      <c r="CPF8" s="228"/>
      <c r="CPG8" s="228"/>
      <c r="CPH8" s="228"/>
      <c r="CPI8" s="228"/>
      <c r="CPJ8" s="228"/>
      <c r="CPK8" s="228"/>
      <c r="CPL8" s="228"/>
      <c r="CPM8" s="228"/>
      <c r="CPN8" s="228"/>
      <c r="CPO8" s="228"/>
      <c r="CPP8" s="228"/>
      <c r="CPQ8" s="228"/>
      <c r="CPR8" s="228"/>
      <c r="CPS8" s="228"/>
      <c r="CPT8" s="228"/>
      <c r="CPU8" s="228"/>
      <c r="CPV8" s="228"/>
      <c r="CPW8" s="228"/>
      <c r="CPX8" s="228"/>
      <c r="CPY8" s="228"/>
      <c r="CPZ8" s="228"/>
      <c r="CQA8" s="228"/>
      <c r="CQB8" s="228"/>
      <c r="CQC8" s="228"/>
      <c r="CQD8" s="228"/>
      <c r="CQE8" s="228"/>
      <c r="CQF8" s="228"/>
      <c r="CQG8" s="228"/>
      <c r="CQH8" s="228"/>
      <c r="CQI8" s="228"/>
      <c r="CQJ8" s="228"/>
      <c r="CQK8" s="228"/>
      <c r="CQL8" s="228"/>
      <c r="CQM8" s="228"/>
      <c r="CQN8" s="228"/>
      <c r="CQO8" s="228"/>
      <c r="CQP8" s="228"/>
      <c r="CQQ8" s="228"/>
      <c r="CQR8" s="228"/>
      <c r="CQS8" s="228"/>
      <c r="CQT8" s="228"/>
      <c r="CQU8" s="228"/>
      <c r="CQV8" s="228"/>
      <c r="CQW8" s="228"/>
      <c r="CQX8" s="228"/>
      <c r="CQY8" s="228"/>
      <c r="CQZ8" s="228"/>
      <c r="CRA8" s="228"/>
      <c r="CRB8" s="228"/>
      <c r="CRC8" s="228"/>
      <c r="CRD8" s="228"/>
      <c r="CRE8" s="228"/>
      <c r="CRF8" s="228"/>
      <c r="CRG8" s="228"/>
      <c r="CRH8" s="228"/>
      <c r="CRI8" s="228"/>
      <c r="CRJ8" s="228"/>
      <c r="CRK8" s="228"/>
      <c r="CRL8" s="228"/>
      <c r="CRM8" s="228"/>
      <c r="CRN8" s="228"/>
      <c r="CRO8" s="228"/>
      <c r="CRP8" s="228"/>
      <c r="CRQ8" s="228"/>
      <c r="CRR8" s="228"/>
      <c r="CRS8" s="228"/>
      <c r="CRT8" s="228"/>
      <c r="CRU8" s="228"/>
      <c r="CRV8" s="228"/>
      <c r="CRW8" s="228"/>
      <c r="CRX8" s="228"/>
      <c r="CRY8" s="228"/>
      <c r="CRZ8" s="228"/>
      <c r="CSA8" s="228"/>
      <c r="CSB8" s="228"/>
      <c r="CSC8" s="228"/>
      <c r="CSD8" s="228"/>
      <c r="CSE8" s="228"/>
      <c r="CSF8" s="228"/>
      <c r="CSG8" s="228"/>
      <c r="CSH8" s="228"/>
      <c r="CSI8" s="228"/>
      <c r="CSJ8" s="228"/>
      <c r="CSK8" s="228"/>
      <c r="CSL8" s="228"/>
      <c r="CSM8" s="228"/>
      <c r="CSN8" s="228"/>
      <c r="CSO8" s="228"/>
      <c r="CSP8" s="228"/>
      <c r="CSQ8" s="228"/>
      <c r="CSR8" s="228"/>
      <c r="CSS8" s="228"/>
      <c r="CST8" s="228"/>
      <c r="CSU8" s="228"/>
      <c r="CSV8" s="228"/>
      <c r="CSW8" s="228"/>
      <c r="CSX8" s="228"/>
      <c r="CSY8" s="228"/>
      <c r="CSZ8" s="228"/>
      <c r="CTA8" s="228"/>
      <c r="CTB8" s="228"/>
      <c r="CTC8" s="228"/>
      <c r="CTD8" s="228"/>
      <c r="CTE8" s="228"/>
      <c r="CTF8" s="228"/>
      <c r="CTG8" s="228"/>
      <c r="CTH8" s="228"/>
      <c r="CTI8" s="228"/>
      <c r="CTJ8" s="228"/>
      <c r="CTK8" s="228"/>
      <c r="CTL8" s="228"/>
      <c r="CTM8" s="228"/>
      <c r="CTN8" s="228"/>
      <c r="CTO8" s="228"/>
      <c r="CTP8" s="228"/>
      <c r="CTQ8" s="228"/>
      <c r="CTR8" s="228"/>
      <c r="CTS8" s="228"/>
      <c r="CTT8" s="228"/>
      <c r="CTU8" s="228"/>
      <c r="CTV8" s="228"/>
      <c r="CTW8" s="228"/>
      <c r="CTX8" s="228"/>
      <c r="CTY8" s="228"/>
      <c r="CTZ8" s="228"/>
      <c r="CUA8" s="228"/>
      <c r="CUB8" s="228"/>
      <c r="CUC8" s="228"/>
      <c r="CUD8" s="228"/>
      <c r="CUE8" s="228"/>
      <c r="CUF8" s="228"/>
      <c r="CUG8" s="228"/>
      <c r="CUH8" s="228"/>
      <c r="CUI8" s="228"/>
      <c r="CUJ8" s="228"/>
      <c r="CUK8" s="228"/>
      <c r="CUL8" s="228"/>
      <c r="CUM8" s="228"/>
      <c r="CUN8" s="228"/>
      <c r="CUO8" s="228"/>
      <c r="CUP8" s="228"/>
      <c r="CUQ8" s="228"/>
      <c r="CUR8" s="228"/>
      <c r="CUS8" s="228"/>
      <c r="CUT8" s="228"/>
      <c r="CUU8" s="228"/>
      <c r="CUV8" s="228"/>
      <c r="CUW8" s="228"/>
      <c r="CUX8" s="228"/>
      <c r="CUY8" s="228"/>
      <c r="CUZ8" s="228"/>
      <c r="CVA8" s="228"/>
      <c r="CVB8" s="228"/>
      <c r="CVC8" s="228"/>
      <c r="CVD8" s="228"/>
      <c r="CVE8" s="228"/>
      <c r="CVF8" s="228"/>
      <c r="CVG8" s="228"/>
      <c r="CVH8" s="228"/>
      <c r="CVI8" s="228"/>
      <c r="CVJ8" s="228"/>
      <c r="CVK8" s="228"/>
      <c r="CVL8" s="228"/>
      <c r="CVM8" s="228"/>
      <c r="CVN8" s="228"/>
      <c r="CVO8" s="228"/>
      <c r="CVP8" s="228"/>
      <c r="CVQ8" s="228"/>
      <c r="CVR8" s="228"/>
      <c r="CVS8" s="228"/>
      <c r="CVT8" s="228"/>
      <c r="CVU8" s="228"/>
      <c r="CVV8" s="228"/>
      <c r="CVW8" s="228"/>
      <c r="CVX8" s="228"/>
      <c r="CVY8" s="228"/>
      <c r="CVZ8" s="228"/>
      <c r="CWA8" s="228"/>
      <c r="CWB8" s="228"/>
      <c r="CWC8" s="228"/>
      <c r="CWD8" s="228"/>
      <c r="CWE8" s="228"/>
      <c r="CWF8" s="228"/>
      <c r="CWG8" s="228"/>
      <c r="CWH8" s="228"/>
      <c r="CWI8" s="228"/>
      <c r="CWJ8" s="228"/>
      <c r="CWK8" s="228"/>
      <c r="CWL8" s="228"/>
      <c r="CWM8" s="228"/>
      <c r="CWN8" s="228"/>
      <c r="CWO8" s="228"/>
      <c r="CWP8" s="228"/>
      <c r="CWQ8" s="228"/>
      <c r="CWR8" s="228"/>
      <c r="CWS8" s="228"/>
      <c r="CWT8" s="228"/>
      <c r="CWU8" s="228"/>
      <c r="CWV8" s="228"/>
      <c r="CWW8" s="228"/>
      <c r="CWX8" s="228"/>
      <c r="CWY8" s="228"/>
      <c r="CWZ8" s="228"/>
      <c r="CXA8" s="228"/>
      <c r="CXB8" s="228"/>
      <c r="CXC8" s="228"/>
      <c r="CXD8" s="228"/>
      <c r="CXE8" s="228"/>
      <c r="CXF8" s="228"/>
      <c r="CXG8" s="228"/>
      <c r="CXH8" s="228"/>
      <c r="CXI8" s="228"/>
      <c r="CXJ8" s="228"/>
      <c r="CXK8" s="228"/>
      <c r="CXL8" s="228"/>
      <c r="CXM8" s="228"/>
      <c r="CXN8" s="228"/>
      <c r="CXO8" s="228"/>
      <c r="CXP8" s="228"/>
      <c r="CXQ8" s="228"/>
      <c r="CXR8" s="228"/>
      <c r="CXS8" s="228"/>
      <c r="CXT8" s="228"/>
      <c r="CXU8" s="228"/>
      <c r="CXV8" s="228"/>
      <c r="CXW8" s="228"/>
      <c r="CXX8" s="228"/>
      <c r="CXY8" s="228"/>
      <c r="CXZ8" s="228"/>
      <c r="CYA8" s="228"/>
      <c r="CYB8" s="228"/>
      <c r="CYC8" s="228"/>
      <c r="CYD8" s="228"/>
      <c r="CYE8" s="228"/>
      <c r="CYF8" s="228"/>
      <c r="CYG8" s="228"/>
      <c r="CYH8" s="228"/>
      <c r="CYI8" s="228"/>
      <c r="CYJ8" s="228"/>
      <c r="CYK8" s="228"/>
      <c r="CYL8" s="228"/>
      <c r="CYM8" s="228"/>
      <c r="CYN8" s="228"/>
      <c r="CYO8" s="228"/>
      <c r="CYP8" s="228"/>
      <c r="CYQ8" s="228"/>
      <c r="CYR8" s="228"/>
      <c r="CYS8" s="228"/>
      <c r="CYT8" s="228"/>
      <c r="CYU8" s="228"/>
      <c r="CYV8" s="228"/>
      <c r="CYW8" s="228"/>
      <c r="CYX8" s="228"/>
      <c r="CYY8" s="228"/>
      <c r="CYZ8" s="228"/>
      <c r="CZA8" s="228"/>
      <c r="CZB8" s="228"/>
      <c r="CZC8" s="228"/>
      <c r="CZD8" s="228"/>
      <c r="CZE8" s="228"/>
      <c r="CZF8" s="228"/>
      <c r="CZG8" s="228"/>
      <c r="CZH8" s="228"/>
      <c r="CZI8" s="228"/>
      <c r="CZJ8" s="228"/>
      <c r="CZK8" s="228"/>
      <c r="CZL8" s="228"/>
      <c r="CZM8" s="228"/>
      <c r="CZN8" s="228"/>
      <c r="CZO8" s="228"/>
      <c r="CZP8" s="228"/>
      <c r="CZQ8" s="228"/>
      <c r="CZR8" s="228"/>
      <c r="CZS8" s="228"/>
      <c r="CZT8" s="228"/>
      <c r="CZU8" s="228"/>
      <c r="CZV8" s="228"/>
      <c r="CZW8" s="228"/>
      <c r="CZX8" s="228"/>
      <c r="CZY8" s="228"/>
      <c r="CZZ8" s="228"/>
      <c r="DAA8" s="228"/>
      <c r="DAB8" s="228"/>
      <c r="DAC8" s="228"/>
      <c r="DAD8" s="228"/>
      <c r="DAE8" s="228"/>
      <c r="DAF8" s="228"/>
      <c r="DAG8" s="228"/>
      <c r="DAH8" s="228"/>
      <c r="DAI8" s="228"/>
      <c r="DAJ8" s="228"/>
      <c r="DAK8" s="228"/>
      <c r="DAL8" s="228"/>
      <c r="DAM8" s="228"/>
      <c r="DAN8" s="228"/>
      <c r="DAO8" s="228"/>
      <c r="DAP8" s="228"/>
      <c r="DAQ8" s="228"/>
      <c r="DAR8" s="228"/>
      <c r="DAS8" s="228"/>
      <c r="DAT8" s="228"/>
      <c r="DAU8" s="228"/>
      <c r="DAV8" s="228"/>
      <c r="DAW8" s="228"/>
      <c r="DAX8" s="228"/>
      <c r="DAY8" s="228"/>
      <c r="DAZ8" s="228"/>
      <c r="DBA8" s="228"/>
      <c r="DBB8" s="228"/>
      <c r="DBC8" s="228"/>
      <c r="DBD8" s="228"/>
      <c r="DBE8" s="228"/>
      <c r="DBF8" s="228"/>
      <c r="DBG8" s="228"/>
      <c r="DBH8" s="228"/>
      <c r="DBI8" s="228"/>
      <c r="DBJ8" s="228"/>
      <c r="DBK8" s="228"/>
      <c r="DBL8" s="228"/>
      <c r="DBM8" s="228"/>
      <c r="DBN8" s="228"/>
      <c r="DBO8" s="228"/>
      <c r="DBP8" s="228"/>
      <c r="DBQ8" s="228"/>
      <c r="DBR8" s="228"/>
      <c r="DBS8" s="228"/>
      <c r="DBT8" s="228"/>
      <c r="DBU8" s="228"/>
      <c r="DBV8" s="228"/>
      <c r="DBW8" s="228"/>
      <c r="DBX8" s="228"/>
      <c r="DBY8" s="228"/>
      <c r="DBZ8" s="228"/>
      <c r="DCA8" s="228"/>
      <c r="DCB8" s="228"/>
      <c r="DCC8" s="228"/>
      <c r="DCD8" s="228"/>
      <c r="DCE8" s="228"/>
      <c r="DCF8" s="228"/>
      <c r="DCG8" s="228"/>
      <c r="DCH8" s="228"/>
      <c r="DCI8" s="228"/>
      <c r="DCJ8" s="228"/>
      <c r="DCK8" s="228"/>
      <c r="DCL8" s="228"/>
      <c r="DCM8" s="228"/>
      <c r="DCN8" s="228"/>
      <c r="DCO8" s="228"/>
      <c r="DCP8" s="228"/>
      <c r="DCQ8" s="228"/>
      <c r="DCR8" s="228"/>
      <c r="DCS8" s="228"/>
      <c r="DCT8" s="228"/>
      <c r="DCU8" s="228"/>
      <c r="DCV8" s="228"/>
      <c r="DCW8" s="228"/>
      <c r="DCX8" s="228"/>
      <c r="DCY8" s="228"/>
      <c r="DCZ8" s="228"/>
      <c r="DDA8" s="228"/>
      <c r="DDB8" s="228"/>
      <c r="DDC8" s="228"/>
      <c r="DDD8" s="228"/>
      <c r="DDE8" s="228"/>
      <c r="DDF8" s="228"/>
      <c r="DDG8" s="228"/>
      <c r="DDH8" s="228"/>
      <c r="DDI8" s="228"/>
      <c r="DDJ8" s="228"/>
      <c r="DDK8" s="228"/>
      <c r="DDL8" s="228"/>
      <c r="DDM8" s="228"/>
      <c r="DDN8" s="228"/>
      <c r="DDO8" s="228"/>
      <c r="DDP8" s="228"/>
      <c r="DDQ8" s="228"/>
      <c r="DDR8" s="228"/>
      <c r="DDS8" s="228"/>
      <c r="DDT8" s="228"/>
      <c r="DDU8" s="228"/>
      <c r="DDV8" s="228"/>
      <c r="DDW8" s="228"/>
      <c r="DDX8" s="228"/>
      <c r="DDY8" s="228"/>
      <c r="DDZ8" s="228"/>
      <c r="DEA8" s="228"/>
      <c r="DEB8" s="228"/>
      <c r="DEC8" s="228"/>
      <c r="DED8" s="228"/>
      <c r="DEE8" s="228"/>
      <c r="DEF8" s="228"/>
      <c r="DEG8" s="228"/>
      <c r="DEH8" s="228"/>
      <c r="DEI8" s="228"/>
      <c r="DEJ8" s="228"/>
      <c r="DEK8" s="228"/>
      <c r="DEL8" s="228"/>
      <c r="DEM8" s="228"/>
      <c r="DEN8" s="228"/>
      <c r="DEO8" s="228"/>
      <c r="DEP8" s="228"/>
      <c r="DEQ8" s="228"/>
      <c r="DER8" s="228"/>
      <c r="DES8" s="228"/>
      <c r="DET8" s="228"/>
      <c r="DEU8" s="228"/>
      <c r="DEV8" s="228"/>
      <c r="DEW8" s="228"/>
      <c r="DEX8" s="228"/>
      <c r="DEY8" s="228"/>
      <c r="DEZ8" s="228"/>
      <c r="DFA8" s="228"/>
      <c r="DFB8" s="228"/>
      <c r="DFC8" s="228"/>
      <c r="DFD8" s="228"/>
      <c r="DFE8" s="228"/>
      <c r="DFF8" s="228"/>
      <c r="DFG8" s="228"/>
      <c r="DFH8" s="228"/>
      <c r="DFI8" s="228"/>
      <c r="DFJ8" s="228"/>
      <c r="DFK8" s="228"/>
      <c r="DFL8" s="228"/>
      <c r="DFM8" s="228"/>
      <c r="DFN8" s="228"/>
      <c r="DFO8" s="228"/>
      <c r="DFP8" s="228"/>
      <c r="DFQ8" s="228"/>
      <c r="DFR8" s="228"/>
      <c r="DFS8" s="228"/>
      <c r="DFT8" s="228"/>
      <c r="DFU8" s="228"/>
      <c r="DFV8" s="228"/>
      <c r="DFW8" s="228"/>
      <c r="DFX8" s="228"/>
      <c r="DFY8" s="228"/>
      <c r="DFZ8" s="228"/>
      <c r="DGA8" s="228"/>
      <c r="DGB8" s="228"/>
      <c r="DGC8" s="228"/>
      <c r="DGD8" s="228"/>
      <c r="DGE8" s="228"/>
      <c r="DGF8" s="228"/>
      <c r="DGG8" s="228"/>
      <c r="DGH8" s="228"/>
      <c r="DGI8" s="228"/>
      <c r="DGJ8" s="228"/>
      <c r="DGK8" s="228"/>
      <c r="DGL8" s="228"/>
      <c r="DGM8" s="228"/>
      <c r="DGN8" s="228"/>
      <c r="DGO8" s="228"/>
      <c r="DGP8" s="228"/>
      <c r="DGQ8" s="228"/>
      <c r="DGR8" s="228"/>
      <c r="DGS8" s="228"/>
      <c r="DGT8" s="228"/>
      <c r="DGU8" s="228"/>
      <c r="DGV8" s="228"/>
      <c r="DGW8" s="228"/>
      <c r="DGX8" s="228"/>
      <c r="DGY8" s="228"/>
      <c r="DGZ8" s="228"/>
      <c r="DHA8" s="228"/>
      <c r="DHB8" s="228"/>
      <c r="DHC8" s="228"/>
      <c r="DHD8" s="228"/>
      <c r="DHE8" s="228"/>
      <c r="DHF8" s="228"/>
      <c r="DHG8" s="228"/>
      <c r="DHH8" s="228"/>
      <c r="DHI8" s="228"/>
      <c r="DHJ8" s="228"/>
      <c r="DHK8" s="228"/>
      <c r="DHL8" s="228"/>
      <c r="DHM8" s="228"/>
      <c r="DHN8" s="228"/>
      <c r="DHO8" s="228"/>
      <c r="DHP8" s="228"/>
      <c r="DHQ8" s="228"/>
      <c r="DHR8" s="228"/>
      <c r="DHS8" s="228"/>
      <c r="DHT8" s="228"/>
      <c r="DHU8" s="228"/>
      <c r="DHV8" s="228"/>
      <c r="DHW8" s="228"/>
      <c r="DHX8" s="228"/>
      <c r="DHY8" s="228"/>
      <c r="DHZ8" s="228"/>
      <c r="DIA8" s="228"/>
      <c r="DIB8" s="228"/>
      <c r="DIC8" s="228"/>
      <c r="DID8" s="228"/>
      <c r="DIE8" s="228"/>
      <c r="DIF8" s="228"/>
      <c r="DIG8" s="228"/>
      <c r="DIH8" s="228"/>
      <c r="DII8" s="228"/>
      <c r="DIJ8" s="228"/>
      <c r="DIK8" s="228"/>
      <c r="DIL8" s="228"/>
      <c r="DIM8" s="228"/>
      <c r="DIN8" s="228"/>
      <c r="DIO8" s="228"/>
      <c r="DIP8" s="228"/>
      <c r="DIQ8" s="228"/>
      <c r="DIR8" s="228"/>
      <c r="DIS8" s="228"/>
      <c r="DIT8" s="228"/>
      <c r="DIU8" s="228"/>
      <c r="DIV8" s="228"/>
      <c r="DIW8" s="228"/>
      <c r="DIX8" s="228"/>
      <c r="DIY8" s="228"/>
      <c r="DIZ8" s="228"/>
      <c r="DJA8" s="228"/>
      <c r="DJB8" s="228"/>
      <c r="DJC8" s="228"/>
      <c r="DJD8" s="228"/>
      <c r="DJE8" s="228"/>
      <c r="DJF8" s="228"/>
      <c r="DJG8" s="228"/>
      <c r="DJH8" s="228"/>
      <c r="DJI8" s="228"/>
      <c r="DJJ8" s="228"/>
      <c r="DJK8" s="228"/>
      <c r="DJL8" s="228"/>
      <c r="DJM8" s="228"/>
      <c r="DJN8" s="228"/>
      <c r="DJO8" s="228"/>
      <c r="DJP8" s="228"/>
      <c r="DJQ8" s="228"/>
      <c r="DJR8" s="228"/>
      <c r="DJS8" s="228"/>
      <c r="DJT8" s="228"/>
      <c r="DJU8" s="228"/>
      <c r="DJV8" s="228"/>
      <c r="DJW8" s="228"/>
      <c r="DJX8" s="228"/>
      <c r="DJY8" s="228"/>
      <c r="DJZ8" s="228"/>
      <c r="DKA8" s="228"/>
      <c r="DKB8" s="228"/>
      <c r="DKC8" s="228"/>
      <c r="DKD8" s="228"/>
      <c r="DKE8" s="228"/>
      <c r="DKF8" s="228"/>
      <c r="DKG8" s="228"/>
      <c r="DKH8" s="228"/>
      <c r="DKI8" s="228"/>
      <c r="DKJ8" s="228"/>
      <c r="DKK8" s="228"/>
      <c r="DKL8" s="228"/>
      <c r="DKM8" s="228"/>
      <c r="DKN8" s="228"/>
      <c r="DKO8" s="228"/>
      <c r="DKP8" s="228"/>
      <c r="DKQ8" s="228"/>
      <c r="DKR8" s="228"/>
      <c r="DKS8" s="228"/>
      <c r="DKT8" s="228"/>
      <c r="DKU8" s="228"/>
      <c r="DKV8" s="228"/>
      <c r="DKW8" s="228"/>
      <c r="DKX8" s="228"/>
      <c r="DKY8" s="228"/>
      <c r="DKZ8" s="228"/>
      <c r="DLA8" s="228"/>
      <c r="DLB8" s="228"/>
      <c r="DLC8" s="228"/>
      <c r="DLD8" s="228"/>
      <c r="DLE8" s="228"/>
      <c r="DLF8" s="228"/>
      <c r="DLG8" s="228"/>
      <c r="DLH8" s="228"/>
      <c r="DLI8" s="228"/>
      <c r="DLJ8" s="228"/>
      <c r="DLK8" s="228"/>
      <c r="DLL8" s="228"/>
      <c r="DLM8" s="228"/>
      <c r="DLN8" s="228"/>
      <c r="DLO8" s="228"/>
      <c r="DLP8" s="228"/>
      <c r="DLQ8" s="228"/>
      <c r="DLR8" s="228"/>
      <c r="DLS8" s="228"/>
      <c r="DLT8" s="228"/>
      <c r="DLU8" s="228"/>
      <c r="DLV8" s="228"/>
      <c r="DLW8" s="228"/>
      <c r="DLX8" s="228"/>
      <c r="DLY8" s="228"/>
      <c r="DLZ8" s="228"/>
      <c r="DMA8" s="228"/>
      <c r="DMB8" s="228"/>
      <c r="DMC8" s="228"/>
      <c r="DMD8" s="228"/>
      <c r="DME8" s="228"/>
      <c r="DMF8" s="228"/>
      <c r="DMG8" s="228"/>
      <c r="DMH8" s="228"/>
      <c r="DMI8" s="228"/>
      <c r="DMJ8" s="228"/>
      <c r="DMK8" s="228"/>
      <c r="DML8" s="228"/>
      <c r="DMM8" s="228"/>
      <c r="DMN8" s="228"/>
      <c r="DMO8" s="228"/>
      <c r="DMP8" s="228"/>
      <c r="DMQ8" s="228"/>
      <c r="DMR8" s="228"/>
      <c r="DMS8" s="228"/>
      <c r="DMT8" s="228"/>
      <c r="DMU8" s="228"/>
      <c r="DMV8" s="228"/>
      <c r="DMW8" s="228"/>
      <c r="DMX8" s="228"/>
      <c r="DMY8" s="228"/>
      <c r="DMZ8" s="228"/>
      <c r="DNA8" s="228"/>
      <c r="DNB8" s="228"/>
      <c r="DNC8" s="228"/>
      <c r="DND8" s="228"/>
      <c r="DNE8" s="228"/>
      <c r="DNF8" s="228"/>
      <c r="DNG8" s="228"/>
      <c r="DNH8" s="228"/>
      <c r="DNI8" s="228"/>
      <c r="DNJ8" s="228"/>
      <c r="DNK8" s="228"/>
      <c r="DNL8" s="228"/>
      <c r="DNM8" s="228"/>
      <c r="DNN8" s="228"/>
      <c r="DNO8" s="228"/>
      <c r="DNP8" s="228"/>
      <c r="DNQ8" s="228"/>
      <c r="DNR8" s="228"/>
      <c r="DNS8" s="228"/>
      <c r="DNT8" s="228"/>
      <c r="DNU8" s="228"/>
      <c r="DNV8" s="228"/>
      <c r="DNW8" s="228"/>
      <c r="DNX8" s="228"/>
      <c r="DNY8" s="228"/>
      <c r="DNZ8" s="228"/>
      <c r="DOA8" s="228"/>
      <c r="DOB8" s="228"/>
      <c r="DOC8" s="228"/>
      <c r="DOD8" s="228"/>
      <c r="DOE8" s="228"/>
      <c r="DOF8" s="228"/>
      <c r="DOG8" s="228"/>
      <c r="DOH8" s="228"/>
      <c r="DOI8" s="228"/>
      <c r="DOJ8" s="228"/>
      <c r="DOK8" s="228"/>
      <c r="DOL8" s="228"/>
      <c r="DOM8" s="228"/>
      <c r="DON8" s="228"/>
      <c r="DOO8" s="228"/>
      <c r="DOP8" s="228"/>
      <c r="DOQ8" s="228"/>
      <c r="DOR8" s="228"/>
      <c r="DOS8" s="228"/>
      <c r="DOT8" s="228"/>
      <c r="DOU8" s="228"/>
      <c r="DOV8" s="228"/>
      <c r="DOW8" s="228"/>
      <c r="DOX8" s="228"/>
      <c r="DOY8" s="228"/>
      <c r="DOZ8" s="228"/>
      <c r="DPA8" s="228"/>
      <c r="DPB8" s="228"/>
      <c r="DPC8" s="228"/>
      <c r="DPD8" s="228"/>
      <c r="DPE8" s="228"/>
      <c r="DPF8" s="228"/>
      <c r="DPG8" s="228"/>
      <c r="DPH8" s="228"/>
      <c r="DPI8" s="228"/>
      <c r="DPJ8" s="228"/>
      <c r="DPK8" s="228"/>
      <c r="DPL8" s="228"/>
      <c r="DPM8" s="228"/>
      <c r="DPN8" s="228"/>
      <c r="DPO8" s="228"/>
      <c r="DPP8" s="228"/>
      <c r="DPQ8" s="228"/>
      <c r="DPR8" s="228"/>
      <c r="DPS8" s="228"/>
      <c r="DPT8" s="228"/>
      <c r="DPU8" s="228"/>
      <c r="DPV8" s="228"/>
      <c r="DPW8" s="228"/>
      <c r="DPX8" s="228"/>
      <c r="DPY8" s="228"/>
      <c r="DPZ8" s="228"/>
      <c r="DQA8" s="228"/>
      <c r="DQB8" s="228"/>
      <c r="DQC8" s="228"/>
      <c r="DQD8" s="228"/>
      <c r="DQE8" s="228"/>
      <c r="DQF8" s="228"/>
      <c r="DQG8" s="228"/>
      <c r="DQH8" s="228"/>
      <c r="DQI8" s="228"/>
      <c r="DQJ8" s="228"/>
      <c r="DQK8" s="228"/>
      <c r="DQL8" s="228"/>
      <c r="DQM8" s="228"/>
      <c r="DQN8" s="228"/>
      <c r="DQO8" s="228"/>
      <c r="DQP8" s="228"/>
      <c r="DQQ8" s="228"/>
      <c r="DQR8" s="228"/>
      <c r="DQS8" s="228"/>
      <c r="DQT8" s="228"/>
      <c r="DQU8" s="228"/>
      <c r="DQV8" s="228"/>
      <c r="DQW8" s="228"/>
      <c r="DQX8" s="228"/>
      <c r="DQY8" s="228"/>
      <c r="DQZ8" s="228"/>
      <c r="DRA8" s="228"/>
      <c r="DRB8" s="228"/>
      <c r="DRC8" s="228"/>
      <c r="DRD8" s="228"/>
      <c r="DRE8" s="228"/>
      <c r="DRF8" s="228"/>
      <c r="DRG8" s="228"/>
      <c r="DRH8" s="228"/>
      <c r="DRI8" s="228"/>
      <c r="DRJ8" s="228"/>
      <c r="DRK8" s="228"/>
      <c r="DRL8" s="228"/>
      <c r="DRM8" s="228"/>
      <c r="DRN8" s="228"/>
      <c r="DRO8" s="228"/>
      <c r="DRP8" s="228"/>
      <c r="DRQ8" s="228"/>
      <c r="DRR8" s="228"/>
      <c r="DRS8" s="228"/>
      <c r="DRT8" s="228"/>
      <c r="DRU8" s="228"/>
      <c r="DRV8" s="228"/>
      <c r="DRW8" s="228"/>
      <c r="DRX8" s="228"/>
      <c r="DRY8" s="228"/>
      <c r="DRZ8" s="228"/>
      <c r="DSA8" s="228"/>
      <c r="DSB8" s="228"/>
      <c r="DSC8" s="228"/>
      <c r="DSD8" s="228"/>
      <c r="DSE8" s="228"/>
      <c r="DSF8" s="228"/>
      <c r="DSG8" s="228"/>
      <c r="DSH8" s="228"/>
      <c r="DSI8" s="228"/>
      <c r="DSJ8" s="228"/>
      <c r="DSK8" s="228"/>
      <c r="DSL8" s="228"/>
      <c r="DSM8" s="228"/>
      <c r="DSN8" s="228"/>
      <c r="DSO8" s="228"/>
      <c r="DSP8" s="228"/>
      <c r="DSQ8" s="228"/>
      <c r="DSR8" s="228"/>
      <c r="DSS8" s="228"/>
      <c r="DST8" s="228"/>
      <c r="DSU8" s="228"/>
      <c r="DSV8" s="228"/>
      <c r="DSW8" s="228"/>
      <c r="DSX8" s="228"/>
      <c r="DSY8" s="228"/>
      <c r="DSZ8" s="228"/>
      <c r="DTA8" s="228"/>
      <c r="DTB8" s="228"/>
      <c r="DTC8" s="228"/>
      <c r="DTD8" s="228"/>
      <c r="DTE8" s="228"/>
      <c r="DTF8" s="228"/>
      <c r="DTG8" s="228"/>
      <c r="DTH8" s="228"/>
      <c r="DTI8" s="228"/>
      <c r="DTJ8" s="228"/>
      <c r="DTK8" s="228"/>
      <c r="DTL8" s="228"/>
      <c r="DTM8" s="228"/>
      <c r="DTN8" s="228"/>
      <c r="DTO8" s="228"/>
      <c r="DTP8" s="228"/>
      <c r="DTQ8" s="228"/>
      <c r="DTR8" s="228"/>
      <c r="DTS8" s="228"/>
      <c r="DTT8" s="228"/>
      <c r="DTU8" s="228"/>
      <c r="DTV8" s="228"/>
      <c r="DTW8" s="228"/>
      <c r="DTX8" s="228"/>
      <c r="DTY8" s="228"/>
      <c r="DTZ8" s="228"/>
      <c r="DUA8" s="228"/>
      <c r="DUB8" s="228"/>
      <c r="DUC8" s="228"/>
      <c r="DUD8" s="228"/>
      <c r="DUE8" s="228"/>
      <c r="DUF8" s="228"/>
      <c r="DUG8" s="228"/>
      <c r="DUH8" s="228"/>
      <c r="DUI8" s="228"/>
      <c r="DUJ8" s="228"/>
      <c r="DUK8" s="228"/>
      <c r="DUL8" s="228"/>
      <c r="DUM8" s="228"/>
      <c r="DUN8" s="228"/>
      <c r="DUO8" s="228"/>
      <c r="DUP8" s="228"/>
      <c r="DUQ8" s="228"/>
      <c r="DUR8" s="228"/>
      <c r="DUS8" s="228"/>
      <c r="DUT8" s="228"/>
      <c r="DUU8" s="228"/>
      <c r="DUV8" s="228"/>
      <c r="DUW8" s="228"/>
      <c r="DUX8" s="228"/>
      <c r="DUY8" s="228"/>
      <c r="DUZ8" s="228"/>
      <c r="DVA8" s="228"/>
      <c r="DVB8" s="228"/>
      <c r="DVC8" s="228"/>
      <c r="DVD8" s="228"/>
      <c r="DVE8" s="228"/>
      <c r="DVF8" s="228"/>
      <c r="DVG8" s="228"/>
      <c r="DVH8" s="228"/>
      <c r="DVI8" s="228"/>
      <c r="DVJ8" s="228"/>
      <c r="DVK8" s="228"/>
      <c r="DVL8" s="228"/>
      <c r="DVM8" s="228"/>
      <c r="DVN8" s="228"/>
      <c r="DVO8" s="228"/>
      <c r="DVP8" s="228"/>
      <c r="DVQ8" s="228"/>
      <c r="DVR8" s="228"/>
      <c r="DVS8" s="228"/>
      <c r="DVT8" s="228"/>
      <c r="DVU8" s="228"/>
      <c r="DVV8" s="228"/>
      <c r="DVW8" s="228"/>
      <c r="DVX8" s="228"/>
      <c r="DVY8" s="228"/>
      <c r="DVZ8" s="228"/>
      <c r="DWA8" s="228"/>
      <c r="DWB8" s="228"/>
      <c r="DWC8" s="228"/>
      <c r="DWD8" s="228"/>
      <c r="DWE8" s="228"/>
      <c r="DWF8" s="228"/>
      <c r="DWG8" s="228"/>
      <c r="DWH8" s="228"/>
      <c r="DWI8" s="228"/>
      <c r="DWJ8" s="228"/>
      <c r="DWK8" s="228"/>
      <c r="DWL8" s="228"/>
      <c r="DWM8" s="228"/>
      <c r="DWN8" s="228"/>
      <c r="DWO8" s="228"/>
      <c r="DWP8" s="228"/>
      <c r="DWQ8" s="228"/>
      <c r="DWR8" s="228"/>
      <c r="DWS8" s="228"/>
      <c r="DWT8" s="228"/>
      <c r="DWU8" s="228"/>
      <c r="DWV8" s="228"/>
      <c r="DWW8" s="228"/>
      <c r="DWX8" s="228"/>
      <c r="DWY8" s="228"/>
      <c r="DWZ8" s="228"/>
      <c r="DXA8" s="228"/>
      <c r="DXB8" s="228"/>
      <c r="DXC8" s="228"/>
      <c r="DXD8" s="228"/>
      <c r="DXE8" s="228"/>
      <c r="DXF8" s="228"/>
      <c r="DXG8" s="228"/>
      <c r="DXH8" s="228"/>
      <c r="DXI8" s="228"/>
      <c r="DXJ8" s="228"/>
      <c r="DXK8" s="228"/>
      <c r="DXL8" s="228"/>
      <c r="DXM8" s="228"/>
      <c r="DXN8" s="228"/>
      <c r="DXO8" s="228"/>
      <c r="DXP8" s="228"/>
      <c r="DXQ8" s="228"/>
      <c r="DXR8" s="228"/>
      <c r="DXS8" s="228"/>
      <c r="DXT8" s="228"/>
      <c r="DXU8" s="228"/>
      <c r="DXV8" s="228"/>
      <c r="DXW8" s="228"/>
      <c r="DXX8" s="228"/>
      <c r="DXY8" s="228"/>
      <c r="DXZ8" s="228"/>
      <c r="DYA8" s="228"/>
      <c r="DYB8" s="228"/>
      <c r="DYC8" s="228"/>
      <c r="DYD8" s="228"/>
      <c r="DYE8" s="228"/>
      <c r="DYF8" s="228"/>
      <c r="DYG8" s="228"/>
      <c r="DYH8" s="228"/>
      <c r="DYI8" s="228"/>
      <c r="DYJ8" s="228"/>
      <c r="DYK8" s="228"/>
      <c r="DYL8" s="228"/>
      <c r="DYM8" s="228"/>
      <c r="DYN8" s="228"/>
      <c r="DYO8" s="228"/>
      <c r="DYP8" s="228"/>
      <c r="DYQ8" s="228"/>
      <c r="DYR8" s="228"/>
      <c r="DYS8" s="228"/>
      <c r="DYT8" s="228"/>
      <c r="DYU8" s="228"/>
      <c r="DYV8" s="228"/>
      <c r="DYW8" s="228"/>
      <c r="DYX8" s="228"/>
      <c r="DYY8" s="228"/>
      <c r="DYZ8" s="228"/>
      <c r="DZA8" s="228"/>
      <c r="DZB8" s="228"/>
      <c r="DZC8" s="228"/>
      <c r="DZD8" s="228"/>
      <c r="DZE8" s="228"/>
      <c r="DZF8" s="228"/>
      <c r="DZG8" s="228"/>
      <c r="DZH8" s="228"/>
      <c r="DZI8" s="228"/>
      <c r="DZJ8" s="228"/>
      <c r="DZK8" s="228"/>
      <c r="DZL8" s="228"/>
      <c r="DZM8" s="228"/>
      <c r="DZN8" s="228"/>
      <c r="DZO8" s="228"/>
      <c r="DZP8" s="228"/>
      <c r="DZQ8" s="228"/>
      <c r="DZR8" s="228"/>
      <c r="DZS8" s="228"/>
      <c r="DZT8" s="228"/>
      <c r="DZU8" s="228"/>
      <c r="DZV8" s="228"/>
      <c r="DZW8" s="228"/>
      <c r="DZX8" s="228"/>
      <c r="DZY8" s="228"/>
      <c r="DZZ8" s="228"/>
      <c r="EAA8" s="228"/>
      <c r="EAB8" s="228"/>
      <c r="EAC8" s="228"/>
      <c r="EAD8" s="228"/>
      <c r="EAE8" s="228"/>
      <c r="EAF8" s="228"/>
      <c r="EAG8" s="228"/>
      <c r="EAH8" s="228"/>
      <c r="EAI8" s="228"/>
      <c r="EAJ8" s="228"/>
      <c r="EAK8" s="228"/>
      <c r="EAL8" s="228"/>
      <c r="EAM8" s="228"/>
      <c r="EAN8" s="228"/>
      <c r="EAO8" s="228"/>
      <c r="EAP8" s="228"/>
      <c r="EAQ8" s="228"/>
      <c r="EAR8" s="228"/>
      <c r="EAS8" s="228"/>
      <c r="EAT8" s="228"/>
      <c r="EAU8" s="228"/>
      <c r="EAV8" s="228"/>
      <c r="EAW8" s="228"/>
      <c r="EAX8" s="228"/>
      <c r="EAY8" s="228"/>
      <c r="EAZ8" s="228"/>
      <c r="EBA8" s="228"/>
      <c r="EBB8" s="228"/>
      <c r="EBC8" s="228"/>
      <c r="EBD8" s="228"/>
      <c r="EBE8" s="228"/>
      <c r="EBF8" s="228"/>
      <c r="EBG8" s="228"/>
      <c r="EBH8" s="228"/>
      <c r="EBI8" s="228"/>
      <c r="EBJ8" s="228"/>
      <c r="EBK8" s="228"/>
      <c r="EBL8" s="228"/>
      <c r="EBM8" s="228"/>
      <c r="EBN8" s="228"/>
      <c r="EBO8" s="228"/>
      <c r="EBP8" s="228"/>
      <c r="EBQ8" s="228"/>
      <c r="EBR8" s="228"/>
      <c r="EBS8" s="228"/>
      <c r="EBT8" s="228"/>
      <c r="EBU8" s="228"/>
      <c r="EBV8" s="228"/>
      <c r="EBW8" s="228"/>
      <c r="EBX8" s="228"/>
      <c r="EBY8" s="228"/>
      <c r="EBZ8" s="228"/>
      <c r="ECA8" s="228"/>
      <c r="ECB8" s="228"/>
      <c r="ECC8" s="228"/>
      <c r="ECD8" s="228"/>
      <c r="ECE8" s="228"/>
      <c r="ECF8" s="228"/>
      <c r="ECG8" s="228"/>
      <c r="ECH8" s="228"/>
      <c r="ECI8" s="228"/>
      <c r="ECJ8" s="228"/>
      <c r="ECK8" s="228"/>
      <c r="ECL8" s="228"/>
      <c r="ECM8" s="228"/>
      <c r="ECN8" s="228"/>
      <c r="ECO8" s="228"/>
      <c r="ECP8" s="228"/>
      <c r="ECQ8" s="228"/>
      <c r="ECR8" s="228"/>
      <c r="ECS8" s="228"/>
      <c r="ECT8" s="228"/>
      <c r="ECU8" s="228"/>
      <c r="ECV8" s="228"/>
      <c r="ECW8" s="228"/>
      <c r="ECX8" s="228"/>
      <c r="ECY8" s="228"/>
      <c r="ECZ8" s="228"/>
      <c r="EDA8" s="228"/>
      <c r="EDB8" s="228"/>
      <c r="EDC8" s="228"/>
      <c r="EDD8" s="228"/>
      <c r="EDE8" s="228"/>
      <c r="EDF8" s="228"/>
      <c r="EDG8" s="228"/>
      <c r="EDH8" s="228"/>
      <c r="EDI8" s="228"/>
      <c r="EDJ8" s="228"/>
      <c r="EDK8" s="228"/>
      <c r="EDL8" s="228"/>
      <c r="EDM8" s="228"/>
      <c r="EDN8" s="228"/>
      <c r="EDO8" s="228"/>
      <c r="EDP8" s="228"/>
      <c r="EDQ8" s="228"/>
      <c r="EDR8" s="228"/>
      <c r="EDS8" s="228"/>
      <c r="EDT8" s="228"/>
      <c r="EDU8" s="228"/>
      <c r="EDV8" s="228"/>
      <c r="EDW8" s="228"/>
      <c r="EDX8" s="228"/>
      <c r="EDY8" s="228"/>
      <c r="EDZ8" s="228"/>
      <c r="EEA8" s="228"/>
      <c r="EEB8" s="228"/>
      <c r="EEC8" s="228"/>
      <c r="EED8" s="228"/>
      <c r="EEE8" s="228"/>
      <c r="EEF8" s="228"/>
      <c r="EEG8" s="228"/>
      <c r="EEH8" s="228"/>
      <c r="EEI8" s="228"/>
      <c r="EEJ8" s="228"/>
      <c r="EEK8" s="228"/>
      <c r="EEL8" s="228"/>
      <c r="EEM8" s="228"/>
      <c r="EEN8" s="228"/>
      <c r="EEO8" s="228"/>
      <c r="EEP8" s="228"/>
      <c r="EEQ8" s="228"/>
      <c r="EER8" s="228"/>
      <c r="EES8" s="228"/>
      <c r="EET8" s="228"/>
      <c r="EEU8" s="228"/>
      <c r="EEV8" s="228"/>
      <c r="EEW8" s="228"/>
      <c r="EEX8" s="228"/>
      <c r="EEY8" s="228"/>
      <c r="EEZ8" s="228"/>
      <c r="EFA8" s="228"/>
      <c r="EFB8" s="228"/>
      <c r="EFC8" s="228"/>
      <c r="EFD8" s="228"/>
      <c r="EFE8" s="228"/>
      <c r="EFF8" s="228"/>
      <c r="EFG8" s="228"/>
      <c r="EFH8" s="228"/>
      <c r="EFI8" s="228"/>
      <c r="EFJ8" s="228"/>
      <c r="EFK8" s="228"/>
      <c r="EFL8" s="228"/>
      <c r="EFM8" s="228"/>
      <c r="EFN8" s="228"/>
      <c r="EFO8" s="228"/>
      <c r="EFP8" s="228"/>
      <c r="EFQ8" s="228"/>
      <c r="EFR8" s="228"/>
      <c r="EFS8" s="228"/>
      <c r="EFT8" s="228"/>
      <c r="EFU8" s="228"/>
      <c r="EFV8" s="228"/>
      <c r="EFW8" s="228"/>
      <c r="EFX8" s="228"/>
      <c r="EFY8" s="228"/>
      <c r="EFZ8" s="228"/>
      <c r="EGA8" s="228"/>
      <c r="EGB8" s="228"/>
      <c r="EGC8" s="228"/>
      <c r="EGD8" s="228"/>
      <c r="EGE8" s="228"/>
      <c r="EGF8" s="228"/>
      <c r="EGG8" s="228"/>
      <c r="EGH8" s="228"/>
      <c r="EGI8" s="228"/>
      <c r="EGJ8" s="228"/>
      <c r="EGK8" s="228"/>
      <c r="EGL8" s="228"/>
      <c r="EGM8" s="228"/>
      <c r="EGN8" s="228"/>
      <c r="EGO8" s="228"/>
      <c r="EGP8" s="228"/>
      <c r="EGQ8" s="228"/>
      <c r="EGR8" s="228"/>
      <c r="EGS8" s="228"/>
      <c r="EGT8" s="228"/>
      <c r="EGU8" s="228"/>
      <c r="EGV8" s="228"/>
      <c r="EGW8" s="228"/>
      <c r="EGX8" s="228"/>
      <c r="EGY8" s="228"/>
      <c r="EGZ8" s="228"/>
      <c r="EHA8" s="228"/>
      <c r="EHB8" s="228"/>
      <c r="EHC8" s="228"/>
      <c r="EHD8" s="228"/>
      <c r="EHE8" s="228"/>
      <c r="EHF8" s="228"/>
      <c r="EHG8" s="228"/>
      <c r="EHH8" s="228"/>
      <c r="EHI8" s="228"/>
      <c r="EHJ8" s="228"/>
      <c r="EHK8" s="228"/>
      <c r="EHL8" s="228"/>
      <c r="EHM8" s="228"/>
      <c r="EHN8" s="228"/>
      <c r="EHO8" s="228"/>
      <c r="EHP8" s="228"/>
      <c r="EHQ8" s="228"/>
      <c r="EHR8" s="228"/>
      <c r="EHS8" s="228"/>
      <c r="EHT8" s="228"/>
      <c r="EHU8" s="228"/>
      <c r="EHV8" s="228"/>
      <c r="EHW8" s="228"/>
      <c r="EHX8" s="228"/>
      <c r="EHY8" s="228"/>
      <c r="EHZ8" s="228"/>
      <c r="EIA8" s="228"/>
      <c r="EIB8" s="228"/>
      <c r="EIC8" s="228"/>
      <c r="EID8" s="228"/>
      <c r="EIE8" s="228"/>
      <c r="EIF8" s="228"/>
      <c r="EIG8" s="228"/>
      <c r="EIH8" s="228"/>
      <c r="EII8" s="228"/>
      <c r="EIJ8" s="228"/>
      <c r="EIK8" s="228"/>
      <c r="EIL8" s="228"/>
      <c r="EIM8" s="228"/>
      <c r="EIN8" s="228"/>
      <c r="EIO8" s="228"/>
      <c r="EIP8" s="228"/>
      <c r="EIQ8" s="228"/>
      <c r="EIR8" s="228"/>
      <c r="EIS8" s="228"/>
      <c r="EIT8" s="228"/>
      <c r="EIU8" s="228"/>
      <c r="EIV8" s="228"/>
      <c r="EIW8" s="228"/>
      <c r="EIX8" s="228"/>
      <c r="EIY8" s="228"/>
      <c r="EIZ8" s="228"/>
      <c r="EJA8" s="228"/>
      <c r="EJB8" s="228"/>
      <c r="EJC8" s="228"/>
      <c r="EJD8" s="228"/>
      <c r="EJE8" s="228"/>
      <c r="EJF8" s="228"/>
      <c r="EJG8" s="228"/>
      <c r="EJH8" s="228"/>
      <c r="EJI8" s="228"/>
      <c r="EJJ8" s="228"/>
      <c r="EJK8" s="228"/>
      <c r="EJL8" s="228"/>
      <c r="EJM8" s="228"/>
      <c r="EJN8" s="228"/>
      <c r="EJO8" s="228"/>
      <c r="EJP8" s="228"/>
      <c r="EJQ8" s="228"/>
      <c r="EJR8" s="228"/>
      <c r="EJS8" s="228"/>
      <c r="EJT8" s="228"/>
      <c r="EJU8" s="228"/>
      <c r="EJV8" s="228"/>
      <c r="EJW8" s="228"/>
      <c r="EJX8" s="228"/>
      <c r="EJY8" s="228"/>
      <c r="EJZ8" s="228"/>
      <c r="EKA8" s="228"/>
      <c r="EKB8" s="228"/>
      <c r="EKC8" s="228"/>
      <c r="EKD8" s="228"/>
      <c r="EKE8" s="228"/>
      <c r="EKF8" s="228"/>
      <c r="EKG8" s="228"/>
      <c r="EKH8" s="228"/>
      <c r="EKI8" s="228"/>
      <c r="EKJ8" s="228"/>
      <c r="EKK8" s="228"/>
      <c r="EKL8" s="228"/>
      <c r="EKM8" s="228"/>
      <c r="EKN8" s="228"/>
      <c r="EKO8" s="228"/>
      <c r="EKP8" s="228"/>
      <c r="EKQ8" s="228"/>
      <c r="EKR8" s="228"/>
      <c r="EKS8" s="228"/>
      <c r="EKT8" s="228"/>
      <c r="EKU8" s="228"/>
      <c r="EKV8" s="228"/>
      <c r="EKW8" s="228"/>
      <c r="EKX8" s="228"/>
      <c r="EKY8" s="228"/>
      <c r="EKZ8" s="228"/>
      <c r="ELA8" s="228"/>
      <c r="ELB8" s="228"/>
      <c r="ELC8" s="228"/>
      <c r="ELD8" s="228"/>
      <c r="ELE8" s="228"/>
      <c r="ELF8" s="228"/>
      <c r="ELG8" s="228"/>
      <c r="ELH8" s="228"/>
      <c r="ELI8" s="228"/>
      <c r="ELJ8" s="228"/>
      <c r="ELK8" s="228"/>
      <c r="ELL8" s="228"/>
      <c r="ELM8" s="228"/>
      <c r="ELN8" s="228"/>
      <c r="ELO8" s="228"/>
      <c r="ELP8" s="228"/>
      <c r="ELQ8" s="228"/>
      <c r="ELR8" s="228"/>
      <c r="ELS8" s="228"/>
      <c r="ELT8" s="228"/>
      <c r="ELU8" s="228"/>
      <c r="ELV8" s="228"/>
      <c r="ELW8" s="228"/>
      <c r="ELX8" s="228"/>
      <c r="ELY8" s="228"/>
      <c r="ELZ8" s="228"/>
      <c r="EMA8" s="228"/>
      <c r="EMB8" s="228"/>
      <c r="EMC8" s="228"/>
      <c r="EMD8" s="228"/>
      <c r="EME8" s="228"/>
      <c r="EMF8" s="228"/>
      <c r="EMG8" s="228"/>
      <c r="EMH8" s="228"/>
      <c r="EMI8" s="228"/>
      <c r="EMJ8" s="228"/>
      <c r="EMK8" s="228"/>
      <c r="EML8" s="228"/>
      <c r="EMM8" s="228"/>
      <c r="EMN8" s="228"/>
      <c r="EMO8" s="228"/>
      <c r="EMP8" s="228"/>
      <c r="EMQ8" s="228"/>
      <c r="EMR8" s="228"/>
      <c r="EMS8" s="228"/>
      <c r="EMT8" s="228"/>
      <c r="EMU8" s="228"/>
      <c r="EMV8" s="228"/>
      <c r="EMW8" s="228"/>
      <c r="EMX8" s="228"/>
      <c r="EMY8" s="228"/>
      <c r="EMZ8" s="228"/>
      <c r="ENA8" s="228"/>
      <c r="ENB8" s="228"/>
      <c r="ENC8" s="228"/>
      <c r="END8" s="228"/>
      <c r="ENE8" s="228"/>
      <c r="ENF8" s="228"/>
      <c r="ENG8" s="228"/>
      <c r="ENH8" s="228"/>
      <c r="ENI8" s="228"/>
      <c r="ENJ8" s="228"/>
      <c r="ENK8" s="228"/>
      <c r="ENL8" s="228"/>
      <c r="ENM8" s="228"/>
      <c r="ENN8" s="228"/>
      <c r="ENO8" s="228"/>
      <c r="ENP8" s="228"/>
      <c r="ENQ8" s="228"/>
      <c r="ENR8" s="228"/>
      <c r="ENS8" s="228"/>
      <c r="ENT8" s="228"/>
      <c r="ENU8" s="228"/>
      <c r="ENV8" s="228"/>
      <c r="ENW8" s="228"/>
      <c r="ENX8" s="228"/>
      <c r="ENY8" s="228"/>
      <c r="ENZ8" s="228"/>
      <c r="EOA8" s="228"/>
      <c r="EOB8" s="228"/>
      <c r="EOC8" s="228"/>
      <c r="EOD8" s="228"/>
      <c r="EOE8" s="228"/>
      <c r="EOF8" s="228"/>
      <c r="EOG8" s="228"/>
      <c r="EOH8" s="228"/>
      <c r="EOI8" s="228"/>
      <c r="EOJ8" s="228"/>
      <c r="EOK8" s="228"/>
      <c r="EOL8" s="228"/>
      <c r="EOM8" s="228"/>
      <c r="EON8" s="228"/>
      <c r="EOO8" s="228"/>
      <c r="EOP8" s="228"/>
      <c r="EOQ8" s="228"/>
      <c r="EOR8" s="228"/>
      <c r="EOS8" s="228"/>
      <c r="EOT8" s="228"/>
      <c r="EOU8" s="228"/>
      <c r="EOV8" s="228"/>
      <c r="EOW8" s="228"/>
      <c r="EOX8" s="228"/>
      <c r="EOY8" s="228"/>
      <c r="EOZ8" s="228"/>
      <c r="EPA8" s="228"/>
      <c r="EPB8" s="228"/>
      <c r="EPC8" s="228"/>
      <c r="EPD8" s="228"/>
      <c r="EPE8" s="228"/>
      <c r="EPF8" s="228"/>
      <c r="EPG8" s="228"/>
      <c r="EPH8" s="228"/>
      <c r="EPI8" s="228"/>
      <c r="EPJ8" s="228"/>
      <c r="EPK8" s="228"/>
      <c r="EPL8" s="228"/>
      <c r="EPM8" s="228"/>
      <c r="EPN8" s="228"/>
      <c r="EPO8" s="228"/>
      <c r="EPP8" s="228"/>
      <c r="EPQ8" s="228"/>
      <c r="EPR8" s="228"/>
      <c r="EPS8" s="228"/>
      <c r="EPT8" s="228"/>
      <c r="EPU8" s="228"/>
      <c r="EPV8" s="228"/>
      <c r="EPW8" s="228"/>
      <c r="EPX8" s="228"/>
      <c r="EPY8" s="228"/>
      <c r="EPZ8" s="228"/>
      <c r="EQA8" s="228"/>
      <c r="EQB8" s="228"/>
      <c r="EQC8" s="228"/>
      <c r="EQD8" s="228"/>
      <c r="EQE8" s="228"/>
      <c r="EQF8" s="228"/>
      <c r="EQG8" s="228"/>
      <c r="EQH8" s="228"/>
      <c r="EQI8" s="228"/>
      <c r="EQJ8" s="228"/>
      <c r="EQK8" s="228"/>
      <c r="EQL8" s="228"/>
      <c r="EQM8" s="228"/>
      <c r="EQN8" s="228"/>
      <c r="EQO8" s="228"/>
      <c r="EQP8" s="228"/>
      <c r="EQQ8" s="228"/>
      <c r="EQR8" s="228"/>
      <c r="EQS8" s="228"/>
      <c r="EQT8" s="228"/>
      <c r="EQU8" s="228"/>
      <c r="EQV8" s="228"/>
      <c r="EQW8" s="228"/>
      <c r="EQX8" s="228"/>
      <c r="EQY8" s="228"/>
      <c r="EQZ8" s="228"/>
      <c r="ERA8" s="228"/>
      <c r="ERB8" s="228"/>
      <c r="ERC8" s="228"/>
      <c r="ERD8" s="228"/>
      <c r="ERE8" s="228"/>
      <c r="ERF8" s="228"/>
      <c r="ERG8" s="228"/>
      <c r="ERH8" s="228"/>
      <c r="ERI8" s="228"/>
      <c r="ERJ8" s="228"/>
      <c r="ERK8" s="228"/>
      <c r="ERL8" s="228"/>
      <c r="ERM8" s="228"/>
      <c r="ERN8" s="228"/>
      <c r="ERO8" s="228"/>
      <c r="ERP8" s="228"/>
      <c r="ERQ8" s="228"/>
      <c r="ERR8" s="228"/>
      <c r="ERS8" s="228"/>
      <c r="ERT8" s="228"/>
      <c r="ERU8" s="228"/>
      <c r="ERV8" s="228"/>
      <c r="ERW8" s="228"/>
      <c r="ERX8" s="228"/>
      <c r="ERY8" s="228"/>
      <c r="ERZ8" s="228"/>
      <c r="ESA8" s="228"/>
      <c r="ESB8" s="228"/>
      <c r="ESC8" s="228"/>
      <c r="ESD8" s="228"/>
      <c r="ESE8" s="228"/>
      <c r="ESF8" s="228"/>
      <c r="ESG8" s="228"/>
      <c r="ESH8" s="228"/>
      <c r="ESI8" s="228"/>
      <c r="ESJ8" s="228"/>
      <c r="ESK8" s="228"/>
      <c r="ESL8" s="228"/>
      <c r="ESM8" s="228"/>
      <c r="ESN8" s="228"/>
      <c r="ESO8" s="228"/>
      <c r="ESP8" s="228"/>
      <c r="ESQ8" s="228"/>
      <c r="ESR8" s="228"/>
      <c r="ESS8" s="228"/>
      <c r="EST8" s="228"/>
      <c r="ESU8" s="228"/>
      <c r="ESV8" s="228"/>
      <c r="ESW8" s="228"/>
      <c r="ESX8" s="228"/>
      <c r="ESY8" s="228"/>
      <c r="ESZ8" s="228"/>
      <c r="ETA8" s="228"/>
      <c r="ETB8" s="228"/>
      <c r="ETC8" s="228"/>
      <c r="ETD8" s="228"/>
      <c r="ETE8" s="228"/>
      <c r="ETF8" s="228"/>
      <c r="ETG8" s="228"/>
      <c r="ETH8" s="228"/>
      <c r="ETI8" s="228"/>
      <c r="ETJ8" s="228"/>
      <c r="ETK8" s="228"/>
      <c r="ETL8" s="228"/>
      <c r="ETM8" s="228"/>
      <c r="ETN8" s="228"/>
      <c r="ETO8" s="228"/>
      <c r="ETP8" s="228"/>
      <c r="ETQ8" s="228"/>
      <c r="ETR8" s="228"/>
      <c r="ETS8" s="228"/>
      <c r="ETT8" s="228"/>
      <c r="ETU8" s="228"/>
      <c r="ETV8" s="228"/>
      <c r="ETW8" s="228"/>
      <c r="ETX8" s="228"/>
      <c r="ETY8" s="228"/>
      <c r="ETZ8" s="228"/>
      <c r="EUA8" s="228"/>
      <c r="EUB8" s="228"/>
      <c r="EUC8" s="228"/>
      <c r="EUD8" s="228"/>
      <c r="EUE8" s="228"/>
      <c r="EUF8" s="228"/>
      <c r="EUG8" s="228"/>
      <c r="EUH8" s="228"/>
      <c r="EUI8" s="228"/>
      <c r="EUJ8" s="228"/>
      <c r="EUK8" s="228"/>
      <c r="EUL8" s="228"/>
      <c r="EUM8" s="228"/>
      <c r="EUN8" s="228"/>
      <c r="EUO8" s="228"/>
      <c r="EUP8" s="228"/>
      <c r="EUQ8" s="228"/>
      <c r="EUR8" s="228"/>
      <c r="EUS8" s="228"/>
      <c r="EUT8" s="228"/>
      <c r="EUU8" s="228"/>
      <c r="EUV8" s="228"/>
      <c r="EUW8" s="228"/>
      <c r="EUX8" s="228"/>
      <c r="EUY8" s="228"/>
      <c r="EUZ8" s="228"/>
      <c r="EVA8" s="228"/>
      <c r="EVB8" s="228"/>
      <c r="EVC8" s="228"/>
      <c r="EVD8" s="228"/>
      <c r="EVE8" s="228"/>
      <c r="EVF8" s="228"/>
      <c r="EVG8" s="228"/>
      <c r="EVH8" s="228"/>
      <c r="EVI8" s="228"/>
      <c r="EVJ8" s="228"/>
      <c r="EVK8" s="228"/>
      <c r="EVL8" s="228"/>
      <c r="EVM8" s="228"/>
      <c r="EVN8" s="228"/>
      <c r="EVO8" s="228"/>
      <c r="EVP8" s="228"/>
      <c r="EVQ8" s="228"/>
      <c r="EVR8" s="228"/>
      <c r="EVS8" s="228"/>
      <c r="EVT8" s="228"/>
      <c r="EVU8" s="228"/>
      <c r="EVV8" s="228"/>
      <c r="EVW8" s="228"/>
      <c r="EVX8" s="228"/>
      <c r="EVY8" s="228"/>
      <c r="EVZ8" s="228"/>
      <c r="EWA8" s="228"/>
      <c r="EWB8" s="228"/>
      <c r="EWC8" s="228"/>
      <c r="EWD8" s="228"/>
      <c r="EWE8" s="228"/>
      <c r="EWF8" s="228"/>
      <c r="EWG8" s="228"/>
      <c r="EWH8" s="228"/>
      <c r="EWI8" s="228"/>
      <c r="EWJ8" s="228"/>
      <c r="EWK8" s="228"/>
      <c r="EWL8" s="228"/>
      <c r="EWM8" s="228"/>
      <c r="EWN8" s="228"/>
      <c r="EWO8" s="228"/>
      <c r="EWP8" s="228"/>
      <c r="EWQ8" s="228"/>
      <c r="EWR8" s="228"/>
      <c r="EWS8" s="228"/>
      <c r="EWT8" s="228"/>
      <c r="EWU8" s="228"/>
      <c r="EWV8" s="228"/>
      <c r="EWW8" s="228"/>
      <c r="EWX8" s="228"/>
      <c r="EWY8" s="228"/>
      <c r="EWZ8" s="228"/>
      <c r="EXA8" s="228"/>
      <c r="EXB8" s="228"/>
      <c r="EXC8" s="228"/>
      <c r="EXD8" s="228"/>
      <c r="EXE8" s="228"/>
      <c r="EXF8" s="228"/>
      <c r="EXG8" s="228"/>
      <c r="EXH8" s="228"/>
      <c r="EXI8" s="228"/>
      <c r="EXJ8" s="228"/>
      <c r="EXK8" s="228"/>
      <c r="EXL8" s="228"/>
      <c r="EXM8" s="228"/>
      <c r="EXN8" s="228"/>
      <c r="EXO8" s="228"/>
      <c r="EXP8" s="228"/>
      <c r="EXQ8" s="228"/>
      <c r="EXR8" s="228"/>
      <c r="EXS8" s="228"/>
      <c r="EXT8" s="228"/>
      <c r="EXU8" s="228"/>
      <c r="EXV8" s="228"/>
      <c r="EXW8" s="228"/>
      <c r="EXX8" s="228"/>
      <c r="EXY8" s="228"/>
      <c r="EXZ8" s="228"/>
      <c r="EYA8" s="228"/>
      <c r="EYB8" s="228"/>
      <c r="EYC8" s="228"/>
      <c r="EYD8" s="228"/>
      <c r="EYE8" s="228"/>
      <c r="EYF8" s="228"/>
      <c r="EYG8" s="228"/>
      <c r="EYH8" s="228"/>
      <c r="EYI8" s="228"/>
      <c r="EYJ8" s="228"/>
      <c r="EYK8" s="228"/>
      <c r="EYL8" s="228"/>
      <c r="EYM8" s="228"/>
      <c r="EYN8" s="228"/>
      <c r="EYO8" s="228"/>
      <c r="EYP8" s="228"/>
      <c r="EYQ8" s="228"/>
      <c r="EYR8" s="228"/>
      <c r="EYS8" s="228"/>
      <c r="EYT8" s="228"/>
      <c r="EYU8" s="228"/>
      <c r="EYV8" s="228"/>
      <c r="EYW8" s="228"/>
      <c r="EYX8" s="228"/>
      <c r="EYY8" s="228"/>
      <c r="EYZ8" s="228"/>
      <c r="EZA8" s="228"/>
      <c r="EZB8" s="228"/>
      <c r="EZC8" s="228"/>
      <c r="EZD8" s="228"/>
      <c r="EZE8" s="228"/>
      <c r="EZF8" s="228"/>
      <c r="EZG8" s="228"/>
      <c r="EZH8" s="228"/>
      <c r="EZI8" s="228"/>
      <c r="EZJ8" s="228"/>
      <c r="EZK8" s="228"/>
      <c r="EZL8" s="228"/>
      <c r="EZM8" s="228"/>
      <c r="EZN8" s="228"/>
      <c r="EZO8" s="228"/>
      <c r="EZP8" s="228"/>
      <c r="EZQ8" s="228"/>
      <c r="EZR8" s="228"/>
      <c r="EZS8" s="228"/>
      <c r="EZT8" s="228"/>
      <c r="EZU8" s="228"/>
      <c r="EZV8" s="228"/>
      <c r="EZW8" s="228"/>
      <c r="EZX8" s="228"/>
      <c r="EZY8" s="228"/>
      <c r="EZZ8" s="228"/>
      <c r="FAA8" s="228"/>
      <c r="FAB8" s="228"/>
      <c r="FAC8" s="228"/>
      <c r="FAD8" s="228"/>
      <c r="FAE8" s="228"/>
      <c r="FAF8" s="228"/>
      <c r="FAG8" s="228"/>
      <c r="FAH8" s="228"/>
      <c r="FAI8" s="228"/>
      <c r="FAJ8" s="228"/>
      <c r="FAK8" s="228"/>
      <c r="FAL8" s="228"/>
      <c r="FAM8" s="228"/>
      <c r="FAN8" s="228"/>
      <c r="FAO8" s="228"/>
      <c r="FAP8" s="228"/>
      <c r="FAQ8" s="228"/>
      <c r="FAR8" s="228"/>
      <c r="FAS8" s="228"/>
      <c r="FAT8" s="228"/>
      <c r="FAU8" s="228"/>
      <c r="FAV8" s="228"/>
      <c r="FAW8" s="228"/>
      <c r="FAX8" s="228"/>
      <c r="FAY8" s="228"/>
      <c r="FAZ8" s="228"/>
      <c r="FBA8" s="228"/>
      <c r="FBB8" s="228"/>
      <c r="FBC8" s="228"/>
      <c r="FBD8" s="228"/>
      <c r="FBE8" s="228"/>
      <c r="FBF8" s="228"/>
      <c r="FBG8" s="228"/>
      <c r="FBH8" s="228"/>
      <c r="FBI8" s="228"/>
      <c r="FBJ8" s="228"/>
      <c r="FBK8" s="228"/>
      <c r="FBL8" s="228"/>
      <c r="FBM8" s="228"/>
      <c r="FBN8" s="228"/>
      <c r="FBO8" s="228"/>
      <c r="FBP8" s="228"/>
      <c r="FBQ8" s="228"/>
      <c r="FBR8" s="228"/>
      <c r="FBS8" s="228"/>
      <c r="FBT8" s="228"/>
      <c r="FBU8" s="228"/>
      <c r="FBV8" s="228"/>
      <c r="FBW8" s="228"/>
      <c r="FBX8" s="228"/>
      <c r="FBY8" s="228"/>
      <c r="FBZ8" s="228"/>
      <c r="FCA8" s="228"/>
      <c r="FCB8" s="228"/>
      <c r="FCC8" s="228"/>
      <c r="FCD8" s="228"/>
      <c r="FCE8" s="228"/>
      <c r="FCF8" s="228"/>
      <c r="FCG8" s="228"/>
      <c r="FCH8" s="228"/>
      <c r="FCI8" s="228"/>
      <c r="FCJ8" s="228"/>
      <c r="FCK8" s="228"/>
      <c r="FCL8" s="228"/>
      <c r="FCM8" s="228"/>
      <c r="FCN8" s="228"/>
      <c r="FCO8" s="228"/>
      <c r="FCP8" s="228"/>
      <c r="FCQ8" s="228"/>
      <c r="FCR8" s="228"/>
      <c r="FCS8" s="228"/>
      <c r="FCT8" s="228"/>
      <c r="FCU8" s="228"/>
      <c r="FCV8" s="228"/>
      <c r="FCW8" s="228"/>
      <c r="FCX8" s="228"/>
      <c r="FCY8" s="228"/>
      <c r="FCZ8" s="228"/>
      <c r="FDA8" s="228"/>
      <c r="FDB8" s="228"/>
      <c r="FDC8" s="228"/>
      <c r="FDD8" s="228"/>
      <c r="FDE8" s="228"/>
      <c r="FDF8" s="228"/>
      <c r="FDG8" s="228"/>
      <c r="FDH8" s="228"/>
      <c r="FDI8" s="228"/>
      <c r="FDJ8" s="228"/>
      <c r="FDK8" s="228"/>
      <c r="FDL8" s="228"/>
      <c r="FDM8" s="228"/>
      <c r="FDN8" s="228"/>
      <c r="FDO8" s="228"/>
      <c r="FDP8" s="228"/>
      <c r="FDQ8" s="228"/>
      <c r="FDR8" s="228"/>
      <c r="FDS8" s="228"/>
      <c r="FDT8" s="228"/>
      <c r="FDU8" s="228"/>
      <c r="FDV8" s="228"/>
      <c r="FDW8" s="228"/>
      <c r="FDX8" s="228"/>
      <c r="FDY8" s="228"/>
      <c r="FDZ8" s="228"/>
      <c r="FEA8" s="228"/>
      <c r="FEB8" s="228"/>
      <c r="FEC8" s="228"/>
      <c r="FED8" s="228"/>
      <c r="FEE8" s="228"/>
      <c r="FEF8" s="228"/>
      <c r="FEG8" s="228"/>
      <c r="FEH8" s="228"/>
      <c r="FEI8" s="228"/>
      <c r="FEJ8" s="228"/>
      <c r="FEK8" s="228"/>
      <c r="FEL8" s="228"/>
      <c r="FEM8" s="228"/>
      <c r="FEN8" s="228"/>
      <c r="FEO8" s="228"/>
      <c r="FEP8" s="228"/>
      <c r="FEQ8" s="228"/>
      <c r="FER8" s="228"/>
      <c r="FES8" s="228"/>
      <c r="FET8" s="228"/>
      <c r="FEU8" s="228"/>
      <c r="FEV8" s="228"/>
      <c r="FEW8" s="228"/>
      <c r="FEX8" s="228"/>
      <c r="FEY8" s="228"/>
      <c r="FEZ8" s="228"/>
      <c r="FFA8" s="228"/>
      <c r="FFB8" s="228"/>
      <c r="FFC8" s="228"/>
      <c r="FFD8" s="228"/>
      <c r="FFE8" s="228"/>
      <c r="FFF8" s="228"/>
      <c r="FFG8" s="228"/>
      <c r="FFH8" s="228"/>
      <c r="FFI8" s="228"/>
      <c r="FFJ8" s="228"/>
      <c r="FFK8" s="228"/>
      <c r="FFL8" s="228"/>
      <c r="FFM8" s="228"/>
      <c r="FFN8" s="228"/>
      <c r="FFO8" s="228"/>
      <c r="FFP8" s="228"/>
      <c r="FFQ8" s="228"/>
      <c r="FFR8" s="228"/>
      <c r="FFS8" s="228"/>
      <c r="FFT8" s="228"/>
      <c r="FFU8" s="228"/>
      <c r="FFV8" s="228"/>
      <c r="FFW8" s="228"/>
      <c r="FFX8" s="228"/>
      <c r="FFY8" s="228"/>
      <c r="FFZ8" s="228"/>
      <c r="FGA8" s="228"/>
      <c r="FGB8" s="228"/>
      <c r="FGC8" s="228"/>
      <c r="FGD8" s="228"/>
      <c r="FGE8" s="228"/>
      <c r="FGF8" s="228"/>
      <c r="FGG8" s="228"/>
      <c r="FGH8" s="228"/>
      <c r="FGI8" s="228"/>
      <c r="FGJ8" s="228"/>
      <c r="FGK8" s="228"/>
      <c r="FGL8" s="228"/>
      <c r="FGM8" s="228"/>
      <c r="FGN8" s="228"/>
      <c r="FGO8" s="228"/>
      <c r="FGP8" s="228"/>
      <c r="FGQ8" s="228"/>
      <c r="FGR8" s="228"/>
      <c r="FGS8" s="228"/>
      <c r="FGT8" s="228"/>
      <c r="FGU8" s="228"/>
      <c r="FGV8" s="228"/>
      <c r="FGW8" s="228"/>
      <c r="FGX8" s="228"/>
      <c r="FGY8" s="228"/>
      <c r="FGZ8" s="228"/>
      <c r="FHA8" s="228"/>
      <c r="FHB8" s="228"/>
      <c r="FHC8" s="228"/>
      <c r="FHD8" s="228"/>
      <c r="FHE8" s="228"/>
      <c r="FHF8" s="228"/>
      <c r="FHG8" s="228"/>
      <c r="FHH8" s="228"/>
      <c r="FHI8" s="228"/>
      <c r="FHJ8" s="228"/>
      <c r="FHK8" s="228"/>
      <c r="FHL8" s="228"/>
      <c r="FHM8" s="228"/>
      <c r="FHN8" s="228"/>
      <c r="FHO8" s="228"/>
      <c r="FHP8" s="228"/>
      <c r="FHQ8" s="228"/>
      <c r="FHR8" s="228"/>
      <c r="FHS8" s="228"/>
      <c r="FHT8" s="228"/>
      <c r="FHU8" s="228"/>
      <c r="FHV8" s="228"/>
      <c r="FHW8" s="228"/>
      <c r="FHX8" s="228"/>
      <c r="FHY8" s="228"/>
      <c r="FHZ8" s="228"/>
      <c r="FIA8" s="228"/>
      <c r="FIB8" s="228"/>
      <c r="FIC8" s="228"/>
      <c r="FID8" s="228"/>
      <c r="FIE8" s="228"/>
      <c r="FIF8" s="228"/>
      <c r="FIG8" s="228"/>
      <c r="FIH8" s="228"/>
      <c r="FII8" s="228"/>
      <c r="FIJ8" s="228"/>
      <c r="FIK8" s="228"/>
      <c r="FIL8" s="228"/>
      <c r="FIM8" s="228"/>
      <c r="FIN8" s="228"/>
      <c r="FIO8" s="228"/>
      <c r="FIP8" s="228"/>
      <c r="FIQ8" s="228"/>
      <c r="FIR8" s="228"/>
      <c r="FIS8" s="228"/>
      <c r="FIT8" s="228"/>
      <c r="FIU8" s="228"/>
      <c r="FIV8" s="228"/>
      <c r="FIW8" s="228"/>
      <c r="FIX8" s="228"/>
      <c r="FIY8" s="228"/>
      <c r="FIZ8" s="228"/>
      <c r="FJA8" s="228"/>
      <c r="FJB8" s="228"/>
      <c r="FJC8" s="228"/>
      <c r="FJD8" s="228"/>
      <c r="FJE8" s="228"/>
      <c r="FJF8" s="228"/>
      <c r="FJG8" s="228"/>
      <c r="FJH8" s="228"/>
      <c r="FJI8" s="228"/>
      <c r="FJJ8" s="228"/>
      <c r="FJK8" s="228"/>
      <c r="FJL8" s="228"/>
      <c r="FJM8" s="228"/>
      <c r="FJN8" s="228"/>
      <c r="FJO8" s="228"/>
      <c r="FJP8" s="228"/>
      <c r="FJQ8" s="228"/>
      <c r="FJR8" s="228"/>
      <c r="FJS8" s="228"/>
      <c r="FJT8" s="228"/>
      <c r="FJU8" s="228"/>
      <c r="FJV8" s="228"/>
      <c r="FJW8" s="228"/>
      <c r="FJX8" s="228"/>
      <c r="FJY8" s="228"/>
      <c r="FJZ8" s="228"/>
      <c r="FKA8" s="228"/>
      <c r="FKB8" s="228"/>
      <c r="FKC8" s="228"/>
      <c r="FKD8" s="228"/>
      <c r="FKE8" s="228"/>
      <c r="FKF8" s="228"/>
      <c r="FKG8" s="228"/>
      <c r="FKH8" s="228"/>
      <c r="FKI8" s="228"/>
      <c r="FKJ8" s="228"/>
      <c r="FKK8" s="228"/>
      <c r="FKL8" s="228"/>
      <c r="FKM8" s="228"/>
      <c r="FKN8" s="228"/>
      <c r="FKO8" s="228"/>
      <c r="FKP8" s="228"/>
      <c r="FKQ8" s="228"/>
      <c r="FKR8" s="228"/>
      <c r="FKS8" s="228"/>
      <c r="FKT8" s="228"/>
      <c r="FKU8" s="228"/>
      <c r="FKV8" s="228"/>
      <c r="FKW8" s="228"/>
      <c r="FKX8" s="228"/>
      <c r="FKY8" s="228"/>
      <c r="FKZ8" s="228"/>
      <c r="FLA8" s="228"/>
      <c r="FLB8" s="228"/>
      <c r="FLC8" s="228"/>
      <c r="FLD8" s="228"/>
      <c r="FLE8" s="228"/>
      <c r="FLF8" s="228"/>
      <c r="FLG8" s="228"/>
      <c r="FLH8" s="228"/>
      <c r="FLI8" s="228"/>
      <c r="FLJ8" s="228"/>
      <c r="FLK8" s="228"/>
      <c r="FLL8" s="228"/>
      <c r="FLM8" s="228"/>
      <c r="FLN8" s="228"/>
      <c r="FLO8" s="228"/>
      <c r="FLP8" s="228"/>
      <c r="FLQ8" s="228"/>
      <c r="FLR8" s="228"/>
      <c r="FLS8" s="228"/>
      <c r="FLT8" s="228"/>
      <c r="FLU8" s="228"/>
      <c r="FLV8" s="228"/>
      <c r="FLW8" s="228"/>
      <c r="FLX8" s="228"/>
      <c r="FLY8" s="228"/>
      <c r="FLZ8" s="228"/>
      <c r="FMA8" s="228"/>
      <c r="FMB8" s="228"/>
      <c r="FMC8" s="228"/>
      <c r="FMD8" s="228"/>
      <c r="FME8" s="228"/>
      <c r="FMF8" s="228"/>
      <c r="FMG8" s="228"/>
      <c r="FMH8" s="228"/>
      <c r="FMI8" s="228"/>
      <c r="FMJ8" s="228"/>
      <c r="FMK8" s="228"/>
      <c r="FML8" s="228"/>
      <c r="FMM8" s="228"/>
      <c r="FMN8" s="228"/>
      <c r="FMO8" s="228"/>
      <c r="FMP8" s="228"/>
      <c r="FMQ8" s="228"/>
      <c r="FMR8" s="228"/>
      <c r="FMS8" s="228"/>
      <c r="FMT8" s="228"/>
      <c r="FMU8" s="228"/>
      <c r="FMV8" s="228"/>
      <c r="FMW8" s="228"/>
      <c r="FMX8" s="228"/>
      <c r="FMY8" s="228"/>
      <c r="FMZ8" s="228"/>
      <c r="FNA8" s="228"/>
      <c r="FNB8" s="228"/>
      <c r="FNC8" s="228"/>
      <c r="FND8" s="228"/>
      <c r="FNE8" s="228"/>
      <c r="FNF8" s="228"/>
      <c r="FNG8" s="228"/>
      <c r="FNH8" s="228"/>
      <c r="FNI8" s="228"/>
      <c r="FNJ8" s="228"/>
      <c r="FNK8" s="228"/>
      <c r="FNL8" s="228"/>
      <c r="FNM8" s="228"/>
      <c r="FNN8" s="228"/>
      <c r="FNO8" s="228"/>
      <c r="FNP8" s="228"/>
      <c r="FNQ8" s="228"/>
      <c r="FNR8" s="228"/>
      <c r="FNS8" s="228"/>
      <c r="FNT8" s="228"/>
      <c r="FNU8" s="228"/>
      <c r="FNV8" s="228"/>
      <c r="FNW8" s="228"/>
      <c r="FNX8" s="228"/>
      <c r="FNY8" s="228"/>
      <c r="FNZ8" s="228"/>
      <c r="FOA8" s="228"/>
      <c r="FOB8" s="228"/>
      <c r="FOC8" s="228"/>
      <c r="FOD8" s="228"/>
      <c r="FOE8" s="228"/>
      <c r="FOF8" s="228"/>
      <c r="FOG8" s="228"/>
      <c r="FOH8" s="228"/>
      <c r="FOI8" s="228"/>
      <c r="FOJ8" s="228"/>
      <c r="FOK8" s="228"/>
      <c r="FOL8" s="228"/>
      <c r="FOM8" s="228"/>
      <c r="FON8" s="228"/>
      <c r="FOO8" s="228"/>
      <c r="FOP8" s="228"/>
      <c r="FOQ8" s="228"/>
      <c r="FOR8" s="228"/>
      <c r="FOS8" s="228"/>
      <c r="FOT8" s="228"/>
      <c r="FOU8" s="228"/>
      <c r="FOV8" s="228"/>
      <c r="FOW8" s="228"/>
      <c r="FOX8" s="228"/>
      <c r="FOY8" s="228"/>
      <c r="FOZ8" s="228"/>
      <c r="FPA8" s="228"/>
      <c r="FPB8" s="228"/>
      <c r="FPC8" s="228"/>
      <c r="FPD8" s="228"/>
      <c r="FPE8" s="228"/>
      <c r="FPF8" s="228"/>
      <c r="FPG8" s="228"/>
      <c r="FPH8" s="228"/>
      <c r="FPI8" s="228"/>
      <c r="FPJ8" s="228"/>
      <c r="FPK8" s="228"/>
      <c r="FPL8" s="228"/>
      <c r="FPM8" s="228"/>
      <c r="FPN8" s="228"/>
      <c r="FPO8" s="228"/>
      <c r="FPP8" s="228"/>
      <c r="FPQ8" s="228"/>
      <c r="FPR8" s="228"/>
      <c r="FPS8" s="228"/>
      <c r="FPT8" s="228"/>
      <c r="FPU8" s="228"/>
      <c r="FPV8" s="228"/>
      <c r="FPW8" s="228"/>
      <c r="FPX8" s="228"/>
      <c r="FPY8" s="228"/>
      <c r="FPZ8" s="228"/>
      <c r="FQA8" s="228"/>
      <c r="FQB8" s="228"/>
      <c r="FQC8" s="228"/>
      <c r="FQD8" s="228"/>
      <c r="FQE8" s="228"/>
      <c r="FQF8" s="228"/>
      <c r="FQG8" s="228"/>
      <c r="FQH8" s="228"/>
      <c r="FQI8" s="228"/>
      <c r="FQJ8" s="228"/>
      <c r="FQK8" s="228"/>
      <c r="FQL8" s="228"/>
      <c r="FQM8" s="228"/>
      <c r="FQN8" s="228"/>
      <c r="FQO8" s="228"/>
      <c r="FQP8" s="228"/>
      <c r="FQQ8" s="228"/>
      <c r="FQR8" s="228"/>
      <c r="FQS8" s="228"/>
      <c r="FQT8" s="228"/>
      <c r="FQU8" s="228"/>
      <c r="FQV8" s="228"/>
      <c r="FQW8" s="228"/>
      <c r="FQX8" s="228"/>
      <c r="FQY8" s="228"/>
      <c r="FQZ8" s="228"/>
      <c r="FRA8" s="228"/>
      <c r="FRB8" s="228"/>
      <c r="FRC8" s="228"/>
      <c r="FRD8" s="228"/>
      <c r="FRE8" s="228"/>
      <c r="FRF8" s="228"/>
      <c r="FRG8" s="228"/>
      <c r="FRH8" s="228"/>
      <c r="FRI8" s="228"/>
      <c r="FRJ8" s="228"/>
      <c r="FRK8" s="228"/>
      <c r="FRL8" s="228"/>
      <c r="FRM8" s="228"/>
      <c r="FRN8" s="228"/>
      <c r="FRO8" s="228"/>
      <c r="FRP8" s="228"/>
      <c r="FRQ8" s="228"/>
      <c r="FRR8" s="228"/>
      <c r="FRS8" s="228"/>
      <c r="FRT8" s="228"/>
      <c r="FRU8" s="228"/>
      <c r="FRV8" s="228"/>
      <c r="FRW8" s="228"/>
      <c r="FRX8" s="228"/>
      <c r="FRY8" s="228"/>
      <c r="FRZ8" s="228"/>
      <c r="FSA8" s="228"/>
      <c r="FSB8" s="228"/>
      <c r="FSC8" s="228"/>
      <c r="FSD8" s="228"/>
      <c r="FSE8" s="228"/>
      <c r="FSF8" s="228"/>
      <c r="FSG8" s="228"/>
      <c r="FSH8" s="228"/>
      <c r="FSI8" s="228"/>
      <c r="FSJ8" s="228"/>
      <c r="FSK8" s="228"/>
      <c r="FSL8" s="228"/>
      <c r="FSM8" s="228"/>
      <c r="FSN8" s="228"/>
      <c r="FSO8" s="228"/>
      <c r="FSP8" s="228"/>
      <c r="FSQ8" s="228"/>
      <c r="FSR8" s="228"/>
      <c r="FSS8" s="228"/>
      <c r="FST8" s="228"/>
      <c r="FSU8" s="228"/>
      <c r="FSV8" s="228"/>
      <c r="FSW8" s="228"/>
      <c r="FSX8" s="228"/>
      <c r="FSY8" s="228"/>
      <c r="FSZ8" s="228"/>
      <c r="FTA8" s="228"/>
      <c r="FTB8" s="228"/>
      <c r="FTC8" s="228"/>
      <c r="FTD8" s="228"/>
      <c r="FTE8" s="228"/>
      <c r="FTF8" s="228"/>
      <c r="FTG8" s="228"/>
      <c r="FTH8" s="228"/>
      <c r="FTI8" s="228"/>
      <c r="FTJ8" s="228"/>
      <c r="FTK8" s="228"/>
      <c r="FTL8" s="228"/>
      <c r="FTM8" s="228"/>
      <c r="FTN8" s="228"/>
      <c r="FTO8" s="228"/>
      <c r="FTP8" s="228"/>
      <c r="FTQ8" s="228"/>
      <c r="FTR8" s="228"/>
      <c r="FTS8" s="228"/>
      <c r="FTT8" s="228"/>
      <c r="FTU8" s="228"/>
      <c r="FTV8" s="228"/>
      <c r="FTW8" s="228"/>
      <c r="FTX8" s="228"/>
      <c r="FTY8" s="228"/>
      <c r="FTZ8" s="228"/>
      <c r="FUA8" s="228"/>
      <c r="FUB8" s="228"/>
      <c r="FUC8" s="228"/>
      <c r="FUD8" s="228"/>
      <c r="FUE8" s="228"/>
      <c r="FUF8" s="228"/>
      <c r="FUG8" s="228"/>
      <c r="FUH8" s="228"/>
      <c r="FUI8" s="228"/>
      <c r="FUJ8" s="228"/>
      <c r="FUK8" s="228"/>
      <c r="FUL8" s="228"/>
      <c r="FUM8" s="228"/>
      <c r="FUN8" s="228"/>
      <c r="FUO8" s="228"/>
      <c r="FUP8" s="228"/>
      <c r="FUQ8" s="228"/>
      <c r="FUR8" s="228"/>
      <c r="FUS8" s="228"/>
      <c r="FUT8" s="228"/>
      <c r="FUU8" s="228"/>
      <c r="FUV8" s="228"/>
      <c r="FUW8" s="228"/>
      <c r="FUX8" s="228"/>
      <c r="FUY8" s="228"/>
      <c r="FUZ8" s="228"/>
      <c r="FVA8" s="228"/>
      <c r="FVB8" s="228"/>
      <c r="FVC8" s="228"/>
      <c r="FVD8" s="228"/>
      <c r="FVE8" s="228"/>
      <c r="FVF8" s="228"/>
      <c r="FVG8" s="228"/>
      <c r="FVH8" s="228"/>
      <c r="FVI8" s="228"/>
      <c r="FVJ8" s="228"/>
      <c r="FVK8" s="228"/>
      <c r="FVL8" s="228"/>
      <c r="FVM8" s="228"/>
      <c r="FVN8" s="228"/>
      <c r="FVO8" s="228"/>
      <c r="FVP8" s="228"/>
      <c r="FVQ8" s="228"/>
      <c r="FVR8" s="228"/>
      <c r="FVS8" s="228"/>
      <c r="FVT8" s="228"/>
      <c r="FVU8" s="228"/>
      <c r="FVV8" s="228"/>
      <c r="FVW8" s="228"/>
      <c r="FVX8" s="228"/>
      <c r="FVY8" s="228"/>
      <c r="FVZ8" s="228"/>
      <c r="FWA8" s="228"/>
      <c r="FWB8" s="228"/>
      <c r="FWC8" s="228"/>
      <c r="FWD8" s="228"/>
      <c r="FWE8" s="228"/>
      <c r="FWF8" s="228"/>
      <c r="FWG8" s="228"/>
      <c r="FWH8" s="228"/>
      <c r="FWI8" s="228"/>
      <c r="FWJ8" s="228"/>
      <c r="FWK8" s="228"/>
      <c r="FWL8" s="228"/>
      <c r="FWM8" s="228"/>
      <c r="FWN8" s="228"/>
      <c r="FWO8" s="228"/>
      <c r="FWP8" s="228"/>
      <c r="FWQ8" s="228"/>
      <c r="FWR8" s="228"/>
      <c r="FWS8" s="228"/>
      <c r="FWT8" s="228"/>
      <c r="FWU8" s="228"/>
      <c r="FWV8" s="228"/>
      <c r="FWW8" s="228"/>
      <c r="FWX8" s="228"/>
      <c r="FWY8" s="228"/>
      <c r="FWZ8" s="228"/>
      <c r="FXA8" s="228"/>
      <c r="FXB8" s="228"/>
      <c r="FXC8" s="228"/>
      <c r="FXD8" s="228"/>
      <c r="FXE8" s="228"/>
      <c r="FXF8" s="228"/>
      <c r="FXG8" s="228"/>
      <c r="FXH8" s="228"/>
      <c r="FXI8" s="228"/>
      <c r="FXJ8" s="228"/>
      <c r="FXK8" s="228"/>
      <c r="FXL8" s="228"/>
      <c r="FXM8" s="228"/>
      <c r="FXN8" s="228"/>
      <c r="FXO8" s="228"/>
      <c r="FXP8" s="228"/>
      <c r="FXQ8" s="228"/>
      <c r="FXR8" s="228"/>
      <c r="FXS8" s="228"/>
      <c r="FXT8" s="228"/>
      <c r="FXU8" s="228"/>
      <c r="FXV8" s="228"/>
      <c r="FXW8" s="228"/>
      <c r="FXX8" s="228"/>
      <c r="FXY8" s="228"/>
      <c r="FXZ8" s="228"/>
      <c r="FYA8" s="228"/>
      <c r="FYB8" s="228"/>
      <c r="FYC8" s="228"/>
      <c r="FYD8" s="228"/>
      <c r="FYE8" s="228"/>
      <c r="FYF8" s="228"/>
      <c r="FYG8" s="228"/>
      <c r="FYH8" s="228"/>
      <c r="FYI8" s="228"/>
      <c r="FYJ8" s="228"/>
      <c r="FYK8" s="228"/>
      <c r="FYL8" s="228"/>
      <c r="FYM8" s="228"/>
      <c r="FYN8" s="228"/>
      <c r="FYO8" s="228"/>
      <c r="FYP8" s="228"/>
      <c r="FYQ8" s="228"/>
      <c r="FYR8" s="228"/>
      <c r="FYS8" s="228"/>
      <c r="FYT8" s="228"/>
      <c r="FYU8" s="228"/>
      <c r="FYV8" s="228"/>
      <c r="FYW8" s="228"/>
      <c r="FYX8" s="228"/>
      <c r="FYY8" s="228"/>
      <c r="FYZ8" s="228"/>
      <c r="FZA8" s="228"/>
      <c r="FZB8" s="228"/>
      <c r="FZC8" s="228"/>
      <c r="FZD8" s="228"/>
      <c r="FZE8" s="228"/>
      <c r="FZF8" s="228"/>
      <c r="FZG8" s="228"/>
      <c r="FZH8" s="228"/>
      <c r="FZI8" s="228"/>
      <c r="FZJ8" s="228"/>
      <c r="FZK8" s="228"/>
      <c r="FZL8" s="228"/>
      <c r="FZM8" s="228"/>
      <c r="FZN8" s="228"/>
      <c r="FZO8" s="228"/>
      <c r="FZP8" s="228"/>
      <c r="FZQ8" s="228"/>
      <c r="FZR8" s="228"/>
      <c r="FZS8" s="228"/>
      <c r="FZT8" s="228"/>
      <c r="FZU8" s="228"/>
      <c r="FZV8" s="228"/>
      <c r="FZW8" s="228"/>
      <c r="FZX8" s="228"/>
      <c r="FZY8" s="228"/>
      <c r="FZZ8" s="228"/>
      <c r="GAA8" s="228"/>
      <c r="GAB8" s="228"/>
      <c r="GAC8" s="228"/>
      <c r="GAD8" s="228"/>
      <c r="GAE8" s="228"/>
      <c r="GAF8" s="228"/>
      <c r="GAG8" s="228"/>
      <c r="GAH8" s="228"/>
      <c r="GAI8" s="228"/>
      <c r="GAJ8" s="228"/>
      <c r="GAK8" s="228"/>
      <c r="GAL8" s="228"/>
      <c r="GAM8" s="228"/>
      <c r="GAN8" s="228"/>
      <c r="GAO8" s="228"/>
      <c r="GAP8" s="228"/>
      <c r="GAQ8" s="228"/>
      <c r="GAR8" s="228"/>
      <c r="GAS8" s="228"/>
      <c r="GAT8" s="228"/>
      <c r="GAU8" s="228"/>
      <c r="GAV8" s="228"/>
      <c r="GAW8" s="228"/>
      <c r="GAX8" s="228"/>
      <c r="GAY8" s="228"/>
      <c r="GAZ8" s="228"/>
      <c r="GBA8" s="228"/>
      <c r="GBB8" s="228"/>
      <c r="GBC8" s="228"/>
      <c r="GBD8" s="228"/>
      <c r="GBE8" s="228"/>
      <c r="GBF8" s="228"/>
      <c r="GBG8" s="228"/>
      <c r="GBH8" s="228"/>
      <c r="GBI8" s="228"/>
      <c r="GBJ8" s="228"/>
      <c r="GBK8" s="228"/>
      <c r="GBL8" s="228"/>
      <c r="GBM8" s="228"/>
      <c r="GBN8" s="228"/>
      <c r="GBO8" s="228"/>
      <c r="GBP8" s="228"/>
      <c r="GBQ8" s="228"/>
      <c r="GBR8" s="228"/>
      <c r="GBS8" s="228"/>
      <c r="GBT8" s="228"/>
      <c r="GBU8" s="228"/>
      <c r="GBV8" s="228"/>
      <c r="GBW8" s="228"/>
      <c r="GBX8" s="228"/>
      <c r="GBY8" s="228"/>
      <c r="GBZ8" s="228"/>
      <c r="GCA8" s="228"/>
      <c r="GCB8" s="228"/>
      <c r="GCC8" s="228"/>
      <c r="GCD8" s="228"/>
      <c r="GCE8" s="228"/>
      <c r="GCF8" s="228"/>
      <c r="GCG8" s="228"/>
      <c r="GCH8" s="228"/>
      <c r="GCI8" s="228"/>
      <c r="GCJ8" s="228"/>
      <c r="GCK8" s="228"/>
      <c r="GCL8" s="228"/>
      <c r="GCM8" s="228"/>
      <c r="GCN8" s="228"/>
      <c r="GCO8" s="228"/>
      <c r="GCP8" s="228"/>
      <c r="GCQ8" s="228"/>
      <c r="GCR8" s="228"/>
      <c r="GCS8" s="228"/>
      <c r="GCT8" s="228"/>
      <c r="GCU8" s="228"/>
      <c r="GCV8" s="228"/>
      <c r="GCW8" s="228"/>
      <c r="GCX8" s="228"/>
      <c r="GCY8" s="228"/>
      <c r="GCZ8" s="228"/>
      <c r="GDA8" s="228"/>
      <c r="GDB8" s="228"/>
      <c r="GDC8" s="228"/>
      <c r="GDD8" s="228"/>
      <c r="GDE8" s="228"/>
      <c r="GDF8" s="228"/>
      <c r="GDG8" s="228"/>
      <c r="GDH8" s="228"/>
      <c r="GDI8" s="228"/>
      <c r="GDJ8" s="228"/>
      <c r="GDK8" s="228"/>
      <c r="GDL8" s="228"/>
      <c r="GDM8" s="228"/>
      <c r="GDN8" s="228"/>
      <c r="GDO8" s="228"/>
      <c r="GDP8" s="228"/>
      <c r="GDQ8" s="228"/>
      <c r="GDR8" s="228"/>
      <c r="GDS8" s="228"/>
      <c r="GDT8" s="228"/>
      <c r="GDU8" s="228"/>
      <c r="GDV8" s="228"/>
      <c r="GDW8" s="228"/>
      <c r="GDX8" s="228"/>
      <c r="GDY8" s="228"/>
      <c r="GDZ8" s="228"/>
      <c r="GEA8" s="228"/>
      <c r="GEB8" s="228"/>
      <c r="GEC8" s="228"/>
      <c r="GED8" s="228"/>
      <c r="GEE8" s="228"/>
      <c r="GEF8" s="228"/>
      <c r="GEG8" s="228"/>
      <c r="GEH8" s="228"/>
      <c r="GEI8" s="228"/>
      <c r="GEJ8" s="228"/>
      <c r="GEK8" s="228"/>
      <c r="GEL8" s="228"/>
      <c r="GEM8" s="228"/>
      <c r="GEN8" s="228"/>
      <c r="GEO8" s="228"/>
      <c r="GEP8" s="228"/>
      <c r="GEQ8" s="228"/>
      <c r="GER8" s="228"/>
      <c r="GES8" s="228"/>
      <c r="GET8" s="228"/>
      <c r="GEU8" s="228"/>
      <c r="GEV8" s="228"/>
      <c r="GEW8" s="228"/>
      <c r="GEX8" s="228"/>
      <c r="GEY8" s="228"/>
      <c r="GEZ8" s="228"/>
      <c r="GFA8" s="228"/>
      <c r="GFB8" s="228"/>
      <c r="GFC8" s="228"/>
      <c r="GFD8" s="228"/>
      <c r="GFE8" s="228"/>
      <c r="GFF8" s="228"/>
      <c r="GFG8" s="228"/>
      <c r="GFH8" s="228"/>
      <c r="GFI8" s="228"/>
      <c r="GFJ8" s="228"/>
      <c r="GFK8" s="228"/>
      <c r="GFL8" s="228"/>
      <c r="GFM8" s="228"/>
      <c r="GFN8" s="228"/>
      <c r="GFO8" s="228"/>
      <c r="GFP8" s="228"/>
      <c r="GFQ8" s="228"/>
      <c r="GFR8" s="228"/>
      <c r="GFS8" s="228"/>
      <c r="GFT8" s="228"/>
      <c r="GFU8" s="228"/>
      <c r="GFV8" s="228"/>
      <c r="GFW8" s="228"/>
      <c r="GFX8" s="228"/>
      <c r="GFY8" s="228"/>
      <c r="GFZ8" s="228"/>
      <c r="GGA8" s="228"/>
      <c r="GGB8" s="228"/>
      <c r="GGC8" s="228"/>
      <c r="GGD8" s="228"/>
      <c r="GGE8" s="228"/>
      <c r="GGF8" s="228"/>
      <c r="GGG8" s="228"/>
      <c r="GGH8" s="228"/>
      <c r="GGI8" s="228"/>
      <c r="GGJ8" s="228"/>
      <c r="GGK8" s="228"/>
      <c r="GGL8" s="228"/>
      <c r="GGM8" s="228"/>
      <c r="GGN8" s="228"/>
      <c r="GGO8" s="228"/>
      <c r="GGP8" s="228"/>
      <c r="GGQ8" s="228"/>
      <c r="GGR8" s="228"/>
      <c r="GGS8" s="228"/>
      <c r="GGT8" s="228"/>
      <c r="GGU8" s="228"/>
      <c r="GGV8" s="228"/>
      <c r="GGW8" s="228"/>
      <c r="GGX8" s="228"/>
      <c r="GGY8" s="228"/>
      <c r="GGZ8" s="228"/>
      <c r="GHA8" s="228"/>
      <c r="GHB8" s="228"/>
      <c r="GHC8" s="228"/>
      <c r="GHD8" s="228"/>
      <c r="GHE8" s="228"/>
      <c r="GHF8" s="228"/>
      <c r="GHG8" s="228"/>
      <c r="GHH8" s="228"/>
      <c r="GHI8" s="228"/>
      <c r="GHJ8" s="228"/>
      <c r="GHK8" s="228"/>
      <c r="GHL8" s="228"/>
      <c r="GHM8" s="228"/>
      <c r="GHN8" s="228"/>
      <c r="GHO8" s="228"/>
      <c r="GHP8" s="228"/>
      <c r="GHQ8" s="228"/>
      <c r="GHR8" s="228"/>
      <c r="GHS8" s="228"/>
      <c r="GHT8" s="228"/>
      <c r="GHU8" s="228"/>
      <c r="GHV8" s="228"/>
      <c r="GHW8" s="228"/>
      <c r="GHX8" s="228"/>
      <c r="GHY8" s="228"/>
      <c r="GHZ8" s="228"/>
      <c r="GIA8" s="228"/>
      <c r="GIB8" s="228"/>
      <c r="GIC8" s="228"/>
      <c r="GID8" s="228"/>
      <c r="GIE8" s="228"/>
      <c r="GIF8" s="228"/>
      <c r="GIG8" s="228"/>
      <c r="GIH8" s="228"/>
      <c r="GII8" s="228"/>
      <c r="GIJ8" s="228"/>
      <c r="GIK8" s="228"/>
      <c r="GIL8" s="228"/>
      <c r="GIM8" s="228"/>
      <c r="GIN8" s="228"/>
      <c r="GIO8" s="228"/>
      <c r="GIP8" s="228"/>
      <c r="GIQ8" s="228"/>
      <c r="GIR8" s="228"/>
      <c r="GIS8" s="228"/>
      <c r="GIT8" s="228"/>
      <c r="GIU8" s="228"/>
      <c r="GIV8" s="228"/>
      <c r="GIW8" s="228"/>
      <c r="GIX8" s="228"/>
      <c r="GIY8" s="228"/>
      <c r="GIZ8" s="228"/>
      <c r="GJA8" s="228"/>
      <c r="GJB8" s="228"/>
      <c r="GJC8" s="228"/>
      <c r="GJD8" s="228"/>
      <c r="GJE8" s="228"/>
      <c r="GJF8" s="228"/>
      <c r="GJG8" s="228"/>
      <c r="GJH8" s="228"/>
      <c r="GJI8" s="228"/>
      <c r="GJJ8" s="228"/>
      <c r="GJK8" s="228"/>
      <c r="GJL8" s="228"/>
      <c r="GJM8" s="228"/>
      <c r="GJN8" s="228"/>
      <c r="GJO8" s="228"/>
      <c r="GJP8" s="228"/>
      <c r="GJQ8" s="228"/>
      <c r="GJR8" s="228"/>
      <c r="GJS8" s="228"/>
      <c r="GJT8" s="228"/>
      <c r="GJU8" s="228"/>
      <c r="GJV8" s="228"/>
      <c r="GJW8" s="228"/>
      <c r="GJX8" s="228"/>
      <c r="GJY8" s="228"/>
      <c r="GJZ8" s="228"/>
      <c r="GKA8" s="228"/>
      <c r="GKB8" s="228"/>
      <c r="GKC8" s="228"/>
      <c r="GKD8" s="228"/>
      <c r="GKE8" s="228"/>
      <c r="GKF8" s="228"/>
      <c r="GKG8" s="228"/>
      <c r="GKH8" s="228"/>
      <c r="GKI8" s="228"/>
      <c r="GKJ8" s="228"/>
      <c r="GKK8" s="228"/>
      <c r="GKL8" s="228"/>
      <c r="GKM8" s="228"/>
      <c r="GKN8" s="228"/>
      <c r="GKO8" s="228"/>
      <c r="GKP8" s="228"/>
      <c r="GKQ8" s="228"/>
      <c r="GKR8" s="228"/>
      <c r="GKS8" s="228"/>
      <c r="GKT8" s="228"/>
      <c r="GKU8" s="228"/>
      <c r="GKV8" s="228"/>
      <c r="GKW8" s="228"/>
      <c r="GKX8" s="228"/>
      <c r="GKY8" s="228"/>
      <c r="GKZ8" s="228"/>
      <c r="GLA8" s="228"/>
      <c r="GLB8" s="228"/>
      <c r="GLC8" s="228"/>
      <c r="GLD8" s="228"/>
      <c r="GLE8" s="228"/>
      <c r="GLF8" s="228"/>
      <c r="GLG8" s="228"/>
      <c r="GLH8" s="228"/>
      <c r="GLI8" s="228"/>
      <c r="GLJ8" s="228"/>
      <c r="GLK8" s="228"/>
      <c r="GLL8" s="228"/>
      <c r="GLM8" s="228"/>
      <c r="GLN8" s="228"/>
      <c r="GLO8" s="228"/>
      <c r="GLP8" s="228"/>
      <c r="GLQ8" s="228"/>
      <c r="GLR8" s="228"/>
      <c r="GLS8" s="228"/>
      <c r="GLT8" s="228"/>
      <c r="GLU8" s="228"/>
      <c r="GLV8" s="228"/>
      <c r="GLW8" s="228"/>
      <c r="GLX8" s="228"/>
      <c r="GLY8" s="228"/>
      <c r="GLZ8" s="228"/>
      <c r="GMA8" s="228"/>
      <c r="GMB8" s="228"/>
      <c r="GMC8" s="228"/>
      <c r="GMD8" s="228"/>
      <c r="GME8" s="228"/>
      <c r="GMF8" s="228"/>
      <c r="GMG8" s="228"/>
      <c r="GMH8" s="228"/>
      <c r="GMI8" s="228"/>
      <c r="GMJ8" s="228"/>
      <c r="GMK8" s="228"/>
      <c r="GML8" s="228"/>
      <c r="GMM8" s="228"/>
      <c r="GMN8" s="228"/>
      <c r="GMO8" s="228"/>
      <c r="GMP8" s="228"/>
      <c r="GMQ8" s="228"/>
      <c r="GMR8" s="228"/>
      <c r="GMS8" s="228"/>
      <c r="GMT8" s="228"/>
      <c r="GMU8" s="228"/>
      <c r="GMV8" s="228"/>
      <c r="GMW8" s="228"/>
      <c r="GMX8" s="228"/>
      <c r="GMY8" s="228"/>
      <c r="GMZ8" s="228"/>
      <c r="GNA8" s="228"/>
      <c r="GNB8" s="228"/>
      <c r="GNC8" s="228"/>
      <c r="GND8" s="228"/>
      <c r="GNE8" s="228"/>
      <c r="GNF8" s="228"/>
      <c r="GNG8" s="228"/>
      <c r="GNH8" s="228"/>
      <c r="GNI8" s="228"/>
      <c r="GNJ8" s="228"/>
      <c r="GNK8" s="228"/>
      <c r="GNL8" s="228"/>
      <c r="GNM8" s="228"/>
      <c r="GNN8" s="228"/>
      <c r="GNO8" s="228"/>
      <c r="GNP8" s="228"/>
      <c r="GNQ8" s="228"/>
      <c r="GNR8" s="228"/>
      <c r="GNS8" s="228"/>
      <c r="GNT8" s="228"/>
      <c r="GNU8" s="228"/>
      <c r="GNV8" s="228"/>
      <c r="GNW8" s="228"/>
      <c r="GNX8" s="228"/>
      <c r="GNY8" s="228"/>
      <c r="GNZ8" s="228"/>
      <c r="GOA8" s="228"/>
      <c r="GOB8" s="228"/>
      <c r="GOC8" s="228"/>
      <c r="GOD8" s="228"/>
      <c r="GOE8" s="228"/>
      <c r="GOF8" s="228"/>
      <c r="GOG8" s="228"/>
      <c r="GOH8" s="228"/>
      <c r="GOI8" s="228"/>
      <c r="GOJ8" s="228"/>
      <c r="GOK8" s="228"/>
      <c r="GOL8" s="228"/>
      <c r="GOM8" s="228"/>
      <c r="GON8" s="228"/>
      <c r="GOO8" s="228"/>
      <c r="GOP8" s="228"/>
      <c r="GOQ8" s="228"/>
      <c r="GOR8" s="228"/>
      <c r="GOS8" s="228"/>
      <c r="GOT8" s="228"/>
      <c r="GOU8" s="228"/>
      <c r="GOV8" s="228"/>
      <c r="GOW8" s="228"/>
      <c r="GOX8" s="228"/>
      <c r="GOY8" s="228"/>
      <c r="GOZ8" s="228"/>
      <c r="GPA8" s="228"/>
      <c r="GPB8" s="228"/>
      <c r="GPC8" s="228"/>
      <c r="GPD8" s="228"/>
      <c r="GPE8" s="228"/>
      <c r="GPF8" s="228"/>
      <c r="GPG8" s="228"/>
      <c r="GPH8" s="228"/>
      <c r="GPI8" s="228"/>
      <c r="GPJ8" s="228"/>
      <c r="GPK8" s="228"/>
      <c r="GPL8" s="228"/>
      <c r="GPM8" s="228"/>
      <c r="GPN8" s="228"/>
      <c r="GPO8" s="228"/>
      <c r="GPP8" s="228"/>
      <c r="GPQ8" s="228"/>
      <c r="GPR8" s="228"/>
      <c r="GPS8" s="228"/>
      <c r="GPT8" s="228"/>
      <c r="GPU8" s="228"/>
      <c r="GPV8" s="228"/>
      <c r="GPW8" s="228"/>
      <c r="GPX8" s="228"/>
      <c r="GPY8" s="228"/>
      <c r="GPZ8" s="228"/>
      <c r="GQA8" s="228"/>
      <c r="GQB8" s="228"/>
      <c r="GQC8" s="228"/>
      <c r="GQD8" s="228"/>
      <c r="GQE8" s="228"/>
      <c r="GQF8" s="228"/>
      <c r="GQG8" s="228"/>
      <c r="GQH8" s="228"/>
      <c r="GQI8" s="228"/>
      <c r="GQJ8" s="228"/>
      <c r="GQK8" s="228"/>
      <c r="GQL8" s="228"/>
      <c r="GQM8" s="228"/>
      <c r="GQN8" s="228"/>
      <c r="GQO8" s="228"/>
      <c r="GQP8" s="228"/>
      <c r="GQQ8" s="228"/>
      <c r="GQR8" s="228"/>
      <c r="GQS8" s="228"/>
      <c r="GQT8" s="228"/>
      <c r="GQU8" s="228"/>
      <c r="GQV8" s="228"/>
      <c r="GQW8" s="228"/>
      <c r="GQX8" s="228"/>
      <c r="GQY8" s="228"/>
      <c r="GQZ8" s="228"/>
      <c r="GRA8" s="228"/>
      <c r="GRB8" s="228"/>
      <c r="GRC8" s="228"/>
      <c r="GRD8" s="228"/>
      <c r="GRE8" s="228"/>
      <c r="GRF8" s="228"/>
      <c r="GRG8" s="228"/>
      <c r="GRH8" s="228"/>
      <c r="GRI8" s="228"/>
      <c r="GRJ8" s="228"/>
      <c r="GRK8" s="228"/>
      <c r="GRL8" s="228"/>
      <c r="GRM8" s="228"/>
      <c r="GRN8" s="228"/>
      <c r="GRO8" s="228"/>
      <c r="GRP8" s="228"/>
      <c r="GRQ8" s="228"/>
      <c r="GRR8" s="228"/>
      <c r="GRS8" s="228"/>
      <c r="GRT8" s="228"/>
      <c r="GRU8" s="228"/>
      <c r="GRV8" s="228"/>
      <c r="GRW8" s="228"/>
      <c r="GRX8" s="228"/>
      <c r="GRY8" s="228"/>
      <c r="GRZ8" s="228"/>
      <c r="GSA8" s="228"/>
      <c r="GSB8" s="228"/>
      <c r="GSC8" s="228"/>
      <c r="GSD8" s="228"/>
      <c r="GSE8" s="228"/>
      <c r="GSF8" s="228"/>
      <c r="GSG8" s="228"/>
      <c r="GSH8" s="228"/>
      <c r="GSI8" s="228"/>
      <c r="GSJ8" s="228"/>
      <c r="GSK8" s="228"/>
      <c r="GSL8" s="228"/>
      <c r="GSM8" s="228"/>
      <c r="GSN8" s="228"/>
      <c r="GSO8" s="228"/>
      <c r="GSP8" s="228"/>
      <c r="GSQ8" s="228"/>
      <c r="GSR8" s="228"/>
      <c r="GSS8" s="228"/>
      <c r="GST8" s="228"/>
      <c r="GSU8" s="228"/>
      <c r="GSV8" s="228"/>
      <c r="GSW8" s="228"/>
      <c r="GSX8" s="228"/>
      <c r="GSY8" s="228"/>
      <c r="GSZ8" s="228"/>
      <c r="GTA8" s="228"/>
      <c r="GTB8" s="228"/>
      <c r="GTC8" s="228"/>
      <c r="GTD8" s="228"/>
      <c r="GTE8" s="228"/>
      <c r="GTF8" s="228"/>
      <c r="GTG8" s="228"/>
      <c r="GTH8" s="228"/>
      <c r="GTI8" s="228"/>
      <c r="GTJ8" s="228"/>
      <c r="GTK8" s="228"/>
      <c r="GTL8" s="228"/>
      <c r="GTM8" s="228"/>
      <c r="GTN8" s="228"/>
      <c r="GTO8" s="228"/>
      <c r="GTP8" s="228"/>
      <c r="GTQ8" s="228"/>
      <c r="GTR8" s="228"/>
      <c r="GTS8" s="228"/>
      <c r="GTT8" s="228"/>
      <c r="GTU8" s="228"/>
      <c r="GTV8" s="228"/>
      <c r="GTW8" s="228"/>
      <c r="GTX8" s="228"/>
      <c r="GTY8" s="228"/>
      <c r="GTZ8" s="228"/>
      <c r="GUA8" s="228"/>
      <c r="GUB8" s="228"/>
      <c r="GUC8" s="228"/>
      <c r="GUD8" s="228"/>
      <c r="GUE8" s="228"/>
      <c r="GUF8" s="228"/>
      <c r="GUG8" s="228"/>
      <c r="GUH8" s="228"/>
      <c r="GUI8" s="228"/>
      <c r="GUJ8" s="228"/>
      <c r="GUK8" s="228"/>
      <c r="GUL8" s="228"/>
      <c r="GUM8" s="228"/>
      <c r="GUN8" s="228"/>
      <c r="GUO8" s="228"/>
      <c r="GUP8" s="228"/>
      <c r="GUQ8" s="228"/>
      <c r="GUR8" s="228"/>
      <c r="GUS8" s="228"/>
      <c r="GUT8" s="228"/>
      <c r="GUU8" s="228"/>
      <c r="GUV8" s="228"/>
      <c r="GUW8" s="228"/>
      <c r="GUX8" s="228"/>
      <c r="GUY8" s="228"/>
      <c r="GUZ8" s="228"/>
      <c r="GVA8" s="228"/>
      <c r="GVB8" s="228"/>
      <c r="GVC8" s="228"/>
      <c r="GVD8" s="228"/>
      <c r="GVE8" s="228"/>
      <c r="GVF8" s="228"/>
      <c r="GVG8" s="228"/>
      <c r="GVH8" s="228"/>
      <c r="GVI8" s="228"/>
      <c r="GVJ8" s="228"/>
      <c r="GVK8" s="228"/>
      <c r="GVL8" s="228"/>
      <c r="GVM8" s="228"/>
      <c r="GVN8" s="228"/>
      <c r="GVO8" s="228"/>
      <c r="GVP8" s="228"/>
      <c r="GVQ8" s="228"/>
      <c r="GVR8" s="228"/>
      <c r="GVS8" s="228"/>
      <c r="GVT8" s="228"/>
      <c r="GVU8" s="228"/>
      <c r="GVV8" s="228"/>
      <c r="GVW8" s="228"/>
      <c r="GVX8" s="228"/>
      <c r="GVY8" s="228"/>
      <c r="GVZ8" s="228"/>
      <c r="GWA8" s="228"/>
      <c r="GWB8" s="228"/>
      <c r="GWC8" s="228"/>
      <c r="GWD8" s="228"/>
      <c r="GWE8" s="228"/>
      <c r="GWF8" s="228"/>
      <c r="GWG8" s="228"/>
      <c r="GWH8" s="228"/>
      <c r="GWI8" s="228"/>
      <c r="GWJ8" s="228"/>
      <c r="GWK8" s="228"/>
      <c r="GWL8" s="228"/>
      <c r="GWM8" s="228"/>
      <c r="GWN8" s="228"/>
      <c r="GWO8" s="228"/>
      <c r="GWP8" s="228"/>
      <c r="GWQ8" s="228"/>
      <c r="GWR8" s="228"/>
      <c r="GWS8" s="228"/>
      <c r="GWT8" s="228"/>
      <c r="GWU8" s="228"/>
      <c r="GWV8" s="228"/>
      <c r="GWW8" s="228"/>
      <c r="GWX8" s="228"/>
      <c r="GWY8" s="228"/>
      <c r="GWZ8" s="228"/>
      <c r="GXA8" s="228"/>
      <c r="GXB8" s="228"/>
      <c r="GXC8" s="228"/>
      <c r="GXD8" s="228"/>
      <c r="GXE8" s="228"/>
      <c r="GXF8" s="228"/>
      <c r="GXG8" s="228"/>
      <c r="GXH8" s="228"/>
      <c r="GXI8" s="228"/>
      <c r="GXJ8" s="228"/>
      <c r="GXK8" s="228"/>
      <c r="GXL8" s="228"/>
      <c r="GXM8" s="228"/>
      <c r="GXN8" s="228"/>
      <c r="GXO8" s="228"/>
      <c r="GXP8" s="228"/>
      <c r="GXQ8" s="228"/>
      <c r="GXR8" s="228"/>
      <c r="GXS8" s="228"/>
      <c r="GXT8" s="228"/>
      <c r="GXU8" s="228"/>
      <c r="GXV8" s="228"/>
      <c r="GXW8" s="228"/>
      <c r="GXX8" s="228"/>
      <c r="GXY8" s="228"/>
      <c r="GXZ8" s="228"/>
      <c r="GYA8" s="228"/>
      <c r="GYB8" s="228"/>
      <c r="GYC8" s="228"/>
      <c r="GYD8" s="228"/>
      <c r="GYE8" s="228"/>
      <c r="GYF8" s="228"/>
      <c r="GYG8" s="228"/>
      <c r="GYH8" s="228"/>
      <c r="GYI8" s="228"/>
      <c r="GYJ8" s="228"/>
      <c r="GYK8" s="228"/>
      <c r="GYL8" s="228"/>
      <c r="GYM8" s="228"/>
      <c r="GYN8" s="228"/>
      <c r="GYO8" s="228"/>
      <c r="GYP8" s="228"/>
      <c r="GYQ8" s="228"/>
      <c r="GYR8" s="228"/>
      <c r="GYS8" s="228"/>
      <c r="GYT8" s="228"/>
      <c r="GYU8" s="228"/>
      <c r="GYV8" s="228"/>
      <c r="GYW8" s="228"/>
      <c r="GYX8" s="228"/>
      <c r="GYY8" s="228"/>
      <c r="GYZ8" s="228"/>
      <c r="GZA8" s="228"/>
      <c r="GZB8" s="228"/>
      <c r="GZC8" s="228"/>
      <c r="GZD8" s="228"/>
      <c r="GZE8" s="228"/>
      <c r="GZF8" s="228"/>
      <c r="GZG8" s="228"/>
      <c r="GZH8" s="228"/>
      <c r="GZI8" s="228"/>
      <c r="GZJ8" s="228"/>
      <c r="GZK8" s="228"/>
      <c r="GZL8" s="228"/>
      <c r="GZM8" s="228"/>
      <c r="GZN8" s="228"/>
      <c r="GZO8" s="228"/>
      <c r="GZP8" s="228"/>
      <c r="GZQ8" s="228"/>
      <c r="GZR8" s="228"/>
      <c r="GZS8" s="228"/>
      <c r="GZT8" s="228"/>
      <c r="GZU8" s="228"/>
      <c r="GZV8" s="228"/>
      <c r="GZW8" s="228"/>
      <c r="GZX8" s="228"/>
      <c r="GZY8" s="228"/>
      <c r="GZZ8" s="228"/>
      <c r="HAA8" s="228"/>
      <c r="HAB8" s="228"/>
      <c r="HAC8" s="228"/>
      <c r="HAD8" s="228"/>
      <c r="HAE8" s="228"/>
      <c r="HAF8" s="228"/>
      <c r="HAG8" s="228"/>
      <c r="HAH8" s="228"/>
      <c r="HAI8" s="228"/>
      <c r="HAJ8" s="228"/>
      <c r="HAK8" s="228"/>
      <c r="HAL8" s="228"/>
      <c r="HAM8" s="228"/>
      <c r="HAN8" s="228"/>
      <c r="HAO8" s="228"/>
      <c r="HAP8" s="228"/>
      <c r="HAQ8" s="228"/>
      <c r="HAR8" s="228"/>
      <c r="HAS8" s="228"/>
      <c r="HAT8" s="228"/>
      <c r="HAU8" s="228"/>
      <c r="HAV8" s="228"/>
      <c r="HAW8" s="228"/>
      <c r="HAX8" s="228"/>
      <c r="HAY8" s="228"/>
      <c r="HAZ8" s="228"/>
      <c r="HBA8" s="228"/>
      <c r="HBB8" s="228"/>
      <c r="HBC8" s="228"/>
      <c r="HBD8" s="228"/>
      <c r="HBE8" s="228"/>
      <c r="HBF8" s="228"/>
      <c r="HBG8" s="228"/>
      <c r="HBH8" s="228"/>
      <c r="HBI8" s="228"/>
      <c r="HBJ8" s="228"/>
      <c r="HBK8" s="228"/>
      <c r="HBL8" s="228"/>
      <c r="HBM8" s="228"/>
      <c r="HBN8" s="228"/>
      <c r="HBO8" s="228"/>
      <c r="HBP8" s="228"/>
      <c r="HBQ8" s="228"/>
      <c r="HBR8" s="228"/>
      <c r="HBS8" s="228"/>
      <c r="HBT8" s="228"/>
      <c r="HBU8" s="228"/>
      <c r="HBV8" s="228"/>
      <c r="HBW8" s="228"/>
      <c r="HBX8" s="228"/>
      <c r="HBY8" s="228"/>
      <c r="HBZ8" s="228"/>
      <c r="HCA8" s="228"/>
      <c r="HCB8" s="228"/>
      <c r="HCC8" s="228"/>
      <c r="HCD8" s="228"/>
      <c r="HCE8" s="228"/>
      <c r="HCF8" s="228"/>
      <c r="HCG8" s="228"/>
      <c r="HCH8" s="228"/>
      <c r="HCI8" s="228"/>
      <c r="HCJ8" s="228"/>
      <c r="HCK8" s="228"/>
      <c r="HCL8" s="228"/>
      <c r="HCM8" s="228"/>
      <c r="HCN8" s="228"/>
      <c r="HCO8" s="228"/>
      <c r="HCP8" s="228"/>
      <c r="HCQ8" s="228"/>
      <c r="HCR8" s="228"/>
      <c r="HCS8" s="228"/>
      <c r="HCT8" s="228"/>
      <c r="HCU8" s="228"/>
      <c r="HCV8" s="228"/>
      <c r="HCW8" s="228"/>
      <c r="HCX8" s="228"/>
      <c r="HCY8" s="228"/>
      <c r="HCZ8" s="228"/>
      <c r="HDA8" s="228"/>
      <c r="HDB8" s="228"/>
      <c r="HDC8" s="228"/>
      <c r="HDD8" s="228"/>
      <c r="HDE8" s="228"/>
      <c r="HDF8" s="228"/>
      <c r="HDG8" s="228"/>
      <c r="HDH8" s="228"/>
      <c r="HDI8" s="228"/>
      <c r="HDJ8" s="228"/>
      <c r="HDK8" s="228"/>
      <c r="HDL8" s="228"/>
      <c r="HDM8" s="228"/>
      <c r="HDN8" s="228"/>
      <c r="HDO8" s="228"/>
      <c r="HDP8" s="228"/>
      <c r="HDQ8" s="228"/>
      <c r="HDR8" s="228"/>
      <c r="HDS8" s="228"/>
      <c r="HDT8" s="228"/>
      <c r="HDU8" s="228"/>
      <c r="HDV8" s="228"/>
      <c r="HDW8" s="228"/>
      <c r="HDX8" s="228"/>
      <c r="HDY8" s="228"/>
      <c r="HDZ8" s="228"/>
      <c r="HEA8" s="228"/>
      <c r="HEB8" s="228"/>
      <c r="HEC8" s="228"/>
      <c r="HED8" s="228"/>
      <c r="HEE8" s="228"/>
      <c r="HEF8" s="228"/>
      <c r="HEG8" s="228"/>
      <c r="HEH8" s="228"/>
      <c r="HEI8" s="228"/>
      <c r="HEJ8" s="228"/>
      <c r="HEK8" s="228"/>
      <c r="HEL8" s="228"/>
      <c r="HEM8" s="228"/>
      <c r="HEN8" s="228"/>
      <c r="HEO8" s="228"/>
      <c r="HEP8" s="228"/>
      <c r="HEQ8" s="228"/>
      <c r="HER8" s="228"/>
      <c r="HES8" s="228"/>
      <c r="HET8" s="228"/>
      <c r="HEU8" s="228"/>
      <c r="HEV8" s="228"/>
      <c r="HEW8" s="228"/>
      <c r="HEX8" s="228"/>
      <c r="HEY8" s="228"/>
      <c r="HEZ8" s="228"/>
      <c r="HFA8" s="228"/>
      <c r="HFB8" s="228"/>
      <c r="HFC8" s="228"/>
      <c r="HFD8" s="228"/>
      <c r="HFE8" s="228"/>
      <c r="HFF8" s="228"/>
      <c r="HFG8" s="228"/>
      <c r="HFH8" s="228"/>
      <c r="HFI8" s="228"/>
      <c r="HFJ8" s="228"/>
      <c r="HFK8" s="228"/>
      <c r="HFL8" s="228"/>
      <c r="HFM8" s="228"/>
      <c r="HFN8" s="228"/>
      <c r="HFO8" s="228"/>
      <c r="HFP8" s="228"/>
      <c r="HFQ8" s="228"/>
      <c r="HFR8" s="228"/>
      <c r="HFS8" s="228"/>
      <c r="HFT8" s="228"/>
      <c r="HFU8" s="228"/>
      <c r="HFV8" s="228"/>
      <c r="HFW8" s="228"/>
      <c r="HFX8" s="228"/>
      <c r="HFY8" s="228"/>
      <c r="HFZ8" s="228"/>
      <c r="HGA8" s="228"/>
      <c r="HGB8" s="228"/>
      <c r="HGC8" s="228"/>
      <c r="HGD8" s="228"/>
      <c r="HGE8" s="228"/>
      <c r="HGF8" s="228"/>
      <c r="HGG8" s="228"/>
      <c r="HGH8" s="228"/>
      <c r="HGI8" s="228"/>
      <c r="HGJ8" s="228"/>
      <c r="HGK8" s="228"/>
      <c r="HGL8" s="228"/>
      <c r="HGM8" s="228"/>
      <c r="HGN8" s="228"/>
      <c r="HGO8" s="228"/>
      <c r="HGP8" s="228"/>
      <c r="HGQ8" s="228"/>
      <c r="HGR8" s="228"/>
      <c r="HGS8" s="228"/>
      <c r="HGT8" s="228"/>
      <c r="HGU8" s="228"/>
      <c r="HGV8" s="228"/>
      <c r="HGW8" s="228"/>
      <c r="HGX8" s="228"/>
      <c r="HGY8" s="228"/>
      <c r="HGZ8" s="228"/>
      <c r="HHA8" s="228"/>
      <c r="HHB8" s="228"/>
      <c r="HHC8" s="228"/>
      <c r="HHD8" s="228"/>
      <c r="HHE8" s="228"/>
      <c r="HHF8" s="228"/>
      <c r="HHG8" s="228"/>
      <c r="HHH8" s="228"/>
      <c r="HHI8" s="228"/>
      <c r="HHJ8" s="228"/>
      <c r="HHK8" s="228"/>
      <c r="HHL8" s="228"/>
      <c r="HHM8" s="228"/>
      <c r="HHN8" s="228"/>
      <c r="HHO8" s="228"/>
      <c r="HHP8" s="228"/>
      <c r="HHQ8" s="228"/>
      <c r="HHR8" s="228"/>
      <c r="HHS8" s="228"/>
      <c r="HHT8" s="228"/>
      <c r="HHU8" s="228"/>
      <c r="HHV8" s="228"/>
      <c r="HHW8" s="228"/>
      <c r="HHX8" s="228"/>
      <c r="HHY8" s="228"/>
      <c r="HHZ8" s="228"/>
      <c r="HIA8" s="228"/>
      <c r="HIB8" s="228"/>
      <c r="HIC8" s="228"/>
      <c r="HID8" s="228"/>
      <c r="HIE8" s="228"/>
      <c r="HIF8" s="228"/>
      <c r="HIG8" s="228"/>
      <c r="HIH8" s="228"/>
      <c r="HII8" s="228"/>
      <c r="HIJ8" s="228"/>
      <c r="HIK8" s="228"/>
      <c r="HIL8" s="228"/>
      <c r="HIM8" s="228"/>
      <c r="HIN8" s="228"/>
      <c r="HIO8" s="228"/>
      <c r="HIP8" s="228"/>
      <c r="HIQ8" s="228"/>
      <c r="HIR8" s="228"/>
      <c r="HIS8" s="228"/>
      <c r="HIT8" s="228"/>
      <c r="HIU8" s="228"/>
      <c r="HIV8" s="228"/>
      <c r="HIW8" s="228"/>
      <c r="HIX8" s="228"/>
      <c r="HIY8" s="228"/>
      <c r="HIZ8" s="228"/>
      <c r="HJA8" s="228"/>
      <c r="HJB8" s="228"/>
      <c r="HJC8" s="228"/>
      <c r="HJD8" s="228"/>
      <c r="HJE8" s="228"/>
      <c r="HJF8" s="228"/>
      <c r="HJG8" s="228"/>
      <c r="HJH8" s="228"/>
      <c r="HJI8" s="228"/>
      <c r="HJJ8" s="228"/>
      <c r="HJK8" s="228"/>
      <c r="HJL8" s="228"/>
      <c r="HJM8" s="228"/>
      <c r="HJN8" s="228"/>
      <c r="HJO8" s="228"/>
      <c r="HJP8" s="228"/>
      <c r="HJQ8" s="228"/>
      <c r="HJR8" s="228"/>
      <c r="HJS8" s="228"/>
      <c r="HJT8" s="228"/>
      <c r="HJU8" s="228"/>
      <c r="HJV8" s="228"/>
      <c r="HJW8" s="228"/>
      <c r="HJX8" s="228"/>
      <c r="HJY8" s="228"/>
      <c r="HJZ8" s="228"/>
      <c r="HKA8" s="228"/>
      <c r="HKB8" s="228"/>
      <c r="HKC8" s="228"/>
      <c r="HKD8" s="228"/>
      <c r="HKE8" s="228"/>
      <c r="HKF8" s="228"/>
      <c r="HKG8" s="228"/>
      <c r="HKH8" s="228"/>
      <c r="HKI8" s="228"/>
      <c r="HKJ8" s="228"/>
      <c r="HKK8" s="228"/>
      <c r="HKL8" s="228"/>
      <c r="HKM8" s="228"/>
      <c r="HKN8" s="228"/>
      <c r="HKO8" s="228"/>
      <c r="HKP8" s="228"/>
      <c r="HKQ8" s="228"/>
      <c r="HKR8" s="228"/>
      <c r="HKS8" s="228"/>
      <c r="HKT8" s="228"/>
      <c r="HKU8" s="228"/>
      <c r="HKV8" s="228"/>
      <c r="HKW8" s="228"/>
      <c r="HKX8" s="228"/>
      <c r="HKY8" s="228"/>
      <c r="HKZ8" s="228"/>
      <c r="HLA8" s="228"/>
      <c r="HLB8" s="228"/>
      <c r="HLC8" s="228"/>
      <c r="HLD8" s="228"/>
      <c r="HLE8" s="228"/>
      <c r="HLF8" s="228"/>
      <c r="HLG8" s="228"/>
      <c r="HLH8" s="228"/>
      <c r="HLI8" s="228"/>
      <c r="HLJ8" s="228"/>
      <c r="HLK8" s="228"/>
      <c r="HLL8" s="228"/>
      <c r="HLM8" s="228"/>
      <c r="HLN8" s="228"/>
      <c r="HLO8" s="228"/>
      <c r="HLP8" s="228"/>
      <c r="HLQ8" s="228"/>
      <c r="HLR8" s="228"/>
      <c r="HLS8" s="228"/>
      <c r="HLT8" s="228"/>
      <c r="HLU8" s="228"/>
      <c r="HLV8" s="228"/>
      <c r="HLW8" s="228"/>
      <c r="HLX8" s="228"/>
      <c r="HLY8" s="228"/>
      <c r="HLZ8" s="228"/>
      <c r="HMA8" s="228"/>
      <c r="HMB8" s="228"/>
      <c r="HMC8" s="228"/>
      <c r="HMD8" s="228"/>
      <c r="HME8" s="228"/>
      <c r="HMF8" s="228"/>
      <c r="HMG8" s="228"/>
      <c r="HMH8" s="228"/>
      <c r="HMI8" s="228"/>
      <c r="HMJ8" s="228"/>
      <c r="HMK8" s="228"/>
      <c r="HML8" s="228"/>
      <c r="HMM8" s="228"/>
      <c r="HMN8" s="228"/>
      <c r="HMO8" s="228"/>
      <c r="HMP8" s="228"/>
      <c r="HMQ8" s="228"/>
      <c r="HMR8" s="228"/>
      <c r="HMS8" s="228"/>
      <c r="HMT8" s="228"/>
      <c r="HMU8" s="228"/>
      <c r="HMV8" s="228"/>
      <c r="HMW8" s="228"/>
      <c r="HMX8" s="228"/>
      <c r="HMY8" s="228"/>
      <c r="HMZ8" s="228"/>
      <c r="HNA8" s="228"/>
      <c r="HNB8" s="228"/>
      <c r="HNC8" s="228"/>
      <c r="HND8" s="228"/>
      <c r="HNE8" s="228"/>
      <c r="HNF8" s="228"/>
      <c r="HNG8" s="228"/>
      <c r="HNH8" s="228"/>
      <c r="HNI8" s="228"/>
      <c r="HNJ8" s="228"/>
      <c r="HNK8" s="228"/>
      <c r="HNL8" s="228"/>
      <c r="HNM8" s="228"/>
      <c r="HNN8" s="228"/>
      <c r="HNO8" s="228"/>
      <c r="HNP8" s="228"/>
      <c r="HNQ8" s="228"/>
      <c r="HNR8" s="228"/>
      <c r="HNS8" s="228"/>
      <c r="HNT8" s="228"/>
      <c r="HNU8" s="228"/>
      <c r="HNV8" s="228"/>
      <c r="HNW8" s="228"/>
      <c r="HNX8" s="228"/>
      <c r="HNY8" s="228"/>
      <c r="HNZ8" s="228"/>
      <c r="HOA8" s="228"/>
      <c r="HOB8" s="228"/>
      <c r="HOC8" s="228"/>
      <c r="HOD8" s="228"/>
      <c r="HOE8" s="228"/>
      <c r="HOF8" s="228"/>
      <c r="HOG8" s="228"/>
      <c r="HOH8" s="228"/>
      <c r="HOI8" s="228"/>
      <c r="HOJ8" s="228"/>
      <c r="HOK8" s="228"/>
      <c r="HOL8" s="228"/>
      <c r="HOM8" s="228"/>
      <c r="HON8" s="228"/>
      <c r="HOO8" s="228"/>
      <c r="HOP8" s="228"/>
      <c r="HOQ8" s="228"/>
      <c r="HOR8" s="228"/>
      <c r="HOS8" s="228"/>
      <c r="HOT8" s="228"/>
      <c r="HOU8" s="228"/>
      <c r="HOV8" s="228"/>
      <c r="HOW8" s="228"/>
      <c r="HOX8" s="228"/>
      <c r="HOY8" s="228"/>
      <c r="HOZ8" s="228"/>
      <c r="HPA8" s="228"/>
      <c r="HPB8" s="228"/>
      <c r="HPC8" s="228"/>
      <c r="HPD8" s="228"/>
      <c r="HPE8" s="228"/>
      <c r="HPF8" s="228"/>
      <c r="HPG8" s="228"/>
      <c r="HPH8" s="228"/>
      <c r="HPI8" s="228"/>
      <c r="HPJ8" s="228"/>
      <c r="HPK8" s="228"/>
      <c r="HPL8" s="228"/>
      <c r="HPM8" s="228"/>
      <c r="HPN8" s="228"/>
      <c r="HPO8" s="228"/>
      <c r="HPP8" s="228"/>
      <c r="HPQ8" s="228"/>
      <c r="HPR8" s="228"/>
      <c r="HPS8" s="228"/>
      <c r="HPT8" s="228"/>
      <c r="HPU8" s="228"/>
      <c r="HPV8" s="228"/>
      <c r="HPW8" s="228"/>
      <c r="HPX8" s="228"/>
      <c r="HPY8" s="228"/>
      <c r="HPZ8" s="228"/>
      <c r="HQA8" s="228"/>
      <c r="HQB8" s="228"/>
      <c r="HQC8" s="228"/>
      <c r="HQD8" s="228"/>
      <c r="HQE8" s="228"/>
      <c r="HQF8" s="228"/>
      <c r="HQG8" s="228"/>
      <c r="HQH8" s="228"/>
      <c r="HQI8" s="228"/>
      <c r="HQJ8" s="228"/>
      <c r="HQK8" s="228"/>
      <c r="HQL8" s="228"/>
      <c r="HQM8" s="228"/>
      <c r="HQN8" s="228"/>
      <c r="HQO8" s="228"/>
      <c r="HQP8" s="228"/>
      <c r="HQQ8" s="228"/>
      <c r="HQR8" s="228"/>
      <c r="HQS8" s="228"/>
      <c r="HQT8" s="228"/>
      <c r="HQU8" s="228"/>
      <c r="HQV8" s="228"/>
      <c r="HQW8" s="228"/>
      <c r="HQX8" s="228"/>
      <c r="HQY8" s="228"/>
      <c r="HQZ8" s="228"/>
      <c r="HRA8" s="228"/>
      <c r="HRB8" s="228"/>
      <c r="HRC8" s="228"/>
      <c r="HRD8" s="228"/>
      <c r="HRE8" s="228"/>
      <c r="HRF8" s="228"/>
      <c r="HRG8" s="228"/>
      <c r="HRH8" s="228"/>
      <c r="HRI8" s="228"/>
      <c r="HRJ8" s="228"/>
      <c r="HRK8" s="228"/>
      <c r="HRL8" s="228"/>
      <c r="HRM8" s="228"/>
      <c r="HRN8" s="228"/>
      <c r="HRO8" s="228"/>
      <c r="HRP8" s="228"/>
      <c r="HRQ8" s="228"/>
      <c r="HRR8" s="228"/>
      <c r="HRS8" s="228"/>
      <c r="HRT8" s="228"/>
      <c r="HRU8" s="228"/>
      <c r="HRV8" s="228"/>
      <c r="HRW8" s="228"/>
      <c r="HRX8" s="228"/>
      <c r="HRY8" s="228"/>
      <c r="HRZ8" s="228"/>
      <c r="HSA8" s="228"/>
      <c r="HSB8" s="228"/>
      <c r="HSC8" s="228"/>
      <c r="HSD8" s="228"/>
      <c r="HSE8" s="228"/>
      <c r="HSF8" s="228"/>
      <c r="HSG8" s="228"/>
      <c r="HSH8" s="228"/>
      <c r="HSI8" s="228"/>
      <c r="HSJ8" s="228"/>
      <c r="HSK8" s="228"/>
      <c r="HSL8" s="228"/>
      <c r="HSM8" s="228"/>
      <c r="HSN8" s="228"/>
      <c r="HSO8" s="228"/>
      <c r="HSP8" s="228"/>
      <c r="HSQ8" s="228"/>
      <c r="HSR8" s="228"/>
      <c r="HSS8" s="228"/>
      <c r="HST8" s="228"/>
      <c r="HSU8" s="228"/>
      <c r="HSV8" s="228"/>
      <c r="HSW8" s="228"/>
      <c r="HSX8" s="228"/>
      <c r="HSY8" s="228"/>
      <c r="HSZ8" s="228"/>
      <c r="HTA8" s="228"/>
      <c r="HTB8" s="228"/>
      <c r="HTC8" s="228"/>
      <c r="HTD8" s="228"/>
      <c r="HTE8" s="228"/>
      <c r="HTF8" s="228"/>
      <c r="HTG8" s="228"/>
      <c r="HTH8" s="228"/>
      <c r="HTI8" s="228"/>
      <c r="HTJ8" s="228"/>
      <c r="HTK8" s="228"/>
      <c r="HTL8" s="228"/>
      <c r="HTM8" s="228"/>
      <c r="HTN8" s="228"/>
      <c r="HTO8" s="228"/>
      <c r="HTP8" s="228"/>
      <c r="HTQ8" s="228"/>
      <c r="HTR8" s="228"/>
      <c r="HTS8" s="228"/>
      <c r="HTT8" s="228"/>
      <c r="HTU8" s="228"/>
      <c r="HTV8" s="228"/>
      <c r="HTW8" s="228"/>
      <c r="HTX8" s="228"/>
      <c r="HTY8" s="228"/>
      <c r="HTZ8" s="228"/>
      <c r="HUA8" s="228"/>
      <c r="HUB8" s="228"/>
      <c r="HUC8" s="228"/>
      <c r="HUD8" s="228"/>
      <c r="HUE8" s="228"/>
      <c r="HUF8" s="228"/>
      <c r="HUG8" s="228"/>
      <c r="HUH8" s="228"/>
      <c r="HUI8" s="228"/>
      <c r="HUJ8" s="228"/>
      <c r="HUK8" s="228"/>
      <c r="HUL8" s="228"/>
      <c r="HUM8" s="228"/>
      <c r="HUN8" s="228"/>
      <c r="HUO8" s="228"/>
      <c r="HUP8" s="228"/>
      <c r="HUQ8" s="228"/>
      <c r="HUR8" s="228"/>
      <c r="HUS8" s="228"/>
      <c r="HUT8" s="228"/>
      <c r="HUU8" s="228"/>
      <c r="HUV8" s="228"/>
      <c r="HUW8" s="228"/>
      <c r="HUX8" s="228"/>
      <c r="HUY8" s="228"/>
      <c r="HUZ8" s="228"/>
      <c r="HVA8" s="228"/>
      <c r="HVB8" s="228"/>
      <c r="HVC8" s="228"/>
      <c r="HVD8" s="228"/>
      <c r="HVE8" s="228"/>
      <c r="HVF8" s="228"/>
      <c r="HVG8" s="228"/>
      <c r="HVH8" s="228"/>
      <c r="HVI8" s="228"/>
      <c r="HVJ8" s="228"/>
      <c r="HVK8" s="228"/>
      <c r="HVL8" s="228"/>
      <c r="HVM8" s="228"/>
      <c r="HVN8" s="228"/>
      <c r="HVO8" s="228"/>
      <c r="HVP8" s="228"/>
      <c r="HVQ8" s="228"/>
      <c r="HVR8" s="228"/>
      <c r="HVS8" s="228"/>
      <c r="HVT8" s="228"/>
      <c r="HVU8" s="228"/>
      <c r="HVV8" s="228"/>
      <c r="HVW8" s="228"/>
      <c r="HVX8" s="228"/>
      <c r="HVY8" s="228"/>
      <c r="HVZ8" s="228"/>
      <c r="HWA8" s="228"/>
      <c r="HWB8" s="228"/>
      <c r="HWC8" s="228"/>
      <c r="HWD8" s="228"/>
      <c r="HWE8" s="228"/>
      <c r="HWF8" s="228"/>
      <c r="HWG8" s="228"/>
      <c r="HWH8" s="228"/>
      <c r="HWI8" s="228"/>
      <c r="HWJ8" s="228"/>
      <c r="HWK8" s="228"/>
      <c r="HWL8" s="228"/>
      <c r="HWM8" s="228"/>
      <c r="HWN8" s="228"/>
      <c r="HWO8" s="228"/>
      <c r="HWP8" s="228"/>
      <c r="HWQ8" s="228"/>
      <c r="HWR8" s="228"/>
      <c r="HWS8" s="228"/>
      <c r="HWT8" s="228"/>
      <c r="HWU8" s="228"/>
      <c r="HWV8" s="228"/>
      <c r="HWW8" s="228"/>
      <c r="HWX8" s="228"/>
      <c r="HWY8" s="228"/>
      <c r="HWZ8" s="228"/>
      <c r="HXA8" s="228"/>
      <c r="HXB8" s="228"/>
      <c r="HXC8" s="228"/>
      <c r="HXD8" s="228"/>
      <c r="HXE8" s="228"/>
      <c r="HXF8" s="228"/>
      <c r="HXG8" s="228"/>
      <c r="HXH8" s="228"/>
      <c r="HXI8" s="228"/>
      <c r="HXJ8" s="228"/>
      <c r="HXK8" s="228"/>
      <c r="HXL8" s="228"/>
      <c r="HXM8" s="228"/>
      <c r="HXN8" s="228"/>
      <c r="HXO8" s="228"/>
      <c r="HXP8" s="228"/>
      <c r="HXQ8" s="228"/>
      <c r="HXR8" s="228"/>
      <c r="HXS8" s="228"/>
      <c r="HXT8" s="228"/>
      <c r="HXU8" s="228"/>
      <c r="HXV8" s="228"/>
      <c r="HXW8" s="228"/>
      <c r="HXX8" s="228"/>
      <c r="HXY8" s="228"/>
      <c r="HXZ8" s="228"/>
      <c r="HYA8" s="228"/>
      <c r="HYB8" s="228"/>
      <c r="HYC8" s="228"/>
      <c r="HYD8" s="228"/>
      <c r="HYE8" s="228"/>
      <c r="HYF8" s="228"/>
      <c r="HYG8" s="228"/>
      <c r="HYH8" s="228"/>
      <c r="HYI8" s="228"/>
      <c r="HYJ8" s="228"/>
      <c r="HYK8" s="228"/>
      <c r="HYL8" s="228"/>
      <c r="HYM8" s="228"/>
      <c r="HYN8" s="228"/>
      <c r="HYO8" s="228"/>
      <c r="HYP8" s="228"/>
      <c r="HYQ8" s="228"/>
      <c r="HYR8" s="228"/>
      <c r="HYS8" s="228"/>
      <c r="HYT8" s="228"/>
      <c r="HYU8" s="228"/>
      <c r="HYV8" s="228"/>
      <c r="HYW8" s="228"/>
      <c r="HYX8" s="228"/>
      <c r="HYY8" s="228"/>
      <c r="HYZ8" s="228"/>
      <c r="HZA8" s="228"/>
      <c r="HZB8" s="228"/>
      <c r="HZC8" s="228"/>
      <c r="HZD8" s="228"/>
      <c r="HZE8" s="228"/>
      <c r="HZF8" s="228"/>
      <c r="HZG8" s="228"/>
      <c r="HZH8" s="228"/>
      <c r="HZI8" s="228"/>
      <c r="HZJ8" s="228"/>
      <c r="HZK8" s="228"/>
      <c r="HZL8" s="228"/>
      <c r="HZM8" s="228"/>
      <c r="HZN8" s="228"/>
      <c r="HZO8" s="228"/>
      <c r="HZP8" s="228"/>
      <c r="HZQ8" s="228"/>
      <c r="HZR8" s="228"/>
      <c r="HZS8" s="228"/>
      <c r="HZT8" s="228"/>
      <c r="HZU8" s="228"/>
      <c r="HZV8" s="228"/>
      <c r="HZW8" s="228"/>
      <c r="HZX8" s="228"/>
      <c r="HZY8" s="228"/>
      <c r="HZZ8" s="228"/>
      <c r="IAA8" s="228"/>
      <c r="IAB8" s="228"/>
      <c r="IAC8" s="228"/>
      <c r="IAD8" s="228"/>
      <c r="IAE8" s="228"/>
      <c r="IAF8" s="228"/>
      <c r="IAG8" s="228"/>
      <c r="IAH8" s="228"/>
      <c r="IAI8" s="228"/>
      <c r="IAJ8" s="228"/>
      <c r="IAK8" s="228"/>
      <c r="IAL8" s="228"/>
      <c r="IAM8" s="228"/>
      <c r="IAN8" s="228"/>
      <c r="IAO8" s="228"/>
      <c r="IAP8" s="228"/>
      <c r="IAQ8" s="228"/>
      <c r="IAR8" s="228"/>
      <c r="IAS8" s="228"/>
      <c r="IAT8" s="228"/>
      <c r="IAU8" s="228"/>
      <c r="IAV8" s="228"/>
      <c r="IAW8" s="228"/>
      <c r="IAX8" s="228"/>
      <c r="IAY8" s="228"/>
      <c r="IAZ8" s="228"/>
      <c r="IBA8" s="228"/>
      <c r="IBB8" s="228"/>
      <c r="IBC8" s="228"/>
      <c r="IBD8" s="228"/>
      <c r="IBE8" s="228"/>
      <c r="IBF8" s="228"/>
      <c r="IBG8" s="228"/>
      <c r="IBH8" s="228"/>
      <c r="IBI8" s="228"/>
      <c r="IBJ8" s="228"/>
      <c r="IBK8" s="228"/>
      <c r="IBL8" s="228"/>
      <c r="IBM8" s="228"/>
      <c r="IBN8" s="228"/>
      <c r="IBO8" s="228"/>
      <c r="IBP8" s="228"/>
      <c r="IBQ8" s="228"/>
      <c r="IBR8" s="228"/>
      <c r="IBS8" s="228"/>
      <c r="IBT8" s="228"/>
      <c r="IBU8" s="228"/>
      <c r="IBV8" s="228"/>
      <c r="IBW8" s="228"/>
      <c r="IBX8" s="228"/>
      <c r="IBY8" s="228"/>
      <c r="IBZ8" s="228"/>
      <c r="ICA8" s="228"/>
      <c r="ICB8" s="228"/>
      <c r="ICC8" s="228"/>
      <c r="ICD8" s="228"/>
      <c r="ICE8" s="228"/>
      <c r="ICF8" s="228"/>
      <c r="ICG8" s="228"/>
      <c r="ICH8" s="228"/>
      <c r="ICI8" s="228"/>
      <c r="ICJ8" s="228"/>
      <c r="ICK8" s="228"/>
      <c r="ICL8" s="228"/>
      <c r="ICM8" s="228"/>
      <c r="ICN8" s="228"/>
      <c r="ICO8" s="228"/>
      <c r="ICP8" s="228"/>
      <c r="ICQ8" s="228"/>
      <c r="ICR8" s="228"/>
      <c r="ICS8" s="228"/>
      <c r="ICT8" s="228"/>
      <c r="ICU8" s="228"/>
      <c r="ICV8" s="228"/>
      <c r="ICW8" s="228"/>
      <c r="ICX8" s="228"/>
      <c r="ICY8" s="228"/>
      <c r="ICZ8" s="228"/>
      <c r="IDA8" s="228"/>
      <c r="IDB8" s="228"/>
      <c r="IDC8" s="228"/>
      <c r="IDD8" s="228"/>
      <c r="IDE8" s="228"/>
      <c r="IDF8" s="228"/>
      <c r="IDG8" s="228"/>
      <c r="IDH8" s="228"/>
      <c r="IDI8" s="228"/>
      <c r="IDJ8" s="228"/>
      <c r="IDK8" s="228"/>
      <c r="IDL8" s="228"/>
      <c r="IDM8" s="228"/>
      <c r="IDN8" s="228"/>
      <c r="IDO8" s="228"/>
      <c r="IDP8" s="228"/>
      <c r="IDQ8" s="228"/>
      <c r="IDR8" s="228"/>
      <c r="IDS8" s="228"/>
      <c r="IDT8" s="228"/>
      <c r="IDU8" s="228"/>
      <c r="IDV8" s="228"/>
      <c r="IDW8" s="228"/>
      <c r="IDX8" s="228"/>
      <c r="IDY8" s="228"/>
      <c r="IDZ8" s="228"/>
      <c r="IEA8" s="228"/>
      <c r="IEB8" s="228"/>
      <c r="IEC8" s="228"/>
      <c r="IED8" s="228"/>
      <c r="IEE8" s="228"/>
      <c r="IEF8" s="228"/>
      <c r="IEG8" s="228"/>
      <c r="IEH8" s="228"/>
      <c r="IEI8" s="228"/>
      <c r="IEJ8" s="228"/>
      <c r="IEK8" s="228"/>
      <c r="IEL8" s="228"/>
      <c r="IEM8" s="228"/>
      <c r="IEN8" s="228"/>
      <c r="IEO8" s="228"/>
      <c r="IEP8" s="228"/>
      <c r="IEQ8" s="228"/>
      <c r="IER8" s="228"/>
      <c r="IES8" s="228"/>
      <c r="IET8" s="228"/>
      <c r="IEU8" s="228"/>
      <c r="IEV8" s="228"/>
      <c r="IEW8" s="228"/>
      <c r="IEX8" s="228"/>
      <c r="IEY8" s="228"/>
      <c r="IEZ8" s="228"/>
      <c r="IFA8" s="228"/>
      <c r="IFB8" s="228"/>
      <c r="IFC8" s="228"/>
      <c r="IFD8" s="228"/>
      <c r="IFE8" s="228"/>
      <c r="IFF8" s="228"/>
      <c r="IFG8" s="228"/>
      <c r="IFH8" s="228"/>
      <c r="IFI8" s="228"/>
      <c r="IFJ8" s="228"/>
      <c r="IFK8" s="228"/>
      <c r="IFL8" s="228"/>
      <c r="IFM8" s="228"/>
      <c r="IFN8" s="228"/>
      <c r="IFO8" s="228"/>
      <c r="IFP8" s="228"/>
      <c r="IFQ8" s="228"/>
      <c r="IFR8" s="228"/>
      <c r="IFS8" s="228"/>
      <c r="IFT8" s="228"/>
      <c r="IFU8" s="228"/>
      <c r="IFV8" s="228"/>
      <c r="IFW8" s="228"/>
      <c r="IFX8" s="228"/>
      <c r="IFY8" s="228"/>
      <c r="IFZ8" s="228"/>
      <c r="IGA8" s="228"/>
      <c r="IGB8" s="228"/>
      <c r="IGC8" s="228"/>
      <c r="IGD8" s="228"/>
      <c r="IGE8" s="228"/>
      <c r="IGF8" s="228"/>
      <c r="IGG8" s="228"/>
      <c r="IGH8" s="228"/>
      <c r="IGI8" s="228"/>
      <c r="IGJ8" s="228"/>
      <c r="IGK8" s="228"/>
      <c r="IGL8" s="228"/>
      <c r="IGM8" s="228"/>
      <c r="IGN8" s="228"/>
      <c r="IGO8" s="228"/>
      <c r="IGP8" s="228"/>
      <c r="IGQ8" s="228"/>
      <c r="IGR8" s="228"/>
      <c r="IGS8" s="228"/>
      <c r="IGT8" s="228"/>
      <c r="IGU8" s="228"/>
      <c r="IGV8" s="228"/>
      <c r="IGW8" s="228"/>
      <c r="IGX8" s="228"/>
      <c r="IGY8" s="228"/>
      <c r="IGZ8" s="228"/>
      <c r="IHA8" s="228"/>
      <c r="IHB8" s="228"/>
      <c r="IHC8" s="228"/>
      <c r="IHD8" s="228"/>
      <c r="IHE8" s="228"/>
      <c r="IHF8" s="228"/>
      <c r="IHG8" s="228"/>
      <c r="IHH8" s="228"/>
      <c r="IHI8" s="228"/>
      <c r="IHJ8" s="228"/>
      <c r="IHK8" s="228"/>
      <c r="IHL8" s="228"/>
      <c r="IHM8" s="228"/>
      <c r="IHN8" s="228"/>
      <c r="IHO8" s="228"/>
      <c r="IHP8" s="228"/>
      <c r="IHQ8" s="228"/>
      <c r="IHR8" s="228"/>
      <c r="IHS8" s="228"/>
      <c r="IHT8" s="228"/>
      <c r="IHU8" s="228"/>
      <c r="IHV8" s="228"/>
      <c r="IHW8" s="228"/>
      <c r="IHX8" s="228"/>
      <c r="IHY8" s="228"/>
      <c r="IHZ8" s="228"/>
      <c r="IIA8" s="228"/>
      <c r="IIB8" s="228"/>
      <c r="IIC8" s="228"/>
      <c r="IID8" s="228"/>
      <c r="IIE8" s="228"/>
      <c r="IIF8" s="228"/>
      <c r="IIG8" s="228"/>
      <c r="IIH8" s="228"/>
      <c r="III8" s="228"/>
      <c r="IIJ8" s="228"/>
      <c r="IIK8" s="228"/>
      <c r="IIL8" s="228"/>
      <c r="IIM8" s="228"/>
      <c r="IIN8" s="228"/>
      <c r="IIO8" s="228"/>
      <c r="IIP8" s="228"/>
      <c r="IIQ8" s="228"/>
      <c r="IIR8" s="228"/>
      <c r="IIS8" s="228"/>
      <c r="IIT8" s="228"/>
      <c r="IIU8" s="228"/>
      <c r="IIV8" s="228"/>
      <c r="IIW8" s="228"/>
      <c r="IIX8" s="228"/>
      <c r="IIY8" s="228"/>
      <c r="IIZ8" s="228"/>
      <c r="IJA8" s="228"/>
      <c r="IJB8" s="228"/>
      <c r="IJC8" s="228"/>
      <c r="IJD8" s="228"/>
      <c r="IJE8" s="228"/>
      <c r="IJF8" s="228"/>
      <c r="IJG8" s="228"/>
      <c r="IJH8" s="228"/>
      <c r="IJI8" s="228"/>
      <c r="IJJ8" s="228"/>
      <c r="IJK8" s="228"/>
      <c r="IJL8" s="228"/>
      <c r="IJM8" s="228"/>
      <c r="IJN8" s="228"/>
      <c r="IJO8" s="228"/>
      <c r="IJP8" s="228"/>
      <c r="IJQ8" s="228"/>
      <c r="IJR8" s="228"/>
      <c r="IJS8" s="228"/>
      <c r="IJT8" s="228"/>
      <c r="IJU8" s="228"/>
      <c r="IJV8" s="228"/>
      <c r="IJW8" s="228"/>
      <c r="IJX8" s="228"/>
      <c r="IJY8" s="228"/>
      <c r="IJZ8" s="228"/>
      <c r="IKA8" s="228"/>
      <c r="IKB8" s="228"/>
      <c r="IKC8" s="228"/>
      <c r="IKD8" s="228"/>
      <c r="IKE8" s="228"/>
      <c r="IKF8" s="228"/>
      <c r="IKG8" s="228"/>
      <c r="IKH8" s="228"/>
      <c r="IKI8" s="228"/>
      <c r="IKJ8" s="228"/>
      <c r="IKK8" s="228"/>
      <c r="IKL8" s="228"/>
      <c r="IKM8" s="228"/>
      <c r="IKN8" s="228"/>
      <c r="IKO8" s="228"/>
      <c r="IKP8" s="228"/>
      <c r="IKQ8" s="228"/>
      <c r="IKR8" s="228"/>
      <c r="IKS8" s="228"/>
      <c r="IKT8" s="228"/>
      <c r="IKU8" s="228"/>
      <c r="IKV8" s="228"/>
      <c r="IKW8" s="228"/>
      <c r="IKX8" s="228"/>
      <c r="IKY8" s="228"/>
      <c r="IKZ8" s="228"/>
      <c r="ILA8" s="228"/>
      <c r="ILB8" s="228"/>
      <c r="ILC8" s="228"/>
      <c r="ILD8" s="228"/>
      <c r="ILE8" s="228"/>
      <c r="ILF8" s="228"/>
      <c r="ILG8" s="228"/>
      <c r="ILH8" s="228"/>
      <c r="ILI8" s="228"/>
      <c r="ILJ8" s="228"/>
      <c r="ILK8" s="228"/>
      <c r="ILL8" s="228"/>
      <c r="ILM8" s="228"/>
      <c r="ILN8" s="228"/>
      <c r="ILO8" s="228"/>
      <c r="ILP8" s="228"/>
      <c r="ILQ8" s="228"/>
      <c r="ILR8" s="228"/>
      <c r="ILS8" s="228"/>
      <c r="ILT8" s="228"/>
      <c r="ILU8" s="228"/>
      <c r="ILV8" s="228"/>
      <c r="ILW8" s="228"/>
      <c r="ILX8" s="228"/>
      <c r="ILY8" s="228"/>
      <c r="ILZ8" s="228"/>
      <c r="IMA8" s="228"/>
      <c r="IMB8" s="228"/>
      <c r="IMC8" s="228"/>
      <c r="IMD8" s="228"/>
      <c r="IME8" s="228"/>
      <c r="IMF8" s="228"/>
      <c r="IMG8" s="228"/>
      <c r="IMH8" s="228"/>
      <c r="IMI8" s="228"/>
      <c r="IMJ8" s="228"/>
      <c r="IMK8" s="228"/>
      <c r="IML8" s="228"/>
      <c r="IMM8" s="228"/>
      <c r="IMN8" s="228"/>
      <c r="IMO8" s="228"/>
      <c r="IMP8" s="228"/>
      <c r="IMQ8" s="228"/>
      <c r="IMR8" s="228"/>
      <c r="IMS8" s="228"/>
      <c r="IMT8" s="228"/>
      <c r="IMU8" s="228"/>
      <c r="IMV8" s="228"/>
      <c r="IMW8" s="228"/>
      <c r="IMX8" s="228"/>
      <c r="IMY8" s="228"/>
      <c r="IMZ8" s="228"/>
      <c r="INA8" s="228"/>
      <c r="INB8" s="228"/>
      <c r="INC8" s="228"/>
      <c r="IND8" s="228"/>
      <c r="INE8" s="228"/>
      <c r="INF8" s="228"/>
      <c r="ING8" s="228"/>
      <c r="INH8" s="228"/>
      <c r="INI8" s="228"/>
      <c r="INJ8" s="228"/>
      <c r="INK8" s="228"/>
      <c r="INL8" s="228"/>
      <c r="INM8" s="228"/>
      <c r="INN8" s="228"/>
      <c r="INO8" s="228"/>
      <c r="INP8" s="228"/>
      <c r="INQ8" s="228"/>
      <c r="INR8" s="228"/>
      <c r="INS8" s="228"/>
      <c r="INT8" s="228"/>
      <c r="INU8" s="228"/>
      <c r="INV8" s="228"/>
      <c r="INW8" s="228"/>
      <c r="INX8" s="228"/>
      <c r="INY8" s="228"/>
      <c r="INZ8" s="228"/>
      <c r="IOA8" s="228"/>
      <c r="IOB8" s="228"/>
      <c r="IOC8" s="228"/>
      <c r="IOD8" s="228"/>
      <c r="IOE8" s="228"/>
      <c r="IOF8" s="228"/>
      <c r="IOG8" s="228"/>
      <c r="IOH8" s="228"/>
      <c r="IOI8" s="228"/>
      <c r="IOJ8" s="228"/>
      <c r="IOK8" s="228"/>
      <c r="IOL8" s="228"/>
      <c r="IOM8" s="228"/>
      <c r="ION8" s="228"/>
      <c r="IOO8" s="228"/>
      <c r="IOP8" s="228"/>
      <c r="IOQ8" s="228"/>
      <c r="IOR8" s="228"/>
      <c r="IOS8" s="228"/>
      <c r="IOT8" s="228"/>
      <c r="IOU8" s="228"/>
      <c r="IOV8" s="228"/>
      <c r="IOW8" s="228"/>
      <c r="IOX8" s="228"/>
      <c r="IOY8" s="228"/>
      <c r="IOZ8" s="228"/>
      <c r="IPA8" s="228"/>
      <c r="IPB8" s="228"/>
      <c r="IPC8" s="228"/>
      <c r="IPD8" s="228"/>
      <c r="IPE8" s="228"/>
      <c r="IPF8" s="228"/>
      <c r="IPG8" s="228"/>
      <c r="IPH8" s="228"/>
      <c r="IPI8" s="228"/>
      <c r="IPJ8" s="228"/>
      <c r="IPK8" s="228"/>
      <c r="IPL8" s="228"/>
      <c r="IPM8" s="228"/>
      <c r="IPN8" s="228"/>
      <c r="IPO8" s="228"/>
      <c r="IPP8" s="228"/>
      <c r="IPQ8" s="228"/>
      <c r="IPR8" s="228"/>
      <c r="IPS8" s="228"/>
      <c r="IPT8" s="228"/>
      <c r="IPU8" s="228"/>
      <c r="IPV8" s="228"/>
      <c r="IPW8" s="228"/>
      <c r="IPX8" s="228"/>
      <c r="IPY8" s="228"/>
      <c r="IPZ8" s="228"/>
      <c r="IQA8" s="228"/>
      <c r="IQB8" s="228"/>
      <c r="IQC8" s="228"/>
      <c r="IQD8" s="228"/>
      <c r="IQE8" s="228"/>
      <c r="IQF8" s="228"/>
      <c r="IQG8" s="228"/>
      <c r="IQH8" s="228"/>
      <c r="IQI8" s="228"/>
      <c r="IQJ8" s="228"/>
      <c r="IQK8" s="228"/>
      <c r="IQL8" s="228"/>
      <c r="IQM8" s="228"/>
      <c r="IQN8" s="228"/>
      <c r="IQO8" s="228"/>
      <c r="IQP8" s="228"/>
      <c r="IQQ8" s="228"/>
      <c r="IQR8" s="228"/>
      <c r="IQS8" s="228"/>
      <c r="IQT8" s="228"/>
      <c r="IQU8" s="228"/>
      <c r="IQV8" s="228"/>
      <c r="IQW8" s="228"/>
      <c r="IQX8" s="228"/>
      <c r="IQY8" s="228"/>
      <c r="IQZ8" s="228"/>
      <c r="IRA8" s="228"/>
      <c r="IRB8" s="228"/>
      <c r="IRC8" s="228"/>
      <c r="IRD8" s="228"/>
      <c r="IRE8" s="228"/>
      <c r="IRF8" s="228"/>
      <c r="IRG8" s="228"/>
      <c r="IRH8" s="228"/>
      <c r="IRI8" s="228"/>
      <c r="IRJ8" s="228"/>
      <c r="IRK8" s="228"/>
      <c r="IRL8" s="228"/>
      <c r="IRM8" s="228"/>
      <c r="IRN8" s="228"/>
      <c r="IRO8" s="228"/>
      <c r="IRP8" s="228"/>
      <c r="IRQ8" s="228"/>
      <c r="IRR8" s="228"/>
      <c r="IRS8" s="228"/>
      <c r="IRT8" s="228"/>
      <c r="IRU8" s="228"/>
      <c r="IRV8" s="228"/>
      <c r="IRW8" s="228"/>
      <c r="IRX8" s="228"/>
      <c r="IRY8" s="228"/>
      <c r="IRZ8" s="228"/>
      <c r="ISA8" s="228"/>
      <c r="ISB8" s="228"/>
      <c r="ISC8" s="228"/>
      <c r="ISD8" s="228"/>
      <c r="ISE8" s="228"/>
      <c r="ISF8" s="228"/>
      <c r="ISG8" s="228"/>
      <c r="ISH8" s="228"/>
      <c r="ISI8" s="228"/>
      <c r="ISJ8" s="228"/>
      <c r="ISK8" s="228"/>
      <c r="ISL8" s="228"/>
      <c r="ISM8" s="228"/>
      <c r="ISN8" s="228"/>
      <c r="ISO8" s="228"/>
      <c r="ISP8" s="228"/>
      <c r="ISQ8" s="228"/>
      <c r="ISR8" s="228"/>
      <c r="ISS8" s="228"/>
      <c r="IST8" s="228"/>
      <c r="ISU8" s="228"/>
      <c r="ISV8" s="228"/>
      <c r="ISW8" s="228"/>
      <c r="ISX8" s="228"/>
      <c r="ISY8" s="228"/>
      <c r="ISZ8" s="228"/>
      <c r="ITA8" s="228"/>
      <c r="ITB8" s="228"/>
      <c r="ITC8" s="228"/>
      <c r="ITD8" s="228"/>
      <c r="ITE8" s="228"/>
      <c r="ITF8" s="228"/>
      <c r="ITG8" s="228"/>
      <c r="ITH8" s="228"/>
      <c r="ITI8" s="228"/>
      <c r="ITJ8" s="228"/>
      <c r="ITK8" s="228"/>
      <c r="ITL8" s="228"/>
      <c r="ITM8" s="228"/>
      <c r="ITN8" s="228"/>
      <c r="ITO8" s="228"/>
      <c r="ITP8" s="228"/>
      <c r="ITQ8" s="228"/>
      <c r="ITR8" s="228"/>
      <c r="ITS8" s="228"/>
      <c r="ITT8" s="228"/>
      <c r="ITU8" s="228"/>
      <c r="ITV8" s="228"/>
      <c r="ITW8" s="228"/>
      <c r="ITX8" s="228"/>
      <c r="ITY8" s="228"/>
      <c r="ITZ8" s="228"/>
      <c r="IUA8" s="228"/>
      <c r="IUB8" s="228"/>
      <c r="IUC8" s="228"/>
      <c r="IUD8" s="228"/>
      <c r="IUE8" s="228"/>
      <c r="IUF8" s="228"/>
      <c r="IUG8" s="228"/>
      <c r="IUH8" s="228"/>
      <c r="IUI8" s="228"/>
      <c r="IUJ8" s="228"/>
      <c r="IUK8" s="228"/>
      <c r="IUL8" s="228"/>
      <c r="IUM8" s="228"/>
      <c r="IUN8" s="228"/>
      <c r="IUO8" s="228"/>
      <c r="IUP8" s="228"/>
      <c r="IUQ8" s="228"/>
      <c r="IUR8" s="228"/>
      <c r="IUS8" s="228"/>
      <c r="IUT8" s="228"/>
      <c r="IUU8" s="228"/>
      <c r="IUV8" s="228"/>
      <c r="IUW8" s="228"/>
      <c r="IUX8" s="228"/>
      <c r="IUY8" s="228"/>
      <c r="IUZ8" s="228"/>
      <c r="IVA8" s="228"/>
      <c r="IVB8" s="228"/>
      <c r="IVC8" s="228"/>
      <c r="IVD8" s="228"/>
      <c r="IVE8" s="228"/>
      <c r="IVF8" s="228"/>
      <c r="IVG8" s="228"/>
      <c r="IVH8" s="228"/>
      <c r="IVI8" s="228"/>
      <c r="IVJ8" s="228"/>
      <c r="IVK8" s="228"/>
      <c r="IVL8" s="228"/>
      <c r="IVM8" s="228"/>
      <c r="IVN8" s="228"/>
      <c r="IVO8" s="228"/>
      <c r="IVP8" s="228"/>
      <c r="IVQ8" s="228"/>
      <c r="IVR8" s="228"/>
      <c r="IVS8" s="228"/>
      <c r="IVT8" s="228"/>
      <c r="IVU8" s="228"/>
      <c r="IVV8" s="228"/>
      <c r="IVW8" s="228"/>
      <c r="IVX8" s="228"/>
      <c r="IVY8" s="228"/>
      <c r="IVZ8" s="228"/>
      <c r="IWA8" s="228"/>
      <c r="IWB8" s="228"/>
      <c r="IWC8" s="228"/>
      <c r="IWD8" s="228"/>
      <c r="IWE8" s="228"/>
      <c r="IWF8" s="228"/>
      <c r="IWG8" s="228"/>
      <c r="IWH8" s="228"/>
      <c r="IWI8" s="228"/>
      <c r="IWJ8" s="228"/>
      <c r="IWK8" s="228"/>
      <c r="IWL8" s="228"/>
      <c r="IWM8" s="228"/>
      <c r="IWN8" s="228"/>
      <c r="IWO8" s="228"/>
      <c r="IWP8" s="228"/>
      <c r="IWQ8" s="228"/>
      <c r="IWR8" s="228"/>
      <c r="IWS8" s="228"/>
      <c r="IWT8" s="228"/>
      <c r="IWU8" s="228"/>
      <c r="IWV8" s="228"/>
      <c r="IWW8" s="228"/>
      <c r="IWX8" s="228"/>
      <c r="IWY8" s="228"/>
      <c r="IWZ8" s="228"/>
      <c r="IXA8" s="228"/>
      <c r="IXB8" s="228"/>
      <c r="IXC8" s="228"/>
      <c r="IXD8" s="228"/>
      <c r="IXE8" s="228"/>
      <c r="IXF8" s="228"/>
      <c r="IXG8" s="228"/>
      <c r="IXH8" s="228"/>
      <c r="IXI8" s="228"/>
      <c r="IXJ8" s="228"/>
      <c r="IXK8" s="228"/>
      <c r="IXL8" s="228"/>
      <c r="IXM8" s="228"/>
      <c r="IXN8" s="228"/>
      <c r="IXO8" s="228"/>
      <c r="IXP8" s="228"/>
      <c r="IXQ8" s="228"/>
      <c r="IXR8" s="228"/>
      <c r="IXS8" s="228"/>
      <c r="IXT8" s="228"/>
      <c r="IXU8" s="228"/>
      <c r="IXV8" s="228"/>
      <c r="IXW8" s="228"/>
      <c r="IXX8" s="228"/>
      <c r="IXY8" s="228"/>
      <c r="IXZ8" s="228"/>
      <c r="IYA8" s="228"/>
      <c r="IYB8" s="228"/>
      <c r="IYC8" s="228"/>
      <c r="IYD8" s="228"/>
      <c r="IYE8" s="228"/>
      <c r="IYF8" s="228"/>
      <c r="IYG8" s="228"/>
      <c r="IYH8" s="228"/>
      <c r="IYI8" s="228"/>
      <c r="IYJ8" s="228"/>
      <c r="IYK8" s="228"/>
      <c r="IYL8" s="228"/>
      <c r="IYM8" s="228"/>
      <c r="IYN8" s="228"/>
      <c r="IYO8" s="228"/>
      <c r="IYP8" s="228"/>
      <c r="IYQ8" s="228"/>
      <c r="IYR8" s="228"/>
      <c r="IYS8" s="228"/>
      <c r="IYT8" s="228"/>
      <c r="IYU8" s="228"/>
      <c r="IYV8" s="228"/>
      <c r="IYW8" s="228"/>
      <c r="IYX8" s="228"/>
      <c r="IYY8" s="228"/>
      <c r="IYZ8" s="228"/>
      <c r="IZA8" s="228"/>
      <c r="IZB8" s="228"/>
      <c r="IZC8" s="228"/>
      <c r="IZD8" s="228"/>
      <c r="IZE8" s="228"/>
      <c r="IZF8" s="228"/>
      <c r="IZG8" s="228"/>
      <c r="IZH8" s="228"/>
      <c r="IZI8" s="228"/>
      <c r="IZJ8" s="228"/>
      <c r="IZK8" s="228"/>
      <c r="IZL8" s="228"/>
      <c r="IZM8" s="228"/>
      <c r="IZN8" s="228"/>
      <c r="IZO8" s="228"/>
      <c r="IZP8" s="228"/>
      <c r="IZQ8" s="228"/>
      <c r="IZR8" s="228"/>
      <c r="IZS8" s="228"/>
      <c r="IZT8" s="228"/>
      <c r="IZU8" s="228"/>
      <c r="IZV8" s="228"/>
      <c r="IZW8" s="228"/>
      <c r="IZX8" s="228"/>
      <c r="IZY8" s="228"/>
      <c r="IZZ8" s="228"/>
      <c r="JAA8" s="228"/>
      <c r="JAB8" s="228"/>
      <c r="JAC8" s="228"/>
      <c r="JAD8" s="228"/>
      <c r="JAE8" s="228"/>
      <c r="JAF8" s="228"/>
      <c r="JAG8" s="228"/>
      <c r="JAH8" s="228"/>
      <c r="JAI8" s="228"/>
      <c r="JAJ8" s="228"/>
      <c r="JAK8" s="228"/>
      <c r="JAL8" s="228"/>
      <c r="JAM8" s="228"/>
      <c r="JAN8" s="228"/>
      <c r="JAO8" s="228"/>
      <c r="JAP8" s="228"/>
      <c r="JAQ8" s="228"/>
      <c r="JAR8" s="228"/>
      <c r="JAS8" s="228"/>
      <c r="JAT8" s="228"/>
      <c r="JAU8" s="228"/>
      <c r="JAV8" s="228"/>
      <c r="JAW8" s="228"/>
      <c r="JAX8" s="228"/>
      <c r="JAY8" s="228"/>
      <c r="JAZ8" s="228"/>
      <c r="JBA8" s="228"/>
      <c r="JBB8" s="228"/>
      <c r="JBC8" s="228"/>
      <c r="JBD8" s="228"/>
      <c r="JBE8" s="228"/>
      <c r="JBF8" s="228"/>
      <c r="JBG8" s="228"/>
      <c r="JBH8" s="228"/>
      <c r="JBI8" s="228"/>
      <c r="JBJ8" s="228"/>
      <c r="JBK8" s="228"/>
      <c r="JBL8" s="228"/>
      <c r="JBM8" s="228"/>
      <c r="JBN8" s="228"/>
      <c r="JBO8" s="228"/>
      <c r="JBP8" s="228"/>
      <c r="JBQ8" s="228"/>
      <c r="JBR8" s="228"/>
      <c r="JBS8" s="228"/>
      <c r="JBT8" s="228"/>
      <c r="JBU8" s="228"/>
      <c r="JBV8" s="228"/>
      <c r="JBW8" s="228"/>
      <c r="JBX8" s="228"/>
      <c r="JBY8" s="228"/>
      <c r="JBZ8" s="228"/>
      <c r="JCA8" s="228"/>
      <c r="JCB8" s="228"/>
      <c r="JCC8" s="228"/>
      <c r="JCD8" s="228"/>
      <c r="JCE8" s="228"/>
      <c r="JCF8" s="228"/>
      <c r="JCG8" s="228"/>
      <c r="JCH8" s="228"/>
      <c r="JCI8" s="228"/>
      <c r="JCJ8" s="228"/>
      <c r="JCK8" s="228"/>
      <c r="JCL8" s="228"/>
      <c r="JCM8" s="228"/>
      <c r="JCN8" s="228"/>
      <c r="JCO8" s="228"/>
      <c r="JCP8" s="228"/>
      <c r="JCQ8" s="228"/>
      <c r="JCR8" s="228"/>
      <c r="JCS8" s="228"/>
      <c r="JCT8" s="228"/>
      <c r="JCU8" s="228"/>
      <c r="JCV8" s="228"/>
      <c r="JCW8" s="228"/>
      <c r="JCX8" s="228"/>
      <c r="JCY8" s="228"/>
      <c r="JCZ8" s="228"/>
      <c r="JDA8" s="228"/>
      <c r="JDB8" s="228"/>
      <c r="JDC8" s="228"/>
      <c r="JDD8" s="228"/>
      <c r="JDE8" s="228"/>
      <c r="JDF8" s="228"/>
      <c r="JDG8" s="228"/>
      <c r="JDH8" s="228"/>
      <c r="JDI8" s="228"/>
      <c r="JDJ8" s="228"/>
      <c r="JDK8" s="228"/>
      <c r="JDL8" s="228"/>
      <c r="JDM8" s="228"/>
      <c r="JDN8" s="228"/>
      <c r="JDO8" s="228"/>
      <c r="JDP8" s="228"/>
      <c r="JDQ8" s="228"/>
      <c r="JDR8" s="228"/>
      <c r="JDS8" s="228"/>
      <c r="JDT8" s="228"/>
      <c r="JDU8" s="228"/>
      <c r="JDV8" s="228"/>
      <c r="JDW8" s="228"/>
      <c r="JDX8" s="228"/>
      <c r="JDY8" s="228"/>
      <c r="JDZ8" s="228"/>
      <c r="JEA8" s="228"/>
      <c r="JEB8" s="228"/>
      <c r="JEC8" s="228"/>
      <c r="JED8" s="228"/>
      <c r="JEE8" s="228"/>
      <c r="JEF8" s="228"/>
      <c r="JEG8" s="228"/>
      <c r="JEH8" s="228"/>
      <c r="JEI8" s="228"/>
      <c r="JEJ8" s="228"/>
      <c r="JEK8" s="228"/>
      <c r="JEL8" s="228"/>
      <c r="JEM8" s="228"/>
      <c r="JEN8" s="228"/>
      <c r="JEO8" s="228"/>
      <c r="JEP8" s="228"/>
      <c r="JEQ8" s="228"/>
      <c r="JER8" s="228"/>
      <c r="JES8" s="228"/>
      <c r="JET8" s="228"/>
      <c r="JEU8" s="228"/>
      <c r="JEV8" s="228"/>
      <c r="JEW8" s="228"/>
      <c r="JEX8" s="228"/>
      <c r="JEY8" s="228"/>
      <c r="JEZ8" s="228"/>
      <c r="JFA8" s="228"/>
      <c r="JFB8" s="228"/>
      <c r="JFC8" s="228"/>
      <c r="JFD8" s="228"/>
      <c r="JFE8" s="228"/>
      <c r="JFF8" s="228"/>
      <c r="JFG8" s="228"/>
      <c r="JFH8" s="228"/>
      <c r="JFI8" s="228"/>
      <c r="JFJ8" s="228"/>
      <c r="JFK8" s="228"/>
      <c r="JFL8" s="228"/>
      <c r="JFM8" s="228"/>
      <c r="JFN8" s="228"/>
      <c r="JFO8" s="228"/>
      <c r="JFP8" s="228"/>
      <c r="JFQ8" s="228"/>
      <c r="JFR8" s="228"/>
      <c r="JFS8" s="228"/>
      <c r="JFT8" s="228"/>
      <c r="JFU8" s="228"/>
      <c r="JFV8" s="228"/>
      <c r="JFW8" s="228"/>
      <c r="JFX8" s="228"/>
      <c r="JFY8" s="228"/>
      <c r="JFZ8" s="228"/>
      <c r="JGA8" s="228"/>
      <c r="JGB8" s="228"/>
      <c r="JGC8" s="228"/>
      <c r="JGD8" s="228"/>
      <c r="JGE8" s="228"/>
      <c r="JGF8" s="228"/>
      <c r="JGG8" s="228"/>
      <c r="JGH8" s="228"/>
      <c r="JGI8" s="228"/>
      <c r="JGJ8" s="228"/>
      <c r="JGK8" s="228"/>
      <c r="JGL8" s="228"/>
      <c r="JGM8" s="228"/>
      <c r="JGN8" s="228"/>
      <c r="JGO8" s="228"/>
      <c r="JGP8" s="228"/>
      <c r="JGQ8" s="228"/>
      <c r="JGR8" s="228"/>
      <c r="JGS8" s="228"/>
      <c r="JGT8" s="228"/>
      <c r="JGU8" s="228"/>
      <c r="JGV8" s="228"/>
      <c r="JGW8" s="228"/>
      <c r="JGX8" s="228"/>
      <c r="JGY8" s="228"/>
      <c r="JGZ8" s="228"/>
      <c r="JHA8" s="228"/>
      <c r="JHB8" s="228"/>
      <c r="JHC8" s="228"/>
      <c r="JHD8" s="228"/>
      <c r="JHE8" s="228"/>
      <c r="JHF8" s="228"/>
      <c r="JHG8" s="228"/>
      <c r="JHH8" s="228"/>
      <c r="JHI8" s="228"/>
      <c r="JHJ8" s="228"/>
      <c r="JHK8" s="228"/>
      <c r="JHL8" s="228"/>
      <c r="JHM8" s="228"/>
      <c r="JHN8" s="228"/>
      <c r="JHO8" s="228"/>
      <c r="JHP8" s="228"/>
      <c r="JHQ8" s="228"/>
      <c r="JHR8" s="228"/>
      <c r="JHS8" s="228"/>
      <c r="JHT8" s="228"/>
      <c r="JHU8" s="228"/>
      <c r="JHV8" s="228"/>
      <c r="JHW8" s="228"/>
      <c r="JHX8" s="228"/>
      <c r="JHY8" s="228"/>
      <c r="JHZ8" s="228"/>
      <c r="JIA8" s="228"/>
      <c r="JIB8" s="228"/>
      <c r="JIC8" s="228"/>
      <c r="JID8" s="228"/>
      <c r="JIE8" s="228"/>
      <c r="JIF8" s="228"/>
      <c r="JIG8" s="228"/>
      <c r="JIH8" s="228"/>
      <c r="JII8" s="228"/>
      <c r="JIJ8" s="228"/>
      <c r="JIK8" s="228"/>
      <c r="JIL8" s="228"/>
      <c r="JIM8" s="228"/>
      <c r="JIN8" s="228"/>
      <c r="JIO8" s="228"/>
      <c r="JIP8" s="228"/>
      <c r="JIQ8" s="228"/>
      <c r="JIR8" s="228"/>
      <c r="JIS8" s="228"/>
      <c r="JIT8" s="228"/>
      <c r="JIU8" s="228"/>
      <c r="JIV8" s="228"/>
      <c r="JIW8" s="228"/>
      <c r="JIX8" s="228"/>
      <c r="JIY8" s="228"/>
      <c r="JIZ8" s="228"/>
      <c r="JJA8" s="228"/>
      <c r="JJB8" s="228"/>
      <c r="JJC8" s="228"/>
      <c r="JJD8" s="228"/>
      <c r="JJE8" s="228"/>
      <c r="JJF8" s="228"/>
      <c r="JJG8" s="228"/>
      <c r="JJH8" s="228"/>
      <c r="JJI8" s="228"/>
      <c r="JJJ8" s="228"/>
      <c r="JJK8" s="228"/>
      <c r="JJL8" s="228"/>
      <c r="JJM8" s="228"/>
      <c r="JJN8" s="228"/>
      <c r="JJO8" s="228"/>
      <c r="JJP8" s="228"/>
      <c r="JJQ8" s="228"/>
      <c r="JJR8" s="228"/>
      <c r="JJS8" s="228"/>
      <c r="JJT8" s="228"/>
      <c r="JJU8" s="228"/>
      <c r="JJV8" s="228"/>
      <c r="JJW8" s="228"/>
      <c r="JJX8" s="228"/>
      <c r="JJY8" s="228"/>
      <c r="JJZ8" s="228"/>
      <c r="JKA8" s="228"/>
      <c r="JKB8" s="228"/>
      <c r="JKC8" s="228"/>
      <c r="JKD8" s="228"/>
      <c r="JKE8" s="228"/>
      <c r="JKF8" s="228"/>
      <c r="JKG8" s="228"/>
      <c r="JKH8" s="228"/>
      <c r="JKI8" s="228"/>
      <c r="JKJ8" s="228"/>
      <c r="JKK8" s="228"/>
      <c r="JKL8" s="228"/>
      <c r="JKM8" s="228"/>
      <c r="JKN8" s="228"/>
      <c r="JKO8" s="228"/>
      <c r="JKP8" s="228"/>
      <c r="JKQ8" s="228"/>
      <c r="JKR8" s="228"/>
      <c r="JKS8" s="228"/>
      <c r="JKT8" s="228"/>
      <c r="JKU8" s="228"/>
      <c r="JKV8" s="228"/>
      <c r="JKW8" s="228"/>
      <c r="JKX8" s="228"/>
      <c r="JKY8" s="228"/>
      <c r="JKZ8" s="228"/>
      <c r="JLA8" s="228"/>
      <c r="JLB8" s="228"/>
      <c r="JLC8" s="228"/>
      <c r="JLD8" s="228"/>
      <c r="JLE8" s="228"/>
      <c r="JLF8" s="228"/>
      <c r="JLG8" s="228"/>
      <c r="JLH8" s="228"/>
      <c r="JLI8" s="228"/>
      <c r="JLJ8" s="228"/>
      <c r="JLK8" s="228"/>
      <c r="JLL8" s="228"/>
      <c r="JLM8" s="228"/>
      <c r="JLN8" s="228"/>
      <c r="JLO8" s="228"/>
      <c r="JLP8" s="228"/>
      <c r="JLQ8" s="228"/>
      <c r="JLR8" s="228"/>
      <c r="JLS8" s="228"/>
      <c r="JLT8" s="228"/>
      <c r="JLU8" s="228"/>
      <c r="JLV8" s="228"/>
      <c r="JLW8" s="228"/>
      <c r="JLX8" s="228"/>
      <c r="JLY8" s="228"/>
      <c r="JLZ8" s="228"/>
      <c r="JMA8" s="228"/>
      <c r="JMB8" s="228"/>
      <c r="JMC8" s="228"/>
      <c r="JMD8" s="228"/>
      <c r="JME8" s="228"/>
      <c r="JMF8" s="228"/>
      <c r="JMG8" s="228"/>
      <c r="JMH8" s="228"/>
      <c r="JMI8" s="228"/>
      <c r="JMJ8" s="228"/>
      <c r="JMK8" s="228"/>
      <c r="JML8" s="228"/>
      <c r="JMM8" s="228"/>
      <c r="JMN8" s="228"/>
      <c r="JMO8" s="228"/>
      <c r="JMP8" s="228"/>
      <c r="JMQ8" s="228"/>
      <c r="JMR8" s="228"/>
      <c r="JMS8" s="228"/>
      <c r="JMT8" s="228"/>
      <c r="JMU8" s="228"/>
      <c r="JMV8" s="228"/>
      <c r="JMW8" s="228"/>
      <c r="JMX8" s="228"/>
      <c r="JMY8" s="228"/>
      <c r="JMZ8" s="228"/>
      <c r="JNA8" s="228"/>
      <c r="JNB8" s="228"/>
      <c r="JNC8" s="228"/>
      <c r="JND8" s="228"/>
      <c r="JNE8" s="228"/>
      <c r="JNF8" s="228"/>
      <c r="JNG8" s="228"/>
      <c r="JNH8" s="228"/>
      <c r="JNI8" s="228"/>
      <c r="JNJ8" s="228"/>
      <c r="JNK8" s="228"/>
      <c r="JNL8" s="228"/>
      <c r="JNM8" s="228"/>
      <c r="JNN8" s="228"/>
      <c r="JNO8" s="228"/>
      <c r="JNP8" s="228"/>
      <c r="JNQ8" s="228"/>
      <c r="JNR8" s="228"/>
      <c r="JNS8" s="228"/>
      <c r="JNT8" s="228"/>
      <c r="JNU8" s="228"/>
      <c r="JNV8" s="228"/>
      <c r="JNW8" s="228"/>
      <c r="JNX8" s="228"/>
      <c r="JNY8" s="228"/>
      <c r="JNZ8" s="228"/>
      <c r="JOA8" s="228"/>
      <c r="JOB8" s="228"/>
      <c r="JOC8" s="228"/>
      <c r="JOD8" s="228"/>
      <c r="JOE8" s="228"/>
      <c r="JOF8" s="228"/>
      <c r="JOG8" s="228"/>
      <c r="JOH8" s="228"/>
      <c r="JOI8" s="228"/>
      <c r="JOJ8" s="228"/>
      <c r="JOK8" s="228"/>
      <c r="JOL8" s="228"/>
      <c r="JOM8" s="228"/>
      <c r="JON8" s="228"/>
      <c r="JOO8" s="228"/>
      <c r="JOP8" s="228"/>
      <c r="JOQ8" s="228"/>
      <c r="JOR8" s="228"/>
      <c r="JOS8" s="228"/>
      <c r="JOT8" s="228"/>
      <c r="JOU8" s="228"/>
      <c r="JOV8" s="228"/>
      <c r="JOW8" s="228"/>
      <c r="JOX8" s="228"/>
      <c r="JOY8" s="228"/>
      <c r="JOZ8" s="228"/>
      <c r="JPA8" s="228"/>
      <c r="JPB8" s="228"/>
      <c r="JPC8" s="228"/>
      <c r="JPD8" s="228"/>
      <c r="JPE8" s="228"/>
      <c r="JPF8" s="228"/>
      <c r="JPG8" s="228"/>
      <c r="JPH8" s="228"/>
      <c r="JPI8" s="228"/>
      <c r="JPJ8" s="228"/>
      <c r="JPK8" s="228"/>
      <c r="JPL8" s="228"/>
      <c r="JPM8" s="228"/>
      <c r="JPN8" s="228"/>
      <c r="JPO8" s="228"/>
      <c r="JPP8" s="228"/>
      <c r="JPQ8" s="228"/>
      <c r="JPR8" s="228"/>
      <c r="JPS8" s="228"/>
      <c r="JPT8" s="228"/>
      <c r="JPU8" s="228"/>
      <c r="JPV8" s="228"/>
      <c r="JPW8" s="228"/>
      <c r="JPX8" s="228"/>
      <c r="JPY8" s="228"/>
      <c r="JPZ8" s="228"/>
      <c r="JQA8" s="228"/>
      <c r="JQB8" s="228"/>
      <c r="JQC8" s="228"/>
      <c r="JQD8" s="228"/>
      <c r="JQE8" s="228"/>
      <c r="JQF8" s="228"/>
      <c r="JQG8" s="228"/>
      <c r="JQH8" s="228"/>
      <c r="JQI8" s="228"/>
      <c r="JQJ8" s="228"/>
      <c r="JQK8" s="228"/>
      <c r="JQL8" s="228"/>
      <c r="JQM8" s="228"/>
      <c r="JQN8" s="228"/>
      <c r="JQO8" s="228"/>
      <c r="JQP8" s="228"/>
      <c r="JQQ8" s="228"/>
      <c r="JQR8" s="228"/>
      <c r="JQS8" s="228"/>
      <c r="JQT8" s="228"/>
      <c r="JQU8" s="228"/>
      <c r="JQV8" s="228"/>
      <c r="JQW8" s="228"/>
      <c r="JQX8" s="228"/>
      <c r="JQY8" s="228"/>
      <c r="JQZ8" s="228"/>
      <c r="JRA8" s="228"/>
      <c r="JRB8" s="228"/>
      <c r="JRC8" s="228"/>
      <c r="JRD8" s="228"/>
      <c r="JRE8" s="228"/>
      <c r="JRF8" s="228"/>
      <c r="JRG8" s="228"/>
      <c r="JRH8" s="228"/>
      <c r="JRI8" s="228"/>
      <c r="JRJ8" s="228"/>
      <c r="JRK8" s="228"/>
      <c r="JRL8" s="228"/>
      <c r="JRM8" s="228"/>
      <c r="JRN8" s="228"/>
      <c r="JRO8" s="228"/>
      <c r="JRP8" s="228"/>
      <c r="JRQ8" s="228"/>
      <c r="JRR8" s="228"/>
      <c r="JRS8" s="228"/>
      <c r="JRT8" s="228"/>
      <c r="JRU8" s="228"/>
      <c r="JRV8" s="228"/>
      <c r="JRW8" s="228"/>
      <c r="JRX8" s="228"/>
      <c r="JRY8" s="228"/>
      <c r="JRZ8" s="228"/>
      <c r="JSA8" s="228"/>
      <c r="JSB8" s="228"/>
      <c r="JSC8" s="228"/>
      <c r="JSD8" s="228"/>
      <c r="JSE8" s="228"/>
      <c r="JSF8" s="228"/>
      <c r="JSG8" s="228"/>
      <c r="JSH8" s="228"/>
      <c r="JSI8" s="228"/>
      <c r="JSJ8" s="228"/>
      <c r="JSK8" s="228"/>
      <c r="JSL8" s="228"/>
      <c r="JSM8" s="228"/>
      <c r="JSN8" s="228"/>
      <c r="JSO8" s="228"/>
      <c r="JSP8" s="228"/>
      <c r="JSQ8" s="228"/>
      <c r="JSR8" s="228"/>
      <c r="JSS8" s="228"/>
      <c r="JST8" s="228"/>
      <c r="JSU8" s="228"/>
      <c r="JSV8" s="228"/>
      <c r="JSW8" s="228"/>
      <c r="JSX8" s="228"/>
      <c r="JSY8" s="228"/>
      <c r="JSZ8" s="228"/>
      <c r="JTA8" s="228"/>
      <c r="JTB8" s="228"/>
      <c r="JTC8" s="228"/>
      <c r="JTD8" s="228"/>
      <c r="JTE8" s="228"/>
      <c r="JTF8" s="228"/>
      <c r="JTG8" s="228"/>
      <c r="JTH8" s="228"/>
      <c r="JTI8" s="228"/>
      <c r="JTJ8" s="228"/>
      <c r="JTK8" s="228"/>
      <c r="JTL8" s="228"/>
      <c r="JTM8" s="228"/>
      <c r="JTN8" s="228"/>
      <c r="JTO8" s="228"/>
      <c r="JTP8" s="228"/>
      <c r="JTQ8" s="228"/>
      <c r="JTR8" s="228"/>
      <c r="JTS8" s="228"/>
      <c r="JTT8" s="228"/>
      <c r="JTU8" s="228"/>
      <c r="JTV8" s="228"/>
      <c r="JTW8" s="228"/>
      <c r="JTX8" s="228"/>
      <c r="JTY8" s="228"/>
      <c r="JTZ8" s="228"/>
      <c r="JUA8" s="228"/>
      <c r="JUB8" s="228"/>
      <c r="JUC8" s="228"/>
      <c r="JUD8" s="228"/>
      <c r="JUE8" s="228"/>
      <c r="JUF8" s="228"/>
      <c r="JUG8" s="228"/>
      <c r="JUH8" s="228"/>
      <c r="JUI8" s="228"/>
      <c r="JUJ8" s="228"/>
      <c r="JUK8" s="228"/>
      <c r="JUL8" s="228"/>
      <c r="JUM8" s="228"/>
      <c r="JUN8" s="228"/>
      <c r="JUO8" s="228"/>
      <c r="JUP8" s="228"/>
      <c r="JUQ8" s="228"/>
      <c r="JUR8" s="228"/>
      <c r="JUS8" s="228"/>
      <c r="JUT8" s="228"/>
      <c r="JUU8" s="228"/>
      <c r="JUV8" s="228"/>
      <c r="JUW8" s="228"/>
      <c r="JUX8" s="228"/>
      <c r="JUY8" s="228"/>
      <c r="JUZ8" s="228"/>
      <c r="JVA8" s="228"/>
      <c r="JVB8" s="228"/>
      <c r="JVC8" s="228"/>
      <c r="JVD8" s="228"/>
      <c r="JVE8" s="228"/>
      <c r="JVF8" s="228"/>
      <c r="JVG8" s="228"/>
      <c r="JVH8" s="228"/>
      <c r="JVI8" s="228"/>
      <c r="JVJ8" s="228"/>
      <c r="JVK8" s="228"/>
      <c r="JVL8" s="228"/>
      <c r="JVM8" s="228"/>
      <c r="JVN8" s="228"/>
      <c r="JVO8" s="228"/>
      <c r="JVP8" s="228"/>
      <c r="JVQ8" s="228"/>
      <c r="JVR8" s="228"/>
      <c r="JVS8" s="228"/>
      <c r="JVT8" s="228"/>
      <c r="JVU8" s="228"/>
      <c r="JVV8" s="228"/>
      <c r="JVW8" s="228"/>
      <c r="JVX8" s="228"/>
      <c r="JVY8" s="228"/>
      <c r="JVZ8" s="228"/>
      <c r="JWA8" s="228"/>
      <c r="JWB8" s="228"/>
      <c r="JWC8" s="228"/>
      <c r="JWD8" s="228"/>
      <c r="JWE8" s="228"/>
      <c r="JWF8" s="228"/>
      <c r="JWG8" s="228"/>
      <c r="JWH8" s="228"/>
      <c r="JWI8" s="228"/>
      <c r="JWJ8" s="228"/>
      <c r="JWK8" s="228"/>
      <c r="JWL8" s="228"/>
      <c r="JWM8" s="228"/>
      <c r="JWN8" s="228"/>
      <c r="JWO8" s="228"/>
      <c r="JWP8" s="228"/>
      <c r="JWQ8" s="228"/>
      <c r="JWR8" s="228"/>
      <c r="JWS8" s="228"/>
      <c r="JWT8" s="228"/>
      <c r="JWU8" s="228"/>
      <c r="JWV8" s="228"/>
      <c r="JWW8" s="228"/>
      <c r="JWX8" s="228"/>
      <c r="JWY8" s="228"/>
      <c r="JWZ8" s="228"/>
      <c r="JXA8" s="228"/>
      <c r="JXB8" s="228"/>
      <c r="JXC8" s="228"/>
      <c r="JXD8" s="228"/>
      <c r="JXE8" s="228"/>
      <c r="JXF8" s="228"/>
      <c r="JXG8" s="228"/>
      <c r="JXH8" s="228"/>
      <c r="JXI8" s="228"/>
      <c r="JXJ8" s="228"/>
      <c r="JXK8" s="228"/>
      <c r="JXL8" s="228"/>
      <c r="JXM8" s="228"/>
      <c r="JXN8" s="228"/>
      <c r="JXO8" s="228"/>
      <c r="JXP8" s="228"/>
      <c r="JXQ8" s="228"/>
      <c r="JXR8" s="228"/>
      <c r="JXS8" s="228"/>
      <c r="JXT8" s="228"/>
      <c r="JXU8" s="228"/>
      <c r="JXV8" s="228"/>
      <c r="JXW8" s="228"/>
      <c r="JXX8" s="228"/>
      <c r="JXY8" s="228"/>
      <c r="JXZ8" s="228"/>
      <c r="JYA8" s="228"/>
      <c r="JYB8" s="228"/>
      <c r="JYC8" s="228"/>
      <c r="JYD8" s="228"/>
      <c r="JYE8" s="228"/>
      <c r="JYF8" s="228"/>
      <c r="JYG8" s="228"/>
      <c r="JYH8" s="228"/>
      <c r="JYI8" s="228"/>
      <c r="JYJ8" s="228"/>
      <c r="JYK8" s="228"/>
      <c r="JYL8" s="228"/>
      <c r="JYM8" s="228"/>
      <c r="JYN8" s="228"/>
      <c r="JYO8" s="228"/>
      <c r="JYP8" s="228"/>
      <c r="JYQ8" s="228"/>
      <c r="JYR8" s="228"/>
      <c r="JYS8" s="228"/>
      <c r="JYT8" s="228"/>
      <c r="JYU8" s="228"/>
      <c r="JYV8" s="228"/>
      <c r="JYW8" s="228"/>
      <c r="JYX8" s="228"/>
      <c r="JYY8" s="228"/>
      <c r="JYZ8" s="228"/>
      <c r="JZA8" s="228"/>
      <c r="JZB8" s="228"/>
      <c r="JZC8" s="228"/>
      <c r="JZD8" s="228"/>
      <c r="JZE8" s="228"/>
      <c r="JZF8" s="228"/>
      <c r="JZG8" s="228"/>
      <c r="JZH8" s="228"/>
      <c r="JZI8" s="228"/>
      <c r="JZJ8" s="228"/>
      <c r="JZK8" s="228"/>
      <c r="JZL8" s="228"/>
      <c r="JZM8" s="228"/>
      <c r="JZN8" s="228"/>
      <c r="JZO8" s="228"/>
      <c r="JZP8" s="228"/>
      <c r="JZQ8" s="228"/>
      <c r="JZR8" s="228"/>
      <c r="JZS8" s="228"/>
      <c r="JZT8" s="228"/>
      <c r="JZU8" s="228"/>
      <c r="JZV8" s="228"/>
      <c r="JZW8" s="228"/>
      <c r="JZX8" s="228"/>
      <c r="JZY8" s="228"/>
      <c r="JZZ8" s="228"/>
      <c r="KAA8" s="228"/>
      <c r="KAB8" s="228"/>
      <c r="KAC8" s="228"/>
      <c r="KAD8" s="228"/>
      <c r="KAE8" s="228"/>
      <c r="KAF8" s="228"/>
      <c r="KAG8" s="228"/>
      <c r="KAH8" s="228"/>
      <c r="KAI8" s="228"/>
      <c r="KAJ8" s="228"/>
      <c r="KAK8" s="228"/>
      <c r="KAL8" s="228"/>
      <c r="KAM8" s="228"/>
      <c r="KAN8" s="228"/>
      <c r="KAO8" s="228"/>
      <c r="KAP8" s="228"/>
      <c r="KAQ8" s="228"/>
      <c r="KAR8" s="228"/>
      <c r="KAS8" s="228"/>
      <c r="KAT8" s="228"/>
      <c r="KAU8" s="228"/>
      <c r="KAV8" s="228"/>
      <c r="KAW8" s="228"/>
      <c r="KAX8" s="228"/>
      <c r="KAY8" s="228"/>
      <c r="KAZ8" s="228"/>
      <c r="KBA8" s="228"/>
      <c r="KBB8" s="228"/>
      <c r="KBC8" s="228"/>
      <c r="KBD8" s="228"/>
      <c r="KBE8" s="228"/>
      <c r="KBF8" s="228"/>
      <c r="KBG8" s="228"/>
      <c r="KBH8" s="228"/>
      <c r="KBI8" s="228"/>
      <c r="KBJ8" s="228"/>
      <c r="KBK8" s="228"/>
      <c r="KBL8" s="228"/>
      <c r="KBM8" s="228"/>
      <c r="KBN8" s="228"/>
      <c r="KBO8" s="228"/>
      <c r="KBP8" s="228"/>
      <c r="KBQ8" s="228"/>
      <c r="KBR8" s="228"/>
      <c r="KBS8" s="228"/>
      <c r="KBT8" s="228"/>
      <c r="KBU8" s="228"/>
      <c r="KBV8" s="228"/>
      <c r="KBW8" s="228"/>
      <c r="KBX8" s="228"/>
      <c r="KBY8" s="228"/>
      <c r="KBZ8" s="228"/>
      <c r="KCA8" s="228"/>
      <c r="KCB8" s="228"/>
      <c r="KCC8" s="228"/>
      <c r="KCD8" s="228"/>
      <c r="KCE8" s="228"/>
      <c r="KCF8" s="228"/>
      <c r="KCG8" s="228"/>
      <c r="KCH8" s="228"/>
      <c r="KCI8" s="228"/>
      <c r="KCJ8" s="228"/>
      <c r="KCK8" s="228"/>
      <c r="KCL8" s="228"/>
      <c r="KCM8" s="228"/>
      <c r="KCN8" s="228"/>
      <c r="KCO8" s="228"/>
      <c r="KCP8" s="228"/>
      <c r="KCQ8" s="228"/>
      <c r="KCR8" s="228"/>
      <c r="KCS8" s="228"/>
      <c r="KCT8" s="228"/>
      <c r="KCU8" s="228"/>
      <c r="KCV8" s="228"/>
      <c r="KCW8" s="228"/>
      <c r="KCX8" s="228"/>
      <c r="KCY8" s="228"/>
      <c r="KCZ8" s="228"/>
      <c r="KDA8" s="228"/>
      <c r="KDB8" s="228"/>
      <c r="KDC8" s="228"/>
      <c r="KDD8" s="228"/>
      <c r="KDE8" s="228"/>
      <c r="KDF8" s="228"/>
      <c r="KDG8" s="228"/>
      <c r="KDH8" s="228"/>
      <c r="KDI8" s="228"/>
      <c r="KDJ8" s="228"/>
      <c r="KDK8" s="228"/>
      <c r="KDL8" s="228"/>
      <c r="KDM8" s="228"/>
      <c r="KDN8" s="228"/>
      <c r="KDO8" s="228"/>
      <c r="KDP8" s="228"/>
      <c r="KDQ8" s="228"/>
      <c r="KDR8" s="228"/>
      <c r="KDS8" s="228"/>
      <c r="KDT8" s="228"/>
      <c r="KDU8" s="228"/>
      <c r="KDV8" s="228"/>
      <c r="KDW8" s="228"/>
      <c r="KDX8" s="228"/>
      <c r="KDY8" s="228"/>
      <c r="KDZ8" s="228"/>
      <c r="KEA8" s="228"/>
      <c r="KEB8" s="228"/>
      <c r="KEC8" s="228"/>
      <c r="KED8" s="228"/>
      <c r="KEE8" s="228"/>
      <c r="KEF8" s="228"/>
      <c r="KEG8" s="228"/>
      <c r="KEH8" s="228"/>
      <c r="KEI8" s="228"/>
      <c r="KEJ8" s="228"/>
      <c r="KEK8" s="228"/>
      <c r="KEL8" s="228"/>
      <c r="KEM8" s="228"/>
      <c r="KEN8" s="228"/>
      <c r="KEO8" s="228"/>
      <c r="KEP8" s="228"/>
      <c r="KEQ8" s="228"/>
      <c r="KER8" s="228"/>
      <c r="KES8" s="228"/>
      <c r="KET8" s="228"/>
      <c r="KEU8" s="228"/>
      <c r="KEV8" s="228"/>
      <c r="KEW8" s="228"/>
      <c r="KEX8" s="228"/>
      <c r="KEY8" s="228"/>
      <c r="KEZ8" s="228"/>
      <c r="KFA8" s="228"/>
      <c r="KFB8" s="228"/>
      <c r="KFC8" s="228"/>
      <c r="KFD8" s="228"/>
      <c r="KFE8" s="228"/>
      <c r="KFF8" s="228"/>
      <c r="KFG8" s="228"/>
      <c r="KFH8" s="228"/>
      <c r="KFI8" s="228"/>
      <c r="KFJ8" s="228"/>
      <c r="KFK8" s="228"/>
      <c r="KFL8" s="228"/>
      <c r="KFM8" s="228"/>
      <c r="KFN8" s="228"/>
      <c r="KFO8" s="228"/>
      <c r="KFP8" s="228"/>
      <c r="KFQ8" s="228"/>
      <c r="KFR8" s="228"/>
      <c r="KFS8" s="228"/>
      <c r="KFT8" s="228"/>
      <c r="KFU8" s="228"/>
      <c r="KFV8" s="228"/>
      <c r="KFW8" s="228"/>
      <c r="KFX8" s="228"/>
      <c r="KFY8" s="228"/>
      <c r="KFZ8" s="228"/>
      <c r="KGA8" s="228"/>
      <c r="KGB8" s="228"/>
      <c r="KGC8" s="228"/>
      <c r="KGD8" s="228"/>
      <c r="KGE8" s="228"/>
      <c r="KGF8" s="228"/>
      <c r="KGG8" s="228"/>
      <c r="KGH8" s="228"/>
      <c r="KGI8" s="228"/>
      <c r="KGJ8" s="228"/>
      <c r="KGK8" s="228"/>
      <c r="KGL8" s="228"/>
      <c r="KGM8" s="228"/>
      <c r="KGN8" s="228"/>
      <c r="KGO8" s="228"/>
      <c r="KGP8" s="228"/>
      <c r="KGQ8" s="228"/>
      <c r="KGR8" s="228"/>
      <c r="KGS8" s="228"/>
      <c r="KGT8" s="228"/>
      <c r="KGU8" s="228"/>
      <c r="KGV8" s="228"/>
      <c r="KGW8" s="228"/>
      <c r="KGX8" s="228"/>
      <c r="KGY8" s="228"/>
      <c r="KGZ8" s="228"/>
      <c r="KHA8" s="228"/>
      <c r="KHB8" s="228"/>
      <c r="KHC8" s="228"/>
      <c r="KHD8" s="228"/>
      <c r="KHE8" s="228"/>
      <c r="KHF8" s="228"/>
      <c r="KHG8" s="228"/>
      <c r="KHH8" s="228"/>
      <c r="KHI8" s="228"/>
      <c r="KHJ8" s="228"/>
      <c r="KHK8" s="228"/>
      <c r="KHL8" s="228"/>
      <c r="KHM8" s="228"/>
      <c r="KHN8" s="228"/>
      <c r="KHO8" s="228"/>
      <c r="KHP8" s="228"/>
      <c r="KHQ8" s="228"/>
      <c r="KHR8" s="228"/>
      <c r="KHS8" s="228"/>
      <c r="KHT8" s="228"/>
      <c r="KHU8" s="228"/>
      <c r="KHV8" s="228"/>
      <c r="KHW8" s="228"/>
      <c r="KHX8" s="228"/>
      <c r="KHY8" s="228"/>
      <c r="KHZ8" s="228"/>
      <c r="KIA8" s="228"/>
      <c r="KIB8" s="228"/>
      <c r="KIC8" s="228"/>
      <c r="KID8" s="228"/>
      <c r="KIE8" s="228"/>
      <c r="KIF8" s="228"/>
      <c r="KIG8" s="228"/>
      <c r="KIH8" s="228"/>
      <c r="KII8" s="228"/>
      <c r="KIJ8" s="228"/>
      <c r="KIK8" s="228"/>
      <c r="KIL8" s="228"/>
      <c r="KIM8" s="228"/>
      <c r="KIN8" s="228"/>
      <c r="KIO8" s="228"/>
      <c r="KIP8" s="228"/>
      <c r="KIQ8" s="228"/>
      <c r="KIR8" s="228"/>
      <c r="KIS8" s="228"/>
      <c r="KIT8" s="228"/>
      <c r="KIU8" s="228"/>
      <c r="KIV8" s="228"/>
      <c r="KIW8" s="228"/>
      <c r="KIX8" s="228"/>
      <c r="KIY8" s="228"/>
      <c r="KIZ8" s="228"/>
      <c r="KJA8" s="228"/>
      <c r="KJB8" s="228"/>
      <c r="KJC8" s="228"/>
      <c r="KJD8" s="228"/>
      <c r="KJE8" s="228"/>
      <c r="KJF8" s="228"/>
      <c r="KJG8" s="228"/>
      <c r="KJH8" s="228"/>
      <c r="KJI8" s="228"/>
      <c r="KJJ8" s="228"/>
      <c r="KJK8" s="228"/>
      <c r="KJL8" s="228"/>
      <c r="KJM8" s="228"/>
      <c r="KJN8" s="228"/>
      <c r="KJO8" s="228"/>
      <c r="KJP8" s="228"/>
      <c r="KJQ8" s="228"/>
      <c r="KJR8" s="228"/>
      <c r="KJS8" s="228"/>
      <c r="KJT8" s="228"/>
      <c r="KJU8" s="228"/>
      <c r="KJV8" s="228"/>
      <c r="KJW8" s="228"/>
      <c r="KJX8" s="228"/>
      <c r="KJY8" s="228"/>
      <c r="KJZ8" s="228"/>
      <c r="KKA8" s="228"/>
      <c r="KKB8" s="228"/>
      <c r="KKC8" s="228"/>
      <c r="KKD8" s="228"/>
      <c r="KKE8" s="228"/>
      <c r="KKF8" s="228"/>
      <c r="KKG8" s="228"/>
      <c r="KKH8" s="228"/>
      <c r="KKI8" s="228"/>
      <c r="KKJ8" s="228"/>
      <c r="KKK8" s="228"/>
      <c r="KKL8" s="228"/>
      <c r="KKM8" s="228"/>
      <c r="KKN8" s="228"/>
      <c r="KKO8" s="228"/>
      <c r="KKP8" s="228"/>
      <c r="KKQ8" s="228"/>
      <c r="KKR8" s="228"/>
      <c r="KKS8" s="228"/>
      <c r="KKT8" s="228"/>
      <c r="KKU8" s="228"/>
      <c r="KKV8" s="228"/>
      <c r="KKW8" s="228"/>
      <c r="KKX8" s="228"/>
      <c r="KKY8" s="228"/>
      <c r="KKZ8" s="228"/>
      <c r="KLA8" s="228"/>
      <c r="KLB8" s="228"/>
      <c r="KLC8" s="228"/>
      <c r="KLD8" s="228"/>
      <c r="KLE8" s="228"/>
      <c r="KLF8" s="228"/>
      <c r="KLG8" s="228"/>
      <c r="KLH8" s="228"/>
      <c r="KLI8" s="228"/>
      <c r="KLJ8" s="228"/>
      <c r="KLK8" s="228"/>
      <c r="KLL8" s="228"/>
      <c r="KLM8" s="228"/>
      <c r="KLN8" s="228"/>
      <c r="KLO8" s="228"/>
      <c r="KLP8" s="228"/>
      <c r="KLQ8" s="228"/>
      <c r="KLR8" s="228"/>
      <c r="KLS8" s="228"/>
      <c r="KLT8" s="228"/>
      <c r="KLU8" s="228"/>
      <c r="KLV8" s="228"/>
      <c r="KLW8" s="228"/>
      <c r="KLX8" s="228"/>
      <c r="KLY8" s="228"/>
      <c r="KLZ8" s="228"/>
      <c r="KMA8" s="228"/>
      <c r="KMB8" s="228"/>
      <c r="KMC8" s="228"/>
      <c r="KMD8" s="228"/>
      <c r="KME8" s="228"/>
      <c r="KMF8" s="228"/>
      <c r="KMG8" s="228"/>
      <c r="KMH8" s="228"/>
      <c r="KMI8" s="228"/>
      <c r="KMJ8" s="228"/>
      <c r="KMK8" s="228"/>
      <c r="KML8" s="228"/>
      <c r="KMM8" s="228"/>
      <c r="KMN8" s="228"/>
      <c r="KMO8" s="228"/>
      <c r="KMP8" s="228"/>
      <c r="KMQ8" s="228"/>
      <c r="KMR8" s="228"/>
      <c r="KMS8" s="228"/>
      <c r="KMT8" s="228"/>
      <c r="KMU8" s="228"/>
      <c r="KMV8" s="228"/>
      <c r="KMW8" s="228"/>
      <c r="KMX8" s="228"/>
      <c r="KMY8" s="228"/>
      <c r="KMZ8" s="228"/>
      <c r="KNA8" s="228"/>
      <c r="KNB8" s="228"/>
      <c r="KNC8" s="228"/>
      <c r="KND8" s="228"/>
      <c r="KNE8" s="228"/>
      <c r="KNF8" s="228"/>
      <c r="KNG8" s="228"/>
      <c r="KNH8" s="228"/>
      <c r="KNI8" s="228"/>
      <c r="KNJ8" s="228"/>
      <c r="KNK8" s="228"/>
      <c r="KNL8" s="228"/>
      <c r="KNM8" s="228"/>
      <c r="KNN8" s="228"/>
      <c r="KNO8" s="228"/>
      <c r="KNP8" s="228"/>
      <c r="KNQ8" s="228"/>
      <c r="KNR8" s="228"/>
      <c r="KNS8" s="228"/>
      <c r="KNT8" s="228"/>
      <c r="KNU8" s="228"/>
      <c r="KNV8" s="228"/>
      <c r="KNW8" s="228"/>
      <c r="KNX8" s="228"/>
      <c r="KNY8" s="228"/>
      <c r="KNZ8" s="228"/>
      <c r="KOA8" s="228"/>
      <c r="KOB8" s="228"/>
      <c r="KOC8" s="228"/>
      <c r="KOD8" s="228"/>
      <c r="KOE8" s="228"/>
      <c r="KOF8" s="228"/>
      <c r="KOG8" s="228"/>
      <c r="KOH8" s="228"/>
      <c r="KOI8" s="228"/>
      <c r="KOJ8" s="228"/>
      <c r="KOK8" s="228"/>
      <c r="KOL8" s="228"/>
      <c r="KOM8" s="228"/>
      <c r="KON8" s="228"/>
      <c r="KOO8" s="228"/>
      <c r="KOP8" s="228"/>
      <c r="KOQ8" s="228"/>
      <c r="KOR8" s="228"/>
      <c r="KOS8" s="228"/>
      <c r="KOT8" s="228"/>
      <c r="KOU8" s="228"/>
      <c r="KOV8" s="228"/>
      <c r="KOW8" s="228"/>
      <c r="KOX8" s="228"/>
      <c r="KOY8" s="228"/>
      <c r="KOZ8" s="228"/>
      <c r="KPA8" s="228"/>
      <c r="KPB8" s="228"/>
      <c r="KPC8" s="228"/>
      <c r="KPD8" s="228"/>
      <c r="KPE8" s="228"/>
      <c r="KPF8" s="228"/>
      <c r="KPG8" s="228"/>
      <c r="KPH8" s="228"/>
      <c r="KPI8" s="228"/>
      <c r="KPJ8" s="228"/>
      <c r="KPK8" s="228"/>
      <c r="KPL8" s="228"/>
      <c r="KPM8" s="228"/>
      <c r="KPN8" s="228"/>
      <c r="KPO8" s="228"/>
      <c r="KPP8" s="228"/>
      <c r="KPQ8" s="228"/>
      <c r="KPR8" s="228"/>
      <c r="KPS8" s="228"/>
      <c r="KPT8" s="228"/>
      <c r="KPU8" s="228"/>
      <c r="KPV8" s="228"/>
      <c r="KPW8" s="228"/>
      <c r="KPX8" s="228"/>
      <c r="KPY8" s="228"/>
      <c r="KPZ8" s="228"/>
      <c r="KQA8" s="228"/>
      <c r="KQB8" s="228"/>
      <c r="KQC8" s="228"/>
      <c r="KQD8" s="228"/>
      <c r="KQE8" s="228"/>
      <c r="KQF8" s="228"/>
      <c r="KQG8" s="228"/>
      <c r="KQH8" s="228"/>
      <c r="KQI8" s="228"/>
      <c r="KQJ8" s="228"/>
      <c r="KQK8" s="228"/>
      <c r="KQL8" s="228"/>
      <c r="KQM8" s="228"/>
      <c r="KQN8" s="228"/>
      <c r="KQO8" s="228"/>
      <c r="KQP8" s="228"/>
      <c r="KQQ8" s="228"/>
      <c r="KQR8" s="228"/>
      <c r="KQS8" s="228"/>
      <c r="KQT8" s="228"/>
      <c r="KQU8" s="228"/>
      <c r="KQV8" s="228"/>
      <c r="KQW8" s="228"/>
      <c r="KQX8" s="228"/>
      <c r="KQY8" s="228"/>
      <c r="KQZ8" s="228"/>
      <c r="KRA8" s="228"/>
      <c r="KRB8" s="228"/>
      <c r="KRC8" s="228"/>
      <c r="KRD8" s="228"/>
      <c r="KRE8" s="228"/>
      <c r="KRF8" s="228"/>
      <c r="KRG8" s="228"/>
      <c r="KRH8" s="228"/>
      <c r="KRI8" s="228"/>
      <c r="KRJ8" s="228"/>
      <c r="KRK8" s="228"/>
      <c r="KRL8" s="228"/>
      <c r="KRM8" s="228"/>
      <c r="KRN8" s="228"/>
      <c r="KRO8" s="228"/>
      <c r="KRP8" s="228"/>
      <c r="KRQ8" s="228"/>
      <c r="KRR8" s="228"/>
      <c r="KRS8" s="228"/>
      <c r="KRT8" s="228"/>
      <c r="KRU8" s="228"/>
      <c r="KRV8" s="228"/>
      <c r="KRW8" s="228"/>
      <c r="KRX8" s="228"/>
      <c r="KRY8" s="228"/>
      <c r="KRZ8" s="228"/>
      <c r="KSA8" s="228"/>
      <c r="KSB8" s="228"/>
      <c r="KSC8" s="228"/>
      <c r="KSD8" s="228"/>
      <c r="KSE8" s="228"/>
      <c r="KSF8" s="228"/>
      <c r="KSG8" s="228"/>
      <c r="KSH8" s="228"/>
      <c r="KSI8" s="228"/>
      <c r="KSJ8" s="228"/>
      <c r="KSK8" s="228"/>
      <c r="KSL8" s="228"/>
      <c r="KSM8" s="228"/>
      <c r="KSN8" s="228"/>
      <c r="KSO8" s="228"/>
      <c r="KSP8" s="228"/>
      <c r="KSQ8" s="228"/>
      <c r="KSR8" s="228"/>
      <c r="KSS8" s="228"/>
      <c r="KST8" s="228"/>
      <c r="KSU8" s="228"/>
      <c r="KSV8" s="228"/>
      <c r="KSW8" s="228"/>
      <c r="KSX8" s="228"/>
      <c r="KSY8" s="228"/>
      <c r="KSZ8" s="228"/>
      <c r="KTA8" s="228"/>
      <c r="KTB8" s="228"/>
      <c r="KTC8" s="228"/>
      <c r="KTD8" s="228"/>
      <c r="KTE8" s="228"/>
      <c r="KTF8" s="228"/>
      <c r="KTG8" s="228"/>
      <c r="KTH8" s="228"/>
      <c r="KTI8" s="228"/>
      <c r="KTJ8" s="228"/>
      <c r="KTK8" s="228"/>
      <c r="KTL8" s="228"/>
      <c r="KTM8" s="228"/>
      <c r="KTN8" s="228"/>
      <c r="KTO8" s="228"/>
      <c r="KTP8" s="228"/>
      <c r="KTQ8" s="228"/>
      <c r="KTR8" s="228"/>
      <c r="KTS8" s="228"/>
      <c r="KTT8" s="228"/>
      <c r="KTU8" s="228"/>
      <c r="KTV8" s="228"/>
      <c r="KTW8" s="228"/>
      <c r="KTX8" s="228"/>
      <c r="KTY8" s="228"/>
      <c r="KTZ8" s="228"/>
      <c r="KUA8" s="228"/>
      <c r="KUB8" s="228"/>
      <c r="KUC8" s="228"/>
      <c r="KUD8" s="228"/>
      <c r="KUE8" s="228"/>
      <c r="KUF8" s="228"/>
      <c r="KUG8" s="228"/>
      <c r="KUH8" s="228"/>
      <c r="KUI8" s="228"/>
      <c r="KUJ8" s="228"/>
      <c r="KUK8" s="228"/>
      <c r="KUL8" s="228"/>
      <c r="KUM8" s="228"/>
      <c r="KUN8" s="228"/>
      <c r="KUO8" s="228"/>
      <c r="KUP8" s="228"/>
      <c r="KUQ8" s="228"/>
      <c r="KUR8" s="228"/>
      <c r="KUS8" s="228"/>
      <c r="KUT8" s="228"/>
      <c r="KUU8" s="228"/>
      <c r="KUV8" s="228"/>
      <c r="KUW8" s="228"/>
      <c r="KUX8" s="228"/>
      <c r="KUY8" s="228"/>
      <c r="KUZ8" s="228"/>
      <c r="KVA8" s="228"/>
      <c r="KVB8" s="228"/>
      <c r="KVC8" s="228"/>
      <c r="KVD8" s="228"/>
      <c r="KVE8" s="228"/>
      <c r="KVF8" s="228"/>
      <c r="KVG8" s="228"/>
      <c r="KVH8" s="228"/>
      <c r="KVI8" s="228"/>
      <c r="KVJ8" s="228"/>
      <c r="KVK8" s="228"/>
      <c r="KVL8" s="228"/>
      <c r="KVM8" s="228"/>
      <c r="KVN8" s="228"/>
      <c r="KVO8" s="228"/>
      <c r="KVP8" s="228"/>
      <c r="KVQ8" s="228"/>
      <c r="KVR8" s="228"/>
      <c r="KVS8" s="228"/>
      <c r="KVT8" s="228"/>
      <c r="KVU8" s="228"/>
      <c r="KVV8" s="228"/>
      <c r="KVW8" s="228"/>
      <c r="KVX8" s="228"/>
      <c r="KVY8" s="228"/>
      <c r="KVZ8" s="228"/>
      <c r="KWA8" s="228"/>
      <c r="KWB8" s="228"/>
      <c r="KWC8" s="228"/>
      <c r="KWD8" s="228"/>
      <c r="KWE8" s="228"/>
      <c r="KWF8" s="228"/>
      <c r="KWG8" s="228"/>
      <c r="KWH8" s="228"/>
      <c r="KWI8" s="228"/>
      <c r="KWJ8" s="228"/>
      <c r="KWK8" s="228"/>
      <c r="KWL8" s="228"/>
      <c r="KWM8" s="228"/>
      <c r="KWN8" s="228"/>
      <c r="KWO8" s="228"/>
      <c r="KWP8" s="228"/>
      <c r="KWQ8" s="228"/>
      <c r="KWR8" s="228"/>
      <c r="KWS8" s="228"/>
      <c r="KWT8" s="228"/>
      <c r="KWU8" s="228"/>
      <c r="KWV8" s="228"/>
      <c r="KWW8" s="228"/>
      <c r="KWX8" s="228"/>
      <c r="KWY8" s="228"/>
      <c r="KWZ8" s="228"/>
      <c r="KXA8" s="228"/>
      <c r="KXB8" s="228"/>
      <c r="KXC8" s="228"/>
      <c r="KXD8" s="228"/>
      <c r="KXE8" s="228"/>
      <c r="KXF8" s="228"/>
      <c r="KXG8" s="228"/>
      <c r="KXH8" s="228"/>
      <c r="KXI8" s="228"/>
      <c r="KXJ8" s="228"/>
      <c r="KXK8" s="228"/>
      <c r="KXL8" s="228"/>
      <c r="KXM8" s="228"/>
      <c r="KXN8" s="228"/>
      <c r="KXO8" s="228"/>
      <c r="KXP8" s="228"/>
      <c r="KXQ8" s="228"/>
      <c r="KXR8" s="228"/>
      <c r="KXS8" s="228"/>
      <c r="KXT8" s="228"/>
      <c r="KXU8" s="228"/>
      <c r="KXV8" s="228"/>
      <c r="KXW8" s="228"/>
      <c r="KXX8" s="228"/>
      <c r="KXY8" s="228"/>
      <c r="KXZ8" s="228"/>
      <c r="KYA8" s="228"/>
      <c r="KYB8" s="228"/>
      <c r="KYC8" s="228"/>
      <c r="KYD8" s="228"/>
      <c r="KYE8" s="228"/>
      <c r="KYF8" s="228"/>
      <c r="KYG8" s="228"/>
      <c r="KYH8" s="228"/>
      <c r="KYI8" s="228"/>
      <c r="KYJ8" s="228"/>
      <c r="KYK8" s="228"/>
      <c r="KYL8" s="228"/>
      <c r="KYM8" s="228"/>
      <c r="KYN8" s="228"/>
      <c r="KYO8" s="228"/>
      <c r="KYP8" s="228"/>
      <c r="KYQ8" s="228"/>
      <c r="KYR8" s="228"/>
      <c r="KYS8" s="228"/>
      <c r="KYT8" s="228"/>
      <c r="KYU8" s="228"/>
      <c r="KYV8" s="228"/>
      <c r="KYW8" s="228"/>
      <c r="KYX8" s="228"/>
      <c r="KYY8" s="228"/>
      <c r="KYZ8" s="228"/>
      <c r="KZA8" s="228"/>
      <c r="KZB8" s="228"/>
      <c r="KZC8" s="228"/>
      <c r="KZD8" s="228"/>
      <c r="KZE8" s="228"/>
      <c r="KZF8" s="228"/>
      <c r="KZG8" s="228"/>
      <c r="KZH8" s="228"/>
      <c r="KZI8" s="228"/>
      <c r="KZJ8" s="228"/>
      <c r="KZK8" s="228"/>
      <c r="KZL8" s="228"/>
      <c r="KZM8" s="228"/>
      <c r="KZN8" s="228"/>
      <c r="KZO8" s="228"/>
      <c r="KZP8" s="228"/>
      <c r="KZQ8" s="228"/>
      <c r="KZR8" s="228"/>
      <c r="KZS8" s="228"/>
      <c r="KZT8" s="228"/>
      <c r="KZU8" s="228"/>
      <c r="KZV8" s="228"/>
      <c r="KZW8" s="228"/>
      <c r="KZX8" s="228"/>
      <c r="KZY8" s="228"/>
      <c r="KZZ8" s="228"/>
      <c r="LAA8" s="228"/>
      <c r="LAB8" s="228"/>
      <c r="LAC8" s="228"/>
      <c r="LAD8" s="228"/>
      <c r="LAE8" s="228"/>
      <c r="LAF8" s="228"/>
      <c r="LAG8" s="228"/>
      <c r="LAH8" s="228"/>
      <c r="LAI8" s="228"/>
      <c r="LAJ8" s="228"/>
      <c r="LAK8" s="228"/>
      <c r="LAL8" s="228"/>
      <c r="LAM8" s="228"/>
      <c r="LAN8" s="228"/>
      <c r="LAO8" s="228"/>
      <c r="LAP8" s="228"/>
      <c r="LAQ8" s="228"/>
      <c r="LAR8" s="228"/>
      <c r="LAS8" s="228"/>
      <c r="LAT8" s="228"/>
      <c r="LAU8" s="228"/>
      <c r="LAV8" s="228"/>
      <c r="LAW8" s="228"/>
      <c r="LAX8" s="228"/>
      <c r="LAY8" s="228"/>
      <c r="LAZ8" s="228"/>
      <c r="LBA8" s="228"/>
      <c r="LBB8" s="228"/>
      <c r="LBC8" s="228"/>
      <c r="LBD8" s="228"/>
      <c r="LBE8" s="228"/>
      <c r="LBF8" s="228"/>
      <c r="LBG8" s="228"/>
      <c r="LBH8" s="228"/>
      <c r="LBI8" s="228"/>
      <c r="LBJ8" s="228"/>
      <c r="LBK8" s="228"/>
      <c r="LBL8" s="228"/>
      <c r="LBM8" s="228"/>
      <c r="LBN8" s="228"/>
      <c r="LBO8" s="228"/>
      <c r="LBP8" s="228"/>
      <c r="LBQ8" s="228"/>
      <c r="LBR8" s="228"/>
      <c r="LBS8" s="228"/>
      <c r="LBT8" s="228"/>
      <c r="LBU8" s="228"/>
      <c r="LBV8" s="228"/>
      <c r="LBW8" s="228"/>
      <c r="LBX8" s="228"/>
      <c r="LBY8" s="228"/>
      <c r="LBZ8" s="228"/>
      <c r="LCA8" s="228"/>
      <c r="LCB8" s="228"/>
      <c r="LCC8" s="228"/>
      <c r="LCD8" s="228"/>
      <c r="LCE8" s="228"/>
      <c r="LCF8" s="228"/>
      <c r="LCG8" s="228"/>
      <c r="LCH8" s="228"/>
      <c r="LCI8" s="228"/>
      <c r="LCJ8" s="228"/>
      <c r="LCK8" s="228"/>
      <c r="LCL8" s="228"/>
      <c r="LCM8" s="228"/>
      <c r="LCN8" s="228"/>
      <c r="LCO8" s="228"/>
      <c r="LCP8" s="228"/>
      <c r="LCQ8" s="228"/>
      <c r="LCR8" s="228"/>
      <c r="LCS8" s="228"/>
      <c r="LCT8" s="228"/>
      <c r="LCU8" s="228"/>
      <c r="LCV8" s="228"/>
      <c r="LCW8" s="228"/>
      <c r="LCX8" s="228"/>
      <c r="LCY8" s="228"/>
      <c r="LCZ8" s="228"/>
      <c r="LDA8" s="228"/>
      <c r="LDB8" s="228"/>
      <c r="LDC8" s="228"/>
      <c r="LDD8" s="228"/>
      <c r="LDE8" s="228"/>
      <c r="LDF8" s="228"/>
      <c r="LDG8" s="228"/>
      <c r="LDH8" s="228"/>
      <c r="LDI8" s="228"/>
      <c r="LDJ8" s="228"/>
      <c r="LDK8" s="228"/>
      <c r="LDL8" s="228"/>
      <c r="LDM8" s="228"/>
      <c r="LDN8" s="228"/>
      <c r="LDO8" s="228"/>
      <c r="LDP8" s="228"/>
      <c r="LDQ8" s="228"/>
      <c r="LDR8" s="228"/>
      <c r="LDS8" s="228"/>
      <c r="LDT8" s="228"/>
      <c r="LDU8" s="228"/>
      <c r="LDV8" s="228"/>
      <c r="LDW8" s="228"/>
      <c r="LDX8" s="228"/>
      <c r="LDY8" s="228"/>
      <c r="LDZ8" s="228"/>
      <c r="LEA8" s="228"/>
      <c r="LEB8" s="228"/>
      <c r="LEC8" s="228"/>
      <c r="LED8" s="228"/>
      <c r="LEE8" s="228"/>
      <c r="LEF8" s="228"/>
      <c r="LEG8" s="228"/>
      <c r="LEH8" s="228"/>
      <c r="LEI8" s="228"/>
      <c r="LEJ8" s="228"/>
      <c r="LEK8" s="228"/>
      <c r="LEL8" s="228"/>
      <c r="LEM8" s="228"/>
      <c r="LEN8" s="228"/>
      <c r="LEO8" s="228"/>
      <c r="LEP8" s="228"/>
      <c r="LEQ8" s="228"/>
      <c r="LER8" s="228"/>
      <c r="LES8" s="228"/>
      <c r="LET8" s="228"/>
      <c r="LEU8" s="228"/>
      <c r="LEV8" s="228"/>
      <c r="LEW8" s="228"/>
      <c r="LEX8" s="228"/>
      <c r="LEY8" s="228"/>
      <c r="LEZ8" s="228"/>
      <c r="LFA8" s="228"/>
      <c r="LFB8" s="228"/>
      <c r="LFC8" s="228"/>
      <c r="LFD8" s="228"/>
      <c r="LFE8" s="228"/>
      <c r="LFF8" s="228"/>
      <c r="LFG8" s="228"/>
      <c r="LFH8" s="228"/>
      <c r="LFI8" s="228"/>
      <c r="LFJ8" s="228"/>
      <c r="LFK8" s="228"/>
      <c r="LFL8" s="228"/>
      <c r="LFM8" s="228"/>
      <c r="LFN8" s="228"/>
      <c r="LFO8" s="228"/>
      <c r="LFP8" s="228"/>
      <c r="LFQ8" s="228"/>
      <c r="LFR8" s="228"/>
      <c r="LFS8" s="228"/>
      <c r="LFT8" s="228"/>
      <c r="LFU8" s="228"/>
      <c r="LFV8" s="228"/>
      <c r="LFW8" s="228"/>
      <c r="LFX8" s="228"/>
      <c r="LFY8" s="228"/>
      <c r="LFZ8" s="228"/>
      <c r="LGA8" s="228"/>
      <c r="LGB8" s="228"/>
      <c r="LGC8" s="228"/>
      <c r="LGD8" s="228"/>
      <c r="LGE8" s="228"/>
      <c r="LGF8" s="228"/>
      <c r="LGG8" s="228"/>
      <c r="LGH8" s="228"/>
      <c r="LGI8" s="228"/>
      <c r="LGJ8" s="228"/>
      <c r="LGK8" s="228"/>
      <c r="LGL8" s="228"/>
      <c r="LGM8" s="228"/>
      <c r="LGN8" s="228"/>
      <c r="LGO8" s="228"/>
      <c r="LGP8" s="228"/>
      <c r="LGQ8" s="228"/>
      <c r="LGR8" s="228"/>
      <c r="LGS8" s="228"/>
      <c r="LGT8" s="228"/>
      <c r="LGU8" s="228"/>
      <c r="LGV8" s="228"/>
      <c r="LGW8" s="228"/>
      <c r="LGX8" s="228"/>
      <c r="LGY8" s="228"/>
      <c r="LGZ8" s="228"/>
      <c r="LHA8" s="228"/>
      <c r="LHB8" s="228"/>
      <c r="LHC8" s="228"/>
      <c r="LHD8" s="228"/>
      <c r="LHE8" s="228"/>
      <c r="LHF8" s="228"/>
      <c r="LHG8" s="228"/>
      <c r="LHH8" s="228"/>
      <c r="LHI8" s="228"/>
      <c r="LHJ8" s="228"/>
      <c r="LHK8" s="228"/>
      <c r="LHL8" s="228"/>
      <c r="LHM8" s="228"/>
      <c r="LHN8" s="228"/>
      <c r="LHO8" s="228"/>
      <c r="LHP8" s="228"/>
      <c r="LHQ8" s="228"/>
      <c r="LHR8" s="228"/>
      <c r="LHS8" s="228"/>
      <c r="LHT8" s="228"/>
      <c r="LHU8" s="228"/>
      <c r="LHV8" s="228"/>
      <c r="LHW8" s="228"/>
      <c r="LHX8" s="228"/>
      <c r="LHY8" s="228"/>
      <c r="LHZ8" s="228"/>
      <c r="LIA8" s="228"/>
      <c r="LIB8" s="228"/>
      <c r="LIC8" s="228"/>
      <c r="LID8" s="228"/>
      <c r="LIE8" s="228"/>
      <c r="LIF8" s="228"/>
      <c r="LIG8" s="228"/>
      <c r="LIH8" s="228"/>
      <c r="LII8" s="228"/>
      <c r="LIJ8" s="228"/>
      <c r="LIK8" s="228"/>
      <c r="LIL8" s="228"/>
      <c r="LIM8" s="228"/>
      <c r="LIN8" s="228"/>
      <c r="LIO8" s="228"/>
      <c r="LIP8" s="228"/>
      <c r="LIQ8" s="228"/>
      <c r="LIR8" s="228"/>
      <c r="LIS8" s="228"/>
      <c r="LIT8" s="228"/>
      <c r="LIU8" s="228"/>
      <c r="LIV8" s="228"/>
      <c r="LIW8" s="228"/>
      <c r="LIX8" s="228"/>
      <c r="LIY8" s="228"/>
      <c r="LIZ8" s="228"/>
      <c r="LJA8" s="228"/>
      <c r="LJB8" s="228"/>
      <c r="LJC8" s="228"/>
      <c r="LJD8" s="228"/>
      <c r="LJE8" s="228"/>
      <c r="LJF8" s="228"/>
      <c r="LJG8" s="228"/>
      <c r="LJH8" s="228"/>
      <c r="LJI8" s="228"/>
      <c r="LJJ8" s="228"/>
      <c r="LJK8" s="228"/>
      <c r="LJL8" s="228"/>
      <c r="LJM8" s="228"/>
      <c r="LJN8" s="228"/>
      <c r="LJO8" s="228"/>
      <c r="LJP8" s="228"/>
      <c r="LJQ8" s="228"/>
      <c r="LJR8" s="228"/>
      <c r="LJS8" s="228"/>
      <c r="LJT8" s="228"/>
      <c r="LJU8" s="228"/>
      <c r="LJV8" s="228"/>
      <c r="LJW8" s="228"/>
      <c r="LJX8" s="228"/>
      <c r="LJY8" s="228"/>
      <c r="LJZ8" s="228"/>
      <c r="LKA8" s="228"/>
      <c r="LKB8" s="228"/>
      <c r="LKC8" s="228"/>
      <c r="LKD8" s="228"/>
      <c r="LKE8" s="228"/>
      <c r="LKF8" s="228"/>
      <c r="LKG8" s="228"/>
      <c r="LKH8" s="228"/>
      <c r="LKI8" s="228"/>
      <c r="LKJ8" s="228"/>
      <c r="LKK8" s="228"/>
      <c r="LKL8" s="228"/>
      <c r="LKM8" s="228"/>
      <c r="LKN8" s="228"/>
      <c r="LKO8" s="228"/>
      <c r="LKP8" s="228"/>
      <c r="LKQ8" s="228"/>
      <c r="LKR8" s="228"/>
      <c r="LKS8" s="228"/>
      <c r="LKT8" s="228"/>
      <c r="LKU8" s="228"/>
      <c r="LKV8" s="228"/>
      <c r="LKW8" s="228"/>
      <c r="LKX8" s="228"/>
      <c r="LKY8" s="228"/>
      <c r="LKZ8" s="228"/>
      <c r="LLA8" s="228"/>
      <c r="LLB8" s="228"/>
      <c r="LLC8" s="228"/>
      <c r="LLD8" s="228"/>
      <c r="LLE8" s="228"/>
      <c r="LLF8" s="228"/>
      <c r="LLG8" s="228"/>
      <c r="LLH8" s="228"/>
      <c r="LLI8" s="228"/>
      <c r="LLJ8" s="228"/>
      <c r="LLK8" s="228"/>
      <c r="LLL8" s="228"/>
      <c r="LLM8" s="228"/>
      <c r="LLN8" s="228"/>
      <c r="LLO8" s="228"/>
      <c r="LLP8" s="228"/>
      <c r="LLQ8" s="228"/>
      <c r="LLR8" s="228"/>
      <c r="LLS8" s="228"/>
      <c r="LLT8" s="228"/>
      <c r="LLU8" s="228"/>
      <c r="LLV8" s="228"/>
      <c r="LLW8" s="228"/>
      <c r="LLX8" s="228"/>
      <c r="LLY8" s="228"/>
      <c r="LLZ8" s="228"/>
      <c r="LMA8" s="228"/>
      <c r="LMB8" s="228"/>
      <c r="LMC8" s="228"/>
      <c r="LMD8" s="228"/>
      <c r="LME8" s="228"/>
      <c r="LMF8" s="228"/>
      <c r="LMG8" s="228"/>
      <c r="LMH8" s="228"/>
      <c r="LMI8" s="228"/>
      <c r="LMJ8" s="228"/>
      <c r="LMK8" s="228"/>
      <c r="LML8" s="228"/>
      <c r="LMM8" s="228"/>
      <c r="LMN8" s="228"/>
      <c r="LMO8" s="228"/>
      <c r="LMP8" s="228"/>
      <c r="LMQ8" s="228"/>
      <c r="LMR8" s="228"/>
      <c r="LMS8" s="228"/>
      <c r="LMT8" s="228"/>
      <c r="LMU8" s="228"/>
      <c r="LMV8" s="228"/>
      <c r="LMW8" s="228"/>
      <c r="LMX8" s="228"/>
      <c r="LMY8" s="228"/>
      <c r="LMZ8" s="228"/>
      <c r="LNA8" s="228"/>
      <c r="LNB8" s="228"/>
      <c r="LNC8" s="228"/>
      <c r="LND8" s="228"/>
      <c r="LNE8" s="228"/>
      <c r="LNF8" s="228"/>
      <c r="LNG8" s="228"/>
      <c r="LNH8" s="228"/>
      <c r="LNI8" s="228"/>
      <c r="LNJ8" s="228"/>
      <c r="LNK8" s="228"/>
      <c r="LNL8" s="228"/>
      <c r="LNM8" s="228"/>
      <c r="LNN8" s="228"/>
      <c r="LNO8" s="228"/>
      <c r="LNP8" s="228"/>
      <c r="LNQ8" s="228"/>
      <c r="LNR8" s="228"/>
      <c r="LNS8" s="228"/>
      <c r="LNT8" s="228"/>
      <c r="LNU8" s="228"/>
      <c r="LNV8" s="228"/>
      <c r="LNW8" s="228"/>
      <c r="LNX8" s="228"/>
      <c r="LNY8" s="228"/>
      <c r="LNZ8" s="228"/>
      <c r="LOA8" s="228"/>
      <c r="LOB8" s="228"/>
      <c r="LOC8" s="228"/>
      <c r="LOD8" s="228"/>
      <c r="LOE8" s="228"/>
      <c r="LOF8" s="228"/>
      <c r="LOG8" s="228"/>
      <c r="LOH8" s="228"/>
      <c r="LOI8" s="228"/>
      <c r="LOJ8" s="228"/>
      <c r="LOK8" s="228"/>
      <c r="LOL8" s="228"/>
      <c r="LOM8" s="228"/>
      <c r="LON8" s="228"/>
      <c r="LOO8" s="228"/>
      <c r="LOP8" s="228"/>
      <c r="LOQ8" s="228"/>
      <c r="LOR8" s="228"/>
      <c r="LOS8" s="228"/>
      <c r="LOT8" s="228"/>
      <c r="LOU8" s="228"/>
      <c r="LOV8" s="228"/>
      <c r="LOW8" s="228"/>
      <c r="LOX8" s="228"/>
      <c r="LOY8" s="228"/>
      <c r="LOZ8" s="228"/>
      <c r="LPA8" s="228"/>
      <c r="LPB8" s="228"/>
      <c r="LPC8" s="228"/>
      <c r="LPD8" s="228"/>
      <c r="LPE8" s="228"/>
      <c r="LPF8" s="228"/>
      <c r="LPG8" s="228"/>
      <c r="LPH8" s="228"/>
      <c r="LPI8" s="228"/>
      <c r="LPJ8" s="228"/>
      <c r="LPK8" s="228"/>
      <c r="LPL8" s="228"/>
      <c r="LPM8" s="228"/>
      <c r="LPN8" s="228"/>
      <c r="LPO8" s="228"/>
      <c r="LPP8" s="228"/>
      <c r="LPQ8" s="228"/>
      <c r="LPR8" s="228"/>
      <c r="LPS8" s="228"/>
      <c r="LPT8" s="228"/>
      <c r="LPU8" s="228"/>
      <c r="LPV8" s="228"/>
      <c r="LPW8" s="228"/>
      <c r="LPX8" s="228"/>
      <c r="LPY8" s="228"/>
      <c r="LPZ8" s="228"/>
      <c r="LQA8" s="228"/>
      <c r="LQB8" s="228"/>
      <c r="LQC8" s="228"/>
      <c r="LQD8" s="228"/>
      <c r="LQE8" s="228"/>
      <c r="LQF8" s="228"/>
      <c r="LQG8" s="228"/>
      <c r="LQH8" s="228"/>
      <c r="LQI8" s="228"/>
      <c r="LQJ8" s="228"/>
      <c r="LQK8" s="228"/>
      <c r="LQL8" s="228"/>
      <c r="LQM8" s="228"/>
      <c r="LQN8" s="228"/>
      <c r="LQO8" s="228"/>
      <c r="LQP8" s="228"/>
      <c r="LQQ8" s="228"/>
      <c r="LQR8" s="228"/>
      <c r="LQS8" s="228"/>
      <c r="LQT8" s="228"/>
      <c r="LQU8" s="228"/>
      <c r="LQV8" s="228"/>
      <c r="LQW8" s="228"/>
      <c r="LQX8" s="228"/>
      <c r="LQY8" s="228"/>
      <c r="LQZ8" s="228"/>
      <c r="LRA8" s="228"/>
      <c r="LRB8" s="228"/>
      <c r="LRC8" s="228"/>
      <c r="LRD8" s="228"/>
      <c r="LRE8" s="228"/>
      <c r="LRF8" s="228"/>
      <c r="LRG8" s="228"/>
      <c r="LRH8" s="228"/>
      <c r="LRI8" s="228"/>
      <c r="LRJ8" s="228"/>
      <c r="LRK8" s="228"/>
      <c r="LRL8" s="228"/>
      <c r="LRM8" s="228"/>
      <c r="LRN8" s="228"/>
      <c r="LRO8" s="228"/>
      <c r="LRP8" s="228"/>
      <c r="LRQ8" s="228"/>
      <c r="LRR8" s="228"/>
      <c r="LRS8" s="228"/>
      <c r="LRT8" s="228"/>
      <c r="LRU8" s="228"/>
      <c r="LRV8" s="228"/>
      <c r="LRW8" s="228"/>
      <c r="LRX8" s="228"/>
      <c r="LRY8" s="228"/>
      <c r="LRZ8" s="228"/>
      <c r="LSA8" s="228"/>
      <c r="LSB8" s="228"/>
      <c r="LSC8" s="228"/>
      <c r="LSD8" s="228"/>
      <c r="LSE8" s="228"/>
      <c r="LSF8" s="228"/>
      <c r="LSG8" s="228"/>
      <c r="LSH8" s="228"/>
      <c r="LSI8" s="228"/>
      <c r="LSJ8" s="228"/>
      <c r="LSK8" s="228"/>
      <c r="LSL8" s="228"/>
      <c r="LSM8" s="228"/>
      <c r="LSN8" s="228"/>
      <c r="LSO8" s="228"/>
      <c r="LSP8" s="228"/>
      <c r="LSQ8" s="228"/>
      <c r="LSR8" s="228"/>
      <c r="LSS8" s="228"/>
      <c r="LST8" s="228"/>
      <c r="LSU8" s="228"/>
      <c r="LSV8" s="228"/>
      <c r="LSW8" s="228"/>
      <c r="LSX8" s="228"/>
      <c r="LSY8" s="228"/>
      <c r="LSZ8" s="228"/>
      <c r="LTA8" s="228"/>
      <c r="LTB8" s="228"/>
      <c r="LTC8" s="228"/>
      <c r="LTD8" s="228"/>
      <c r="LTE8" s="228"/>
      <c r="LTF8" s="228"/>
      <c r="LTG8" s="228"/>
      <c r="LTH8" s="228"/>
      <c r="LTI8" s="228"/>
      <c r="LTJ8" s="228"/>
      <c r="LTK8" s="228"/>
      <c r="LTL8" s="228"/>
      <c r="LTM8" s="228"/>
      <c r="LTN8" s="228"/>
      <c r="LTO8" s="228"/>
      <c r="LTP8" s="228"/>
      <c r="LTQ8" s="228"/>
      <c r="LTR8" s="228"/>
      <c r="LTS8" s="228"/>
      <c r="LTT8" s="228"/>
      <c r="LTU8" s="228"/>
      <c r="LTV8" s="228"/>
      <c r="LTW8" s="228"/>
      <c r="LTX8" s="228"/>
      <c r="LTY8" s="228"/>
      <c r="LTZ8" s="228"/>
      <c r="LUA8" s="228"/>
      <c r="LUB8" s="228"/>
      <c r="LUC8" s="228"/>
      <c r="LUD8" s="228"/>
      <c r="LUE8" s="228"/>
      <c r="LUF8" s="228"/>
      <c r="LUG8" s="228"/>
      <c r="LUH8" s="228"/>
      <c r="LUI8" s="228"/>
      <c r="LUJ8" s="228"/>
      <c r="LUK8" s="228"/>
      <c r="LUL8" s="228"/>
      <c r="LUM8" s="228"/>
      <c r="LUN8" s="228"/>
      <c r="LUO8" s="228"/>
      <c r="LUP8" s="228"/>
      <c r="LUQ8" s="228"/>
      <c r="LUR8" s="228"/>
      <c r="LUS8" s="228"/>
      <c r="LUT8" s="228"/>
      <c r="LUU8" s="228"/>
      <c r="LUV8" s="228"/>
      <c r="LUW8" s="228"/>
      <c r="LUX8" s="228"/>
      <c r="LUY8" s="228"/>
      <c r="LUZ8" s="228"/>
      <c r="LVA8" s="228"/>
      <c r="LVB8" s="228"/>
      <c r="LVC8" s="228"/>
      <c r="LVD8" s="228"/>
      <c r="LVE8" s="228"/>
      <c r="LVF8" s="228"/>
      <c r="LVG8" s="228"/>
      <c r="LVH8" s="228"/>
      <c r="LVI8" s="228"/>
      <c r="LVJ8" s="228"/>
      <c r="LVK8" s="228"/>
      <c r="LVL8" s="228"/>
      <c r="LVM8" s="228"/>
      <c r="LVN8" s="228"/>
      <c r="LVO8" s="228"/>
      <c r="LVP8" s="228"/>
      <c r="LVQ8" s="228"/>
      <c r="LVR8" s="228"/>
      <c r="LVS8" s="228"/>
      <c r="LVT8" s="228"/>
      <c r="LVU8" s="228"/>
      <c r="LVV8" s="228"/>
      <c r="LVW8" s="228"/>
      <c r="LVX8" s="228"/>
      <c r="LVY8" s="228"/>
      <c r="LVZ8" s="228"/>
      <c r="LWA8" s="228"/>
      <c r="LWB8" s="228"/>
      <c r="LWC8" s="228"/>
      <c r="LWD8" s="228"/>
      <c r="LWE8" s="228"/>
      <c r="LWF8" s="228"/>
      <c r="LWG8" s="228"/>
      <c r="LWH8" s="228"/>
      <c r="LWI8" s="228"/>
      <c r="LWJ8" s="228"/>
      <c r="LWK8" s="228"/>
      <c r="LWL8" s="228"/>
      <c r="LWM8" s="228"/>
      <c r="LWN8" s="228"/>
      <c r="LWO8" s="228"/>
      <c r="LWP8" s="228"/>
      <c r="LWQ8" s="228"/>
      <c r="LWR8" s="228"/>
      <c r="LWS8" s="228"/>
      <c r="LWT8" s="228"/>
      <c r="LWU8" s="228"/>
      <c r="LWV8" s="228"/>
      <c r="LWW8" s="228"/>
      <c r="LWX8" s="228"/>
      <c r="LWY8" s="228"/>
      <c r="LWZ8" s="228"/>
      <c r="LXA8" s="228"/>
      <c r="LXB8" s="228"/>
      <c r="LXC8" s="228"/>
      <c r="LXD8" s="228"/>
      <c r="LXE8" s="228"/>
      <c r="LXF8" s="228"/>
      <c r="LXG8" s="228"/>
      <c r="LXH8" s="228"/>
      <c r="LXI8" s="228"/>
      <c r="LXJ8" s="228"/>
      <c r="LXK8" s="228"/>
      <c r="LXL8" s="228"/>
      <c r="LXM8" s="228"/>
      <c r="LXN8" s="228"/>
      <c r="LXO8" s="228"/>
      <c r="LXP8" s="228"/>
      <c r="LXQ8" s="228"/>
      <c r="LXR8" s="228"/>
      <c r="LXS8" s="228"/>
      <c r="LXT8" s="228"/>
      <c r="LXU8" s="228"/>
      <c r="LXV8" s="228"/>
      <c r="LXW8" s="228"/>
      <c r="LXX8" s="228"/>
      <c r="LXY8" s="228"/>
      <c r="LXZ8" s="228"/>
      <c r="LYA8" s="228"/>
      <c r="LYB8" s="228"/>
      <c r="LYC8" s="228"/>
      <c r="LYD8" s="228"/>
      <c r="LYE8" s="228"/>
      <c r="LYF8" s="228"/>
      <c r="LYG8" s="228"/>
      <c r="LYH8" s="228"/>
      <c r="LYI8" s="228"/>
      <c r="LYJ8" s="228"/>
      <c r="LYK8" s="228"/>
      <c r="LYL8" s="228"/>
      <c r="LYM8" s="228"/>
      <c r="LYN8" s="228"/>
      <c r="LYO8" s="228"/>
      <c r="LYP8" s="228"/>
      <c r="LYQ8" s="228"/>
      <c r="LYR8" s="228"/>
      <c r="LYS8" s="228"/>
      <c r="LYT8" s="228"/>
      <c r="LYU8" s="228"/>
      <c r="LYV8" s="228"/>
      <c r="LYW8" s="228"/>
      <c r="LYX8" s="228"/>
      <c r="LYY8" s="228"/>
      <c r="LYZ8" s="228"/>
      <c r="LZA8" s="228"/>
      <c r="LZB8" s="228"/>
      <c r="LZC8" s="228"/>
      <c r="LZD8" s="228"/>
      <c r="LZE8" s="228"/>
      <c r="LZF8" s="228"/>
      <c r="LZG8" s="228"/>
      <c r="LZH8" s="228"/>
      <c r="LZI8" s="228"/>
      <c r="LZJ8" s="228"/>
      <c r="LZK8" s="228"/>
      <c r="LZL8" s="228"/>
      <c r="LZM8" s="228"/>
      <c r="LZN8" s="228"/>
      <c r="LZO8" s="228"/>
      <c r="LZP8" s="228"/>
      <c r="LZQ8" s="228"/>
      <c r="LZR8" s="228"/>
      <c r="LZS8" s="228"/>
      <c r="LZT8" s="228"/>
      <c r="LZU8" s="228"/>
      <c r="LZV8" s="228"/>
      <c r="LZW8" s="228"/>
      <c r="LZX8" s="228"/>
      <c r="LZY8" s="228"/>
      <c r="LZZ8" s="228"/>
      <c r="MAA8" s="228"/>
      <c r="MAB8" s="228"/>
      <c r="MAC8" s="228"/>
      <c r="MAD8" s="228"/>
      <c r="MAE8" s="228"/>
      <c r="MAF8" s="228"/>
      <c r="MAG8" s="228"/>
      <c r="MAH8" s="228"/>
      <c r="MAI8" s="228"/>
      <c r="MAJ8" s="228"/>
      <c r="MAK8" s="228"/>
      <c r="MAL8" s="228"/>
      <c r="MAM8" s="228"/>
      <c r="MAN8" s="228"/>
      <c r="MAO8" s="228"/>
      <c r="MAP8" s="228"/>
      <c r="MAQ8" s="228"/>
      <c r="MAR8" s="228"/>
      <c r="MAS8" s="228"/>
      <c r="MAT8" s="228"/>
      <c r="MAU8" s="228"/>
      <c r="MAV8" s="228"/>
      <c r="MAW8" s="228"/>
      <c r="MAX8" s="228"/>
      <c r="MAY8" s="228"/>
      <c r="MAZ8" s="228"/>
      <c r="MBA8" s="228"/>
      <c r="MBB8" s="228"/>
      <c r="MBC8" s="228"/>
      <c r="MBD8" s="228"/>
      <c r="MBE8" s="228"/>
      <c r="MBF8" s="228"/>
      <c r="MBG8" s="228"/>
      <c r="MBH8" s="228"/>
      <c r="MBI8" s="228"/>
      <c r="MBJ8" s="228"/>
      <c r="MBK8" s="228"/>
      <c r="MBL8" s="228"/>
      <c r="MBM8" s="228"/>
      <c r="MBN8" s="228"/>
      <c r="MBO8" s="228"/>
      <c r="MBP8" s="228"/>
      <c r="MBQ8" s="228"/>
      <c r="MBR8" s="228"/>
      <c r="MBS8" s="228"/>
      <c r="MBT8" s="228"/>
      <c r="MBU8" s="228"/>
      <c r="MBV8" s="228"/>
      <c r="MBW8" s="228"/>
      <c r="MBX8" s="228"/>
      <c r="MBY8" s="228"/>
      <c r="MBZ8" s="228"/>
      <c r="MCA8" s="228"/>
      <c r="MCB8" s="228"/>
      <c r="MCC8" s="228"/>
      <c r="MCD8" s="228"/>
      <c r="MCE8" s="228"/>
      <c r="MCF8" s="228"/>
      <c r="MCG8" s="228"/>
      <c r="MCH8" s="228"/>
      <c r="MCI8" s="228"/>
      <c r="MCJ8" s="228"/>
      <c r="MCK8" s="228"/>
      <c r="MCL8" s="228"/>
      <c r="MCM8" s="228"/>
      <c r="MCN8" s="228"/>
      <c r="MCO8" s="228"/>
      <c r="MCP8" s="228"/>
      <c r="MCQ8" s="228"/>
      <c r="MCR8" s="228"/>
      <c r="MCS8" s="228"/>
      <c r="MCT8" s="228"/>
      <c r="MCU8" s="228"/>
      <c r="MCV8" s="228"/>
      <c r="MCW8" s="228"/>
      <c r="MCX8" s="228"/>
      <c r="MCY8" s="228"/>
      <c r="MCZ8" s="228"/>
      <c r="MDA8" s="228"/>
      <c r="MDB8" s="228"/>
      <c r="MDC8" s="228"/>
      <c r="MDD8" s="228"/>
      <c r="MDE8" s="228"/>
      <c r="MDF8" s="228"/>
      <c r="MDG8" s="228"/>
      <c r="MDH8" s="228"/>
      <c r="MDI8" s="228"/>
      <c r="MDJ8" s="228"/>
      <c r="MDK8" s="228"/>
      <c r="MDL8" s="228"/>
      <c r="MDM8" s="228"/>
      <c r="MDN8" s="228"/>
      <c r="MDO8" s="228"/>
      <c r="MDP8" s="228"/>
      <c r="MDQ8" s="228"/>
      <c r="MDR8" s="228"/>
      <c r="MDS8" s="228"/>
      <c r="MDT8" s="228"/>
      <c r="MDU8" s="228"/>
      <c r="MDV8" s="228"/>
      <c r="MDW8" s="228"/>
      <c r="MDX8" s="228"/>
      <c r="MDY8" s="228"/>
      <c r="MDZ8" s="228"/>
      <c r="MEA8" s="228"/>
      <c r="MEB8" s="228"/>
      <c r="MEC8" s="228"/>
      <c r="MED8" s="228"/>
      <c r="MEE8" s="228"/>
      <c r="MEF8" s="228"/>
      <c r="MEG8" s="228"/>
      <c r="MEH8" s="228"/>
      <c r="MEI8" s="228"/>
      <c r="MEJ8" s="228"/>
      <c r="MEK8" s="228"/>
      <c r="MEL8" s="228"/>
      <c r="MEM8" s="228"/>
      <c r="MEN8" s="228"/>
      <c r="MEO8" s="228"/>
      <c r="MEP8" s="228"/>
      <c r="MEQ8" s="228"/>
      <c r="MER8" s="228"/>
      <c r="MES8" s="228"/>
      <c r="MET8" s="228"/>
      <c r="MEU8" s="228"/>
      <c r="MEV8" s="228"/>
      <c r="MEW8" s="228"/>
      <c r="MEX8" s="228"/>
      <c r="MEY8" s="228"/>
      <c r="MEZ8" s="228"/>
      <c r="MFA8" s="228"/>
      <c r="MFB8" s="228"/>
      <c r="MFC8" s="228"/>
      <c r="MFD8" s="228"/>
      <c r="MFE8" s="228"/>
      <c r="MFF8" s="228"/>
      <c r="MFG8" s="228"/>
      <c r="MFH8" s="228"/>
      <c r="MFI8" s="228"/>
      <c r="MFJ8" s="228"/>
      <c r="MFK8" s="228"/>
      <c r="MFL8" s="228"/>
      <c r="MFM8" s="228"/>
      <c r="MFN8" s="228"/>
      <c r="MFO8" s="228"/>
      <c r="MFP8" s="228"/>
      <c r="MFQ8" s="228"/>
      <c r="MFR8" s="228"/>
      <c r="MFS8" s="228"/>
      <c r="MFT8" s="228"/>
      <c r="MFU8" s="228"/>
      <c r="MFV8" s="228"/>
      <c r="MFW8" s="228"/>
      <c r="MFX8" s="228"/>
      <c r="MFY8" s="228"/>
      <c r="MFZ8" s="228"/>
      <c r="MGA8" s="228"/>
      <c r="MGB8" s="228"/>
      <c r="MGC8" s="228"/>
      <c r="MGD8" s="228"/>
      <c r="MGE8" s="228"/>
      <c r="MGF8" s="228"/>
      <c r="MGG8" s="228"/>
      <c r="MGH8" s="228"/>
      <c r="MGI8" s="228"/>
      <c r="MGJ8" s="228"/>
      <c r="MGK8" s="228"/>
      <c r="MGL8" s="228"/>
      <c r="MGM8" s="228"/>
      <c r="MGN8" s="228"/>
      <c r="MGO8" s="228"/>
      <c r="MGP8" s="228"/>
      <c r="MGQ8" s="228"/>
      <c r="MGR8" s="228"/>
      <c r="MGS8" s="228"/>
      <c r="MGT8" s="228"/>
      <c r="MGU8" s="228"/>
      <c r="MGV8" s="228"/>
      <c r="MGW8" s="228"/>
      <c r="MGX8" s="228"/>
      <c r="MGY8" s="228"/>
      <c r="MGZ8" s="228"/>
      <c r="MHA8" s="228"/>
      <c r="MHB8" s="228"/>
      <c r="MHC8" s="228"/>
      <c r="MHD8" s="228"/>
      <c r="MHE8" s="228"/>
      <c r="MHF8" s="228"/>
      <c r="MHG8" s="228"/>
      <c r="MHH8" s="228"/>
      <c r="MHI8" s="228"/>
      <c r="MHJ8" s="228"/>
      <c r="MHK8" s="228"/>
      <c r="MHL8" s="228"/>
      <c r="MHM8" s="228"/>
      <c r="MHN8" s="228"/>
      <c r="MHO8" s="228"/>
      <c r="MHP8" s="228"/>
      <c r="MHQ8" s="228"/>
      <c r="MHR8" s="228"/>
      <c r="MHS8" s="228"/>
      <c r="MHT8" s="228"/>
      <c r="MHU8" s="228"/>
      <c r="MHV8" s="228"/>
      <c r="MHW8" s="228"/>
      <c r="MHX8" s="228"/>
      <c r="MHY8" s="228"/>
      <c r="MHZ8" s="228"/>
      <c r="MIA8" s="228"/>
      <c r="MIB8" s="228"/>
      <c r="MIC8" s="228"/>
      <c r="MID8" s="228"/>
      <c r="MIE8" s="228"/>
      <c r="MIF8" s="228"/>
      <c r="MIG8" s="228"/>
      <c r="MIH8" s="228"/>
      <c r="MII8" s="228"/>
      <c r="MIJ8" s="228"/>
      <c r="MIK8" s="228"/>
      <c r="MIL8" s="228"/>
      <c r="MIM8" s="228"/>
      <c r="MIN8" s="228"/>
      <c r="MIO8" s="228"/>
      <c r="MIP8" s="228"/>
      <c r="MIQ8" s="228"/>
      <c r="MIR8" s="228"/>
      <c r="MIS8" s="228"/>
      <c r="MIT8" s="228"/>
      <c r="MIU8" s="228"/>
      <c r="MIV8" s="228"/>
      <c r="MIW8" s="228"/>
      <c r="MIX8" s="228"/>
      <c r="MIY8" s="228"/>
      <c r="MIZ8" s="228"/>
      <c r="MJA8" s="228"/>
      <c r="MJB8" s="228"/>
      <c r="MJC8" s="228"/>
      <c r="MJD8" s="228"/>
      <c r="MJE8" s="228"/>
      <c r="MJF8" s="228"/>
      <c r="MJG8" s="228"/>
      <c r="MJH8" s="228"/>
      <c r="MJI8" s="228"/>
      <c r="MJJ8" s="228"/>
      <c r="MJK8" s="228"/>
      <c r="MJL8" s="228"/>
      <c r="MJM8" s="228"/>
      <c r="MJN8" s="228"/>
      <c r="MJO8" s="228"/>
      <c r="MJP8" s="228"/>
      <c r="MJQ8" s="228"/>
      <c r="MJR8" s="228"/>
      <c r="MJS8" s="228"/>
      <c r="MJT8" s="228"/>
      <c r="MJU8" s="228"/>
      <c r="MJV8" s="228"/>
      <c r="MJW8" s="228"/>
      <c r="MJX8" s="228"/>
      <c r="MJY8" s="228"/>
      <c r="MJZ8" s="228"/>
      <c r="MKA8" s="228"/>
      <c r="MKB8" s="228"/>
      <c r="MKC8" s="228"/>
      <c r="MKD8" s="228"/>
      <c r="MKE8" s="228"/>
      <c r="MKF8" s="228"/>
      <c r="MKG8" s="228"/>
      <c r="MKH8" s="228"/>
      <c r="MKI8" s="228"/>
      <c r="MKJ8" s="228"/>
      <c r="MKK8" s="228"/>
      <c r="MKL8" s="228"/>
      <c r="MKM8" s="228"/>
      <c r="MKN8" s="228"/>
      <c r="MKO8" s="228"/>
      <c r="MKP8" s="228"/>
      <c r="MKQ8" s="228"/>
      <c r="MKR8" s="228"/>
      <c r="MKS8" s="228"/>
      <c r="MKT8" s="228"/>
      <c r="MKU8" s="228"/>
      <c r="MKV8" s="228"/>
      <c r="MKW8" s="228"/>
      <c r="MKX8" s="228"/>
      <c r="MKY8" s="228"/>
      <c r="MKZ8" s="228"/>
      <c r="MLA8" s="228"/>
      <c r="MLB8" s="228"/>
      <c r="MLC8" s="228"/>
      <c r="MLD8" s="228"/>
      <c r="MLE8" s="228"/>
      <c r="MLF8" s="228"/>
      <c r="MLG8" s="228"/>
      <c r="MLH8" s="228"/>
      <c r="MLI8" s="228"/>
      <c r="MLJ8" s="228"/>
      <c r="MLK8" s="228"/>
      <c r="MLL8" s="228"/>
      <c r="MLM8" s="228"/>
      <c r="MLN8" s="228"/>
      <c r="MLO8" s="228"/>
      <c r="MLP8" s="228"/>
      <c r="MLQ8" s="228"/>
      <c r="MLR8" s="228"/>
      <c r="MLS8" s="228"/>
      <c r="MLT8" s="228"/>
      <c r="MLU8" s="228"/>
      <c r="MLV8" s="228"/>
      <c r="MLW8" s="228"/>
      <c r="MLX8" s="228"/>
      <c r="MLY8" s="228"/>
      <c r="MLZ8" s="228"/>
      <c r="MMA8" s="228"/>
      <c r="MMB8" s="228"/>
      <c r="MMC8" s="228"/>
      <c r="MMD8" s="228"/>
      <c r="MME8" s="228"/>
      <c r="MMF8" s="228"/>
      <c r="MMG8" s="228"/>
      <c r="MMH8" s="228"/>
      <c r="MMI8" s="228"/>
      <c r="MMJ8" s="228"/>
      <c r="MMK8" s="228"/>
      <c r="MML8" s="228"/>
      <c r="MMM8" s="228"/>
      <c r="MMN8" s="228"/>
      <c r="MMO8" s="228"/>
      <c r="MMP8" s="228"/>
      <c r="MMQ8" s="228"/>
      <c r="MMR8" s="228"/>
      <c r="MMS8" s="228"/>
      <c r="MMT8" s="228"/>
      <c r="MMU8" s="228"/>
      <c r="MMV8" s="228"/>
      <c r="MMW8" s="228"/>
      <c r="MMX8" s="228"/>
      <c r="MMY8" s="228"/>
      <c r="MMZ8" s="228"/>
      <c r="MNA8" s="228"/>
      <c r="MNB8" s="228"/>
      <c r="MNC8" s="228"/>
      <c r="MND8" s="228"/>
      <c r="MNE8" s="228"/>
      <c r="MNF8" s="228"/>
      <c r="MNG8" s="228"/>
      <c r="MNH8" s="228"/>
      <c r="MNI8" s="228"/>
      <c r="MNJ8" s="228"/>
      <c r="MNK8" s="228"/>
      <c r="MNL8" s="228"/>
      <c r="MNM8" s="228"/>
      <c r="MNN8" s="228"/>
      <c r="MNO8" s="228"/>
      <c r="MNP8" s="228"/>
      <c r="MNQ8" s="228"/>
      <c r="MNR8" s="228"/>
      <c r="MNS8" s="228"/>
      <c r="MNT8" s="228"/>
      <c r="MNU8" s="228"/>
      <c r="MNV8" s="228"/>
      <c r="MNW8" s="228"/>
      <c r="MNX8" s="228"/>
      <c r="MNY8" s="228"/>
      <c r="MNZ8" s="228"/>
      <c r="MOA8" s="228"/>
      <c r="MOB8" s="228"/>
      <c r="MOC8" s="228"/>
      <c r="MOD8" s="228"/>
      <c r="MOE8" s="228"/>
      <c r="MOF8" s="228"/>
      <c r="MOG8" s="228"/>
      <c r="MOH8" s="228"/>
      <c r="MOI8" s="228"/>
      <c r="MOJ8" s="228"/>
      <c r="MOK8" s="228"/>
      <c r="MOL8" s="228"/>
      <c r="MOM8" s="228"/>
      <c r="MON8" s="228"/>
      <c r="MOO8" s="228"/>
      <c r="MOP8" s="228"/>
      <c r="MOQ8" s="228"/>
      <c r="MOR8" s="228"/>
      <c r="MOS8" s="228"/>
      <c r="MOT8" s="228"/>
      <c r="MOU8" s="228"/>
      <c r="MOV8" s="228"/>
      <c r="MOW8" s="228"/>
      <c r="MOX8" s="228"/>
      <c r="MOY8" s="228"/>
      <c r="MOZ8" s="228"/>
      <c r="MPA8" s="228"/>
      <c r="MPB8" s="228"/>
      <c r="MPC8" s="228"/>
      <c r="MPD8" s="228"/>
      <c r="MPE8" s="228"/>
      <c r="MPF8" s="228"/>
      <c r="MPG8" s="228"/>
      <c r="MPH8" s="228"/>
      <c r="MPI8" s="228"/>
      <c r="MPJ8" s="228"/>
      <c r="MPK8" s="228"/>
      <c r="MPL8" s="228"/>
      <c r="MPM8" s="228"/>
      <c r="MPN8" s="228"/>
      <c r="MPO8" s="228"/>
      <c r="MPP8" s="228"/>
      <c r="MPQ8" s="228"/>
      <c r="MPR8" s="228"/>
      <c r="MPS8" s="228"/>
      <c r="MPT8" s="228"/>
      <c r="MPU8" s="228"/>
      <c r="MPV8" s="228"/>
      <c r="MPW8" s="228"/>
      <c r="MPX8" s="228"/>
      <c r="MPY8" s="228"/>
      <c r="MPZ8" s="228"/>
      <c r="MQA8" s="228"/>
      <c r="MQB8" s="228"/>
      <c r="MQC8" s="228"/>
      <c r="MQD8" s="228"/>
      <c r="MQE8" s="228"/>
      <c r="MQF8" s="228"/>
      <c r="MQG8" s="228"/>
      <c r="MQH8" s="228"/>
      <c r="MQI8" s="228"/>
      <c r="MQJ8" s="228"/>
      <c r="MQK8" s="228"/>
      <c r="MQL8" s="228"/>
      <c r="MQM8" s="228"/>
      <c r="MQN8" s="228"/>
      <c r="MQO8" s="228"/>
      <c r="MQP8" s="228"/>
      <c r="MQQ8" s="228"/>
      <c r="MQR8" s="228"/>
      <c r="MQS8" s="228"/>
      <c r="MQT8" s="228"/>
      <c r="MQU8" s="228"/>
      <c r="MQV8" s="228"/>
      <c r="MQW8" s="228"/>
      <c r="MQX8" s="228"/>
      <c r="MQY8" s="228"/>
      <c r="MQZ8" s="228"/>
      <c r="MRA8" s="228"/>
      <c r="MRB8" s="228"/>
      <c r="MRC8" s="228"/>
      <c r="MRD8" s="228"/>
      <c r="MRE8" s="228"/>
      <c r="MRF8" s="228"/>
      <c r="MRG8" s="228"/>
      <c r="MRH8" s="228"/>
      <c r="MRI8" s="228"/>
      <c r="MRJ8" s="228"/>
      <c r="MRK8" s="228"/>
      <c r="MRL8" s="228"/>
      <c r="MRM8" s="228"/>
      <c r="MRN8" s="228"/>
      <c r="MRO8" s="228"/>
      <c r="MRP8" s="228"/>
      <c r="MRQ8" s="228"/>
      <c r="MRR8" s="228"/>
      <c r="MRS8" s="228"/>
      <c r="MRT8" s="228"/>
      <c r="MRU8" s="228"/>
      <c r="MRV8" s="228"/>
      <c r="MRW8" s="228"/>
      <c r="MRX8" s="228"/>
      <c r="MRY8" s="228"/>
      <c r="MRZ8" s="228"/>
      <c r="MSA8" s="228"/>
      <c r="MSB8" s="228"/>
      <c r="MSC8" s="228"/>
      <c r="MSD8" s="228"/>
      <c r="MSE8" s="228"/>
      <c r="MSF8" s="228"/>
      <c r="MSG8" s="228"/>
      <c r="MSH8" s="228"/>
      <c r="MSI8" s="228"/>
      <c r="MSJ8" s="228"/>
      <c r="MSK8" s="228"/>
      <c r="MSL8" s="228"/>
      <c r="MSM8" s="228"/>
      <c r="MSN8" s="228"/>
      <c r="MSO8" s="228"/>
      <c r="MSP8" s="228"/>
      <c r="MSQ8" s="228"/>
      <c r="MSR8" s="228"/>
      <c r="MSS8" s="228"/>
      <c r="MST8" s="228"/>
      <c r="MSU8" s="228"/>
      <c r="MSV8" s="228"/>
      <c r="MSW8" s="228"/>
      <c r="MSX8" s="228"/>
      <c r="MSY8" s="228"/>
      <c r="MSZ8" s="228"/>
      <c r="MTA8" s="228"/>
      <c r="MTB8" s="228"/>
      <c r="MTC8" s="228"/>
      <c r="MTD8" s="228"/>
      <c r="MTE8" s="228"/>
      <c r="MTF8" s="228"/>
      <c r="MTG8" s="228"/>
      <c r="MTH8" s="228"/>
      <c r="MTI8" s="228"/>
      <c r="MTJ8" s="228"/>
      <c r="MTK8" s="228"/>
      <c r="MTL8" s="228"/>
      <c r="MTM8" s="228"/>
      <c r="MTN8" s="228"/>
      <c r="MTO8" s="228"/>
      <c r="MTP8" s="228"/>
      <c r="MTQ8" s="228"/>
      <c r="MTR8" s="228"/>
      <c r="MTS8" s="228"/>
      <c r="MTT8" s="228"/>
      <c r="MTU8" s="228"/>
      <c r="MTV8" s="228"/>
      <c r="MTW8" s="228"/>
      <c r="MTX8" s="228"/>
      <c r="MTY8" s="228"/>
      <c r="MTZ8" s="228"/>
      <c r="MUA8" s="228"/>
      <c r="MUB8" s="228"/>
      <c r="MUC8" s="228"/>
      <c r="MUD8" s="228"/>
      <c r="MUE8" s="228"/>
      <c r="MUF8" s="228"/>
      <c r="MUG8" s="228"/>
      <c r="MUH8" s="228"/>
      <c r="MUI8" s="228"/>
      <c r="MUJ8" s="228"/>
      <c r="MUK8" s="228"/>
      <c r="MUL8" s="228"/>
      <c r="MUM8" s="228"/>
      <c r="MUN8" s="228"/>
      <c r="MUO8" s="228"/>
      <c r="MUP8" s="228"/>
      <c r="MUQ8" s="228"/>
      <c r="MUR8" s="228"/>
      <c r="MUS8" s="228"/>
      <c r="MUT8" s="228"/>
      <c r="MUU8" s="228"/>
      <c r="MUV8" s="228"/>
      <c r="MUW8" s="228"/>
      <c r="MUX8" s="228"/>
      <c r="MUY8" s="228"/>
      <c r="MUZ8" s="228"/>
      <c r="MVA8" s="228"/>
      <c r="MVB8" s="228"/>
      <c r="MVC8" s="228"/>
      <c r="MVD8" s="228"/>
      <c r="MVE8" s="228"/>
      <c r="MVF8" s="228"/>
      <c r="MVG8" s="228"/>
      <c r="MVH8" s="228"/>
      <c r="MVI8" s="228"/>
      <c r="MVJ8" s="228"/>
      <c r="MVK8" s="228"/>
      <c r="MVL8" s="228"/>
      <c r="MVM8" s="228"/>
      <c r="MVN8" s="228"/>
      <c r="MVO8" s="228"/>
      <c r="MVP8" s="228"/>
      <c r="MVQ8" s="228"/>
      <c r="MVR8" s="228"/>
      <c r="MVS8" s="228"/>
      <c r="MVT8" s="228"/>
      <c r="MVU8" s="228"/>
      <c r="MVV8" s="228"/>
      <c r="MVW8" s="228"/>
      <c r="MVX8" s="228"/>
      <c r="MVY8" s="228"/>
      <c r="MVZ8" s="228"/>
      <c r="MWA8" s="228"/>
      <c r="MWB8" s="228"/>
      <c r="MWC8" s="228"/>
      <c r="MWD8" s="228"/>
      <c r="MWE8" s="228"/>
      <c r="MWF8" s="228"/>
      <c r="MWG8" s="228"/>
      <c r="MWH8" s="228"/>
      <c r="MWI8" s="228"/>
      <c r="MWJ8" s="228"/>
      <c r="MWK8" s="228"/>
      <c r="MWL8" s="228"/>
      <c r="MWM8" s="228"/>
      <c r="MWN8" s="228"/>
      <c r="MWO8" s="228"/>
      <c r="MWP8" s="228"/>
      <c r="MWQ8" s="228"/>
      <c r="MWR8" s="228"/>
      <c r="MWS8" s="228"/>
      <c r="MWT8" s="228"/>
      <c r="MWU8" s="228"/>
      <c r="MWV8" s="228"/>
      <c r="MWW8" s="228"/>
      <c r="MWX8" s="228"/>
      <c r="MWY8" s="228"/>
      <c r="MWZ8" s="228"/>
      <c r="MXA8" s="228"/>
      <c r="MXB8" s="228"/>
      <c r="MXC8" s="228"/>
      <c r="MXD8" s="228"/>
      <c r="MXE8" s="228"/>
      <c r="MXF8" s="228"/>
      <c r="MXG8" s="228"/>
      <c r="MXH8" s="228"/>
      <c r="MXI8" s="228"/>
      <c r="MXJ8" s="228"/>
      <c r="MXK8" s="228"/>
      <c r="MXL8" s="228"/>
      <c r="MXM8" s="228"/>
      <c r="MXN8" s="228"/>
      <c r="MXO8" s="228"/>
      <c r="MXP8" s="228"/>
      <c r="MXQ8" s="228"/>
      <c r="MXR8" s="228"/>
      <c r="MXS8" s="228"/>
      <c r="MXT8" s="228"/>
      <c r="MXU8" s="228"/>
      <c r="MXV8" s="228"/>
      <c r="MXW8" s="228"/>
      <c r="MXX8" s="228"/>
      <c r="MXY8" s="228"/>
      <c r="MXZ8" s="228"/>
      <c r="MYA8" s="228"/>
      <c r="MYB8" s="228"/>
      <c r="MYC8" s="228"/>
      <c r="MYD8" s="228"/>
      <c r="MYE8" s="228"/>
      <c r="MYF8" s="228"/>
      <c r="MYG8" s="228"/>
      <c r="MYH8" s="228"/>
      <c r="MYI8" s="228"/>
      <c r="MYJ8" s="228"/>
      <c r="MYK8" s="228"/>
      <c r="MYL8" s="228"/>
      <c r="MYM8" s="228"/>
      <c r="MYN8" s="228"/>
      <c r="MYO8" s="228"/>
      <c r="MYP8" s="228"/>
      <c r="MYQ8" s="228"/>
      <c r="MYR8" s="228"/>
      <c r="MYS8" s="228"/>
      <c r="MYT8" s="228"/>
      <c r="MYU8" s="228"/>
      <c r="MYV8" s="228"/>
      <c r="MYW8" s="228"/>
      <c r="MYX8" s="228"/>
      <c r="MYY8" s="228"/>
      <c r="MYZ8" s="228"/>
      <c r="MZA8" s="228"/>
      <c r="MZB8" s="228"/>
      <c r="MZC8" s="228"/>
      <c r="MZD8" s="228"/>
      <c r="MZE8" s="228"/>
      <c r="MZF8" s="228"/>
      <c r="MZG8" s="228"/>
      <c r="MZH8" s="228"/>
      <c r="MZI8" s="228"/>
      <c r="MZJ8" s="228"/>
      <c r="MZK8" s="228"/>
      <c r="MZL8" s="228"/>
      <c r="MZM8" s="228"/>
      <c r="MZN8" s="228"/>
      <c r="MZO8" s="228"/>
      <c r="MZP8" s="228"/>
      <c r="MZQ8" s="228"/>
      <c r="MZR8" s="228"/>
      <c r="MZS8" s="228"/>
      <c r="MZT8" s="228"/>
      <c r="MZU8" s="228"/>
      <c r="MZV8" s="228"/>
      <c r="MZW8" s="228"/>
      <c r="MZX8" s="228"/>
      <c r="MZY8" s="228"/>
      <c r="MZZ8" s="228"/>
      <c r="NAA8" s="228"/>
      <c r="NAB8" s="228"/>
      <c r="NAC8" s="228"/>
      <c r="NAD8" s="228"/>
      <c r="NAE8" s="228"/>
      <c r="NAF8" s="228"/>
      <c r="NAG8" s="228"/>
      <c r="NAH8" s="228"/>
      <c r="NAI8" s="228"/>
      <c r="NAJ8" s="228"/>
      <c r="NAK8" s="228"/>
      <c r="NAL8" s="228"/>
      <c r="NAM8" s="228"/>
      <c r="NAN8" s="228"/>
      <c r="NAO8" s="228"/>
      <c r="NAP8" s="228"/>
      <c r="NAQ8" s="228"/>
      <c r="NAR8" s="228"/>
      <c r="NAS8" s="228"/>
      <c r="NAT8" s="228"/>
      <c r="NAU8" s="228"/>
      <c r="NAV8" s="228"/>
      <c r="NAW8" s="228"/>
      <c r="NAX8" s="228"/>
      <c r="NAY8" s="228"/>
      <c r="NAZ8" s="228"/>
      <c r="NBA8" s="228"/>
      <c r="NBB8" s="228"/>
      <c r="NBC8" s="228"/>
      <c r="NBD8" s="228"/>
      <c r="NBE8" s="228"/>
      <c r="NBF8" s="228"/>
      <c r="NBG8" s="228"/>
      <c r="NBH8" s="228"/>
      <c r="NBI8" s="228"/>
      <c r="NBJ8" s="228"/>
      <c r="NBK8" s="228"/>
      <c r="NBL8" s="228"/>
      <c r="NBM8" s="228"/>
      <c r="NBN8" s="228"/>
      <c r="NBO8" s="228"/>
      <c r="NBP8" s="228"/>
      <c r="NBQ8" s="228"/>
      <c r="NBR8" s="228"/>
      <c r="NBS8" s="228"/>
      <c r="NBT8" s="228"/>
      <c r="NBU8" s="228"/>
      <c r="NBV8" s="228"/>
      <c r="NBW8" s="228"/>
      <c r="NBX8" s="228"/>
      <c r="NBY8" s="228"/>
      <c r="NBZ8" s="228"/>
      <c r="NCA8" s="228"/>
      <c r="NCB8" s="228"/>
      <c r="NCC8" s="228"/>
      <c r="NCD8" s="228"/>
      <c r="NCE8" s="228"/>
      <c r="NCF8" s="228"/>
      <c r="NCG8" s="228"/>
      <c r="NCH8" s="228"/>
      <c r="NCI8" s="228"/>
      <c r="NCJ8" s="228"/>
      <c r="NCK8" s="228"/>
      <c r="NCL8" s="228"/>
      <c r="NCM8" s="228"/>
      <c r="NCN8" s="228"/>
      <c r="NCO8" s="228"/>
      <c r="NCP8" s="228"/>
      <c r="NCQ8" s="228"/>
      <c r="NCR8" s="228"/>
      <c r="NCS8" s="228"/>
      <c r="NCT8" s="228"/>
      <c r="NCU8" s="228"/>
      <c r="NCV8" s="228"/>
      <c r="NCW8" s="228"/>
      <c r="NCX8" s="228"/>
      <c r="NCY8" s="228"/>
      <c r="NCZ8" s="228"/>
      <c r="NDA8" s="228"/>
      <c r="NDB8" s="228"/>
      <c r="NDC8" s="228"/>
      <c r="NDD8" s="228"/>
      <c r="NDE8" s="228"/>
      <c r="NDF8" s="228"/>
      <c r="NDG8" s="228"/>
      <c r="NDH8" s="228"/>
      <c r="NDI8" s="228"/>
      <c r="NDJ8" s="228"/>
      <c r="NDK8" s="228"/>
      <c r="NDL8" s="228"/>
      <c r="NDM8" s="228"/>
      <c r="NDN8" s="228"/>
      <c r="NDO8" s="228"/>
      <c r="NDP8" s="228"/>
      <c r="NDQ8" s="228"/>
      <c r="NDR8" s="228"/>
      <c r="NDS8" s="228"/>
      <c r="NDT8" s="228"/>
      <c r="NDU8" s="228"/>
      <c r="NDV8" s="228"/>
      <c r="NDW8" s="228"/>
      <c r="NDX8" s="228"/>
      <c r="NDY8" s="228"/>
      <c r="NDZ8" s="228"/>
      <c r="NEA8" s="228"/>
      <c r="NEB8" s="228"/>
      <c r="NEC8" s="228"/>
      <c r="NED8" s="228"/>
      <c r="NEE8" s="228"/>
      <c r="NEF8" s="228"/>
      <c r="NEG8" s="228"/>
      <c r="NEH8" s="228"/>
      <c r="NEI8" s="228"/>
      <c r="NEJ8" s="228"/>
      <c r="NEK8" s="228"/>
      <c r="NEL8" s="228"/>
      <c r="NEM8" s="228"/>
      <c r="NEN8" s="228"/>
      <c r="NEO8" s="228"/>
      <c r="NEP8" s="228"/>
      <c r="NEQ8" s="228"/>
      <c r="NER8" s="228"/>
      <c r="NES8" s="228"/>
      <c r="NET8" s="228"/>
      <c r="NEU8" s="228"/>
      <c r="NEV8" s="228"/>
      <c r="NEW8" s="228"/>
      <c r="NEX8" s="228"/>
      <c r="NEY8" s="228"/>
      <c r="NEZ8" s="228"/>
      <c r="NFA8" s="228"/>
      <c r="NFB8" s="228"/>
      <c r="NFC8" s="228"/>
      <c r="NFD8" s="228"/>
      <c r="NFE8" s="228"/>
      <c r="NFF8" s="228"/>
      <c r="NFG8" s="228"/>
      <c r="NFH8" s="228"/>
      <c r="NFI8" s="228"/>
      <c r="NFJ8" s="228"/>
      <c r="NFK8" s="228"/>
      <c r="NFL8" s="228"/>
      <c r="NFM8" s="228"/>
      <c r="NFN8" s="228"/>
      <c r="NFO8" s="228"/>
      <c r="NFP8" s="228"/>
      <c r="NFQ8" s="228"/>
      <c r="NFR8" s="228"/>
      <c r="NFS8" s="228"/>
      <c r="NFT8" s="228"/>
      <c r="NFU8" s="228"/>
      <c r="NFV8" s="228"/>
      <c r="NFW8" s="228"/>
      <c r="NFX8" s="228"/>
      <c r="NFY8" s="228"/>
      <c r="NFZ8" s="228"/>
      <c r="NGA8" s="228"/>
      <c r="NGB8" s="228"/>
      <c r="NGC8" s="228"/>
      <c r="NGD8" s="228"/>
      <c r="NGE8" s="228"/>
      <c r="NGF8" s="228"/>
      <c r="NGG8" s="228"/>
      <c r="NGH8" s="228"/>
      <c r="NGI8" s="228"/>
      <c r="NGJ8" s="228"/>
      <c r="NGK8" s="228"/>
      <c r="NGL8" s="228"/>
      <c r="NGM8" s="228"/>
      <c r="NGN8" s="228"/>
      <c r="NGO8" s="228"/>
      <c r="NGP8" s="228"/>
      <c r="NGQ8" s="228"/>
      <c r="NGR8" s="228"/>
      <c r="NGS8" s="228"/>
      <c r="NGT8" s="228"/>
      <c r="NGU8" s="228"/>
      <c r="NGV8" s="228"/>
      <c r="NGW8" s="228"/>
      <c r="NGX8" s="228"/>
      <c r="NGY8" s="228"/>
      <c r="NGZ8" s="228"/>
      <c r="NHA8" s="228"/>
      <c r="NHB8" s="228"/>
      <c r="NHC8" s="228"/>
      <c r="NHD8" s="228"/>
      <c r="NHE8" s="228"/>
      <c r="NHF8" s="228"/>
      <c r="NHG8" s="228"/>
      <c r="NHH8" s="228"/>
      <c r="NHI8" s="228"/>
      <c r="NHJ8" s="228"/>
      <c r="NHK8" s="228"/>
      <c r="NHL8" s="228"/>
      <c r="NHM8" s="228"/>
      <c r="NHN8" s="228"/>
      <c r="NHO8" s="228"/>
      <c r="NHP8" s="228"/>
      <c r="NHQ8" s="228"/>
      <c r="NHR8" s="228"/>
      <c r="NHS8" s="228"/>
      <c r="NHT8" s="228"/>
      <c r="NHU8" s="228"/>
      <c r="NHV8" s="228"/>
      <c r="NHW8" s="228"/>
      <c r="NHX8" s="228"/>
      <c r="NHY8" s="228"/>
      <c r="NHZ8" s="228"/>
      <c r="NIA8" s="228"/>
      <c r="NIB8" s="228"/>
      <c r="NIC8" s="228"/>
      <c r="NID8" s="228"/>
      <c r="NIE8" s="228"/>
      <c r="NIF8" s="228"/>
      <c r="NIG8" s="228"/>
      <c r="NIH8" s="228"/>
      <c r="NII8" s="228"/>
      <c r="NIJ8" s="228"/>
      <c r="NIK8" s="228"/>
      <c r="NIL8" s="228"/>
      <c r="NIM8" s="228"/>
      <c r="NIN8" s="228"/>
      <c r="NIO8" s="228"/>
      <c r="NIP8" s="228"/>
      <c r="NIQ8" s="228"/>
      <c r="NIR8" s="228"/>
      <c r="NIS8" s="228"/>
      <c r="NIT8" s="228"/>
      <c r="NIU8" s="228"/>
      <c r="NIV8" s="228"/>
      <c r="NIW8" s="228"/>
      <c r="NIX8" s="228"/>
      <c r="NIY8" s="228"/>
      <c r="NIZ8" s="228"/>
      <c r="NJA8" s="228"/>
      <c r="NJB8" s="228"/>
      <c r="NJC8" s="228"/>
      <c r="NJD8" s="228"/>
      <c r="NJE8" s="228"/>
      <c r="NJF8" s="228"/>
      <c r="NJG8" s="228"/>
      <c r="NJH8" s="228"/>
      <c r="NJI8" s="228"/>
      <c r="NJJ8" s="228"/>
      <c r="NJK8" s="228"/>
      <c r="NJL8" s="228"/>
      <c r="NJM8" s="228"/>
      <c r="NJN8" s="228"/>
      <c r="NJO8" s="228"/>
      <c r="NJP8" s="228"/>
      <c r="NJQ8" s="228"/>
      <c r="NJR8" s="228"/>
      <c r="NJS8" s="228"/>
      <c r="NJT8" s="228"/>
      <c r="NJU8" s="228"/>
      <c r="NJV8" s="228"/>
      <c r="NJW8" s="228"/>
      <c r="NJX8" s="228"/>
      <c r="NJY8" s="228"/>
      <c r="NJZ8" s="228"/>
      <c r="NKA8" s="228"/>
      <c r="NKB8" s="228"/>
      <c r="NKC8" s="228"/>
      <c r="NKD8" s="228"/>
      <c r="NKE8" s="228"/>
      <c r="NKF8" s="228"/>
      <c r="NKG8" s="228"/>
      <c r="NKH8" s="228"/>
      <c r="NKI8" s="228"/>
      <c r="NKJ8" s="228"/>
      <c r="NKK8" s="228"/>
      <c r="NKL8" s="228"/>
      <c r="NKM8" s="228"/>
      <c r="NKN8" s="228"/>
      <c r="NKO8" s="228"/>
      <c r="NKP8" s="228"/>
      <c r="NKQ8" s="228"/>
      <c r="NKR8" s="228"/>
      <c r="NKS8" s="228"/>
      <c r="NKT8" s="228"/>
      <c r="NKU8" s="228"/>
      <c r="NKV8" s="228"/>
      <c r="NKW8" s="228"/>
      <c r="NKX8" s="228"/>
      <c r="NKY8" s="228"/>
      <c r="NKZ8" s="228"/>
      <c r="NLA8" s="228"/>
      <c r="NLB8" s="228"/>
      <c r="NLC8" s="228"/>
      <c r="NLD8" s="228"/>
      <c r="NLE8" s="228"/>
      <c r="NLF8" s="228"/>
      <c r="NLG8" s="228"/>
      <c r="NLH8" s="228"/>
      <c r="NLI8" s="228"/>
      <c r="NLJ8" s="228"/>
      <c r="NLK8" s="228"/>
      <c r="NLL8" s="228"/>
      <c r="NLM8" s="228"/>
      <c r="NLN8" s="228"/>
      <c r="NLO8" s="228"/>
      <c r="NLP8" s="228"/>
      <c r="NLQ8" s="228"/>
      <c r="NLR8" s="228"/>
      <c r="NLS8" s="228"/>
      <c r="NLT8" s="228"/>
      <c r="NLU8" s="228"/>
      <c r="NLV8" s="228"/>
      <c r="NLW8" s="228"/>
      <c r="NLX8" s="228"/>
      <c r="NLY8" s="228"/>
      <c r="NLZ8" s="228"/>
      <c r="NMA8" s="228"/>
      <c r="NMB8" s="228"/>
      <c r="NMC8" s="228"/>
      <c r="NMD8" s="228"/>
      <c r="NME8" s="228"/>
      <c r="NMF8" s="228"/>
      <c r="NMG8" s="228"/>
      <c r="NMH8" s="228"/>
      <c r="NMI8" s="228"/>
      <c r="NMJ8" s="228"/>
      <c r="NMK8" s="228"/>
      <c r="NML8" s="228"/>
      <c r="NMM8" s="228"/>
      <c r="NMN8" s="228"/>
      <c r="NMO8" s="228"/>
      <c r="NMP8" s="228"/>
      <c r="NMQ8" s="228"/>
      <c r="NMR8" s="228"/>
      <c r="NMS8" s="228"/>
      <c r="NMT8" s="228"/>
      <c r="NMU8" s="228"/>
      <c r="NMV8" s="228"/>
      <c r="NMW8" s="228"/>
      <c r="NMX8" s="228"/>
      <c r="NMY8" s="228"/>
      <c r="NMZ8" s="228"/>
      <c r="NNA8" s="228"/>
      <c r="NNB8" s="228"/>
      <c r="NNC8" s="228"/>
      <c r="NND8" s="228"/>
      <c r="NNE8" s="228"/>
      <c r="NNF8" s="228"/>
      <c r="NNG8" s="228"/>
      <c r="NNH8" s="228"/>
      <c r="NNI8" s="228"/>
      <c r="NNJ8" s="228"/>
      <c r="NNK8" s="228"/>
      <c r="NNL8" s="228"/>
      <c r="NNM8" s="228"/>
      <c r="NNN8" s="228"/>
      <c r="NNO8" s="228"/>
      <c r="NNP8" s="228"/>
      <c r="NNQ8" s="228"/>
      <c r="NNR8" s="228"/>
      <c r="NNS8" s="228"/>
      <c r="NNT8" s="228"/>
      <c r="NNU8" s="228"/>
      <c r="NNV8" s="228"/>
      <c r="NNW8" s="228"/>
      <c r="NNX8" s="228"/>
      <c r="NNY8" s="228"/>
      <c r="NNZ8" s="228"/>
      <c r="NOA8" s="228"/>
      <c r="NOB8" s="228"/>
      <c r="NOC8" s="228"/>
      <c r="NOD8" s="228"/>
      <c r="NOE8" s="228"/>
      <c r="NOF8" s="228"/>
      <c r="NOG8" s="228"/>
      <c r="NOH8" s="228"/>
      <c r="NOI8" s="228"/>
      <c r="NOJ8" s="228"/>
      <c r="NOK8" s="228"/>
      <c r="NOL8" s="228"/>
      <c r="NOM8" s="228"/>
      <c r="NON8" s="228"/>
      <c r="NOO8" s="228"/>
      <c r="NOP8" s="228"/>
      <c r="NOQ8" s="228"/>
      <c r="NOR8" s="228"/>
      <c r="NOS8" s="228"/>
      <c r="NOT8" s="228"/>
      <c r="NOU8" s="228"/>
      <c r="NOV8" s="228"/>
      <c r="NOW8" s="228"/>
      <c r="NOX8" s="228"/>
      <c r="NOY8" s="228"/>
      <c r="NOZ8" s="228"/>
      <c r="NPA8" s="228"/>
      <c r="NPB8" s="228"/>
      <c r="NPC8" s="228"/>
      <c r="NPD8" s="228"/>
      <c r="NPE8" s="228"/>
      <c r="NPF8" s="228"/>
      <c r="NPG8" s="228"/>
      <c r="NPH8" s="228"/>
      <c r="NPI8" s="228"/>
      <c r="NPJ8" s="228"/>
      <c r="NPK8" s="228"/>
      <c r="NPL8" s="228"/>
      <c r="NPM8" s="228"/>
      <c r="NPN8" s="228"/>
      <c r="NPO8" s="228"/>
      <c r="NPP8" s="228"/>
      <c r="NPQ8" s="228"/>
      <c r="NPR8" s="228"/>
      <c r="NPS8" s="228"/>
      <c r="NPT8" s="228"/>
      <c r="NPU8" s="228"/>
      <c r="NPV8" s="228"/>
      <c r="NPW8" s="228"/>
      <c r="NPX8" s="228"/>
      <c r="NPY8" s="228"/>
      <c r="NPZ8" s="228"/>
      <c r="NQA8" s="228"/>
      <c r="NQB8" s="228"/>
      <c r="NQC8" s="228"/>
      <c r="NQD8" s="228"/>
      <c r="NQE8" s="228"/>
      <c r="NQF8" s="228"/>
      <c r="NQG8" s="228"/>
      <c r="NQH8" s="228"/>
      <c r="NQI8" s="228"/>
      <c r="NQJ8" s="228"/>
      <c r="NQK8" s="228"/>
      <c r="NQL8" s="228"/>
      <c r="NQM8" s="228"/>
      <c r="NQN8" s="228"/>
      <c r="NQO8" s="228"/>
      <c r="NQP8" s="228"/>
      <c r="NQQ8" s="228"/>
      <c r="NQR8" s="228"/>
      <c r="NQS8" s="228"/>
      <c r="NQT8" s="228"/>
      <c r="NQU8" s="228"/>
      <c r="NQV8" s="228"/>
      <c r="NQW8" s="228"/>
      <c r="NQX8" s="228"/>
      <c r="NQY8" s="228"/>
      <c r="NQZ8" s="228"/>
      <c r="NRA8" s="228"/>
      <c r="NRB8" s="228"/>
      <c r="NRC8" s="228"/>
      <c r="NRD8" s="228"/>
      <c r="NRE8" s="228"/>
      <c r="NRF8" s="228"/>
      <c r="NRG8" s="228"/>
      <c r="NRH8" s="228"/>
      <c r="NRI8" s="228"/>
      <c r="NRJ8" s="228"/>
      <c r="NRK8" s="228"/>
      <c r="NRL8" s="228"/>
      <c r="NRM8" s="228"/>
      <c r="NRN8" s="228"/>
      <c r="NRO8" s="228"/>
      <c r="NRP8" s="228"/>
      <c r="NRQ8" s="228"/>
      <c r="NRR8" s="228"/>
      <c r="NRS8" s="228"/>
      <c r="NRT8" s="228"/>
      <c r="NRU8" s="228"/>
      <c r="NRV8" s="228"/>
      <c r="NRW8" s="228"/>
      <c r="NRX8" s="228"/>
      <c r="NRY8" s="228"/>
      <c r="NRZ8" s="228"/>
      <c r="NSA8" s="228"/>
      <c r="NSB8" s="228"/>
      <c r="NSC8" s="228"/>
      <c r="NSD8" s="228"/>
      <c r="NSE8" s="228"/>
      <c r="NSF8" s="228"/>
      <c r="NSG8" s="228"/>
      <c r="NSH8" s="228"/>
      <c r="NSI8" s="228"/>
      <c r="NSJ8" s="228"/>
      <c r="NSK8" s="228"/>
      <c r="NSL8" s="228"/>
      <c r="NSM8" s="228"/>
      <c r="NSN8" s="228"/>
      <c r="NSO8" s="228"/>
      <c r="NSP8" s="228"/>
      <c r="NSQ8" s="228"/>
      <c r="NSR8" s="228"/>
      <c r="NSS8" s="228"/>
      <c r="NST8" s="228"/>
      <c r="NSU8" s="228"/>
      <c r="NSV8" s="228"/>
      <c r="NSW8" s="228"/>
      <c r="NSX8" s="228"/>
      <c r="NSY8" s="228"/>
      <c r="NSZ8" s="228"/>
      <c r="NTA8" s="228"/>
      <c r="NTB8" s="228"/>
      <c r="NTC8" s="228"/>
      <c r="NTD8" s="228"/>
      <c r="NTE8" s="228"/>
      <c r="NTF8" s="228"/>
      <c r="NTG8" s="228"/>
      <c r="NTH8" s="228"/>
      <c r="NTI8" s="228"/>
      <c r="NTJ8" s="228"/>
      <c r="NTK8" s="228"/>
      <c r="NTL8" s="228"/>
      <c r="NTM8" s="228"/>
      <c r="NTN8" s="228"/>
      <c r="NTO8" s="228"/>
      <c r="NTP8" s="228"/>
      <c r="NTQ8" s="228"/>
      <c r="NTR8" s="228"/>
      <c r="NTS8" s="228"/>
      <c r="NTT8" s="228"/>
      <c r="NTU8" s="228"/>
      <c r="NTV8" s="228"/>
      <c r="NTW8" s="228"/>
      <c r="NTX8" s="228"/>
      <c r="NTY8" s="228"/>
      <c r="NTZ8" s="228"/>
      <c r="NUA8" s="228"/>
      <c r="NUB8" s="228"/>
      <c r="NUC8" s="228"/>
      <c r="NUD8" s="228"/>
      <c r="NUE8" s="228"/>
      <c r="NUF8" s="228"/>
      <c r="NUG8" s="228"/>
      <c r="NUH8" s="228"/>
      <c r="NUI8" s="228"/>
      <c r="NUJ8" s="228"/>
      <c r="NUK8" s="228"/>
      <c r="NUL8" s="228"/>
      <c r="NUM8" s="228"/>
      <c r="NUN8" s="228"/>
      <c r="NUO8" s="228"/>
      <c r="NUP8" s="228"/>
      <c r="NUQ8" s="228"/>
      <c r="NUR8" s="228"/>
      <c r="NUS8" s="228"/>
      <c r="NUT8" s="228"/>
      <c r="NUU8" s="228"/>
      <c r="NUV8" s="228"/>
      <c r="NUW8" s="228"/>
      <c r="NUX8" s="228"/>
      <c r="NUY8" s="228"/>
      <c r="NUZ8" s="228"/>
      <c r="NVA8" s="228"/>
      <c r="NVB8" s="228"/>
      <c r="NVC8" s="228"/>
      <c r="NVD8" s="228"/>
      <c r="NVE8" s="228"/>
      <c r="NVF8" s="228"/>
      <c r="NVG8" s="228"/>
      <c r="NVH8" s="228"/>
      <c r="NVI8" s="228"/>
      <c r="NVJ8" s="228"/>
      <c r="NVK8" s="228"/>
      <c r="NVL8" s="228"/>
      <c r="NVM8" s="228"/>
      <c r="NVN8" s="228"/>
      <c r="NVO8" s="228"/>
      <c r="NVP8" s="228"/>
      <c r="NVQ8" s="228"/>
      <c r="NVR8" s="228"/>
      <c r="NVS8" s="228"/>
      <c r="NVT8" s="228"/>
      <c r="NVU8" s="228"/>
      <c r="NVV8" s="228"/>
      <c r="NVW8" s="228"/>
      <c r="NVX8" s="228"/>
      <c r="NVY8" s="228"/>
      <c r="NVZ8" s="228"/>
      <c r="NWA8" s="228"/>
      <c r="NWB8" s="228"/>
      <c r="NWC8" s="228"/>
      <c r="NWD8" s="228"/>
      <c r="NWE8" s="228"/>
      <c r="NWF8" s="228"/>
      <c r="NWG8" s="228"/>
      <c r="NWH8" s="228"/>
      <c r="NWI8" s="228"/>
      <c r="NWJ8" s="228"/>
      <c r="NWK8" s="228"/>
      <c r="NWL8" s="228"/>
      <c r="NWM8" s="228"/>
      <c r="NWN8" s="228"/>
      <c r="NWO8" s="228"/>
      <c r="NWP8" s="228"/>
      <c r="NWQ8" s="228"/>
      <c r="NWR8" s="228"/>
      <c r="NWS8" s="228"/>
      <c r="NWT8" s="228"/>
      <c r="NWU8" s="228"/>
      <c r="NWV8" s="228"/>
      <c r="NWW8" s="228"/>
      <c r="NWX8" s="228"/>
      <c r="NWY8" s="228"/>
      <c r="NWZ8" s="228"/>
      <c r="NXA8" s="228"/>
      <c r="NXB8" s="228"/>
      <c r="NXC8" s="228"/>
      <c r="NXD8" s="228"/>
      <c r="NXE8" s="228"/>
      <c r="NXF8" s="228"/>
      <c r="NXG8" s="228"/>
      <c r="NXH8" s="228"/>
      <c r="NXI8" s="228"/>
      <c r="NXJ8" s="228"/>
      <c r="NXK8" s="228"/>
      <c r="NXL8" s="228"/>
      <c r="NXM8" s="228"/>
      <c r="NXN8" s="228"/>
      <c r="NXO8" s="228"/>
      <c r="NXP8" s="228"/>
      <c r="NXQ8" s="228"/>
      <c r="NXR8" s="228"/>
      <c r="NXS8" s="228"/>
      <c r="NXT8" s="228"/>
      <c r="NXU8" s="228"/>
      <c r="NXV8" s="228"/>
      <c r="NXW8" s="228"/>
      <c r="NXX8" s="228"/>
      <c r="NXY8" s="228"/>
      <c r="NXZ8" s="228"/>
      <c r="NYA8" s="228"/>
      <c r="NYB8" s="228"/>
      <c r="NYC8" s="228"/>
      <c r="NYD8" s="228"/>
      <c r="NYE8" s="228"/>
      <c r="NYF8" s="228"/>
      <c r="NYG8" s="228"/>
      <c r="NYH8" s="228"/>
      <c r="NYI8" s="228"/>
      <c r="NYJ8" s="228"/>
      <c r="NYK8" s="228"/>
      <c r="NYL8" s="228"/>
      <c r="NYM8" s="228"/>
      <c r="NYN8" s="228"/>
      <c r="NYO8" s="228"/>
      <c r="NYP8" s="228"/>
      <c r="NYQ8" s="228"/>
      <c r="NYR8" s="228"/>
      <c r="NYS8" s="228"/>
      <c r="NYT8" s="228"/>
      <c r="NYU8" s="228"/>
      <c r="NYV8" s="228"/>
      <c r="NYW8" s="228"/>
      <c r="NYX8" s="228"/>
      <c r="NYY8" s="228"/>
      <c r="NYZ8" s="228"/>
      <c r="NZA8" s="228"/>
      <c r="NZB8" s="228"/>
      <c r="NZC8" s="228"/>
      <c r="NZD8" s="228"/>
      <c r="NZE8" s="228"/>
      <c r="NZF8" s="228"/>
      <c r="NZG8" s="228"/>
      <c r="NZH8" s="228"/>
      <c r="NZI8" s="228"/>
      <c r="NZJ8" s="228"/>
      <c r="NZK8" s="228"/>
      <c r="NZL8" s="228"/>
      <c r="NZM8" s="228"/>
      <c r="NZN8" s="228"/>
      <c r="NZO8" s="228"/>
      <c r="NZP8" s="228"/>
      <c r="NZQ8" s="228"/>
      <c r="NZR8" s="228"/>
      <c r="NZS8" s="228"/>
      <c r="NZT8" s="228"/>
      <c r="NZU8" s="228"/>
      <c r="NZV8" s="228"/>
      <c r="NZW8" s="228"/>
      <c r="NZX8" s="228"/>
      <c r="NZY8" s="228"/>
      <c r="NZZ8" s="228"/>
      <c r="OAA8" s="228"/>
      <c r="OAB8" s="228"/>
      <c r="OAC8" s="228"/>
      <c r="OAD8" s="228"/>
      <c r="OAE8" s="228"/>
      <c r="OAF8" s="228"/>
      <c r="OAG8" s="228"/>
      <c r="OAH8" s="228"/>
      <c r="OAI8" s="228"/>
      <c r="OAJ8" s="228"/>
      <c r="OAK8" s="228"/>
      <c r="OAL8" s="228"/>
      <c r="OAM8" s="228"/>
      <c r="OAN8" s="228"/>
      <c r="OAO8" s="228"/>
      <c r="OAP8" s="228"/>
      <c r="OAQ8" s="228"/>
      <c r="OAR8" s="228"/>
      <c r="OAS8" s="228"/>
      <c r="OAT8" s="228"/>
      <c r="OAU8" s="228"/>
      <c r="OAV8" s="228"/>
      <c r="OAW8" s="228"/>
      <c r="OAX8" s="228"/>
      <c r="OAY8" s="228"/>
      <c r="OAZ8" s="228"/>
      <c r="OBA8" s="228"/>
      <c r="OBB8" s="228"/>
      <c r="OBC8" s="228"/>
      <c r="OBD8" s="228"/>
      <c r="OBE8" s="228"/>
      <c r="OBF8" s="228"/>
      <c r="OBG8" s="228"/>
      <c r="OBH8" s="228"/>
      <c r="OBI8" s="228"/>
      <c r="OBJ8" s="228"/>
      <c r="OBK8" s="228"/>
      <c r="OBL8" s="228"/>
      <c r="OBM8" s="228"/>
      <c r="OBN8" s="228"/>
      <c r="OBO8" s="228"/>
      <c r="OBP8" s="228"/>
      <c r="OBQ8" s="228"/>
      <c r="OBR8" s="228"/>
      <c r="OBS8" s="228"/>
      <c r="OBT8" s="228"/>
      <c r="OBU8" s="228"/>
      <c r="OBV8" s="228"/>
      <c r="OBW8" s="228"/>
      <c r="OBX8" s="228"/>
      <c r="OBY8" s="228"/>
      <c r="OBZ8" s="228"/>
      <c r="OCA8" s="228"/>
      <c r="OCB8" s="228"/>
      <c r="OCC8" s="228"/>
      <c r="OCD8" s="228"/>
      <c r="OCE8" s="228"/>
      <c r="OCF8" s="228"/>
      <c r="OCG8" s="228"/>
      <c r="OCH8" s="228"/>
      <c r="OCI8" s="228"/>
      <c r="OCJ8" s="228"/>
      <c r="OCK8" s="228"/>
      <c r="OCL8" s="228"/>
      <c r="OCM8" s="228"/>
      <c r="OCN8" s="228"/>
      <c r="OCO8" s="228"/>
      <c r="OCP8" s="228"/>
      <c r="OCQ8" s="228"/>
      <c r="OCR8" s="228"/>
      <c r="OCS8" s="228"/>
      <c r="OCT8" s="228"/>
      <c r="OCU8" s="228"/>
      <c r="OCV8" s="228"/>
      <c r="OCW8" s="228"/>
      <c r="OCX8" s="228"/>
      <c r="OCY8" s="228"/>
      <c r="OCZ8" s="228"/>
      <c r="ODA8" s="228"/>
      <c r="ODB8" s="228"/>
      <c r="ODC8" s="228"/>
      <c r="ODD8" s="228"/>
      <c r="ODE8" s="228"/>
      <c r="ODF8" s="228"/>
      <c r="ODG8" s="228"/>
      <c r="ODH8" s="228"/>
      <c r="ODI8" s="228"/>
      <c r="ODJ8" s="228"/>
      <c r="ODK8" s="228"/>
      <c r="ODL8" s="228"/>
      <c r="ODM8" s="228"/>
      <c r="ODN8" s="228"/>
      <c r="ODO8" s="228"/>
      <c r="ODP8" s="228"/>
      <c r="ODQ8" s="228"/>
      <c r="ODR8" s="228"/>
      <c r="ODS8" s="228"/>
      <c r="ODT8" s="228"/>
      <c r="ODU8" s="228"/>
      <c r="ODV8" s="228"/>
      <c r="ODW8" s="228"/>
      <c r="ODX8" s="228"/>
      <c r="ODY8" s="228"/>
      <c r="ODZ8" s="228"/>
      <c r="OEA8" s="228"/>
      <c r="OEB8" s="228"/>
      <c r="OEC8" s="228"/>
      <c r="OED8" s="228"/>
      <c r="OEE8" s="228"/>
      <c r="OEF8" s="228"/>
      <c r="OEG8" s="228"/>
      <c r="OEH8" s="228"/>
      <c r="OEI8" s="228"/>
      <c r="OEJ8" s="228"/>
      <c r="OEK8" s="228"/>
      <c r="OEL8" s="228"/>
      <c r="OEM8" s="228"/>
      <c r="OEN8" s="228"/>
      <c r="OEO8" s="228"/>
      <c r="OEP8" s="228"/>
      <c r="OEQ8" s="228"/>
      <c r="OER8" s="228"/>
      <c r="OES8" s="228"/>
      <c r="OET8" s="228"/>
      <c r="OEU8" s="228"/>
      <c r="OEV8" s="228"/>
      <c r="OEW8" s="228"/>
      <c r="OEX8" s="228"/>
      <c r="OEY8" s="228"/>
      <c r="OEZ8" s="228"/>
      <c r="OFA8" s="228"/>
      <c r="OFB8" s="228"/>
      <c r="OFC8" s="228"/>
      <c r="OFD8" s="228"/>
      <c r="OFE8" s="228"/>
      <c r="OFF8" s="228"/>
      <c r="OFG8" s="228"/>
      <c r="OFH8" s="228"/>
      <c r="OFI8" s="228"/>
      <c r="OFJ8" s="228"/>
      <c r="OFK8" s="228"/>
      <c r="OFL8" s="228"/>
      <c r="OFM8" s="228"/>
      <c r="OFN8" s="228"/>
      <c r="OFO8" s="228"/>
      <c r="OFP8" s="228"/>
      <c r="OFQ8" s="228"/>
      <c r="OFR8" s="228"/>
      <c r="OFS8" s="228"/>
      <c r="OFT8" s="228"/>
      <c r="OFU8" s="228"/>
      <c r="OFV8" s="228"/>
      <c r="OFW8" s="228"/>
      <c r="OFX8" s="228"/>
      <c r="OFY8" s="228"/>
      <c r="OFZ8" s="228"/>
      <c r="OGA8" s="228"/>
      <c r="OGB8" s="228"/>
      <c r="OGC8" s="228"/>
      <c r="OGD8" s="228"/>
      <c r="OGE8" s="228"/>
      <c r="OGF8" s="228"/>
      <c r="OGG8" s="228"/>
      <c r="OGH8" s="228"/>
      <c r="OGI8" s="228"/>
      <c r="OGJ8" s="228"/>
      <c r="OGK8" s="228"/>
      <c r="OGL8" s="228"/>
      <c r="OGM8" s="228"/>
      <c r="OGN8" s="228"/>
      <c r="OGO8" s="228"/>
      <c r="OGP8" s="228"/>
      <c r="OGQ8" s="228"/>
      <c r="OGR8" s="228"/>
      <c r="OGS8" s="228"/>
      <c r="OGT8" s="228"/>
      <c r="OGU8" s="228"/>
      <c r="OGV8" s="228"/>
      <c r="OGW8" s="228"/>
      <c r="OGX8" s="228"/>
      <c r="OGY8" s="228"/>
      <c r="OGZ8" s="228"/>
      <c r="OHA8" s="228"/>
      <c r="OHB8" s="228"/>
      <c r="OHC8" s="228"/>
      <c r="OHD8" s="228"/>
      <c r="OHE8" s="228"/>
      <c r="OHF8" s="228"/>
      <c r="OHG8" s="228"/>
      <c r="OHH8" s="228"/>
      <c r="OHI8" s="228"/>
      <c r="OHJ8" s="228"/>
      <c r="OHK8" s="228"/>
      <c r="OHL8" s="228"/>
      <c r="OHM8" s="228"/>
      <c r="OHN8" s="228"/>
      <c r="OHO8" s="228"/>
      <c r="OHP8" s="228"/>
      <c r="OHQ8" s="228"/>
      <c r="OHR8" s="228"/>
      <c r="OHS8" s="228"/>
      <c r="OHT8" s="228"/>
      <c r="OHU8" s="228"/>
      <c r="OHV8" s="228"/>
      <c r="OHW8" s="228"/>
      <c r="OHX8" s="228"/>
      <c r="OHY8" s="228"/>
      <c r="OHZ8" s="228"/>
      <c r="OIA8" s="228"/>
      <c r="OIB8" s="228"/>
      <c r="OIC8" s="228"/>
      <c r="OID8" s="228"/>
      <c r="OIE8" s="228"/>
      <c r="OIF8" s="228"/>
      <c r="OIG8" s="228"/>
      <c r="OIH8" s="228"/>
      <c r="OII8" s="228"/>
      <c r="OIJ8" s="228"/>
      <c r="OIK8" s="228"/>
      <c r="OIL8" s="228"/>
      <c r="OIM8" s="228"/>
      <c r="OIN8" s="228"/>
      <c r="OIO8" s="228"/>
      <c r="OIP8" s="228"/>
      <c r="OIQ8" s="228"/>
      <c r="OIR8" s="228"/>
      <c r="OIS8" s="228"/>
      <c r="OIT8" s="228"/>
      <c r="OIU8" s="228"/>
      <c r="OIV8" s="228"/>
      <c r="OIW8" s="228"/>
      <c r="OIX8" s="228"/>
      <c r="OIY8" s="228"/>
      <c r="OIZ8" s="228"/>
      <c r="OJA8" s="228"/>
      <c r="OJB8" s="228"/>
      <c r="OJC8" s="228"/>
      <c r="OJD8" s="228"/>
      <c r="OJE8" s="228"/>
      <c r="OJF8" s="228"/>
      <c r="OJG8" s="228"/>
      <c r="OJH8" s="228"/>
      <c r="OJI8" s="228"/>
      <c r="OJJ8" s="228"/>
      <c r="OJK8" s="228"/>
      <c r="OJL8" s="228"/>
      <c r="OJM8" s="228"/>
      <c r="OJN8" s="228"/>
      <c r="OJO8" s="228"/>
      <c r="OJP8" s="228"/>
      <c r="OJQ8" s="228"/>
      <c r="OJR8" s="228"/>
      <c r="OJS8" s="228"/>
      <c r="OJT8" s="228"/>
      <c r="OJU8" s="228"/>
      <c r="OJV8" s="228"/>
      <c r="OJW8" s="228"/>
      <c r="OJX8" s="228"/>
      <c r="OJY8" s="228"/>
      <c r="OJZ8" s="228"/>
      <c r="OKA8" s="228"/>
      <c r="OKB8" s="228"/>
      <c r="OKC8" s="228"/>
      <c r="OKD8" s="228"/>
      <c r="OKE8" s="228"/>
      <c r="OKF8" s="228"/>
      <c r="OKG8" s="228"/>
      <c r="OKH8" s="228"/>
      <c r="OKI8" s="228"/>
      <c r="OKJ8" s="228"/>
      <c r="OKK8" s="228"/>
      <c r="OKL8" s="228"/>
      <c r="OKM8" s="228"/>
      <c r="OKN8" s="228"/>
      <c r="OKO8" s="228"/>
      <c r="OKP8" s="228"/>
      <c r="OKQ8" s="228"/>
      <c r="OKR8" s="228"/>
      <c r="OKS8" s="228"/>
      <c r="OKT8" s="228"/>
      <c r="OKU8" s="228"/>
      <c r="OKV8" s="228"/>
      <c r="OKW8" s="228"/>
      <c r="OKX8" s="228"/>
      <c r="OKY8" s="228"/>
      <c r="OKZ8" s="228"/>
      <c r="OLA8" s="228"/>
      <c r="OLB8" s="228"/>
      <c r="OLC8" s="228"/>
      <c r="OLD8" s="228"/>
      <c r="OLE8" s="228"/>
      <c r="OLF8" s="228"/>
      <c r="OLG8" s="228"/>
      <c r="OLH8" s="228"/>
      <c r="OLI8" s="228"/>
      <c r="OLJ8" s="228"/>
      <c r="OLK8" s="228"/>
      <c r="OLL8" s="228"/>
      <c r="OLM8" s="228"/>
      <c r="OLN8" s="228"/>
      <c r="OLO8" s="228"/>
      <c r="OLP8" s="228"/>
      <c r="OLQ8" s="228"/>
      <c r="OLR8" s="228"/>
      <c r="OLS8" s="228"/>
      <c r="OLT8" s="228"/>
      <c r="OLU8" s="228"/>
      <c r="OLV8" s="228"/>
      <c r="OLW8" s="228"/>
      <c r="OLX8" s="228"/>
      <c r="OLY8" s="228"/>
      <c r="OLZ8" s="228"/>
      <c r="OMA8" s="228"/>
      <c r="OMB8" s="228"/>
      <c r="OMC8" s="228"/>
      <c r="OMD8" s="228"/>
      <c r="OME8" s="228"/>
      <c r="OMF8" s="228"/>
      <c r="OMG8" s="228"/>
      <c r="OMH8" s="228"/>
      <c r="OMI8" s="228"/>
      <c r="OMJ8" s="228"/>
      <c r="OMK8" s="228"/>
      <c r="OML8" s="228"/>
      <c r="OMM8" s="228"/>
      <c r="OMN8" s="228"/>
      <c r="OMO8" s="228"/>
      <c r="OMP8" s="228"/>
      <c r="OMQ8" s="228"/>
      <c r="OMR8" s="228"/>
      <c r="OMS8" s="228"/>
      <c r="OMT8" s="228"/>
      <c r="OMU8" s="228"/>
      <c r="OMV8" s="228"/>
      <c r="OMW8" s="228"/>
      <c r="OMX8" s="228"/>
      <c r="OMY8" s="228"/>
      <c r="OMZ8" s="228"/>
      <c r="ONA8" s="228"/>
      <c r="ONB8" s="228"/>
      <c r="ONC8" s="228"/>
      <c r="OND8" s="228"/>
      <c r="ONE8" s="228"/>
      <c r="ONF8" s="228"/>
      <c r="ONG8" s="228"/>
      <c r="ONH8" s="228"/>
      <c r="ONI8" s="228"/>
      <c r="ONJ8" s="228"/>
      <c r="ONK8" s="228"/>
      <c r="ONL8" s="228"/>
      <c r="ONM8" s="228"/>
      <c r="ONN8" s="228"/>
      <c r="ONO8" s="228"/>
      <c r="ONP8" s="228"/>
      <c r="ONQ8" s="228"/>
      <c r="ONR8" s="228"/>
      <c r="ONS8" s="228"/>
      <c r="ONT8" s="228"/>
      <c r="ONU8" s="228"/>
      <c r="ONV8" s="228"/>
      <c r="ONW8" s="228"/>
      <c r="ONX8" s="228"/>
      <c r="ONY8" s="228"/>
      <c r="ONZ8" s="228"/>
      <c r="OOA8" s="228"/>
      <c r="OOB8" s="228"/>
      <c r="OOC8" s="228"/>
      <c r="OOD8" s="228"/>
      <c r="OOE8" s="228"/>
      <c r="OOF8" s="228"/>
      <c r="OOG8" s="228"/>
      <c r="OOH8" s="228"/>
      <c r="OOI8" s="228"/>
      <c r="OOJ8" s="228"/>
      <c r="OOK8" s="228"/>
      <c r="OOL8" s="228"/>
      <c r="OOM8" s="228"/>
      <c r="OON8" s="228"/>
      <c r="OOO8" s="228"/>
      <c r="OOP8" s="228"/>
      <c r="OOQ8" s="228"/>
      <c r="OOR8" s="228"/>
      <c r="OOS8" s="228"/>
      <c r="OOT8" s="228"/>
      <c r="OOU8" s="228"/>
      <c r="OOV8" s="228"/>
      <c r="OOW8" s="228"/>
      <c r="OOX8" s="228"/>
      <c r="OOY8" s="228"/>
      <c r="OOZ8" s="228"/>
      <c r="OPA8" s="228"/>
      <c r="OPB8" s="228"/>
      <c r="OPC8" s="228"/>
      <c r="OPD8" s="228"/>
      <c r="OPE8" s="228"/>
      <c r="OPF8" s="228"/>
      <c r="OPG8" s="228"/>
      <c r="OPH8" s="228"/>
      <c r="OPI8" s="228"/>
      <c r="OPJ8" s="228"/>
      <c r="OPK8" s="228"/>
      <c r="OPL8" s="228"/>
      <c r="OPM8" s="228"/>
      <c r="OPN8" s="228"/>
      <c r="OPO8" s="228"/>
      <c r="OPP8" s="228"/>
      <c r="OPQ8" s="228"/>
      <c r="OPR8" s="228"/>
      <c r="OPS8" s="228"/>
      <c r="OPT8" s="228"/>
      <c r="OPU8" s="228"/>
      <c r="OPV8" s="228"/>
      <c r="OPW8" s="228"/>
      <c r="OPX8" s="228"/>
      <c r="OPY8" s="228"/>
      <c r="OPZ8" s="228"/>
      <c r="OQA8" s="228"/>
      <c r="OQB8" s="228"/>
      <c r="OQC8" s="228"/>
      <c r="OQD8" s="228"/>
      <c r="OQE8" s="228"/>
      <c r="OQF8" s="228"/>
      <c r="OQG8" s="228"/>
      <c r="OQH8" s="228"/>
      <c r="OQI8" s="228"/>
      <c r="OQJ8" s="228"/>
      <c r="OQK8" s="228"/>
      <c r="OQL8" s="228"/>
      <c r="OQM8" s="228"/>
      <c r="OQN8" s="228"/>
      <c r="OQO8" s="228"/>
      <c r="OQP8" s="228"/>
      <c r="OQQ8" s="228"/>
      <c r="OQR8" s="228"/>
      <c r="OQS8" s="228"/>
      <c r="OQT8" s="228"/>
      <c r="OQU8" s="228"/>
      <c r="OQV8" s="228"/>
      <c r="OQW8" s="228"/>
      <c r="OQX8" s="228"/>
      <c r="OQY8" s="228"/>
      <c r="OQZ8" s="228"/>
      <c r="ORA8" s="228"/>
      <c r="ORB8" s="228"/>
      <c r="ORC8" s="228"/>
      <c r="ORD8" s="228"/>
      <c r="ORE8" s="228"/>
      <c r="ORF8" s="228"/>
      <c r="ORG8" s="228"/>
      <c r="ORH8" s="228"/>
      <c r="ORI8" s="228"/>
      <c r="ORJ8" s="228"/>
      <c r="ORK8" s="228"/>
      <c r="ORL8" s="228"/>
      <c r="ORM8" s="228"/>
      <c r="ORN8" s="228"/>
      <c r="ORO8" s="228"/>
      <c r="ORP8" s="228"/>
      <c r="ORQ8" s="228"/>
      <c r="ORR8" s="228"/>
      <c r="ORS8" s="228"/>
      <c r="ORT8" s="228"/>
      <c r="ORU8" s="228"/>
      <c r="ORV8" s="228"/>
      <c r="ORW8" s="228"/>
      <c r="ORX8" s="228"/>
      <c r="ORY8" s="228"/>
      <c r="ORZ8" s="228"/>
      <c r="OSA8" s="228"/>
      <c r="OSB8" s="228"/>
      <c r="OSC8" s="228"/>
      <c r="OSD8" s="228"/>
      <c r="OSE8" s="228"/>
      <c r="OSF8" s="228"/>
      <c r="OSG8" s="228"/>
      <c r="OSH8" s="228"/>
      <c r="OSI8" s="228"/>
      <c r="OSJ8" s="228"/>
      <c r="OSK8" s="228"/>
      <c r="OSL8" s="228"/>
      <c r="OSM8" s="228"/>
      <c r="OSN8" s="228"/>
      <c r="OSO8" s="228"/>
      <c r="OSP8" s="228"/>
      <c r="OSQ8" s="228"/>
      <c r="OSR8" s="228"/>
      <c r="OSS8" s="228"/>
      <c r="OST8" s="228"/>
      <c r="OSU8" s="228"/>
      <c r="OSV8" s="228"/>
      <c r="OSW8" s="228"/>
      <c r="OSX8" s="228"/>
      <c r="OSY8" s="228"/>
      <c r="OSZ8" s="228"/>
      <c r="OTA8" s="228"/>
      <c r="OTB8" s="228"/>
      <c r="OTC8" s="228"/>
      <c r="OTD8" s="228"/>
      <c r="OTE8" s="228"/>
      <c r="OTF8" s="228"/>
      <c r="OTG8" s="228"/>
      <c r="OTH8" s="228"/>
      <c r="OTI8" s="228"/>
      <c r="OTJ8" s="228"/>
      <c r="OTK8" s="228"/>
      <c r="OTL8" s="228"/>
      <c r="OTM8" s="228"/>
      <c r="OTN8" s="228"/>
      <c r="OTO8" s="228"/>
      <c r="OTP8" s="228"/>
      <c r="OTQ8" s="228"/>
      <c r="OTR8" s="228"/>
      <c r="OTS8" s="228"/>
      <c r="OTT8" s="228"/>
      <c r="OTU8" s="228"/>
      <c r="OTV8" s="228"/>
      <c r="OTW8" s="228"/>
      <c r="OTX8" s="228"/>
      <c r="OTY8" s="228"/>
      <c r="OTZ8" s="228"/>
      <c r="OUA8" s="228"/>
      <c r="OUB8" s="228"/>
      <c r="OUC8" s="228"/>
      <c r="OUD8" s="228"/>
      <c r="OUE8" s="228"/>
      <c r="OUF8" s="228"/>
      <c r="OUG8" s="228"/>
      <c r="OUH8" s="228"/>
      <c r="OUI8" s="228"/>
      <c r="OUJ8" s="228"/>
      <c r="OUK8" s="228"/>
      <c r="OUL8" s="228"/>
      <c r="OUM8" s="228"/>
      <c r="OUN8" s="228"/>
      <c r="OUO8" s="228"/>
      <c r="OUP8" s="228"/>
      <c r="OUQ8" s="228"/>
      <c r="OUR8" s="228"/>
      <c r="OUS8" s="228"/>
      <c r="OUT8" s="228"/>
      <c r="OUU8" s="228"/>
      <c r="OUV8" s="228"/>
      <c r="OUW8" s="228"/>
      <c r="OUX8" s="228"/>
      <c r="OUY8" s="228"/>
      <c r="OUZ8" s="228"/>
      <c r="OVA8" s="228"/>
      <c r="OVB8" s="228"/>
      <c r="OVC8" s="228"/>
      <c r="OVD8" s="228"/>
      <c r="OVE8" s="228"/>
      <c r="OVF8" s="228"/>
      <c r="OVG8" s="228"/>
      <c r="OVH8" s="228"/>
      <c r="OVI8" s="228"/>
      <c r="OVJ8" s="228"/>
      <c r="OVK8" s="228"/>
      <c r="OVL8" s="228"/>
      <c r="OVM8" s="228"/>
      <c r="OVN8" s="228"/>
      <c r="OVO8" s="228"/>
      <c r="OVP8" s="228"/>
      <c r="OVQ8" s="228"/>
      <c r="OVR8" s="228"/>
      <c r="OVS8" s="228"/>
      <c r="OVT8" s="228"/>
      <c r="OVU8" s="228"/>
      <c r="OVV8" s="228"/>
      <c r="OVW8" s="228"/>
      <c r="OVX8" s="228"/>
      <c r="OVY8" s="228"/>
      <c r="OVZ8" s="228"/>
      <c r="OWA8" s="228"/>
      <c r="OWB8" s="228"/>
      <c r="OWC8" s="228"/>
      <c r="OWD8" s="228"/>
      <c r="OWE8" s="228"/>
      <c r="OWF8" s="228"/>
      <c r="OWG8" s="228"/>
      <c r="OWH8" s="228"/>
      <c r="OWI8" s="228"/>
      <c r="OWJ8" s="228"/>
      <c r="OWK8" s="228"/>
      <c r="OWL8" s="228"/>
      <c r="OWM8" s="228"/>
      <c r="OWN8" s="228"/>
      <c r="OWO8" s="228"/>
      <c r="OWP8" s="228"/>
      <c r="OWQ8" s="228"/>
      <c r="OWR8" s="228"/>
      <c r="OWS8" s="228"/>
      <c r="OWT8" s="228"/>
      <c r="OWU8" s="228"/>
      <c r="OWV8" s="228"/>
      <c r="OWW8" s="228"/>
      <c r="OWX8" s="228"/>
      <c r="OWY8" s="228"/>
      <c r="OWZ8" s="228"/>
      <c r="OXA8" s="228"/>
      <c r="OXB8" s="228"/>
      <c r="OXC8" s="228"/>
      <c r="OXD8" s="228"/>
      <c r="OXE8" s="228"/>
      <c r="OXF8" s="228"/>
      <c r="OXG8" s="228"/>
      <c r="OXH8" s="228"/>
      <c r="OXI8" s="228"/>
      <c r="OXJ8" s="228"/>
      <c r="OXK8" s="228"/>
      <c r="OXL8" s="228"/>
      <c r="OXM8" s="228"/>
      <c r="OXN8" s="228"/>
      <c r="OXO8" s="228"/>
      <c r="OXP8" s="228"/>
      <c r="OXQ8" s="228"/>
      <c r="OXR8" s="228"/>
      <c r="OXS8" s="228"/>
      <c r="OXT8" s="228"/>
      <c r="OXU8" s="228"/>
      <c r="OXV8" s="228"/>
      <c r="OXW8" s="228"/>
      <c r="OXX8" s="228"/>
      <c r="OXY8" s="228"/>
      <c r="OXZ8" s="228"/>
      <c r="OYA8" s="228"/>
      <c r="OYB8" s="228"/>
      <c r="OYC8" s="228"/>
      <c r="OYD8" s="228"/>
      <c r="OYE8" s="228"/>
      <c r="OYF8" s="228"/>
      <c r="OYG8" s="228"/>
      <c r="OYH8" s="228"/>
      <c r="OYI8" s="228"/>
      <c r="OYJ8" s="228"/>
      <c r="OYK8" s="228"/>
      <c r="OYL8" s="228"/>
      <c r="OYM8" s="228"/>
      <c r="OYN8" s="228"/>
      <c r="OYO8" s="228"/>
      <c r="OYP8" s="228"/>
      <c r="OYQ8" s="228"/>
      <c r="OYR8" s="228"/>
      <c r="OYS8" s="228"/>
      <c r="OYT8" s="228"/>
      <c r="OYU8" s="228"/>
      <c r="OYV8" s="228"/>
      <c r="OYW8" s="228"/>
      <c r="OYX8" s="228"/>
      <c r="OYY8" s="228"/>
      <c r="OYZ8" s="228"/>
      <c r="OZA8" s="228"/>
      <c r="OZB8" s="228"/>
      <c r="OZC8" s="228"/>
      <c r="OZD8" s="228"/>
      <c r="OZE8" s="228"/>
      <c r="OZF8" s="228"/>
      <c r="OZG8" s="228"/>
      <c r="OZH8" s="228"/>
      <c r="OZI8" s="228"/>
      <c r="OZJ8" s="228"/>
      <c r="OZK8" s="228"/>
      <c r="OZL8" s="228"/>
      <c r="OZM8" s="228"/>
      <c r="OZN8" s="228"/>
      <c r="OZO8" s="228"/>
      <c r="OZP8" s="228"/>
      <c r="OZQ8" s="228"/>
      <c r="OZR8" s="228"/>
      <c r="OZS8" s="228"/>
      <c r="OZT8" s="228"/>
      <c r="OZU8" s="228"/>
      <c r="OZV8" s="228"/>
      <c r="OZW8" s="228"/>
      <c r="OZX8" s="228"/>
      <c r="OZY8" s="228"/>
      <c r="OZZ8" s="228"/>
      <c r="PAA8" s="228"/>
      <c r="PAB8" s="228"/>
      <c r="PAC8" s="228"/>
      <c r="PAD8" s="228"/>
      <c r="PAE8" s="228"/>
      <c r="PAF8" s="228"/>
      <c r="PAG8" s="228"/>
      <c r="PAH8" s="228"/>
      <c r="PAI8" s="228"/>
      <c r="PAJ8" s="228"/>
      <c r="PAK8" s="228"/>
      <c r="PAL8" s="228"/>
      <c r="PAM8" s="228"/>
      <c r="PAN8" s="228"/>
      <c r="PAO8" s="228"/>
      <c r="PAP8" s="228"/>
      <c r="PAQ8" s="228"/>
      <c r="PAR8" s="228"/>
      <c r="PAS8" s="228"/>
      <c r="PAT8" s="228"/>
      <c r="PAU8" s="228"/>
      <c r="PAV8" s="228"/>
      <c r="PAW8" s="228"/>
      <c r="PAX8" s="228"/>
      <c r="PAY8" s="228"/>
      <c r="PAZ8" s="228"/>
      <c r="PBA8" s="228"/>
      <c r="PBB8" s="228"/>
      <c r="PBC8" s="228"/>
      <c r="PBD8" s="228"/>
      <c r="PBE8" s="228"/>
      <c r="PBF8" s="228"/>
      <c r="PBG8" s="228"/>
      <c r="PBH8" s="228"/>
      <c r="PBI8" s="228"/>
      <c r="PBJ8" s="228"/>
      <c r="PBK8" s="228"/>
      <c r="PBL8" s="228"/>
      <c r="PBM8" s="228"/>
      <c r="PBN8" s="228"/>
      <c r="PBO8" s="228"/>
      <c r="PBP8" s="228"/>
      <c r="PBQ8" s="228"/>
      <c r="PBR8" s="228"/>
      <c r="PBS8" s="228"/>
      <c r="PBT8" s="228"/>
      <c r="PBU8" s="228"/>
      <c r="PBV8" s="228"/>
      <c r="PBW8" s="228"/>
      <c r="PBX8" s="228"/>
      <c r="PBY8" s="228"/>
      <c r="PBZ8" s="228"/>
      <c r="PCA8" s="228"/>
      <c r="PCB8" s="228"/>
      <c r="PCC8" s="228"/>
      <c r="PCD8" s="228"/>
      <c r="PCE8" s="228"/>
      <c r="PCF8" s="228"/>
      <c r="PCG8" s="228"/>
      <c r="PCH8" s="228"/>
      <c r="PCI8" s="228"/>
      <c r="PCJ8" s="228"/>
      <c r="PCK8" s="228"/>
      <c r="PCL8" s="228"/>
      <c r="PCM8" s="228"/>
      <c r="PCN8" s="228"/>
      <c r="PCO8" s="228"/>
      <c r="PCP8" s="228"/>
      <c r="PCQ8" s="228"/>
      <c r="PCR8" s="228"/>
      <c r="PCS8" s="228"/>
      <c r="PCT8" s="228"/>
      <c r="PCU8" s="228"/>
      <c r="PCV8" s="228"/>
      <c r="PCW8" s="228"/>
      <c r="PCX8" s="228"/>
      <c r="PCY8" s="228"/>
      <c r="PCZ8" s="228"/>
      <c r="PDA8" s="228"/>
      <c r="PDB8" s="228"/>
      <c r="PDC8" s="228"/>
      <c r="PDD8" s="228"/>
      <c r="PDE8" s="228"/>
      <c r="PDF8" s="228"/>
      <c r="PDG8" s="228"/>
      <c r="PDH8" s="228"/>
      <c r="PDI8" s="228"/>
      <c r="PDJ8" s="228"/>
      <c r="PDK8" s="228"/>
      <c r="PDL8" s="228"/>
      <c r="PDM8" s="228"/>
      <c r="PDN8" s="228"/>
      <c r="PDO8" s="228"/>
      <c r="PDP8" s="228"/>
      <c r="PDQ8" s="228"/>
      <c r="PDR8" s="228"/>
      <c r="PDS8" s="228"/>
      <c r="PDT8" s="228"/>
      <c r="PDU8" s="228"/>
      <c r="PDV8" s="228"/>
      <c r="PDW8" s="228"/>
      <c r="PDX8" s="228"/>
      <c r="PDY8" s="228"/>
      <c r="PDZ8" s="228"/>
      <c r="PEA8" s="228"/>
      <c r="PEB8" s="228"/>
      <c r="PEC8" s="228"/>
      <c r="PED8" s="228"/>
      <c r="PEE8" s="228"/>
      <c r="PEF8" s="228"/>
      <c r="PEG8" s="228"/>
      <c r="PEH8" s="228"/>
      <c r="PEI8" s="228"/>
      <c r="PEJ8" s="228"/>
      <c r="PEK8" s="228"/>
      <c r="PEL8" s="228"/>
      <c r="PEM8" s="228"/>
      <c r="PEN8" s="228"/>
      <c r="PEO8" s="228"/>
      <c r="PEP8" s="228"/>
      <c r="PEQ8" s="228"/>
      <c r="PER8" s="228"/>
      <c r="PES8" s="228"/>
      <c r="PET8" s="228"/>
      <c r="PEU8" s="228"/>
      <c r="PEV8" s="228"/>
      <c r="PEW8" s="228"/>
      <c r="PEX8" s="228"/>
      <c r="PEY8" s="228"/>
      <c r="PEZ8" s="228"/>
      <c r="PFA8" s="228"/>
      <c r="PFB8" s="228"/>
      <c r="PFC8" s="228"/>
      <c r="PFD8" s="228"/>
      <c r="PFE8" s="228"/>
      <c r="PFF8" s="228"/>
      <c r="PFG8" s="228"/>
      <c r="PFH8" s="228"/>
      <c r="PFI8" s="228"/>
      <c r="PFJ8" s="228"/>
      <c r="PFK8" s="228"/>
      <c r="PFL8" s="228"/>
      <c r="PFM8" s="228"/>
      <c r="PFN8" s="228"/>
      <c r="PFO8" s="228"/>
      <c r="PFP8" s="228"/>
      <c r="PFQ8" s="228"/>
      <c r="PFR8" s="228"/>
      <c r="PFS8" s="228"/>
      <c r="PFT8" s="228"/>
      <c r="PFU8" s="228"/>
      <c r="PFV8" s="228"/>
      <c r="PFW8" s="228"/>
      <c r="PFX8" s="228"/>
      <c r="PFY8" s="228"/>
      <c r="PFZ8" s="228"/>
      <c r="PGA8" s="228"/>
      <c r="PGB8" s="228"/>
      <c r="PGC8" s="228"/>
      <c r="PGD8" s="228"/>
      <c r="PGE8" s="228"/>
      <c r="PGF8" s="228"/>
      <c r="PGG8" s="228"/>
      <c r="PGH8" s="228"/>
      <c r="PGI8" s="228"/>
      <c r="PGJ8" s="228"/>
      <c r="PGK8" s="228"/>
      <c r="PGL8" s="228"/>
      <c r="PGM8" s="228"/>
      <c r="PGN8" s="228"/>
      <c r="PGO8" s="228"/>
      <c r="PGP8" s="228"/>
      <c r="PGQ8" s="228"/>
      <c r="PGR8" s="228"/>
      <c r="PGS8" s="228"/>
      <c r="PGT8" s="228"/>
      <c r="PGU8" s="228"/>
      <c r="PGV8" s="228"/>
      <c r="PGW8" s="228"/>
      <c r="PGX8" s="228"/>
      <c r="PGY8" s="228"/>
      <c r="PGZ8" s="228"/>
      <c r="PHA8" s="228"/>
      <c r="PHB8" s="228"/>
      <c r="PHC8" s="228"/>
      <c r="PHD8" s="228"/>
      <c r="PHE8" s="228"/>
      <c r="PHF8" s="228"/>
      <c r="PHG8" s="228"/>
      <c r="PHH8" s="228"/>
      <c r="PHI8" s="228"/>
      <c r="PHJ8" s="228"/>
      <c r="PHK8" s="228"/>
      <c r="PHL8" s="228"/>
      <c r="PHM8" s="228"/>
      <c r="PHN8" s="228"/>
      <c r="PHO8" s="228"/>
      <c r="PHP8" s="228"/>
      <c r="PHQ8" s="228"/>
      <c r="PHR8" s="228"/>
      <c r="PHS8" s="228"/>
      <c r="PHT8" s="228"/>
      <c r="PHU8" s="228"/>
      <c r="PHV8" s="228"/>
      <c r="PHW8" s="228"/>
      <c r="PHX8" s="228"/>
      <c r="PHY8" s="228"/>
      <c r="PHZ8" s="228"/>
      <c r="PIA8" s="228"/>
      <c r="PIB8" s="228"/>
      <c r="PIC8" s="228"/>
      <c r="PID8" s="228"/>
      <c r="PIE8" s="228"/>
      <c r="PIF8" s="228"/>
      <c r="PIG8" s="228"/>
      <c r="PIH8" s="228"/>
      <c r="PII8" s="228"/>
      <c r="PIJ8" s="228"/>
      <c r="PIK8" s="228"/>
      <c r="PIL8" s="228"/>
      <c r="PIM8" s="228"/>
      <c r="PIN8" s="228"/>
      <c r="PIO8" s="228"/>
      <c r="PIP8" s="228"/>
      <c r="PIQ8" s="228"/>
      <c r="PIR8" s="228"/>
      <c r="PIS8" s="228"/>
      <c r="PIT8" s="228"/>
      <c r="PIU8" s="228"/>
      <c r="PIV8" s="228"/>
      <c r="PIW8" s="228"/>
      <c r="PIX8" s="228"/>
      <c r="PIY8" s="228"/>
      <c r="PIZ8" s="228"/>
      <c r="PJA8" s="228"/>
      <c r="PJB8" s="228"/>
      <c r="PJC8" s="228"/>
      <c r="PJD8" s="228"/>
      <c r="PJE8" s="228"/>
      <c r="PJF8" s="228"/>
      <c r="PJG8" s="228"/>
      <c r="PJH8" s="228"/>
      <c r="PJI8" s="228"/>
      <c r="PJJ8" s="228"/>
      <c r="PJK8" s="228"/>
      <c r="PJL8" s="228"/>
      <c r="PJM8" s="228"/>
      <c r="PJN8" s="228"/>
      <c r="PJO8" s="228"/>
      <c r="PJP8" s="228"/>
      <c r="PJQ8" s="228"/>
      <c r="PJR8" s="228"/>
      <c r="PJS8" s="228"/>
      <c r="PJT8" s="228"/>
      <c r="PJU8" s="228"/>
      <c r="PJV8" s="228"/>
      <c r="PJW8" s="228"/>
      <c r="PJX8" s="228"/>
      <c r="PJY8" s="228"/>
      <c r="PJZ8" s="228"/>
      <c r="PKA8" s="228"/>
      <c r="PKB8" s="228"/>
      <c r="PKC8" s="228"/>
      <c r="PKD8" s="228"/>
      <c r="PKE8" s="228"/>
      <c r="PKF8" s="228"/>
      <c r="PKG8" s="228"/>
      <c r="PKH8" s="228"/>
      <c r="PKI8" s="228"/>
      <c r="PKJ8" s="228"/>
      <c r="PKK8" s="228"/>
      <c r="PKL8" s="228"/>
      <c r="PKM8" s="228"/>
      <c r="PKN8" s="228"/>
      <c r="PKO8" s="228"/>
      <c r="PKP8" s="228"/>
      <c r="PKQ8" s="228"/>
      <c r="PKR8" s="228"/>
      <c r="PKS8" s="228"/>
      <c r="PKT8" s="228"/>
      <c r="PKU8" s="228"/>
      <c r="PKV8" s="228"/>
      <c r="PKW8" s="228"/>
      <c r="PKX8" s="228"/>
      <c r="PKY8" s="228"/>
      <c r="PKZ8" s="228"/>
      <c r="PLA8" s="228"/>
      <c r="PLB8" s="228"/>
      <c r="PLC8" s="228"/>
      <c r="PLD8" s="228"/>
      <c r="PLE8" s="228"/>
      <c r="PLF8" s="228"/>
      <c r="PLG8" s="228"/>
      <c r="PLH8" s="228"/>
      <c r="PLI8" s="228"/>
      <c r="PLJ8" s="228"/>
      <c r="PLK8" s="228"/>
      <c r="PLL8" s="228"/>
      <c r="PLM8" s="228"/>
      <c r="PLN8" s="228"/>
      <c r="PLO8" s="228"/>
      <c r="PLP8" s="228"/>
      <c r="PLQ8" s="228"/>
      <c r="PLR8" s="228"/>
      <c r="PLS8" s="228"/>
      <c r="PLT8" s="228"/>
      <c r="PLU8" s="228"/>
      <c r="PLV8" s="228"/>
      <c r="PLW8" s="228"/>
      <c r="PLX8" s="228"/>
      <c r="PLY8" s="228"/>
      <c r="PLZ8" s="228"/>
      <c r="PMA8" s="228"/>
      <c r="PMB8" s="228"/>
      <c r="PMC8" s="228"/>
      <c r="PMD8" s="228"/>
      <c r="PME8" s="228"/>
      <c r="PMF8" s="228"/>
      <c r="PMG8" s="228"/>
      <c r="PMH8" s="228"/>
      <c r="PMI8" s="228"/>
      <c r="PMJ8" s="228"/>
      <c r="PMK8" s="228"/>
      <c r="PML8" s="228"/>
      <c r="PMM8" s="228"/>
      <c r="PMN8" s="228"/>
      <c r="PMO8" s="228"/>
      <c r="PMP8" s="228"/>
      <c r="PMQ8" s="228"/>
      <c r="PMR8" s="228"/>
      <c r="PMS8" s="228"/>
      <c r="PMT8" s="228"/>
      <c r="PMU8" s="228"/>
      <c r="PMV8" s="228"/>
      <c r="PMW8" s="228"/>
      <c r="PMX8" s="228"/>
      <c r="PMY8" s="228"/>
      <c r="PMZ8" s="228"/>
      <c r="PNA8" s="228"/>
      <c r="PNB8" s="228"/>
      <c r="PNC8" s="228"/>
      <c r="PND8" s="228"/>
      <c r="PNE8" s="228"/>
      <c r="PNF8" s="228"/>
      <c r="PNG8" s="228"/>
      <c r="PNH8" s="228"/>
      <c r="PNI8" s="228"/>
      <c r="PNJ8" s="228"/>
      <c r="PNK8" s="228"/>
      <c r="PNL8" s="228"/>
      <c r="PNM8" s="228"/>
      <c r="PNN8" s="228"/>
      <c r="PNO8" s="228"/>
      <c r="PNP8" s="228"/>
      <c r="PNQ8" s="228"/>
      <c r="PNR8" s="228"/>
      <c r="PNS8" s="228"/>
      <c r="PNT8" s="228"/>
      <c r="PNU8" s="228"/>
      <c r="PNV8" s="228"/>
      <c r="PNW8" s="228"/>
      <c r="PNX8" s="228"/>
      <c r="PNY8" s="228"/>
      <c r="PNZ8" s="228"/>
      <c r="POA8" s="228"/>
      <c r="POB8" s="228"/>
      <c r="POC8" s="228"/>
      <c r="POD8" s="228"/>
      <c r="POE8" s="228"/>
      <c r="POF8" s="228"/>
      <c r="POG8" s="228"/>
      <c r="POH8" s="228"/>
      <c r="POI8" s="228"/>
      <c r="POJ8" s="228"/>
      <c r="POK8" s="228"/>
      <c r="POL8" s="228"/>
      <c r="POM8" s="228"/>
      <c r="PON8" s="228"/>
      <c r="POO8" s="228"/>
      <c r="POP8" s="228"/>
      <c r="POQ8" s="228"/>
      <c r="POR8" s="228"/>
      <c r="POS8" s="228"/>
      <c r="POT8" s="228"/>
      <c r="POU8" s="228"/>
      <c r="POV8" s="228"/>
      <c r="POW8" s="228"/>
      <c r="POX8" s="228"/>
      <c r="POY8" s="228"/>
      <c r="POZ8" s="228"/>
      <c r="PPA8" s="228"/>
      <c r="PPB8" s="228"/>
      <c r="PPC8" s="228"/>
      <c r="PPD8" s="228"/>
      <c r="PPE8" s="228"/>
      <c r="PPF8" s="228"/>
      <c r="PPG8" s="228"/>
      <c r="PPH8" s="228"/>
      <c r="PPI8" s="228"/>
      <c r="PPJ8" s="228"/>
      <c r="PPK8" s="228"/>
      <c r="PPL8" s="228"/>
      <c r="PPM8" s="228"/>
      <c r="PPN8" s="228"/>
      <c r="PPO8" s="228"/>
      <c r="PPP8" s="228"/>
      <c r="PPQ8" s="228"/>
      <c r="PPR8" s="228"/>
      <c r="PPS8" s="228"/>
      <c r="PPT8" s="228"/>
      <c r="PPU8" s="228"/>
      <c r="PPV8" s="228"/>
      <c r="PPW8" s="228"/>
      <c r="PPX8" s="228"/>
      <c r="PPY8" s="228"/>
      <c r="PPZ8" s="228"/>
      <c r="PQA8" s="228"/>
      <c r="PQB8" s="228"/>
      <c r="PQC8" s="228"/>
      <c r="PQD8" s="228"/>
      <c r="PQE8" s="228"/>
      <c r="PQF8" s="228"/>
      <c r="PQG8" s="228"/>
      <c r="PQH8" s="228"/>
      <c r="PQI8" s="228"/>
      <c r="PQJ8" s="228"/>
      <c r="PQK8" s="228"/>
      <c r="PQL8" s="228"/>
      <c r="PQM8" s="228"/>
      <c r="PQN8" s="228"/>
      <c r="PQO8" s="228"/>
      <c r="PQP8" s="228"/>
      <c r="PQQ8" s="228"/>
      <c r="PQR8" s="228"/>
      <c r="PQS8" s="228"/>
      <c r="PQT8" s="228"/>
      <c r="PQU8" s="228"/>
      <c r="PQV8" s="228"/>
      <c r="PQW8" s="228"/>
      <c r="PQX8" s="228"/>
      <c r="PQY8" s="228"/>
      <c r="PQZ8" s="228"/>
      <c r="PRA8" s="228"/>
      <c r="PRB8" s="228"/>
      <c r="PRC8" s="228"/>
      <c r="PRD8" s="228"/>
      <c r="PRE8" s="228"/>
      <c r="PRF8" s="228"/>
      <c r="PRG8" s="228"/>
      <c r="PRH8" s="228"/>
      <c r="PRI8" s="228"/>
      <c r="PRJ8" s="228"/>
      <c r="PRK8" s="228"/>
      <c r="PRL8" s="228"/>
      <c r="PRM8" s="228"/>
      <c r="PRN8" s="228"/>
      <c r="PRO8" s="228"/>
      <c r="PRP8" s="228"/>
      <c r="PRQ8" s="228"/>
      <c r="PRR8" s="228"/>
      <c r="PRS8" s="228"/>
      <c r="PRT8" s="228"/>
      <c r="PRU8" s="228"/>
      <c r="PRV8" s="228"/>
      <c r="PRW8" s="228"/>
      <c r="PRX8" s="228"/>
      <c r="PRY8" s="228"/>
      <c r="PRZ8" s="228"/>
      <c r="PSA8" s="228"/>
      <c r="PSB8" s="228"/>
      <c r="PSC8" s="228"/>
      <c r="PSD8" s="228"/>
      <c r="PSE8" s="228"/>
      <c r="PSF8" s="228"/>
      <c r="PSG8" s="228"/>
      <c r="PSH8" s="228"/>
      <c r="PSI8" s="228"/>
      <c r="PSJ8" s="228"/>
      <c r="PSK8" s="228"/>
      <c r="PSL8" s="228"/>
      <c r="PSM8" s="228"/>
      <c r="PSN8" s="228"/>
      <c r="PSO8" s="228"/>
      <c r="PSP8" s="228"/>
      <c r="PSQ8" s="228"/>
      <c r="PSR8" s="228"/>
      <c r="PSS8" s="228"/>
      <c r="PST8" s="228"/>
      <c r="PSU8" s="228"/>
      <c r="PSV8" s="228"/>
      <c r="PSW8" s="228"/>
      <c r="PSX8" s="228"/>
      <c r="PSY8" s="228"/>
      <c r="PSZ8" s="228"/>
      <c r="PTA8" s="228"/>
      <c r="PTB8" s="228"/>
      <c r="PTC8" s="228"/>
      <c r="PTD8" s="228"/>
      <c r="PTE8" s="228"/>
      <c r="PTF8" s="228"/>
      <c r="PTG8" s="228"/>
      <c r="PTH8" s="228"/>
      <c r="PTI8" s="228"/>
      <c r="PTJ8" s="228"/>
      <c r="PTK8" s="228"/>
      <c r="PTL8" s="228"/>
      <c r="PTM8" s="228"/>
      <c r="PTN8" s="228"/>
      <c r="PTO8" s="228"/>
      <c r="PTP8" s="228"/>
      <c r="PTQ8" s="228"/>
      <c r="PTR8" s="228"/>
      <c r="PTS8" s="228"/>
      <c r="PTT8" s="228"/>
      <c r="PTU8" s="228"/>
      <c r="PTV8" s="228"/>
      <c r="PTW8" s="228"/>
      <c r="PTX8" s="228"/>
      <c r="PTY8" s="228"/>
      <c r="PTZ8" s="228"/>
      <c r="PUA8" s="228"/>
      <c r="PUB8" s="228"/>
      <c r="PUC8" s="228"/>
      <c r="PUD8" s="228"/>
      <c r="PUE8" s="228"/>
      <c r="PUF8" s="228"/>
      <c r="PUG8" s="228"/>
      <c r="PUH8" s="228"/>
      <c r="PUI8" s="228"/>
      <c r="PUJ8" s="228"/>
      <c r="PUK8" s="228"/>
      <c r="PUL8" s="228"/>
      <c r="PUM8" s="228"/>
      <c r="PUN8" s="228"/>
      <c r="PUO8" s="228"/>
      <c r="PUP8" s="228"/>
      <c r="PUQ8" s="228"/>
      <c r="PUR8" s="228"/>
      <c r="PUS8" s="228"/>
      <c r="PUT8" s="228"/>
      <c r="PUU8" s="228"/>
      <c r="PUV8" s="228"/>
      <c r="PUW8" s="228"/>
      <c r="PUX8" s="228"/>
      <c r="PUY8" s="228"/>
      <c r="PUZ8" s="228"/>
      <c r="PVA8" s="228"/>
      <c r="PVB8" s="228"/>
      <c r="PVC8" s="228"/>
      <c r="PVD8" s="228"/>
      <c r="PVE8" s="228"/>
      <c r="PVF8" s="228"/>
      <c r="PVG8" s="228"/>
      <c r="PVH8" s="228"/>
      <c r="PVI8" s="228"/>
      <c r="PVJ8" s="228"/>
      <c r="PVK8" s="228"/>
      <c r="PVL8" s="228"/>
      <c r="PVM8" s="228"/>
      <c r="PVN8" s="228"/>
      <c r="PVO8" s="228"/>
      <c r="PVP8" s="228"/>
      <c r="PVQ8" s="228"/>
      <c r="PVR8" s="228"/>
      <c r="PVS8" s="228"/>
      <c r="PVT8" s="228"/>
      <c r="PVU8" s="228"/>
      <c r="PVV8" s="228"/>
      <c r="PVW8" s="228"/>
      <c r="PVX8" s="228"/>
      <c r="PVY8" s="228"/>
      <c r="PVZ8" s="228"/>
      <c r="PWA8" s="228"/>
      <c r="PWB8" s="228"/>
      <c r="PWC8" s="228"/>
      <c r="PWD8" s="228"/>
      <c r="PWE8" s="228"/>
      <c r="PWF8" s="228"/>
      <c r="PWG8" s="228"/>
      <c r="PWH8" s="228"/>
      <c r="PWI8" s="228"/>
      <c r="PWJ8" s="228"/>
      <c r="PWK8" s="228"/>
      <c r="PWL8" s="228"/>
      <c r="PWM8" s="228"/>
      <c r="PWN8" s="228"/>
      <c r="PWO8" s="228"/>
      <c r="PWP8" s="228"/>
      <c r="PWQ8" s="228"/>
      <c r="PWR8" s="228"/>
      <c r="PWS8" s="228"/>
      <c r="PWT8" s="228"/>
      <c r="PWU8" s="228"/>
      <c r="PWV8" s="228"/>
      <c r="PWW8" s="228"/>
      <c r="PWX8" s="228"/>
      <c r="PWY8" s="228"/>
      <c r="PWZ8" s="228"/>
      <c r="PXA8" s="228"/>
      <c r="PXB8" s="228"/>
      <c r="PXC8" s="228"/>
      <c r="PXD8" s="228"/>
      <c r="PXE8" s="228"/>
      <c r="PXF8" s="228"/>
      <c r="PXG8" s="228"/>
      <c r="PXH8" s="228"/>
      <c r="PXI8" s="228"/>
      <c r="PXJ8" s="228"/>
      <c r="PXK8" s="228"/>
      <c r="PXL8" s="228"/>
      <c r="PXM8" s="228"/>
      <c r="PXN8" s="228"/>
      <c r="PXO8" s="228"/>
      <c r="PXP8" s="228"/>
      <c r="PXQ8" s="228"/>
      <c r="PXR8" s="228"/>
      <c r="PXS8" s="228"/>
      <c r="PXT8" s="228"/>
      <c r="PXU8" s="228"/>
      <c r="PXV8" s="228"/>
      <c r="PXW8" s="228"/>
      <c r="PXX8" s="228"/>
      <c r="PXY8" s="228"/>
      <c r="PXZ8" s="228"/>
      <c r="PYA8" s="228"/>
      <c r="PYB8" s="228"/>
      <c r="PYC8" s="228"/>
      <c r="PYD8" s="228"/>
      <c r="PYE8" s="228"/>
      <c r="PYF8" s="228"/>
      <c r="PYG8" s="228"/>
      <c r="PYH8" s="228"/>
      <c r="PYI8" s="228"/>
      <c r="PYJ8" s="228"/>
      <c r="PYK8" s="228"/>
      <c r="PYL8" s="228"/>
      <c r="PYM8" s="228"/>
      <c r="PYN8" s="228"/>
      <c r="PYO8" s="228"/>
      <c r="PYP8" s="228"/>
      <c r="PYQ8" s="228"/>
      <c r="PYR8" s="228"/>
      <c r="PYS8" s="228"/>
      <c r="PYT8" s="228"/>
      <c r="PYU8" s="228"/>
      <c r="PYV8" s="228"/>
      <c r="PYW8" s="228"/>
      <c r="PYX8" s="228"/>
      <c r="PYY8" s="228"/>
      <c r="PYZ8" s="228"/>
      <c r="PZA8" s="228"/>
      <c r="PZB8" s="228"/>
      <c r="PZC8" s="228"/>
      <c r="PZD8" s="228"/>
      <c r="PZE8" s="228"/>
      <c r="PZF8" s="228"/>
      <c r="PZG8" s="228"/>
      <c r="PZH8" s="228"/>
      <c r="PZI8" s="228"/>
      <c r="PZJ8" s="228"/>
      <c r="PZK8" s="228"/>
      <c r="PZL8" s="228"/>
      <c r="PZM8" s="228"/>
      <c r="PZN8" s="228"/>
      <c r="PZO8" s="228"/>
      <c r="PZP8" s="228"/>
      <c r="PZQ8" s="228"/>
      <c r="PZR8" s="228"/>
      <c r="PZS8" s="228"/>
      <c r="PZT8" s="228"/>
      <c r="PZU8" s="228"/>
      <c r="PZV8" s="228"/>
      <c r="PZW8" s="228"/>
      <c r="PZX8" s="228"/>
      <c r="PZY8" s="228"/>
      <c r="PZZ8" s="228"/>
      <c r="QAA8" s="228"/>
      <c r="QAB8" s="228"/>
      <c r="QAC8" s="228"/>
      <c r="QAD8" s="228"/>
      <c r="QAE8" s="228"/>
      <c r="QAF8" s="228"/>
      <c r="QAG8" s="228"/>
      <c r="QAH8" s="228"/>
      <c r="QAI8" s="228"/>
      <c r="QAJ8" s="228"/>
      <c r="QAK8" s="228"/>
      <c r="QAL8" s="228"/>
      <c r="QAM8" s="228"/>
      <c r="QAN8" s="228"/>
      <c r="QAO8" s="228"/>
      <c r="QAP8" s="228"/>
      <c r="QAQ8" s="228"/>
      <c r="QAR8" s="228"/>
      <c r="QAS8" s="228"/>
      <c r="QAT8" s="228"/>
      <c r="QAU8" s="228"/>
      <c r="QAV8" s="228"/>
      <c r="QAW8" s="228"/>
      <c r="QAX8" s="228"/>
      <c r="QAY8" s="228"/>
      <c r="QAZ8" s="228"/>
      <c r="QBA8" s="228"/>
      <c r="QBB8" s="228"/>
      <c r="QBC8" s="228"/>
      <c r="QBD8" s="228"/>
      <c r="QBE8" s="228"/>
      <c r="QBF8" s="228"/>
      <c r="QBG8" s="228"/>
      <c r="QBH8" s="228"/>
      <c r="QBI8" s="228"/>
      <c r="QBJ8" s="228"/>
      <c r="QBK8" s="228"/>
      <c r="QBL8" s="228"/>
      <c r="QBM8" s="228"/>
      <c r="QBN8" s="228"/>
      <c r="QBO8" s="228"/>
      <c r="QBP8" s="228"/>
      <c r="QBQ8" s="228"/>
      <c r="QBR8" s="228"/>
      <c r="QBS8" s="228"/>
      <c r="QBT8" s="228"/>
      <c r="QBU8" s="228"/>
      <c r="QBV8" s="228"/>
      <c r="QBW8" s="228"/>
      <c r="QBX8" s="228"/>
      <c r="QBY8" s="228"/>
      <c r="QBZ8" s="228"/>
      <c r="QCA8" s="228"/>
      <c r="QCB8" s="228"/>
      <c r="QCC8" s="228"/>
      <c r="QCD8" s="228"/>
      <c r="QCE8" s="228"/>
      <c r="QCF8" s="228"/>
      <c r="QCG8" s="228"/>
      <c r="QCH8" s="228"/>
      <c r="QCI8" s="228"/>
      <c r="QCJ8" s="228"/>
      <c r="QCK8" s="228"/>
      <c r="QCL8" s="228"/>
      <c r="QCM8" s="228"/>
      <c r="QCN8" s="228"/>
      <c r="QCO8" s="228"/>
      <c r="QCP8" s="228"/>
      <c r="QCQ8" s="228"/>
      <c r="QCR8" s="228"/>
      <c r="QCS8" s="228"/>
      <c r="QCT8" s="228"/>
      <c r="QCU8" s="228"/>
      <c r="QCV8" s="228"/>
      <c r="QCW8" s="228"/>
      <c r="QCX8" s="228"/>
      <c r="QCY8" s="228"/>
      <c r="QCZ8" s="228"/>
      <c r="QDA8" s="228"/>
      <c r="QDB8" s="228"/>
      <c r="QDC8" s="228"/>
      <c r="QDD8" s="228"/>
      <c r="QDE8" s="228"/>
      <c r="QDF8" s="228"/>
      <c r="QDG8" s="228"/>
      <c r="QDH8" s="228"/>
      <c r="QDI8" s="228"/>
      <c r="QDJ8" s="228"/>
      <c r="QDK8" s="228"/>
      <c r="QDL8" s="228"/>
      <c r="QDM8" s="228"/>
      <c r="QDN8" s="228"/>
      <c r="QDO8" s="228"/>
      <c r="QDP8" s="228"/>
      <c r="QDQ8" s="228"/>
      <c r="QDR8" s="228"/>
      <c r="QDS8" s="228"/>
      <c r="QDT8" s="228"/>
      <c r="QDU8" s="228"/>
      <c r="QDV8" s="228"/>
      <c r="QDW8" s="228"/>
      <c r="QDX8" s="228"/>
      <c r="QDY8" s="228"/>
      <c r="QDZ8" s="228"/>
      <c r="QEA8" s="228"/>
      <c r="QEB8" s="228"/>
      <c r="QEC8" s="228"/>
      <c r="QED8" s="228"/>
      <c r="QEE8" s="228"/>
      <c r="QEF8" s="228"/>
      <c r="QEG8" s="228"/>
      <c r="QEH8" s="228"/>
      <c r="QEI8" s="228"/>
      <c r="QEJ8" s="228"/>
      <c r="QEK8" s="228"/>
      <c r="QEL8" s="228"/>
      <c r="QEM8" s="228"/>
      <c r="QEN8" s="228"/>
      <c r="QEO8" s="228"/>
      <c r="QEP8" s="228"/>
      <c r="QEQ8" s="228"/>
      <c r="QER8" s="228"/>
      <c r="QES8" s="228"/>
      <c r="QET8" s="228"/>
      <c r="QEU8" s="228"/>
      <c r="QEV8" s="228"/>
      <c r="QEW8" s="228"/>
      <c r="QEX8" s="228"/>
      <c r="QEY8" s="228"/>
      <c r="QEZ8" s="228"/>
      <c r="QFA8" s="228"/>
      <c r="QFB8" s="228"/>
      <c r="QFC8" s="228"/>
      <c r="QFD8" s="228"/>
      <c r="QFE8" s="228"/>
      <c r="QFF8" s="228"/>
      <c r="QFG8" s="228"/>
      <c r="QFH8" s="228"/>
      <c r="QFI8" s="228"/>
      <c r="QFJ8" s="228"/>
      <c r="QFK8" s="228"/>
      <c r="QFL8" s="228"/>
      <c r="QFM8" s="228"/>
      <c r="QFN8" s="228"/>
      <c r="QFO8" s="228"/>
      <c r="QFP8" s="228"/>
      <c r="QFQ8" s="228"/>
      <c r="QFR8" s="228"/>
      <c r="QFS8" s="228"/>
      <c r="QFT8" s="228"/>
      <c r="QFU8" s="228"/>
      <c r="QFV8" s="228"/>
      <c r="QFW8" s="228"/>
      <c r="QFX8" s="228"/>
      <c r="QFY8" s="228"/>
      <c r="QFZ8" s="228"/>
      <c r="QGA8" s="228"/>
      <c r="QGB8" s="228"/>
      <c r="QGC8" s="228"/>
      <c r="QGD8" s="228"/>
      <c r="QGE8" s="228"/>
      <c r="QGF8" s="228"/>
      <c r="QGG8" s="228"/>
      <c r="QGH8" s="228"/>
      <c r="QGI8" s="228"/>
      <c r="QGJ8" s="228"/>
      <c r="QGK8" s="228"/>
      <c r="QGL8" s="228"/>
      <c r="QGM8" s="228"/>
      <c r="QGN8" s="228"/>
      <c r="QGO8" s="228"/>
      <c r="QGP8" s="228"/>
      <c r="QGQ8" s="228"/>
      <c r="QGR8" s="228"/>
      <c r="QGS8" s="228"/>
      <c r="QGT8" s="228"/>
      <c r="QGU8" s="228"/>
      <c r="QGV8" s="228"/>
      <c r="QGW8" s="228"/>
      <c r="QGX8" s="228"/>
      <c r="QGY8" s="228"/>
      <c r="QGZ8" s="228"/>
      <c r="QHA8" s="228"/>
      <c r="QHB8" s="228"/>
      <c r="QHC8" s="228"/>
      <c r="QHD8" s="228"/>
      <c r="QHE8" s="228"/>
      <c r="QHF8" s="228"/>
      <c r="QHG8" s="228"/>
      <c r="QHH8" s="228"/>
      <c r="QHI8" s="228"/>
      <c r="QHJ8" s="228"/>
      <c r="QHK8" s="228"/>
      <c r="QHL8" s="228"/>
      <c r="QHM8" s="228"/>
      <c r="QHN8" s="228"/>
      <c r="QHO8" s="228"/>
      <c r="QHP8" s="228"/>
      <c r="QHQ8" s="228"/>
      <c r="QHR8" s="228"/>
      <c r="QHS8" s="228"/>
      <c r="QHT8" s="228"/>
      <c r="QHU8" s="228"/>
      <c r="QHV8" s="228"/>
      <c r="QHW8" s="228"/>
      <c r="QHX8" s="228"/>
      <c r="QHY8" s="228"/>
      <c r="QHZ8" s="228"/>
      <c r="QIA8" s="228"/>
      <c r="QIB8" s="228"/>
      <c r="QIC8" s="228"/>
      <c r="QID8" s="228"/>
      <c r="QIE8" s="228"/>
      <c r="QIF8" s="228"/>
      <c r="QIG8" s="228"/>
      <c r="QIH8" s="228"/>
      <c r="QII8" s="228"/>
      <c r="QIJ8" s="228"/>
      <c r="QIK8" s="228"/>
      <c r="QIL8" s="228"/>
      <c r="QIM8" s="228"/>
      <c r="QIN8" s="228"/>
      <c r="QIO8" s="228"/>
      <c r="QIP8" s="228"/>
      <c r="QIQ8" s="228"/>
      <c r="QIR8" s="228"/>
      <c r="QIS8" s="228"/>
      <c r="QIT8" s="228"/>
      <c r="QIU8" s="228"/>
      <c r="QIV8" s="228"/>
      <c r="QIW8" s="228"/>
      <c r="QIX8" s="228"/>
      <c r="QIY8" s="228"/>
      <c r="QIZ8" s="228"/>
      <c r="QJA8" s="228"/>
      <c r="QJB8" s="228"/>
      <c r="QJC8" s="228"/>
      <c r="QJD8" s="228"/>
      <c r="QJE8" s="228"/>
      <c r="QJF8" s="228"/>
      <c r="QJG8" s="228"/>
      <c r="QJH8" s="228"/>
      <c r="QJI8" s="228"/>
      <c r="QJJ8" s="228"/>
      <c r="QJK8" s="228"/>
      <c r="QJL8" s="228"/>
      <c r="QJM8" s="228"/>
      <c r="QJN8" s="228"/>
      <c r="QJO8" s="228"/>
      <c r="QJP8" s="228"/>
      <c r="QJQ8" s="228"/>
      <c r="QJR8" s="228"/>
      <c r="QJS8" s="228"/>
      <c r="QJT8" s="228"/>
      <c r="QJU8" s="228"/>
      <c r="QJV8" s="228"/>
      <c r="QJW8" s="228"/>
      <c r="QJX8" s="228"/>
      <c r="QJY8" s="228"/>
      <c r="QJZ8" s="228"/>
      <c r="QKA8" s="228"/>
      <c r="QKB8" s="228"/>
      <c r="QKC8" s="228"/>
      <c r="QKD8" s="228"/>
      <c r="QKE8" s="228"/>
      <c r="QKF8" s="228"/>
      <c r="QKG8" s="228"/>
      <c r="QKH8" s="228"/>
      <c r="QKI8" s="228"/>
      <c r="QKJ8" s="228"/>
      <c r="QKK8" s="228"/>
      <c r="QKL8" s="228"/>
      <c r="QKM8" s="228"/>
      <c r="QKN8" s="228"/>
      <c r="QKO8" s="228"/>
      <c r="QKP8" s="228"/>
      <c r="QKQ8" s="228"/>
      <c r="QKR8" s="228"/>
      <c r="QKS8" s="228"/>
      <c r="QKT8" s="228"/>
      <c r="QKU8" s="228"/>
      <c r="QKV8" s="228"/>
      <c r="QKW8" s="228"/>
      <c r="QKX8" s="228"/>
      <c r="QKY8" s="228"/>
      <c r="QKZ8" s="228"/>
      <c r="QLA8" s="228"/>
      <c r="QLB8" s="228"/>
      <c r="QLC8" s="228"/>
      <c r="QLD8" s="228"/>
      <c r="QLE8" s="228"/>
      <c r="QLF8" s="228"/>
      <c r="QLG8" s="228"/>
      <c r="QLH8" s="228"/>
      <c r="QLI8" s="228"/>
      <c r="QLJ8" s="228"/>
      <c r="QLK8" s="228"/>
      <c r="QLL8" s="228"/>
      <c r="QLM8" s="228"/>
      <c r="QLN8" s="228"/>
      <c r="QLO8" s="228"/>
      <c r="QLP8" s="228"/>
      <c r="QLQ8" s="228"/>
      <c r="QLR8" s="228"/>
      <c r="QLS8" s="228"/>
      <c r="QLT8" s="228"/>
      <c r="QLU8" s="228"/>
      <c r="QLV8" s="228"/>
      <c r="QLW8" s="228"/>
      <c r="QLX8" s="228"/>
      <c r="QLY8" s="228"/>
      <c r="QLZ8" s="228"/>
      <c r="QMA8" s="228"/>
      <c r="QMB8" s="228"/>
      <c r="QMC8" s="228"/>
      <c r="QMD8" s="228"/>
      <c r="QME8" s="228"/>
      <c r="QMF8" s="228"/>
      <c r="QMG8" s="228"/>
      <c r="QMH8" s="228"/>
      <c r="QMI8" s="228"/>
      <c r="QMJ8" s="228"/>
      <c r="QMK8" s="228"/>
      <c r="QML8" s="228"/>
      <c r="QMM8" s="228"/>
      <c r="QMN8" s="228"/>
      <c r="QMO8" s="228"/>
      <c r="QMP8" s="228"/>
      <c r="QMQ8" s="228"/>
      <c r="QMR8" s="228"/>
      <c r="QMS8" s="228"/>
      <c r="QMT8" s="228"/>
      <c r="QMU8" s="228"/>
      <c r="QMV8" s="228"/>
      <c r="QMW8" s="228"/>
      <c r="QMX8" s="228"/>
      <c r="QMY8" s="228"/>
      <c r="QMZ8" s="228"/>
      <c r="QNA8" s="228"/>
      <c r="QNB8" s="228"/>
      <c r="QNC8" s="228"/>
      <c r="QND8" s="228"/>
      <c r="QNE8" s="228"/>
      <c r="QNF8" s="228"/>
      <c r="QNG8" s="228"/>
      <c r="QNH8" s="228"/>
      <c r="QNI8" s="228"/>
      <c r="QNJ8" s="228"/>
      <c r="QNK8" s="228"/>
      <c r="QNL8" s="228"/>
      <c r="QNM8" s="228"/>
      <c r="QNN8" s="228"/>
      <c r="QNO8" s="228"/>
      <c r="QNP8" s="228"/>
      <c r="QNQ8" s="228"/>
      <c r="QNR8" s="228"/>
      <c r="QNS8" s="228"/>
      <c r="QNT8" s="228"/>
      <c r="QNU8" s="228"/>
      <c r="QNV8" s="228"/>
      <c r="QNW8" s="228"/>
      <c r="QNX8" s="228"/>
      <c r="QNY8" s="228"/>
      <c r="QNZ8" s="228"/>
      <c r="QOA8" s="228"/>
      <c r="QOB8" s="228"/>
      <c r="QOC8" s="228"/>
      <c r="QOD8" s="228"/>
      <c r="QOE8" s="228"/>
      <c r="QOF8" s="228"/>
      <c r="QOG8" s="228"/>
      <c r="QOH8" s="228"/>
      <c r="QOI8" s="228"/>
      <c r="QOJ8" s="228"/>
      <c r="QOK8" s="228"/>
      <c r="QOL8" s="228"/>
      <c r="QOM8" s="228"/>
      <c r="QON8" s="228"/>
      <c r="QOO8" s="228"/>
      <c r="QOP8" s="228"/>
      <c r="QOQ8" s="228"/>
      <c r="QOR8" s="228"/>
      <c r="QOS8" s="228"/>
      <c r="QOT8" s="228"/>
      <c r="QOU8" s="228"/>
      <c r="QOV8" s="228"/>
      <c r="QOW8" s="228"/>
      <c r="QOX8" s="228"/>
      <c r="QOY8" s="228"/>
      <c r="QOZ8" s="228"/>
      <c r="QPA8" s="228"/>
      <c r="QPB8" s="228"/>
      <c r="QPC8" s="228"/>
      <c r="QPD8" s="228"/>
      <c r="QPE8" s="228"/>
      <c r="QPF8" s="228"/>
      <c r="QPG8" s="228"/>
      <c r="QPH8" s="228"/>
      <c r="QPI8" s="228"/>
      <c r="QPJ8" s="228"/>
      <c r="QPK8" s="228"/>
      <c r="QPL8" s="228"/>
      <c r="QPM8" s="228"/>
      <c r="QPN8" s="228"/>
      <c r="QPO8" s="228"/>
      <c r="QPP8" s="228"/>
      <c r="QPQ8" s="228"/>
      <c r="QPR8" s="228"/>
      <c r="QPS8" s="228"/>
      <c r="QPT8" s="228"/>
      <c r="QPU8" s="228"/>
      <c r="QPV8" s="228"/>
      <c r="QPW8" s="228"/>
      <c r="QPX8" s="228"/>
      <c r="QPY8" s="228"/>
      <c r="QPZ8" s="228"/>
      <c r="QQA8" s="228"/>
      <c r="QQB8" s="228"/>
      <c r="QQC8" s="228"/>
      <c r="QQD8" s="228"/>
      <c r="QQE8" s="228"/>
      <c r="QQF8" s="228"/>
      <c r="QQG8" s="228"/>
      <c r="QQH8" s="228"/>
      <c r="QQI8" s="228"/>
      <c r="QQJ8" s="228"/>
      <c r="QQK8" s="228"/>
      <c r="QQL8" s="228"/>
      <c r="QQM8" s="228"/>
      <c r="QQN8" s="228"/>
      <c r="QQO8" s="228"/>
      <c r="QQP8" s="228"/>
      <c r="QQQ8" s="228"/>
      <c r="QQR8" s="228"/>
      <c r="QQS8" s="228"/>
      <c r="QQT8" s="228"/>
      <c r="QQU8" s="228"/>
      <c r="QQV8" s="228"/>
      <c r="QQW8" s="228"/>
      <c r="QQX8" s="228"/>
      <c r="QQY8" s="228"/>
      <c r="QQZ8" s="228"/>
      <c r="QRA8" s="228"/>
      <c r="QRB8" s="228"/>
      <c r="QRC8" s="228"/>
      <c r="QRD8" s="228"/>
      <c r="QRE8" s="228"/>
      <c r="QRF8" s="228"/>
      <c r="QRG8" s="228"/>
      <c r="QRH8" s="228"/>
      <c r="QRI8" s="228"/>
      <c r="QRJ8" s="228"/>
      <c r="QRK8" s="228"/>
      <c r="QRL8" s="228"/>
      <c r="QRM8" s="228"/>
      <c r="QRN8" s="228"/>
      <c r="QRO8" s="228"/>
      <c r="QRP8" s="228"/>
      <c r="QRQ8" s="228"/>
      <c r="QRR8" s="228"/>
      <c r="QRS8" s="228"/>
      <c r="QRT8" s="228"/>
      <c r="QRU8" s="228"/>
      <c r="QRV8" s="228"/>
      <c r="QRW8" s="228"/>
      <c r="QRX8" s="228"/>
      <c r="QRY8" s="228"/>
      <c r="QRZ8" s="228"/>
      <c r="QSA8" s="228"/>
      <c r="QSB8" s="228"/>
      <c r="QSC8" s="228"/>
      <c r="QSD8" s="228"/>
      <c r="QSE8" s="228"/>
      <c r="QSF8" s="228"/>
      <c r="QSG8" s="228"/>
      <c r="QSH8" s="228"/>
      <c r="QSI8" s="228"/>
      <c r="QSJ8" s="228"/>
      <c r="QSK8" s="228"/>
      <c r="QSL8" s="228"/>
      <c r="QSM8" s="228"/>
      <c r="QSN8" s="228"/>
      <c r="QSO8" s="228"/>
      <c r="QSP8" s="228"/>
      <c r="QSQ8" s="228"/>
      <c r="QSR8" s="228"/>
      <c r="QSS8" s="228"/>
      <c r="QST8" s="228"/>
      <c r="QSU8" s="228"/>
      <c r="QSV8" s="228"/>
      <c r="QSW8" s="228"/>
      <c r="QSX8" s="228"/>
      <c r="QSY8" s="228"/>
      <c r="QSZ8" s="228"/>
      <c r="QTA8" s="228"/>
      <c r="QTB8" s="228"/>
      <c r="QTC8" s="228"/>
      <c r="QTD8" s="228"/>
      <c r="QTE8" s="228"/>
      <c r="QTF8" s="228"/>
      <c r="QTG8" s="228"/>
      <c r="QTH8" s="228"/>
      <c r="QTI8" s="228"/>
      <c r="QTJ8" s="228"/>
      <c r="QTK8" s="228"/>
      <c r="QTL8" s="228"/>
      <c r="QTM8" s="228"/>
      <c r="QTN8" s="228"/>
      <c r="QTO8" s="228"/>
      <c r="QTP8" s="228"/>
      <c r="QTQ8" s="228"/>
      <c r="QTR8" s="228"/>
      <c r="QTS8" s="228"/>
      <c r="QTT8" s="228"/>
      <c r="QTU8" s="228"/>
      <c r="QTV8" s="228"/>
      <c r="QTW8" s="228"/>
      <c r="QTX8" s="228"/>
      <c r="QTY8" s="228"/>
      <c r="QTZ8" s="228"/>
      <c r="QUA8" s="228"/>
      <c r="QUB8" s="228"/>
      <c r="QUC8" s="228"/>
      <c r="QUD8" s="228"/>
      <c r="QUE8" s="228"/>
      <c r="QUF8" s="228"/>
      <c r="QUG8" s="228"/>
      <c r="QUH8" s="228"/>
      <c r="QUI8" s="228"/>
      <c r="QUJ8" s="228"/>
      <c r="QUK8" s="228"/>
      <c r="QUL8" s="228"/>
      <c r="QUM8" s="228"/>
      <c r="QUN8" s="228"/>
      <c r="QUO8" s="228"/>
      <c r="QUP8" s="228"/>
      <c r="QUQ8" s="228"/>
      <c r="QUR8" s="228"/>
      <c r="QUS8" s="228"/>
      <c r="QUT8" s="228"/>
      <c r="QUU8" s="228"/>
      <c r="QUV8" s="228"/>
      <c r="QUW8" s="228"/>
      <c r="QUX8" s="228"/>
      <c r="QUY8" s="228"/>
      <c r="QUZ8" s="228"/>
      <c r="QVA8" s="228"/>
      <c r="QVB8" s="228"/>
      <c r="QVC8" s="228"/>
      <c r="QVD8" s="228"/>
      <c r="QVE8" s="228"/>
      <c r="QVF8" s="228"/>
      <c r="QVG8" s="228"/>
      <c r="QVH8" s="228"/>
      <c r="QVI8" s="228"/>
      <c r="QVJ8" s="228"/>
      <c r="QVK8" s="228"/>
      <c r="QVL8" s="228"/>
      <c r="QVM8" s="228"/>
      <c r="QVN8" s="228"/>
      <c r="QVO8" s="228"/>
      <c r="QVP8" s="228"/>
      <c r="QVQ8" s="228"/>
      <c r="QVR8" s="228"/>
      <c r="QVS8" s="228"/>
      <c r="QVT8" s="228"/>
      <c r="QVU8" s="228"/>
      <c r="QVV8" s="228"/>
      <c r="QVW8" s="228"/>
      <c r="QVX8" s="228"/>
      <c r="QVY8" s="228"/>
      <c r="QVZ8" s="228"/>
      <c r="QWA8" s="228"/>
      <c r="QWB8" s="228"/>
      <c r="QWC8" s="228"/>
      <c r="QWD8" s="228"/>
      <c r="QWE8" s="228"/>
      <c r="QWF8" s="228"/>
      <c r="QWG8" s="228"/>
      <c r="QWH8" s="228"/>
      <c r="QWI8" s="228"/>
      <c r="QWJ8" s="228"/>
      <c r="QWK8" s="228"/>
      <c r="QWL8" s="228"/>
      <c r="QWM8" s="228"/>
      <c r="QWN8" s="228"/>
      <c r="QWO8" s="228"/>
      <c r="QWP8" s="228"/>
      <c r="QWQ8" s="228"/>
      <c r="QWR8" s="228"/>
      <c r="QWS8" s="228"/>
      <c r="QWT8" s="228"/>
      <c r="QWU8" s="228"/>
      <c r="QWV8" s="228"/>
      <c r="QWW8" s="228"/>
      <c r="QWX8" s="228"/>
      <c r="QWY8" s="228"/>
      <c r="QWZ8" s="228"/>
      <c r="QXA8" s="228"/>
      <c r="QXB8" s="228"/>
      <c r="QXC8" s="228"/>
      <c r="QXD8" s="228"/>
      <c r="QXE8" s="228"/>
      <c r="QXF8" s="228"/>
      <c r="QXG8" s="228"/>
      <c r="QXH8" s="228"/>
      <c r="QXI8" s="228"/>
      <c r="QXJ8" s="228"/>
      <c r="QXK8" s="228"/>
      <c r="QXL8" s="228"/>
      <c r="QXM8" s="228"/>
      <c r="QXN8" s="228"/>
      <c r="QXO8" s="228"/>
      <c r="QXP8" s="228"/>
      <c r="QXQ8" s="228"/>
      <c r="QXR8" s="228"/>
      <c r="QXS8" s="228"/>
      <c r="QXT8" s="228"/>
      <c r="QXU8" s="228"/>
      <c r="QXV8" s="228"/>
      <c r="QXW8" s="228"/>
      <c r="QXX8" s="228"/>
      <c r="QXY8" s="228"/>
      <c r="QXZ8" s="228"/>
      <c r="QYA8" s="228"/>
      <c r="QYB8" s="228"/>
      <c r="QYC8" s="228"/>
      <c r="QYD8" s="228"/>
      <c r="QYE8" s="228"/>
      <c r="QYF8" s="228"/>
      <c r="QYG8" s="228"/>
      <c r="QYH8" s="228"/>
      <c r="QYI8" s="228"/>
      <c r="QYJ8" s="228"/>
      <c r="QYK8" s="228"/>
      <c r="QYL8" s="228"/>
      <c r="QYM8" s="228"/>
      <c r="QYN8" s="228"/>
      <c r="QYO8" s="228"/>
      <c r="QYP8" s="228"/>
      <c r="QYQ8" s="228"/>
      <c r="QYR8" s="228"/>
      <c r="QYS8" s="228"/>
      <c r="QYT8" s="228"/>
      <c r="QYU8" s="228"/>
      <c r="QYV8" s="228"/>
      <c r="QYW8" s="228"/>
      <c r="QYX8" s="228"/>
      <c r="QYY8" s="228"/>
      <c r="QYZ8" s="228"/>
      <c r="QZA8" s="228"/>
      <c r="QZB8" s="228"/>
      <c r="QZC8" s="228"/>
      <c r="QZD8" s="228"/>
      <c r="QZE8" s="228"/>
      <c r="QZF8" s="228"/>
      <c r="QZG8" s="228"/>
      <c r="QZH8" s="228"/>
      <c r="QZI8" s="228"/>
      <c r="QZJ8" s="228"/>
      <c r="QZK8" s="228"/>
      <c r="QZL8" s="228"/>
      <c r="QZM8" s="228"/>
      <c r="QZN8" s="228"/>
      <c r="QZO8" s="228"/>
      <c r="QZP8" s="228"/>
      <c r="QZQ8" s="228"/>
      <c r="QZR8" s="228"/>
      <c r="QZS8" s="228"/>
      <c r="QZT8" s="228"/>
      <c r="QZU8" s="228"/>
      <c r="QZV8" s="228"/>
      <c r="QZW8" s="228"/>
      <c r="QZX8" s="228"/>
      <c r="QZY8" s="228"/>
      <c r="QZZ8" s="228"/>
      <c r="RAA8" s="228"/>
      <c r="RAB8" s="228"/>
      <c r="RAC8" s="228"/>
      <c r="RAD8" s="228"/>
      <c r="RAE8" s="228"/>
      <c r="RAF8" s="228"/>
      <c r="RAG8" s="228"/>
      <c r="RAH8" s="228"/>
      <c r="RAI8" s="228"/>
      <c r="RAJ8" s="228"/>
      <c r="RAK8" s="228"/>
      <c r="RAL8" s="228"/>
      <c r="RAM8" s="228"/>
      <c r="RAN8" s="228"/>
      <c r="RAO8" s="228"/>
      <c r="RAP8" s="228"/>
      <c r="RAQ8" s="228"/>
      <c r="RAR8" s="228"/>
      <c r="RAS8" s="228"/>
      <c r="RAT8" s="228"/>
      <c r="RAU8" s="228"/>
      <c r="RAV8" s="228"/>
      <c r="RAW8" s="228"/>
      <c r="RAX8" s="228"/>
      <c r="RAY8" s="228"/>
      <c r="RAZ8" s="228"/>
      <c r="RBA8" s="228"/>
      <c r="RBB8" s="228"/>
      <c r="RBC8" s="228"/>
      <c r="RBD8" s="228"/>
      <c r="RBE8" s="228"/>
      <c r="RBF8" s="228"/>
      <c r="RBG8" s="228"/>
      <c r="RBH8" s="228"/>
      <c r="RBI8" s="228"/>
      <c r="RBJ8" s="228"/>
      <c r="RBK8" s="228"/>
      <c r="RBL8" s="228"/>
      <c r="RBM8" s="228"/>
      <c r="RBN8" s="228"/>
      <c r="RBO8" s="228"/>
      <c r="RBP8" s="228"/>
      <c r="RBQ8" s="228"/>
      <c r="RBR8" s="228"/>
      <c r="RBS8" s="228"/>
      <c r="RBT8" s="228"/>
      <c r="RBU8" s="228"/>
      <c r="RBV8" s="228"/>
      <c r="RBW8" s="228"/>
      <c r="RBX8" s="228"/>
      <c r="RBY8" s="228"/>
      <c r="RBZ8" s="228"/>
      <c r="RCA8" s="228"/>
      <c r="RCB8" s="228"/>
      <c r="RCC8" s="228"/>
      <c r="RCD8" s="228"/>
      <c r="RCE8" s="228"/>
      <c r="RCF8" s="228"/>
      <c r="RCG8" s="228"/>
      <c r="RCH8" s="228"/>
      <c r="RCI8" s="228"/>
      <c r="RCJ8" s="228"/>
      <c r="RCK8" s="228"/>
      <c r="RCL8" s="228"/>
      <c r="RCM8" s="228"/>
      <c r="RCN8" s="228"/>
      <c r="RCO8" s="228"/>
      <c r="RCP8" s="228"/>
      <c r="RCQ8" s="228"/>
      <c r="RCR8" s="228"/>
      <c r="RCS8" s="228"/>
      <c r="RCT8" s="228"/>
      <c r="RCU8" s="228"/>
      <c r="RCV8" s="228"/>
      <c r="RCW8" s="228"/>
      <c r="RCX8" s="228"/>
      <c r="RCY8" s="228"/>
      <c r="RCZ8" s="228"/>
      <c r="RDA8" s="228"/>
      <c r="RDB8" s="228"/>
      <c r="RDC8" s="228"/>
      <c r="RDD8" s="228"/>
      <c r="RDE8" s="228"/>
      <c r="RDF8" s="228"/>
      <c r="RDG8" s="228"/>
      <c r="RDH8" s="228"/>
      <c r="RDI8" s="228"/>
      <c r="RDJ8" s="228"/>
      <c r="RDK8" s="228"/>
      <c r="RDL8" s="228"/>
      <c r="RDM8" s="228"/>
      <c r="RDN8" s="228"/>
      <c r="RDO8" s="228"/>
      <c r="RDP8" s="228"/>
      <c r="RDQ8" s="228"/>
      <c r="RDR8" s="228"/>
      <c r="RDS8" s="228"/>
      <c r="RDT8" s="228"/>
      <c r="RDU8" s="228"/>
      <c r="RDV8" s="228"/>
      <c r="RDW8" s="228"/>
      <c r="RDX8" s="228"/>
      <c r="RDY8" s="228"/>
      <c r="RDZ8" s="228"/>
      <c r="REA8" s="228"/>
      <c r="REB8" s="228"/>
      <c r="REC8" s="228"/>
      <c r="RED8" s="228"/>
      <c r="REE8" s="228"/>
      <c r="REF8" s="228"/>
      <c r="REG8" s="228"/>
      <c r="REH8" s="228"/>
      <c r="REI8" s="228"/>
      <c r="REJ8" s="228"/>
      <c r="REK8" s="228"/>
      <c r="REL8" s="228"/>
      <c r="REM8" s="228"/>
      <c r="REN8" s="228"/>
      <c r="REO8" s="228"/>
      <c r="REP8" s="228"/>
      <c r="REQ8" s="228"/>
      <c r="RER8" s="228"/>
      <c r="RES8" s="228"/>
      <c r="RET8" s="228"/>
      <c r="REU8" s="228"/>
      <c r="REV8" s="228"/>
      <c r="REW8" s="228"/>
      <c r="REX8" s="228"/>
      <c r="REY8" s="228"/>
      <c r="REZ8" s="228"/>
      <c r="RFA8" s="228"/>
      <c r="RFB8" s="228"/>
      <c r="RFC8" s="228"/>
      <c r="RFD8" s="228"/>
      <c r="RFE8" s="228"/>
      <c r="RFF8" s="228"/>
      <c r="RFG8" s="228"/>
      <c r="RFH8" s="228"/>
      <c r="RFI8" s="228"/>
      <c r="RFJ8" s="228"/>
      <c r="RFK8" s="228"/>
      <c r="RFL8" s="228"/>
      <c r="RFM8" s="228"/>
      <c r="RFN8" s="228"/>
      <c r="RFO8" s="228"/>
      <c r="RFP8" s="228"/>
      <c r="RFQ8" s="228"/>
      <c r="RFR8" s="228"/>
      <c r="RFS8" s="228"/>
      <c r="RFT8" s="228"/>
      <c r="RFU8" s="228"/>
      <c r="RFV8" s="228"/>
      <c r="RFW8" s="228"/>
      <c r="RFX8" s="228"/>
      <c r="RFY8" s="228"/>
      <c r="RFZ8" s="228"/>
      <c r="RGA8" s="228"/>
      <c r="RGB8" s="228"/>
      <c r="RGC8" s="228"/>
      <c r="RGD8" s="228"/>
      <c r="RGE8" s="228"/>
      <c r="RGF8" s="228"/>
      <c r="RGG8" s="228"/>
      <c r="RGH8" s="228"/>
      <c r="RGI8" s="228"/>
      <c r="RGJ8" s="228"/>
      <c r="RGK8" s="228"/>
      <c r="RGL8" s="228"/>
      <c r="RGM8" s="228"/>
      <c r="RGN8" s="228"/>
      <c r="RGO8" s="228"/>
      <c r="RGP8" s="228"/>
      <c r="RGQ8" s="228"/>
      <c r="RGR8" s="228"/>
      <c r="RGS8" s="228"/>
      <c r="RGT8" s="228"/>
      <c r="RGU8" s="228"/>
      <c r="RGV8" s="228"/>
      <c r="RGW8" s="228"/>
      <c r="RGX8" s="228"/>
      <c r="RGY8" s="228"/>
      <c r="RGZ8" s="228"/>
      <c r="RHA8" s="228"/>
      <c r="RHB8" s="228"/>
      <c r="RHC8" s="228"/>
      <c r="RHD8" s="228"/>
      <c r="RHE8" s="228"/>
      <c r="RHF8" s="228"/>
      <c r="RHG8" s="228"/>
      <c r="RHH8" s="228"/>
      <c r="RHI8" s="228"/>
      <c r="RHJ8" s="228"/>
      <c r="RHK8" s="228"/>
      <c r="RHL8" s="228"/>
      <c r="RHM8" s="228"/>
      <c r="RHN8" s="228"/>
      <c r="RHO8" s="228"/>
      <c r="RHP8" s="228"/>
      <c r="RHQ8" s="228"/>
      <c r="RHR8" s="228"/>
      <c r="RHS8" s="228"/>
      <c r="RHT8" s="228"/>
      <c r="RHU8" s="228"/>
      <c r="RHV8" s="228"/>
      <c r="RHW8" s="228"/>
      <c r="RHX8" s="228"/>
      <c r="RHY8" s="228"/>
      <c r="RHZ8" s="228"/>
      <c r="RIA8" s="228"/>
      <c r="RIB8" s="228"/>
      <c r="RIC8" s="228"/>
      <c r="RID8" s="228"/>
      <c r="RIE8" s="228"/>
      <c r="RIF8" s="228"/>
      <c r="RIG8" s="228"/>
      <c r="RIH8" s="228"/>
      <c r="RII8" s="228"/>
      <c r="RIJ8" s="228"/>
      <c r="RIK8" s="228"/>
      <c r="RIL8" s="228"/>
      <c r="RIM8" s="228"/>
      <c r="RIN8" s="228"/>
      <c r="RIO8" s="228"/>
      <c r="RIP8" s="228"/>
      <c r="RIQ8" s="228"/>
      <c r="RIR8" s="228"/>
      <c r="RIS8" s="228"/>
      <c r="RIT8" s="228"/>
      <c r="RIU8" s="228"/>
      <c r="RIV8" s="228"/>
      <c r="RIW8" s="228"/>
      <c r="RIX8" s="228"/>
      <c r="RIY8" s="228"/>
      <c r="RIZ8" s="228"/>
      <c r="RJA8" s="228"/>
      <c r="RJB8" s="228"/>
      <c r="RJC8" s="228"/>
      <c r="RJD8" s="228"/>
      <c r="RJE8" s="228"/>
      <c r="RJF8" s="228"/>
      <c r="RJG8" s="228"/>
      <c r="RJH8" s="228"/>
      <c r="RJI8" s="228"/>
      <c r="RJJ8" s="228"/>
      <c r="RJK8" s="228"/>
      <c r="RJL8" s="228"/>
      <c r="RJM8" s="228"/>
      <c r="RJN8" s="228"/>
      <c r="RJO8" s="228"/>
      <c r="RJP8" s="228"/>
      <c r="RJQ8" s="228"/>
      <c r="RJR8" s="228"/>
      <c r="RJS8" s="228"/>
      <c r="RJT8" s="228"/>
      <c r="RJU8" s="228"/>
      <c r="RJV8" s="228"/>
      <c r="RJW8" s="228"/>
      <c r="RJX8" s="228"/>
      <c r="RJY8" s="228"/>
      <c r="RJZ8" s="228"/>
      <c r="RKA8" s="228"/>
      <c r="RKB8" s="228"/>
      <c r="RKC8" s="228"/>
      <c r="RKD8" s="228"/>
      <c r="RKE8" s="228"/>
      <c r="RKF8" s="228"/>
      <c r="RKG8" s="228"/>
      <c r="RKH8" s="228"/>
      <c r="RKI8" s="228"/>
      <c r="RKJ8" s="228"/>
      <c r="RKK8" s="228"/>
      <c r="RKL8" s="228"/>
      <c r="RKM8" s="228"/>
      <c r="RKN8" s="228"/>
      <c r="RKO8" s="228"/>
      <c r="RKP8" s="228"/>
      <c r="RKQ8" s="228"/>
      <c r="RKR8" s="228"/>
      <c r="RKS8" s="228"/>
      <c r="RKT8" s="228"/>
      <c r="RKU8" s="228"/>
      <c r="RKV8" s="228"/>
      <c r="RKW8" s="228"/>
      <c r="RKX8" s="228"/>
      <c r="RKY8" s="228"/>
      <c r="RKZ8" s="228"/>
      <c r="RLA8" s="228"/>
      <c r="RLB8" s="228"/>
      <c r="RLC8" s="228"/>
      <c r="RLD8" s="228"/>
      <c r="RLE8" s="228"/>
      <c r="RLF8" s="228"/>
      <c r="RLG8" s="228"/>
      <c r="RLH8" s="228"/>
      <c r="RLI8" s="228"/>
      <c r="RLJ8" s="228"/>
      <c r="RLK8" s="228"/>
      <c r="RLL8" s="228"/>
      <c r="RLM8" s="228"/>
      <c r="RLN8" s="228"/>
      <c r="RLO8" s="228"/>
      <c r="RLP8" s="228"/>
      <c r="RLQ8" s="228"/>
      <c r="RLR8" s="228"/>
      <c r="RLS8" s="228"/>
      <c r="RLT8" s="228"/>
      <c r="RLU8" s="228"/>
      <c r="RLV8" s="228"/>
      <c r="RLW8" s="228"/>
      <c r="RLX8" s="228"/>
      <c r="RLY8" s="228"/>
      <c r="RLZ8" s="228"/>
      <c r="RMA8" s="228"/>
      <c r="RMB8" s="228"/>
      <c r="RMC8" s="228"/>
      <c r="RMD8" s="228"/>
      <c r="RME8" s="228"/>
      <c r="RMF8" s="228"/>
      <c r="RMG8" s="228"/>
      <c r="RMH8" s="228"/>
      <c r="RMI8" s="228"/>
      <c r="RMJ8" s="228"/>
      <c r="RMK8" s="228"/>
      <c r="RML8" s="228"/>
      <c r="RMM8" s="228"/>
      <c r="RMN8" s="228"/>
      <c r="RMO8" s="228"/>
      <c r="RMP8" s="228"/>
      <c r="RMQ8" s="228"/>
      <c r="RMR8" s="228"/>
      <c r="RMS8" s="228"/>
      <c r="RMT8" s="228"/>
      <c r="RMU8" s="228"/>
      <c r="RMV8" s="228"/>
      <c r="RMW8" s="228"/>
      <c r="RMX8" s="228"/>
      <c r="RMY8" s="228"/>
      <c r="RMZ8" s="228"/>
      <c r="RNA8" s="228"/>
      <c r="RNB8" s="228"/>
      <c r="RNC8" s="228"/>
      <c r="RND8" s="228"/>
      <c r="RNE8" s="228"/>
      <c r="RNF8" s="228"/>
      <c r="RNG8" s="228"/>
      <c r="RNH8" s="228"/>
      <c r="RNI8" s="228"/>
      <c r="RNJ8" s="228"/>
      <c r="RNK8" s="228"/>
      <c r="RNL8" s="228"/>
      <c r="RNM8" s="228"/>
      <c r="RNN8" s="228"/>
      <c r="RNO8" s="228"/>
      <c r="RNP8" s="228"/>
      <c r="RNQ8" s="228"/>
      <c r="RNR8" s="228"/>
      <c r="RNS8" s="228"/>
      <c r="RNT8" s="228"/>
      <c r="RNU8" s="228"/>
      <c r="RNV8" s="228"/>
      <c r="RNW8" s="228"/>
      <c r="RNX8" s="228"/>
      <c r="RNY8" s="228"/>
      <c r="RNZ8" s="228"/>
      <c r="ROA8" s="228"/>
      <c r="ROB8" s="228"/>
      <c r="ROC8" s="228"/>
      <c r="ROD8" s="228"/>
      <c r="ROE8" s="228"/>
      <c r="ROF8" s="228"/>
      <c r="ROG8" s="228"/>
      <c r="ROH8" s="228"/>
      <c r="ROI8" s="228"/>
      <c r="ROJ8" s="228"/>
      <c r="ROK8" s="228"/>
      <c r="ROL8" s="228"/>
      <c r="ROM8" s="228"/>
      <c r="RON8" s="228"/>
      <c r="ROO8" s="228"/>
      <c r="ROP8" s="228"/>
      <c r="ROQ8" s="228"/>
      <c r="ROR8" s="228"/>
      <c r="ROS8" s="228"/>
      <c r="ROT8" s="228"/>
      <c r="ROU8" s="228"/>
      <c r="ROV8" s="228"/>
      <c r="ROW8" s="228"/>
      <c r="ROX8" s="228"/>
      <c r="ROY8" s="228"/>
      <c r="ROZ8" s="228"/>
      <c r="RPA8" s="228"/>
      <c r="RPB8" s="228"/>
      <c r="RPC8" s="228"/>
      <c r="RPD8" s="228"/>
      <c r="RPE8" s="228"/>
      <c r="RPF8" s="228"/>
      <c r="RPG8" s="228"/>
      <c r="RPH8" s="228"/>
      <c r="RPI8" s="228"/>
      <c r="RPJ8" s="228"/>
      <c r="RPK8" s="228"/>
      <c r="RPL8" s="228"/>
      <c r="RPM8" s="228"/>
      <c r="RPN8" s="228"/>
      <c r="RPO8" s="228"/>
      <c r="RPP8" s="228"/>
      <c r="RPQ8" s="228"/>
      <c r="RPR8" s="228"/>
      <c r="RPS8" s="228"/>
      <c r="RPT8" s="228"/>
      <c r="RPU8" s="228"/>
      <c r="RPV8" s="228"/>
      <c r="RPW8" s="228"/>
      <c r="RPX8" s="228"/>
      <c r="RPY8" s="228"/>
      <c r="RPZ8" s="228"/>
      <c r="RQA8" s="228"/>
      <c r="RQB8" s="228"/>
      <c r="RQC8" s="228"/>
      <c r="RQD8" s="228"/>
      <c r="RQE8" s="228"/>
      <c r="RQF8" s="228"/>
      <c r="RQG8" s="228"/>
      <c r="RQH8" s="228"/>
      <c r="RQI8" s="228"/>
      <c r="RQJ8" s="228"/>
      <c r="RQK8" s="228"/>
      <c r="RQL8" s="228"/>
      <c r="RQM8" s="228"/>
      <c r="RQN8" s="228"/>
      <c r="RQO8" s="228"/>
      <c r="RQP8" s="228"/>
      <c r="RQQ8" s="228"/>
      <c r="RQR8" s="228"/>
      <c r="RQS8" s="228"/>
      <c r="RQT8" s="228"/>
      <c r="RQU8" s="228"/>
      <c r="RQV8" s="228"/>
      <c r="RQW8" s="228"/>
      <c r="RQX8" s="228"/>
      <c r="RQY8" s="228"/>
      <c r="RQZ8" s="228"/>
      <c r="RRA8" s="228"/>
      <c r="RRB8" s="228"/>
      <c r="RRC8" s="228"/>
      <c r="RRD8" s="228"/>
      <c r="RRE8" s="228"/>
      <c r="RRF8" s="228"/>
      <c r="RRG8" s="228"/>
      <c r="RRH8" s="228"/>
      <c r="RRI8" s="228"/>
      <c r="RRJ8" s="228"/>
      <c r="RRK8" s="228"/>
      <c r="RRL8" s="228"/>
      <c r="RRM8" s="228"/>
      <c r="RRN8" s="228"/>
      <c r="RRO8" s="228"/>
      <c r="RRP8" s="228"/>
      <c r="RRQ8" s="228"/>
      <c r="RRR8" s="228"/>
      <c r="RRS8" s="228"/>
      <c r="RRT8" s="228"/>
      <c r="RRU8" s="228"/>
      <c r="RRV8" s="228"/>
      <c r="RRW8" s="228"/>
      <c r="RRX8" s="228"/>
      <c r="RRY8" s="228"/>
      <c r="RRZ8" s="228"/>
      <c r="RSA8" s="228"/>
      <c r="RSB8" s="228"/>
      <c r="RSC8" s="228"/>
      <c r="RSD8" s="228"/>
      <c r="RSE8" s="228"/>
      <c r="RSF8" s="228"/>
      <c r="RSG8" s="228"/>
      <c r="RSH8" s="228"/>
      <c r="RSI8" s="228"/>
      <c r="RSJ8" s="228"/>
      <c r="RSK8" s="228"/>
      <c r="RSL8" s="228"/>
      <c r="RSM8" s="228"/>
      <c r="RSN8" s="228"/>
      <c r="RSO8" s="228"/>
      <c r="RSP8" s="228"/>
      <c r="RSQ8" s="228"/>
      <c r="RSR8" s="228"/>
      <c r="RSS8" s="228"/>
      <c r="RST8" s="228"/>
      <c r="RSU8" s="228"/>
      <c r="RSV8" s="228"/>
      <c r="RSW8" s="228"/>
      <c r="RSX8" s="228"/>
      <c r="RSY8" s="228"/>
      <c r="RSZ8" s="228"/>
      <c r="RTA8" s="228"/>
      <c r="RTB8" s="228"/>
      <c r="RTC8" s="228"/>
      <c r="RTD8" s="228"/>
      <c r="RTE8" s="228"/>
      <c r="RTF8" s="228"/>
      <c r="RTG8" s="228"/>
      <c r="RTH8" s="228"/>
      <c r="RTI8" s="228"/>
      <c r="RTJ8" s="228"/>
      <c r="RTK8" s="228"/>
      <c r="RTL8" s="228"/>
      <c r="RTM8" s="228"/>
      <c r="RTN8" s="228"/>
      <c r="RTO8" s="228"/>
      <c r="RTP8" s="228"/>
      <c r="RTQ8" s="228"/>
      <c r="RTR8" s="228"/>
      <c r="RTS8" s="228"/>
      <c r="RTT8" s="228"/>
      <c r="RTU8" s="228"/>
      <c r="RTV8" s="228"/>
      <c r="RTW8" s="228"/>
      <c r="RTX8" s="228"/>
      <c r="RTY8" s="228"/>
      <c r="RTZ8" s="228"/>
      <c r="RUA8" s="228"/>
      <c r="RUB8" s="228"/>
      <c r="RUC8" s="228"/>
      <c r="RUD8" s="228"/>
      <c r="RUE8" s="228"/>
      <c r="RUF8" s="228"/>
      <c r="RUG8" s="228"/>
      <c r="RUH8" s="228"/>
      <c r="RUI8" s="228"/>
      <c r="RUJ8" s="228"/>
      <c r="RUK8" s="228"/>
      <c r="RUL8" s="228"/>
      <c r="RUM8" s="228"/>
      <c r="RUN8" s="228"/>
      <c r="RUO8" s="228"/>
      <c r="RUP8" s="228"/>
      <c r="RUQ8" s="228"/>
      <c r="RUR8" s="228"/>
      <c r="RUS8" s="228"/>
      <c r="RUT8" s="228"/>
      <c r="RUU8" s="228"/>
      <c r="RUV8" s="228"/>
      <c r="RUW8" s="228"/>
      <c r="RUX8" s="228"/>
      <c r="RUY8" s="228"/>
      <c r="RUZ8" s="228"/>
      <c r="RVA8" s="228"/>
      <c r="RVB8" s="228"/>
      <c r="RVC8" s="228"/>
      <c r="RVD8" s="228"/>
      <c r="RVE8" s="228"/>
      <c r="RVF8" s="228"/>
      <c r="RVG8" s="228"/>
      <c r="RVH8" s="228"/>
      <c r="RVI8" s="228"/>
      <c r="RVJ8" s="228"/>
      <c r="RVK8" s="228"/>
      <c r="RVL8" s="228"/>
      <c r="RVM8" s="228"/>
      <c r="RVN8" s="228"/>
      <c r="RVO8" s="228"/>
      <c r="RVP8" s="228"/>
      <c r="RVQ8" s="228"/>
      <c r="RVR8" s="228"/>
      <c r="RVS8" s="228"/>
      <c r="RVT8" s="228"/>
      <c r="RVU8" s="228"/>
      <c r="RVV8" s="228"/>
      <c r="RVW8" s="228"/>
      <c r="RVX8" s="228"/>
      <c r="RVY8" s="228"/>
      <c r="RVZ8" s="228"/>
      <c r="RWA8" s="228"/>
      <c r="RWB8" s="228"/>
      <c r="RWC8" s="228"/>
      <c r="RWD8" s="228"/>
      <c r="RWE8" s="228"/>
      <c r="RWF8" s="228"/>
      <c r="RWG8" s="228"/>
      <c r="RWH8" s="228"/>
      <c r="RWI8" s="228"/>
      <c r="RWJ8" s="228"/>
      <c r="RWK8" s="228"/>
      <c r="RWL8" s="228"/>
      <c r="RWM8" s="228"/>
      <c r="RWN8" s="228"/>
      <c r="RWO8" s="228"/>
      <c r="RWP8" s="228"/>
      <c r="RWQ8" s="228"/>
      <c r="RWR8" s="228"/>
      <c r="RWS8" s="228"/>
      <c r="RWT8" s="228"/>
      <c r="RWU8" s="228"/>
      <c r="RWV8" s="228"/>
      <c r="RWW8" s="228"/>
      <c r="RWX8" s="228"/>
      <c r="RWY8" s="228"/>
      <c r="RWZ8" s="228"/>
      <c r="RXA8" s="228"/>
      <c r="RXB8" s="228"/>
      <c r="RXC8" s="228"/>
      <c r="RXD8" s="228"/>
      <c r="RXE8" s="228"/>
      <c r="RXF8" s="228"/>
      <c r="RXG8" s="228"/>
      <c r="RXH8" s="228"/>
      <c r="RXI8" s="228"/>
      <c r="RXJ8" s="228"/>
      <c r="RXK8" s="228"/>
      <c r="RXL8" s="228"/>
      <c r="RXM8" s="228"/>
      <c r="RXN8" s="228"/>
      <c r="RXO8" s="228"/>
      <c r="RXP8" s="228"/>
      <c r="RXQ8" s="228"/>
      <c r="RXR8" s="228"/>
      <c r="RXS8" s="228"/>
      <c r="RXT8" s="228"/>
      <c r="RXU8" s="228"/>
      <c r="RXV8" s="228"/>
      <c r="RXW8" s="228"/>
      <c r="RXX8" s="228"/>
      <c r="RXY8" s="228"/>
      <c r="RXZ8" s="228"/>
      <c r="RYA8" s="228"/>
      <c r="RYB8" s="228"/>
      <c r="RYC8" s="228"/>
      <c r="RYD8" s="228"/>
      <c r="RYE8" s="228"/>
      <c r="RYF8" s="228"/>
      <c r="RYG8" s="228"/>
      <c r="RYH8" s="228"/>
      <c r="RYI8" s="228"/>
      <c r="RYJ8" s="228"/>
      <c r="RYK8" s="228"/>
      <c r="RYL8" s="228"/>
      <c r="RYM8" s="228"/>
      <c r="RYN8" s="228"/>
      <c r="RYO8" s="228"/>
      <c r="RYP8" s="228"/>
      <c r="RYQ8" s="228"/>
      <c r="RYR8" s="228"/>
      <c r="RYS8" s="228"/>
      <c r="RYT8" s="228"/>
      <c r="RYU8" s="228"/>
      <c r="RYV8" s="228"/>
      <c r="RYW8" s="228"/>
      <c r="RYX8" s="228"/>
      <c r="RYY8" s="228"/>
      <c r="RYZ8" s="228"/>
      <c r="RZA8" s="228"/>
      <c r="RZB8" s="228"/>
      <c r="RZC8" s="228"/>
      <c r="RZD8" s="228"/>
      <c r="RZE8" s="228"/>
      <c r="RZF8" s="228"/>
      <c r="RZG8" s="228"/>
      <c r="RZH8" s="228"/>
      <c r="RZI8" s="228"/>
      <c r="RZJ8" s="228"/>
      <c r="RZK8" s="228"/>
      <c r="RZL8" s="228"/>
      <c r="RZM8" s="228"/>
      <c r="RZN8" s="228"/>
      <c r="RZO8" s="228"/>
      <c r="RZP8" s="228"/>
      <c r="RZQ8" s="228"/>
      <c r="RZR8" s="228"/>
      <c r="RZS8" s="228"/>
      <c r="RZT8" s="228"/>
      <c r="RZU8" s="228"/>
      <c r="RZV8" s="228"/>
      <c r="RZW8" s="228"/>
      <c r="RZX8" s="228"/>
      <c r="RZY8" s="228"/>
      <c r="RZZ8" s="228"/>
      <c r="SAA8" s="228"/>
      <c r="SAB8" s="228"/>
      <c r="SAC8" s="228"/>
      <c r="SAD8" s="228"/>
      <c r="SAE8" s="228"/>
      <c r="SAF8" s="228"/>
      <c r="SAG8" s="228"/>
      <c r="SAH8" s="228"/>
      <c r="SAI8" s="228"/>
      <c r="SAJ8" s="228"/>
      <c r="SAK8" s="228"/>
      <c r="SAL8" s="228"/>
      <c r="SAM8" s="228"/>
      <c r="SAN8" s="228"/>
      <c r="SAO8" s="228"/>
      <c r="SAP8" s="228"/>
      <c r="SAQ8" s="228"/>
      <c r="SAR8" s="228"/>
      <c r="SAS8" s="228"/>
      <c r="SAT8" s="228"/>
      <c r="SAU8" s="228"/>
      <c r="SAV8" s="228"/>
      <c r="SAW8" s="228"/>
      <c r="SAX8" s="228"/>
      <c r="SAY8" s="228"/>
      <c r="SAZ8" s="228"/>
      <c r="SBA8" s="228"/>
      <c r="SBB8" s="228"/>
      <c r="SBC8" s="228"/>
      <c r="SBD8" s="228"/>
      <c r="SBE8" s="228"/>
      <c r="SBF8" s="228"/>
      <c r="SBG8" s="228"/>
      <c r="SBH8" s="228"/>
      <c r="SBI8" s="228"/>
      <c r="SBJ8" s="228"/>
      <c r="SBK8" s="228"/>
      <c r="SBL8" s="228"/>
      <c r="SBM8" s="228"/>
      <c r="SBN8" s="228"/>
      <c r="SBO8" s="228"/>
      <c r="SBP8" s="228"/>
      <c r="SBQ8" s="228"/>
      <c r="SBR8" s="228"/>
      <c r="SBS8" s="228"/>
      <c r="SBT8" s="228"/>
      <c r="SBU8" s="228"/>
      <c r="SBV8" s="228"/>
      <c r="SBW8" s="228"/>
      <c r="SBX8" s="228"/>
      <c r="SBY8" s="228"/>
      <c r="SBZ8" s="228"/>
      <c r="SCA8" s="228"/>
      <c r="SCB8" s="228"/>
      <c r="SCC8" s="228"/>
      <c r="SCD8" s="228"/>
      <c r="SCE8" s="228"/>
      <c r="SCF8" s="228"/>
      <c r="SCG8" s="228"/>
      <c r="SCH8" s="228"/>
      <c r="SCI8" s="228"/>
      <c r="SCJ8" s="228"/>
      <c r="SCK8" s="228"/>
      <c r="SCL8" s="228"/>
      <c r="SCM8" s="228"/>
      <c r="SCN8" s="228"/>
      <c r="SCO8" s="228"/>
      <c r="SCP8" s="228"/>
      <c r="SCQ8" s="228"/>
      <c r="SCR8" s="228"/>
      <c r="SCS8" s="228"/>
      <c r="SCT8" s="228"/>
      <c r="SCU8" s="228"/>
      <c r="SCV8" s="228"/>
      <c r="SCW8" s="228"/>
      <c r="SCX8" s="228"/>
      <c r="SCY8" s="228"/>
      <c r="SCZ8" s="228"/>
      <c r="SDA8" s="228"/>
      <c r="SDB8" s="228"/>
      <c r="SDC8" s="228"/>
      <c r="SDD8" s="228"/>
      <c r="SDE8" s="228"/>
      <c r="SDF8" s="228"/>
      <c r="SDG8" s="228"/>
      <c r="SDH8" s="228"/>
      <c r="SDI8" s="228"/>
      <c r="SDJ8" s="228"/>
      <c r="SDK8" s="228"/>
      <c r="SDL8" s="228"/>
      <c r="SDM8" s="228"/>
      <c r="SDN8" s="228"/>
      <c r="SDO8" s="228"/>
      <c r="SDP8" s="228"/>
      <c r="SDQ8" s="228"/>
      <c r="SDR8" s="228"/>
      <c r="SDS8" s="228"/>
      <c r="SDT8" s="228"/>
      <c r="SDU8" s="228"/>
      <c r="SDV8" s="228"/>
      <c r="SDW8" s="228"/>
      <c r="SDX8" s="228"/>
      <c r="SDY8" s="228"/>
      <c r="SDZ8" s="228"/>
      <c r="SEA8" s="228"/>
      <c r="SEB8" s="228"/>
      <c r="SEC8" s="228"/>
      <c r="SED8" s="228"/>
      <c r="SEE8" s="228"/>
      <c r="SEF8" s="228"/>
      <c r="SEG8" s="228"/>
      <c r="SEH8" s="228"/>
      <c r="SEI8" s="228"/>
      <c r="SEJ8" s="228"/>
      <c r="SEK8" s="228"/>
      <c r="SEL8" s="228"/>
      <c r="SEM8" s="228"/>
      <c r="SEN8" s="228"/>
      <c r="SEO8" s="228"/>
      <c r="SEP8" s="228"/>
      <c r="SEQ8" s="228"/>
      <c r="SER8" s="228"/>
      <c r="SES8" s="228"/>
      <c r="SET8" s="228"/>
      <c r="SEU8" s="228"/>
      <c r="SEV8" s="228"/>
      <c r="SEW8" s="228"/>
      <c r="SEX8" s="228"/>
      <c r="SEY8" s="228"/>
      <c r="SEZ8" s="228"/>
      <c r="SFA8" s="228"/>
      <c r="SFB8" s="228"/>
      <c r="SFC8" s="228"/>
      <c r="SFD8" s="228"/>
      <c r="SFE8" s="228"/>
      <c r="SFF8" s="228"/>
      <c r="SFG8" s="228"/>
      <c r="SFH8" s="228"/>
      <c r="SFI8" s="228"/>
      <c r="SFJ8" s="228"/>
      <c r="SFK8" s="228"/>
      <c r="SFL8" s="228"/>
      <c r="SFM8" s="228"/>
      <c r="SFN8" s="228"/>
      <c r="SFO8" s="228"/>
      <c r="SFP8" s="228"/>
      <c r="SFQ8" s="228"/>
      <c r="SFR8" s="228"/>
      <c r="SFS8" s="228"/>
      <c r="SFT8" s="228"/>
      <c r="SFU8" s="228"/>
      <c r="SFV8" s="228"/>
      <c r="SFW8" s="228"/>
      <c r="SFX8" s="228"/>
      <c r="SFY8" s="228"/>
      <c r="SFZ8" s="228"/>
      <c r="SGA8" s="228"/>
      <c r="SGB8" s="228"/>
      <c r="SGC8" s="228"/>
      <c r="SGD8" s="228"/>
      <c r="SGE8" s="228"/>
      <c r="SGF8" s="228"/>
      <c r="SGG8" s="228"/>
      <c r="SGH8" s="228"/>
      <c r="SGI8" s="228"/>
      <c r="SGJ8" s="228"/>
      <c r="SGK8" s="228"/>
      <c r="SGL8" s="228"/>
      <c r="SGM8" s="228"/>
      <c r="SGN8" s="228"/>
      <c r="SGO8" s="228"/>
      <c r="SGP8" s="228"/>
      <c r="SGQ8" s="228"/>
      <c r="SGR8" s="228"/>
      <c r="SGS8" s="228"/>
      <c r="SGT8" s="228"/>
      <c r="SGU8" s="228"/>
      <c r="SGV8" s="228"/>
      <c r="SGW8" s="228"/>
      <c r="SGX8" s="228"/>
      <c r="SGY8" s="228"/>
      <c r="SGZ8" s="228"/>
      <c r="SHA8" s="228"/>
      <c r="SHB8" s="228"/>
      <c r="SHC8" s="228"/>
      <c r="SHD8" s="228"/>
      <c r="SHE8" s="228"/>
      <c r="SHF8" s="228"/>
      <c r="SHG8" s="228"/>
      <c r="SHH8" s="228"/>
      <c r="SHI8" s="228"/>
      <c r="SHJ8" s="228"/>
      <c r="SHK8" s="228"/>
      <c r="SHL8" s="228"/>
      <c r="SHM8" s="228"/>
      <c r="SHN8" s="228"/>
      <c r="SHO8" s="228"/>
      <c r="SHP8" s="228"/>
      <c r="SHQ8" s="228"/>
      <c r="SHR8" s="228"/>
      <c r="SHS8" s="228"/>
      <c r="SHT8" s="228"/>
      <c r="SHU8" s="228"/>
      <c r="SHV8" s="228"/>
      <c r="SHW8" s="228"/>
      <c r="SHX8" s="228"/>
      <c r="SHY8" s="228"/>
      <c r="SHZ8" s="228"/>
      <c r="SIA8" s="228"/>
      <c r="SIB8" s="228"/>
      <c r="SIC8" s="228"/>
      <c r="SID8" s="228"/>
      <c r="SIE8" s="228"/>
      <c r="SIF8" s="228"/>
      <c r="SIG8" s="228"/>
      <c r="SIH8" s="228"/>
      <c r="SII8" s="228"/>
      <c r="SIJ8" s="228"/>
      <c r="SIK8" s="228"/>
      <c r="SIL8" s="228"/>
      <c r="SIM8" s="228"/>
      <c r="SIN8" s="228"/>
      <c r="SIO8" s="228"/>
      <c r="SIP8" s="228"/>
      <c r="SIQ8" s="228"/>
      <c r="SIR8" s="228"/>
      <c r="SIS8" s="228"/>
      <c r="SIT8" s="228"/>
      <c r="SIU8" s="228"/>
      <c r="SIV8" s="228"/>
      <c r="SIW8" s="228"/>
      <c r="SIX8" s="228"/>
      <c r="SIY8" s="228"/>
      <c r="SIZ8" s="228"/>
      <c r="SJA8" s="228"/>
      <c r="SJB8" s="228"/>
      <c r="SJC8" s="228"/>
      <c r="SJD8" s="228"/>
      <c r="SJE8" s="228"/>
      <c r="SJF8" s="228"/>
      <c r="SJG8" s="228"/>
      <c r="SJH8" s="228"/>
      <c r="SJI8" s="228"/>
      <c r="SJJ8" s="228"/>
      <c r="SJK8" s="228"/>
      <c r="SJL8" s="228"/>
      <c r="SJM8" s="228"/>
      <c r="SJN8" s="228"/>
      <c r="SJO8" s="228"/>
      <c r="SJP8" s="228"/>
      <c r="SJQ8" s="228"/>
      <c r="SJR8" s="228"/>
      <c r="SJS8" s="228"/>
      <c r="SJT8" s="228"/>
      <c r="SJU8" s="228"/>
      <c r="SJV8" s="228"/>
      <c r="SJW8" s="228"/>
      <c r="SJX8" s="228"/>
      <c r="SJY8" s="228"/>
      <c r="SJZ8" s="228"/>
      <c r="SKA8" s="228"/>
      <c r="SKB8" s="228"/>
      <c r="SKC8" s="228"/>
      <c r="SKD8" s="228"/>
      <c r="SKE8" s="228"/>
      <c r="SKF8" s="228"/>
      <c r="SKG8" s="228"/>
      <c r="SKH8" s="228"/>
      <c r="SKI8" s="228"/>
      <c r="SKJ8" s="228"/>
      <c r="SKK8" s="228"/>
      <c r="SKL8" s="228"/>
      <c r="SKM8" s="228"/>
      <c r="SKN8" s="228"/>
      <c r="SKO8" s="228"/>
      <c r="SKP8" s="228"/>
      <c r="SKQ8" s="228"/>
      <c r="SKR8" s="228"/>
      <c r="SKS8" s="228"/>
      <c r="SKT8" s="228"/>
      <c r="SKU8" s="228"/>
      <c r="SKV8" s="228"/>
      <c r="SKW8" s="228"/>
      <c r="SKX8" s="228"/>
      <c r="SKY8" s="228"/>
      <c r="SKZ8" s="228"/>
      <c r="SLA8" s="228"/>
      <c r="SLB8" s="228"/>
      <c r="SLC8" s="228"/>
      <c r="SLD8" s="228"/>
      <c r="SLE8" s="228"/>
      <c r="SLF8" s="228"/>
      <c r="SLG8" s="228"/>
      <c r="SLH8" s="228"/>
      <c r="SLI8" s="228"/>
      <c r="SLJ8" s="228"/>
      <c r="SLK8" s="228"/>
      <c r="SLL8" s="228"/>
      <c r="SLM8" s="228"/>
      <c r="SLN8" s="228"/>
      <c r="SLO8" s="228"/>
      <c r="SLP8" s="228"/>
      <c r="SLQ8" s="228"/>
      <c r="SLR8" s="228"/>
      <c r="SLS8" s="228"/>
      <c r="SLT8" s="228"/>
      <c r="SLU8" s="228"/>
      <c r="SLV8" s="228"/>
      <c r="SLW8" s="228"/>
      <c r="SLX8" s="228"/>
      <c r="SLY8" s="228"/>
      <c r="SLZ8" s="228"/>
      <c r="SMA8" s="228"/>
      <c r="SMB8" s="228"/>
      <c r="SMC8" s="228"/>
      <c r="SMD8" s="228"/>
      <c r="SME8" s="228"/>
      <c r="SMF8" s="228"/>
      <c r="SMG8" s="228"/>
      <c r="SMH8" s="228"/>
      <c r="SMI8" s="228"/>
      <c r="SMJ8" s="228"/>
      <c r="SMK8" s="228"/>
      <c r="SML8" s="228"/>
      <c r="SMM8" s="228"/>
      <c r="SMN8" s="228"/>
      <c r="SMO8" s="228"/>
      <c r="SMP8" s="228"/>
      <c r="SMQ8" s="228"/>
      <c r="SMR8" s="228"/>
      <c r="SMS8" s="228"/>
      <c r="SMT8" s="228"/>
      <c r="SMU8" s="228"/>
      <c r="SMV8" s="228"/>
      <c r="SMW8" s="228"/>
      <c r="SMX8" s="228"/>
      <c r="SMY8" s="228"/>
      <c r="SMZ8" s="228"/>
      <c r="SNA8" s="228"/>
      <c r="SNB8" s="228"/>
      <c r="SNC8" s="228"/>
      <c r="SND8" s="228"/>
      <c r="SNE8" s="228"/>
      <c r="SNF8" s="228"/>
      <c r="SNG8" s="228"/>
      <c r="SNH8" s="228"/>
      <c r="SNI8" s="228"/>
      <c r="SNJ8" s="228"/>
      <c r="SNK8" s="228"/>
      <c r="SNL8" s="228"/>
      <c r="SNM8" s="228"/>
      <c r="SNN8" s="228"/>
      <c r="SNO8" s="228"/>
      <c r="SNP8" s="228"/>
      <c r="SNQ8" s="228"/>
      <c r="SNR8" s="228"/>
      <c r="SNS8" s="228"/>
      <c r="SNT8" s="228"/>
      <c r="SNU8" s="228"/>
      <c r="SNV8" s="228"/>
      <c r="SNW8" s="228"/>
      <c r="SNX8" s="228"/>
      <c r="SNY8" s="228"/>
      <c r="SNZ8" s="228"/>
      <c r="SOA8" s="228"/>
      <c r="SOB8" s="228"/>
      <c r="SOC8" s="228"/>
      <c r="SOD8" s="228"/>
      <c r="SOE8" s="228"/>
      <c r="SOF8" s="228"/>
      <c r="SOG8" s="228"/>
      <c r="SOH8" s="228"/>
      <c r="SOI8" s="228"/>
      <c r="SOJ8" s="228"/>
      <c r="SOK8" s="228"/>
      <c r="SOL8" s="228"/>
      <c r="SOM8" s="228"/>
      <c r="SON8" s="228"/>
      <c r="SOO8" s="228"/>
      <c r="SOP8" s="228"/>
      <c r="SOQ8" s="228"/>
      <c r="SOR8" s="228"/>
      <c r="SOS8" s="228"/>
      <c r="SOT8" s="228"/>
      <c r="SOU8" s="228"/>
      <c r="SOV8" s="228"/>
      <c r="SOW8" s="228"/>
      <c r="SOX8" s="228"/>
      <c r="SOY8" s="228"/>
      <c r="SOZ8" s="228"/>
      <c r="SPA8" s="228"/>
      <c r="SPB8" s="228"/>
      <c r="SPC8" s="228"/>
      <c r="SPD8" s="228"/>
      <c r="SPE8" s="228"/>
      <c r="SPF8" s="228"/>
      <c r="SPG8" s="228"/>
      <c r="SPH8" s="228"/>
      <c r="SPI8" s="228"/>
      <c r="SPJ8" s="228"/>
      <c r="SPK8" s="228"/>
      <c r="SPL8" s="228"/>
      <c r="SPM8" s="228"/>
      <c r="SPN8" s="228"/>
      <c r="SPO8" s="228"/>
      <c r="SPP8" s="228"/>
      <c r="SPQ8" s="228"/>
      <c r="SPR8" s="228"/>
      <c r="SPS8" s="228"/>
      <c r="SPT8" s="228"/>
      <c r="SPU8" s="228"/>
      <c r="SPV8" s="228"/>
      <c r="SPW8" s="228"/>
      <c r="SPX8" s="228"/>
      <c r="SPY8" s="228"/>
      <c r="SPZ8" s="228"/>
      <c r="SQA8" s="228"/>
      <c r="SQB8" s="228"/>
      <c r="SQC8" s="228"/>
      <c r="SQD8" s="228"/>
      <c r="SQE8" s="228"/>
      <c r="SQF8" s="228"/>
      <c r="SQG8" s="228"/>
      <c r="SQH8" s="228"/>
      <c r="SQI8" s="228"/>
      <c r="SQJ8" s="228"/>
      <c r="SQK8" s="228"/>
      <c r="SQL8" s="228"/>
      <c r="SQM8" s="228"/>
      <c r="SQN8" s="228"/>
      <c r="SQO8" s="228"/>
      <c r="SQP8" s="228"/>
      <c r="SQQ8" s="228"/>
      <c r="SQR8" s="228"/>
      <c r="SQS8" s="228"/>
      <c r="SQT8" s="228"/>
      <c r="SQU8" s="228"/>
      <c r="SQV8" s="228"/>
      <c r="SQW8" s="228"/>
      <c r="SQX8" s="228"/>
      <c r="SQY8" s="228"/>
      <c r="SQZ8" s="228"/>
      <c r="SRA8" s="228"/>
      <c r="SRB8" s="228"/>
      <c r="SRC8" s="228"/>
      <c r="SRD8" s="228"/>
      <c r="SRE8" s="228"/>
      <c r="SRF8" s="228"/>
      <c r="SRG8" s="228"/>
      <c r="SRH8" s="228"/>
      <c r="SRI8" s="228"/>
      <c r="SRJ8" s="228"/>
      <c r="SRK8" s="228"/>
      <c r="SRL8" s="228"/>
      <c r="SRM8" s="228"/>
      <c r="SRN8" s="228"/>
      <c r="SRO8" s="228"/>
      <c r="SRP8" s="228"/>
      <c r="SRQ8" s="228"/>
      <c r="SRR8" s="228"/>
      <c r="SRS8" s="228"/>
      <c r="SRT8" s="228"/>
      <c r="SRU8" s="228"/>
      <c r="SRV8" s="228"/>
      <c r="SRW8" s="228"/>
      <c r="SRX8" s="228"/>
      <c r="SRY8" s="228"/>
      <c r="SRZ8" s="228"/>
      <c r="SSA8" s="228"/>
      <c r="SSB8" s="228"/>
      <c r="SSC8" s="228"/>
      <c r="SSD8" s="228"/>
      <c r="SSE8" s="228"/>
      <c r="SSF8" s="228"/>
      <c r="SSG8" s="228"/>
      <c r="SSH8" s="228"/>
      <c r="SSI8" s="228"/>
      <c r="SSJ8" s="228"/>
      <c r="SSK8" s="228"/>
      <c r="SSL8" s="228"/>
      <c r="SSM8" s="228"/>
      <c r="SSN8" s="228"/>
      <c r="SSO8" s="228"/>
      <c r="SSP8" s="228"/>
      <c r="SSQ8" s="228"/>
      <c r="SSR8" s="228"/>
      <c r="SSS8" s="228"/>
      <c r="SST8" s="228"/>
      <c r="SSU8" s="228"/>
      <c r="SSV8" s="228"/>
      <c r="SSW8" s="228"/>
      <c r="SSX8" s="228"/>
      <c r="SSY8" s="228"/>
      <c r="SSZ8" s="228"/>
      <c r="STA8" s="228"/>
      <c r="STB8" s="228"/>
      <c r="STC8" s="228"/>
      <c r="STD8" s="228"/>
      <c r="STE8" s="228"/>
      <c r="STF8" s="228"/>
      <c r="STG8" s="228"/>
      <c r="STH8" s="228"/>
      <c r="STI8" s="228"/>
      <c r="STJ8" s="228"/>
      <c r="STK8" s="228"/>
      <c r="STL8" s="228"/>
      <c r="STM8" s="228"/>
      <c r="STN8" s="228"/>
      <c r="STO8" s="228"/>
      <c r="STP8" s="228"/>
      <c r="STQ8" s="228"/>
      <c r="STR8" s="228"/>
      <c r="STS8" s="228"/>
      <c r="STT8" s="228"/>
      <c r="STU8" s="228"/>
      <c r="STV8" s="228"/>
      <c r="STW8" s="228"/>
      <c r="STX8" s="228"/>
      <c r="STY8" s="228"/>
      <c r="STZ8" s="228"/>
      <c r="SUA8" s="228"/>
      <c r="SUB8" s="228"/>
      <c r="SUC8" s="228"/>
      <c r="SUD8" s="228"/>
      <c r="SUE8" s="228"/>
      <c r="SUF8" s="228"/>
      <c r="SUG8" s="228"/>
      <c r="SUH8" s="228"/>
      <c r="SUI8" s="228"/>
      <c r="SUJ8" s="228"/>
      <c r="SUK8" s="228"/>
      <c r="SUL8" s="228"/>
      <c r="SUM8" s="228"/>
      <c r="SUN8" s="228"/>
      <c r="SUO8" s="228"/>
      <c r="SUP8" s="228"/>
      <c r="SUQ8" s="228"/>
      <c r="SUR8" s="228"/>
      <c r="SUS8" s="228"/>
      <c r="SUT8" s="228"/>
      <c r="SUU8" s="228"/>
      <c r="SUV8" s="228"/>
      <c r="SUW8" s="228"/>
      <c r="SUX8" s="228"/>
      <c r="SUY8" s="228"/>
      <c r="SUZ8" s="228"/>
      <c r="SVA8" s="228"/>
      <c r="SVB8" s="228"/>
      <c r="SVC8" s="228"/>
      <c r="SVD8" s="228"/>
      <c r="SVE8" s="228"/>
      <c r="SVF8" s="228"/>
      <c r="SVG8" s="228"/>
      <c r="SVH8" s="228"/>
      <c r="SVI8" s="228"/>
      <c r="SVJ8" s="228"/>
      <c r="SVK8" s="228"/>
      <c r="SVL8" s="228"/>
      <c r="SVM8" s="228"/>
      <c r="SVN8" s="228"/>
      <c r="SVO8" s="228"/>
      <c r="SVP8" s="228"/>
      <c r="SVQ8" s="228"/>
      <c r="SVR8" s="228"/>
      <c r="SVS8" s="228"/>
      <c r="SVT8" s="228"/>
      <c r="SVU8" s="228"/>
      <c r="SVV8" s="228"/>
      <c r="SVW8" s="228"/>
      <c r="SVX8" s="228"/>
      <c r="SVY8" s="228"/>
      <c r="SVZ8" s="228"/>
      <c r="SWA8" s="228"/>
      <c r="SWB8" s="228"/>
      <c r="SWC8" s="228"/>
      <c r="SWD8" s="228"/>
      <c r="SWE8" s="228"/>
      <c r="SWF8" s="228"/>
      <c r="SWG8" s="228"/>
      <c r="SWH8" s="228"/>
      <c r="SWI8" s="228"/>
      <c r="SWJ8" s="228"/>
      <c r="SWK8" s="228"/>
      <c r="SWL8" s="228"/>
      <c r="SWM8" s="228"/>
      <c r="SWN8" s="228"/>
      <c r="SWO8" s="228"/>
      <c r="SWP8" s="228"/>
      <c r="SWQ8" s="228"/>
      <c r="SWR8" s="228"/>
      <c r="SWS8" s="228"/>
      <c r="SWT8" s="228"/>
      <c r="SWU8" s="228"/>
      <c r="SWV8" s="228"/>
      <c r="SWW8" s="228"/>
      <c r="SWX8" s="228"/>
      <c r="SWY8" s="228"/>
      <c r="SWZ8" s="228"/>
      <c r="SXA8" s="228"/>
      <c r="SXB8" s="228"/>
      <c r="SXC8" s="228"/>
      <c r="SXD8" s="228"/>
      <c r="SXE8" s="228"/>
      <c r="SXF8" s="228"/>
      <c r="SXG8" s="228"/>
      <c r="SXH8" s="228"/>
      <c r="SXI8" s="228"/>
      <c r="SXJ8" s="228"/>
      <c r="SXK8" s="228"/>
      <c r="SXL8" s="228"/>
      <c r="SXM8" s="228"/>
      <c r="SXN8" s="228"/>
      <c r="SXO8" s="228"/>
      <c r="SXP8" s="228"/>
      <c r="SXQ8" s="228"/>
      <c r="SXR8" s="228"/>
      <c r="SXS8" s="228"/>
      <c r="SXT8" s="228"/>
      <c r="SXU8" s="228"/>
      <c r="SXV8" s="228"/>
      <c r="SXW8" s="228"/>
      <c r="SXX8" s="228"/>
      <c r="SXY8" s="228"/>
      <c r="SXZ8" s="228"/>
      <c r="SYA8" s="228"/>
      <c r="SYB8" s="228"/>
      <c r="SYC8" s="228"/>
      <c r="SYD8" s="228"/>
      <c r="SYE8" s="228"/>
      <c r="SYF8" s="228"/>
      <c r="SYG8" s="228"/>
      <c r="SYH8" s="228"/>
      <c r="SYI8" s="228"/>
      <c r="SYJ8" s="228"/>
      <c r="SYK8" s="228"/>
      <c r="SYL8" s="228"/>
      <c r="SYM8" s="228"/>
      <c r="SYN8" s="228"/>
      <c r="SYO8" s="228"/>
      <c r="SYP8" s="228"/>
      <c r="SYQ8" s="228"/>
      <c r="SYR8" s="228"/>
      <c r="SYS8" s="228"/>
      <c r="SYT8" s="228"/>
      <c r="SYU8" s="228"/>
      <c r="SYV8" s="228"/>
      <c r="SYW8" s="228"/>
      <c r="SYX8" s="228"/>
      <c r="SYY8" s="228"/>
      <c r="SYZ8" s="228"/>
      <c r="SZA8" s="228"/>
      <c r="SZB8" s="228"/>
      <c r="SZC8" s="228"/>
      <c r="SZD8" s="228"/>
      <c r="SZE8" s="228"/>
      <c r="SZF8" s="228"/>
      <c r="SZG8" s="228"/>
      <c r="SZH8" s="228"/>
      <c r="SZI8" s="228"/>
      <c r="SZJ8" s="228"/>
      <c r="SZK8" s="228"/>
      <c r="SZL8" s="228"/>
      <c r="SZM8" s="228"/>
      <c r="SZN8" s="228"/>
      <c r="SZO8" s="228"/>
      <c r="SZP8" s="228"/>
      <c r="SZQ8" s="228"/>
      <c r="SZR8" s="228"/>
      <c r="SZS8" s="228"/>
      <c r="SZT8" s="228"/>
      <c r="SZU8" s="228"/>
      <c r="SZV8" s="228"/>
      <c r="SZW8" s="228"/>
      <c r="SZX8" s="228"/>
      <c r="SZY8" s="228"/>
      <c r="SZZ8" s="228"/>
      <c r="TAA8" s="228"/>
      <c r="TAB8" s="228"/>
      <c r="TAC8" s="228"/>
      <c r="TAD8" s="228"/>
      <c r="TAE8" s="228"/>
      <c r="TAF8" s="228"/>
      <c r="TAG8" s="228"/>
      <c r="TAH8" s="228"/>
      <c r="TAI8" s="228"/>
      <c r="TAJ8" s="228"/>
      <c r="TAK8" s="228"/>
      <c r="TAL8" s="228"/>
      <c r="TAM8" s="228"/>
      <c r="TAN8" s="228"/>
      <c r="TAO8" s="228"/>
      <c r="TAP8" s="228"/>
      <c r="TAQ8" s="228"/>
      <c r="TAR8" s="228"/>
      <c r="TAS8" s="228"/>
      <c r="TAT8" s="228"/>
      <c r="TAU8" s="228"/>
      <c r="TAV8" s="228"/>
      <c r="TAW8" s="228"/>
      <c r="TAX8" s="228"/>
      <c r="TAY8" s="228"/>
      <c r="TAZ8" s="228"/>
      <c r="TBA8" s="228"/>
      <c r="TBB8" s="228"/>
      <c r="TBC8" s="228"/>
      <c r="TBD8" s="228"/>
      <c r="TBE8" s="228"/>
      <c r="TBF8" s="228"/>
      <c r="TBG8" s="228"/>
      <c r="TBH8" s="228"/>
      <c r="TBI8" s="228"/>
      <c r="TBJ8" s="228"/>
      <c r="TBK8" s="228"/>
      <c r="TBL8" s="228"/>
      <c r="TBM8" s="228"/>
      <c r="TBN8" s="228"/>
      <c r="TBO8" s="228"/>
      <c r="TBP8" s="228"/>
      <c r="TBQ8" s="228"/>
      <c r="TBR8" s="228"/>
      <c r="TBS8" s="228"/>
      <c r="TBT8" s="228"/>
      <c r="TBU8" s="228"/>
      <c r="TBV8" s="228"/>
      <c r="TBW8" s="228"/>
      <c r="TBX8" s="228"/>
      <c r="TBY8" s="228"/>
      <c r="TBZ8" s="228"/>
      <c r="TCA8" s="228"/>
      <c r="TCB8" s="228"/>
      <c r="TCC8" s="228"/>
      <c r="TCD8" s="228"/>
      <c r="TCE8" s="228"/>
      <c r="TCF8" s="228"/>
      <c r="TCG8" s="228"/>
      <c r="TCH8" s="228"/>
      <c r="TCI8" s="228"/>
      <c r="TCJ8" s="228"/>
      <c r="TCK8" s="228"/>
      <c r="TCL8" s="228"/>
      <c r="TCM8" s="228"/>
      <c r="TCN8" s="228"/>
      <c r="TCO8" s="228"/>
      <c r="TCP8" s="228"/>
      <c r="TCQ8" s="228"/>
      <c r="TCR8" s="228"/>
      <c r="TCS8" s="228"/>
      <c r="TCT8" s="228"/>
      <c r="TCU8" s="228"/>
      <c r="TCV8" s="228"/>
      <c r="TCW8" s="228"/>
      <c r="TCX8" s="228"/>
      <c r="TCY8" s="228"/>
      <c r="TCZ8" s="228"/>
      <c r="TDA8" s="228"/>
      <c r="TDB8" s="228"/>
      <c r="TDC8" s="228"/>
      <c r="TDD8" s="228"/>
      <c r="TDE8" s="228"/>
      <c r="TDF8" s="228"/>
      <c r="TDG8" s="228"/>
      <c r="TDH8" s="228"/>
      <c r="TDI8" s="228"/>
      <c r="TDJ8" s="228"/>
      <c r="TDK8" s="228"/>
      <c r="TDL8" s="228"/>
      <c r="TDM8" s="228"/>
      <c r="TDN8" s="228"/>
      <c r="TDO8" s="228"/>
      <c r="TDP8" s="228"/>
      <c r="TDQ8" s="228"/>
      <c r="TDR8" s="228"/>
      <c r="TDS8" s="228"/>
      <c r="TDT8" s="228"/>
      <c r="TDU8" s="228"/>
      <c r="TDV8" s="228"/>
      <c r="TDW8" s="228"/>
      <c r="TDX8" s="228"/>
      <c r="TDY8" s="228"/>
      <c r="TDZ8" s="228"/>
      <c r="TEA8" s="228"/>
      <c r="TEB8" s="228"/>
      <c r="TEC8" s="228"/>
      <c r="TED8" s="228"/>
      <c r="TEE8" s="228"/>
      <c r="TEF8" s="228"/>
      <c r="TEG8" s="228"/>
      <c r="TEH8" s="228"/>
      <c r="TEI8" s="228"/>
      <c r="TEJ8" s="228"/>
      <c r="TEK8" s="228"/>
      <c r="TEL8" s="228"/>
      <c r="TEM8" s="228"/>
      <c r="TEN8" s="228"/>
      <c r="TEO8" s="228"/>
      <c r="TEP8" s="228"/>
      <c r="TEQ8" s="228"/>
      <c r="TER8" s="228"/>
      <c r="TES8" s="228"/>
      <c r="TET8" s="228"/>
      <c r="TEU8" s="228"/>
      <c r="TEV8" s="228"/>
      <c r="TEW8" s="228"/>
      <c r="TEX8" s="228"/>
      <c r="TEY8" s="228"/>
      <c r="TEZ8" s="228"/>
      <c r="TFA8" s="228"/>
      <c r="TFB8" s="228"/>
      <c r="TFC8" s="228"/>
      <c r="TFD8" s="228"/>
      <c r="TFE8" s="228"/>
      <c r="TFF8" s="228"/>
      <c r="TFG8" s="228"/>
      <c r="TFH8" s="228"/>
      <c r="TFI8" s="228"/>
      <c r="TFJ8" s="228"/>
      <c r="TFK8" s="228"/>
      <c r="TFL8" s="228"/>
      <c r="TFM8" s="228"/>
      <c r="TFN8" s="228"/>
      <c r="TFO8" s="228"/>
      <c r="TFP8" s="228"/>
      <c r="TFQ8" s="228"/>
      <c r="TFR8" s="228"/>
      <c r="TFS8" s="228"/>
      <c r="TFT8" s="228"/>
      <c r="TFU8" s="228"/>
      <c r="TFV8" s="228"/>
      <c r="TFW8" s="228"/>
      <c r="TFX8" s="228"/>
      <c r="TFY8" s="228"/>
      <c r="TFZ8" s="228"/>
      <c r="TGA8" s="228"/>
      <c r="TGB8" s="228"/>
      <c r="TGC8" s="228"/>
      <c r="TGD8" s="228"/>
      <c r="TGE8" s="228"/>
      <c r="TGF8" s="228"/>
      <c r="TGG8" s="228"/>
      <c r="TGH8" s="228"/>
      <c r="TGI8" s="228"/>
      <c r="TGJ8" s="228"/>
      <c r="TGK8" s="228"/>
      <c r="TGL8" s="228"/>
      <c r="TGM8" s="228"/>
      <c r="TGN8" s="228"/>
      <c r="TGO8" s="228"/>
      <c r="TGP8" s="228"/>
      <c r="TGQ8" s="228"/>
      <c r="TGR8" s="228"/>
      <c r="TGS8" s="228"/>
      <c r="TGT8" s="228"/>
      <c r="TGU8" s="228"/>
      <c r="TGV8" s="228"/>
      <c r="TGW8" s="228"/>
      <c r="TGX8" s="228"/>
      <c r="TGY8" s="228"/>
      <c r="TGZ8" s="228"/>
      <c r="THA8" s="228"/>
      <c r="THB8" s="228"/>
      <c r="THC8" s="228"/>
      <c r="THD8" s="228"/>
      <c r="THE8" s="228"/>
      <c r="THF8" s="228"/>
      <c r="THG8" s="228"/>
      <c r="THH8" s="228"/>
      <c r="THI8" s="228"/>
      <c r="THJ8" s="228"/>
      <c r="THK8" s="228"/>
      <c r="THL8" s="228"/>
      <c r="THM8" s="228"/>
      <c r="THN8" s="228"/>
      <c r="THO8" s="228"/>
      <c r="THP8" s="228"/>
      <c r="THQ8" s="228"/>
      <c r="THR8" s="228"/>
      <c r="THS8" s="228"/>
      <c r="THT8" s="228"/>
      <c r="THU8" s="228"/>
      <c r="THV8" s="228"/>
      <c r="THW8" s="228"/>
      <c r="THX8" s="228"/>
      <c r="THY8" s="228"/>
      <c r="THZ8" s="228"/>
      <c r="TIA8" s="228"/>
      <c r="TIB8" s="228"/>
      <c r="TIC8" s="228"/>
      <c r="TID8" s="228"/>
      <c r="TIE8" s="228"/>
      <c r="TIF8" s="228"/>
      <c r="TIG8" s="228"/>
      <c r="TIH8" s="228"/>
      <c r="TII8" s="228"/>
      <c r="TIJ8" s="228"/>
      <c r="TIK8" s="228"/>
      <c r="TIL8" s="228"/>
      <c r="TIM8" s="228"/>
      <c r="TIN8" s="228"/>
      <c r="TIO8" s="228"/>
      <c r="TIP8" s="228"/>
      <c r="TIQ8" s="228"/>
      <c r="TIR8" s="228"/>
      <c r="TIS8" s="228"/>
      <c r="TIT8" s="228"/>
      <c r="TIU8" s="228"/>
      <c r="TIV8" s="228"/>
      <c r="TIW8" s="228"/>
      <c r="TIX8" s="228"/>
      <c r="TIY8" s="228"/>
      <c r="TIZ8" s="228"/>
      <c r="TJA8" s="228"/>
      <c r="TJB8" s="228"/>
      <c r="TJC8" s="228"/>
      <c r="TJD8" s="228"/>
      <c r="TJE8" s="228"/>
      <c r="TJF8" s="228"/>
      <c r="TJG8" s="228"/>
      <c r="TJH8" s="228"/>
      <c r="TJI8" s="228"/>
      <c r="TJJ8" s="228"/>
      <c r="TJK8" s="228"/>
      <c r="TJL8" s="228"/>
      <c r="TJM8" s="228"/>
      <c r="TJN8" s="228"/>
      <c r="TJO8" s="228"/>
      <c r="TJP8" s="228"/>
      <c r="TJQ8" s="228"/>
      <c r="TJR8" s="228"/>
      <c r="TJS8" s="228"/>
      <c r="TJT8" s="228"/>
      <c r="TJU8" s="228"/>
      <c r="TJV8" s="228"/>
      <c r="TJW8" s="228"/>
      <c r="TJX8" s="228"/>
      <c r="TJY8" s="228"/>
      <c r="TJZ8" s="228"/>
      <c r="TKA8" s="228"/>
      <c r="TKB8" s="228"/>
      <c r="TKC8" s="228"/>
      <c r="TKD8" s="228"/>
      <c r="TKE8" s="228"/>
      <c r="TKF8" s="228"/>
      <c r="TKG8" s="228"/>
      <c r="TKH8" s="228"/>
      <c r="TKI8" s="228"/>
      <c r="TKJ8" s="228"/>
      <c r="TKK8" s="228"/>
      <c r="TKL8" s="228"/>
      <c r="TKM8" s="228"/>
      <c r="TKN8" s="228"/>
      <c r="TKO8" s="228"/>
      <c r="TKP8" s="228"/>
      <c r="TKQ8" s="228"/>
      <c r="TKR8" s="228"/>
      <c r="TKS8" s="228"/>
      <c r="TKT8" s="228"/>
      <c r="TKU8" s="228"/>
      <c r="TKV8" s="228"/>
      <c r="TKW8" s="228"/>
      <c r="TKX8" s="228"/>
      <c r="TKY8" s="228"/>
      <c r="TKZ8" s="228"/>
      <c r="TLA8" s="228"/>
      <c r="TLB8" s="228"/>
      <c r="TLC8" s="228"/>
      <c r="TLD8" s="228"/>
      <c r="TLE8" s="228"/>
      <c r="TLF8" s="228"/>
      <c r="TLG8" s="228"/>
      <c r="TLH8" s="228"/>
      <c r="TLI8" s="228"/>
      <c r="TLJ8" s="228"/>
      <c r="TLK8" s="228"/>
      <c r="TLL8" s="228"/>
      <c r="TLM8" s="228"/>
      <c r="TLN8" s="228"/>
      <c r="TLO8" s="228"/>
      <c r="TLP8" s="228"/>
      <c r="TLQ8" s="228"/>
      <c r="TLR8" s="228"/>
      <c r="TLS8" s="228"/>
      <c r="TLT8" s="228"/>
      <c r="TLU8" s="228"/>
      <c r="TLV8" s="228"/>
      <c r="TLW8" s="228"/>
      <c r="TLX8" s="228"/>
      <c r="TLY8" s="228"/>
      <c r="TLZ8" s="228"/>
      <c r="TMA8" s="228"/>
      <c r="TMB8" s="228"/>
      <c r="TMC8" s="228"/>
      <c r="TMD8" s="228"/>
      <c r="TME8" s="228"/>
      <c r="TMF8" s="228"/>
      <c r="TMG8" s="228"/>
      <c r="TMH8" s="228"/>
      <c r="TMI8" s="228"/>
      <c r="TMJ8" s="228"/>
      <c r="TMK8" s="228"/>
      <c r="TML8" s="228"/>
      <c r="TMM8" s="228"/>
      <c r="TMN8" s="228"/>
      <c r="TMO8" s="228"/>
      <c r="TMP8" s="228"/>
      <c r="TMQ8" s="228"/>
      <c r="TMR8" s="228"/>
      <c r="TMS8" s="228"/>
      <c r="TMT8" s="228"/>
      <c r="TMU8" s="228"/>
      <c r="TMV8" s="228"/>
      <c r="TMW8" s="228"/>
      <c r="TMX8" s="228"/>
      <c r="TMY8" s="228"/>
      <c r="TMZ8" s="228"/>
      <c r="TNA8" s="228"/>
      <c r="TNB8" s="228"/>
      <c r="TNC8" s="228"/>
      <c r="TND8" s="228"/>
      <c r="TNE8" s="228"/>
      <c r="TNF8" s="228"/>
      <c r="TNG8" s="228"/>
      <c r="TNH8" s="228"/>
      <c r="TNI8" s="228"/>
      <c r="TNJ8" s="228"/>
      <c r="TNK8" s="228"/>
      <c r="TNL8" s="228"/>
      <c r="TNM8" s="228"/>
      <c r="TNN8" s="228"/>
      <c r="TNO8" s="228"/>
      <c r="TNP8" s="228"/>
      <c r="TNQ8" s="228"/>
      <c r="TNR8" s="228"/>
      <c r="TNS8" s="228"/>
      <c r="TNT8" s="228"/>
      <c r="TNU8" s="228"/>
      <c r="TNV8" s="228"/>
      <c r="TNW8" s="228"/>
      <c r="TNX8" s="228"/>
      <c r="TNY8" s="228"/>
      <c r="TNZ8" s="228"/>
      <c r="TOA8" s="228"/>
      <c r="TOB8" s="228"/>
      <c r="TOC8" s="228"/>
      <c r="TOD8" s="228"/>
      <c r="TOE8" s="228"/>
      <c r="TOF8" s="228"/>
      <c r="TOG8" s="228"/>
      <c r="TOH8" s="228"/>
      <c r="TOI8" s="228"/>
      <c r="TOJ8" s="228"/>
      <c r="TOK8" s="228"/>
      <c r="TOL8" s="228"/>
      <c r="TOM8" s="228"/>
      <c r="TON8" s="228"/>
      <c r="TOO8" s="228"/>
      <c r="TOP8" s="228"/>
      <c r="TOQ8" s="228"/>
      <c r="TOR8" s="228"/>
      <c r="TOS8" s="228"/>
      <c r="TOT8" s="228"/>
      <c r="TOU8" s="228"/>
      <c r="TOV8" s="228"/>
      <c r="TOW8" s="228"/>
      <c r="TOX8" s="228"/>
      <c r="TOY8" s="228"/>
      <c r="TOZ8" s="228"/>
      <c r="TPA8" s="228"/>
      <c r="TPB8" s="228"/>
      <c r="TPC8" s="228"/>
      <c r="TPD8" s="228"/>
      <c r="TPE8" s="228"/>
      <c r="TPF8" s="228"/>
      <c r="TPG8" s="228"/>
      <c r="TPH8" s="228"/>
      <c r="TPI8" s="228"/>
      <c r="TPJ8" s="228"/>
      <c r="TPK8" s="228"/>
      <c r="TPL8" s="228"/>
      <c r="TPM8" s="228"/>
      <c r="TPN8" s="228"/>
      <c r="TPO8" s="228"/>
      <c r="TPP8" s="228"/>
      <c r="TPQ8" s="228"/>
      <c r="TPR8" s="228"/>
      <c r="TPS8" s="228"/>
      <c r="TPT8" s="228"/>
      <c r="TPU8" s="228"/>
      <c r="TPV8" s="228"/>
      <c r="TPW8" s="228"/>
      <c r="TPX8" s="228"/>
      <c r="TPY8" s="228"/>
      <c r="TPZ8" s="228"/>
      <c r="TQA8" s="228"/>
      <c r="TQB8" s="228"/>
      <c r="TQC8" s="228"/>
      <c r="TQD8" s="228"/>
      <c r="TQE8" s="228"/>
      <c r="TQF8" s="228"/>
      <c r="TQG8" s="228"/>
      <c r="TQH8" s="228"/>
      <c r="TQI8" s="228"/>
      <c r="TQJ8" s="228"/>
      <c r="TQK8" s="228"/>
      <c r="TQL8" s="228"/>
      <c r="TQM8" s="228"/>
      <c r="TQN8" s="228"/>
      <c r="TQO8" s="228"/>
      <c r="TQP8" s="228"/>
      <c r="TQQ8" s="228"/>
      <c r="TQR8" s="228"/>
      <c r="TQS8" s="228"/>
      <c r="TQT8" s="228"/>
      <c r="TQU8" s="228"/>
      <c r="TQV8" s="228"/>
      <c r="TQW8" s="228"/>
      <c r="TQX8" s="228"/>
      <c r="TQY8" s="228"/>
      <c r="TQZ8" s="228"/>
      <c r="TRA8" s="228"/>
      <c r="TRB8" s="228"/>
      <c r="TRC8" s="228"/>
      <c r="TRD8" s="228"/>
      <c r="TRE8" s="228"/>
      <c r="TRF8" s="228"/>
      <c r="TRG8" s="228"/>
      <c r="TRH8" s="228"/>
      <c r="TRI8" s="228"/>
      <c r="TRJ8" s="228"/>
      <c r="TRK8" s="228"/>
      <c r="TRL8" s="228"/>
      <c r="TRM8" s="228"/>
      <c r="TRN8" s="228"/>
      <c r="TRO8" s="228"/>
      <c r="TRP8" s="228"/>
      <c r="TRQ8" s="228"/>
      <c r="TRR8" s="228"/>
      <c r="TRS8" s="228"/>
      <c r="TRT8" s="228"/>
      <c r="TRU8" s="228"/>
      <c r="TRV8" s="228"/>
      <c r="TRW8" s="228"/>
      <c r="TRX8" s="228"/>
      <c r="TRY8" s="228"/>
      <c r="TRZ8" s="228"/>
      <c r="TSA8" s="228"/>
      <c r="TSB8" s="228"/>
      <c r="TSC8" s="228"/>
      <c r="TSD8" s="228"/>
      <c r="TSE8" s="228"/>
      <c r="TSF8" s="228"/>
      <c r="TSG8" s="228"/>
      <c r="TSH8" s="228"/>
      <c r="TSI8" s="228"/>
      <c r="TSJ8" s="228"/>
      <c r="TSK8" s="228"/>
      <c r="TSL8" s="228"/>
      <c r="TSM8" s="228"/>
      <c r="TSN8" s="228"/>
      <c r="TSO8" s="228"/>
      <c r="TSP8" s="228"/>
      <c r="TSQ8" s="228"/>
      <c r="TSR8" s="228"/>
      <c r="TSS8" s="228"/>
      <c r="TST8" s="228"/>
      <c r="TSU8" s="228"/>
      <c r="TSV8" s="228"/>
      <c r="TSW8" s="228"/>
      <c r="TSX8" s="228"/>
      <c r="TSY8" s="228"/>
      <c r="TSZ8" s="228"/>
      <c r="TTA8" s="228"/>
      <c r="TTB8" s="228"/>
      <c r="TTC8" s="228"/>
      <c r="TTD8" s="228"/>
      <c r="TTE8" s="228"/>
      <c r="TTF8" s="228"/>
      <c r="TTG8" s="228"/>
      <c r="TTH8" s="228"/>
      <c r="TTI8" s="228"/>
      <c r="TTJ8" s="228"/>
      <c r="TTK8" s="228"/>
      <c r="TTL8" s="228"/>
      <c r="TTM8" s="228"/>
      <c r="TTN8" s="228"/>
      <c r="TTO8" s="228"/>
      <c r="TTP8" s="228"/>
      <c r="TTQ8" s="228"/>
      <c r="TTR8" s="228"/>
      <c r="TTS8" s="228"/>
      <c r="TTT8" s="228"/>
      <c r="TTU8" s="228"/>
      <c r="TTV8" s="228"/>
      <c r="TTW8" s="228"/>
      <c r="TTX8" s="228"/>
      <c r="TTY8" s="228"/>
      <c r="TTZ8" s="228"/>
      <c r="TUA8" s="228"/>
      <c r="TUB8" s="228"/>
      <c r="TUC8" s="228"/>
      <c r="TUD8" s="228"/>
      <c r="TUE8" s="228"/>
      <c r="TUF8" s="228"/>
      <c r="TUG8" s="228"/>
      <c r="TUH8" s="228"/>
      <c r="TUI8" s="228"/>
      <c r="TUJ8" s="228"/>
      <c r="TUK8" s="228"/>
      <c r="TUL8" s="228"/>
      <c r="TUM8" s="228"/>
      <c r="TUN8" s="228"/>
      <c r="TUO8" s="228"/>
      <c r="TUP8" s="228"/>
      <c r="TUQ8" s="228"/>
      <c r="TUR8" s="228"/>
      <c r="TUS8" s="228"/>
      <c r="TUT8" s="228"/>
      <c r="TUU8" s="228"/>
      <c r="TUV8" s="228"/>
      <c r="TUW8" s="228"/>
      <c r="TUX8" s="228"/>
      <c r="TUY8" s="228"/>
      <c r="TUZ8" s="228"/>
      <c r="TVA8" s="228"/>
      <c r="TVB8" s="228"/>
      <c r="TVC8" s="228"/>
      <c r="TVD8" s="228"/>
      <c r="TVE8" s="228"/>
      <c r="TVF8" s="228"/>
      <c r="TVG8" s="228"/>
      <c r="TVH8" s="228"/>
      <c r="TVI8" s="228"/>
      <c r="TVJ8" s="228"/>
      <c r="TVK8" s="228"/>
      <c r="TVL8" s="228"/>
      <c r="TVM8" s="228"/>
      <c r="TVN8" s="228"/>
      <c r="TVO8" s="228"/>
      <c r="TVP8" s="228"/>
      <c r="TVQ8" s="228"/>
      <c r="TVR8" s="228"/>
      <c r="TVS8" s="228"/>
      <c r="TVT8" s="228"/>
      <c r="TVU8" s="228"/>
      <c r="TVV8" s="228"/>
      <c r="TVW8" s="228"/>
      <c r="TVX8" s="228"/>
      <c r="TVY8" s="228"/>
      <c r="TVZ8" s="228"/>
      <c r="TWA8" s="228"/>
      <c r="TWB8" s="228"/>
      <c r="TWC8" s="228"/>
      <c r="TWD8" s="228"/>
      <c r="TWE8" s="228"/>
      <c r="TWF8" s="228"/>
      <c r="TWG8" s="228"/>
      <c r="TWH8" s="228"/>
      <c r="TWI8" s="228"/>
      <c r="TWJ8" s="228"/>
      <c r="TWK8" s="228"/>
      <c r="TWL8" s="228"/>
      <c r="TWM8" s="228"/>
      <c r="TWN8" s="228"/>
      <c r="TWO8" s="228"/>
      <c r="TWP8" s="228"/>
      <c r="TWQ8" s="228"/>
      <c r="TWR8" s="228"/>
      <c r="TWS8" s="228"/>
      <c r="TWT8" s="228"/>
      <c r="TWU8" s="228"/>
      <c r="TWV8" s="228"/>
      <c r="TWW8" s="228"/>
      <c r="TWX8" s="228"/>
      <c r="TWY8" s="228"/>
      <c r="TWZ8" s="228"/>
      <c r="TXA8" s="228"/>
      <c r="TXB8" s="228"/>
      <c r="TXC8" s="228"/>
      <c r="TXD8" s="228"/>
      <c r="TXE8" s="228"/>
      <c r="TXF8" s="228"/>
      <c r="TXG8" s="228"/>
      <c r="TXH8" s="228"/>
      <c r="TXI8" s="228"/>
      <c r="TXJ8" s="228"/>
      <c r="TXK8" s="228"/>
      <c r="TXL8" s="228"/>
      <c r="TXM8" s="228"/>
      <c r="TXN8" s="228"/>
      <c r="TXO8" s="228"/>
      <c r="TXP8" s="228"/>
      <c r="TXQ8" s="228"/>
      <c r="TXR8" s="228"/>
      <c r="TXS8" s="228"/>
      <c r="TXT8" s="228"/>
      <c r="TXU8" s="228"/>
      <c r="TXV8" s="228"/>
      <c r="TXW8" s="228"/>
      <c r="TXX8" s="228"/>
      <c r="TXY8" s="228"/>
      <c r="TXZ8" s="228"/>
      <c r="TYA8" s="228"/>
      <c r="TYB8" s="228"/>
      <c r="TYC8" s="228"/>
      <c r="TYD8" s="228"/>
      <c r="TYE8" s="228"/>
      <c r="TYF8" s="228"/>
      <c r="TYG8" s="228"/>
      <c r="TYH8" s="228"/>
      <c r="TYI8" s="228"/>
      <c r="TYJ8" s="228"/>
      <c r="TYK8" s="228"/>
      <c r="TYL8" s="228"/>
      <c r="TYM8" s="228"/>
      <c r="TYN8" s="228"/>
      <c r="TYO8" s="228"/>
      <c r="TYP8" s="228"/>
      <c r="TYQ8" s="228"/>
      <c r="TYR8" s="228"/>
      <c r="TYS8" s="228"/>
      <c r="TYT8" s="228"/>
      <c r="TYU8" s="228"/>
      <c r="TYV8" s="228"/>
      <c r="TYW8" s="228"/>
      <c r="TYX8" s="228"/>
      <c r="TYY8" s="228"/>
      <c r="TYZ8" s="228"/>
      <c r="TZA8" s="228"/>
      <c r="TZB8" s="228"/>
      <c r="TZC8" s="228"/>
      <c r="TZD8" s="228"/>
      <c r="TZE8" s="228"/>
      <c r="TZF8" s="228"/>
      <c r="TZG8" s="228"/>
      <c r="TZH8" s="228"/>
      <c r="TZI8" s="228"/>
      <c r="TZJ8" s="228"/>
      <c r="TZK8" s="228"/>
      <c r="TZL8" s="228"/>
      <c r="TZM8" s="228"/>
      <c r="TZN8" s="228"/>
      <c r="TZO8" s="228"/>
      <c r="TZP8" s="228"/>
      <c r="TZQ8" s="228"/>
      <c r="TZR8" s="228"/>
      <c r="TZS8" s="228"/>
      <c r="TZT8" s="228"/>
      <c r="TZU8" s="228"/>
      <c r="TZV8" s="228"/>
      <c r="TZW8" s="228"/>
      <c r="TZX8" s="228"/>
      <c r="TZY8" s="228"/>
      <c r="TZZ8" s="228"/>
      <c r="UAA8" s="228"/>
      <c r="UAB8" s="228"/>
      <c r="UAC8" s="228"/>
      <c r="UAD8" s="228"/>
      <c r="UAE8" s="228"/>
      <c r="UAF8" s="228"/>
      <c r="UAG8" s="228"/>
      <c r="UAH8" s="228"/>
      <c r="UAI8" s="228"/>
      <c r="UAJ8" s="228"/>
      <c r="UAK8" s="228"/>
      <c r="UAL8" s="228"/>
      <c r="UAM8" s="228"/>
      <c r="UAN8" s="228"/>
      <c r="UAO8" s="228"/>
      <c r="UAP8" s="228"/>
      <c r="UAQ8" s="228"/>
      <c r="UAR8" s="228"/>
      <c r="UAS8" s="228"/>
      <c r="UAT8" s="228"/>
      <c r="UAU8" s="228"/>
      <c r="UAV8" s="228"/>
      <c r="UAW8" s="228"/>
      <c r="UAX8" s="228"/>
      <c r="UAY8" s="228"/>
      <c r="UAZ8" s="228"/>
      <c r="UBA8" s="228"/>
      <c r="UBB8" s="228"/>
      <c r="UBC8" s="228"/>
      <c r="UBD8" s="228"/>
      <c r="UBE8" s="228"/>
      <c r="UBF8" s="228"/>
      <c r="UBG8" s="228"/>
      <c r="UBH8" s="228"/>
      <c r="UBI8" s="228"/>
      <c r="UBJ8" s="228"/>
      <c r="UBK8" s="228"/>
      <c r="UBL8" s="228"/>
      <c r="UBM8" s="228"/>
      <c r="UBN8" s="228"/>
      <c r="UBO8" s="228"/>
      <c r="UBP8" s="228"/>
      <c r="UBQ8" s="228"/>
      <c r="UBR8" s="228"/>
      <c r="UBS8" s="228"/>
      <c r="UBT8" s="228"/>
      <c r="UBU8" s="228"/>
      <c r="UBV8" s="228"/>
      <c r="UBW8" s="228"/>
      <c r="UBX8" s="228"/>
      <c r="UBY8" s="228"/>
      <c r="UBZ8" s="228"/>
      <c r="UCA8" s="228"/>
      <c r="UCB8" s="228"/>
      <c r="UCC8" s="228"/>
      <c r="UCD8" s="228"/>
      <c r="UCE8" s="228"/>
      <c r="UCF8" s="228"/>
      <c r="UCG8" s="228"/>
      <c r="UCH8" s="228"/>
      <c r="UCI8" s="228"/>
      <c r="UCJ8" s="228"/>
      <c r="UCK8" s="228"/>
      <c r="UCL8" s="228"/>
      <c r="UCM8" s="228"/>
      <c r="UCN8" s="228"/>
      <c r="UCO8" s="228"/>
      <c r="UCP8" s="228"/>
      <c r="UCQ8" s="228"/>
      <c r="UCR8" s="228"/>
      <c r="UCS8" s="228"/>
      <c r="UCT8" s="228"/>
      <c r="UCU8" s="228"/>
      <c r="UCV8" s="228"/>
      <c r="UCW8" s="228"/>
      <c r="UCX8" s="228"/>
      <c r="UCY8" s="228"/>
      <c r="UCZ8" s="228"/>
      <c r="UDA8" s="228"/>
      <c r="UDB8" s="228"/>
      <c r="UDC8" s="228"/>
      <c r="UDD8" s="228"/>
      <c r="UDE8" s="228"/>
      <c r="UDF8" s="228"/>
      <c r="UDG8" s="228"/>
      <c r="UDH8" s="228"/>
      <c r="UDI8" s="228"/>
      <c r="UDJ8" s="228"/>
      <c r="UDK8" s="228"/>
      <c r="UDL8" s="228"/>
      <c r="UDM8" s="228"/>
      <c r="UDN8" s="228"/>
      <c r="UDO8" s="228"/>
      <c r="UDP8" s="228"/>
      <c r="UDQ8" s="228"/>
      <c r="UDR8" s="228"/>
      <c r="UDS8" s="228"/>
      <c r="UDT8" s="228"/>
      <c r="UDU8" s="228"/>
      <c r="UDV8" s="228"/>
      <c r="UDW8" s="228"/>
      <c r="UDX8" s="228"/>
      <c r="UDY8" s="228"/>
      <c r="UDZ8" s="228"/>
      <c r="UEA8" s="228"/>
      <c r="UEB8" s="228"/>
      <c r="UEC8" s="228"/>
      <c r="UED8" s="228"/>
      <c r="UEE8" s="228"/>
      <c r="UEF8" s="228"/>
      <c r="UEG8" s="228"/>
      <c r="UEH8" s="228"/>
      <c r="UEI8" s="228"/>
      <c r="UEJ8" s="228"/>
      <c r="UEK8" s="228"/>
      <c r="UEL8" s="228"/>
      <c r="UEM8" s="228"/>
      <c r="UEN8" s="228"/>
      <c r="UEO8" s="228"/>
      <c r="UEP8" s="228"/>
      <c r="UEQ8" s="228"/>
      <c r="UER8" s="228"/>
      <c r="UES8" s="228"/>
      <c r="UET8" s="228"/>
      <c r="UEU8" s="228"/>
      <c r="UEV8" s="228"/>
      <c r="UEW8" s="228"/>
      <c r="UEX8" s="228"/>
      <c r="UEY8" s="228"/>
      <c r="UEZ8" s="228"/>
      <c r="UFA8" s="228"/>
      <c r="UFB8" s="228"/>
      <c r="UFC8" s="228"/>
      <c r="UFD8" s="228"/>
      <c r="UFE8" s="228"/>
      <c r="UFF8" s="228"/>
      <c r="UFG8" s="228"/>
      <c r="UFH8" s="228"/>
      <c r="UFI8" s="228"/>
      <c r="UFJ8" s="228"/>
      <c r="UFK8" s="228"/>
      <c r="UFL8" s="228"/>
      <c r="UFM8" s="228"/>
      <c r="UFN8" s="228"/>
      <c r="UFO8" s="228"/>
      <c r="UFP8" s="228"/>
      <c r="UFQ8" s="228"/>
      <c r="UFR8" s="228"/>
      <c r="UFS8" s="228"/>
      <c r="UFT8" s="228"/>
      <c r="UFU8" s="228"/>
      <c r="UFV8" s="228"/>
      <c r="UFW8" s="228"/>
      <c r="UFX8" s="228"/>
      <c r="UFY8" s="228"/>
      <c r="UFZ8" s="228"/>
      <c r="UGA8" s="228"/>
      <c r="UGB8" s="228"/>
      <c r="UGC8" s="228"/>
      <c r="UGD8" s="228"/>
      <c r="UGE8" s="228"/>
      <c r="UGF8" s="228"/>
      <c r="UGG8" s="228"/>
      <c r="UGH8" s="228"/>
      <c r="UGI8" s="228"/>
      <c r="UGJ8" s="228"/>
      <c r="UGK8" s="228"/>
      <c r="UGL8" s="228"/>
      <c r="UGM8" s="228"/>
      <c r="UGN8" s="228"/>
      <c r="UGO8" s="228"/>
      <c r="UGP8" s="228"/>
      <c r="UGQ8" s="228"/>
      <c r="UGR8" s="228"/>
      <c r="UGS8" s="228"/>
      <c r="UGT8" s="228"/>
      <c r="UGU8" s="228"/>
      <c r="UGV8" s="228"/>
      <c r="UGW8" s="228"/>
      <c r="UGX8" s="228"/>
      <c r="UGY8" s="228"/>
      <c r="UGZ8" s="228"/>
      <c r="UHA8" s="228"/>
      <c r="UHB8" s="228"/>
      <c r="UHC8" s="228"/>
      <c r="UHD8" s="228"/>
      <c r="UHE8" s="228"/>
      <c r="UHF8" s="228"/>
      <c r="UHG8" s="228"/>
      <c r="UHH8" s="228"/>
      <c r="UHI8" s="228"/>
      <c r="UHJ8" s="228"/>
      <c r="UHK8" s="228"/>
      <c r="UHL8" s="228"/>
      <c r="UHM8" s="228"/>
      <c r="UHN8" s="228"/>
      <c r="UHO8" s="228"/>
      <c r="UHP8" s="228"/>
      <c r="UHQ8" s="228"/>
      <c r="UHR8" s="228"/>
      <c r="UHS8" s="228"/>
      <c r="UHT8" s="228"/>
      <c r="UHU8" s="228"/>
      <c r="UHV8" s="228"/>
      <c r="UHW8" s="228"/>
      <c r="UHX8" s="228"/>
      <c r="UHY8" s="228"/>
      <c r="UHZ8" s="228"/>
      <c r="UIA8" s="228"/>
      <c r="UIB8" s="228"/>
      <c r="UIC8" s="228"/>
      <c r="UID8" s="228"/>
      <c r="UIE8" s="228"/>
      <c r="UIF8" s="228"/>
      <c r="UIG8" s="228"/>
      <c r="UIH8" s="228"/>
      <c r="UII8" s="228"/>
      <c r="UIJ8" s="228"/>
      <c r="UIK8" s="228"/>
      <c r="UIL8" s="228"/>
      <c r="UIM8" s="228"/>
      <c r="UIN8" s="228"/>
      <c r="UIO8" s="228"/>
      <c r="UIP8" s="228"/>
      <c r="UIQ8" s="228"/>
      <c r="UIR8" s="228"/>
      <c r="UIS8" s="228"/>
      <c r="UIT8" s="228"/>
      <c r="UIU8" s="228"/>
      <c r="UIV8" s="228"/>
      <c r="UIW8" s="228"/>
      <c r="UIX8" s="228"/>
      <c r="UIY8" s="228"/>
      <c r="UIZ8" s="228"/>
      <c r="UJA8" s="228"/>
      <c r="UJB8" s="228"/>
      <c r="UJC8" s="228"/>
      <c r="UJD8" s="228"/>
      <c r="UJE8" s="228"/>
      <c r="UJF8" s="228"/>
      <c r="UJG8" s="228"/>
      <c r="UJH8" s="228"/>
      <c r="UJI8" s="228"/>
      <c r="UJJ8" s="228"/>
      <c r="UJK8" s="228"/>
      <c r="UJL8" s="228"/>
      <c r="UJM8" s="228"/>
      <c r="UJN8" s="228"/>
      <c r="UJO8" s="228"/>
      <c r="UJP8" s="228"/>
      <c r="UJQ8" s="228"/>
      <c r="UJR8" s="228"/>
      <c r="UJS8" s="228"/>
      <c r="UJT8" s="228"/>
      <c r="UJU8" s="228"/>
      <c r="UJV8" s="228"/>
      <c r="UJW8" s="228"/>
      <c r="UJX8" s="228"/>
      <c r="UJY8" s="228"/>
      <c r="UJZ8" s="228"/>
      <c r="UKA8" s="228"/>
      <c r="UKB8" s="228"/>
      <c r="UKC8" s="228"/>
      <c r="UKD8" s="228"/>
      <c r="UKE8" s="228"/>
      <c r="UKF8" s="228"/>
      <c r="UKG8" s="228"/>
      <c r="UKH8" s="228"/>
      <c r="UKI8" s="228"/>
      <c r="UKJ8" s="228"/>
      <c r="UKK8" s="228"/>
      <c r="UKL8" s="228"/>
      <c r="UKM8" s="228"/>
      <c r="UKN8" s="228"/>
      <c r="UKO8" s="228"/>
      <c r="UKP8" s="228"/>
      <c r="UKQ8" s="228"/>
      <c r="UKR8" s="228"/>
      <c r="UKS8" s="228"/>
      <c r="UKT8" s="228"/>
      <c r="UKU8" s="228"/>
      <c r="UKV8" s="228"/>
      <c r="UKW8" s="228"/>
      <c r="UKX8" s="228"/>
      <c r="UKY8" s="228"/>
      <c r="UKZ8" s="228"/>
      <c r="ULA8" s="228"/>
      <c r="ULB8" s="228"/>
      <c r="ULC8" s="228"/>
      <c r="ULD8" s="228"/>
      <c r="ULE8" s="228"/>
      <c r="ULF8" s="228"/>
      <c r="ULG8" s="228"/>
      <c r="ULH8" s="228"/>
      <c r="ULI8" s="228"/>
      <c r="ULJ8" s="228"/>
      <c r="ULK8" s="228"/>
      <c r="ULL8" s="228"/>
      <c r="ULM8" s="228"/>
      <c r="ULN8" s="228"/>
      <c r="ULO8" s="228"/>
      <c r="ULP8" s="228"/>
      <c r="ULQ8" s="228"/>
      <c r="ULR8" s="228"/>
      <c r="ULS8" s="228"/>
      <c r="ULT8" s="228"/>
      <c r="ULU8" s="228"/>
      <c r="ULV8" s="228"/>
      <c r="ULW8" s="228"/>
      <c r="ULX8" s="228"/>
      <c r="ULY8" s="228"/>
      <c r="ULZ8" s="228"/>
      <c r="UMA8" s="228"/>
      <c r="UMB8" s="228"/>
      <c r="UMC8" s="228"/>
      <c r="UMD8" s="228"/>
      <c r="UME8" s="228"/>
      <c r="UMF8" s="228"/>
      <c r="UMG8" s="228"/>
      <c r="UMH8" s="228"/>
      <c r="UMI8" s="228"/>
      <c r="UMJ8" s="228"/>
      <c r="UMK8" s="228"/>
      <c r="UML8" s="228"/>
      <c r="UMM8" s="228"/>
      <c r="UMN8" s="228"/>
      <c r="UMO8" s="228"/>
      <c r="UMP8" s="228"/>
      <c r="UMQ8" s="228"/>
      <c r="UMR8" s="228"/>
      <c r="UMS8" s="228"/>
      <c r="UMT8" s="228"/>
      <c r="UMU8" s="228"/>
      <c r="UMV8" s="228"/>
      <c r="UMW8" s="228"/>
      <c r="UMX8" s="228"/>
      <c r="UMY8" s="228"/>
      <c r="UMZ8" s="228"/>
      <c r="UNA8" s="228"/>
      <c r="UNB8" s="228"/>
      <c r="UNC8" s="228"/>
      <c r="UND8" s="228"/>
      <c r="UNE8" s="228"/>
      <c r="UNF8" s="228"/>
      <c r="UNG8" s="228"/>
      <c r="UNH8" s="228"/>
      <c r="UNI8" s="228"/>
      <c r="UNJ8" s="228"/>
      <c r="UNK8" s="228"/>
      <c r="UNL8" s="228"/>
      <c r="UNM8" s="228"/>
      <c r="UNN8" s="228"/>
      <c r="UNO8" s="228"/>
      <c r="UNP8" s="228"/>
      <c r="UNQ8" s="228"/>
      <c r="UNR8" s="228"/>
      <c r="UNS8" s="228"/>
      <c r="UNT8" s="228"/>
      <c r="UNU8" s="228"/>
      <c r="UNV8" s="228"/>
      <c r="UNW8" s="228"/>
      <c r="UNX8" s="228"/>
      <c r="UNY8" s="228"/>
      <c r="UNZ8" s="228"/>
      <c r="UOA8" s="228"/>
      <c r="UOB8" s="228"/>
      <c r="UOC8" s="228"/>
      <c r="UOD8" s="228"/>
      <c r="UOE8" s="228"/>
      <c r="UOF8" s="228"/>
      <c r="UOG8" s="228"/>
      <c r="UOH8" s="228"/>
      <c r="UOI8" s="228"/>
      <c r="UOJ8" s="228"/>
      <c r="UOK8" s="228"/>
      <c r="UOL8" s="228"/>
      <c r="UOM8" s="228"/>
      <c r="UON8" s="228"/>
      <c r="UOO8" s="228"/>
      <c r="UOP8" s="228"/>
      <c r="UOQ8" s="228"/>
      <c r="UOR8" s="228"/>
      <c r="UOS8" s="228"/>
      <c r="UOT8" s="228"/>
      <c r="UOU8" s="228"/>
      <c r="UOV8" s="228"/>
      <c r="UOW8" s="228"/>
      <c r="UOX8" s="228"/>
      <c r="UOY8" s="228"/>
      <c r="UOZ8" s="228"/>
      <c r="UPA8" s="228"/>
      <c r="UPB8" s="228"/>
      <c r="UPC8" s="228"/>
      <c r="UPD8" s="228"/>
      <c r="UPE8" s="228"/>
      <c r="UPF8" s="228"/>
      <c r="UPG8" s="228"/>
      <c r="UPH8" s="228"/>
      <c r="UPI8" s="228"/>
      <c r="UPJ8" s="228"/>
      <c r="UPK8" s="228"/>
      <c r="UPL8" s="228"/>
      <c r="UPM8" s="228"/>
      <c r="UPN8" s="228"/>
      <c r="UPO8" s="228"/>
      <c r="UPP8" s="228"/>
      <c r="UPQ8" s="228"/>
      <c r="UPR8" s="228"/>
      <c r="UPS8" s="228"/>
      <c r="UPT8" s="228"/>
      <c r="UPU8" s="228"/>
      <c r="UPV8" s="228"/>
      <c r="UPW8" s="228"/>
      <c r="UPX8" s="228"/>
      <c r="UPY8" s="228"/>
      <c r="UPZ8" s="228"/>
      <c r="UQA8" s="228"/>
      <c r="UQB8" s="228"/>
      <c r="UQC8" s="228"/>
      <c r="UQD8" s="228"/>
      <c r="UQE8" s="228"/>
      <c r="UQF8" s="228"/>
      <c r="UQG8" s="228"/>
      <c r="UQH8" s="228"/>
      <c r="UQI8" s="228"/>
      <c r="UQJ8" s="228"/>
      <c r="UQK8" s="228"/>
      <c r="UQL8" s="228"/>
      <c r="UQM8" s="228"/>
      <c r="UQN8" s="228"/>
      <c r="UQO8" s="228"/>
      <c r="UQP8" s="228"/>
      <c r="UQQ8" s="228"/>
      <c r="UQR8" s="228"/>
      <c r="UQS8" s="228"/>
      <c r="UQT8" s="228"/>
      <c r="UQU8" s="228"/>
      <c r="UQV8" s="228"/>
      <c r="UQW8" s="228"/>
      <c r="UQX8" s="228"/>
      <c r="UQY8" s="228"/>
      <c r="UQZ8" s="228"/>
      <c r="URA8" s="228"/>
      <c r="URB8" s="228"/>
      <c r="URC8" s="228"/>
      <c r="URD8" s="228"/>
      <c r="URE8" s="228"/>
      <c r="URF8" s="228"/>
      <c r="URG8" s="228"/>
      <c r="URH8" s="228"/>
      <c r="URI8" s="228"/>
      <c r="URJ8" s="228"/>
      <c r="URK8" s="228"/>
      <c r="URL8" s="228"/>
      <c r="URM8" s="228"/>
      <c r="URN8" s="228"/>
      <c r="URO8" s="228"/>
      <c r="URP8" s="228"/>
      <c r="URQ8" s="228"/>
      <c r="URR8" s="228"/>
      <c r="URS8" s="228"/>
      <c r="URT8" s="228"/>
      <c r="URU8" s="228"/>
      <c r="URV8" s="228"/>
      <c r="URW8" s="228"/>
      <c r="URX8" s="228"/>
      <c r="URY8" s="228"/>
      <c r="URZ8" s="228"/>
      <c r="USA8" s="228"/>
      <c r="USB8" s="228"/>
      <c r="USC8" s="228"/>
      <c r="USD8" s="228"/>
      <c r="USE8" s="228"/>
      <c r="USF8" s="228"/>
      <c r="USG8" s="228"/>
      <c r="USH8" s="228"/>
      <c r="USI8" s="228"/>
      <c r="USJ8" s="228"/>
      <c r="USK8" s="228"/>
      <c r="USL8" s="228"/>
      <c r="USM8" s="228"/>
      <c r="USN8" s="228"/>
      <c r="USO8" s="228"/>
      <c r="USP8" s="228"/>
      <c r="USQ8" s="228"/>
      <c r="USR8" s="228"/>
      <c r="USS8" s="228"/>
      <c r="UST8" s="228"/>
      <c r="USU8" s="228"/>
      <c r="USV8" s="228"/>
      <c r="USW8" s="228"/>
      <c r="USX8" s="228"/>
      <c r="USY8" s="228"/>
      <c r="USZ8" s="228"/>
      <c r="UTA8" s="228"/>
      <c r="UTB8" s="228"/>
      <c r="UTC8" s="228"/>
      <c r="UTD8" s="228"/>
      <c r="UTE8" s="228"/>
      <c r="UTF8" s="228"/>
      <c r="UTG8" s="228"/>
      <c r="UTH8" s="228"/>
      <c r="UTI8" s="228"/>
      <c r="UTJ8" s="228"/>
      <c r="UTK8" s="228"/>
      <c r="UTL8" s="228"/>
      <c r="UTM8" s="228"/>
      <c r="UTN8" s="228"/>
      <c r="UTO8" s="228"/>
      <c r="UTP8" s="228"/>
      <c r="UTQ8" s="228"/>
      <c r="UTR8" s="228"/>
      <c r="UTS8" s="228"/>
      <c r="UTT8" s="228"/>
      <c r="UTU8" s="228"/>
      <c r="UTV8" s="228"/>
      <c r="UTW8" s="228"/>
      <c r="UTX8" s="228"/>
      <c r="UTY8" s="228"/>
      <c r="UTZ8" s="228"/>
      <c r="UUA8" s="228"/>
      <c r="UUB8" s="228"/>
      <c r="UUC8" s="228"/>
      <c r="UUD8" s="228"/>
      <c r="UUE8" s="228"/>
      <c r="UUF8" s="228"/>
      <c r="UUG8" s="228"/>
      <c r="UUH8" s="228"/>
      <c r="UUI8" s="228"/>
      <c r="UUJ8" s="228"/>
      <c r="UUK8" s="228"/>
      <c r="UUL8" s="228"/>
      <c r="UUM8" s="228"/>
      <c r="UUN8" s="228"/>
      <c r="UUO8" s="228"/>
      <c r="UUP8" s="228"/>
      <c r="UUQ8" s="228"/>
      <c r="UUR8" s="228"/>
      <c r="UUS8" s="228"/>
      <c r="UUT8" s="228"/>
      <c r="UUU8" s="228"/>
      <c r="UUV8" s="228"/>
      <c r="UUW8" s="228"/>
      <c r="UUX8" s="228"/>
      <c r="UUY8" s="228"/>
      <c r="UUZ8" s="228"/>
      <c r="UVA8" s="228"/>
      <c r="UVB8" s="228"/>
      <c r="UVC8" s="228"/>
      <c r="UVD8" s="228"/>
      <c r="UVE8" s="228"/>
      <c r="UVF8" s="228"/>
      <c r="UVG8" s="228"/>
      <c r="UVH8" s="228"/>
      <c r="UVI8" s="228"/>
      <c r="UVJ8" s="228"/>
      <c r="UVK8" s="228"/>
      <c r="UVL8" s="228"/>
      <c r="UVM8" s="228"/>
      <c r="UVN8" s="228"/>
      <c r="UVO8" s="228"/>
      <c r="UVP8" s="228"/>
      <c r="UVQ8" s="228"/>
      <c r="UVR8" s="228"/>
      <c r="UVS8" s="228"/>
      <c r="UVT8" s="228"/>
      <c r="UVU8" s="228"/>
      <c r="UVV8" s="228"/>
      <c r="UVW8" s="228"/>
      <c r="UVX8" s="228"/>
      <c r="UVY8" s="228"/>
      <c r="UVZ8" s="228"/>
      <c r="UWA8" s="228"/>
      <c r="UWB8" s="228"/>
      <c r="UWC8" s="228"/>
      <c r="UWD8" s="228"/>
      <c r="UWE8" s="228"/>
      <c r="UWF8" s="228"/>
      <c r="UWG8" s="228"/>
      <c r="UWH8" s="228"/>
      <c r="UWI8" s="228"/>
      <c r="UWJ8" s="228"/>
      <c r="UWK8" s="228"/>
      <c r="UWL8" s="228"/>
      <c r="UWM8" s="228"/>
      <c r="UWN8" s="228"/>
      <c r="UWO8" s="228"/>
      <c r="UWP8" s="228"/>
      <c r="UWQ8" s="228"/>
      <c r="UWR8" s="228"/>
      <c r="UWS8" s="228"/>
      <c r="UWT8" s="228"/>
      <c r="UWU8" s="228"/>
      <c r="UWV8" s="228"/>
      <c r="UWW8" s="228"/>
      <c r="UWX8" s="228"/>
      <c r="UWY8" s="228"/>
      <c r="UWZ8" s="228"/>
      <c r="UXA8" s="228"/>
      <c r="UXB8" s="228"/>
      <c r="UXC8" s="228"/>
      <c r="UXD8" s="228"/>
      <c r="UXE8" s="228"/>
      <c r="UXF8" s="228"/>
      <c r="UXG8" s="228"/>
      <c r="UXH8" s="228"/>
      <c r="UXI8" s="228"/>
      <c r="UXJ8" s="228"/>
      <c r="UXK8" s="228"/>
      <c r="UXL8" s="228"/>
      <c r="UXM8" s="228"/>
      <c r="UXN8" s="228"/>
      <c r="UXO8" s="228"/>
      <c r="UXP8" s="228"/>
      <c r="UXQ8" s="228"/>
      <c r="UXR8" s="228"/>
      <c r="UXS8" s="228"/>
      <c r="UXT8" s="228"/>
      <c r="UXU8" s="228"/>
      <c r="UXV8" s="228"/>
      <c r="UXW8" s="228"/>
      <c r="UXX8" s="228"/>
      <c r="UXY8" s="228"/>
      <c r="UXZ8" s="228"/>
      <c r="UYA8" s="228"/>
      <c r="UYB8" s="228"/>
      <c r="UYC8" s="228"/>
      <c r="UYD8" s="228"/>
      <c r="UYE8" s="228"/>
      <c r="UYF8" s="228"/>
      <c r="UYG8" s="228"/>
      <c r="UYH8" s="228"/>
      <c r="UYI8" s="228"/>
      <c r="UYJ8" s="228"/>
      <c r="UYK8" s="228"/>
      <c r="UYL8" s="228"/>
      <c r="UYM8" s="228"/>
      <c r="UYN8" s="228"/>
      <c r="UYO8" s="228"/>
      <c r="UYP8" s="228"/>
      <c r="UYQ8" s="228"/>
      <c r="UYR8" s="228"/>
      <c r="UYS8" s="228"/>
      <c r="UYT8" s="228"/>
      <c r="UYU8" s="228"/>
      <c r="UYV8" s="228"/>
      <c r="UYW8" s="228"/>
      <c r="UYX8" s="228"/>
      <c r="UYY8" s="228"/>
      <c r="UYZ8" s="228"/>
      <c r="UZA8" s="228"/>
      <c r="UZB8" s="228"/>
      <c r="UZC8" s="228"/>
      <c r="UZD8" s="228"/>
      <c r="UZE8" s="228"/>
      <c r="UZF8" s="228"/>
      <c r="UZG8" s="228"/>
      <c r="UZH8" s="228"/>
      <c r="UZI8" s="228"/>
      <c r="UZJ8" s="228"/>
      <c r="UZK8" s="228"/>
      <c r="UZL8" s="228"/>
      <c r="UZM8" s="228"/>
      <c r="UZN8" s="228"/>
      <c r="UZO8" s="228"/>
      <c r="UZP8" s="228"/>
      <c r="UZQ8" s="228"/>
      <c r="UZR8" s="228"/>
      <c r="UZS8" s="228"/>
      <c r="UZT8" s="228"/>
      <c r="UZU8" s="228"/>
      <c r="UZV8" s="228"/>
      <c r="UZW8" s="228"/>
      <c r="UZX8" s="228"/>
      <c r="UZY8" s="228"/>
      <c r="UZZ8" s="228"/>
      <c r="VAA8" s="228"/>
      <c r="VAB8" s="228"/>
      <c r="VAC8" s="228"/>
      <c r="VAD8" s="228"/>
      <c r="VAE8" s="228"/>
      <c r="VAF8" s="228"/>
      <c r="VAG8" s="228"/>
      <c r="VAH8" s="228"/>
      <c r="VAI8" s="228"/>
      <c r="VAJ8" s="228"/>
      <c r="VAK8" s="228"/>
      <c r="VAL8" s="228"/>
      <c r="VAM8" s="228"/>
      <c r="VAN8" s="228"/>
      <c r="VAO8" s="228"/>
      <c r="VAP8" s="228"/>
      <c r="VAQ8" s="228"/>
      <c r="VAR8" s="228"/>
      <c r="VAS8" s="228"/>
      <c r="VAT8" s="228"/>
      <c r="VAU8" s="228"/>
      <c r="VAV8" s="228"/>
      <c r="VAW8" s="228"/>
      <c r="VAX8" s="228"/>
      <c r="VAY8" s="228"/>
      <c r="VAZ8" s="228"/>
      <c r="VBA8" s="228"/>
      <c r="VBB8" s="228"/>
      <c r="VBC8" s="228"/>
      <c r="VBD8" s="228"/>
      <c r="VBE8" s="228"/>
      <c r="VBF8" s="228"/>
      <c r="VBG8" s="228"/>
      <c r="VBH8" s="228"/>
      <c r="VBI8" s="228"/>
      <c r="VBJ8" s="228"/>
      <c r="VBK8" s="228"/>
      <c r="VBL8" s="228"/>
      <c r="VBM8" s="228"/>
      <c r="VBN8" s="228"/>
      <c r="VBO8" s="228"/>
      <c r="VBP8" s="228"/>
      <c r="VBQ8" s="228"/>
      <c r="VBR8" s="228"/>
      <c r="VBS8" s="228"/>
      <c r="VBT8" s="228"/>
      <c r="VBU8" s="228"/>
      <c r="VBV8" s="228"/>
      <c r="VBW8" s="228"/>
      <c r="VBX8" s="228"/>
      <c r="VBY8" s="228"/>
      <c r="VBZ8" s="228"/>
      <c r="VCA8" s="228"/>
      <c r="VCB8" s="228"/>
      <c r="VCC8" s="228"/>
      <c r="VCD8" s="228"/>
      <c r="VCE8" s="228"/>
      <c r="VCF8" s="228"/>
      <c r="VCG8" s="228"/>
      <c r="VCH8" s="228"/>
      <c r="VCI8" s="228"/>
      <c r="VCJ8" s="228"/>
      <c r="VCK8" s="228"/>
      <c r="VCL8" s="228"/>
      <c r="VCM8" s="228"/>
      <c r="VCN8" s="228"/>
      <c r="VCO8" s="228"/>
      <c r="VCP8" s="228"/>
      <c r="VCQ8" s="228"/>
      <c r="VCR8" s="228"/>
      <c r="VCS8" s="228"/>
      <c r="VCT8" s="228"/>
      <c r="VCU8" s="228"/>
      <c r="VCV8" s="228"/>
      <c r="VCW8" s="228"/>
      <c r="VCX8" s="228"/>
      <c r="VCY8" s="228"/>
      <c r="VCZ8" s="228"/>
      <c r="VDA8" s="228"/>
      <c r="VDB8" s="228"/>
      <c r="VDC8" s="228"/>
      <c r="VDD8" s="228"/>
      <c r="VDE8" s="228"/>
      <c r="VDF8" s="228"/>
      <c r="VDG8" s="228"/>
      <c r="VDH8" s="228"/>
      <c r="VDI8" s="228"/>
      <c r="VDJ8" s="228"/>
      <c r="VDK8" s="228"/>
      <c r="VDL8" s="228"/>
      <c r="VDM8" s="228"/>
      <c r="VDN8" s="228"/>
      <c r="VDO8" s="228"/>
      <c r="VDP8" s="228"/>
      <c r="VDQ8" s="228"/>
      <c r="VDR8" s="228"/>
      <c r="VDS8" s="228"/>
      <c r="VDT8" s="228"/>
      <c r="VDU8" s="228"/>
      <c r="VDV8" s="228"/>
      <c r="VDW8" s="228"/>
      <c r="VDX8" s="228"/>
      <c r="VDY8" s="228"/>
      <c r="VDZ8" s="228"/>
      <c r="VEA8" s="228"/>
      <c r="VEB8" s="228"/>
      <c r="VEC8" s="228"/>
      <c r="VED8" s="228"/>
      <c r="VEE8" s="228"/>
      <c r="VEF8" s="228"/>
      <c r="VEG8" s="228"/>
      <c r="VEH8" s="228"/>
      <c r="VEI8" s="228"/>
      <c r="VEJ8" s="228"/>
      <c r="VEK8" s="228"/>
      <c r="VEL8" s="228"/>
      <c r="VEM8" s="228"/>
      <c r="VEN8" s="228"/>
      <c r="VEO8" s="228"/>
      <c r="VEP8" s="228"/>
      <c r="VEQ8" s="228"/>
      <c r="VER8" s="228"/>
      <c r="VES8" s="228"/>
      <c r="VET8" s="228"/>
      <c r="VEU8" s="228"/>
      <c r="VEV8" s="228"/>
      <c r="VEW8" s="228"/>
      <c r="VEX8" s="228"/>
      <c r="VEY8" s="228"/>
      <c r="VEZ8" s="228"/>
      <c r="VFA8" s="228"/>
      <c r="VFB8" s="228"/>
      <c r="VFC8" s="228"/>
      <c r="VFD8" s="228"/>
      <c r="VFE8" s="228"/>
      <c r="VFF8" s="228"/>
      <c r="VFG8" s="228"/>
      <c r="VFH8" s="228"/>
      <c r="VFI8" s="228"/>
      <c r="VFJ8" s="228"/>
      <c r="VFK8" s="228"/>
      <c r="VFL8" s="228"/>
      <c r="VFM8" s="228"/>
      <c r="VFN8" s="228"/>
      <c r="VFO8" s="228"/>
      <c r="VFP8" s="228"/>
      <c r="VFQ8" s="228"/>
      <c r="VFR8" s="228"/>
      <c r="VFS8" s="228"/>
      <c r="VFT8" s="228"/>
      <c r="VFU8" s="228"/>
      <c r="VFV8" s="228"/>
      <c r="VFW8" s="228"/>
      <c r="VFX8" s="228"/>
      <c r="VFY8" s="228"/>
      <c r="VFZ8" s="228"/>
      <c r="VGA8" s="228"/>
      <c r="VGB8" s="228"/>
      <c r="VGC8" s="228"/>
      <c r="VGD8" s="228"/>
      <c r="VGE8" s="228"/>
      <c r="VGF8" s="228"/>
      <c r="VGG8" s="228"/>
      <c r="VGH8" s="228"/>
      <c r="VGI8" s="228"/>
      <c r="VGJ8" s="228"/>
      <c r="VGK8" s="228"/>
      <c r="VGL8" s="228"/>
      <c r="VGM8" s="228"/>
      <c r="VGN8" s="228"/>
      <c r="VGO8" s="228"/>
      <c r="VGP8" s="228"/>
      <c r="VGQ8" s="228"/>
      <c r="VGR8" s="228"/>
      <c r="VGS8" s="228"/>
      <c r="VGT8" s="228"/>
      <c r="VGU8" s="228"/>
      <c r="VGV8" s="228"/>
      <c r="VGW8" s="228"/>
      <c r="VGX8" s="228"/>
      <c r="VGY8" s="228"/>
      <c r="VGZ8" s="228"/>
      <c r="VHA8" s="228"/>
      <c r="VHB8" s="228"/>
      <c r="VHC8" s="228"/>
      <c r="VHD8" s="228"/>
      <c r="VHE8" s="228"/>
      <c r="VHF8" s="228"/>
      <c r="VHG8" s="228"/>
      <c r="VHH8" s="228"/>
      <c r="VHI8" s="228"/>
      <c r="VHJ8" s="228"/>
      <c r="VHK8" s="228"/>
      <c r="VHL8" s="228"/>
      <c r="VHM8" s="228"/>
      <c r="VHN8" s="228"/>
      <c r="VHO8" s="228"/>
      <c r="VHP8" s="228"/>
      <c r="VHQ8" s="228"/>
      <c r="VHR8" s="228"/>
      <c r="VHS8" s="228"/>
      <c r="VHT8" s="228"/>
      <c r="VHU8" s="228"/>
      <c r="VHV8" s="228"/>
      <c r="VHW8" s="228"/>
      <c r="VHX8" s="228"/>
      <c r="VHY8" s="228"/>
      <c r="VHZ8" s="228"/>
      <c r="VIA8" s="228"/>
      <c r="VIB8" s="228"/>
      <c r="VIC8" s="228"/>
      <c r="VID8" s="228"/>
      <c r="VIE8" s="228"/>
      <c r="VIF8" s="228"/>
      <c r="VIG8" s="228"/>
      <c r="VIH8" s="228"/>
      <c r="VII8" s="228"/>
      <c r="VIJ8" s="228"/>
      <c r="VIK8" s="228"/>
      <c r="VIL8" s="228"/>
      <c r="VIM8" s="228"/>
      <c r="VIN8" s="228"/>
      <c r="VIO8" s="228"/>
      <c r="VIP8" s="228"/>
      <c r="VIQ8" s="228"/>
      <c r="VIR8" s="228"/>
      <c r="VIS8" s="228"/>
      <c r="VIT8" s="228"/>
      <c r="VIU8" s="228"/>
      <c r="VIV8" s="228"/>
      <c r="VIW8" s="228"/>
      <c r="VIX8" s="228"/>
      <c r="VIY8" s="228"/>
      <c r="VIZ8" s="228"/>
      <c r="VJA8" s="228"/>
      <c r="VJB8" s="228"/>
      <c r="VJC8" s="228"/>
      <c r="VJD8" s="228"/>
      <c r="VJE8" s="228"/>
      <c r="VJF8" s="228"/>
      <c r="VJG8" s="228"/>
      <c r="VJH8" s="228"/>
      <c r="VJI8" s="228"/>
      <c r="VJJ8" s="228"/>
      <c r="VJK8" s="228"/>
      <c r="VJL8" s="228"/>
      <c r="VJM8" s="228"/>
      <c r="VJN8" s="228"/>
      <c r="VJO8" s="228"/>
      <c r="VJP8" s="228"/>
      <c r="VJQ8" s="228"/>
      <c r="VJR8" s="228"/>
      <c r="VJS8" s="228"/>
      <c r="VJT8" s="228"/>
      <c r="VJU8" s="228"/>
      <c r="VJV8" s="228"/>
      <c r="VJW8" s="228"/>
      <c r="VJX8" s="228"/>
      <c r="VJY8" s="228"/>
      <c r="VJZ8" s="228"/>
      <c r="VKA8" s="228"/>
      <c r="VKB8" s="228"/>
      <c r="VKC8" s="228"/>
      <c r="VKD8" s="228"/>
      <c r="VKE8" s="228"/>
      <c r="VKF8" s="228"/>
      <c r="VKG8" s="228"/>
      <c r="VKH8" s="228"/>
      <c r="VKI8" s="228"/>
      <c r="VKJ8" s="228"/>
      <c r="VKK8" s="228"/>
      <c r="VKL8" s="228"/>
      <c r="VKM8" s="228"/>
      <c r="VKN8" s="228"/>
      <c r="VKO8" s="228"/>
      <c r="VKP8" s="228"/>
      <c r="VKQ8" s="228"/>
      <c r="VKR8" s="228"/>
      <c r="VKS8" s="228"/>
      <c r="VKT8" s="228"/>
      <c r="VKU8" s="228"/>
      <c r="VKV8" s="228"/>
      <c r="VKW8" s="228"/>
      <c r="VKX8" s="228"/>
      <c r="VKY8" s="228"/>
      <c r="VKZ8" s="228"/>
      <c r="VLA8" s="228"/>
      <c r="VLB8" s="228"/>
      <c r="VLC8" s="228"/>
      <c r="VLD8" s="228"/>
      <c r="VLE8" s="228"/>
      <c r="VLF8" s="228"/>
      <c r="VLG8" s="228"/>
      <c r="VLH8" s="228"/>
      <c r="VLI8" s="228"/>
      <c r="VLJ8" s="228"/>
      <c r="VLK8" s="228"/>
      <c r="VLL8" s="228"/>
      <c r="VLM8" s="228"/>
      <c r="VLN8" s="228"/>
      <c r="VLO8" s="228"/>
      <c r="VLP8" s="228"/>
      <c r="VLQ8" s="228"/>
      <c r="VLR8" s="228"/>
      <c r="VLS8" s="228"/>
      <c r="VLT8" s="228"/>
      <c r="VLU8" s="228"/>
      <c r="VLV8" s="228"/>
      <c r="VLW8" s="228"/>
      <c r="VLX8" s="228"/>
      <c r="VLY8" s="228"/>
      <c r="VLZ8" s="228"/>
      <c r="VMA8" s="228"/>
      <c r="VMB8" s="228"/>
      <c r="VMC8" s="228"/>
      <c r="VMD8" s="228"/>
      <c r="VME8" s="228"/>
      <c r="VMF8" s="228"/>
      <c r="VMG8" s="228"/>
      <c r="VMH8" s="228"/>
      <c r="VMI8" s="228"/>
      <c r="VMJ8" s="228"/>
      <c r="VMK8" s="228"/>
      <c r="VML8" s="228"/>
      <c r="VMM8" s="228"/>
      <c r="VMN8" s="228"/>
      <c r="VMO8" s="228"/>
      <c r="VMP8" s="228"/>
      <c r="VMQ8" s="228"/>
      <c r="VMR8" s="228"/>
      <c r="VMS8" s="228"/>
      <c r="VMT8" s="228"/>
      <c r="VMU8" s="228"/>
      <c r="VMV8" s="228"/>
      <c r="VMW8" s="228"/>
      <c r="VMX8" s="228"/>
      <c r="VMY8" s="228"/>
      <c r="VMZ8" s="228"/>
      <c r="VNA8" s="228"/>
      <c r="VNB8" s="228"/>
      <c r="VNC8" s="228"/>
      <c r="VND8" s="228"/>
      <c r="VNE8" s="228"/>
      <c r="VNF8" s="228"/>
      <c r="VNG8" s="228"/>
      <c r="VNH8" s="228"/>
      <c r="VNI8" s="228"/>
      <c r="VNJ8" s="228"/>
      <c r="VNK8" s="228"/>
      <c r="VNL8" s="228"/>
      <c r="VNM8" s="228"/>
      <c r="VNN8" s="228"/>
      <c r="VNO8" s="228"/>
      <c r="VNP8" s="228"/>
      <c r="VNQ8" s="228"/>
      <c r="VNR8" s="228"/>
      <c r="VNS8" s="228"/>
      <c r="VNT8" s="228"/>
      <c r="VNU8" s="228"/>
      <c r="VNV8" s="228"/>
      <c r="VNW8" s="228"/>
      <c r="VNX8" s="228"/>
      <c r="VNY8" s="228"/>
      <c r="VNZ8" s="228"/>
      <c r="VOA8" s="228"/>
      <c r="VOB8" s="228"/>
      <c r="VOC8" s="228"/>
      <c r="VOD8" s="228"/>
      <c r="VOE8" s="228"/>
      <c r="VOF8" s="228"/>
      <c r="VOG8" s="228"/>
      <c r="VOH8" s="228"/>
      <c r="VOI8" s="228"/>
      <c r="VOJ8" s="228"/>
      <c r="VOK8" s="228"/>
      <c r="VOL8" s="228"/>
      <c r="VOM8" s="228"/>
      <c r="VON8" s="228"/>
      <c r="VOO8" s="228"/>
      <c r="VOP8" s="228"/>
      <c r="VOQ8" s="228"/>
      <c r="VOR8" s="228"/>
      <c r="VOS8" s="228"/>
      <c r="VOT8" s="228"/>
      <c r="VOU8" s="228"/>
      <c r="VOV8" s="228"/>
      <c r="VOW8" s="228"/>
      <c r="VOX8" s="228"/>
      <c r="VOY8" s="228"/>
      <c r="VOZ8" s="228"/>
      <c r="VPA8" s="228"/>
      <c r="VPB8" s="228"/>
      <c r="VPC8" s="228"/>
      <c r="VPD8" s="228"/>
      <c r="VPE8" s="228"/>
      <c r="VPF8" s="228"/>
      <c r="VPG8" s="228"/>
      <c r="VPH8" s="228"/>
      <c r="VPI8" s="228"/>
      <c r="VPJ8" s="228"/>
      <c r="VPK8" s="228"/>
      <c r="VPL8" s="228"/>
      <c r="VPM8" s="228"/>
      <c r="VPN8" s="228"/>
      <c r="VPO8" s="228"/>
      <c r="VPP8" s="228"/>
      <c r="VPQ8" s="228"/>
      <c r="VPR8" s="228"/>
      <c r="VPS8" s="228"/>
      <c r="VPT8" s="228"/>
      <c r="VPU8" s="228"/>
      <c r="VPV8" s="228"/>
      <c r="VPW8" s="228"/>
      <c r="VPX8" s="228"/>
      <c r="VPY8" s="228"/>
      <c r="VPZ8" s="228"/>
      <c r="VQA8" s="228"/>
      <c r="VQB8" s="228"/>
      <c r="VQC8" s="228"/>
      <c r="VQD8" s="228"/>
      <c r="VQE8" s="228"/>
      <c r="VQF8" s="228"/>
      <c r="VQG8" s="228"/>
      <c r="VQH8" s="228"/>
      <c r="VQI8" s="228"/>
      <c r="VQJ8" s="228"/>
      <c r="VQK8" s="228"/>
      <c r="VQL8" s="228"/>
      <c r="VQM8" s="228"/>
      <c r="VQN8" s="228"/>
      <c r="VQO8" s="228"/>
      <c r="VQP8" s="228"/>
      <c r="VQQ8" s="228"/>
      <c r="VQR8" s="228"/>
      <c r="VQS8" s="228"/>
      <c r="VQT8" s="228"/>
      <c r="VQU8" s="228"/>
      <c r="VQV8" s="228"/>
      <c r="VQW8" s="228"/>
      <c r="VQX8" s="228"/>
      <c r="VQY8" s="228"/>
      <c r="VQZ8" s="228"/>
      <c r="VRA8" s="228"/>
      <c r="VRB8" s="228"/>
      <c r="VRC8" s="228"/>
      <c r="VRD8" s="228"/>
      <c r="VRE8" s="228"/>
      <c r="VRF8" s="228"/>
      <c r="VRG8" s="228"/>
      <c r="VRH8" s="228"/>
      <c r="VRI8" s="228"/>
      <c r="VRJ8" s="228"/>
      <c r="VRK8" s="228"/>
      <c r="VRL8" s="228"/>
      <c r="VRM8" s="228"/>
      <c r="VRN8" s="228"/>
      <c r="VRO8" s="228"/>
      <c r="VRP8" s="228"/>
      <c r="VRQ8" s="228"/>
      <c r="VRR8" s="228"/>
      <c r="VRS8" s="228"/>
      <c r="VRT8" s="228"/>
      <c r="VRU8" s="228"/>
      <c r="VRV8" s="228"/>
      <c r="VRW8" s="228"/>
      <c r="VRX8" s="228"/>
      <c r="VRY8" s="228"/>
      <c r="VRZ8" s="228"/>
      <c r="VSA8" s="228"/>
      <c r="VSB8" s="228"/>
      <c r="VSC8" s="228"/>
      <c r="VSD8" s="228"/>
      <c r="VSE8" s="228"/>
      <c r="VSF8" s="228"/>
      <c r="VSG8" s="228"/>
      <c r="VSH8" s="228"/>
      <c r="VSI8" s="228"/>
      <c r="VSJ8" s="228"/>
      <c r="VSK8" s="228"/>
      <c r="VSL8" s="228"/>
      <c r="VSM8" s="228"/>
      <c r="VSN8" s="228"/>
      <c r="VSO8" s="228"/>
      <c r="VSP8" s="228"/>
      <c r="VSQ8" s="228"/>
      <c r="VSR8" s="228"/>
      <c r="VSS8" s="228"/>
      <c r="VST8" s="228"/>
      <c r="VSU8" s="228"/>
      <c r="VSV8" s="228"/>
      <c r="VSW8" s="228"/>
      <c r="VSX8" s="228"/>
      <c r="VSY8" s="228"/>
      <c r="VSZ8" s="228"/>
      <c r="VTA8" s="228"/>
      <c r="VTB8" s="228"/>
      <c r="VTC8" s="228"/>
      <c r="VTD8" s="228"/>
      <c r="VTE8" s="228"/>
      <c r="VTF8" s="228"/>
      <c r="VTG8" s="228"/>
      <c r="VTH8" s="228"/>
      <c r="VTI8" s="228"/>
      <c r="VTJ8" s="228"/>
      <c r="VTK8" s="228"/>
      <c r="VTL8" s="228"/>
      <c r="VTM8" s="228"/>
      <c r="VTN8" s="228"/>
      <c r="VTO8" s="228"/>
      <c r="VTP8" s="228"/>
      <c r="VTQ8" s="228"/>
      <c r="VTR8" s="228"/>
      <c r="VTS8" s="228"/>
      <c r="VTT8" s="228"/>
      <c r="VTU8" s="228"/>
      <c r="VTV8" s="228"/>
      <c r="VTW8" s="228"/>
      <c r="VTX8" s="228"/>
      <c r="VTY8" s="228"/>
      <c r="VTZ8" s="228"/>
      <c r="VUA8" s="228"/>
      <c r="VUB8" s="228"/>
      <c r="VUC8" s="228"/>
      <c r="VUD8" s="228"/>
      <c r="VUE8" s="228"/>
      <c r="VUF8" s="228"/>
      <c r="VUG8" s="228"/>
      <c r="VUH8" s="228"/>
      <c r="VUI8" s="228"/>
      <c r="VUJ8" s="228"/>
      <c r="VUK8" s="228"/>
      <c r="VUL8" s="228"/>
      <c r="VUM8" s="228"/>
      <c r="VUN8" s="228"/>
      <c r="VUO8" s="228"/>
      <c r="VUP8" s="228"/>
      <c r="VUQ8" s="228"/>
      <c r="VUR8" s="228"/>
      <c r="VUS8" s="228"/>
      <c r="VUT8" s="228"/>
      <c r="VUU8" s="228"/>
      <c r="VUV8" s="228"/>
      <c r="VUW8" s="228"/>
      <c r="VUX8" s="228"/>
      <c r="VUY8" s="228"/>
      <c r="VUZ8" s="228"/>
      <c r="VVA8" s="228"/>
      <c r="VVB8" s="228"/>
      <c r="VVC8" s="228"/>
      <c r="VVD8" s="228"/>
      <c r="VVE8" s="228"/>
      <c r="VVF8" s="228"/>
      <c r="VVG8" s="228"/>
      <c r="VVH8" s="228"/>
      <c r="VVI8" s="228"/>
      <c r="VVJ8" s="228"/>
      <c r="VVK8" s="228"/>
      <c r="VVL8" s="228"/>
      <c r="VVM8" s="228"/>
      <c r="VVN8" s="228"/>
      <c r="VVO8" s="228"/>
      <c r="VVP8" s="228"/>
      <c r="VVQ8" s="228"/>
      <c r="VVR8" s="228"/>
      <c r="VVS8" s="228"/>
      <c r="VVT8" s="228"/>
      <c r="VVU8" s="228"/>
      <c r="VVV8" s="228"/>
      <c r="VVW8" s="228"/>
      <c r="VVX8" s="228"/>
      <c r="VVY8" s="228"/>
      <c r="VVZ8" s="228"/>
      <c r="VWA8" s="228"/>
      <c r="VWB8" s="228"/>
      <c r="VWC8" s="228"/>
      <c r="VWD8" s="228"/>
      <c r="VWE8" s="228"/>
      <c r="VWF8" s="228"/>
      <c r="VWG8" s="228"/>
      <c r="VWH8" s="228"/>
      <c r="VWI8" s="228"/>
      <c r="VWJ8" s="228"/>
      <c r="VWK8" s="228"/>
      <c r="VWL8" s="228"/>
      <c r="VWM8" s="228"/>
      <c r="VWN8" s="228"/>
      <c r="VWO8" s="228"/>
      <c r="VWP8" s="228"/>
      <c r="VWQ8" s="228"/>
      <c r="VWR8" s="228"/>
      <c r="VWS8" s="228"/>
      <c r="VWT8" s="228"/>
      <c r="VWU8" s="228"/>
      <c r="VWV8" s="228"/>
      <c r="VWW8" s="228"/>
      <c r="VWX8" s="228"/>
      <c r="VWY8" s="228"/>
      <c r="VWZ8" s="228"/>
      <c r="VXA8" s="228"/>
      <c r="VXB8" s="228"/>
      <c r="VXC8" s="228"/>
      <c r="VXD8" s="228"/>
      <c r="VXE8" s="228"/>
      <c r="VXF8" s="228"/>
      <c r="VXG8" s="228"/>
      <c r="VXH8" s="228"/>
      <c r="VXI8" s="228"/>
      <c r="VXJ8" s="228"/>
      <c r="VXK8" s="228"/>
      <c r="VXL8" s="228"/>
      <c r="VXM8" s="228"/>
      <c r="VXN8" s="228"/>
      <c r="VXO8" s="228"/>
      <c r="VXP8" s="228"/>
      <c r="VXQ8" s="228"/>
      <c r="VXR8" s="228"/>
      <c r="VXS8" s="228"/>
      <c r="VXT8" s="228"/>
      <c r="VXU8" s="228"/>
      <c r="VXV8" s="228"/>
      <c r="VXW8" s="228"/>
      <c r="VXX8" s="228"/>
      <c r="VXY8" s="228"/>
      <c r="VXZ8" s="228"/>
      <c r="VYA8" s="228"/>
      <c r="VYB8" s="228"/>
      <c r="VYC8" s="228"/>
      <c r="VYD8" s="228"/>
      <c r="VYE8" s="228"/>
      <c r="VYF8" s="228"/>
      <c r="VYG8" s="228"/>
      <c r="VYH8" s="228"/>
      <c r="VYI8" s="228"/>
      <c r="VYJ8" s="228"/>
      <c r="VYK8" s="228"/>
      <c r="VYL8" s="228"/>
      <c r="VYM8" s="228"/>
      <c r="VYN8" s="228"/>
      <c r="VYO8" s="228"/>
      <c r="VYP8" s="228"/>
      <c r="VYQ8" s="228"/>
      <c r="VYR8" s="228"/>
      <c r="VYS8" s="228"/>
      <c r="VYT8" s="228"/>
      <c r="VYU8" s="228"/>
      <c r="VYV8" s="228"/>
      <c r="VYW8" s="228"/>
      <c r="VYX8" s="228"/>
      <c r="VYY8" s="228"/>
      <c r="VYZ8" s="228"/>
      <c r="VZA8" s="228"/>
      <c r="VZB8" s="228"/>
      <c r="VZC8" s="228"/>
      <c r="VZD8" s="228"/>
      <c r="VZE8" s="228"/>
      <c r="VZF8" s="228"/>
      <c r="VZG8" s="228"/>
      <c r="VZH8" s="228"/>
      <c r="VZI8" s="228"/>
      <c r="VZJ8" s="228"/>
      <c r="VZK8" s="228"/>
      <c r="VZL8" s="228"/>
      <c r="VZM8" s="228"/>
      <c r="VZN8" s="228"/>
      <c r="VZO8" s="228"/>
      <c r="VZP8" s="228"/>
      <c r="VZQ8" s="228"/>
      <c r="VZR8" s="228"/>
      <c r="VZS8" s="228"/>
      <c r="VZT8" s="228"/>
      <c r="VZU8" s="228"/>
      <c r="VZV8" s="228"/>
      <c r="VZW8" s="228"/>
      <c r="VZX8" s="228"/>
      <c r="VZY8" s="228"/>
      <c r="VZZ8" s="228"/>
      <c r="WAA8" s="228"/>
      <c r="WAB8" s="228"/>
      <c r="WAC8" s="228"/>
      <c r="WAD8" s="228"/>
      <c r="WAE8" s="228"/>
      <c r="WAF8" s="228"/>
      <c r="WAG8" s="228"/>
      <c r="WAH8" s="228"/>
      <c r="WAI8" s="228"/>
      <c r="WAJ8" s="228"/>
      <c r="WAK8" s="228"/>
      <c r="WAL8" s="228"/>
      <c r="WAM8" s="228"/>
      <c r="WAN8" s="228"/>
      <c r="WAO8" s="228"/>
      <c r="WAP8" s="228"/>
      <c r="WAQ8" s="228"/>
      <c r="WAR8" s="228"/>
      <c r="WAS8" s="228"/>
      <c r="WAT8" s="228"/>
      <c r="WAU8" s="228"/>
      <c r="WAV8" s="228"/>
      <c r="WAW8" s="228"/>
      <c r="WAX8" s="228"/>
      <c r="WAY8" s="228"/>
      <c r="WAZ8" s="228"/>
      <c r="WBA8" s="228"/>
      <c r="WBB8" s="228"/>
      <c r="WBC8" s="228"/>
      <c r="WBD8" s="228"/>
      <c r="WBE8" s="228"/>
      <c r="WBF8" s="228"/>
      <c r="WBG8" s="228"/>
      <c r="WBH8" s="228"/>
      <c r="WBI8" s="228"/>
      <c r="WBJ8" s="228"/>
      <c r="WBK8" s="228"/>
      <c r="WBL8" s="228"/>
      <c r="WBM8" s="228"/>
      <c r="WBN8" s="228"/>
      <c r="WBO8" s="228"/>
      <c r="WBP8" s="228"/>
      <c r="WBQ8" s="228"/>
      <c r="WBR8" s="228"/>
      <c r="WBS8" s="228"/>
      <c r="WBT8" s="228"/>
      <c r="WBU8" s="228"/>
      <c r="WBV8" s="228"/>
      <c r="WBW8" s="228"/>
      <c r="WBX8" s="228"/>
      <c r="WBY8" s="228"/>
      <c r="WBZ8" s="228"/>
      <c r="WCA8" s="228"/>
      <c r="WCB8" s="228"/>
      <c r="WCC8" s="228"/>
      <c r="WCD8" s="228"/>
      <c r="WCE8" s="228"/>
      <c r="WCF8" s="228"/>
      <c r="WCG8" s="228"/>
      <c r="WCH8" s="228"/>
      <c r="WCI8" s="228"/>
      <c r="WCJ8" s="228"/>
      <c r="WCK8" s="228"/>
      <c r="WCL8" s="228"/>
      <c r="WCM8" s="228"/>
      <c r="WCN8" s="228"/>
      <c r="WCO8" s="228"/>
      <c r="WCP8" s="228"/>
      <c r="WCQ8" s="228"/>
      <c r="WCR8" s="228"/>
      <c r="WCS8" s="228"/>
      <c r="WCT8" s="228"/>
      <c r="WCU8" s="228"/>
      <c r="WCV8" s="228"/>
      <c r="WCW8" s="228"/>
      <c r="WCX8" s="228"/>
      <c r="WCY8" s="228"/>
      <c r="WCZ8" s="228"/>
      <c r="WDA8" s="228"/>
      <c r="WDB8" s="228"/>
      <c r="WDC8" s="228"/>
      <c r="WDD8" s="228"/>
      <c r="WDE8" s="228"/>
      <c r="WDF8" s="228"/>
      <c r="WDG8" s="228"/>
      <c r="WDH8" s="228"/>
      <c r="WDI8" s="228"/>
      <c r="WDJ8" s="228"/>
      <c r="WDK8" s="228"/>
      <c r="WDL8" s="228"/>
      <c r="WDM8" s="228"/>
      <c r="WDN8" s="228"/>
      <c r="WDO8" s="228"/>
      <c r="WDP8" s="228"/>
      <c r="WDQ8" s="228"/>
      <c r="WDR8" s="228"/>
      <c r="WDS8" s="228"/>
      <c r="WDT8" s="228"/>
      <c r="WDU8" s="228"/>
      <c r="WDV8" s="228"/>
      <c r="WDW8" s="228"/>
      <c r="WDX8" s="228"/>
      <c r="WDY8" s="228"/>
      <c r="WDZ8" s="228"/>
      <c r="WEA8" s="228"/>
      <c r="WEB8" s="228"/>
      <c r="WEC8" s="228"/>
      <c r="WED8" s="228"/>
      <c r="WEE8" s="228"/>
      <c r="WEF8" s="228"/>
      <c r="WEG8" s="228"/>
      <c r="WEH8" s="228"/>
      <c r="WEI8" s="228"/>
      <c r="WEJ8" s="228"/>
      <c r="WEK8" s="228"/>
      <c r="WEL8" s="228"/>
      <c r="WEM8" s="228"/>
      <c r="WEN8" s="228"/>
      <c r="WEO8" s="228"/>
      <c r="WEP8" s="228"/>
      <c r="WEQ8" s="228"/>
      <c r="WER8" s="228"/>
      <c r="WES8" s="228"/>
      <c r="WET8" s="228"/>
      <c r="WEU8" s="228"/>
      <c r="WEV8" s="228"/>
      <c r="WEW8" s="228"/>
      <c r="WEX8" s="228"/>
      <c r="WEY8" s="228"/>
      <c r="WEZ8" s="228"/>
      <c r="WFA8" s="228"/>
      <c r="WFB8" s="228"/>
      <c r="WFC8" s="228"/>
      <c r="WFD8" s="228"/>
      <c r="WFE8" s="228"/>
      <c r="WFF8" s="228"/>
      <c r="WFG8" s="228"/>
      <c r="WFH8" s="228"/>
      <c r="WFI8" s="228"/>
      <c r="WFJ8" s="228"/>
      <c r="WFK8" s="228"/>
      <c r="WFL8" s="228"/>
      <c r="WFM8" s="228"/>
      <c r="WFN8" s="228"/>
      <c r="WFO8" s="228"/>
      <c r="WFP8" s="228"/>
      <c r="WFQ8" s="228"/>
      <c r="WFR8" s="228"/>
      <c r="WFS8" s="228"/>
      <c r="WFT8" s="228"/>
      <c r="WFU8" s="228"/>
      <c r="WFV8" s="228"/>
      <c r="WFW8" s="228"/>
      <c r="WFX8" s="228"/>
      <c r="WFY8" s="228"/>
      <c r="WFZ8" s="228"/>
      <c r="WGA8" s="228"/>
      <c r="WGB8" s="228"/>
      <c r="WGC8" s="228"/>
      <c r="WGD8" s="228"/>
      <c r="WGE8" s="228"/>
      <c r="WGF8" s="228"/>
      <c r="WGG8" s="228"/>
      <c r="WGH8" s="228"/>
      <c r="WGI8" s="228"/>
      <c r="WGJ8" s="228"/>
      <c r="WGK8" s="228"/>
      <c r="WGL8" s="228"/>
      <c r="WGM8" s="228"/>
      <c r="WGN8" s="228"/>
      <c r="WGO8" s="228"/>
      <c r="WGP8" s="228"/>
      <c r="WGQ8" s="228"/>
      <c r="WGR8" s="228"/>
      <c r="WGS8" s="228"/>
      <c r="WGT8" s="228"/>
      <c r="WGU8" s="228"/>
      <c r="WGV8" s="228"/>
      <c r="WGW8" s="228"/>
      <c r="WGX8" s="228"/>
      <c r="WGY8" s="228"/>
      <c r="WGZ8" s="228"/>
      <c r="WHA8" s="228"/>
      <c r="WHB8" s="228"/>
      <c r="WHC8" s="228"/>
      <c r="WHD8" s="228"/>
      <c r="WHE8" s="228"/>
      <c r="WHF8" s="228"/>
      <c r="WHG8" s="228"/>
      <c r="WHH8" s="228"/>
      <c r="WHI8" s="228"/>
      <c r="WHJ8" s="228"/>
      <c r="WHK8" s="228"/>
      <c r="WHL8" s="228"/>
      <c r="WHM8" s="228"/>
      <c r="WHN8" s="228"/>
      <c r="WHO8" s="228"/>
      <c r="WHP8" s="228"/>
      <c r="WHQ8" s="228"/>
      <c r="WHR8" s="228"/>
      <c r="WHS8" s="228"/>
      <c r="WHT8" s="228"/>
      <c r="WHU8" s="228"/>
      <c r="WHV8" s="228"/>
      <c r="WHW8" s="228"/>
      <c r="WHX8" s="228"/>
      <c r="WHY8" s="228"/>
      <c r="WHZ8" s="228"/>
      <c r="WIA8" s="228"/>
      <c r="WIB8" s="228"/>
      <c r="WIC8" s="228"/>
      <c r="WID8" s="228"/>
      <c r="WIE8" s="228"/>
      <c r="WIF8" s="228"/>
      <c r="WIG8" s="228"/>
      <c r="WIH8" s="228"/>
      <c r="WII8" s="228"/>
      <c r="WIJ8" s="228"/>
      <c r="WIK8" s="228"/>
      <c r="WIL8" s="228"/>
      <c r="WIM8" s="228"/>
      <c r="WIN8" s="228"/>
      <c r="WIO8" s="228"/>
      <c r="WIP8" s="228"/>
      <c r="WIQ8" s="228"/>
      <c r="WIR8" s="228"/>
      <c r="WIS8" s="228"/>
      <c r="WIT8" s="228"/>
      <c r="WIU8" s="228"/>
      <c r="WIV8" s="228"/>
      <c r="WIW8" s="228"/>
      <c r="WIX8" s="228"/>
      <c r="WIY8" s="228"/>
      <c r="WIZ8" s="228"/>
      <c r="WJA8" s="228"/>
      <c r="WJB8" s="228"/>
      <c r="WJC8" s="228"/>
      <c r="WJD8" s="228"/>
      <c r="WJE8" s="228"/>
      <c r="WJF8" s="228"/>
      <c r="WJG8" s="228"/>
      <c r="WJH8" s="228"/>
      <c r="WJI8" s="228"/>
      <c r="WJJ8" s="228"/>
      <c r="WJK8" s="228"/>
      <c r="WJL8" s="228"/>
      <c r="WJM8" s="228"/>
      <c r="WJN8" s="228"/>
      <c r="WJO8" s="228"/>
      <c r="WJP8" s="228"/>
      <c r="WJQ8" s="228"/>
      <c r="WJR8" s="228"/>
      <c r="WJS8" s="228"/>
      <c r="WJT8" s="228"/>
      <c r="WJU8" s="228"/>
      <c r="WJV8" s="228"/>
      <c r="WJW8" s="228"/>
      <c r="WJX8" s="228"/>
      <c r="WJY8" s="228"/>
      <c r="WJZ8" s="228"/>
      <c r="WKA8" s="228"/>
      <c r="WKB8" s="228"/>
      <c r="WKC8" s="228"/>
      <c r="WKD8" s="228"/>
      <c r="WKE8" s="228"/>
      <c r="WKF8" s="228"/>
      <c r="WKG8" s="228"/>
      <c r="WKH8" s="228"/>
      <c r="WKI8" s="228"/>
      <c r="WKJ8" s="228"/>
      <c r="WKK8" s="228"/>
      <c r="WKL8" s="228"/>
      <c r="WKM8" s="228"/>
      <c r="WKN8" s="228"/>
      <c r="WKO8" s="228"/>
      <c r="WKP8" s="228"/>
      <c r="WKQ8" s="228"/>
      <c r="WKR8" s="228"/>
      <c r="WKS8" s="228"/>
      <c r="WKT8" s="228"/>
      <c r="WKU8" s="228"/>
      <c r="WKV8" s="228"/>
      <c r="WKW8" s="228"/>
      <c r="WKX8" s="228"/>
      <c r="WKY8" s="228"/>
      <c r="WKZ8" s="228"/>
      <c r="WLA8" s="228"/>
      <c r="WLB8" s="228"/>
      <c r="WLC8" s="228"/>
      <c r="WLD8" s="228"/>
      <c r="WLE8" s="228"/>
      <c r="WLF8" s="228"/>
      <c r="WLG8" s="228"/>
      <c r="WLH8" s="228"/>
      <c r="WLI8" s="228"/>
      <c r="WLJ8" s="228"/>
      <c r="WLK8" s="228"/>
      <c r="WLL8" s="228"/>
      <c r="WLM8" s="228"/>
      <c r="WLN8" s="228"/>
      <c r="WLO8" s="228"/>
      <c r="WLP8" s="228"/>
      <c r="WLQ8" s="228"/>
      <c r="WLR8" s="228"/>
      <c r="WLS8" s="228"/>
      <c r="WLT8" s="228"/>
      <c r="WLU8" s="228"/>
      <c r="WLV8" s="228"/>
      <c r="WLW8" s="228"/>
      <c r="WLX8" s="228"/>
      <c r="WLY8" s="228"/>
      <c r="WLZ8" s="228"/>
      <c r="WMA8" s="228"/>
      <c r="WMB8" s="228"/>
      <c r="WMC8" s="228"/>
      <c r="WMD8" s="228"/>
      <c r="WME8" s="228"/>
      <c r="WMF8" s="228"/>
      <c r="WMG8" s="228"/>
      <c r="WMH8" s="228"/>
      <c r="WMI8" s="228"/>
      <c r="WMJ8" s="228"/>
      <c r="WMK8" s="228"/>
      <c r="WML8" s="228"/>
      <c r="WMM8" s="228"/>
      <c r="WMN8" s="228"/>
      <c r="WMO8" s="228"/>
      <c r="WMP8" s="228"/>
      <c r="WMQ8" s="228"/>
      <c r="WMR8" s="228"/>
      <c r="WMS8" s="228"/>
      <c r="WMT8" s="228"/>
      <c r="WMU8" s="228"/>
      <c r="WMV8" s="228"/>
      <c r="WMW8" s="228"/>
      <c r="WMX8" s="228"/>
      <c r="WMY8" s="228"/>
      <c r="WMZ8" s="228"/>
      <c r="WNA8" s="228"/>
      <c r="WNB8" s="228"/>
      <c r="WNC8" s="228"/>
      <c r="WND8" s="228"/>
      <c r="WNE8" s="228"/>
      <c r="WNF8" s="228"/>
      <c r="WNG8" s="228"/>
      <c r="WNH8" s="228"/>
      <c r="WNI8" s="228"/>
      <c r="WNJ8" s="228"/>
      <c r="WNK8" s="228"/>
      <c r="WNL8" s="228"/>
      <c r="WNM8" s="228"/>
      <c r="WNN8" s="228"/>
      <c r="WNO8" s="228"/>
      <c r="WNP8" s="228"/>
      <c r="WNQ8" s="228"/>
      <c r="WNR8" s="228"/>
      <c r="WNS8" s="228"/>
      <c r="WNT8" s="228"/>
      <c r="WNU8" s="228"/>
      <c r="WNV8" s="228"/>
      <c r="WNW8" s="228"/>
      <c r="WNX8" s="228"/>
      <c r="WNY8" s="228"/>
      <c r="WNZ8" s="228"/>
      <c r="WOA8" s="228"/>
      <c r="WOB8" s="228"/>
      <c r="WOC8" s="228"/>
      <c r="WOD8" s="228"/>
      <c r="WOE8" s="228"/>
      <c r="WOF8" s="228"/>
      <c r="WOG8" s="228"/>
      <c r="WOH8" s="228"/>
      <c r="WOI8" s="228"/>
      <c r="WOJ8" s="228"/>
      <c r="WOK8" s="228"/>
      <c r="WOL8" s="228"/>
      <c r="WOM8" s="228"/>
      <c r="WON8" s="228"/>
      <c r="WOO8" s="228"/>
      <c r="WOP8" s="228"/>
      <c r="WOQ8" s="228"/>
      <c r="WOR8" s="228"/>
      <c r="WOS8" s="228"/>
      <c r="WOT8" s="228"/>
      <c r="WOU8" s="228"/>
      <c r="WOV8" s="228"/>
      <c r="WOW8" s="228"/>
      <c r="WOX8" s="228"/>
      <c r="WOY8" s="228"/>
      <c r="WOZ8" s="228"/>
      <c r="WPA8" s="228"/>
      <c r="WPB8" s="228"/>
      <c r="WPC8" s="228"/>
      <c r="WPD8" s="228"/>
      <c r="WPE8" s="228"/>
      <c r="WPF8" s="228"/>
      <c r="WPG8" s="228"/>
      <c r="WPH8" s="228"/>
      <c r="WPI8" s="228"/>
      <c r="WPJ8" s="228"/>
      <c r="WPK8" s="228"/>
      <c r="WPL8" s="228"/>
      <c r="WPM8" s="228"/>
      <c r="WPN8" s="228"/>
      <c r="WPO8" s="228"/>
      <c r="WPP8" s="228"/>
      <c r="WPQ8" s="228"/>
      <c r="WPR8" s="228"/>
      <c r="WPS8" s="228"/>
      <c r="WPT8" s="228"/>
      <c r="WPU8" s="228"/>
      <c r="WPV8" s="228"/>
      <c r="WPW8" s="228"/>
      <c r="WPX8" s="228"/>
      <c r="WPY8" s="228"/>
      <c r="WPZ8" s="228"/>
      <c r="WQA8" s="228"/>
      <c r="WQB8" s="228"/>
      <c r="WQC8" s="228"/>
      <c r="WQD8" s="228"/>
      <c r="WQE8" s="228"/>
      <c r="WQF8" s="228"/>
      <c r="WQG8" s="228"/>
      <c r="WQH8" s="228"/>
      <c r="WQI8" s="228"/>
      <c r="WQJ8" s="228"/>
      <c r="WQK8" s="228"/>
      <c r="WQL8" s="228"/>
      <c r="WQM8" s="228"/>
      <c r="WQN8" s="228"/>
      <c r="WQO8" s="228"/>
      <c r="WQP8" s="228"/>
      <c r="WQQ8" s="228"/>
      <c r="WQR8" s="228"/>
      <c r="WQS8" s="228"/>
      <c r="WQT8" s="228"/>
      <c r="WQU8" s="228"/>
      <c r="WQV8" s="228"/>
      <c r="WQW8" s="228"/>
      <c r="WQX8" s="228"/>
      <c r="WQY8" s="228"/>
      <c r="WQZ8" s="228"/>
      <c r="WRA8" s="228"/>
      <c r="WRB8" s="228"/>
      <c r="WRC8" s="228"/>
      <c r="WRD8" s="228"/>
      <c r="WRE8" s="228"/>
      <c r="WRF8" s="228"/>
      <c r="WRG8" s="228"/>
      <c r="WRH8" s="228"/>
      <c r="WRI8" s="228"/>
      <c r="WRJ8" s="228"/>
      <c r="WRK8" s="228"/>
      <c r="WRL8" s="228"/>
      <c r="WRM8" s="228"/>
      <c r="WRN8" s="228"/>
      <c r="WRO8" s="228"/>
      <c r="WRP8" s="228"/>
      <c r="WRQ8" s="228"/>
      <c r="WRR8" s="228"/>
      <c r="WRS8" s="228"/>
      <c r="WRT8" s="228"/>
      <c r="WRU8" s="228"/>
      <c r="WRV8" s="228"/>
      <c r="WRW8" s="228"/>
      <c r="WRX8" s="228"/>
      <c r="WRY8" s="228"/>
      <c r="WRZ8" s="228"/>
      <c r="WSA8" s="228"/>
      <c r="WSB8" s="228"/>
      <c r="WSC8" s="228"/>
      <c r="WSD8" s="228"/>
      <c r="WSE8" s="228"/>
      <c r="WSF8" s="228"/>
      <c r="WSG8" s="228"/>
      <c r="WSH8" s="228"/>
      <c r="WSI8" s="228"/>
      <c r="WSJ8" s="228"/>
      <c r="WSK8" s="228"/>
      <c r="WSL8" s="228"/>
      <c r="WSM8" s="228"/>
      <c r="WSN8" s="228"/>
      <c r="WSO8" s="228"/>
      <c r="WSP8" s="228"/>
      <c r="WSQ8" s="228"/>
      <c r="WSR8" s="228"/>
      <c r="WSS8" s="228"/>
      <c r="WST8" s="228"/>
      <c r="WSU8" s="228"/>
      <c r="WSV8" s="228"/>
      <c r="WSW8" s="228"/>
      <c r="WSX8" s="228"/>
      <c r="WSY8" s="228"/>
      <c r="WSZ8" s="228"/>
      <c r="WTA8" s="228"/>
      <c r="WTB8" s="228"/>
      <c r="WTC8" s="228"/>
      <c r="WTD8" s="228"/>
      <c r="WTE8" s="228"/>
      <c r="WTF8" s="228"/>
      <c r="WTG8" s="228"/>
      <c r="WTH8" s="228"/>
      <c r="WTI8" s="228"/>
      <c r="WTJ8" s="228"/>
      <c r="WTK8" s="228"/>
      <c r="WTL8" s="228"/>
      <c r="WTM8" s="228"/>
      <c r="WTN8" s="228"/>
      <c r="WTO8" s="228"/>
      <c r="WTP8" s="228"/>
      <c r="WTQ8" s="228"/>
      <c r="WTR8" s="228"/>
      <c r="WTS8" s="228"/>
      <c r="WTT8" s="228"/>
      <c r="WTU8" s="228"/>
      <c r="WTV8" s="228"/>
      <c r="WTW8" s="228"/>
      <c r="WTX8" s="228"/>
      <c r="WTY8" s="228"/>
      <c r="WTZ8" s="228"/>
      <c r="WUA8" s="228"/>
      <c r="WUB8" s="228"/>
      <c r="WUC8" s="228"/>
      <c r="WUD8" s="228"/>
      <c r="WUE8" s="228"/>
      <c r="WUF8" s="228"/>
      <c r="WUG8" s="228"/>
      <c r="WUH8" s="228"/>
      <c r="WUI8" s="228"/>
      <c r="WUJ8" s="228"/>
      <c r="WUK8" s="228"/>
      <c r="WUL8" s="228"/>
      <c r="WUM8" s="228"/>
      <c r="WUN8" s="228"/>
      <c r="WUO8" s="228"/>
      <c r="WUP8" s="228"/>
      <c r="WUQ8" s="228"/>
      <c r="WUR8" s="228"/>
      <c r="WUS8" s="228"/>
      <c r="WUT8" s="228"/>
      <c r="WUU8" s="228"/>
      <c r="WUV8" s="228"/>
      <c r="WUW8" s="228"/>
      <c r="WUX8" s="228"/>
      <c r="WUY8" s="228"/>
      <c r="WUZ8" s="228"/>
      <c r="WVA8" s="228"/>
      <c r="WVB8" s="228"/>
      <c r="WVC8" s="228"/>
      <c r="WVD8" s="228"/>
      <c r="WVE8" s="228"/>
      <c r="WVF8" s="228"/>
      <c r="WVG8" s="228"/>
      <c r="WVH8" s="228"/>
      <c r="WVI8" s="228"/>
      <c r="WVJ8" s="228"/>
      <c r="WVK8" s="228"/>
      <c r="WVL8" s="228"/>
      <c r="WVM8" s="228"/>
      <c r="WVN8" s="228"/>
      <c r="WVO8" s="228"/>
      <c r="WVP8" s="228"/>
      <c r="WVQ8" s="228"/>
      <c r="WVR8" s="228"/>
      <c r="WVS8" s="228"/>
      <c r="WVT8" s="228"/>
      <c r="WVU8" s="228"/>
      <c r="WVV8" s="228"/>
      <c r="WVW8" s="228"/>
      <c r="WVX8" s="228"/>
      <c r="WVY8" s="228"/>
      <c r="WVZ8" s="228"/>
      <c r="WWA8" s="228"/>
      <c r="WWB8" s="228"/>
      <c r="WWC8" s="228"/>
      <c r="WWD8" s="228"/>
      <c r="WWE8" s="228"/>
      <c r="WWF8" s="228"/>
      <c r="WWG8" s="228"/>
      <c r="WWH8" s="228"/>
      <c r="WWI8" s="228"/>
      <c r="WWJ8" s="228"/>
      <c r="WWK8" s="228"/>
      <c r="WWL8" s="228"/>
      <c r="WWM8" s="228"/>
      <c r="WWN8" s="228"/>
      <c r="WWO8" s="228"/>
      <c r="WWP8" s="228"/>
      <c r="WWQ8" s="228"/>
      <c r="WWR8" s="228"/>
      <c r="WWS8" s="228"/>
      <c r="WWT8" s="228"/>
      <c r="WWU8" s="228"/>
      <c r="WWV8" s="228"/>
      <c r="WWW8" s="228"/>
      <c r="WWX8" s="228"/>
      <c r="WWY8" s="228"/>
      <c r="WWZ8" s="228"/>
      <c r="WXA8" s="228"/>
      <c r="WXB8" s="228"/>
      <c r="WXC8" s="228"/>
      <c r="WXD8" s="228"/>
      <c r="WXE8" s="228"/>
      <c r="WXF8" s="228"/>
      <c r="WXG8" s="228"/>
      <c r="WXH8" s="228"/>
      <c r="WXI8" s="228"/>
      <c r="WXJ8" s="228"/>
      <c r="WXK8" s="228"/>
      <c r="WXL8" s="228"/>
      <c r="WXM8" s="228"/>
      <c r="WXN8" s="228"/>
      <c r="WXO8" s="228"/>
      <c r="WXP8" s="228"/>
      <c r="WXQ8" s="228"/>
      <c r="WXR8" s="228"/>
      <c r="WXS8" s="228"/>
      <c r="WXT8" s="228"/>
      <c r="WXU8" s="228"/>
      <c r="WXV8" s="228"/>
      <c r="WXW8" s="228"/>
      <c r="WXX8" s="228"/>
      <c r="WXY8" s="228"/>
      <c r="WXZ8" s="228"/>
      <c r="WYA8" s="228"/>
      <c r="WYB8" s="228"/>
      <c r="WYC8" s="228"/>
      <c r="WYD8" s="228"/>
      <c r="WYE8" s="228"/>
      <c r="WYF8" s="228"/>
      <c r="WYG8" s="228"/>
      <c r="WYH8" s="228"/>
      <c r="WYI8" s="228"/>
      <c r="WYJ8" s="228"/>
      <c r="WYK8" s="228"/>
      <c r="WYL8" s="228"/>
      <c r="WYM8" s="228"/>
      <c r="WYN8" s="228"/>
      <c r="WYO8" s="228"/>
      <c r="WYP8" s="228"/>
      <c r="WYQ8" s="228"/>
      <c r="WYR8" s="228"/>
      <c r="WYS8" s="228"/>
      <c r="WYT8" s="228"/>
      <c r="WYU8" s="228"/>
      <c r="WYV8" s="228"/>
      <c r="WYW8" s="228"/>
      <c r="WYX8" s="228"/>
      <c r="WYY8" s="228"/>
      <c r="WYZ8" s="228"/>
      <c r="WZA8" s="228"/>
      <c r="WZB8" s="228"/>
      <c r="WZC8" s="228"/>
      <c r="WZD8" s="228"/>
      <c r="WZE8" s="228"/>
      <c r="WZF8" s="228"/>
      <c r="WZG8" s="228"/>
      <c r="WZH8" s="228"/>
      <c r="WZI8" s="228"/>
      <c r="WZJ8" s="228"/>
      <c r="WZK8" s="228"/>
      <c r="WZL8" s="228"/>
      <c r="WZM8" s="228"/>
      <c r="WZN8" s="228"/>
      <c r="WZO8" s="228"/>
      <c r="WZP8" s="228"/>
      <c r="WZQ8" s="228"/>
      <c r="WZR8" s="228"/>
      <c r="WZS8" s="228"/>
      <c r="WZT8" s="228"/>
      <c r="WZU8" s="228"/>
      <c r="WZV8" s="228"/>
      <c r="WZW8" s="228"/>
      <c r="WZX8" s="228"/>
      <c r="WZY8" s="228"/>
      <c r="WZZ8" s="228"/>
      <c r="XAA8" s="228"/>
      <c r="XAB8" s="228"/>
      <c r="XAC8" s="228"/>
      <c r="XAD8" s="228"/>
      <c r="XAE8" s="228"/>
      <c r="XAF8" s="228"/>
      <c r="XAG8" s="228"/>
      <c r="XAH8" s="228"/>
      <c r="XAI8" s="228"/>
      <c r="XAJ8" s="228"/>
      <c r="XAK8" s="228"/>
      <c r="XAL8" s="228"/>
      <c r="XAM8" s="228"/>
      <c r="XAN8" s="228"/>
      <c r="XAO8" s="228"/>
      <c r="XAP8" s="228"/>
      <c r="XAQ8" s="228"/>
      <c r="XAR8" s="228"/>
      <c r="XAS8" s="228"/>
      <c r="XAT8" s="228"/>
      <c r="XAU8" s="228"/>
      <c r="XAV8" s="228"/>
      <c r="XAW8" s="228"/>
      <c r="XAX8" s="228"/>
      <c r="XAY8" s="228"/>
      <c r="XAZ8" s="228"/>
      <c r="XBA8" s="228"/>
      <c r="XBB8" s="228"/>
      <c r="XBC8" s="228"/>
      <c r="XBD8" s="228"/>
      <c r="XBE8" s="228"/>
      <c r="XBF8" s="228"/>
      <c r="XBG8" s="228"/>
      <c r="XBH8" s="228"/>
      <c r="XBI8" s="228"/>
      <c r="XBJ8" s="228"/>
      <c r="XBK8" s="228"/>
      <c r="XBL8" s="228"/>
      <c r="XBM8" s="228"/>
      <c r="XBN8" s="228"/>
      <c r="XBO8" s="228"/>
      <c r="XBP8" s="228"/>
      <c r="XBQ8" s="228"/>
      <c r="XBR8" s="228"/>
      <c r="XBS8" s="228"/>
      <c r="XBT8" s="228"/>
      <c r="XBU8" s="228"/>
      <c r="XBV8" s="228"/>
      <c r="XBW8" s="228"/>
      <c r="XBX8" s="228"/>
      <c r="XBY8" s="228"/>
      <c r="XBZ8" s="228"/>
      <c r="XCA8" s="228"/>
      <c r="XCB8" s="228"/>
      <c r="XCC8" s="228"/>
      <c r="XCD8" s="228"/>
      <c r="XCE8" s="228"/>
      <c r="XCF8" s="228"/>
      <c r="XCG8" s="228"/>
      <c r="XCH8" s="228"/>
      <c r="XCI8" s="228"/>
      <c r="XCJ8" s="228"/>
      <c r="XCK8" s="228"/>
      <c r="XCL8" s="228"/>
      <c r="XCM8" s="228"/>
      <c r="XCN8" s="228"/>
      <c r="XCO8" s="228"/>
      <c r="XCP8" s="228"/>
      <c r="XCQ8" s="228"/>
      <c r="XCR8" s="228"/>
      <c r="XCS8" s="228"/>
      <c r="XCT8" s="228"/>
      <c r="XCU8" s="228"/>
      <c r="XCV8" s="228"/>
      <c r="XCW8" s="228"/>
      <c r="XCX8" s="228"/>
      <c r="XCY8" s="228"/>
      <c r="XCZ8" s="228"/>
      <c r="XDA8" s="228"/>
      <c r="XDB8" s="228"/>
      <c r="XDC8" s="228"/>
      <c r="XDD8" s="228"/>
      <c r="XDE8" s="228"/>
      <c r="XDF8" s="228"/>
      <c r="XDG8" s="228"/>
      <c r="XDH8" s="228"/>
      <c r="XDI8" s="228"/>
      <c r="XDJ8" s="228"/>
      <c r="XDK8" s="228"/>
      <c r="XDL8" s="228"/>
      <c r="XDM8" s="228"/>
      <c r="XDN8" s="228"/>
      <c r="XDO8" s="228"/>
      <c r="XDP8" s="228"/>
      <c r="XDQ8" s="228"/>
      <c r="XDR8" s="228"/>
      <c r="XDS8" s="228"/>
      <c r="XDT8" s="228"/>
      <c r="XDU8" s="228"/>
      <c r="XDV8" s="228"/>
      <c r="XDW8" s="228"/>
      <c r="XDX8" s="228"/>
      <c r="XDY8" s="228"/>
      <c r="XDZ8" s="228"/>
      <c r="XEA8" s="228"/>
      <c r="XEB8" s="228"/>
      <c r="XEC8" s="228"/>
      <c r="XED8" s="228"/>
      <c r="XEE8" s="228"/>
      <c r="XEF8" s="228"/>
      <c r="XEG8" s="228"/>
      <c r="XEH8" s="228"/>
      <c r="XEI8" s="228"/>
      <c r="XEJ8" s="228"/>
      <c r="XEK8" s="228"/>
      <c r="XEL8" s="228"/>
      <c r="XEM8" s="228"/>
      <c r="XEN8" s="228"/>
      <c r="XEO8" s="228"/>
      <c r="XEP8" s="228"/>
      <c r="XEQ8" s="228"/>
      <c r="XER8" s="228"/>
      <c r="XES8" s="228"/>
      <c r="XET8" s="228"/>
      <c r="XEU8" s="228"/>
      <c r="XEV8" s="228"/>
      <c r="XEW8" s="228"/>
      <c r="XEX8" s="228"/>
      <c r="XEY8" s="228"/>
      <c r="XEZ8" s="228"/>
      <c r="XFA8" s="228"/>
      <c r="XFB8" s="228"/>
      <c r="XFC8" s="228"/>
      <c r="XFD8" s="228"/>
    </row>
    <row r="9" spans="1:16384" s="349" customFormat="1">
      <c r="A9" s="352"/>
      <c r="B9" s="352"/>
      <c r="C9" s="352"/>
      <c r="D9" s="350">
        <f t="shared" ref="D9:BO9" ca="1" si="0">YEAR(D10)</f>
        <v>2014</v>
      </c>
      <c r="E9" s="350">
        <f t="shared" ca="1" si="0"/>
        <v>2015</v>
      </c>
      <c r="F9" s="350">
        <f t="shared" ca="1" si="0"/>
        <v>2015</v>
      </c>
      <c r="G9" s="350">
        <f t="shared" ca="1" si="0"/>
        <v>2015</v>
      </c>
      <c r="H9" s="350">
        <f t="shared" ca="1" si="0"/>
        <v>2015</v>
      </c>
      <c r="I9" s="350">
        <f t="shared" ca="1" si="0"/>
        <v>2015</v>
      </c>
      <c r="J9" s="350">
        <f t="shared" ca="1" si="0"/>
        <v>2016</v>
      </c>
      <c r="K9" s="350">
        <f t="shared" ca="1" si="0"/>
        <v>2016</v>
      </c>
      <c r="L9" s="350">
        <f t="shared" ca="1" si="0"/>
        <v>2016</v>
      </c>
      <c r="M9" s="350">
        <f t="shared" ca="1" si="0"/>
        <v>2016</v>
      </c>
      <c r="N9" s="350">
        <f t="shared" ca="1" si="0"/>
        <v>2016</v>
      </c>
      <c r="O9" s="350">
        <f t="shared" ca="1" si="0"/>
        <v>2017</v>
      </c>
      <c r="P9" s="350">
        <f t="shared" ca="1" si="0"/>
        <v>2017</v>
      </c>
      <c r="Q9" s="350">
        <f t="shared" ca="1" si="0"/>
        <v>2017</v>
      </c>
      <c r="R9" s="350">
        <f t="shared" ca="1" si="0"/>
        <v>2017</v>
      </c>
      <c r="S9" s="350">
        <f t="shared" ca="1" si="0"/>
        <v>2017</v>
      </c>
      <c r="T9" s="350">
        <f t="shared" ca="1" si="0"/>
        <v>2018</v>
      </c>
      <c r="U9" s="350">
        <f t="shared" ca="1" si="0"/>
        <v>2018</v>
      </c>
      <c r="V9" s="350">
        <f t="shared" ca="1" si="0"/>
        <v>2018</v>
      </c>
      <c r="W9" s="350">
        <f t="shared" ca="1" si="0"/>
        <v>2018</v>
      </c>
      <c r="X9" s="350">
        <f t="shared" ca="1" si="0"/>
        <v>2018</v>
      </c>
      <c r="Y9" s="350">
        <f t="shared" ca="1" si="0"/>
        <v>2019</v>
      </c>
      <c r="Z9" s="350">
        <f t="shared" ca="1" si="0"/>
        <v>2019</v>
      </c>
      <c r="AA9" s="350">
        <f t="shared" ca="1" si="0"/>
        <v>2019</v>
      </c>
      <c r="AB9" s="350">
        <f t="shared" ca="1" si="0"/>
        <v>2019</v>
      </c>
      <c r="AC9" s="350">
        <f t="shared" ca="1" si="0"/>
        <v>2019</v>
      </c>
      <c r="AD9" s="350">
        <f t="shared" ca="1" si="0"/>
        <v>2020</v>
      </c>
      <c r="AE9" s="350">
        <f t="shared" ca="1" si="0"/>
        <v>2020</v>
      </c>
      <c r="AF9" s="350">
        <f t="shared" ca="1" si="0"/>
        <v>2020</v>
      </c>
      <c r="AG9" s="350">
        <f t="shared" ca="1" si="0"/>
        <v>2020</v>
      </c>
      <c r="AH9" s="350">
        <f t="shared" ca="1" si="0"/>
        <v>2020</v>
      </c>
      <c r="AI9" s="350">
        <f t="shared" ca="1" si="0"/>
        <v>2021</v>
      </c>
      <c r="AJ9" s="350">
        <f t="shared" ca="1" si="0"/>
        <v>2021</v>
      </c>
      <c r="AK9" s="350">
        <f t="shared" ca="1" si="0"/>
        <v>2021</v>
      </c>
      <c r="AL9" s="350">
        <f t="shared" ca="1" si="0"/>
        <v>2021</v>
      </c>
      <c r="AM9" s="350">
        <f t="shared" ca="1" si="0"/>
        <v>2021</v>
      </c>
      <c r="AN9" s="350">
        <f t="shared" ca="1" si="0"/>
        <v>2022</v>
      </c>
      <c r="AO9" s="350">
        <f t="shared" ca="1" si="0"/>
        <v>2022</v>
      </c>
      <c r="AP9" s="350">
        <f t="shared" ca="1" si="0"/>
        <v>2022</v>
      </c>
      <c r="AQ9" s="350">
        <f t="shared" ca="1" si="0"/>
        <v>2022</v>
      </c>
      <c r="AR9" s="350">
        <f t="shared" ca="1" si="0"/>
        <v>2022</v>
      </c>
      <c r="AS9" s="350">
        <f t="shared" ca="1" si="0"/>
        <v>2023</v>
      </c>
      <c r="AT9" s="350">
        <f t="shared" ca="1" si="0"/>
        <v>2023</v>
      </c>
      <c r="AU9" s="350">
        <f t="shared" ca="1" si="0"/>
        <v>2023</v>
      </c>
      <c r="AV9" s="350">
        <f t="shared" ca="1" si="0"/>
        <v>2023</v>
      </c>
      <c r="AW9" s="350">
        <f t="shared" ca="1" si="0"/>
        <v>2023</v>
      </c>
      <c r="AX9" s="350">
        <f t="shared" ca="1" si="0"/>
        <v>2024</v>
      </c>
      <c r="AY9" s="350">
        <f t="shared" ca="1" si="0"/>
        <v>2024</v>
      </c>
      <c r="AZ9" s="350">
        <f t="shared" ca="1" si="0"/>
        <v>2024</v>
      </c>
      <c r="BA9" s="350">
        <f t="shared" ca="1" si="0"/>
        <v>2024</v>
      </c>
      <c r="BB9" s="350">
        <f t="shared" ca="1" si="0"/>
        <v>2024</v>
      </c>
      <c r="BC9" s="350">
        <f t="shared" ca="1" si="0"/>
        <v>2025</v>
      </c>
      <c r="BD9" s="350">
        <f t="shared" ca="1" si="0"/>
        <v>2025</v>
      </c>
      <c r="BE9" s="350">
        <f t="shared" ca="1" si="0"/>
        <v>2025</v>
      </c>
      <c r="BF9" s="350">
        <f t="shared" ca="1" si="0"/>
        <v>2025</v>
      </c>
      <c r="BG9" s="350">
        <f t="shared" ca="1" si="0"/>
        <v>2025</v>
      </c>
      <c r="BH9" s="350">
        <f t="shared" ca="1" si="0"/>
        <v>2026</v>
      </c>
      <c r="BI9" s="350">
        <f t="shared" ca="1" si="0"/>
        <v>2026</v>
      </c>
      <c r="BJ9" s="350">
        <f t="shared" ca="1" si="0"/>
        <v>2026</v>
      </c>
      <c r="BK9" s="350">
        <f t="shared" ca="1" si="0"/>
        <v>2026</v>
      </c>
      <c r="BL9" s="350">
        <f t="shared" ca="1" si="0"/>
        <v>2026</v>
      </c>
      <c r="BM9" s="350">
        <f t="shared" ca="1" si="0"/>
        <v>2027</v>
      </c>
      <c r="BN9" s="350">
        <f t="shared" ca="1" si="0"/>
        <v>2027</v>
      </c>
      <c r="BO9" s="350">
        <f t="shared" ca="1" si="0"/>
        <v>2027</v>
      </c>
      <c r="BP9" s="350">
        <f t="shared" ref="BP9:BZ9" ca="1" si="1">YEAR(BP10)</f>
        <v>2027</v>
      </c>
      <c r="BQ9" s="350">
        <f t="shared" ca="1" si="1"/>
        <v>2027</v>
      </c>
      <c r="BR9" s="350">
        <f t="shared" ca="1" si="1"/>
        <v>2028</v>
      </c>
      <c r="BS9" s="350">
        <f t="shared" ca="1" si="1"/>
        <v>2028</v>
      </c>
      <c r="BT9" s="350">
        <f t="shared" ca="1" si="1"/>
        <v>2028</v>
      </c>
      <c r="BU9" s="350">
        <f t="shared" ca="1" si="1"/>
        <v>2028</v>
      </c>
      <c r="BV9" s="350">
        <f t="shared" ca="1" si="1"/>
        <v>2028</v>
      </c>
      <c r="BW9" s="350">
        <f t="shared" ca="1" si="1"/>
        <v>2029</v>
      </c>
      <c r="BX9" s="350">
        <f t="shared" ca="1" si="1"/>
        <v>2029</v>
      </c>
      <c r="BY9" s="350">
        <f t="shared" ca="1" si="1"/>
        <v>2029</v>
      </c>
      <c r="BZ9" s="350">
        <f t="shared" ca="1" si="1"/>
        <v>2029</v>
      </c>
      <c r="CA9" s="350"/>
      <c r="CB9" s="350"/>
      <c r="CC9" s="350"/>
      <c r="CD9" s="350"/>
      <c r="CE9" s="350"/>
      <c r="CF9" s="351"/>
    </row>
    <row r="10" spans="1:16384" s="479" customFormat="1">
      <c r="D10" s="501" t="str">
        <f ca="1">CLEAN(OFFSET('Integrated Financial Statements'!$I$8,0,(COLUMN(A11)-1)*4))</f>
        <v>October 25, 2014</v>
      </c>
      <c r="E10" s="495" t="str">
        <f ca="1">CLEAN(OFFSET('Integrated Financial Statements'!$I$8,0,(COLUMN(B11)-1)*4))</f>
        <v>January 24, 2015</v>
      </c>
      <c r="F10" s="495" t="str">
        <f ca="1">CLEAN(OFFSET('Integrated Financial Statements'!$I$8,0,(COLUMN(C11)-1)*4))</f>
        <v>April 25, 2015</v>
      </c>
      <c r="G10" s="496" t="str">
        <f ca="1">CLEAN(OFFSET('Integrated Financial Statements'!$I$8,0,(COLUMN(D11)-1)*4))</f>
        <v>July 25,  2015</v>
      </c>
      <c r="H10" s="481" t="str">
        <f ca="1">CLEAN(OFFSET('Integrated Financial Statements'!$I$8,0,(COLUMN(E11)-1)*4))</f>
        <v>July 25,  2015</v>
      </c>
      <c r="I10" s="501" t="str">
        <f ca="1">CLEAN(OFFSET('Integrated Financial Statements'!$I$8,0,(COLUMN(F11)-1)*4))</f>
        <v>October 24, 2015</v>
      </c>
      <c r="J10" s="495" t="str">
        <f ca="1">CLEAN(OFFSET('Integrated Financial Statements'!$I$8,0,(COLUMN(G11)-1)*4))</f>
        <v>January 23, 2016</v>
      </c>
      <c r="K10" s="495" t="str">
        <f ca="1">CLEAN(OFFSET('Integrated Financial Statements'!$I$8,0,(COLUMN(H11)-1)*4))</f>
        <v>April 30, 2016</v>
      </c>
      <c r="L10" s="496" t="str">
        <f ca="1">CLEAN(OFFSET('Integrated Financial Statements'!$I$8,0,(COLUMN(I11)-1)*4))</f>
        <v>July 30, 2016</v>
      </c>
      <c r="M10" s="481" t="str">
        <f ca="1">CLEAN(OFFSET('Integrated Financial Statements'!$I$8,0,(COLUMN(J11)-1)*4))</f>
        <v>July 30, 2016</v>
      </c>
      <c r="N10" s="501" t="str">
        <f ca="1">CLEAN(OFFSET('Integrated Financial Statements'!$I$8,0,(COLUMN(K11)-1)*4))</f>
        <v>October 29, 2016</v>
      </c>
      <c r="O10" s="495" t="str">
        <f ca="1">CLEAN(OFFSET('Integrated Financial Statements'!$I$8,0,(COLUMN(L11)-1)*4))</f>
        <v>January 28, 2017</v>
      </c>
      <c r="P10" s="495" t="str">
        <f ca="1">CLEAN(OFFSET('Integrated Financial Statements'!$I$8,0,(COLUMN(M11)-1)*4))</f>
        <v>April 29, 2017</v>
      </c>
      <c r="Q10" s="496" t="str">
        <f ca="1">CLEAN(OFFSET('Integrated Financial Statements'!$I$8,0,(COLUMN(N11)-1)*4))</f>
        <v>July 29, 2017</v>
      </c>
      <c r="R10" s="481" t="str">
        <f ca="1">CLEAN(OFFSET('Integrated Financial Statements'!$I$8,0,(COLUMN(O11)-1)*4))</f>
        <v>July 29, 2017</v>
      </c>
      <c r="S10" s="501" t="str">
        <f ca="1">CLEAN(OFFSET('Integrated Financial Statements'!$I$8,0,(COLUMN(P11)-1)*4))</f>
        <v>October 28, 2017</v>
      </c>
      <c r="T10" s="495" t="str">
        <f ca="1">CLEAN(OFFSET('Integrated Financial Statements'!$I$8,0,(COLUMN(Q11)-1)*4))</f>
        <v>January 27, 2018</v>
      </c>
      <c r="U10" s="495" t="str">
        <f ca="1">CLEAN(OFFSET('Integrated Financial Statements'!$I$8,0,(COLUMN(R11)-1)*4))</f>
        <v>April 28, 2018</v>
      </c>
      <c r="V10" s="496" t="str">
        <f ca="1">CLEAN(OFFSET('Integrated Financial Statements'!$I$8,0,(COLUMN(S11)-1)*4))</f>
        <v>July 28, 2018</v>
      </c>
      <c r="W10" s="481" t="str">
        <f ca="1">CLEAN(OFFSET('Integrated Financial Statements'!$I$8,0,(COLUMN(T11)-1)*4))</f>
        <v>July 28, 2018</v>
      </c>
      <c r="X10" s="501" t="str">
        <f ca="1">CLEAN(OFFSET('Integrated Financial Statements'!$I$8,0,(COLUMN(U11)-1)*4))</f>
        <v>October 27, 2018</v>
      </c>
      <c r="Y10" s="495" t="str">
        <f ca="1">CLEAN(OFFSET('Integrated Financial Statements'!$I$8,0,(COLUMN(V11)-1)*4))</f>
        <v>January 26, 2019</v>
      </c>
      <c r="Z10" s="495" t="str">
        <f ca="1">CLEAN(OFFSET('Integrated Financial Statements'!$I$8,0,(COLUMN(W11)-1)*4))</f>
        <v>April 27, 2019</v>
      </c>
      <c r="AA10" s="496" t="str">
        <f ca="1">CLEAN(OFFSET('Integrated Financial Statements'!$I$8,0,(COLUMN(X11)-1)*4))</f>
        <v>July 27, 2019</v>
      </c>
      <c r="AB10" s="481" t="str">
        <f ca="1">CLEAN(OFFSET('Integrated Financial Statements'!$I$8,0,(COLUMN(Y11)-1)*4))</f>
        <v>July 27, 2019</v>
      </c>
      <c r="AC10" s="501" t="str">
        <f ca="1">CLEAN(OFFSET('Integrated Financial Statements'!$I$8,0,(COLUMN(Z11)-1)*4+1))</f>
        <v>October 27, 2019</v>
      </c>
      <c r="AD10" s="495" t="str">
        <f ca="1">CLEAN(OFFSET('Integrated Financial Statements'!$I$8,0,(COLUMN(AA11)-1)*4+1))</f>
        <v>January 26, 2020</v>
      </c>
      <c r="AE10" s="495" t="str">
        <f ca="1">CLEAN(OFFSET('Integrated Financial Statements'!$I$8,0,(COLUMN(AB11)-1)*4+1))</f>
        <v>April 27, 2020</v>
      </c>
      <c r="AF10" s="496" t="str">
        <f ca="1">CLEAN(OFFSET('Integrated Financial Statements'!$I$8,0,(COLUMN(AC11)-1)*4+1))</f>
        <v>July 27, 2020</v>
      </c>
      <c r="AG10" s="481" t="str">
        <f ca="1">CLEAN(OFFSET('Integrated Financial Statements'!$I$8,0,(COLUMN(AD11)-1)*4+1))</f>
        <v>July 27, 2020</v>
      </c>
      <c r="AH10" s="501" t="str">
        <f ca="1">CLEAN(OFFSET('Integrated Financial Statements'!$I$8,0,(COLUMN(AE11)-1)*4+1))</f>
        <v>October 27, 2020</v>
      </c>
      <c r="AI10" s="495" t="str">
        <f ca="1">CLEAN(OFFSET('Integrated Financial Statements'!$I$8,0,(COLUMN(AF11)-1)*4+1))</f>
        <v>January 26, 2021</v>
      </c>
      <c r="AJ10" s="495" t="str">
        <f ca="1">CLEAN(OFFSET('Integrated Financial Statements'!$I$8,0,(COLUMN(AG11)-1)*4+1))</f>
        <v>April 27, 2021</v>
      </c>
      <c r="AK10" s="496" t="str">
        <f ca="1">CLEAN(OFFSET('Integrated Financial Statements'!$I$8,0,(COLUMN(AH11)-1)*4+1))</f>
        <v>July 27, 2021</v>
      </c>
      <c r="AL10" s="481" t="str">
        <f ca="1">CLEAN(OFFSET('Integrated Financial Statements'!$I$8,0,(COLUMN(AI11)-1)*4+1))</f>
        <v>July 27, 2021</v>
      </c>
      <c r="AM10" s="501" t="str">
        <f ca="1">CLEAN(OFFSET('Integrated Financial Statements'!$I$8,0,(COLUMN(AJ11)-1)*4+1))</f>
        <v>October 27, 2021</v>
      </c>
      <c r="AN10" s="495" t="str">
        <f ca="1">CLEAN(OFFSET('Integrated Financial Statements'!$I$8,0,(COLUMN(AK11)-1)*4+1))</f>
        <v>January 26, 2022</v>
      </c>
      <c r="AO10" s="495" t="str">
        <f ca="1">CLEAN(OFFSET('Integrated Financial Statements'!$I$8,0,(COLUMN(AL11)-1)*4+1))</f>
        <v>April 27, 2022</v>
      </c>
      <c r="AP10" s="496" t="str">
        <f ca="1">CLEAN(OFFSET('Integrated Financial Statements'!$I$8,0,(COLUMN(AM11)-1)*4+1))</f>
        <v>July 27, 2022</v>
      </c>
      <c r="AQ10" s="481" t="str">
        <f ca="1">CLEAN(OFFSET('Integrated Financial Statements'!$I$8,0,(COLUMN(AN11)-1)*4+1))</f>
        <v>July 27, 2022</v>
      </c>
      <c r="AR10" s="501" t="str">
        <f ca="1">CLEAN(OFFSET('Integrated Financial Statements'!$I$8,0,(COLUMN(AO11)-1)*4+1))</f>
        <v>October 27, 2022</v>
      </c>
      <c r="AS10" s="495" t="str">
        <f ca="1">CLEAN(OFFSET('Integrated Financial Statements'!$I$8,0,(COLUMN(AP11)-1)*4+1))</f>
        <v>January 26, 2023</v>
      </c>
      <c r="AT10" s="495" t="str">
        <f ca="1">CLEAN(OFFSET('Integrated Financial Statements'!$I$8,0,(COLUMN(AQ11)-1)*4+1))</f>
        <v>April 27, 2023</v>
      </c>
      <c r="AU10" s="496" t="str">
        <f ca="1">CLEAN(OFFSET('Integrated Financial Statements'!$I$8,0,(COLUMN(AR11)-1)*4+1))</f>
        <v>July 27, 2023</v>
      </c>
      <c r="AV10" s="481" t="str">
        <f ca="1">CLEAN(OFFSET('Integrated Financial Statements'!$I$8,0,(COLUMN(AS11)-1)*4+1))</f>
        <v>July 27, 2023</v>
      </c>
      <c r="AW10" s="501" t="str">
        <f ca="1">CLEAN(OFFSET('Integrated Financial Statements'!$I$8,0,(COLUMN(AT11)-1)*4+1))</f>
        <v>October 27, 2023</v>
      </c>
      <c r="AX10" s="495" t="str">
        <f ca="1">CLEAN(OFFSET('Integrated Financial Statements'!$I$8,0,(COLUMN(AU11)-1)*4+1))</f>
        <v>January 26, 2024</v>
      </c>
      <c r="AY10" s="495" t="str">
        <f ca="1">CLEAN(OFFSET('Integrated Financial Statements'!$I$8,0,(COLUMN(AV11)-1)*4+1))</f>
        <v>April 27, 2024</v>
      </c>
      <c r="AZ10" s="496" t="str">
        <f ca="1">CLEAN(OFFSET('Integrated Financial Statements'!$I$8,0,(COLUMN(AW11)-1)*4+1))</f>
        <v>July 27, 2024</v>
      </c>
      <c r="BA10" s="481" t="str">
        <f ca="1">CLEAN(OFFSET('Integrated Financial Statements'!$I$8,0,(COLUMN(AX11)-1)*4+1))</f>
        <v>July 27, 2024</v>
      </c>
      <c r="BB10" s="501" t="str">
        <f ca="1">CLEAN(OFFSET('Integrated Financial Statements'!$I$8,0,(COLUMN(AY11)-1)*4+1))</f>
        <v>October 27, 2024</v>
      </c>
      <c r="BC10" s="495" t="str">
        <f ca="1">CLEAN(OFFSET('Integrated Financial Statements'!$I$8,0,(COLUMN(AZ11)-1)*4+1))</f>
        <v>January 26, 2025</v>
      </c>
      <c r="BD10" s="495" t="str">
        <f ca="1">CLEAN(OFFSET('Integrated Financial Statements'!$I$8,0,(COLUMN(BA11)-1)*4+1))</f>
        <v>April 27, 2025</v>
      </c>
      <c r="BE10" s="496" t="str">
        <f ca="1">CLEAN(OFFSET('Integrated Financial Statements'!$I$8,0,(COLUMN(BB11)-1)*4+1))</f>
        <v>July 27, 2025</v>
      </c>
      <c r="BF10" s="481" t="str">
        <f ca="1">CLEAN(OFFSET('Integrated Financial Statements'!$I$8,0,(COLUMN(BC11)-1)*4+1))</f>
        <v>July 27, 2025</v>
      </c>
      <c r="BG10" s="501" t="str">
        <f ca="1">CLEAN(OFFSET('Integrated Financial Statements'!$I$8,0,(COLUMN(BD11)-1)*4+1))</f>
        <v>October 27, 2025</v>
      </c>
      <c r="BH10" s="495" t="str">
        <f ca="1">CLEAN(OFFSET('Integrated Financial Statements'!$I$8,0,(COLUMN(BE11)-1)*4+1))</f>
        <v>January 26, 2026</v>
      </c>
      <c r="BI10" s="495" t="str">
        <f ca="1">CLEAN(OFFSET('Integrated Financial Statements'!$I$8,0,(COLUMN(BF11)-1)*4+1))</f>
        <v>April 27, 2026</v>
      </c>
      <c r="BJ10" s="496" t="str">
        <f ca="1">CLEAN(OFFSET('Integrated Financial Statements'!$I$8,0,(COLUMN(BG11)-1)*4+1))</f>
        <v>July 27, 2026</v>
      </c>
      <c r="BK10" s="481" t="str">
        <f ca="1">CLEAN(OFFSET('Integrated Financial Statements'!$I$8,0,(COLUMN(BH11)-1)*4+1))</f>
        <v>July 27, 2026</v>
      </c>
      <c r="BL10" s="501" t="str">
        <f ca="1">CLEAN(OFFSET('Integrated Financial Statements'!$I$8,0,(COLUMN(BI11)-1)*4+1))</f>
        <v>October 27, 2026</v>
      </c>
      <c r="BM10" s="495" t="str">
        <f ca="1">CLEAN(OFFSET('Integrated Financial Statements'!$I$8,0,(COLUMN(BJ11)-1)*4+1))</f>
        <v>January 26, 2027</v>
      </c>
      <c r="BN10" s="495" t="str">
        <f ca="1">CLEAN(OFFSET('Integrated Financial Statements'!$I$8,0,(COLUMN(BK11)-1)*4+1))</f>
        <v>April 27, 2027</v>
      </c>
      <c r="BO10" s="496" t="str">
        <f ca="1">CLEAN(OFFSET('Integrated Financial Statements'!$I$8,0,(COLUMN(BL11)-1)*4+1))</f>
        <v>July 27, 2027</v>
      </c>
      <c r="BP10" s="481" t="str">
        <f ca="1">CLEAN(OFFSET('Integrated Financial Statements'!$I$8,0,(COLUMN(BM11)-1)*4+1))</f>
        <v>July 27, 2027</v>
      </c>
      <c r="BQ10" s="501" t="str">
        <f ca="1">CLEAN(OFFSET('Integrated Financial Statements'!$I$8,0,(COLUMN(BN11)-1)*4+1))</f>
        <v>October 27, 2027</v>
      </c>
      <c r="BR10" s="495" t="str">
        <f ca="1">CLEAN(OFFSET('Integrated Financial Statements'!$I$8,0,(COLUMN(BO11)-1)*4+1))</f>
        <v>January 26, 2028</v>
      </c>
      <c r="BS10" s="495" t="str">
        <f ca="1">CLEAN(OFFSET('Integrated Financial Statements'!$I$8,0,(COLUMN(BP11)-1)*4+1))</f>
        <v>April 27, 2028</v>
      </c>
      <c r="BT10" s="496" t="str">
        <f ca="1">CLEAN(OFFSET('Integrated Financial Statements'!$I$8,0,(COLUMN(BQ11)-1)*4+1))</f>
        <v>July 27, 2028</v>
      </c>
      <c r="BU10" s="481" t="str">
        <f ca="1">CLEAN(OFFSET('Integrated Financial Statements'!$I$8,0,(COLUMN(BR11)-1)*4+1))</f>
        <v>July 27, 2028</v>
      </c>
      <c r="BV10" s="501" t="str">
        <f ca="1">CLEAN(OFFSET('Integrated Financial Statements'!$I$8,0,(COLUMN(BS11)-1)*4+1))</f>
        <v>October 27, 2028</v>
      </c>
      <c r="BW10" s="495" t="str">
        <f ca="1">CLEAN(OFFSET('Integrated Financial Statements'!$I$8,0,(COLUMN(BT11)-1)*4+1))</f>
        <v>January 26, 2029</v>
      </c>
      <c r="BX10" s="495" t="str">
        <f ca="1">CLEAN(OFFSET('Integrated Financial Statements'!$I$8,0,(COLUMN(BU11)-1)*4+1))</f>
        <v>April 27, 2029</v>
      </c>
      <c r="BY10" s="496" t="str">
        <f ca="1">CLEAN(OFFSET('Integrated Financial Statements'!$I$8,0,(COLUMN(BV11)-1)*4+1))</f>
        <v>July 27, 2029</v>
      </c>
      <c r="BZ10" s="481" t="str">
        <f ca="1">CLEAN(OFFSET('Integrated Financial Statements'!$I$8,0,(COLUMN(BW11)-1)*4+1))</f>
        <v>July 27, 2029</v>
      </c>
      <c r="CA10" s="481"/>
      <c r="CB10" s="481"/>
      <c r="CC10" s="481"/>
      <c r="CD10" s="481"/>
      <c r="CE10" s="481"/>
      <c r="CF10" s="481"/>
    </row>
    <row r="11" spans="1:16384" s="479" customFormat="1">
      <c r="B11" s="480" t="str">
        <f>'Integrated Financial Statements'!A67</f>
        <v>Current assets:</v>
      </c>
      <c r="D11" s="382"/>
      <c r="E11" s="385"/>
      <c r="F11" s="385"/>
      <c r="G11" s="384"/>
      <c r="I11" s="382"/>
      <c r="J11" s="385"/>
      <c r="K11" s="385"/>
      <c r="L11" s="384"/>
      <c r="N11" s="382"/>
      <c r="O11" s="385"/>
      <c r="P11" s="385"/>
      <c r="Q11" s="384"/>
      <c r="S11" s="382"/>
      <c r="T11" s="385"/>
      <c r="U11" s="385"/>
      <c r="V11" s="384"/>
      <c r="X11" s="382"/>
      <c r="Y11" s="385"/>
      <c r="Z11" s="385"/>
      <c r="AA11" s="384"/>
      <c r="AC11" s="382"/>
      <c r="AD11" s="385"/>
      <c r="AE11" s="385"/>
      <c r="AF11" s="384"/>
      <c r="AH11" s="382"/>
      <c r="AI11" s="385"/>
      <c r="AJ11" s="385"/>
      <c r="AK11" s="384"/>
      <c r="AM11" s="382"/>
      <c r="AN11" s="385"/>
      <c r="AO11" s="385"/>
      <c r="AP11" s="384"/>
      <c r="AR11" s="382"/>
      <c r="AS11" s="385"/>
      <c r="AT11" s="385"/>
      <c r="AU11" s="384"/>
      <c r="AW11" s="382"/>
      <c r="AX11" s="385"/>
      <c r="AY11" s="385"/>
      <c r="AZ11" s="384"/>
      <c r="BB11" s="382"/>
      <c r="BC11" s="385"/>
      <c r="BD11" s="385"/>
      <c r="BE11" s="384"/>
      <c r="BG11" s="382"/>
      <c r="BH11" s="385"/>
      <c r="BI11" s="385"/>
      <c r="BJ11" s="384"/>
      <c r="BL11" s="382"/>
      <c r="BM11" s="385"/>
      <c r="BN11" s="385"/>
      <c r="BO11" s="384"/>
      <c r="BQ11" s="382"/>
      <c r="BR11" s="385"/>
      <c r="BS11" s="385"/>
      <c r="BT11" s="384"/>
      <c r="BV11" s="382"/>
      <c r="BW11" s="385"/>
      <c r="BX11" s="385"/>
      <c r="BY11" s="384"/>
      <c r="CA11" s="719"/>
      <c r="CB11" s="719"/>
      <c r="CC11" s="719"/>
      <c r="CD11" s="719"/>
      <c r="CE11" s="719"/>
      <c r="CF11" s="719"/>
    </row>
    <row r="12" spans="1:16384" s="479" customFormat="1">
      <c r="C12" s="479" t="str">
        <f>'Integrated Financial Statements'!A68</f>
        <v>Cash and cash equivalents</v>
      </c>
      <c r="D12" s="502">
        <f ca="1">OFFSET('Integrated Financial Statements'!$I68,0,(COLUMN(A11)-1)*4)</f>
        <v>4387</v>
      </c>
      <c r="E12" s="497">
        <f ca="1">OFFSET('Integrated Financial Statements'!$I68,0,(COLUMN(B11)-1)*4)</f>
        <v>4797</v>
      </c>
      <c r="F12" s="497">
        <f ca="1">OFFSET('Integrated Financial Statements'!$I68,0,(COLUMN(C11)-1)*4)</f>
        <v>3870</v>
      </c>
      <c r="G12" s="498">
        <f ca="1">OFFSET('Integrated Financial Statements'!$I68,0,(COLUMN(D11)-1)*4)</f>
        <v>6877</v>
      </c>
      <c r="H12" s="482">
        <f ca="1">OFFSET('Integrated Financial Statements'!$I68,0,(COLUMN(E11)-1)*4)</f>
        <v>6877</v>
      </c>
      <c r="I12" s="502">
        <f ca="1">OFFSET('Integrated Financial Statements'!$I68,0,(COLUMN(F11)-1)*4)</f>
        <v>5758</v>
      </c>
      <c r="J12" s="497">
        <f ca="1">OFFSET('Integrated Financial Statements'!$I68,0,(COLUMN(G11)-1)*4)</f>
        <v>6314</v>
      </c>
      <c r="K12" s="497">
        <f ca="1">OFFSET('Integrated Financial Statements'!$I68,0,(COLUMN(H11)-1)*4)</f>
        <v>8895</v>
      </c>
      <c r="L12" s="498">
        <f ca="1">OFFSET('Integrated Financial Statements'!$I68,0,(COLUMN(I11)-1)*4)</f>
        <v>7631</v>
      </c>
      <c r="M12" s="482">
        <f ca="1">OFFSET('Integrated Financial Statements'!$I68,0,(COLUMN(J11)-1)*4)</f>
        <v>7631</v>
      </c>
      <c r="N12" s="502">
        <f ca="1">OFFSET('Integrated Financial Statements'!$I68,0,(COLUMN(K11)-1)*4)</f>
        <v>8583</v>
      </c>
      <c r="O12" s="497">
        <f ca="1">OFFSET('Integrated Financial Statements'!$I68,0,(COLUMN(L11)-1)*4)</f>
        <v>10898</v>
      </c>
      <c r="P12" s="497">
        <f ca="1">OFFSET('Integrated Financial Statements'!$I68,0,(COLUMN(M11)-1)*4)</f>
        <v>8116</v>
      </c>
      <c r="Q12" s="498">
        <f ca="1">OFFSET('Integrated Financial Statements'!$I68,0,(COLUMN(N11)-1)*4)</f>
        <v>11708</v>
      </c>
      <c r="R12" s="482">
        <f ca="1">OFFSET('Integrated Financial Statements'!$I68,0,(COLUMN(O11)-1)*4)</f>
        <v>11708</v>
      </c>
      <c r="S12" s="502">
        <f ca="1">OFFSET('Integrated Financial Statements'!$I68,0,(COLUMN(P11)-1)*4)</f>
        <v>11043</v>
      </c>
      <c r="T12" s="497">
        <f ca="1">OFFSET('Integrated Financial Statements'!$I68,0,(COLUMN(Q11)-1)*4)</f>
        <v>17624</v>
      </c>
      <c r="U12" s="497">
        <f ca="1">OFFSET('Integrated Financial Statements'!$I68,0,(COLUMN(R11)-1)*4)</f>
        <v>6719</v>
      </c>
      <c r="V12" s="498">
        <f ca="1">OFFSET('Integrated Financial Statements'!$I68,0,(COLUMN(S11)-1)*4)</f>
        <v>8934</v>
      </c>
      <c r="W12" s="482">
        <f ca="1">OFFSET('Integrated Financial Statements'!$I68,0,(COLUMN(T11)-1)*4)</f>
        <v>8934</v>
      </c>
      <c r="X12" s="502">
        <f ca="1">OFFSET('Integrated Financial Statements'!$I68,0,(COLUMN(U11)-1)*4)</f>
        <v>8410</v>
      </c>
      <c r="Y12" s="497">
        <f ca="1">OFFSET('Integrated Financial Statements'!$I68,0,(COLUMN(V11)-1)*4)</f>
        <v>9835</v>
      </c>
      <c r="Z12" s="497">
        <f ca="1">OFFSET('Integrated Financial Statements'!$I68,0,(COLUMN(W11)-1)*4)</f>
        <v>10251</v>
      </c>
      <c r="AA12" s="498">
        <f ca="1">OFFSET('Integrated Financial Statements'!$I68,0,(COLUMN(X11)-1)*4)</f>
        <v>11750</v>
      </c>
      <c r="AB12" s="482">
        <f ca="1">OFFSET('Integrated Financial Statements'!$I68,0,(COLUMN(Y11)-1)*4)</f>
        <v>11750</v>
      </c>
      <c r="AC12" s="502">
        <f ca="1">OFFSET('Integrated Financial Statements'!$I68,0,(COLUMN(Z11)-1)*4+1)</f>
        <v>5598.1923700860043</v>
      </c>
      <c r="AD12" s="497">
        <f ca="1">OFFSET('Integrated Financial Statements'!$I68,0,(COLUMN(AA11)-1)*4+1)</f>
        <v>7220.3124078845967</v>
      </c>
      <c r="AE12" s="497">
        <f ca="1">OFFSET('Integrated Financial Statements'!$I68,0,(COLUMN(AB11)-1)*4+1)</f>
        <v>5352.3126296254213</v>
      </c>
      <c r="AF12" s="498">
        <f ca="1">OFFSET('Integrated Financial Statements'!$I68,0,(COLUMN(AC11)-1)*4+1)</f>
        <v>3902.9309954389182</v>
      </c>
      <c r="AG12" s="482">
        <f ca="1">OFFSET('Integrated Financial Statements'!$I68,0,(COLUMN(AD11)-1)*4+1)</f>
        <v>3902.9309954389182</v>
      </c>
      <c r="AH12" s="502">
        <f ca="1">OFFSET('Integrated Financial Statements'!$I68,0,(COLUMN(AE11)-1)*4+1)</f>
        <v>325.57175458471556</v>
      </c>
      <c r="AI12" s="497">
        <f ca="1">OFFSET('Integrated Financial Statements'!$I68,0,(COLUMN(AF11)-1)*4+1)</f>
        <v>2647.5858238693709</v>
      </c>
      <c r="AJ12" s="497">
        <f ca="1">OFFSET('Integrated Financial Statements'!$I68,0,(COLUMN(AG11)-1)*4+1)</f>
        <v>1420.171103080886</v>
      </c>
      <c r="AK12" s="498">
        <f ca="1">OFFSET('Integrated Financial Statements'!$I68,0,(COLUMN(AH11)-1)*4+1)</f>
        <v>646.54140438749573</v>
      </c>
      <c r="AL12" s="482">
        <f ca="1">OFFSET('Integrated Financial Statements'!$I68,0,(COLUMN(AI11)-1)*4+1)</f>
        <v>646.54140438749573</v>
      </c>
      <c r="AM12" s="502">
        <f ca="1">OFFSET('Integrated Financial Statements'!$I68,0,(COLUMN(AJ11)-1)*4+1)</f>
        <v>-1540.6835700093693</v>
      </c>
      <c r="AN12" s="497">
        <f ca="1">OFFSET('Integrated Financial Statements'!$I68,0,(COLUMN(AK11)-1)*4+1)</f>
        <v>2374.1079203855629</v>
      </c>
      <c r="AO12" s="497">
        <f ca="1">OFFSET('Integrated Financial Statements'!$I68,0,(COLUMN(AL11)-1)*4+1)</f>
        <v>2687.9323850646761</v>
      </c>
      <c r="AP12" s="498">
        <f ca="1">OFFSET('Integrated Financial Statements'!$I68,0,(COLUMN(AM11)-1)*4+1)</f>
        <v>3506.5108018255814</v>
      </c>
      <c r="AQ12" s="482">
        <f ca="1">OFFSET('Integrated Financial Statements'!$I68,0,(COLUMN(AN11)-1)*4+1)</f>
        <v>3506.5108018255814</v>
      </c>
      <c r="AR12" s="502">
        <f ca="1">OFFSET('Integrated Financial Statements'!$I68,0,(COLUMN(AO11)-1)*4+1)</f>
        <v>1401.5429810433398</v>
      </c>
      <c r="AS12" s="497">
        <f ca="1">OFFSET('Integrated Financial Statements'!$I68,0,(COLUMN(AP11)-1)*4+1)</f>
        <v>5430.6216464913305</v>
      </c>
      <c r="AT12" s="497">
        <f ca="1">OFFSET('Integrated Financial Statements'!$I68,0,(COLUMN(AQ11)-1)*4+1)</f>
        <v>5542.9958869206985</v>
      </c>
      <c r="AU12" s="498">
        <f ca="1">OFFSET('Integrated Financial Statements'!$I68,0,(COLUMN(AR11)-1)*4+1)</f>
        <v>6216.1170014321033</v>
      </c>
      <c r="AV12" s="482">
        <f ca="1">OFFSET('Integrated Financial Statements'!$I68,0,(COLUMN(AS11)-1)*4+1)</f>
        <v>6216.1170014321033</v>
      </c>
      <c r="AW12" s="502">
        <f ca="1">OFFSET('Integrated Financial Statements'!$I68,0,(COLUMN(AT11)-1)*4+1)</f>
        <v>3845.9572853257287</v>
      </c>
      <c r="AX12" s="497">
        <f ca="1">OFFSET('Integrated Financial Statements'!$I68,0,(COLUMN(AU11)-1)*4+1)</f>
        <v>7876.1273922121127</v>
      </c>
      <c r="AY12" s="497">
        <f ca="1">OFFSET('Integrated Financial Statements'!$I68,0,(COLUMN(AV11)-1)*4+1)</f>
        <v>7781.7662673080868</v>
      </c>
      <c r="AZ12" s="498">
        <f ca="1">OFFSET('Integrated Financial Statements'!$I68,0,(COLUMN(AW11)-1)*4+1)</f>
        <v>8256.4485200935414</v>
      </c>
      <c r="BA12" s="482">
        <f ca="1">OFFSET('Integrated Financial Statements'!$I68,0,(COLUMN(AX11)-1)*4+1)</f>
        <v>8256.4485200935414</v>
      </c>
      <c r="BB12" s="502">
        <f ca="1">OFFSET('Integrated Financial Statements'!$I68,0,(COLUMN(AY11)-1)*4+1)</f>
        <v>5793.48327291238</v>
      </c>
      <c r="BC12" s="497">
        <f ca="1">OFFSET('Integrated Financial Statements'!$I68,0,(COLUMN(AZ11)-1)*4+1)</f>
        <v>9942.9588243196449</v>
      </c>
      <c r="BD12" s="497">
        <f ca="1">OFFSET('Integrated Financial Statements'!$I68,0,(COLUMN(BA11)-1)*4+1)</f>
        <v>9734.1122485107771</v>
      </c>
      <c r="BE12" s="498">
        <f ca="1">OFFSET('Integrated Financial Statements'!$I68,0,(COLUMN(BB11)-1)*4+1)</f>
        <v>10087.371814742643</v>
      </c>
      <c r="BF12" s="482">
        <f ca="1">OFFSET('Integrated Financial Statements'!$I68,0,(COLUMN(BC11)-1)*4+1)</f>
        <v>10087.371814742643</v>
      </c>
      <c r="BG12" s="502">
        <f ca="1">OFFSET('Integrated Financial Statements'!$I68,0,(COLUMN(BD11)-1)*4+1)</f>
        <v>7109.3709036781247</v>
      </c>
      <c r="BH12" s="497">
        <f ca="1">OFFSET('Integrated Financial Statements'!$I68,0,(COLUMN(BE11)-1)*4+1)</f>
        <v>11016.425437506414</v>
      </c>
      <c r="BI12" s="497">
        <f ca="1">OFFSET('Integrated Financial Statements'!$I68,0,(COLUMN(BF11)-1)*4+1)</f>
        <v>10373.673817994802</v>
      </c>
      <c r="BJ12" s="498">
        <f ca="1">OFFSET('Integrated Financial Statements'!$I68,0,(COLUMN(BG11)-1)*4+1)</f>
        <v>10313.499293565701</v>
      </c>
      <c r="BK12" s="482">
        <f ca="1">OFFSET('Integrated Financial Statements'!$I68,0,(COLUMN(BH11)-1)*4+1)</f>
        <v>10313.499293565701</v>
      </c>
      <c r="BL12" s="502">
        <f ca="1">OFFSET('Integrated Financial Statements'!$I68,0,(COLUMN(BI11)-1)*4+1)</f>
        <v>6679.4855323808843</v>
      </c>
      <c r="BM12" s="497">
        <f ca="1">OFFSET('Integrated Financial Statements'!$I68,0,(COLUMN(BJ11)-1)*4+1)</f>
        <v>10161.334313013318</v>
      </c>
      <c r="BN12" s="497">
        <f ca="1">OFFSET('Integrated Financial Statements'!$I68,0,(COLUMN(BK11)-1)*4+1)</f>
        <v>8976.2646827253211</v>
      </c>
      <c r="BO12" s="498">
        <f ca="1">OFFSET('Integrated Financial Statements'!$I68,0,(COLUMN(BL11)-1)*4+1)</f>
        <v>8384.6602944528495</v>
      </c>
      <c r="BP12" s="482">
        <f ca="1">OFFSET('Integrated Financial Statements'!$I68,0,(COLUMN(BM11)-1)*4+1)</f>
        <v>8384.6602944528495</v>
      </c>
      <c r="BQ12" s="502">
        <f ca="1">OFFSET('Integrated Financial Statements'!$I68,0,(COLUMN(BN11)-1)*4+1)</f>
        <v>4194.7283249518459</v>
      </c>
      <c r="BR12" s="497">
        <f ca="1">OFFSET('Integrated Financial Statements'!$I68,0,(COLUMN(BO11)-1)*4+1)</f>
        <v>7210.5282940980869</v>
      </c>
      <c r="BS12" s="497">
        <f ca="1">OFFSET('Integrated Financial Statements'!$I68,0,(COLUMN(BP11)-1)*4+1)</f>
        <v>5422.5513293301583</v>
      </c>
      <c r="BT12" s="498">
        <f ca="1">OFFSET('Integrated Financial Statements'!$I68,0,(COLUMN(BQ11)-1)*4+1)</f>
        <v>4239.043243095356</v>
      </c>
      <c r="BU12" s="482">
        <f ca="1">OFFSET('Integrated Financial Statements'!$I68,0,(COLUMN(BR11)-1)*4+1)</f>
        <v>4239.043243095356</v>
      </c>
      <c r="BV12" s="502">
        <f ca="1">OFFSET('Integrated Financial Statements'!$I68,0,(COLUMN(BS11)-1)*4+1)</f>
        <v>-591.1518563798254</v>
      </c>
      <c r="BW12" s="497">
        <f ca="1">OFFSET('Integrated Financial Statements'!$I68,0,(COLUMN(BT11)-1)*4+1)</f>
        <v>1888.5828822633184</v>
      </c>
      <c r="BX12" s="497">
        <f ca="1">OFFSET('Integrated Financial Statements'!$I68,0,(COLUMN(BU11)-1)*4+1)</f>
        <v>149.3431330799749</v>
      </c>
      <c r="BY12" s="498">
        <f ca="1">OFFSET('Integrated Financial Statements'!$I68,0,(COLUMN(BV11)-1)*4+1)</f>
        <v>-975.52048251389169</v>
      </c>
      <c r="BZ12" s="482">
        <f ca="1">OFFSET('Integrated Financial Statements'!$I68,0,(COLUMN(BW11)-1)*4+1)</f>
        <v>-975.52048251389169</v>
      </c>
      <c r="CA12" s="719"/>
      <c r="CB12" s="719"/>
      <c r="CC12" s="719"/>
      <c r="CD12" s="719"/>
      <c r="CE12" s="719"/>
      <c r="CF12" s="719"/>
    </row>
    <row r="13" spans="1:16384" s="479" customFormat="1">
      <c r="C13" s="479" t="str">
        <f>'Integrated Financial Statements'!A69</f>
        <v>Investments</v>
      </c>
      <c r="D13" s="502">
        <f ca="1">OFFSET('Integrated Financial Statements'!$I69,0,(COLUMN(A11)-1)*4)</f>
        <v>47720</v>
      </c>
      <c r="E13" s="497">
        <f ca="1">OFFSET('Integrated Financial Statements'!$I69,0,(COLUMN(B11)-1)*4)</f>
        <v>48225</v>
      </c>
      <c r="F13" s="497">
        <f ca="1">OFFSET('Integrated Financial Statements'!$I69,0,(COLUMN(C11)-1)*4)</f>
        <v>50549</v>
      </c>
      <c r="G13" s="498">
        <f ca="1">OFFSET('Integrated Financial Statements'!$I69,0,(COLUMN(D11)-1)*4)</f>
        <v>53539</v>
      </c>
      <c r="H13" s="482">
        <f ca="1">OFFSET('Integrated Financial Statements'!$I69,0,(COLUMN(E11)-1)*4)</f>
        <v>53539</v>
      </c>
      <c r="I13" s="502">
        <f ca="1">OFFSET('Integrated Financial Statements'!$I69,0,(COLUMN(F11)-1)*4)</f>
        <v>53349</v>
      </c>
      <c r="J13" s="497">
        <f ca="1">OFFSET('Integrated Financial Statements'!$I69,0,(COLUMN(G11)-1)*4)</f>
        <v>54061</v>
      </c>
      <c r="K13" s="497">
        <f ca="1">OFFSET('Integrated Financial Statements'!$I69,0,(COLUMN(H11)-1)*4)</f>
        <v>54617</v>
      </c>
      <c r="L13" s="498">
        <f ca="1">OFFSET('Integrated Financial Statements'!$I69,0,(COLUMN(I11)-1)*4)</f>
        <v>58125</v>
      </c>
      <c r="M13" s="482">
        <f ca="1">OFFSET('Integrated Financial Statements'!$I69,0,(COLUMN(J11)-1)*4)</f>
        <v>58125</v>
      </c>
      <c r="N13" s="502">
        <f ca="1">OFFSET('Integrated Financial Statements'!$I69,0,(COLUMN(K11)-1)*4)</f>
        <v>62385</v>
      </c>
      <c r="O13" s="497">
        <f ca="1">OFFSET('Integrated Financial Statements'!$I69,0,(COLUMN(L11)-1)*4)</f>
        <v>60947</v>
      </c>
      <c r="P13" s="497">
        <f ca="1">OFFSET('Integrated Financial Statements'!$I69,0,(COLUMN(M11)-1)*4)</f>
        <v>59858</v>
      </c>
      <c r="Q13" s="498">
        <f ca="1">OFFSET('Integrated Financial Statements'!$I69,0,(COLUMN(N11)-1)*4)</f>
        <v>58784</v>
      </c>
      <c r="R13" s="482">
        <f ca="1">OFFSET('Integrated Financial Statements'!$I69,0,(COLUMN(O11)-1)*4)</f>
        <v>58784</v>
      </c>
      <c r="S13" s="502">
        <f ca="1">OFFSET('Integrated Financial Statements'!$I69,0,(COLUMN(P11)-1)*4)</f>
        <v>60545</v>
      </c>
      <c r="T13" s="497">
        <f ca="1">OFFSET('Integrated Financial Statements'!$I69,0,(COLUMN(Q11)-1)*4)</f>
        <v>56059</v>
      </c>
      <c r="U13" s="497">
        <f ca="1">OFFSET('Integrated Financial Statements'!$I69,0,(COLUMN(R11)-1)*4)</f>
        <v>47712</v>
      </c>
      <c r="V13" s="498">
        <f ca="1">OFFSET('Integrated Financial Statements'!$I69,0,(COLUMN(S11)-1)*4)</f>
        <v>37614</v>
      </c>
      <c r="W13" s="482">
        <f ca="1">OFFSET('Integrated Financial Statements'!$I69,0,(COLUMN(T11)-1)*4)</f>
        <v>37614</v>
      </c>
      <c r="X13" s="502">
        <f ca="1">OFFSET('Integrated Financial Statements'!$I69,0,(COLUMN(U11)-1)*4)</f>
        <v>34183</v>
      </c>
      <c r="Y13" s="497">
        <f ca="1">OFFSET('Integrated Financial Statements'!$I69,0,(COLUMN(V11)-1)*4)</f>
        <v>30548</v>
      </c>
      <c r="Z13" s="497">
        <f ca="1">OFFSET('Integrated Financial Statements'!$I69,0,(COLUMN(W11)-1)*4)</f>
        <v>24392</v>
      </c>
      <c r="AA13" s="498">
        <f ca="1">OFFSET('Integrated Financial Statements'!$I69,0,(COLUMN(X11)-1)*4)</f>
        <v>21663</v>
      </c>
      <c r="AB13" s="482">
        <f ca="1">OFFSET('Integrated Financial Statements'!$I69,0,(COLUMN(Y11)-1)*4)</f>
        <v>21663</v>
      </c>
      <c r="AC13" s="502">
        <f ca="1">OFFSET('Integrated Financial Statements'!$I69,0,(COLUMN(Z11)-1)*4+1)</f>
        <v>21663</v>
      </c>
      <c r="AD13" s="497">
        <f ca="1">OFFSET('Integrated Financial Statements'!$I69,0,(COLUMN(AA11)-1)*4+1)</f>
        <v>21663</v>
      </c>
      <c r="AE13" s="497">
        <f ca="1">OFFSET('Integrated Financial Statements'!$I69,0,(COLUMN(AB11)-1)*4+1)</f>
        <v>21663</v>
      </c>
      <c r="AF13" s="498">
        <f ca="1">OFFSET('Integrated Financial Statements'!$I69,0,(COLUMN(AC11)-1)*4+1)</f>
        <v>21663</v>
      </c>
      <c r="AG13" s="482">
        <f ca="1">OFFSET('Integrated Financial Statements'!$I69,0,(COLUMN(AD11)-1)*4+1)</f>
        <v>21663</v>
      </c>
      <c r="AH13" s="502">
        <f ca="1">OFFSET('Integrated Financial Statements'!$I69,0,(COLUMN(AE11)-1)*4+1)</f>
        <v>21663</v>
      </c>
      <c r="AI13" s="497">
        <f ca="1">OFFSET('Integrated Financial Statements'!$I69,0,(COLUMN(AF11)-1)*4+1)</f>
        <v>21663</v>
      </c>
      <c r="AJ13" s="497">
        <f ca="1">OFFSET('Integrated Financial Statements'!$I69,0,(COLUMN(AG11)-1)*4+1)</f>
        <v>21663</v>
      </c>
      <c r="AK13" s="498">
        <f ca="1">OFFSET('Integrated Financial Statements'!$I69,0,(COLUMN(AH11)-1)*4+1)</f>
        <v>21663</v>
      </c>
      <c r="AL13" s="482">
        <f ca="1">OFFSET('Integrated Financial Statements'!$I69,0,(COLUMN(AI11)-1)*4+1)</f>
        <v>21663</v>
      </c>
      <c r="AM13" s="502">
        <f ca="1">OFFSET('Integrated Financial Statements'!$I69,0,(COLUMN(AJ11)-1)*4+1)</f>
        <v>21663</v>
      </c>
      <c r="AN13" s="497">
        <f ca="1">OFFSET('Integrated Financial Statements'!$I69,0,(COLUMN(AK11)-1)*4+1)</f>
        <v>21663</v>
      </c>
      <c r="AO13" s="497">
        <f ca="1">OFFSET('Integrated Financial Statements'!$I69,0,(COLUMN(AL11)-1)*4+1)</f>
        <v>21663</v>
      </c>
      <c r="AP13" s="498">
        <f ca="1">OFFSET('Integrated Financial Statements'!$I69,0,(COLUMN(AM11)-1)*4+1)</f>
        <v>21663</v>
      </c>
      <c r="AQ13" s="482">
        <f ca="1">OFFSET('Integrated Financial Statements'!$I69,0,(COLUMN(AN11)-1)*4+1)</f>
        <v>21663</v>
      </c>
      <c r="AR13" s="502">
        <f ca="1">OFFSET('Integrated Financial Statements'!$I69,0,(COLUMN(AO11)-1)*4+1)</f>
        <v>21663</v>
      </c>
      <c r="AS13" s="497">
        <f ca="1">OFFSET('Integrated Financial Statements'!$I69,0,(COLUMN(AP11)-1)*4+1)</f>
        <v>21663</v>
      </c>
      <c r="AT13" s="497">
        <f ca="1">OFFSET('Integrated Financial Statements'!$I69,0,(COLUMN(AQ11)-1)*4+1)</f>
        <v>21663</v>
      </c>
      <c r="AU13" s="498">
        <f ca="1">OFFSET('Integrated Financial Statements'!$I69,0,(COLUMN(AR11)-1)*4+1)</f>
        <v>21663</v>
      </c>
      <c r="AV13" s="482">
        <f ca="1">OFFSET('Integrated Financial Statements'!$I69,0,(COLUMN(AS11)-1)*4+1)</f>
        <v>21663</v>
      </c>
      <c r="AW13" s="502">
        <f ca="1">OFFSET('Integrated Financial Statements'!$I69,0,(COLUMN(AT11)-1)*4+1)</f>
        <v>21663</v>
      </c>
      <c r="AX13" s="497">
        <f ca="1">OFFSET('Integrated Financial Statements'!$I69,0,(COLUMN(AU11)-1)*4+1)</f>
        <v>21663</v>
      </c>
      <c r="AY13" s="497">
        <f ca="1">OFFSET('Integrated Financial Statements'!$I69,0,(COLUMN(AV11)-1)*4+1)</f>
        <v>21663</v>
      </c>
      <c r="AZ13" s="498">
        <f ca="1">OFFSET('Integrated Financial Statements'!$I69,0,(COLUMN(AW11)-1)*4+1)</f>
        <v>21663</v>
      </c>
      <c r="BA13" s="482">
        <f ca="1">OFFSET('Integrated Financial Statements'!$I69,0,(COLUMN(AX11)-1)*4+1)</f>
        <v>21663</v>
      </c>
      <c r="BB13" s="502">
        <f ca="1">OFFSET('Integrated Financial Statements'!$I69,0,(COLUMN(AY11)-1)*4+1)</f>
        <v>21663</v>
      </c>
      <c r="BC13" s="497">
        <f ca="1">OFFSET('Integrated Financial Statements'!$I69,0,(COLUMN(AZ11)-1)*4+1)</f>
        <v>21663</v>
      </c>
      <c r="BD13" s="497">
        <f ca="1">OFFSET('Integrated Financial Statements'!$I69,0,(COLUMN(BA11)-1)*4+1)</f>
        <v>21663</v>
      </c>
      <c r="BE13" s="498">
        <f ca="1">OFFSET('Integrated Financial Statements'!$I69,0,(COLUMN(BB11)-1)*4+1)</f>
        <v>21663</v>
      </c>
      <c r="BF13" s="482">
        <f ca="1">OFFSET('Integrated Financial Statements'!$I69,0,(COLUMN(BC11)-1)*4+1)</f>
        <v>21663</v>
      </c>
      <c r="BG13" s="502">
        <f ca="1">OFFSET('Integrated Financial Statements'!$I69,0,(COLUMN(BD11)-1)*4+1)</f>
        <v>21663</v>
      </c>
      <c r="BH13" s="497">
        <f ca="1">OFFSET('Integrated Financial Statements'!$I69,0,(COLUMN(BE11)-1)*4+1)</f>
        <v>21663</v>
      </c>
      <c r="BI13" s="497">
        <f ca="1">OFFSET('Integrated Financial Statements'!$I69,0,(COLUMN(BF11)-1)*4+1)</f>
        <v>21663</v>
      </c>
      <c r="BJ13" s="498">
        <f ca="1">OFFSET('Integrated Financial Statements'!$I69,0,(COLUMN(BG11)-1)*4+1)</f>
        <v>21663</v>
      </c>
      <c r="BK13" s="482">
        <f ca="1">OFFSET('Integrated Financial Statements'!$I69,0,(COLUMN(BH11)-1)*4+1)</f>
        <v>21663</v>
      </c>
      <c r="BL13" s="502">
        <f ca="1">OFFSET('Integrated Financial Statements'!$I69,0,(COLUMN(BI11)-1)*4+1)</f>
        <v>21663</v>
      </c>
      <c r="BM13" s="497">
        <f ca="1">OFFSET('Integrated Financial Statements'!$I69,0,(COLUMN(BJ11)-1)*4+1)</f>
        <v>21663</v>
      </c>
      <c r="BN13" s="497">
        <f ca="1">OFFSET('Integrated Financial Statements'!$I69,0,(COLUMN(BK11)-1)*4+1)</f>
        <v>21663</v>
      </c>
      <c r="BO13" s="498">
        <f ca="1">OFFSET('Integrated Financial Statements'!$I69,0,(COLUMN(BL11)-1)*4+1)</f>
        <v>21663</v>
      </c>
      <c r="BP13" s="482">
        <f ca="1">OFFSET('Integrated Financial Statements'!$I69,0,(COLUMN(BM11)-1)*4+1)</f>
        <v>21663</v>
      </c>
      <c r="BQ13" s="502">
        <f ca="1">OFFSET('Integrated Financial Statements'!$I69,0,(COLUMN(BN11)-1)*4+1)</f>
        <v>21663</v>
      </c>
      <c r="BR13" s="497">
        <f ca="1">OFFSET('Integrated Financial Statements'!$I69,0,(COLUMN(BO11)-1)*4+1)</f>
        <v>21663</v>
      </c>
      <c r="BS13" s="497">
        <f ca="1">OFFSET('Integrated Financial Statements'!$I69,0,(COLUMN(BP11)-1)*4+1)</f>
        <v>21663</v>
      </c>
      <c r="BT13" s="498">
        <f ca="1">OFFSET('Integrated Financial Statements'!$I69,0,(COLUMN(BQ11)-1)*4+1)</f>
        <v>21663</v>
      </c>
      <c r="BU13" s="482">
        <f ca="1">OFFSET('Integrated Financial Statements'!$I69,0,(COLUMN(BR11)-1)*4+1)</f>
        <v>21663</v>
      </c>
      <c r="BV13" s="502">
        <f ca="1">OFFSET('Integrated Financial Statements'!$I69,0,(COLUMN(BS11)-1)*4+1)</f>
        <v>21663</v>
      </c>
      <c r="BW13" s="497">
        <f ca="1">OFFSET('Integrated Financial Statements'!$I69,0,(COLUMN(BT11)-1)*4+1)</f>
        <v>21663</v>
      </c>
      <c r="BX13" s="497">
        <f ca="1">OFFSET('Integrated Financial Statements'!$I69,0,(COLUMN(BU11)-1)*4+1)</f>
        <v>21663</v>
      </c>
      <c r="BY13" s="498">
        <f ca="1">OFFSET('Integrated Financial Statements'!$I69,0,(COLUMN(BV11)-1)*4+1)</f>
        <v>21663</v>
      </c>
      <c r="BZ13" s="482">
        <f ca="1">OFFSET('Integrated Financial Statements'!$I69,0,(COLUMN(BW11)-1)*4+1)</f>
        <v>21663</v>
      </c>
      <c r="CA13" s="719"/>
      <c r="CB13" s="719"/>
      <c r="CC13" s="719"/>
      <c r="CD13" s="719"/>
      <c r="CE13" s="719"/>
      <c r="CF13" s="719"/>
    </row>
    <row r="14" spans="1:16384" s="479" customFormat="1">
      <c r="C14" s="479" t="str">
        <f>'Integrated Financial Statements'!A70</f>
        <v>Accounts receivable, net</v>
      </c>
      <c r="D14" s="502">
        <f ca="1">OFFSET('Integrated Financial Statements'!$I70,0,(COLUMN(A11)-1)*4)</f>
        <v>4375</v>
      </c>
      <c r="E14" s="497">
        <f ca="1">OFFSET('Integrated Financial Statements'!$I70,0,(COLUMN(B11)-1)*4)</f>
        <v>4541</v>
      </c>
      <c r="F14" s="497">
        <f ca="1">OFFSET('Integrated Financial Statements'!$I70,0,(COLUMN(C11)-1)*4)</f>
        <v>4889</v>
      </c>
      <c r="G14" s="498">
        <f ca="1">OFFSET('Integrated Financial Statements'!$I70,0,(COLUMN(D11)-1)*4)</f>
        <v>5344</v>
      </c>
      <c r="H14" s="482">
        <f ca="1">OFFSET('Integrated Financial Statements'!$I70,0,(COLUMN(E11)-1)*4)</f>
        <v>5344</v>
      </c>
      <c r="I14" s="502">
        <f ca="1">OFFSET('Integrated Financial Statements'!$I70,0,(COLUMN(F11)-1)*4)</f>
        <v>4712</v>
      </c>
      <c r="J14" s="497">
        <f ca="1">OFFSET('Integrated Financial Statements'!$I70,0,(COLUMN(G11)-1)*4)</f>
        <v>4302</v>
      </c>
      <c r="K14" s="497">
        <f ca="1">OFFSET('Integrated Financial Statements'!$I70,0,(COLUMN(H11)-1)*4)</f>
        <v>4047</v>
      </c>
      <c r="L14" s="498">
        <f ca="1">OFFSET('Integrated Financial Statements'!$I70,0,(COLUMN(I11)-1)*4)</f>
        <v>5847</v>
      </c>
      <c r="M14" s="482">
        <f ca="1">OFFSET('Integrated Financial Statements'!$I70,0,(COLUMN(J11)-1)*4)</f>
        <v>5847</v>
      </c>
      <c r="N14" s="502">
        <f ca="1">OFFSET('Integrated Financial Statements'!$I70,0,(COLUMN(K11)-1)*4)</f>
        <v>4805</v>
      </c>
      <c r="O14" s="497">
        <f ca="1">OFFSET('Integrated Financial Statements'!$I70,0,(COLUMN(L11)-1)*4)</f>
        <v>4458</v>
      </c>
      <c r="P14" s="497">
        <f ca="1">OFFSET('Integrated Financial Statements'!$I70,0,(COLUMN(M11)-1)*4)</f>
        <v>4635</v>
      </c>
      <c r="Q14" s="498">
        <f ca="1">OFFSET('Integrated Financial Statements'!$I70,0,(COLUMN(N11)-1)*4)</f>
        <v>5146</v>
      </c>
      <c r="R14" s="482">
        <f ca="1">OFFSET('Integrated Financial Statements'!$I70,0,(COLUMN(O11)-1)*4)</f>
        <v>5146</v>
      </c>
      <c r="S14" s="502">
        <f ca="1">OFFSET('Integrated Financial Statements'!$I70,0,(COLUMN(P11)-1)*4)</f>
        <v>4206</v>
      </c>
      <c r="T14" s="497">
        <f ca="1">OFFSET('Integrated Financial Statements'!$I70,0,(COLUMN(Q11)-1)*4)</f>
        <v>3963</v>
      </c>
      <c r="U14" s="497">
        <f ca="1">OFFSET('Integrated Financial Statements'!$I70,0,(COLUMN(R11)-1)*4)</f>
        <v>4274</v>
      </c>
      <c r="V14" s="498">
        <f ca="1">OFFSET('Integrated Financial Statements'!$I70,0,(COLUMN(S11)-1)*4)</f>
        <v>5554</v>
      </c>
      <c r="W14" s="482">
        <f ca="1">OFFSET('Integrated Financial Statements'!$I70,0,(COLUMN(T11)-1)*4)</f>
        <v>5554</v>
      </c>
      <c r="X14" s="502">
        <f ca="1">OFFSET('Integrated Financial Statements'!$I70,0,(COLUMN(U11)-1)*4)</f>
        <v>4536</v>
      </c>
      <c r="Y14" s="497">
        <f ca="1">OFFSET('Integrated Financial Statements'!$I70,0,(COLUMN(V11)-1)*4)</f>
        <v>3745</v>
      </c>
      <c r="Z14" s="497">
        <f ca="1">OFFSET('Integrated Financial Statements'!$I70,0,(COLUMN(W11)-1)*4)</f>
        <v>3795</v>
      </c>
      <c r="AA14" s="498">
        <f ca="1">OFFSET('Integrated Financial Statements'!$I70,0,(COLUMN(X11)-1)*4)</f>
        <v>5491</v>
      </c>
      <c r="AB14" s="482">
        <f ca="1">OFFSET('Integrated Financial Statements'!$I70,0,(COLUMN(Y11)-1)*4)</f>
        <v>5491</v>
      </c>
      <c r="AC14" s="502">
        <f ca="1">OFFSET('Integrated Financial Statements'!$I70,0,(COLUMN(Z11)-1)*4+1)</f>
        <v>4675.2702525710647</v>
      </c>
      <c r="AD14" s="497">
        <f ca="1">OFFSET('Integrated Financial Statements'!$I70,0,(COLUMN(AA11)-1)*4+1)</f>
        <v>4465.6835422545564</v>
      </c>
      <c r="AE14" s="497">
        <f ca="1">OFFSET('Integrated Financial Statements'!$I70,0,(COLUMN(AB11)-1)*4+1)</f>
        <v>4633.287146523804</v>
      </c>
      <c r="AF14" s="498">
        <f ca="1">OFFSET('Integrated Financial Statements'!$I70,0,(COLUMN(AC11)-1)*4+1)</f>
        <v>5897.2692860789539</v>
      </c>
      <c r="AG14" s="482">
        <f ca="1">OFFSET('Integrated Financial Statements'!$I70,0,(COLUMN(AD11)-1)*4+1)</f>
        <v>5897.2692860789539</v>
      </c>
      <c r="AH14" s="502">
        <f ca="1">OFFSET('Integrated Financial Statements'!$I70,0,(COLUMN(AE11)-1)*4+1)</f>
        <v>4804.8953355908188</v>
      </c>
      <c r="AI14" s="497">
        <f ca="1">OFFSET('Integrated Financial Statements'!$I70,0,(COLUMN(AF11)-1)*4+1)</f>
        <v>4575.8348809246882</v>
      </c>
      <c r="AJ14" s="497">
        <f ca="1">OFFSET('Integrated Financial Statements'!$I70,0,(COLUMN(AG11)-1)*4+1)</f>
        <v>4740.4273097874438</v>
      </c>
      <c r="AK14" s="498">
        <f ca="1">OFFSET('Integrated Financial Statements'!$I70,0,(COLUMN(AH11)-1)*4+1)</f>
        <v>6045.035380437268</v>
      </c>
      <c r="AL14" s="482">
        <f ca="1">OFFSET('Integrated Financial Statements'!$I70,0,(COLUMN(AI11)-1)*4+1)</f>
        <v>6045.035380437268</v>
      </c>
      <c r="AM14" s="502">
        <f ca="1">OFFSET('Integrated Financial Statements'!$I70,0,(COLUMN(AJ11)-1)*4+1)</f>
        <v>4918.818587168852</v>
      </c>
      <c r="AN14" s="497">
        <f ca="1">OFFSET('Integrated Financial Statements'!$I70,0,(COLUMN(AK11)-1)*4+1)</f>
        <v>4692.0567282002758</v>
      </c>
      <c r="AO14" s="497">
        <f ca="1">OFFSET('Integrated Financial Statements'!$I70,0,(COLUMN(AL11)-1)*4+1)</f>
        <v>4888.2007983340354</v>
      </c>
      <c r="AP14" s="498">
        <f ca="1">OFFSET('Integrated Financial Statements'!$I70,0,(COLUMN(AM11)-1)*4+1)</f>
        <v>6275.3654459368863</v>
      </c>
      <c r="AQ14" s="482">
        <f ca="1">OFFSET('Integrated Financial Statements'!$I70,0,(COLUMN(AN11)-1)*4+1)</f>
        <v>6275.3654459368863</v>
      </c>
      <c r="AR14" s="502">
        <f ca="1">OFFSET('Integrated Financial Statements'!$I70,0,(COLUMN(AO11)-1)*4+1)</f>
        <v>5366.4718257040231</v>
      </c>
      <c r="AS14" s="497">
        <f ca="1">OFFSET('Integrated Financial Statements'!$I70,0,(COLUMN(AP11)-1)*4+1)</f>
        <v>4989.3931561058844</v>
      </c>
      <c r="AT14" s="497">
        <f ca="1">OFFSET('Integrated Financial Statements'!$I70,0,(COLUMN(AQ11)-1)*4+1)</f>
        <v>5122.6803354541416</v>
      </c>
      <c r="AU14" s="498">
        <f ca="1">OFFSET('Integrated Financial Statements'!$I70,0,(COLUMN(AR11)-1)*4+1)</f>
        <v>6551.1983374858255</v>
      </c>
      <c r="AV14" s="482">
        <f ca="1">OFFSET('Integrated Financial Statements'!$I70,0,(COLUMN(AS11)-1)*4+1)</f>
        <v>6551.1983374858255</v>
      </c>
      <c r="AW14" s="502">
        <f ca="1">OFFSET('Integrated Financial Statements'!$I70,0,(COLUMN(AT11)-1)*4+1)</f>
        <v>5587.8692125904072</v>
      </c>
      <c r="AX14" s="497">
        <f ca="1">OFFSET('Integrated Financial Statements'!$I70,0,(COLUMN(AU11)-1)*4+1)</f>
        <v>5199.8485962654504</v>
      </c>
      <c r="AY14" s="497">
        <f ca="1">OFFSET('Integrated Financial Statements'!$I70,0,(COLUMN(AV11)-1)*4+1)</f>
        <v>5337.0851798269296</v>
      </c>
      <c r="AZ14" s="498">
        <f ca="1">OFFSET('Integrated Financial Statements'!$I70,0,(COLUMN(AW11)-1)*4+1)</f>
        <v>6820.7018999804932</v>
      </c>
      <c r="BA14" s="482">
        <f ca="1">OFFSET('Integrated Financial Statements'!$I70,0,(COLUMN(AX11)-1)*4+1)</f>
        <v>6820.7018999804932</v>
      </c>
      <c r="BB14" s="502">
        <f ca="1">OFFSET('Integrated Financial Statements'!$I70,0,(COLUMN(AY11)-1)*4+1)</f>
        <v>5801.8665659497356</v>
      </c>
      <c r="BC14" s="497">
        <f ca="1">OFFSET('Integrated Financial Statements'!$I70,0,(COLUMN(AZ11)-1)*4+1)</f>
        <v>5403.1405034897662</v>
      </c>
      <c r="BD14" s="497">
        <f ca="1">OFFSET('Integrated Financial Statements'!$I70,0,(COLUMN(BA11)-1)*4+1)</f>
        <v>5544.2258254549124</v>
      </c>
      <c r="BE14" s="498">
        <f ca="1">OFFSET('Integrated Financial Statements'!$I70,0,(COLUMN(BB11)-1)*4+1)</f>
        <v>7079.8289105290542</v>
      </c>
      <c r="BF14" s="482">
        <f ca="1">OFFSET('Integrated Financial Statements'!$I70,0,(COLUMN(BC11)-1)*4+1)</f>
        <v>7079.8289105290542</v>
      </c>
      <c r="BG14" s="502">
        <f ca="1">OFFSET('Integrated Financial Statements'!$I70,0,(COLUMN(BD11)-1)*4+1)</f>
        <v>6005.1261453584439</v>
      </c>
      <c r="BH14" s="497">
        <f ca="1">OFFSET('Integrated Financial Statements'!$I70,0,(COLUMN(BE11)-1)*4+1)</f>
        <v>5596.1752762018314</v>
      </c>
      <c r="BI14" s="497">
        <f ca="1">OFFSET('Integrated Financial Statements'!$I70,0,(COLUMN(BF11)-1)*4+1)</f>
        <v>5740.9649676409545</v>
      </c>
      <c r="BJ14" s="498">
        <f ca="1">OFFSET('Integrated Financial Statements'!$I70,0,(COLUMN(BG11)-1)*4+1)</f>
        <v>7324.3190688717086</v>
      </c>
      <c r="BK14" s="482">
        <f ca="1">OFFSET('Integrated Financial Statements'!$I70,0,(COLUMN(BH11)-1)*4+1)</f>
        <v>7324.3190688717086</v>
      </c>
      <c r="BL14" s="502">
        <f ca="1">OFFSET('Integrated Financial Statements'!$I70,0,(COLUMN(BI11)-1)*4+1)</f>
        <v>6074.3691674350621</v>
      </c>
      <c r="BM14" s="497">
        <f ca="1">OFFSET('Integrated Financial Statements'!$I70,0,(COLUMN(BJ11)-1)*4+1)</f>
        <v>5661.1038354360317</v>
      </c>
      <c r="BN14" s="497">
        <f ca="1">OFFSET('Integrated Financial Statements'!$I70,0,(COLUMN(BK11)-1)*4+1)</f>
        <v>5808.505618180382</v>
      </c>
      <c r="BO14" s="498">
        <f ca="1">OFFSET('Integrated Financial Statements'!$I70,0,(COLUMN(BL11)-1)*4+1)</f>
        <v>7410.268859642857</v>
      </c>
      <c r="BP14" s="482">
        <f ca="1">OFFSET('Integrated Financial Statements'!$I70,0,(COLUMN(BM11)-1)*4+1)</f>
        <v>7410.268859642857</v>
      </c>
      <c r="BQ14" s="502">
        <f ca="1">OFFSET('Integrated Financial Statements'!$I70,0,(COLUMN(BN11)-1)*4+1)</f>
        <v>6158.6585302290287</v>
      </c>
      <c r="BR14" s="497">
        <f ca="1">OFFSET('Integrated Financial Statements'!$I70,0,(COLUMN(BO11)-1)*4+1)</f>
        <v>5738.4667688766276</v>
      </c>
      <c r="BS14" s="497">
        <f ca="1">OFFSET('Integrated Financial Statements'!$I70,0,(COLUMN(BP11)-1)*4+1)</f>
        <v>5888.8340106755677</v>
      </c>
      <c r="BT14" s="498">
        <f ca="1">OFFSET('Integrated Financial Statements'!$I70,0,(COLUMN(BQ11)-1)*4+1)</f>
        <v>7514.3617122628466</v>
      </c>
      <c r="BU14" s="482">
        <f ca="1">OFFSET('Integrated Financial Statements'!$I70,0,(COLUMN(BR11)-1)*4+1)</f>
        <v>7514.3617122628466</v>
      </c>
      <c r="BV14" s="502">
        <f ca="1">OFFSET('Integrated Financial Statements'!$I70,0,(COLUMN(BS11)-1)*4+1)</f>
        <v>6245.8534066047878</v>
      </c>
      <c r="BW14" s="497">
        <f ca="1">OFFSET('Integrated Financial Statements'!$I70,0,(COLUMN(BT11)-1)*4+1)</f>
        <v>5818.5683879350918</v>
      </c>
      <c r="BX14" s="497">
        <f ca="1">OFFSET('Integrated Financial Statements'!$I70,0,(COLUMN(BU11)-1)*4+1)</f>
        <v>5971.96763243228</v>
      </c>
      <c r="BY14" s="498">
        <f ca="1">OFFSET('Integrated Financial Statements'!$I70,0,(COLUMN(BV11)-1)*4+1)</f>
        <v>7622.0008144375743</v>
      </c>
      <c r="BZ14" s="482">
        <f ca="1">OFFSET('Integrated Financial Statements'!$I70,0,(COLUMN(BW11)-1)*4+1)</f>
        <v>7622.0008144375743</v>
      </c>
      <c r="CA14" s="719"/>
      <c r="CB14" s="719"/>
      <c r="CC14" s="719"/>
      <c r="CD14" s="719"/>
      <c r="CE14" s="719"/>
      <c r="CF14" s="719"/>
    </row>
    <row r="15" spans="1:16384" s="479" customFormat="1">
      <c r="C15" s="479" t="str">
        <f>'Integrated Financial Statements'!A71</f>
        <v>Inventories</v>
      </c>
      <c r="D15" s="502">
        <f ca="1">OFFSET('Integrated Financial Statements'!$I71,0,(COLUMN(A11)-1)*4)</f>
        <v>1676</v>
      </c>
      <c r="E15" s="497">
        <f ca="1">OFFSET('Integrated Financial Statements'!$I71,0,(COLUMN(B11)-1)*4)</f>
        <v>1890</v>
      </c>
      <c r="F15" s="497">
        <f ca="1">OFFSET('Integrated Financial Statements'!$I71,0,(COLUMN(C11)-1)*4)</f>
        <v>1760</v>
      </c>
      <c r="G15" s="498">
        <f ca="1">OFFSET('Integrated Financial Statements'!$I71,0,(COLUMN(D11)-1)*4)</f>
        <v>1627</v>
      </c>
      <c r="H15" s="482">
        <f ca="1">OFFSET('Integrated Financial Statements'!$I71,0,(COLUMN(E11)-1)*4)</f>
        <v>1627</v>
      </c>
      <c r="I15" s="502">
        <f ca="1">OFFSET('Integrated Financial Statements'!$I71,0,(COLUMN(F11)-1)*4)</f>
        <v>1482</v>
      </c>
      <c r="J15" s="497">
        <f ca="1">OFFSET('Integrated Financial Statements'!$I71,0,(COLUMN(G11)-1)*4)</f>
        <v>1362</v>
      </c>
      <c r="K15" s="497">
        <f ca="1">OFFSET('Integrated Financial Statements'!$I71,0,(COLUMN(H11)-1)*4)</f>
        <v>1343</v>
      </c>
      <c r="L15" s="498">
        <f ca="1">OFFSET('Integrated Financial Statements'!$I71,0,(COLUMN(I11)-1)*4)</f>
        <v>1217</v>
      </c>
      <c r="M15" s="482">
        <f ca="1">OFFSET('Integrated Financial Statements'!$I71,0,(COLUMN(J11)-1)*4)</f>
        <v>1217</v>
      </c>
      <c r="N15" s="502">
        <f ca="1">OFFSET('Integrated Financial Statements'!$I71,0,(COLUMN(K11)-1)*4)</f>
        <v>1176</v>
      </c>
      <c r="O15" s="497">
        <f ca="1">OFFSET('Integrated Financial Statements'!$I71,0,(COLUMN(L11)-1)*4)</f>
        <v>1264</v>
      </c>
      <c r="P15" s="497">
        <f ca="1">OFFSET('Integrated Financial Statements'!$I71,0,(COLUMN(M11)-1)*4)</f>
        <v>1366</v>
      </c>
      <c r="Q15" s="498">
        <f ca="1">OFFSET('Integrated Financial Statements'!$I71,0,(COLUMN(N11)-1)*4)</f>
        <v>1616</v>
      </c>
      <c r="R15" s="482">
        <f ca="1">OFFSET('Integrated Financial Statements'!$I71,0,(COLUMN(O11)-1)*4)</f>
        <v>1616</v>
      </c>
      <c r="S15" s="502">
        <f ca="1">OFFSET('Integrated Financial Statements'!$I71,0,(COLUMN(P11)-1)*4)</f>
        <v>1693</v>
      </c>
      <c r="T15" s="497">
        <f ca="1">OFFSET('Integrated Financial Statements'!$I71,0,(COLUMN(Q11)-1)*4)</f>
        <v>1896</v>
      </c>
      <c r="U15" s="497">
        <f ca="1">OFFSET('Integrated Financial Statements'!$I71,0,(COLUMN(R11)-1)*4)</f>
        <v>1900</v>
      </c>
      <c r="V15" s="498">
        <f ca="1">OFFSET('Integrated Financial Statements'!$I71,0,(COLUMN(S11)-1)*4)</f>
        <v>1846</v>
      </c>
      <c r="W15" s="482">
        <f ca="1">OFFSET('Integrated Financial Statements'!$I71,0,(COLUMN(T11)-1)*4)</f>
        <v>1846</v>
      </c>
      <c r="X15" s="502">
        <f ca="1">OFFSET('Integrated Financial Statements'!$I71,0,(COLUMN(U11)-1)*4)</f>
        <v>1572</v>
      </c>
      <c r="Y15" s="497">
        <f ca="1">OFFSET('Integrated Financial Statements'!$I71,0,(COLUMN(V11)-1)*4)</f>
        <v>1701</v>
      </c>
      <c r="Z15" s="497">
        <f ca="1">OFFSET('Integrated Financial Statements'!$I71,0,(COLUMN(W11)-1)*4)</f>
        <v>1513</v>
      </c>
      <c r="AA15" s="498">
        <f ca="1">OFFSET('Integrated Financial Statements'!$I71,0,(COLUMN(X11)-1)*4)</f>
        <v>1383</v>
      </c>
      <c r="AB15" s="482">
        <f ca="1">OFFSET('Integrated Financial Statements'!$I71,0,(COLUMN(Y11)-1)*4)</f>
        <v>1383</v>
      </c>
      <c r="AC15" s="502">
        <f ca="1">OFFSET('Integrated Financial Statements'!$I71,0,(COLUMN(Z11)-1)*4+1)</f>
        <v>1569.6015625236023</v>
      </c>
      <c r="AD15" s="497">
        <f ca="1">OFFSET('Integrated Financial Statements'!$I71,0,(COLUMN(AA11)-1)*4+1)</f>
        <v>1665.1423746484768</v>
      </c>
      <c r="AE15" s="497">
        <f ca="1">OFFSET('Integrated Financial Statements'!$I71,0,(COLUMN(AB11)-1)*4+1)</f>
        <v>1705.9441993303046</v>
      </c>
      <c r="AF15" s="498">
        <f ca="1">OFFSET('Integrated Financial Statements'!$I71,0,(COLUMN(AC11)-1)*4+1)</f>
        <v>1676.8373940602908</v>
      </c>
      <c r="AG15" s="482">
        <f ca="1">OFFSET('Integrated Financial Statements'!$I71,0,(COLUMN(AD11)-1)*4+1)</f>
        <v>1676.8373940602908</v>
      </c>
      <c r="AH15" s="502">
        <f ca="1">OFFSET('Integrated Financial Statements'!$I71,0,(COLUMN(AE11)-1)*4+1)</f>
        <v>1613.1198452877204</v>
      </c>
      <c r="AI15" s="497">
        <f ca="1">OFFSET('Integrated Financial Statements'!$I71,0,(COLUMN(AF11)-1)*4+1)</f>
        <v>1706.2150704426106</v>
      </c>
      <c r="AJ15" s="497">
        <f ca="1">OFFSET('Integrated Financial Statements'!$I71,0,(COLUMN(AG11)-1)*4+1)</f>
        <v>1745.3924645154307</v>
      </c>
      <c r="AK15" s="498">
        <f ca="1">OFFSET('Integrated Financial Statements'!$I71,0,(COLUMN(AH11)-1)*4+1)</f>
        <v>1718.8534019063575</v>
      </c>
      <c r="AL15" s="482">
        <f ca="1">OFFSET('Integrated Financial Statements'!$I71,0,(COLUMN(AI11)-1)*4+1)</f>
        <v>1718.8534019063575</v>
      </c>
      <c r="AM15" s="502">
        <f ca="1">OFFSET('Integrated Financial Statements'!$I71,0,(COLUMN(AJ11)-1)*4+1)</f>
        <v>1651.3666425902541</v>
      </c>
      <c r="AN15" s="497">
        <f ca="1">OFFSET('Integrated Financial Statements'!$I71,0,(COLUMN(AK11)-1)*4+1)</f>
        <v>1749.5513079810191</v>
      </c>
      <c r="AO15" s="497">
        <f ca="1">OFFSET('Integrated Financial Statements'!$I71,0,(COLUMN(AL11)-1)*4+1)</f>
        <v>1799.8016383111878</v>
      </c>
      <c r="AP15" s="498">
        <f ca="1">OFFSET('Integrated Financial Statements'!$I71,0,(COLUMN(AM11)-1)*4+1)</f>
        <v>1784.3457591432636</v>
      </c>
      <c r="AQ15" s="482">
        <f ca="1">OFFSET('Integrated Financial Statements'!$I71,0,(COLUMN(AN11)-1)*4+1)</f>
        <v>1784.3457591432636</v>
      </c>
      <c r="AR15" s="502">
        <f ca="1">OFFSET('Integrated Financial Statements'!$I71,0,(COLUMN(AO11)-1)*4+1)</f>
        <v>1801.654686856177</v>
      </c>
      <c r="AS15" s="497">
        <f ca="1">OFFSET('Integrated Financial Statements'!$I71,0,(COLUMN(AP11)-1)*4+1)</f>
        <v>1860.4206700725119</v>
      </c>
      <c r="AT15" s="497">
        <f ca="1">OFFSET('Integrated Financial Statements'!$I71,0,(COLUMN(AQ11)-1)*4+1)</f>
        <v>1886.135377956876</v>
      </c>
      <c r="AU15" s="498">
        <f ca="1">OFFSET('Integrated Financial Statements'!$I71,0,(COLUMN(AR11)-1)*4+1)</f>
        <v>1862.7764504723632</v>
      </c>
      <c r="AV15" s="482">
        <f ca="1">OFFSET('Integrated Financial Statements'!$I71,0,(COLUMN(AS11)-1)*4+1)</f>
        <v>1862.7764504723632</v>
      </c>
      <c r="AW15" s="502">
        <f ca="1">OFFSET('Integrated Financial Statements'!$I71,0,(COLUMN(AT11)-1)*4+1)</f>
        <v>1875.983156788885</v>
      </c>
      <c r="AX15" s="497">
        <f ca="1">OFFSET('Integrated Financial Statements'!$I71,0,(COLUMN(AU11)-1)*4+1)</f>
        <v>1938.8942717214254</v>
      </c>
      <c r="AY15" s="497">
        <f ca="1">OFFSET('Integrated Financial Statements'!$I71,0,(COLUMN(AV11)-1)*4+1)</f>
        <v>1965.0777549344161</v>
      </c>
      <c r="AZ15" s="498">
        <f ca="1">OFFSET('Integrated Financial Statements'!$I71,0,(COLUMN(AW11)-1)*4+1)</f>
        <v>1939.4074519581366</v>
      </c>
      <c r="BA15" s="482">
        <f ca="1">OFFSET('Integrated Financial Statements'!$I71,0,(COLUMN(AX11)-1)*4+1)</f>
        <v>1939.4074519581366</v>
      </c>
      <c r="BB15" s="502">
        <f ca="1">OFFSET('Integrated Financial Statements'!$I71,0,(COLUMN(AY11)-1)*4+1)</f>
        <v>1947.827256073627</v>
      </c>
      <c r="BC15" s="497">
        <f ca="1">OFFSET('Integrated Financial Statements'!$I71,0,(COLUMN(AZ11)-1)*4+1)</f>
        <v>2014.6967700264022</v>
      </c>
      <c r="BD15" s="497">
        <f ca="1">OFFSET('Integrated Financial Statements'!$I71,0,(COLUMN(BA11)-1)*4+1)</f>
        <v>2041.3455043053382</v>
      </c>
      <c r="BE15" s="498">
        <f ca="1">OFFSET('Integrated Financial Statements'!$I71,0,(COLUMN(BB11)-1)*4+1)</f>
        <v>2013.0879708594175</v>
      </c>
      <c r="BF15" s="482">
        <f ca="1">OFFSET('Integrated Financial Statements'!$I71,0,(COLUMN(BC11)-1)*4+1)</f>
        <v>2013.0879708594175</v>
      </c>
      <c r="BG15" s="502">
        <f ca="1">OFFSET('Integrated Financial Statements'!$I71,0,(COLUMN(BD11)-1)*4+1)</f>
        <v>2016.0664243361146</v>
      </c>
      <c r="BH15" s="497">
        <f ca="1">OFFSET('Integrated Financial Statements'!$I71,0,(COLUMN(BE11)-1)*4+1)</f>
        <v>2086.674637867261</v>
      </c>
      <c r="BI15" s="497">
        <f ca="1">OFFSET('Integrated Financial Statements'!$I71,0,(COLUMN(BF11)-1)*4+1)</f>
        <v>2113.7834922347733</v>
      </c>
      <c r="BJ15" s="498">
        <f ca="1">OFFSET('Integrated Financial Statements'!$I71,0,(COLUMN(BG11)-1)*4+1)</f>
        <v>2082.60662773277</v>
      </c>
      <c r="BK15" s="482">
        <f ca="1">OFFSET('Integrated Financial Statements'!$I71,0,(COLUMN(BH11)-1)*4+1)</f>
        <v>2082.60662773277</v>
      </c>
      <c r="BL15" s="502">
        <f ca="1">OFFSET('Integrated Financial Statements'!$I71,0,(COLUMN(BI11)-1)*4+1)</f>
        <v>2039.3129854489289</v>
      </c>
      <c r="BM15" s="497">
        <f ca="1">OFFSET('Integrated Financial Statements'!$I71,0,(COLUMN(BJ11)-1)*4+1)</f>
        <v>2110.8848834618598</v>
      </c>
      <c r="BN15" s="497">
        <f ca="1">OFFSET('Integrated Financial Statements'!$I71,0,(COLUMN(BK11)-1)*4+1)</f>
        <v>2138.6514914247609</v>
      </c>
      <c r="BO15" s="498">
        <f ca="1">OFFSET('Integrated Financial Statements'!$I71,0,(COLUMN(BL11)-1)*4+1)</f>
        <v>2107.0457055813836</v>
      </c>
      <c r="BP15" s="482">
        <f ca="1">OFFSET('Integrated Financial Statements'!$I71,0,(COLUMN(BM11)-1)*4+1)</f>
        <v>2107.0457055813836</v>
      </c>
      <c r="BQ15" s="502">
        <f ca="1">OFFSET('Integrated Financial Statements'!$I71,0,(COLUMN(BN11)-1)*4+1)</f>
        <v>2067.6109678966327</v>
      </c>
      <c r="BR15" s="497">
        <f ca="1">OFFSET('Integrated Financial Statements'!$I71,0,(COLUMN(BO11)-1)*4+1)</f>
        <v>2139.7315980756794</v>
      </c>
      <c r="BS15" s="497">
        <f ca="1">OFFSET('Integrated Financial Statements'!$I71,0,(COLUMN(BP11)-1)*4+1)</f>
        <v>2168.2278485304287</v>
      </c>
      <c r="BT15" s="498">
        <f ca="1">OFFSET('Integrated Financial Statements'!$I71,0,(COLUMN(BQ11)-1)*4+1)</f>
        <v>2136.643605772178</v>
      </c>
      <c r="BU15" s="482">
        <f ca="1">OFFSET('Integrated Financial Statements'!$I71,0,(COLUMN(BR11)-1)*4+1)</f>
        <v>2136.643605772178</v>
      </c>
      <c r="BV15" s="502">
        <f ca="1">OFFSET('Integrated Financial Statements'!$I71,0,(COLUMN(BS11)-1)*4+1)</f>
        <v>2096.8844016897233</v>
      </c>
      <c r="BW15" s="497">
        <f ca="1">OFFSET('Integrated Financial Statements'!$I71,0,(COLUMN(BT11)-1)*4+1)</f>
        <v>2169.5995004718393</v>
      </c>
      <c r="BX15" s="497">
        <f ca="1">OFFSET('Integrated Financial Statements'!$I71,0,(COLUMN(BU11)-1)*4+1)</f>
        <v>2198.8370715982428</v>
      </c>
      <c r="BY15" s="498">
        <f ca="1">OFFSET('Integrated Financial Statements'!$I71,0,(COLUMN(BV11)-1)*4+1)</f>
        <v>2167.2498512790153</v>
      </c>
      <c r="BZ15" s="482">
        <f ca="1">OFFSET('Integrated Financial Statements'!$I71,0,(COLUMN(BW11)-1)*4+1)</f>
        <v>2167.2498512790153</v>
      </c>
      <c r="CA15" s="719"/>
      <c r="CB15" s="719"/>
      <c r="CC15" s="719"/>
      <c r="CD15" s="719"/>
      <c r="CE15" s="719"/>
      <c r="CF15" s="719"/>
    </row>
    <row r="16" spans="1:16384" s="479" customFormat="1">
      <c r="C16" s="479" t="str">
        <f>'Integrated Financial Statements'!A72</f>
        <v>Financing receivables, net</v>
      </c>
      <c r="D16" s="502">
        <f ca="1">OFFSET('Integrated Financial Statements'!$I72,0,(COLUMN(A11)-1)*4)</f>
        <v>4265</v>
      </c>
      <c r="E16" s="497">
        <f ca="1">OFFSET('Integrated Financial Statements'!$I72,0,(COLUMN(B11)-1)*4)</f>
        <v>4210</v>
      </c>
      <c r="F16" s="497">
        <f ca="1">OFFSET('Integrated Financial Statements'!$I72,0,(COLUMN(C11)-1)*4)</f>
        <v>4248</v>
      </c>
      <c r="G16" s="498">
        <f ca="1">OFFSET('Integrated Financial Statements'!$I72,0,(COLUMN(D11)-1)*4)</f>
        <v>4491</v>
      </c>
      <c r="H16" s="482">
        <f ca="1">OFFSET('Integrated Financial Statements'!$I72,0,(COLUMN(E11)-1)*4)</f>
        <v>4491</v>
      </c>
      <c r="I16" s="502">
        <f ca="1">OFFSET('Integrated Financial Statements'!$I72,0,(COLUMN(F11)-1)*4)</f>
        <v>4506</v>
      </c>
      <c r="J16" s="497">
        <f ca="1">OFFSET('Integrated Financial Statements'!$I72,0,(COLUMN(G11)-1)*4)</f>
        <v>4514</v>
      </c>
      <c r="K16" s="497">
        <f ca="1">OFFSET('Integrated Financial Statements'!$I72,0,(COLUMN(H11)-1)*4)</f>
        <v>4716</v>
      </c>
      <c r="L16" s="498">
        <f ca="1">OFFSET('Integrated Financial Statements'!$I72,0,(COLUMN(I11)-1)*4)</f>
        <v>4272</v>
      </c>
      <c r="M16" s="482">
        <f ca="1">OFFSET('Integrated Financial Statements'!$I72,0,(COLUMN(J11)-1)*4)</f>
        <v>4272</v>
      </c>
      <c r="N16" s="502">
        <f ca="1">OFFSET('Integrated Financial Statements'!$I72,0,(COLUMN(K11)-1)*4)</f>
        <v>4541</v>
      </c>
      <c r="O16" s="497">
        <f ca="1">OFFSET('Integrated Financial Statements'!$I72,0,(COLUMN(L11)-1)*4)</f>
        <v>4496</v>
      </c>
      <c r="P16" s="497">
        <f ca="1">OFFSET('Integrated Financial Statements'!$I72,0,(COLUMN(M11)-1)*4)</f>
        <v>4639</v>
      </c>
      <c r="Q16" s="498">
        <f ca="1">OFFSET('Integrated Financial Statements'!$I72,0,(COLUMN(N11)-1)*4)</f>
        <v>4856</v>
      </c>
      <c r="R16" s="482">
        <f ca="1">OFFSET('Integrated Financial Statements'!$I72,0,(COLUMN(O11)-1)*4)</f>
        <v>4856</v>
      </c>
      <c r="S16" s="502">
        <f ca="1">OFFSET('Integrated Financial Statements'!$I72,0,(COLUMN(P11)-1)*4)</f>
        <v>5038</v>
      </c>
      <c r="T16" s="497">
        <f ca="1">OFFSET('Integrated Financial Statements'!$I72,0,(COLUMN(Q11)-1)*4)</f>
        <v>4925</v>
      </c>
      <c r="U16" s="497">
        <f ca="1">OFFSET('Integrated Financial Statements'!$I72,0,(COLUMN(R11)-1)*4)</f>
        <v>4868</v>
      </c>
      <c r="V16" s="498">
        <f ca="1">OFFSET('Integrated Financial Statements'!$I72,0,(COLUMN(S11)-1)*4)</f>
        <v>4949</v>
      </c>
      <c r="W16" s="482">
        <f ca="1">OFFSET('Integrated Financial Statements'!$I72,0,(COLUMN(T11)-1)*4)</f>
        <v>4949</v>
      </c>
      <c r="X16" s="502">
        <f ca="1">OFFSET('Integrated Financial Statements'!$I72,0,(COLUMN(U11)-1)*4)</f>
        <v>4851</v>
      </c>
      <c r="Y16" s="497">
        <f ca="1">OFFSET('Integrated Financial Statements'!$I72,0,(COLUMN(V11)-1)*4)</f>
        <v>5057</v>
      </c>
      <c r="Z16" s="497">
        <f ca="1">OFFSET('Integrated Financial Statements'!$I72,0,(COLUMN(W11)-1)*4)</f>
        <v>5029</v>
      </c>
      <c r="AA16" s="498">
        <f ca="1">OFFSET('Integrated Financial Statements'!$I72,0,(COLUMN(X11)-1)*4)</f>
        <v>5095</v>
      </c>
      <c r="AB16" s="482">
        <f ca="1">OFFSET('Integrated Financial Statements'!$I72,0,(COLUMN(Y11)-1)*4)</f>
        <v>5095</v>
      </c>
      <c r="AC16" s="502">
        <f ca="1">OFFSET('Integrated Financial Statements'!$I72,0,(COLUMN(Z11)-1)*4+1)</f>
        <v>4794.13526078205</v>
      </c>
      <c r="AD16" s="497">
        <f ca="1">OFFSET('Integrated Financial Statements'!$I72,0,(COLUMN(AA11)-1)*4+1)</f>
        <v>4921.4574436462071</v>
      </c>
      <c r="AE16" s="497">
        <f ca="1">OFFSET('Integrated Financial Statements'!$I72,0,(COLUMN(AB11)-1)*4+1)</f>
        <v>5017.1825362474847</v>
      </c>
      <c r="AF16" s="498">
        <f ca="1">OFFSET('Integrated Financial Statements'!$I72,0,(COLUMN(AC11)-1)*4+1)</f>
        <v>5095.4533729040204</v>
      </c>
      <c r="AG16" s="482">
        <f ca="1">OFFSET('Integrated Financial Statements'!$I72,0,(COLUMN(AD11)-1)*4+1)</f>
        <v>5095.4533729040204</v>
      </c>
      <c r="AH16" s="502">
        <f ca="1">OFFSET('Integrated Financial Statements'!$I72,0,(COLUMN(AE11)-1)*4+1)</f>
        <v>4927.0559579000519</v>
      </c>
      <c r="AI16" s="497">
        <f ca="1">OFFSET('Integrated Financial Statements'!$I72,0,(COLUMN(AF11)-1)*4+1)</f>
        <v>5042.8509818349939</v>
      </c>
      <c r="AJ16" s="497">
        <f ca="1">OFFSET('Integrated Financial Statements'!$I72,0,(COLUMN(AG11)-1)*4+1)</f>
        <v>5133.1998990954435</v>
      </c>
      <c r="AK16" s="498">
        <f ca="1">OFFSET('Integrated Financial Statements'!$I72,0,(COLUMN(AH11)-1)*4+1)</f>
        <v>5223.1286082330735</v>
      </c>
      <c r="AL16" s="482">
        <f ca="1">OFFSET('Integrated Financial Statements'!$I72,0,(COLUMN(AI11)-1)*4+1)</f>
        <v>5223.1286082330735</v>
      </c>
      <c r="AM16" s="502">
        <f ca="1">OFFSET('Integrated Financial Statements'!$I72,0,(COLUMN(AJ11)-1)*4+1)</f>
        <v>5043.8756170658171</v>
      </c>
      <c r="AN16" s="497">
        <f ca="1">OFFSET('Integrated Financial Statements'!$I72,0,(COLUMN(AK11)-1)*4+1)</f>
        <v>5170.9345932187016</v>
      </c>
      <c r="AO16" s="497">
        <f ca="1">OFFSET('Integrated Financial Statements'!$I72,0,(COLUMN(AL11)-1)*4+1)</f>
        <v>5293.2172998327533</v>
      </c>
      <c r="AP16" s="498">
        <f ca="1">OFFSET('Integrated Financial Statements'!$I72,0,(COLUMN(AM11)-1)*4+1)</f>
        <v>5422.1420926438514</v>
      </c>
      <c r="AQ16" s="482">
        <f ca="1">OFFSET('Integrated Financial Statements'!$I72,0,(COLUMN(AN11)-1)*4+1)</f>
        <v>5422.1420926438514</v>
      </c>
      <c r="AR16" s="502">
        <f ca="1">OFFSET('Integrated Financial Statements'!$I72,0,(COLUMN(AO11)-1)*4+1)</f>
        <v>5502.9100812841216</v>
      </c>
      <c r="AS16" s="497">
        <f ca="1">OFFSET('Integrated Financial Statements'!$I72,0,(COLUMN(AP11)-1)*4+1)</f>
        <v>5498.6175923692535</v>
      </c>
      <c r="AT16" s="497">
        <f ca="1">OFFSET('Integrated Financial Statements'!$I72,0,(COLUMN(AQ11)-1)*4+1)</f>
        <v>5547.1248608240949</v>
      </c>
      <c r="AU16" s="498">
        <f ca="1">OFFSET('Integrated Financial Statements'!$I72,0,(COLUMN(AR11)-1)*4+1)</f>
        <v>5660.4716600113625</v>
      </c>
      <c r="AV16" s="482">
        <f ca="1">OFFSET('Integrated Financial Statements'!$I72,0,(COLUMN(AS11)-1)*4+1)</f>
        <v>5660.4716600113625</v>
      </c>
      <c r="AW16" s="502">
        <f ca="1">OFFSET('Integrated Financial Statements'!$I72,0,(COLUMN(AT11)-1)*4+1)</f>
        <v>5729.9363197209959</v>
      </c>
      <c r="AX16" s="497">
        <f ca="1">OFFSET('Integrated Financial Statements'!$I72,0,(COLUMN(AU11)-1)*4+1)</f>
        <v>5730.5524087817548</v>
      </c>
      <c r="AY16" s="497">
        <f ca="1">OFFSET('Integrated Financial Statements'!$I72,0,(COLUMN(AV11)-1)*4+1)</f>
        <v>5779.2944214094077</v>
      </c>
      <c r="AZ16" s="498">
        <f ca="1">OFFSET('Integrated Financial Statements'!$I72,0,(COLUMN(AW11)-1)*4+1)</f>
        <v>5893.3324587822053</v>
      </c>
      <c r="BA16" s="482">
        <f ca="1">OFFSET('Integrated Financial Statements'!$I72,0,(COLUMN(AX11)-1)*4+1)</f>
        <v>5893.3324587822053</v>
      </c>
      <c r="BB16" s="502">
        <f ca="1">OFFSET('Integrated Financial Statements'!$I72,0,(COLUMN(AY11)-1)*4+1)</f>
        <v>5949.3743846948437</v>
      </c>
      <c r="BC16" s="497">
        <f ca="1">OFFSET('Integrated Financial Statements'!$I72,0,(COLUMN(AZ11)-1)*4+1)</f>
        <v>5954.5925720793603</v>
      </c>
      <c r="BD16" s="497">
        <f ca="1">OFFSET('Integrated Financial Statements'!$I72,0,(COLUMN(BA11)-1)*4+1)</f>
        <v>6003.597901190813</v>
      </c>
      <c r="BE16" s="498">
        <f ca="1">OFFSET('Integrated Financial Statements'!$I72,0,(COLUMN(BB11)-1)*4+1)</f>
        <v>6117.2275423977799</v>
      </c>
      <c r="BF16" s="482">
        <f ca="1">OFFSET('Integrated Financial Statements'!$I72,0,(COLUMN(BC11)-1)*4+1)</f>
        <v>6117.2275423977799</v>
      </c>
      <c r="BG16" s="502">
        <f ca="1">OFFSET('Integrated Financial Statements'!$I72,0,(COLUMN(BD11)-1)*4+1)</f>
        <v>6157.8016764004178</v>
      </c>
      <c r="BH16" s="497">
        <f ca="1">OFFSET('Integrated Financial Statements'!$I72,0,(COLUMN(BE11)-1)*4+1)</f>
        <v>6167.3287433860078</v>
      </c>
      <c r="BI16" s="497">
        <f ca="1">OFFSET('Integrated Financial Statements'!$I72,0,(COLUMN(BF11)-1)*4+1)</f>
        <v>6216.6380511225279</v>
      </c>
      <c r="BJ16" s="498">
        <f ca="1">OFFSET('Integrated Financial Statements'!$I72,0,(COLUMN(BG11)-1)*4+1)</f>
        <v>6328.4758577680323</v>
      </c>
      <c r="BK16" s="482">
        <f ca="1">OFFSET('Integrated Financial Statements'!$I72,0,(COLUMN(BH11)-1)*4+1)</f>
        <v>6328.4758577680323</v>
      </c>
      <c r="BL16" s="502">
        <f ca="1">OFFSET('Integrated Financial Statements'!$I72,0,(COLUMN(BI11)-1)*4+1)</f>
        <v>6228.8051469523225</v>
      </c>
      <c r="BM16" s="497">
        <f ca="1">OFFSET('Integrated Financial Statements'!$I72,0,(COLUMN(BJ11)-1)*4+1)</f>
        <v>6238.8840020882535</v>
      </c>
      <c r="BN16" s="497">
        <f ca="1">OFFSET('Integrated Financial Statements'!$I72,0,(COLUMN(BK11)-1)*4+1)</f>
        <v>6289.7748461574429</v>
      </c>
      <c r="BO16" s="498">
        <f ca="1">OFFSET('Integrated Financial Statements'!$I72,0,(COLUMN(BL11)-1)*4+1)</f>
        <v>6402.7395771337187</v>
      </c>
      <c r="BP16" s="482">
        <f ca="1">OFFSET('Integrated Financial Statements'!$I72,0,(COLUMN(BM11)-1)*4+1)</f>
        <v>6402.7395771337187</v>
      </c>
      <c r="BQ16" s="502">
        <f ca="1">OFFSET('Integrated Financial Statements'!$I72,0,(COLUMN(BN11)-1)*4+1)</f>
        <v>6315.2374994045003</v>
      </c>
      <c r="BR16" s="497">
        <f ca="1">OFFSET('Integrated Financial Statements'!$I72,0,(COLUMN(BO11)-1)*4+1)</f>
        <v>6324.1427046006374</v>
      </c>
      <c r="BS16" s="497">
        <f ca="1">OFFSET('Integrated Financial Statements'!$I72,0,(COLUMN(BP11)-1)*4+1)</f>
        <v>6376.7589236053609</v>
      </c>
      <c r="BT16" s="498">
        <f ca="1">OFFSET('Integrated Financial Statements'!$I72,0,(COLUMN(BQ11)-1)*4+1)</f>
        <v>6492.6795563423639</v>
      </c>
      <c r="BU16" s="482">
        <f ca="1">OFFSET('Integrated Financial Statements'!$I72,0,(COLUMN(BR11)-1)*4+1)</f>
        <v>6492.6795563423639</v>
      </c>
      <c r="BV16" s="502">
        <f ca="1">OFFSET('Integrated Financial Statements'!$I72,0,(COLUMN(BS11)-1)*4+1)</f>
        <v>6404.6492357982788</v>
      </c>
      <c r="BW16" s="497">
        <f ca="1">OFFSET('Integrated Financial Statements'!$I72,0,(COLUMN(BT11)-1)*4+1)</f>
        <v>6412.4196068113042</v>
      </c>
      <c r="BX16" s="497">
        <f ca="1">OFFSET('Integrated Financial Statements'!$I72,0,(COLUMN(BU11)-1)*4+1)</f>
        <v>6466.7806602390856</v>
      </c>
      <c r="BY16" s="498">
        <f ca="1">OFFSET('Integrated Financial Statements'!$I72,0,(COLUMN(BV11)-1)*4+1)</f>
        <v>6585.6836230766567</v>
      </c>
      <c r="BZ16" s="482">
        <f ca="1">OFFSET('Integrated Financial Statements'!$I72,0,(COLUMN(BW11)-1)*4+1)</f>
        <v>6585.6836230766567</v>
      </c>
      <c r="CA16" s="719"/>
      <c r="CB16" s="719"/>
      <c r="CC16" s="719"/>
      <c r="CD16" s="719"/>
      <c r="CE16" s="719"/>
      <c r="CF16" s="719"/>
    </row>
    <row r="17" spans="2:84" s="479" customFormat="1">
      <c r="C17" s="479" t="str">
        <f>'Integrated Financial Statements'!B73</f>
        <v>Deferred tax assets*</v>
      </c>
      <c r="D17" s="502">
        <f ca="1">OFFSET('Integrated Financial Statements'!$I73,0,(COLUMN(A11)-1)*4)</f>
        <v>2689</v>
      </c>
      <c r="E17" s="497">
        <f ca="1">OFFSET('Integrated Financial Statements'!$I73,0,(COLUMN(B11)-1)*4)</f>
        <v>2654</v>
      </c>
      <c r="F17" s="497">
        <f ca="1">OFFSET('Integrated Financial Statements'!$I73,0,(COLUMN(C11)-1)*4)</f>
        <v>2539</v>
      </c>
      <c r="G17" s="498">
        <f ca="1">OFFSET('Integrated Financial Statements'!$I73,0,(COLUMN(D11)-1)*4)</f>
        <v>0</v>
      </c>
      <c r="H17" s="482">
        <f ca="1">OFFSET('Integrated Financial Statements'!$I73,0,(COLUMN(E11)-1)*4)</f>
        <v>0</v>
      </c>
      <c r="I17" s="502">
        <f ca="1">OFFSET('Integrated Financial Statements'!$I73,0,(COLUMN(F11)-1)*4)</f>
        <v>0</v>
      </c>
      <c r="J17" s="497">
        <f ca="1">OFFSET('Integrated Financial Statements'!$I73,0,(COLUMN(G11)-1)*4)</f>
        <v>0</v>
      </c>
      <c r="K17" s="497">
        <f ca="1">OFFSET('Integrated Financial Statements'!$I73,0,(COLUMN(H11)-1)*4)</f>
        <v>0</v>
      </c>
      <c r="L17" s="498">
        <f ca="1">OFFSET('Integrated Financial Statements'!$I73,0,(COLUMN(I11)-1)*4)</f>
        <v>0</v>
      </c>
      <c r="M17" s="482">
        <f ca="1">OFFSET('Integrated Financial Statements'!$I73,0,(COLUMN(J11)-1)*4)</f>
        <v>0</v>
      </c>
      <c r="N17" s="502">
        <f ca="1">OFFSET('Integrated Financial Statements'!$I73,0,(COLUMN(K11)-1)*4)</f>
        <v>0</v>
      </c>
      <c r="O17" s="497">
        <f ca="1">OFFSET('Integrated Financial Statements'!$I73,0,(COLUMN(L11)-1)*4)</f>
        <v>0</v>
      </c>
      <c r="P17" s="497">
        <f ca="1">OFFSET('Integrated Financial Statements'!$I73,0,(COLUMN(M11)-1)*4)</f>
        <v>0</v>
      </c>
      <c r="Q17" s="498">
        <f ca="1">OFFSET('Integrated Financial Statements'!$I73,0,(COLUMN(N11)-1)*4)</f>
        <v>0</v>
      </c>
      <c r="R17" s="482">
        <f ca="1">OFFSET('Integrated Financial Statements'!$I73,0,(COLUMN(O11)-1)*4)</f>
        <v>0</v>
      </c>
      <c r="S17" s="502">
        <f ca="1">OFFSET('Integrated Financial Statements'!$I73,0,(COLUMN(P11)-1)*4)</f>
        <v>0</v>
      </c>
      <c r="T17" s="497">
        <f ca="1">OFFSET('Integrated Financial Statements'!$I73,0,(COLUMN(Q11)-1)*4)</f>
        <v>0</v>
      </c>
      <c r="U17" s="497">
        <f ca="1">OFFSET('Integrated Financial Statements'!$I73,0,(COLUMN(R11)-1)*4)</f>
        <v>0</v>
      </c>
      <c r="V17" s="498">
        <f ca="1">OFFSET('Integrated Financial Statements'!$I73,0,(COLUMN(S11)-1)*4)</f>
        <v>0</v>
      </c>
      <c r="W17" s="482">
        <f ca="1">OFFSET('Integrated Financial Statements'!$I73,0,(COLUMN(T11)-1)*4)</f>
        <v>0</v>
      </c>
      <c r="X17" s="502">
        <f ca="1">OFFSET('Integrated Financial Statements'!$I73,0,(COLUMN(U11)-1)*4)</f>
        <v>0</v>
      </c>
      <c r="Y17" s="497">
        <f ca="1">OFFSET('Integrated Financial Statements'!$I73,0,(COLUMN(V11)-1)*4)</f>
        <v>0</v>
      </c>
      <c r="Z17" s="497">
        <f ca="1">OFFSET('Integrated Financial Statements'!$I73,0,(COLUMN(W11)-1)*4)</f>
        <v>0</v>
      </c>
      <c r="AA17" s="498">
        <f ca="1">OFFSET('Integrated Financial Statements'!$I73,0,(COLUMN(X11)-1)*4)</f>
        <v>0</v>
      </c>
      <c r="AB17" s="482">
        <f ca="1">OFFSET('Integrated Financial Statements'!$I73,0,(COLUMN(Y11)-1)*4)</f>
        <v>0</v>
      </c>
      <c r="AC17" s="502">
        <f ca="1">OFFSET('Integrated Financial Statements'!$I73,0,(COLUMN(Z11)-1)*4+1)</f>
        <v>0</v>
      </c>
      <c r="AD17" s="497">
        <f ca="1">OFFSET('Integrated Financial Statements'!$I73,0,(COLUMN(AA11)-1)*4+1)</f>
        <v>0</v>
      </c>
      <c r="AE17" s="497">
        <f ca="1">OFFSET('Integrated Financial Statements'!$I73,0,(COLUMN(AB11)-1)*4+1)</f>
        <v>0</v>
      </c>
      <c r="AF17" s="498">
        <f ca="1">OFFSET('Integrated Financial Statements'!$I73,0,(COLUMN(AC11)-1)*4+1)</f>
        <v>0</v>
      </c>
      <c r="AG17" s="482">
        <f ca="1">OFFSET('Integrated Financial Statements'!$I73,0,(COLUMN(AD11)-1)*4+1)</f>
        <v>0</v>
      </c>
      <c r="AH17" s="502">
        <f ca="1">OFFSET('Integrated Financial Statements'!$I73,0,(COLUMN(AE11)-1)*4+1)</f>
        <v>0</v>
      </c>
      <c r="AI17" s="497">
        <f ca="1">OFFSET('Integrated Financial Statements'!$I73,0,(COLUMN(AF11)-1)*4+1)</f>
        <v>0</v>
      </c>
      <c r="AJ17" s="497">
        <f ca="1">OFFSET('Integrated Financial Statements'!$I73,0,(COLUMN(AG11)-1)*4+1)</f>
        <v>0</v>
      </c>
      <c r="AK17" s="498">
        <f ca="1">OFFSET('Integrated Financial Statements'!$I73,0,(COLUMN(AH11)-1)*4+1)</f>
        <v>0</v>
      </c>
      <c r="AL17" s="482">
        <f ca="1">OFFSET('Integrated Financial Statements'!$I73,0,(COLUMN(AI11)-1)*4+1)</f>
        <v>0</v>
      </c>
      <c r="AM17" s="502">
        <f ca="1">OFFSET('Integrated Financial Statements'!$I73,0,(COLUMN(AJ11)-1)*4+1)</f>
        <v>0</v>
      </c>
      <c r="AN17" s="497">
        <f ca="1">OFFSET('Integrated Financial Statements'!$I73,0,(COLUMN(AK11)-1)*4+1)</f>
        <v>0</v>
      </c>
      <c r="AO17" s="497">
        <f ca="1">OFFSET('Integrated Financial Statements'!$I73,0,(COLUMN(AL11)-1)*4+1)</f>
        <v>0</v>
      </c>
      <c r="AP17" s="498">
        <f ca="1">OFFSET('Integrated Financial Statements'!$I73,0,(COLUMN(AM11)-1)*4+1)</f>
        <v>0</v>
      </c>
      <c r="AQ17" s="482">
        <f ca="1">OFFSET('Integrated Financial Statements'!$I73,0,(COLUMN(AN11)-1)*4+1)</f>
        <v>0</v>
      </c>
      <c r="AR17" s="502">
        <f ca="1">OFFSET('Integrated Financial Statements'!$I73,0,(COLUMN(AO11)-1)*4+1)</f>
        <v>0</v>
      </c>
      <c r="AS17" s="497">
        <f ca="1">OFFSET('Integrated Financial Statements'!$I73,0,(COLUMN(AP11)-1)*4+1)</f>
        <v>0</v>
      </c>
      <c r="AT17" s="497">
        <f ca="1">OFFSET('Integrated Financial Statements'!$I73,0,(COLUMN(AQ11)-1)*4+1)</f>
        <v>0</v>
      </c>
      <c r="AU17" s="498">
        <f ca="1">OFFSET('Integrated Financial Statements'!$I73,0,(COLUMN(AR11)-1)*4+1)</f>
        <v>0</v>
      </c>
      <c r="AV17" s="482">
        <f ca="1">OFFSET('Integrated Financial Statements'!$I73,0,(COLUMN(AS11)-1)*4+1)</f>
        <v>0</v>
      </c>
      <c r="AW17" s="502">
        <f ca="1">OFFSET('Integrated Financial Statements'!$I73,0,(COLUMN(AT11)-1)*4+1)</f>
        <v>0</v>
      </c>
      <c r="AX17" s="497">
        <f ca="1">OFFSET('Integrated Financial Statements'!$I73,0,(COLUMN(AU11)-1)*4+1)</f>
        <v>0</v>
      </c>
      <c r="AY17" s="497">
        <f ca="1">OFFSET('Integrated Financial Statements'!$I73,0,(COLUMN(AV11)-1)*4+1)</f>
        <v>0</v>
      </c>
      <c r="AZ17" s="498">
        <f ca="1">OFFSET('Integrated Financial Statements'!$I73,0,(COLUMN(AW11)-1)*4+1)</f>
        <v>0</v>
      </c>
      <c r="BA17" s="482">
        <f ca="1">OFFSET('Integrated Financial Statements'!$I73,0,(COLUMN(AX11)-1)*4+1)</f>
        <v>0</v>
      </c>
      <c r="BB17" s="502">
        <f ca="1">OFFSET('Integrated Financial Statements'!$I73,0,(COLUMN(AY11)-1)*4+1)</f>
        <v>0</v>
      </c>
      <c r="BC17" s="497">
        <f ca="1">OFFSET('Integrated Financial Statements'!$I73,0,(COLUMN(AZ11)-1)*4+1)</f>
        <v>0</v>
      </c>
      <c r="BD17" s="497">
        <f ca="1">OFFSET('Integrated Financial Statements'!$I73,0,(COLUMN(BA11)-1)*4+1)</f>
        <v>0</v>
      </c>
      <c r="BE17" s="498">
        <f ca="1">OFFSET('Integrated Financial Statements'!$I73,0,(COLUMN(BB11)-1)*4+1)</f>
        <v>0</v>
      </c>
      <c r="BF17" s="482">
        <f ca="1">OFFSET('Integrated Financial Statements'!$I73,0,(COLUMN(BC11)-1)*4+1)</f>
        <v>0</v>
      </c>
      <c r="BG17" s="502">
        <f ca="1">OFFSET('Integrated Financial Statements'!$I73,0,(COLUMN(BD11)-1)*4+1)</f>
        <v>0</v>
      </c>
      <c r="BH17" s="497">
        <f ca="1">OFFSET('Integrated Financial Statements'!$I73,0,(COLUMN(BE11)-1)*4+1)</f>
        <v>0</v>
      </c>
      <c r="BI17" s="497">
        <f ca="1">OFFSET('Integrated Financial Statements'!$I73,0,(COLUMN(BF11)-1)*4+1)</f>
        <v>0</v>
      </c>
      <c r="BJ17" s="498">
        <f ca="1">OFFSET('Integrated Financial Statements'!$I73,0,(COLUMN(BG11)-1)*4+1)</f>
        <v>0</v>
      </c>
      <c r="BK17" s="482">
        <f ca="1">OFFSET('Integrated Financial Statements'!$I73,0,(COLUMN(BH11)-1)*4+1)</f>
        <v>0</v>
      </c>
      <c r="BL17" s="502">
        <f ca="1">OFFSET('Integrated Financial Statements'!$I73,0,(COLUMN(BI11)-1)*4+1)</f>
        <v>0</v>
      </c>
      <c r="BM17" s="497">
        <f ca="1">OFFSET('Integrated Financial Statements'!$I73,0,(COLUMN(BJ11)-1)*4+1)</f>
        <v>0</v>
      </c>
      <c r="BN17" s="497">
        <f ca="1">OFFSET('Integrated Financial Statements'!$I73,0,(COLUMN(BK11)-1)*4+1)</f>
        <v>0</v>
      </c>
      <c r="BO17" s="498">
        <f ca="1">OFFSET('Integrated Financial Statements'!$I73,0,(COLUMN(BL11)-1)*4+1)</f>
        <v>0</v>
      </c>
      <c r="BP17" s="482">
        <f ca="1">OFFSET('Integrated Financial Statements'!$I73,0,(COLUMN(BM11)-1)*4+1)</f>
        <v>0</v>
      </c>
      <c r="BQ17" s="502">
        <f ca="1">OFFSET('Integrated Financial Statements'!$I73,0,(COLUMN(BN11)-1)*4+1)</f>
        <v>0</v>
      </c>
      <c r="BR17" s="497">
        <f ca="1">OFFSET('Integrated Financial Statements'!$I73,0,(COLUMN(BO11)-1)*4+1)</f>
        <v>0</v>
      </c>
      <c r="BS17" s="497">
        <f ca="1">OFFSET('Integrated Financial Statements'!$I73,0,(COLUMN(BP11)-1)*4+1)</f>
        <v>0</v>
      </c>
      <c r="BT17" s="498">
        <f ca="1">OFFSET('Integrated Financial Statements'!$I73,0,(COLUMN(BQ11)-1)*4+1)</f>
        <v>0</v>
      </c>
      <c r="BU17" s="482">
        <f ca="1">OFFSET('Integrated Financial Statements'!$I73,0,(COLUMN(BR11)-1)*4+1)</f>
        <v>0</v>
      </c>
      <c r="BV17" s="502">
        <f ca="1">OFFSET('Integrated Financial Statements'!$I73,0,(COLUMN(BS11)-1)*4+1)</f>
        <v>0</v>
      </c>
      <c r="BW17" s="497">
        <f ca="1">OFFSET('Integrated Financial Statements'!$I73,0,(COLUMN(BT11)-1)*4+1)</f>
        <v>0</v>
      </c>
      <c r="BX17" s="497">
        <f ca="1">OFFSET('Integrated Financial Statements'!$I73,0,(COLUMN(BU11)-1)*4+1)</f>
        <v>0</v>
      </c>
      <c r="BY17" s="498">
        <f ca="1">OFFSET('Integrated Financial Statements'!$I73,0,(COLUMN(BV11)-1)*4+1)</f>
        <v>0</v>
      </c>
      <c r="BZ17" s="482">
        <f ca="1">OFFSET('Integrated Financial Statements'!$I73,0,(COLUMN(BW11)-1)*4+1)</f>
        <v>0</v>
      </c>
      <c r="CA17" s="719"/>
      <c r="CB17" s="719"/>
      <c r="CC17" s="719"/>
      <c r="CD17" s="719"/>
      <c r="CE17" s="719"/>
      <c r="CF17" s="719"/>
    </row>
    <row r="18" spans="2:84" s="479" customFormat="1">
      <c r="C18" s="479" t="str">
        <f>'Integrated Financial Statements'!A74</f>
        <v xml:space="preserve">Other current assets </v>
      </c>
      <c r="D18" s="505">
        <f ca="1">OFFSET('Integrated Financial Statements'!$I74,0,(COLUMN(A11)-1)*4)</f>
        <v>1283</v>
      </c>
      <c r="E18" s="486">
        <f ca="1">OFFSET('Integrated Financial Statements'!$I74,0,(COLUMN(B11)-1)*4)</f>
        <v>1564</v>
      </c>
      <c r="F18" s="486">
        <f ca="1">OFFSET('Integrated Financial Statements'!$I74,0,(COLUMN(C11)-1)*4)</f>
        <v>1474</v>
      </c>
      <c r="G18" s="506">
        <f ca="1">OFFSET('Integrated Financial Statements'!$I74,0,(COLUMN(D11)-1)*4)</f>
        <v>1490</v>
      </c>
      <c r="H18" s="488">
        <f ca="1">OFFSET('Integrated Financial Statements'!$I74,0,(COLUMN(E11)-1)*4)</f>
        <v>1490</v>
      </c>
      <c r="I18" s="505">
        <f ca="1">OFFSET('Integrated Financial Statements'!$I74,0,(COLUMN(F11)-1)*4)</f>
        <v>1433</v>
      </c>
      <c r="J18" s="486">
        <f ca="1">OFFSET('Integrated Financial Statements'!$I74,0,(COLUMN(G11)-1)*4)</f>
        <v>1618</v>
      </c>
      <c r="K18" s="486">
        <f ca="1">OFFSET('Integrated Financial Statements'!$I74,0,(COLUMN(H11)-1)*4)</f>
        <v>2230</v>
      </c>
      <c r="L18" s="506">
        <f ca="1">OFFSET('Integrated Financial Statements'!$I74,0,(COLUMN(I11)-1)*4)</f>
        <v>1627</v>
      </c>
      <c r="M18" s="488">
        <f ca="1">OFFSET('Integrated Financial Statements'!$I74,0,(COLUMN(J11)-1)*4)</f>
        <v>1627</v>
      </c>
      <c r="N18" s="505">
        <f ca="1">OFFSET('Integrated Financial Statements'!$I74,0,(COLUMN(K11)-1)*4)</f>
        <v>1651</v>
      </c>
      <c r="O18" s="486">
        <f ca="1">OFFSET('Integrated Financial Statements'!$I74,0,(COLUMN(L11)-1)*4)</f>
        <v>1329</v>
      </c>
      <c r="P18" s="486">
        <f ca="1">OFFSET('Integrated Financial Statements'!$I74,0,(COLUMN(M11)-1)*4)</f>
        <v>1348</v>
      </c>
      <c r="Q18" s="506">
        <f ca="1">OFFSET('Integrated Financial Statements'!$I74,0,(COLUMN(N11)-1)*4)</f>
        <v>1593</v>
      </c>
      <c r="R18" s="488">
        <f ca="1">OFFSET('Integrated Financial Statements'!$I74,0,(COLUMN(O11)-1)*4)</f>
        <v>1593</v>
      </c>
      <c r="S18" s="505">
        <f ca="1">OFFSET('Integrated Financial Statements'!$I74,0,(COLUMN(P11)-1)*4)</f>
        <v>1555</v>
      </c>
      <c r="T18" s="486">
        <f ca="1">OFFSET('Integrated Financial Statements'!$I74,0,(COLUMN(Q11)-1)*4)</f>
        <v>1583</v>
      </c>
      <c r="U18" s="486">
        <f ca="1">OFFSET('Integrated Financial Statements'!$I74,0,(COLUMN(R11)-1)*4)</f>
        <v>1668</v>
      </c>
      <c r="V18" s="506">
        <f ca="1">OFFSET('Integrated Financial Statements'!$I74,0,(COLUMN(S11)-1)*4)</f>
        <v>2940</v>
      </c>
      <c r="W18" s="488">
        <f ca="1">OFFSET('Integrated Financial Statements'!$I74,0,(COLUMN(T11)-1)*4)</f>
        <v>2940</v>
      </c>
      <c r="X18" s="505">
        <f ca="1">OFFSET('Integrated Financial Statements'!$I74,0,(COLUMN(U11)-1)*4)</f>
        <v>2134</v>
      </c>
      <c r="Y18" s="486">
        <f ca="1">OFFSET('Integrated Financial Statements'!$I74,0,(COLUMN(V11)-1)*4)</f>
        <v>2231</v>
      </c>
      <c r="Z18" s="486">
        <f ca="1">OFFSET('Integrated Financial Statements'!$I74,0,(COLUMN(W11)-1)*4)</f>
        <v>2331</v>
      </c>
      <c r="AA18" s="506">
        <f ca="1">OFFSET('Integrated Financial Statements'!$I74,0,(COLUMN(X11)-1)*4)</f>
        <v>2373</v>
      </c>
      <c r="AB18" s="488">
        <f ca="1">OFFSET('Integrated Financial Statements'!$I74,0,(COLUMN(Y11)-1)*4)</f>
        <v>2373</v>
      </c>
      <c r="AC18" s="505">
        <f ca="1">OFFSET('Integrated Financial Statements'!$I74,0,(COLUMN(Z11)-1)*4+1)</f>
        <v>2373</v>
      </c>
      <c r="AD18" s="486">
        <f ca="1">OFFSET('Integrated Financial Statements'!$I74,0,(COLUMN(AA11)-1)*4+1)</f>
        <v>2373</v>
      </c>
      <c r="AE18" s="486">
        <f ca="1">OFFSET('Integrated Financial Statements'!$I74,0,(COLUMN(AB11)-1)*4+1)</f>
        <v>2373</v>
      </c>
      <c r="AF18" s="506">
        <f ca="1">OFFSET('Integrated Financial Statements'!$I74,0,(COLUMN(AC11)-1)*4+1)</f>
        <v>2373</v>
      </c>
      <c r="AG18" s="488">
        <f ca="1">OFFSET('Integrated Financial Statements'!$I74,0,(COLUMN(AD11)-1)*4+1)</f>
        <v>2373</v>
      </c>
      <c r="AH18" s="505">
        <f ca="1">OFFSET('Integrated Financial Statements'!$I74,0,(COLUMN(AE11)-1)*4+1)</f>
        <v>2373</v>
      </c>
      <c r="AI18" s="486">
        <f ca="1">OFFSET('Integrated Financial Statements'!$I74,0,(COLUMN(AF11)-1)*4+1)</f>
        <v>2373</v>
      </c>
      <c r="AJ18" s="486">
        <f ca="1">OFFSET('Integrated Financial Statements'!$I74,0,(COLUMN(AG11)-1)*4+1)</f>
        <v>2373</v>
      </c>
      <c r="AK18" s="506">
        <f ca="1">OFFSET('Integrated Financial Statements'!$I74,0,(COLUMN(AH11)-1)*4+1)</f>
        <v>2373</v>
      </c>
      <c r="AL18" s="488">
        <f ca="1">OFFSET('Integrated Financial Statements'!$I74,0,(COLUMN(AI11)-1)*4+1)</f>
        <v>2373</v>
      </c>
      <c r="AM18" s="505">
        <f ca="1">OFFSET('Integrated Financial Statements'!$I74,0,(COLUMN(AJ11)-1)*4+1)</f>
        <v>2373</v>
      </c>
      <c r="AN18" s="486">
        <f ca="1">OFFSET('Integrated Financial Statements'!$I74,0,(COLUMN(AK11)-1)*4+1)</f>
        <v>2373</v>
      </c>
      <c r="AO18" s="486">
        <f ca="1">OFFSET('Integrated Financial Statements'!$I74,0,(COLUMN(AL11)-1)*4+1)</f>
        <v>2373</v>
      </c>
      <c r="AP18" s="506">
        <f ca="1">OFFSET('Integrated Financial Statements'!$I74,0,(COLUMN(AM11)-1)*4+1)</f>
        <v>2373</v>
      </c>
      <c r="AQ18" s="488">
        <f ca="1">OFFSET('Integrated Financial Statements'!$I74,0,(COLUMN(AN11)-1)*4+1)</f>
        <v>2373</v>
      </c>
      <c r="AR18" s="505">
        <f ca="1">OFFSET('Integrated Financial Statements'!$I74,0,(COLUMN(AO11)-1)*4+1)</f>
        <v>2373</v>
      </c>
      <c r="AS18" s="486">
        <f ca="1">OFFSET('Integrated Financial Statements'!$I74,0,(COLUMN(AP11)-1)*4+1)</f>
        <v>2373</v>
      </c>
      <c r="AT18" s="486">
        <f ca="1">OFFSET('Integrated Financial Statements'!$I74,0,(COLUMN(AQ11)-1)*4+1)</f>
        <v>2373</v>
      </c>
      <c r="AU18" s="506">
        <f ca="1">OFFSET('Integrated Financial Statements'!$I74,0,(COLUMN(AR11)-1)*4+1)</f>
        <v>2373</v>
      </c>
      <c r="AV18" s="488">
        <f ca="1">OFFSET('Integrated Financial Statements'!$I74,0,(COLUMN(AS11)-1)*4+1)</f>
        <v>2373</v>
      </c>
      <c r="AW18" s="505">
        <f ca="1">OFFSET('Integrated Financial Statements'!$I74,0,(COLUMN(AT11)-1)*4+1)</f>
        <v>2373</v>
      </c>
      <c r="AX18" s="486">
        <f ca="1">OFFSET('Integrated Financial Statements'!$I74,0,(COLUMN(AU11)-1)*4+1)</f>
        <v>2373</v>
      </c>
      <c r="AY18" s="486">
        <f ca="1">OFFSET('Integrated Financial Statements'!$I74,0,(COLUMN(AV11)-1)*4+1)</f>
        <v>2373</v>
      </c>
      <c r="AZ18" s="506">
        <f ca="1">OFFSET('Integrated Financial Statements'!$I74,0,(COLUMN(AW11)-1)*4+1)</f>
        <v>2373</v>
      </c>
      <c r="BA18" s="488">
        <f ca="1">OFFSET('Integrated Financial Statements'!$I74,0,(COLUMN(AX11)-1)*4+1)</f>
        <v>2373</v>
      </c>
      <c r="BB18" s="505">
        <f ca="1">OFFSET('Integrated Financial Statements'!$I74,0,(COLUMN(AY11)-1)*4+1)</f>
        <v>2373</v>
      </c>
      <c r="BC18" s="486">
        <f ca="1">OFFSET('Integrated Financial Statements'!$I74,0,(COLUMN(AZ11)-1)*4+1)</f>
        <v>2373</v>
      </c>
      <c r="BD18" s="486">
        <f ca="1">OFFSET('Integrated Financial Statements'!$I74,0,(COLUMN(BA11)-1)*4+1)</f>
        <v>2373</v>
      </c>
      <c r="BE18" s="506">
        <f ca="1">OFFSET('Integrated Financial Statements'!$I74,0,(COLUMN(BB11)-1)*4+1)</f>
        <v>2373</v>
      </c>
      <c r="BF18" s="488">
        <f ca="1">OFFSET('Integrated Financial Statements'!$I74,0,(COLUMN(BC11)-1)*4+1)</f>
        <v>2373</v>
      </c>
      <c r="BG18" s="505">
        <f ca="1">OFFSET('Integrated Financial Statements'!$I74,0,(COLUMN(BD11)-1)*4+1)</f>
        <v>2373</v>
      </c>
      <c r="BH18" s="486">
        <f ca="1">OFFSET('Integrated Financial Statements'!$I74,0,(COLUMN(BE11)-1)*4+1)</f>
        <v>2373</v>
      </c>
      <c r="BI18" s="486">
        <f ca="1">OFFSET('Integrated Financial Statements'!$I74,0,(COLUMN(BF11)-1)*4+1)</f>
        <v>2373</v>
      </c>
      <c r="BJ18" s="506">
        <f ca="1">OFFSET('Integrated Financial Statements'!$I74,0,(COLUMN(BG11)-1)*4+1)</f>
        <v>2373</v>
      </c>
      <c r="BK18" s="488">
        <f ca="1">OFFSET('Integrated Financial Statements'!$I74,0,(COLUMN(BH11)-1)*4+1)</f>
        <v>2373</v>
      </c>
      <c r="BL18" s="505">
        <f ca="1">OFFSET('Integrated Financial Statements'!$I74,0,(COLUMN(BI11)-1)*4+1)</f>
        <v>2373</v>
      </c>
      <c r="BM18" s="486">
        <f ca="1">OFFSET('Integrated Financial Statements'!$I74,0,(COLUMN(BJ11)-1)*4+1)</f>
        <v>2373</v>
      </c>
      <c r="BN18" s="486">
        <f ca="1">OFFSET('Integrated Financial Statements'!$I74,0,(COLUMN(BK11)-1)*4+1)</f>
        <v>2373</v>
      </c>
      <c r="BO18" s="506">
        <f ca="1">OFFSET('Integrated Financial Statements'!$I74,0,(COLUMN(BL11)-1)*4+1)</f>
        <v>2373</v>
      </c>
      <c r="BP18" s="488">
        <f ca="1">OFFSET('Integrated Financial Statements'!$I74,0,(COLUMN(BM11)-1)*4+1)</f>
        <v>2373</v>
      </c>
      <c r="BQ18" s="505">
        <f ca="1">OFFSET('Integrated Financial Statements'!$I74,0,(COLUMN(BN11)-1)*4+1)</f>
        <v>2373</v>
      </c>
      <c r="BR18" s="486">
        <f ca="1">OFFSET('Integrated Financial Statements'!$I74,0,(COLUMN(BO11)-1)*4+1)</f>
        <v>2373</v>
      </c>
      <c r="BS18" s="486">
        <f ca="1">OFFSET('Integrated Financial Statements'!$I74,0,(COLUMN(BP11)-1)*4+1)</f>
        <v>2373</v>
      </c>
      <c r="BT18" s="506">
        <f ca="1">OFFSET('Integrated Financial Statements'!$I74,0,(COLUMN(BQ11)-1)*4+1)</f>
        <v>2373</v>
      </c>
      <c r="BU18" s="488">
        <f ca="1">OFFSET('Integrated Financial Statements'!$I74,0,(COLUMN(BR11)-1)*4+1)</f>
        <v>2373</v>
      </c>
      <c r="BV18" s="505">
        <f ca="1">OFFSET('Integrated Financial Statements'!$I74,0,(COLUMN(BS11)-1)*4+1)</f>
        <v>2373</v>
      </c>
      <c r="BW18" s="486">
        <f ca="1">OFFSET('Integrated Financial Statements'!$I74,0,(COLUMN(BT11)-1)*4+1)</f>
        <v>2373</v>
      </c>
      <c r="BX18" s="486">
        <f ca="1">OFFSET('Integrated Financial Statements'!$I74,0,(COLUMN(BU11)-1)*4+1)</f>
        <v>2373</v>
      </c>
      <c r="BY18" s="506">
        <f ca="1">OFFSET('Integrated Financial Statements'!$I74,0,(COLUMN(BV11)-1)*4+1)</f>
        <v>2373</v>
      </c>
      <c r="BZ18" s="488">
        <f ca="1">OFFSET('Integrated Financial Statements'!$I74,0,(COLUMN(BW11)-1)*4+1)</f>
        <v>2373</v>
      </c>
      <c r="CA18" s="719"/>
      <c r="CB18" s="719"/>
      <c r="CC18" s="719"/>
      <c r="CD18" s="719"/>
      <c r="CE18" s="719"/>
      <c r="CF18" s="719"/>
    </row>
    <row r="19" spans="2:84" s="479" customFormat="1">
      <c r="C19" s="479" t="str">
        <f>'Integrated Financial Statements'!A75</f>
        <v>Total current assets</v>
      </c>
      <c r="D19" s="505">
        <f ca="1">OFFSET('Integrated Financial Statements'!$I75,0,(COLUMN(A11)-1)*4)</f>
        <v>66395</v>
      </c>
      <c r="E19" s="486">
        <f ca="1">OFFSET('Integrated Financial Statements'!$I75,0,(COLUMN(B11)-1)*4)</f>
        <v>67881</v>
      </c>
      <c r="F19" s="486">
        <f ca="1">OFFSET('Integrated Financial Statements'!$I75,0,(COLUMN(C11)-1)*4)</f>
        <v>69329</v>
      </c>
      <c r="G19" s="506">
        <f ca="1">OFFSET('Integrated Financial Statements'!$I75,0,(COLUMN(D11)-1)*4)</f>
        <v>73368</v>
      </c>
      <c r="H19" s="488">
        <f ca="1">OFFSET('Integrated Financial Statements'!$I75,0,(COLUMN(E11)-1)*4)</f>
        <v>73368</v>
      </c>
      <c r="I19" s="505">
        <f ca="1">OFFSET('Integrated Financial Statements'!$I75,0,(COLUMN(F11)-1)*4)</f>
        <v>71240</v>
      </c>
      <c r="J19" s="486">
        <f ca="1">OFFSET('Integrated Financial Statements'!$I75,0,(COLUMN(G11)-1)*4)</f>
        <v>72171</v>
      </c>
      <c r="K19" s="486">
        <f ca="1">OFFSET('Integrated Financial Statements'!$I75,0,(COLUMN(H11)-1)*4)</f>
        <v>75848</v>
      </c>
      <c r="L19" s="506">
        <f ca="1">OFFSET('Integrated Financial Statements'!$I75,0,(COLUMN(I11)-1)*4)</f>
        <v>78719</v>
      </c>
      <c r="M19" s="488">
        <f ca="1">OFFSET('Integrated Financial Statements'!$I75,0,(COLUMN(J11)-1)*4)</f>
        <v>78719</v>
      </c>
      <c r="N19" s="505">
        <f ca="1">OFFSET('Integrated Financial Statements'!$I75,0,(COLUMN(K11)-1)*4)</f>
        <v>83141</v>
      </c>
      <c r="O19" s="486">
        <f ca="1">OFFSET('Integrated Financial Statements'!$I75,0,(COLUMN(L11)-1)*4)</f>
        <v>83392</v>
      </c>
      <c r="P19" s="486">
        <f ca="1">OFFSET('Integrated Financial Statements'!$I75,0,(COLUMN(M11)-1)*4)</f>
        <v>79962</v>
      </c>
      <c r="Q19" s="506">
        <f ca="1">OFFSET('Integrated Financial Statements'!$I75,0,(COLUMN(N11)-1)*4)</f>
        <v>83703</v>
      </c>
      <c r="R19" s="488">
        <f ca="1">OFFSET('Integrated Financial Statements'!$I75,0,(COLUMN(O11)-1)*4)</f>
        <v>83703</v>
      </c>
      <c r="S19" s="505">
        <f ca="1">OFFSET('Integrated Financial Statements'!$I75,0,(COLUMN(P11)-1)*4)</f>
        <v>84080</v>
      </c>
      <c r="T19" s="486">
        <f ca="1">OFFSET('Integrated Financial Statements'!$I75,0,(COLUMN(Q11)-1)*4)</f>
        <v>86050</v>
      </c>
      <c r="U19" s="486">
        <f ca="1">OFFSET('Integrated Financial Statements'!$I75,0,(COLUMN(R11)-1)*4)</f>
        <v>67141</v>
      </c>
      <c r="V19" s="506">
        <f ca="1">OFFSET('Integrated Financial Statements'!$I75,0,(COLUMN(S11)-1)*4)</f>
        <v>61837</v>
      </c>
      <c r="W19" s="488">
        <f ca="1">OFFSET('Integrated Financial Statements'!$I75,0,(COLUMN(T11)-1)*4)</f>
        <v>61837</v>
      </c>
      <c r="X19" s="505">
        <f ca="1">OFFSET('Integrated Financial Statements'!$I75,0,(COLUMN(U11)-1)*4)</f>
        <v>55686</v>
      </c>
      <c r="Y19" s="486">
        <f ca="1">OFFSET('Integrated Financial Statements'!$I75,0,(COLUMN(V11)-1)*4)</f>
        <v>53117</v>
      </c>
      <c r="Z19" s="486">
        <f ca="1">OFFSET('Integrated Financial Statements'!$I75,0,(COLUMN(W11)-1)*4)</f>
        <v>47311</v>
      </c>
      <c r="AA19" s="506">
        <f ca="1">OFFSET('Integrated Financial Statements'!$I75,0,(COLUMN(X11)-1)*4)</f>
        <v>47755</v>
      </c>
      <c r="AB19" s="488">
        <f ca="1">OFFSET('Integrated Financial Statements'!$I75,0,(COLUMN(Y11)-1)*4)</f>
        <v>47755</v>
      </c>
      <c r="AC19" s="505">
        <f ca="1">OFFSET('Integrated Financial Statements'!$I75,0,(COLUMN(Z11)-1)*4+1)</f>
        <v>40673.199445962724</v>
      </c>
      <c r="AD19" s="486">
        <f ca="1">OFFSET('Integrated Financial Statements'!$I75,0,(COLUMN(AA11)-1)*4+1)</f>
        <v>42308.595768433843</v>
      </c>
      <c r="AE19" s="486">
        <f ca="1">OFFSET('Integrated Financial Statements'!$I75,0,(COLUMN(AB11)-1)*4+1)</f>
        <v>40744.726511727014</v>
      </c>
      <c r="AF19" s="506">
        <f ca="1">OFFSET('Integrated Financial Statements'!$I75,0,(COLUMN(AC11)-1)*4+1)</f>
        <v>40608.491048482181</v>
      </c>
      <c r="AG19" s="488">
        <f ca="1">OFFSET('Integrated Financial Statements'!$I75,0,(COLUMN(AD11)-1)*4+1)</f>
        <v>40608.491048482181</v>
      </c>
      <c r="AH19" s="505">
        <f ca="1">OFFSET('Integrated Financial Statements'!$I75,0,(COLUMN(AE11)-1)*4+1)</f>
        <v>35706.642893363307</v>
      </c>
      <c r="AI19" s="486">
        <f ca="1">OFFSET('Integrated Financial Statements'!$I75,0,(COLUMN(AF11)-1)*4+1)</f>
        <v>38008.48675707166</v>
      </c>
      <c r="AJ19" s="486">
        <f ca="1">OFFSET('Integrated Financial Statements'!$I75,0,(COLUMN(AG11)-1)*4+1)</f>
        <v>37075.190776479205</v>
      </c>
      <c r="AK19" s="506">
        <f ca="1">OFFSET('Integrated Financial Statements'!$I75,0,(COLUMN(AH11)-1)*4+1)</f>
        <v>37669.558794964192</v>
      </c>
      <c r="AL19" s="488">
        <f ca="1">OFFSET('Integrated Financial Statements'!$I75,0,(COLUMN(AI11)-1)*4+1)</f>
        <v>37669.558794964192</v>
      </c>
      <c r="AM19" s="505">
        <f ca="1">OFFSET('Integrated Financial Statements'!$I75,0,(COLUMN(AJ11)-1)*4+1)</f>
        <v>34109.377276815554</v>
      </c>
      <c r="AN19" s="486">
        <f ca="1">OFFSET('Integrated Financial Statements'!$I75,0,(COLUMN(AK11)-1)*4+1)</f>
        <v>38022.650549785554</v>
      </c>
      <c r="AO19" s="486">
        <f ca="1">OFFSET('Integrated Financial Statements'!$I75,0,(COLUMN(AL11)-1)*4+1)</f>
        <v>38705.152121542655</v>
      </c>
      <c r="AP19" s="506">
        <f ca="1">OFFSET('Integrated Financial Statements'!$I75,0,(COLUMN(AM11)-1)*4+1)</f>
        <v>41024.364099549588</v>
      </c>
      <c r="AQ19" s="488">
        <f ca="1">OFFSET('Integrated Financial Statements'!$I75,0,(COLUMN(AN11)-1)*4+1)</f>
        <v>41024.364099549588</v>
      </c>
      <c r="AR19" s="505">
        <f ca="1">OFFSET('Integrated Financial Statements'!$I75,0,(COLUMN(AO11)-1)*4+1)</f>
        <v>38108.579574887663</v>
      </c>
      <c r="AS19" s="486">
        <f ca="1">OFFSET('Integrated Financial Statements'!$I75,0,(COLUMN(AP11)-1)*4+1)</f>
        <v>41815.053065038985</v>
      </c>
      <c r="AT19" s="486">
        <f ca="1">OFFSET('Integrated Financial Statements'!$I75,0,(COLUMN(AQ11)-1)*4+1)</f>
        <v>42134.936461155805</v>
      </c>
      <c r="AU19" s="506">
        <f ca="1">OFFSET('Integrated Financial Statements'!$I75,0,(COLUMN(AR11)-1)*4+1)</f>
        <v>44326.563449401649</v>
      </c>
      <c r="AV19" s="488">
        <f ca="1">OFFSET('Integrated Financial Statements'!$I75,0,(COLUMN(AS11)-1)*4+1)</f>
        <v>44326.563449401649</v>
      </c>
      <c r="AW19" s="505">
        <f ca="1">OFFSET('Integrated Financial Statements'!$I75,0,(COLUMN(AT11)-1)*4+1)</f>
        <v>41075.745974426012</v>
      </c>
      <c r="AX19" s="486">
        <f ca="1">OFFSET('Integrated Financial Statements'!$I75,0,(COLUMN(AU11)-1)*4+1)</f>
        <v>44781.42266898074</v>
      </c>
      <c r="AY19" s="486">
        <f ca="1">OFFSET('Integrated Financial Statements'!$I75,0,(COLUMN(AV11)-1)*4+1)</f>
        <v>44899.223623478836</v>
      </c>
      <c r="AZ19" s="506">
        <f ca="1">OFFSET('Integrated Financial Statements'!$I75,0,(COLUMN(AW11)-1)*4+1)</f>
        <v>46945.890330814371</v>
      </c>
      <c r="BA19" s="488">
        <f ca="1">OFFSET('Integrated Financial Statements'!$I75,0,(COLUMN(AX11)-1)*4+1)</f>
        <v>46945.890330814371</v>
      </c>
      <c r="BB19" s="505">
        <f ca="1">OFFSET('Integrated Financial Statements'!$I75,0,(COLUMN(AY11)-1)*4+1)</f>
        <v>43528.551479630587</v>
      </c>
      <c r="BC19" s="486">
        <f ca="1">OFFSET('Integrated Financial Statements'!$I75,0,(COLUMN(AZ11)-1)*4+1)</f>
        <v>47351.38866991517</v>
      </c>
      <c r="BD19" s="486">
        <f ca="1">OFFSET('Integrated Financial Statements'!$I75,0,(COLUMN(BA11)-1)*4+1)</f>
        <v>47359.281479461839</v>
      </c>
      <c r="BE19" s="506">
        <f ca="1">OFFSET('Integrated Financial Statements'!$I75,0,(COLUMN(BB11)-1)*4+1)</f>
        <v>49333.516238528886</v>
      </c>
      <c r="BF19" s="488">
        <f ca="1">OFFSET('Integrated Financial Statements'!$I75,0,(COLUMN(BC11)-1)*4+1)</f>
        <v>49333.516238528886</v>
      </c>
      <c r="BG19" s="505">
        <f ca="1">OFFSET('Integrated Financial Statements'!$I75,0,(COLUMN(BD11)-1)*4+1)</f>
        <v>45324.365149773104</v>
      </c>
      <c r="BH19" s="486">
        <f ca="1">OFFSET('Integrated Financial Statements'!$I75,0,(COLUMN(BE11)-1)*4+1)</f>
        <v>48902.604094961513</v>
      </c>
      <c r="BI19" s="486">
        <f ca="1">OFFSET('Integrated Financial Statements'!$I75,0,(COLUMN(BF11)-1)*4+1)</f>
        <v>48481.060328993059</v>
      </c>
      <c r="BJ19" s="506">
        <f ca="1">OFFSET('Integrated Financial Statements'!$I75,0,(COLUMN(BG11)-1)*4+1)</f>
        <v>50084.90084793821</v>
      </c>
      <c r="BK19" s="488">
        <f ca="1">OFFSET('Integrated Financial Statements'!$I75,0,(COLUMN(BH11)-1)*4+1)</f>
        <v>50084.90084793821</v>
      </c>
      <c r="BL19" s="505">
        <f ca="1">OFFSET('Integrated Financial Statements'!$I75,0,(COLUMN(BI11)-1)*4+1)</f>
        <v>45057.972832217194</v>
      </c>
      <c r="BM19" s="486">
        <f ca="1">OFFSET('Integrated Financial Statements'!$I75,0,(COLUMN(BJ11)-1)*4+1)</f>
        <v>48208.207033999468</v>
      </c>
      <c r="BN19" s="486">
        <f ca="1">OFFSET('Integrated Financial Statements'!$I75,0,(COLUMN(BK11)-1)*4+1)</f>
        <v>47249.196638487905</v>
      </c>
      <c r="BO19" s="506">
        <f ca="1">OFFSET('Integrated Financial Statements'!$I75,0,(COLUMN(BL11)-1)*4+1)</f>
        <v>48340.714436810806</v>
      </c>
      <c r="BP19" s="488">
        <f ca="1">OFFSET('Integrated Financial Statements'!$I75,0,(COLUMN(BM11)-1)*4+1)</f>
        <v>48340.714436810806</v>
      </c>
      <c r="BQ19" s="505">
        <f ca="1">OFFSET('Integrated Financial Statements'!$I75,0,(COLUMN(BN11)-1)*4+1)</f>
        <v>42772.235322482011</v>
      </c>
      <c r="BR19" s="486">
        <f ca="1">OFFSET('Integrated Financial Statements'!$I75,0,(COLUMN(BO11)-1)*4+1)</f>
        <v>45448.869365651037</v>
      </c>
      <c r="BS19" s="486">
        <f ca="1">OFFSET('Integrated Financial Statements'!$I75,0,(COLUMN(BP11)-1)*4+1)</f>
        <v>43892.372112141515</v>
      </c>
      <c r="BT19" s="506">
        <f ca="1">OFFSET('Integrated Financial Statements'!$I75,0,(COLUMN(BQ11)-1)*4+1)</f>
        <v>44418.728117472747</v>
      </c>
      <c r="BU19" s="488">
        <f ca="1">OFFSET('Integrated Financial Statements'!$I75,0,(COLUMN(BR11)-1)*4+1)</f>
        <v>44418.728117472747</v>
      </c>
      <c r="BV19" s="505">
        <f ca="1">OFFSET('Integrated Financial Statements'!$I75,0,(COLUMN(BS11)-1)*4+1)</f>
        <v>38192.235187712969</v>
      </c>
      <c r="BW19" s="486">
        <f ca="1">OFFSET('Integrated Financial Statements'!$I75,0,(COLUMN(BT11)-1)*4+1)</f>
        <v>40325.170377481554</v>
      </c>
      <c r="BX19" s="486">
        <f ca="1">OFFSET('Integrated Financial Statements'!$I75,0,(COLUMN(BU11)-1)*4+1)</f>
        <v>38822.928497349581</v>
      </c>
      <c r="BY19" s="506">
        <f ca="1">OFFSET('Integrated Financial Statements'!$I75,0,(COLUMN(BV11)-1)*4+1)</f>
        <v>39435.41380627935</v>
      </c>
      <c r="BZ19" s="488">
        <f ca="1">OFFSET('Integrated Financial Statements'!$I75,0,(COLUMN(BW11)-1)*4+1)</f>
        <v>39435.41380627935</v>
      </c>
      <c r="CA19" s="562"/>
      <c r="CB19" s="562"/>
      <c r="CC19" s="562"/>
      <c r="CD19" s="562"/>
      <c r="CE19" s="562"/>
      <c r="CF19" s="562"/>
    </row>
    <row r="20" spans="2:84" s="479" customFormat="1">
      <c r="C20" s="479" t="str">
        <f>C19&amp;" less cash"</f>
        <v>Total current assets less cash</v>
      </c>
      <c r="D20" s="503">
        <f ca="1">D19-D12</f>
        <v>62008</v>
      </c>
      <c r="E20" s="499">
        <f ca="1">E19-E12</f>
        <v>63084</v>
      </c>
      <c r="F20" s="499">
        <f t="shared" ref="F20:AC20" ca="1" si="2">F19-F12</f>
        <v>65459</v>
      </c>
      <c r="G20" s="500">
        <f t="shared" ca="1" si="2"/>
        <v>66491</v>
      </c>
      <c r="H20" s="483">
        <f t="shared" ca="1" si="2"/>
        <v>66491</v>
      </c>
      <c r="I20" s="503">
        <f t="shared" ca="1" si="2"/>
        <v>65482</v>
      </c>
      <c r="J20" s="499">
        <f t="shared" ca="1" si="2"/>
        <v>65857</v>
      </c>
      <c r="K20" s="499">
        <f t="shared" ca="1" si="2"/>
        <v>66953</v>
      </c>
      <c r="L20" s="500">
        <f t="shared" ca="1" si="2"/>
        <v>71088</v>
      </c>
      <c r="M20" s="483">
        <f t="shared" ca="1" si="2"/>
        <v>71088</v>
      </c>
      <c r="N20" s="503">
        <f t="shared" ca="1" si="2"/>
        <v>74558</v>
      </c>
      <c r="O20" s="499">
        <f t="shared" ca="1" si="2"/>
        <v>72494</v>
      </c>
      <c r="P20" s="499">
        <f t="shared" ca="1" si="2"/>
        <v>71846</v>
      </c>
      <c r="Q20" s="500">
        <f t="shared" ca="1" si="2"/>
        <v>71995</v>
      </c>
      <c r="R20" s="483">
        <f t="shared" ca="1" si="2"/>
        <v>71995</v>
      </c>
      <c r="S20" s="503">
        <f t="shared" ca="1" si="2"/>
        <v>73037</v>
      </c>
      <c r="T20" s="499">
        <f t="shared" ca="1" si="2"/>
        <v>68426</v>
      </c>
      <c r="U20" s="499">
        <f t="shared" ca="1" si="2"/>
        <v>60422</v>
      </c>
      <c r="V20" s="500">
        <f t="shared" ca="1" si="2"/>
        <v>52903</v>
      </c>
      <c r="W20" s="483">
        <f t="shared" ca="1" si="2"/>
        <v>52903</v>
      </c>
      <c r="X20" s="503">
        <f t="shared" ca="1" si="2"/>
        <v>47276</v>
      </c>
      <c r="Y20" s="499">
        <f t="shared" ca="1" si="2"/>
        <v>43282</v>
      </c>
      <c r="Z20" s="499">
        <f t="shared" ca="1" si="2"/>
        <v>37060</v>
      </c>
      <c r="AA20" s="500">
        <f t="shared" ca="1" si="2"/>
        <v>36005</v>
      </c>
      <c r="AB20" s="483">
        <f t="shared" ca="1" si="2"/>
        <v>36005</v>
      </c>
      <c r="AC20" s="503">
        <f t="shared" ca="1" si="2"/>
        <v>35075.007075876718</v>
      </c>
      <c r="AD20" s="499">
        <f t="shared" ref="AD20:BI20" ca="1" si="3">AD19-AD12</f>
        <v>35088.283360549249</v>
      </c>
      <c r="AE20" s="499">
        <f t="shared" ca="1" si="3"/>
        <v>35392.413882101595</v>
      </c>
      <c r="AF20" s="500">
        <f t="shared" ca="1" si="3"/>
        <v>36705.560053043264</v>
      </c>
      <c r="AG20" s="483">
        <f t="shared" ca="1" si="3"/>
        <v>36705.560053043264</v>
      </c>
      <c r="AH20" s="503">
        <f t="shared" ca="1" si="3"/>
        <v>35381.071138778592</v>
      </c>
      <c r="AI20" s="499">
        <f t="shared" ca="1" si="3"/>
        <v>35360.900933202291</v>
      </c>
      <c r="AJ20" s="499">
        <f t="shared" ca="1" si="3"/>
        <v>35655.019673398318</v>
      </c>
      <c r="AK20" s="500">
        <f t="shared" ca="1" si="3"/>
        <v>37023.017390576693</v>
      </c>
      <c r="AL20" s="483">
        <f t="shared" ca="1" si="3"/>
        <v>37023.017390576693</v>
      </c>
      <c r="AM20" s="503">
        <f t="shared" ca="1" si="3"/>
        <v>35650.060846824927</v>
      </c>
      <c r="AN20" s="499">
        <f t="shared" ca="1" si="3"/>
        <v>35648.542629399992</v>
      </c>
      <c r="AO20" s="499">
        <f t="shared" ca="1" si="3"/>
        <v>36017.219736477979</v>
      </c>
      <c r="AP20" s="500">
        <f t="shared" ca="1" si="3"/>
        <v>37517.85329772401</v>
      </c>
      <c r="AQ20" s="483">
        <f t="shared" ca="1" si="3"/>
        <v>37517.85329772401</v>
      </c>
      <c r="AR20" s="503">
        <f t="shared" ca="1" si="3"/>
        <v>36707.036593844321</v>
      </c>
      <c r="AS20" s="499">
        <f t="shared" ca="1" si="3"/>
        <v>36384.431418547654</v>
      </c>
      <c r="AT20" s="499">
        <f t="shared" ca="1" si="3"/>
        <v>36591.940574235108</v>
      </c>
      <c r="AU20" s="500">
        <f t="shared" ca="1" si="3"/>
        <v>38110.446447969545</v>
      </c>
      <c r="AV20" s="483">
        <f t="shared" ca="1" si="3"/>
        <v>38110.446447969545</v>
      </c>
      <c r="AW20" s="503">
        <f t="shared" ca="1" si="3"/>
        <v>37229.788689100285</v>
      </c>
      <c r="AX20" s="499">
        <f t="shared" ca="1" si="3"/>
        <v>36905.295276768629</v>
      </c>
      <c r="AY20" s="499">
        <f t="shared" ca="1" si="3"/>
        <v>37117.457356170751</v>
      </c>
      <c r="AZ20" s="500">
        <f t="shared" ca="1" si="3"/>
        <v>38689.441810720833</v>
      </c>
      <c r="BA20" s="483">
        <f t="shared" ca="1" si="3"/>
        <v>38689.441810720833</v>
      </c>
      <c r="BB20" s="503">
        <f t="shared" ca="1" si="3"/>
        <v>37735.068206718206</v>
      </c>
      <c r="BC20" s="499">
        <f t="shared" ca="1" si="3"/>
        <v>37408.429845595529</v>
      </c>
      <c r="BD20" s="499">
        <f t="shared" ca="1" si="3"/>
        <v>37625.169230951062</v>
      </c>
      <c r="BE20" s="500">
        <f t="shared" ca="1" si="3"/>
        <v>39246.144423786245</v>
      </c>
      <c r="BF20" s="483">
        <f t="shared" ca="1" si="3"/>
        <v>39246.144423786245</v>
      </c>
      <c r="BG20" s="503">
        <f t="shared" ca="1" si="3"/>
        <v>38214.994246094982</v>
      </c>
      <c r="BH20" s="499">
        <f t="shared" ca="1" si="3"/>
        <v>37886.178657455101</v>
      </c>
      <c r="BI20" s="499">
        <f t="shared" ca="1" si="3"/>
        <v>38107.386510998258</v>
      </c>
      <c r="BJ20" s="500">
        <f t="shared" ref="BJ20:CO20" ca="1" si="4">BJ19-BJ12</f>
        <v>39771.401554372511</v>
      </c>
      <c r="BK20" s="483">
        <f t="shared" ca="1" si="4"/>
        <v>39771.401554372511</v>
      </c>
      <c r="BL20" s="503">
        <f t="shared" ca="1" si="4"/>
        <v>38378.487299836313</v>
      </c>
      <c r="BM20" s="499">
        <f t="shared" ca="1" si="4"/>
        <v>38046.872720986154</v>
      </c>
      <c r="BN20" s="499">
        <f t="shared" ca="1" si="4"/>
        <v>38272.931955762586</v>
      </c>
      <c r="BO20" s="500">
        <f t="shared" ca="1" si="4"/>
        <v>39956.054142357956</v>
      </c>
      <c r="BP20" s="483">
        <f t="shared" ca="1" si="4"/>
        <v>39956.054142357956</v>
      </c>
      <c r="BQ20" s="503">
        <f t="shared" ca="1" si="4"/>
        <v>38577.506997530167</v>
      </c>
      <c r="BR20" s="499">
        <f t="shared" ca="1" si="4"/>
        <v>38238.341071552946</v>
      </c>
      <c r="BS20" s="499">
        <f t="shared" ca="1" si="4"/>
        <v>38469.820782811359</v>
      </c>
      <c r="BT20" s="500">
        <f t="shared" ca="1" si="4"/>
        <v>40179.684874377388</v>
      </c>
      <c r="BU20" s="483">
        <f t="shared" ca="1" si="4"/>
        <v>40179.684874377388</v>
      </c>
      <c r="BV20" s="503">
        <f t="shared" ca="1" si="4"/>
        <v>38783.387044092793</v>
      </c>
      <c r="BW20" s="499">
        <f t="shared" ca="1" si="4"/>
        <v>38436.587495218235</v>
      </c>
      <c r="BX20" s="499">
        <f t="shared" ca="1" si="4"/>
        <v>38673.585364269609</v>
      </c>
      <c r="BY20" s="500">
        <f t="shared" ca="1" si="4"/>
        <v>40410.934288793243</v>
      </c>
      <c r="BZ20" s="483">
        <f t="shared" ca="1" si="4"/>
        <v>40410.934288793243</v>
      </c>
      <c r="CA20" s="719"/>
      <c r="CB20" s="719"/>
      <c r="CC20" s="719"/>
      <c r="CD20" s="719"/>
      <c r="CE20" s="719"/>
      <c r="CF20" s="719"/>
    </row>
    <row r="21" spans="2:84" s="479" customFormat="1">
      <c r="B21" s="479" t="str">
        <f>'Integrated Financial Statements'!A86</f>
        <v>Current liabilities:</v>
      </c>
      <c r="D21" s="503"/>
      <c r="E21" s="499"/>
      <c r="F21" s="499"/>
      <c r="G21" s="500"/>
      <c r="H21" s="483"/>
      <c r="I21" s="503"/>
      <c r="J21" s="499"/>
      <c r="K21" s="499"/>
      <c r="L21" s="500"/>
      <c r="M21" s="483"/>
      <c r="N21" s="503"/>
      <c r="O21" s="499"/>
      <c r="P21" s="499"/>
      <c r="Q21" s="500"/>
      <c r="R21" s="483"/>
      <c r="S21" s="503"/>
      <c r="T21" s="499"/>
      <c r="U21" s="499"/>
      <c r="V21" s="500"/>
      <c r="W21" s="483"/>
      <c r="X21" s="503"/>
      <c r="Y21" s="499"/>
      <c r="Z21" s="499"/>
      <c r="AA21" s="500"/>
      <c r="AB21" s="483"/>
      <c r="AC21" s="503"/>
      <c r="AD21" s="499"/>
      <c r="AE21" s="499"/>
      <c r="AF21" s="500"/>
      <c r="AG21" s="483"/>
      <c r="AH21" s="503"/>
      <c r="AI21" s="499"/>
      <c r="AJ21" s="499"/>
      <c r="AK21" s="500"/>
      <c r="AL21" s="483"/>
      <c r="AM21" s="503"/>
      <c r="AN21" s="499"/>
      <c r="AO21" s="499"/>
      <c r="AP21" s="500"/>
      <c r="AQ21" s="483"/>
      <c r="AR21" s="503"/>
      <c r="AS21" s="499"/>
      <c r="AT21" s="499"/>
      <c r="AU21" s="500"/>
      <c r="AV21" s="483"/>
      <c r="AW21" s="503"/>
      <c r="AX21" s="499"/>
      <c r="AY21" s="499"/>
      <c r="AZ21" s="500"/>
      <c r="BA21" s="483"/>
      <c r="BB21" s="503"/>
      <c r="BC21" s="499"/>
      <c r="BD21" s="499"/>
      <c r="BE21" s="500"/>
      <c r="BF21" s="483"/>
      <c r="BG21" s="503"/>
      <c r="BH21" s="499"/>
      <c r="BI21" s="499"/>
      <c r="BJ21" s="500"/>
      <c r="BK21" s="483"/>
      <c r="BL21" s="503"/>
      <c r="BM21" s="499"/>
      <c r="BN21" s="499"/>
      <c r="BO21" s="500"/>
      <c r="BP21" s="483"/>
      <c r="BQ21" s="503"/>
      <c r="BR21" s="499"/>
      <c r="BS21" s="499"/>
      <c r="BT21" s="500"/>
      <c r="BU21" s="483"/>
      <c r="BV21" s="503"/>
      <c r="BW21" s="499"/>
      <c r="BX21" s="499"/>
      <c r="BY21" s="500"/>
      <c r="BZ21" s="483"/>
      <c r="CA21" s="719"/>
      <c r="CB21" s="719"/>
      <c r="CC21" s="719"/>
      <c r="CD21" s="719"/>
      <c r="CE21" s="719"/>
      <c r="CF21" s="719"/>
    </row>
    <row r="22" spans="2:84" s="479" customFormat="1">
      <c r="C22" s="479" t="str">
        <f>'Integrated Financial Statements'!A87</f>
        <v>Short-term debt</v>
      </c>
      <c r="D22" s="503">
        <f ca="1">OFFSET('Integrated Financial Statements'!$I87,0,(COLUMN(A11)-1)*4)</f>
        <v>1356</v>
      </c>
      <c r="E22" s="499">
        <f ca="1">OFFSET('Integrated Financial Statements'!$I87,0,(COLUMN(B11)-1)*4)</f>
        <v>854</v>
      </c>
      <c r="F22" s="499">
        <f ca="1">OFFSET('Integrated Financial Statements'!$I87,0,(COLUMN(C11)-1)*4)</f>
        <v>4416</v>
      </c>
      <c r="G22" s="500">
        <f ca="1">OFFSET('Integrated Financial Statements'!$I87,0,(COLUMN(D11)-1)*4)</f>
        <v>3897</v>
      </c>
      <c r="H22" s="483">
        <f ca="1">OFFSET('Integrated Financial Statements'!$I87,0,(COLUMN(E11)-1)*4)</f>
        <v>3897</v>
      </c>
      <c r="I22" s="503">
        <f ca="1">OFFSET('Integrated Financial Statements'!$I87,0,(COLUMN(F11)-1)*4)</f>
        <v>3027</v>
      </c>
      <c r="J22" s="499">
        <f ca="1">OFFSET('Integrated Financial Statements'!$I87,0,(COLUMN(G11)-1)*4)</f>
        <v>3008</v>
      </c>
      <c r="K22" s="499">
        <f ca="1">OFFSET('Integrated Financial Statements'!$I87,0,(COLUMN(H11)-1)*4)</f>
        <v>4164</v>
      </c>
      <c r="L22" s="500">
        <f ca="1">OFFSET('Integrated Financial Statements'!$I87,0,(COLUMN(I11)-1)*4)</f>
        <v>4160</v>
      </c>
      <c r="M22" s="483">
        <f ca="1">OFFSET('Integrated Financial Statements'!$I87,0,(COLUMN(J11)-1)*4)</f>
        <v>4160</v>
      </c>
      <c r="N22" s="503">
        <f ca="1">OFFSET('Integrated Financial Statements'!$I87,0,(COLUMN(K11)-1)*4)</f>
        <v>4155</v>
      </c>
      <c r="O22" s="499">
        <f ca="1">OFFSET('Integrated Financial Statements'!$I87,0,(COLUMN(L11)-1)*4)</f>
        <v>4451</v>
      </c>
      <c r="P22" s="499">
        <f ca="1">OFFSET('Integrated Financial Statements'!$I87,0,(COLUMN(M11)-1)*4)</f>
        <v>4248</v>
      </c>
      <c r="Q22" s="500">
        <f ca="1">OFFSET('Integrated Financial Statements'!$I87,0,(COLUMN(N11)-1)*4)</f>
        <v>7992</v>
      </c>
      <c r="R22" s="483">
        <f ca="1">OFFSET('Integrated Financial Statements'!$I87,0,(COLUMN(O11)-1)*4)</f>
        <v>7992</v>
      </c>
      <c r="S22" s="503">
        <f ca="1">OFFSET('Integrated Financial Statements'!$I87,0,(COLUMN(P11)-1)*4)</f>
        <v>10239</v>
      </c>
      <c r="T22" s="499">
        <f ca="1">OFFSET('Integrated Financial Statements'!$I87,0,(COLUMN(Q11)-1)*4)</f>
        <v>13741</v>
      </c>
      <c r="U22" s="499">
        <f ca="1">OFFSET('Integrated Financial Statements'!$I87,0,(COLUMN(R11)-1)*4)</f>
        <v>7736</v>
      </c>
      <c r="V22" s="500">
        <f ca="1">OFFSET('Integrated Financial Statements'!$I87,0,(COLUMN(S11)-1)*4)</f>
        <v>5238</v>
      </c>
      <c r="W22" s="483">
        <f ca="1">OFFSET('Integrated Financial Statements'!$I87,0,(COLUMN(T11)-1)*4)</f>
        <v>5238</v>
      </c>
      <c r="X22" s="503">
        <f ca="1">OFFSET('Integrated Financial Statements'!$I87,0,(COLUMN(U11)-1)*4)</f>
        <v>7241</v>
      </c>
      <c r="Y22" s="499">
        <f ca="1">OFFSET('Integrated Financial Statements'!$I87,0,(COLUMN(V11)-1)*4)</f>
        <v>9737</v>
      </c>
      <c r="Z22" s="499">
        <f ca="1">OFFSET('Integrated Financial Statements'!$I87,0,(COLUMN(W11)-1)*4)</f>
        <v>7777</v>
      </c>
      <c r="AA22" s="500">
        <f ca="1">OFFSET('Integrated Financial Statements'!$I87,0,(COLUMN(X11)-1)*4)</f>
        <v>10191</v>
      </c>
      <c r="AB22" s="483">
        <f ca="1">OFFSET('Integrated Financial Statements'!$I87,0,(COLUMN(Y11)-1)*4)</f>
        <v>10191</v>
      </c>
      <c r="AC22" s="503">
        <f ca="1">OFFSET('Integrated Financial Statements'!$I87,0,(COLUMN(Z11)-1)*4+1)</f>
        <v>8193</v>
      </c>
      <c r="AD22" s="499">
        <f ca="1">OFFSET('Integrated Financial Statements'!$I87,0,(COLUMN(AA11)-1)*4+1)</f>
        <v>5693</v>
      </c>
      <c r="AE22" s="499">
        <f ca="1">OFFSET('Integrated Financial Statements'!$I87,0,(COLUMN(AB11)-1)*4+1)</f>
        <v>8693</v>
      </c>
      <c r="AF22" s="500">
        <f ca="1">OFFSET('Integrated Financial Statements'!$I87,0,(COLUMN(AC11)-1)*4+1)</f>
        <v>7193</v>
      </c>
      <c r="AG22" s="483">
        <f ca="1">OFFSET('Integrated Financial Statements'!$I87,0,(COLUMN(AD11)-1)*4+1)</f>
        <v>7193</v>
      </c>
      <c r="AH22" s="503">
        <f ca="1">OFFSET('Integrated Financial Statements'!$I87,0,(COLUMN(AE11)-1)*4+1)</f>
        <v>9193</v>
      </c>
      <c r="AI22" s="499">
        <f ca="1">OFFSET('Integrated Financial Statements'!$I87,0,(COLUMN(AF11)-1)*4+1)</f>
        <v>9193</v>
      </c>
      <c r="AJ22" s="499">
        <f ca="1">OFFSET('Integrated Financial Statements'!$I87,0,(COLUMN(AG11)-1)*4+1)</f>
        <v>6193</v>
      </c>
      <c r="AK22" s="500">
        <f ca="1">OFFSET('Integrated Financial Statements'!$I87,0,(COLUMN(AH11)-1)*4+1)</f>
        <v>6693</v>
      </c>
      <c r="AL22" s="483">
        <f ca="1">OFFSET('Integrated Financial Statements'!$I87,0,(COLUMN(AI11)-1)*4+1)</f>
        <v>6693</v>
      </c>
      <c r="AM22" s="503">
        <f ca="1">OFFSET('Integrated Financial Statements'!$I87,0,(COLUMN(AJ11)-1)*4+1)</f>
        <v>4693</v>
      </c>
      <c r="AN22" s="499">
        <f ca="1">OFFSET('Integrated Financial Statements'!$I87,0,(COLUMN(AK11)-1)*4+1)</f>
        <v>4693</v>
      </c>
      <c r="AO22" s="499">
        <f ca="1">OFFSET('Integrated Financial Statements'!$I87,0,(COLUMN(AL11)-1)*4+1)</f>
        <v>5193</v>
      </c>
      <c r="AP22" s="500">
        <f ca="1">OFFSET('Integrated Financial Statements'!$I87,0,(COLUMN(AM11)-1)*4+1)</f>
        <v>4693</v>
      </c>
      <c r="AQ22" s="483">
        <f ca="1">OFFSET('Integrated Financial Statements'!$I87,0,(COLUMN(AN11)-1)*4+1)</f>
        <v>4693</v>
      </c>
      <c r="AR22" s="503">
        <f ca="1">OFFSET('Integrated Financial Statements'!$I87,0,(COLUMN(AO11)-1)*4+1)</f>
        <v>5443</v>
      </c>
      <c r="AS22" s="499">
        <f ca="1">OFFSET('Integrated Financial Statements'!$I87,0,(COLUMN(AP11)-1)*4+1)</f>
        <v>5443</v>
      </c>
      <c r="AT22" s="499">
        <f ca="1">OFFSET('Integrated Financial Statements'!$I87,0,(COLUMN(AQ11)-1)*4+1)</f>
        <v>5943</v>
      </c>
      <c r="AU22" s="500">
        <f ca="1">OFFSET('Integrated Financial Statements'!$I87,0,(COLUMN(AR11)-1)*4+1)</f>
        <v>5943</v>
      </c>
      <c r="AV22" s="483">
        <f ca="1">OFFSET('Integrated Financial Statements'!$I87,0,(COLUMN(AS11)-1)*4+1)</f>
        <v>5943</v>
      </c>
      <c r="AW22" s="503">
        <f ca="1">OFFSET('Integrated Financial Statements'!$I87,0,(COLUMN(AT11)-1)*4+1)</f>
        <v>5193</v>
      </c>
      <c r="AX22" s="499">
        <f ca="1">OFFSET('Integrated Financial Statements'!$I87,0,(COLUMN(AU11)-1)*4+1)</f>
        <v>5193</v>
      </c>
      <c r="AY22" s="499">
        <f ca="1">OFFSET('Integrated Financial Statements'!$I87,0,(COLUMN(AV11)-1)*4+1)</f>
        <v>4193</v>
      </c>
      <c r="AZ22" s="500">
        <f ca="1">OFFSET('Integrated Financial Statements'!$I87,0,(COLUMN(AW11)-1)*4+1)</f>
        <v>4693</v>
      </c>
      <c r="BA22" s="483">
        <f ca="1">OFFSET('Integrated Financial Statements'!$I87,0,(COLUMN(AX11)-1)*4+1)</f>
        <v>4693</v>
      </c>
      <c r="BB22" s="503">
        <f ca="1">OFFSET('Integrated Financial Statements'!$I87,0,(COLUMN(AY11)-1)*4+1)</f>
        <v>4693</v>
      </c>
      <c r="BC22" s="499">
        <f ca="1">OFFSET('Integrated Financial Statements'!$I87,0,(COLUMN(AZ11)-1)*4+1)</f>
        <v>4693</v>
      </c>
      <c r="BD22" s="499">
        <f ca="1">OFFSET('Integrated Financial Statements'!$I87,0,(COLUMN(BA11)-1)*4+1)</f>
        <v>5443</v>
      </c>
      <c r="BE22" s="500">
        <f ca="1">OFFSET('Integrated Financial Statements'!$I87,0,(COLUMN(BB11)-1)*4+1)</f>
        <v>4943</v>
      </c>
      <c r="BF22" s="483">
        <f ca="1">OFFSET('Integrated Financial Statements'!$I87,0,(COLUMN(BC11)-1)*4+1)</f>
        <v>4943</v>
      </c>
      <c r="BG22" s="503">
        <f ca="1">OFFSET('Integrated Financial Statements'!$I87,0,(COLUMN(BD11)-1)*4+1)</f>
        <v>6443</v>
      </c>
      <c r="BH22" s="499">
        <f ca="1">OFFSET('Integrated Financial Statements'!$I87,0,(COLUMN(BE11)-1)*4+1)</f>
        <v>6443</v>
      </c>
      <c r="BI22" s="499">
        <f ca="1">OFFSET('Integrated Financial Statements'!$I87,0,(COLUMN(BF11)-1)*4+1)</f>
        <v>5693</v>
      </c>
      <c r="BJ22" s="500">
        <f ca="1">OFFSET('Integrated Financial Statements'!$I87,0,(COLUMN(BG11)-1)*4+1)</f>
        <v>5693</v>
      </c>
      <c r="BK22" s="483">
        <f ca="1">OFFSET('Integrated Financial Statements'!$I87,0,(COLUMN(BH11)-1)*4+1)</f>
        <v>5693</v>
      </c>
      <c r="BL22" s="503">
        <f ca="1">OFFSET('Integrated Financial Statements'!$I87,0,(COLUMN(BI11)-1)*4+1)</f>
        <v>4193</v>
      </c>
      <c r="BM22" s="499">
        <f ca="1">OFFSET('Integrated Financial Statements'!$I87,0,(COLUMN(BJ11)-1)*4+1)</f>
        <v>4193</v>
      </c>
      <c r="BN22" s="499">
        <f ca="1">OFFSET('Integrated Financial Statements'!$I87,0,(COLUMN(BK11)-1)*4+1)</f>
        <v>4193</v>
      </c>
      <c r="BO22" s="500">
        <f ca="1">OFFSET('Integrated Financial Statements'!$I87,0,(COLUMN(BL11)-1)*4+1)</f>
        <v>4193</v>
      </c>
      <c r="BP22" s="483">
        <f ca="1">OFFSET('Integrated Financial Statements'!$I87,0,(COLUMN(BM11)-1)*4+1)</f>
        <v>4193</v>
      </c>
      <c r="BQ22" s="503">
        <f ca="1">OFFSET('Integrated Financial Statements'!$I87,0,(COLUMN(BN11)-1)*4+1)</f>
        <v>4193</v>
      </c>
      <c r="BR22" s="499">
        <f ca="1">OFFSET('Integrated Financial Statements'!$I87,0,(COLUMN(BO11)-1)*4+1)</f>
        <v>4193</v>
      </c>
      <c r="BS22" s="499">
        <f ca="1">OFFSET('Integrated Financial Statements'!$I87,0,(COLUMN(BP11)-1)*4+1)</f>
        <v>4193</v>
      </c>
      <c r="BT22" s="500">
        <f ca="1">OFFSET('Integrated Financial Statements'!$I87,0,(COLUMN(BQ11)-1)*4+1)</f>
        <v>4193</v>
      </c>
      <c r="BU22" s="483">
        <f ca="1">OFFSET('Integrated Financial Statements'!$I87,0,(COLUMN(BR11)-1)*4+1)</f>
        <v>4193</v>
      </c>
      <c r="BV22" s="503">
        <f ca="1">OFFSET('Integrated Financial Statements'!$I87,0,(COLUMN(BS11)-1)*4+1)</f>
        <v>4193</v>
      </c>
      <c r="BW22" s="499">
        <f ca="1">OFFSET('Integrated Financial Statements'!$I87,0,(COLUMN(BT11)-1)*4+1)</f>
        <v>4193</v>
      </c>
      <c r="BX22" s="499">
        <f ca="1">OFFSET('Integrated Financial Statements'!$I87,0,(COLUMN(BU11)-1)*4+1)</f>
        <v>4193</v>
      </c>
      <c r="BY22" s="500">
        <f ca="1">OFFSET('Integrated Financial Statements'!$I87,0,(COLUMN(BV11)-1)*4+1)</f>
        <v>4193</v>
      </c>
      <c r="BZ22" s="483">
        <f ca="1">OFFSET('Integrated Financial Statements'!$I87,0,(COLUMN(BW11)-1)*4+1)</f>
        <v>4193</v>
      </c>
    </row>
    <row r="23" spans="2:84" s="479" customFormat="1">
      <c r="C23" s="479" t="str">
        <f>'Integrated Financial Statements'!A88</f>
        <v>Accounts payable</v>
      </c>
      <c r="D23" s="503">
        <f ca="1">OFFSET('Integrated Financial Statements'!$I88,0,(COLUMN(A11)-1)*4)</f>
        <v>1022</v>
      </c>
      <c r="E23" s="499">
        <f ca="1">OFFSET('Integrated Financial Statements'!$I88,0,(COLUMN(B11)-1)*4)</f>
        <v>988</v>
      </c>
      <c r="F23" s="499">
        <f ca="1">OFFSET('Integrated Financial Statements'!$I88,0,(COLUMN(C11)-1)*4)</f>
        <v>1118</v>
      </c>
      <c r="G23" s="500">
        <f ca="1">OFFSET('Integrated Financial Statements'!$I88,0,(COLUMN(D11)-1)*4)</f>
        <v>1104</v>
      </c>
      <c r="H23" s="483">
        <f ca="1">OFFSET('Integrated Financial Statements'!$I88,0,(COLUMN(E11)-1)*4)</f>
        <v>1104</v>
      </c>
      <c r="I23" s="503">
        <f ca="1">OFFSET('Integrated Financial Statements'!$I88,0,(COLUMN(F11)-1)*4)</f>
        <v>1119</v>
      </c>
      <c r="J23" s="499">
        <f ca="1">OFFSET('Integrated Financial Statements'!$I88,0,(COLUMN(G11)-1)*4)</f>
        <v>962</v>
      </c>
      <c r="K23" s="499">
        <f ca="1">OFFSET('Integrated Financial Statements'!$I88,0,(COLUMN(H11)-1)*4)</f>
        <v>1007</v>
      </c>
      <c r="L23" s="500">
        <f ca="1">OFFSET('Integrated Financial Statements'!$I88,0,(COLUMN(I11)-1)*4)</f>
        <v>1056</v>
      </c>
      <c r="M23" s="483">
        <f ca="1">OFFSET('Integrated Financial Statements'!$I88,0,(COLUMN(J11)-1)*4)</f>
        <v>1056</v>
      </c>
      <c r="N23" s="503">
        <f ca="1">OFFSET('Integrated Financial Statements'!$I88,0,(COLUMN(K11)-1)*4)</f>
        <v>996</v>
      </c>
      <c r="O23" s="499">
        <f ca="1">OFFSET('Integrated Financial Statements'!$I88,0,(COLUMN(L11)-1)*4)</f>
        <v>957</v>
      </c>
      <c r="P23" s="499">
        <f ca="1">OFFSET('Integrated Financial Statements'!$I88,0,(COLUMN(M11)-1)*4)</f>
        <v>1219</v>
      </c>
      <c r="Q23" s="500">
        <f ca="1">OFFSET('Integrated Financial Statements'!$I88,0,(COLUMN(N11)-1)*4)</f>
        <v>1385</v>
      </c>
      <c r="R23" s="483">
        <f ca="1">OFFSET('Integrated Financial Statements'!$I88,0,(COLUMN(O11)-1)*4)</f>
        <v>1385</v>
      </c>
      <c r="S23" s="503">
        <f ca="1">OFFSET('Integrated Financial Statements'!$I88,0,(COLUMN(P11)-1)*4)</f>
        <v>1155</v>
      </c>
      <c r="T23" s="499">
        <f ca="1">OFFSET('Integrated Financial Statements'!$I88,0,(COLUMN(Q11)-1)*4)</f>
        <v>1060</v>
      </c>
      <c r="U23" s="499">
        <f ca="1">OFFSET('Integrated Financial Statements'!$I88,0,(COLUMN(R11)-1)*4)</f>
        <v>1552</v>
      </c>
      <c r="V23" s="500">
        <f ca="1">OFFSET('Integrated Financial Statements'!$I88,0,(COLUMN(S11)-1)*4)</f>
        <v>1904</v>
      </c>
      <c r="W23" s="483">
        <f ca="1">OFFSET('Integrated Financial Statements'!$I88,0,(COLUMN(T11)-1)*4)</f>
        <v>1904</v>
      </c>
      <c r="X23" s="503">
        <f ca="1">OFFSET('Integrated Financial Statements'!$I88,0,(COLUMN(U11)-1)*4)</f>
        <v>1805</v>
      </c>
      <c r="Y23" s="499">
        <f ca="1">OFFSET('Integrated Financial Statements'!$I88,0,(COLUMN(V11)-1)*4)</f>
        <v>1655</v>
      </c>
      <c r="Z23" s="499">
        <f ca="1">OFFSET('Integrated Financial Statements'!$I88,0,(COLUMN(W11)-1)*4)</f>
        <v>2022</v>
      </c>
      <c r="AA23" s="500">
        <f ca="1">OFFSET('Integrated Financial Statements'!$I88,0,(COLUMN(X11)-1)*4)</f>
        <v>2059</v>
      </c>
      <c r="AB23" s="483">
        <f ca="1">OFFSET('Integrated Financial Statements'!$I88,0,(COLUMN(Y11)-1)*4)</f>
        <v>2059</v>
      </c>
      <c r="AC23" s="503">
        <f ca="1">OFFSET('Integrated Financial Statements'!$I88,0,(COLUMN(Z11)-1)*4+1)</f>
        <v>1254.665533778536</v>
      </c>
      <c r="AD23" s="499">
        <f ca="1">OFFSET('Integrated Financial Statements'!$I88,0,(COLUMN(AA11)-1)*4+1)</f>
        <v>1191.0583956833275</v>
      </c>
      <c r="AE23" s="499">
        <f ca="1">OFFSET('Integrated Financial Statements'!$I88,0,(COLUMN(AB11)-1)*4+1)</f>
        <v>1466.7483898929449</v>
      </c>
      <c r="AF23" s="500">
        <f ca="1">OFFSET('Integrated Financial Statements'!$I88,0,(COLUMN(AC11)-1)*4+1)</f>
        <v>1616.2703019330779</v>
      </c>
      <c r="AG23" s="483">
        <f ca="1">OFFSET('Integrated Financial Statements'!$I88,0,(COLUMN(AD11)-1)*4+1)</f>
        <v>1616.2703019330779</v>
      </c>
      <c r="AH23" s="503">
        <f ca="1">OFFSET('Integrated Financial Statements'!$I88,0,(COLUMN(AE11)-1)*4+1)</f>
        <v>1289.3813261085879</v>
      </c>
      <c r="AI23" s="499">
        <f ca="1">OFFSET('Integrated Financial Statements'!$I88,0,(COLUMN(AF11)-1)*4+1)</f>
        <v>1220.1989396282322</v>
      </c>
      <c r="AJ23" s="499">
        <f ca="1">OFFSET('Integrated Financial Statements'!$I88,0,(COLUMN(AG11)-1)*4+1)</f>
        <v>1500.4208333517756</v>
      </c>
      <c r="AK23" s="500">
        <f ca="1">OFFSET('Integrated Financial Statements'!$I88,0,(COLUMN(AH11)-1)*4+1)</f>
        <v>1656.4904440237826</v>
      </c>
      <c r="AL23" s="483">
        <f ca="1">OFFSET('Integrated Financial Statements'!$I88,0,(COLUMN(AI11)-1)*4+1)</f>
        <v>1656.4904440237826</v>
      </c>
      <c r="AM23" s="503">
        <f ca="1">OFFSET('Integrated Financial Statements'!$I88,0,(COLUMN(AJ11)-1)*4+1)</f>
        <v>1319.7510122526885</v>
      </c>
      <c r="AN23" s="499">
        <f ca="1">OFFSET('Integrated Financial Statements'!$I88,0,(COLUMN(AK11)-1)*4+1)</f>
        <v>1250.9790949483986</v>
      </c>
      <c r="AO23" s="499">
        <f ca="1">OFFSET('Integrated Financial Statements'!$I88,0,(COLUMN(AL11)-1)*4+1)</f>
        <v>1547.2364888560269</v>
      </c>
      <c r="AP23" s="500">
        <f ca="1">OFFSET('Integrated Financial Statements'!$I88,0,(COLUMN(AM11)-1)*4+1)</f>
        <v>1720.0763828873414</v>
      </c>
      <c r="AQ23" s="483">
        <f ca="1">OFFSET('Integrated Financial Statements'!$I88,0,(COLUMN(AN11)-1)*4+1)</f>
        <v>1720.0763828873414</v>
      </c>
      <c r="AR23" s="503">
        <f ca="1">OFFSET('Integrated Financial Statements'!$I88,0,(COLUMN(AO11)-1)*4+1)</f>
        <v>1441.614271628727</v>
      </c>
      <c r="AS23" s="499">
        <f ca="1">OFFSET('Integrated Financial Statements'!$I88,0,(COLUMN(AP11)-1)*4+1)</f>
        <v>1331.5481218804382</v>
      </c>
      <c r="AT23" s="499">
        <f ca="1">OFFSET('Integrated Financial Statements'!$I88,0,(COLUMN(AQ11)-1)*4+1)</f>
        <v>1621.8605563790957</v>
      </c>
      <c r="AU23" s="500">
        <f ca="1">OFFSET('Integrated Financial Statements'!$I88,0,(COLUMN(AR11)-1)*4+1)</f>
        <v>1797.7041010145645</v>
      </c>
      <c r="AV23" s="483">
        <f ca="1">OFFSET('Integrated Financial Statements'!$I88,0,(COLUMN(AS11)-1)*4+1)</f>
        <v>1797.7041010145645</v>
      </c>
      <c r="AW23" s="503">
        <f ca="1">OFFSET('Integrated Financial Statements'!$I88,0,(COLUMN(AT11)-1)*4+1)</f>
        <v>1501.1319920641104</v>
      </c>
      <c r="AX23" s="499">
        <f ca="1">OFFSET('Integrated Financial Statements'!$I88,0,(COLUMN(AU11)-1)*4+1)</f>
        <v>1387.8206665136042</v>
      </c>
      <c r="AY23" s="499">
        <f ca="1">OFFSET('Integrated Financial Statements'!$I88,0,(COLUMN(AV11)-1)*4+1)</f>
        <v>1689.8145572865801</v>
      </c>
      <c r="AZ23" s="500">
        <f ca="1">OFFSET('Integrated Financial Statements'!$I88,0,(COLUMN(AW11)-1)*4+1)</f>
        <v>1871.7268001680632</v>
      </c>
      <c r="BA23" s="483">
        <f ca="1">OFFSET('Integrated Financial Statements'!$I88,0,(COLUMN(AX11)-1)*4+1)</f>
        <v>1871.7268001680632</v>
      </c>
      <c r="BB23" s="503">
        <f ca="1">OFFSET('Integrated Financial Statements'!$I88,0,(COLUMN(AY11)-1)*4+1)</f>
        <v>1558.5599002972035</v>
      </c>
      <c r="BC23" s="499">
        <f ca="1">OFFSET('Integrated Financial Statements'!$I88,0,(COLUMN(AZ11)-1)*4+1)</f>
        <v>1442.0323519419512</v>
      </c>
      <c r="BD23" s="499">
        <f ca="1">OFFSET('Integrated Financial Statements'!$I88,0,(COLUMN(BA11)-1)*4+1)</f>
        <v>1755.3505179630374</v>
      </c>
      <c r="BE23" s="500">
        <f ca="1">OFFSET('Integrated Financial Statements'!$I88,0,(COLUMN(BB11)-1)*4+1)</f>
        <v>1942.7100318253933</v>
      </c>
      <c r="BF23" s="483">
        <f ca="1">OFFSET('Integrated Financial Statements'!$I88,0,(COLUMN(BC11)-1)*4+1)</f>
        <v>1942.7100318253933</v>
      </c>
      <c r="BG23" s="503">
        <f ca="1">OFFSET('Integrated Financial Statements'!$I88,0,(COLUMN(BD11)-1)*4+1)</f>
        <v>1612.9778992942458</v>
      </c>
      <c r="BH23" s="499">
        <f ca="1">OFFSET('Integrated Financial Statements'!$I88,0,(COLUMN(BE11)-1)*4+1)</f>
        <v>1493.3239778689692</v>
      </c>
      <c r="BI23" s="499">
        <f ca="1">OFFSET('Integrated Financial Statements'!$I88,0,(COLUMN(BF11)-1)*4+1)</f>
        <v>1817.4486708567404</v>
      </c>
      <c r="BJ23" s="500">
        <f ca="1">OFFSET('Integrated Financial Statements'!$I88,0,(COLUMN(BG11)-1)*4+1)</f>
        <v>2009.4416465034146</v>
      </c>
      <c r="BK23" s="483">
        <f ca="1">OFFSET('Integrated Financial Statements'!$I88,0,(COLUMN(BH11)-1)*4+1)</f>
        <v>2009.4416465034146</v>
      </c>
      <c r="BL23" s="503">
        <f ca="1">OFFSET('Integrated Financial Statements'!$I88,0,(COLUMN(BI11)-1)*4+1)</f>
        <v>1630.4809806504149</v>
      </c>
      <c r="BM23" s="499">
        <f ca="1">OFFSET('Integrated Financial Statements'!$I88,0,(COLUMN(BJ11)-1)*4+1)</f>
        <v>1509.0812373783122</v>
      </c>
      <c r="BN23" s="499">
        <f ca="1">OFFSET('Integrated Financial Statements'!$I88,0,(COLUMN(BK11)-1)*4+1)</f>
        <v>1837.5868390322416</v>
      </c>
      <c r="BO23" s="500">
        <f ca="1">OFFSET('Integrated Financial Statements'!$I88,0,(COLUMN(BL11)-1)*4+1)</f>
        <v>2031.1043006965704</v>
      </c>
      <c r="BP23" s="483">
        <f ca="1">OFFSET('Integrated Financial Statements'!$I88,0,(COLUMN(BM11)-1)*4+1)</f>
        <v>2031.1043006965704</v>
      </c>
      <c r="BQ23" s="503">
        <f ca="1">OFFSET('Integrated Financial Statements'!$I88,0,(COLUMN(BN11)-1)*4+1)</f>
        <v>1652.460592431489</v>
      </c>
      <c r="BR23" s="499">
        <f ca="1">OFFSET('Integrated Financial Statements'!$I88,0,(COLUMN(BO11)-1)*4+1)</f>
        <v>1528.7654505830878</v>
      </c>
      <c r="BS23" s="499">
        <f ca="1">OFFSET('Integrated Financial Statements'!$I88,0,(COLUMN(BP11)-1)*4+1)</f>
        <v>1862.2589658015347</v>
      </c>
      <c r="BT23" s="500">
        <f ca="1">OFFSET('Integrated Financial Statements'!$I88,0,(COLUMN(BQ11)-1)*4+1)</f>
        <v>2058.5097127016202</v>
      </c>
      <c r="BU23" s="483">
        <f ca="1">OFFSET('Integrated Financial Statements'!$I88,0,(COLUMN(BR11)-1)*4+1)</f>
        <v>2058.5097127016202</v>
      </c>
      <c r="BV23" s="503">
        <f ca="1">OFFSET('Integrated Financial Statements'!$I88,0,(COLUMN(BS11)-1)*4+1)</f>
        <v>1675.2032248159237</v>
      </c>
      <c r="BW23" s="499">
        <f ca="1">OFFSET('Integrated Financial Statements'!$I88,0,(COLUMN(BT11)-1)*4+1)</f>
        <v>1549.155802576325</v>
      </c>
      <c r="BX23" s="499">
        <f ca="1">OFFSET('Integrated Financial Statements'!$I88,0,(COLUMN(BU11)-1)*4+1)</f>
        <v>1887.7994563506572</v>
      </c>
      <c r="BY23" s="500">
        <f ca="1">OFFSET('Integrated Financial Statements'!$I88,0,(COLUMN(BV11)-1)*4+1)</f>
        <v>2086.8573881940601</v>
      </c>
      <c r="BZ23" s="483">
        <f ca="1">OFFSET('Integrated Financial Statements'!$I88,0,(COLUMN(BW11)-1)*4+1)</f>
        <v>2086.8573881940601</v>
      </c>
    </row>
    <row r="24" spans="2:84" s="479" customFormat="1">
      <c r="C24" s="479" t="str">
        <f>'Integrated Financial Statements'!A89</f>
        <v>Income taxes payable</v>
      </c>
      <c r="D24" s="503">
        <f ca="1">OFFSET('Integrated Financial Statements'!$I89,0,(COLUMN(A11)-1)*4)</f>
        <v>94</v>
      </c>
      <c r="E24" s="499">
        <f ca="1">OFFSET('Integrated Financial Statements'!$I89,0,(COLUMN(B11)-1)*4)</f>
        <v>0</v>
      </c>
      <c r="F24" s="499">
        <f ca="1">OFFSET('Integrated Financial Statements'!$I89,0,(COLUMN(C11)-1)*4)</f>
        <v>80</v>
      </c>
      <c r="G24" s="500">
        <f ca="1">OFFSET('Integrated Financial Statements'!$I89,0,(COLUMN(D11)-1)*4)</f>
        <v>62</v>
      </c>
      <c r="H24" s="483">
        <f ca="1">OFFSET('Integrated Financial Statements'!$I89,0,(COLUMN(E11)-1)*4)</f>
        <v>62</v>
      </c>
      <c r="I24" s="503">
        <f ca="1">OFFSET('Integrated Financial Statements'!$I89,0,(COLUMN(F11)-1)*4)</f>
        <v>122</v>
      </c>
      <c r="J24" s="499">
        <f ca="1">OFFSET('Integrated Financial Statements'!$I89,0,(COLUMN(G11)-1)*4)</f>
        <v>370</v>
      </c>
      <c r="K24" s="499">
        <f ca="1">OFFSET('Integrated Financial Statements'!$I89,0,(COLUMN(H11)-1)*4)</f>
        <v>152</v>
      </c>
      <c r="L24" s="500">
        <f ca="1">OFFSET('Integrated Financial Statements'!$I89,0,(COLUMN(I11)-1)*4)</f>
        <v>517</v>
      </c>
      <c r="M24" s="483">
        <f ca="1">OFFSET('Integrated Financial Statements'!$I89,0,(COLUMN(J11)-1)*4)</f>
        <v>517</v>
      </c>
      <c r="N24" s="503">
        <f ca="1">OFFSET('Integrated Financial Statements'!$I89,0,(COLUMN(K11)-1)*4)</f>
        <v>32</v>
      </c>
      <c r="O24" s="499">
        <f ca="1">OFFSET('Integrated Financial Statements'!$I89,0,(COLUMN(L11)-1)*4)</f>
        <v>57</v>
      </c>
      <c r="P24" s="499">
        <f ca="1">OFFSET('Integrated Financial Statements'!$I89,0,(COLUMN(M11)-1)*4)</f>
        <v>20</v>
      </c>
      <c r="Q24" s="500">
        <f ca="1">OFFSET('Integrated Financial Statements'!$I89,0,(COLUMN(N11)-1)*4)</f>
        <v>98</v>
      </c>
      <c r="R24" s="483">
        <f ca="1">OFFSET('Integrated Financial Statements'!$I89,0,(COLUMN(O11)-1)*4)</f>
        <v>98</v>
      </c>
      <c r="S24" s="503">
        <f ca="1">OFFSET('Integrated Financial Statements'!$I89,0,(COLUMN(P11)-1)*4)</f>
        <v>86</v>
      </c>
      <c r="T24" s="499">
        <f ca="1">OFFSET('Integrated Financial Statements'!$I89,0,(COLUMN(Q11)-1)*4)</f>
        <v>2204</v>
      </c>
      <c r="U24" s="499">
        <f ca="1">OFFSET('Integrated Financial Statements'!$I89,0,(COLUMN(R11)-1)*4)</f>
        <v>962</v>
      </c>
      <c r="V24" s="500">
        <f ca="1">OFFSET('Integrated Financial Statements'!$I89,0,(COLUMN(S11)-1)*4)</f>
        <v>1004</v>
      </c>
      <c r="W24" s="483">
        <f ca="1">OFFSET('Integrated Financial Statements'!$I89,0,(COLUMN(T11)-1)*4)</f>
        <v>1004</v>
      </c>
      <c r="X24" s="503">
        <f ca="1">OFFSET('Integrated Financial Statements'!$I89,0,(COLUMN(U11)-1)*4)</f>
        <v>1084</v>
      </c>
      <c r="Y24" s="499">
        <f ca="1">OFFSET('Integrated Financial Statements'!$I89,0,(COLUMN(V11)-1)*4)</f>
        <v>1110</v>
      </c>
      <c r="Z24" s="499">
        <f ca="1">OFFSET('Integrated Financial Statements'!$I89,0,(COLUMN(W11)-1)*4)</f>
        <v>953</v>
      </c>
      <c r="AA24" s="500">
        <f ca="1">OFFSET('Integrated Financial Statements'!$I89,0,(COLUMN(X11)-1)*4)</f>
        <v>1149</v>
      </c>
      <c r="AB24" s="483">
        <f ca="1">OFFSET('Integrated Financial Statements'!$I89,0,(COLUMN(Y11)-1)*4)</f>
        <v>1149</v>
      </c>
      <c r="AC24" s="503">
        <f ca="1">OFFSET('Integrated Financial Statements'!$I89,0,(COLUMN(Z11)-1)*4+1)</f>
        <v>269.14627203577044</v>
      </c>
      <c r="AD24" s="499">
        <f ca="1">OFFSET('Integrated Financial Statements'!$I89,0,(COLUMN(AA11)-1)*4+1)</f>
        <v>781.88863077256644</v>
      </c>
      <c r="AE24" s="499">
        <f ca="1">OFFSET('Integrated Financial Statements'!$I89,0,(COLUMN(AB11)-1)*4+1)</f>
        <v>460.19756230560779</v>
      </c>
      <c r="AF24" s="500">
        <f ca="1">OFFSET('Integrated Financial Statements'!$I89,0,(COLUMN(AC11)-1)*4+1)</f>
        <v>603.08394056853922</v>
      </c>
      <c r="AG24" s="483">
        <f ca="1">OFFSET('Integrated Financial Statements'!$I89,0,(COLUMN(AD11)-1)*4+1)</f>
        <v>603.08394056853922</v>
      </c>
      <c r="AH24" s="503">
        <f ca="1">OFFSET('Integrated Financial Statements'!$I89,0,(COLUMN(AE11)-1)*4+1)</f>
        <v>269.48124611149564</v>
      </c>
      <c r="AI24" s="499">
        <f ca="1">OFFSET('Integrated Financial Statements'!$I89,0,(COLUMN(AF11)-1)*4+1)</f>
        <v>801.07551829156364</v>
      </c>
      <c r="AJ24" s="499">
        <f ca="1">OFFSET('Integrated Financial Statements'!$I89,0,(COLUMN(AG11)-1)*4+1)</f>
        <v>470.96416000230062</v>
      </c>
      <c r="AK24" s="500">
        <f ca="1">OFFSET('Integrated Financial Statements'!$I89,0,(COLUMN(AH11)-1)*4+1)</f>
        <v>617.8237119858876</v>
      </c>
      <c r="AL24" s="483">
        <f ca="1">OFFSET('Integrated Financial Statements'!$I89,0,(COLUMN(AI11)-1)*4+1)</f>
        <v>617.8237119858876</v>
      </c>
      <c r="AM24" s="503">
        <f ca="1">OFFSET('Integrated Financial Statements'!$I89,0,(COLUMN(AJ11)-1)*4+1)</f>
        <v>276.08896790709935</v>
      </c>
      <c r="AN24" s="499">
        <f ca="1">OFFSET('Integrated Financial Statements'!$I89,0,(COLUMN(AK11)-1)*4+1)</f>
        <v>821.28862188835569</v>
      </c>
      <c r="AO24" s="499">
        <f ca="1">OFFSET('Integrated Financial Statements'!$I89,0,(COLUMN(AL11)-1)*4+1)</f>
        <v>485.65527582550533</v>
      </c>
      <c r="AP24" s="500">
        <f ca="1">OFFSET('Integrated Financial Statements'!$I89,0,(COLUMN(AM11)-1)*4+1)</f>
        <v>640.34352009494012</v>
      </c>
      <c r="AQ24" s="483">
        <f ca="1">OFFSET('Integrated Financial Statements'!$I89,0,(COLUMN(AN11)-1)*4+1)</f>
        <v>640.34352009494012</v>
      </c>
      <c r="AR24" s="503">
        <f ca="1">OFFSET('Integrated Financial Statements'!$I89,0,(COLUMN(AO11)-1)*4+1)</f>
        <v>301.26765498349596</v>
      </c>
      <c r="AS24" s="499">
        <f ca="1">OFFSET('Integrated Financial Statements'!$I89,0,(COLUMN(AP11)-1)*4+1)</f>
        <v>871.31221103100336</v>
      </c>
      <c r="AT24" s="499">
        <f ca="1">OFFSET('Integrated Financial Statements'!$I89,0,(COLUMN(AQ11)-1)*4+1)</f>
        <v>508.82189426647102</v>
      </c>
      <c r="AU24" s="500">
        <f ca="1">OFFSET('Integrated Financial Statements'!$I89,0,(COLUMN(AR11)-1)*4+1)</f>
        <v>666.55671730288975</v>
      </c>
      <c r="AV24" s="483">
        <f ca="1">OFFSET('Integrated Financial Statements'!$I89,0,(COLUMN(AS11)-1)*4+1)</f>
        <v>666.55671730288975</v>
      </c>
      <c r="AW24" s="503">
        <f ca="1">OFFSET('Integrated Financial Statements'!$I89,0,(COLUMN(AT11)-1)*4+1)</f>
        <v>313.95434989157405</v>
      </c>
      <c r="AX24" s="499">
        <f ca="1">OFFSET('Integrated Financial Statements'!$I89,0,(COLUMN(AU11)-1)*4+1)</f>
        <v>907.41801120875721</v>
      </c>
      <c r="AY24" s="499">
        <f ca="1">OFFSET('Integrated Financial Statements'!$I89,0,(COLUMN(AV11)-1)*4+1)</f>
        <v>530.12488192125738</v>
      </c>
      <c r="AZ24" s="500">
        <f ca="1">OFFSET('Integrated Financial Statements'!$I89,0,(COLUMN(AW11)-1)*4+1)</f>
        <v>693.09936564226939</v>
      </c>
      <c r="BA24" s="483">
        <f ca="1">OFFSET('Integrated Financial Statements'!$I89,0,(COLUMN(AX11)-1)*4+1)</f>
        <v>693.09936564226939</v>
      </c>
      <c r="BB24" s="503">
        <f ca="1">OFFSET('Integrated Financial Statements'!$I89,0,(COLUMN(AY11)-1)*4+1)</f>
        <v>326.24824104244686</v>
      </c>
      <c r="BC24" s="499">
        <f ca="1">OFFSET('Integrated Financial Statements'!$I89,0,(COLUMN(AZ11)-1)*4+1)</f>
        <v>942.42958924456286</v>
      </c>
      <c r="BD24" s="499">
        <f ca="1">OFFSET('Integrated Financial Statements'!$I89,0,(COLUMN(BA11)-1)*4+1)</f>
        <v>550.75538099473545</v>
      </c>
      <c r="BE24" s="500">
        <f ca="1">OFFSET('Integrated Financial Statements'!$I89,0,(COLUMN(BB11)-1)*4+1)</f>
        <v>718.71674244036114</v>
      </c>
      <c r="BF24" s="483">
        <f ca="1">OFFSET('Integrated Financial Statements'!$I89,0,(COLUMN(BC11)-1)*4+1)</f>
        <v>718.71674244036114</v>
      </c>
      <c r="BG24" s="503">
        <f ca="1">OFFSET('Integrated Financial Statements'!$I89,0,(COLUMN(BD11)-1)*4+1)</f>
        <v>337.96516136892859</v>
      </c>
      <c r="BH24" s="499">
        <f ca="1">OFFSET('Integrated Financial Statements'!$I89,0,(COLUMN(BE11)-1)*4+1)</f>
        <v>975.84587245086652</v>
      </c>
      <c r="BI24" s="499">
        <f ca="1">OFFSET('Integrated Financial Statements'!$I89,0,(COLUMN(BF11)-1)*4+1)</f>
        <v>570.41249886787637</v>
      </c>
      <c r="BJ24" s="500">
        <f ca="1">OFFSET('Integrated Financial Statements'!$I89,0,(COLUMN(BG11)-1)*4+1)</f>
        <v>743.01070283735658</v>
      </c>
      <c r="BK24" s="483">
        <f ca="1">OFFSET('Integrated Financial Statements'!$I89,0,(COLUMN(BH11)-1)*4+1)</f>
        <v>743.01070283735658</v>
      </c>
      <c r="BL24" s="503">
        <f ca="1">OFFSET('Integrated Financial Statements'!$I89,0,(COLUMN(BI11)-1)*4+1)</f>
        <v>342.27850174965505</v>
      </c>
      <c r="BM24" s="499">
        <f ca="1">OFFSET('Integrated Financial Statements'!$I89,0,(COLUMN(BJ11)-1)*4+1)</f>
        <v>988.47086025763224</v>
      </c>
      <c r="BN24" s="499">
        <f ca="1">OFFSET('Integrated Financial Statements'!$I89,0,(COLUMN(BK11)-1)*4+1)</f>
        <v>577.66335786907962</v>
      </c>
      <c r="BO24" s="500">
        <f ca="1">OFFSET('Integrated Financial Statements'!$I89,0,(COLUMN(BL11)-1)*4+1)</f>
        <v>752.4682812257189</v>
      </c>
      <c r="BP24" s="483">
        <f ca="1">OFFSET('Integrated Financial Statements'!$I89,0,(COLUMN(BM11)-1)*4+1)</f>
        <v>752.4682812257189</v>
      </c>
      <c r="BQ24" s="503">
        <f ca="1">OFFSET('Integrated Financial Statements'!$I89,0,(COLUMN(BN11)-1)*4+1)</f>
        <v>347.31983679033567</v>
      </c>
      <c r="BR24" s="499">
        <f ca="1">OFFSET('Integrated Financial Statements'!$I89,0,(COLUMN(BO11)-1)*4+1)</f>
        <v>1002.6711406431155</v>
      </c>
      <c r="BS24" s="499">
        <f ca="1">OFFSET('Integrated Financial Statements'!$I89,0,(COLUMN(BP11)-1)*4+1)</f>
        <v>585.97996950523225</v>
      </c>
      <c r="BT24" s="500">
        <f ca="1">OFFSET('Integrated Financial Statements'!$I89,0,(COLUMN(BQ11)-1)*4+1)</f>
        <v>763.32501389831816</v>
      </c>
      <c r="BU24" s="483">
        <f ca="1">OFFSET('Integrated Financial Statements'!$I89,0,(COLUMN(BR11)-1)*4+1)</f>
        <v>763.32501389831816</v>
      </c>
      <c r="BV24" s="503">
        <f ca="1">OFFSET('Integrated Financial Statements'!$I89,0,(COLUMN(BS11)-1)*4+1)</f>
        <v>352.53328129907334</v>
      </c>
      <c r="BW24" s="499">
        <f ca="1">OFFSET('Integrated Financial Statements'!$I89,0,(COLUMN(BT11)-1)*4+1)</f>
        <v>1017.3654936852905</v>
      </c>
      <c r="BX24" s="499">
        <f ca="1">OFFSET('Integrated Financial Statements'!$I89,0,(COLUMN(BU11)-1)*4+1)</f>
        <v>594.58413383243328</v>
      </c>
      <c r="BY24" s="500">
        <f ca="1">OFFSET('Integrated Financial Statements'!$I89,0,(COLUMN(BV11)-1)*4+1)</f>
        <v>774.54721910146031</v>
      </c>
      <c r="BZ24" s="483">
        <f ca="1">OFFSET('Integrated Financial Statements'!$I89,0,(COLUMN(BW11)-1)*4+1)</f>
        <v>774.54721910146031</v>
      </c>
    </row>
    <row r="25" spans="2:84" s="479" customFormat="1">
      <c r="C25" s="479" t="str">
        <f>'Integrated Financial Statements'!A90</f>
        <v>Accrued compensation</v>
      </c>
      <c r="D25" s="503">
        <f ca="1">OFFSET('Integrated Financial Statements'!$I90,0,(COLUMN(A11)-1)*4)</f>
        <v>2638</v>
      </c>
      <c r="E25" s="499">
        <f ca="1">OFFSET('Integrated Financial Statements'!$I90,0,(COLUMN(B11)-1)*4)</f>
        <v>2694</v>
      </c>
      <c r="F25" s="499">
        <f ca="1">OFFSET('Integrated Financial Statements'!$I90,0,(COLUMN(C11)-1)*4)</f>
        <v>2726</v>
      </c>
      <c r="G25" s="500">
        <f ca="1">OFFSET('Integrated Financial Statements'!$I90,0,(COLUMN(D11)-1)*4)</f>
        <v>3049</v>
      </c>
      <c r="H25" s="483">
        <f ca="1">OFFSET('Integrated Financial Statements'!$I90,0,(COLUMN(E11)-1)*4)</f>
        <v>3049</v>
      </c>
      <c r="I25" s="503">
        <f ca="1">OFFSET('Integrated Financial Statements'!$I90,0,(COLUMN(F11)-1)*4)</f>
        <v>2611</v>
      </c>
      <c r="J25" s="499">
        <f ca="1">OFFSET('Integrated Financial Statements'!$I90,0,(COLUMN(G11)-1)*4)</f>
        <v>2667</v>
      </c>
      <c r="K25" s="499">
        <f ca="1">OFFSET('Integrated Financial Statements'!$I90,0,(COLUMN(H11)-1)*4)</f>
        <v>2745</v>
      </c>
      <c r="L25" s="500">
        <f ca="1">OFFSET('Integrated Financial Statements'!$I90,0,(COLUMN(I11)-1)*4)</f>
        <v>2951</v>
      </c>
      <c r="M25" s="483">
        <f ca="1">OFFSET('Integrated Financial Statements'!$I90,0,(COLUMN(J11)-1)*4)</f>
        <v>2951</v>
      </c>
      <c r="N25" s="503">
        <f ca="1">OFFSET('Integrated Financial Statements'!$I90,0,(COLUMN(K11)-1)*4)</f>
        <v>2619</v>
      </c>
      <c r="O25" s="499">
        <f ca="1">OFFSET('Integrated Financial Statements'!$I90,0,(COLUMN(L11)-1)*4)</f>
        <v>2522</v>
      </c>
      <c r="P25" s="499">
        <f ca="1">OFFSET('Integrated Financial Statements'!$I90,0,(COLUMN(M11)-1)*4)</f>
        <v>2825</v>
      </c>
      <c r="Q25" s="500">
        <f ca="1">OFFSET('Integrated Financial Statements'!$I90,0,(COLUMN(N11)-1)*4)</f>
        <v>2895</v>
      </c>
      <c r="R25" s="483">
        <f ca="1">OFFSET('Integrated Financial Statements'!$I90,0,(COLUMN(O11)-1)*4)</f>
        <v>2895</v>
      </c>
      <c r="S25" s="503">
        <f ca="1">OFFSET('Integrated Financial Statements'!$I90,0,(COLUMN(P11)-1)*4)</f>
        <v>2684</v>
      </c>
      <c r="T25" s="499">
        <f ca="1">OFFSET('Integrated Financial Statements'!$I90,0,(COLUMN(Q11)-1)*4)</f>
        <v>2736</v>
      </c>
      <c r="U25" s="499">
        <f ca="1">OFFSET('Integrated Financial Statements'!$I90,0,(COLUMN(R11)-1)*4)</f>
        <v>2966</v>
      </c>
      <c r="V25" s="500">
        <f ca="1">OFFSET('Integrated Financial Statements'!$I90,0,(COLUMN(S11)-1)*4)</f>
        <v>2986</v>
      </c>
      <c r="W25" s="483">
        <f ca="1">OFFSET('Integrated Financial Statements'!$I90,0,(COLUMN(T11)-1)*4)</f>
        <v>2986</v>
      </c>
      <c r="X25" s="503">
        <f ca="1">OFFSET('Integrated Financial Statements'!$I90,0,(COLUMN(U11)-1)*4)</f>
        <v>2622</v>
      </c>
      <c r="Y25" s="499">
        <f ca="1">OFFSET('Integrated Financial Statements'!$I90,0,(COLUMN(V11)-1)*4)</f>
        <v>2599</v>
      </c>
      <c r="Z25" s="499">
        <f ca="1">OFFSET('Integrated Financial Statements'!$I90,0,(COLUMN(W11)-1)*4)</f>
        <v>2872</v>
      </c>
      <c r="AA25" s="500">
        <f ca="1">OFFSET('Integrated Financial Statements'!$I90,0,(COLUMN(X11)-1)*4)</f>
        <v>3221</v>
      </c>
      <c r="AB25" s="483">
        <f ca="1">OFFSET('Integrated Financial Statements'!$I90,0,(COLUMN(Y11)-1)*4)</f>
        <v>3221</v>
      </c>
      <c r="AC25" s="503">
        <f ca="1">OFFSET('Integrated Financial Statements'!$I90,0,(COLUMN(Z11)-1)*4+1)</f>
        <v>3221</v>
      </c>
      <c r="AD25" s="499">
        <f ca="1">OFFSET('Integrated Financial Statements'!$I90,0,(COLUMN(AA11)-1)*4+1)</f>
        <v>3221</v>
      </c>
      <c r="AE25" s="499">
        <f ca="1">OFFSET('Integrated Financial Statements'!$I90,0,(COLUMN(AB11)-1)*4+1)</f>
        <v>3221</v>
      </c>
      <c r="AF25" s="500">
        <f ca="1">OFFSET('Integrated Financial Statements'!$I90,0,(COLUMN(AC11)-1)*4+1)</f>
        <v>3221</v>
      </c>
      <c r="AG25" s="483">
        <f ca="1">OFFSET('Integrated Financial Statements'!$I90,0,(COLUMN(AD11)-1)*4+1)</f>
        <v>3221</v>
      </c>
      <c r="AH25" s="503">
        <f ca="1">OFFSET('Integrated Financial Statements'!$I90,0,(COLUMN(AE11)-1)*4+1)</f>
        <v>3221</v>
      </c>
      <c r="AI25" s="499">
        <f ca="1">OFFSET('Integrated Financial Statements'!$I90,0,(COLUMN(AF11)-1)*4+1)</f>
        <v>3221</v>
      </c>
      <c r="AJ25" s="499">
        <f ca="1">OFFSET('Integrated Financial Statements'!$I90,0,(COLUMN(AG11)-1)*4+1)</f>
        <v>3221</v>
      </c>
      <c r="AK25" s="500">
        <f ca="1">OFFSET('Integrated Financial Statements'!$I90,0,(COLUMN(AH11)-1)*4+1)</f>
        <v>3221</v>
      </c>
      <c r="AL25" s="483">
        <f ca="1">OFFSET('Integrated Financial Statements'!$I90,0,(COLUMN(AI11)-1)*4+1)</f>
        <v>3221</v>
      </c>
      <c r="AM25" s="503">
        <f ca="1">OFFSET('Integrated Financial Statements'!$I90,0,(COLUMN(AJ11)-1)*4+1)</f>
        <v>3221</v>
      </c>
      <c r="AN25" s="499">
        <f ca="1">OFFSET('Integrated Financial Statements'!$I90,0,(COLUMN(AK11)-1)*4+1)</f>
        <v>3221</v>
      </c>
      <c r="AO25" s="499">
        <f ca="1">OFFSET('Integrated Financial Statements'!$I90,0,(COLUMN(AL11)-1)*4+1)</f>
        <v>3221</v>
      </c>
      <c r="AP25" s="500">
        <f ca="1">OFFSET('Integrated Financial Statements'!$I90,0,(COLUMN(AM11)-1)*4+1)</f>
        <v>3221</v>
      </c>
      <c r="AQ25" s="483">
        <f ca="1">OFFSET('Integrated Financial Statements'!$I90,0,(COLUMN(AN11)-1)*4+1)</f>
        <v>3221</v>
      </c>
      <c r="AR25" s="503">
        <f ca="1">OFFSET('Integrated Financial Statements'!$I90,0,(COLUMN(AO11)-1)*4+1)</f>
        <v>3221</v>
      </c>
      <c r="AS25" s="499">
        <f ca="1">OFFSET('Integrated Financial Statements'!$I90,0,(COLUMN(AP11)-1)*4+1)</f>
        <v>3221</v>
      </c>
      <c r="AT25" s="499">
        <f ca="1">OFFSET('Integrated Financial Statements'!$I90,0,(COLUMN(AQ11)-1)*4+1)</f>
        <v>3221</v>
      </c>
      <c r="AU25" s="500">
        <f ca="1">OFFSET('Integrated Financial Statements'!$I90,0,(COLUMN(AR11)-1)*4+1)</f>
        <v>3221</v>
      </c>
      <c r="AV25" s="483">
        <f ca="1">OFFSET('Integrated Financial Statements'!$I90,0,(COLUMN(AS11)-1)*4+1)</f>
        <v>3221</v>
      </c>
      <c r="AW25" s="503">
        <f ca="1">OFFSET('Integrated Financial Statements'!$I90,0,(COLUMN(AT11)-1)*4+1)</f>
        <v>3221</v>
      </c>
      <c r="AX25" s="499">
        <f ca="1">OFFSET('Integrated Financial Statements'!$I90,0,(COLUMN(AU11)-1)*4+1)</f>
        <v>3221</v>
      </c>
      <c r="AY25" s="499">
        <f ca="1">OFFSET('Integrated Financial Statements'!$I90,0,(COLUMN(AV11)-1)*4+1)</f>
        <v>3221</v>
      </c>
      <c r="AZ25" s="500">
        <f ca="1">OFFSET('Integrated Financial Statements'!$I90,0,(COLUMN(AW11)-1)*4+1)</f>
        <v>3221</v>
      </c>
      <c r="BA25" s="483">
        <f ca="1">OFFSET('Integrated Financial Statements'!$I90,0,(COLUMN(AX11)-1)*4+1)</f>
        <v>3221</v>
      </c>
      <c r="BB25" s="503">
        <f ca="1">OFFSET('Integrated Financial Statements'!$I90,0,(COLUMN(AY11)-1)*4+1)</f>
        <v>3221</v>
      </c>
      <c r="BC25" s="499">
        <f ca="1">OFFSET('Integrated Financial Statements'!$I90,0,(COLUMN(AZ11)-1)*4+1)</f>
        <v>3221</v>
      </c>
      <c r="BD25" s="499">
        <f ca="1">OFFSET('Integrated Financial Statements'!$I90,0,(COLUMN(BA11)-1)*4+1)</f>
        <v>3221</v>
      </c>
      <c r="BE25" s="500">
        <f ca="1">OFFSET('Integrated Financial Statements'!$I90,0,(COLUMN(BB11)-1)*4+1)</f>
        <v>3221</v>
      </c>
      <c r="BF25" s="483">
        <f ca="1">OFFSET('Integrated Financial Statements'!$I90,0,(COLUMN(BC11)-1)*4+1)</f>
        <v>3221</v>
      </c>
      <c r="BG25" s="503">
        <f ca="1">OFFSET('Integrated Financial Statements'!$I90,0,(COLUMN(BD11)-1)*4+1)</f>
        <v>3221</v>
      </c>
      <c r="BH25" s="499">
        <f ca="1">OFFSET('Integrated Financial Statements'!$I90,0,(COLUMN(BE11)-1)*4+1)</f>
        <v>3221</v>
      </c>
      <c r="BI25" s="499">
        <f ca="1">OFFSET('Integrated Financial Statements'!$I90,0,(COLUMN(BF11)-1)*4+1)</f>
        <v>3221</v>
      </c>
      <c r="BJ25" s="500">
        <f ca="1">OFFSET('Integrated Financial Statements'!$I90,0,(COLUMN(BG11)-1)*4+1)</f>
        <v>3221</v>
      </c>
      <c r="BK25" s="483">
        <f ca="1">OFFSET('Integrated Financial Statements'!$I90,0,(COLUMN(BH11)-1)*4+1)</f>
        <v>3221</v>
      </c>
      <c r="BL25" s="503">
        <f ca="1">OFFSET('Integrated Financial Statements'!$I90,0,(COLUMN(BI11)-1)*4+1)</f>
        <v>3221</v>
      </c>
      <c r="BM25" s="499">
        <f ca="1">OFFSET('Integrated Financial Statements'!$I90,0,(COLUMN(BJ11)-1)*4+1)</f>
        <v>3221</v>
      </c>
      <c r="BN25" s="499">
        <f ca="1">OFFSET('Integrated Financial Statements'!$I90,0,(COLUMN(BK11)-1)*4+1)</f>
        <v>3221</v>
      </c>
      <c r="BO25" s="500">
        <f ca="1">OFFSET('Integrated Financial Statements'!$I90,0,(COLUMN(BL11)-1)*4+1)</f>
        <v>3221</v>
      </c>
      <c r="BP25" s="483">
        <f ca="1">OFFSET('Integrated Financial Statements'!$I90,0,(COLUMN(BM11)-1)*4+1)</f>
        <v>3221</v>
      </c>
      <c r="BQ25" s="503">
        <f ca="1">OFFSET('Integrated Financial Statements'!$I90,0,(COLUMN(BN11)-1)*4+1)</f>
        <v>3221</v>
      </c>
      <c r="BR25" s="499">
        <f ca="1">OFFSET('Integrated Financial Statements'!$I90,0,(COLUMN(BO11)-1)*4+1)</f>
        <v>3221</v>
      </c>
      <c r="BS25" s="499">
        <f ca="1">OFFSET('Integrated Financial Statements'!$I90,0,(COLUMN(BP11)-1)*4+1)</f>
        <v>3221</v>
      </c>
      <c r="BT25" s="500">
        <f ca="1">OFFSET('Integrated Financial Statements'!$I90,0,(COLUMN(BQ11)-1)*4+1)</f>
        <v>3221</v>
      </c>
      <c r="BU25" s="483">
        <f ca="1">OFFSET('Integrated Financial Statements'!$I90,0,(COLUMN(BR11)-1)*4+1)</f>
        <v>3221</v>
      </c>
      <c r="BV25" s="503">
        <f ca="1">OFFSET('Integrated Financial Statements'!$I90,0,(COLUMN(BS11)-1)*4+1)</f>
        <v>3221</v>
      </c>
      <c r="BW25" s="499">
        <f ca="1">OFFSET('Integrated Financial Statements'!$I90,0,(COLUMN(BT11)-1)*4+1)</f>
        <v>3221</v>
      </c>
      <c r="BX25" s="499">
        <f ca="1">OFFSET('Integrated Financial Statements'!$I90,0,(COLUMN(BU11)-1)*4+1)</f>
        <v>3221</v>
      </c>
      <c r="BY25" s="500">
        <f ca="1">OFFSET('Integrated Financial Statements'!$I90,0,(COLUMN(BV11)-1)*4+1)</f>
        <v>3221</v>
      </c>
      <c r="BZ25" s="483">
        <f ca="1">OFFSET('Integrated Financial Statements'!$I90,0,(COLUMN(BW11)-1)*4+1)</f>
        <v>3221</v>
      </c>
    </row>
    <row r="26" spans="2:84" s="479" customFormat="1">
      <c r="C26" s="479" t="str">
        <f>'Integrated Financial Statements'!A91</f>
        <v>Deferred revenue</v>
      </c>
      <c r="D26" s="503">
        <f ca="1">OFFSET('Integrated Financial Statements'!$I91,0,(COLUMN(A11)-1)*4)</f>
        <v>9449</v>
      </c>
      <c r="E26" s="499">
        <f ca="1">OFFSET('Integrated Financial Statements'!$I91,0,(COLUMN(B11)-1)*4)</f>
        <v>9369</v>
      </c>
      <c r="F26" s="499">
        <f ca="1">OFFSET('Integrated Financial Statements'!$I91,0,(COLUMN(C11)-1)*4)</f>
        <v>9371</v>
      </c>
      <c r="G26" s="500">
        <f ca="1">OFFSET('Integrated Financial Statements'!$I91,0,(COLUMN(D11)-1)*4)</f>
        <v>9824</v>
      </c>
      <c r="H26" s="483">
        <f ca="1">OFFSET('Integrated Financial Statements'!$I91,0,(COLUMN(E11)-1)*4)</f>
        <v>9824</v>
      </c>
      <c r="I26" s="503">
        <f ca="1">OFFSET('Integrated Financial Statements'!$I91,0,(COLUMN(F11)-1)*4)</f>
        <v>9821</v>
      </c>
      <c r="J26" s="499">
        <f ca="1">OFFSET('Integrated Financial Statements'!$I91,0,(COLUMN(G11)-1)*4)</f>
        <v>9796</v>
      </c>
      <c r="K26" s="499">
        <f ca="1">OFFSET('Integrated Financial Statements'!$I91,0,(COLUMN(H11)-1)*4)</f>
        <v>9662</v>
      </c>
      <c r="L26" s="500">
        <f ca="1">OFFSET('Integrated Financial Statements'!$I91,0,(COLUMN(I11)-1)*4)</f>
        <v>10155</v>
      </c>
      <c r="M26" s="483">
        <f ca="1">OFFSET('Integrated Financial Statements'!$I91,0,(COLUMN(J11)-1)*4)</f>
        <v>10155</v>
      </c>
      <c r="N26" s="503">
        <f ca="1">OFFSET('Integrated Financial Statements'!$I91,0,(COLUMN(K11)-1)*4)</f>
        <v>10215</v>
      </c>
      <c r="O26" s="499">
        <f ca="1">OFFSET('Integrated Financial Statements'!$I91,0,(COLUMN(L11)-1)*4)</f>
        <v>10243</v>
      </c>
      <c r="P26" s="499">
        <f ca="1">OFFSET('Integrated Financial Statements'!$I91,0,(COLUMN(M11)-1)*4)</f>
        <v>10344</v>
      </c>
      <c r="Q26" s="500">
        <f ca="1">OFFSET('Integrated Financial Statements'!$I91,0,(COLUMN(N11)-1)*4)</f>
        <v>10821</v>
      </c>
      <c r="R26" s="483">
        <f ca="1">OFFSET('Integrated Financial Statements'!$I91,0,(COLUMN(O11)-1)*4)</f>
        <v>10821</v>
      </c>
      <c r="S26" s="503">
        <f ca="1">OFFSET('Integrated Financial Statements'!$I91,0,(COLUMN(P11)-1)*4)</f>
        <v>10920</v>
      </c>
      <c r="T26" s="499">
        <f ca="1">OFFSET('Integrated Financial Statements'!$I91,0,(COLUMN(Q11)-1)*4)</f>
        <v>11102</v>
      </c>
      <c r="U26" s="499">
        <f ca="1">OFFSET('Integrated Financial Statements'!$I91,0,(COLUMN(R11)-1)*4)</f>
        <v>11301</v>
      </c>
      <c r="V26" s="500">
        <f ca="1">OFFSET('Integrated Financial Statements'!$I91,0,(COLUMN(S11)-1)*4)</f>
        <v>11490</v>
      </c>
      <c r="W26" s="483">
        <f ca="1">OFFSET('Integrated Financial Statements'!$I91,0,(COLUMN(T11)-1)*4)</f>
        <v>11490</v>
      </c>
      <c r="X26" s="503">
        <f ca="1">OFFSET('Integrated Financial Statements'!$I91,0,(COLUMN(U11)-1)*4)</f>
        <v>9637</v>
      </c>
      <c r="Y26" s="499">
        <f ca="1">OFFSET('Integrated Financial Statements'!$I91,0,(COLUMN(V11)-1)*4)</f>
        <v>9976</v>
      </c>
      <c r="Z26" s="499">
        <f ca="1">OFFSET('Integrated Financial Statements'!$I91,0,(COLUMN(W11)-1)*4)</f>
        <v>10117</v>
      </c>
      <c r="AA26" s="500">
        <f ca="1">OFFSET('Integrated Financial Statements'!$I91,0,(COLUMN(X11)-1)*4)</f>
        <v>10668</v>
      </c>
      <c r="AB26" s="483">
        <f ca="1">OFFSET('Integrated Financial Statements'!$I91,0,(COLUMN(Y11)-1)*4)</f>
        <v>10668</v>
      </c>
      <c r="AC26" s="503">
        <f ca="1">OFFSET('Integrated Financial Statements'!$I91,0,(COLUMN(Z11)-1)*4+1)</f>
        <v>10599.385919625758</v>
      </c>
      <c r="AD26" s="499">
        <f ca="1">OFFSET('Integrated Financial Statements'!$I91,0,(COLUMN(AA11)-1)*4+1)</f>
        <v>11077.289409591887</v>
      </c>
      <c r="AE26" s="499">
        <f ca="1">OFFSET('Integrated Financial Statements'!$I91,0,(COLUMN(AB11)-1)*4+1)</f>
        <v>11179.413893116913</v>
      </c>
      <c r="AF26" s="500">
        <f ca="1">OFFSET('Integrated Financial Statements'!$I91,0,(COLUMN(AC11)-1)*4+1)</f>
        <v>11830.436683193524</v>
      </c>
      <c r="AG26" s="483">
        <f ca="1">OFFSET('Integrated Financial Statements'!$I91,0,(COLUMN(AD11)-1)*4+1)</f>
        <v>11830.436683193524</v>
      </c>
      <c r="AH26" s="503">
        <f ca="1">OFFSET('Integrated Financial Statements'!$I91,0,(COLUMN(AE11)-1)*4+1)</f>
        <v>10893.261183635219</v>
      </c>
      <c r="AI26" s="499">
        <f ca="1">OFFSET('Integrated Financial Statements'!$I91,0,(COLUMN(AF11)-1)*4+1)</f>
        <v>11350.523785865445</v>
      </c>
      <c r="AJ26" s="499">
        <f ca="1">OFFSET('Integrated Financial Statements'!$I91,0,(COLUMN(AG11)-1)*4+1)</f>
        <v>11437.926735473118</v>
      </c>
      <c r="AK26" s="500">
        <f ca="1">OFFSET('Integrated Financial Statements'!$I91,0,(COLUMN(AH11)-1)*4+1)</f>
        <v>12126.868360030034</v>
      </c>
      <c r="AL26" s="483">
        <f ca="1">OFFSET('Integrated Financial Statements'!$I91,0,(COLUMN(AI11)-1)*4+1)</f>
        <v>12126.868360030034</v>
      </c>
      <c r="AM26" s="503">
        <f ca="1">OFFSET('Integrated Financial Statements'!$I91,0,(COLUMN(AJ11)-1)*4+1)</f>
        <v>11151.538554452476</v>
      </c>
      <c r="AN26" s="499">
        <f ca="1">OFFSET('Integrated Financial Statements'!$I91,0,(COLUMN(AK11)-1)*4+1)</f>
        <v>11638.816278113811</v>
      </c>
      <c r="AO26" s="499">
        <f ca="1">OFFSET('Integrated Financial Statements'!$I91,0,(COLUMN(AL11)-1)*4+1)</f>
        <v>11794.481582744254</v>
      </c>
      <c r="AP26" s="500">
        <f ca="1">OFFSET('Integrated Financial Statements'!$I91,0,(COLUMN(AM11)-1)*4+1)</f>
        <v>12588.930566102503</v>
      </c>
      <c r="AQ26" s="483">
        <f ca="1">OFFSET('Integrated Financial Statements'!$I91,0,(COLUMN(AN11)-1)*4+1)</f>
        <v>12588.930566102503</v>
      </c>
      <c r="AR26" s="503">
        <f ca="1">OFFSET('Integrated Financial Statements'!$I91,0,(COLUMN(AO11)-1)*4+1)</f>
        <v>12166.42094136802</v>
      </c>
      <c r="AS26" s="499">
        <f ca="1">OFFSET('Integrated Financial Statements'!$I91,0,(COLUMN(AP11)-1)*4+1)</f>
        <v>12376.370032821163</v>
      </c>
      <c r="AT26" s="499">
        <f ca="1">OFFSET('Integrated Financial Statements'!$I91,0,(COLUMN(AQ11)-1)*4+1)</f>
        <v>12360.244876068055</v>
      </c>
      <c r="AU26" s="500">
        <f ca="1">OFFSET('Integrated Financial Statements'!$I91,0,(COLUMN(AR11)-1)*4+1)</f>
        <v>13142.275411031842</v>
      </c>
      <c r="AV26" s="483">
        <f ca="1">OFFSET('Integrated Financial Statements'!$I91,0,(COLUMN(AS11)-1)*4+1)</f>
        <v>13142.275411031842</v>
      </c>
      <c r="AW26" s="503">
        <f ca="1">OFFSET('Integrated Financial Statements'!$I91,0,(COLUMN(AT11)-1)*4+1)</f>
        <v>12668.354780147709</v>
      </c>
      <c r="AX26" s="499">
        <f ca="1">OFFSET('Integrated Financial Statements'!$I91,0,(COLUMN(AU11)-1)*4+1)</f>
        <v>12898.412357677349</v>
      </c>
      <c r="AY26" s="499">
        <f ca="1">OFFSET('Integrated Financial Statements'!$I91,0,(COLUMN(AV11)-1)*4+1)</f>
        <v>12877.571003314677</v>
      </c>
      <c r="AZ26" s="500">
        <f ca="1">OFFSET('Integrated Financial Statements'!$I91,0,(COLUMN(AW11)-1)*4+1)</f>
        <v>13682.923069688812</v>
      </c>
      <c r="BA26" s="483">
        <f ca="1">OFFSET('Integrated Financial Statements'!$I91,0,(COLUMN(AX11)-1)*4+1)</f>
        <v>13682.923069688812</v>
      </c>
      <c r="BB26" s="503">
        <f ca="1">OFFSET('Integrated Financial Statements'!$I91,0,(COLUMN(AY11)-1)*4+1)</f>
        <v>13153.511875138458</v>
      </c>
      <c r="BC26" s="499">
        <f ca="1">OFFSET('Integrated Financial Statements'!$I91,0,(COLUMN(AZ11)-1)*4+1)</f>
        <v>13402.685280208427</v>
      </c>
      <c r="BD26" s="499">
        <f ca="1">OFFSET('Integrated Financial Statements'!$I91,0,(COLUMN(BA11)-1)*4+1)</f>
        <v>13377.369728999116</v>
      </c>
      <c r="BE26" s="500">
        <f ca="1">OFFSET('Integrated Financial Statements'!$I91,0,(COLUMN(BB11)-1)*4+1)</f>
        <v>14202.754459860627</v>
      </c>
      <c r="BF26" s="483">
        <f ca="1">OFFSET('Integrated Financial Statements'!$I91,0,(COLUMN(BC11)-1)*4+1)</f>
        <v>14202.754459860627</v>
      </c>
      <c r="BG26" s="503">
        <f ca="1">OFFSET('Integrated Financial Statements'!$I91,0,(COLUMN(BD11)-1)*4+1)</f>
        <v>13614.32517739172</v>
      </c>
      <c r="BH26" s="499">
        <f ca="1">OFFSET('Integrated Financial Statements'!$I91,0,(COLUMN(BE11)-1)*4+1)</f>
        <v>13881.515009904586</v>
      </c>
      <c r="BI26" s="499">
        <f ca="1">OFFSET('Integrated Financial Statements'!$I91,0,(COLUMN(BF11)-1)*4+1)</f>
        <v>13852.071216284377</v>
      </c>
      <c r="BJ26" s="500">
        <f ca="1">OFFSET('Integrated Financial Statements'!$I91,0,(COLUMN(BG11)-1)*4+1)</f>
        <v>14693.223047544856</v>
      </c>
      <c r="BK26" s="483">
        <f ca="1">OFFSET('Integrated Financial Statements'!$I91,0,(COLUMN(BH11)-1)*4+1)</f>
        <v>14693.223047544856</v>
      </c>
      <c r="BL26" s="503">
        <f ca="1">OFFSET('Integrated Financial Statements'!$I91,0,(COLUMN(BI11)-1)*4+1)</f>
        <v>13771.307228392436</v>
      </c>
      <c r="BM26" s="499">
        <f ca="1">OFFSET('Integrated Financial Statements'!$I91,0,(COLUMN(BJ11)-1)*4+1)</f>
        <v>14042.572647504663</v>
      </c>
      <c r="BN26" s="499">
        <f ca="1">OFFSET('Integrated Financial Statements'!$I91,0,(COLUMN(BK11)-1)*4+1)</f>
        <v>14015.036485457722</v>
      </c>
      <c r="BO26" s="500">
        <f ca="1">OFFSET('Integrated Financial Statements'!$I91,0,(COLUMN(BL11)-1)*4+1)</f>
        <v>14865.645826347261</v>
      </c>
      <c r="BP26" s="483">
        <f ca="1">OFFSET('Integrated Financial Statements'!$I91,0,(COLUMN(BM11)-1)*4+1)</f>
        <v>14865.645826347261</v>
      </c>
      <c r="BQ26" s="503">
        <f ca="1">OFFSET('Integrated Financial Statements'!$I91,0,(COLUMN(BN11)-1)*4+1)</f>
        <v>13962.401098245473</v>
      </c>
      <c r="BR26" s="499">
        <f ca="1">OFFSET('Integrated Financial Statements'!$I91,0,(COLUMN(BO11)-1)*4+1)</f>
        <v>14234.474199683131</v>
      </c>
      <c r="BS26" s="499">
        <f ca="1">OFFSET('Integrated Financial Statements'!$I91,0,(COLUMN(BP11)-1)*4+1)</f>
        <v>14208.856621933866</v>
      </c>
      <c r="BT26" s="500">
        <f ca="1">OFFSET('Integrated Financial Statements'!$I91,0,(COLUMN(BQ11)-1)*4+1)</f>
        <v>15074.465170073139</v>
      </c>
      <c r="BU26" s="483">
        <f ca="1">OFFSET('Integrated Financial Statements'!$I91,0,(COLUMN(BR11)-1)*4+1)</f>
        <v>15074.465170073139</v>
      </c>
      <c r="BV26" s="503">
        <f ca="1">OFFSET('Integrated Financial Statements'!$I91,0,(COLUMN(BS11)-1)*4+1)</f>
        <v>14160.082108110622</v>
      </c>
      <c r="BW26" s="499">
        <f ca="1">OFFSET('Integrated Financial Statements'!$I91,0,(COLUMN(BT11)-1)*4+1)</f>
        <v>14433.169160508662</v>
      </c>
      <c r="BX26" s="499">
        <f ca="1">OFFSET('Integrated Financial Statements'!$I91,0,(COLUMN(BU11)-1)*4+1)</f>
        <v>14409.44534796381</v>
      </c>
      <c r="BY26" s="500">
        <f ca="1">OFFSET('Integrated Financial Statements'!$I91,0,(COLUMN(BV11)-1)*4+1)</f>
        <v>15290.398599791186</v>
      </c>
      <c r="BZ26" s="483">
        <f ca="1">OFFSET('Integrated Financial Statements'!$I91,0,(COLUMN(BW11)-1)*4+1)</f>
        <v>15290.398599791186</v>
      </c>
    </row>
    <row r="27" spans="2:84" s="479" customFormat="1">
      <c r="C27" s="479" t="str">
        <f>'Integrated Financial Statements'!A92</f>
        <v xml:space="preserve">Other current liabilities </v>
      </c>
      <c r="D27" s="507">
        <f ca="1">OFFSET('Integrated Financial Statements'!$I92,0,(COLUMN(A11)-1)*4)</f>
        <v>5496</v>
      </c>
      <c r="E27" s="508">
        <f ca="1">OFFSET('Integrated Financial Statements'!$I92,0,(COLUMN(B11)-1)*4)</f>
        <v>6128</v>
      </c>
      <c r="F27" s="508">
        <f ca="1">OFFSET('Integrated Financial Statements'!$I92,0,(COLUMN(C11)-1)*4)</f>
        <v>5532</v>
      </c>
      <c r="G27" s="509">
        <f ca="1">OFFSET('Integrated Financial Statements'!$I92,0,(COLUMN(D11)-1)*4)</f>
        <v>5476</v>
      </c>
      <c r="H27" s="510">
        <f ca="1">OFFSET('Integrated Financial Statements'!$I92,0,(COLUMN(E11)-1)*4)</f>
        <v>5476</v>
      </c>
      <c r="I27" s="507">
        <f ca="1">OFFSET('Integrated Financial Statements'!$I92,0,(COLUMN(F11)-1)*4)</f>
        <v>5223</v>
      </c>
      <c r="J27" s="508">
        <f ca="1">OFFSET('Integrated Financial Statements'!$I92,0,(COLUMN(G11)-1)*4)</f>
        <v>5898</v>
      </c>
      <c r="K27" s="508">
        <f ca="1">OFFSET('Integrated Financial Statements'!$I92,0,(COLUMN(H11)-1)*4)</f>
        <v>6155</v>
      </c>
      <c r="L27" s="509">
        <f ca="1">OFFSET('Integrated Financial Statements'!$I92,0,(COLUMN(I11)-1)*4)</f>
        <v>6072</v>
      </c>
      <c r="M27" s="510">
        <f ca="1">OFFSET('Integrated Financial Statements'!$I92,0,(COLUMN(J11)-1)*4)</f>
        <v>6072</v>
      </c>
      <c r="N27" s="507">
        <f ca="1">OFFSET('Integrated Financial Statements'!$I92,0,(COLUMN(K11)-1)*4)</f>
        <v>5200</v>
      </c>
      <c r="O27" s="508">
        <f ca="1">OFFSET('Integrated Financial Statements'!$I92,0,(COLUMN(L11)-1)*4)</f>
        <v>4478</v>
      </c>
      <c r="P27" s="508">
        <f ca="1">OFFSET('Integrated Financial Statements'!$I92,0,(COLUMN(M11)-1)*4)</f>
        <v>4062</v>
      </c>
      <c r="Q27" s="509">
        <f ca="1">OFFSET('Integrated Financial Statements'!$I92,0,(COLUMN(N11)-1)*4)</f>
        <v>4392</v>
      </c>
      <c r="R27" s="510">
        <f ca="1">OFFSET('Integrated Financial Statements'!$I92,0,(COLUMN(O11)-1)*4)</f>
        <v>4392</v>
      </c>
      <c r="S27" s="507">
        <f ca="1">OFFSET('Integrated Financial Statements'!$I92,0,(COLUMN(P11)-1)*4)</f>
        <v>4200</v>
      </c>
      <c r="T27" s="508">
        <f ca="1">OFFSET('Integrated Financial Statements'!$I92,0,(COLUMN(Q11)-1)*4)</f>
        <v>4521</v>
      </c>
      <c r="U27" s="508">
        <f ca="1">OFFSET('Integrated Financial Statements'!$I92,0,(COLUMN(R11)-1)*4)</f>
        <v>4125</v>
      </c>
      <c r="V27" s="509">
        <f ca="1">OFFSET('Integrated Financial Statements'!$I92,0,(COLUMN(S11)-1)*4)</f>
        <v>4413</v>
      </c>
      <c r="W27" s="510">
        <f ca="1">OFFSET('Integrated Financial Statements'!$I92,0,(COLUMN(T11)-1)*4)</f>
        <v>4413</v>
      </c>
      <c r="X27" s="507">
        <f ca="1">OFFSET('Integrated Financial Statements'!$I92,0,(COLUMN(U11)-1)*4)</f>
        <v>4025</v>
      </c>
      <c r="Y27" s="508">
        <f ca="1">OFFSET('Integrated Financial Statements'!$I92,0,(COLUMN(V11)-1)*4)</f>
        <v>4402</v>
      </c>
      <c r="Z27" s="508">
        <f ca="1">OFFSET('Integrated Financial Statements'!$I92,0,(COLUMN(W11)-1)*4)</f>
        <v>4172</v>
      </c>
      <c r="AA27" s="509">
        <f ca="1">OFFSET('Integrated Financial Statements'!$I92,0,(COLUMN(X11)-1)*4)</f>
        <v>4424</v>
      </c>
      <c r="AB27" s="510">
        <f ca="1">OFFSET('Integrated Financial Statements'!$I92,0,(COLUMN(Y11)-1)*4)</f>
        <v>4424</v>
      </c>
      <c r="AC27" s="507">
        <f ca="1">OFFSET('Integrated Financial Statements'!$I92,0,(COLUMN(Z11)-1)*4+1)</f>
        <v>4424</v>
      </c>
      <c r="AD27" s="508">
        <f ca="1">OFFSET('Integrated Financial Statements'!$I92,0,(COLUMN(AA11)-1)*4+1)</f>
        <v>4424</v>
      </c>
      <c r="AE27" s="508">
        <f ca="1">OFFSET('Integrated Financial Statements'!$I92,0,(COLUMN(AB11)-1)*4+1)</f>
        <v>4424</v>
      </c>
      <c r="AF27" s="509">
        <f ca="1">OFFSET('Integrated Financial Statements'!$I92,0,(COLUMN(AC11)-1)*4+1)</f>
        <v>4424</v>
      </c>
      <c r="AG27" s="510">
        <f ca="1">OFFSET('Integrated Financial Statements'!$I92,0,(COLUMN(AD11)-1)*4+1)</f>
        <v>4424</v>
      </c>
      <c r="AH27" s="507">
        <f ca="1">OFFSET('Integrated Financial Statements'!$I92,0,(COLUMN(AE11)-1)*4+1)</f>
        <v>4424</v>
      </c>
      <c r="AI27" s="508">
        <f ca="1">OFFSET('Integrated Financial Statements'!$I92,0,(COLUMN(AF11)-1)*4+1)</f>
        <v>4424</v>
      </c>
      <c r="AJ27" s="508">
        <f ca="1">OFFSET('Integrated Financial Statements'!$I92,0,(COLUMN(AG11)-1)*4+1)</f>
        <v>4424</v>
      </c>
      <c r="AK27" s="509">
        <f ca="1">OFFSET('Integrated Financial Statements'!$I92,0,(COLUMN(AH11)-1)*4+1)</f>
        <v>4424</v>
      </c>
      <c r="AL27" s="510">
        <f ca="1">OFFSET('Integrated Financial Statements'!$I92,0,(COLUMN(AI11)-1)*4+1)</f>
        <v>4424</v>
      </c>
      <c r="AM27" s="507">
        <f ca="1">OFFSET('Integrated Financial Statements'!$I92,0,(COLUMN(AJ11)-1)*4+1)</f>
        <v>4424</v>
      </c>
      <c r="AN27" s="508">
        <f ca="1">OFFSET('Integrated Financial Statements'!$I92,0,(COLUMN(AK11)-1)*4+1)</f>
        <v>4424</v>
      </c>
      <c r="AO27" s="508">
        <f ca="1">OFFSET('Integrated Financial Statements'!$I92,0,(COLUMN(AL11)-1)*4+1)</f>
        <v>4424</v>
      </c>
      <c r="AP27" s="509">
        <f ca="1">OFFSET('Integrated Financial Statements'!$I92,0,(COLUMN(AM11)-1)*4+1)</f>
        <v>4424</v>
      </c>
      <c r="AQ27" s="510">
        <f ca="1">OFFSET('Integrated Financial Statements'!$I92,0,(COLUMN(AN11)-1)*4+1)</f>
        <v>4424</v>
      </c>
      <c r="AR27" s="507">
        <f ca="1">OFFSET('Integrated Financial Statements'!$I92,0,(COLUMN(AO11)-1)*4+1)</f>
        <v>4424</v>
      </c>
      <c r="AS27" s="508">
        <f ca="1">OFFSET('Integrated Financial Statements'!$I92,0,(COLUMN(AP11)-1)*4+1)</f>
        <v>4424</v>
      </c>
      <c r="AT27" s="508">
        <f ca="1">OFFSET('Integrated Financial Statements'!$I92,0,(COLUMN(AQ11)-1)*4+1)</f>
        <v>4424</v>
      </c>
      <c r="AU27" s="509">
        <f ca="1">OFFSET('Integrated Financial Statements'!$I92,0,(COLUMN(AR11)-1)*4+1)</f>
        <v>4424</v>
      </c>
      <c r="AV27" s="510">
        <f ca="1">OFFSET('Integrated Financial Statements'!$I92,0,(COLUMN(AS11)-1)*4+1)</f>
        <v>4424</v>
      </c>
      <c r="AW27" s="507">
        <f ca="1">OFFSET('Integrated Financial Statements'!$I92,0,(COLUMN(AT11)-1)*4+1)</f>
        <v>4424</v>
      </c>
      <c r="AX27" s="508">
        <f ca="1">OFFSET('Integrated Financial Statements'!$I92,0,(COLUMN(AU11)-1)*4+1)</f>
        <v>4424</v>
      </c>
      <c r="AY27" s="508">
        <f ca="1">OFFSET('Integrated Financial Statements'!$I92,0,(COLUMN(AV11)-1)*4+1)</f>
        <v>4424</v>
      </c>
      <c r="AZ27" s="509">
        <f ca="1">OFFSET('Integrated Financial Statements'!$I92,0,(COLUMN(AW11)-1)*4+1)</f>
        <v>4424</v>
      </c>
      <c r="BA27" s="510">
        <f ca="1">OFFSET('Integrated Financial Statements'!$I92,0,(COLUMN(AX11)-1)*4+1)</f>
        <v>4424</v>
      </c>
      <c r="BB27" s="507">
        <f ca="1">OFFSET('Integrated Financial Statements'!$I92,0,(COLUMN(AY11)-1)*4+1)</f>
        <v>4424</v>
      </c>
      <c r="BC27" s="508">
        <f ca="1">OFFSET('Integrated Financial Statements'!$I92,0,(COLUMN(AZ11)-1)*4+1)</f>
        <v>4424</v>
      </c>
      <c r="BD27" s="508">
        <f ca="1">OFFSET('Integrated Financial Statements'!$I92,0,(COLUMN(BA11)-1)*4+1)</f>
        <v>4424</v>
      </c>
      <c r="BE27" s="509">
        <f ca="1">OFFSET('Integrated Financial Statements'!$I92,0,(COLUMN(BB11)-1)*4+1)</f>
        <v>4424</v>
      </c>
      <c r="BF27" s="510">
        <f ca="1">OFFSET('Integrated Financial Statements'!$I92,0,(COLUMN(BC11)-1)*4+1)</f>
        <v>4424</v>
      </c>
      <c r="BG27" s="507">
        <f ca="1">OFFSET('Integrated Financial Statements'!$I92,0,(COLUMN(BD11)-1)*4+1)</f>
        <v>4424</v>
      </c>
      <c r="BH27" s="508">
        <f ca="1">OFFSET('Integrated Financial Statements'!$I92,0,(COLUMN(BE11)-1)*4+1)</f>
        <v>4424</v>
      </c>
      <c r="BI27" s="508">
        <f ca="1">OFFSET('Integrated Financial Statements'!$I92,0,(COLUMN(BF11)-1)*4+1)</f>
        <v>4424</v>
      </c>
      <c r="BJ27" s="509">
        <f ca="1">OFFSET('Integrated Financial Statements'!$I92,0,(COLUMN(BG11)-1)*4+1)</f>
        <v>4424</v>
      </c>
      <c r="BK27" s="510">
        <f ca="1">OFFSET('Integrated Financial Statements'!$I92,0,(COLUMN(BH11)-1)*4+1)</f>
        <v>4424</v>
      </c>
      <c r="BL27" s="507">
        <f ca="1">OFFSET('Integrated Financial Statements'!$I92,0,(COLUMN(BI11)-1)*4+1)</f>
        <v>4424</v>
      </c>
      <c r="BM27" s="508">
        <f ca="1">OFFSET('Integrated Financial Statements'!$I92,0,(COLUMN(BJ11)-1)*4+1)</f>
        <v>4424</v>
      </c>
      <c r="BN27" s="508">
        <f ca="1">OFFSET('Integrated Financial Statements'!$I92,0,(COLUMN(BK11)-1)*4+1)</f>
        <v>4424</v>
      </c>
      <c r="BO27" s="509">
        <f ca="1">OFFSET('Integrated Financial Statements'!$I92,0,(COLUMN(BL11)-1)*4+1)</f>
        <v>4424</v>
      </c>
      <c r="BP27" s="510">
        <f ca="1">OFFSET('Integrated Financial Statements'!$I92,0,(COLUMN(BM11)-1)*4+1)</f>
        <v>4424</v>
      </c>
      <c r="BQ27" s="507">
        <f ca="1">OFFSET('Integrated Financial Statements'!$I92,0,(COLUMN(BN11)-1)*4+1)</f>
        <v>4424</v>
      </c>
      <c r="BR27" s="508">
        <f ca="1">OFFSET('Integrated Financial Statements'!$I92,0,(COLUMN(BO11)-1)*4+1)</f>
        <v>4424</v>
      </c>
      <c r="BS27" s="508">
        <f ca="1">OFFSET('Integrated Financial Statements'!$I92,0,(COLUMN(BP11)-1)*4+1)</f>
        <v>4424</v>
      </c>
      <c r="BT27" s="509">
        <f ca="1">OFFSET('Integrated Financial Statements'!$I92,0,(COLUMN(BQ11)-1)*4+1)</f>
        <v>4424</v>
      </c>
      <c r="BU27" s="510">
        <f ca="1">OFFSET('Integrated Financial Statements'!$I92,0,(COLUMN(BR11)-1)*4+1)</f>
        <v>4424</v>
      </c>
      <c r="BV27" s="507">
        <f ca="1">OFFSET('Integrated Financial Statements'!$I92,0,(COLUMN(BS11)-1)*4+1)</f>
        <v>4424</v>
      </c>
      <c r="BW27" s="508">
        <f ca="1">OFFSET('Integrated Financial Statements'!$I92,0,(COLUMN(BT11)-1)*4+1)</f>
        <v>4424</v>
      </c>
      <c r="BX27" s="508">
        <f ca="1">OFFSET('Integrated Financial Statements'!$I92,0,(COLUMN(BU11)-1)*4+1)</f>
        <v>4424</v>
      </c>
      <c r="BY27" s="509">
        <f ca="1">OFFSET('Integrated Financial Statements'!$I92,0,(COLUMN(BV11)-1)*4+1)</f>
        <v>4424</v>
      </c>
      <c r="BZ27" s="510">
        <f ca="1">OFFSET('Integrated Financial Statements'!$I92,0,(COLUMN(BW11)-1)*4+1)</f>
        <v>4424</v>
      </c>
    </row>
    <row r="28" spans="2:84" s="479" customFormat="1">
      <c r="C28" s="479" t="str">
        <f>'Integrated Financial Statements'!A93</f>
        <v>Total current liabilities</v>
      </c>
      <c r="D28" s="507">
        <f ca="1">OFFSET('Integrated Financial Statements'!$I93,0,(COLUMN(A11)-1)*4)</f>
        <v>20055</v>
      </c>
      <c r="E28" s="508">
        <f ca="1">OFFSET('Integrated Financial Statements'!$I93,0,(COLUMN(B11)-1)*4)</f>
        <v>20033</v>
      </c>
      <c r="F28" s="508">
        <f ca="1">OFFSET('Integrated Financial Statements'!$I93,0,(COLUMN(C11)-1)*4)</f>
        <v>23243</v>
      </c>
      <c r="G28" s="509">
        <f ca="1">OFFSET('Integrated Financial Statements'!$I93,0,(COLUMN(D11)-1)*4)</f>
        <v>23412</v>
      </c>
      <c r="H28" s="510">
        <f ca="1">OFFSET('Integrated Financial Statements'!$I93,0,(COLUMN(E11)-1)*4)</f>
        <v>23412</v>
      </c>
      <c r="I28" s="507">
        <f ca="1">OFFSET('Integrated Financial Statements'!$I93,0,(COLUMN(F11)-1)*4)</f>
        <v>21923</v>
      </c>
      <c r="J28" s="508">
        <f ca="1">OFFSET('Integrated Financial Statements'!$I93,0,(COLUMN(G11)-1)*4)</f>
        <v>22701</v>
      </c>
      <c r="K28" s="508">
        <f ca="1">OFFSET('Integrated Financial Statements'!$I93,0,(COLUMN(H11)-1)*4)</f>
        <v>23885</v>
      </c>
      <c r="L28" s="509">
        <f ca="1">OFFSET('Integrated Financial Statements'!$I93,0,(COLUMN(I11)-1)*4)</f>
        <v>24911</v>
      </c>
      <c r="M28" s="510">
        <f ca="1">OFFSET('Integrated Financial Statements'!$I93,0,(COLUMN(J11)-1)*4)</f>
        <v>24911</v>
      </c>
      <c r="N28" s="507">
        <f ca="1">OFFSET('Integrated Financial Statements'!$I93,0,(COLUMN(K11)-1)*4)</f>
        <v>23217</v>
      </c>
      <c r="O28" s="508">
        <f ca="1">OFFSET('Integrated Financial Statements'!$I93,0,(COLUMN(L11)-1)*4)</f>
        <v>22708</v>
      </c>
      <c r="P28" s="508">
        <f ca="1">OFFSET('Integrated Financial Statements'!$I93,0,(COLUMN(M11)-1)*4)</f>
        <v>22718</v>
      </c>
      <c r="Q28" s="509">
        <f ca="1">OFFSET('Integrated Financial Statements'!$I93,0,(COLUMN(N11)-1)*4)</f>
        <v>27583</v>
      </c>
      <c r="R28" s="510">
        <f ca="1">OFFSET('Integrated Financial Statements'!$I93,0,(COLUMN(O11)-1)*4)</f>
        <v>27583</v>
      </c>
      <c r="S28" s="507">
        <f ca="1">OFFSET('Integrated Financial Statements'!$I93,0,(COLUMN(P11)-1)*4)</f>
        <v>29284</v>
      </c>
      <c r="T28" s="508">
        <f ca="1">OFFSET('Integrated Financial Statements'!$I93,0,(COLUMN(Q11)-1)*4)</f>
        <v>35364</v>
      </c>
      <c r="U28" s="508">
        <f ca="1">OFFSET('Integrated Financial Statements'!$I93,0,(COLUMN(R11)-1)*4)</f>
        <v>28642</v>
      </c>
      <c r="V28" s="509">
        <f ca="1">OFFSET('Integrated Financial Statements'!$I93,0,(COLUMN(S11)-1)*4)</f>
        <v>27035</v>
      </c>
      <c r="W28" s="510">
        <f ca="1">OFFSET('Integrated Financial Statements'!$I93,0,(COLUMN(T11)-1)*4)</f>
        <v>27035</v>
      </c>
      <c r="X28" s="507">
        <f ca="1">OFFSET('Integrated Financial Statements'!$I93,0,(COLUMN(U11)-1)*4)</f>
        <v>26414</v>
      </c>
      <c r="Y28" s="508">
        <f ca="1">OFFSET('Integrated Financial Statements'!$I93,0,(COLUMN(V11)-1)*4)</f>
        <v>29479</v>
      </c>
      <c r="Z28" s="508">
        <f ca="1">OFFSET('Integrated Financial Statements'!$I93,0,(COLUMN(W11)-1)*4)</f>
        <v>27913</v>
      </c>
      <c r="AA28" s="509">
        <f ca="1">OFFSET('Integrated Financial Statements'!$I93,0,(COLUMN(X11)-1)*4)</f>
        <v>31712</v>
      </c>
      <c r="AB28" s="510">
        <f ca="1">OFFSET('Integrated Financial Statements'!$I93,0,(COLUMN(Y11)-1)*4)</f>
        <v>31712</v>
      </c>
      <c r="AC28" s="507">
        <f ca="1">OFFSET('Integrated Financial Statements'!$I93,0,(COLUMN(Z11)-1)*4+1)</f>
        <v>27961.197725440063</v>
      </c>
      <c r="AD28" s="508">
        <f ca="1">OFFSET('Integrated Financial Statements'!$I93,0,(COLUMN(AA11)-1)*4+1)</f>
        <v>26388.23643604778</v>
      </c>
      <c r="AE28" s="508">
        <f ca="1">OFFSET('Integrated Financial Statements'!$I93,0,(COLUMN(AB11)-1)*4+1)</f>
        <v>29444.359845315466</v>
      </c>
      <c r="AF28" s="509">
        <f ca="1">OFFSET('Integrated Financial Statements'!$I93,0,(COLUMN(AC11)-1)*4+1)</f>
        <v>28887.790925695139</v>
      </c>
      <c r="AG28" s="510">
        <f ca="1">OFFSET('Integrated Financial Statements'!$I93,0,(COLUMN(AD11)-1)*4+1)</f>
        <v>28887.790925695139</v>
      </c>
      <c r="AH28" s="507">
        <f ca="1">OFFSET('Integrated Financial Statements'!$I93,0,(COLUMN(AE11)-1)*4+1)</f>
        <v>29290.123755855304</v>
      </c>
      <c r="AI28" s="508">
        <f ca="1">OFFSET('Integrated Financial Statements'!$I93,0,(COLUMN(AF11)-1)*4+1)</f>
        <v>30209.798243785241</v>
      </c>
      <c r="AJ28" s="508">
        <f ca="1">OFFSET('Integrated Financial Statements'!$I93,0,(COLUMN(AG11)-1)*4+1)</f>
        <v>27247.311728827197</v>
      </c>
      <c r="AK28" s="509">
        <f ca="1">OFFSET('Integrated Financial Statements'!$I93,0,(COLUMN(AH11)-1)*4+1)</f>
        <v>28739.182516039706</v>
      </c>
      <c r="AL28" s="510">
        <f ca="1">OFFSET('Integrated Financial Statements'!$I93,0,(COLUMN(AI11)-1)*4+1)</f>
        <v>28739.182516039706</v>
      </c>
      <c r="AM28" s="507">
        <f ca="1">OFFSET('Integrated Financial Statements'!$I93,0,(COLUMN(AJ11)-1)*4+1)</f>
        <v>25085.378534612264</v>
      </c>
      <c r="AN28" s="508">
        <f ca="1">OFFSET('Integrated Financial Statements'!$I93,0,(COLUMN(AK11)-1)*4+1)</f>
        <v>26049.083994950568</v>
      </c>
      <c r="AO28" s="508">
        <f ca="1">OFFSET('Integrated Financial Statements'!$I93,0,(COLUMN(AL11)-1)*4+1)</f>
        <v>26665.373347425786</v>
      </c>
      <c r="AP28" s="509">
        <f ca="1">OFFSET('Integrated Financial Statements'!$I93,0,(COLUMN(AM11)-1)*4+1)</f>
        <v>27287.350469084784</v>
      </c>
      <c r="AQ28" s="510">
        <f ca="1">OFFSET('Integrated Financial Statements'!$I93,0,(COLUMN(AN11)-1)*4+1)</f>
        <v>27287.350469084784</v>
      </c>
      <c r="AR28" s="507">
        <f ca="1">OFFSET('Integrated Financial Statements'!$I93,0,(COLUMN(AO11)-1)*4+1)</f>
        <v>26997.302867980245</v>
      </c>
      <c r="AS28" s="508">
        <f ca="1">OFFSET('Integrated Financial Statements'!$I93,0,(COLUMN(AP11)-1)*4+1)</f>
        <v>27667.230365732605</v>
      </c>
      <c r="AT28" s="508">
        <f ca="1">OFFSET('Integrated Financial Statements'!$I93,0,(COLUMN(AQ11)-1)*4+1)</f>
        <v>28078.927326713623</v>
      </c>
      <c r="AU28" s="509">
        <f ca="1">OFFSET('Integrated Financial Statements'!$I93,0,(COLUMN(AR11)-1)*4+1)</f>
        <v>29194.536229349294</v>
      </c>
      <c r="AV28" s="510">
        <f ca="1">OFFSET('Integrated Financial Statements'!$I93,0,(COLUMN(AS11)-1)*4+1)</f>
        <v>29194.536229349294</v>
      </c>
      <c r="AW28" s="507">
        <f ca="1">OFFSET('Integrated Financial Statements'!$I93,0,(COLUMN(AT11)-1)*4+1)</f>
        <v>27321.441122103395</v>
      </c>
      <c r="AX28" s="508">
        <f ca="1">OFFSET('Integrated Financial Statements'!$I93,0,(COLUMN(AU11)-1)*4+1)</f>
        <v>28031.651035399711</v>
      </c>
      <c r="AY28" s="508">
        <f ca="1">OFFSET('Integrated Financial Statements'!$I93,0,(COLUMN(AV11)-1)*4+1)</f>
        <v>26935.510442522514</v>
      </c>
      <c r="AZ28" s="509">
        <f ca="1">OFFSET('Integrated Financial Statements'!$I93,0,(COLUMN(AW11)-1)*4+1)</f>
        <v>28585.749235499145</v>
      </c>
      <c r="BA28" s="510">
        <f ca="1">OFFSET('Integrated Financial Statements'!$I93,0,(COLUMN(AX11)-1)*4+1)</f>
        <v>28585.749235499145</v>
      </c>
      <c r="BB28" s="507">
        <f ca="1">OFFSET('Integrated Financial Statements'!$I93,0,(COLUMN(AY11)-1)*4+1)</f>
        <v>27376.320016478108</v>
      </c>
      <c r="BC28" s="508">
        <f ca="1">OFFSET('Integrated Financial Statements'!$I93,0,(COLUMN(AZ11)-1)*4+1)</f>
        <v>28125.147221394938</v>
      </c>
      <c r="BD28" s="508">
        <f ca="1">OFFSET('Integrated Financial Statements'!$I93,0,(COLUMN(BA11)-1)*4+1)</f>
        <v>28771.47562795689</v>
      </c>
      <c r="BE28" s="509">
        <f ca="1">OFFSET('Integrated Financial Statements'!$I93,0,(COLUMN(BB11)-1)*4+1)</f>
        <v>29452.181234126379</v>
      </c>
      <c r="BF28" s="510">
        <f ca="1">OFFSET('Integrated Financial Statements'!$I93,0,(COLUMN(BC11)-1)*4+1)</f>
        <v>29452.181234126379</v>
      </c>
      <c r="BG28" s="507">
        <f ca="1">OFFSET('Integrated Financial Statements'!$I93,0,(COLUMN(BD11)-1)*4+1)</f>
        <v>29653.268238054894</v>
      </c>
      <c r="BH28" s="508">
        <f ca="1">OFFSET('Integrated Financial Statements'!$I93,0,(COLUMN(BE11)-1)*4+1)</f>
        <v>30438.684860224421</v>
      </c>
      <c r="BI28" s="508">
        <f ca="1">OFFSET('Integrated Financial Statements'!$I93,0,(COLUMN(BF11)-1)*4+1)</f>
        <v>29577.932386008993</v>
      </c>
      <c r="BJ28" s="509">
        <f ca="1">OFFSET('Integrated Financial Statements'!$I93,0,(COLUMN(BG11)-1)*4+1)</f>
        <v>30783.675396885628</v>
      </c>
      <c r="BK28" s="510">
        <f ca="1">OFFSET('Integrated Financial Statements'!$I93,0,(COLUMN(BH11)-1)*4+1)</f>
        <v>30783.675396885628</v>
      </c>
      <c r="BL28" s="507">
        <f ca="1">OFFSET('Integrated Financial Statements'!$I93,0,(COLUMN(BI11)-1)*4+1)</f>
        <v>27582.066710792504</v>
      </c>
      <c r="BM28" s="508">
        <f ca="1">OFFSET('Integrated Financial Statements'!$I93,0,(COLUMN(BJ11)-1)*4+1)</f>
        <v>28378.124745140609</v>
      </c>
      <c r="BN28" s="508">
        <f ca="1">OFFSET('Integrated Financial Statements'!$I93,0,(COLUMN(BK11)-1)*4+1)</f>
        <v>28268.286682359045</v>
      </c>
      <c r="BO28" s="509">
        <f ca="1">OFFSET('Integrated Financial Statements'!$I93,0,(COLUMN(BL11)-1)*4+1)</f>
        <v>29487.218408269553</v>
      </c>
      <c r="BP28" s="510">
        <f ca="1">OFFSET('Integrated Financial Statements'!$I93,0,(COLUMN(BM11)-1)*4+1)</f>
        <v>29487.218408269553</v>
      </c>
      <c r="BQ28" s="507">
        <f ca="1">OFFSET('Integrated Financial Statements'!$I93,0,(COLUMN(BN11)-1)*4+1)</f>
        <v>27800.181527467299</v>
      </c>
      <c r="BR28" s="508">
        <f ca="1">OFFSET('Integrated Financial Statements'!$I93,0,(COLUMN(BO11)-1)*4+1)</f>
        <v>28603.910790909336</v>
      </c>
      <c r="BS28" s="508">
        <f ca="1">OFFSET('Integrated Financial Statements'!$I93,0,(COLUMN(BP11)-1)*4+1)</f>
        <v>28495.095557240631</v>
      </c>
      <c r="BT28" s="509">
        <f ca="1">OFFSET('Integrated Financial Statements'!$I93,0,(COLUMN(BQ11)-1)*4+1)</f>
        <v>29734.299896673077</v>
      </c>
      <c r="BU28" s="510">
        <f ca="1">OFFSET('Integrated Financial Statements'!$I93,0,(COLUMN(BR11)-1)*4+1)</f>
        <v>29734.299896673077</v>
      </c>
      <c r="BV28" s="507">
        <f ca="1">OFFSET('Integrated Financial Statements'!$I93,0,(COLUMN(BS11)-1)*4+1)</f>
        <v>28025.81861422562</v>
      </c>
      <c r="BW28" s="508">
        <f ca="1">OFFSET('Integrated Financial Statements'!$I93,0,(COLUMN(BT11)-1)*4+1)</f>
        <v>28837.69045677028</v>
      </c>
      <c r="BX28" s="508">
        <f ca="1">OFFSET('Integrated Financial Statements'!$I93,0,(COLUMN(BU11)-1)*4+1)</f>
        <v>28729.8289381469</v>
      </c>
      <c r="BY28" s="509">
        <f ca="1">OFFSET('Integrated Financial Statements'!$I93,0,(COLUMN(BV11)-1)*4+1)</f>
        <v>29989.803207086705</v>
      </c>
      <c r="BZ28" s="510">
        <f ca="1">OFFSET('Integrated Financial Statements'!$I93,0,(COLUMN(BW11)-1)*4+1)</f>
        <v>29989.803207086705</v>
      </c>
    </row>
    <row r="29" spans="2:84" s="479" customFormat="1">
      <c r="C29" s="479" t="str">
        <f>C28&amp;" net debt"</f>
        <v>Total current liabilities net debt</v>
      </c>
      <c r="D29" s="503">
        <f ca="1">D28-D22</f>
        <v>18699</v>
      </c>
      <c r="E29" s="499">
        <f ca="1">E28-E22</f>
        <v>19179</v>
      </c>
      <c r="F29" s="499">
        <f t="shared" ref="F29:AC29" ca="1" si="5">F28-F22</f>
        <v>18827</v>
      </c>
      <c r="G29" s="500">
        <f t="shared" ca="1" si="5"/>
        <v>19515</v>
      </c>
      <c r="H29" s="483">
        <f t="shared" ca="1" si="5"/>
        <v>19515</v>
      </c>
      <c r="I29" s="503">
        <f t="shared" ca="1" si="5"/>
        <v>18896</v>
      </c>
      <c r="J29" s="499">
        <f t="shared" ca="1" si="5"/>
        <v>19693</v>
      </c>
      <c r="K29" s="499">
        <f t="shared" ca="1" si="5"/>
        <v>19721</v>
      </c>
      <c r="L29" s="500">
        <f t="shared" ca="1" si="5"/>
        <v>20751</v>
      </c>
      <c r="M29" s="483">
        <f t="shared" ca="1" si="5"/>
        <v>20751</v>
      </c>
      <c r="N29" s="503">
        <f t="shared" ca="1" si="5"/>
        <v>19062</v>
      </c>
      <c r="O29" s="499">
        <f t="shared" ca="1" si="5"/>
        <v>18257</v>
      </c>
      <c r="P29" s="499">
        <f t="shared" ca="1" si="5"/>
        <v>18470</v>
      </c>
      <c r="Q29" s="500">
        <f t="shared" ca="1" si="5"/>
        <v>19591</v>
      </c>
      <c r="R29" s="483">
        <f t="shared" ca="1" si="5"/>
        <v>19591</v>
      </c>
      <c r="S29" s="503">
        <f t="shared" ca="1" si="5"/>
        <v>19045</v>
      </c>
      <c r="T29" s="499">
        <f t="shared" ca="1" si="5"/>
        <v>21623</v>
      </c>
      <c r="U29" s="499">
        <f t="shared" ca="1" si="5"/>
        <v>20906</v>
      </c>
      <c r="V29" s="500">
        <f t="shared" ca="1" si="5"/>
        <v>21797</v>
      </c>
      <c r="W29" s="483">
        <f t="shared" ca="1" si="5"/>
        <v>21797</v>
      </c>
      <c r="X29" s="503">
        <f t="shared" ca="1" si="5"/>
        <v>19173</v>
      </c>
      <c r="Y29" s="499">
        <f t="shared" ca="1" si="5"/>
        <v>19742</v>
      </c>
      <c r="Z29" s="499">
        <f t="shared" ca="1" si="5"/>
        <v>20136</v>
      </c>
      <c r="AA29" s="500">
        <f t="shared" ca="1" si="5"/>
        <v>21521</v>
      </c>
      <c r="AB29" s="483">
        <f t="shared" ca="1" si="5"/>
        <v>21521</v>
      </c>
      <c r="AC29" s="503">
        <f t="shared" ca="1" si="5"/>
        <v>19768.197725440063</v>
      </c>
      <c r="AD29" s="499">
        <f t="shared" ref="AD29:BI29" ca="1" si="6">AD28-AD22</f>
        <v>20695.23643604778</v>
      </c>
      <c r="AE29" s="499">
        <f t="shared" ca="1" si="6"/>
        <v>20751.359845315466</v>
      </c>
      <c r="AF29" s="500">
        <f t="shared" ca="1" si="6"/>
        <v>21694.790925695139</v>
      </c>
      <c r="AG29" s="483">
        <f t="shared" ca="1" si="6"/>
        <v>21694.790925695139</v>
      </c>
      <c r="AH29" s="503">
        <f t="shared" ca="1" si="6"/>
        <v>20097.123755855304</v>
      </c>
      <c r="AI29" s="499">
        <f t="shared" ca="1" si="6"/>
        <v>21016.798243785241</v>
      </c>
      <c r="AJ29" s="499">
        <f t="shared" ca="1" si="6"/>
        <v>21054.311728827197</v>
      </c>
      <c r="AK29" s="500">
        <f t="shared" ca="1" si="6"/>
        <v>22046.182516039706</v>
      </c>
      <c r="AL29" s="483">
        <f t="shared" ca="1" si="6"/>
        <v>22046.182516039706</v>
      </c>
      <c r="AM29" s="503">
        <f t="shared" ca="1" si="6"/>
        <v>20392.378534612264</v>
      </c>
      <c r="AN29" s="499">
        <f t="shared" ca="1" si="6"/>
        <v>21356.083994950568</v>
      </c>
      <c r="AO29" s="499">
        <f t="shared" ca="1" si="6"/>
        <v>21472.373347425786</v>
      </c>
      <c r="AP29" s="500">
        <f t="shared" ca="1" si="6"/>
        <v>22594.350469084784</v>
      </c>
      <c r="AQ29" s="483">
        <f t="shared" ca="1" si="6"/>
        <v>22594.350469084784</v>
      </c>
      <c r="AR29" s="503">
        <f t="shared" ca="1" si="6"/>
        <v>21554.302867980245</v>
      </c>
      <c r="AS29" s="499">
        <f t="shared" ca="1" si="6"/>
        <v>22224.230365732605</v>
      </c>
      <c r="AT29" s="499">
        <f t="shared" ca="1" si="6"/>
        <v>22135.927326713623</v>
      </c>
      <c r="AU29" s="500">
        <f t="shared" ca="1" si="6"/>
        <v>23251.536229349294</v>
      </c>
      <c r="AV29" s="483">
        <f t="shared" ca="1" si="6"/>
        <v>23251.536229349294</v>
      </c>
      <c r="AW29" s="503">
        <f t="shared" ca="1" si="6"/>
        <v>22128.441122103395</v>
      </c>
      <c r="AX29" s="499">
        <f t="shared" ca="1" si="6"/>
        <v>22838.651035399711</v>
      </c>
      <c r="AY29" s="499">
        <f t="shared" ca="1" si="6"/>
        <v>22742.510442522514</v>
      </c>
      <c r="AZ29" s="500">
        <f t="shared" ca="1" si="6"/>
        <v>23892.749235499145</v>
      </c>
      <c r="BA29" s="483">
        <f t="shared" ca="1" si="6"/>
        <v>23892.749235499145</v>
      </c>
      <c r="BB29" s="503">
        <f t="shared" ca="1" si="6"/>
        <v>22683.320016478108</v>
      </c>
      <c r="BC29" s="499">
        <f t="shared" ca="1" si="6"/>
        <v>23432.147221394938</v>
      </c>
      <c r="BD29" s="499">
        <f t="shared" ca="1" si="6"/>
        <v>23328.47562795689</v>
      </c>
      <c r="BE29" s="500">
        <f t="shared" ca="1" si="6"/>
        <v>24509.181234126379</v>
      </c>
      <c r="BF29" s="483">
        <f t="shared" ca="1" si="6"/>
        <v>24509.181234126379</v>
      </c>
      <c r="BG29" s="503">
        <f t="shared" ca="1" si="6"/>
        <v>23210.268238054894</v>
      </c>
      <c r="BH29" s="499">
        <f t="shared" ca="1" si="6"/>
        <v>23995.684860224421</v>
      </c>
      <c r="BI29" s="499">
        <f t="shared" ca="1" si="6"/>
        <v>23884.932386008993</v>
      </c>
      <c r="BJ29" s="500">
        <f t="shared" ref="BJ29:CO29" ca="1" si="7">BJ28-BJ22</f>
        <v>25090.675396885628</v>
      </c>
      <c r="BK29" s="483">
        <f t="shared" ca="1" si="7"/>
        <v>25090.675396885628</v>
      </c>
      <c r="BL29" s="503">
        <f t="shared" ca="1" si="7"/>
        <v>23389.066710792504</v>
      </c>
      <c r="BM29" s="499">
        <f t="shared" ca="1" si="7"/>
        <v>24185.124745140609</v>
      </c>
      <c r="BN29" s="499">
        <f t="shared" ca="1" si="7"/>
        <v>24075.286682359045</v>
      </c>
      <c r="BO29" s="500">
        <f t="shared" ca="1" si="7"/>
        <v>25294.218408269553</v>
      </c>
      <c r="BP29" s="483">
        <f t="shared" ca="1" si="7"/>
        <v>25294.218408269553</v>
      </c>
      <c r="BQ29" s="503">
        <f t="shared" ca="1" si="7"/>
        <v>23607.181527467299</v>
      </c>
      <c r="BR29" s="499">
        <f t="shared" ca="1" si="7"/>
        <v>24410.910790909336</v>
      </c>
      <c r="BS29" s="499">
        <f t="shared" ca="1" si="7"/>
        <v>24302.095557240631</v>
      </c>
      <c r="BT29" s="500">
        <f t="shared" ca="1" si="7"/>
        <v>25541.299896673077</v>
      </c>
      <c r="BU29" s="483">
        <f t="shared" ca="1" si="7"/>
        <v>25541.299896673077</v>
      </c>
      <c r="BV29" s="503">
        <f t="shared" ca="1" si="7"/>
        <v>23832.81861422562</v>
      </c>
      <c r="BW29" s="499">
        <f t="shared" ca="1" si="7"/>
        <v>24644.69045677028</v>
      </c>
      <c r="BX29" s="499">
        <f t="shared" ca="1" si="7"/>
        <v>24536.8289381469</v>
      </c>
      <c r="BY29" s="500">
        <f t="shared" ca="1" si="7"/>
        <v>25796.803207086705</v>
      </c>
      <c r="BZ29" s="483">
        <f t="shared" ca="1" si="7"/>
        <v>25796.803207086705</v>
      </c>
      <c r="CA29" s="719"/>
      <c r="CB29" s="719"/>
      <c r="CC29" s="719"/>
      <c r="CD29" s="719"/>
      <c r="CE29" s="719"/>
      <c r="CF29" s="719"/>
    </row>
    <row r="30" spans="2:84" s="479" customFormat="1">
      <c r="B30" s="480" t="s">
        <v>212</v>
      </c>
      <c r="D30" s="503">
        <f ca="1">D20-D29</f>
        <v>43309</v>
      </c>
      <c r="E30" s="499">
        <f ca="1">E20-E29</f>
        <v>43905</v>
      </c>
      <c r="F30" s="499">
        <f t="shared" ref="F30:AC30" ca="1" si="8">F20-F29</f>
        <v>46632</v>
      </c>
      <c r="G30" s="500">
        <f t="shared" ca="1" si="8"/>
        <v>46976</v>
      </c>
      <c r="H30" s="483">
        <f t="shared" ca="1" si="8"/>
        <v>46976</v>
      </c>
      <c r="I30" s="503">
        <f t="shared" ca="1" si="8"/>
        <v>46586</v>
      </c>
      <c r="J30" s="499">
        <f t="shared" ca="1" si="8"/>
        <v>46164</v>
      </c>
      <c r="K30" s="499">
        <f t="shared" ca="1" si="8"/>
        <v>47232</v>
      </c>
      <c r="L30" s="500">
        <f t="shared" ca="1" si="8"/>
        <v>50337</v>
      </c>
      <c r="M30" s="483">
        <f t="shared" ca="1" si="8"/>
        <v>50337</v>
      </c>
      <c r="N30" s="503">
        <f t="shared" ca="1" si="8"/>
        <v>55496</v>
      </c>
      <c r="O30" s="499">
        <f t="shared" ca="1" si="8"/>
        <v>54237</v>
      </c>
      <c r="P30" s="499">
        <f t="shared" ca="1" si="8"/>
        <v>53376</v>
      </c>
      <c r="Q30" s="500">
        <f t="shared" ca="1" si="8"/>
        <v>52404</v>
      </c>
      <c r="R30" s="483">
        <f t="shared" ca="1" si="8"/>
        <v>52404</v>
      </c>
      <c r="S30" s="503">
        <f t="shared" ca="1" si="8"/>
        <v>53992</v>
      </c>
      <c r="T30" s="499">
        <f t="shared" ca="1" si="8"/>
        <v>46803</v>
      </c>
      <c r="U30" s="499">
        <f t="shared" ca="1" si="8"/>
        <v>39516</v>
      </c>
      <c r="V30" s="500">
        <f t="shared" ca="1" si="8"/>
        <v>31106</v>
      </c>
      <c r="W30" s="483">
        <f t="shared" ca="1" si="8"/>
        <v>31106</v>
      </c>
      <c r="X30" s="503">
        <f t="shared" ca="1" si="8"/>
        <v>28103</v>
      </c>
      <c r="Y30" s="499">
        <f t="shared" ca="1" si="8"/>
        <v>23540</v>
      </c>
      <c r="Z30" s="499">
        <f t="shared" ca="1" si="8"/>
        <v>16924</v>
      </c>
      <c r="AA30" s="500">
        <f t="shared" ca="1" si="8"/>
        <v>14484</v>
      </c>
      <c r="AB30" s="483">
        <f t="shared" ca="1" si="8"/>
        <v>14484</v>
      </c>
      <c r="AC30" s="503">
        <f t="shared" ca="1" si="8"/>
        <v>15306.809350436655</v>
      </c>
      <c r="AD30" s="499">
        <f t="shared" ref="AD30:BI30" ca="1" si="9">AD20-AD29</f>
        <v>14393.046924501468</v>
      </c>
      <c r="AE30" s="499">
        <f t="shared" ca="1" si="9"/>
        <v>14641.054036786129</v>
      </c>
      <c r="AF30" s="500">
        <f t="shared" ca="1" si="9"/>
        <v>15010.769127348125</v>
      </c>
      <c r="AG30" s="483">
        <f t="shared" ca="1" si="9"/>
        <v>15010.769127348125</v>
      </c>
      <c r="AH30" s="503">
        <f t="shared" ca="1" si="9"/>
        <v>15283.947382923288</v>
      </c>
      <c r="AI30" s="499">
        <f t="shared" ca="1" si="9"/>
        <v>14344.10268941705</v>
      </c>
      <c r="AJ30" s="499">
        <f t="shared" ca="1" si="9"/>
        <v>14600.707944571121</v>
      </c>
      <c r="AK30" s="500">
        <f t="shared" ca="1" si="9"/>
        <v>14976.834874536988</v>
      </c>
      <c r="AL30" s="483">
        <f t="shared" ca="1" si="9"/>
        <v>14976.834874536988</v>
      </c>
      <c r="AM30" s="503">
        <f t="shared" ca="1" si="9"/>
        <v>15257.682312212663</v>
      </c>
      <c r="AN30" s="499">
        <f t="shared" ca="1" si="9"/>
        <v>14292.458634449424</v>
      </c>
      <c r="AO30" s="499">
        <f t="shared" ca="1" si="9"/>
        <v>14544.846389052193</v>
      </c>
      <c r="AP30" s="500">
        <f t="shared" ca="1" si="9"/>
        <v>14923.502828639226</v>
      </c>
      <c r="AQ30" s="483">
        <f t="shared" ca="1" si="9"/>
        <v>14923.502828639226</v>
      </c>
      <c r="AR30" s="503">
        <f t="shared" ca="1" si="9"/>
        <v>15152.733725864076</v>
      </c>
      <c r="AS30" s="499">
        <f t="shared" ca="1" si="9"/>
        <v>14160.201052815049</v>
      </c>
      <c r="AT30" s="499">
        <f t="shared" ca="1" si="9"/>
        <v>14456.013247521485</v>
      </c>
      <c r="AU30" s="500">
        <f t="shared" ca="1" si="9"/>
        <v>14858.910218620251</v>
      </c>
      <c r="AV30" s="483">
        <f t="shared" ca="1" si="9"/>
        <v>14858.910218620251</v>
      </c>
      <c r="AW30" s="503">
        <f t="shared" ca="1" si="9"/>
        <v>15101.34756699689</v>
      </c>
      <c r="AX30" s="499">
        <f t="shared" ca="1" si="9"/>
        <v>14066.644241368918</v>
      </c>
      <c r="AY30" s="499">
        <f t="shared" ca="1" si="9"/>
        <v>14374.946913648237</v>
      </c>
      <c r="AZ30" s="500">
        <f t="shared" ca="1" si="9"/>
        <v>14796.692575221688</v>
      </c>
      <c r="BA30" s="483">
        <f t="shared" ca="1" si="9"/>
        <v>14796.692575221688</v>
      </c>
      <c r="BB30" s="503">
        <f t="shared" ca="1" si="9"/>
        <v>15051.748190240098</v>
      </c>
      <c r="BC30" s="499">
        <f t="shared" ca="1" si="9"/>
        <v>13976.28262420059</v>
      </c>
      <c r="BD30" s="499">
        <f t="shared" ca="1" si="9"/>
        <v>14296.693602994172</v>
      </c>
      <c r="BE30" s="500">
        <f t="shared" ca="1" si="9"/>
        <v>14736.963189659866</v>
      </c>
      <c r="BF30" s="483">
        <f t="shared" ca="1" si="9"/>
        <v>14736.963189659866</v>
      </c>
      <c r="BG30" s="503">
        <f t="shared" ca="1" si="9"/>
        <v>15004.726008040088</v>
      </c>
      <c r="BH30" s="499">
        <f t="shared" ca="1" si="9"/>
        <v>13890.49379723068</v>
      </c>
      <c r="BI30" s="499">
        <f t="shared" ca="1" si="9"/>
        <v>14222.454124989265</v>
      </c>
      <c r="BJ30" s="500">
        <f t="shared" ref="BJ30:CO30" ca="1" si="10">BJ20-BJ29</f>
        <v>14680.726157486883</v>
      </c>
      <c r="BK30" s="483">
        <f t="shared" ca="1" si="10"/>
        <v>14680.726157486883</v>
      </c>
      <c r="BL30" s="503">
        <f t="shared" ca="1" si="10"/>
        <v>14989.42058904381</v>
      </c>
      <c r="BM30" s="499">
        <f t="shared" ca="1" si="10"/>
        <v>13861.747975845545</v>
      </c>
      <c r="BN30" s="499">
        <f t="shared" ca="1" si="10"/>
        <v>14197.645273403541</v>
      </c>
      <c r="BO30" s="500">
        <f t="shared" ca="1" si="10"/>
        <v>14661.835734088403</v>
      </c>
      <c r="BP30" s="483">
        <f t="shared" ca="1" si="10"/>
        <v>14661.835734088403</v>
      </c>
      <c r="BQ30" s="503">
        <f t="shared" ca="1" si="10"/>
        <v>14970.325470062868</v>
      </c>
      <c r="BR30" s="499">
        <f t="shared" ca="1" si="10"/>
        <v>13827.43028064361</v>
      </c>
      <c r="BS30" s="499">
        <f t="shared" ca="1" si="10"/>
        <v>14167.725225570728</v>
      </c>
      <c r="BT30" s="500">
        <f t="shared" ca="1" si="10"/>
        <v>14638.384977704311</v>
      </c>
      <c r="BU30" s="483">
        <f t="shared" ca="1" si="10"/>
        <v>14638.384977704311</v>
      </c>
      <c r="BV30" s="503">
        <f t="shared" ca="1" si="10"/>
        <v>14950.568429867173</v>
      </c>
      <c r="BW30" s="499">
        <f t="shared" ca="1" si="10"/>
        <v>13791.897038447954</v>
      </c>
      <c r="BX30" s="499">
        <f t="shared" ca="1" si="10"/>
        <v>14136.756426122709</v>
      </c>
      <c r="BY30" s="500">
        <f t="shared" ca="1" si="10"/>
        <v>14614.131081706539</v>
      </c>
      <c r="BZ30" s="483">
        <f t="shared" ca="1" si="10"/>
        <v>14614.131081706539</v>
      </c>
      <c r="CA30" s="719"/>
      <c r="CB30" s="719"/>
      <c r="CC30" s="719"/>
      <c r="CD30" s="719"/>
      <c r="CE30" s="719"/>
      <c r="CF30" s="719"/>
    </row>
    <row r="31" spans="2:84" s="479" customFormat="1" ht="16">
      <c r="C31" s="480" t="s">
        <v>211</v>
      </c>
      <c r="D31" s="504" t="s">
        <v>139</v>
      </c>
      <c r="E31" s="499">
        <f ca="1">E30-D30</f>
        <v>596</v>
      </c>
      <c r="F31" s="499">
        <f ca="1">F30-E30</f>
        <v>2727</v>
      </c>
      <c r="G31" s="500">
        <f ca="1">G30-F30</f>
        <v>344</v>
      </c>
      <c r="H31" s="484" t="s">
        <v>139</v>
      </c>
      <c r="I31" s="503">
        <f ca="1">I30-G30</f>
        <v>-390</v>
      </c>
      <c r="J31" s="499">
        <f ca="1">J30-I30</f>
        <v>-422</v>
      </c>
      <c r="K31" s="499">
        <f ca="1">K30-J30</f>
        <v>1068</v>
      </c>
      <c r="L31" s="500">
        <f ca="1">L30-K30</f>
        <v>3105</v>
      </c>
      <c r="M31" s="483">
        <f ca="1">M30-H30</f>
        <v>3361</v>
      </c>
      <c r="N31" s="503">
        <f ca="1">N30-L30</f>
        <v>5159</v>
      </c>
      <c r="O31" s="499">
        <f ca="1">O30-N30</f>
        <v>-1259</v>
      </c>
      <c r="P31" s="499">
        <f ca="1">P30-O30</f>
        <v>-861</v>
      </c>
      <c r="Q31" s="500">
        <f ca="1">Q30-P30</f>
        <v>-972</v>
      </c>
      <c r="R31" s="483">
        <f ca="1">R30-M30</f>
        <v>2067</v>
      </c>
      <c r="S31" s="503">
        <f ca="1">S30-Q30</f>
        <v>1588</v>
      </c>
      <c r="T31" s="499">
        <f ca="1">T30-S30</f>
        <v>-7189</v>
      </c>
      <c r="U31" s="499">
        <f ca="1">U30-T30</f>
        <v>-7287</v>
      </c>
      <c r="V31" s="500">
        <f ca="1">V30-U30</f>
        <v>-8410</v>
      </c>
      <c r="W31" s="483">
        <f ca="1">W30-R30</f>
        <v>-21298</v>
      </c>
      <c r="X31" s="503">
        <f ca="1">X30-V30</f>
        <v>-3003</v>
      </c>
      <c r="Y31" s="499">
        <f ca="1">Y30-X30</f>
        <v>-4563</v>
      </c>
      <c r="Z31" s="499">
        <f ca="1">Z30-Y30</f>
        <v>-6616</v>
      </c>
      <c r="AA31" s="500">
        <f ca="1">AA30-Z30</f>
        <v>-2440</v>
      </c>
      <c r="AB31" s="483">
        <f ca="1">AB30-W30</f>
        <v>-16622</v>
      </c>
      <c r="AC31" s="503">
        <f ca="1">AC30-AA30</f>
        <v>822.80935043665522</v>
      </c>
      <c r="AD31" s="499">
        <f ca="1">AD30-AC30</f>
        <v>-913.76242593518691</v>
      </c>
      <c r="AE31" s="499">
        <f ca="1">AE30-AD30</f>
        <v>248.00711228466025</v>
      </c>
      <c r="AF31" s="500">
        <f ca="1">AF30-AE30</f>
        <v>369.71509056199648</v>
      </c>
      <c r="AG31" s="483">
        <f ca="1">AG30-AB30</f>
        <v>526.76912734812504</v>
      </c>
      <c r="AH31" s="503">
        <f ca="1">AH30-AF30</f>
        <v>273.17825557516335</v>
      </c>
      <c r="AI31" s="499">
        <f ca="1">AI30-AH30</f>
        <v>-939.8446935062384</v>
      </c>
      <c r="AJ31" s="499">
        <f ca="1">AJ30-AI30</f>
        <v>256.60525515407062</v>
      </c>
      <c r="AK31" s="500">
        <f ca="1">AK30-AJ30</f>
        <v>376.12692996586702</v>
      </c>
      <c r="AL31" s="483">
        <f ca="1">AL30-AG30</f>
        <v>-33.934252811137412</v>
      </c>
      <c r="AM31" s="503">
        <f ca="1">AM30-AK30</f>
        <v>280.84743767567488</v>
      </c>
      <c r="AN31" s="499">
        <f ca="1">AN30-AM30</f>
        <v>-965.22367776323881</v>
      </c>
      <c r="AO31" s="499">
        <f ca="1">AO30-AN30</f>
        <v>252.38775460276884</v>
      </c>
      <c r="AP31" s="500">
        <f ca="1">AP30-AO30</f>
        <v>378.65643958703367</v>
      </c>
      <c r="AQ31" s="483">
        <f ca="1">AQ30-AL30</f>
        <v>-53.332045897761418</v>
      </c>
      <c r="AR31" s="503">
        <f ca="1">AR30-AP30</f>
        <v>229.2308972248502</v>
      </c>
      <c r="AS31" s="499">
        <f ca="1">AS30-AR30</f>
        <v>-992.53267304902693</v>
      </c>
      <c r="AT31" s="499">
        <f ca="1">AT30-AS30</f>
        <v>295.81219470643555</v>
      </c>
      <c r="AU31" s="500">
        <f ca="1">AU30-AT30</f>
        <v>402.89697109876579</v>
      </c>
      <c r="AV31" s="483">
        <f ca="1">AV30-AQ30</f>
        <v>-64.592610018975392</v>
      </c>
      <c r="AW31" s="503">
        <f ca="1">AW30-AU30</f>
        <v>242.43734837663942</v>
      </c>
      <c r="AX31" s="499">
        <f ca="1">AX30-AW30</f>
        <v>-1034.7033256279719</v>
      </c>
      <c r="AY31" s="499">
        <f ca="1">AY30-AX30</f>
        <v>308.30267227931836</v>
      </c>
      <c r="AZ31" s="500">
        <f ca="1">AZ30-AY30</f>
        <v>421.7456615734518</v>
      </c>
      <c r="BA31" s="483">
        <f ca="1">BA30-AV30</f>
        <v>-62.217643398562359</v>
      </c>
      <c r="BB31" s="503">
        <f ca="1">BB30-AZ30</f>
        <v>255.0556150184093</v>
      </c>
      <c r="BC31" s="499">
        <f ca="1">BC30-BB30</f>
        <v>-1075.4655660395074</v>
      </c>
      <c r="BD31" s="499">
        <f ca="1">BD30-BC30</f>
        <v>320.41097879358131</v>
      </c>
      <c r="BE31" s="500">
        <f ca="1">BE30-BD30</f>
        <v>440.26958666569408</v>
      </c>
      <c r="BF31" s="483">
        <f ca="1">BF30-BA30</f>
        <v>-59.72938556182271</v>
      </c>
      <c r="BG31" s="503">
        <f ca="1">BG30-BE30</f>
        <v>267.7628183802226</v>
      </c>
      <c r="BH31" s="499">
        <f ca="1">BH30-BG30</f>
        <v>-1114.2322108094086</v>
      </c>
      <c r="BI31" s="499">
        <f ca="1">BI30-BH30</f>
        <v>331.96032775858475</v>
      </c>
      <c r="BJ31" s="500">
        <f ca="1">BJ30-BI30</f>
        <v>458.27203249761806</v>
      </c>
      <c r="BK31" s="483">
        <f ca="1">BK30-BF30</f>
        <v>-56.237032172983163</v>
      </c>
      <c r="BL31" s="503">
        <f ca="1">BL30-BJ30</f>
        <v>308.69443155692716</v>
      </c>
      <c r="BM31" s="499">
        <f ca="1">BM30-BL30</f>
        <v>-1127.672613198265</v>
      </c>
      <c r="BN31" s="499">
        <f ca="1">BN30-BM30</f>
        <v>335.89729755799635</v>
      </c>
      <c r="BO31" s="500">
        <f ca="1">BO30-BN30</f>
        <v>464.19046068486205</v>
      </c>
      <c r="BP31" s="483">
        <f ca="1">BP30-BK30</f>
        <v>-18.89042339847947</v>
      </c>
      <c r="BQ31" s="503">
        <f ca="1">BQ30-BO30</f>
        <v>308.48973597446457</v>
      </c>
      <c r="BR31" s="499">
        <f ca="1">BR30-BQ30</f>
        <v>-1142.8951894192578</v>
      </c>
      <c r="BS31" s="499">
        <f ca="1">BS30-BR30</f>
        <v>340.29494492711819</v>
      </c>
      <c r="BT31" s="500">
        <f ca="1">BT30-BS30</f>
        <v>470.65975213358251</v>
      </c>
      <c r="BU31" s="483">
        <f ca="1">BU30-BP30</f>
        <v>-23.450756384092529</v>
      </c>
      <c r="BV31" s="503">
        <f ca="1">BV30-BT30</f>
        <v>312.18345216286252</v>
      </c>
      <c r="BW31" s="499">
        <f ca="1">BW30-BV30</f>
        <v>-1158.6713914192187</v>
      </c>
      <c r="BX31" s="499">
        <f ca="1">BX30-BW30</f>
        <v>344.85938767475454</v>
      </c>
      <c r="BY31" s="500">
        <f ca="1">BY30-BX30</f>
        <v>477.37465558382974</v>
      </c>
      <c r="BZ31" s="483">
        <f ca="1">BZ30-BU30</f>
        <v>-24.253895997771906</v>
      </c>
      <c r="CA31" s="720"/>
      <c r="CB31" s="720"/>
      <c r="CC31" s="720"/>
      <c r="CD31" s="720"/>
      <c r="CE31" s="720"/>
      <c r="CF31" s="720"/>
    </row>
    <row r="32" spans="2:84" s="349" customFormat="1">
      <c r="D32" s="353"/>
      <c r="E32" s="353"/>
      <c r="F32" s="353"/>
      <c r="G32" s="353"/>
      <c r="H32" s="353"/>
      <c r="I32" s="353"/>
      <c r="J32" s="353"/>
      <c r="K32" s="353"/>
      <c r="L32" s="353"/>
      <c r="M32" s="353"/>
      <c r="N32" s="353"/>
      <c r="O32" s="353"/>
      <c r="P32" s="353"/>
      <c r="Q32" s="353"/>
      <c r="R32" s="353"/>
      <c r="S32" s="353"/>
      <c r="T32" s="353"/>
      <c r="U32" s="353"/>
      <c r="V32" s="353"/>
      <c r="W32" s="353"/>
      <c r="X32" s="353"/>
      <c r="Y32" s="353"/>
      <c r="Z32" s="353"/>
      <c r="AA32" s="353"/>
      <c r="AB32" s="353"/>
      <c r="AC32" s="353"/>
      <c r="AD32" s="353"/>
      <c r="AE32" s="353"/>
      <c r="AF32" s="353"/>
      <c r="AG32" s="353"/>
      <c r="AH32" s="353"/>
      <c r="AI32" s="353"/>
      <c r="AJ32" s="353"/>
      <c r="AK32" s="353"/>
      <c r="AL32" s="353"/>
      <c r="AM32" s="353"/>
      <c r="AN32" s="353"/>
      <c r="AO32" s="353"/>
      <c r="AP32" s="353"/>
      <c r="AQ32" s="353"/>
      <c r="AR32" s="353"/>
      <c r="AS32" s="353"/>
      <c r="AT32" s="353"/>
      <c r="AU32" s="353"/>
      <c r="AV32" s="353"/>
      <c r="AW32" s="353"/>
      <c r="AX32" s="353"/>
      <c r="AY32" s="353"/>
      <c r="AZ32" s="353"/>
      <c r="BA32" s="353"/>
      <c r="BB32" s="353"/>
      <c r="BC32" s="353"/>
      <c r="BD32" s="353"/>
      <c r="BE32" s="353"/>
      <c r="BF32" s="353"/>
      <c r="BG32" s="353"/>
      <c r="BH32" s="353"/>
      <c r="BI32" s="353"/>
      <c r="BJ32" s="353"/>
      <c r="BK32" s="353"/>
      <c r="BL32" s="353"/>
      <c r="BM32" s="353"/>
      <c r="BN32" s="353"/>
      <c r="BO32" s="353"/>
      <c r="BP32" s="353"/>
      <c r="BQ32" s="353"/>
      <c r="BR32" s="353"/>
      <c r="BS32" s="353"/>
      <c r="BT32" s="353"/>
      <c r="BU32" s="353"/>
      <c r="BV32" s="353"/>
      <c r="BW32" s="353"/>
      <c r="BX32" s="353"/>
      <c r="BY32" s="353"/>
      <c r="BZ32" s="353"/>
      <c r="CA32" s="353"/>
      <c r="CB32" s="353"/>
      <c r="CC32" s="353"/>
      <c r="CD32" s="353"/>
      <c r="CE32" s="353"/>
      <c r="CF32" s="353"/>
    </row>
    <row r="33" spans="1:84" ht="6" customHeight="1">
      <c r="H33" s="309"/>
      <c r="I33" s="309"/>
      <c r="J33" s="309"/>
      <c r="K33" s="309"/>
      <c r="L33" s="309"/>
      <c r="M33" s="309"/>
      <c r="N33" s="309"/>
      <c r="O33" s="309"/>
      <c r="P33" s="309"/>
      <c r="Q33" s="309"/>
      <c r="R33" s="309"/>
      <c r="S33" s="309"/>
      <c r="T33" s="309"/>
      <c r="U33" s="309"/>
      <c r="V33" s="309"/>
      <c r="W33" s="309"/>
      <c r="X33" s="309"/>
      <c r="Y33" s="309"/>
      <c r="Z33" s="309"/>
      <c r="AA33" s="309"/>
      <c r="AB33" s="309"/>
      <c r="AC33" s="309"/>
      <c r="AD33" s="309"/>
      <c r="AE33" s="309"/>
      <c r="AF33" s="309"/>
      <c r="AG33" s="309"/>
      <c r="AH33" s="309"/>
      <c r="AI33" s="309"/>
      <c r="AJ33" s="309"/>
      <c r="AK33" s="309"/>
      <c r="AL33" s="309"/>
      <c r="AM33" s="309"/>
      <c r="AN33" s="309"/>
      <c r="AO33" s="309"/>
      <c r="AP33" s="309"/>
      <c r="AQ33" s="309"/>
      <c r="AR33" s="309"/>
      <c r="AS33" s="309"/>
      <c r="AT33" s="309"/>
      <c r="AU33" s="309"/>
      <c r="AV33" s="309"/>
      <c r="AW33" s="309"/>
      <c r="AX33" s="309"/>
      <c r="AY33" s="309"/>
      <c r="AZ33" s="309"/>
      <c r="BA33" s="309"/>
      <c r="BB33" s="309"/>
      <c r="BC33" s="309"/>
      <c r="BD33" s="309"/>
      <c r="BE33" s="309"/>
      <c r="BF33" s="309"/>
      <c r="BG33" s="309"/>
      <c r="BH33" s="309"/>
      <c r="BI33" s="309"/>
      <c r="BJ33" s="309"/>
      <c r="BK33" s="309"/>
      <c r="BL33" s="309"/>
      <c r="BM33" s="309"/>
      <c r="BN33" s="309"/>
      <c r="BO33" s="309"/>
      <c r="BP33" s="309"/>
      <c r="BQ33" s="309"/>
      <c r="BR33" s="309"/>
      <c r="BS33" s="309"/>
      <c r="BT33" s="309"/>
      <c r="BU33" s="309"/>
      <c r="BV33" s="309"/>
      <c r="BW33" s="309"/>
      <c r="BX33" s="309"/>
      <c r="BY33" s="309"/>
      <c r="BZ33" s="309"/>
      <c r="CA33" s="309"/>
      <c r="CB33" s="309"/>
      <c r="CC33" s="309"/>
      <c r="CD33" s="309"/>
      <c r="CE33" s="309"/>
      <c r="CF33" s="309"/>
    </row>
    <row r="34" spans="1:84" ht="18">
      <c r="A34" s="828" t="s">
        <v>334</v>
      </c>
      <c r="B34" s="828"/>
      <c r="C34" s="828"/>
      <c r="D34" s="828"/>
      <c r="E34" s="828"/>
      <c r="F34" s="828"/>
      <c r="G34" s="828"/>
      <c r="H34" s="828"/>
      <c r="I34" s="828"/>
      <c r="J34" s="828"/>
      <c r="K34" s="828"/>
      <c r="L34" s="828"/>
      <c r="M34" s="828"/>
      <c r="N34" s="828"/>
      <c r="O34" s="828"/>
      <c r="P34" s="828"/>
      <c r="Q34" s="828"/>
      <c r="R34" s="828"/>
      <c r="S34" s="828"/>
      <c r="T34" s="828"/>
      <c r="U34" s="828"/>
      <c r="V34" s="828"/>
      <c r="W34" s="828"/>
      <c r="X34" s="828"/>
      <c r="Y34" s="828"/>
      <c r="Z34" s="828"/>
      <c r="AA34" s="828"/>
      <c r="AB34" s="828"/>
      <c r="AC34" s="309"/>
      <c r="AD34" s="309"/>
      <c r="AE34" s="309"/>
      <c r="AF34" s="309"/>
      <c r="AG34" s="309"/>
      <c r="AH34" s="309"/>
      <c r="AI34" s="309"/>
      <c r="AJ34" s="309"/>
      <c r="AK34" s="309"/>
      <c r="AL34" s="309"/>
      <c r="AM34" s="309"/>
      <c r="AN34" s="309"/>
      <c r="AO34" s="309"/>
      <c r="AP34" s="309"/>
      <c r="AQ34" s="309"/>
      <c r="AR34" s="309"/>
      <c r="AS34" s="309"/>
      <c r="AT34" s="309"/>
      <c r="AU34" s="309"/>
      <c r="AV34" s="309"/>
      <c r="AW34" s="309"/>
      <c r="AX34" s="309"/>
      <c r="AY34" s="309"/>
      <c r="AZ34" s="309"/>
      <c r="BA34" s="309"/>
      <c r="BB34" s="309"/>
      <c r="BC34" s="309"/>
      <c r="BD34" s="309"/>
      <c r="BE34" s="309"/>
      <c r="BF34" s="309"/>
      <c r="BG34" s="309"/>
      <c r="BH34" s="309"/>
      <c r="BI34" s="309"/>
      <c r="BJ34" s="309"/>
      <c r="BK34" s="309"/>
      <c r="BL34" s="309"/>
      <c r="BM34" s="309"/>
      <c r="BN34" s="309"/>
      <c r="BO34" s="309"/>
      <c r="BP34" s="309"/>
      <c r="BQ34" s="309"/>
      <c r="BR34" s="309"/>
      <c r="BS34" s="309"/>
      <c r="BT34" s="309"/>
      <c r="BU34" s="309"/>
      <c r="BV34" s="309"/>
      <c r="BW34" s="309"/>
      <c r="BX34" s="309"/>
      <c r="BY34" s="309"/>
      <c r="BZ34" s="309"/>
      <c r="CA34" s="309"/>
      <c r="CB34" s="309"/>
      <c r="CC34" s="309"/>
      <c r="CD34" s="309"/>
      <c r="CE34" s="309"/>
      <c r="CF34" s="309"/>
    </row>
    <row r="35" spans="1:84" ht="16">
      <c r="C35" t="s">
        <v>291</v>
      </c>
      <c r="H35" t="s">
        <v>312</v>
      </c>
      <c r="I35" s="309"/>
      <c r="J35" s="309"/>
      <c r="K35" s="309"/>
      <c r="L35" s="309"/>
      <c r="M35" t="s">
        <v>335</v>
      </c>
      <c r="N35" s="309"/>
      <c r="O35" s="309"/>
      <c r="P35" s="309"/>
      <c r="Q35" s="309"/>
      <c r="R35" t="s">
        <v>334</v>
      </c>
      <c r="S35" s="309"/>
      <c r="T35" s="309"/>
      <c r="U35" s="309"/>
      <c r="V35" s="309"/>
      <c r="X35" s="309"/>
      <c r="Y35" s="309"/>
      <c r="Z35" s="309"/>
      <c r="AA35" s="309"/>
      <c r="AB35" s="309"/>
      <c r="AC35" s="309"/>
      <c r="AD35" s="309"/>
      <c r="AE35" s="309"/>
      <c r="AF35" s="309"/>
      <c r="AG35" s="309"/>
      <c r="AH35" s="309"/>
      <c r="AI35" s="309"/>
      <c r="AJ35" s="309"/>
      <c r="AK35" s="309"/>
      <c r="AL35" s="309"/>
      <c r="AM35" s="309"/>
      <c r="AN35" s="309"/>
      <c r="AO35" s="309"/>
      <c r="AP35" s="309"/>
      <c r="AQ35" s="309"/>
      <c r="AR35" s="309"/>
      <c r="AS35" s="309"/>
      <c r="AT35" s="309"/>
      <c r="AU35" s="309"/>
      <c r="AV35" s="309"/>
      <c r="AW35" s="309"/>
      <c r="AX35" s="309"/>
      <c r="AY35" s="309"/>
      <c r="AZ35" s="309"/>
      <c r="BA35" s="309"/>
      <c r="BB35" s="309"/>
      <c r="BC35" s="309"/>
      <c r="BD35" s="309"/>
      <c r="BE35" s="309"/>
      <c r="BF35" s="309"/>
      <c r="BG35" s="309"/>
      <c r="BH35" s="309"/>
      <c r="BI35" s="309"/>
      <c r="BJ35" s="309"/>
      <c r="BK35" s="309"/>
      <c r="BL35" s="309"/>
      <c r="BM35" s="309"/>
      <c r="BN35" s="309"/>
      <c r="BO35" s="309"/>
      <c r="BP35" s="309"/>
      <c r="BQ35" s="309"/>
      <c r="BR35" s="309"/>
      <c r="BS35" s="309"/>
      <c r="BT35" s="309"/>
      <c r="BU35" s="309"/>
      <c r="BV35" s="309"/>
      <c r="BW35" s="309"/>
      <c r="BX35" s="309"/>
      <c r="BY35" s="309"/>
      <c r="BZ35" s="309"/>
      <c r="CA35" s="309"/>
      <c r="CB35" s="309"/>
      <c r="CC35" s="309"/>
      <c r="CD35" s="309"/>
      <c r="CE35" s="309"/>
      <c r="CF35" s="309"/>
    </row>
    <row r="36" spans="1:84" ht="16">
      <c r="C36">
        <v>500</v>
      </c>
      <c r="H36" s="304">
        <v>2.8199999999999999E-2</v>
      </c>
      <c r="I36" s="309"/>
      <c r="J36" s="309"/>
      <c r="K36" s="309"/>
      <c r="L36" s="309"/>
      <c r="M36" s="303">
        <f t="shared" ref="M36:M51" si="11">C36/SUM($C$36:$C$51)</f>
        <v>2.4390243902439025E-2</v>
      </c>
      <c r="N36" s="309"/>
      <c r="O36" s="309"/>
      <c r="P36" s="309"/>
      <c r="Q36" s="309"/>
      <c r="R36" s="304">
        <f>SUMPRODUCT(H36:H51,M36:M51)</f>
        <v>3.295243902439024E-2</v>
      </c>
      <c r="S36" s="309"/>
      <c r="T36" s="309"/>
      <c r="U36" s="309"/>
      <c r="V36" s="309"/>
      <c r="X36" s="309"/>
      <c r="Y36" s="309"/>
      <c r="Z36" s="309"/>
      <c r="AA36" s="309"/>
      <c r="AB36" s="309"/>
      <c r="AC36" s="309"/>
      <c r="AD36" s="309"/>
      <c r="AE36" s="309"/>
      <c r="AF36" s="309"/>
      <c r="AG36" s="309"/>
      <c r="AH36" s="309"/>
      <c r="AI36" s="309"/>
      <c r="AJ36" s="309"/>
      <c r="AK36" s="309"/>
      <c r="AL36" s="309"/>
      <c r="AM36" s="309"/>
      <c r="AN36" s="309"/>
      <c r="AO36" s="309"/>
      <c r="AP36" s="309"/>
      <c r="AQ36" s="309"/>
      <c r="AR36" s="309"/>
      <c r="AS36" s="309"/>
      <c r="AT36" s="309"/>
      <c r="AU36" s="309"/>
      <c r="AV36" s="309"/>
      <c r="AW36" s="309"/>
      <c r="AX36" s="309"/>
      <c r="AY36" s="309"/>
      <c r="AZ36" s="309"/>
      <c r="BA36" s="309"/>
      <c r="BB36" s="309"/>
      <c r="BC36" s="309"/>
      <c r="BD36" s="309"/>
      <c r="BE36" s="309"/>
      <c r="BF36" s="309"/>
      <c r="BG36" s="309"/>
      <c r="BH36" s="309"/>
      <c r="BI36" s="309"/>
      <c r="BJ36" s="309"/>
      <c r="BK36" s="309"/>
      <c r="BL36" s="309"/>
      <c r="BM36" s="309"/>
      <c r="BN36" s="309"/>
      <c r="BO36" s="309"/>
      <c r="BP36" s="309"/>
      <c r="BQ36" s="309"/>
      <c r="BR36" s="309"/>
      <c r="BS36" s="309"/>
      <c r="BT36" s="309"/>
      <c r="BU36" s="309"/>
      <c r="BV36" s="309"/>
      <c r="BW36" s="309"/>
      <c r="BX36" s="309"/>
      <c r="BY36" s="309"/>
      <c r="BZ36" s="309"/>
      <c r="CA36" s="309"/>
      <c r="CB36" s="309"/>
      <c r="CC36" s="309"/>
      <c r="CD36" s="309"/>
      <c r="CE36" s="309"/>
      <c r="CF36" s="309"/>
    </row>
    <row r="37" spans="1:84" ht="16">
      <c r="C37">
        <v>1500</v>
      </c>
      <c r="H37" s="304">
        <v>1.4E-2</v>
      </c>
      <c r="I37" s="309"/>
      <c r="J37" s="309"/>
      <c r="K37" s="309"/>
      <c r="L37" s="309"/>
      <c r="M37" s="303">
        <f t="shared" si="11"/>
        <v>7.3170731707317069E-2</v>
      </c>
      <c r="N37" s="309"/>
      <c r="O37" s="309"/>
      <c r="P37" s="309"/>
      <c r="Q37" s="309"/>
      <c r="S37" s="309"/>
      <c r="T37" s="309"/>
      <c r="U37" s="309"/>
      <c r="V37" s="309"/>
      <c r="W37" s="309"/>
      <c r="X37" s="309"/>
      <c r="Y37" s="309"/>
      <c r="Z37" s="309"/>
      <c r="AA37" s="309"/>
      <c r="AB37" s="309"/>
      <c r="AC37" s="309"/>
      <c r="AD37" s="309"/>
      <c r="AE37" s="309"/>
      <c r="AF37" s="309"/>
      <c r="AG37" s="309"/>
      <c r="AH37" s="309"/>
      <c r="AI37" s="309"/>
      <c r="AJ37" s="309"/>
      <c r="AK37" s="309"/>
      <c r="AL37" s="309"/>
      <c r="AM37" s="309"/>
      <c r="AN37" s="309"/>
      <c r="AO37" s="309"/>
      <c r="AP37" s="309"/>
      <c r="AQ37" s="309"/>
      <c r="AR37" s="309"/>
      <c r="AS37" s="309"/>
      <c r="AT37" s="309"/>
      <c r="AU37" s="309"/>
      <c r="AV37" s="309"/>
      <c r="AW37" s="309"/>
      <c r="AX37" s="309"/>
      <c r="AY37" s="309"/>
      <c r="AZ37" s="309"/>
      <c r="BA37" s="309"/>
      <c r="BB37" s="309"/>
      <c r="BC37" s="309"/>
      <c r="BD37" s="309"/>
      <c r="BE37" s="309"/>
      <c r="BF37" s="309"/>
      <c r="BG37" s="309"/>
      <c r="BH37" s="309"/>
      <c r="BI37" s="309"/>
      <c r="BJ37" s="309"/>
      <c r="BK37" s="309"/>
      <c r="BL37" s="309"/>
      <c r="BM37" s="309"/>
      <c r="BN37" s="309"/>
      <c r="BO37" s="309"/>
      <c r="BP37" s="309"/>
      <c r="BQ37" s="309"/>
      <c r="BR37" s="309"/>
      <c r="BS37" s="309"/>
      <c r="BT37" s="309"/>
      <c r="BU37" s="309"/>
      <c r="BV37" s="309"/>
      <c r="BW37" s="309"/>
      <c r="BX37" s="309"/>
      <c r="BY37" s="309"/>
      <c r="BZ37" s="309"/>
      <c r="CA37" s="309"/>
      <c r="CB37" s="309"/>
      <c r="CC37" s="309"/>
      <c r="CD37" s="309"/>
      <c r="CE37" s="309"/>
      <c r="CF37" s="309"/>
    </row>
    <row r="38" spans="1:84" ht="16">
      <c r="C38">
        <v>2500</v>
      </c>
      <c r="H38" s="304">
        <v>4.4499999999999998E-2</v>
      </c>
      <c r="I38" s="309"/>
      <c r="J38" s="309"/>
      <c r="K38" s="309"/>
      <c r="L38" s="309"/>
      <c r="M38" s="303">
        <f t="shared" si="11"/>
        <v>0.12195121951219512</v>
      </c>
      <c r="N38" s="309"/>
      <c r="O38" s="309"/>
      <c r="P38" s="309"/>
      <c r="Q38" s="309"/>
      <c r="S38" s="309"/>
      <c r="T38" s="309"/>
      <c r="U38" s="309"/>
      <c r="V38" s="309"/>
      <c r="W38" s="309"/>
      <c r="X38" s="309"/>
      <c r="Y38" s="309"/>
      <c r="Z38" s="309"/>
      <c r="AA38" s="309"/>
      <c r="AB38" s="309"/>
      <c r="AC38" s="309"/>
      <c r="AD38" s="309"/>
      <c r="AE38" s="309"/>
      <c r="AF38" s="309"/>
      <c r="AG38" s="309"/>
      <c r="AH38" s="309"/>
      <c r="AI38" s="309"/>
      <c r="AJ38" s="309"/>
      <c r="AK38" s="309"/>
      <c r="AL38" s="309"/>
      <c r="AM38" s="309"/>
      <c r="AN38" s="309"/>
      <c r="AO38" s="309"/>
      <c r="AP38" s="309"/>
      <c r="AQ38" s="309"/>
      <c r="AR38" s="309"/>
      <c r="AS38" s="309"/>
      <c r="AT38" s="309"/>
      <c r="AU38" s="309"/>
      <c r="AV38" s="309"/>
      <c r="AW38" s="309"/>
      <c r="AX38" s="309"/>
      <c r="AY38" s="309"/>
      <c r="AZ38" s="309"/>
      <c r="BA38" s="309"/>
      <c r="BB38" s="309"/>
      <c r="BC38" s="309"/>
      <c r="BD38" s="309"/>
      <c r="BE38" s="309"/>
      <c r="BF38" s="309"/>
      <c r="BG38" s="309"/>
      <c r="BH38" s="309"/>
      <c r="BI38" s="309"/>
      <c r="BJ38" s="309"/>
      <c r="BK38" s="309"/>
      <c r="BL38" s="309"/>
      <c r="BM38" s="309"/>
      <c r="BN38" s="309"/>
      <c r="BO38" s="309"/>
      <c r="BP38" s="309"/>
      <c r="BQ38" s="309"/>
      <c r="BR38" s="309"/>
      <c r="BS38" s="309"/>
      <c r="BT38" s="309"/>
      <c r="BU38" s="309"/>
      <c r="BV38" s="309"/>
      <c r="BW38" s="309"/>
      <c r="BX38" s="309"/>
      <c r="BY38" s="309"/>
      <c r="BZ38" s="309"/>
      <c r="CA38" s="309"/>
      <c r="CB38" s="309"/>
      <c r="CC38" s="309"/>
      <c r="CD38" s="309"/>
      <c r="CE38" s="309"/>
      <c r="CF38" s="309"/>
    </row>
    <row r="39" spans="1:84" ht="16">
      <c r="C39">
        <v>1500</v>
      </c>
      <c r="H39" s="304">
        <v>2.4500000000000001E-2</v>
      </c>
      <c r="I39" s="309"/>
      <c r="J39" s="309"/>
      <c r="K39" s="309"/>
      <c r="L39" s="309"/>
      <c r="M39" s="303">
        <f t="shared" si="11"/>
        <v>7.3170731707317069E-2</v>
      </c>
      <c r="N39" s="309"/>
      <c r="O39" s="309"/>
      <c r="P39" s="309"/>
      <c r="Q39" s="309"/>
      <c r="S39" s="309"/>
      <c r="T39" s="309"/>
      <c r="U39" s="309"/>
      <c r="V39" s="309"/>
      <c r="W39" s="309"/>
      <c r="X39" s="309"/>
      <c r="Y39" s="309"/>
      <c r="Z39" s="309"/>
      <c r="AA39" s="309"/>
      <c r="AB39" s="309"/>
      <c r="AC39" s="309"/>
      <c r="AD39" s="309"/>
      <c r="AE39" s="309"/>
      <c r="AF39" s="309"/>
      <c r="AG39" s="309"/>
      <c r="AH39" s="309"/>
      <c r="AI39" s="309"/>
      <c r="AJ39" s="309"/>
      <c r="AK39" s="309"/>
      <c r="AL39" s="309"/>
      <c r="AM39" s="309"/>
      <c r="AN39" s="309"/>
      <c r="AO39" s="309"/>
      <c r="AP39" s="309"/>
      <c r="AQ39" s="309"/>
      <c r="AR39" s="309"/>
      <c r="AS39" s="309"/>
      <c r="AT39" s="309"/>
      <c r="AU39" s="309"/>
      <c r="AV39" s="309"/>
      <c r="AW39" s="309"/>
      <c r="AX39" s="309"/>
      <c r="AY39" s="309"/>
      <c r="AZ39" s="309"/>
      <c r="BA39" s="309"/>
      <c r="BB39" s="309"/>
      <c r="BC39" s="309"/>
      <c r="BD39" s="309"/>
      <c r="BE39" s="309"/>
      <c r="BF39" s="309"/>
      <c r="BG39" s="309"/>
      <c r="BH39" s="309"/>
      <c r="BI39" s="309"/>
      <c r="BJ39" s="309"/>
      <c r="BK39" s="309"/>
      <c r="BL39" s="309"/>
      <c r="BM39" s="309"/>
      <c r="BN39" s="309"/>
      <c r="BO39" s="309"/>
      <c r="BP39" s="309"/>
      <c r="BQ39" s="309"/>
      <c r="BR39" s="309"/>
      <c r="BS39" s="309"/>
      <c r="BT39" s="309"/>
      <c r="BU39" s="309"/>
      <c r="BV39" s="309"/>
      <c r="BW39" s="309"/>
      <c r="BX39" s="309"/>
      <c r="BY39" s="309"/>
      <c r="BZ39" s="309"/>
      <c r="CA39" s="309"/>
      <c r="CB39" s="309"/>
      <c r="CC39" s="309"/>
      <c r="CD39" s="309"/>
      <c r="CE39" s="309"/>
      <c r="CF39" s="309"/>
    </row>
    <row r="40" spans="1:84" ht="16">
      <c r="C40">
        <v>2500</v>
      </c>
      <c r="H40" s="304">
        <v>2.1999999999999999E-2</v>
      </c>
      <c r="I40" s="309"/>
      <c r="J40" s="309"/>
      <c r="K40" s="309"/>
      <c r="L40" s="309"/>
      <c r="M40" s="303">
        <f t="shared" si="11"/>
        <v>0.12195121951219512</v>
      </c>
      <c r="N40" s="309"/>
      <c r="O40" s="309"/>
      <c r="P40" s="309"/>
      <c r="Q40" s="309"/>
      <c r="S40" s="309"/>
      <c r="T40" s="309"/>
      <c r="U40" s="309"/>
      <c r="V40" s="309"/>
      <c r="W40" s="309"/>
      <c r="X40" s="309"/>
      <c r="Y40" s="309"/>
      <c r="Z40" s="309"/>
      <c r="AA40" s="309"/>
      <c r="AB40" s="309"/>
      <c r="AC40" s="309"/>
      <c r="AD40" s="309"/>
      <c r="AE40" s="309"/>
      <c r="AF40" s="309"/>
      <c r="AG40" s="309"/>
      <c r="AH40" s="309"/>
      <c r="AI40" s="309"/>
      <c r="AJ40" s="309"/>
      <c r="AK40" s="309"/>
      <c r="AL40" s="309"/>
      <c r="AM40" s="309"/>
      <c r="AN40" s="309"/>
      <c r="AO40" s="309"/>
      <c r="AP40" s="309"/>
      <c r="AQ40" s="309"/>
      <c r="AR40" s="309"/>
      <c r="AS40" s="309"/>
      <c r="AT40" s="309"/>
      <c r="AU40" s="309"/>
      <c r="AV40" s="309"/>
      <c r="AW40" s="309"/>
      <c r="AX40" s="309"/>
      <c r="AY40" s="309"/>
      <c r="AZ40" s="309"/>
      <c r="BA40" s="309"/>
      <c r="BB40" s="309"/>
      <c r="BC40" s="309"/>
      <c r="BD40" s="309"/>
      <c r="BE40" s="309"/>
      <c r="BF40" s="309"/>
      <c r="BG40" s="309"/>
      <c r="BH40" s="309"/>
      <c r="BI40" s="309"/>
      <c r="BJ40" s="309"/>
      <c r="BK40" s="309"/>
      <c r="BL40" s="309"/>
      <c r="BM40" s="309"/>
      <c r="BN40" s="309"/>
      <c r="BO40" s="309"/>
      <c r="BP40" s="309"/>
      <c r="BQ40" s="309"/>
      <c r="BR40" s="309"/>
      <c r="BS40" s="309"/>
      <c r="BT40" s="309"/>
      <c r="BU40" s="309"/>
      <c r="BV40" s="309"/>
      <c r="BW40" s="309"/>
      <c r="BX40" s="309"/>
      <c r="BY40" s="309"/>
      <c r="BZ40" s="309"/>
      <c r="CA40" s="309"/>
      <c r="CB40" s="309"/>
      <c r="CC40" s="309"/>
      <c r="CD40" s="309"/>
      <c r="CE40" s="309"/>
      <c r="CF40" s="309"/>
    </row>
    <row r="41" spans="1:84" ht="16">
      <c r="C41">
        <v>500</v>
      </c>
      <c r="H41" s="304">
        <v>2.9000000000000001E-2</v>
      </c>
      <c r="I41" s="309"/>
      <c r="J41" s="309"/>
      <c r="K41" s="309"/>
      <c r="L41" s="309"/>
      <c r="M41" s="303">
        <f t="shared" si="11"/>
        <v>2.4390243902439025E-2</v>
      </c>
      <c r="N41" s="309"/>
      <c r="O41" s="309"/>
      <c r="P41" s="309"/>
      <c r="Q41" s="309"/>
      <c r="S41" s="309"/>
      <c r="T41" s="309"/>
      <c r="U41" s="309"/>
      <c r="V41" s="309"/>
      <c r="W41" s="309"/>
      <c r="X41" s="309"/>
      <c r="Y41" s="309"/>
      <c r="Z41" s="309"/>
      <c r="AA41" s="309"/>
      <c r="AB41" s="309"/>
      <c r="AC41" s="309"/>
      <c r="AD41" s="309"/>
      <c r="AE41" s="309"/>
      <c r="AF41" s="309"/>
      <c r="AG41" s="309"/>
      <c r="AH41" s="309"/>
      <c r="AI41" s="309"/>
      <c r="AJ41" s="309"/>
      <c r="AK41" s="309"/>
      <c r="AL41" s="309"/>
      <c r="AM41" s="309"/>
      <c r="AN41" s="309"/>
      <c r="AO41" s="309"/>
      <c r="AP41" s="309"/>
      <c r="AQ41" s="309"/>
      <c r="AR41" s="309"/>
      <c r="AS41" s="309"/>
      <c r="AT41" s="309"/>
      <c r="AU41" s="309"/>
      <c r="AV41" s="309"/>
      <c r="AW41" s="309"/>
      <c r="AX41" s="309"/>
      <c r="AY41" s="309"/>
      <c r="AZ41" s="309"/>
      <c r="BA41" s="309"/>
      <c r="BB41" s="309"/>
      <c r="BC41" s="309"/>
      <c r="BD41" s="309"/>
      <c r="BE41" s="309"/>
      <c r="BF41" s="309"/>
      <c r="BG41" s="309"/>
      <c r="BH41" s="309"/>
      <c r="BI41" s="309"/>
      <c r="BJ41" s="309"/>
      <c r="BK41" s="309"/>
      <c r="BL41" s="309"/>
      <c r="BM41" s="309"/>
      <c r="BN41" s="309"/>
      <c r="BO41" s="309"/>
      <c r="BP41" s="309"/>
      <c r="BQ41" s="309"/>
      <c r="BR41" s="309"/>
      <c r="BS41" s="309"/>
      <c r="BT41" s="309"/>
      <c r="BU41" s="309"/>
      <c r="BV41" s="309"/>
      <c r="BW41" s="309"/>
      <c r="BX41" s="309"/>
      <c r="BY41" s="309"/>
      <c r="BZ41" s="309"/>
      <c r="CA41" s="309"/>
      <c r="CB41" s="309"/>
      <c r="CC41" s="309"/>
      <c r="CD41" s="309"/>
      <c r="CE41" s="309"/>
      <c r="CF41" s="309"/>
    </row>
    <row r="42" spans="1:84">
      <c r="C42">
        <v>2000</v>
      </c>
      <c r="H42" s="304">
        <v>1.8499999999999999E-2</v>
      </c>
      <c r="M42" s="303">
        <f t="shared" si="11"/>
        <v>9.7560975609756101E-2</v>
      </c>
    </row>
    <row r="43" spans="1:84">
      <c r="C43">
        <v>500</v>
      </c>
      <c r="H43" s="304">
        <v>0.03</v>
      </c>
      <c r="M43" s="303">
        <f t="shared" si="11"/>
        <v>2.4390243902439025E-2</v>
      </c>
    </row>
    <row r="44" spans="1:84">
      <c r="C44">
        <v>500</v>
      </c>
      <c r="H44" s="304">
        <v>2.5999999999999999E-2</v>
      </c>
      <c r="M44" s="303">
        <f t="shared" si="11"/>
        <v>2.4390243902439025E-2</v>
      </c>
    </row>
    <row r="45" spans="1:84">
      <c r="C45">
        <v>750</v>
      </c>
      <c r="H45" s="304">
        <v>2.1999999999999999E-2</v>
      </c>
      <c r="M45" s="303">
        <f t="shared" si="11"/>
        <v>3.6585365853658534E-2</v>
      </c>
    </row>
    <row r="46" spans="1:84">
      <c r="C46">
        <v>1000</v>
      </c>
      <c r="H46" s="304">
        <v>3.6299999999999999E-2</v>
      </c>
      <c r="M46" s="303">
        <f t="shared" si="11"/>
        <v>4.878048780487805E-2</v>
      </c>
    </row>
    <row r="47" spans="1:84">
      <c r="C47">
        <v>500</v>
      </c>
      <c r="H47" s="304">
        <v>3.5000000000000003E-2</v>
      </c>
      <c r="M47" s="303">
        <f t="shared" si="11"/>
        <v>2.4390243902439025E-2</v>
      </c>
    </row>
    <row r="48" spans="1:84">
      <c r="C48">
        <v>750</v>
      </c>
      <c r="H48" s="304">
        <v>2.9499999999999998E-2</v>
      </c>
      <c r="M48" s="303">
        <f t="shared" si="11"/>
        <v>3.6585365853658534E-2</v>
      </c>
    </row>
    <row r="49" spans="1:28">
      <c r="C49">
        <v>1500</v>
      </c>
      <c r="H49" s="304">
        <v>2.5000000000000001E-2</v>
      </c>
      <c r="M49" s="303">
        <f t="shared" si="11"/>
        <v>7.3170731707317069E-2</v>
      </c>
    </row>
    <row r="50" spans="1:28">
      <c r="C50">
        <v>2000</v>
      </c>
      <c r="H50" s="304">
        <v>5.8999999999999997E-2</v>
      </c>
      <c r="M50" s="303">
        <f t="shared" si="11"/>
        <v>9.7560975609756101E-2</v>
      </c>
    </row>
    <row r="51" spans="1:28">
      <c r="C51">
        <v>2000</v>
      </c>
      <c r="H51" s="304">
        <v>5.5E-2</v>
      </c>
      <c r="M51" s="303">
        <f t="shared" si="11"/>
        <v>9.7560975609756101E-2</v>
      </c>
    </row>
    <row r="53" spans="1:28" ht="18">
      <c r="A53" s="828" t="s">
        <v>230</v>
      </c>
      <c r="B53" s="828"/>
      <c r="C53" s="828"/>
      <c r="D53" s="828"/>
      <c r="E53" s="828"/>
      <c r="F53" s="828"/>
      <c r="G53" s="828"/>
      <c r="H53" s="828"/>
      <c r="I53" s="828"/>
      <c r="J53" s="828"/>
      <c r="K53" s="828"/>
      <c r="L53" s="828"/>
      <c r="M53" s="828"/>
      <c r="N53" s="828"/>
      <c r="O53" s="828"/>
      <c r="P53" s="828"/>
      <c r="Q53" s="828"/>
      <c r="R53" s="828"/>
      <c r="S53" s="828"/>
      <c r="T53" s="828"/>
      <c r="U53" s="828"/>
      <c r="V53" s="828"/>
      <c r="W53" s="828"/>
      <c r="X53" s="828"/>
      <c r="Y53" s="828"/>
      <c r="Z53" s="828"/>
      <c r="AA53" s="828"/>
      <c r="AB53" s="828"/>
    </row>
    <row r="54" spans="1:28">
      <c r="A54" t="s">
        <v>336</v>
      </c>
      <c r="H54" s="304">
        <v>1.7600000000000001E-2</v>
      </c>
    </row>
    <row r="55" spans="1:28">
      <c r="A55" t="s">
        <v>337</v>
      </c>
      <c r="H55" s="304">
        <v>5.5E-2</v>
      </c>
    </row>
    <row r="56" spans="1:28">
      <c r="A56" t="s">
        <v>227</v>
      </c>
      <c r="H56">
        <v>1.1000000000000001</v>
      </c>
    </row>
    <row r="57" spans="1:28">
      <c r="A57" s="7" t="s">
        <v>230</v>
      </c>
      <c r="H57" s="304">
        <f>H54+H55*H56</f>
        <v>7.8100000000000003E-2</v>
      </c>
    </row>
    <row r="59" spans="1:28" ht="18">
      <c r="A59" s="828" t="s">
        <v>343</v>
      </c>
      <c r="B59" s="828"/>
      <c r="C59" s="828"/>
      <c r="D59" s="828"/>
      <c r="E59" s="828"/>
      <c r="F59" s="828"/>
      <c r="G59" s="828"/>
      <c r="H59" s="828"/>
      <c r="I59" s="828"/>
      <c r="J59" s="828"/>
      <c r="K59" s="828"/>
      <c r="L59" s="828"/>
      <c r="M59" s="828"/>
      <c r="N59" s="828"/>
      <c r="O59" s="828"/>
      <c r="P59" s="828"/>
      <c r="Q59" s="828"/>
      <c r="R59" s="828"/>
      <c r="S59" s="828"/>
      <c r="T59" s="828"/>
      <c r="U59" s="828"/>
      <c r="V59" s="828"/>
      <c r="W59" s="828"/>
      <c r="X59" s="828"/>
      <c r="Y59" s="828"/>
      <c r="Z59" s="828"/>
      <c r="AA59" s="828"/>
      <c r="AB59" s="828"/>
    </row>
    <row r="60" spans="1:28">
      <c r="A60" s="7" t="s">
        <v>157</v>
      </c>
      <c r="H60" s="90">
        <f>'Integrated Financial Statements'!DA44</f>
        <v>0.20245693500789239</v>
      </c>
    </row>
    <row r="61" spans="1:28">
      <c r="A61" s="7" t="s">
        <v>338</v>
      </c>
      <c r="H61" s="306">
        <f>DCF!D20</f>
        <v>202279.69999999998</v>
      </c>
    </row>
    <row r="62" spans="1:28">
      <c r="A62" s="7" t="s">
        <v>163</v>
      </c>
      <c r="H62">
        <f>'Integrated Financial Statements'!DA87+'Integrated Financial Statements'!DA95</f>
        <v>24666</v>
      </c>
    </row>
    <row r="63" spans="1:28">
      <c r="A63" s="7" t="s">
        <v>339</v>
      </c>
      <c r="H63" s="761">
        <f>H61/SUM(H61:H62)</f>
        <v>0.89131320840183359</v>
      </c>
    </row>
    <row r="64" spans="1:28">
      <c r="A64" s="7" t="s">
        <v>340</v>
      </c>
      <c r="H64" s="761">
        <f>H62/SUM(H61:H62)</f>
        <v>0.10868679159816644</v>
      </c>
    </row>
    <row r="65" spans="1:8">
      <c r="A65" s="7" t="s">
        <v>341</v>
      </c>
      <c r="H65" s="304">
        <f>H57</f>
        <v>7.8100000000000003E-2</v>
      </c>
    </row>
    <row r="66" spans="1:8">
      <c r="A66" s="7" t="s">
        <v>342</v>
      </c>
      <c r="H66" s="304">
        <f>R36</f>
        <v>3.295243902439024E-2</v>
      </c>
    </row>
    <row r="67" spans="1:8">
      <c r="A67" s="7" t="s">
        <v>225</v>
      </c>
      <c r="H67" s="90">
        <f>H63*H65+(H64*H66)*(1-H60)</f>
        <v>7.2467957974365546E-2</v>
      </c>
    </row>
  </sheetData>
  <mergeCells count="4">
    <mergeCell ref="AH1:BT2"/>
    <mergeCell ref="A34:AB34"/>
    <mergeCell ref="A53:AB53"/>
    <mergeCell ref="A59:AB59"/>
  </mergeCells>
  <conditionalFormatting sqref="AH3:AK8 BA3:CE8 BU1:CE2">
    <cfRule type="expression" dxfId="35" priority="14">
      <formula>$A$8=3</formula>
    </cfRule>
  </conditionalFormatting>
  <conditionalFormatting sqref="AL3:BB8">
    <cfRule type="expression" dxfId="34" priority="13">
      <formula>$A$8=3</formula>
    </cfRule>
  </conditionalFormatting>
  <conditionalFormatting sqref="AH3:CE8 BU1:CE2">
    <cfRule type="expression" dxfId="33" priority="12">
      <formula>$A$8=1</formula>
    </cfRule>
  </conditionalFormatting>
  <conditionalFormatting sqref="AH1">
    <cfRule type="expression" dxfId="32" priority="11">
      <formula>$A$8=3</formula>
    </cfRule>
  </conditionalFormatting>
  <conditionalFormatting sqref="AH1:BT2">
    <cfRule type="expression" dxfId="31" priority="10">
      <formula>$A$8=1</formula>
    </cfRule>
  </conditionalFormatting>
  <conditionalFormatting sqref="AD1:AG8">
    <cfRule type="expression" dxfId="30" priority="9">
      <formula>$A$8=3</formula>
    </cfRule>
  </conditionalFormatting>
  <conditionalFormatting sqref="AD1:AG8">
    <cfRule type="expression" dxfId="29" priority="8">
      <formula>$A$8=1</formula>
    </cfRule>
  </conditionalFormatting>
  <conditionalFormatting sqref="CF1:CI8 CY1:WWN8">
    <cfRule type="expression" dxfId="28" priority="7">
      <formula>$A$8=3</formula>
    </cfRule>
  </conditionalFormatting>
  <conditionalFormatting sqref="CJ1:CZ8">
    <cfRule type="expression" dxfId="27" priority="6">
      <formula>$A$8=3</formula>
    </cfRule>
  </conditionalFormatting>
  <conditionalFormatting sqref="CF1:WWN8">
    <cfRule type="expression" dxfId="26" priority="5">
      <formula>$A$8=1</formula>
    </cfRule>
  </conditionalFormatting>
  <conditionalFormatting sqref="WWO1:XFD8">
    <cfRule type="expression" dxfId="25" priority="4">
      <formula>$A$8=3</formula>
    </cfRule>
  </conditionalFormatting>
  <conditionalFormatting sqref="WWO1:XFD8">
    <cfRule type="expression" dxfId="24" priority="3">
      <formula>$A$8=1</formula>
    </cfRule>
  </conditionalFormatting>
  <conditionalFormatting sqref="AC1:AC8">
    <cfRule type="expression" dxfId="23" priority="2">
      <formula>$A$8=3</formula>
    </cfRule>
  </conditionalFormatting>
  <conditionalFormatting sqref="AC1:AC8">
    <cfRule type="expression" dxfId="22" priority="1">
      <formula>$A$8=1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5CE74-8ABA-8E44-8DC9-79E38A02A487}">
  <sheetPr codeName="Sheet10"/>
  <dimension ref="A1:XEF53"/>
  <sheetViews>
    <sheetView showGridLines="0" zoomScale="109" zoomScaleNormal="393" workbookViewId="0">
      <selection activeCell="D42" sqref="D42"/>
    </sheetView>
  </sheetViews>
  <sheetFormatPr baseColWidth="10" defaultColWidth="11.5" defaultRowHeight="13"/>
  <cols>
    <col min="1" max="1" width="2.1640625" customWidth="1"/>
    <col min="2" max="2" width="25.1640625" customWidth="1"/>
    <col min="3" max="3" width="11.5" customWidth="1"/>
    <col min="4" max="4" width="9.5" bestFit="1" customWidth="1"/>
    <col min="5" max="5" width="11.33203125" customWidth="1"/>
    <col min="6" max="6" width="7.83203125" customWidth="1"/>
    <col min="7" max="7" width="11.83203125" customWidth="1"/>
    <col min="8" max="8" width="10.83203125" customWidth="1"/>
    <col min="9" max="9" width="9" customWidth="1"/>
    <col min="10" max="10" width="11.83203125" customWidth="1"/>
    <col min="11" max="11" width="9.6640625" customWidth="1"/>
    <col min="12" max="12" width="9" customWidth="1"/>
    <col min="13" max="13" width="7.6640625" bestFit="1" customWidth="1"/>
    <col min="14" max="14" width="10.6640625" bestFit="1" customWidth="1"/>
    <col min="15" max="18" width="10.83203125" customWidth="1"/>
    <col min="20" max="23" width="11.5" customWidth="1"/>
    <col min="25" max="28" width="11.5" customWidth="1"/>
    <col min="30" max="33" width="11.5" customWidth="1"/>
    <col min="35" max="38" width="11.5" customWidth="1"/>
    <col min="40" max="43" width="11.5" customWidth="1"/>
    <col min="45" max="48" width="10.83203125" customWidth="1"/>
    <col min="50" max="53" width="10.83203125" customWidth="1"/>
    <col min="55" max="58" width="10.83203125" customWidth="1"/>
  </cols>
  <sheetData>
    <row r="1" spans="1:16360" s="315" customFormat="1" ht="13" customHeight="1">
      <c r="A1" s="136"/>
      <c r="B1" s="136"/>
      <c r="C1" s="136"/>
      <c r="D1" s="316"/>
      <c r="E1" s="316"/>
      <c r="F1" s="316"/>
      <c r="G1" s="316"/>
      <c r="H1" s="770"/>
      <c r="I1" s="135"/>
      <c r="J1" s="829"/>
      <c r="K1" s="829"/>
      <c r="L1" s="829"/>
      <c r="M1" s="829"/>
      <c r="N1" s="829"/>
      <c r="O1" s="829"/>
      <c r="P1" s="829"/>
      <c r="Q1" s="829"/>
      <c r="R1" s="829"/>
      <c r="S1" s="829"/>
      <c r="T1" s="829"/>
      <c r="U1" s="829"/>
      <c r="V1" s="829"/>
      <c r="W1" s="829"/>
      <c r="X1" s="829"/>
      <c r="Y1" s="829"/>
      <c r="Z1" s="829"/>
      <c r="AA1" s="829"/>
      <c r="AB1" s="829"/>
      <c r="AC1" s="829"/>
      <c r="AD1" s="829"/>
      <c r="AE1" s="829"/>
      <c r="AF1" s="829"/>
      <c r="AG1" s="829"/>
      <c r="AH1" s="829"/>
      <c r="AI1" s="829"/>
      <c r="AJ1" s="829"/>
      <c r="AK1" s="829"/>
      <c r="AL1" s="829"/>
      <c r="AM1" s="829"/>
      <c r="AN1" s="829"/>
      <c r="AO1" s="829"/>
      <c r="AP1" s="829"/>
      <c r="AQ1" s="829"/>
      <c r="AR1" s="829"/>
      <c r="AS1" s="829"/>
      <c r="AT1" s="829"/>
      <c r="AU1" s="829"/>
      <c r="AV1" s="829"/>
      <c r="AW1" s="135"/>
      <c r="AX1" s="135"/>
      <c r="AY1" s="135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135"/>
      <c r="BU1" s="135"/>
      <c r="BV1" s="135"/>
      <c r="BW1" s="135"/>
      <c r="BX1" s="135"/>
      <c r="BY1" s="135"/>
      <c r="BZ1" s="135"/>
      <c r="CA1" s="135"/>
      <c r="CB1" s="135"/>
      <c r="CC1" s="135"/>
      <c r="CD1" s="135"/>
      <c r="CE1" s="135"/>
      <c r="CF1" s="135"/>
      <c r="CG1" s="135"/>
      <c r="CH1" s="135"/>
      <c r="CI1" s="135"/>
      <c r="CJ1" s="135"/>
      <c r="CK1" s="135"/>
      <c r="CL1" s="135"/>
      <c r="CM1" s="135"/>
      <c r="CN1" s="135"/>
      <c r="CO1" s="135"/>
      <c r="CP1" s="135"/>
      <c r="CQ1" s="135"/>
      <c r="CR1" s="135"/>
      <c r="CS1" s="135"/>
      <c r="CT1" s="135"/>
      <c r="CU1" s="135"/>
      <c r="CV1" s="135"/>
      <c r="CW1" s="135"/>
      <c r="CX1" s="135"/>
      <c r="CY1" s="135"/>
      <c r="CZ1" s="135"/>
      <c r="DA1" s="135"/>
      <c r="DB1" s="135"/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N1" s="135"/>
      <c r="DO1" s="135"/>
      <c r="DP1" s="135"/>
      <c r="DQ1" s="135"/>
      <c r="DR1" s="135"/>
      <c r="DS1" s="135"/>
      <c r="DT1" s="135"/>
      <c r="DU1" s="135"/>
      <c r="DV1" s="135"/>
      <c r="DW1" s="135"/>
      <c r="DX1" s="135"/>
      <c r="DY1" s="135"/>
      <c r="DZ1" s="135"/>
      <c r="EA1" s="135"/>
      <c r="EB1" s="135"/>
      <c r="EC1" s="135"/>
      <c r="ED1" s="135"/>
      <c r="EE1" s="135"/>
      <c r="EF1" s="135"/>
      <c r="EG1" s="135"/>
      <c r="EH1" s="135"/>
      <c r="EI1" s="135"/>
      <c r="EJ1" s="135"/>
      <c r="EK1" s="135"/>
      <c r="EL1" s="135"/>
      <c r="EM1" s="135"/>
      <c r="EN1" s="135"/>
      <c r="EO1" s="135"/>
      <c r="EP1" s="135"/>
      <c r="EQ1" s="135"/>
      <c r="ER1" s="135"/>
      <c r="ES1" s="135"/>
      <c r="ET1" s="135"/>
      <c r="EU1" s="135"/>
      <c r="EV1" s="135"/>
      <c r="EW1" s="135"/>
      <c r="EX1" s="135"/>
      <c r="EY1" s="135"/>
      <c r="EZ1" s="135"/>
      <c r="FA1" s="135"/>
      <c r="FB1" s="135"/>
      <c r="FC1" s="135"/>
      <c r="FD1" s="135"/>
      <c r="FE1" s="135"/>
      <c r="FF1" s="135"/>
      <c r="FG1" s="135"/>
      <c r="FH1" s="135"/>
      <c r="FI1" s="135"/>
      <c r="FJ1" s="135"/>
      <c r="FK1" s="135"/>
      <c r="FL1" s="135"/>
      <c r="FM1" s="135"/>
      <c r="FN1" s="135"/>
      <c r="FO1" s="135"/>
      <c r="FP1" s="135"/>
      <c r="FQ1" s="135"/>
      <c r="FR1" s="135"/>
      <c r="FS1" s="135"/>
      <c r="FT1" s="135"/>
      <c r="FU1" s="135"/>
      <c r="FV1" s="135"/>
      <c r="FW1" s="135"/>
      <c r="FX1" s="135"/>
      <c r="FY1" s="135"/>
      <c r="FZ1" s="135"/>
      <c r="GA1" s="135"/>
      <c r="GB1" s="135"/>
      <c r="GC1" s="135"/>
      <c r="GD1" s="135"/>
      <c r="GE1" s="135"/>
      <c r="GF1" s="135"/>
      <c r="GG1" s="135"/>
      <c r="GH1" s="135"/>
      <c r="GI1" s="135"/>
      <c r="GJ1" s="135"/>
      <c r="GK1" s="135"/>
      <c r="GL1" s="135"/>
      <c r="GM1" s="135"/>
      <c r="GN1" s="135"/>
      <c r="GO1" s="135"/>
      <c r="GP1" s="135"/>
      <c r="GQ1" s="135"/>
      <c r="GR1" s="135"/>
      <c r="GS1" s="135"/>
      <c r="GT1" s="135"/>
      <c r="GU1" s="135"/>
      <c r="GV1" s="135"/>
      <c r="GW1" s="135"/>
      <c r="GX1" s="135"/>
      <c r="GY1" s="135"/>
      <c r="GZ1" s="135"/>
      <c r="HA1" s="135"/>
      <c r="HB1" s="135"/>
      <c r="HC1" s="135"/>
      <c r="HD1" s="135"/>
      <c r="HE1" s="135"/>
      <c r="HF1" s="135"/>
      <c r="HG1" s="135"/>
      <c r="HH1" s="135"/>
      <c r="HI1" s="135"/>
      <c r="HJ1" s="135"/>
      <c r="HK1" s="135"/>
      <c r="HL1" s="135"/>
      <c r="HM1" s="135"/>
      <c r="HN1" s="135"/>
      <c r="HO1" s="135"/>
      <c r="HP1" s="135"/>
      <c r="HQ1" s="135"/>
      <c r="HR1" s="135"/>
      <c r="HS1" s="135"/>
      <c r="HT1" s="135"/>
      <c r="HU1" s="135"/>
      <c r="HV1" s="135"/>
      <c r="HW1" s="135"/>
      <c r="HX1" s="135"/>
      <c r="HY1" s="135"/>
      <c r="HZ1" s="135"/>
      <c r="IA1" s="135"/>
      <c r="IB1" s="135"/>
      <c r="IC1" s="135"/>
      <c r="ID1" s="135"/>
      <c r="IE1" s="135"/>
      <c r="IF1" s="135"/>
      <c r="IG1" s="135"/>
      <c r="IH1" s="135"/>
      <c r="II1" s="135"/>
      <c r="IJ1" s="135"/>
      <c r="IK1" s="135"/>
      <c r="IL1" s="135"/>
      <c r="IM1" s="135"/>
      <c r="IN1" s="135"/>
      <c r="IO1" s="135"/>
      <c r="IP1" s="135"/>
      <c r="IQ1" s="135"/>
      <c r="IR1" s="135"/>
      <c r="IS1" s="135"/>
      <c r="IT1" s="135"/>
      <c r="IU1" s="135"/>
      <c r="IV1" s="135"/>
      <c r="IW1" s="135"/>
      <c r="IX1" s="135"/>
      <c r="IY1" s="135"/>
      <c r="IZ1" s="135"/>
      <c r="JA1" s="135"/>
      <c r="JB1" s="135"/>
      <c r="JC1" s="135"/>
      <c r="JD1" s="135"/>
      <c r="JE1" s="135"/>
      <c r="JF1" s="135"/>
      <c r="JG1" s="135"/>
      <c r="JH1" s="135"/>
      <c r="JI1" s="135"/>
      <c r="JJ1" s="135"/>
      <c r="JK1" s="135"/>
      <c r="JL1" s="135"/>
      <c r="JM1" s="135"/>
      <c r="JN1" s="135"/>
      <c r="JO1" s="135"/>
      <c r="JP1" s="135"/>
      <c r="JQ1" s="135"/>
      <c r="JR1" s="135"/>
      <c r="JS1" s="135"/>
      <c r="JT1" s="135"/>
      <c r="JU1" s="135"/>
      <c r="JV1" s="135"/>
      <c r="JW1" s="135"/>
      <c r="JX1" s="135"/>
      <c r="JY1" s="135"/>
      <c r="JZ1" s="135"/>
      <c r="KA1" s="135"/>
      <c r="KB1" s="135"/>
      <c r="KC1" s="135"/>
      <c r="KD1" s="135"/>
      <c r="KE1" s="135"/>
      <c r="KF1" s="135"/>
      <c r="KG1" s="135"/>
      <c r="KH1" s="135"/>
      <c r="KI1" s="135"/>
      <c r="KJ1" s="135"/>
      <c r="KK1" s="135"/>
      <c r="KL1" s="135"/>
      <c r="KM1" s="135"/>
      <c r="KN1" s="135"/>
      <c r="KO1" s="135"/>
      <c r="KP1" s="135"/>
      <c r="KQ1" s="135"/>
      <c r="KR1" s="135"/>
      <c r="KS1" s="135"/>
      <c r="KT1" s="135"/>
      <c r="KU1" s="135"/>
      <c r="KV1" s="135"/>
      <c r="KW1" s="135"/>
      <c r="KX1" s="135"/>
      <c r="KY1" s="135"/>
      <c r="KZ1" s="135"/>
      <c r="LA1" s="135"/>
      <c r="LB1" s="135"/>
      <c r="LC1" s="135"/>
      <c r="LD1" s="135"/>
      <c r="LE1" s="135"/>
      <c r="LF1" s="135"/>
      <c r="LG1" s="135"/>
      <c r="LH1" s="135"/>
      <c r="LI1" s="135"/>
      <c r="LJ1" s="135"/>
      <c r="LK1" s="135"/>
      <c r="LL1" s="135"/>
      <c r="LM1" s="135"/>
      <c r="LN1" s="135"/>
      <c r="LO1" s="135"/>
      <c r="LP1" s="135"/>
      <c r="LQ1" s="135"/>
      <c r="LR1" s="135"/>
      <c r="LS1" s="135"/>
      <c r="LT1" s="135"/>
      <c r="LU1" s="135"/>
      <c r="LV1" s="135"/>
      <c r="LW1" s="135"/>
      <c r="LX1" s="135"/>
      <c r="LY1" s="135"/>
      <c r="LZ1" s="135"/>
      <c r="MA1" s="135"/>
      <c r="MB1" s="135"/>
      <c r="MC1" s="135"/>
      <c r="MD1" s="135"/>
      <c r="ME1" s="135"/>
      <c r="MF1" s="135"/>
      <c r="MG1" s="135"/>
      <c r="MH1" s="135"/>
      <c r="MI1" s="135"/>
      <c r="MJ1" s="135"/>
      <c r="MK1" s="135"/>
      <c r="ML1" s="135"/>
      <c r="MM1" s="135"/>
      <c r="MN1" s="135"/>
      <c r="MO1" s="135"/>
      <c r="MP1" s="135"/>
      <c r="MQ1" s="135"/>
      <c r="MR1" s="135"/>
      <c r="MS1" s="135"/>
      <c r="MT1" s="135"/>
      <c r="MU1" s="135"/>
      <c r="MV1" s="135"/>
      <c r="MW1" s="135"/>
      <c r="MX1" s="135"/>
      <c r="MY1" s="135"/>
      <c r="MZ1" s="135"/>
      <c r="NA1" s="135"/>
      <c r="NB1" s="135"/>
      <c r="NC1" s="135"/>
      <c r="ND1" s="135"/>
      <c r="NE1" s="135"/>
      <c r="NF1" s="135"/>
      <c r="NG1" s="135"/>
      <c r="NH1" s="135"/>
      <c r="NI1" s="135"/>
      <c r="NJ1" s="135"/>
      <c r="NK1" s="135"/>
      <c r="NL1" s="135"/>
      <c r="NM1" s="135"/>
      <c r="NN1" s="135"/>
      <c r="NO1" s="135"/>
      <c r="NP1" s="135"/>
      <c r="NQ1" s="135"/>
      <c r="NR1" s="135"/>
      <c r="NS1" s="135"/>
      <c r="NT1" s="135"/>
      <c r="NU1" s="135"/>
      <c r="NV1" s="135"/>
      <c r="NW1" s="135"/>
      <c r="NX1" s="135"/>
      <c r="NY1" s="135"/>
      <c r="NZ1" s="135"/>
      <c r="OA1" s="135"/>
      <c r="OB1" s="135"/>
      <c r="OC1" s="135"/>
      <c r="OD1" s="135"/>
      <c r="OE1" s="135"/>
      <c r="OF1" s="135"/>
      <c r="OG1" s="135"/>
      <c r="OH1" s="135"/>
      <c r="OI1" s="135"/>
      <c r="OJ1" s="135"/>
      <c r="OK1" s="135"/>
      <c r="OL1" s="135"/>
      <c r="OM1" s="135"/>
      <c r="ON1" s="135"/>
      <c r="OO1" s="135"/>
      <c r="OP1" s="135"/>
      <c r="OQ1" s="135"/>
      <c r="OR1" s="135"/>
      <c r="OS1" s="135"/>
      <c r="OT1" s="135"/>
      <c r="OU1" s="135"/>
      <c r="OV1" s="135"/>
      <c r="OW1" s="135"/>
      <c r="OX1" s="135"/>
      <c r="OY1" s="135"/>
      <c r="OZ1" s="135"/>
      <c r="PA1" s="135"/>
      <c r="PB1" s="135"/>
      <c r="PC1" s="135"/>
      <c r="PD1" s="135"/>
      <c r="PE1" s="135"/>
      <c r="PF1" s="135"/>
      <c r="PG1" s="135"/>
      <c r="PH1" s="135"/>
      <c r="PI1" s="135"/>
      <c r="PJ1" s="135"/>
      <c r="PK1" s="135"/>
      <c r="PL1" s="135"/>
      <c r="PM1" s="135"/>
      <c r="PN1" s="135"/>
      <c r="PO1" s="135"/>
      <c r="PP1" s="135"/>
      <c r="PQ1" s="135"/>
      <c r="PR1" s="135"/>
      <c r="PS1" s="135"/>
      <c r="PT1" s="135"/>
      <c r="PU1" s="135"/>
      <c r="PV1" s="135"/>
      <c r="PW1" s="135"/>
      <c r="PX1" s="135"/>
      <c r="PY1" s="135"/>
      <c r="PZ1" s="135"/>
      <c r="QA1" s="135"/>
      <c r="QB1" s="135"/>
      <c r="QC1" s="135"/>
      <c r="QD1" s="135"/>
      <c r="QE1" s="135"/>
      <c r="QF1" s="135"/>
      <c r="QG1" s="135"/>
      <c r="QH1" s="135"/>
      <c r="QI1" s="135"/>
      <c r="QJ1" s="135"/>
      <c r="QK1" s="135"/>
      <c r="QL1" s="135"/>
      <c r="QM1" s="135"/>
      <c r="QN1" s="135"/>
      <c r="QO1" s="135"/>
      <c r="QP1" s="135"/>
      <c r="QQ1" s="135"/>
      <c r="QR1" s="135"/>
      <c r="QS1" s="135"/>
      <c r="QT1" s="135"/>
      <c r="QU1" s="135"/>
      <c r="QV1" s="135"/>
      <c r="QW1" s="135"/>
      <c r="QX1" s="135"/>
      <c r="QY1" s="135"/>
      <c r="QZ1" s="135"/>
      <c r="RA1" s="135"/>
      <c r="RB1" s="135"/>
      <c r="RC1" s="135"/>
      <c r="RD1" s="135"/>
      <c r="RE1" s="135"/>
      <c r="RF1" s="135"/>
      <c r="RG1" s="135"/>
      <c r="RH1" s="135"/>
      <c r="RI1" s="135"/>
      <c r="RJ1" s="135"/>
      <c r="RK1" s="135"/>
      <c r="RL1" s="135"/>
      <c r="RM1" s="135"/>
      <c r="RN1" s="135"/>
      <c r="RO1" s="135"/>
      <c r="RP1" s="135"/>
      <c r="RQ1" s="135"/>
      <c r="RR1" s="135"/>
      <c r="RS1" s="135"/>
      <c r="RT1" s="135"/>
      <c r="RU1" s="135"/>
      <c r="RV1" s="135"/>
      <c r="RW1" s="135"/>
      <c r="RX1" s="135"/>
      <c r="RY1" s="135"/>
      <c r="RZ1" s="135"/>
      <c r="SA1" s="135"/>
      <c r="SB1" s="135"/>
      <c r="SC1" s="135"/>
      <c r="SD1" s="135"/>
      <c r="SE1" s="135"/>
      <c r="SF1" s="135"/>
      <c r="SG1" s="135"/>
      <c r="SH1" s="135"/>
      <c r="SI1" s="135"/>
      <c r="SJ1" s="135"/>
      <c r="SK1" s="135"/>
      <c r="SL1" s="135"/>
      <c r="SM1" s="135"/>
      <c r="SN1" s="135"/>
      <c r="SO1" s="135"/>
      <c r="SP1" s="135"/>
      <c r="SQ1" s="135"/>
      <c r="SR1" s="135"/>
      <c r="SS1" s="135"/>
      <c r="ST1" s="135"/>
      <c r="SU1" s="135"/>
      <c r="SV1" s="135"/>
      <c r="SW1" s="135"/>
      <c r="SX1" s="135"/>
      <c r="SY1" s="135"/>
      <c r="SZ1" s="135"/>
      <c r="TA1" s="135"/>
      <c r="TB1" s="135"/>
      <c r="TC1" s="135"/>
      <c r="TD1" s="135"/>
      <c r="TE1" s="135"/>
      <c r="TF1" s="135"/>
      <c r="TG1" s="135"/>
      <c r="TH1" s="135"/>
      <c r="TI1" s="135"/>
      <c r="TJ1" s="135"/>
      <c r="TK1" s="135"/>
      <c r="TL1" s="135"/>
      <c r="TM1" s="135"/>
      <c r="TN1" s="135"/>
      <c r="TO1" s="135"/>
      <c r="TP1" s="135"/>
      <c r="TQ1" s="135"/>
      <c r="TR1" s="135"/>
      <c r="TS1" s="135"/>
      <c r="TT1" s="135"/>
      <c r="TU1" s="135"/>
      <c r="TV1" s="135"/>
      <c r="TW1" s="135"/>
      <c r="TX1" s="135"/>
      <c r="TY1" s="135"/>
      <c r="TZ1" s="135"/>
      <c r="UA1" s="135"/>
      <c r="UB1" s="135"/>
      <c r="UC1" s="135"/>
      <c r="UD1" s="135"/>
      <c r="UE1" s="135"/>
      <c r="UF1" s="135"/>
      <c r="UG1" s="135"/>
      <c r="UH1" s="135"/>
      <c r="UI1" s="135"/>
      <c r="UJ1" s="135"/>
      <c r="UK1" s="135"/>
      <c r="UL1" s="135"/>
      <c r="UM1" s="135"/>
      <c r="UN1" s="135"/>
      <c r="UO1" s="135"/>
      <c r="UP1" s="135"/>
      <c r="UQ1" s="135"/>
      <c r="UR1" s="135"/>
      <c r="US1" s="135"/>
      <c r="UT1" s="135"/>
      <c r="UU1" s="135"/>
      <c r="UV1" s="135"/>
      <c r="UW1" s="135"/>
      <c r="UX1" s="135"/>
      <c r="UY1" s="135"/>
      <c r="UZ1" s="135"/>
      <c r="VA1" s="135"/>
      <c r="VB1" s="135"/>
      <c r="VC1" s="135"/>
      <c r="VD1" s="135"/>
      <c r="VE1" s="135"/>
      <c r="VF1" s="135"/>
      <c r="VG1" s="135"/>
      <c r="VH1" s="135"/>
      <c r="VI1" s="135"/>
      <c r="VJ1" s="135"/>
      <c r="VK1" s="135"/>
      <c r="VL1" s="135"/>
      <c r="VM1" s="135"/>
      <c r="VN1" s="135"/>
      <c r="VO1" s="135"/>
      <c r="VP1" s="135"/>
      <c r="VQ1" s="135"/>
      <c r="VR1" s="135"/>
      <c r="VS1" s="135"/>
      <c r="VT1" s="135"/>
      <c r="VU1" s="135"/>
      <c r="VV1" s="135"/>
      <c r="VW1" s="135"/>
      <c r="VX1" s="135"/>
      <c r="VY1" s="135"/>
      <c r="VZ1" s="135"/>
      <c r="WA1" s="135"/>
      <c r="WB1" s="135"/>
      <c r="WC1" s="135"/>
      <c r="WD1" s="135"/>
      <c r="WE1" s="135"/>
      <c r="WF1" s="135"/>
      <c r="WG1" s="135"/>
      <c r="WH1" s="135"/>
      <c r="WI1" s="135"/>
      <c r="WJ1" s="135"/>
      <c r="WK1" s="135"/>
      <c r="WL1" s="135"/>
      <c r="WM1" s="135"/>
      <c r="WN1" s="135"/>
      <c r="WO1" s="135"/>
      <c r="WP1" s="135"/>
      <c r="WQ1" s="135"/>
      <c r="WR1" s="135"/>
      <c r="WS1" s="135"/>
      <c r="WT1" s="135"/>
      <c r="WU1" s="135"/>
      <c r="WV1" s="135"/>
      <c r="WW1" s="135"/>
      <c r="WX1" s="135"/>
      <c r="WY1" s="135"/>
      <c r="WZ1" s="135"/>
      <c r="XA1" s="135"/>
      <c r="XB1" s="135"/>
      <c r="XC1" s="135"/>
      <c r="XD1" s="135"/>
      <c r="XE1" s="135"/>
      <c r="XF1" s="135"/>
      <c r="XG1" s="135"/>
      <c r="XH1" s="135"/>
      <c r="XI1" s="135"/>
      <c r="XJ1" s="135"/>
      <c r="XK1" s="135"/>
      <c r="XL1" s="135"/>
      <c r="XM1" s="135"/>
      <c r="XN1" s="135"/>
      <c r="XO1" s="135"/>
      <c r="XP1" s="135"/>
      <c r="XQ1" s="135"/>
      <c r="XR1" s="135"/>
      <c r="XS1" s="135"/>
      <c r="XT1" s="135"/>
      <c r="XU1" s="135"/>
      <c r="XV1" s="135"/>
      <c r="XW1" s="135"/>
      <c r="XX1" s="135"/>
      <c r="XY1" s="135"/>
      <c r="XZ1" s="135"/>
      <c r="YA1" s="135"/>
      <c r="YB1" s="135"/>
      <c r="YC1" s="135"/>
      <c r="YD1" s="135"/>
      <c r="YE1" s="135"/>
      <c r="YF1" s="135"/>
      <c r="YG1" s="135"/>
      <c r="YH1" s="135"/>
      <c r="YI1" s="135"/>
      <c r="YJ1" s="135"/>
      <c r="YK1" s="135"/>
      <c r="YL1" s="135"/>
      <c r="YM1" s="135"/>
      <c r="YN1" s="135"/>
      <c r="YO1" s="135"/>
      <c r="YP1" s="135"/>
      <c r="YQ1" s="135"/>
      <c r="YR1" s="135"/>
      <c r="YS1" s="135"/>
      <c r="YT1" s="135"/>
      <c r="YU1" s="135"/>
      <c r="YV1" s="135"/>
      <c r="YW1" s="135"/>
      <c r="YX1" s="135"/>
      <c r="YY1" s="135"/>
      <c r="YZ1" s="135"/>
      <c r="ZA1" s="135"/>
      <c r="ZB1" s="135"/>
      <c r="ZC1" s="135"/>
      <c r="ZD1" s="135"/>
      <c r="ZE1" s="135"/>
      <c r="ZF1" s="135"/>
      <c r="ZG1" s="135"/>
      <c r="ZH1" s="135"/>
      <c r="ZI1" s="135"/>
      <c r="ZJ1" s="135"/>
      <c r="ZK1" s="135"/>
      <c r="ZL1" s="135"/>
      <c r="ZM1" s="135"/>
      <c r="ZN1" s="135"/>
      <c r="ZO1" s="135"/>
      <c r="ZP1" s="135"/>
      <c r="ZQ1" s="135"/>
      <c r="ZR1" s="135"/>
      <c r="ZS1" s="135"/>
      <c r="ZT1" s="135"/>
      <c r="ZU1" s="135"/>
      <c r="ZV1" s="135"/>
      <c r="ZW1" s="135"/>
      <c r="ZX1" s="135"/>
      <c r="ZY1" s="135"/>
      <c r="ZZ1" s="135"/>
      <c r="AAA1" s="135"/>
      <c r="AAB1" s="135"/>
      <c r="AAC1" s="135"/>
      <c r="AAD1" s="135"/>
      <c r="AAE1" s="135"/>
      <c r="AAF1" s="135"/>
      <c r="AAG1" s="135"/>
      <c r="AAH1" s="135"/>
      <c r="AAI1" s="135"/>
      <c r="AAJ1" s="135"/>
      <c r="AAK1" s="135"/>
      <c r="AAL1" s="135"/>
      <c r="AAM1" s="135"/>
      <c r="AAN1" s="135"/>
      <c r="AAO1" s="135"/>
      <c r="AAP1" s="135"/>
      <c r="AAQ1" s="135"/>
      <c r="AAR1" s="135"/>
      <c r="AAS1" s="135"/>
      <c r="AAT1" s="135"/>
      <c r="AAU1" s="135"/>
      <c r="AAV1" s="135"/>
      <c r="AAW1" s="135"/>
      <c r="AAX1" s="135"/>
      <c r="AAY1" s="135"/>
      <c r="AAZ1" s="135"/>
      <c r="ABA1" s="135"/>
      <c r="ABB1" s="135"/>
      <c r="ABC1" s="135"/>
      <c r="ABD1" s="135"/>
      <c r="ABE1" s="135"/>
      <c r="ABF1" s="135"/>
      <c r="ABG1" s="135"/>
      <c r="ABH1" s="135"/>
      <c r="ABI1" s="135"/>
      <c r="ABJ1" s="135"/>
      <c r="ABK1" s="135"/>
      <c r="ABL1" s="135"/>
      <c r="ABM1" s="135"/>
      <c r="ABN1" s="135"/>
      <c r="ABO1" s="135"/>
      <c r="ABP1" s="135"/>
      <c r="ABQ1" s="135"/>
      <c r="ABR1" s="135"/>
      <c r="ABS1" s="135"/>
      <c r="ABT1" s="135"/>
      <c r="ABU1" s="135"/>
      <c r="ABV1" s="135"/>
      <c r="ABW1" s="135"/>
      <c r="ABX1" s="135"/>
      <c r="ABY1" s="135"/>
      <c r="ABZ1" s="135"/>
      <c r="ACA1" s="135"/>
      <c r="ACB1" s="135"/>
      <c r="ACC1" s="135"/>
      <c r="ACD1" s="135"/>
      <c r="ACE1" s="135"/>
      <c r="ACF1" s="135"/>
      <c r="ACG1" s="135"/>
      <c r="ACH1" s="135"/>
      <c r="ACI1" s="135"/>
      <c r="ACJ1" s="135"/>
      <c r="ACK1" s="135"/>
      <c r="ACL1" s="135"/>
      <c r="ACM1" s="135"/>
      <c r="ACN1" s="135"/>
      <c r="ACO1" s="135"/>
      <c r="ACP1" s="135"/>
      <c r="ACQ1" s="135"/>
      <c r="ACR1" s="135"/>
      <c r="ACS1" s="135"/>
      <c r="ACT1" s="135"/>
      <c r="ACU1" s="135"/>
      <c r="ACV1" s="135"/>
      <c r="ACW1" s="135"/>
      <c r="ACX1" s="135"/>
      <c r="ACY1" s="135"/>
      <c r="ACZ1" s="135"/>
      <c r="ADA1" s="135"/>
      <c r="ADB1" s="135"/>
      <c r="ADC1" s="135"/>
      <c r="ADD1" s="135"/>
      <c r="ADE1" s="135"/>
      <c r="ADF1" s="135"/>
      <c r="ADG1" s="135"/>
      <c r="ADH1" s="135"/>
      <c r="ADI1" s="135"/>
      <c r="ADJ1" s="135"/>
      <c r="ADK1" s="135"/>
      <c r="ADL1" s="135"/>
      <c r="ADM1" s="135"/>
      <c r="ADN1" s="135"/>
      <c r="ADO1" s="135"/>
      <c r="ADP1" s="135"/>
      <c r="ADQ1" s="135"/>
      <c r="ADR1" s="135"/>
      <c r="ADS1" s="135"/>
      <c r="ADT1" s="135"/>
      <c r="ADU1" s="135"/>
      <c r="ADV1" s="135"/>
      <c r="ADW1" s="135"/>
      <c r="ADX1" s="135"/>
      <c r="ADY1" s="135"/>
      <c r="ADZ1" s="135"/>
      <c r="AEA1" s="135"/>
      <c r="AEB1" s="135"/>
      <c r="AEC1" s="135"/>
      <c r="AED1" s="135"/>
      <c r="AEE1" s="135"/>
      <c r="AEF1" s="135"/>
      <c r="AEG1" s="135"/>
      <c r="AEH1" s="135"/>
      <c r="AEI1" s="135"/>
      <c r="AEJ1" s="135"/>
      <c r="AEK1" s="135"/>
      <c r="AEL1" s="135"/>
      <c r="AEM1" s="135"/>
      <c r="AEN1" s="135"/>
      <c r="AEO1" s="135"/>
      <c r="AEP1" s="135"/>
      <c r="AEQ1" s="135"/>
      <c r="AER1" s="135"/>
      <c r="AES1" s="135"/>
      <c r="AET1" s="135"/>
      <c r="AEU1" s="135"/>
      <c r="AEV1" s="135"/>
      <c r="AEW1" s="135"/>
      <c r="AEX1" s="135"/>
      <c r="AEY1" s="135"/>
      <c r="AEZ1" s="135"/>
      <c r="AFA1" s="135"/>
      <c r="AFB1" s="135"/>
      <c r="AFC1" s="135"/>
      <c r="AFD1" s="135"/>
      <c r="AFE1" s="135"/>
      <c r="AFF1" s="135"/>
      <c r="AFG1" s="135"/>
      <c r="AFH1" s="135"/>
      <c r="AFI1" s="135"/>
      <c r="AFJ1" s="135"/>
      <c r="AFK1" s="135"/>
      <c r="AFL1" s="135"/>
      <c r="AFM1" s="135"/>
      <c r="AFN1" s="135"/>
      <c r="AFO1" s="135"/>
      <c r="AFP1" s="135"/>
      <c r="AFQ1" s="135"/>
      <c r="AFR1" s="135"/>
      <c r="AFS1" s="135"/>
      <c r="AFT1" s="135"/>
      <c r="AFU1" s="135"/>
      <c r="AFV1" s="135"/>
      <c r="AFW1" s="135"/>
      <c r="AFX1" s="135"/>
      <c r="AFY1" s="135"/>
      <c r="AFZ1" s="135"/>
      <c r="AGA1" s="135"/>
      <c r="AGB1" s="135"/>
      <c r="AGC1" s="135"/>
      <c r="AGD1" s="135"/>
      <c r="AGE1" s="135"/>
      <c r="AGF1" s="135"/>
      <c r="AGG1" s="135"/>
      <c r="AGH1" s="135"/>
      <c r="AGI1" s="135"/>
      <c r="AGJ1" s="135"/>
      <c r="AGK1" s="135"/>
      <c r="AGL1" s="135"/>
      <c r="AGM1" s="135"/>
      <c r="AGN1" s="135"/>
      <c r="AGO1" s="135"/>
      <c r="AGP1" s="135"/>
      <c r="AGQ1" s="135"/>
      <c r="AGR1" s="135"/>
      <c r="AGS1" s="135"/>
      <c r="AGT1" s="135"/>
      <c r="AGU1" s="135"/>
      <c r="AGV1" s="135"/>
      <c r="AGW1" s="135"/>
      <c r="AGX1" s="135"/>
      <c r="AGY1" s="135"/>
      <c r="AGZ1" s="135"/>
      <c r="AHA1" s="135"/>
      <c r="AHB1" s="135"/>
      <c r="AHC1" s="135"/>
      <c r="AHD1" s="135"/>
      <c r="AHE1" s="135"/>
      <c r="AHF1" s="135"/>
      <c r="AHG1" s="135"/>
      <c r="AHH1" s="135"/>
      <c r="AHI1" s="135"/>
      <c r="AHJ1" s="135"/>
      <c r="AHK1" s="135"/>
      <c r="AHL1" s="135"/>
      <c r="AHM1" s="135"/>
      <c r="AHN1" s="135"/>
      <c r="AHO1" s="135"/>
      <c r="AHP1" s="135"/>
      <c r="AHQ1" s="135"/>
      <c r="AHR1" s="135"/>
      <c r="AHS1" s="135"/>
      <c r="AHT1" s="135"/>
      <c r="AHU1" s="135"/>
      <c r="AHV1" s="135"/>
      <c r="AHW1" s="135"/>
      <c r="AHX1" s="135"/>
      <c r="AHY1" s="135"/>
      <c r="AHZ1" s="135"/>
      <c r="AIA1" s="135"/>
      <c r="AIB1" s="135"/>
      <c r="AIC1" s="135"/>
      <c r="AID1" s="135"/>
      <c r="AIE1" s="135"/>
      <c r="AIF1" s="135"/>
      <c r="AIG1" s="135"/>
      <c r="AIH1" s="135"/>
      <c r="AII1" s="135"/>
      <c r="AIJ1" s="135"/>
      <c r="AIK1" s="135"/>
      <c r="AIL1" s="135"/>
      <c r="AIM1" s="135"/>
      <c r="AIN1" s="135"/>
      <c r="AIO1" s="135"/>
      <c r="AIP1" s="135"/>
      <c r="AIQ1" s="135"/>
      <c r="AIR1" s="135"/>
      <c r="AIS1" s="135"/>
      <c r="AIT1" s="135"/>
      <c r="AIU1" s="135"/>
      <c r="AIV1" s="135"/>
      <c r="AIW1" s="135"/>
      <c r="AIX1" s="135"/>
      <c r="AIY1" s="135"/>
      <c r="AIZ1" s="135"/>
      <c r="AJA1" s="135"/>
      <c r="AJB1" s="135"/>
      <c r="AJC1" s="135"/>
      <c r="AJD1" s="135"/>
      <c r="AJE1" s="135"/>
      <c r="AJF1" s="135"/>
      <c r="AJG1" s="135"/>
      <c r="AJH1" s="135"/>
      <c r="AJI1" s="135"/>
      <c r="AJJ1" s="135"/>
      <c r="AJK1" s="135"/>
      <c r="AJL1" s="135"/>
      <c r="AJM1" s="135"/>
      <c r="AJN1" s="135"/>
      <c r="AJO1" s="135"/>
      <c r="AJP1" s="135"/>
      <c r="AJQ1" s="135"/>
      <c r="AJR1" s="135"/>
      <c r="AJS1" s="135"/>
      <c r="AJT1" s="135"/>
      <c r="AJU1" s="135"/>
      <c r="AJV1" s="135"/>
      <c r="AJW1" s="135"/>
      <c r="AJX1" s="135"/>
      <c r="AJY1" s="135"/>
      <c r="AJZ1" s="135"/>
      <c r="AKA1" s="135"/>
      <c r="AKB1" s="135"/>
      <c r="AKC1" s="135"/>
      <c r="AKD1" s="135"/>
      <c r="AKE1" s="135"/>
      <c r="AKF1" s="135"/>
      <c r="AKG1" s="135"/>
      <c r="AKH1" s="135"/>
      <c r="AKI1" s="135"/>
      <c r="AKJ1" s="135"/>
      <c r="AKK1" s="135"/>
      <c r="AKL1" s="135"/>
      <c r="AKM1" s="135"/>
      <c r="AKN1" s="135"/>
      <c r="AKO1" s="135"/>
      <c r="AKP1" s="135"/>
      <c r="AKQ1" s="135"/>
      <c r="AKR1" s="135"/>
      <c r="AKS1" s="135"/>
      <c r="AKT1" s="135"/>
      <c r="AKU1" s="135"/>
      <c r="AKV1" s="135"/>
      <c r="AKW1" s="135"/>
      <c r="AKX1" s="135"/>
      <c r="AKY1" s="135"/>
      <c r="AKZ1" s="135"/>
      <c r="ALA1" s="135"/>
      <c r="ALB1" s="135"/>
      <c r="ALC1" s="135"/>
      <c r="ALD1" s="135"/>
      <c r="ALE1" s="135"/>
      <c r="ALF1" s="135"/>
      <c r="ALG1" s="135"/>
      <c r="ALH1" s="135"/>
      <c r="ALI1" s="135"/>
      <c r="ALJ1" s="135"/>
      <c r="ALK1" s="135"/>
      <c r="ALL1" s="135"/>
      <c r="ALM1" s="135"/>
      <c r="ALN1" s="135"/>
      <c r="ALO1" s="135"/>
      <c r="ALP1" s="135"/>
      <c r="ALQ1" s="135"/>
      <c r="ALR1" s="135"/>
      <c r="ALS1" s="135"/>
      <c r="ALT1" s="135"/>
      <c r="ALU1" s="135"/>
      <c r="ALV1" s="135"/>
      <c r="ALW1" s="135"/>
      <c r="ALX1" s="135"/>
      <c r="ALY1" s="135"/>
      <c r="ALZ1" s="135"/>
      <c r="AMA1" s="135"/>
      <c r="AMB1" s="135"/>
      <c r="AMC1" s="135"/>
      <c r="AMD1" s="135"/>
      <c r="AME1" s="135"/>
      <c r="AMF1" s="135"/>
      <c r="AMG1" s="135"/>
      <c r="AMH1" s="135"/>
      <c r="AMI1" s="135"/>
      <c r="AMJ1" s="135"/>
      <c r="AMK1" s="135"/>
      <c r="AML1" s="135"/>
      <c r="AMM1" s="135"/>
      <c r="AMN1" s="135"/>
      <c r="AMO1" s="135"/>
      <c r="AMP1" s="135"/>
      <c r="AMQ1" s="135"/>
      <c r="AMR1" s="135"/>
      <c r="AMS1" s="135"/>
      <c r="AMT1" s="135"/>
      <c r="AMU1" s="135"/>
      <c r="AMV1" s="135"/>
      <c r="AMW1" s="135"/>
      <c r="AMX1" s="135"/>
      <c r="AMY1" s="135"/>
      <c r="AMZ1" s="135"/>
      <c r="ANA1" s="135"/>
      <c r="ANB1" s="135"/>
      <c r="ANC1" s="135"/>
      <c r="AND1" s="135"/>
      <c r="ANE1" s="135"/>
      <c r="ANF1" s="135"/>
      <c r="ANG1" s="135"/>
      <c r="ANH1" s="135"/>
      <c r="ANI1" s="135"/>
      <c r="ANJ1" s="135"/>
      <c r="ANK1" s="135"/>
      <c r="ANL1" s="135"/>
      <c r="ANM1" s="135"/>
      <c r="ANN1" s="135"/>
      <c r="ANO1" s="135"/>
      <c r="ANP1" s="135"/>
      <c r="ANQ1" s="135"/>
      <c r="ANR1" s="135"/>
      <c r="ANS1" s="135"/>
      <c r="ANT1" s="135"/>
      <c r="ANU1" s="135"/>
      <c r="ANV1" s="135"/>
      <c r="ANW1" s="135"/>
      <c r="ANX1" s="135"/>
      <c r="ANY1" s="135"/>
      <c r="ANZ1" s="135"/>
      <c r="AOA1" s="135"/>
      <c r="AOB1" s="135"/>
      <c r="AOC1" s="135"/>
      <c r="AOD1" s="135"/>
      <c r="AOE1" s="135"/>
      <c r="AOF1" s="135"/>
      <c r="AOG1" s="135"/>
      <c r="AOH1" s="135"/>
      <c r="AOI1" s="135"/>
      <c r="AOJ1" s="135"/>
      <c r="AOK1" s="135"/>
      <c r="AOL1" s="135"/>
      <c r="AOM1" s="135"/>
      <c r="AON1" s="135"/>
      <c r="AOO1" s="135"/>
      <c r="AOP1" s="135"/>
      <c r="AOQ1" s="135"/>
      <c r="AOR1" s="135"/>
      <c r="AOS1" s="135"/>
      <c r="AOT1" s="135"/>
      <c r="AOU1" s="135"/>
      <c r="AOV1" s="135"/>
      <c r="AOW1" s="135"/>
      <c r="AOX1" s="135"/>
      <c r="AOY1" s="135"/>
      <c r="AOZ1" s="135"/>
      <c r="APA1" s="135"/>
      <c r="APB1" s="135"/>
      <c r="APC1" s="135"/>
      <c r="APD1" s="135"/>
      <c r="APE1" s="135"/>
      <c r="APF1" s="135"/>
      <c r="APG1" s="135"/>
      <c r="APH1" s="135"/>
      <c r="API1" s="135"/>
      <c r="APJ1" s="135"/>
      <c r="APK1" s="135"/>
      <c r="APL1" s="135"/>
      <c r="APM1" s="135"/>
      <c r="APN1" s="135"/>
      <c r="APO1" s="135"/>
      <c r="APP1" s="135"/>
      <c r="APQ1" s="135"/>
      <c r="APR1" s="135"/>
      <c r="APS1" s="135"/>
      <c r="APT1" s="135"/>
      <c r="APU1" s="135"/>
      <c r="APV1" s="135"/>
      <c r="APW1" s="135"/>
      <c r="APX1" s="135"/>
      <c r="APY1" s="135"/>
      <c r="APZ1" s="135"/>
      <c r="AQA1" s="135"/>
      <c r="AQB1" s="135"/>
      <c r="AQC1" s="135"/>
      <c r="AQD1" s="135"/>
      <c r="AQE1" s="135"/>
      <c r="AQF1" s="135"/>
      <c r="AQG1" s="135"/>
      <c r="AQH1" s="135"/>
      <c r="AQI1" s="135"/>
      <c r="AQJ1" s="135"/>
      <c r="AQK1" s="135"/>
      <c r="AQL1" s="135"/>
      <c r="AQM1" s="135"/>
      <c r="AQN1" s="135"/>
      <c r="AQO1" s="135"/>
      <c r="AQP1" s="135"/>
      <c r="AQQ1" s="135"/>
      <c r="AQR1" s="135"/>
      <c r="AQS1" s="135"/>
      <c r="AQT1" s="135"/>
      <c r="AQU1" s="135"/>
      <c r="AQV1" s="135"/>
      <c r="AQW1" s="135"/>
      <c r="AQX1" s="135"/>
      <c r="AQY1" s="135"/>
      <c r="AQZ1" s="135"/>
      <c r="ARA1" s="135"/>
      <c r="ARB1" s="135"/>
      <c r="ARC1" s="135"/>
      <c r="ARD1" s="135"/>
      <c r="ARE1" s="135"/>
      <c r="ARF1" s="135"/>
      <c r="ARG1" s="135"/>
      <c r="ARH1" s="135"/>
      <c r="ARI1" s="135"/>
      <c r="ARJ1" s="135"/>
      <c r="ARK1" s="135"/>
      <c r="ARL1" s="135"/>
      <c r="ARM1" s="135"/>
      <c r="ARN1" s="135"/>
      <c r="ARO1" s="135"/>
      <c r="ARP1" s="135"/>
      <c r="ARQ1" s="135"/>
      <c r="ARR1" s="135"/>
      <c r="ARS1" s="135"/>
      <c r="ART1" s="135"/>
      <c r="ARU1" s="135"/>
      <c r="ARV1" s="135"/>
      <c r="ARW1" s="135"/>
      <c r="ARX1" s="135"/>
      <c r="ARY1" s="135"/>
      <c r="ARZ1" s="135"/>
      <c r="ASA1" s="135"/>
      <c r="ASB1" s="135"/>
      <c r="ASC1" s="135"/>
      <c r="ASD1" s="135"/>
      <c r="ASE1" s="135"/>
      <c r="ASF1" s="135"/>
      <c r="ASG1" s="135"/>
      <c r="ASH1" s="135"/>
      <c r="ASI1" s="135"/>
      <c r="ASJ1" s="135"/>
      <c r="ASK1" s="135"/>
      <c r="ASL1" s="135"/>
      <c r="ASM1" s="135"/>
      <c r="ASN1" s="135"/>
      <c r="ASO1" s="135"/>
      <c r="ASP1" s="135"/>
      <c r="ASQ1" s="135"/>
      <c r="ASR1" s="135"/>
      <c r="ASS1" s="135"/>
      <c r="AST1" s="135"/>
      <c r="ASU1" s="135"/>
      <c r="ASV1" s="135"/>
      <c r="ASW1" s="135"/>
      <c r="ASX1" s="135"/>
      <c r="ASY1" s="135"/>
      <c r="ASZ1" s="135"/>
      <c r="ATA1" s="135"/>
      <c r="ATB1" s="135"/>
      <c r="ATC1" s="135"/>
      <c r="ATD1" s="135"/>
      <c r="ATE1" s="135"/>
      <c r="ATF1" s="135"/>
      <c r="ATG1" s="135"/>
      <c r="ATH1" s="135"/>
      <c r="ATI1" s="135"/>
      <c r="ATJ1" s="135"/>
      <c r="ATK1" s="135"/>
      <c r="ATL1" s="135"/>
      <c r="ATM1" s="135"/>
      <c r="ATN1" s="135"/>
      <c r="ATO1" s="135"/>
      <c r="ATP1" s="135"/>
      <c r="ATQ1" s="135"/>
      <c r="ATR1" s="135"/>
      <c r="ATS1" s="135"/>
      <c r="ATT1" s="135"/>
      <c r="ATU1" s="135"/>
      <c r="ATV1" s="135"/>
      <c r="ATW1" s="135"/>
      <c r="ATX1" s="135"/>
      <c r="ATY1" s="135"/>
      <c r="ATZ1" s="135"/>
      <c r="AUA1" s="135"/>
      <c r="AUB1" s="135"/>
      <c r="AUC1" s="135"/>
      <c r="AUD1" s="135"/>
      <c r="AUE1" s="135"/>
      <c r="AUF1" s="135"/>
      <c r="AUG1" s="135"/>
      <c r="AUH1" s="135"/>
      <c r="AUI1" s="135"/>
      <c r="AUJ1" s="135"/>
      <c r="AUK1" s="135"/>
      <c r="AUL1" s="135"/>
      <c r="AUM1" s="135"/>
      <c r="AUN1" s="135"/>
      <c r="AUO1" s="135"/>
      <c r="AUP1" s="135"/>
      <c r="AUQ1" s="135"/>
      <c r="AUR1" s="135"/>
      <c r="AUS1" s="135"/>
      <c r="AUT1" s="135"/>
      <c r="AUU1" s="135"/>
      <c r="AUV1" s="135"/>
      <c r="AUW1" s="135"/>
      <c r="AUX1" s="135"/>
      <c r="AUY1" s="135"/>
      <c r="AUZ1" s="135"/>
      <c r="AVA1" s="135"/>
      <c r="AVB1" s="135"/>
      <c r="AVC1" s="135"/>
      <c r="AVD1" s="135"/>
      <c r="AVE1" s="135"/>
      <c r="AVF1" s="135"/>
      <c r="AVG1" s="135"/>
      <c r="AVH1" s="135"/>
      <c r="AVI1" s="135"/>
      <c r="AVJ1" s="135"/>
      <c r="AVK1" s="135"/>
      <c r="AVL1" s="135"/>
      <c r="AVM1" s="135"/>
      <c r="AVN1" s="135"/>
      <c r="AVO1" s="135"/>
      <c r="AVP1" s="135"/>
      <c r="AVQ1" s="135"/>
      <c r="AVR1" s="135"/>
      <c r="AVS1" s="135"/>
      <c r="AVT1" s="135"/>
      <c r="AVU1" s="135"/>
      <c r="AVV1" s="135"/>
      <c r="AVW1" s="135"/>
      <c r="AVX1" s="135"/>
      <c r="AVY1" s="135"/>
      <c r="AVZ1" s="135"/>
      <c r="AWA1" s="135"/>
      <c r="AWB1" s="135"/>
      <c r="AWC1" s="135"/>
      <c r="AWD1" s="135"/>
      <c r="AWE1" s="135"/>
      <c r="AWF1" s="135"/>
      <c r="AWG1" s="135"/>
      <c r="AWH1" s="135"/>
      <c r="AWI1" s="135"/>
      <c r="AWJ1" s="135"/>
      <c r="AWK1" s="135"/>
      <c r="AWL1" s="135"/>
      <c r="AWM1" s="135"/>
      <c r="AWN1" s="135"/>
      <c r="AWO1" s="135"/>
      <c r="AWP1" s="135"/>
      <c r="AWQ1" s="135"/>
      <c r="AWR1" s="135"/>
      <c r="AWS1" s="135"/>
      <c r="AWT1" s="135"/>
      <c r="AWU1" s="135"/>
      <c r="AWV1" s="135"/>
      <c r="AWW1" s="135"/>
      <c r="AWX1" s="135"/>
      <c r="AWY1" s="135"/>
      <c r="AWZ1" s="135"/>
      <c r="AXA1" s="135"/>
      <c r="AXB1" s="135"/>
      <c r="AXC1" s="135"/>
      <c r="AXD1" s="135"/>
      <c r="AXE1" s="135"/>
      <c r="AXF1" s="135"/>
      <c r="AXG1" s="135"/>
      <c r="AXH1" s="135"/>
      <c r="AXI1" s="135"/>
      <c r="AXJ1" s="135"/>
      <c r="AXK1" s="135"/>
      <c r="AXL1" s="135"/>
      <c r="AXM1" s="135"/>
      <c r="AXN1" s="135"/>
      <c r="AXO1" s="135"/>
      <c r="AXP1" s="135"/>
      <c r="AXQ1" s="135"/>
      <c r="AXR1" s="135"/>
      <c r="AXS1" s="135"/>
      <c r="AXT1" s="135"/>
      <c r="AXU1" s="135"/>
      <c r="AXV1" s="135"/>
      <c r="AXW1" s="135"/>
      <c r="AXX1" s="135"/>
      <c r="AXY1" s="135"/>
      <c r="AXZ1" s="135"/>
      <c r="AYA1" s="135"/>
      <c r="AYB1" s="135"/>
      <c r="AYC1" s="135"/>
      <c r="AYD1" s="135"/>
      <c r="AYE1" s="135"/>
      <c r="AYF1" s="135"/>
      <c r="AYG1" s="135"/>
      <c r="AYH1" s="135"/>
      <c r="AYI1" s="135"/>
      <c r="AYJ1" s="135"/>
      <c r="AYK1" s="135"/>
      <c r="AYL1" s="135"/>
      <c r="AYM1" s="135"/>
      <c r="AYN1" s="135"/>
      <c r="AYO1" s="135"/>
      <c r="AYP1" s="135"/>
      <c r="AYQ1" s="135"/>
      <c r="AYR1" s="135"/>
      <c r="AYS1" s="135"/>
      <c r="AYT1" s="135"/>
      <c r="AYU1" s="135"/>
      <c r="AYV1" s="135"/>
      <c r="AYW1" s="135"/>
      <c r="AYX1" s="135"/>
      <c r="AYY1" s="135"/>
      <c r="AYZ1" s="135"/>
      <c r="AZA1" s="135"/>
      <c r="AZB1" s="135"/>
      <c r="AZC1" s="135"/>
      <c r="AZD1" s="135"/>
      <c r="AZE1" s="135"/>
      <c r="AZF1" s="135"/>
      <c r="AZG1" s="135"/>
      <c r="AZH1" s="135"/>
      <c r="AZI1" s="135"/>
      <c r="AZJ1" s="135"/>
      <c r="AZK1" s="135"/>
      <c r="AZL1" s="135"/>
      <c r="AZM1" s="135"/>
      <c r="AZN1" s="135"/>
      <c r="AZO1" s="135"/>
      <c r="AZP1" s="135"/>
      <c r="AZQ1" s="135"/>
      <c r="AZR1" s="135"/>
      <c r="AZS1" s="135"/>
      <c r="AZT1" s="135"/>
      <c r="AZU1" s="135"/>
      <c r="AZV1" s="135"/>
      <c r="AZW1" s="135"/>
      <c r="AZX1" s="135"/>
      <c r="AZY1" s="135"/>
      <c r="AZZ1" s="135"/>
      <c r="BAA1" s="135"/>
      <c r="BAB1" s="135"/>
      <c r="BAC1" s="135"/>
      <c r="BAD1" s="135"/>
      <c r="BAE1" s="135"/>
      <c r="BAF1" s="135"/>
      <c r="BAG1" s="135"/>
      <c r="BAH1" s="135"/>
      <c r="BAI1" s="135"/>
      <c r="BAJ1" s="135"/>
      <c r="BAK1" s="135"/>
      <c r="BAL1" s="135"/>
      <c r="BAM1" s="135"/>
      <c r="BAN1" s="135"/>
      <c r="BAO1" s="135"/>
      <c r="BAP1" s="135"/>
      <c r="BAQ1" s="135"/>
      <c r="BAR1" s="135"/>
      <c r="BAS1" s="135"/>
      <c r="BAT1" s="135"/>
      <c r="BAU1" s="135"/>
      <c r="BAV1" s="135"/>
      <c r="BAW1" s="135"/>
      <c r="BAX1" s="135"/>
      <c r="BAY1" s="135"/>
      <c r="BAZ1" s="135"/>
      <c r="BBA1" s="135"/>
      <c r="BBB1" s="135"/>
      <c r="BBC1" s="135"/>
      <c r="BBD1" s="135"/>
      <c r="BBE1" s="135"/>
      <c r="BBF1" s="135"/>
      <c r="BBG1" s="135"/>
      <c r="BBH1" s="135"/>
      <c r="BBI1" s="135"/>
      <c r="BBJ1" s="135"/>
      <c r="BBK1" s="135"/>
      <c r="BBL1" s="135"/>
      <c r="BBM1" s="135"/>
      <c r="BBN1" s="135"/>
      <c r="BBO1" s="135"/>
      <c r="BBP1" s="135"/>
      <c r="BBQ1" s="135"/>
      <c r="BBR1" s="135"/>
      <c r="BBS1" s="135"/>
      <c r="BBT1" s="135"/>
      <c r="BBU1" s="135"/>
      <c r="BBV1" s="135"/>
      <c r="BBW1" s="135"/>
      <c r="BBX1" s="135"/>
      <c r="BBY1" s="135"/>
      <c r="BBZ1" s="135"/>
      <c r="BCA1" s="135"/>
      <c r="BCB1" s="135"/>
      <c r="BCC1" s="135"/>
      <c r="BCD1" s="135"/>
      <c r="BCE1" s="135"/>
      <c r="BCF1" s="135"/>
      <c r="BCG1" s="135"/>
      <c r="BCH1" s="135"/>
      <c r="BCI1" s="135"/>
      <c r="BCJ1" s="135"/>
      <c r="BCK1" s="135"/>
      <c r="BCL1" s="135"/>
      <c r="BCM1" s="135"/>
      <c r="BCN1" s="135"/>
      <c r="BCO1" s="135"/>
      <c r="BCP1" s="135"/>
      <c r="BCQ1" s="135"/>
      <c r="BCR1" s="135"/>
      <c r="BCS1" s="135"/>
      <c r="BCT1" s="135"/>
      <c r="BCU1" s="135"/>
      <c r="BCV1" s="135"/>
      <c r="BCW1" s="135"/>
      <c r="BCX1" s="135"/>
      <c r="BCY1" s="135"/>
      <c r="BCZ1" s="135"/>
      <c r="BDA1" s="135"/>
      <c r="BDB1" s="135"/>
      <c r="BDC1" s="135"/>
      <c r="BDD1" s="135"/>
      <c r="BDE1" s="135"/>
      <c r="BDF1" s="135"/>
      <c r="BDG1" s="135"/>
      <c r="BDH1" s="135"/>
      <c r="BDI1" s="135"/>
      <c r="BDJ1" s="135"/>
      <c r="BDK1" s="135"/>
      <c r="BDL1" s="135"/>
      <c r="BDM1" s="135"/>
      <c r="BDN1" s="135"/>
      <c r="BDO1" s="135"/>
      <c r="BDP1" s="135"/>
      <c r="BDQ1" s="135"/>
      <c r="BDR1" s="135"/>
      <c r="BDS1" s="135"/>
      <c r="BDT1" s="135"/>
      <c r="BDU1" s="135"/>
      <c r="BDV1" s="135"/>
      <c r="BDW1" s="135"/>
      <c r="BDX1" s="135"/>
      <c r="BDY1" s="135"/>
      <c r="BDZ1" s="135"/>
      <c r="BEA1" s="135"/>
      <c r="BEB1" s="135"/>
      <c r="BEC1" s="135"/>
      <c r="BED1" s="135"/>
      <c r="BEE1" s="135"/>
      <c r="BEF1" s="135"/>
      <c r="BEG1" s="135"/>
      <c r="BEH1" s="135"/>
      <c r="BEI1" s="135"/>
      <c r="BEJ1" s="135"/>
      <c r="BEK1" s="135"/>
      <c r="BEL1" s="135"/>
      <c r="BEM1" s="135"/>
      <c r="BEN1" s="135"/>
      <c r="BEO1" s="135"/>
      <c r="BEP1" s="135"/>
      <c r="BEQ1" s="135"/>
      <c r="BER1" s="135"/>
      <c r="BES1" s="135"/>
      <c r="BET1" s="135"/>
      <c r="BEU1" s="135"/>
      <c r="BEV1" s="135"/>
      <c r="BEW1" s="135"/>
      <c r="BEX1" s="135"/>
      <c r="BEY1" s="135"/>
      <c r="BEZ1" s="135"/>
      <c r="BFA1" s="135"/>
      <c r="BFB1" s="135"/>
      <c r="BFC1" s="135"/>
      <c r="BFD1" s="135"/>
      <c r="BFE1" s="135"/>
      <c r="BFF1" s="135"/>
      <c r="BFG1" s="135"/>
      <c r="BFH1" s="135"/>
      <c r="BFI1" s="135"/>
      <c r="BFJ1" s="135"/>
      <c r="BFK1" s="135"/>
      <c r="BFL1" s="135"/>
      <c r="BFM1" s="135"/>
      <c r="BFN1" s="135"/>
      <c r="BFO1" s="135"/>
      <c r="BFP1" s="135"/>
      <c r="BFQ1" s="135"/>
      <c r="BFR1" s="135"/>
      <c r="BFS1" s="135"/>
      <c r="BFT1" s="135"/>
      <c r="BFU1" s="135"/>
      <c r="BFV1" s="135"/>
      <c r="BFW1" s="135"/>
      <c r="BFX1" s="135"/>
      <c r="BFY1" s="135"/>
      <c r="BFZ1" s="135"/>
      <c r="BGA1" s="135"/>
      <c r="BGB1" s="135"/>
      <c r="BGC1" s="135"/>
      <c r="BGD1" s="135"/>
      <c r="BGE1" s="135"/>
      <c r="BGF1" s="135"/>
      <c r="BGG1" s="135"/>
      <c r="BGH1" s="135"/>
      <c r="BGI1" s="135"/>
      <c r="BGJ1" s="135"/>
      <c r="BGK1" s="135"/>
      <c r="BGL1" s="135"/>
      <c r="BGM1" s="135"/>
      <c r="BGN1" s="135"/>
      <c r="BGO1" s="135"/>
      <c r="BGP1" s="135"/>
      <c r="BGQ1" s="135"/>
      <c r="BGR1" s="135"/>
      <c r="BGS1" s="135"/>
      <c r="BGT1" s="135"/>
      <c r="BGU1" s="135"/>
      <c r="BGV1" s="135"/>
      <c r="BGW1" s="135"/>
      <c r="BGX1" s="135"/>
      <c r="BGY1" s="135"/>
      <c r="BGZ1" s="135"/>
      <c r="BHA1" s="135"/>
      <c r="BHB1" s="135"/>
      <c r="BHC1" s="135"/>
      <c r="BHD1" s="135"/>
      <c r="BHE1" s="135"/>
      <c r="BHF1" s="135"/>
      <c r="BHG1" s="135"/>
      <c r="BHH1" s="135"/>
      <c r="BHI1" s="135"/>
      <c r="BHJ1" s="135"/>
      <c r="BHK1" s="135"/>
      <c r="BHL1" s="135"/>
      <c r="BHM1" s="135"/>
      <c r="BHN1" s="135"/>
      <c r="BHO1" s="135"/>
      <c r="BHP1" s="135"/>
      <c r="BHQ1" s="135"/>
      <c r="BHR1" s="135"/>
      <c r="BHS1" s="135"/>
      <c r="BHT1" s="135"/>
      <c r="BHU1" s="135"/>
      <c r="BHV1" s="135"/>
      <c r="BHW1" s="135"/>
      <c r="BHX1" s="135"/>
      <c r="BHY1" s="135"/>
      <c r="BHZ1" s="135"/>
      <c r="BIA1" s="135"/>
      <c r="BIB1" s="135"/>
      <c r="BIC1" s="135"/>
      <c r="BID1" s="135"/>
      <c r="BIE1" s="135"/>
      <c r="BIF1" s="135"/>
      <c r="BIG1" s="135"/>
      <c r="BIH1" s="135"/>
      <c r="BII1" s="135"/>
      <c r="BIJ1" s="135"/>
      <c r="BIK1" s="135"/>
      <c r="BIL1" s="135"/>
      <c r="BIM1" s="135"/>
      <c r="BIN1" s="135"/>
      <c r="BIO1" s="135"/>
      <c r="BIP1" s="135"/>
      <c r="BIQ1" s="135"/>
      <c r="BIR1" s="135"/>
      <c r="BIS1" s="135"/>
      <c r="BIT1" s="135"/>
      <c r="BIU1" s="135"/>
      <c r="BIV1" s="135"/>
      <c r="BIW1" s="135"/>
      <c r="BIX1" s="135"/>
      <c r="BIY1" s="135"/>
      <c r="BIZ1" s="135"/>
      <c r="BJA1" s="135"/>
      <c r="BJB1" s="135"/>
      <c r="BJC1" s="135"/>
      <c r="BJD1" s="135"/>
      <c r="BJE1" s="135"/>
      <c r="BJF1" s="135"/>
      <c r="BJG1" s="135"/>
      <c r="BJH1" s="135"/>
      <c r="BJI1" s="135"/>
      <c r="BJJ1" s="135"/>
      <c r="BJK1" s="135"/>
      <c r="BJL1" s="135"/>
      <c r="BJM1" s="135"/>
      <c r="BJN1" s="135"/>
      <c r="BJO1" s="135"/>
      <c r="BJP1" s="135"/>
      <c r="BJQ1" s="135"/>
      <c r="BJR1" s="135"/>
      <c r="BJS1" s="135"/>
      <c r="BJT1" s="135"/>
      <c r="BJU1" s="135"/>
      <c r="BJV1" s="135"/>
      <c r="BJW1" s="135"/>
      <c r="BJX1" s="135"/>
      <c r="BJY1" s="135"/>
      <c r="BJZ1" s="135"/>
      <c r="BKA1" s="135"/>
      <c r="BKB1" s="135"/>
      <c r="BKC1" s="135"/>
      <c r="BKD1" s="135"/>
      <c r="BKE1" s="135"/>
      <c r="BKF1" s="135"/>
      <c r="BKG1" s="135"/>
      <c r="BKH1" s="135"/>
      <c r="BKI1" s="135"/>
      <c r="BKJ1" s="135"/>
      <c r="BKK1" s="135"/>
      <c r="BKL1" s="135"/>
      <c r="BKM1" s="135"/>
      <c r="BKN1" s="135"/>
      <c r="BKO1" s="135"/>
      <c r="BKP1" s="135"/>
      <c r="BKQ1" s="135"/>
      <c r="BKR1" s="135"/>
      <c r="BKS1" s="135"/>
      <c r="BKT1" s="135"/>
      <c r="BKU1" s="135"/>
      <c r="BKV1" s="135"/>
      <c r="BKW1" s="135"/>
      <c r="BKX1" s="135"/>
      <c r="BKY1" s="135"/>
      <c r="BKZ1" s="135"/>
      <c r="BLA1" s="135"/>
      <c r="BLB1" s="135"/>
      <c r="BLC1" s="135"/>
      <c r="BLD1" s="135"/>
      <c r="BLE1" s="135"/>
      <c r="BLF1" s="135"/>
      <c r="BLG1" s="135"/>
      <c r="BLH1" s="135"/>
      <c r="BLI1" s="135"/>
      <c r="BLJ1" s="135"/>
      <c r="BLK1" s="135"/>
      <c r="BLL1" s="135"/>
      <c r="BLM1" s="135"/>
      <c r="BLN1" s="135"/>
      <c r="BLO1" s="135"/>
      <c r="BLP1" s="135"/>
      <c r="BLQ1" s="135"/>
      <c r="BLR1" s="135"/>
      <c r="BLS1" s="135"/>
      <c r="BLT1" s="135"/>
      <c r="BLU1" s="135"/>
      <c r="BLV1" s="135"/>
      <c r="BLW1" s="135"/>
      <c r="BLX1" s="135"/>
      <c r="BLY1" s="135"/>
      <c r="BLZ1" s="135"/>
      <c r="BMA1" s="135"/>
      <c r="BMB1" s="135"/>
      <c r="BMC1" s="135"/>
      <c r="BMD1" s="135"/>
      <c r="BME1" s="135"/>
      <c r="BMF1" s="135"/>
      <c r="BMG1" s="135"/>
      <c r="BMH1" s="135"/>
      <c r="BMI1" s="135"/>
      <c r="BMJ1" s="135"/>
      <c r="BMK1" s="135"/>
      <c r="BML1" s="135"/>
      <c r="BMM1" s="135"/>
      <c r="BMN1" s="135"/>
      <c r="BMO1" s="135"/>
      <c r="BMP1" s="135"/>
      <c r="BMQ1" s="135"/>
      <c r="BMR1" s="135"/>
      <c r="BMS1" s="135"/>
      <c r="BMT1" s="135"/>
      <c r="BMU1" s="135"/>
      <c r="BMV1" s="135"/>
      <c r="BMW1" s="135"/>
      <c r="BMX1" s="135"/>
      <c r="BMY1" s="135"/>
      <c r="BMZ1" s="135"/>
      <c r="BNA1" s="135"/>
      <c r="BNB1" s="135"/>
      <c r="BNC1" s="135"/>
      <c r="BND1" s="135"/>
      <c r="BNE1" s="135"/>
      <c r="BNF1" s="135"/>
      <c r="BNG1" s="135"/>
      <c r="BNH1" s="135"/>
      <c r="BNI1" s="135"/>
      <c r="BNJ1" s="135"/>
      <c r="BNK1" s="135"/>
      <c r="BNL1" s="135"/>
      <c r="BNM1" s="135"/>
      <c r="BNN1" s="135"/>
      <c r="BNO1" s="135"/>
      <c r="BNP1" s="135"/>
      <c r="BNQ1" s="135"/>
      <c r="BNR1" s="135"/>
      <c r="BNS1" s="135"/>
      <c r="BNT1" s="135"/>
      <c r="BNU1" s="135"/>
      <c r="BNV1" s="135"/>
      <c r="BNW1" s="135"/>
      <c r="BNX1" s="135"/>
      <c r="BNY1" s="135"/>
      <c r="BNZ1" s="135"/>
      <c r="BOA1" s="135"/>
      <c r="BOB1" s="135"/>
      <c r="BOC1" s="135"/>
      <c r="BOD1" s="135"/>
      <c r="BOE1" s="135"/>
      <c r="BOF1" s="135"/>
      <c r="BOG1" s="135"/>
      <c r="BOH1" s="135"/>
      <c r="BOI1" s="135"/>
      <c r="BOJ1" s="135"/>
      <c r="BOK1" s="135"/>
      <c r="BOL1" s="135"/>
      <c r="BOM1" s="135"/>
      <c r="BON1" s="135"/>
      <c r="BOO1" s="135"/>
      <c r="BOP1" s="135"/>
      <c r="BOQ1" s="135"/>
      <c r="BOR1" s="135"/>
      <c r="BOS1" s="135"/>
      <c r="BOT1" s="135"/>
      <c r="BOU1" s="135"/>
      <c r="BOV1" s="135"/>
      <c r="BOW1" s="135"/>
      <c r="BOX1" s="135"/>
      <c r="BOY1" s="135"/>
      <c r="BOZ1" s="135"/>
      <c r="BPA1" s="135"/>
      <c r="BPB1" s="135"/>
      <c r="BPC1" s="135"/>
      <c r="BPD1" s="135"/>
      <c r="BPE1" s="135"/>
      <c r="BPF1" s="135"/>
      <c r="BPG1" s="135"/>
      <c r="BPH1" s="135"/>
      <c r="BPI1" s="135"/>
      <c r="BPJ1" s="135"/>
      <c r="BPK1" s="135"/>
      <c r="BPL1" s="135"/>
      <c r="BPM1" s="135"/>
      <c r="BPN1" s="135"/>
      <c r="BPO1" s="135"/>
      <c r="BPP1" s="135"/>
      <c r="BPQ1" s="135"/>
      <c r="BPR1" s="135"/>
      <c r="BPS1" s="135"/>
      <c r="BPT1" s="135"/>
      <c r="BPU1" s="135"/>
      <c r="BPV1" s="135"/>
      <c r="BPW1" s="135"/>
      <c r="BPX1" s="135"/>
      <c r="BPY1" s="135"/>
      <c r="BPZ1" s="135"/>
      <c r="BQA1" s="135"/>
      <c r="BQB1" s="135"/>
      <c r="BQC1" s="135"/>
      <c r="BQD1" s="135"/>
      <c r="BQE1" s="135"/>
      <c r="BQF1" s="135"/>
      <c r="BQG1" s="135"/>
      <c r="BQH1" s="135"/>
      <c r="BQI1" s="135"/>
      <c r="BQJ1" s="135"/>
      <c r="BQK1" s="135"/>
      <c r="BQL1" s="135"/>
      <c r="BQM1" s="135"/>
      <c r="BQN1" s="135"/>
      <c r="BQO1" s="135"/>
      <c r="BQP1" s="135"/>
      <c r="BQQ1" s="135"/>
      <c r="BQR1" s="135"/>
      <c r="BQS1" s="135"/>
      <c r="BQT1" s="135"/>
      <c r="BQU1" s="135"/>
      <c r="BQV1" s="135"/>
      <c r="BQW1" s="135"/>
      <c r="BQX1" s="135"/>
      <c r="BQY1" s="135"/>
      <c r="BQZ1" s="135"/>
      <c r="BRA1" s="135"/>
      <c r="BRB1" s="135"/>
      <c r="BRC1" s="135"/>
      <c r="BRD1" s="135"/>
      <c r="BRE1" s="135"/>
      <c r="BRF1" s="135"/>
      <c r="BRG1" s="135"/>
      <c r="BRH1" s="135"/>
      <c r="BRI1" s="135"/>
      <c r="BRJ1" s="135"/>
      <c r="BRK1" s="135"/>
      <c r="BRL1" s="135"/>
      <c r="BRM1" s="135"/>
      <c r="BRN1" s="135"/>
      <c r="BRO1" s="135"/>
      <c r="BRP1" s="135"/>
      <c r="BRQ1" s="135"/>
      <c r="BRR1" s="135"/>
      <c r="BRS1" s="135"/>
      <c r="BRT1" s="135"/>
      <c r="BRU1" s="135"/>
      <c r="BRV1" s="135"/>
      <c r="BRW1" s="135"/>
      <c r="BRX1" s="135"/>
      <c r="BRY1" s="135"/>
      <c r="BRZ1" s="135"/>
      <c r="BSA1" s="135"/>
      <c r="BSB1" s="135"/>
      <c r="BSC1" s="135"/>
      <c r="BSD1" s="135"/>
      <c r="BSE1" s="135"/>
      <c r="BSF1" s="135"/>
      <c r="BSG1" s="135"/>
      <c r="BSH1" s="135"/>
      <c r="BSI1" s="135"/>
      <c r="BSJ1" s="135"/>
      <c r="BSK1" s="135"/>
      <c r="BSL1" s="135"/>
      <c r="BSM1" s="135"/>
      <c r="BSN1" s="135"/>
      <c r="BSO1" s="135"/>
      <c r="BSP1" s="135"/>
      <c r="BSQ1" s="135"/>
      <c r="BSR1" s="135"/>
      <c r="BSS1" s="135"/>
      <c r="BST1" s="135"/>
      <c r="BSU1" s="135"/>
      <c r="BSV1" s="135"/>
      <c r="BSW1" s="135"/>
      <c r="BSX1" s="135"/>
      <c r="BSY1" s="135"/>
      <c r="BSZ1" s="135"/>
      <c r="BTA1" s="135"/>
      <c r="BTB1" s="135"/>
      <c r="BTC1" s="135"/>
      <c r="BTD1" s="135"/>
      <c r="BTE1" s="135"/>
      <c r="BTF1" s="135"/>
      <c r="BTG1" s="135"/>
      <c r="BTH1" s="135"/>
      <c r="BTI1" s="135"/>
      <c r="BTJ1" s="135"/>
      <c r="BTK1" s="135"/>
      <c r="BTL1" s="135"/>
      <c r="BTM1" s="135"/>
      <c r="BTN1" s="135"/>
      <c r="BTO1" s="135"/>
      <c r="BTP1" s="135"/>
      <c r="BTQ1" s="135"/>
      <c r="BTR1" s="135"/>
      <c r="BTS1" s="135"/>
      <c r="BTT1" s="135"/>
      <c r="BTU1" s="135"/>
      <c r="BTV1" s="135"/>
      <c r="BTW1" s="135"/>
      <c r="BTX1" s="135"/>
      <c r="BTY1" s="135"/>
      <c r="BTZ1" s="135"/>
      <c r="BUA1" s="135"/>
      <c r="BUB1" s="135"/>
      <c r="BUC1" s="135"/>
      <c r="BUD1" s="135"/>
      <c r="BUE1" s="135"/>
      <c r="BUF1" s="135"/>
      <c r="BUG1" s="135"/>
      <c r="BUH1" s="135"/>
      <c r="BUI1" s="135"/>
      <c r="BUJ1" s="135"/>
      <c r="BUK1" s="135"/>
      <c r="BUL1" s="135"/>
      <c r="BUM1" s="135"/>
      <c r="BUN1" s="135"/>
      <c r="BUO1" s="135"/>
      <c r="BUP1" s="135"/>
      <c r="BUQ1" s="135"/>
      <c r="BUR1" s="135"/>
      <c r="BUS1" s="135"/>
      <c r="BUT1" s="135"/>
      <c r="BUU1" s="135"/>
      <c r="BUV1" s="135"/>
      <c r="BUW1" s="135"/>
      <c r="BUX1" s="135"/>
      <c r="BUY1" s="135"/>
      <c r="BUZ1" s="135"/>
      <c r="BVA1" s="135"/>
      <c r="BVB1" s="135"/>
      <c r="BVC1" s="135"/>
      <c r="BVD1" s="135"/>
      <c r="BVE1" s="135"/>
      <c r="BVF1" s="135"/>
      <c r="BVG1" s="135"/>
      <c r="BVH1" s="135"/>
      <c r="BVI1" s="135"/>
      <c r="BVJ1" s="135"/>
      <c r="BVK1" s="135"/>
      <c r="BVL1" s="135"/>
      <c r="BVM1" s="135"/>
      <c r="BVN1" s="135"/>
      <c r="BVO1" s="135"/>
      <c r="BVP1" s="135"/>
      <c r="BVQ1" s="135"/>
      <c r="BVR1" s="135"/>
      <c r="BVS1" s="135"/>
      <c r="BVT1" s="135"/>
      <c r="BVU1" s="135"/>
      <c r="BVV1" s="135"/>
      <c r="BVW1" s="135"/>
      <c r="BVX1" s="135"/>
      <c r="BVY1" s="135"/>
      <c r="BVZ1" s="135"/>
      <c r="BWA1" s="135"/>
      <c r="BWB1" s="135"/>
      <c r="BWC1" s="135"/>
      <c r="BWD1" s="135"/>
      <c r="BWE1" s="135"/>
      <c r="BWF1" s="135"/>
      <c r="BWG1" s="135"/>
      <c r="BWH1" s="135"/>
      <c r="BWI1" s="135"/>
      <c r="BWJ1" s="135"/>
      <c r="BWK1" s="135"/>
      <c r="BWL1" s="135"/>
      <c r="BWM1" s="135"/>
      <c r="BWN1" s="135"/>
      <c r="BWO1" s="135"/>
      <c r="BWP1" s="135"/>
      <c r="BWQ1" s="135"/>
      <c r="BWR1" s="135"/>
      <c r="BWS1" s="135"/>
      <c r="BWT1" s="135"/>
      <c r="BWU1" s="135"/>
      <c r="BWV1" s="135"/>
      <c r="BWW1" s="135"/>
      <c r="BWX1" s="135"/>
      <c r="BWY1" s="135"/>
      <c r="BWZ1" s="135"/>
      <c r="BXA1" s="135"/>
      <c r="BXB1" s="135"/>
      <c r="BXC1" s="135"/>
      <c r="BXD1" s="135"/>
      <c r="BXE1" s="135"/>
      <c r="BXF1" s="135"/>
      <c r="BXG1" s="135"/>
      <c r="BXH1" s="135"/>
      <c r="BXI1" s="135"/>
      <c r="BXJ1" s="135"/>
      <c r="BXK1" s="135"/>
      <c r="BXL1" s="135"/>
      <c r="BXM1" s="135"/>
      <c r="BXN1" s="135"/>
      <c r="BXO1" s="135"/>
      <c r="BXP1" s="135"/>
      <c r="BXQ1" s="135"/>
      <c r="BXR1" s="135"/>
      <c r="BXS1" s="135"/>
      <c r="BXT1" s="135"/>
      <c r="BXU1" s="135"/>
      <c r="BXV1" s="135"/>
      <c r="BXW1" s="135"/>
      <c r="BXX1" s="135"/>
      <c r="BXY1" s="135"/>
      <c r="BXZ1" s="135"/>
      <c r="BYA1" s="135"/>
      <c r="BYB1" s="135"/>
      <c r="BYC1" s="135"/>
      <c r="BYD1" s="135"/>
      <c r="BYE1" s="135"/>
      <c r="BYF1" s="135"/>
      <c r="BYG1" s="135"/>
      <c r="BYH1" s="135"/>
      <c r="BYI1" s="135"/>
      <c r="BYJ1" s="135"/>
      <c r="BYK1" s="135"/>
      <c r="BYL1" s="135"/>
      <c r="BYM1" s="135"/>
      <c r="BYN1" s="135"/>
      <c r="BYO1" s="135"/>
      <c r="BYP1" s="135"/>
      <c r="BYQ1" s="135"/>
      <c r="BYR1" s="135"/>
      <c r="BYS1" s="135"/>
      <c r="BYT1" s="135"/>
      <c r="BYU1" s="135"/>
      <c r="BYV1" s="135"/>
      <c r="BYW1" s="135"/>
      <c r="BYX1" s="135"/>
      <c r="BYY1" s="135"/>
      <c r="BYZ1" s="135"/>
      <c r="BZA1" s="135"/>
      <c r="BZB1" s="135"/>
      <c r="BZC1" s="135"/>
      <c r="BZD1" s="135"/>
      <c r="BZE1" s="135"/>
      <c r="BZF1" s="135"/>
      <c r="BZG1" s="135"/>
      <c r="BZH1" s="135"/>
      <c r="BZI1" s="135"/>
      <c r="BZJ1" s="135"/>
      <c r="BZK1" s="135"/>
      <c r="BZL1" s="135"/>
      <c r="BZM1" s="135"/>
      <c r="BZN1" s="135"/>
      <c r="BZO1" s="135"/>
      <c r="BZP1" s="135"/>
      <c r="BZQ1" s="135"/>
      <c r="BZR1" s="135"/>
      <c r="BZS1" s="135"/>
      <c r="BZT1" s="135"/>
      <c r="BZU1" s="135"/>
      <c r="BZV1" s="135"/>
      <c r="BZW1" s="135"/>
      <c r="BZX1" s="135"/>
      <c r="BZY1" s="135"/>
      <c r="BZZ1" s="135"/>
      <c r="CAA1" s="135"/>
      <c r="CAB1" s="135"/>
      <c r="CAC1" s="135"/>
      <c r="CAD1" s="135"/>
      <c r="CAE1" s="135"/>
      <c r="CAF1" s="135"/>
      <c r="CAG1" s="135"/>
      <c r="CAH1" s="135"/>
      <c r="CAI1" s="135"/>
      <c r="CAJ1" s="135"/>
      <c r="CAK1" s="135"/>
      <c r="CAL1" s="135"/>
      <c r="CAM1" s="135"/>
      <c r="CAN1" s="135"/>
      <c r="CAO1" s="135"/>
      <c r="CAP1" s="135"/>
      <c r="CAQ1" s="135"/>
      <c r="CAR1" s="135"/>
      <c r="CAS1" s="135"/>
      <c r="CAT1" s="135"/>
      <c r="CAU1" s="135"/>
      <c r="CAV1" s="135"/>
      <c r="CAW1" s="135"/>
      <c r="CAX1" s="135"/>
      <c r="CAY1" s="135"/>
      <c r="CAZ1" s="135"/>
      <c r="CBA1" s="135"/>
      <c r="CBB1" s="135"/>
      <c r="CBC1" s="135"/>
      <c r="CBD1" s="135"/>
      <c r="CBE1" s="135"/>
      <c r="CBF1" s="135"/>
      <c r="CBG1" s="135"/>
      <c r="CBH1" s="135"/>
      <c r="CBI1" s="135"/>
      <c r="CBJ1" s="135"/>
      <c r="CBK1" s="135"/>
      <c r="CBL1" s="135"/>
      <c r="CBM1" s="135"/>
      <c r="CBN1" s="135"/>
      <c r="CBO1" s="135"/>
      <c r="CBP1" s="135"/>
      <c r="CBQ1" s="135"/>
      <c r="CBR1" s="135"/>
      <c r="CBS1" s="135"/>
      <c r="CBT1" s="135"/>
      <c r="CBU1" s="135"/>
      <c r="CBV1" s="135"/>
      <c r="CBW1" s="135"/>
      <c r="CBX1" s="135"/>
      <c r="CBY1" s="135"/>
      <c r="CBZ1" s="135"/>
      <c r="CCA1" s="135"/>
      <c r="CCB1" s="135"/>
      <c r="CCC1" s="135"/>
      <c r="CCD1" s="135"/>
      <c r="CCE1" s="135"/>
      <c r="CCF1" s="135"/>
      <c r="CCG1" s="135"/>
      <c r="CCH1" s="135"/>
      <c r="CCI1" s="135"/>
      <c r="CCJ1" s="135"/>
      <c r="CCK1" s="135"/>
      <c r="CCL1" s="135"/>
      <c r="CCM1" s="135"/>
      <c r="CCN1" s="135"/>
      <c r="CCO1" s="135"/>
      <c r="CCP1" s="135"/>
      <c r="CCQ1" s="135"/>
      <c r="CCR1" s="135"/>
      <c r="CCS1" s="135"/>
      <c r="CCT1" s="135"/>
      <c r="CCU1" s="135"/>
      <c r="CCV1" s="135"/>
      <c r="CCW1" s="135"/>
      <c r="CCX1" s="135"/>
      <c r="CCY1" s="135"/>
      <c r="CCZ1" s="135"/>
      <c r="CDA1" s="135"/>
      <c r="CDB1" s="135"/>
      <c r="CDC1" s="135"/>
      <c r="CDD1" s="135"/>
      <c r="CDE1" s="135"/>
      <c r="CDF1" s="135"/>
      <c r="CDG1" s="135"/>
      <c r="CDH1" s="135"/>
      <c r="CDI1" s="135"/>
      <c r="CDJ1" s="135"/>
      <c r="CDK1" s="135"/>
      <c r="CDL1" s="135"/>
      <c r="CDM1" s="135"/>
      <c r="CDN1" s="135"/>
      <c r="CDO1" s="135"/>
      <c r="CDP1" s="135"/>
      <c r="CDQ1" s="135"/>
      <c r="CDR1" s="135"/>
      <c r="CDS1" s="135"/>
      <c r="CDT1" s="135"/>
      <c r="CDU1" s="135"/>
      <c r="CDV1" s="135"/>
      <c r="CDW1" s="135"/>
      <c r="CDX1" s="135"/>
      <c r="CDY1" s="135"/>
      <c r="CDZ1" s="135"/>
      <c r="CEA1" s="135"/>
      <c r="CEB1" s="135"/>
      <c r="CEC1" s="135"/>
      <c r="CED1" s="135"/>
      <c r="CEE1" s="135"/>
      <c r="CEF1" s="135"/>
      <c r="CEG1" s="135"/>
      <c r="CEH1" s="135"/>
      <c r="CEI1" s="135"/>
      <c r="CEJ1" s="135"/>
      <c r="CEK1" s="135"/>
      <c r="CEL1" s="135"/>
      <c r="CEM1" s="135"/>
      <c r="CEN1" s="135"/>
      <c r="CEO1" s="135"/>
      <c r="CEP1" s="135"/>
      <c r="CEQ1" s="135"/>
      <c r="CER1" s="135"/>
      <c r="CES1" s="135"/>
      <c r="CET1" s="135"/>
      <c r="CEU1" s="135"/>
      <c r="CEV1" s="135"/>
      <c r="CEW1" s="135"/>
      <c r="CEX1" s="135"/>
      <c r="CEY1" s="135"/>
      <c r="CEZ1" s="135"/>
      <c r="CFA1" s="135"/>
      <c r="CFB1" s="135"/>
      <c r="CFC1" s="135"/>
      <c r="CFD1" s="135"/>
      <c r="CFE1" s="135"/>
      <c r="CFF1" s="135"/>
      <c r="CFG1" s="135"/>
      <c r="CFH1" s="135"/>
      <c r="CFI1" s="135"/>
      <c r="CFJ1" s="135"/>
      <c r="CFK1" s="135"/>
      <c r="CFL1" s="135"/>
      <c r="CFM1" s="135"/>
      <c r="CFN1" s="135"/>
      <c r="CFO1" s="135"/>
      <c r="CFP1" s="135"/>
      <c r="CFQ1" s="135"/>
      <c r="CFR1" s="135"/>
      <c r="CFS1" s="135"/>
      <c r="CFT1" s="135"/>
      <c r="CFU1" s="135"/>
      <c r="CFV1" s="135"/>
      <c r="CFW1" s="135"/>
      <c r="CFX1" s="135"/>
      <c r="CFY1" s="135"/>
      <c r="CFZ1" s="135"/>
      <c r="CGA1" s="135"/>
      <c r="CGB1" s="135"/>
      <c r="CGC1" s="135"/>
      <c r="CGD1" s="135"/>
      <c r="CGE1" s="135"/>
      <c r="CGF1" s="135"/>
      <c r="CGG1" s="135"/>
      <c r="CGH1" s="135"/>
      <c r="CGI1" s="135"/>
      <c r="CGJ1" s="135"/>
      <c r="CGK1" s="135"/>
      <c r="CGL1" s="135"/>
      <c r="CGM1" s="135"/>
      <c r="CGN1" s="135"/>
      <c r="CGO1" s="135"/>
      <c r="CGP1" s="135"/>
      <c r="CGQ1" s="135"/>
      <c r="CGR1" s="135"/>
      <c r="CGS1" s="135"/>
      <c r="CGT1" s="135"/>
      <c r="CGU1" s="135"/>
      <c r="CGV1" s="135"/>
      <c r="CGW1" s="135"/>
      <c r="CGX1" s="135"/>
      <c r="CGY1" s="135"/>
      <c r="CGZ1" s="135"/>
      <c r="CHA1" s="135"/>
      <c r="CHB1" s="135"/>
      <c r="CHC1" s="135"/>
      <c r="CHD1" s="135"/>
      <c r="CHE1" s="135"/>
      <c r="CHF1" s="135"/>
      <c r="CHG1" s="135"/>
      <c r="CHH1" s="135"/>
      <c r="CHI1" s="135"/>
      <c r="CHJ1" s="135"/>
      <c r="CHK1" s="135"/>
      <c r="CHL1" s="135"/>
      <c r="CHM1" s="135"/>
      <c r="CHN1" s="135"/>
      <c r="CHO1" s="135"/>
      <c r="CHP1" s="135"/>
      <c r="CHQ1" s="135"/>
      <c r="CHR1" s="135"/>
      <c r="CHS1" s="135"/>
      <c r="CHT1" s="135"/>
      <c r="CHU1" s="135"/>
      <c r="CHV1" s="135"/>
      <c r="CHW1" s="135"/>
      <c r="CHX1" s="135"/>
      <c r="CHY1" s="135"/>
      <c r="CHZ1" s="135"/>
      <c r="CIA1" s="135"/>
      <c r="CIB1" s="135"/>
      <c r="CIC1" s="135"/>
      <c r="CID1" s="135"/>
      <c r="CIE1" s="135"/>
      <c r="CIF1" s="135"/>
      <c r="CIG1" s="135"/>
      <c r="CIH1" s="135"/>
      <c r="CII1" s="135"/>
      <c r="CIJ1" s="135"/>
      <c r="CIK1" s="135"/>
      <c r="CIL1" s="135"/>
      <c r="CIM1" s="135"/>
      <c r="CIN1" s="135"/>
      <c r="CIO1" s="135"/>
      <c r="CIP1" s="135"/>
      <c r="CIQ1" s="135"/>
      <c r="CIR1" s="135"/>
      <c r="CIS1" s="135"/>
      <c r="CIT1" s="135"/>
      <c r="CIU1" s="135"/>
      <c r="CIV1" s="135"/>
      <c r="CIW1" s="135"/>
      <c r="CIX1" s="135"/>
      <c r="CIY1" s="135"/>
      <c r="CIZ1" s="135"/>
      <c r="CJA1" s="135"/>
      <c r="CJB1" s="135"/>
      <c r="CJC1" s="135"/>
      <c r="CJD1" s="135"/>
      <c r="CJE1" s="135"/>
      <c r="CJF1" s="135"/>
      <c r="CJG1" s="135"/>
      <c r="CJH1" s="135"/>
      <c r="CJI1" s="135"/>
      <c r="CJJ1" s="135"/>
      <c r="CJK1" s="135"/>
      <c r="CJL1" s="135"/>
      <c r="CJM1" s="135"/>
      <c r="CJN1" s="135"/>
      <c r="CJO1" s="135"/>
      <c r="CJP1" s="135"/>
      <c r="CJQ1" s="135"/>
      <c r="CJR1" s="135"/>
      <c r="CJS1" s="135"/>
      <c r="CJT1" s="135"/>
      <c r="CJU1" s="135"/>
      <c r="CJV1" s="135"/>
      <c r="CJW1" s="135"/>
      <c r="CJX1" s="135"/>
      <c r="CJY1" s="135"/>
      <c r="CJZ1" s="135"/>
      <c r="CKA1" s="135"/>
      <c r="CKB1" s="135"/>
      <c r="CKC1" s="135"/>
      <c r="CKD1" s="135"/>
      <c r="CKE1" s="135"/>
      <c r="CKF1" s="135"/>
      <c r="CKG1" s="135"/>
      <c r="CKH1" s="135"/>
      <c r="CKI1" s="135"/>
      <c r="CKJ1" s="135"/>
      <c r="CKK1" s="135"/>
      <c r="CKL1" s="135"/>
      <c r="CKM1" s="135"/>
      <c r="CKN1" s="135"/>
      <c r="CKO1" s="135"/>
      <c r="CKP1" s="135"/>
      <c r="CKQ1" s="135"/>
      <c r="CKR1" s="135"/>
      <c r="CKS1" s="135"/>
      <c r="CKT1" s="135"/>
      <c r="CKU1" s="135"/>
      <c r="CKV1" s="135"/>
      <c r="CKW1" s="135"/>
      <c r="CKX1" s="135"/>
      <c r="CKY1" s="135"/>
      <c r="CKZ1" s="135"/>
      <c r="CLA1" s="135"/>
      <c r="CLB1" s="135"/>
      <c r="CLC1" s="135"/>
      <c r="CLD1" s="135"/>
      <c r="CLE1" s="135"/>
      <c r="CLF1" s="135"/>
      <c r="CLG1" s="135"/>
      <c r="CLH1" s="135"/>
      <c r="CLI1" s="135"/>
      <c r="CLJ1" s="135"/>
      <c r="CLK1" s="135"/>
      <c r="CLL1" s="135"/>
      <c r="CLM1" s="135"/>
      <c r="CLN1" s="135"/>
      <c r="CLO1" s="135"/>
      <c r="CLP1" s="135"/>
      <c r="CLQ1" s="135"/>
      <c r="CLR1" s="135"/>
      <c r="CLS1" s="135"/>
      <c r="CLT1" s="135"/>
      <c r="CLU1" s="135"/>
      <c r="CLV1" s="135"/>
      <c r="CLW1" s="135"/>
      <c r="CLX1" s="135"/>
      <c r="CLY1" s="135"/>
      <c r="CLZ1" s="135"/>
      <c r="CMA1" s="135"/>
      <c r="CMB1" s="135"/>
      <c r="CMC1" s="135"/>
      <c r="CMD1" s="135"/>
      <c r="CME1" s="135"/>
      <c r="CMF1" s="135"/>
      <c r="CMG1" s="135"/>
      <c r="CMH1" s="135"/>
      <c r="CMI1" s="135"/>
      <c r="CMJ1" s="135"/>
      <c r="CMK1" s="135"/>
      <c r="CML1" s="135"/>
      <c r="CMM1" s="135"/>
      <c r="CMN1" s="135"/>
      <c r="CMO1" s="135"/>
      <c r="CMP1" s="135"/>
      <c r="CMQ1" s="135"/>
      <c r="CMR1" s="135"/>
      <c r="CMS1" s="135"/>
      <c r="CMT1" s="135"/>
      <c r="CMU1" s="135"/>
      <c r="CMV1" s="135"/>
      <c r="CMW1" s="135"/>
      <c r="CMX1" s="135"/>
      <c r="CMY1" s="135"/>
      <c r="CMZ1" s="135"/>
      <c r="CNA1" s="135"/>
      <c r="CNB1" s="135"/>
      <c r="CNC1" s="135"/>
      <c r="CND1" s="135"/>
      <c r="CNE1" s="135"/>
      <c r="CNF1" s="135"/>
      <c r="CNG1" s="135"/>
      <c r="CNH1" s="135"/>
      <c r="CNI1" s="135"/>
      <c r="CNJ1" s="135"/>
      <c r="CNK1" s="135"/>
      <c r="CNL1" s="135"/>
      <c r="CNM1" s="135"/>
      <c r="CNN1" s="135"/>
      <c r="CNO1" s="135"/>
      <c r="CNP1" s="135"/>
      <c r="CNQ1" s="135"/>
      <c r="CNR1" s="135"/>
      <c r="CNS1" s="135"/>
      <c r="CNT1" s="135"/>
      <c r="CNU1" s="135"/>
      <c r="CNV1" s="135"/>
      <c r="CNW1" s="135"/>
      <c r="CNX1" s="135"/>
      <c r="CNY1" s="135"/>
      <c r="CNZ1" s="135"/>
      <c r="COA1" s="135"/>
      <c r="COB1" s="135"/>
      <c r="COC1" s="135"/>
      <c r="COD1" s="135"/>
      <c r="COE1" s="135"/>
      <c r="COF1" s="135"/>
      <c r="COG1" s="135"/>
      <c r="COH1" s="135"/>
      <c r="COI1" s="135"/>
      <c r="COJ1" s="135"/>
      <c r="COK1" s="135"/>
      <c r="COL1" s="135"/>
      <c r="COM1" s="135"/>
      <c r="CON1" s="135"/>
      <c r="COO1" s="135"/>
      <c r="COP1" s="135"/>
      <c r="COQ1" s="135"/>
      <c r="COR1" s="135"/>
      <c r="COS1" s="135"/>
      <c r="COT1" s="135"/>
      <c r="COU1" s="135"/>
      <c r="COV1" s="135"/>
      <c r="COW1" s="135"/>
      <c r="COX1" s="135"/>
      <c r="COY1" s="135"/>
      <c r="COZ1" s="135"/>
      <c r="CPA1" s="135"/>
      <c r="CPB1" s="135"/>
      <c r="CPC1" s="135"/>
      <c r="CPD1" s="135"/>
      <c r="CPE1" s="135"/>
      <c r="CPF1" s="135"/>
      <c r="CPG1" s="135"/>
      <c r="CPH1" s="135"/>
      <c r="CPI1" s="135"/>
      <c r="CPJ1" s="135"/>
      <c r="CPK1" s="135"/>
      <c r="CPL1" s="135"/>
      <c r="CPM1" s="135"/>
      <c r="CPN1" s="135"/>
      <c r="CPO1" s="135"/>
      <c r="CPP1" s="135"/>
      <c r="CPQ1" s="135"/>
      <c r="CPR1" s="135"/>
      <c r="CPS1" s="135"/>
      <c r="CPT1" s="135"/>
      <c r="CPU1" s="135"/>
      <c r="CPV1" s="135"/>
      <c r="CPW1" s="135"/>
      <c r="CPX1" s="135"/>
      <c r="CPY1" s="135"/>
      <c r="CPZ1" s="135"/>
      <c r="CQA1" s="135"/>
      <c r="CQB1" s="135"/>
      <c r="CQC1" s="135"/>
      <c r="CQD1" s="135"/>
      <c r="CQE1" s="135"/>
      <c r="CQF1" s="135"/>
      <c r="CQG1" s="135"/>
      <c r="CQH1" s="135"/>
      <c r="CQI1" s="135"/>
      <c r="CQJ1" s="135"/>
      <c r="CQK1" s="135"/>
      <c r="CQL1" s="135"/>
      <c r="CQM1" s="135"/>
      <c r="CQN1" s="135"/>
      <c r="CQO1" s="135"/>
      <c r="CQP1" s="135"/>
      <c r="CQQ1" s="135"/>
      <c r="CQR1" s="135"/>
      <c r="CQS1" s="135"/>
      <c r="CQT1" s="135"/>
      <c r="CQU1" s="135"/>
      <c r="CQV1" s="135"/>
      <c r="CQW1" s="135"/>
      <c r="CQX1" s="135"/>
      <c r="CQY1" s="135"/>
      <c r="CQZ1" s="135"/>
      <c r="CRA1" s="135"/>
      <c r="CRB1" s="135"/>
      <c r="CRC1" s="135"/>
      <c r="CRD1" s="135"/>
      <c r="CRE1" s="135"/>
      <c r="CRF1" s="135"/>
      <c r="CRG1" s="135"/>
      <c r="CRH1" s="135"/>
      <c r="CRI1" s="135"/>
      <c r="CRJ1" s="135"/>
      <c r="CRK1" s="135"/>
      <c r="CRL1" s="135"/>
      <c r="CRM1" s="135"/>
      <c r="CRN1" s="135"/>
      <c r="CRO1" s="135"/>
      <c r="CRP1" s="135"/>
      <c r="CRQ1" s="135"/>
      <c r="CRR1" s="135"/>
      <c r="CRS1" s="135"/>
      <c r="CRT1" s="135"/>
      <c r="CRU1" s="135"/>
      <c r="CRV1" s="135"/>
      <c r="CRW1" s="135"/>
      <c r="CRX1" s="135"/>
      <c r="CRY1" s="135"/>
      <c r="CRZ1" s="135"/>
      <c r="CSA1" s="135"/>
      <c r="CSB1" s="135"/>
      <c r="CSC1" s="135"/>
      <c r="CSD1" s="135"/>
      <c r="CSE1" s="135"/>
      <c r="CSF1" s="135"/>
      <c r="CSG1" s="135"/>
      <c r="CSH1" s="135"/>
      <c r="CSI1" s="135"/>
      <c r="CSJ1" s="135"/>
      <c r="CSK1" s="135"/>
      <c r="CSL1" s="135"/>
      <c r="CSM1" s="135"/>
      <c r="CSN1" s="135"/>
      <c r="CSO1" s="135"/>
      <c r="CSP1" s="135"/>
      <c r="CSQ1" s="135"/>
      <c r="CSR1" s="135"/>
      <c r="CSS1" s="135"/>
      <c r="CST1" s="135"/>
      <c r="CSU1" s="135"/>
      <c r="CSV1" s="135"/>
      <c r="CSW1" s="135"/>
      <c r="CSX1" s="135"/>
      <c r="CSY1" s="135"/>
      <c r="CSZ1" s="135"/>
      <c r="CTA1" s="135"/>
      <c r="CTB1" s="135"/>
      <c r="CTC1" s="135"/>
      <c r="CTD1" s="135"/>
      <c r="CTE1" s="135"/>
      <c r="CTF1" s="135"/>
      <c r="CTG1" s="135"/>
      <c r="CTH1" s="135"/>
      <c r="CTI1" s="135"/>
      <c r="CTJ1" s="135"/>
      <c r="CTK1" s="135"/>
      <c r="CTL1" s="135"/>
      <c r="CTM1" s="135"/>
      <c r="CTN1" s="135"/>
      <c r="CTO1" s="135"/>
      <c r="CTP1" s="135"/>
      <c r="CTQ1" s="135"/>
      <c r="CTR1" s="135"/>
      <c r="CTS1" s="135"/>
      <c r="CTT1" s="135"/>
      <c r="CTU1" s="135"/>
      <c r="CTV1" s="135"/>
      <c r="CTW1" s="135"/>
      <c r="CTX1" s="135"/>
      <c r="CTY1" s="135"/>
      <c r="CTZ1" s="135"/>
      <c r="CUA1" s="135"/>
      <c r="CUB1" s="135"/>
      <c r="CUC1" s="135"/>
      <c r="CUD1" s="135"/>
      <c r="CUE1" s="135"/>
      <c r="CUF1" s="135"/>
      <c r="CUG1" s="135"/>
      <c r="CUH1" s="135"/>
      <c r="CUI1" s="135"/>
      <c r="CUJ1" s="135"/>
      <c r="CUK1" s="135"/>
      <c r="CUL1" s="135"/>
      <c r="CUM1" s="135"/>
      <c r="CUN1" s="135"/>
      <c r="CUO1" s="135"/>
      <c r="CUP1" s="135"/>
      <c r="CUQ1" s="135"/>
      <c r="CUR1" s="135"/>
      <c r="CUS1" s="135"/>
      <c r="CUT1" s="135"/>
      <c r="CUU1" s="135"/>
      <c r="CUV1" s="135"/>
      <c r="CUW1" s="135"/>
      <c r="CUX1" s="135"/>
      <c r="CUY1" s="135"/>
      <c r="CUZ1" s="135"/>
      <c r="CVA1" s="135"/>
      <c r="CVB1" s="135"/>
      <c r="CVC1" s="135"/>
      <c r="CVD1" s="135"/>
      <c r="CVE1" s="135"/>
      <c r="CVF1" s="135"/>
      <c r="CVG1" s="135"/>
      <c r="CVH1" s="135"/>
      <c r="CVI1" s="135"/>
      <c r="CVJ1" s="135"/>
      <c r="CVK1" s="135"/>
      <c r="CVL1" s="135"/>
      <c r="CVM1" s="135"/>
      <c r="CVN1" s="135"/>
      <c r="CVO1" s="135"/>
      <c r="CVP1" s="135"/>
      <c r="CVQ1" s="135"/>
      <c r="CVR1" s="135"/>
      <c r="CVS1" s="135"/>
      <c r="CVT1" s="135"/>
      <c r="CVU1" s="135"/>
      <c r="CVV1" s="135"/>
      <c r="CVW1" s="135"/>
      <c r="CVX1" s="135"/>
      <c r="CVY1" s="135"/>
      <c r="CVZ1" s="135"/>
      <c r="CWA1" s="135"/>
      <c r="CWB1" s="135"/>
      <c r="CWC1" s="135"/>
      <c r="CWD1" s="135"/>
      <c r="CWE1" s="135"/>
      <c r="CWF1" s="135"/>
      <c r="CWG1" s="135"/>
      <c r="CWH1" s="135"/>
      <c r="CWI1" s="135"/>
      <c r="CWJ1" s="135"/>
      <c r="CWK1" s="135"/>
      <c r="CWL1" s="135"/>
      <c r="CWM1" s="135"/>
      <c r="CWN1" s="135"/>
      <c r="CWO1" s="135"/>
      <c r="CWP1" s="135"/>
      <c r="CWQ1" s="135"/>
      <c r="CWR1" s="135"/>
      <c r="CWS1" s="135"/>
      <c r="CWT1" s="135"/>
      <c r="CWU1" s="135"/>
      <c r="CWV1" s="135"/>
      <c r="CWW1" s="135"/>
      <c r="CWX1" s="135"/>
      <c r="CWY1" s="135"/>
      <c r="CWZ1" s="135"/>
      <c r="CXA1" s="135"/>
      <c r="CXB1" s="135"/>
      <c r="CXC1" s="135"/>
      <c r="CXD1" s="135"/>
      <c r="CXE1" s="135"/>
      <c r="CXF1" s="135"/>
      <c r="CXG1" s="135"/>
      <c r="CXH1" s="135"/>
      <c r="CXI1" s="135"/>
      <c r="CXJ1" s="135"/>
      <c r="CXK1" s="135"/>
      <c r="CXL1" s="135"/>
      <c r="CXM1" s="135"/>
      <c r="CXN1" s="135"/>
      <c r="CXO1" s="135"/>
      <c r="CXP1" s="135"/>
      <c r="CXQ1" s="135"/>
      <c r="CXR1" s="135"/>
      <c r="CXS1" s="135"/>
      <c r="CXT1" s="135"/>
      <c r="CXU1" s="135"/>
      <c r="CXV1" s="135"/>
      <c r="CXW1" s="135"/>
      <c r="CXX1" s="135"/>
      <c r="CXY1" s="135"/>
      <c r="CXZ1" s="135"/>
      <c r="CYA1" s="135"/>
      <c r="CYB1" s="135"/>
      <c r="CYC1" s="135"/>
      <c r="CYD1" s="135"/>
      <c r="CYE1" s="135"/>
      <c r="CYF1" s="135"/>
      <c r="CYG1" s="135"/>
      <c r="CYH1" s="135"/>
      <c r="CYI1" s="135"/>
      <c r="CYJ1" s="135"/>
      <c r="CYK1" s="135"/>
      <c r="CYL1" s="135"/>
      <c r="CYM1" s="135"/>
      <c r="CYN1" s="135"/>
      <c r="CYO1" s="135"/>
      <c r="CYP1" s="135"/>
      <c r="CYQ1" s="135"/>
      <c r="CYR1" s="135"/>
      <c r="CYS1" s="135"/>
      <c r="CYT1" s="135"/>
      <c r="CYU1" s="135"/>
      <c r="CYV1" s="135"/>
      <c r="CYW1" s="135"/>
      <c r="CYX1" s="135"/>
      <c r="CYY1" s="135"/>
      <c r="CYZ1" s="135"/>
      <c r="CZA1" s="135"/>
      <c r="CZB1" s="135"/>
      <c r="CZC1" s="135"/>
      <c r="CZD1" s="135"/>
      <c r="CZE1" s="135"/>
      <c r="CZF1" s="135"/>
      <c r="CZG1" s="135"/>
      <c r="CZH1" s="135"/>
      <c r="CZI1" s="135"/>
      <c r="CZJ1" s="135"/>
      <c r="CZK1" s="135"/>
      <c r="CZL1" s="135"/>
      <c r="CZM1" s="135"/>
      <c r="CZN1" s="135"/>
      <c r="CZO1" s="135"/>
      <c r="CZP1" s="135"/>
      <c r="CZQ1" s="135"/>
      <c r="CZR1" s="135"/>
      <c r="CZS1" s="135"/>
      <c r="CZT1" s="135"/>
      <c r="CZU1" s="135"/>
      <c r="CZV1" s="135"/>
      <c r="CZW1" s="135"/>
      <c r="CZX1" s="135"/>
      <c r="CZY1" s="135"/>
      <c r="CZZ1" s="135"/>
      <c r="DAA1" s="135"/>
      <c r="DAB1" s="135"/>
      <c r="DAC1" s="135"/>
      <c r="DAD1" s="135"/>
      <c r="DAE1" s="135"/>
      <c r="DAF1" s="135"/>
      <c r="DAG1" s="135"/>
      <c r="DAH1" s="135"/>
      <c r="DAI1" s="135"/>
      <c r="DAJ1" s="135"/>
      <c r="DAK1" s="135"/>
      <c r="DAL1" s="135"/>
      <c r="DAM1" s="135"/>
      <c r="DAN1" s="135"/>
      <c r="DAO1" s="135"/>
      <c r="DAP1" s="135"/>
      <c r="DAQ1" s="135"/>
      <c r="DAR1" s="135"/>
      <c r="DAS1" s="135"/>
      <c r="DAT1" s="135"/>
      <c r="DAU1" s="135"/>
      <c r="DAV1" s="135"/>
      <c r="DAW1" s="135"/>
      <c r="DAX1" s="135"/>
      <c r="DAY1" s="135"/>
      <c r="DAZ1" s="135"/>
      <c r="DBA1" s="135"/>
      <c r="DBB1" s="135"/>
      <c r="DBC1" s="135"/>
      <c r="DBD1" s="135"/>
      <c r="DBE1" s="135"/>
      <c r="DBF1" s="135"/>
      <c r="DBG1" s="135"/>
      <c r="DBH1" s="135"/>
      <c r="DBI1" s="135"/>
      <c r="DBJ1" s="135"/>
      <c r="DBK1" s="135"/>
      <c r="DBL1" s="135"/>
      <c r="DBM1" s="135"/>
      <c r="DBN1" s="135"/>
      <c r="DBO1" s="135"/>
      <c r="DBP1" s="135"/>
      <c r="DBQ1" s="135"/>
      <c r="DBR1" s="135"/>
      <c r="DBS1" s="135"/>
      <c r="DBT1" s="135"/>
      <c r="DBU1" s="135"/>
      <c r="DBV1" s="135"/>
      <c r="DBW1" s="135"/>
      <c r="DBX1" s="135"/>
      <c r="DBY1" s="135"/>
      <c r="DBZ1" s="135"/>
      <c r="DCA1" s="135"/>
      <c r="DCB1" s="135"/>
      <c r="DCC1" s="135"/>
      <c r="DCD1" s="135"/>
      <c r="DCE1" s="135"/>
      <c r="DCF1" s="135"/>
      <c r="DCG1" s="135"/>
      <c r="DCH1" s="135"/>
      <c r="DCI1" s="135"/>
      <c r="DCJ1" s="135"/>
      <c r="DCK1" s="135"/>
      <c r="DCL1" s="135"/>
      <c r="DCM1" s="135"/>
      <c r="DCN1" s="135"/>
      <c r="DCO1" s="135"/>
      <c r="DCP1" s="135"/>
      <c r="DCQ1" s="135"/>
      <c r="DCR1" s="135"/>
      <c r="DCS1" s="135"/>
      <c r="DCT1" s="135"/>
      <c r="DCU1" s="135"/>
      <c r="DCV1" s="135"/>
      <c r="DCW1" s="135"/>
      <c r="DCX1" s="135"/>
      <c r="DCY1" s="135"/>
      <c r="DCZ1" s="135"/>
      <c r="DDA1" s="135"/>
      <c r="DDB1" s="135"/>
      <c r="DDC1" s="135"/>
      <c r="DDD1" s="135"/>
      <c r="DDE1" s="135"/>
      <c r="DDF1" s="135"/>
      <c r="DDG1" s="135"/>
      <c r="DDH1" s="135"/>
      <c r="DDI1" s="135"/>
      <c r="DDJ1" s="135"/>
      <c r="DDK1" s="135"/>
      <c r="DDL1" s="135"/>
      <c r="DDM1" s="135"/>
      <c r="DDN1" s="135"/>
      <c r="DDO1" s="135"/>
      <c r="DDP1" s="135"/>
      <c r="DDQ1" s="135"/>
      <c r="DDR1" s="135"/>
      <c r="DDS1" s="135"/>
      <c r="DDT1" s="135"/>
      <c r="DDU1" s="135"/>
      <c r="DDV1" s="135"/>
      <c r="DDW1" s="135"/>
      <c r="DDX1" s="135"/>
      <c r="DDY1" s="135"/>
      <c r="DDZ1" s="135"/>
      <c r="DEA1" s="135"/>
      <c r="DEB1" s="135"/>
      <c r="DEC1" s="135"/>
      <c r="DED1" s="135"/>
      <c r="DEE1" s="135"/>
      <c r="DEF1" s="135"/>
      <c r="DEG1" s="135"/>
      <c r="DEH1" s="135"/>
      <c r="DEI1" s="135"/>
      <c r="DEJ1" s="135"/>
      <c r="DEK1" s="135"/>
      <c r="DEL1" s="135"/>
      <c r="DEM1" s="135"/>
      <c r="DEN1" s="135"/>
      <c r="DEO1" s="135"/>
      <c r="DEP1" s="135"/>
      <c r="DEQ1" s="135"/>
      <c r="DER1" s="135"/>
      <c r="DES1" s="135"/>
      <c r="DET1" s="135"/>
      <c r="DEU1" s="135"/>
      <c r="DEV1" s="135"/>
      <c r="DEW1" s="135"/>
      <c r="DEX1" s="135"/>
      <c r="DEY1" s="135"/>
      <c r="DEZ1" s="135"/>
      <c r="DFA1" s="135"/>
      <c r="DFB1" s="135"/>
      <c r="DFC1" s="135"/>
      <c r="DFD1" s="135"/>
      <c r="DFE1" s="135"/>
      <c r="DFF1" s="135"/>
      <c r="DFG1" s="135"/>
      <c r="DFH1" s="135"/>
      <c r="DFI1" s="135"/>
      <c r="DFJ1" s="135"/>
      <c r="DFK1" s="135"/>
      <c r="DFL1" s="135"/>
      <c r="DFM1" s="135"/>
      <c r="DFN1" s="135"/>
      <c r="DFO1" s="135"/>
      <c r="DFP1" s="135"/>
      <c r="DFQ1" s="135"/>
      <c r="DFR1" s="135"/>
      <c r="DFS1" s="135"/>
      <c r="DFT1" s="135"/>
      <c r="DFU1" s="135"/>
      <c r="DFV1" s="135"/>
      <c r="DFW1" s="135"/>
      <c r="DFX1" s="135"/>
      <c r="DFY1" s="135"/>
      <c r="DFZ1" s="135"/>
      <c r="DGA1" s="135"/>
      <c r="DGB1" s="135"/>
      <c r="DGC1" s="135"/>
      <c r="DGD1" s="135"/>
      <c r="DGE1" s="135"/>
      <c r="DGF1" s="135"/>
      <c r="DGG1" s="135"/>
      <c r="DGH1" s="135"/>
      <c r="DGI1" s="135"/>
      <c r="DGJ1" s="135"/>
      <c r="DGK1" s="135"/>
      <c r="DGL1" s="135"/>
      <c r="DGM1" s="135"/>
      <c r="DGN1" s="135"/>
      <c r="DGO1" s="135"/>
      <c r="DGP1" s="135"/>
      <c r="DGQ1" s="135"/>
      <c r="DGR1" s="135"/>
      <c r="DGS1" s="135"/>
      <c r="DGT1" s="135"/>
      <c r="DGU1" s="135"/>
      <c r="DGV1" s="135"/>
      <c r="DGW1" s="135"/>
      <c r="DGX1" s="135"/>
      <c r="DGY1" s="135"/>
      <c r="DGZ1" s="135"/>
      <c r="DHA1" s="135"/>
      <c r="DHB1" s="135"/>
      <c r="DHC1" s="135"/>
      <c r="DHD1" s="135"/>
      <c r="DHE1" s="135"/>
      <c r="DHF1" s="135"/>
      <c r="DHG1" s="135"/>
      <c r="DHH1" s="135"/>
      <c r="DHI1" s="135"/>
      <c r="DHJ1" s="135"/>
      <c r="DHK1" s="135"/>
      <c r="DHL1" s="135"/>
      <c r="DHM1" s="135"/>
      <c r="DHN1" s="135"/>
      <c r="DHO1" s="135"/>
      <c r="DHP1" s="135"/>
      <c r="DHQ1" s="135"/>
      <c r="DHR1" s="135"/>
      <c r="DHS1" s="135"/>
      <c r="DHT1" s="135"/>
      <c r="DHU1" s="135"/>
      <c r="DHV1" s="135"/>
      <c r="DHW1" s="135"/>
      <c r="DHX1" s="135"/>
      <c r="DHY1" s="135"/>
      <c r="DHZ1" s="135"/>
      <c r="DIA1" s="135"/>
      <c r="DIB1" s="135"/>
      <c r="DIC1" s="135"/>
      <c r="DID1" s="135"/>
      <c r="DIE1" s="135"/>
      <c r="DIF1" s="135"/>
      <c r="DIG1" s="135"/>
      <c r="DIH1" s="135"/>
      <c r="DII1" s="135"/>
      <c r="DIJ1" s="135"/>
      <c r="DIK1" s="135"/>
      <c r="DIL1" s="135"/>
      <c r="DIM1" s="135"/>
      <c r="DIN1" s="135"/>
      <c r="DIO1" s="135"/>
      <c r="DIP1" s="135"/>
      <c r="DIQ1" s="135"/>
      <c r="DIR1" s="135"/>
      <c r="DIS1" s="135"/>
      <c r="DIT1" s="135"/>
      <c r="DIU1" s="135"/>
      <c r="DIV1" s="135"/>
      <c r="DIW1" s="135"/>
      <c r="DIX1" s="135"/>
      <c r="DIY1" s="135"/>
      <c r="DIZ1" s="135"/>
      <c r="DJA1" s="135"/>
      <c r="DJB1" s="135"/>
      <c r="DJC1" s="135"/>
      <c r="DJD1" s="135"/>
      <c r="DJE1" s="135"/>
      <c r="DJF1" s="135"/>
      <c r="DJG1" s="135"/>
      <c r="DJH1" s="135"/>
      <c r="DJI1" s="135"/>
      <c r="DJJ1" s="135"/>
      <c r="DJK1" s="135"/>
      <c r="DJL1" s="135"/>
      <c r="DJM1" s="135"/>
      <c r="DJN1" s="135"/>
      <c r="DJO1" s="135"/>
      <c r="DJP1" s="135"/>
      <c r="DJQ1" s="135"/>
      <c r="DJR1" s="135"/>
      <c r="DJS1" s="135"/>
      <c r="DJT1" s="135"/>
      <c r="DJU1" s="135"/>
      <c r="DJV1" s="135"/>
      <c r="DJW1" s="135"/>
      <c r="DJX1" s="135"/>
      <c r="DJY1" s="135"/>
      <c r="DJZ1" s="135"/>
      <c r="DKA1" s="135"/>
      <c r="DKB1" s="135"/>
      <c r="DKC1" s="135"/>
      <c r="DKD1" s="135"/>
      <c r="DKE1" s="135"/>
      <c r="DKF1" s="135"/>
      <c r="DKG1" s="135"/>
      <c r="DKH1" s="135"/>
      <c r="DKI1" s="135"/>
      <c r="DKJ1" s="135"/>
      <c r="DKK1" s="135"/>
      <c r="DKL1" s="135"/>
      <c r="DKM1" s="135"/>
      <c r="DKN1" s="135"/>
      <c r="DKO1" s="135"/>
      <c r="DKP1" s="135"/>
      <c r="DKQ1" s="135"/>
      <c r="DKR1" s="135"/>
      <c r="DKS1" s="135"/>
      <c r="DKT1" s="135"/>
      <c r="DKU1" s="135"/>
      <c r="DKV1" s="135"/>
      <c r="DKW1" s="135"/>
      <c r="DKX1" s="135"/>
      <c r="DKY1" s="135"/>
      <c r="DKZ1" s="135"/>
      <c r="DLA1" s="135"/>
      <c r="DLB1" s="135"/>
      <c r="DLC1" s="135"/>
      <c r="DLD1" s="135"/>
      <c r="DLE1" s="135"/>
      <c r="DLF1" s="135"/>
      <c r="DLG1" s="135"/>
      <c r="DLH1" s="135"/>
      <c r="DLI1" s="135"/>
      <c r="DLJ1" s="135"/>
      <c r="DLK1" s="135"/>
      <c r="DLL1" s="135"/>
      <c r="DLM1" s="135"/>
      <c r="DLN1" s="135"/>
      <c r="DLO1" s="135"/>
      <c r="DLP1" s="135"/>
      <c r="DLQ1" s="135"/>
      <c r="DLR1" s="135"/>
      <c r="DLS1" s="135"/>
      <c r="DLT1" s="135"/>
      <c r="DLU1" s="135"/>
      <c r="DLV1" s="135"/>
      <c r="DLW1" s="135"/>
      <c r="DLX1" s="135"/>
      <c r="DLY1" s="135"/>
      <c r="DLZ1" s="135"/>
      <c r="DMA1" s="135"/>
      <c r="DMB1" s="135"/>
      <c r="DMC1" s="135"/>
      <c r="DMD1" s="135"/>
      <c r="DME1" s="135"/>
      <c r="DMF1" s="135"/>
      <c r="DMG1" s="135"/>
      <c r="DMH1" s="135"/>
      <c r="DMI1" s="135"/>
      <c r="DMJ1" s="135"/>
      <c r="DMK1" s="135"/>
      <c r="DML1" s="135"/>
      <c r="DMM1" s="135"/>
      <c r="DMN1" s="135"/>
      <c r="DMO1" s="135"/>
      <c r="DMP1" s="135"/>
      <c r="DMQ1" s="135"/>
      <c r="DMR1" s="135"/>
      <c r="DMS1" s="135"/>
      <c r="DMT1" s="135"/>
      <c r="DMU1" s="135"/>
      <c r="DMV1" s="135"/>
      <c r="DMW1" s="135"/>
      <c r="DMX1" s="135"/>
      <c r="DMY1" s="135"/>
      <c r="DMZ1" s="135"/>
      <c r="DNA1" s="135"/>
      <c r="DNB1" s="135"/>
      <c r="DNC1" s="135"/>
      <c r="DND1" s="135"/>
      <c r="DNE1" s="135"/>
      <c r="DNF1" s="135"/>
      <c r="DNG1" s="135"/>
      <c r="DNH1" s="135"/>
      <c r="DNI1" s="135"/>
      <c r="DNJ1" s="135"/>
      <c r="DNK1" s="135"/>
      <c r="DNL1" s="135"/>
      <c r="DNM1" s="135"/>
      <c r="DNN1" s="135"/>
      <c r="DNO1" s="135"/>
      <c r="DNP1" s="135"/>
      <c r="DNQ1" s="135"/>
      <c r="DNR1" s="135"/>
      <c r="DNS1" s="135"/>
      <c r="DNT1" s="135"/>
      <c r="DNU1" s="135"/>
      <c r="DNV1" s="135"/>
      <c r="DNW1" s="135"/>
      <c r="DNX1" s="135"/>
      <c r="DNY1" s="135"/>
      <c r="DNZ1" s="135"/>
      <c r="DOA1" s="135"/>
      <c r="DOB1" s="135"/>
      <c r="DOC1" s="135"/>
      <c r="DOD1" s="135"/>
      <c r="DOE1" s="135"/>
      <c r="DOF1" s="135"/>
      <c r="DOG1" s="135"/>
      <c r="DOH1" s="135"/>
      <c r="DOI1" s="135"/>
      <c r="DOJ1" s="135"/>
      <c r="DOK1" s="135"/>
      <c r="DOL1" s="135"/>
      <c r="DOM1" s="135"/>
      <c r="DON1" s="135"/>
      <c r="DOO1" s="135"/>
      <c r="DOP1" s="135"/>
      <c r="DOQ1" s="135"/>
      <c r="DOR1" s="135"/>
      <c r="DOS1" s="135"/>
      <c r="DOT1" s="135"/>
      <c r="DOU1" s="135"/>
      <c r="DOV1" s="135"/>
      <c r="DOW1" s="135"/>
      <c r="DOX1" s="135"/>
      <c r="DOY1" s="135"/>
      <c r="DOZ1" s="135"/>
      <c r="DPA1" s="135"/>
      <c r="DPB1" s="135"/>
      <c r="DPC1" s="135"/>
      <c r="DPD1" s="135"/>
      <c r="DPE1" s="135"/>
      <c r="DPF1" s="135"/>
      <c r="DPG1" s="135"/>
      <c r="DPH1" s="135"/>
      <c r="DPI1" s="135"/>
      <c r="DPJ1" s="135"/>
      <c r="DPK1" s="135"/>
      <c r="DPL1" s="135"/>
      <c r="DPM1" s="135"/>
      <c r="DPN1" s="135"/>
      <c r="DPO1" s="135"/>
      <c r="DPP1" s="135"/>
      <c r="DPQ1" s="135"/>
      <c r="DPR1" s="135"/>
      <c r="DPS1" s="135"/>
      <c r="DPT1" s="135"/>
      <c r="DPU1" s="135"/>
      <c r="DPV1" s="135"/>
      <c r="DPW1" s="135"/>
      <c r="DPX1" s="135"/>
      <c r="DPY1" s="135"/>
      <c r="DPZ1" s="135"/>
      <c r="DQA1" s="135"/>
      <c r="DQB1" s="135"/>
      <c r="DQC1" s="135"/>
      <c r="DQD1" s="135"/>
      <c r="DQE1" s="135"/>
      <c r="DQF1" s="135"/>
      <c r="DQG1" s="135"/>
      <c r="DQH1" s="135"/>
      <c r="DQI1" s="135"/>
      <c r="DQJ1" s="135"/>
      <c r="DQK1" s="135"/>
      <c r="DQL1" s="135"/>
      <c r="DQM1" s="135"/>
      <c r="DQN1" s="135"/>
      <c r="DQO1" s="135"/>
      <c r="DQP1" s="135"/>
      <c r="DQQ1" s="135"/>
      <c r="DQR1" s="135"/>
      <c r="DQS1" s="135"/>
      <c r="DQT1" s="135"/>
      <c r="DQU1" s="135"/>
      <c r="DQV1" s="135"/>
      <c r="DQW1" s="135"/>
      <c r="DQX1" s="135"/>
      <c r="DQY1" s="135"/>
      <c r="DQZ1" s="135"/>
      <c r="DRA1" s="135"/>
      <c r="DRB1" s="135"/>
      <c r="DRC1" s="135"/>
      <c r="DRD1" s="135"/>
      <c r="DRE1" s="135"/>
      <c r="DRF1" s="135"/>
      <c r="DRG1" s="135"/>
      <c r="DRH1" s="135"/>
      <c r="DRI1" s="135"/>
      <c r="DRJ1" s="135"/>
      <c r="DRK1" s="135"/>
      <c r="DRL1" s="135"/>
      <c r="DRM1" s="135"/>
      <c r="DRN1" s="135"/>
      <c r="DRO1" s="135"/>
      <c r="DRP1" s="135"/>
      <c r="DRQ1" s="135"/>
      <c r="DRR1" s="135"/>
      <c r="DRS1" s="135"/>
      <c r="DRT1" s="135"/>
      <c r="DRU1" s="135"/>
      <c r="DRV1" s="135"/>
      <c r="DRW1" s="135"/>
      <c r="DRX1" s="135"/>
      <c r="DRY1" s="135"/>
      <c r="DRZ1" s="135"/>
      <c r="DSA1" s="135"/>
      <c r="DSB1" s="135"/>
      <c r="DSC1" s="135"/>
      <c r="DSD1" s="135"/>
      <c r="DSE1" s="135"/>
      <c r="DSF1" s="135"/>
      <c r="DSG1" s="135"/>
      <c r="DSH1" s="135"/>
      <c r="DSI1" s="135"/>
      <c r="DSJ1" s="135"/>
      <c r="DSK1" s="135"/>
      <c r="DSL1" s="135"/>
      <c r="DSM1" s="135"/>
      <c r="DSN1" s="135"/>
      <c r="DSO1" s="135"/>
      <c r="DSP1" s="135"/>
      <c r="DSQ1" s="135"/>
      <c r="DSR1" s="135"/>
      <c r="DSS1" s="135"/>
      <c r="DST1" s="135"/>
      <c r="DSU1" s="135"/>
      <c r="DSV1" s="135"/>
      <c r="DSW1" s="135"/>
      <c r="DSX1" s="135"/>
      <c r="DSY1" s="135"/>
      <c r="DSZ1" s="135"/>
      <c r="DTA1" s="135"/>
      <c r="DTB1" s="135"/>
      <c r="DTC1" s="135"/>
      <c r="DTD1" s="135"/>
      <c r="DTE1" s="135"/>
      <c r="DTF1" s="135"/>
      <c r="DTG1" s="135"/>
      <c r="DTH1" s="135"/>
      <c r="DTI1" s="135"/>
      <c r="DTJ1" s="135"/>
      <c r="DTK1" s="135"/>
      <c r="DTL1" s="135"/>
      <c r="DTM1" s="135"/>
      <c r="DTN1" s="135"/>
      <c r="DTO1" s="135"/>
      <c r="DTP1" s="135"/>
      <c r="DTQ1" s="135"/>
      <c r="DTR1" s="135"/>
      <c r="DTS1" s="135"/>
      <c r="DTT1" s="135"/>
      <c r="DTU1" s="135"/>
      <c r="DTV1" s="135"/>
      <c r="DTW1" s="135"/>
      <c r="DTX1" s="135"/>
      <c r="DTY1" s="135"/>
      <c r="DTZ1" s="135"/>
      <c r="DUA1" s="135"/>
      <c r="DUB1" s="135"/>
      <c r="DUC1" s="135"/>
      <c r="DUD1" s="135"/>
      <c r="DUE1" s="135"/>
      <c r="DUF1" s="135"/>
      <c r="DUG1" s="135"/>
      <c r="DUH1" s="135"/>
      <c r="DUI1" s="135"/>
      <c r="DUJ1" s="135"/>
      <c r="DUK1" s="135"/>
      <c r="DUL1" s="135"/>
      <c r="DUM1" s="135"/>
      <c r="DUN1" s="135"/>
      <c r="DUO1" s="135"/>
      <c r="DUP1" s="135"/>
      <c r="DUQ1" s="135"/>
      <c r="DUR1" s="135"/>
      <c r="DUS1" s="135"/>
      <c r="DUT1" s="135"/>
      <c r="DUU1" s="135"/>
      <c r="DUV1" s="135"/>
      <c r="DUW1" s="135"/>
      <c r="DUX1" s="135"/>
      <c r="DUY1" s="135"/>
      <c r="DUZ1" s="135"/>
      <c r="DVA1" s="135"/>
      <c r="DVB1" s="135"/>
      <c r="DVC1" s="135"/>
      <c r="DVD1" s="135"/>
      <c r="DVE1" s="135"/>
      <c r="DVF1" s="135"/>
      <c r="DVG1" s="135"/>
      <c r="DVH1" s="135"/>
      <c r="DVI1" s="135"/>
      <c r="DVJ1" s="135"/>
      <c r="DVK1" s="135"/>
      <c r="DVL1" s="135"/>
      <c r="DVM1" s="135"/>
      <c r="DVN1" s="135"/>
      <c r="DVO1" s="135"/>
      <c r="DVP1" s="135"/>
      <c r="DVQ1" s="135"/>
      <c r="DVR1" s="135"/>
      <c r="DVS1" s="135"/>
      <c r="DVT1" s="135"/>
      <c r="DVU1" s="135"/>
      <c r="DVV1" s="135"/>
      <c r="DVW1" s="135"/>
      <c r="DVX1" s="135"/>
      <c r="DVY1" s="135"/>
      <c r="DVZ1" s="135"/>
      <c r="DWA1" s="135"/>
      <c r="DWB1" s="135"/>
      <c r="DWC1" s="135"/>
      <c r="DWD1" s="135"/>
      <c r="DWE1" s="135"/>
      <c r="DWF1" s="135"/>
      <c r="DWG1" s="135"/>
      <c r="DWH1" s="135"/>
      <c r="DWI1" s="135"/>
      <c r="DWJ1" s="135"/>
      <c r="DWK1" s="135"/>
      <c r="DWL1" s="135"/>
      <c r="DWM1" s="135"/>
      <c r="DWN1" s="135"/>
      <c r="DWO1" s="135"/>
      <c r="DWP1" s="135"/>
      <c r="DWQ1" s="135"/>
      <c r="DWR1" s="135"/>
      <c r="DWS1" s="135"/>
      <c r="DWT1" s="135"/>
      <c r="DWU1" s="135"/>
      <c r="DWV1" s="135"/>
      <c r="DWW1" s="135"/>
      <c r="DWX1" s="135"/>
      <c r="DWY1" s="135"/>
      <c r="DWZ1" s="135"/>
      <c r="DXA1" s="135"/>
      <c r="DXB1" s="135"/>
      <c r="DXC1" s="135"/>
      <c r="DXD1" s="135"/>
      <c r="DXE1" s="135"/>
      <c r="DXF1" s="135"/>
      <c r="DXG1" s="135"/>
      <c r="DXH1" s="135"/>
      <c r="DXI1" s="135"/>
      <c r="DXJ1" s="135"/>
      <c r="DXK1" s="135"/>
      <c r="DXL1" s="135"/>
      <c r="DXM1" s="135"/>
      <c r="DXN1" s="135"/>
      <c r="DXO1" s="135"/>
      <c r="DXP1" s="135"/>
      <c r="DXQ1" s="135"/>
      <c r="DXR1" s="135"/>
      <c r="DXS1" s="135"/>
      <c r="DXT1" s="135"/>
      <c r="DXU1" s="135"/>
      <c r="DXV1" s="135"/>
      <c r="DXW1" s="135"/>
      <c r="DXX1" s="135"/>
      <c r="DXY1" s="135"/>
      <c r="DXZ1" s="135"/>
      <c r="DYA1" s="135"/>
      <c r="DYB1" s="135"/>
      <c r="DYC1" s="135"/>
      <c r="DYD1" s="135"/>
      <c r="DYE1" s="135"/>
      <c r="DYF1" s="135"/>
      <c r="DYG1" s="135"/>
      <c r="DYH1" s="135"/>
      <c r="DYI1" s="135"/>
      <c r="DYJ1" s="135"/>
      <c r="DYK1" s="135"/>
      <c r="DYL1" s="135"/>
      <c r="DYM1" s="135"/>
      <c r="DYN1" s="135"/>
      <c r="DYO1" s="135"/>
      <c r="DYP1" s="135"/>
      <c r="DYQ1" s="135"/>
      <c r="DYR1" s="135"/>
      <c r="DYS1" s="135"/>
      <c r="DYT1" s="135"/>
      <c r="DYU1" s="135"/>
      <c r="DYV1" s="135"/>
      <c r="DYW1" s="135"/>
      <c r="DYX1" s="135"/>
      <c r="DYY1" s="135"/>
      <c r="DYZ1" s="135"/>
      <c r="DZA1" s="135"/>
      <c r="DZB1" s="135"/>
      <c r="DZC1" s="135"/>
      <c r="DZD1" s="135"/>
      <c r="DZE1" s="135"/>
      <c r="DZF1" s="135"/>
      <c r="DZG1" s="135"/>
      <c r="DZH1" s="135"/>
      <c r="DZI1" s="135"/>
      <c r="DZJ1" s="135"/>
      <c r="DZK1" s="135"/>
      <c r="DZL1" s="135"/>
      <c r="DZM1" s="135"/>
      <c r="DZN1" s="135"/>
      <c r="DZO1" s="135"/>
      <c r="DZP1" s="135"/>
      <c r="DZQ1" s="135"/>
      <c r="DZR1" s="135"/>
      <c r="DZS1" s="135"/>
      <c r="DZT1" s="135"/>
      <c r="DZU1" s="135"/>
      <c r="DZV1" s="135"/>
      <c r="DZW1" s="135"/>
      <c r="DZX1" s="135"/>
      <c r="DZY1" s="135"/>
      <c r="DZZ1" s="135"/>
      <c r="EAA1" s="135"/>
      <c r="EAB1" s="135"/>
      <c r="EAC1" s="135"/>
      <c r="EAD1" s="135"/>
      <c r="EAE1" s="135"/>
      <c r="EAF1" s="135"/>
      <c r="EAG1" s="135"/>
      <c r="EAH1" s="135"/>
      <c r="EAI1" s="135"/>
      <c r="EAJ1" s="135"/>
      <c r="EAK1" s="135"/>
      <c r="EAL1" s="135"/>
      <c r="EAM1" s="135"/>
      <c r="EAN1" s="135"/>
      <c r="EAO1" s="135"/>
      <c r="EAP1" s="135"/>
      <c r="EAQ1" s="135"/>
      <c r="EAR1" s="135"/>
      <c r="EAS1" s="135"/>
      <c r="EAT1" s="135"/>
      <c r="EAU1" s="135"/>
      <c r="EAV1" s="135"/>
      <c r="EAW1" s="135"/>
      <c r="EAX1" s="135"/>
      <c r="EAY1" s="135"/>
      <c r="EAZ1" s="135"/>
      <c r="EBA1" s="135"/>
      <c r="EBB1" s="135"/>
      <c r="EBC1" s="135"/>
      <c r="EBD1" s="135"/>
      <c r="EBE1" s="135"/>
      <c r="EBF1" s="135"/>
      <c r="EBG1" s="135"/>
      <c r="EBH1" s="135"/>
      <c r="EBI1" s="135"/>
      <c r="EBJ1" s="135"/>
      <c r="EBK1" s="135"/>
      <c r="EBL1" s="135"/>
      <c r="EBM1" s="135"/>
      <c r="EBN1" s="135"/>
      <c r="EBO1" s="135"/>
      <c r="EBP1" s="135"/>
      <c r="EBQ1" s="135"/>
      <c r="EBR1" s="135"/>
      <c r="EBS1" s="135"/>
      <c r="EBT1" s="135"/>
      <c r="EBU1" s="135"/>
      <c r="EBV1" s="135"/>
      <c r="EBW1" s="135"/>
      <c r="EBX1" s="135"/>
      <c r="EBY1" s="135"/>
      <c r="EBZ1" s="135"/>
      <c r="ECA1" s="135"/>
      <c r="ECB1" s="135"/>
      <c r="ECC1" s="135"/>
      <c r="ECD1" s="135"/>
      <c r="ECE1" s="135"/>
      <c r="ECF1" s="135"/>
      <c r="ECG1" s="135"/>
      <c r="ECH1" s="135"/>
      <c r="ECI1" s="135"/>
      <c r="ECJ1" s="135"/>
      <c r="ECK1" s="135"/>
      <c r="ECL1" s="135"/>
      <c r="ECM1" s="135"/>
      <c r="ECN1" s="135"/>
      <c r="ECO1" s="135"/>
      <c r="ECP1" s="135"/>
      <c r="ECQ1" s="135"/>
      <c r="ECR1" s="135"/>
      <c r="ECS1" s="135"/>
      <c r="ECT1" s="135"/>
      <c r="ECU1" s="135"/>
      <c r="ECV1" s="135"/>
      <c r="ECW1" s="135"/>
      <c r="ECX1" s="135"/>
      <c r="ECY1" s="135"/>
      <c r="ECZ1" s="135"/>
      <c r="EDA1" s="135"/>
      <c r="EDB1" s="135"/>
      <c r="EDC1" s="135"/>
      <c r="EDD1" s="135"/>
      <c r="EDE1" s="135"/>
      <c r="EDF1" s="135"/>
      <c r="EDG1" s="135"/>
      <c r="EDH1" s="135"/>
      <c r="EDI1" s="135"/>
      <c r="EDJ1" s="135"/>
      <c r="EDK1" s="135"/>
      <c r="EDL1" s="135"/>
      <c r="EDM1" s="135"/>
      <c r="EDN1" s="135"/>
      <c r="EDO1" s="135"/>
      <c r="EDP1" s="135"/>
      <c r="EDQ1" s="135"/>
      <c r="EDR1" s="135"/>
      <c r="EDS1" s="135"/>
      <c r="EDT1" s="135"/>
      <c r="EDU1" s="135"/>
      <c r="EDV1" s="135"/>
      <c r="EDW1" s="135"/>
      <c r="EDX1" s="135"/>
      <c r="EDY1" s="135"/>
      <c r="EDZ1" s="135"/>
      <c r="EEA1" s="135"/>
      <c r="EEB1" s="135"/>
      <c r="EEC1" s="135"/>
      <c r="EED1" s="135"/>
      <c r="EEE1" s="135"/>
      <c r="EEF1" s="135"/>
      <c r="EEG1" s="135"/>
      <c r="EEH1" s="135"/>
      <c r="EEI1" s="135"/>
      <c r="EEJ1" s="135"/>
      <c r="EEK1" s="135"/>
      <c r="EEL1" s="135"/>
      <c r="EEM1" s="135"/>
      <c r="EEN1" s="135"/>
      <c r="EEO1" s="135"/>
      <c r="EEP1" s="135"/>
      <c r="EEQ1" s="135"/>
      <c r="EER1" s="135"/>
      <c r="EES1" s="135"/>
      <c r="EET1" s="135"/>
      <c r="EEU1" s="135"/>
      <c r="EEV1" s="135"/>
      <c r="EEW1" s="135"/>
      <c r="EEX1" s="135"/>
      <c r="EEY1" s="135"/>
      <c r="EEZ1" s="135"/>
      <c r="EFA1" s="135"/>
      <c r="EFB1" s="135"/>
      <c r="EFC1" s="135"/>
      <c r="EFD1" s="135"/>
      <c r="EFE1" s="135"/>
      <c r="EFF1" s="135"/>
      <c r="EFG1" s="135"/>
      <c r="EFH1" s="135"/>
      <c r="EFI1" s="135"/>
      <c r="EFJ1" s="135"/>
      <c r="EFK1" s="135"/>
      <c r="EFL1" s="135"/>
      <c r="EFM1" s="135"/>
      <c r="EFN1" s="135"/>
      <c r="EFO1" s="135"/>
      <c r="EFP1" s="135"/>
      <c r="EFQ1" s="135"/>
      <c r="EFR1" s="135"/>
      <c r="EFS1" s="135"/>
      <c r="EFT1" s="135"/>
      <c r="EFU1" s="135"/>
      <c r="EFV1" s="135"/>
      <c r="EFW1" s="135"/>
      <c r="EFX1" s="135"/>
      <c r="EFY1" s="135"/>
      <c r="EFZ1" s="135"/>
      <c r="EGA1" s="135"/>
      <c r="EGB1" s="135"/>
      <c r="EGC1" s="135"/>
      <c r="EGD1" s="135"/>
      <c r="EGE1" s="135"/>
      <c r="EGF1" s="135"/>
      <c r="EGG1" s="135"/>
      <c r="EGH1" s="135"/>
      <c r="EGI1" s="135"/>
      <c r="EGJ1" s="135"/>
      <c r="EGK1" s="135"/>
      <c r="EGL1" s="135"/>
      <c r="EGM1" s="135"/>
      <c r="EGN1" s="135"/>
      <c r="EGO1" s="135"/>
      <c r="EGP1" s="135"/>
      <c r="EGQ1" s="135"/>
      <c r="EGR1" s="135"/>
      <c r="EGS1" s="135"/>
      <c r="EGT1" s="135"/>
      <c r="EGU1" s="135"/>
      <c r="EGV1" s="135"/>
      <c r="EGW1" s="135"/>
      <c r="EGX1" s="135"/>
      <c r="EGY1" s="135"/>
      <c r="EGZ1" s="135"/>
      <c r="EHA1" s="135"/>
      <c r="EHB1" s="135"/>
      <c r="EHC1" s="135"/>
      <c r="EHD1" s="135"/>
      <c r="EHE1" s="135"/>
      <c r="EHF1" s="135"/>
      <c r="EHG1" s="135"/>
      <c r="EHH1" s="135"/>
      <c r="EHI1" s="135"/>
      <c r="EHJ1" s="135"/>
      <c r="EHK1" s="135"/>
      <c r="EHL1" s="135"/>
      <c r="EHM1" s="135"/>
      <c r="EHN1" s="135"/>
      <c r="EHO1" s="135"/>
      <c r="EHP1" s="135"/>
      <c r="EHQ1" s="135"/>
      <c r="EHR1" s="135"/>
      <c r="EHS1" s="135"/>
      <c r="EHT1" s="135"/>
      <c r="EHU1" s="135"/>
      <c r="EHV1" s="135"/>
      <c r="EHW1" s="135"/>
      <c r="EHX1" s="135"/>
      <c r="EHY1" s="135"/>
      <c r="EHZ1" s="135"/>
      <c r="EIA1" s="135"/>
      <c r="EIB1" s="135"/>
      <c r="EIC1" s="135"/>
      <c r="EID1" s="135"/>
      <c r="EIE1" s="135"/>
      <c r="EIF1" s="135"/>
      <c r="EIG1" s="135"/>
      <c r="EIH1" s="135"/>
      <c r="EII1" s="135"/>
      <c r="EIJ1" s="135"/>
      <c r="EIK1" s="135"/>
      <c r="EIL1" s="135"/>
      <c r="EIM1" s="135"/>
      <c r="EIN1" s="135"/>
      <c r="EIO1" s="135"/>
      <c r="EIP1" s="135"/>
      <c r="EIQ1" s="135"/>
      <c r="EIR1" s="135"/>
      <c r="EIS1" s="135"/>
      <c r="EIT1" s="135"/>
      <c r="EIU1" s="135"/>
      <c r="EIV1" s="135"/>
      <c r="EIW1" s="135"/>
      <c r="EIX1" s="135"/>
      <c r="EIY1" s="135"/>
      <c r="EIZ1" s="135"/>
      <c r="EJA1" s="135"/>
      <c r="EJB1" s="135"/>
      <c r="EJC1" s="135"/>
      <c r="EJD1" s="135"/>
      <c r="EJE1" s="135"/>
      <c r="EJF1" s="135"/>
      <c r="EJG1" s="135"/>
      <c r="EJH1" s="135"/>
      <c r="EJI1" s="135"/>
      <c r="EJJ1" s="135"/>
      <c r="EJK1" s="135"/>
      <c r="EJL1" s="135"/>
      <c r="EJM1" s="135"/>
      <c r="EJN1" s="135"/>
      <c r="EJO1" s="135"/>
      <c r="EJP1" s="135"/>
      <c r="EJQ1" s="135"/>
      <c r="EJR1" s="135"/>
      <c r="EJS1" s="135"/>
      <c r="EJT1" s="135"/>
      <c r="EJU1" s="135"/>
      <c r="EJV1" s="135"/>
      <c r="EJW1" s="135"/>
      <c r="EJX1" s="135"/>
      <c r="EJY1" s="135"/>
      <c r="EJZ1" s="135"/>
      <c r="EKA1" s="135"/>
      <c r="EKB1" s="135"/>
      <c r="EKC1" s="135"/>
      <c r="EKD1" s="135"/>
      <c r="EKE1" s="135"/>
      <c r="EKF1" s="135"/>
      <c r="EKG1" s="135"/>
      <c r="EKH1" s="135"/>
      <c r="EKI1" s="135"/>
      <c r="EKJ1" s="135"/>
      <c r="EKK1" s="135"/>
      <c r="EKL1" s="135"/>
      <c r="EKM1" s="135"/>
      <c r="EKN1" s="135"/>
      <c r="EKO1" s="135"/>
      <c r="EKP1" s="135"/>
      <c r="EKQ1" s="135"/>
      <c r="EKR1" s="135"/>
      <c r="EKS1" s="135"/>
      <c r="EKT1" s="135"/>
      <c r="EKU1" s="135"/>
      <c r="EKV1" s="135"/>
      <c r="EKW1" s="135"/>
      <c r="EKX1" s="135"/>
      <c r="EKY1" s="135"/>
      <c r="EKZ1" s="135"/>
      <c r="ELA1" s="135"/>
      <c r="ELB1" s="135"/>
      <c r="ELC1" s="135"/>
      <c r="ELD1" s="135"/>
      <c r="ELE1" s="135"/>
      <c r="ELF1" s="135"/>
      <c r="ELG1" s="135"/>
      <c r="ELH1" s="135"/>
      <c r="ELI1" s="135"/>
      <c r="ELJ1" s="135"/>
      <c r="ELK1" s="135"/>
      <c r="ELL1" s="135"/>
      <c r="ELM1" s="135"/>
      <c r="ELN1" s="135"/>
      <c r="ELO1" s="135"/>
      <c r="ELP1" s="135"/>
      <c r="ELQ1" s="135"/>
      <c r="ELR1" s="135"/>
      <c r="ELS1" s="135"/>
      <c r="ELT1" s="135"/>
      <c r="ELU1" s="135"/>
      <c r="ELV1" s="135"/>
      <c r="ELW1" s="135"/>
      <c r="ELX1" s="135"/>
      <c r="ELY1" s="135"/>
      <c r="ELZ1" s="135"/>
      <c r="EMA1" s="135"/>
      <c r="EMB1" s="135"/>
      <c r="EMC1" s="135"/>
      <c r="EMD1" s="135"/>
      <c r="EME1" s="135"/>
      <c r="EMF1" s="135"/>
      <c r="EMG1" s="135"/>
      <c r="EMH1" s="135"/>
      <c r="EMI1" s="135"/>
      <c r="EMJ1" s="135"/>
      <c r="EMK1" s="135"/>
      <c r="EML1" s="135"/>
      <c r="EMM1" s="135"/>
      <c r="EMN1" s="135"/>
      <c r="EMO1" s="135"/>
      <c r="EMP1" s="135"/>
      <c r="EMQ1" s="135"/>
      <c r="EMR1" s="135"/>
      <c r="EMS1" s="135"/>
      <c r="EMT1" s="135"/>
      <c r="EMU1" s="135"/>
      <c r="EMV1" s="135"/>
      <c r="EMW1" s="135"/>
      <c r="EMX1" s="135"/>
      <c r="EMY1" s="135"/>
      <c r="EMZ1" s="135"/>
      <c r="ENA1" s="135"/>
      <c r="ENB1" s="135"/>
      <c r="ENC1" s="135"/>
      <c r="END1" s="135"/>
      <c r="ENE1" s="135"/>
      <c r="ENF1" s="135"/>
      <c r="ENG1" s="135"/>
      <c r="ENH1" s="135"/>
      <c r="ENI1" s="135"/>
      <c r="ENJ1" s="135"/>
      <c r="ENK1" s="135"/>
      <c r="ENL1" s="135"/>
      <c r="ENM1" s="135"/>
      <c r="ENN1" s="135"/>
      <c r="ENO1" s="135"/>
      <c r="ENP1" s="135"/>
      <c r="ENQ1" s="135"/>
      <c r="ENR1" s="135"/>
      <c r="ENS1" s="135"/>
      <c r="ENT1" s="135"/>
      <c r="ENU1" s="135"/>
      <c r="ENV1" s="135"/>
      <c r="ENW1" s="135"/>
      <c r="ENX1" s="135"/>
      <c r="ENY1" s="135"/>
      <c r="ENZ1" s="135"/>
      <c r="EOA1" s="135"/>
      <c r="EOB1" s="135"/>
      <c r="EOC1" s="135"/>
      <c r="EOD1" s="135"/>
      <c r="EOE1" s="135"/>
      <c r="EOF1" s="135"/>
      <c r="EOG1" s="135"/>
      <c r="EOH1" s="135"/>
      <c r="EOI1" s="135"/>
      <c r="EOJ1" s="135"/>
      <c r="EOK1" s="135"/>
      <c r="EOL1" s="135"/>
      <c r="EOM1" s="135"/>
      <c r="EON1" s="135"/>
      <c r="EOO1" s="135"/>
      <c r="EOP1" s="135"/>
      <c r="EOQ1" s="135"/>
      <c r="EOR1" s="135"/>
      <c r="EOS1" s="135"/>
      <c r="EOT1" s="135"/>
      <c r="EOU1" s="135"/>
      <c r="EOV1" s="135"/>
      <c r="EOW1" s="135"/>
      <c r="EOX1" s="135"/>
      <c r="EOY1" s="135"/>
      <c r="EOZ1" s="135"/>
      <c r="EPA1" s="135"/>
      <c r="EPB1" s="135"/>
      <c r="EPC1" s="135"/>
      <c r="EPD1" s="135"/>
      <c r="EPE1" s="135"/>
      <c r="EPF1" s="135"/>
      <c r="EPG1" s="135"/>
      <c r="EPH1" s="135"/>
      <c r="EPI1" s="135"/>
      <c r="EPJ1" s="135"/>
      <c r="EPK1" s="135"/>
      <c r="EPL1" s="135"/>
      <c r="EPM1" s="135"/>
      <c r="EPN1" s="135"/>
      <c r="EPO1" s="135"/>
      <c r="EPP1" s="135"/>
      <c r="EPQ1" s="135"/>
      <c r="EPR1" s="135"/>
      <c r="EPS1" s="135"/>
      <c r="EPT1" s="135"/>
      <c r="EPU1" s="135"/>
      <c r="EPV1" s="135"/>
      <c r="EPW1" s="135"/>
      <c r="EPX1" s="135"/>
      <c r="EPY1" s="135"/>
      <c r="EPZ1" s="135"/>
      <c r="EQA1" s="135"/>
      <c r="EQB1" s="135"/>
      <c r="EQC1" s="135"/>
      <c r="EQD1" s="135"/>
      <c r="EQE1" s="135"/>
      <c r="EQF1" s="135"/>
      <c r="EQG1" s="135"/>
      <c r="EQH1" s="135"/>
      <c r="EQI1" s="135"/>
      <c r="EQJ1" s="135"/>
      <c r="EQK1" s="135"/>
      <c r="EQL1" s="135"/>
      <c r="EQM1" s="135"/>
      <c r="EQN1" s="135"/>
      <c r="EQO1" s="135"/>
      <c r="EQP1" s="135"/>
      <c r="EQQ1" s="135"/>
      <c r="EQR1" s="135"/>
      <c r="EQS1" s="135"/>
      <c r="EQT1" s="135"/>
      <c r="EQU1" s="135"/>
      <c r="EQV1" s="135"/>
      <c r="EQW1" s="135"/>
      <c r="EQX1" s="135"/>
      <c r="EQY1" s="135"/>
      <c r="EQZ1" s="135"/>
      <c r="ERA1" s="135"/>
      <c r="ERB1" s="135"/>
      <c r="ERC1" s="135"/>
      <c r="ERD1" s="135"/>
      <c r="ERE1" s="135"/>
      <c r="ERF1" s="135"/>
      <c r="ERG1" s="135"/>
      <c r="ERH1" s="135"/>
      <c r="ERI1" s="135"/>
      <c r="ERJ1" s="135"/>
      <c r="ERK1" s="135"/>
      <c r="ERL1" s="135"/>
      <c r="ERM1" s="135"/>
      <c r="ERN1" s="135"/>
      <c r="ERO1" s="135"/>
      <c r="ERP1" s="135"/>
      <c r="ERQ1" s="135"/>
      <c r="ERR1" s="135"/>
      <c r="ERS1" s="135"/>
      <c r="ERT1" s="135"/>
      <c r="ERU1" s="135"/>
      <c r="ERV1" s="135"/>
      <c r="ERW1" s="135"/>
      <c r="ERX1" s="135"/>
      <c r="ERY1" s="135"/>
      <c r="ERZ1" s="135"/>
      <c r="ESA1" s="135"/>
      <c r="ESB1" s="135"/>
      <c r="ESC1" s="135"/>
      <c r="ESD1" s="135"/>
      <c r="ESE1" s="135"/>
      <c r="ESF1" s="135"/>
      <c r="ESG1" s="135"/>
      <c r="ESH1" s="135"/>
      <c r="ESI1" s="135"/>
      <c r="ESJ1" s="135"/>
      <c r="ESK1" s="135"/>
      <c r="ESL1" s="135"/>
      <c r="ESM1" s="135"/>
      <c r="ESN1" s="135"/>
      <c r="ESO1" s="135"/>
      <c r="ESP1" s="135"/>
      <c r="ESQ1" s="135"/>
      <c r="ESR1" s="135"/>
      <c r="ESS1" s="135"/>
      <c r="EST1" s="135"/>
      <c r="ESU1" s="135"/>
      <c r="ESV1" s="135"/>
      <c r="ESW1" s="135"/>
      <c r="ESX1" s="135"/>
      <c r="ESY1" s="135"/>
      <c r="ESZ1" s="135"/>
      <c r="ETA1" s="135"/>
      <c r="ETB1" s="135"/>
      <c r="ETC1" s="135"/>
      <c r="ETD1" s="135"/>
      <c r="ETE1" s="135"/>
      <c r="ETF1" s="135"/>
      <c r="ETG1" s="135"/>
      <c r="ETH1" s="135"/>
      <c r="ETI1" s="135"/>
      <c r="ETJ1" s="135"/>
      <c r="ETK1" s="135"/>
      <c r="ETL1" s="135"/>
      <c r="ETM1" s="135"/>
      <c r="ETN1" s="135"/>
      <c r="ETO1" s="135"/>
      <c r="ETP1" s="135"/>
      <c r="ETQ1" s="135"/>
      <c r="ETR1" s="135"/>
      <c r="ETS1" s="135"/>
      <c r="ETT1" s="135"/>
      <c r="ETU1" s="135"/>
      <c r="ETV1" s="135"/>
      <c r="ETW1" s="135"/>
      <c r="ETX1" s="135"/>
      <c r="ETY1" s="135"/>
      <c r="ETZ1" s="135"/>
      <c r="EUA1" s="135"/>
      <c r="EUB1" s="135"/>
      <c r="EUC1" s="135"/>
      <c r="EUD1" s="135"/>
      <c r="EUE1" s="135"/>
      <c r="EUF1" s="135"/>
      <c r="EUG1" s="135"/>
      <c r="EUH1" s="135"/>
      <c r="EUI1" s="135"/>
      <c r="EUJ1" s="135"/>
      <c r="EUK1" s="135"/>
      <c r="EUL1" s="135"/>
      <c r="EUM1" s="135"/>
      <c r="EUN1" s="135"/>
      <c r="EUO1" s="135"/>
      <c r="EUP1" s="135"/>
      <c r="EUQ1" s="135"/>
      <c r="EUR1" s="135"/>
      <c r="EUS1" s="135"/>
      <c r="EUT1" s="135"/>
      <c r="EUU1" s="135"/>
      <c r="EUV1" s="135"/>
      <c r="EUW1" s="135"/>
      <c r="EUX1" s="135"/>
      <c r="EUY1" s="135"/>
      <c r="EUZ1" s="135"/>
      <c r="EVA1" s="135"/>
      <c r="EVB1" s="135"/>
      <c r="EVC1" s="135"/>
      <c r="EVD1" s="135"/>
      <c r="EVE1" s="135"/>
      <c r="EVF1" s="135"/>
      <c r="EVG1" s="135"/>
      <c r="EVH1" s="135"/>
      <c r="EVI1" s="135"/>
      <c r="EVJ1" s="135"/>
      <c r="EVK1" s="135"/>
      <c r="EVL1" s="135"/>
      <c r="EVM1" s="135"/>
      <c r="EVN1" s="135"/>
      <c r="EVO1" s="135"/>
      <c r="EVP1" s="135"/>
      <c r="EVQ1" s="135"/>
      <c r="EVR1" s="135"/>
      <c r="EVS1" s="135"/>
      <c r="EVT1" s="135"/>
      <c r="EVU1" s="135"/>
      <c r="EVV1" s="135"/>
      <c r="EVW1" s="135"/>
      <c r="EVX1" s="135"/>
      <c r="EVY1" s="135"/>
      <c r="EVZ1" s="135"/>
      <c r="EWA1" s="135"/>
      <c r="EWB1" s="135"/>
      <c r="EWC1" s="135"/>
      <c r="EWD1" s="135"/>
      <c r="EWE1" s="135"/>
      <c r="EWF1" s="135"/>
      <c r="EWG1" s="135"/>
      <c r="EWH1" s="135"/>
      <c r="EWI1" s="135"/>
      <c r="EWJ1" s="135"/>
      <c r="EWK1" s="135"/>
      <c r="EWL1" s="135"/>
      <c r="EWM1" s="135"/>
      <c r="EWN1" s="135"/>
      <c r="EWO1" s="135"/>
      <c r="EWP1" s="135"/>
      <c r="EWQ1" s="135"/>
      <c r="EWR1" s="135"/>
      <c r="EWS1" s="135"/>
      <c r="EWT1" s="135"/>
      <c r="EWU1" s="135"/>
      <c r="EWV1" s="135"/>
      <c r="EWW1" s="135"/>
      <c r="EWX1" s="135"/>
      <c r="EWY1" s="135"/>
      <c r="EWZ1" s="135"/>
      <c r="EXA1" s="135"/>
      <c r="EXB1" s="135"/>
      <c r="EXC1" s="135"/>
      <c r="EXD1" s="135"/>
      <c r="EXE1" s="135"/>
      <c r="EXF1" s="135"/>
      <c r="EXG1" s="135"/>
      <c r="EXH1" s="135"/>
      <c r="EXI1" s="135"/>
      <c r="EXJ1" s="135"/>
      <c r="EXK1" s="135"/>
      <c r="EXL1" s="135"/>
      <c r="EXM1" s="135"/>
      <c r="EXN1" s="135"/>
      <c r="EXO1" s="135"/>
      <c r="EXP1" s="135"/>
      <c r="EXQ1" s="135"/>
      <c r="EXR1" s="135"/>
      <c r="EXS1" s="135"/>
      <c r="EXT1" s="135"/>
      <c r="EXU1" s="135"/>
      <c r="EXV1" s="135"/>
      <c r="EXW1" s="135"/>
      <c r="EXX1" s="135"/>
      <c r="EXY1" s="135"/>
      <c r="EXZ1" s="135"/>
      <c r="EYA1" s="135"/>
      <c r="EYB1" s="135"/>
      <c r="EYC1" s="135"/>
      <c r="EYD1" s="135"/>
      <c r="EYE1" s="135"/>
      <c r="EYF1" s="135"/>
      <c r="EYG1" s="135"/>
      <c r="EYH1" s="135"/>
      <c r="EYI1" s="135"/>
      <c r="EYJ1" s="135"/>
      <c r="EYK1" s="135"/>
      <c r="EYL1" s="135"/>
      <c r="EYM1" s="135"/>
      <c r="EYN1" s="135"/>
      <c r="EYO1" s="135"/>
      <c r="EYP1" s="135"/>
      <c r="EYQ1" s="135"/>
      <c r="EYR1" s="135"/>
      <c r="EYS1" s="135"/>
      <c r="EYT1" s="135"/>
      <c r="EYU1" s="135"/>
      <c r="EYV1" s="135"/>
      <c r="EYW1" s="135"/>
      <c r="EYX1" s="135"/>
      <c r="EYY1" s="135"/>
      <c r="EYZ1" s="135"/>
      <c r="EZA1" s="135"/>
      <c r="EZB1" s="135"/>
      <c r="EZC1" s="135"/>
      <c r="EZD1" s="135"/>
      <c r="EZE1" s="135"/>
      <c r="EZF1" s="135"/>
      <c r="EZG1" s="135"/>
      <c r="EZH1" s="135"/>
      <c r="EZI1" s="135"/>
      <c r="EZJ1" s="135"/>
      <c r="EZK1" s="135"/>
      <c r="EZL1" s="135"/>
      <c r="EZM1" s="135"/>
      <c r="EZN1" s="135"/>
      <c r="EZO1" s="135"/>
      <c r="EZP1" s="135"/>
      <c r="EZQ1" s="135"/>
      <c r="EZR1" s="135"/>
      <c r="EZS1" s="135"/>
      <c r="EZT1" s="135"/>
      <c r="EZU1" s="135"/>
      <c r="EZV1" s="135"/>
      <c r="EZW1" s="135"/>
      <c r="EZX1" s="135"/>
      <c r="EZY1" s="135"/>
      <c r="EZZ1" s="135"/>
      <c r="FAA1" s="135"/>
      <c r="FAB1" s="135"/>
      <c r="FAC1" s="135"/>
      <c r="FAD1" s="135"/>
      <c r="FAE1" s="135"/>
      <c r="FAF1" s="135"/>
      <c r="FAG1" s="135"/>
      <c r="FAH1" s="135"/>
      <c r="FAI1" s="135"/>
      <c r="FAJ1" s="135"/>
      <c r="FAK1" s="135"/>
      <c r="FAL1" s="135"/>
      <c r="FAM1" s="135"/>
      <c r="FAN1" s="135"/>
      <c r="FAO1" s="135"/>
      <c r="FAP1" s="135"/>
      <c r="FAQ1" s="135"/>
      <c r="FAR1" s="135"/>
      <c r="FAS1" s="135"/>
      <c r="FAT1" s="135"/>
      <c r="FAU1" s="135"/>
      <c r="FAV1" s="135"/>
      <c r="FAW1" s="135"/>
      <c r="FAX1" s="135"/>
      <c r="FAY1" s="135"/>
      <c r="FAZ1" s="135"/>
      <c r="FBA1" s="135"/>
      <c r="FBB1" s="135"/>
      <c r="FBC1" s="135"/>
      <c r="FBD1" s="135"/>
      <c r="FBE1" s="135"/>
      <c r="FBF1" s="135"/>
      <c r="FBG1" s="135"/>
      <c r="FBH1" s="135"/>
      <c r="FBI1" s="135"/>
      <c r="FBJ1" s="135"/>
      <c r="FBK1" s="135"/>
      <c r="FBL1" s="135"/>
      <c r="FBM1" s="135"/>
      <c r="FBN1" s="135"/>
      <c r="FBO1" s="135"/>
      <c r="FBP1" s="135"/>
      <c r="FBQ1" s="135"/>
      <c r="FBR1" s="135"/>
      <c r="FBS1" s="135"/>
      <c r="FBT1" s="135"/>
      <c r="FBU1" s="135"/>
      <c r="FBV1" s="135"/>
      <c r="FBW1" s="135"/>
      <c r="FBX1" s="135"/>
      <c r="FBY1" s="135"/>
      <c r="FBZ1" s="135"/>
      <c r="FCA1" s="135"/>
      <c r="FCB1" s="135"/>
      <c r="FCC1" s="135"/>
      <c r="FCD1" s="135"/>
      <c r="FCE1" s="135"/>
      <c r="FCF1" s="135"/>
      <c r="FCG1" s="135"/>
      <c r="FCH1" s="135"/>
      <c r="FCI1" s="135"/>
      <c r="FCJ1" s="135"/>
      <c r="FCK1" s="135"/>
      <c r="FCL1" s="135"/>
      <c r="FCM1" s="135"/>
      <c r="FCN1" s="135"/>
      <c r="FCO1" s="135"/>
      <c r="FCP1" s="135"/>
      <c r="FCQ1" s="135"/>
      <c r="FCR1" s="135"/>
      <c r="FCS1" s="135"/>
      <c r="FCT1" s="135"/>
      <c r="FCU1" s="135"/>
      <c r="FCV1" s="135"/>
      <c r="FCW1" s="135"/>
      <c r="FCX1" s="135"/>
      <c r="FCY1" s="135"/>
      <c r="FCZ1" s="135"/>
      <c r="FDA1" s="135"/>
      <c r="FDB1" s="135"/>
      <c r="FDC1" s="135"/>
      <c r="FDD1" s="135"/>
      <c r="FDE1" s="135"/>
      <c r="FDF1" s="135"/>
      <c r="FDG1" s="135"/>
      <c r="FDH1" s="135"/>
      <c r="FDI1" s="135"/>
      <c r="FDJ1" s="135"/>
      <c r="FDK1" s="135"/>
      <c r="FDL1" s="135"/>
      <c r="FDM1" s="135"/>
      <c r="FDN1" s="135"/>
      <c r="FDO1" s="135"/>
      <c r="FDP1" s="135"/>
      <c r="FDQ1" s="135"/>
      <c r="FDR1" s="135"/>
      <c r="FDS1" s="135"/>
      <c r="FDT1" s="135"/>
      <c r="FDU1" s="135"/>
      <c r="FDV1" s="135"/>
      <c r="FDW1" s="135"/>
      <c r="FDX1" s="135"/>
      <c r="FDY1" s="135"/>
      <c r="FDZ1" s="135"/>
      <c r="FEA1" s="135"/>
      <c r="FEB1" s="135"/>
      <c r="FEC1" s="135"/>
      <c r="FED1" s="135"/>
      <c r="FEE1" s="135"/>
      <c r="FEF1" s="135"/>
      <c r="FEG1" s="135"/>
      <c r="FEH1" s="135"/>
      <c r="FEI1" s="135"/>
      <c r="FEJ1" s="135"/>
      <c r="FEK1" s="135"/>
      <c r="FEL1" s="135"/>
      <c r="FEM1" s="135"/>
      <c r="FEN1" s="135"/>
      <c r="FEO1" s="135"/>
      <c r="FEP1" s="135"/>
      <c r="FEQ1" s="135"/>
      <c r="FER1" s="135"/>
      <c r="FES1" s="135"/>
      <c r="FET1" s="135"/>
      <c r="FEU1" s="135"/>
      <c r="FEV1" s="135"/>
      <c r="FEW1" s="135"/>
      <c r="FEX1" s="135"/>
      <c r="FEY1" s="135"/>
      <c r="FEZ1" s="135"/>
      <c r="FFA1" s="135"/>
      <c r="FFB1" s="135"/>
      <c r="FFC1" s="135"/>
      <c r="FFD1" s="135"/>
      <c r="FFE1" s="135"/>
      <c r="FFF1" s="135"/>
      <c r="FFG1" s="135"/>
      <c r="FFH1" s="135"/>
      <c r="FFI1" s="135"/>
      <c r="FFJ1" s="135"/>
      <c r="FFK1" s="135"/>
      <c r="FFL1" s="135"/>
      <c r="FFM1" s="135"/>
      <c r="FFN1" s="135"/>
      <c r="FFO1" s="135"/>
      <c r="FFP1" s="135"/>
      <c r="FFQ1" s="135"/>
      <c r="FFR1" s="135"/>
      <c r="FFS1" s="135"/>
      <c r="FFT1" s="135"/>
      <c r="FFU1" s="135"/>
      <c r="FFV1" s="135"/>
      <c r="FFW1" s="135"/>
      <c r="FFX1" s="135"/>
      <c r="FFY1" s="135"/>
      <c r="FFZ1" s="135"/>
      <c r="FGA1" s="135"/>
      <c r="FGB1" s="135"/>
      <c r="FGC1" s="135"/>
      <c r="FGD1" s="135"/>
      <c r="FGE1" s="135"/>
      <c r="FGF1" s="135"/>
      <c r="FGG1" s="135"/>
      <c r="FGH1" s="135"/>
      <c r="FGI1" s="135"/>
      <c r="FGJ1" s="135"/>
      <c r="FGK1" s="135"/>
      <c r="FGL1" s="135"/>
      <c r="FGM1" s="135"/>
      <c r="FGN1" s="135"/>
      <c r="FGO1" s="135"/>
      <c r="FGP1" s="135"/>
      <c r="FGQ1" s="135"/>
      <c r="FGR1" s="135"/>
      <c r="FGS1" s="135"/>
      <c r="FGT1" s="135"/>
      <c r="FGU1" s="135"/>
      <c r="FGV1" s="135"/>
      <c r="FGW1" s="135"/>
      <c r="FGX1" s="135"/>
      <c r="FGY1" s="135"/>
      <c r="FGZ1" s="135"/>
      <c r="FHA1" s="135"/>
      <c r="FHB1" s="135"/>
      <c r="FHC1" s="135"/>
      <c r="FHD1" s="135"/>
      <c r="FHE1" s="135"/>
      <c r="FHF1" s="135"/>
      <c r="FHG1" s="135"/>
      <c r="FHH1" s="135"/>
      <c r="FHI1" s="135"/>
      <c r="FHJ1" s="135"/>
      <c r="FHK1" s="135"/>
      <c r="FHL1" s="135"/>
      <c r="FHM1" s="135"/>
      <c r="FHN1" s="135"/>
      <c r="FHO1" s="135"/>
      <c r="FHP1" s="135"/>
      <c r="FHQ1" s="135"/>
      <c r="FHR1" s="135"/>
      <c r="FHS1" s="135"/>
      <c r="FHT1" s="135"/>
      <c r="FHU1" s="135"/>
      <c r="FHV1" s="135"/>
      <c r="FHW1" s="135"/>
      <c r="FHX1" s="135"/>
      <c r="FHY1" s="135"/>
      <c r="FHZ1" s="135"/>
      <c r="FIA1" s="135"/>
      <c r="FIB1" s="135"/>
      <c r="FIC1" s="135"/>
      <c r="FID1" s="135"/>
      <c r="FIE1" s="135"/>
      <c r="FIF1" s="135"/>
      <c r="FIG1" s="135"/>
      <c r="FIH1" s="135"/>
      <c r="FII1" s="135"/>
      <c r="FIJ1" s="135"/>
      <c r="FIK1" s="135"/>
      <c r="FIL1" s="135"/>
      <c r="FIM1" s="135"/>
      <c r="FIN1" s="135"/>
      <c r="FIO1" s="135"/>
      <c r="FIP1" s="135"/>
      <c r="FIQ1" s="135"/>
      <c r="FIR1" s="135"/>
      <c r="FIS1" s="135"/>
      <c r="FIT1" s="135"/>
      <c r="FIU1" s="135"/>
      <c r="FIV1" s="135"/>
      <c r="FIW1" s="135"/>
      <c r="FIX1" s="135"/>
      <c r="FIY1" s="135"/>
      <c r="FIZ1" s="135"/>
      <c r="FJA1" s="135"/>
      <c r="FJB1" s="135"/>
      <c r="FJC1" s="135"/>
      <c r="FJD1" s="135"/>
      <c r="FJE1" s="135"/>
      <c r="FJF1" s="135"/>
      <c r="FJG1" s="135"/>
      <c r="FJH1" s="135"/>
      <c r="FJI1" s="135"/>
      <c r="FJJ1" s="135"/>
      <c r="FJK1" s="135"/>
      <c r="FJL1" s="135"/>
      <c r="FJM1" s="135"/>
      <c r="FJN1" s="135"/>
      <c r="FJO1" s="135"/>
      <c r="FJP1" s="135"/>
      <c r="FJQ1" s="135"/>
      <c r="FJR1" s="135"/>
      <c r="FJS1" s="135"/>
      <c r="FJT1" s="135"/>
      <c r="FJU1" s="135"/>
      <c r="FJV1" s="135"/>
      <c r="FJW1" s="135"/>
      <c r="FJX1" s="135"/>
      <c r="FJY1" s="135"/>
      <c r="FJZ1" s="135"/>
      <c r="FKA1" s="135"/>
      <c r="FKB1" s="135"/>
      <c r="FKC1" s="135"/>
      <c r="FKD1" s="135"/>
      <c r="FKE1" s="135"/>
      <c r="FKF1" s="135"/>
      <c r="FKG1" s="135"/>
      <c r="FKH1" s="135"/>
      <c r="FKI1" s="135"/>
      <c r="FKJ1" s="135"/>
      <c r="FKK1" s="135"/>
      <c r="FKL1" s="135"/>
      <c r="FKM1" s="135"/>
      <c r="FKN1" s="135"/>
      <c r="FKO1" s="135"/>
      <c r="FKP1" s="135"/>
      <c r="FKQ1" s="135"/>
      <c r="FKR1" s="135"/>
      <c r="FKS1" s="135"/>
      <c r="FKT1" s="135"/>
      <c r="FKU1" s="135"/>
      <c r="FKV1" s="135"/>
      <c r="FKW1" s="135"/>
      <c r="FKX1" s="135"/>
      <c r="FKY1" s="135"/>
      <c r="FKZ1" s="135"/>
      <c r="FLA1" s="135"/>
      <c r="FLB1" s="135"/>
      <c r="FLC1" s="135"/>
      <c r="FLD1" s="135"/>
      <c r="FLE1" s="135"/>
      <c r="FLF1" s="135"/>
      <c r="FLG1" s="135"/>
      <c r="FLH1" s="135"/>
      <c r="FLI1" s="135"/>
      <c r="FLJ1" s="135"/>
      <c r="FLK1" s="135"/>
      <c r="FLL1" s="135"/>
      <c r="FLM1" s="135"/>
      <c r="FLN1" s="135"/>
      <c r="FLO1" s="135"/>
      <c r="FLP1" s="135"/>
      <c r="FLQ1" s="135"/>
      <c r="FLR1" s="135"/>
      <c r="FLS1" s="135"/>
      <c r="FLT1" s="135"/>
      <c r="FLU1" s="135"/>
      <c r="FLV1" s="135"/>
      <c r="FLW1" s="135"/>
      <c r="FLX1" s="135"/>
      <c r="FLY1" s="135"/>
      <c r="FLZ1" s="135"/>
      <c r="FMA1" s="135"/>
      <c r="FMB1" s="135"/>
      <c r="FMC1" s="135"/>
      <c r="FMD1" s="135"/>
      <c r="FME1" s="135"/>
      <c r="FMF1" s="135"/>
      <c r="FMG1" s="135"/>
      <c r="FMH1" s="135"/>
      <c r="FMI1" s="135"/>
      <c r="FMJ1" s="135"/>
      <c r="FMK1" s="135"/>
      <c r="FML1" s="135"/>
      <c r="FMM1" s="135"/>
      <c r="FMN1" s="135"/>
      <c r="FMO1" s="135"/>
      <c r="FMP1" s="135"/>
      <c r="FMQ1" s="135"/>
      <c r="FMR1" s="135"/>
      <c r="FMS1" s="135"/>
      <c r="FMT1" s="135"/>
      <c r="FMU1" s="135"/>
      <c r="FMV1" s="135"/>
      <c r="FMW1" s="135"/>
      <c r="FMX1" s="135"/>
      <c r="FMY1" s="135"/>
      <c r="FMZ1" s="135"/>
      <c r="FNA1" s="135"/>
      <c r="FNB1" s="135"/>
      <c r="FNC1" s="135"/>
      <c r="FND1" s="135"/>
      <c r="FNE1" s="135"/>
      <c r="FNF1" s="135"/>
      <c r="FNG1" s="135"/>
      <c r="FNH1" s="135"/>
      <c r="FNI1" s="135"/>
      <c r="FNJ1" s="135"/>
      <c r="FNK1" s="135"/>
      <c r="FNL1" s="135"/>
      <c r="FNM1" s="135"/>
      <c r="FNN1" s="135"/>
      <c r="FNO1" s="135"/>
      <c r="FNP1" s="135"/>
      <c r="FNQ1" s="135"/>
      <c r="FNR1" s="135"/>
      <c r="FNS1" s="135"/>
      <c r="FNT1" s="135"/>
      <c r="FNU1" s="135"/>
      <c r="FNV1" s="135"/>
      <c r="FNW1" s="135"/>
      <c r="FNX1" s="135"/>
      <c r="FNY1" s="135"/>
      <c r="FNZ1" s="135"/>
      <c r="FOA1" s="135"/>
      <c r="FOB1" s="135"/>
      <c r="FOC1" s="135"/>
      <c r="FOD1" s="135"/>
      <c r="FOE1" s="135"/>
      <c r="FOF1" s="135"/>
      <c r="FOG1" s="135"/>
      <c r="FOH1" s="135"/>
      <c r="FOI1" s="135"/>
      <c r="FOJ1" s="135"/>
      <c r="FOK1" s="135"/>
      <c r="FOL1" s="135"/>
      <c r="FOM1" s="135"/>
      <c r="FON1" s="135"/>
      <c r="FOO1" s="135"/>
      <c r="FOP1" s="135"/>
      <c r="FOQ1" s="135"/>
      <c r="FOR1" s="135"/>
      <c r="FOS1" s="135"/>
      <c r="FOT1" s="135"/>
      <c r="FOU1" s="135"/>
      <c r="FOV1" s="135"/>
      <c r="FOW1" s="135"/>
      <c r="FOX1" s="135"/>
      <c r="FOY1" s="135"/>
      <c r="FOZ1" s="135"/>
      <c r="FPA1" s="135"/>
      <c r="FPB1" s="135"/>
      <c r="FPC1" s="135"/>
      <c r="FPD1" s="135"/>
      <c r="FPE1" s="135"/>
      <c r="FPF1" s="135"/>
      <c r="FPG1" s="135"/>
      <c r="FPH1" s="135"/>
      <c r="FPI1" s="135"/>
      <c r="FPJ1" s="135"/>
      <c r="FPK1" s="135"/>
      <c r="FPL1" s="135"/>
      <c r="FPM1" s="135"/>
      <c r="FPN1" s="135"/>
      <c r="FPO1" s="135"/>
      <c r="FPP1" s="135"/>
      <c r="FPQ1" s="135"/>
      <c r="FPR1" s="135"/>
      <c r="FPS1" s="135"/>
      <c r="FPT1" s="135"/>
      <c r="FPU1" s="135"/>
      <c r="FPV1" s="135"/>
      <c r="FPW1" s="135"/>
      <c r="FPX1" s="135"/>
      <c r="FPY1" s="135"/>
      <c r="FPZ1" s="135"/>
      <c r="FQA1" s="135"/>
      <c r="FQB1" s="135"/>
      <c r="FQC1" s="135"/>
      <c r="FQD1" s="135"/>
      <c r="FQE1" s="135"/>
      <c r="FQF1" s="135"/>
      <c r="FQG1" s="135"/>
      <c r="FQH1" s="135"/>
      <c r="FQI1" s="135"/>
      <c r="FQJ1" s="135"/>
      <c r="FQK1" s="135"/>
      <c r="FQL1" s="135"/>
      <c r="FQM1" s="135"/>
      <c r="FQN1" s="135"/>
      <c r="FQO1" s="135"/>
      <c r="FQP1" s="135"/>
      <c r="FQQ1" s="135"/>
      <c r="FQR1" s="135"/>
      <c r="FQS1" s="135"/>
      <c r="FQT1" s="135"/>
      <c r="FQU1" s="135"/>
      <c r="FQV1" s="135"/>
      <c r="FQW1" s="135"/>
      <c r="FQX1" s="135"/>
      <c r="FQY1" s="135"/>
      <c r="FQZ1" s="135"/>
      <c r="FRA1" s="135"/>
      <c r="FRB1" s="135"/>
      <c r="FRC1" s="135"/>
      <c r="FRD1" s="135"/>
      <c r="FRE1" s="135"/>
      <c r="FRF1" s="135"/>
      <c r="FRG1" s="135"/>
      <c r="FRH1" s="135"/>
      <c r="FRI1" s="135"/>
      <c r="FRJ1" s="135"/>
      <c r="FRK1" s="135"/>
      <c r="FRL1" s="135"/>
      <c r="FRM1" s="135"/>
      <c r="FRN1" s="135"/>
      <c r="FRO1" s="135"/>
      <c r="FRP1" s="135"/>
      <c r="FRQ1" s="135"/>
      <c r="FRR1" s="135"/>
      <c r="FRS1" s="135"/>
      <c r="FRT1" s="135"/>
      <c r="FRU1" s="135"/>
      <c r="FRV1" s="135"/>
      <c r="FRW1" s="135"/>
      <c r="FRX1" s="135"/>
      <c r="FRY1" s="135"/>
      <c r="FRZ1" s="135"/>
      <c r="FSA1" s="135"/>
      <c r="FSB1" s="135"/>
      <c r="FSC1" s="135"/>
      <c r="FSD1" s="135"/>
      <c r="FSE1" s="135"/>
      <c r="FSF1" s="135"/>
      <c r="FSG1" s="135"/>
      <c r="FSH1" s="135"/>
      <c r="FSI1" s="135"/>
      <c r="FSJ1" s="135"/>
      <c r="FSK1" s="135"/>
      <c r="FSL1" s="135"/>
      <c r="FSM1" s="135"/>
      <c r="FSN1" s="135"/>
      <c r="FSO1" s="135"/>
      <c r="FSP1" s="135"/>
      <c r="FSQ1" s="135"/>
      <c r="FSR1" s="135"/>
      <c r="FSS1" s="135"/>
      <c r="FST1" s="135"/>
      <c r="FSU1" s="135"/>
      <c r="FSV1" s="135"/>
      <c r="FSW1" s="135"/>
      <c r="FSX1" s="135"/>
      <c r="FSY1" s="135"/>
      <c r="FSZ1" s="135"/>
      <c r="FTA1" s="135"/>
      <c r="FTB1" s="135"/>
      <c r="FTC1" s="135"/>
      <c r="FTD1" s="135"/>
      <c r="FTE1" s="135"/>
      <c r="FTF1" s="135"/>
      <c r="FTG1" s="135"/>
      <c r="FTH1" s="135"/>
      <c r="FTI1" s="135"/>
      <c r="FTJ1" s="135"/>
      <c r="FTK1" s="135"/>
      <c r="FTL1" s="135"/>
      <c r="FTM1" s="135"/>
      <c r="FTN1" s="135"/>
      <c r="FTO1" s="135"/>
      <c r="FTP1" s="135"/>
      <c r="FTQ1" s="135"/>
      <c r="FTR1" s="135"/>
      <c r="FTS1" s="135"/>
      <c r="FTT1" s="135"/>
      <c r="FTU1" s="135"/>
      <c r="FTV1" s="135"/>
      <c r="FTW1" s="135"/>
      <c r="FTX1" s="135"/>
      <c r="FTY1" s="135"/>
      <c r="FTZ1" s="135"/>
      <c r="FUA1" s="135"/>
      <c r="FUB1" s="135"/>
      <c r="FUC1" s="135"/>
      <c r="FUD1" s="135"/>
      <c r="FUE1" s="135"/>
      <c r="FUF1" s="135"/>
      <c r="FUG1" s="135"/>
      <c r="FUH1" s="135"/>
      <c r="FUI1" s="135"/>
      <c r="FUJ1" s="135"/>
      <c r="FUK1" s="135"/>
      <c r="FUL1" s="135"/>
      <c r="FUM1" s="135"/>
      <c r="FUN1" s="135"/>
      <c r="FUO1" s="135"/>
      <c r="FUP1" s="135"/>
      <c r="FUQ1" s="135"/>
      <c r="FUR1" s="135"/>
      <c r="FUS1" s="135"/>
      <c r="FUT1" s="135"/>
      <c r="FUU1" s="135"/>
      <c r="FUV1" s="135"/>
      <c r="FUW1" s="135"/>
      <c r="FUX1" s="135"/>
      <c r="FUY1" s="135"/>
      <c r="FUZ1" s="135"/>
      <c r="FVA1" s="135"/>
      <c r="FVB1" s="135"/>
      <c r="FVC1" s="135"/>
      <c r="FVD1" s="135"/>
      <c r="FVE1" s="135"/>
      <c r="FVF1" s="135"/>
      <c r="FVG1" s="135"/>
      <c r="FVH1" s="135"/>
      <c r="FVI1" s="135"/>
      <c r="FVJ1" s="135"/>
      <c r="FVK1" s="135"/>
      <c r="FVL1" s="135"/>
      <c r="FVM1" s="135"/>
      <c r="FVN1" s="135"/>
      <c r="FVO1" s="135"/>
      <c r="FVP1" s="135"/>
      <c r="FVQ1" s="135"/>
      <c r="FVR1" s="135"/>
      <c r="FVS1" s="135"/>
      <c r="FVT1" s="135"/>
      <c r="FVU1" s="135"/>
      <c r="FVV1" s="135"/>
      <c r="FVW1" s="135"/>
      <c r="FVX1" s="135"/>
      <c r="FVY1" s="135"/>
      <c r="FVZ1" s="135"/>
      <c r="FWA1" s="135"/>
      <c r="FWB1" s="135"/>
      <c r="FWC1" s="135"/>
      <c r="FWD1" s="135"/>
      <c r="FWE1" s="135"/>
      <c r="FWF1" s="135"/>
      <c r="FWG1" s="135"/>
      <c r="FWH1" s="135"/>
      <c r="FWI1" s="135"/>
      <c r="FWJ1" s="135"/>
      <c r="FWK1" s="135"/>
      <c r="FWL1" s="135"/>
      <c r="FWM1" s="135"/>
      <c r="FWN1" s="135"/>
      <c r="FWO1" s="135"/>
      <c r="FWP1" s="135"/>
      <c r="FWQ1" s="135"/>
      <c r="FWR1" s="135"/>
      <c r="FWS1" s="135"/>
      <c r="FWT1" s="135"/>
      <c r="FWU1" s="135"/>
      <c r="FWV1" s="135"/>
      <c r="FWW1" s="135"/>
      <c r="FWX1" s="135"/>
      <c r="FWY1" s="135"/>
      <c r="FWZ1" s="135"/>
      <c r="FXA1" s="135"/>
      <c r="FXB1" s="135"/>
      <c r="FXC1" s="135"/>
      <c r="FXD1" s="135"/>
      <c r="FXE1" s="135"/>
      <c r="FXF1" s="135"/>
      <c r="FXG1" s="135"/>
      <c r="FXH1" s="135"/>
      <c r="FXI1" s="135"/>
      <c r="FXJ1" s="135"/>
      <c r="FXK1" s="135"/>
      <c r="FXL1" s="135"/>
      <c r="FXM1" s="135"/>
      <c r="FXN1" s="135"/>
      <c r="FXO1" s="135"/>
      <c r="FXP1" s="135"/>
      <c r="FXQ1" s="135"/>
      <c r="FXR1" s="135"/>
      <c r="FXS1" s="135"/>
      <c r="FXT1" s="135"/>
      <c r="FXU1" s="135"/>
      <c r="FXV1" s="135"/>
      <c r="FXW1" s="135"/>
      <c r="FXX1" s="135"/>
      <c r="FXY1" s="135"/>
      <c r="FXZ1" s="135"/>
      <c r="FYA1" s="135"/>
      <c r="FYB1" s="135"/>
      <c r="FYC1" s="135"/>
      <c r="FYD1" s="135"/>
      <c r="FYE1" s="135"/>
      <c r="FYF1" s="135"/>
      <c r="FYG1" s="135"/>
      <c r="FYH1" s="135"/>
      <c r="FYI1" s="135"/>
      <c r="FYJ1" s="135"/>
      <c r="FYK1" s="135"/>
      <c r="FYL1" s="135"/>
      <c r="FYM1" s="135"/>
      <c r="FYN1" s="135"/>
      <c r="FYO1" s="135"/>
      <c r="FYP1" s="135"/>
      <c r="FYQ1" s="135"/>
      <c r="FYR1" s="135"/>
      <c r="FYS1" s="135"/>
      <c r="FYT1" s="135"/>
      <c r="FYU1" s="135"/>
      <c r="FYV1" s="135"/>
      <c r="FYW1" s="135"/>
      <c r="FYX1" s="135"/>
      <c r="FYY1" s="135"/>
      <c r="FYZ1" s="135"/>
      <c r="FZA1" s="135"/>
      <c r="FZB1" s="135"/>
      <c r="FZC1" s="135"/>
      <c r="FZD1" s="135"/>
      <c r="FZE1" s="135"/>
      <c r="FZF1" s="135"/>
      <c r="FZG1" s="135"/>
      <c r="FZH1" s="135"/>
      <c r="FZI1" s="135"/>
      <c r="FZJ1" s="135"/>
      <c r="FZK1" s="135"/>
      <c r="FZL1" s="135"/>
      <c r="FZM1" s="135"/>
      <c r="FZN1" s="135"/>
      <c r="FZO1" s="135"/>
      <c r="FZP1" s="135"/>
      <c r="FZQ1" s="135"/>
      <c r="FZR1" s="135"/>
      <c r="FZS1" s="135"/>
      <c r="FZT1" s="135"/>
      <c r="FZU1" s="135"/>
      <c r="FZV1" s="135"/>
      <c r="FZW1" s="135"/>
      <c r="FZX1" s="135"/>
      <c r="FZY1" s="135"/>
      <c r="FZZ1" s="135"/>
      <c r="GAA1" s="135"/>
      <c r="GAB1" s="135"/>
      <c r="GAC1" s="135"/>
      <c r="GAD1" s="135"/>
      <c r="GAE1" s="135"/>
      <c r="GAF1" s="135"/>
      <c r="GAG1" s="135"/>
      <c r="GAH1" s="135"/>
      <c r="GAI1" s="135"/>
      <c r="GAJ1" s="135"/>
      <c r="GAK1" s="135"/>
      <c r="GAL1" s="135"/>
      <c r="GAM1" s="135"/>
      <c r="GAN1" s="135"/>
      <c r="GAO1" s="135"/>
      <c r="GAP1" s="135"/>
      <c r="GAQ1" s="135"/>
      <c r="GAR1" s="135"/>
      <c r="GAS1" s="135"/>
      <c r="GAT1" s="135"/>
      <c r="GAU1" s="135"/>
      <c r="GAV1" s="135"/>
      <c r="GAW1" s="135"/>
      <c r="GAX1" s="135"/>
      <c r="GAY1" s="135"/>
      <c r="GAZ1" s="135"/>
      <c r="GBA1" s="135"/>
      <c r="GBB1" s="135"/>
      <c r="GBC1" s="135"/>
      <c r="GBD1" s="135"/>
      <c r="GBE1" s="135"/>
      <c r="GBF1" s="135"/>
      <c r="GBG1" s="135"/>
      <c r="GBH1" s="135"/>
      <c r="GBI1" s="135"/>
      <c r="GBJ1" s="135"/>
      <c r="GBK1" s="135"/>
      <c r="GBL1" s="135"/>
      <c r="GBM1" s="135"/>
      <c r="GBN1" s="135"/>
      <c r="GBO1" s="135"/>
      <c r="GBP1" s="135"/>
      <c r="GBQ1" s="135"/>
      <c r="GBR1" s="135"/>
      <c r="GBS1" s="135"/>
      <c r="GBT1" s="135"/>
      <c r="GBU1" s="135"/>
      <c r="GBV1" s="135"/>
      <c r="GBW1" s="135"/>
      <c r="GBX1" s="135"/>
      <c r="GBY1" s="135"/>
      <c r="GBZ1" s="135"/>
      <c r="GCA1" s="135"/>
      <c r="GCB1" s="135"/>
      <c r="GCC1" s="135"/>
      <c r="GCD1" s="135"/>
      <c r="GCE1" s="135"/>
      <c r="GCF1" s="135"/>
      <c r="GCG1" s="135"/>
      <c r="GCH1" s="135"/>
      <c r="GCI1" s="135"/>
      <c r="GCJ1" s="135"/>
      <c r="GCK1" s="135"/>
      <c r="GCL1" s="135"/>
      <c r="GCM1" s="135"/>
      <c r="GCN1" s="135"/>
      <c r="GCO1" s="135"/>
      <c r="GCP1" s="135"/>
      <c r="GCQ1" s="135"/>
      <c r="GCR1" s="135"/>
      <c r="GCS1" s="135"/>
      <c r="GCT1" s="135"/>
      <c r="GCU1" s="135"/>
      <c r="GCV1" s="135"/>
      <c r="GCW1" s="135"/>
      <c r="GCX1" s="135"/>
      <c r="GCY1" s="135"/>
      <c r="GCZ1" s="135"/>
      <c r="GDA1" s="135"/>
      <c r="GDB1" s="135"/>
      <c r="GDC1" s="135"/>
      <c r="GDD1" s="135"/>
      <c r="GDE1" s="135"/>
      <c r="GDF1" s="135"/>
      <c r="GDG1" s="135"/>
      <c r="GDH1" s="135"/>
      <c r="GDI1" s="135"/>
      <c r="GDJ1" s="135"/>
      <c r="GDK1" s="135"/>
      <c r="GDL1" s="135"/>
      <c r="GDM1" s="135"/>
      <c r="GDN1" s="135"/>
      <c r="GDO1" s="135"/>
      <c r="GDP1" s="135"/>
      <c r="GDQ1" s="135"/>
      <c r="GDR1" s="135"/>
      <c r="GDS1" s="135"/>
      <c r="GDT1" s="135"/>
      <c r="GDU1" s="135"/>
      <c r="GDV1" s="135"/>
      <c r="GDW1" s="135"/>
      <c r="GDX1" s="135"/>
      <c r="GDY1" s="135"/>
      <c r="GDZ1" s="135"/>
      <c r="GEA1" s="135"/>
      <c r="GEB1" s="135"/>
      <c r="GEC1" s="135"/>
      <c r="GED1" s="135"/>
      <c r="GEE1" s="135"/>
      <c r="GEF1" s="135"/>
      <c r="GEG1" s="135"/>
      <c r="GEH1" s="135"/>
      <c r="GEI1" s="135"/>
      <c r="GEJ1" s="135"/>
      <c r="GEK1" s="135"/>
      <c r="GEL1" s="135"/>
      <c r="GEM1" s="135"/>
      <c r="GEN1" s="135"/>
      <c r="GEO1" s="135"/>
      <c r="GEP1" s="135"/>
      <c r="GEQ1" s="135"/>
      <c r="GER1" s="135"/>
      <c r="GES1" s="135"/>
      <c r="GET1" s="135"/>
      <c r="GEU1" s="135"/>
      <c r="GEV1" s="135"/>
      <c r="GEW1" s="135"/>
      <c r="GEX1" s="135"/>
      <c r="GEY1" s="135"/>
      <c r="GEZ1" s="135"/>
      <c r="GFA1" s="135"/>
      <c r="GFB1" s="135"/>
      <c r="GFC1" s="135"/>
      <c r="GFD1" s="135"/>
      <c r="GFE1" s="135"/>
      <c r="GFF1" s="135"/>
      <c r="GFG1" s="135"/>
      <c r="GFH1" s="135"/>
      <c r="GFI1" s="135"/>
      <c r="GFJ1" s="135"/>
      <c r="GFK1" s="135"/>
      <c r="GFL1" s="135"/>
      <c r="GFM1" s="135"/>
      <c r="GFN1" s="135"/>
      <c r="GFO1" s="135"/>
      <c r="GFP1" s="135"/>
      <c r="GFQ1" s="135"/>
      <c r="GFR1" s="135"/>
      <c r="GFS1" s="135"/>
      <c r="GFT1" s="135"/>
      <c r="GFU1" s="135"/>
      <c r="GFV1" s="135"/>
      <c r="GFW1" s="135"/>
      <c r="GFX1" s="135"/>
      <c r="GFY1" s="135"/>
      <c r="GFZ1" s="135"/>
      <c r="GGA1" s="135"/>
      <c r="GGB1" s="135"/>
      <c r="GGC1" s="135"/>
      <c r="GGD1" s="135"/>
      <c r="GGE1" s="135"/>
      <c r="GGF1" s="135"/>
      <c r="GGG1" s="135"/>
      <c r="GGH1" s="135"/>
      <c r="GGI1" s="135"/>
      <c r="GGJ1" s="135"/>
      <c r="GGK1" s="135"/>
      <c r="GGL1" s="135"/>
      <c r="GGM1" s="135"/>
      <c r="GGN1" s="135"/>
      <c r="GGO1" s="135"/>
      <c r="GGP1" s="135"/>
      <c r="GGQ1" s="135"/>
      <c r="GGR1" s="135"/>
      <c r="GGS1" s="135"/>
      <c r="GGT1" s="135"/>
      <c r="GGU1" s="135"/>
      <c r="GGV1" s="135"/>
      <c r="GGW1" s="135"/>
      <c r="GGX1" s="135"/>
      <c r="GGY1" s="135"/>
      <c r="GGZ1" s="135"/>
      <c r="GHA1" s="135"/>
      <c r="GHB1" s="135"/>
      <c r="GHC1" s="135"/>
      <c r="GHD1" s="135"/>
      <c r="GHE1" s="135"/>
      <c r="GHF1" s="135"/>
      <c r="GHG1" s="135"/>
      <c r="GHH1" s="135"/>
      <c r="GHI1" s="135"/>
      <c r="GHJ1" s="135"/>
      <c r="GHK1" s="135"/>
      <c r="GHL1" s="135"/>
      <c r="GHM1" s="135"/>
      <c r="GHN1" s="135"/>
      <c r="GHO1" s="135"/>
      <c r="GHP1" s="135"/>
      <c r="GHQ1" s="135"/>
      <c r="GHR1" s="135"/>
      <c r="GHS1" s="135"/>
      <c r="GHT1" s="135"/>
      <c r="GHU1" s="135"/>
      <c r="GHV1" s="135"/>
      <c r="GHW1" s="135"/>
      <c r="GHX1" s="135"/>
      <c r="GHY1" s="135"/>
      <c r="GHZ1" s="135"/>
      <c r="GIA1" s="135"/>
      <c r="GIB1" s="135"/>
      <c r="GIC1" s="135"/>
      <c r="GID1" s="135"/>
      <c r="GIE1" s="135"/>
      <c r="GIF1" s="135"/>
      <c r="GIG1" s="135"/>
      <c r="GIH1" s="135"/>
      <c r="GII1" s="135"/>
      <c r="GIJ1" s="135"/>
      <c r="GIK1" s="135"/>
      <c r="GIL1" s="135"/>
      <c r="GIM1" s="135"/>
      <c r="GIN1" s="135"/>
      <c r="GIO1" s="135"/>
      <c r="GIP1" s="135"/>
      <c r="GIQ1" s="135"/>
      <c r="GIR1" s="135"/>
      <c r="GIS1" s="135"/>
      <c r="GIT1" s="135"/>
      <c r="GIU1" s="135"/>
      <c r="GIV1" s="135"/>
      <c r="GIW1" s="135"/>
      <c r="GIX1" s="135"/>
      <c r="GIY1" s="135"/>
      <c r="GIZ1" s="135"/>
      <c r="GJA1" s="135"/>
      <c r="GJB1" s="135"/>
      <c r="GJC1" s="135"/>
      <c r="GJD1" s="135"/>
      <c r="GJE1" s="135"/>
      <c r="GJF1" s="135"/>
      <c r="GJG1" s="135"/>
      <c r="GJH1" s="135"/>
      <c r="GJI1" s="135"/>
      <c r="GJJ1" s="135"/>
      <c r="GJK1" s="135"/>
      <c r="GJL1" s="135"/>
      <c r="GJM1" s="135"/>
      <c r="GJN1" s="135"/>
      <c r="GJO1" s="135"/>
      <c r="GJP1" s="135"/>
      <c r="GJQ1" s="135"/>
      <c r="GJR1" s="135"/>
      <c r="GJS1" s="135"/>
      <c r="GJT1" s="135"/>
      <c r="GJU1" s="135"/>
      <c r="GJV1" s="135"/>
      <c r="GJW1" s="135"/>
      <c r="GJX1" s="135"/>
      <c r="GJY1" s="135"/>
      <c r="GJZ1" s="135"/>
      <c r="GKA1" s="135"/>
      <c r="GKB1" s="135"/>
      <c r="GKC1" s="135"/>
      <c r="GKD1" s="135"/>
      <c r="GKE1" s="135"/>
      <c r="GKF1" s="135"/>
      <c r="GKG1" s="135"/>
      <c r="GKH1" s="135"/>
      <c r="GKI1" s="135"/>
      <c r="GKJ1" s="135"/>
      <c r="GKK1" s="135"/>
      <c r="GKL1" s="135"/>
      <c r="GKM1" s="135"/>
      <c r="GKN1" s="135"/>
      <c r="GKO1" s="135"/>
      <c r="GKP1" s="135"/>
      <c r="GKQ1" s="135"/>
      <c r="GKR1" s="135"/>
      <c r="GKS1" s="135"/>
      <c r="GKT1" s="135"/>
      <c r="GKU1" s="135"/>
      <c r="GKV1" s="135"/>
      <c r="GKW1" s="135"/>
      <c r="GKX1" s="135"/>
      <c r="GKY1" s="135"/>
      <c r="GKZ1" s="135"/>
      <c r="GLA1" s="135"/>
      <c r="GLB1" s="135"/>
      <c r="GLC1" s="135"/>
      <c r="GLD1" s="135"/>
      <c r="GLE1" s="135"/>
      <c r="GLF1" s="135"/>
      <c r="GLG1" s="135"/>
      <c r="GLH1" s="135"/>
      <c r="GLI1" s="135"/>
      <c r="GLJ1" s="135"/>
      <c r="GLK1" s="135"/>
      <c r="GLL1" s="135"/>
      <c r="GLM1" s="135"/>
      <c r="GLN1" s="135"/>
      <c r="GLO1" s="135"/>
      <c r="GLP1" s="135"/>
      <c r="GLQ1" s="135"/>
      <c r="GLR1" s="135"/>
      <c r="GLS1" s="135"/>
      <c r="GLT1" s="135"/>
      <c r="GLU1" s="135"/>
      <c r="GLV1" s="135"/>
      <c r="GLW1" s="135"/>
      <c r="GLX1" s="135"/>
      <c r="GLY1" s="135"/>
      <c r="GLZ1" s="135"/>
      <c r="GMA1" s="135"/>
      <c r="GMB1" s="135"/>
      <c r="GMC1" s="135"/>
      <c r="GMD1" s="135"/>
      <c r="GME1" s="135"/>
      <c r="GMF1" s="135"/>
      <c r="GMG1" s="135"/>
      <c r="GMH1" s="135"/>
      <c r="GMI1" s="135"/>
      <c r="GMJ1" s="135"/>
      <c r="GMK1" s="135"/>
      <c r="GML1" s="135"/>
      <c r="GMM1" s="135"/>
      <c r="GMN1" s="135"/>
      <c r="GMO1" s="135"/>
      <c r="GMP1" s="135"/>
      <c r="GMQ1" s="135"/>
      <c r="GMR1" s="135"/>
      <c r="GMS1" s="135"/>
      <c r="GMT1" s="135"/>
      <c r="GMU1" s="135"/>
      <c r="GMV1" s="135"/>
      <c r="GMW1" s="135"/>
      <c r="GMX1" s="135"/>
      <c r="GMY1" s="135"/>
      <c r="GMZ1" s="135"/>
      <c r="GNA1" s="135"/>
      <c r="GNB1" s="135"/>
      <c r="GNC1" s="135"/>
      <c r="GND1" s="135"/>
      <c r="GNE1" s="135"/>
      <c r="GNF1" s="135"/>
      <c r="GNG1" s="135"/>
      <c r="GNH1" s="135"/>
      <c r="GNI1" s="135"/>
      <c r="GNJ1" s="135"/>
      <c r="GNK1" s="135"/>
      <c r="GNL1" s="135"/>
      <c r="GNM1" s="135"/>
      <c r="GNN1" s="135"/>
      <c r="GNO1" s="135"/>
      <c r="GNP1" s="135"/>
      <c r="GNQ1" s="135"/>
      <c r="GNR1" s="135"/>
      <c r="GNS1" s="135"/>
      <c r="GNT1" s="135"/>
      <c r="GNU1" s="135"/>
      <c r="GNV1" s="135"/>
      <c r="GNW1" s="135"/>
      <c r="GNX1" s="135"/>
      <c r="GNY1" s="135"/>
      <c r="GNZ1" s="135"/>
      <c r="GOA1" s="135"/>
      <c r="GOB1" s="135"/>
      <c r="GOC1" s="135"/>
      <c r="GOD1" s="135"/>
      <c r="GOE1" s="135"/>
      <c r="GOF1" s="135"/>
      <c r="GOG1" s="135"/>
      <c r="GOH1" s="135"/>
      <c r="GOI1" s="135"/>
      <c r="GOJ1" s="135"/>
      <c r="GOK1" s="135"/>
      <c r="GOL1" s="135"/>
      <c r="GOM1" s="135"/>
      <c r="GON1" s="135"/>
      <c r="GOO1" s="135"/>
      <c r="GOP1" s="135"/>
      <c r="GOQ1" s="135"/>
      <c r="GOR1" s="135"/>
      <c r="GOS1" s="135"/>
      <c r="GOT1" s="135"/>
      <c r="GOU1" s="135"/>
      <c r="GOV1" s="135"/>
      <c r="GOW1" s="135"/>
      <c r="GOX1" s="135"/>
      <c r="GOY1" s="135"/>
      <c r="GOZ1" s="135"/>
      <c r="GPA1" s="135"/>
      <c r="GPB1" s="135"/>
      <c r="GPC1" s="135"/>
      <c r="GPD1" s="135"/>
      <c r="GPE1" s="135"/>
      <c r="GPF1" s="135"/>
      <c r="GPG1" s="135"/>
      <c r="GPH1" s="135"/>
      <c r="GPI1" s="135"/>
      <c r="GPJ1" s="135"/>
      <c r="GPK1" s="135"/>
      <c r="GPL1" s="135"/>
      <c r="GPM1" s="135"/>
      <c r="GPN1" s="135"/>
      <c r="GPO1" s="135"/>
      <c r="GPP1" s="135"/>
      <c r="GPQ1" s="135"/>
      <c r="GPR1" s="135"/>
      <c r="GPS1" s="135"/>
      <c r="GPT1" s="135"/>
      <c r="GPU1" s="135"/>
      <c r="GPV1" s="135"/>
      <c r="GPW1" s="135"/>
      <c r="GPX1" s="135"/>
      <c r="GPY1" s="135"/>
      <c r="GPZ1" s="135"/>
      <c r="GQA1" s="135"/>
      <c r="GQB1" s="135"/>
      <c r="GQC1" s="135"/>
      <c r="GQD1" s="135"/>
      <c r="GQE1" s="135"/>
      <c r="GQF1" s="135"/>
      <c r="GQG1" s="135"/>
      <c r="GQH1" s="135"/>
      <c r="GQI1" s="135"/>
      <c r="GQJ1" s="135"/>
      <c r="GQK1" s="135"/>
      <c r="GQL1" s="135"/>
      <c r="GQM1" s="135"/>
      <c r="GQN1" s="135"/>
      <c r="GQO1" s="135"/>
      <c r="GQP1" s="135"/>
      <c r="GQQ1" s="135"/>
      <c r="GQR1" s="135"/>
      <c r="GQS1" s="135"/>
      <c r="GQT1" s="135"/>
      <c r="GQU1" s="135"/>
      <c r="GQV1" s="135"/>
      <c r="GQW1" s="135"/>
      <c r="GQX1" s="135"/>
      <c r="GQY1" s="135"/>
      <c r="GQZ1" s="135"/>
      <c r="GRA1" s="135"/>
      <c r="GRB1" s="135"/>
      <c r="GRC1" s="135"/>
      <c r="GRD1" s="135"/>
      <c r="GRE1" s="135"/>
      <c r="GRF1" s="135"/>
      <c r="GRG1" s="135"/>
      <c r="GRH1" s="135"/>
      <c r="GRI1" s="135"/>
      <c r="GRJ1" s="135"/>
      <c r="GRK1" s="135"/>
      <c r="GRL1" s="135"/>
      <c r="GRM1" s="135"/>
      <c r="GRN1" s="135"/>
      <c r="GRO1" s="135"/>
      <c r="GRP1" s="135"/>
      <c r="GRQ1" s="135"/>
      <c r="GRR1" s="135"/>
      <c r="GRS1" s="135"/>
      <c r="GRT1" s="135"/>
      <c r="GRU1" s="135"/>
      <c r="GRV1" s="135"/>
      <c r="GRW1" s="135"/>
      <c r="GRX1" s="135"/>
      <c r="GRY1" s="135"/>
      <c r="GRZ1" s="135"/>
      <c r="GSA1" s="135"/>
      <c r="GSB1" s="135"/>
      <c r="GSC1" s="135"/>
      <c r="GSD1" s="135"/>
      <c r="GSE1" s="135"/>
      <c r="GSF1" s="135"/>
      <c r="GSG1" s="135"/>
      <c r="GSH1" s="135"/>
      <c r="GSI1" s="135"/>
      <c r="GSJ1" s="135"/>
      <c r="GSK1" s="135"/>
      <c r="GSL1" s="135"/>
      <c r="GSM1" s="135"/>
      <c r="GSN1" s="135"/>
      <c r="GSO1" s="135"/>
      <c r="GSP1" s="135"/>
      <c r="GSQ1" s="135"/>
      <c r="GSR1" s="135"/>
      <c r="GSS1" s="135"/>
      <c r="GST1" s="135"/>
      <c r="GSU1" s="135"/>
      <c r="GSV1" s="135"/>
      <c r="GSW1" s="135"/>
      <c r="GSX1" s="135"/>
      <c r="GSY1" s="135"/>
      <c r="GSZ1" s="135"/>
      <c r="GTA1" s="135"/>
      <c r="GTB1" s="135"/>
      <c r="GTC1" s="135"/>
      <c r="GTD1" s="135"/>
      <c r="GTE1" s="135"/>
      <c r="GTF1" s="135"/>
      <c r="GTG1" s="135"/>
      <c r="GTH1" s="135"/>
      <c r="GTI1" s="135"/>
      <c r="GTJ1" s="135"/>
      <c r="GTK1" s="135"/>
      <c r="GTL1" s="135"/>
      <c r="GTM1" s="135"/>
      <c r="GTN1" s="135"/>
      <c r="GTO1" s="135"/>
      <c r="GTP1" s="135"/>
      <c r="GTQ1" s="135"/>
      <c r="GTR1" s="135"/>
      <c r="GTS1" s="135"/>
      <c r="GTT1" s="135"/>
      <c r="GTU1" s="135"/>
      <c r="GTV1" s="135"/>
      <c r="GTW1" s="135"/>
      <c r="GTX1" s="135"/>
      <c r="GTY1" s="135"/>
      <c r="GTZ1" s="135"/>
      <c r="GUA1" s="135"/>
      <c r="GUB1" s="135"/>
      <c r="GUC1" s="135"/>
      <c r="GUD1" s="135"/>
      <c r="GUE1" s="135"/>
      <c r="GUF1" s="135"/>
      <c r="GUG1" s="135"/>
      <c r="GUH1" s="135"/>
      <c r="GUI1" s="135"/>
      <c r="GUJ1" s="135"/>
      <c r="GUK1" s="135"/>
      <c r="GUL1" s="135"/>
      <c r="GUM1" s="135"/>
      <c r="GUN1" s="135"/>
      <c r="GUO1" s="135"/>
      <c r="GUP1" s="135"/>
      <c r="GUQ1" s="135"/>
      <c r="GUR1" s="135"/>
      <c r="GUS1" s="135"/>
      <c r="GUT1" s="135"/>
      <c r="GUU1" s="135"/>
      <c r="GUV1" s="135"/>
      <c r="GUW1" s="135"/>
      <c r="GUX1" s="135"/>
      <c r="GUY1" s="135"/>
      <c r="GUZ1" s="135"/>
      <c r="GVA1" s="135"/>
      <c r="GVB1" s="135"/>
      <c r="GVC1" s="135"/>
      <c r="GVD1" s="135"/>
      <c r="GVE1" s="135"/>
      <c r="GVF1" s="135"/>
      <c r="GVG1" s="135"/>
      <c r="GVH1" s="135"/>
      <c r="GVI1" s="135"/>
      <c r="GVJ1" s="135"/>
      <c r="GVK1" s="135"/>
      <c r="GVL1" s="135"/>
      <c r="GVM1" s="135"/>
      <c r="GVN1" s="135"/>
      <c r="GVO1" s="135"/>
      <c r="GVP1" s="135"/>
      <c r="GVQ1" s="135"/>
      <c r="GVR1" s="135"/>
      <c r="GVS1" s="135"/>
      <c r="GVT1" s="135"/>
      <c r="GVU1" s="135"/>
      <c r="GVV1" s="135"/>
      <c r="GVW1" s="135"/>
      <c r="GVX1" s="135"/>
      <c r="GVY1" s="135"/>
      <c r="GVZ1" s="135"/>
      <c r="GWA1" s="135"/>
      <c r="GWB1" s="135"/>
      <c r="GWC1" s="135"/>
      <c r="GWD1" s="135"/>
      <c r="GWE1" s="135"/>
      <c r="GWF1" s="135"/>
      <c r="GWG1" s="135"/>
      <c r="GWH1" s="135"/>
      <c r="GWI1" s="135"/>
      <c r="GWJ1" s="135"/>
      <c r="GWK1" s="135"/>
      <c r="GWL1" s="135"/>
      <c r="GWM1" s="135"/>
      <c r="GWN1" s="135"/>
      <c r="GWO1" s="135"/>
      <c r="GWP1" s="135"/>
      <c r="GWQ1" s="135"/>
      <c r="GWR1" s="135"/>
      <c r="GWS1" s="135"/>
      <c r="GWT1" s="135"/>
      <c r="GWU1" s="135"/>
      <c r="GWV1" s="135"/>
      <c r="GWW1" s="135"/>
      <c r="GWX1" s="135"/>
      <c r="GWY1" s="135"/>
      <c r="GWZ1" s="135"/>
      <c r="GXA1" s="135"/>
      <c r="GXB1" s="135"/>
      <c r="GXC1" s="135"/>
      <c r="GXD1" s="135"/>
      <c r="GXE1" s="135"/>
      <c r="GXF1" s="135"/>
      <c r="GXG1" s="135"/>
      <c r="GXH1" s="135"/>
      <c r="GXI1" s="135"/>
      <c r="GXJ1" s="135"/>
      <c r="GXK1" s="135"/>
      <c r="GXL1" s="135"/>
      <c r="GXM1" s="135"/>
      <c r="GXN1" s="135"/>
      <c r="GXO1" s="135"/>
      <c r="GXP1" s="135"/>
      <c r="GXQ1" s="135"/>
      <c r="GXR1" s="135"/>
      <c r="GXS1" s="135"/>
      <c r="GXT1" s="135"/>
      <c r="GXU1" s="135"/>
      <c r="GXV1" s="135"/>
      <c r="GXW1" s="135"/>
      <c r="GXX1" s="135"/>
      <c r="GXY1" s="135"/>
      <c r="GXZ1" s="135"/>
      <c r="GYA1" s="135"/>
      <c r="GYB1" s="135"/>
      <c r="GYC1" s="135"/>
      <c r="GYD1" s="135"/>
      <c r="GYE1" s="135"/>
      <c r="GYF1" s="135"/>
      <c r="GYG1" s="135"/>
      <c r="GYH1" s="135"/>
      <c r="GYI1" s="135"/>
      <c r="GYJ1" s="135"/>
      <c r="GYK1" s="135"/>
      <c r="GYL1" s="135"/>
      <c r="GYM1" s="135"/>
      <c r="GYN1" s="135"/>
      <c r="GYO1" s="135"/>
      <c r="GYP1" s="135"/>
      <c r="GYQ1" s="135"/>
      <c r="GYR1" s="135"/>
      <c r="GYS1" s="135"/>
      <c r="GYT1" s="135"/>
      <c r="GYU1" s="135"/>
      <c r="GYV1" s="135"/>
      <c r="GYW1" s="135"/>
      <c r="GYX1" s="135"/>
      <c r="GYY1" s="135"/>
      <c r="GYZ1" s="135"/>
      <c r="GZA1" s="135"/>
      <c r="GZB1" s="135"/>
      <c r="GZC1" s="135"/>
      <c r="GZD1" s="135"/>
      <c r="GZE1" s="135"/>
      <c r="GZF1" s="135"/>
      <c r="GZG1" s="135"/>
      <c r="GZH1" s="135"/>
      <c r="GZI1" s="135"/>
      <c r="GZJ1" s="135"/>
      <c r="GZK1" s="135"/>
      <c r="GZL1" s="135"/>
      <c r="GZM1" s="135"/>
      <c r="GZN1" s="135"/>
      <c r="GZO1" s="135"/>
      <c r="GZP1" s="135"/>
      <c r="GZQ1" s="135"/>
      <c r="GZR1" s="135"/>
      <c r="GZS1" s="135"/>
      <c r="GZT1" s="135"/>
      <c r="GZU1" s="135"/>
      <c r="GZV1" s="135"/>
      <c r="GZW1" s="135"/>
      <c r="GZX1" s="135"/>
      <c r="GZY1" s="135"/>
      <c r="GZZ1" s="135"/>
      <c r="HAA1" s="135"/>
      <c r="HAB1" s="135"/>
      <c r="HAC1" s="135"/>
      <c r="HAD1" s="135"/>
      <c r="HAE1" s="135"/>
      <c r="HAF1" s="135"/>
      <c r="HAG1" s="135"/>
      <c r="HAH1" s="135"/>
      <c r="HAI1" s="135"/>
      <c r="HAJ1" s="135"/>
      <c r="HAK1" s="135"/>
      <c r="HAL1" s="135"/>
      <c r="HAM1" s="135"/>
      <c r="HAN1" s="135"/>
      <c r="HAO1" s="135"/>
      <c r="HAP1" s="135"/>
      <c r="HAQ1" s="135"/>
      <c r="HAR1" s="135"/>
      <c r="HAS1" s="135"/>
      <c r="HAT1" s="135"/>
      <c r="HAU1" s="135"/>
      <c r="HAV1" s="135"/>
      <c r="HAW1" s="135"/>
      <c r="HAX1" s="135"/>
      <c r="HAY1" s="135"/>
      <c r="HAZ1" s="135"/>
      <c r="HBA1" s="135"/>
      <c r="HBB1" s="135"/>
      <c r="HBC1" s="135"/>
      <c r="HBD1" s="135"/>
      <c r="HBE1" s="135"/>
      <c r="HBF1" s="135"/>
      <c r="HBG1" s="135"/>
      <c r="HBH1" s="135"/>
      <c r="HBI1" s="135"/>
      <c r="HBJ1" s="135"/>
      <c r="HBK1" s="135"/>
      <c r="HBL1" s="135"/>
      <c r="HBM1" s="135"/>
      <c r="HBN1" s="135"/>
      <c r="HBO1" s="135"/>
      <c r="HBP1" s="135"/>
      <c r="HBQ1" s="135"/>
      <c r="HBR1" s="135"/>
      <c r="HBS1" s="135"/>
      <c r="HBT1" s="135"/>
      <c r="HBU1" s="135"/>
      <c r="HBV1" s="135"/>
      <c r="HBW1" s="135"/>
      <c r="HBX1" s="135"/>
      <c r="HBY1" s="135"/>
      <c r="HBZ1" s="135"/>
      <c r="HCA1" s="135"/>
      <c r="HCB1" s="135"/>
      <c r="HCC1" s="135"/>
      <c r="HCD1" s="135"/>
      <c r="HCE1" s="135"/>
      <c r="HCF1" s="135"/>
      <c r="HCG1" s="135"/>
      <c r="HCH1" s="135"/>
      <c r="HCI1" s="135"/>
      <c r="HCJ1" s="135"/>
      <c r="HCK1" s="135"/>
      <c r="HCL1" s="135"/>
      <c r="HCM1" s="135"/>
      <c r="HCN1" s="135"/>
      <c r="HCO1" s="135"/>
      <c r="HCP1" s="135"/>
      <c r="HCQ1" s="135"/>
      <c r="HCR1" s="135"/>
      <c r="HCS1" s="135"/>
      <c r="HCT1" s="135"/>
      <c r="HCU1" s="135"/>
      <c r="HCV1" s="135"/>
      <c r="HCW1" s="135"/>
      <c r="HCX1" s="135"/>
      <c r="HCY1" s="135"/>
      <c r="HCZ1" s="135"/>
      <c r="HDA1" s="135"/>
      <c r="HDB1" s="135"/>
      <c r="HDC1" s="135"/>
      <c r="HDD1" s="135"/>
      <c r="HDE1" s="135"/>
      <c r="HDF1" s="135"/>
      <c r="HDG1" s="135"/>
      <c r="HDH1" s="135"/>
      <c r="HDI1" s="135"/>
      <c r="HDJ1" s="135"/>
      <c r="HDK1" s="135"/>
      <c r="HDL1" s="135"/>
      <c r="HDM1" s="135"/>
      <c r="HDN1" s="135"/>
      <c r="HDO1" s="135"/>
      <c r="HDP1" s="135"/>
      <c r="HDQ1" s="135"/>
      <c r="HDR1" s="135"/>
      <c r="HDS1" s="135"/>
      <c r="HDT1" s="135"/>
      <c r="HDU1" s="135"/>
      <c r="HDV1" s="135"/>
      <c r="HDW1" s="135"/>
      <c r="HDX1" s="135"/>
      <c r="HDY1" s="135"/>
      <c r="HDZ1" s="135"/>
      <c r="HEA1" s="135"/>
      <c r="HEB1" s="135"/>
      <c r="HEC1" s="135"/>
      <c r="HED1" s="135"/>
      <c r="HEE1" s="135"/>
      <c r="HEF1" s="135"/>
      <c r="HEG1" s="135"/>
      <c r="HEH1" s="135"/>
      <c r="HEI1" s="135"/>
      <c r="HEJ1" s="135"/>
      <c r="HEK1" s="135"/>
      <c r="HEL1" s="135"/>
      <c r="HEM1" s="135"/>
      <c r="HEN1" s="135"/>
      <c r="HEO1" s="135"/>
      <c r="HEP1" s="135"/>
      <c r="HEQ1" s="135"/>
      <c r="HER1" s="135"/>
      <c r="HES1" s="135"/>
      <c r="HET1" s="135"/>
      <c r="HEU1" s="135"/>
      <c r="HEV1" s="135"/>
      <c r="HEW1" s="135"/>
      <c r="HEX1" s="135"/>
      <c r="HEY1" s="135"/>
      <c r="HEZ1" s="135"/>
      <c r="HFA1" s="135"/>
      <c r="HFB1" s="135"/>
      <c r="HFC1" s="135"/>
      <c r="HFD1" s="135"/>
      <c r="HFE1" s="135"/>
      <c r="HFF1" s="135"/>
      <c r="HFG1" s="135"/>
      <c r="HFH1" s="135"/>
      <c r="HFI1" s="135"/>
      <c r="HFJ1" s="135"/>
      <c r="HFK1" s="135"/>
      <c r="HFL1" s="135"/>
      <c r="HFM1" s="135"/>
      <c r="HFN1" s="135"/>
      <c r="HFO1" s="135"/>
      <c r="HFP1" s="135"/>
      <c r="HFQ1" s="135"/>
      <c r="HFR1" s="135"/>
      <c r="HFS1" s="135"/>
      <c r="HFT1" s="135"/>
      <c r="HFU1" s="135"/>
      <c r="HFV1" s="135"/>
      <c r="HFW1" s="135"/>
      <c r="HFX1" s="135"/>
      <c r="HFY1" s="135"/>
      <c r="HFZ1" s="135"/>
      <c r="HGA1" s="135"/>
      <c r="HGB1" s="135"/>
      <c r="HGC1" s="135"/>
      <c r="HGD1" s="135"/>
      <c r="HGE1" s="135"/>
      <c r="HGF1" s="135"/>
      <c r="HGG1" s="135"/>
      <c r="HGH1" s="135"/>
      <c r="HGI1" s="135"/>
      <c r="HGJ1" s="135"/>
      <c r="HGK1" s="135"/>
      <c r="HGL1" s="135"/>
      <c r="HGM1" s="135"/>
      <c r="HGN1" s="135"/>
      <c r="HGO1" s="135"/>
      <c r="HGP1" s="135"/>
      <c r="HGQ1" s="135"/>
      <c r="HGR1" s="135"/>
      <c r="HGS1" s="135"/>
      <c r="HGT1" s="135"/>
      <c r="HGU1" s="135"/>
      <c r="HGV1" s="135"/>
      <c r="HGW1" s="135"/>
      <c r="HGX1" s="135"/>
      <c r="HGY1" s="135"/>
      <c r="HGZ1" s="135"/>
      <c r="HHA1" s="135"/>
      <c r="HHB1" s="135"/>
      <c r="HHC1" s="135"/>
      <c r="HHD1" s="135"/>
      <c r="HHE1" s="135"/>
      <c r="HHF1" s="135"/>
      <c r="HHG1" s="135"/>
      <c r="HHH1" s="135"/>
      <c r="HHI1" s="135"/>
      <c r="HHJ1" s="135"/>
      <c r="HHK1" s="135"/>
      <c r="HHL1" s="135"/>
      <c r="HHM1" s="135"/>
      <c r="HHN1" s="135"/>
      <c r="HHO1" s="135"/>
      <c r="HHP1" s="135"/>
      <c r="HHQ1" s="135"/>
      <c r="HHR1" s="135"/>
      <c r="HHS1" s="135"/>
      <c r="HHT1" s="135"/>
      <c r="HHU1" s="135"/>
      <c r="HHV1" s="135"/>
      <c r="HHW1" s="135"/>
      <c r="HHX1" s="135"/>
      <c r="HHY1" s="135"/>
      <c r="HHZ1" s="135"/>
      <c r="HIA1" s="135"/>
      <c r="HIB1" s="135"/>
      <c r="HIC1" s="135"/>
      <c r="HID1" s="135"/>
      <c r="HIE1" s="135"/>
      <c r="HIF1" s="135"/>
      <c r="HIG1" s="135"/>
      <c r="HIH1" s="135"/>
      <c r="HII1" s="135"/>
      <c r="HIJ1" s="135"/>
      <c r="HIK1" s="135"/>
      <c r="HIL1" s="135"/>
      <c r="HIM1" s="135"/>
      <c r="HIN1" s="135"/>
      <c r="HIO1" s="135"/>
      <c r="HIP1" s="135"/>
      <c r="HIQ1" s="135"/>
      <c r="HIR1" s="135"/>
      <c r="HIS1" s="135"/>
      <c r="HIT1" s="135"/>
      <c r="HIU1" s="135"/>
      <c r="HIV1" s="135"/>
      <c r="HIW1" s="135"/>
      <c r="HIX1" s="135"/>
      <c r="HIY1" s="135"/>
      <c r="HIZ1" s="135"/>
      <c r="HJA1" s="135"/>
      <c r="HJB1" s="135"/>
      <c r="HJC1" s="135"/>
      <c r="HJD1" s="135"/>
      <c r="HJE1" s="135"/>
      <c r="HJF1" s="135"/>
      <c r="HJG1" s="135"/>
      <c r="HJH1" s="135"/>
      <c r="HJI1" s="135"/>
      <c r="HJJ1" s="135"/>
      <c r="HJK1" s="135"/>
      <c r="HJL1" s="135"/>
      <c r="HJM1" s="135"/>
      <c r="HJN1" s="135"/>
      <c r="HJO1" s="135"/>
      <c r="HJP1" s="135"/>
      <c r="HJQ1" s="135"/>
      <c r="HJR1" s="135"/>
      <c r="HJS1" s="135"/>
      <c r="HJT1" s="135"/>
      <c r="HJU1" s="135"/>
      <c r="HJV1" s="135"/>
      <c r="HJW1" s="135"/>
      <c r="HJX1" s="135"/>
      <c r="HJY1" s="135"/>
      <c r="HJZ1" s="135"/>
      <c r="HKA1" s="135"/>
      <c r="HKB1" s="135"/>
      <c r="HKC1" s="135"/>
      <c r="HKD1" s="135"/>
      <c r="HKE1" s="135"/>
      <c r="HKF1" s="135"/>
      <c r="HKG1" s="135"/>
      <c r="HKH1" s="135"/>
      <c r="HKI1" s="135"/>
      <c r="HKJ1" s="135"/>
      <c r="HKK1" s="135"/>
      <c r="HKL1" s="135"/>
      <c r="HKM1" s="135"/>
      <c r="HKN1" s="135"/>
      <c r="HKO1" s="135"/>
      <c r="HKP1" s="135"/>
      <c r="HKQ1" s="135"/>
      <c r="HKR1" s="135"/>
      <c r="HKS1" s="135"/>
      <c r="HKT1" s="135"/>
      <c r="HKU1" s="135"/>
      <c r="HKV1" s="135"/>
      <c r="HKW1" s="135"/>
      <c r="HKX1" s="135"/>
      <c r="HKY1" s="135"/>
      <c r="HKZ1" s="135"/>
      <c r="HLA1" s="135"/>
      <c r="HLB1" s="135"/>
      <c r="HLC1" s="135"/>
      <c r="HLD1" s="135"/>
      <c r="HLE1" s="135"/>
      <c r="HLF1" s="135"/>
      <c r="HLG1" s="135"/>
      <c r="HLH1" s="135"/>
      <c r="HLI1" s="135"/>
      <c r="HLJ1" s="135"/>
      <c r="HLK1" s="135"/>
      <c r="HLL1" s="135"/>
      <c r="HLM1" s="135"/>
      <c r="HLN1" s="135"/>
      <c r="HLO1" s="135"/>
      <c r="HLP1" s="135"/>
      <c r="HLQ1" s="135"/>
      <c r="HLR1" s="135"/>
      <c r="HLS1" s="135"/>
      <c r="HLT1" s="135"/>
      <c r="HLU1" s="135"/>
      <c r="HLV1" s="135"/>
      <c r="HLW1" s="135"/>
      <c r="HLX1" s="135"/>
      <c r="HLY1" s="135"/>
      <c r="HLZ1" s="135"/>
      <c r="HMA1" s="135"/>
      <c r="HMB1" s="135"/>
      <c r="HMC1" s="135"/>
      <c r="HMD1" s="135"/>
      <c r="HME1" s="135"/>
      <c r="HMF1" s="135"/>
      <c r="HMG1" s="135"/>
      <c r="HMH1" s="135"/>
      <c r="HMI1" s="135"/>
      <c r="HMJ1" s="135"/>
      <c r="HMK1" s="135"/>
      <c r="HML1" s="135"/>
      <c r="HMM1" s="135"/>
      <c r="HMN1" s="135"/>
      <c r="HMO1" s="135"/>
      <c r="HMP1" s="135"/>
      <c r="HMQ1" s="135"/>
      <c r="HMR1" s="135"/>
      <c r="HMS1" s="135"/>
      <c r="HMT1" s="135"/>
      <c r="HMU1" s="135"/>
      <c r="HMV1" s="135"/>
      <c r="HMW1" s="135"/>
      <c r="HMX1" s="135"/>
      <c r="HMY1" s="135"/>
      <c r="HMZ1" s="135"/>
      <c r="HNA1" s="135"/>
      <c r="HNB1" s="135"/>
      <c r="HNC1" s="135"/>
      <c r="HND1" s="135"/>
      <c r="HNE1" s="135"/>
      <c r="HNF1" s="135"/>
      <c r="HNG1" s="135"/>
      <c r="HNH1" s="135"/>
      <c r="HNI1" s="135"/>
      <c r="HNJ1" s="135"/>
      <c r="HNK1" s="135"/>
      <c r="HNL1" s="135"/>
      <c r="HNM1" s="135"/>
      <c r="HNN1" s="135"/>
      <c r="HNO1" s="135"/>
      <c r="HNP1" s="135"/>
      <c r="HNQ1" s="135"/>
      <c r="HNR1" s="135"/>
      <c r="HNS1" s="135"/>
      <c r="HNT1" s="135"/>
      <c r="HNU1" s="135"/>
      <c r="HNV1" s="135"/>
      <c r="HNW1" s="135"/>
      <c r="HNX1" s="135"/>
      <c r="HNY1" s="135"/>
      <c r="HNZ1" s="135"/>
      <c r="HOA1" s="135"/>
      <c r="HOB1" s="135"/>
      <c r="HOC1" s="135"/>
      <c r="HOD1" s="135"/>
      <c r="HOE1" s="135"/>
      <c r="HOF1" s="135"/>
      <c r="HOG1" s="135"/>
      <c r="HOH1" s="135"/>
      <c r="HOI1" s="135"/>
      <c r="HOJ1" s="135"/>
      <c r="HOK1" s="135"/>
      <c r="HOL1" s="135"/>
      <c r="HOM1" s="135"/>
      <c r="HON1" s="135"/>
      <c r="HOO1" s="135"/>
      <c r="HOP1" s="135"/>
      <c r="HOQ1" s="135"/>
      <c r="HOR1" s="135"/>
      <c r="HOS1" s="135"/>
      <c r="HOT1" s="135"/>
      <c r="HOU1" s="135"/>
      <c r="HOV1" s="135"/>
      <c r="HOW1" s="135"/>
      <c r="HOX1" s="135"/>
      <c r="HOY1" s="135"/>
      <c r="HOZ1" s="135"/>
      <c r="HPA1" s="135"/>
      <c r="HPB1" s="135"/>
      <c r="HPC1" s="135"/>
      <c r="HPD1" s="135"/>
      <c r="HPE1" s="135"/>
      <c r="HPF1" s="135"/>
      <c r="HPG1" s="135"/>
      <c r="HPH1" s="135"/>
      <c r="HPI1" s="135"/>
      <c r="HPJ1" s="135"/>
      <c r="HPK1" s="135"/>
      <c r="HPL1" s="135"/>
      <c r="HPM1" s="135"/>
      <c r="HPN1" s="135"/>
      <c r="HPO1" s="135"/>
      <c r="HPP1" s="135"/>
      <c r="HPQ1" s="135"/>
      <c r="HPR1" s="135"/>
      <c r="HPS1" s="135"/>
      <c r="HPT1" s="135"/>
      <c r="HPU1" s="135"/>
      <c r="HPV1" s="135"/>
      <c r="HPW1" s="135"/>
      <c r="HPX1" s="135"/>
      <c r="HPY1" s="135"/>
      <c r="HPZ1" s="135"/>
      <c r="HQA1" s="135"/>
      <c r="HQB1" s="135"/>
      <c r="HQC1" s="135"/>
      <c r="HQD1" s="135"/>
      <c r="HQE1" s="135"/>
      <c r="HQF1" s="135"/>
      <c r="HQG1" s="135"/>
      <c r="HQH1" s="135"/>
      <c r="HQI1" s="135"/>
      <c r="HQJ1" s="135"/>
      <c r="HQK1" s="135"/>
      <c r="HQL1" s="135"/>
      <c r="HQM1" s="135"/>
      <c r="HQN1" s="135"/>
      <c r="HQO1" s="135"/>
      <c r="HQP1" s="135"/>
      <c r="HQQ1" s="135"/>
      <c r="HQR1" s="135"/>
      <c r="HQS1" s="135"/>
      <c r="HQT1" s="135"/>
      <c r="HQU1" s="135"/>
      <c r="HQV1" s="135"/>
      <c r="HQW1" s="135"/>
      <c r="HQX1" s="135"/>
      <c r="HQY1" s="135"/>
      <c r="HQZ1" s="135"/>
      <c r="HRA1" s="135"/>
      <c r="HRB1" s="135"/>
      <c r="HRC1" s="135"/>
      <c r="HRD1" s="135"/>
      <c r="HRE1" s="135"/>
      <c r="HRF1" s="135"/>
      <c r="HRG1" s="135"/>
      <c r="HRH1" s="135"/>
      <c r="HRI1" s="135"/>
      <c r="HRJ1" s="135"/>
      <c r="HRK1" s="135"/>
      <c r="HRL1" s="135"/>
      <c r="HRM1" s="135"/>
      <c r="HRN1" s="135"/>
      <c r="HRO1" s="135"/>
      <c r="HRP1" s="135"/>
      <c r="HRQ1" s="135"/>
      <c r="HRR1" s="135"/>
      <c r="HRS1" s="135"/>
      <c r="HRT1" s="135"/>
      <c r="HRU1" s="135"/>
      <c r="HRV1" s="135"/>
      <c r="HRW1" s="135"/>
      <c r="HRX1" s="135"/>
      <c r="HRY1" s="135"/>
      <c r="HRZ1" s="135"/>
      <c r="HSA1" s="135"/>
      <c r="HSB1" s="135"/>
      <c r="HSC1" s="135"/>
      <c r="HSD1" s="135"/>
      <c r="HSE1" s="135"/>
      <c r="HSF1" s="135"/>
      <c r="HSG1" s="135"/>
      <c r="HSH1" s="135"/>
      <c r="HSI1" s="135"/>
      <c r="HSJ1" s="135"/>
      <c r="HSK1" s="135"/>
      <c r="HSL1" s="135"/>
      <c r="HSM1" s="135"/>
      <c r="HSN1" s="135"/>
      <c r="HSO1" s="135"/>
      <c r="HSP1" s="135"/>
      <c r="HSQ1" s="135"/>
      <c r="HSR1" s="135"/>
      <c r="HSS1" s="135"/>
      <c r="HST1" s="135"/>
      <c r="HSU1" s="135"/>
      <c r="HSV1" s="135"/>
      <c r="HSW1" s="135"/>
      <c r="HSX1" s="135"/>
      <c r="HSY1" s="135"/>
      <c r="HSZ1" s="135"/>
      <c r="HTA1" s="135"/>
      <c r="HTB1" s="135"/>
      <c r="HTC1" s="135"/>
      <c r="HTD1" s="135"/>
      <c r="HTE1" s="135"/>
      <c r="HTF1" s="135"/>
      <c r="HTG1" s="135"/>
      <c r="HTH1" s="135"/>
      <c r="HTI1" s="135"/>
      <c r="HTJ1" s="135"/>
      <c r="HTK1" s="135"/>
      <c r="HTL1" s="135"/>
      <c r="HTM1" s="135"/>
      <c r="HTN1" s="135"/>
      <c r="HTO1" s="135"/>
      <c r="HTP1" s="135"/>
      <c r="HTQ1" s="135"/>
      <c r="HTR1" s="135"/>
      <c r="HTS1" s="135"/>
      <c r="HTT1" s="135"/>
      <c r="HTU1" s="135"/>
      <c r="HTV1" s="135"/>
      <c r="HTW1" s="135"/>
      <c r="HTX1" s="135"/>
      <c r="HTY1" s="135"/>
      <c r="HTZ1" s="135"/>
      <c r="HUA1" s="135"/>
      <c r="HUB1" s="135"/>
      <c r="HUC1" s="135"/>
      <c r="HUD1" s="135"/>
      <c r="HUE1" s="135"/>
      <c r="HUF1" s="135"/>
      <c r="HUG1" s="135"/>
      <c r="HUH1" s="135"/>
      <c r="HUI1" s="135"/>
      <c r="HUJ1" s="135"/>
      <c r="HUK1" s="135"/>
      <c r="HUL1" s="135"/>
      <c r="HUM1" s="135"/>
      <c r="HUN1" s="135"/>
      <c r="HUO1" s="135"/>
      <c r="HUP1" s="135"/>
      <c r="HUQ1" s="135"/>
      <c r="HUR1" s="135"/>
      <c r="HUS1" s="135"/>
      <c r="HUT1" s="135"/>
      <c r="HUU1" s="135"/>
      <c r="HUV1" s="135"/>
      <c r="HUW1" s="135"/>
      <c r="HUX1" s="135"/>
      <c r="HUY1" s="135"/>
      <c r="HUZ1" s="135"/>
      <c r="HVA1" s="135"/>
      <c r="HVB1" s="135"/>
      <c r="HVC1" s="135"/>
      <c r="HVD1" s="135"/>
      <c r="HVE1" s="135"/>
      <c r="HVF1" s="135"/>
      <c r="HVG1" s="135"/>
      <c r="HVH1" s="135"/>
      <c r="HVI1" s="135"/>
      <c r="HVJ1" s="135"/>
      <c r="HVK1" s="135"/>
      <c r="HVL1" s="135"/>
      <c r="HVM1" s="135"/>
      <c r="HVN1" s="135"/>
      <c r="HVO1" s="135"/>
      <c r="HVP1" s="135"/>
      <c r="HVQ1" s="135"/>
      <c r="HVR1" s="135"/>
      <c r="HVS1" s="135"/>
      <c r="HVT1" s="135"/>
      <c r="HVU1" s="135"/>
      <c r="HVV1" s="135"/>
      <c r="HVW1" s="135"/>
      <c r="HVX1" s="135"/>
      <c r="HVY1" s="135"/>
      <c r="HVZ1" s="135"/>
      <c r="HWA1" s="135"/>
      <c r="HWB1" s="135"/>
      <c r="HWC1" s="135"/>
      <c r="HWD1" s="135"/>
      <c r="HWE1" s="135"/>
      <c r="HWF1" s="135"/>
      <c r="HWG1" s="135"/>
      <c r="HWH1" s="135"/>
      <c r="HWI1" s="135"/>
      <c r="HWJ1" s="135"/>
      <c r="HWK1" s="135"/>
      <c r="HWL1" s="135"/>
      <c r="HWM1" s="135"/>
      <c r="HWN1" s="135"/>
      <c r="HWO1" s="135"/>
      <c r="HWP1" s="135"/>
      <c r="HWQ1" s="135"/>
      <c r="HWR1" s="135"/>
      <c r="HWS1" s="135"/>
      <c r="HWT1" s="135"/>
      <c r="HWU1" s="135"/>
      <c r="HWV1" s="135"/>
      <c r="HWW1" s="135"/>
      <c r="HWX1" s="135"/>
      <c r="HWY1" s="135"/>
      <c r="HWZ1" s="135"/>
      <c r="HXA1" s="135"/>
      <c r="HXB1" s="135"/>
      <c r="HXC1" s="135"/>
      <c r="HXD1" s="135"/>
      <c r="HXE1" s="135"/>
      <c r="HXF1" s="135"/>
      <c r="HXG1" s="135"/>
      <c r="HXH1" s="135"/>
      <c r="HXI1" s="135"/>
      <c r="HXJ1" s="135"/>
      <c r="HXK1" s="135"/>
      <c r="HXL1" s="135"/>
      <c r="HXM1" s="135"/>
      <c r="HXN1" s="135"/>
      <c r="HXO1" s="135"/>
      <c r="HXP1" s="135"/>
      <c r="HXQ1" s="135"/>
      <c r="HXR1" s="135"/>
      <c r="HXS1" s="135"/>
      <c r="HXT1" s="135"/>
      <c r="HXU1" s="135"/>
      <c r="HXV1" s="135"/>
      <c r="HXW1" s="135"/>
      <c r="HXX1" s="135"/>
      <c r="HXY1" s="135"/>
      <c r="HXZ1" s="135"/>
      <c r="HYA1" s="135"/>
      <c r="HYB1" s="135"/>
      <c r="HYC1" s="135"/>
      <c r="HYD1" s="135"/>
      <c r="HYE1" s="135"/>
      <c r="HYF1" s="135"/>
      <c r="HYG1" s="135"/>
      <c r="HYH1" s="135"/>
      <c r="HYI1" s="135"/>
      <c r="HYJ1" s="135"/>
      <c r="HYK1" s="135"/>
      <c r="HYL1" s="135"/>
      <c r="HYM1" s="135"/>
      <c r="HYN1" s="135"/>
      <c r="HYO1" s="135"/>
      <c r="HYP1" s="135"/>
      <c r="HYQ1" s="135"/>
      <c r="HYR1" s="135"/>
      <c r="HYS1" s="135"/>
      <c r="HYT1" s="135"/>
      <c r="HYU1" s="135"/>
      <c r="HYV1" s="135"/>
      <c r="HYW1" s="135"/>
      <c r="HYX1" s="135"/>
      <c r="HYY1" s="135"/>
      <c r="HYZ1" s="135"/>
      <c r="HZA1" s="135"/>
      <c r="HZB1" s="135"/>
      <c r="HZC1" s="135"/>
      <c r="HZD1" s="135"/>
      <c r="HZE1" s="135"/>
      <c r="HZF1" s="135"/>
      <c r="HZG1" s="135"/>
      <c r="HZH1" s="135"/>
      <c r="HZI1" s="135"/>
      <c r="HZJ1" s="135"/>
      <c r="HZK1" s="135"/>
      <c r="HZL1" s="135"/>
      <c r="HZM1" s="135"/>
      <c r="HZN1" s="135"/>
      <c r="HZO1" s="135"/>
      <c r="HZP1" s="135"/>
      <c r="HZQ1" s="135"/>
      <c r="HZR1" s="135"/>
      <c r="HZS1" s="135"/>
      <c r="HZT1" s="135"/>
      <c r="HZU1" s="135"/>
      <c r="HZV1" s="135"/>
      <c r="HZW1" s="135"/>
      <c r="HZX1" s="135"/>
      <c r="HZY1" s="135"/>
      <c r="HZZ1" s="135"/>
      <c r="IAA1" s="135"/>
      <c r="IAB1" s="135"/>
      <c r="IAC1" s="135"/>
      <c r="IAD1" s="135"/>
      <c r="IAE1" s="135"/>
      <c r="IAF1" s="135"/>
      <c r="IAG1" s="135"/>
      <c r="IAH1" s="135"/>
      <c r="IAI1" s="135"/>
      <c r="IAJ1" s="135"/>
      <c r="IAK1" s="135"/>
      <c r="IAL1" s="135"/>
      <c r="IAM1" s="135"/>
      <c r="IAN1" s="135"/>
      <c r="IAO1" s="135"/>
      <c r="IAP1" s="135"/>
      <c r="IAQ1" s="135"/>
      <c r="IAR1" s="135"/>
      <c r="IAS1" s="135"/>
      <c r="IAT1" s="135"/>
      <c r="IAU1" s="135"/>
      <c r="IAV1" s="135"/>
      <c r="IAW1" s="135"/>
      <c r="IAX1" s="135"/>
      <c r="IAY1" s="135"/>
      <c r="IAZ1" s="135"/>
      <c r="IBA1" s="135"/>
      <c r="IBB1" s="135"/>
      <c r="IBC1" s="135"/>
      <c r="IBD1" s="135"/>
      <c r="IBE1" s="135"/>
      <c r="IBF1" s="135"/>
      <c r="IBG1" s="135"/>
      <c r="IBH1" s="135"/>
      <c r="IBI1" s="135"/>
      <c r="IBJ1" s="135"/>
      <c r="IBK1" s="135"/>
      <c r="IBL1" s="135"/>
      <c r="IBM1" s="135"/>
      <c r="IBN1" s="135"/>
      <c r="IBO1" s="135"/>
      <c r="IBP1" s="135"/>
      <c r="IBQ1" s="135"/>
      <c r="IBR1" s="135"/>
      <c r="IBS1" s="135"/>
      <c r="IBT1" s="135"/>
      <c r="IBU1" s="135"/>
      <c r="IBV1" s="135"/>
      <c r="IBW1" s="135"/>
      <c r="IBX1" s="135"/>
      <c r="IBY1" s="135"/>
      <c r="IBZ1" s="135"/>
      <c r="ICA1" s="135"/>
      <c r="ICB1" s="135"/>
      <c r="ICC1" s="135"/>
      <c r="ICD1" s="135"/>
      <c r="ICE1" s="135"/>
      <c r="ICF1" s="135"/>
      <c r="ICG1" s="135"/>
      <c r="ICH1" s="135"/>
      <c r="ICI1" s="135"/>
      <c r="ICJ1" s="135"/>
      <c r="ICK1" s="135"/>
      <c r="ICL1" s="135"/>
      <c r="ICM1" s="135"/>
      <c r="ICN1" s="135"/>
      <c r="ICO1" s="135"/>
      <c r="ICP1" s="135"/>
      <c r="ICQ1" s="135"/>
      <c r="ICR1" s="135"/>
      <c r="ICS1" s="135"/>
      <c r="ICT1" s="135"/>
      <c r="ICU1" s="135"/>
      <c r="ICV1" s="135"/>
      <c r="ICW1" s="135"/>
      <c r="ICX1" s="135"/>
      <c r="ICY1" s="135"/>
      <c r="ICZ1" s="135"/>
      <c r="IDA1" s="135"/>
      <c r="IDB1" s="135"/>
      <c r="IDC1" s="135"/>
      <c r="IDD1" s="135"/>
      <c r="IDE1" s="135"/>
      <c r="IDF1" s="135"/>
      <c r="IDG1" s="135"/>
      <c r="IDH1" s="135"/>
      <c r="IDI1" s="135"/>
      <c r="IDJ1" s="135"/>
      <c r="IDK1" s="135"/>
      <c r="IDL1" s="135"/>
      <c r="IDM1" s="135"/>
      <c r="IDN1" s="135"/>
      <c r="IDO1" s="135"/>
      <c r="IDP1" s="135"/>
      <c r="IDQ1" s="135"/>
      <c r="IDR1" s="135"/>
      <c r="IDS1" s="135"/>
      <c r="IDT1" s="135"/>
      <c r="IDU1" s="135"/>
      <c r="IDV1" s="135"/>
      <c r="IDW1" s="135"/>
      <c r="IDX1" s="135"/>
      <c r="IDY1" s="135"/>
      <c r="IDZ1" s="135"/>
      <c r="IEA1" s="135"/>
      <c r="IEB1" s="135"/>
      <c r="IEC1" s="135"/>
      <c r="IED1" s="135"/>
      <c r="IEE1" s="135"/>
      <c r="IEF1" s="135"/>
      <c r="IEG1" s="135"/>
      <c r="IEH1" s="135"/>
      <c r="IEI1" s="135"/>
      <c r="IEJ1" s="135"/>
      <c r="IEK1" s="135"/>
      <c r="IEL1" s="135"/>
      <c r="IEM1" s="135"/>
      <c r="IEN1" s="135"/>
      <c r="IEO1" s="135"/>
      <c r="IEP1" s="135"/>
      <c r="IEQ1" s="135"/>
      <c r="IER1" s="135"/>
      <c r="IES1" s="135"/>
      <c r="IET1" s="135"/>
      <c r="IEU1" s="135"/>
      <c r="IEV1" s="135"/>
      <c r="IEW1" s="135"/>
      <c r="IEX1" s="135"/>
      <c r="IEY1" s="135"/>
      <c r="IEZ1" s="135"/>
      <c r="IFA1" s="135"/>
      <c r="IFB1" s="135"/>
      <c r="IFC1" s="135"/>
      <c r="IFD1" s="135"/>
      <c r="IFE1" s="135"/>
      <c r="IFF1" s="135"/>
      <c r="IFG1" s="135"/>
      <c r="IFH1" s="135"/>
      <c r="IFI1" s="135"/>
      <c r="IFJ1" s="135"/>
      <c r="IFK1" s="135"/>
      <c r="IFL1" s="135"/>
      <c r="IFM1" s="135"/>
      <c r="IFN1" s="135"/>
      <c r="IFO1" s="135"/>
      <c r="IFP1" s="135"/>
      <c r="IFQ1" s="135"/>
      <c r="IFR1" s="135"/>
      <c r="IFS1" s="135"/>
      <c r="IFT1" s="135"/>
      <c r="IFU1" s="135"/>
      <c r="IFV1" s="135"/>
      <c r="IFW1" s="135"/>
      <c r="IFX1" s="135"/>
      <c r="IFY1" s="135"/>
      <c r="IFZ1" s="135"/>
      <c r="IGA1" s="135"/>
      <c r="IGB1" s="135"/>
      <c r="IGC1" s="135"/>
      <c r="IGD1" s="135"/>
      <c r="IGE1" s="135"/>
      <c r="IGF1" s="135"/>
      <c r="IGG1" s="135"/>
      <c r="IGH1" s="135"/>
      <c r="IGI1" s="135"/>
      <c r="IGJ1" s="135"/>
      <c r="IGK1" s="135"/>
      <c r="IGL1" s="135"/>
      <c r="IGM1" s="135"/>
      <c r="IGN1" s="135"/>
      <c r="IGO1" s="135"/>
      <c r="IGP1" s="135"/>
      <c r="IGQ1" s="135"/>
      <c r="IGR1" s="135"/>
      <c r="IGS1" s="135"/>
      <c r="IGT1" s="135"/>
      <c r="IGU1" s="135"/>
      <c r="IGV1" s="135"/>
      <c r="IGW1" s="135"/>
      <c r="IGX1" s="135"/>
      <c r="IGY1" s="135"/>
      <c r="IGZ1" s="135"/>
      <c r="IHA1" s="135"/>
      <c r="IHB1" s="135"/>
      <c r="IHC1" s="135"/>
      <c r="IHD1" s="135"/>
      <c r="IHE1" s="135"/>
      <c r="IHF1" s="135"/>
      <c r="IHG1" s="135"/>
      <c r="IHH1" s="135"/>
      <c r="IHI1" s="135"/>
      <c r="IHJ1" s="135"/>
      <c r="IHK1" s="135"/>
      <c r="IHL1" s="135"/>
      <c r="IHM1" s="135"/>
      <c r="IHN1" s="135"/>
      <c r="IHO1" s="135"/>
      <c r="IHP1" s="135"/>
      <c r="IHQ1" s="135"/>
      <c r="IHR1" s="135"/>
      <c r="IHS1" s="135"/>
      <c r="IHT1" s="135"/>
      <c r="IHU1" s="135"/>
      <c r="IHV1" s="135"/>
      <c r="IHW1" s="135"/>
      <c r="IHX1" s="135"/>
      <c r="IHY1" s="135"/>
      <c r="IHZ1" s="135"/>
      <c r="IIA1" s="135"/>
      <c r="IIB1" s="135"/>
      <c r="IIC1" s="135"/>
      <c r="IID1" s="135"/>
      <c r="IIE1" s="135"/>
      <c r="IIF1" s="135"/>
      <c r="IIG1" s="135"/>
      <c r="IIH1" s="135"/>
      <c r="III1" s="135"/>
      <c r="IIJ1" s="135"/>
      <c r="IIK1" s="135"/>
      <c r="IIL1" s="135"/>
      <c r="IIM1" s="135"/>
      <c r="IIN1" s="135"/>
      <c r="IIO1" s="135"/>
      <c r="IIP1" s="135"/>
      <c r="IIQ1" s="135"/>
      <c r="IIR1" s="135"/>
      <c r="IIS1" s="135"/>
      <c r="IIT1" s="135"/>
      <c r="IIU1" s="135"/>
      <c r="IIV1" s="135"/>
      <c r="IIW1" s="135"/>
      <c r="IIX1" s="135"/>
      <c r="IIY1" s="135"/>
      <c r="IIZ1" s="135"/>
      <c r="IJA1" s="135"/>
      <c r="IJB1" s="135"/>
      <c r="IJC1" s="135"/>
      <c r="IJD1" s="135"/>
      <c r="IJE1" s="135"/>
      <c r="IJF1" s="135"/>
      <c r="IJG1" s="135"/>
      <c r="IJH1" s="135"/>
      <c r="IJI1" s="135"/>
      <c r="IJJ1" s="135"/>
      <c r="IJK1" s="135"/>
      <c r="IJL1" s="135"/>
      <c r="IJM1" s="135"/>
      <c r="IJN1" s="135"/>
      <c r="IJO1" s="135"/>
      <c r="IJP1" s="135"/>
      <c r="IJQ1" s="135"/>
      <c r="IJR1" s="135"/>
      <c r="IJS1" s="135"/>
      <c r="IJT1" s="135"/>
      <c r="IJU1" s="135"/>
      <c r="IJV1" s="135"/>
      <c r="IJW1" s="135"/>
      <c r="IJX1" s="135"/>
      <c r="IJY1" s="135"/>
      <c r="IJZ1" s="135"/>
      <c r="IKA1" s="135"/>
      <c r="IKB1" s="135"/>
      <c r="IKC1" s="135"/>
      <c r="IKD1" s="135"/>
      <c r="IKE1" s="135"/>
      <c r="IKF1" s="135"/>
      <c r="IKG1" s="135"/>
      <c r="IKH1" s="135"/>
      <c r="IKI1" s="135"/>
      <c r="IKJ1" s="135"/>
      <c r="IKK1" s="135"/>
      <c r="IKL1" s="135"/>
      <c r="IKM1" s="135"/>
      <c r="IKN1" s="135"/>
      <c r="IKO1" s="135"/>
      <c r="IKP1" s="135"/>
      <c r="IKQ1" s="135"/>
      <c r="IKR1" s="135"/>
      <c r="IKS1" s="135"/>
      <c r="IKT1" s="135"/>
      <c r="IKU1" s="135"/>
      <c r="IKV1" s="135"/>
      <c r="IKW1" s="135"/>
      <c r="IKX1" s="135"/>
      <c r="IKY1" s="135"/>
      <c r="IKZ1" s="135"/>
      <c r="ILA1" s="135"/>
      <c r="ILB1" s="135"/>
      <c r="ILC1" s="135"/>
      <c r="ILD1" s="135"/>
      <c r="ILE1" s="135"/>
      <c r="ILF1" s="135"/>
      <c r="ILG1" s="135"/>
      <c r="ILH1" s="135"/>
      <c r="ILI1" s="135"/>
      <c r="ILJ1" s="135"/>
      <c r="ILK1" s="135"/>
      <c r="ILL1" s="135"/>
      <c r="ILM1" s="135"/>
      <c r="ILN1" s="135"/>
      <c r="ILO1" s="135"/>
      <c r="ILP1" s="135"/>
      <c r="ILQ1" s="135"/>
      <c r="ILR1" s="135"/>
      <c r="ILS1" s="135"/>
      <c r="ILT1" s="135"/>
      <c r="ILU1" s="135"/>
      <c r="ILV1" s="135"/>
      <c r="ILW1" s="135"/>
      <c r="ILX1" s="135"/>
      <c r="ILY1" s="135"/>
      <c r="ILZ1" s="135"/>
      <c r="IMA1" s="135"/>
      <c r="IMB1" s="135"/>
      <c r="IMC1" s="135"/>
      <c r="IMD1" s="135"/>
      <c r="IME1" s="135"/>
      <c r="IMF1" s="135"/>
      <c r="IMG1" s="135"/>
      <c r="IMH1" s="135"/>
      <c r="IMI1" s="135"/>
      <c r="IMJ1" s="135"/>
      <c r="IMK1" s="135"/>
      <c r="IML1" s="135"/>
      <c r="IMM1" s="135"/>
      <c r="IMN1" s="135"/>
      <c r="IMO1" s="135"/>
      <c r="IMP1" s="135"/>
      <c r="IMQ1" s="135"/>
      <c r="IMR1" s="135"/>
      <c r="IMS1" s="135"/>
      <c r="IMT1" s="135"/>
      <c r="IMU1" s="135"/>
      <c r="IMV1" s="135"/>
      <c r="IMW1" s="135"/>
      <c r="IMX1" s="135"/>
      <c r="IMY1" s="135"/>
      <c r="IMZ1" s="135"/>
      <c r="INA1" s="135"/>
      <c r="INB1" s="135"/>
      <c r="INC1" s="135"/>
      <c r="IND1" s="135"/>
      <c r="INE1" s="135"/>
      <c r="INF1" s="135"/>
      <c r="ING1" s="135"/>
      <c r="INH1" s="135"/>
      <c r="INI1" s="135"/>
      <c r="INJ1" s="135"/>
      <c r="INK1" s="135"/>
      <c r="INL1" s="135"/>
      <c r="INM1" s="135"/>
      <c r="INN1" s="135"/>
      <c r="INO1" s="135"/>
      <c r="INP1" s="135"/>
      <c r="INQ1" s="135"/>
      <c r="INR1" s="135"/>
      <c r="INS1" s="135"/>
      <c r="INT1" s="135"/>
      <c r="INU1" s="135"/>
      <c r="INV1" s="135"/>
      <c r="INW1" s="135"/>
      <c r="INX1" s="135"/>
      <c r="INY1" s="135"/>
      <c r="INZ1" s="135"/>
      <c r="IOA1" s="135"/>
      <c r="IOB1" s="135"/>
      <c r="IOC1" s="135"/>
      <c r="IOD1" s="135"/>
      <c r="IOE1" s="135"/>
      <c r="IOF1" s="135"/>
      <c r="IOG1" s="135"/>
      <c r="IOH1" s="135"/>
      <c r="IOI1" s="135"/>
      <c r="IOJ1" s="135"/>
      <c r="IOK1" s="135"/>
      <c r="IOL1" s="135"/>
      <c r="IOM1" s="135"/>
      <c r="ION1" s="135"/>
      <c r="IOO1" s="135"/>
      <c r="IOP1" s="135"/>
      <c r="IOQ1" s="135"/>
      <c r="IOR1" s="135"/>
      <c r="IOS1" s="135"/>
      <c r="IOT1" s="135"/>
      <c r="IOU1" s="135"/>
      <c r="IOV1" s="135"/>
      <c r="IOW1" s="135"/>
      <c r="IOX1" s="135"/>
      <c r="IOY1" s="135"/>
      <c r="IOZ1" s="135"/>
      <c r="IPA1" s="135"/>
      <c r="IPB1" s="135"/>
      <c r="IPC1" s="135"/>
      <c r="IPD1" s="135"/>
      <c r="IPE1" s="135"/>
      <c r="IPF1" s="135"/>
      <c r="IPG1" s="135"/>
      <c r="IPH1" s="135"/>
      <c r="IPI1" s="135"/>
      <c r="IPJ1" s="135"/>
      <c r="IPK1" s="135"/>
      <c r="IPL1" s="135"/>
      <c r="IPM1" s="135"/>
      <c r="IPN1" s="135"/>
      <c r="IPO1" s="135"/>
      <c r="IPP1" s="135"/>
      <c r="IPQ1" s="135"/>
      <c r="IPR1" s="135"/>
      <c r="IPS1" s="135"/>
      <c r="IPT1" s="135"/>
      <c r="IPU1" s="135"/>
      <c r="IPV1" s="135"/>
      <c r="IPW1" s="135"/>
      <c r="IPX1" s="135"/>
      <c r="IPY1" s="135"/>
      <c r="IPZ1" s="135"/>
      <c r="IQA1" s="135"/>
      <c r="IQB1" s="135"/>
      <c r="IQC1" s="135"/>
      <c r="IQD1" s="135"/>
      <c r="IQE1" s="135"/>
      <c r="IQF1" s="135"/>
      <c r="IQG1" s="135"/>
      <c r="IQH1" s="135"/>
      <c r="IQI1" s="135"/>
      <c r="IQJ1" s="135"/>
      <c r="IQK1" s="135"/>
      <c r="IQL1" s="135"/>
      <c r="IQM1" s="135"/>
      <c r="IQN1" s="135"/>
      <c r="IQO1" s="135"/>
      <c r="IQP1" s="135"/>
      <c r="IQQ1" s="135"/>
      <c r="IQR1" s="135"/>
      <c r="IQS1" s="135"/>
      <c r="IQT1" s="135"/>
      <c r="IQU1" s="135"/>
      <c r="IQV1" s="135"/>
      <c r="IQW1" s="135"/>
      <c r="IQX1" s="135"/>
      <c r="IQY1" s="135"/>
      <c r="IQZ1" s="135"/>
      <c r="IRA1" s="135"/>
      <c r="IRB1" s="135"/>
      <c r="IRC1" s="135"/>
      <c r="IRD1" s="135"/>
      <c r="IRE1" s="135"/>
      <c r="IRF1" s="135"/>
      <c r="IRG1" s="135"/>
      <c r="IRH1" s="135"/>
      <c r="IRI1" s="135"/>
      <c r="IRJ1" s="135"/>
      <c r="IRK1" s="135"/>
      <c r="IRL1" s="135"/>
      <c r="IRM1" s="135"/>
      <c r="IRN1" s="135"/>
      <c r="IRO1" s="135"/>
      <c r="IRP1" s="135"/>
      <c r="IRQ1" s="135"/>
      <c r="IRR1" s="135"/>
      <c r="IRS1" s="135"/>
      <c r="IRT1" s="135"/>
      <c r="IRU1" s="135"/>
      <c r="IRV1" s="135"/>
      <c r="IRW1" s="135"/>
      <c r="IRX1" s="135"/>
      <c r="IRY1" s="135"/>
      <c r="IRZ1" s="135"/>
      <c r="ISA1" s="135"/>
      <c r="ISB1" s="135"/>
      <c r="ISC1" s="135"/>
      <c r="ISD1" s="135"/>
      <c r="ISE1" s="135"/>
      <c r="ISF1" s="135"/>
      <c r="ISG1" s="135"/>
      <c r="ISH1" s="135"/>
      <c r="ISI1" s="135"/>
      <c r="ISJ1" s="135"/>
      <c r="ISK1" s="135"/>
      <c r="ISL1" s="135"/>
      <c r="ISM1" s="135"/>
      <c r="ISN1" s="135"/>
      <c r="ISO1" s="135"/>
      <c r="ISP1" s="135"/>
      <c r="ISQ1" s="135"/>
      <c r="ISR1" s="135"/>
      <c r="ISS1" s="135"/>
      <c r="IST1" s="135"/>
      <c r="ISU1" s="135"/>
      <c r="ISV1" s="135"/>
      <c r="ISW1" s="135"/>
      <c r="ISX1" s="135"/>
      <c r="ISY1" s="135"/>
      <c r="ISZ1" s="135"/>
      <c r="ITA1" s="135"/>
      <c r="ITB1" s="135"/>
      <c r="ITC1" s="135"/>
      <c r="ITD1" s="135"/>
      <c r="ITE1" s="135"/>
      <c r="ITF1" s="135"/>
      <c r="ITG1" s="135"/>
      <c r="ITH1" s="135"/>
      <c r="ITI1" s="135"/>
      <c r="ITJ1" s="135"/>
      <c r="ITK1" s="135"/>
      <c r="ITL1" s="135"/>
      <c r="ITM1" s="135"/>
      <c r="ITN1" s="135"/>
      <c r="ITO1" s="135"/>
      <c r="ITP1" s="135"/>
      <c r="ITQ1" s="135"/>
      <c r="ITR1" s="135"/>
      <c r="ITS1" s="135"/>
      <c r="ITT1" s="135"/>
      <c r="ITU1" s="135"/>
      <c r="ITV1" s="135"/>
      <c r="ITW1" s="135"/>
      <c r="ITX1" s="135"/>
      <c r="ITY1" s="135"/>
      <c r="ITZ1" s="135"/>
      <c r="IUA1" s="135"/>
      <c r="IUB1" s="135"/>
      <c r="IUC1" s="135"/>
      <c r="IUD1" s="135"/>
      <c r="IUE1" s="135"/>
      <c r="IUF1" s="135"/>
      <c r="IUG1" s="135"/>
      <c r="IUH1" s="135"/>
      <c r="IUI1" s="135"/>
      <c r="IUJ1" s="135"/>
      <c r="IUK1" s="135"/>
      <c r="IUL1" s="135"/>
      <c r="IUM1" s="135"/>
      <c r="IUN1" s="135"/>
      <c r="IUO1" s="135"/>
      <c r="IUP1" s="135"/>
      <c r="IUQ1" s="135"/>
      <c r="IUR1" s="135"/>
      <c r="IUS1" s="135"/>
      <c r="IUT1" s="135"/>
      <c r="IUU1" s="135"/>
      <c r="IUV1" s="135"/>
      <c r="IUW1" s="135"/>
      <c r="IUX1" s="135"/>
      <c r="IUY1" s="135"/>
      <c r="IUZ1" s="135"/>
      <c r="IVA1" s="135"/>
      <c r="IVB1" s="135"/>
      <c r="IVC1" s="135"/>
      <c r="IVD1" s="135"/>
      <c r="IVE1" s="135"/>
      <c r="IVF1" s="135"/>
      <c r="IVG1" s="135"/>
      <c r="IVH1" s="135"/>
      <c r="IVI1" s="135"/>
      <c r="IVJ1" s="135"/>
      <c r="IVK1" s="135"/>
      <c r="IVL1" s="135"/>
      <c r="IVM1" s="135"/>
      <c r="IVN1" s="135"/>
      <c r="IVO1" s="135"/>
      <c r="IVP1" s="135"/>
      <c r="IVQ1" s="135"/>
      <c r="IVR1" s="135"/>
      <c r="IVS1" s="135"/>
      <c r="IVT1" s="135"/>
      <c r="IVU1" s="135"/>
      <c r="IVV1" s="135"/>
      <c r="IVW1" s="135"/>
      <c r="IVX1" s="135"/>
      <c r="IVY1" s="135"/>
      <c r="IVZ1" s="135"/>
      <c r="IWA1" s="135"/>
      <c r="IWB1" s="135"/>
      <c r="IWC1" s="135"/>
      <c r="IWD1" s="135"/>
      <c r="IWE1" s="135"/>
      <c r="IWF1" s="135"/>
      <c r="IWG1" s="135"/>
      <c r="IWH1" s="135"/>
      <c r="IWI1" s="135"/>
      <c r="IWJ1" s="135"/>
      <c r="IWK1" s="135"/>
      <c r="IWL1" s="135"/>
      <c r="IWM1" s="135"/>
      <c r="IWN1" s="135"/>
      <c r="IWO1" s="135"/>
      <c r="IWP1" s="135"/>
      <c r="IWQ1" s="135"/>
      <c r="IWR1" s="135"/>
      <c r="IWS1" s="135"/>
      <c r="IWT1" s="135"/>
      <c r="IWU1" s="135"/>
      <c r="IWV1" s="135"/>
      <c r="IWW1" s="135"/>
      <c r="IWX1" s="135"/>
      <c r="IWY1" s="135"/>
      <c r="IWZ1" s="135"/>
      <c r="IXA1" s="135"/>
      <c r="IXB1" s="135"/>
      <c r="IXC1" s="135"/>
      <c r="IXD1" s="135"/>
      <c r="IXE1" s="135"/>
      <c r="IXF1" s="135"/>
      <c r="IXG1" s="135"/>
      <c r="IXH1" s="135"/>
      <c r="IXI1" s="135"/>
      <c r="IXJ1" s="135"/>
      <c r="IXK1" s="135"/>
      <c r="IXL1" s="135"/>
      <c r="IXM1" s="135"/>
      <c r="IXN1" s="135"/>
      <c r="IXO1" s="135"/>
      <c r="IXP1" s="135"/>
      <c r="IXQ1" s="135"/>
      <c r="IXR1" s="135"/>
      <c r="IXS1" s="135"/>
      <c r="IXT1" s="135"/>
      <c r="IXU1" s="135"/>
      <c r="IXV1" s="135"/>
      <c r="IXW1" s="135"/>
      <c r="IXX1" s="135"/>
      <c r="IXY1" s="135"/>
      <c r="IXZ1" s="135"/>
      <c r="IYA1" s="135"/>
      <c r="IYB1" s="135"/>
      <c r="IYC1" s="135"/>
      <c r="IYD1" s="135"/>
      <c r="IYE1" s="135"/>
      <c r="IYF1" s="135"/>
      <c r="IYG1" s="135"/>
      <c r="IYH1" s="135"/>
      <c r="IYI1" s="135"/>
      <c r="IYJ1" s="135"/>
      <c r="IYK1" s="135"/>
      <c r="IYL1" s="135"/>
      <c r="IYM1" s="135"/>
      <c r="IYN1" s="135"/>
      <c r="IYO1" s="135"/>
      <c r="IYP1" s="135"/>
      <c r="IYQ1" s="135"/>
      <c r="IYR1" s="135"/>
      <c r="IYS1" s="135"/>
      <c r="IYT1" s="135"/>
      <c r="IYU1" s="135"/>
      <c r="IYV1" s="135"/>
      <c r="IYW1" s="135"/>
      <c r="IYX1" s="135"/>
      <c r="IYY1" s="135"/>
      <c r="IYZ1" s="135"/>
      <c r="IZA1" s="135"/>
      <c r="IZB1" s="135"/>
      <c r="IZC1" s="135"/>
      <c r="IZD1" s="135"/>
      <c r="IZE1" s="135"/>
      <c r="IZF1" s="135"/>
      <c r="IZG1" s="135"/>
      <c r="IZH1" s="135"/>
      <c r="IZI1" s="135"/>
      <c r="IZJ1" s="135"/>
      <c r="IZK1" s="135"/>
      <c r="IZL1" s="135"/>
      <c r="IZM1" s="135"/>
      <c r="IZN1" s="135"/>
      <c r="IZO1" s="135"/>
      <c r="IZP1" s="135"/>
      <c r="IZQ1" s="135"/>
      <c r="IZR1" s="135"/>
      <c r="IZS1" s="135"/>
      <c r="IZT1" s="135"/>
      <c r="IZU1" s="135"/>
      <c r="IZV1" s="135"/>
      <c r="IZW1" s="135"/>
      <c r="IZX1" s="135"/>
      <c r="IZY1" s="135"/>
      <c r="IZZ1" s="135"/>
      <c r="JAA1" s="135"/>
      <c r="JAB1" s="135"/>
      <c r="JAC1" s="135"/>
      <c r="JAD1" s="135"/>
      <c r="JAE1" s="135"/>
      <c r="JAF1" s="135"/>
      <c r="JAG1" s="135"/>
      <c r="JAH1" s="135"/>
      <c r="JAI1" s="135"/>
      <c r="JAJ1" s="135"/>
      <c r="JAK1" s="135"/>
      <c r="JAL1" s="135"/>
      <c r="JAM1" s="135"/>
      <c r="JAN1" s="135"/>
      <c r="JAO1" s="135"/>
      <c r="JAP1" s="135"/>
      <c r="JAQ1" s="135"/>
      <c r="JAR1" s="135"/>
      <c r="JAS1" s="135"/>
      <c r="JAT1" s="135"/>
      <c r="JAU1" s="135"/>
      <c r="JAV1" s="135"/>
      <c r="JAW1" s="135"/>
      <c r="JAX1" s="135"/>
      <c r="JAY1" s="135"/>
      <c r="JAZ1" s="135"/>
      <c r="JBA1" s="135"/>
      <c r="JBB1" s="135"/>
      <c r="JBC1" s="135"/>
      <c r="JBD1" s="135"/>
      <c r="JBE1" s="135"/>
      <c r="JBF1" s="135"/>
      <c r="JBG1" s="135"/>
      <c r="JBH1" s="135"/>
      <c r="JBI1" s="135"/>
      <c r="JBJ1" s="135"/>
      <c r="JBK1" s="135"/>
      <c r="JBL1" s="135"/>
      <c r="JBM1" s="135"/>
      <c r="JBN1" s="135"/>
      <c r="JBO1" s="135"/>
      <c r="JBP1" s="135"/>
      <c r="JBQ1" s="135"/>
      <c r="JBR1" s="135"/>
      <c r="JBS1" s="135"/>
      <c r="JBT1" s="135"/>
      <c r="JBU1" s="135"/>
      <c r="JBV1" s="135"/>
      <c r="JBW1" s="135"/>
      <c r="JBX1" s="135"/>
      <c r="JBY1" s="135"/>
      <c r="JBZ1" s="135"/>
      <c r="JCA1" s="135"/>
      <c r="JCB1" s="135"/>
      <c r="JCC1" s="135"/>
      <c r="JCD1" s="135"/>
      <c r="JCE1" s="135"/>
      <c r="JCF1" s="135"/>
      <c r="JCG1" s="135"/>
      <c r="JCH1" s="135"/>
      <c r="JCI1" s="135"/>
      <c r="JCJ1" s="135"/>
      <c r="JCK1" s="135"/>
      <c r="JCL1" s="135"/>
      <c r="JCM1" s="135"/>
      <c r="JCN1" s="135"/>
      <c r="JCO1" s="135"/>
      <c r="JCP1" s="135"/>
      <c r="JCQ1" s="135"/>
      <c r="JCR1" s="135"/>
      <c r="JCS1" s="135"/>
      <c r="JCT1" s="135"/>
      <c r="JCU1" s="135"/>
      <c r="JCV1" s="135"/>
      <c r="JCW1" s="135"/>
      <c r="JCX1" s="135"/>
      <c r="JCY1" s="135"/>
      <c r="JCZ1" s="135"/>
      <c r="JDA1" s="135"/>
      <c r="JDB1" s="135"/>
      <c r="JDC1" s="135"/>
      <c r="JDD1" s="135"/>
      <c r="JDE1" s="135"/>
      <c r="JDF1" s="135"/>
      <c r="JDG1" s="135"/>
      <c r="JDH1" s="135"/>
      <c r="JDI1" s="135"/>
      <c r="JDJ1" s="135"/>
      <c r="JDK1" s="135"/>
      <c r="JDL1" s="135"/>
      <c r="JDM1" s="135"/>
      <c r="JDN1" s="135"/>
      <c r="JDO1" s="135"/>
      <c r="JDP1" s="135"/>
      <c r="JDQ1" s="135"/>
      <c r="JDR1" s="135"/>
      <c r="JDS1" s="135"/>
      <c r="JDT1" s="135"/>
      <c r="JDU1" s="135"/>
      <c r="JDV1" s="135"/>
      <c r="JDW1" s="135"/>
      <c r="JDX1" s="135"/>
      <c r="JDY1" s="135"/>
      <c r="JDZ1" s="135"/>
      <c r="JEA1" s="135"/>
      <c r="JEB1" s="135"/>
      <c r="JEC1" s="135"/>
      <c r="JED1" s="135"/>
      <c r="JEE1" s="135"/>
      <c r="JEF1" s="135"/>
      <c r="JEG1" s="135"/>
      <c r="JEH1" s="135"/>
      <c r="JEI1" s="135"/>
      <c r="JEJ1" s="135"/>
      <c r="JEK1" s="135"/>
      <c r="JEL1" s="135"/>
      <c r="JEM1" s="135"/>
      <c r="JEN1" s="135"/>
      <c r="JEO1" s="135"/>
      <c r="JEP1" s="135"/>
      <c r="JEQ1" s="135"/>
      <c r="JER1" s="135"/>
      <c r="JES1" s="135"/>
      <c r="JET1" s="135"/>
      <c r="JEU1" s="135"/>
      <c r="JEV1" s="135"/>
      <c r="JEW1" s="135"/>
      <c r="JEX1" s="135"/>
      <c r="JEY1" s="135"/>
      <c r="JEZ1" s="135"/>
      <c r="JFA1" s="135"/>
      <c r="JFB1" s="135"/>
      <c r="JFC1" s="135"/>
      <c r="JFD1" s="135"/>
      <c r="JFE1" s="135"/>
      <c r="JFF1" s="135"/>
      <c r="JFG1" s="135"/>
      <c r="JFH1" s="135"/>
      <c r="JFI1" s="135"/>
      <c r="JFJ1" s="135"/>
      <c r="JFK1" s="135"/>
      <c r="JFL1" s="135"/>
      <c r="JFM1" s="135"/>
      <c r="JFN1" s="135"/>
      <c r="JFO1" s="135"/>
      <c r="JFP1" s="135"/>
      <c r="JFQ1" s="135"/>
      <c r="JFR1" s="135"/>
      <c r="JFS1" s="135"/>
      <c r="JFT1" s="135"/>
      <c r="JFU1" s="135"/>
      <c r="JFV1" s="135"/>
      <c r="JFW1" s="135"/>
      <c r="JFX1" s="135"/>
      <c r="JFY1" s="135"/>
      <c r="JFZ1" s="135"/>
      <c r="JGA1" s="135"/>
      <c r="JGB1" s="135"/>
      <c r="JGC1" s="135"/>
      <c r="JGD1" s="135"/>
      <c r="JGE1" s="135"/>
      <c r="JGF1" s="135"/>
      <c r="JGG1" s="135"/>
      <c r="JGH1" s="135"/>
      <c r="JGI1" s="135"/>
      <c r="JGJ1" s="135"/>
      <c r="JGK1" s="135"/>
      <c r="JGL1" s="135"/>
      <c r="JGM1" s="135"/>
      <c r="JGN1" s="135"/>
      <c r="JGO1" s="135"/>
      <c r="JGP1" s="135"/>
      <c r="JGQ1" s="135"/>
      <c r="JGR1" s="135"/>
      <c r="JGS1" s="135"/>
      <c r="JGT1" s="135"/>
      <c r="JGU1" s="135"/>
      <c r="JGV1" s="135"/>
      <c r="JGW1" s="135"/>
      <c r="JGX1" s="135"/>
      <c r="JGY1" s="135"/>
      <c r="JGZ1" s="135"/>
      <c r="JHA1" s="135"/>
      <c r="JHB1" s="135"/>
      <c r="JHC1" s="135"/>
      <c r="JHD1" s="135"/>
      <c r="JHE1" s="135"/>
      <c r="JHF1" s="135"/>
      <c r="JHG1" s="135"/>
      <c r="JHH1" s="135"/>
      <c r="JHI1" s="135"/>
      <c r="JHJ1" s="135"/>
      <c r="JHK1" s="135"/>
      <c r="JHL1" s="135"/>
      <c r="JHM1" s="135"/>
      <c r="JHN1" s="135"/>
      <c r="JHO1" s="135"/>
      <c r="JHP1" s="135"/>
      <c r="JHQ1" s="135"/>
      <c r="JHR1" s="135"/>
      <c r="JHS1" s="135"/>
      <c r="JHT1" s="135"/>
      <c r="JHU1" s="135"/>
      <c r="JHV1" s="135"/>
      <c r="JHW1" s="135"/>
      <c r="JHX1" s="135"/>
      <c r="JHY1" s="135"/>
      <c r="JHZ1" s="135"/>
      <c r="JIA1" s="135"/>
      <c r="JIB1" s="135"/>
      <c r="JIC1" s="135"/>
      <c r="JID1" s="135"/>
      <c r="JIE1" s="135"/>
      <c r="JIF1" s="135"/>
      <c r="JIG1" s="135"/>
      <c r="JIH1" s="135"/>
      <c r="JII1" s="135"/>
      <c r="JIJ1" s="135"/>
      <c r="JIK1" s="135"/>
      <c r="JIL1" s="135"/>
      <c r="JIM1" s="135"/>
      <c r="JIN1" s="135"/>
      <c r="JIO1" s="135"/>
      <c r="JIP1" s="135"/>
      <c r="JIQ1" s="135"/>
      <c r="JIR1" s="135"/>
      <c r="JIS1" s="135"/>
      <c r="JIT1" s="135"/>
      <c r="JIU1" s="135"/>
      <c r="JIV1" s="135"/>
      <c r="JIW1" s="135"/>
      <c r="JIX1" s="135"/>
      <c r="JIY1" s="135"/>
      <c r="JIZ1" s="135"/>
      <c r="JJA1" s="135"/>
      <c r="JJB1" s="135"/>
      <c r="JJC1" s="135"/>
      <c r="JJD1" s="135"/>
      <c r="JJE1" s="135"/>
      <c r="JJF1" s="135"/>
      <c r="JJG1" s="135"/>
      <c r="JJH1" s="135"/>
      <c r="JJI1" s="135"/>
      <c r="JJJ1" s="135"/>
      <c r="JJK1" s="135"/>
      <c r="JJL1" s="135"/>
      <c r="JJM1" s="135"/>
      <c r="JJN1" s="135"/>
      <c r="JJO1" s="135"/>
      <c r="JJP1" s="135"/>
      <c r="JJQ1" s="135"/>
      <c r="JJR1" s="135"/>
      <c r="JJS1" s="135"/>
      <c r="JJT1" s="135"/>
      <c r="JJU1" s="135"/>
      <c r="JJV1" s="135"/>
      <c r="JJW1" s="135"/>
      <c r="JJX1" s="135"/>
      <c r="JJY1" s="135"/>
      <c r="JJZ1" s="135"/>
      <c r="JKA1" s="135"/>
      <c r="JKB1" s="135"/>
      <c r="JKC1" s="135"/>
      <c r="JKD1" s="135"/>
      <c r="JKE1" s="135"/>
      <c r="JKF1" s="135"/>
      <c r="JKG1" s="135"/>
      <c r="JKH1" s="135"/>
      <c r="JKI1" s="135"/>
      <c r="JKJ1" s="135"/>
      <c r="JKK1" s="135"/>
      <c r="JKL1" s="135"/>
      <c r="JKM1" s="135"/>
      <c r="JKN1" s="135"/>
      <c r="JKO1" s="135"/>
      <c r="JKP1" s="135"/>
      <c r="JKQ1" s="135"/>
      <c r="JKR1" s="135"/>
      <c r="JKS1" s="135"/>
      <c r="JKT1" s="135"/>
      <c r="JKU1" s="135"/>
      <c r="JKV1" s="135"/>
      <c r="JKW1" s="135"/>
      <c r="JKX1" s="135"/>
      <c r="JKY1" s="135"/>
      <c r="JKZ1" s="135"/>
      <c r="JLA1" s="135"/>
      <c r="JLB1" s="135"/>
      <c r="JLC1" s="135"/>
      <c r="JLD1" s="135"/>
      <c r="JLE1" s="135"/>
      <c r="JLF1" s="135"/>
      <c r="JLG1" s="135"/>
      <c r="JLH1" s="135"/>
      <c r="JLI1" s="135"/>
      <c r="JLJ1" s="135"/>
      <c r="JLK1" s="135"/>
      <c r="JLL1" s="135"/>
      <c r="JLM1" s="135"/>
      <c r="JLN1" s="135"/>
      <c r="JLO1" s="135"/>
      <c r="JLP1" s="135"/>
      <c r="JLQ1" s="135"/>
      <c r="JLR1" s="135"/>
      <c r="JLS1" s="135"/>
      <c r="JLT1" s="135"/>
      <c r="JLU1" s="135"/>
      <c r="JLV1" s="135"/>
      <c r="JLW1" s="135"/>
      <c r="JLX1" s="135"/>
      <c r="JLY1" s="135"/>
      <c r="JLZ1" s="135"/>
      <c r="JMA1" s="135"/>
      <c r="JMB1" s="135"/>
      <c r="JMC1" s="135"/>
      <c r="JMD1" s="135"/>
      <c r="JME1" s="135"/>
      <c r="JMF1" s="135"/>
      <c r="JMG1" s="135"/>
      <c r="JMH1" s="135"/>
      <c r="JMI1" s="135"/>
      <c r="JMJ1" s="135"/>
      <c r="JMK1" s="135"/>
      <c r="JML1" s="135"/>
      <c r="JMM1" s="135"/>
      <c r="JMN1" s="135"/>
      <c r="JMO1" s="135"/>
      <c r="JMP1" s="135"/>
      <c r="JMQ1" s="135"/>
      <c r="JMR1" s="135"/>
      <c r="JMS1" s="135"/>
      <c r="JMT1" s="135"/>
      <c r="JMU1" s="135"/>
      <c r="JMV1" s="135"/>
      <c r="JMW1" s="135"/>
      <c r="JMX1" s="135"/>
      <c r="JMY1" s="135"/>
      <c r="JMZ1" s="135"/>
      <c r="JNA1" s="135"/>
      <c r="JNB1" s="135"/>
      <c r="JNC1" s="135"/>
      <c r="JND1" s="135"/>
      <c r="JNE1" s="135"/>
      <c r="JNF1" s="135"/>
      <c r="JNG1" s="135"/>
      <c r="JNH1" s="135"/>
      <c r="JNI1" s="135"/>
      <c r="JNJ1" s="135"/>
      <c r="JNK1" s="135"/>
      <c r="JNL1" s="135"/>
      <c r="JNM1" s="135"/>
      <c r="JNN1" s="135"/>
      <c r="JNO1" s="135"/>
      <c r="JNP1" s="135"/>
      <c r="JNQ1" s="135"/>
      <c r="JNR1" s="135"/>
      <c r="JNS1" s="135"/>
      <c r="JNT1" s="135"/>
      <c r="JNU1" s="135"/>
      <c r="JNV1" s="135"/>
      <c r="JNW1" s="135"/>
      <c r="JNX1" s="135"/>
      <c r="JNY1" s="135"/>
      <c r="JNZ1" s="135"/>
      <c r="JOA1" s="135"/>
      <c r="JOB1" s="135"/>
      <c r="JOC1" s="135"/>
      <c r="JOD1" s="135"/>
      <c r="JOE1" s="135"/>
      <c r="JOF1" s="135"/>
      <c r="JOG1" s="135"/>
      <c r="JOH1" s="135"/>
      <c r="JOI1" s="135"/>
      <c r="JOJ1" s="135"/>
      <c r="JOK1" s="135"/>
      <c r="JOL1" s="135"/>
      <c r="JOM1" s="135"/>
      <c r="JON1" s="135"/>
      <c r="JOO1" s="135"/>
      <c r="JOP1" s="135"/>
      <c r="JOQ1" s="135"/>
      <c r="JOR1" s="135"/>
      <c r="JOS1" s="135"/>
      <c r="JOT1" s="135"/>
      <c r="JOU1" s="135"/>
      <c r="JOV1" s="135"/>
      <c r="JOW1" s="135"/>
      <c r="JOX1" s="135"/>
      <c r="JOY1" s="135"/>
      <c r="JOZ1" s="135"/>
      <c r="JPA1" s="135"/>
      <c r="JPB1" s="135"/>
      <c r="JPC1" s="135"/>
      <c r="JPD1" s="135"/>
      <c r="JPE1" s="135"/>
      <c r="JPF1" s="135"/>
      <c r="JPG1" s="135"/>
      <c r="JPH1" s="135"/>
      <c r="JPI1" s="135"/>
      <c r="JPJ1" s="135"/>
      <c r="JPK1" s="135"/>
      <c r="JPL1" s="135"/>
      <c r="JPM1" s="135"/>
      <c r="JPN1" s="135"/>
      <c r="JPO1" s="135"/>
      <c r="JPP1" s="135"/>
      <c r="JPQ1" s="135"/>
      <c r="JPR1" s="135"/>
      <c r="JPS1" s="135"/>
      <c r="JPT1" s="135"/>
      <c r="JPU1" s="135"/>
      <c r="JPV1" s="135"/>
      <c r="JPW1" s="135"/>
      <c r="JPX1" s="135"/>
      <c r="JPY1" s="135"/>
      <c r="JPZ1" s="135"/>
      <c r="JQA1" s="135"/>
      <c r="JQB1" s="135"/>
      <c r="JQC1" s="135"/>
      <c r="JQD1" s="135"/>
      <c r="JQE1" s="135"/>
      <c r="JQF1" s="135"/>
      <c r="JQG1" s="135"/>
      <c r="JQH1" s="135"/>
      <c r="JQI1" s="135"/>
      <c r="JQJ1" s="135"/>
      <c r="JQK1" s="135"/>
      <c r="JQL1" s="135"/>
      <c r="JQM1" s="135"/>
      <c r="JQN1" s="135"/>
      <c r="JQO1" s="135"/>
      <c r="JQP1" s="135"/>
      <c r="JQQ1" s="135"/>
      <c r="JQR1" s="135"/>
      <c r="JQS1" s="135"/>
      <c r="JQT1" s="135"/>
      <c r="JQU1" s="135"/>
      <c r="JQV1" s="135"/>
      <c r="JQW1" s="135"/>
      <c r="JQX1" s="135"/>
      <c r="JQY1" s="135"/>
      <c r="JQZ1" s="135"/>
      <c r="JRA1" s="135"/>
      <c r="JRB1" s="135"/>
      <c r="JRC1" s="135"/>
      <c r="JRD1" s="135"/>
      <c r="JRE1" s="135"/>
      <c r="JRF1" s="135"/>
      <c r="JRG1" s="135"/>
      <c r="JRH1" s="135"/>
      <c r="JRI1" s="135"/>
      <c r="JRJ1" s="135"/>
      <c r="JRK1" s="135"/>
      <c r="JRL1" s="135"/>
      <c r="JRM1" s="135"/>
      <c r="JRN1" s="135"/>
      <c r="JRO1" s="135"/>
      <c r="JRP1" s="135"/>
      <c r="JRQ1" s="135"/>
      <c r="JRR1" s="135"/>
      <c r="JRS1" s="135"/>
      <c r="JRT1" s="135"/>
      <c r="JRU1" s="135"/>
      <c r="JRV1" s="135"/>
      <c r="JRW1" s="135"/>
      <c r="JRX1" s="135"/>
      <c r="JRY1" s="135"/>
      <c r="JRZ1" s="135"/>
      <c r="JSA1" s="135"/>
      <c r="JSB1" s="135"/>
      <c r="JSC1" s="135"/>
      <c r="JSD1" s="135"/>
      <c r="JSE1" s="135"/>
      <c r="JSF1" s="135"/>
      <c r="JSG1" s="135"/>
      <c r="JSH1" s="135"/>
      <c r="JSI1" s="135"/>
      <c r="JSJ1" s="135"/>
      <c r="JSK1" s="135"/>
      <c r="JSL1" s="135"/>
      <c r="JSM1" s="135"/>
      <c r="JSN1" s="135"/>
      <c r="JSO1" s="135"/>
      <c r="JSP1" s="135"/>
      <c r="JSQ1" s="135"/>
      <c r="JSR1" s="135"/>
      <c r="JSS1" s="135"/>
      <c r="JST1" s="135"/>
      <c r="JSU1" s="135"/>
      <c r="JSV1" s="135"/>
      <c r="JSW1" s="135"/>
      <c r="JSX1" s="135"/>
      <c r="JSY1" s="135"/>
      <c r="JSZ1" s="135"/>
      <c r="JTA1" s="135"/>
      <c r="JTB1" s="135"/>
      <c r="JTC1" s="135"/>
      <c r="JTD1" s="135"/>
      <c r="JTE1" s="135"/>
      <c r="JTF1" s="135"/>
      <c r="JTG1" s="135"/>
      <c r="JTH1" s="135"/>
      <c r="JTI1" s="135"/>
      <c r="JTJ1" s="135"/>
      <c r="JTK1" s="135"/>
      <c r="JTL1" s="135"/>
      <c r="JTM1" s="135"/>
      <c r="JTN1" s="135"/>
      <c r="JTO1" s="135"/>
      <c r="JTP1" s="135"/>
      <c r="JTQ1" s="135"/>
      <c r="JTR1" s="135"/>
      <c r="JTS1" s="135"/>
      <c r="JTT1" s="135"/>
      <c r="JTU1" s="135"/>
      <c r="JTV1" s="135"/>
      <c r="JTW1" s="135"/>
      <c r="JTX1" s="135"/>
      <c r="JTY1" s="135"/>
      <c r="JTZ1" s="135"/>
      <c r="JUA1" s="135"/>
      <c r="JUB1" s="135"/>
      <c r="JUC1" s="135"/>
      <c r="JUD1" s="135"/>
      <c r="JUE1" s="135"/>
      <c r="JUF1" s="135"/>
      <c r="JUG1" s="135"/>
      <c r="JUH1" s="135"/>
      <c r="JUI1" s="135"/>
      <c r="JUJ1" s="135"/>
      <c r="JUK1" s="135"/>
      <c r="JUL1" s="135"/>
      <c r="JUM1" s="135"/>
      <c r="JUN1" s="135"/>
      <c r="JUO1" s="135"/>
      <c r="JUP1" s="135"/>
      <c r="JUQ1" s="135"/>
      <c r="JUR1" s="135"/>
      <c r="JUS1" s="135"/>
      <c r="JUT1" s="135"/>
      <c r="JUU1" s="135"/>
      <c r="JUV1" s="135"/>
      <c r="JUW1" s="135"/>
      <c r="JUX1" s="135"/>
      <c r="JUY1" s="135"/>
      <c r="JUZ1" s="135"/>
      <c r="JVA1" s="135"/>
      <c r="JVB1" s="135"/>
      <c r="JVC1" s="135"/>
      <c r="JVD1" s="135"/>
      <c r="JVE1" s="135"/>
      <c r="JVF1" s="135"/>
      <c r="JVG1" s="135"/>
      <c r="JVH1" s="135"/>
      <c r="JVI1" s="135"/>
      <c r="JVJ1" s="135"/>
      <c r="JVK1" s="135"/>
      <c r="JVL1" s="135"/>
      <c r="JVM1" s="135"/>
      <c r="JVN1" s="135"/>
      <c r="JVO1" s="135"/>
      <c r="JVP1" s="135"/>
      <c r="JVQ1" s="135"/>
      <c r="JVR1" s="135"/>
      <c r="JVS1" s="135"/>
      <c r="JVT1" s="135"/>
      <c r="JVU1" s="135"/>
      <c r="JVV1" s="135"/>
      <c r="JVW1" s="135"/>
      <c r="JVX1" s="135"/>
      <c r="JVY1" s="135"/>
      <c r="JVZ1" s="135"/>
      <c r="JWA1" s="135"/>
      <c r="JWB1" s="135"/>
      <c r="JWC1" s="135"/>
      <c r="JWD1" s="135"/>
      <c r="JWE1" s="135"/>
      <c r="JWF1" s="135"/>
      <c r="JWG1" s="135"/>
      <c r="JWH1" s="135"/>
      <c r="JWI1" s="135"/>
      <c r="JWJ1" s="135"/>
      <c r="JWK1" s="135"/>
      <c r="JWL1" s="135"/>
      <c r="JWM1" s="135"/>
      <c r="JWN1" s="135"/>
      <c r="JWO1" s="135"/>
      <c r="JWP1" s="135"/>
      <c r="JWQ1" s="135"/>
      <c r="JWR1" s="135"/>
      <c r="JWS1" s="135"/>
      <c r="JWT1" s="135"/>
      <c r="JWU1" s="135"/>
      <c r="JWV1" s="135"/>
      <c r="JWW1" s="135"/>
      <c r="JWX1" s="135"/>
      <c r="JWY1" s="135"/>
      <c r="JWZ1" s="135"/>
      <c r="JXA1" s="135"/>
      <c r="JXB1" s="135"/>
      <c r="JXC1" s="135"/>
      <c r="JXD1" s="135"/>
      <c r="JXE1" s="135"/>
      <c r="JXF1" s="135"/>
      <c r="JXG1" s="135"/>
      <c r="JXH1" s="135"/>
      <c r="JXI1" s="135"/>
      <c r="JXJ1" s="135"/>
      <c r="JXK1" s="135"/>
      <c r="JXL1" s="135"/>
      <c r="JXM1" s="135"/>
      <c r="JXN1" s="135"/>
      <c r="JXO1" s="135"/>
      <c r="JXP1" s="135"/>
      <c r="JXQ1" s="135"/>
      <c r="JXR1" s="135"/>
      <c r="JXS1" s="135"/>
      <c r="JXT1" s="135"/>
      <c r="JXU1" s="135"/>
      <c r="JXV1" s="135"/>
      <c r="JXW1" s="135"/>
      <c r="JXX1" s="135"/>
      <c r="JXY1" s="135"/>
      <c r="JXZ1" s="135"/>
      <c r="JYA1" s="135"/>
      <c r="JYB1" s="135"/>
      <c r="JYC1" s="135"/>
      <c r="JYD1" s="135"/>
      <c r="JYE1" s="135"/>
      <c r="JYF1" s="135"/>
      <c r="JYG1" s="135"/>
      <c r="JYH1" s="135"/>
      <c r="JYI1" s="135"/>
      <c r="JYJ1" s="135"/>
      <c r="JYK1" s="135"/>
      <c r="JYL1" s="135"/>
      <c r="JYM1" s="135"/>
      <c r="JYN1" s="135"/>
      <c r="JYO1" s="135"/>
      <c r="JYP1" s="135"/>
      <c r="JYQ1" s="135"/>
      <c r="JYR1" s="135"/>
      <c r="JYS1" s="135"/>
      <c r="JYT1" s="135"/>
      <c r="JYU1" s="135"/>
      <c r="JYV1" s="135"/>
      <c r="JYW1" s="135"/>
      <c r="JYX1" s="135"/>
      <c r="JYY1" s="135"/>
      <c r="JYZ1" s="135"/>
      <c r="JZA1" s="135"/>
      <c r="JZB1" s="135"/>
      <c r="JZC1" s="135"/>
      <c r="JZD1" s="135"/>
      <c r="JZE1" s="135"/>
      <c r="JZF1" s="135"/>
      <c r="JZG1" s="135"/>
      <c r="JZH1" s="135"/>
      <c r="JZI1" s="135"/>
      <c r="JZJ1" s="135"/>
      <c r="JZK1" s="135"/>
      <c r="JZL1" s="135"/>
      <c r="JZM1" s="135"/>
      <c r="JZN1" s="135"/>
      <c r="JZO1" s="135"/>
      <c r="JZP1" s="135"/>
      <c r="JZQ1" s="135"/>
      <c r="JZR1" s="135"/>
      <c r="JZS1" s="135"/>
      <c r="JZT1" s="135"/>
      <c r="JZU1" s="135"/>
      <c r="JZV1" s="135"/>
      <c r="JZW1" s="135"/>
      <c r="JZX1" s="135"/>
      <c r="JZY1" s="135"/>
      <c r="JZZ1" s="135"/>
      <c r="KAA1" s="135"/>
      <c r="KAB1" s="135"/>
      <c r="KAC1" s="135"/>
      <c r="KAD1" s="135"/>
      <c r="KAE1" s="135"/>
      <c r="KAF1" s="135"/>
      <c r="KAG1" s="135"/>
      <c r="KAH1" s="135"/>
      <c r="KAI1" s="135"/>
      <c r="KAJ1" s="135"/>
      <c r="KAK1" s="135"/>
      <c r="KAL1" s="135"/>
      <c r="KAM1" s="135"/>
      <c r="KAN1" s="135"/>
      <c r="KAO1" s="135"/>
      <c r="KAP1" s="135"/>
      <c r="KAQ1" s="135"/>
      <c r="KAR1" s="135"/>
      <c r="KAS1" s="135"/>
      <c r="KAT1" s="135"/>
      <c r="KAU1" s="135"/>
      <c r="KAV1" s="135"/>
      <c r="KAW1" s="135"/>
      <c r="KAX1" s="135"/>
      <c r="KAY1" s="135"/>
      <c r="KAZ1" s="135"/>
      <c r="KBA1" s="135"/>
      <c r="KBB1" s="135"/>
      <c r="KBC1" s="135"/>
      <c r="KBD1" s="135"/>
      <c r="KBE1" s="135"/>
      <c r="KBF1" s="135"/>
      <c r="KBG1" s="135"/>
      <c r="KBH1" s="135"/>
      <c r="KBI1" s="135"/>
      <c r="KBJ1" s="135"/>
      <c r="KBK1" s="135"/>
      <c r="KBL1" s="135"/>
      <c r="KBM1" s="135"/>
      <c r="KBN1" s="135"/>
      <c r="KBO1" s="135"/>
      <c r="KBP1" s="135"/>
      <c r="KBQ1" s="135"/>
      <c r="KBR1" s="135"/>
      <c r="KBS1" s="135"/>
      <c r="KBT1" s="135"/>
      <c r="KBU1" s="135"/>
      <c r="KBV1" s="135"/>
      <c r="KBW1" s="135"/>
      <c r="KBX1" s="135"/>
      <c r="KBY1" s="135"/>
      <c r="KBZ1" s="135"/>
      <c r="KCA1" s="135"/>
      <c r="KCB1" s="135"/>
      <c r="KCC1" s="135"/>
      <c r="KCD1" s="135"/>
      <c r="KCE1" s="135"/>
      <c r="KCF1" s="135"/>
      <c r="KCG1" s="135"/>
      <c r="KCH1" s="135"/>
      <c r="KCI1" s="135"/>
      <c r="KCJ1" s="135"/>
      <c r="KCK1" s="135"/>
      <c r="KCL1" s="135"/>
      <c r="KCM1" s="135"/>
      <c r="KCN1" s="135"/>
      <c r="KCO1" s="135"/>
      <c r="KCP1" s="135"/>
      <c r="KCQ1" s="135"/>
      <c r="KCR1" s="135"/>
      <c r="KCS1" s="135"/>
      <c r="KCT1" s="135"/>
      <c r="KCU1" s="135"/>
      <c r="KCV1" s="135"/>
      <c r="KCW1" s="135"/>
      <c r="KCX1" s="135"/>
      <c r="KCY1" s="135"/>
      <c r="KCZ1" s="135"/>
      <c r="KDA1" s="135"/>
      <c r="KDB1" s="135"/>
      <c r="KDC1" s="135"/>
      <c r="KDD1" s="135"/>
      <c r="KDE1" s="135"/>
      <c r="KDF1" s="135"/>
      <c r="KDG1" s="135"/>
      <c r="KDH1" s="135"/>
      <c r="KDI1" s="135"/>
      <c r="KDJ1" s="135"/>
      <c r="KDK1" s="135"/>
      <c r="KDL1" s="135"/>
      <c r="KDM1" s="135"/>
      <c r="KDN1" s="135"/>
      <c r="KDO1" s="135"/>
      <c r="KDP1" s="135"/>
      <c r="KDQ1" s="135"/>
      <c r="KDR1" s="135"/>
      <c r="KDS1" s="135"/>
      <c r="KDT1" s="135"/>
      <c r="KDU1" s="135"/>
      <c r="KDV1" s="135"/>
      <c r="KDW1" s="135"/>
      <c r="KDX1" s="135"/>
      <c r="KDY1" s="135"/>
      <c r="KDZ1" s="135"/>
      <c r="KEA1" s="135"/>
      <c r="KEB1" s="135"/>
      <c r="KEC1" s="135"/>
      <c r="KED1" s="135"/>
      <c r="KEE1" s="135"/>
      <c r="KEF1" s="135"/>
      <c r="KEG1" s="135"/>
      <c r="KEH1" s="135"/>
      <c r="KEI1" s="135"/>
      <c r="KEJ1" s="135"/>
      <c r="KEK1" s="135"/>
      <c r="KEL1" s="135"/>
      <c r="KEM1" s="135"/>
      <c r="KEN1" s="135"/>
      <c r="KEO1" s="135"/>
      <c r="KEP1" s="135"/>
      <c r="KEQ1" s="135"/>
      <c r="KER1" s="135"/>
      <c r="KES1" s="135"/>
      <c r="KET1" s="135"/>
      <c r="KEU1" s="135"/>
      <c r="KEV1" s="135"/>
      <c r="KEW1" s="135"/>
      <c r="KEX1" s="135"/>
      <c r="KEY1" s="135"/>
      <c r="KEZ1" s="135"/>
      <c r="KFA1" s="135"/>
      <c r="KFB1" s="135"/>
      <c r="KFC1" s="135"/>
      <c r="KFD1" s="135"/>
      <c r="KFE1" s="135"/>
      <c r="KFF1" s="135"/>
      <c r="KFG1" s="135"/>
      <c r="KFH1" s="135"/>
      <c r="KFI1" s="135"/>
      <c r="KFJ1" s="135"/>
      <c r="KFK1" s="135"/>
      <c r="KFL1" s="135"/>
      <c r="KFM1" s="135"/>
      <c r="KFN1" s="135"/>
      <c r="KFO1" s="135"/>
      <c r="KFP1" s="135"/>
      <c r="KFQ1" s="135"/>
      <c r="KFR1" s="135"/>
      <c r="KFS1" s="135"/>
      <c r="KFT1" s="135"/>
      <c r="KFU1" s="135"/>
      <c r="KFV1" s="135"/>
      <c r="KFW1" s="135"/>
      <c r="KFX1" s="135"/>
      <c r="KFY1" s="135"/>
      <c r="KFZ1" s="135"/>
      <c r="KGA1" s="135"/>
      <c r="KGB1" s="135"/>
      <c r="KGC1" s="135"/>
      <c r="KGD1" s="135"/>
      <c r="KGE1" s="135"/>
      <c r="KGF1" s="135"/>
      <c r="KGG1" s="135"/>
      <c r="KGH1" s="135"/>
      <c r="KGI1" s="135"/>
      <c r="KGJ1" s="135"/>
      <c r="KGK1" s="135"/>
      <c r="KGL1" s="135"/>
      <c r="KGM1" s="135"/>
      <c r="KGN1" s="135"/>
      <c r="KGO1" s="135"/>
      <c r="KGP1" s="135"/>
      <c r="KGQ1" s="135"/>
      <c r="KGR1" s="135"/>
      <c r="KGS1" s="135"/>
      <c r="KGT1" s="135"/>
      <c r="KGU1" s="135"/>
      <c r="KGV1" s="135"/>
      <c r="KGW1" s="135"/>
      <c r="KGX1" s="135"/>
      <c r="KGY1" s="135"/>
      <c r="KGZ1" s="135"/>
      <c r="KHA1" s="135"/>
      <c r="KHB1" s="135"/>
      <c r="KHC1" s="135"/>
      <c r="KHD1" s="135"/>
      <c r="KHE1" s="135"/>
      <c r="KHF1" s="135"/>
      <c r="KHG1" s="135"/>
      <c r="KHH1" s="135"/>
      <c r="KHI1" s="135"/>
      <c r="KHJ1" s="135"/>
      <c r="KHK1" s="135"/>
      <c r="KHL1" s="135"/>
      <c r="KHM1" s="135"/>
      <c r="KHN1" s="135"/>
      <c r="KHO1" s="135"/>
      <c r="KHP1" s="135"/>
      <c r="KHQ1" s="135"/>
      <c r="KHR1" s="135"/>
      <c r="KHS1" s="135"/>
      <c r="KHT1" s="135"/>
      <c r="KHU1" s="135"/>
      <c r="KHV1" s="135"/>
      <c r="KHW1" s="135"/>
      <c r="KHX1" s="135"/>
      <c r="KHY1" s="135"/>
      <c r="KHZ1" s="135"/>
      <c r="KIA1" s="135"/>
      <c r="KIB1" s="135"/>
      <c r="KIC1" s="135"/>
      <c r="KID1" s="135"/>
      <c r="KIE1" s="135"/>
      <c r="KIF1" s="135"/>
      <c r="KIG1" s="135"/>
      <c r="KIH1" s="135"/>
      <c r="KII1" s="135"/>
      <c r="KIJ1" s="135"/>
      <c r="KIK1" s="135"/>
      <c r="KIL1" s="135"/>
      <c r="KIM1" s="135"/>
      <c r="KIN1" s="135"/>
      <c r="KIO1" s="135"/>
      <c r="KIP1" s="135"/>
      <c r="KIQ1" s="135"/>
      <c r="KIR1" s="135"/>
      <c r="KIS1" s="135"/>
      <c r="KIT1" s="135"/>
      <c r="KIU1" s="135"/>
      <c r="KIV1" s="135"/>
      <c r="KIW1" s="135"/>
      <c r="KIX1" s="135"/>
      <c r="KIY1" s="135"/>
      <c r="KIZ1" s="135"/>
      <c r="KJA1" s="135"/>
      <c r="KJB1" s="135"/>
      <c r="KJC1" s="135"/>
      <c r="KJD1" s="135"/>
      <c r="KJE1" s="135"/>
      <c r="KJF1" s="135"/>
      <c r="KJG1" s="135"/>
      <c r="KJH1" s="135"/>
      <c r="KJI1" s="135"/>
      <c r="KJJ1" s="135"/>
      <c r="KJK1" s="135"/>
      <c r="KJL1" s="135"/>
      <c r="KJM1" s="135"/>
      <c r="KJN1" s="135"/>
      <c r="KJO1" s="135"/>
      <c r="KJP1" s="135"/>
      <c r="KJQ1" s="135"/>
      <c r="KJR1" s="135"/>
      <c r="KJS1" s="135"/>
      <c r="KJT1" s="135"/>
      <c r="KJU1" s="135"/>
      <c r="KJV1" s="135"/>
      <c r="KJW1" s="135"/>
      <c r="KJX1" s="135"/>
      <c r="KJY1" s="135"/>
      <c r="KJZ1" s="135"/>
      <c r="KKA1" s="135"/>
      <c r="KKB1" s="135"/>
      <c r="KKC1" s="135"/>
      <c r="KKD1" s="135"/>
      <c r="KKE1" s="135"/>
      <c r="KKF1" s="135"/>
      <c r="KKG1" s="135"/>
      <c r="KKH1" s="135"/>
      <c r="KKI1" s="135"/>
      <c r="KKJ1" s="135"/>
      <c r="KKK1" s="135"/>
      <c r="KKL1" s="135"/>
      <c r="KKM1" s="135"/>
      <c r="KKN1" s="135"/>
      <c r="KKO1" s="135"/>
      <c r="KKP1" s="135"/>
      <c r="KKQ1" s="135"/>
      <c r="KKR1" s="135"/>
      <c r="KKS1" s="135"/>
      <c r="KKT1" s="135"/>
      <c r="KKU1" s="135"/>
      <c r="KKV1" s="135"/>
      <c r="KKW1" s="135"/>
      <c r="KKX1" s="135"/>
      <c r="KKY1" s="135"/>
      <c r="KKZ1" s="135"/>
      <c r="KLA1" s="135"/>
      <c r="KLB1" s="135"/>
      <c r="KLC1" s="135"/>
      <c r="KLD1" s="135"/>
      <c r="KLE1" s="135"/>
      <c r="KLF1" s="135"/>
      <c r="KLG1" s="135"/>
      <c r="KLH1" s="135"/>
      <c r="KLI1" s="135"/>
      <c r="KLJ1" s="135"/>
      <c r="KLK1" s="135"/>
      <c r="KLL1" s="135"/>
      <c r="KLM1" s="135"/>
      <c r="KLN1" s="135"/>
      <c r="KLO1" s="135"/>
      <c r="KLP1" s="135"/>
      <c r="KLQ1" s="135"/>
      <c r="KLR1" s="135"/>
      <c r="KLS1" s="135"/>
      <c r="KLT1" s="135"/>
      <c r="KLU1" s="135"/>
      <c r="KLV1" s="135"/>
      <c r="KLW1" s="135"/>
      <c r="KLX1" s="135"/>
      <c r="KLY1" s="135"/>
      <c r="KLZ1" s="135"/>
      <c r="KMA1" s="135"/>
      <c r="KMB1" s="135"/>
      <c r="KMC1" s="135"/>
      <c r="KMD1" s="135"/>
      <c r="KME1" s="135"/>
      <c r="KMF1" s="135"/>
      <c r="KMG1" s="135"/>
      <c r="KMH1" s="135"/>
      <c r="KMI1" s="135"/>
      <c r="KMJ1" s="135"/>
      <c r="KMK1" s="135"/>
      <c r="KML1" s="135"/>
      <c r="KMM1" s="135"/>
      <c r="KMN1" s="135"/>
      <c r="KMO1" s="135"/>
      <c r="KMP1" s="135"/>
      <c r="KMQ1" s="135"/>
      <c r="KMR1" s="135"/>
      <c r="KMS1" s="135"/>
      <c r="KMT1" s="135"/>
      <c r="KMU1" s="135"/>
      <c r="KMV1" s="135"/>
      <c r="KMW1" s="135"/>
      <c r="KMX1" s="135"/>
      <c r="KMY1" s="135"/>
      <c r="KMZ1" s="135"/>
      <c r="KNA1" s="135"/>
      <c r="KNB1" s="135"/>
      <c r="KNC1" s="135"/>
      <c r="KND1" s="135"/>
      <c r="KNE1" s="135"/>
      <c r="KNF1" s="135"/>
      <c r="KNG1" s="135"/>
      <c r="KNH1" s="135"/>
      <c r="KNI1" s="135"/>
      <c r="KNJ1" s="135"/>
      <c r="KNK1" s="135"/>
      <c r="KNL1" s="135"/>
      <c r="KNM1" s="135"/>
      <c r="KNN1" s="135"/>
      <c r="KNO1" s="135"/>
      <c r="KNP1" s="135"/>
      <c r="KNQ1" s="135"/>
      <c r="KNR1" s="135"/>
      <c r="KNS1" s="135"/>
      <c r="KNT1" s="135"/>
      <c r="KNU1" s="135"/>
      <c r="KNV1" s="135"/>
      <c r="KNW1" s="135"/>
      <c r="KNX1" s="135"/>
      <c r="KNY1" s="135"/>
      <c r="KNZ1" s="135"/>
      <c r="KOA1" s="135"/>
      <c r="KOB1" s="135"/>
      <c r="KOC1" s="135"/>
      <c r="KOD1" s="135"/>
      <c r="KOE1" s="135"/>
      <c r="KOF1" s="135"/>
      <c r="KOG1" s="135"/>
      <c r="KOH1" s="135"/>
      <c r="KOI1" s="135"/>
      <c r="KOJ1" s="135"/>
      <c r="KOK1" s="135"/>
      <c r="KOL1" s="135"/>
      <c r="KOM1" s="135"/>
      <c r="KON1" s="135"/>
      <c r="KOO1" s="135"/>
      <c r="KOP1" s="135"/>
      <c r="KOQ1" s="135"/>
      <c r="KOR1" s="135"/>
      <c r="KOS1" s="135"/>
      <c r="KOT1" s="135"/>
      <c r="KOU1" s="135"/>
      <c r="KOV1" s="135"/>
      <c r="KOW1" s="135"/>
      <c r="KOX1" s="135"/>
      <c r="KOY1" s="135"/>
      <c r="KOZ1" s="135"/>
      <c r="KPA1" s="135"/>
      <c r="KPB1" s="135"/>
      <c r="KPC1" s="135"/>
      <c r="KPD1" s="135"/>
      <c r="KPE1" s="135"/>
      <c r="KPF1" s="135"/>
      <c r="KPG1" s="135"/>
      <c r="KPH1" s="135"/>
      <c r="KPI1" s="135"/>
      <c r="KPJ1" s="135"/>
      <c r="KPK1" s="135"/>
      <c r="KPL1" s="135"/>
      <c r="KPM1" s="135"/>
      <c r="KPN1" s="135"/>
      <c r="KPO1" s="135"/>
      <c r="KPP1" s="135"/>
      <c r="KPQ1" s="135"/>
      <c r="KPR1" s="135"/>
      <c r="KPS1" s="135"/>
      <c r="KPT1" s="135"/>
      <c r="KPU1" s="135"/>
      <c r="KPV1" s="135"/>
      <c r="KPW1" s="135"/>
      <c r="KPX1" s="135"/>
      <c r="KPY1" s="135"/>
      <c r="KPZ1" s="135"/>
      <c r="KQA1" s="135"/>
      <c r="KQB1" s="135"/>
      <c r="KQC1" s="135"/>
      <c r="KQD1" s="135"/>
      <c r="KQE1" s="135"/>
      <c r="KQF1" s="135"/>
      <c r="KQG1" s="135"/>
      <c r="KQH1" s="135"/>
      <c r="KQI1" s="135"/>
      <c r="KQJ1" s="135"/>
      <c r="KQK1" s="135"/>
      <c r="KQL1" s="135"/>
      <c r="KQM1" s="135"/>
      <c r="KQN1" s="135"/>
      <c r="KQO1" s="135"/>
      <c r="KQP1" s="135"/>
      <c r="KQQ1" s="135"/>
      <c r="KQR1" s="135"/>
      <c r="KQS1" s="135"/>
      <c r="KQT1" s="135"/>
      <c r="KQU1" s="135"/>
      <c r="KQV1" s="135"/>
      <c r="KQW1" s="135"/>
      <c r="KQX1" s="135"/>
      <c r="KQY1" s="135"/>
      <c r="KQZ1" s="135"/>
      <c r="KRA1" s="135"/>
      <c r="KRB1" s="135"/>
      <c r="KRC1" s="135"/>
      <c r="KRD1" s="135"/>
      <c r="KRE1" s="135"/>
      <c r="KRF1" s="135"/>
      <c r="KRG1" s="135"/>
      <c r="KRH1" s="135"/>
      <c r="KRI1" s="135"/>
      <c r="KRJ1" s="135"/>
      <c r="KRK1" s="135"/>
      <c r="KRL1" s="135"/>
      <c r="KRM1" s="135"/>
      <c r="KRN1" s="135"/>
      <c r="KRO1" s="135"/>
      <c r="KRP1" s="135"/>
      <c r="KRQ1" s="135"/>
      <c r="KRR1" s="135"/>
      <c r="KRS1" s="135"/>
      <c r="KRT1" s="135"/>
      <c r="KRU1" s="135"/>
      <c r="KRV1" s="135"/>
      <c r="KRW1" s="135"/>
      <c r="KRX1" s="135"/>
      <c r="KRY1" s="135"/>
      <c r="KRZ1" s="135"/>
      <c r="KSA1" s="135"/>
      <c r="KSB1" s="135"/>
      <c r="KSC1" s="135"/>
      <c r="KSD1" s="135"/>
      <c r="KSE1" s="135"/>
      <c r="KSF1" s="135"/>
      <c r="KSG1" s="135"/>
      <c r="KSH1" s="135"/>
      <c r="KSI1" s="135"/>
      <c r="KSJ1" s="135"/>
      <c r="KSK1" s="135"/>
      <c r="KSL1" s="135"/>
      <c r="KSM1" s="135"/>
      <c r="KSN1" s="135"/>
      <c r="KSO1" s="135"/>
      <c r="KSP1" s="135"/>
      <c r="KSQ1" s="135"/>
      <c r="KSR1" s="135"/>
      <c r="KSS1" s="135"/>
      <c r="KST1" s="135"/>
      <c r="KSU1" s="135"/>
      <c r="KSV1" s="135"/>
      <c r="KSW1" s="135"/>
      <c r="KSX1" s="135"/>
      <c r="KSY1" s="135"/>
      <c r="KSZ1" s="135"/>
      <c r="KTA1" s="135"/>
      <c r="KTB1" s="135"/>
      <c r="KTC1" s="135"/>
      <c r="KTD1" s="135"/>
      <c r="KTE1" s="135"/>
      <c r="KTF1" s="135"/>
      <c r="KTG1" s="135"/>
      <c r="KTH1" s="135"/>
      <c r="KTI1" s="135"/>
      <c r="KTJ1" s="135"/>
      <c r="KTK1" s="135"/>
      <c r="KTL1" s="135"/>
      <c r="KTM1" s="135"/>
      <c r="KTN1" s="135"/>
      <c r="KTO1" s="135"/>
      <c r="KTP1" s="135"/>
      <c r="KTQ1" s="135"/>
      <c r="KTR1" s="135"/>
      <c r="KTS1" s="135"/>
      <c r="KTT1" s="135"/>
      <c r="KTU1" s="135"/>
      <c r="KTV1" s="135"/>
      <c r="KTW1" s="135"/>
      <c r="KTX1" s="135"/>
      <c r="KTY1" s="135"/>
      <c r="KTZ1" s="135"/>
      <c r="KUA1" s="135"/>
      <c r="KUB1" s="135"/>
      <c r="KUC1" s="135"/>
      <c r="KUD1" s="135"/>
      <c r="KUE1" s="135"/>
      <c r="KUF1" s="135"/>
      <c r="KUG1" s="135"/>
      <c r="KUH1" s="135"/>
      <c r="KUI1" s="135"/>
      <c r="KUJ1" s="135"/>
      <c r="KUK1" s="135"/>
      <c r="KUL1" s="135"/>
      <c r="KUM1" s="135"/>
      <c r="KUN1" s="135"/>
      <c r="KUO1" s="135"/>
      <c r="KUP1" s="135"/>
      <c r="KUQ1" s="135"/>
      <c r="KUR1" s="135"/>
      <c r="KUS1" s="135"/>
      <c r="KUT1" s="135"/>
      <c r="KUU1" s="135"/>
      <c r="KUV1" s="135"/>
      <c r="KUW1" s="135"/>
      <c r="KUX1" s="135"/>
      <c r="KUY1" s="135"/>
      <c r="KUZ1" s="135"/>
      <c r="KVA1" s="135"/>
      <c r="KVB1" s="135"/>
      <c r="KVC1" s="135"/>
      <c r="KVD1" s="135"/>
      <c r="KVE1" s="135"/>
      <c r="KVF1" s="135"/>
      <c r="KVG1" s="135"/>
      <c r="KVH1" s="135"/>
      <c r="KVI1" s="135"/>
      <c r="KVJ1" s="135"/>
      <c r="KVK1" s="135"/>
      <c r="KVL1" s="135"/>
      <c r="KVM1" s="135"/>
      <c r="KVN1" s="135"/>
      <c r="KVO1" s="135"/>
      <c r="KVP1" s="135"/>
      <c r="KVQ1" s="135"/>
      <c r="KVR1" s="135"/>
      <c r="KVS1" s="135"/>
      <c r="KVT1" s="135"/>
      <c r="KVU1" s="135"/>
      <c r="KVV1" s="135"/>
      <c r="KVW1" s="135"/>
      <c r="KVX1" s="135"/>
      <c r="KVY1" s="135"/>
      <c r="KVZ1" s="135"/>
      <c r="KWA1" s="135"/>
      <c r="KWB1" s="135"/>
      <c r="KWC1" s="135"/>
      <c r="KWD1" s="135"/>
      <c r="KWE1" s="135"/>
      <c r="KWF1" s="135"/>
      <c r="KWG1" s="135"/>
      <c r="KWH1" s="135"/>
      <c r="KWI1" s="135"/>
      <c r="KWJ1" s="135"/>
      <c r="KWK1" s="135"/>
      <c r="KWL1" s="135"/>
      <c r="KWM1" s="135"/>
      <c r="KWN1" s="135"/>
      <c r="KWO1" s="135"/>
      <c r="KWP1" s="135"/>
      <c r="KWQ1" s="135"/>
      <c r="KWR1" s="135"/>
      <c r="KWS1" s="135"/>
      <c r="KWT1" s="135"/>
      <c r="KWU1" s="135"/>
      <c r="KWV1" s="135"/>
      <c r="KWW1" s="135"/>
      <c r="KWX1" s="135"/>
      <c r="KWY1" s="135"/>
      <c r="KWZ1" s="135"/>
      <c r="KXA1" s="135"/>
      <c r="KXB1" s="135"/>
      <c r="KXC1" s="135"/>
      <c r="KXD1" s="135"/>
      <c r="KXE1" s="135"/>
      <c r="KXF1" s="135"/>
      <c r="KXG1" s="135"/>
      <c r="KXH1" s="135"/>
      <c r="KXI1" s="135"/>
      <c r="KXJ1" s="135"/>
      <c r="KXK1" s="135"/>
      <c r="KXL1" s="135"/>
      <c r="KXM1" s="135"/>
      <c r="KXN1" s="135"/>
      <c r="KXO1" s="135"/>
      <c r="KXP1" s="135"/>
      <c r="KXQ1" s="135"/>
      <c r="KXR1" s="135"/>
      <c r="KXS1" s="135"/>
      <c r="KXT1" s="135"/>
      <c r="KXU1" s="135"/>
      <c r="KXV1" s="135"/>
      <c r="KXW1" s="135"/>
      <c r="KXX1" s="135"/>
      <c r="KXY1" s="135"/>
      <c r="KXZ1" s="135"/>
      <c r="KYA1" s="135"/>
      <c r="KYB1" s="135"/>
      <c r="KYC1" s="135"/>
      <c r="KYD1" s="135"/>
      <c r="KYE1" s="135"/>
      <c r="KYF1" s="135"/>
      <c r="KYG1" s="135"/>
      <c r="KYH1" s="135"/>
      <c r="KYI1" s="135"/>
      <c r="KYJ1" s="135"/>
      <c r="KYK1" s="135"/>
      <c r="KYL1" s="135"/>
      <c r="KYM1" s="135"/>
      <c r="KYN1" s="135"/>
      <c r="KYO1" s="135"/>
      <c r="KYP1" s="135"/>
      <c r="KYQ1" s="135"/>
      <c r="KYR1" s="135"/>
      <c r="KYS1" s="135"/>
      <c r="KYT1" s="135"/>
      <c r="KYU1" s="135"/>
      <c r="KYV1" s="135"/>
      <c r="KYW1" s="135"/>
      <c r="KYX1" s="135"/>
      <c r="KYY1" s="135"/>
      <c r="KYZ1" s="135"/>
      <c r="KZA1" s="135"/>
      <c r="KZB1" s="135"/>
      <c r="KZC1" s="135"/>
      <c r="KZD1" s="135"/>
      <c r="KZE1" s="135"/>
      <c r="KZF1" s="135"/>
      <c r="KZG1" s="135"/>
      <c r="KZH1" s="135"/>
      <c r="KZI1" s="135"/>
      <c r="KZJ1" s="135"/>
      <c r="KZK1" s="135"/>
      <c r="KZL1" s="135"/>
      <c r="KZM1" s="135"/>
      <c r="KZN1" s="135"/>
      <c r="KZO1" s="135"/>
      <c r="KZP1" s="135"/>
      <c r="KZQ1" s="135"/>
      <c r="KZR1" s="135"/>
      <c r="KZS1" s="135"/>
      <c r="KZT1" s="135"/>
      <c r="KZU1" s="135"/>
      <c r="KZV1" s="135"/>
      <c r="KZW1" s="135"/>
      <c r="KZX1" s="135"/>
      <c r="KZY1" s="135"/>
      <c r="KZZ1" s="135"/>
      <c r="LAA1" s="135"/>
      <c r="LAB1" s="135"/>
      <c r="LAC1" s="135"/>
      <c r="LAD1" s="135"/>
      <c r="LAE1" s="135"/>
      <c r="LAF1" s="135"/>
      <c r="LAG1" s="135"/>
      <c r="LAH1" s="135"/>
      <c r="LAI1" s="135"/>
      <c r="LAJ1" s="135"/>
      <c r="LAK1" s="135"/>
      <c r="LAL1" s="135"/>
      <c r="LAM1" s="135"/>
      <c r="LAN1" s="135"/>
      <c r="LAO1" s="135"/>
      <c r="LAP1" s="135"/>
      <c r="LAQ1" s="135"/>
      <c r="LAR1" s="135"/>
      <c r="LAS1" s="135"/>
      <c r="LAT1" s="135"/>
      <c r="LAU1" s="135"/>
      <c r="LAV1" s="135"/>
      <c r="LAW1" s="135"/>
      <c r="LAX1" s="135"/>
      <c r="LAY1" s="135"/>
      <c r="LAZ1" s="135"/>
      <c r="LBA1" s="135"/>
      <c r="LBB1" s="135"/>
      <c r="LBC1" s="135"/>
      <c r="LBD1" s="135"/>
      <c r="LBE1" s="135"/>
      <c r="LBF1" s="135"/>
      <c r="LBG1" s="135"/>
      <c r="LBH1" s="135"/>
      <c r="LBI1" s="135"/>
      <c r="LBJ1" s="135"/>
      <c r="LBK1" s="135"/>
      <c r="LBL1" s="135"/>
      <c r="LBM1" s="135"/>
      <c r="LBN1" s="135"/>
      <c r="LBO1" s="135"/>
      <c r="LBP1" s="135"/>
      <c r="LBQ1" s="135"/>
      <c r="LBR1" s="135"/>
      <c r="LBS1" s="135"/>
      <c r="LBT1" s="135"/>
      <c r="LBU1" s="135"/>
      <c r="LBV1" s="135"/>
      <c r="LBW1" s="135"/>
      <c r="LBX1" s="135"/>
      <c r="LBY1" s="135"/>
      <c r="LBZ1" s="135"/>
      <c r="LCA1" s="135"/>
      <c r="LCB1" s="135"/>
      <c r="LCC1" s="135"/>
      <c r="LCD1" s="135"/>
      <c r="LCE1" s="135"/>
      <c r="LCF1" s="135"/>
      <c r="LCG1" s="135"/>
      <c r="LCH1" s="135"/>
      <c r="LCI1" s="135"/>
      <c r="LCJ1" s="135"/>
      <c r="LCK1" s="135"/>
      <c r="LCL1" s="135"/>
      <c r="LCM1" s="135"/>
      <c r="LCN1" s="135"/>
      <c r="LCO1" s="135"/>
      <c r="LCP1" s="135"/>
      <c r="LCQ1" s="135"/>
      <c r="LCR1" s="135"/>
      <c r="LCS1" s="135"/>
      <c r="LCT1" s="135"/>
      <c r="LCU1" s="135"/>
      <c r="LCV1" s="135"/>
      <c r="LCW1" s="135"/>
      <c r="LCX1" s="135"/>
      <c r="LCY1" s="135"/>
      <c r="LCZ1" s="135"/>
      <c r="LDA1" s="135"/>
      <c r="LDB1" s="135"/>
      <c r="LDC1" s="135"/>
      <c r="LDD1" s="135"/>
      <c r="LDE1" s="135"/>
      <c r="LDF1" s="135"/>
      <c r="LDG1" s="135"/>
      <c r="LDH1" s="135"/>
      <c r="LDI1" s="135"/>
      <c r="LDJ1" s="135"/>
      <c r="LDK1" s="135"/>
      <c r="LDL1" s="135"/>
      <c r="LDM1" s="135"/>
      <c r="LDN1" s="135"/>
      <c r="LDO1" s="135"/>
      <c r="LDP1" s="135"/>
      <c r="LDQ1" s="135"/>
      <c r="LDR1" s="135"/>
      <c r="LDS1" s="135"/>
      <c r="LDT1" s="135"/>
      <c r="LDU1" s="135"/>
      <c r="LDV1" s="135"/>
      <c r="LDW1" s="135"/>
      <c r="LDX1" s="135"/>
      <c r="LDY1" s="135"/>
      <c r="LDZ1" s="135"/>
      <c r="LEA1" s="135"/>
      <c r="LEB1" s="135"/>
      <c r="LEC1" s="135"/>
      <c r="LED1" s="135"/>
      <c r="LEE1" s="135"/>
      <c r="LEF1" s="135"/>
      <c r="LEG1" s="135"/>
      <c r="LEH1" s="135"/>
      <c r="LEI1" s="135"/>
      <c r="LEJ1" s="135"/>
      <c r="LEK1" s="135"/>
      <c r="LEL1" s="135"/>
      <c r="LEM1" s="135"/>
      <c r="LEN1" s="135"/>
      <c r="LEO1" s="135"/>
      <c r="LEP1" s="135"/>
      <c r="LEQ1" s="135"/>
      <c r="LER1" s="135"/>
      <c r="LES1" s="135"/>
      <c r="LET1" s="135"/>
      <c r="LEU1" s="135"/>
      <c r="LEV1" s="135"/>
      <c r="LEW1" s="135"/>
      <c r="LEX1" s="135"/>
      <c r="LEY1" s="135"/>
      <c r="LEZ1" s="135"/>
      <c r="LFA1" s="135"/>
      <c r="LFB1" s="135"/>
      <c r="LFC1" s="135"/>
      <c r="LFD1" s="135"/>
      <c r="LFE1" s="135"/>
      <c r="LFF1" s="135"/>
      <c r="LFG1" s="135"/>
      <c r="LFH1" s="135"/>
      <c r="LFI1" s="135"/>
      <c r="LFJ1" s="135"/>
      <c r="LFK1" s="135"/>
      <c r="LFL1" s="135"/>
      <c r="LFM1" s="135"/>
      <c r="LFN1" s="135"/>
      <c r="LFO1" s="135"/>
      <c r="LFP1" s="135"/>
      <c r="LFQ1" s="135"/>
      <c r="LFR1" s="135"/>
      <c r="LFS1" s="135"/>
      <c r="LFT1" s="135"/>
      <c r="LFU1" s="135"/>
      <c r="LFV1" s="135"/>
      <c r="LFW1" s="135"/>
      <c r="LFX1" s="135"/>
      <c r="LFY1" s="135"/>
      <c r="LFZ1" s="135"/>
      <c r="LGA1" s="135"/>
      <c r="LGB1" s="135"/>
      <c r="LGC1" s="135"/>
      <c r="LGD1" s="135"/>
      <c r="LGE1" s="135"/>
      <c r="LGF1" s="135"/>
      <c r="LGG1" s="135"/>
      <c r="LGH1" s="135"/>
      <c r="LGI1" s="135"/>
      <c r="LGJ1" s="135"/>
      <c r="LGK1" s="135"/>
      <c r="LGL1" s="135"/>
      <c r="LGM1" s="135"/>
      <c r="LGN1" s="135"/>
      <c r="LGO1" s="135"/>
      <c r="LGP1" s="135"/>
      <c r="LGQ1" s="135"/>
      <c r="LGR1" s="135"/>
      <c r="LGS1" s="135"/>
      <c r="LGT1" s="135"/>
      <c r="LGU1" s="135"/>
      <c r="LGV1" s="135"/>
      <c r="LGW1" s="135"/>
      <c r="LGX1" s="135"/>
      <c r="LGY1" s="135"/>
      <c r="LGZ1" s="135"/>
      <c r="LHA1" s="135"/>
      <c r="LHB1" s="135"/>
      <c r="LHC1" s="135"/>
      <c r="LHD1" s="135"/>
      <c r="LHE1" s="135"/>
      <c r="LHF1" s="135"/>
      <c r="LHG1" s="135"/>
      <c r="LHH1" s="135"/>
      <c r="LHI1" s="135"/>
      <c r="LHJ1" s="135"/>
      <c r="LHK1" s="135"/>
      <c r="LHL1" s="135"/>
      <c r="LHM1" s="135"/>
      <c r="LHN1" s="135"/>
      <c r="LHO1" s="135"/>
      <c r="LHP1" s="135"/>
      <c r="LHQ1" s="135"/>
      <c r="LHR1" s="135"/>
      <c r="LHS1" s="135"/>
      <c r="LHT1" s="135"/>
      <c r="LHU1" s="135"/>
      <c r="LHV1" s="135"/>
      <c r="LHW1" s="135"/>
      <c r="LHX1" s="135"/>
      <c r="LHY1" s="135"/>
      <c r="LHZ1" s="135"/>
      <c r="LIA1" s="135"/>
      <c r="LIB1" s="135"/>
      <c r="LIC1" s="135"/>
      <c r="LID1" s="135"/>
      <c r="LIE1" s="135"/>
      <c r="LIF1" s="135"/>
      <c r="LIG1" s="135"/>
      <c r="LIH1" s="135"/>
      <c r="LII1" s="135"/>
      <c r="LIJ1" s="135"/>
      <c r="LIK1" s="135"/>
      <c r="LIL1" s="135"/>
      <c r="LIM1" s="135"/>
      <c r="LIN1" s="135"/>
      <c r="LIO1" s="135"/>
      <c r="LIP1" s="135"/>
      <c r="LIQ1" s="135"/>
      <c r="LIR1" s="135"/>
      <c r="LIS1" s="135"/>
      <c r="LIT1" s="135"/>
      <c r="LIU1" s="135"/>
      <c r="LIV1" s="135"/>
      <c r="LIW1" s="135"/>
      <c r="LIX1" s="135"/>
      <c r="LIY1" s="135"/>
      <c r="LIZ1" s="135"/>
      <c r="LJA1" s="135"/>
      <c r="LJB1" s="135"/>
      <c r="LJC1" s="135"/>
      <c r="LJD1" s="135"/>
      <c r="LJE1" s="135"/>
      <c r="LJF1" s="135"/>
      <c r="LJG1" s="135"/>
      <c r="LJH1" s="135"/>
      <c r="LJI1" s="135"/>
      <c r="LJJ1" s="135"/>
      <c r="LJK1" s="135"/>
      <c r="LJL1" s="135"/>
      <c r="LJM1" s="135"/>
      <c r="LJN1" s="135"/>
      <c r="LJO1" s="135"/>
      <c r="LJP1" s="135"/>
      <c r="LJQ1" s="135"/>
      <c r="LJR1" s="135"/>
      <c r="LJS1" s="135"/>
      <c r="LJT1" s="135"/>
      <c r="LJU1" s="135"/>
      <c r="LJV1" s="135"/>
      <c r="LJW1" s="135"/>
      <c r="LJX1" s="135"/>
      <c r="LJY1" s="135"/>
      <c r="LJZ1" s="135"/>
      <c r="LKA1" s="135"/>
      <c r="LKB1" s="135"/>
      <c r="LKC1" s="135"/>
      <c r="LKD1" s="135"/>
      <c r="LKE1" s="135"/>
      <c r="LKF1" s="135"/>
      <c r="LKG1" s="135"/>
      <c r="LKH1" s="135"/>
      <c r="LKI1" s="135"/>
      <c r="LKJ1" s="135"/>
      <c r="LKK1" s="135"/>
      <c r="LKL1" s="135"/>
      <c r="LKM1" s="135"/>
      <c r="LKN1" s="135"/>
      <c r="LKO1" s="135"/>
      <c r="LKP1" s="135"/>
      <c r="LKQ1" s="135"/>
      <c r="LKR1" s="135"/>
      <c r="LKS1" s="135"/>
      <c r="LKT1" s="135"/>
      <c r="LKU1" s="135"/>
      <c r="LKV1" s="135"/>
      <c r="LKW1" s="135"/>
      <c r="LKX1" s="135"/>
      <c r="LKY1" s="135"/>
      <c r="LKZ1" s="135"/>
      <c r="LLA1" s="135"/>
      <c r="LLB1" s="135"/>
      <c r="LLC1" s="135"/>
      <c r="LLD1" s="135"/>
      <c r="LLE1" s="135"/>
      <c r="LLF1" s="135"/>
      <c r="LLG1" s="135"/>
      <c r="LLH1" s="135"/>
      <c r="LLI1" s="135"/>
      <c r="LLJ1" s="135"/>
      <c r="LLK1" s="135"/>
      <c r="LLL1" s="135"/>
      <c r="LLM1" s="135"/>
      <c r="LLN1" s="135"/>
      <c r="LLO1" s="135"/>
      <c r="LLP1" s="135"/>
      <c r="LLQ1" s="135"/>
      <c r="LLR1" s="135"/>
      <c r="LLS1" s="135"/>
      <c r="LLT1" s="135"/>
      <c r="LLU1" s="135"/>
      <c r="LLV1" s="135"/>
      <c r="LLW1" s="135"/>
      <c r="LLX1" s="135"/>
      <c r="LLY1" s="135"/>
      <c r="LLZ1" s="135"/>
      <c r="LMA1" s="135"/>
      <c r="LMB1" s="135"/>
      <c r="LMC1" s="135"/>
      <c r="LMD1" s="135"/>
      <c r="LME1" s="135"/>
      <c r="LMF1" s="135"/>
      <c r="LMG1" s="135"/>
      <c r="LMH1" s="135"/>
      <c r="LMI1" s="135"/>
      <c r="LMJ1" s="135"/>
      <c r="LMK1" s="135"/>
      <c r="LML1" s="135"/>
      <c r="LMM1" s="135"/>
      <c r="LMN1" s="135"/>
      <c r="LMO1" s="135"/>
      <c r="LMP1" s="135"/>
      <c r="LMQ1" s="135"/>
      <c r="LMR1" s="135"/>
      <c r="LMS1" s="135"/>
      <c r="LMT1" s="135"/>
      <c r="LMU1" s="135"/>
      <c r="LMV1" s="135"/>
      <c r="LMW1" s="135"/>
      <c r="LMX1" s="135"/>
      <c r="LMY1" s="135"/>
      <c r="LMZ1" s="135"/>
      <c r="LNA1" s="135"/>
      <c r="LNB1" s="135"/>
      <c r="LNC1" s="135"/>
      <c r="LND1" s="135"/>
      <c r="LNE1" s="135"/>
      <c r="LNF1" s="135"/>
      <c r="LNG1" s="135"/>
      <c r="LNH1" s="135"/>
      <c r="LNI1" s="135"/>
      <c r="LNJ1" s="135"/>
      <c r="LNK1" s="135"/>
      <c r="LNL1" s="135"/>
      <c r="LNM1" s="135"/>
      <c r="LNN1" s="135"/>
      <c r="LNO1" s="135"/>
      <c r="LNP1" s="135"/>
      <c r="LNQ1" s="135"/>
      <c r="LNR1" s="135"/>
      <c r="LNS1" s="135"/>
      <c r="LNT1" s="135"/>
      <c r="LNU1" s="135"/>
      <c r="LNV1" s="135"/>
      <c r="LNW1" s="135"/>
      <c r="LNX1" s="135"/>
      <c r="LNY1" s="135"/>
      <c r="LNZ1" s="135"/>
      <c r="LOA1" s="135"/>
      <c r="LOB1" s="135"/>
      <c r="LOC1" s="135"/>
      <c r="LOD1" s="135"/>
      <c r="LOE1" s="135"/>
      <c r="LOF1" s="135"/>
      <c r="LOG1" s="135"/>
      <c r="LOH1" s="135"/>
      <c r="LOI1" s="135"/>
      <c r="LOJ1" s="135"/>
      <c r="LOK1" s="135"/>
      <c r="LOL1" s="135"/>
      <c r="LOM1" s="135"/>
      <c r="LON1" s="135"/>
      <c r="LOO1" s="135"/>
      <c r="LOP1" s="135"/>
      <c r="LOQ1" s="135"/>
      <c r="LOR1" s="135"/>
      <c r="LOS1" s="135"/>
      <c r="LOT1" s="135"/>
      <c r="LOU1" s="135"/>
      <c r="LOV1" s="135"/>
      <c r="LOW1" s="135"/>
      <c r="LOX1" s="135"/>
      <c r="LOY1" s="135"/>
      <c r="LOZ1" s="135"/>
      <c r="LPA1" s="135"/>
      <c r="LPB1" s="135"/>
      <c r="LPC1" s="135"/>
      <c r="LPD1" s="135"/>
      <c r="LPE1" s="135"/>
      <c r="LPF1" s="135"/>
      <c r="LPG1" s="135"/>
      <c r="LPH1" s="135"/>
      <c r="LPI1" s="135"/>
      <c r="LPJ1" s="135"/>
      <c r="LPK1" s="135"/>
      <c r="LPL1" s="135"/>
      <c r="LPM1" s="135"/>
      <c r="LPN1" s="135"/>
      <c r="LPO1" s="135"/>
      <c r="LPP1" s="135"/>
      <c r="LPQ1" s="135"/>
      <c r="LPR1" s="135"/>
      <c r="LPS1" s="135"/>
      <c r="LPT1" s="135"/>
      <c r="LPU1" s="135"/>
      <c r="LPV1" s="135"/>
      <c r="LPW1" s="135"/>
      <c r="LPX1" s="135"/>
      <c r="LPY1" s="135"/>
      <c r="LPZ1" s="135"/>
      <c r="LQA1" s="135"/>
      <c r="LQB1" s="135"/>
      <c r="LQC1" s="135"/>
      <c r="LQD1" s="135"/>
      <c r="LQE1" s="135"/>
      <c r="LQF1" s="135"/>
      <c r="LQG1" s="135"/>
      <c r="LQH1" s="135"/>
      <c r="LQI1" s="135"/>
      <c r="LQJ1" s="135"/>
      <c r="LQK1" s="135"/>
      <c r="LQL1" s="135"/>
      <c r="LQM1" s="135"/>
      <c r="LQN1" s="135"/>
      <c r="LQO1" s="135"/>
      <c r="LQP1" s="135"/>
      <c r="LQQ1" s="135"/>
      <c r="LQR1" s="135"/>
      <c r="LQS1" s="135"/>
      <c r="LQT1" s="135"/>
      <c r="LQU1" s="135"/>
      <c r="LQV1" s="135"/>
      <c r="LQW1" s="135"/>
      <c r="LQX1" s="135"/>
      <c r="LQY1" s="135"/>
      <c r="LQZ1" s="135"/>
      <c r="LRA1" s="135"/>
      <c r="LRB1" s="135"/>
      <c r="LRC1" s="135"/>
      <c r="LRD1" s="135"/>
      <c r="LRE1" s="135"/>
      <c r="LRF1" s="135"/>
      <c r="LRG1" s="135"/>
      <c r="LRH1" s="135"/>
      <c r="LRI1" s="135"/>
      <c r="LRJ1" s="135"/>
      <c r="LRK1" s="135"/>
      <c r="LRL1" s="135"/>
      <c r="LRM1" s="135"/>
      <c r="LRN1" s="135"/>
      <c r="LRO1" s="135"/>
      <c r="LRP1" s="135"/>
      <c r="LRQ1" s="135"/>
      <c r="LRR1" s="135"/>
      <c r="LRS1" s="135"/>
      <c r="LRT1" s="135"/>
      <c r="LRU1" s="135"/>
      <c r="LRV1" s="135"/>
      <c r="LRW1" s="135"/>
      <c r="LRX1" s="135"/>
      <c r="LRY1" s="135"/>
      <c r="LRZ1" s="135"/>
      <c r="LSA1" s="135"/>
      <c r="LSB1" s="135"/>
      <c r="LSC1" s="135"/>
      <c r="LSD1" s="135"/>
      <c r="LSE1" s="135"/>
      <c r="LSF1" s="135"/>
      <c r="LSG1" s="135"/>
      <c r="LSH1" s="135"/>
      <c r="LSI1" s="135"/>
      <c r="LSJ1" s="135"/>
      <c r="LSK1" s="135"/>
      <c r="LSL1" s="135"/>
      <c r="LSM1" s="135"/>
      <c r="LSN1" s="135"/>
      <c r="LSO1" s="135"/>
      <c r="LSP1" s="135"/>
      <c r="LSQ1" s="135"/>
      <c r="LSR1" s="135"/>
      <c r="LSS1" s="135"/>
      <c r="LST1" s="135"/>
      <c r="LSU1" s="135"/>
      <c r="LSV1" s="135"/>
      <c r="LSW1" s="135"/>
      <c r="LSX1" s="135"/>
      <c r="LSY1" s="135"/>
      <c r="LSZ1" s="135"/>
      <c r="LTA1" s="135"/>
      <c r="LTB1" s="135"/>
      <c r="LTC1" s="135"/>
      <c r="LTD1" s="135"/>
      <c r="LTE1" s="135"/>
      <c r="LTF1" s="135"/>
      <c r="LTG1" s="135"/>
      <c r="LTH1" s="135"/>
      <c r="LTI1" s="135"/>
      <c r="LTJ1" s="135"/>
      <c r="LTK1" s="135"/>
      <c r="LTL1" s="135"/>
      <c r="LTM1" s="135"/>
      <c r="LTN1" s="135"/>
      <c r="LTO1" s="135"/>
      <c r="LTP1" s="135"/>
      <c r="LTQ1" s="135"/>
      <c r="LTR1" s="135"/>
      <c r="LTS1" s="135"/>
      <c r="LTT1" s="135"/>
      <c r="LTU1" s="135"/>
      <c r="LTV1" s="135"/>
      <c r="LTW1" s="135"/>
      <c r="LTX1" s="135"/>
      <c r="LTY1" s="135"/>
      <c r="LTZ1" s="135"/>
      <c r="LUA1" s="135"/>
      <c r="LUB1" s="135"/>
      <c r="LUC1" s="135"/>
      <c r="LUD1" s="135"/>
      <c r="LUE1" s="135"/>
      <c r="LUF1" s="135"/>
      <c r="LUG1" s="135"/>
      <c r="LUH1" s="135"/>
      <c r="LUI1" s="135"/>
      <c r="LUJ1" s="135"/>
      <c r="LUK1" s="135"/>
      <c r="LUL1" s="135"/>
      <c r="LUM1" s="135"/>
      <c r="LUN1" s="135"/>
      <c r="LUO1" s="135"/>
      <c r="LUP1" s="135"/>
      <c r="LUQ1" s="135"/>
      <c r="LUR1" s="135"/>
      <c r="LUS1" s="135"/>
      <c r="LUT1" s="135"/>
      <c r="LUU1" s="135"/>
      <c r="LUV1" s="135"/>
      <c r="LUW1" s="135"/>
      <c r="LUX1" s="135"/>
      <c r="LUY1" s="135"/>
      <c r="LUZ1" s="135"/>
      <c r="LVA1" s="135"/>
      <c r="LVB1" s="135"/>
      <c r="LVC1" s="135"/>
      <c r="LVD1" s="135"/>
      <c r="LVE1" s="135"/>
      <c r="LVF1" s="135"/>
      <c r="LVG1" s="135"/>
      <c r="LVH1" s="135"/>
      <c r="LVI1" s="135"/>
      <c r="LVJ1" s="135"/>
      <c r="LVK1" s="135"/>
      <c r="LVL1" s="135"/>
      <c r="LVM1" s="135"/>
      <c r="LVN1" s="135"/>
      <c r="LVO1" s="135"/>
      <c r="LVP1" s="135"/>
      <c r="LVQ1" s="135"/>
      <c r="LVR1" s="135"/>
      <c r="LVS1" s="135"/>
      <c r="LVT1" s="135"/>
      <c r="LVU1" s="135"/>
      <c r="LVV1" s="135"/>
      <c r="LVW1" s="135"/>
      <c r="LVX1" s="135"/>
      <c r="LVY1" s="135"/>
      <c r="LVZ1" s="135"/>
      <c r="LWA1" s="135"/>
      <c r="LWB1" s="135"/>
      <c r="LWC1" s="135"/>
      <c r="LWD1" s="135"/>
      <c r="LWE1" s="135"/>
      <c r="LWF1" s="135"/>
      <c r="LWG1" s="135"/>
      <c r="LWH1" s="135"/>
      <c r="LWI1" s="135"/>
      <c r="LWJ1" s="135"/>
      <c r="LWK1" s="135"/>
      <c r="LWL1" s="135"/>
      <c r="LWM1" s="135"/>
      <c r="LWN1" s="135"/>
      <c r="LWO1" s="135"/>
      <c r="LWP1" s="135"/>
      <c r="LWQ1" s="135"/>
      <c r="LWR1" s="135"/>
      <c r="LWS1" s="135"/>
      <c r="LWT1" s="135"/>
      <c r="LWU1" s="135"/>
      <c r="LWV1" s="135"/>
      <c r="LWW1" s="135"/>
      <c r="LWX1" s="135"/>
      <c r="LWY1" s="135"/>
      <c r="LWZ1" s="135"/>
      <c r="LXA1" s="135"/>
      <c r="LXB1" s="135"/>
      <c r="LXC1" s="135"/>
      <c r="LXD1" s="135"/>
      <c r="LXE1" s="135"/>
      <c r="LXF1" s="135"/>
      <c r="LXG1" s="135"/>
      <c r="LXH1" s="135"/>
      <c r="LXI1" s="135"/>
      <c r="LXJ1" s="135"/>
      <c r="LXK1" s="135"/>
      <c r="LXL1" s="135"/>
      <c r="LXM1" s="135"/>
      <c r="LXN1" s="135"/>
      <c r="LXO1" s="135"/>
      <c r="LXP1" s="135"/>
      <c r="LXQ1" s="135"/>
      <c r="LXR1" s="135"/>
      <c r="LXS1" s="135"/>
      <c r="LXT1" s="135"/>
      <c r="LXU1" s="135"/>
      <c r="LXV1" s="135"/>
      <c r="LXW1" s="135"/>
      <c r="LXX1" s="135"/>
      <c r="LXY1" s="135"/>
      <c r="LXZ1" s="135"/>
      <c r="LYA1" s="135"/>
      <c r="LYB1" s="135"/>
      <c r="LYC1" s="135"/>
      <c r="LYD1" s="135"/>
      <c r="LYE1" s="135"/>
      <c r="LYF1" s="135"/>
      <c r="LYG1" s="135"/>
      <c r="LYH1" s="135"/>
      <c r="LYI1" s="135"/>
      <c r="LYJ1" s="135"/>
      <c r="LYK1" s="135"/>
      <c r="LYL1" s="135"/>
      <c r="LYM1" s="135"/>
      <c r="LYN1" s="135"/>
      <c r="LYO1" s="135"/>
      <c r="LYP1" s="135"/>
      <c r="LYQ1" s="135"/>
      <c r="LYR1" s="135"/>
      <c r="LYS1" s="135"/>
      <c r="LYT1" s="135"/>
      <c r="LYU1" s="135"/>
      <c r="LYV1" s="135"/>
      <c r="LYW1" s="135"/>
      <c r="LYX1" s="135"/>
      <c r="LYY1" s="135"/>
      <c r="LYZ1" s="135"/>
      <c r="LZA1" s="135"/>
      <c r="LZB1" s="135"/>
      <c r="LZC1" s="135"/>
      <c r="LZD1" s="135"/>
      <c r="LZE1" s="135"/>
      <c r="LZF1" s="135"/>
      <c r="LZG1" s="135"/>
      <c r="LZH1" s="135"/>
      <c r="LZI1" s="135"/>
      <c r="LZJ1" s="135"/>
      <c r="LZK1" s="135"/>
      <c r="LZL1" s="135"/>
      <c r="LZM1" s="135"/>
      <c r="LZN1" s="135"/>
      <c r="LZO1" s="135"/>
      <c r="LZP1" s="135"/>
      <c r="LZQ1" s="135"/>
      <c r="LZR1" s="135"/>
      <c r="LZS1" s="135"/>
      <c r="LZT1" s="135"/>
      <c r="LZU1" s="135"/>
      <c r="LZV1" s="135"/>
      <c r="LZW1" s="135"/>
      <c r="LZX1" s="135"/>
      <c r="LZY1" s="135"/>
      <c r="LZZ1" s="135"/>
      <c r="MAA1" s="135"/>
      <c r="MAB1" s="135"/>
      <c r="MAC1" s="135"/>
      <c r="MAD1" s="135"/>
      <c r="MAE1" s="135"/>
      <c r="MAF1" s="135"/>
      <c r="MAG1" s="135"/>
      <c r="MAH1" s="135"/>
      <c r="MAI1" s="135"/>
      <c r="MAJ1" s="135"/>
      <c r="MAK1" s="135"/>
      <c r="MAL1" s="135"/>
      <c r="MAM1" s="135"/>
      <c r="MAN1" s="135"/>
      <c r="MAO1" s="135"/>
      <c r="MAP1" s="135"/>
      <c r="MAQ1" s="135"/>
      <c r="MAR1" s="135"/>
      <c r="MAS1" s="135"/>
      <c r="MAT1" s="135"/>
      <c r="MAU1" s="135"/>
      <c r="MAV1" s="135"/>
      <c r="MAW1" s="135"/>
      <c r="MAX1" s="135"/>
      <c r="MAY1" s="135"/>
      <c r="MAZ1" s="135"/>
      <c r="MBA1" s="135"/>
      <c r="MBB1" s="135"/>
      <c r="MBC1" s="135"/>
      <c r="MBD1" s="135"/>
      <c r="MBE1" s="135"/>
      <c r="MBF1" s="135"/>
      <c r="MBG1" s="135"/>
      <c r="MBH1" s="135"/>
      <c r="MBI1" s="135"/>
      <c r="MBJ1" s="135"/>
      <c r="MBK1" s="135"/>
      <c r="MBL1" s="135"/>
      <c r="MBM1" s="135"/>
      <c r="MBN1" s="135"/>
      <c r="MBO1" s="135"/>
      <c r="MBP1" s="135"/>
      <c r="MBQ1" s="135"/>
      <c r="MBR1" s="135"/>
      <c r="MBS1" s="135"/>
      <c r="MBT1" s="135"/>
      <c r="MBU1" s="135"/>
      <c r="MBV1" s="135"/>
      <c r="MBW1" s="135"/>
      <c r="MBX1" s="135"/>
      <c r="MBY1" s="135"/>
      <c r="MBZ1" s="135"/>
      <c r="MCA1" s="135"/>
      <c r="MCB1" s="135"/>
      <c r="MCC1" s="135"/>
      <c r="MCD1" s="135"/>
      <c r="MCE1" s="135"/>
      <c r="MCF1" s="135"/>
      <c r="MCG1" s="135"/>
      <c r="MCH1" s="135"/>
      <c r="MCI1" s="135"/>
      <c r="MCJ1" s="135"/>
      <c r="MCK1" s="135"/>
      <c r="MCL1" s="135"/>
      <c r="MCM1" s="135"/>
      <c r="MCN1" s="135"/>
      <c r="MCO1" s="135"/>
      <c r="MCP1" s="135"/>
      <c r="MCQ1" s="135"/>
      <c r="MCR1" s="135"/>
      <c r="MCS1" s="135"/>
      <c r="MCT1" s="135"/>
      <c r="MCU1" s="135"/>
      <c r="MCV1" s="135"/>
      <c r="MCW1" s="135"/>
      <c r="MCX1" s="135"/>
      <c r="MCY1" s="135"/>
      <c r="MCZ1" s="135"/>
      <c r="MDA1" s="135"/>
      <c r="MDB1" s="135"/>
      <c r="MDC1" s="135"/>
      <c r="MDD1" s="135"/>
      <c r="MDE1" s="135"/>
      <c r="MDF1" s="135"/>
      <c r="MDG1" s="135"/>
      <c r="MDH1" s="135"/>
      <c r="MDI1" s="135"/>
      <c r="MDJ1" s="135"/>
      <c r="MDK1" s="135"/>
      <c r="MDL1" s="135"/>
      <c r="MDM1" s="135"/>
      <c r="MDN1" s="135"/>
      <c r="MDO1" s="135"/>
      <c r="MDP1" s="135"/>
      <c r="MDQ1" s="135"/>
      <c r="MDR1" s="135"/>
      <c r="MDS1" s="135"/>
      <c r="MDT1" s="135"/>
      <c r="MDU1" s="135"/>
      <c r="MDV1" s="135"/>
      <c r="MDW1" s="135"/>
      <c r="MDX1" s="135"/>
      <c r="MDY1" s="135"/>
      <c r="MDZ1" s="135"/>
      <c r="MEA1" s="135"/>
      <c r="MEB1" s="135"/>
      <c r="MEC1" s="135"/>
      <c r="MED1" s="135"/>
      <c r="MEE1" s="135"/>
      <c r="MEF1" s="135"/>
      <c r="MEG1" s="135"/>
      <c r="MEH1" s="135"/>
      <c r="MEI1" s="135"/>
      <c r="MEJ1" s="135"/>
      <c r="MEK1" s="135"/>
      <c r="MEL1" s="135"/>
      <c r="MEM1" s="135"/>
      <c r="MEN1" s="135"/>
      <c r="MEO1" s="135"/>
      <c r="MEP1" s="135"/>
      <c r="MEQ1" s="135"/>
      <c r="MER1" s="135"/>
      <c r="MES1" s="135"/>
      <c r="MET1" s="135"/>
      <c r="MEU1" s="135"/>
      <c r="MEV1" s="135"/>
      <c r="MEW1" s="135"/>
      <c r="MEX1" s="135"/>
      <c r="MEY1" s="135"/>
      <c r="MEZ1" s="135"/>
      <c r="MFA1" s="135"/>
      <c r="MFB1" s="135"/>
      <c r="MFC1" s="135"/>
      <c r="MFD1" s="135"/>
      <c r="MFE1" s="135"/>
      <c r="MFF1" s="135"/>
      <c r="MFG1" s="135"/>
      <c r="MFH1" s="135"/>
      <c r="MFI1" s="135"/>
      <c r="MFJ1" s="135"/>
      <c r="MFK1" s="135"/>
      <c r="MFL1" s="135"/>
      <c r="MFM1" s="135"/>
      <c r="MFN1" s="135"/>
      <c r="MFO1" s="135"/>
      <c r="MFP1" s="135"/>
      <c r="MFQ1" s="135"/>
      <c r="MFR1" s="135"/>
      <c r="MFS1" s="135"/>
      <c r="MFT1" s="135"/>
      <c r="MFU1" s="135"/>
      <c r="MFV1" s="135"/>
      <c r="MFW1" s="135"/>
      <c r="MFX1" s="135"/>
      <c r="MFY1" s="135"/>
      <c r="MFZ1" s="135"/>
      <c r="MGA1" s="135"/>
      <c r="MGB1" s="135"/>
      <c r="MGC1" s="135"/>
      <c r="MGD1" s="135"/>
      <c r="MGE1" s="135"/>
      <c r="MGF1" s="135"/>
      <c r="MGG1" s="135"/>
      <c r="MGH1" s="135"/>
      <c r="MGI1" s="135"/>
      <c r="MGJ1" s="135"/>
      <c r="MGK1" s="135"/>
      <c r="MGL1" s="135"/>
      <c r="MGM1" s="135"/>
      <c r="MGN1" s="135"/>
      <c r="MGO1" s="135"/>
      <c r="MGP1" s="135"/>
      <c r="MGQ1" s="135"/>
      <c r="MGR1" s="135"/>
      <c r="MGS1" s="135"/>
      <c r="MGT1" s="135"/>
      <c r="MGU1" s="135"/>
      <c r="MGV1" s="135"/>
      <c r="MGW1" s="135"/>
      <c r="MGX1" s="135"/>
      <c r="MGY1" s="135"/>
      <c r="MGZ1" s="135"/>
      <c r="MHA1" s="135"/>
      <c r="MHB1" s="135"/>
      <c r="MHC1" s="135"/>
      <c r="MHD1" s="135"/>
      <c r="MHE1" s="135"/>
      <c r="MHF1" s="135"/>
      <c r="MHG1" s="135"/>
      <c r="MHH1" s="135"/>
      <c r="MHI1" s="135"/>
      <c r="MHJ1" s="135"/>
      <c r="MHK1" s="135"/>
      <c r="MHL1" s="135"/>
      <c r="MHM1" s="135"/>
      <c r="MHN1" s="135"/>
      <c r="MHO1" s="135"/>
      <c r="MHP1" s="135"/>
      <c r="MHQ1" s="135"/>
      <c r="MHR1" s="135"/>
      <c r="MHS1" s="135"/>
      <c r="MHT1" s="135"/>
      <c r="MHU1" s="135"/>
      <c r="MHV1" s="135"/>
      <c r="MHW1" s="135"/>
      <c r="MHX1" s="135"/>
      <c r="MHY1" s="135"/>
      <c r="MHZ1" s="135"/>
      <c r="MIA1" s="135"/>
      <c r="MIB1" s="135"/>
      <c r="MIC1" s="135"/>
      <c r="MID1" s="135"/>
      <c r="MIE1" s="135"/>
      <c r="MIF1" s="135"/>
      <c r="MIG1" s="135"/>
      <c r="MIH1" s="135"/>
      <c r="MII1" s="135"/>
      <c r="MIJ1" s="135"/>
      <c r="MIK1" s="135"/>
      <c r="MIL1" s="135"/>
      <c r="MIM1" s="135"/>
      <c r="MIN1" s="135"/>
      <c r="MIO1" s="135"/>
      <c r="MIP1" s="135"/>
      <c r="MIQ1" s="135"/>
      <c r="MIR1" s="135"/>
      <c r="MIS1" s="135"/>
      <c r="MIT1" s="135"/>
      <c r="MIU1" s="135"/>
      <c r="MIV1" s="135"/>
      <c r="MIW1" s="135"/>
      <c r="MIX1" s="135"/>
      <c r="MIY1" s="135"/>
      <c r="MIZ1" s="135"/>
      <c r="MJA1" s="135"/>
      <c r="MJB1" s="135"/>
      <c r="MJC1" s="135"/>
      <c r="MJD1" s="135"/>
      <c r="MJE1" s="135"/>
      <c r="MJF1" s="135"/>
      <c r="MJG1" s="135"/>
      <c r="MJH1" s="135"/>
      <c r="MJI1" s="135"/>
      <c r="MJJ1" s="135"/>
      <c r="MJK1" s="135"/>
      <c r="MJL1" s="135"/>
      <c r="MJM1" s="135"/>
      <c r="MJN1" s="135"/>
      <c r="MJO1" s="135"/>
      <c r="MJP1" s="135"/>
      <c r="MJQ1" s="135"/>
      <c r="MJR1" s="135"/>
      <c r="MJS1" s="135"/>
      <c r="MJT1" s="135"/>
      <c r="MJU1" s="135"/>
      <c r="MJV1" s="135"/>
      <c r="MJW1" s="135"/>
      <c r="MJX1" s="135"/>
      <c r="MJY1" s="135"/>
      <c r="MJZ1" s="135"/>
      <c r="MKA1" s="135"/>
      <c r="MKB1" s="135"/>
      <c r="MKC1" s="135"/>
      <c r="MKD1" s="135"/>
      <c r="MKE1" s="135"/>
      <c r="MKF1" s="135"/>
      <c r="MKG1" s="135"/>
      <c r="MKH1" s="135"/>
      <c r="MKI1" s="135"/>
      <c r="MKJ1" s="135"/>
      <c r="MKK1" s="135"/>
      <c r="MKL1" s="135"/>
      <c r="MKM1" s="135"/>
      <c r="MKN1" s="135"/>
      <c r="MKO1" s="135"/>
      <c r="MKP1" s="135"/>
      <c r="MKQ1" s="135"/>
      <c r="MKR1" s="135"/>
      <c r="MKS1" s="135"/>
      <c r="MKT1" s="135"/>
      <c r="MKU1" s="135"/>
      <c r="MKV1" s="135"/>
      <c r="MKW1" s="135"/>
      <c r="MKX1" s="135"/>
      <c r="MKY1" s="135"/>
      <c r="MKZ1" s="135"/>
      <c r="MLA1" s="135"/>
      <c r="MLB1" s="135"/>
      <c r="MLC1" s="135"/>
      <c r="MLD1" s="135"/>
      <c r="MLE1" s="135"/>
      <c r="MLF1" s="135"/>
      <c r="MLG1" s="135"/>
      <c r="MLH1" s="135"/>
      <c r="MLI1" s="135"/>
      <c r="MLJ1" s="135"/>
      <c r="MLK1" s="135"/>
      <c r="MLL1" s="135"/>
      <c r="MLM1" s="135"/>
      <c r="MLN1" s="135"/>
      <c r="MLO1" s="135"/>
      <c r="MLP1" s="135"/>
      <c r="MLQ1" s="135"/>
      <c r="MLR1" s="135"/>
      <c r="MLS1" s="135"/>
      <c r="MLT1" s="135"/>
      <c r="MLU1" s="135"/>
      <c r="MLV1" s="135"/>
      <c r="MLW1" s="135"/>
      <c r="MLX1" s="135"/>
      <c r="MLY1" s="135"/>
      <c r="MLZ1" s="135"/>
      <c r="MMA1" s="135"/>
      <c r="MMB1" s="135"/>
      <c r="MMC1" s="135"/>
      <c r="MMD1" s="135"/>
      <c r="MME1" s="135"/>
      <c r="MMF1" s="135"/>
      <c r="MMG1" s="135"/>
      <c r="MMH1" s="135"/>
      <c r="MMI1" s="135"/>
      <c r="MMJ1" s="135"/>
      <c r="MMK1" s="135"/>
      <c r="MML1" s="135"/>
      <c r="MMM1" s="135"/>
      <c r="MMN1" s="135"/>
      <c r="MMO1" s="135"/>
      <c r="MMP1" s="135"/>
      <c r="MMQ1" s="135"/>
      <c r="MMR1" s="135"/>
      <c r="MMS1" s="135"/>
      <c r="MMT1" s="135"/>
      <c r="MMU1" s="135"/>
      <c r="MMV1" s="135"/>
      <c r="MMW1" s="135"/>
      <c r="MMX1" s="135"/>
      <c r="MMY1" s="135"/>
      <c r="MMZ1" s="135"/>
      <c r="MNA1" s="135"/>
      <c r="MNB1" s="135"/>
      <c r="MNC1" s="135"/>
      <c r="MND1" s="135"/>
      <c r="MNE1" s="135"/>
      <c r="MNF1" s="135"/>
      <c r="MNG1" s="135"/>
      <c r="MNH1" s="135"/>
      <c r="MNI1" s="135"/>
      <c r="MNJ1" s="135"/>
      <c r="MNK1" s="135"/>
      <c r="MNL1" s="135"/>
      <c r="MNM1" s="135"/>
      <c r="MNN1" s="135"/>
      <c r="MNO1" s="135"/>
      <c r="MNP1" s="135"/>
      <c r="MNQ1" s="135"/>
      <c r="MNR1" s="135"/>
      <c r="MNS1" s="135"/>
      <c r="MNT1" s="135"/>
      <c r="MNU1" s="135"/>
      <c r="MNV1" s="135"/>
      <c r="MNW1" s="135"/>
      <c r="MNX1" s="135"/>
      <c r="MNY1" s="135"/>
      <c r="MNZ1" s="135"/>
      <c r="MOA1" s="135"/>
      <c r="MOB1" s="135"/>
      <c r="MOC1" s="135"/>
      <c r="MOD1" s="135"/>
      <c r="MOE1" s="135"/>
      <c r="MOF1" s="135"/>
      <c r="MOG1" s="135"/>
      <c r="MOH1" s="135"/>
      <c r="MOI1" s="135"/>
      <c r="MOJ1" s="135"/>
      <c r="MOK1" s="135"/>
      <c r="MOL1" s="135"/>
      <c r="MOM1" s="135"/>
      <c r="MON1" s="135"/>
      <c r="MOO1" s="135"/>
      <c r="MOP1" s="135"/>
      <c r="MOQ1" s="135"/>
      <c r="MOR1" s="135"/>
      <c r="MOS1" s="135"/>
      <c r="MOT1" s="135"/>
      <c r="MOU1" s="135"/>
      <c r="MOV1" s="135"/>
      <c r="MOW1" s="135"/>
      <c r="MOX1" s="135"/>
      <c r="MOY1" s="135"/>
      <c r="MOZ1" s="135"/>
      <c r="MPA1" s="135"/>
      <c r="MPB1" s="135"/>
      <c r="MPC1" s="135"/>
      <c r="MPD1" s="135"/>
      <c r="MPE1" s="135"/>
      <c r="MPF1" s="135"/>
      <c r="MPG1" s="135"/>
      <c r="MPH1" s="135"/>
      <c r="MPI1" s="135"/>
      <c r="MPJ1" s="135"/>
      <c r="MPK1" s="135"/>
      <c r="MPL1" s="135"/>
      <c r="MPM1" s="135"/>
      <c r="MPN1" s="135"/>
      <c r="MPO1" s="135"/>
      <c r="MPP1" s="135"/>
      <c r="MPQ1" s="135"/>
      <c r="MPR1" s="135"/>
      <c r="MPS1" s="135"/>
      <c r="MPT1" s="135"/>
      <c r="MPU1" s="135"/>
      <c r="MPV1" s="135"/>
      <c r="MPW1" s="135"/>
      <c r="MPX1" s="135"/>
      <c r="MPY1" s="135"/>
      <c r="MPZ1" s="135"/>
      <c r="MQA1" s="135"/>
      <c r="MQB1" s="135"/>
      <c r="MQC1" s="135"/>
      <c r="MQD1" s="135"/>
      <c r="MQE1" s="135"/>
      <c r="MQF1" s="135"/>
      <c r="MQG1" s="135"/>
      <c r="MQH1" s="135"/>
      <c r="MQI1" s="135"/>
      <c r="MQJ1" s="135"/>
      <c r="MQK1" s="135"/>
      <c r="MQL1" s="135"/>
      <c r="MQM1" s="135"/>
      <c r="MQN1" s="135"/>
      <c r="MQO1" s="135"/>
      <c r="MQP1" s="135"/>
      <c r="MQQ1" s="135"/>
      <c r="MQR1" s="135"/>
      <c r="MQS1" s="135"/>
      <c r="MQT1" s="135"/>
      <c r="MQU1" s="135"/>
      <c r="MQV1" s="135"/>
      <c r="MQW1" s="135"/>
      <c r="MQX1" s="135"/>
      <c r="MQY1" s="135"/>
      <c r="MQZ1" s="135"/>
      <c r="MRA1" s="135"/>
      <c r="MRB1" s="135"/>
      <c r="MRC1" s="135"/>
      <c r="MRD1" s="135"/>
      <c r="MRE1" s="135"/>
      <c r="MRF1" s="135"/>
      <c r="MRG1" s="135"/>
      <c r="MRH1" s="135"/>
      <c r="MRI1" s="135"/>
      <c r="MRJ1" s="135"/>
      <c r="MRK1" s="135"/>
      <c r="MRL1" s="135"/>
      <c r="MRM1" s="135"/>
      <c r="MRN1" s="135"/>
      <c r="MRO1" s="135"/>
      <c r="MRP1" s="135"/>
      <c r="MRQ1" s="135"/>
      <c r="MRR1" s="135"/>
      <c r="MRS1" s="135"/>
      <c r="MRT1" s="135"/>
      <c r="MRU1" s="135"/>
      <c r="MRV1" s="135"/>
      <c r="MRW1" s="135"/>
      <c r="MRX1" s="135"/>
      <c r="MRY1" s="135"/>
      <c r="MRZ1" s="135"/>
      <c r="MSA1" s="135"/>
      <c r="MSB1" s="135"/>
      <c r="MSC1" s="135"/>
      <c r="MSD1" s="135"/>
      <c r="MSE1" s="135"/>
      <c r="MSF1" s="135"/>
      <c r="MSG1" s="135"/>
      <c r="MSH1" s="135"/>
      <c r="MSI1" s="135"/>
      <c r="MSJ1" s="135"/>
      <c r="MSK1" s="135"/>
      <c r="MSL1" s="135"/>
      <c r="MSM1" s="135"/>
      <c r="MSN1" s="135"/>
      <c r="MSO1" s="135"/>
      <c r="MSP1" s="135"/>
      <c r="MSQ1" s="135"/>
      <c r="MSR1" s="135"/>
      <c r="MSS1" s="135"/>
      <c r="MST1" s="135"/>
      <c r="MSU1" s="135"/>
      <c r="MSV1" s="135"/>
      <c r="MSW1" s="135"/>
      <c r="MSX1" s="135"/>
      <c r="MSY1" s="135"/>
      <c r="MSZ1" s="135"/>
      <c r="MTA1" s="135"/>
      <c r="MTB1" s="135"/>
      <c r="MTC1" s="135"/>
      <c r="MTD1" s="135"/>
      <c r="MTE1" s="135"/>
      <c r="MTF1" s="135"/>
      <c r="MTG1" s="135"/>
      <c r="MTH1" s="135"/>
      <c r="MTI1" s="135"/>
      <c r="MTJ1" s="135"/>
      <c r="MTK1" s="135"/>
      <c r="MTL1" s="135"/>
      <c r="MTM1" s="135"/>
      <c r="MTN1" s="135"/>
      <c r="MTO1" s="135"/>
      <c r="MTP1" s="135"/>
      <c r="MTQ1" s="135"/>
      <c r="MTR1" s="135"/>
      <c r="MTS1" s="135"/>
      <c r="MTT1" s="135"/>
      <c r="MTU1" s="135"/>
      <c r="MTV1" s="135"/>
      <c r="MTW1" s="135"/>
      <c r="MTX1" s="135"/>
      <c r="MTY1" s="135"/>
      <c r="MTZ1" s="135"/>
      <c r="MUA1" s="135"/>
      <c r="MUB1" s="135"/>
      <c r="MUC1" s="135"/>
      <c r="MUD1" s="135"/>
      <c r="MUE1" s="135"/>
      <c r="MUF1" s="135"/>
      <c r="MUG1" s="135"/>
      <c r="MUH1" s="135"/>
      <c r="MUI1" s="135"/>
      <c r="MUJ1" s="135"/>
      <c r="MUK1" s="135"/>
      <c r="MUL1" s="135"/>
      <c r="MUM1" s="135"/>
      <c r="MUN1" s="135"/>
      <c r="MUO1" s="135"/>
      <c r="MUP1" s="135"/>
      <c r="MUQ1" s="135"/>
      <c r="MUR1" s="135"/>
      <c r="MUS1" s="135"/>
      <c r="MUT1" s="135"/>
      <c r="MUU1" s="135"/>
      <c r="MUV1" s="135"/>
      <c r="MUW1" s="135"/>
      <c r="MUX1" s="135"/>
      <c r="MUY1" s="135"/>
      <c r="MUZ1" s="135"/>
      <c r="MVA1" s="135"/>
      <c r="MVB1" s="135"/>
      <c r="MVC1" s="135"/>
      <c r="MVD1" s="135"/>
      <c r="MVE1" s="135"/>
      <c r="MVF1" s="135"/>
      <c r="MVG1" s="135"/>
      <c r="MVH1" s="135"/>
      <c r="MVI1" s="135"/>
      <c r="MVJ1" s="135"/>
      <c r="MVK1" s="135"/>
      <c r="MVL1" s="135"/>
      <c r="MVM1" s="135"/>
      <c r="MVN1" s="135"/>
      <c r="MVO1" s="135"/>
      <c r="MVP1" s="135"/>
      <c r="MVQ1" s="135"/>
      <c r="MVR1" s="135"/>
      <c r="MVS1" s="135"/>
      <c r="MVT1" s="135"/>
      <c r="MVU1" s="135"/>
      <c r="MVV1" s="135"/>
      <c r="MVW1" s="135"/>
      <c r="MVX1" s="135"/>
      <c r="MVY1" s="135"/>
      <c r="MVZ1" s="135"/>
      <c r="MWA1" s="135"/>
      <c r="MWB1" s="135"/>
      <c r="MWC1" s="135"/>
      <c r="MWD1" s="135"/>
      <c r="MWE1" s="135"/>
      <c r="MWF1" s="135"/>
      <c r="MWG1" s="135"/>
      <c r="MWH1" s="135"/>
      <c r="MWI1" s="135"/>
      <c r="MWJ1" s="135"/>
      <c r="MWK1" s="135"/>
      <c r="MWL1" s="135"/>
      <c r="MWM1" s="135"/>
      <c r="MWN1" s="135"/>
      <c r="MWO1" s="135"/>
      <c r="MWP1" s="135"/>
      <c r="MWQ1" s="135"/>
      <c r="MWR1" s="135"/>
      <c r="MWS1" s="135"/>
      <c r="MWT1" s="135"/>
      <c r="MWU1" s="135"/>
      <c r="MWV1" s="135"/>
      <c r="MWW1" s="135"/>
      <c r="MWX1" s="135"/>
      <c r="MWY1" s="135"/>
      <c r="MWZ1" s="135"/>
      <c r="MXA1" s="135"/>
      <c r="MXB1" s="135"/>
      <c r="MXC1" s="135"/>
      <c r="MXD1" s="135"/>
      <c r="MXE1" s="135"/>
      <c r="MXF1" s="135"/>
      <c r="MXG1" s="135"/>
      <c r="MXH1" s="135"/>
      <c r="MXI1" s="135"/>
      <c r="MXJ1" s="135"/>
      <c r="MXK1" s="135"/>
      <c r="MXL1" s="135"/>
      <c r="MXM1" s="135"/>
      <c r="MXN1" s="135"/>
      <c r="MXO1" s="135"/>
      <c r="MXP1" s="135"/>
      <c r="MXQ1" s="135"/>
      <c r="MXR1" s="135"/>
      <c r="MXS1" s="135"/>
      <c r="MXT1" s="135"/>
      <c r="MXU1" s="135"/>
      <c r="MXV1" s="135"/>
      <c r="MXW1" s="135"/>
      <c r="MXX1" s="135"/>
      <c r="MXY1" s="135"/>
      <c r="MXZ1" s="135"/>
      <c r="MYA1" s="135"/>
      <c r="MYB1" s="135"/>
      <c r="MYC1" s="135"/>
      <c r="MYD1" s="135"/>
      <c r="MYE1" s="135"/>
      <c r="MYF1" s="135"/>
      <c r="MYG1" s="135"/>
      <c r="MYH1" s="135"/>
      <c r="MYI1" s="135"/>
      <c r="MYJ1" s="135"/>
      <c r="MYK1" s="135"/>
      <c r="MYL1" s="135"/>
      <c r="MYM1" s="135"/>
      <c r="MYN1" s="135"/>
      <c r="MYO1" s="135"/>
      <c r="MYP1" s="135"/>
      <c r="MYQ1" s="135"/>
      <c r="MYR1" s="135"/>
      <c r="MYS1" s="135"/>
      <c r="MYT1" s="135"/>
      <c r="MYU1" s="135"/>
      <c r="MYV1" s="135"/>
      <c r="MYW1" s="135"/>
      <c r="MYX1" s="135"/>
      <c r="MYY1" s="135"/>
      <c r="MYZ1" s="135"/>
      <c r="MZA1" s="135"/>
      <c r="MZB1" s="135"/>
      <c r="MZC1" s="135"/>
      <c r="MZD1" s="135"/>
      <c r="MZE1" s="135"/>
      <c r="MZF1" s="135"/>
      <c r="MZG1" s="135"/>
      <c r="MZH1" s="135"/>
      <c r="MZI1" s="135"/>
      <c r="MZJ1" s="135"/>
      <c r="MZK1" s="135"/>
      <c r="MZL1" s="135"/>
      <c r="MZM1" s="135"/>
      <c r="MZN1" s="135"/>
      <c r="MZO1" s="135"/>
      <c r="MZP1" s="135"/>
      <c r="MZQ1" s="135"/>
      <c r="MZR1" s="135"/>
      <c r="MZS1" s="135"/>
      <c r="MZT1" s="135"/>
      <c r="MZU1" s="135"/>
      <c r="MZV1" s="135"/>
      <c r="MZW1" s="135"/>
      <c r="MZX1" s="135"/>
      <c r="MZY1" s="135"/>
      <c r="MZZ1" s="135"/>
      <c r="NAA1" s="135"/>
      <c r="NAB1" s="135"/>
      <c r="NAC1" s="135"/>
      <c r="NAD1" s="135"/>
      <c r="NAE1" s="135"/>
      <c r="NAF1" s="135"/>
      <c r="NAG1" s="135"/>
      <c r="NAH1" s="135"/>
      <c r="NAI1" s="135"/>
      <c r="NAJ1" s="135"/>
      <c r="NAK1" s="135"/>
      <c r="NAL1" s="135"/>
      <c r="NAM1" s="135"/>
      <c r="NAN1" s="135"/>
      <c r="NAO1" s="135"/>
      <c r="NAP1" s="135"/>
      <c r="NAQ1" s="135"/>
      <c r="NAR1" s="135"/>
      <c r="NAS1" s="135"/>
      <c r="NAT1" s="135"/>
      <c r="NAU1" s="135"/>
      <c r="NAV1" s="135"/>
      <c r="NAW1" s="135"/>
      <c r="NAX1" s="135"/>
      <c r="NAY1" s="135"/>
      <c r="NAZ1" s="135"/>
      <c r="NBA1" s="135"/>
      <c r="NBB1" s="135"/>
      <c r="NBC1" s="135"/>
      <c r="NBD1" s="135"/>
      <c r="NBE1" s="135"/>
      <c r="NBF1" s="135"/>
      <c r="NBG1" s="135"/>
      <c r="NBH1" s="135"/>
      <c r="NBI1" s="135"/>
      <c r="NBJ1" s="135"/>
      <c r="NBK1" s="135"/>
      <c r="NBL1" s="135"/>
      <c r="NBM1" s="135"/>
      <c r="NBN1" s="135"/>
      <c r="NBO1" s="135"/>
      <c r="NBP1" s="135"/>
      <c r="NBQ1" s="135"/>
      <c r="NBR1" s="135"/>
      <c r="NBS1" s="135"/>
      <c r="NBT1" s="135"/>
      <c r="NBU1" s="135"/>
      <c r="NBV1" s="135"/>
      <c r="NBW1" s="135"/>
      <c r="NBX1" s="135"/>
      <c r="NBY1" s="135"/>
      <c r="NBZ1" s="135"/>
      <c r="NCA1" s="135"/>
      <c r="NCB1" s="135"/>
      <c r="NCC1" s="135"/>
      <c r="NCD1" s="135"/>
      <c r="NCE1" s="135"/>
      <c r="NCF1" s="135"/>
      <c r="NCG1" s="135"/>
      <c r="NCH1" s="135"/>
      <c r="NCI1" s="135"/>
      <c r="NCJ1" s="135"/>
      <c r="NCK1" s="135"/>
      <c r="NCL1" s="135"/>
      <c r="NCM1" s="135"/>
      <c r="NCN1" s="135"/>
      <c r="NCO1" s="135"/>
      <c r="NCP1" s="135"/>
      <c r="NCQ1" s="135"/>
      <c r="NCR1" s="135"/>
      <c r="NCS1" s="135"/>
      <c r="NCT1" s="135"/>
      <c r="NCU1" s="135"/>
      <c r="NCV1" s="135"/>
      <c r="NCW1" s="135"/>
      <c r="NCX1" s="135"/>
      <c r="NCY1" s="135"/>
      <c r="NCZ1" s="135"/>
      <c r="NDA1" s="135"/>
      <c r="NDB1" s="135"/>
      <c r="NDC1" s="135"/>
      <c r="NDD1" s="135"/>
      <c r="NDE1" s="135"/>
      <c r="NDF1" s="135"/>
      <c r="NDG1" s="135"/>
      <c r="NDH1" s="135"/>
      <c r="NDI1" s="135"/>
      <c r="NDJ1" s="135"/>
      <c r="NDK1" s="135"/>
      <c r="NDL1" s="135"/>
      <c r="NDM1" s="135"/>
      <c r="NDN1" s="135"/>
      <c r="NDO1" s="135"/>
      <c r="NDP1" s="135"/>
      <c r="NDQ1" s="135"/>
      <c r="NDR1" s="135"/>
      <c r="NDS1" s="135"/>
      <c r="NDT1" s="135"/>
      <c r="NDU1" s="135"/>
      <c r="NDV1" s="135"/>
      <c r="NDW1" s="135"/>
      <c r="NDX1" s="135"/>
      <c r="NDY1" s="135"/>
      <c r="NDZ1" s="135"/>
      <c r="NEA1" s="135"/>
      <c r="NEB1" s="135"/>
      <c r="NEC1" s="135"/>
      <c r="NED1" s="135"/>
      <c r="NEE1" s="135"/>
      <c r="NEF1" s="135"/>
      <c r="NEG1" s="135"/>
      <c r="NEH1" s="135"/>
      <c r="NEI1" s="135"/>
      <c r="NEJ1" s="135"/>
      <c r="NEK1" s="135"/>
      <c r="NEL1" s="135"/>
      <c r="NEM1" s="135"/>
      <c r="NEN1" s="135"/>
      <c r="NEO1" s="135"/>
      <c r="NEP1" s="135"/>
      <c r="NEQ1" s="135"/>
      <c r="NER1" s="135"/>
      <c r="NES1" s="135"/>
      <c r="NET1" s="135"/>
      <c r="NEU1" s="135"/>
      <c r="NEV1" s="135"/>
      <c r="NEW1" s="135"/>
      <c r="NEX1" s="135"/>
      <c r="NEY1" s="135"/>
      <c r="NEZ1" s="135"/>
      <c r="NFA1" s="135"/>
      <c r="NFB1" s="135"/>
      <c r="NFC1" s="135"/>
      <c r="NFD1" s="135"/>
      <c r="NFE1" s="135"/>
      <c r="NFF1" s="135"/>
      <c r="NFG1" s="135"/>
      <c r="NFH1" s="135"/>
      <c r="NFI1" s="135"/>
      <c r="NFJ1" s="135"/>
      <c r="NFK1" s="135"/>
      <c r="NFL1" s="135"/>
      <c r="NFM1" s="135"/>
      <c r="NFN1" s="135"/>
      <c r="NFO1" s="135"/>
      <c r="NFP1" s="135"/>
      <c r="NFQ1" s="135"/>
      <c r="NFR1" s="135"/>
      <c r="NFS1" s="135"/>
      <c r="NFT1" s="135"/>
      <c r="NFU1" s="135"/>
      <c r="NFV1" s="135"/>
      <c r="NFW1" s="135"/>
      <c r="NFX1" s="135"/>
      <c r="NFY1" s="135"/>
      <c r="NFZ1" s="135"/>
      <c r="NGA1" s="135"/>
      <c r="NGB1" s="135"/>
      <c r="NGC1" s="135"/>
      <c r="NGD1" s="135"/>
      <c r="NGE1" s="135"/>
      <c r="NGF1" s="135"/>
      <c r="NGG1" s="135"/>
      <c r="NGH1" s="135"/>
      <c r="NGI1" s="135"/>
      <c r="NGJ1" s="135"/>
      <c r="NGK1" s="135"/>
      <c r="NGL1" s="135"/>
      <c r="NGM1" s="135"/>
      <c r="NGN1" s="135"/>
      <c r="NGO1" s="135"/>
      <c r="NGP1" s="135"/>
      <c r="NGQ1" s="135"/>
      <c r="NGR1" s="135"/>
      <c r="NGS1" s="135"/>
      <c r="NGT1" s="135"/>
      <c r="NGU1" s="135"/>
      <c r="NGV1" s="135"/>
      <c r="NGW1" s="135"/>
      <c r="NGX1" s="135"/>
      <c r="NGY1" s="135"/>
      <c r="NGZ1" s="135"/>
      <c r="NHA1" s="135"/>
      <c r="NHB1" s="135"/>
      <c r="NHC1" s="135"/>
      <c r="NHD1" s="135"/>
      <c r="NHE1" s="135"/>
      <c r="NHF1" s="135"/>
      <c r="NHG1" s="135"/>
      <c r="NHH1" s="135"/>
      <c r="NHI1" s="135"/>
      <c r="NHJ1" s="135"/>
      <c r="NHK1" s="135"/>
      <c r="NHL1" s="135"/>
      <c r="NHM1" s="135"/>
      <c r="NHN1" s="135"/>
      <c r="NHO1" s="135"/>
      <c r="NHP1" s="135"/>
      <c r="NHQ1" s="135"/>
      <c r="NHR1" s="135"/>
      <c r="NHS1" s="135"/>
      <c r="NHT1" s="135"/>
      <c r="NHU1" s="135"/>
      <c r="NHV1" s="135"/>
      <c r="NHW1" s="135"/>
      <c r="NHX1" s="135"/>
      <c r="NHY1" s="135"/>
      <c r="NHZ1" s="135"/>
      <c r="NIA1" s="135"/>
      <c r="NIB1" s="135"/>
      <c r="NIC1" s="135"/>
      <c r="NID1" s="135"/>
      <c r="NIE1" s="135"/>
      <c r="NIF1" s="135"/>
      <c r="NIG1" s="135"/>
      <c r="NIH1" s="135"/>
      <c r="NII1" s="135"/>
      <c r="NIJ1" s="135"/>
      <c r="NIK1" s="135"/>
      <c r="NIL1" s="135"/>
      <c r="NIM1" s="135"/>
      <c r="NIN1" s="135"/>
      <c r="NIO1" s="135"/>
      <c r="NIP1" s="135"/>
      <c r="NIQ1" s="135"/>
      <c r="NIR1" s="135"/>
      <c r="NIS1" s="135"/>
      <c r="NIT1" s="135"/>
      <c r="NIU1" s="135"/>
      <c r="NIV1" s="135"/>
      <c r="NIW1" s="135"/>
      <c r="NIX1" s="135"/>
      <c r="NIY1" s="135"/>
      <c r="NIZ1" s="135"/>
      <c r="NJA1" s="135"/>
      <c r="NJB1" s="135"/>
      <c r="NJC1" s="135"/>
      <c r="NJD1" s="135"/>
      <c r="NJE1" s="135"/>
      <c r="NJF1" s="135"/>
      <c r="NJG1" s="135"/>
      <c r="NJH1" s="135"/>
      <c r="NJI1" s="135"/>
      <c r="NJJ1" s="135"/>
      <c r="NJK1" s="135"/>
      <c r="NJL1" s="135"/>
      <c r="NJM1" s="135"/>
      <c r="NJN1" s="135"/>
      <c r="NJO1" s="135"/>
      <c r="NJP1" s="135"/>
      <c r="NJQ1" s="135"/>
      <c r="NJR1" s="135"/>
      <c r="NJS1" s="135"/>
      <c r="NJT1" s="135"/>
      <c r="NJU1" s="135"/>
      <c r="NJV1" s="135"/>
      <c r="NJW1" s="135"/>
      <c r="NJX1" s="135"/>
      <c r="NJY1" s="135"/>
      <c r="NJZ1" s="135"/>
      <c r="NKA1" s="135"/>
      <c r="NKB1" s="135"/>
      <c r="NKC1" s="135"/>
      <c r="NKD1" s="135"/>
      <c r="NKE1" s="135"/>
      <c r="NKF1" s="135"/>
      <c r="NKG1" s="135"/>
      <c r="NKH1" s="135"/>
      <c r="NKI1" s="135"/>
      <c r="NKJ1" s="135"/>
      <c r="NKK1" s="135"/>
      <c r="NKL1" s="135"/>
      <c r="NKM1" s="135"/>
      <c r="NKN1" s="135"/>
      <c r="NKO1" s="135"/>
      <c r="NKP1" s="135"/>
      <c r="NKQ1" s="135"/>
      <c r="NKR1" s="135"/>
      <c r="NKS1" s="135"/>
      <c r="NKT1" s="135"/>
      <c r="NKU1" s="135"/>
      <c r="NKV1" s="135"/>
      <c r="NKW1" s="135"/>
      <c r="NKX1" s="135"/>
      <c r="NKY1" s="135"/>
      <c r="NKZ1" s="135"/>
      <c r="NLA1" s="135"/>
      <c r="NLB1" s="135"/>
      <c r="NLC1" s="135"/>
      <c r="NLD1" s="135"/>
      <c r="NLE1" s="135"/>
      <c r="NLF1" s="135"/>
      <c r="NLG1" s="135"/>
      <c r="NLH1" s="135"/>
      <c r="NLI1" s="135"/>
      <c r="NLJ1" s="135"/>
      <c r="NLK1" s="135"/>
      <c r="NLL1" s="135"/>
      <c r="NLM1" s="135"/>
      <c r="NLN1" s="135"/>
      <c r="NLO1" s="135"/>
      <c r="NLP1" s="135"/>
      <c r="NLQ1" s="135"/>
      <c r="NLR1" s="135"/>
      <c r="NLS1" s="135"/>
      <c r="NLT1" s="135"/>
      <c r="NLU1" s="135"/>
      <c r="NLV1" s="135"/>
      <c r="NLW1" s="135"/>
      <c r="NLX1" s="135"/>
      <c r="NLY1" s="135"/>
      <c r="NLZ1" s="135"/>
      <c r="NMA1" s="135"/>
      <c r="NMB1" s="135"/>
      <c r="NMC1" s="135"/>
      <c r="NMD1" s="135"/>
      <c r="NME1" s="135"/>
      <c r="NMF1" s="135"/>
      <c r="NMG1" s="135"/>
      <c r="NMH1" s="135"/>
      <c r="NMI1" s="135"/>
      <c r="NMJ1" s="135"/>
      <c r="NMK1" s="135"/>
      <c r="NML1" s="135"/>
      <c r="NMM1" s="135"/>
      <c r="NMN1" s="135"/>
      <c r="NMO1" s="135"/>
      <c r="NMP1" s="135"/>
      <c r="NMQ1" s="135"/>
      <c r="NMR1" s="135"/>
      <c r="NMS1" s="135"/>
      <c r="NMT1" s="135"/>
      <c r="NMU1" s="135"/>
      <c r="NMV1" s="135"/>
      <c r="NMW1" s="135"/>
      <c r="NMX1" s="135"/>
      <c r="NMY1" s="135"/>
      <c r="NMZ1" s="135"/>
      <c r="NNA1" s="135"/>
      <c r="NNB1" s="135"/>
      <c r="NNC1" s="135"/>
      <c r="NND1" s="135"/>
      <c r="NNE1" s="135"/>
      <c r="NNF1" s="135"/>
      <c r="NNG1" s="135"/>
      <c r="NNH1" s="135"/>
      <c r="NNI1" s="135"/>
      <c r="NNJ1" s="135"/>
      <c r="NNK1" s="135"/>
      <c r="NNL1" s="135"/>
      <c r="NNM1" s="135"/>
      <c r="NNN1" s="135"/>
      <c r="NNO1" s="135"/>
      <c r="NNP1" s="135"/>
      <c r="NNQ1" s="135"/>
      <c r="NNR1" s="135"/>
      <c r="NNS1" s="135"/>
      <c r="NNT1" s="135"/>
      <c r="NNU1" s="135"/>
      <c r="NNV1" s="135"/>
      <c r="NNW1" s="135"/>
      <c r="NNX1" s="135"/>
      <c r="NNY1" s="135"/>
      <c r="NNZ1" s="135"/>
      <c r="NOA1" s="135"/>
      <c r="NOB1" s="135"/>
      <c r="NOC1" s="135"/>
      <c r="NOD1" s="135"/>
      <c r="NOE1" s="135"/>
      <c r="NOF1" s="135"/>
      <c r="NOG1" s="135"/>
      <c r="NOH1" s="135"/>
      <c r="NOI1" s="135"/>
      <c r="NOJ1" s="135"/>
      <c r="NOK1" s="135"/>
      <c r="NOL1" s="135"/>
      <c r="NOM1" s="135"/>
      <c r="NON1" s="135"/>
      <c r="NOO1" s="135"/>
      <c r="NOP1" s="135"/>
      <c r="NOQ1" s="135"/>
      <c r="NOR1" s="135"/>
      <c r="NOS1" s="135"/>
      <c r="NOT1" s="135"/>
      <c r="NOU1" s="135"/>
      <c r="NOV1" s="135"/>
      <c r="NOW1" s="135"/>
      <c r="NOX1" s="135"/>
      <c r="NOY1" s="135"/>
      <c r="NOZ1" s="135"/>
      <c r="NPA1" s="135"/>
      <c r="NPB1" s="135"/>
      <c r="NPC1" s="135"/>
      <c r="NPD1" s="135"/>
      <c r="NPE1" s="135"/>
      <c r="NPF1" s="135"/>
      <c r="NPG1" s="135"/>
      <c r="NPH1" s="135"/>
      <c r="NPI1" s="135"/>
      <c r="NPJ1" s="135"/>
      <c r="NPK1" s="135"/>
      <c r="NPL1" s="135"/>
      <c r="NPM1" s="135"/>
      <c r="NPN1" s="135"/>
      <c r="NPO1" s="135"/>
      <c r="NPP1" s="135"/>
      <c r="NPQ1" s="135"/>
      <c r="NPR1" s="135"/>
      <c r="NPS1" s="135"/>
      <c r="NPT1" s="135"/>
      <c r="NPU1" s="135"/>
      <c r="NPV1" s="135"/>
      <c r="NPW1" s="135"/>
      <c r="NPX1" s="135"/>
      <c r="NPY1" s="135"/>
      <c r="NPZ1" s="135"/>
      <c r="NQA1" s="135"/>
      <c r="NQB1" s="135"/>
      <c r="NQC1" s="135"/>
      <c r="NQD1" s="135"/>
      <c r="NQE1" s="135"/>
      <c r="NQF1" s="135"/>
      <c r="NQG1" s="135"/>
      <c r="NQH1" s="135"/>
      <c r="NQI1" s="135"/>
      <c r="NQJ1" s="135"/>
      <c r="NQK1" s="135"/>
      <c r="NQL1" s="135"/>
      <c r="NQM1" s="135"/>
      <c r="NQN1" s="135"/>
      <c r="NQO1" s="135"/>
      <c r="NQP1" s="135"/>
      <c r="NQQ1" s="135"/>
      <c r="NQR1" s="135"/>
      <c r="NQS1" s="135"/>
      <c r="NQT1" s="135"/>
      <c r="NQU1" s="135"/>
      <c r="NQV1" s="135"/>
      <c r="NQW1" s="135"/>
      <c r="NQX1" s="135"/>
      <c r="NQY1" s="135"/>
      <c r="NQZ1" s="135"/>
      <c r="NRA1" s="135"/>
      <c r="NRB1" s="135"/>
      <c r="NRC1" s="135"/>
      <c r="NRD1" s="135"/>
      <c r="NRE1" s="135"/>
      <c r="NRF1" s="135"/>
      <c r="NRG1" s="135"/>
      <c r="NRH1" s="135"/>
      <c r="NRI1" s="135"/>
      <c r="NRJ1" s="135"/>
      <c r="NRK1" s="135"/>
      <c r="NRL1" s="135"/>
      <c r="NRM1" s="135"/>
      <c r="NRN1" s="135"/>
      <c r="NRO1" s="135"/>
      <c r="NRP1" s="135"/>
      <c r="NRQ1" s="135"/>
      <c r="NRR1" s="135"/>
      <c r="NRS1" s="135"/>
      <c r="NRT1" s="135"/>
      <c r="NRU1" s="135"/>
      <c r="NRV1" s="135"/>
      <c r="NRW1" s="135"/>
      <c r="NRX1" s="135"/>
      <c r="NRY1" s="135"/>
      <c r="NRZ1" s="135"/>
      <c r="NSA1" s="135"/>
      <c r="NSB1" s="135"/>
      <c r="NSC1" s="135"/>
      <c r="NSD1" s="135"/>
      <c r="NSE1" s="135"/>
      <c r="NSF1" s="135"/>
      <c r="NSG1" s="135"/>
      <c r="NSH1" s="135"/>
      <c r="NSI1" s="135"/>
      <c r="NSJ1" s="135"/>
      <c r="NSK1" s="135"/>
      <c r="NSL1" s="135"/>
      <c r="NSM1" s="135"/>
      <c r="NSN1" s="135"/>
      <c r="NSO1" s="135"/>
      <c r="NSP1" s="135"/>
      <c r="NSQ1" s="135"/>
      <c r="NSR1" s="135"/>
      <c r="NSS1" s="135"/>
      <c r="NST1" s="135"/>
      <c r="NSU1" s="135"/>
      <c r="NSV1" s="135"/>
      <c r="NSW1" s="135"/>
      <c r="NSX1" s="135"/>
      <c r="NSY1" s="135"/>
      <c r="NSZ1" s="135"/>
      <c r="NTA1" s="135"/>
      <c r="NTB1" s="135"/>
      <c r="NTC1" s="135"/>
      <c r="NTD1" s="135"/>
      <c r="NTE1" s="135"/>
      <c r="NTF1" s="135"/>
      <c r="NTG1" s="135"/>
      <c r="NTH1" s="135"/>
      <c r="NTI1" s="135"/>
      <c r="NTJ1" s="135"/>
      <c r="NTK1" s="135"/>
      <c r="NTL1" s="135"/>
      <c r="NTM1" s="135"/>
      <c r="NTN1" s="135"/>
      <c r="NTO1" s="135"/>
      <c r="NTP1" s="135"/>
      <c r="NTQ1" s="135"/>
      <c r="NTR1" s="135"/>
      <c r="NTS1" s="135"/>
      <c r="NTT1" s="135"/>
      <c r="NTU1" s="135"/>
      <c r="NTV1" s="135"/>
      <c r="NTW1" s="135"/>
      <c r="NTX1" s="135"/>
      <c r="NTY1" s="135"/>
      <c r="NTZ1" s="135"/>
      <c r="NUA1" s="135"/>
      <c r="NUB1" s="135"/>
      <c r="NUC1" s="135"/>
      <c r="NUD1" s="135"/>
      <c r="NUE1" s="135"/>
      <c r="NUF1" s="135"/>
      <c r="NUG1" s="135"/>
      <c r="NUH1" s="135"/>
      <c r="NUI1" s="135"/>
      <c r="NUJ1" s="135"/>
      <c r="NUK1" s="135"/>
      <c r="NUL1" s="135"/>
      <c r="NUM1" s="135"/>
      <c r="NUN1" s="135"/>
      <c r="NUO1" s="135"/>
      <c r="NUP1" s="135"/>
      <c r="NUQ1" s="135"/>
      <c r="NUR1" s="135"/>
      <c r="NUS1" s="135"/>
      <c r="NUT1" s="135"/>
      <c r="NUU1" s="135"/>
      <c r="NUV1" s="135"/>
      <c r="NUW1" s="135"/>
      <c r="NUX1" s="135"/>
      <c r="NUY1" s="135"/>
      <c r="NUZ1" s="135"/>
      <c r="NVA1" s="135"/>
      <c r="NVB1" s="135"/>
      <c r="NVC1" s="135"/>
      <c r="NVD1" s="135"/>
      <c r="NVE1" s="135"/>
      <c r="NVF1" s="135"/>
      <c r="NVG1" s="135"/>
      <c r="NVH1" s="135"/>
      <c r="NVI1" s="135"/>
      <c r="NVJ1" s="135"/>
      <c r="NVK1" s="135"/>
      <c r="NVL1" s="135"/>
      <c r="NVM1" s="135"/>
      <c r="NVN1" s="135"/>
      <c r="NVO1" s="135"/>
      <c r="NVP1" s="135"/>
      <c r="NVQ1" s="135"/>
      <c r="NVR1" s="135"/>
      <c r="NVS1" s="135"/>
      <c r="NVT1" s="135"/>
      <c r="NVU1" s="135"/>
      <c r="NVV1" s="135"/>
      <c r="NVW1" s="135"/>
      <c r="NVX1" s="135"/>
      <c r="NVY1" s="135"/>
      <c r="NVZ1" s="135"/>
      <c r="NWA1" s="135"/>
      <c r="NWB1" s="135"/>
      <c r="NWC1" s="135"/>
      <c r="NWD1" s="135"/>
      <c r="NWE1" s="135"/>
      <c r="NWF1" s="135"/>
      <c r="NWG1" s="135"/>
      <c r="NWH1" s="135"/>
      <c r="NWI1" s="135"/>
      <c r="NWJ1" s="135"/>
      <c r="NWK1" s="135"/>
      <c r="NWL1" s="135"/>
      <c r="NWM1" s="135"/>
      <c r="NWN1" s="135"/>
      <c r="NWO1" s="135"/>
      <c r="NWP1" s="135"/>
      <c r="NWQ1" s="135"/>
      <c r="NWR1" s="135"/>
      <c r="NWS1" s="135"/>
      <c r="NWT1" s="135"/>
      <c r="NWU1" s="135"/>
      <c r="NWV1" s="135"/>
      <c r="NWW1" s="135"/>
      <c r="NWX1" s="135"/>
      <c r="NWY1" s="135"/>
      <c r="NWZ1" s="135"/>
      <c r="NXA1" s="135"/>
      <c r="NXB1" s="135"/>
      <c r="NXC1" s="135"/>
      <c r="NXD1" s="135"/>
      <c r="NXE1" s="135"/>
      <c r="NXF1" s="135"/>
      <c r="NXG1" s="135"/>
      <c r="NXH1" s="135"/>
      <c r="NXI1" s="135"/>
      <c r="NXJ1" s="135"/>
      <c r="NXK1" s="135"/>
      <c r="NXL1" s="135"/>
      <c r="NXM1" s="135"/>
      <c r="NXN1" s="135"/>
      <c r="NXO1" s="135"/>
      <c r="NXP1" s="135"/>
      <c r="NXQ1" s="135"/>
      <c r="NXR1" s="135"/>
      <c r="NXS1" s="135"/>
      <c r="NXT1" s="135"/>
      <c r="NXU1" s="135"/>
      <c r="NXV1" s="135"/>
      <c r="NXW1" s="135"/>
      <c r="NXX1" s="135"/>
      <c r="NXY1" s="135"/>
      <c r="NXZ1" s="135"/>
      <c r="NYA1" s="135"/>
      <c r="NYB1" s="135"/>
      <c r="NYC1" s="135"/>
      <c r="NYD1" s="135"/>
      <c r="NYE1" s="135"/>
      <c r="NYF1" s="135"/>
      <c r="NYG1" s="135"/>
      <c r="NYH1" s="135"/>
      <c r="NYI1" s="135"/>
      <c r="NYJ1" s="135"/>
      <c r="NYK1" s="135"/>
      <c r="NYL1" s="135"/>
      <c r="NYM1" s="135"/>
      <c r="NYN1" s="135"/>
      <c r="NYO1" s="135"/>
      <c r="NYP1" s="135"/>
      <c r="NYQ1" s="135"/>
      <c r="NYR1" s="135"/>
      <c r="NYS1" s="135"/>
      <c r="NYT1" s="135"/>
      <c r="NYU1" s="135"/>
      <c r="NYV1" s="135"/>
      <c r="NYW1" s="135"/>
      <c r="NYX1" s="135"/>
      <c r="NYY1" s="135"/>
      <c r="NYZ1" s="135"/>
      <c r="NZA1" s="135"/>
      <c r="NZB1" s="135"/>
      <c r="NZC1" s="135"/>
      <c r="NZD1" s="135"/>
      <c r="NZE1" s="135"/>
      <c r="NZF1" s="135"/>
      <c r="NZG1" s="135"/>
      <c r="NZH1" s="135"/>
      <c r="NZI1" s="135"/>
      <c r="NZJ1" s="135"/>
      <c r="NZK1" s="135"/>
      <c r="NZL1" s="135"/>
      <c r="NZM1" s="135"/>
      <c r="NZN1" s="135"/>
      <c r="NZO1" s="135"/>
      <c r="NZP1" s="135"/>
      <c r="NZQ1" s="135"/>
      <c r="NZR1" s="135"/>
      <c r="NZS1" s="135"/>
      <c r="NZT1" s="135"/>
      <c r="NZU1" s="135"/>
      <c r="NZV1" s="135"/>
      <c r="NZW1" s="135"/>
      <c r="NZX1" s="135"/>
      <c r="NZY1" s="135"/>
      <c r="NZZ1" s="135"/>
      <c r="OAA1" s="135"/>
      <c r="OAB1" s="135"/>
      <c r="OAC1" s="135"/>
      <c r="OAD1" s="135"/>
      <c r="OAE1" s="135"/>
      <c r="OAF1" s="135"/>
      <c r="OAG1" s="135"/>
      <c r="OAH1" s="135"/>
      <c r="OAI1" s="135"/>
      <c r="OAJ1" s="135"/>
      <c r="OAK1" s="135"/>
      <c r="OAL1" s="135"/>
      <c r="OAM1" s="135"/>
      <c r="OAN1" s="135"/>
      <c r="OAO1" s="135"/>
      <c r="OAP1" s="135"/>
      <c r="OAQ1" s="135"/>
      <c r="OAR1" s="135"/>
      <c r="OAS1" s="135"/>
      <c r="OAT1" s="135"/>
      <c r="OAU1" s="135"/>
      <c r="OAV1" s="135"/>
      <c r="OAW1" s="135"/>
      <c r="OAX1" s="135"/>
      <c r="OAY1" s="135"/>
      <c r="OAZ1" s="135"/>
      <c r="OBA1" s="135"/>
      <c r="OBB1" s="135"/>
      <c r="OBC1" s="135"/>
      <c r="OBD1" s="135"/>
      <c r="OBE1" s="135"/>
      <c r="OBF1" s="135"/>
      <c r="OBG1" s="135"/>
      <c r="OBH1" s="135"/>
      <c r="OBI1" s="135"/>
      <c r="OBJ1" s="135"/>
      <c r="OBK1" s="135"/>
      <c r="OBL1" s="135"/>
      <c r="OBM1" s="135"/>
      <c r="OBN1" s="135"/>
      <c r="OBO1" s="135"/>
      <c r="OBP1" s="135"/>
      <c r="OBQ1" s="135"/>
      <c r="OBR1" s="135"/>
      <c r="OBS1" s="135"/>
      <c r="OBT1" s="135"/>
      <c r="OBU1" s="135"/>
      <c r="OBV1" s="135"/>
      <c r="OBW1" s="135"/>
      <c r="OBX1" s="135"/>
      <c r="OBY1" s="135"/>
      <c r="OBZ1" s="135"/>
      <c r="OCA1" s="135"/>
      <c r="OCB1" s="135"/>
      <c r="OCC1" s="135"/>
      <c r="OCD1" s="135"/>
      <c r="OCE1" s="135"/>
      <c r="OCF1" s="135"/>
      <c r="OCG1" s="135"/>
      <c r="OCH1" s="135"/>
      <c r="OCI1" s="135"/>
      <c r="OCJ1" s="135"/>
      <c r="OCK1" s="135"/>
      <c r="OCL1" s="135"/>
      <c r="OCM1" s="135"/>
      <c r="OCN1" s="135"/>
      <c r="OCO1" s="135"/>
      <c r="OCP1" s="135"/>
      <c r="OCQ1" s="135"/>
      <c r="OCR1" s="135"/>
      <c r="OCS1" s="135"/>
      <c r="OCT1" s="135"/>
      <c r="OCU1" s="135"/>
      <c r="OCV1" s="135"/>
      <c r="OCW1" s="135"/>
      <c r="OCX1" s="135"/>
      <c r="OCY1" s="135"/>
      <c r="OCZ1" s="135"/>
      <c r="ODA1" s="135"/>
      <c r="ODB1" s="135"/>
      <c r="ODC1" s="135"/>
      <c r="ODD1" s="135"/>
      <c r="ODE1" s="135"/>
      <c r="ODF1" s="135"/>
      <c r="ODG1" s="135"/>
      <c r="ODH1" s="135"/>
      <c r="ODI1" s="135"/>
      <c r="ODJ1" s="135"/>
      <c r="ODK1" s="135"/>
      <c r="ODL1" s="135"/>
      <c r="ODM1" s="135"/>
      <c r="ODN1" s="135"/>
      <c r="ODO1" s="135"/>
      <c r="ODP1" s="135"/>
      <c r="ODQ1" s="135"/>
      <c r="ODR1" s="135"/>
      <c r="ODS1" s="135"/>
      <c r="ODT1" s="135"/>
      <c r="ODU1" s="135"/>
      <c r="ODV1" s="135"/>
      <c r="ODW1" s="135"/>
      <c r="ODX1" s="135"/>
      <c r="ODY1" s="135"/>
      <c r="ODZ1" s="135"/>
      <c r="OEA1" s="135"/>
      <c r="OEB1" s="135"/>
      <c r="OEC1" s="135"/>
      <c r="OED1" s="135"/>
      <c r="OEE1" s="135"/>
      <c r="OEF1" s="135"/>
      <c r="OEG1" s="135"/>
      <c r="OEH1" s="135"/>
      <c r="OEI1" s="135"/>
      <c r="OEJ1" s="135"/>
      <c r="OEK1" s="135"/>
      <c r="OEL1" s="135"/>
      <c r="OEM1" s="135"/>
      <c r="OEN1" s="135"/>
      <c r="OEO1" s="135"/>
      <c r="OEP1" s="135"/>
      <c r="OEQ1" s="135"/>
      <c r="OER1" s="135"/>
      <c r="OES1" s="135"/>
      <c r="OET1" s="135"/>
      <c r="OEU1" s="135"/>
      <c r="OEV1" s="135"/>
      <c r="OEW1" s="135"/>
      <c r="OEX1" s="135"/>
      <c r="OEY1" s="135"/>
      <c r="OEZ1" s="135"/>
      <c r="OFA1" s="135"/>
      <c r="OFB1" s="135"/>
      <c r="OFC1" s="135"/>
      <c r="OFD1" s="135"/>
      <c r="OFE1" s="135"/>
      <c r="OFF1" s="135"/>
      <c r="OFG1" s="135"/>
      <c r="OFH1" s="135"/>
      <c r="OFI1" s="135"/>
      <c r="OFJ1" s="135"/>
      <c r="OFK1" s="135"/>
      <c r="OFL1" s="135"/>
      <c r="OFM1" s="135"/>
      <c r="OFN1" s="135"/>
      <c r="OFO1" s="135"/>
      <c r="OFP1" s="135"/>
      <c r="OFQ1" s="135"/>
      <c r="OFR1" s="135"/>
      <c r="OFS1" s="135"/>
      <c r="OFT1" s="135"/>
      <c r="OFU1" s="135"/>
      <c r="OFV1" s="135"/>
      <c r="OFW1" s="135"/>
      <c r="OFX1" s="135"/>
      <c r="OFY1" s="135"/>
      <c r="OFZ1" s="135"/>
      <c r="OGA1" s="135"/>
      <c r="OGB1" s="135"/>
      <c r="OGC1" s="135"/>
      <c r="OGD1" s="135"/>
      <c r="OGE1" s="135"/>
      <c r="OGF1" s="135"/>
      <c r="OGG1" s="135"/>
      <c r="OGH1" s="135"/>
      <c r="OGI1" s="135"/>
      <c r="OGJ1" s="135"/>
      <c r="OGK1" s="135"/>
      <c r="OGL1" s="135"/>
      <c r="OGM1" s="135"/>
      <c r="OGN1" s="135"/>
      <c r="OGO1" s="135"/>
      <c r="OGP1" s="135"/>
      <c r="OGQ1" s="135"/>
      <c r="OGR1" s="135"/>
      <c r="OGS1" s="135"/>
      <c r="OGT1" s="135"/>
      <c r="OGU1" s="135"/>
      <c r="OGV1" s="135"/>
      <c r="OGW1" s="135"/>
      <c r="OGX1" s="135"/>
      <c r="OGY1" s="135"/>
      <c r="OGZ1" s="135"/>
      <c r="OHA1" s="135"/>
      <c r="OHB1" s="135"/>
      <c r="OHC1" s="135"/>
      <c r="OHD1" s="135"/>
      <c r="OHE1" s="135"/>
      <c r="OHF1" s="135"/>
      <c r="OHG1" s="135"/>
      <c r="OHH1" s="135"/>
      <c r="OHI1" s="135"/>
      <c r="OHJ1" s="135"/>
      <c r="OHK1" s="135"/>
      <c r="OHL1" s="135"/>
      <c r="OHM1" s="135"/>
      <c r="OHN1" s="135"/>
      <c r="OHO1" s="135"/>
      <c r="OHP1" s="135"/>
      <c r="OHQ1" s="135"/>
      <c r="OHR1" s="135"/>
      <c r="OHS1" s="135"/>
      <c r="OHT1" s="135"/>
      <c r="OHU1" s="135"/>
      <c r="OHV1" s="135"/>
      <c r="OHW1" s="135"/>
      <c r="OHX1" s="135"/>
      <c r="OHY1" s="135"/>
      <c r="OHZ1" s="135"/>
      <c r="OIA1" s="135"/>
      <c r="OIB1" s="135"/>
      <c r="OIC1" s="135"/>
      <c r="OID1" s="135"/>
      <c r="OIE1" s="135"/>
      <c r="OIF1" s="135"/>
      <c r="OIG1" s="135"/>
      <c r="OIH1" s="135"/>
      <c r="OII1" s="135"/>
      <c r="OIJ1" s="135"/>
      <c r="OIK1" s="135"/>
      <c r="OIL1" s="135"/>
      <c r="OIM1" s="135"/>
      <c r="OIN1" s="135"/>
      <c r="OIO1" s="135"/>
      <c r="OIP1" s="135"/>
      <c r="OIQ1" s="135"/>
      <c r="OIR1" s="135"/>
      <c r="OIS1" s="135"/>
      <c r="OIT1" s="135"/>
      <c r="OIU1" s="135"/>
      <c r="OIV1" s="135"/>
      <c r="OIW1" s="135"/>
      <c r="OIX1" s="135"/>
      <c r="OIY1" s="135"/>
      <c r="OIZ1" s="135"/>
      <c r="OJA1" s="135"/>
      <c r="OJB1" s="135"/>
      <c r="OJC1" s="135"/>
      <c r="OJD1" s="135"/>
      <c r="OJE1" s="135"/>
      <c r="OJF1" s="135"/>
      <c r="OJG1" s="135"/>
      <c r="OJH1" s="135"/>
      <c r="OJI1" s="135"/>
      <c r="OJJ1" s="135"/>
      <c r="OJK1" s="135"/>
      <c r="OJL1" s="135"/>
      <c r="OJM1" s="135"/>
      <c r="OJN1" s="135"/>
      <c r="OJO1" s="135"/>
      <c r="OJP1" s="135"/>
      <c r="OJQ1" s="135"/>
      <c r="OJR1" s="135"/>
      <c r="OJS1" s="135"/>
      <c r="OJT1" s="135"/>
      <c r="OJU1" s="135"/>
      <c r="OJV1" s="135"/>
      <c r="OJW1" s="135"/>
      <c r="OJX1" s="135"/>
      <c r="OJY1" s="135"/>
      <c r="OJZ1" s="135"/>
      <c r="OKA1" s="135"/>
      <c r="OKB1" s="135"/>
      <c r="OKC1" s="135"/>
      <c r="OKD1" s="135"/>
      <c r="OKE1" s="135"/>
      <c r="OKF1" s="135"/>
      <c r="OKG1" s="135"/>
      <c r="OKH1" s="135"/>
      <c r="OKI1" s="135"/>
      <c r="OKJ1" s="135"/>
      <c r="OKK1" s="135"/>
      <c r="OKL1" s="135"/>
      <c r="OKM1" s="135"/>
      <c r="OKN1" s="135"/>
      <c r="OKO1" s="135"/>
      <c r="OKP1" s="135"/>
      <c r="OKQ1" s="135"/>
      <c r="OKR1" s="135"/>
      <c r="OKS1" s="135"/>
      <c r="OKT1" s="135"/>
      <c r="OKU1" s="135"/>
      <c r="OKV1" s="135"/>
      <c r="OKW1" s="135"/>
      <c r="OKX1" s="135"/>
      <c r="OKY1" s="135"/>
      <c r="OKZ1" s="135"/>
      <c r="OLA1" s="135"/>
      <c r="OLB1" s="135"/>
      <c r="OLC1" s="135"/>
      <c r="OLD1" s="135"/>
      <c r="OLE1" s="135"/>
      <c r="OLF1" s="135"/>
      <c r="OLG1" s="135"/>
      <c r="OLH1" s="135"/>
      <c r="OLI1" s="135"/>
      <c r="OLJ1" s="135"/>
      <c r="OLK1" s="135"/>
      <c r="OLL1" s="135"/>
      <c r="OLM1" s="135"/>
      <c r="OLN1" s="135"/>
      <c r="OLO1" s="135"/>
      <c r="OLP1" s="135"/>
      <c r="OLQ1" s="135"/>
      <c r="OLR1" s="135"/>
      <c r="OLS1" s="135"/>
      <c r="OLT1" s="135"/>
      <c r="OLU1" s="135"/>
      <c r="OLV1" s="135"/>
      <c r="OLW1" s="135"/>
      <c r="OLX1" s="135"/>
      <c r="OLY1" s="135"/>
      <c r="OLZ1" s="135"/>
      <c r="OMA1" s="135"/>
      <c r="OMB1" s="135"/>
      <c r="OMC1" s="135"/>
      <c r="OMD1" s="135"/>
      <c r="OME1" s="135"/>
      <c r="OMF1" s="135"/>
      <c r="OMG1" s="135"/>
      <c r="OMH1" s="135"/>
      <c r="OMI1" s="135"/>
      <c r="OMJ1" s="135"/>
      <c r="OMK1" s="135"/>
      <c r="OML1" s="135"/>
      <c r="OMM1" s="135"/>
      <c r="OMN1" s="135"/>
      <c r="OMO1" s="135"/>
      <c r="OMP1" s="135"/>
      <c r="OMQ1" s="135"/>
      <c r="OMR1" s="135"/>
      <c r="OMS1" s="135"/>
      <c r="OMT1" s="135"/>
      <c r="OMU1" s="135"/>
      <c r="OMV1" s="135"/>
      <c r="OMW1" s="135"/>
      <c r="OMX1" s="135"/>
      <c r="OMY1" s="135"/>
      <c r="OMZ1" s="135"/>
      <c r="ONA1" s="135"/>
      <c r="ONB1" s="135"/>
      <c r="ONC1" s="135"/>
      <c r="OND1" s="135"/>
      <c r="ONE1" s="135"/>
      <c r="ONF1" s="135"/>
      <c r="ONG1" s="135"/>
      <c r="ONH1" s="135"/>
      <c r="ONI1" s="135"/>
      <c r="ONJ1" s="135"/>
      <c r="ONK1" s="135"/>
      <c r="ONL1" s="135"/>
      <c r="ONM1" s="135"/>
      <c r="ONN1" s="135"/>
      <c r="ONO1" s="135"/>
      <c r="ONP1" s="135"/>
      <c r="ONQ1" s="135"/>
      <c r="ONR1" s="135"/>
      <c r="ONS1" s="135"/>
      <c r="ONT1" s="135"/>
      <c r="ONU1" s="135"/>
      <c r="ONV1" s="135"/>
      <c r="ONW1" s="135"/>
      <c r="ONX1" s="135"/>
      <c r="ONY1" s="135"/>
      <c r="ONZ1" s="135"/>
      <c r="OOA1" s="135"/>
      <c r="OOB1" s="135"/>
      <c r="OOC1" s="135"/>
      <c r="OOD1" s="135"/>
      <c r="OOE1" s="135"/>
      <c r="OOF1" s="135"/>
      <c r="OOG1" s="135"/>
      <c r="OOH1" s="135"/>
      <c r="OOI1" s="135"/>
      <c r="OOJ1" s="135"/>
      <c r="OOK1" s="135"/>
      <c r="OOL1" s="135"/>
      <c r="OOM1" s="135"/>
      <c r="OON1" s="135"/>
      <c r="OOO1" s="135"/>
      <c r="OOP1" s="135"/>
      <c r="OOQ1" s="135"/>
      <c r="OOR1" s="135"/>
      <c r="OOS1" s="135"/>
      <c r="OOT1" s="135"/>
      <c r="OOU1" s="135"/>
      <c r="OOV1" s="135"/>
      <c r="OOW1" s="135"/>
      <c r="OOX1" s="135"/>
      <c r="OOY1" s="135"/>
      <c r="OOZ1" s="135"/>
      <c r="OPA1" s="135"/>
      <c r="OPB1" s="135"/>
      <c r="OPC1" s="135"/>
      <c r="OPD1" s="135"/>
      <c r="OPE1" s="135"/>
      <c r="OPF1" s="135"/>
      <c r="OPG1" s="135"/>
      <c r="OPH1" s="135"/>
      <c r="OPI1" s="135"/>
      <c r="OPJ1" s="135"/>
      <c r="OPK1" s="135"/>
      <c r="OPL1" s="135"/>
      <c r="OPM1" s="135"/>
      <c r="OPN1" s="135"/>
      <c r="OPO1" s="135"/>
      <c r="OPP1" s="135"/>
      <c r="OPQ1" s="135"/>
      <c r="OPR1" s="135"/>
      <c r="OPS1" s="135"/>
      <c r="OPT1" s="135"/>
      <c r="OPU1" s="135"/>
      <c r="OPV1" s="135"/>
      <c r="OPW1" s="135"/>
      <c r="OPX1" s="135"/>
      <c r="OPY1" s="135"/>
      <c r="OPZ1" s="135"/>
      <c r="OQA1" s="135"/>
      <c r="OQB1" s="135"/>
      <c r="OQC1" s="135"/>
      <c r="OQD1" s="135"/>
      <c r="OQE1" s="135"/>
      <c r="OQF1" s="135"/>
      <c r="OQG1" s="135"/>
      <c r="OQH1" s="135"/>
      <c r="OQI1" s="135"/>
      <c r="OQJ1" s="135"/>
      <c r="OQK1" s="135"/>
      <c r="OQL1" s="135"/>
      <c r="OQM1" s="135"/>
      <c r="OQN1" s="135"/>
      <c r="OQO1" s="135"/>
      <c r="OQP1" s="135"/>
      <c r="OQQ1" s="135"/>
      <c r="OQR1" s="135"/>
      <c r="OQS1" s="135"/>
      <c r="OQT1" s="135"/>
      <c r="OQU1" s="135"/>
      <c r="OQV1" s="135"/>
      <c r="OQW1" s="135"/>
      <c r="OQX1" s="135"/>
      <c r="OQY1" s="135"/>
      <c r="OQZ1" s="135"/>
      <c r="ORA1" s="135"/>
      <c r="ORB1" s="135"/>
      <c r="ORC1" s="135"/>
      <c r="ORD1" s="135"/>
      <c r="ORE1" s="135"/>
      <c r="ORF1" s="135"/>
      <c r="ORG1" s="135"/>
      <c r="ORH1" s="135"/>
      <c r="ORI1" s="135"/>
      <c r="ORJ1" s="135"/>
      <c r="ORK1" s="135"/>
      <c r="ORL1" s="135"/>
      <c r="ORM1" s="135"/>
      <c r="ORN1" s="135"/>
      <c r="ORO1" s="135"/>
      <c r="ORP1" s="135"/>
      <c r="ORQ1" s="135"/>
      <c r="ORR1" s="135"/>
      <c r="ORS1" s="135"/>
      <c r="ORT1" s="135"/>
      <c r="ORU1" s="135"/>
      <c r="ORV1" s="135"/>
      <c r="ORW1" s="135"/>
      <c r="ORX1" s="135"/>
      <c r="ORY1" s="135"/>
      <c r="ORZ1" s="135"/>
      <c r="OSA1" s="135"/>
      <c r="OSB1" s="135"/>
      <c r="OSC1" s="135"/>
      <c r="OSD1" s="135"/>
      <c r="OSE1" s="135"/>
      <c r="OSF1" s="135"/>
      <c r="OSG1" s="135"/>
      <c r="OSH1" s="135"/>
      <c r="OSI1" s="135"/>
      <c r="OSJ1" s="135"/>
      <c r="OSK1" s="135"/>
      <c r="OSL1" s="135"/>
      <c r="OSM1" s="135"/>
      <c r="OSN1" s="135"/>
      <c r="OSO1" s="135"/>
      <c r="OSP1" s="135"/>
      <c r="OSQ1" s="135"/>
      <c r="OSR1" s="135"/>
      <c r="OSS1" s="135"/>
      <c r="OST1" s="135"/>
      <c r="OSU1" s="135"/>
      <c r="OSV1" s="135"/>
      <c r="OSW1" s="135"/>
      <c r="OSX1" s="135"/>
      <c r="OSY1" s="135"/>
      <c r="OSZ1" s="135"/>
      <c r="OTA1" s="135"/>
      <c r="OTB1" s="135"/>
      <c r="OTC1" s="135"/>
      <c r="OTD1" s="135"/>
      <c r="OTE1" s="135"/>
      <c r="OTF1" s="135"/>
      <c r="OTG1" s="135"/>
      <c r="OTH1" s="135"/>
      <c r="OTI1" s="135"/>
      <c r="OTJ1" s="135"/>
      <c r="OTK1" s="135"/>
      <c r="OTL1" s="135"/>
      <c r="OTM1" s="135"/>
      <c r="OTN1" s="135"/>
      <c r="OTO1" s="135"/>
      <c r="OTP1" s="135"/>
      <c r="OTQ1" s="135"/>
      <c r="OTR1" s="135"/>
      <c r="OTS1" s="135"/>
      <c r="OTT1" s="135"/>
      <c r="OTU1" s="135"/>
      <c r="OTV1" s="135"/>
      <c r="OTW1" s="135"/>
      <c r="OTX1" s="135"/>
      <c r="OTY1" s="135"/>
      <c r="OTZ1" s="135"/>
      <c r="OUA1" s="135"/>
      <c r="OUB1" s="135"/>
      <c r="OUC1" s="135"/>
      <c r="OUD1" s="135"/>
      <c r="OUE1" s="135"/>
      <c r="OUF1" s="135"/>
      <c r="OUG1" s="135"/>
      <c r="OUH1" s="135"/>
      <c r="OUI1" s="135"/>
      <c r="OUJ1" s="135"/>
      <c r="OUK1" s="135"/>
      <c r="OUL1" s="135"/>
      <c r="OUM1" s="135"/>
      <c r="OUN1" s="135"/>
      <c r="OUO1" s="135"/>
      <c r="OUP1" s="135"/>
      <c r="OUQ1" s="135"/>
      <c r="OUR1" s="135"/>
      <c r="OUS1" s="135"/>
      <c r="OUT1" s="135"/>
      <c r="OUU1" s="135"/>
      <c r="OUV1" s="135"/>
      <c r="OUW1" s="135"/>
      <c r="OUX1" s="135"/>
      <c r="OUY1" s="135"/>
      <c r="OUZ1" s="135"/>
      <c r="OVA1" s="135"/>
      <c r="OVB1" s="135"/>
      <c r="OVC1" s="135"/>
      <c r="OVD1" s="135"/>
      <c r="OVE1" s="135"/>
      <c r="OVF1" s="135"/>
      <c r="OVG1" s="135"/>
      <c r="OVH1" s="135"/>
      <c r="OVI1" s="135"/>
      <c r="OVJ1" s="135"/>
      <c r="OVK1" s="135"/>
      <c r="OVL1" s="135"/>
      <c r="OVM1" s="135"/>
      <c r="OVN1" s="135"/>
      <c r="OVO1" s="135"/>
      <c r="OVP1" s="135"/>
      <c r="OVQ1" s="135"/>
      <c r="OVR1" s="135"/>
      <c r="OVS1" s="135"/>
      <c r="OVT1" s="135"/>
      <c r="OVU1" s="135"/>
      <c r="OVV1" s="135"/>
      <c r="OVW1" s="135"/>
      <c r="OVX1" s="135"/>
      <c r="OVY1" s="135"/>
      <c r="OVZ1" s="135"/>
      <c r="OWA1" s="135"/>
      <c r="OWB1" s="135"/>
      <c r="OWC1" s="135"/>
      <c r="OWD1" s="135"/>
      <c r="OWE1" s="135"/>
      <c r="OWF1" s="135"/>
      <c r="OWG1" s="135"/>
      <c r="OWH1" s="135"/>
      <c r="OWI1" s="135"/>
      <c r="OWJ1" s="135"/>
      <c r="OWK1" s="135"/>
      <c r="OWL1" s="135"/>
      <c r="OWM1" s="135"/>
      <c r="OWN1" s="135"/>
      <c r="OWO1" s="135"/>
      <c r="OWP1" s="135"/>
      <c r="OWQ1" s="135"/>
      <c r="OWR1" s="135"/>
      <c r="OWS1" s="135"/>
      <c r="OWT1" s="135"/>
      <c r="OWU1" s="135"/>
      <c r="OWV1" s="135"/>
      <c r="OWW1" s="135"/>
      <c r="OWX1" s="135"/>
      <c r="OWY1" s="135"/>
      <c r="OWZ1" s="135"/>
      <c r="OXA1" s="135"/>
      <c r="OXB1" s="135"/>
      <c r="OXC1" s="135"/>
      <c r="OXD1" s="135"/>
      <c r="OXE1" s="135"/>
      <c r="OXF1" s="135"/>
      <c r="OXG1" s="135"/>
      <c r="OXH1" s="135"/>
      <c r="OXI1" s="135"/>
      <c r="OXJ1" s="135"/>
      <c r="OXK1" s="135"/>
      <c r="OXL1" s="135"/>
      <c r="OXM1" s="135"/>
      <c r="OXN1" s="135"/>
      <c r="OXO1" s="135"/>
      <c r="OXP1" s="135"/>
      <c r="OXQ1" s="135"/>
      <c r="OXR1" s="135"/>
      <c r="OXS1" s="135"/>
      <c r="OXT1" s="135"/>
      <c r="OXU1" s="135"/>
      <c r="OXV1" s="135"/>
      <c r="OXW1" s="135"/>
      <c r="OXX1" s="135"/>
      <c r="OXY1" s="135"/>
      <c r="OXZ1" s="135"/>
      <c r="OYA1" s="135"/>
      <c r="OYB1" s="135"/>
      <c r="OYC1" s="135"/>
      <c r="OYD1" s="135"/>
      <c r="OYE1" s="135"/>
      <c r="OYF1" s="135"/>
      <c r="OYG1" s="135"/>
      <c r="OYH1" s="135"/>
      <c r="OYI1" s="135"/>
      <c r="OYJ1" s="135"/>
      <c r="OYK1" s="135"/>
      <c r="OYL1" s="135"/>
      <c r="OYM1" s="135"/>
      <c r="OYN1" s="135"/>
      <c r="OYO1" s="135"/>
      <c r="OYP1" s="135"/>
      <c r="OYQ1" s="135"/>
      <c r="OYR1" s="135"/>
      <c r="OYS1" s="135"/>
      <c r="OYT1" s="135"/>
      <c r="OYU1" s="135"/>
      <c r="OYV1" s="135"/>
      <c r="OYW1" s="135"/>
      <c r="OYX1" s="135"/>
      <c r="OYY1" s="135"/>
      <c r="OYZ1" s="135"/>
      <c r="OZA1" s="135"/>
      <c r="OZB1" s="135"/>
      <c r="OZC1" s="135"/>
      <c r="OZD1" s="135"/>
      <c r="OZE1" s="135"/>
      <c r="OZF1" s="135"/>
      <c r="OZG1" s="135"/>
      <c r="OZH1" s="135"/>
      <c r="OZI1" s="135"/>
      <c r="OZJ1" s="135"/>
      <c r="OZK1" s="135"/>
      <c r="OZL1" s="135"/>
      <c r="OZM1" s="135"/>
      <c r="OZN1" s="135"/>
      <c r="OZO1" s="135"/>
      <c r="OZP1" s="135"/>
      <c r="OZQ1" s="135"/>
      <c r="OZR1" s="135"/>
      <c r="OZS1" s="135"/>
      <c r="OZT1" s="135"/>
      <c r="OZU1" s="135"/>
      <c r="OZV1" s="135"/>
      <c r="OZW1" s="135"/>
      <c r="OZX1" s="135"/>
      <c r="OZY1" s="135"/>
      <c r="OZZ1" s="135"/>
      <c r="PAA1" s="135"/>
      <c r="PAB1" s="135"/>
      <c r="PAC1" s="135"/>
      <c r="PAD1" s="135"/>
      <c r="PAE1" s="135"/>
      <c r="PAF1" s="135"/>
      <c r="PAG1" s="135"/>
      <c r="PAH1" s="135"/>
      <c r="PAI1" s="135"/>
      <c r="PAJ1" s="135"/>
      <c r="PAK1" s="135"/>
      <c r="PAL1" s="135"/>
      <c r="PAM1" s="135"/>
      <c r="PAN1" s="135"/>
      <c r="PAO1" s="135"/>
      <c r="PAP1" s="135"/>
      <c r="PAQ1" s="135"/>
      <c r="PAR1" s="135"/>
      <c r="PAS1" s="135"/>
      <c r="PAT1" s="135"/>
      <c r="PAU1" s="135"/>
      <c r="PAV1" s="135"/>
      <c r="PAW1" s="135"/>
      <c r="PAX1" s="135"/>
      <c r="PAY1" s="135"/>
      <c r="PAZ1" s="135"/>
      <c r="PBA1" s="135"/>
      <c r="PBB1" s="135"/>
      <c r="PBC1" s="135"/>
      <c r="PBD1" s="135"/>
      <c r="PBE1" s="135"/>
      <c r="PBF1" s="135"/>
      <c r="PBG1" s="135"/>
      <c r="PBH1" s="135"/>
      <c r="PBI1" s="135"/>
      <c r="PBJ1" s="135"/>
      <c r="PBK1" s="135"/>
      <c r="PBL1" s="135"/>
      <c r="PBM1" s="135"/>
      <c r="PBN1" s="135"/>
      <c r="PBO1" s="135"/>
      <c r="PBP1" s="135"/>
      <c r="PBQ1" s="135"/>
      <c r="PBR1" s="135"/>
      <c r="PBS1" s="135"/>
      <c r="PBT1" s="135"/>
      <c r="PBU1" s="135"/>
      <c r="PBV1" s="135"/>
      <c r="PBW1" s="135"/>
      <c r="PBX1" s="135"/>
      <c r="PBY1" s="135"/>
      <c r="PBZ1" s="135"/>
      <c r="PCA1" s="135"/>
      <c r="PCB1" s="135"/>
      <c r="PCC1" s="135"/>
      <c r="PCD1" s="135"/>
      <c r="PCE1" s="135"/>
      <c r="PCF1" s="135"/>
      <c r="PCG1" s="135"/>
      <c r="PCH1" s="135"/>
      <c r="PCI1" s="135"/>
      <c r="PCJ1" s="135"/>
      <c r="PCK1" s="135"/>
      <c r="PCL1" s="135"/>
      <c r="PCM1" s="135"/>
      <c r="PCN1" s="135"/>
      <c r="PCO1" s="135"/>
      <c r="PCP1" s="135"/>
      <c r="PCQ1" s="135"/>
      <c r="PCR1" s="135"/>
      <c r="PCS1" s="135"/>
      <c r="PCT1" s="135"/>
      <c r="PCU1" s="135"/>
      <c r="PCV1" s="135"/>
      <c r="PCW1" s="135"/>
      <c r="PCX1" s="135"/>
      <c r="PCY1" s="135"/>
      <c r="PCZ1" s="135"/>
      <c r="PDA1" s="135"/>
      <c r="PDB1" s="135"/>
      <c r="PDC1" s="135"/>
      <c r="PDD1" s="135"/>
      <c r="PDE1" s="135"/>
      <c r="PDF1" s="135"/>
      <c r="PDG1" s="135"/>
      <c r="PDH1" s="135"/>
      <c r="PDI1" s="135"/>
      <c r="PDJ1" s="135"/>
      <c r="PDK1" s="135"/>
      <c r="PDL1" s="135"/>
      <c r="PDM1" s="135"/>
      <c r="PDN1" s="135"/>
      <c r="PDO1" s="135"/>
      <c r="PDP1" s="135"/>
      <c r="PDQ1" s="135"/>
      <c r="PDR1" s="135"/>
      <c r="PDS1" s="135"/>
      <c r="PDT1" s="135"/>
      <c r="PDU1" s="135"/>
      <c r="PDV1" s="135"/>
      <c r="PDW1" s="135"/>
      <c r="PDX1" s="135"/>
      <c r="PDY1" s="135"/>
      <c r="PDZ1" s="135"/>
      <c r="PEA1" s="135"/>
      <c r="PEB1" s="135"/>
      <c r="PEC1" s="135"/>
      <c r="PED1" s="135"/>
      <c r="PEE1" s="135"/>
      <c r="PEF1" s="135"/>
      <c r="PEG1" s="135"/>
      <c r="PEH1" s="135"/>
      <c r="PEI1" s="135"/>
      <c r="PEJ1" s="135"/>
      <c r="PEK1" s="135"/>
      <c r="PEL1" s="135"/>
      <c r="PEM1" s="135"/>
      <c r="PEN1" s="135"/>
      <c r="PEO1" s="135"/>
      <c r="PEP1" s="135"/>
      <c r="PEQ1" s="135"/>
      <c r="PER1" s="135"/>
      <c r="PES1" s="135"/>
      <c r="PET1" s="135"/>
      <c r="PEU1" s="135"/>
      <c r="PEV1" s="135"/>
      <c r="PEW1" s="135"/>
      <c r="PEX1" s="135"/>
      <c r="PEY1" s="135"/>
      <c r="PEZ1" s="135"/>
      <c r="PFA1" s="135"/>
      <c r="PFB1" s="135"/>
      <c r="PFC1" s="135"/>
      <c r="PFD1" s="135"/>
      <c r="PFE1" s="135"/>
      <c r="PFF1" s="135"/>
      <c r="PFG1" s="135"/>
      <c r="PFH1" s="135"/>
      <c r="PFI1" s="135"/>
      <c r="PFJ1" s="135"/>
      <c r="PFK1" s="135"/>
      <c r="PFL1" s="135"/>
      <c r="PFM1" s="135"/>
      <c r="PFN1" s="135"/>
      <c r="PFO1" s="135"/>
      <c r="PFP1" s="135"/>
      <c r="PFQ1" s="135"/>
      <c r="PFR1" s="135"/>
      <c r="PFS1" s="135"/>
      <c r="PFT1" s="135"/>
      <c r="PFU1" s="135"/>
      <c r="PFV1" s="135"/>
      <c r="PFW1" s="135"/>
      <c r="PFX1" s="135"/>
      <c r="PFY1" s="135"/>
      <c r="PFZ1" s="135"/>
      <c r="PGA1" s="135"/>
      <c r="PGB1" s="135"/>
      <c r="PGC1" s="135"/>
      <c r="PGD1" s="135"/>
      <c r="PGE1" s="135"/>
      <c r="PGF1" s="135"/>
      <c r="PGG1" s="135"/>
      <c r="PGH1" s="135"/>
      <c r="PGI1" s="135"/>
      <c r="PGJ1" s="135"/>
      <c r="PGK1" s="135"/>
      <c r="PGL1" s="135"/>
      <c r="PGM1" s="135"/>
      <c r="PGN1" s="135"/>
      <c r="PGO1" s="135"/>
      <c r="PGP1" s="135"/>
      <c r="PGQ1" s="135"/>
      <c r="PGR1" s="135"/>
      <c r="PGS1" s="135"/>
      <c r="PGT1" s="135"/>
      <c r="PGU1" s="135"/>
      <c r="PGV1" s="135"/>
      <c r="PGW1" s="135"/>
      <c r="PGX1" s="135"/>
      <c r="PGY1" s="135"/>
      <c r="PGZ1" s="135"/>
      <c r="PHA1" s="135"/>
      <c r="PHB1" s="135"/>
      <c r="PHC1" s="135"/>
      <c r="PHD1" s="135"/>
      <c r="PHE1" s="135"/>
      <c r="PHF1" s="135"/>
      <c r="PHG1" s="135"/>
      <c r="PHH1" s="135"/>
      <c r="PHI1" s="135"/>
      <c r="PHJ1" s="135"/>
      <c r="PHK1" s="135"/>
      <c r="PHL1" s="135"/>
      <c r="PHM1" s="135"/>
      <c r="PHN1" s="135"/>
      <c r="PHO1" s="135"/>
      <c r="PHP1" s="135"/>
      <c r="PHQ1" s="135"/>
      <c r="PHR1" s="135"/>
      <c r="PHS1" s="135"/>
      <c r="PHT1" s="135"/>
      <c r="PHU1" s="135"/>
      <c r="PHV1" s="135"/>
      <c r="PHW1" s="135"/>
      <c r="PHX1" s="135"/>
      <c r="PHY1" s="135"/>
      <c r="PHZ1" s="135"/>
      <c r="PIA1" s="135"/>
      <c r="PIB1" s="135"/>
      <c r="PIC1" s="135"/>
      <c r="PID1" s="135"/>
      <c r="PIE1" s="135"/>
      <c r="PIF1" s="135"/>
      <c r="PIG1" s="135"/>
      <c r="PIH1" s="135"/>
      <c r="PII1" s="135"/>
      <c r="PIJ1" s="135"/>
      <c r="PIK1" s="135"/>
      <c r="PIL1" s="135"/>
      <c r="PIM1" s="135"/>
      <c r="PIN1" s="135"/>
      <c r="PIO1" s="135"/>
      <c r="PIP1" s="135"/>
      <c r="PIQ1" s="135"/>
      <c r="PIR1" s="135"/>
      <c r="PIS1" s="135"/>
      <c r="PIT1" s="135"/>
      <c r="PIU1" s="135"/>
      <c r="PIV1" s="135"/>
      <c r="PIW1" s="135"/>
      <c r="PIX1" s="135"/>
      <c r="PIY1" s="135"/>
      <c r="PIZ1" s="135"/>
      <c r="PJA1" s="135"/>
      <c r="PJB1" s="135"/>
      <c r="PJC1" s="135"/>
      <c r="PJD1" s="135"/>
      <c r="PJE1" s="135"/>
      <c r="PJF1" s="135"/>
      <c r="PJG1" s="135"/>
      <c r="PJH1" s="135"/>
      <c r="PJI1" s="135"/>
      <c r="PJJ1" s="135"/>
      <c r="PJK1" s="135"/>
      <c r="PJL1" s="135"/>
      <c r="PJM1" s="135"/>
      <c r="PJN1" s="135"/>
      <c r="PJO1" s="135"/>
      <c r="PJP1" s="135"/>
      <c r="PJQ1" s="135"/>
      <c r="PJR1" s="135"/>
      <c r="PJS1" s="135"/>
      <c r="PJT1" s="135"/>
      <c r="PJU1" s="135"/>
      <c r="PJV1" s="135"/>
      <c r="PJW1" s="135"/>
      <c r="PJX1" s="135"/>
      <c r="PJY1" s="135"/>
      <c r="PJZ1" s="135"/>
      <c r="PKA1" s="135"/>
      <c r="PKB1" s="135"/>
      <c r="PKC1" s="135"/>
      <c r="PKD1" s="135"/>
      <c r="PKE1" s="135"/>
      <c r="PKF1" s="135"/>
      <c r="PKG1" s="135"/>
      <c r="PKH1" s="135"/>
      <c r="PKI1" s="135"/>
      <c r="PKJ1" s="135"/>
      <c r="PKK1" s="135"/>
      <c r="PKL1" s="135"/>
      <c r="PKM1" s="135"/>
      <c r="PKN1" s="135"/>
      <c r="PKO1" s="135"/>
      <c r="PKP1" s="135"/>
      <c r="PKQ1" s="135"/>
      <c r="PKR1" s="135"/>
      <c r="PKS1" s="135"/>
      <c r="PKT1" s="135"/>
      <c r="PKU1" s="135"/>
      <c r="PKV1" s="135"/>
      <c r="PKW1" s="135"/>
      <c r="PKX1" s="135"/>
      <c r="PKY1" s="135"/>
      <c r="PKZ1" s="135"/>
      <c r="PLA1" s="135"/>
      <c r="PLB1" s="135"/>
      <c r="PLC1" s="135"/>
      <c r="PLD1" s="135"/>
      <c r="PLE1" s="135"/>
      <c r="PLF1" s="135"/>
      <c r="PLG1" s="135"/>
      <c r="PLH1" s="135"/>
      <c r="PLI1" s="135"/>
      <c r="PLJ1" s="135"/>
      <c r="PLK1" s="135"/>
      <c r="PLL1" s="135"/>
      <c r="PLM1" s="135"/>
      <c r="PLN1" s="135"/>
      <c r="PLO1" s="135"/>
      <c r="PLP1" s="135"/>
      <c r="PLQ1" s="135"/>
      <c r="PLR1" s="135"/>
      <c r="PLS1" s="135"/>
      <c r="PLT1" s="135"/>
      <c r="PLU1" s="135"/>
      <c r="PLV1" s="135"/>
      <c r="PLW1" s="135"/>
      <c r="PLX1" s="135"/>
      <c r="PLY1" s="135"/>
      <c r="PLZ1" s="135"/>
      <c r="PMA1" s="135"/>
      <c r="PMB1" s="135"/>
      <c r="PMC1" s="135"/>
      <c r="PMD1" s="135"/>
      <c r="PME1" s="135"/>
      <c r="PMF1" s="135"/>
      <c r="PMG1" s="135"/>
      <c r="PMH1" s="135"/>
      <c r="PMI1" s="135"/>
      <c r="PMJ1" s="135"/>
      <c r="PMK1" s="135"/>
      <c r="PML1" s="135"/>
      <c r="PMM1" s="135"/>
      <c r="PMN1" s="135"/>
      <c r="PMO1" s="135"/>
      <c r="PMP1" s="135"/>
      <c r="PMQ1" s="135"/>
      <c r="PMR1" s="135"/>
      <c r="PMS1" s="135"/>
      <c r="PMT1" s="135"/>
      <c r="PMU1" s="135"/>
      <c r="PMV1" s="135"/>
      <c r="PMW1" s="135"/>
      <c r="PMX1" s="135"/>
      <c r="PMY1" s="135"/>
      <c r="PMZ1" s="135"/>
      <c r="PNA1" s="135"/>
      <c r="PNB1" s="135"/>
      <c r="PNC1" s="135"/>
      <c r="PND1" s="135"/>
      <c r="PNE1" s="135"/>
      <c r="PNF1" s="135"/>
      <c r="PNG1" s="135"/>
      <c r="PNH1" s="135"/>
      <c r="PNI1" s="135"/>
      <c r="PNJ1" s="135"/>
      <c r="PNK1" s="135"/>
      <c r="PNL1" s="135"/>
      <c r="PNM1" s="135"/>
      <c r="PNN1" s="135"/>
      <c r="PNO1" s="135"/>
      <c r="PNP1" s="135"/>
      <c r="PNQ1" s="135"/>
      <c r="PNR1" s="135"/>
      <c r="PNS1" s="135"/>
      <c r="PNT1" s="135"/>
      <c r="PNU1" s="135"/>
      <c r="PNV1" s="135"/>
      <c r="PNW1" s="135"/>
      <c r="PNX1" s="135"/>
      <c r="PNY1" s="135"/>
      <c r="PNZ1" s="135"/>
      <c r="POA1" s="135"/>
      <c r="POB1" s="135"/>
      <c r="POC1" s="135"/>
      <c r="POD1" s="135"/>
      <c r="POE1" s="135"/>
      <c r="POF1" s="135"/>
      <c r="POG1" s="135"/>
      <c r="POH1" s="135"/>
      <c r="POI1" s="135"/>
      <c r="POJ1" s="135"/>
      <c r="POK1" s="135"/>
      <c r="POL1" s="135"/>
      <c r="POM1" s="135"/>
      <c r="PON1" s="135"/>
      <c r="POO1" s="135"/>
      <c r="POP1" s="135"/>
      <c r="POQ1" s="135"/>
      <c r="POR1" s="135"/>
      <c r="POS1" s="135"/>
      <c r="POT1" s="135"/>
      <c r="POU1" s="135"/>
      <c r="POV1" s="135"/>
      <c r="POW1" s="135"/>
      <c r="POX1" s="135"/>
      <c r="POY1" s="135"/>
      <c r="POZ1" s="135"/>
      <c r="PPA1" s="135"/>
      <c r="PPB1" s="135"/>
      <c r="PPC1" s="135"/>
      <c r="PPD1" s="135"/>
      <c r="PPE1" s="135"/>
      <c r="PPF1" s="135"/>
      <c r="PPG1" s="135"/>
      <c r="PPH1" s="135"/>
      <c r="PPI1" s="135"/>
      <c r="PPJ1" s="135"/>
      <c r="PPK1" s="135"/>
      <c r="PPL1" s="135"/>
      <c r="PPM1" s="135"/>
      <c r="PPN1" s="135"/>
      <c r="PPO1" s="135"/>
      <c r="PPP1" s="135"/>
      <c r="PPQ1" s="135"/>
      <c r="PPR1" s="135"/>
      <c r="PPS1" s="135"/>
      <c r="PPT1" s="135"/>
      <c r="PPU1" s="135"/>
      <c r="PPV1" s="135"/>
      <c r="PPW1" s="135"/>
      <c r="PPX1" s="135"/>
      <c r="PPY1" s="135"/>
      <c r="PPZ1" s="135"/>
      <c r="PQA1" s="135"/>
      <c r="PQB1" s="135"/>
      <c r="PQC1" s="135"/>
      <c r="PQD1" s="135"/>
      <c r="PQE1" s="135"/>
      <c r="PQF1" s="135"/>
      <c r="PQG1" s="135"/>
      <c r="PQH1" s="135"/>
      <c r="PQI1" s="135"/>
      <c r="PQJ1" s="135"/>
      <c r="PQK1" s="135"/>
      <c r="PQL1" s="135"/>
      <c r="PQM1" s="135"/>
      <c r="PQN1" s="135"/>
      <c r="PQO1" s="135"/>
      <c r="PQP1" s="135"/>
      <c r="PQQ1" s="135"/>
      <c r="PQR1" s="135"/>
      <c r="PQS1" s="135"/>
      <c r="PQT1" s="135"/>
      <c r="PQU1" s="135"/>
      <c r="PQV1" s="135"/>
      <c r="PQW1" s="135"/>
      <c r="PQX1" s="135"/>
      <c r="PQY1" s="135"/>
      <c r="PQZ1" s="135"/>
      <c r="PRA1" s="135"/>
      <c r="PRB1" s="135"/>
      <c r="PRC1" s="135"/>
      <c r="PRD1" s="135"/>
      <c r="PRE1" s="135"/>
      <c r="PRF1" s="135"/>
      <c r="PRG1" s="135"/>
      <c r="PRH1" s="135"/>
      <c r="PRI1" s="135"/>
      <c r="PRJ1" s="135"/>
      <c r="PRK1" s="135"/>
      <c r="PRL1" s="135"/>
      <c r="PRM1" s="135"/>
      <c r="PRN1" s="135"/>
      <c r="PRO1" s="135"/>
      <c r="PRP1" s="135"/>
      <c r="PRQ1" s="135"/>
      <c r="PRR1" s="135"/>
      <c r="PRS1" s="135"/>
      <c r="PRT1" s="135"/>
      <c r="PRU1" s="135"/>
      <c r="PRV1" s="135"/>
      <c r="PRW1" s="135"/>
      <c r="PRX1" s="135"/>
      <c r="PRY1" s="135"/>
      <c r="PRZ1" s="135"/>
      <c r="PSA1" s="135"/>
      <c r="PSB1" s="135"/>
      <c r="PSC1" s="135"/>
      <c r="PSD1" s="135"/>
      <c r="PSE1" s="135"/>
      <c r="PSF1" s="135"/>
      <c r="PSG1" s="135"/>
      <c r="PSH1" s="135"/>
      <c r="PSI1" s="135"/>
      <c r="PSJ1" s="135"/>
      <c r="PSK1" s="135"/>
      <c r="PSL1" s="135"/>
      <c r="PSM1" s="135"/>
      <c r="PSN1" s="135"/>
      <c r="PSO1" s="135"/>
      <c r="PSP1" s="135"/>
      <c r="PSQ1" s="135"/>
      <c r="PSR1" s="135"/>
      <c r="PSS1" s="135"/>
      <c r="PST1" s="135"/>
      <c r="PSU1" s="135"/>
      <c r="PSV1" s="135"/>
      <c r="PSW1" s="135"/>
      <c r="PSX1" s="135"/>
      <c r="PSY1" s="135"/>
      <c r="PSZ1" s="135"/>
      <c r="PTA1" s="135"/>
      <c r="PTB1" s="135"/>
      <c r="PTC1" s="135"/>
      <c r="PTD1" s="135"/>
      <c r="PTE1" s="135"/>
      <c r="PTF1" s="135"/>
      <c r="PTG1" s="135"/>
      <c r="PTH1" s="135"/>
      <c r="PTI1" s="135"/>
      <c r="PTJ1" s="135"/>
      <c r="PTK1" s="135"/>
      <c r="PTL1" s="135"/>
      <c r="PTM1" s="135"/>
      <c r="PTN1" s="135"/>
      <c r="PTO1" s="135"/>
      <c r="PTP1" s="135"/>
      <c r="PTQ1" s="135"/>
      <c r="PTR1" s="135"/>
      <c r="PTS1" s="135"/>
      <c r="PTT1" s="135"/>
      <c r="PTU1" s="135"/>
      <c r="PTV1" s="135"/>
      <c r="PTW1" s="135"/>
      <c r="PTX1" s="135"/>
      <c r="PTY1" s="135"/>
      <c r="PTZ1" s="135"/>
      <c r="PUA1" s="135"/>
      <c r="PUB1" s="135"/>
      <c r="PUC1" s="135"/>
      <c r="PUD1" s="135"/>
      <c r="PUE1" s="135"/>
      <c r="PUF1" s="135"/>
      <c r="PUG1" s="135"/>
      <c r="PUH1" s="135"/>
      <c r="PUI1" s="135"/>
      <c r="PUJ1" s="135"/>
      <c r="PUK1" s="135"/>
      <c r="PUL1" s="135"/>
      <c r="PUM1" s="135"/>
      <c r="PUN1" s="135"/>
      <c r="PUO1" s="135"/>
      <c r="PUP1" s="135"/>
      <c r="PUQ1" s="135"/>
      <c r="PUR1" s="135"/>
      <c r="PUS1" s="135"/>
      <c r="PUT1" s="135"/>
      <c r="PUU1" s="135"/>
      <c r="PUV1" s="135"/>
      <c r="PUW1" s="135"/>
      <c r="PUX1" s="135"/>
      <c r="PUY1" s="135"/>
      <c r="PUZ1" s="135"/>
      <c r="PVA1" s="135"/>
      <c r="PVB1" s="135"/>
      <c r="PVC1" s="135"/>
      <c r="PVD1" s="135"/>
      <c r="PVE1" s="135"/>
      <c r="PVF1" s="135"/>
      <c r="PVG1" s="135"/>
      <c r="PVH1" s="135"/>
      <c r="PVI1" s="135"/>
      <c r="PVJ1" s="135"/>
      <c r="PVK1" s="135"/>
      <c r="PVL1" s="135"/>
      <c r="PVM1" s="135"/>
      <c r="PVN1" s="135"/>
      <c r="PVO1" s="135"/>
      <c r="PVP1" s="135"/>
      <c r="PVQ1" s="135"/>
      <c r="PVR1" s="135"/>
      <c r="PVS1" s="135"/>
      <c r="PVT1" s="135"/>
      <c r="PVU1" s="135"/>
      <c r="PVV1" s="135"/>
      <c r="PVW1" s="135"/>
      <c r="PVX1" s="135"/>
      <c r="PVY1" s="135"/>
      <c r="PVZ1" s="135"/>
      <c r="PWA1" s="135"/>
      <c r="PWB1" s="135"/>
      <c r="PWC1" s="135"/>
      <c r="PWD1" s="135"/>
      <c r="PWE1" s="135"/>
      <c r="PWF1" s="135"/>
      <c r="PWG1" s="135"/>
      <c r="PWH1" s="135"/>
      <c r="PWI1" s="135"/>
      <c r="PWJ1" s="135"/>
      <c r="PWK1" s="135"/>
      <c r="PWL1" s="135"/>
      <c r="PWM1" s="135"/>
      <c r="PWN1" s="135"/>
      <c r="PWO1" s="135"/>
      <c r="PWP1" s="135"/>
      <c r="PWQ1" s="135"/>
      <c r="PWR1" s="135"/>
      <c r="PWS1" s="135"/>
      <c r="PWT1" s="135"/>
      <c r="PWU1" s="135"/>
      <c r="PWV1" s="135"/>
      <c r="PWW1" s="135"/>
      <c r="PWX1" s="135"/>
      <c r="PWY1" s="135"/>
      <c r="PWZ1" s="135"/>
      <c r="PXA1" s="135"/>
      <c r="PXB1" s="135"/>
      <c r="PXC1" s="135"/>
      <c r="PXD1" s="135"/>
      <c r="PXE1" s="135"/>
      <c r="PXF1" s="135"/>
      <c r="PXG1" s="135"/>
      <c r="PXH1" s="135"/>
      <c r="PXI1" s="135"/>
      <c r="PXJ1" s="135"/>
      <c r="PXK1" s="135"/>
      <c r="PXL1" s="135"/>
      <c r="PXM1" s="135"/>
      <c r="PXN1" s="135"/>
      <c r="PXO1" s="135"/>
      <c r="PXP1" s="135"/>
      <c r="PXQ1" s="135"/>
      <c r="PXR1" s="135"/>
      <c r="PXS1" s="135"/>
      <c r="PXT1" s="135"/>
      <c r="PXU1" s="135"/>
      <c r="PXV1" s="135"/>
      <c r="PXW1" s="135"/>
      <c r="PXX1" s="135"/>
      <c r="PXY1" s="135"/>
      <c r="PXZ1" s="135"/>
      <c r="PYA1" s="135"/>
      <c r="PYB1" s="135"/>
      <c r="PYC1" s="135"/>
      <c r="PYD1" s="135"/>
      <c r="PYE1" s="135"/>
      <c r="PYF1" s="135"/>
      <c r="PYG1" s="135"/>
      <c r="PYH1" s="135"/>
      <c r="PYI1" s="135"/>
      <c r="PYJ1" s="135"/>
      <c r="PYK1" s="135"/>
      <c r="PYL1" s="135"/>
      <c r="PYM1" s="135"/>
      <c r="PYN1" s="135"/>
      <c r="PYO1" s="135"/>
      <c r="PYP1" s="135"/>
      <c r="PYQ1" s="135"/>
      <c r="PYR1" s="135"/>
      <c r="PYS1" s="135"/>
      <c r="PYT1" s="135"/>
      <c r="PYU1" s="135"/>
      <c r="PYV1" s="135"/>
      <c r="PYW1" s="135"/>
      <c r="PYX1" s="135"/>
      <c r="PYY1" s="135"/>
      <c r="PYZ1" s="135"/>
      <c r="PZA1" s="135"/>
      <c r="PZB1" s="135"/>
      <c r="PZC1" s="135"/>
      <c r="PZD1" s="135"/>
      <c r="PZE1" s="135"/>
      <c r="PZF1" s="135"/>
      <c r="PZG1" s="135"/>
      <c r="PZH1" s="135"/>
      <c r="PZI1" s="135"/>
      <c r="PZJ1" s="135"/>
      <c r="PZK1" s="135"/>
      <c r="PZL1" s="135"/>
      <c r="PZM1" s="135"/>
      <c r="PZN1" s="135"/>
      <c r="PZO1" s="135"/>
      <c r="PZP1" s="135"/>
      <c r="PZQ1" s="135"/>
      <c r="PZR1" s="135"/>
      <c r="PZS1" s="135"/>
      <c r="PZT1" s="135"/>
      <c r="PZU1" s="135"/>
      <c r="PZV1" s="135"/>
      <c r="PZW1" s="135"/>
      <c r="PZX1" s="135"/>
      <c r="PZY1" s="135"/>
      <c r="PZZ1" s="135"/>
      <c r="QAA1" s="135"/>
      <c r="QAB1" s="135"/>
      <c r="QAC1" s="135"/>
      <c r="QAD1" s="135"/>
      <c r="QAE1" s="135"/>
      <c r="QAF1" s="135"/>
      <c r="QAG1" s="135"/>
      <c r="QAH1" s="135"/>
      <c r="QAI1" s="135"/>
      <c r="QAJ1" s="135"/>
      <c r="QAK1" s="135"/>
      <c r="QAL1" s="135"/>
      <c r="QAM1" s="135"/>
      <c r="QAN1" s="135"/>
      <c r="QAO1" s="135"/>
      <c r="QAP1" s="135"/>
      <c r="QAQ1" s="135"/>
      <c r="QAR1" s="135"/>
      <c r="QAS1" s="135"/>
      <c r="QAT1" s="135"/>
      <c r="QAU1" s="135"/>
      <c r="QAV1" s="135"/>
      <c r="QAW1" s="135"/>
      <c r="QAX1" s="135"/>
      <c r="QAY1" s="135"/>
      <c r="QAZ1" s="135"/>
      <c r="QBA1" s="135"/>
      <c r="QBB1" s="135"/>
      <c r="QBC1" s="135"/>
      <c r="QBD1" s="135"/>
      <c r="QBE1" s="135"/>
      <c r="QBF1" s="135"/>
      <c r="QBG1" s="135"/>
      <c r="QBH1" s="135"/>
      <c r="QBI1" s="135"/>
      <c r="QBJ1" s="135"/>
      <c r="QBK1" s="135"/>
      <c r="QBL1" s="135"/>
      <c r="QBM1" s="135"/>
      <c r="QBN1" s="135"/>
      <c r="QBO1" s="135"/>
      <c r="QBP1" s="135"/>
      <c r="QBQ1" s="135"/>
      <c r="QBR1" s="135"/>
      <c r="QBS1" s="135"/>
      <c r="QBT1" s="135"/>
      <c r="QBU1" s="135"/>
      <c r="QBV1" s="135"/>
      <c r="QBW1" s="135"/>
      <c r="QBX1" s="135"/>
      <c r="QBY1" s="135"/>
      <c r="QBZ1" s="135"/>
      <c r="QCA1" s="135"/>
      <c r="QCB1" s="135"/>
      <c r="QCC1" s="135"/>
      <c r="QCD1" s="135"/>
      <c r="QCE1" s="135"/>
      <c r="QCF1" s="135"/>
      <c r="QCG1" s="135"/>
      <c r="QCH1" s="135"/>
      <c r="QCI1" s="135"/>
      <c r="QCJ1" s="135"/>
      <c r="QCK1" s="135"/>
      <c r="QCL1" s="135"/>
      <c r="QCM1" s="135"/>
      <c r="QCN1" s="135"/>
      <c r="QCO1" s="135"/>
      <c r="QCP1" s="135"/>
      <c r="QCQ1" s="135"/>
      <c r="QCR1" s="135"/>
      <c r="QCS1" s="135"/>
      <c r="QCT1" s="135"/>
      <c r="QCU1" s="135"/>
      <c r="QCV1" s="135"/>
      <c r="QCW1" s="135"/>
      <c r="QCX1" s="135"/>
      <c r="QCY1" s="135"/>
      <c r="QCZ1" s="135"/>
      <c r="QDA1" s="135"/>
      <c r="QDB1" s="135"/>
      <c r="QDC1" s="135"/>
      <c r="QDD1" s="135"/>
      <c r="QDE1" s="135"/>
      <c r="QDF1" s="135"/>
      <c r="QDG1" s="135"/>
      <c r="QDH1" s="135"/>
      <c r="QDI1" s="135"/>
      <c r="QDJ1" s="135"/>
      <c r="QDK1" s="135"/>
      <c r="QDL1" s="135"/>
      <c r="QDM1" s="135"/>
      <c r="QDN1" s="135"/>
      <c r="QDO1" s="135"/>
      <c r="QDP1" s="135"/>
      <c r="QDQ1" s="135"/>
      <c r="QDR1" s="135"/>
      <c r="QDS1" s="135"/>
      <c r="QDT1" s="135"/>
      <c r="QDU1" s="135"/>
      <c r="QDV1" s="135"/>
      <c r="QDW1" s="135"/>
      <c r="QDX1" s="135"/>
      <c r="QDY1" s="135"/>
      <c r="QDZ1" s="135"/>
      <c r="QEA1" s="135"/>
      <c r="QEB1" s="135"/>
      <c r="QEC1" s="135"/>
      <c r="QED1" s="135"/>
      <c r="QEE1" s="135"/>
      <c r="QEF1" s="135"/>
      <c r="QEG1" s="135"/>
      <c r="QEH1" s="135"/>
      <c r="QEI1" s="135"/>
      <c r="QEJ1" s="135"/>
      <c r="QEK1" s="135"/>
      <c r="QEL1" s="135"/>
      <c r="QEM1" s="135"/>
      <c r="QEN1" s="135"/>
      <c r="QEO1" s="135"/>
      <c r="QEP1" s="135"/>
      <c r="QEQ1" s="135"/>
      <c r="QER1" s="135"/>
      <c r="QES1" s="135"/>
      <c r="QET1" s="135"/>
      <c r="QEU1" s="135"/>
      <c r="QEV1" s="135"/>
      <c r="QEW1" s="135"/>
      <c r="QEX1" s="135"/>
      <c r="QEY1" s="135"/>
      <c r="QEZ1" s="135"/>
      <c r="QFA1" s="135"/>
      <c r="QFB1" s="135"/>
      <c r="QFC1" s="135"/>
      <c r="QFD1" s="135"/>
      <c r="QFE1" s="135"/>
      <c r="QFF1" s="135"/>
      <c r="QFG1" s="135"/>
      <c r="QFH1" s="135"/>
      <c r="QFI1" s="135"/>
      <c r="QFJ1" s="135"/>
      <c r="QFK1" s="135"/>
      <c r="QFL1" s="135"/>
      <c r="QFM1" s="135"/>
      <c r="QFN1" s="135"/>
      <c r="QFO1" s="135"/>
      <c r="QFP1" s="135"/>
      <c r="QFQ1" s="135"/>
      <c r="QFR1" s="135"/>
      <c r="QFS1" s="135"/>
      <c r="QFT1" s="135"/>
      <c r="QFU1" s="135"/>
      <c r="QFV1" s="135"/>
      <c r="QFW1" s="135"/>
      <c r="QFX1" s="135"/>
      <c r="QFY1" s="135"/>
      <c r="QFZ1" s="135"/>
      <c r="QGA1" s="135"/>
      <c r="QGB1" s="135"/>
      <c r="QGC1" s="135"/>
      <c r="QGD1" s="135"/>
      <c r="QGE1" s="135"/>
      <c r="QGF1" s="135"/>
      <c r="QGG1" s="135"/>
      <c r="QGH1" s="135"/>
      <c r="QGI1" s="135"/>
      <c r="QGJ1" s="135"/>
      <c r="QGK1" s="135"/>
      <c r="QGL1" s="135"/>
      <c r="QGM1" s="135"/>
      <c r="QGN1" s="135"/>
      <c r="QGO1" s="135"/>
      <c r="QGP1" s="135"/>
      <c r="QGQ1" s="135"/>
      <c r="QGR1" s="135"/>
      <c r="QGS1" s="135"/>
      <c r="QGT1" s="135"/>
      <c r="QGU1" s="135"/>
      <c r="QGV1" s="135"/>
      <c r="QGW1" s="135"/>
      <c r="QGX1" s="135"/>
      <c r="QGY1" s="135"/>
      <c r="QGZ1" s="135"/>
      <c r="QHA1" s="135"/>
      <c r="QHB1" s="135"/>
      <c r="QHC1" s="135"/>
      <c r="QHD1" s="135"/>
      <c r="QHE1" s="135"/>
      <c r="QHF1" s="135"/>
      <c r="QHG1" s="135"/>
      <c r="QHH1" s="135"/>
      <c r="QHI1" s="135"/>
      <c r="QHJ1" s="135"/>
      <c r="QHK1" s="135"/>
      <c r="QHL1" s="135"/>
      <c r="QHM1" s="135"/>
      <c r="QHN1" s="135"/>
      <c r="QHO1" s="135"/>
      <c r="QHP1" s="135"/>
      <c r="QHQ1" s="135"/>
      <c r="QHR1" s="135"/>
      <c r="QHS1" s="135"/>
      <c r="QHT1" s="135"/>
      <c r="QHU1" s="135"/>
      <c r="QHV1" s="135"/>
      <c r="QHW1" s="135"/>
      <c r="QHX1" s="135"/>
      <c r="QHY1" s="135"/>
      <c r="QHZ1" s="135"/>
      <c r="QIA1" s="135"/>
      <c r="QIB1" s="135"/>
      <c r="QIC1" s="135"/>
      <c r="QID1" s="135"/>
      <c r="QIE1" s="135"/>
      <c r="QIF1" s="135"/>
      <c r="QIG1" s="135"/>
      <c r="QIH1" s="135"/>
      <c r="QII1" s="135"/>
      <c r="QIJ1" s="135"/>
      <c r="QIK1" s="135"/>
      <c r="QIL1" s="135"/>
      <c r="QIM1" s="135"/>
      <c r="QIN1" s="135"/>
      <c r="QIO1" s="135"/>
      <c r="QIP1" s="135"/>
      <c r="QIQ1" s="135"/>
      <c r="QIR1" s="135"/>
      <c r="QIS1" s="135"/>
      <c r="QIT1" s="135"/>
      <c r="QIU1" s="135"/>
      <c r="QIV1" s="135"/>
      <c r="QIW1" s="135"/>
      <c r="QIX1" s="135"/>
      <c r="QIY1" s="135"/>
      <c r="QIZ1" s="135"/>
      <c r="QJA1" s="135"/>
      <c r="QJB1" s="135"/>
      <c r="QJC1" s="135"/>
      <c r="QJD1" s="135"/>
      <c r="QJE1" s="135"/>
      <c r="QJF1" s="135"/>
      <c r="QJG1" s="135"/>
      <c r="QJH1" s="135"/>
      <c r="QJI1" s="135"/>
      <c r="QJJ1" s="135"/>
      <c r="QJK1" s="135"/>
      <c r="QJL1" s="135"/>
      <c r="QJM1" s="135"/>
      <c r="QJN1" s="135"/>
      <c r="QJO1" s="135"/>
      <c r="QJP1" s="135"/>
      <c r="QJQ1" s="135"/>
      <c r="QJR1" s="135"/>
      <c r="QJS1" s="135"/>
      <c r="QJT1" s="135"/>
      <c r="QJU1" s="135"/>
      <c r="QJV1" s="135"/>
      <c r="QJW1" s="135"/>
      <c r="QJX1" s="135"/>
      <c r="QJY1" s="135"/>
      <c r="QJZ1" s="135"/>
      <c r="QKA1" s="135"/>
      <c r="QKB1" s="135"/>
      <c r="QKC1" s="135"/>
      <c r="QKD1" s="135"/>
      <c r="QKE1" s="135"/>
      <c r="QKF1" s="135"/>
      <c r="QKG1" s="135"/>
      <c r="QKH1" s="135"/>
      <c r="QKI1" s="135"/>
      <c r="QKJ1" s="135"/>
      <c r="QKK1" s="135"/>
      <c r="QKL1" s="135"/>
      <c r="QKM1" s="135"/>
      <c r="QKN1" s="135"/>
      <c r="QKO1" s="135"/>
      <c r="QKP1" s="135"/>
      <c r="QKQ1" s="135"/>
      <c r="QKR1" s="135"/>
      <c r="QKS1" s="135"/>
      <c r="QKT1" s="135"/>
      <c r="QKU1" s="135"/>
      <c r="QKV1" s="135"/>
      <c r="QKW1" s="135"/>
      <c r="QKX1" s="135"/>
      <c r="QKY1" s="135"/>
      <c r="QKZ1" s="135"/>
      <c r="QLA1" s="135"/>
      <c r="QLB1" s="135"/>
      <c r="QLC1" s="135"/>
      <c r="QLD1" s="135"/>
      <c r="QLE1" s="135"/>
      <c r="QLF1" s="135"/>
      <c r="QLG1" s="135"/>
      <c r="QLH1" s="135"/>
      <c r="QLI1" s="135"/>
      <c r="QLJ1" s="135"/>
      <c r="QLK1" s="135"/>
      <c r="QLL1" s="135"/>
      <c r="QLM1" s="135"/>
      <c r="QLN1" s="135"/>
      <c r="QLO1" s="135"/>
      <c r="QLP1" s="135"/>
      <c r="QLQ1" s="135"/>
      <c r="QLR1" s="135"/>
      <c r="QLS1" s="135"/>
      <c r="QLT1" s="135"/>
      <c r="QLU1" s="135"/>
      <c r="QLV1" s="135"/>
      <c r="QLW1" s="135"/>
      <c r="QLX1" s="135"/>
      <c r="QLY1" s="135"/>
      <c r="QLZ1" s="135"/>
      <c r="QMA1" s="135"/>
      <c r="QMB1" s="135"/>
      <c r="QMC1" s="135"/>
      <c r="QMD1" s="135"/>
      <c r="QME1" s="135"/>
      <c r="QMF1" s="135"/>
      <c r="QMG1" s="135"/>
      <c r="QMH1" s="135"/>
      <c r="QMI1" s="135"/>
      <c r="QMJ1" s="135"/>
      <c r="QMK1" s="135"/>
      <c r="QML1" s="135"/>
      <c r="QMM1" s="135"/>
      <c r="QMN1" s="135"/>
      <c r="QMO1" s="135"/>
      <c r="QMP1" s="135"/>
      <c r="QMQ1" s="135"/>
      <c r="QMR1" s="135"/>
      <c r="QMS1" s="135"/>
      <c r="QMT1" s="135"/>
      <c r="QMU1" s="135"/>
      <c r="QMV1" s="135"/>
      <c r="QMW1" s="135"/>
      <c r="QMX1" s="135"/>
      <c r="QMY1" s="135"/>
      <c r="QMZ1" s="135"/>
      <c r="QNA1" s="135"/>
      <c r="QNB1" s="135"/>
      <c r="QNC1" s="135"/>
      <c r="QND1" s="135"/>
      <c r="QNE1" s="135"/>
      <c r="QNF1" s="135"/>
      <c r="QNG1" s="135"/>
      <c r="QNH1" s="135"/>
      <c r="QNI1" s="135"/>
      <c r="QNJ1" s="135"/>
      <c r="QNK1" s="135"/>
      <c r="QNL1" s="135"/>
      <c r="QNM1" s="135"/>
      <c r="QNN1" s="135"/>
      <c r="QNO1" s="135"/>
      <c r="QNP1" s="135"/>
      <c r="QNQ1" s="135"/>
      <c r="QNR1" s="135"/>
      <c r="QNS1" s="135"/>
      <c r="QNT1" s="135"/>
      <c r="QNU1" s="135"/>
      <c r="QNV1" s="135"/>
      <c r="QNW1" s="135"/>
      <c r="QNX1" s="135"/>
      <c r="QNY1" s="135"/>
      <c r="QNZ1" s="135"/>
      <c r="QOA1" s="135"/>
      <c r="QOB1" s="135"/>
      <c r="QOC1" s="135"/>
      <c r="QOD1" s="135"/>
      <c r="QOE1" s="135"/>
      <c r="QOF1" s="135"/>
      <c r="QOG1" s="135"/>
      <c r="QOH1" s="135"/>
      <c r="QOI1" s="135"/>
      <c r="QOJ1" s="135"/>
      <c r="QOK1" s="135"/>
      <c r="QOL1" s="135"/>
      <c r="QOM1" s="135"/>
      <c r="QON1" s="135"/>
      <c r="QOO1" s="135"/>
      <c r="QOP1" s="135"/>
      <c r="QOQ1" s="135"/>
      <c r="QOR1" s="135"/>
      <c r="QOS1" s="135"/>
      <c r="QOT1" s="135"/>
      <c r="QOU1" s="135"/>
      <c r="QOV1" s="135"/>
      <c r="QOW1" s="135"/>
      <c r="QOX1" s="135"/>
      <c r="QOY1" s="135"/>
      <c r="QOZ1" s="135"/>
      <c r="QPA1" s="135"/>
      <c r="QPB1" s="135"/>
      <c r="QPC1" s="135"/>
      <c r="QPD1" s="135"/>
      <c r="QPE1" s="135"/>
      <c r="QPF1" s="135"/>
      <c r="QPG1" s="135"/>
      <c r="QPH1" s="135"/>
      <c r="QPI1" s="135"/>
      <c r="QPJ1" s="135"/>
      <c r="QPK1" s="135"/>
      <c r="QPL1" s="135"/>
      <c r="QPM1" s="135"/>
      <c r="QPN1" s="135"/>
      <c r="QPO1" s="135"/>
      <c r="QPP1" s="135"/>
      <c r="QPQ1" s="135"/>
      <c r="QPR1" s="135"/>
      <c r="QPS1" s="135"/>
      <c r="QPT1" s="135"/>
      <c r="QPU1" s="135"/>
      <c r="QPV1" s="135"/>
      <c r="QPW1" s="135"/>
      <c r="QPX1" s="135"/>
      <c r="QPY1" s="135"/>
      <c r="QPZ1" s="135"/>
      <c r="QQA1" s="135"/>
      <c r="QQB1" s="135"/>
      <c r="QQC1" s="135"/>
      <c r="QQD1" s="135"/>
      <c r="QQE1" s="135"/>
      <c r="QQF1" s="135"/>
      <c r="QQG1" s="135"/>
      <c r="QQH1" s="135"/>
      <c r="QQI1" s="135"/>
      <c r="QQJ1" s="135"/>
      <c r="QQK1" s="135"/>
      <c r="QQL1" s="135"/>
      <c r="QQM1" s="135"/>
      <c r="QQN1" s="135"/>
      <c r="QQO1" s="135"/>
      <c r="QQP1" s="135"/>
      <c r="QQQ1" s="135"/>
      <c r="QQR1" s="135"/>
      <c r="QQS1" s="135"/>
      <c r="QQT1" s="135"/>
      <c r="QQU1" s="135"/>
      <c r="QQV1" s="135"/>
      <c r="QQW1" s="135"/>
      <c r="QQX1" s="135"/>
      <c r="QQY1" s="135"/>
      <c r="QQZ1" s="135"/>
      <c r="QRA1" s="135"/>
      <c r="QRB1" s="135"/>
      <c r="QRC1" s="135"/>
      <c r="QRD1" s="135"/>
      <c r="QRE1" s="135"/>
      <c r="QRF1" s="135"/>
      <c r="QRG1" s="135"/>
      <c r="QRH1" s="135"/>
      <c r="QRI1" s="135"/>
      <c r="QRJ1" s="135"/>
      <c r="QRK1" s="135"/>
      <c r="QRL1" s="135"/>
      <c r="QRM1" s="135"/>
      <c r="QRN1" s="135"/>
      <c r="QRO1" s="135"/>
      <c r="QRP1" s="135"/>
      <c r="QRQ1" s="135"/>
      <c r="QRR1" s="135"/>
      <c r="QRS1" s="135"/>
      <c r="QRT1" s="135"/>
      <c r="QRU1" s="135"/>
      <c r="QRV1" s="135"/>
      <c r="QRW1" s="135"/>
      <c r="QRX1" s="135"/>
      <c r="QRY1" s="135"/>
      <c r="QRZ1" s="135"/>
      <c r="QSA1" s="135"/>
      <c r="QSB1" s="135"/>
      <c r="QSC1" s="135"/>
      <c r="QSD1" s="135"/>
      <c r="QSE1" s="135"/>
      <c r="QSF1" s="135"/>
      <c r="QSG1" s="135"/>
      <c r="QSH1" s="135"/>
      <c r="QSI1" s="135"/>
      <c r="QSJ1" s="135"/>
      <c r="QSK1" s="135"/>
      <c r="QSL1" s="135"/>
      <c r="QSM1" s="135"/>
      <c r="QSN1" s="135"/>
      <c r="QSO1" s="135"/>
      <c r="QSP1" s="135"/>
      <c r="QSQ1" s="135"/>
      <c r="QSR1" s="135"/>
      <c r="QSS1" s="135"/>
      <c r="QST1" s="135"/>
      <c r="QSU1" s="135"/>
      <c r="QSV1" s="135"/>
      <c r="QSW1" s="135"/>
      <c r="QSX1" s="135"/>
      <c r="QSY1" s="135"/>
      <c r="QSZ1" s="135"/>
      <c r="QTA1" s="135"/>
      <c r="QTB1" s="135"/>
      <c r="QTC1" s="135"/>
      <c r="QTD1" s="135"/>
      <c r="QTE1" s="135"/>
      <c r="QTF1" s="135"/>
      <c r="QTG1" s="135"/>
      <c r="QTH1" s="135"/>
      <c r="QTI1" s="135"/>
      <c r="QTJ1" s="135"/>
      <c r="QTK1" s="135"/>
      <c r="QTL1" s="135"/>
      <c r="QTM1" s="135"/>
      <c r="QTN1" s="135"/>
      <c r="QTO1" s="135"/>
      <c r="QTP1" s="135"/>
      <c r="QTQ1" s="135"/>
      <c r="QTR1" s="135"/>
      <c r="QTS1" s="135"/>
      <c r="QTT1" s="135"/>
      <c r="QTU1" s="135"/>
      <c r="QTV1" s="135"/>
      <c r="QTW1" s="135"/>
      <c r="QTX1" s="135"/>
      <c r="QTY1" s="135"/>
      <c r="QTZ1" s="135"/>
      <c r="QUA1" s="135"/>
      <c r="QUB1" s="135"/>
      <c r="QUC1" s="135"/>
      <c r="QUD1" s="135"/>
      <c r="QUE1" s="135"/>
      <c r="QUF1" s="135"/>
      <c r="QUG1" s="135"/>
      <c r="QUH1" s="135"/>
      <c r="QUI1" s="135"/>
      <c r="QUJ1" s="135"/>
      <c r="QUK1" s="135"/>
      <c r="QUL1" s="135"/>
      <c r="QUM1" s="135"/>
      <c r="QUN1" s="135"/>
      <c r="QUO1" s="135"/>
      <c r="QUP1" s="135"/>
      <c r="QUQ1" s="135"/>
      <c r="QUR1" s="135"/>
      <c r="QUS1" s="135"/>
      <c r="QUT1" s="135"/>
      <c r="QUU1" s="135"/>
      <c r="QUV1" s="135"/>
      <c r="QUW1" s="135"/>
      <c r="QUX1" s="135"/>
      <c r="QUY1" s="135"/>
      <c r="QUZ1" s="135"/>
      <c r="QVA1" s="135"/>
      <c r="QVB1" s="135"/>
      <c r="QVC1" s="135"/>
      <c r="QVD1" s="135"/>
      <c r="QVE1" s="135"/>
      <c r="QVF1" s="135"/>
      <c r="QVG1" s="135"/>
      <c r="QVH1" s="135"/>
      <c r="QVI1" s="135"/>
      <c r="QVJ1" s="135"/>
      <c r="QVK1" s="135"/>
      <c r="QVL1" s="135"/>
      <c r="QVM1" s="135"/>
      <c r="QVN1" s="135"/>
      <c r="QVO1" s="135"/>
      <c r="QVP1" s="135"/>
      <c r="QVQ1" s="135"/>
      <c r="QVR1" s="135"/>
      <c r="QVS1" s="135"/>
      <c r="QVT1" s="135"/>
      <c r="QVU1" s="135"/>
      <c r="QVV1" s="135"/>
      <c r="QVW1" s="135"/>
      <c r="QVX1" s="135"/>
      <c r="QVY1" s="135"/>
      <c r="QVZ1" s="135"/>
      <c r="QWA1" s="135"/>
      <c r="QWB1" s="135"/>
      <c r="QWC1" s="135"/>
      <c r="QWD1" s="135"/>
      <c r="QWE1" s="135"/>
      <c r="QWF1" s="135"/>
      <c r="QWG1" s="135"/>
      <c r="QWH1" s="135"/>
      <c r="QWI1" s="135"/>
      <c r="QWJ1" s="135"/>
      <c r="QWK1" s="135"/>
      <c r="QWL1" s="135"/>
      <c r="QWM1" s="135"/>
      <c r="QWN1" s="135"/>
      <c r="QWO1" s="135"/>
      <c r="QWP1" s="135"/>
      <c r="QWQ1" s="135"/>
      <c r="QWR1" s="135"/>
      <c r="QWS1" s="135"/>
      <c r="QWT1" s="135"/>
      <c r="QWU1" s="135"/>
      <c r="QWV1" s="135"/>
      <c r="QWW1" s="135"/>
      <c r="QWX1" s="135"/>
      <c r="QWY1" s="135"/>
      <c r="QWZ1" s="135"/>
      <c r="QXA1" s="135"/>
      <c r="QXB1" s="135"/>
      <c r="QXC1" s="135"/>
      <c r="QXD1" s="135"/>
      <c r="QXE1" s="135"/>
      <c r="QXF1" s="135"/>
      <c r="QXG1" s="135"/>
      <c r="QXH1" s="135"/>
      <c r="QXI1" s="135"/>
      <c r="QXJ1" s="135"/>
      <c r="QXK1" s="135"/>
      <c r="QXL1" s="135"/>
      <c r="QXM1" s="135"/>
      <c r="QXN1" s="135"/>
      <c r="QXO1" s="135"/>
      <c r="QXP1" s="135"/>
      <c r="QXQ1" s="135"/>
      <c r="QXR1" s="135"/>
      <c r="QXS1" s="135"/>
      <c r="QXT1" s="135"/>
      <c r="QXU1" s="135"/>
      <c r="QXV1" s="135"/>
      <c r="QXW1" s="135"/>
      <c r="QXX1" s="135"/>
      <c r="QXY1" s="135"/>
      <c r="QXZ1" s="135"/>
      <c r="QYA1" s="135"/>
      <c r="QYB1" s="135"/>
      <c r="QYC1" s="135"/>
      <c r="QYD1" s="135"/>
      <c r="QYE1" s="135"/>
      <c r="QYF1" s="135"/>
      <c r="QYG1" s="135"/>
      <c r="QYH1" s="135"/>
      <c r="QYI1" s="135"/>
      <c r="QYJ1" s="135"/>
      <c r="QYK1" s="135"/>
      <c r="QYL1" s="135"/>
      <c r="QYM1" s="135"/>
      <c r="QYN1" s="135"/>
      <c r="QYO1" s="135"/>
      <c r="QYP1" s="135"/>
      <c r="QYQ1" s="135"/>
      <c r="QYR1" s="135"/>
      <c r="QYS1" s="135"/>
      <c r="QYT1" s="135"/>
      <c r="QYU1" s="135"/>
      <c r="QYV1" s="135"/>
      <c r="QYW1" s="135"/>
      <c r="QYX1" s="135"/>
      <c r="QYY1" s="135"/>
      <c r="QYZ1" s="135"/>
      <c r="QZA1" s="135"/>
      <c r="QZB1" s="135"/>
      <c r="QZC1" s="135"/>
      <c r="QZD1" s="135"/>
      <c r="QZE1" s="135"/>
      <c r="QZF1" s="135"/>
      <c r="QZG1" s="135"/>
      <c r="QZH1" s="135"/>
      <c r="QZI1" s="135"/>
      <c r="QZJ1" s="135"/>
      <c r="QZK1" s="135"/>
      <c r="QZL1" s="135"/>
      <c r="QZM1" s="135"/>
      <c r="QZN1" s="135"/>
      <c r="QZO1" s="135"/>
      <c r="QZP1" s="135"/>
      <c r="QZQ1" s="135"/>
      <c r="QZR1" s="135"/>
      <c r="QZS1" s="135"/>
      <c r="QZT1" s="135"/>
      <c r="QZU1" s="135"/>
      <c r="QZV1" s="135"/>
      <c r="QZW1" s="135"/>
      <c r="QZX1" s="135"/>
      <c r="QZY1" s="135"/>
      <c r="QZZ1" s="135"/>
      <c r="RAA1" s="135"/>
      <c r="RAB1" s="135"/>
      <c r="RAC1" s="135"/>
      <c r="RAD1" s="135"/>
      <c r="RAE1" s="135"/>
      <c r="RAF1" s="135"/>
      <c r="RAG1" s="135"/>
      <c r="RAH1" s="135"/>
      <c r="RAI1" s="135"/>
      <c r="RAJ1" s="135"/>
      <c r="RAK1" s="135"/>
      <c r="RAL1" s="135"/>
      <c r="RAM1" s="135"/>
      <c r="RAN1" s="135"/>
      <c r="RAO1" s="135"/>
      <c r="RAP1" s="135"/>
      <c r="RAQ1" s="135"/>
      <c r="RAR1" s="135"/>
      <c r="RAS1" s="135"/>
      <c r="RAT1" s="135"/>
      <c r="RAU1" s="135"/>
      <c r="RAV1" s="135"/>
      <c r="RAW1" s="135"/>
      <c r="RAX1" s="135"/>
      <c r="RAY1" s="135"/>
      <c r="RAZ1" s="135"/>
      <c r="RBA1" s="135"/>
      <c r="RBB1" s="135"/>
      <c r="RBC1" s="135"/>
      <c r="RBD1" s="135"/>
      <c r="RBE1" s="135"/>
      <c r="RBF1" s="135"/>
      <c r="RBG1" s="135"/>
      <c r="RBH1" s="135"/>
      <c r="RBI1" s="135"/>
      <c r="RBJ1" s="135"/>
      <c r="RBK1" s="135"/>
      <c r="RBL1" s="135"/>
      <c r="RBM1" s="135"/>
      <c r="RBN1" s="135"/>
      <c r="RBO1" s="135"/>
      <c r="RBP1" s="135"/>
      <c r="RBQ1" s="135"/>
      <c r="RBR1" s="135"/>
      <c r="RBS1" s="135"/>
      <c r="RBT1" s="135"/>
      <c r="RBU1" s="135"/>
      <c r="RBV1" s="135"/>
      <c r="RBW1" s="135"/>
      <c r="RBX1" s="135"/>
      <c r="RBY1" s="135"/>
      <c r="RBZ1" s="135"/>
      <c r="RCA1" s="135"/>
      <c r="RCB1" s="135"/>
      <c r="RCC1" s="135"/>
      <c r="RCD1" s="135"/>
      <c r="RCE1" s="135"/>
      <c r="RCF1" s="135"/>
      <c r="RCG1" s="135"/>
      <c r="RCH1" s="135"/>
      <c r="RCI1" s="135"/>
      <c r="RCJ1" s="135"/>
      <c r="RCK1" s="135"/>
      <c r="RCL1" s="135"/>
      <c r="RCM1" s="135"/>
      <c r="RCN1" s="135"/>
      <c r="RCO1" s="135"/>
      <c r="RCP1" s="135"/>
      <c r="RCQ1" s="135"/>
      <c r="RCR1" s="135"/>
      <c r="RCS1" s="135"/>
      <c r="RCT1" s="135"/>
      <c r="RCU1" s="135"/>
      <c r="RCV1" s="135"/>
      <c r="RCW1" s="135"/>
      <c r="RCX1" s="135"/>
      <c r="RCY1" s="135"/>
      <c r="RCZ1" s="135"/>
      <c r="RDA1" s="135"/>
      <c r="RDB1" s="135"/>
      <c r="RDC1" s="135"/>
      <c r="RDD1" s="135"/>
      <c r="RDE1" s="135"/>
      <c r="RDF1" s="135"/>
      <c r="RDG1" s="135"/>
      <c r="RDH1" s="135"/>
      <c r="RDI1" s="135"/>
      <c r="RDJ1" s="135"/>
      <c r="RDK1" s="135"/>
      <c r="RDL1" s="135"/>
      <c r="RDM1" s="135"/>
      <c r="RDN1" s="135"/>
      <c r="RDO1" s="135"/>
      <c r="RDP1" s="135"/>
      <c r="RDQ1" s="135"/>
      <c r="RDR1" s="135"/>
      <c r="RDS1" s="135"/>
      <c r="RDT1" s="135"/>
      <c r="RDU1" s="135"/>
      <c r="RDV1" s="135"/>
      <c r="RDW1" s="135"/>
      <c r="RDX1" s="135"/>
      <c r="RDY1" s="135"/>
      <c r="RDZ1" s="135"/>
      <c r="REA1" s="135"/>
      <c r="REB1" s="135"/>
      <c r="REC1" s="135"/>
      <c r="RED1" s="135"/>
      <c r="REE1" s="135"/>
      <c r="REF1" s="135"/>
      <c r="REG1" s="135"/>
      <c r="REH1" s="135"/>
      <c r="REI1" s="135"/>
      <c r="REJ1" s="135"/>
      <c r="REK1" s="135"/>
      <c r="REL1" s="135"/>
      <c r="REM1" s="135"/>
      <c r="REN1" s="135"/>
      <c r="REO1" s="135"/>
      <c r="REP1" s="135"/>
      <c r="REQ1" s="135"/>
      <c r="RER1" s="135"/>
      <c r="RES1" s="135"/>
      <c r="RET1" s="135"/>
      <c r="REU1" s="135"/>
      <c r="REV1" s="135"/>
      <c r="REW1" s="135"/>
      <c r="REX1" s="135"/>
      <c r="REY1" s="135"/>
      <c r="REZ1" s="135"/>
      <c r="RFA1" s="135"/>
      <c r="RFB1" s="135"/>
      <c r="RFC1" s="135"/>
      <c r="RFD1" s="135"/>
      <c r="RFE1" s="135"/>
      <c r="RFF1" s="135"/>
      <c r="RFG1" s="135"/>
      <c r="RFH1" s="135"/>
      <c r="RFI1" s="135"/>
      <c r="RFJ1" s="135"/>
      <c r="RFK1" s="135"/>
      <c r="RFL1" s="135"/>
      <c r="RFM1" s="135"/>
      <c r="RFN1" s="135"/>
      <c r="RFO1" s="135"/>
      <c r="RFP1" s="135"/>
      <c r="RFQ1" s="135"/>
      <c r="RFR1" s="135"/>
      <c r="RFS1" s="135"/>
      <c r="RFT1" s="135"/>
      <c r="RFU1" s="135"/>
      <c r="RFV1" s="135"/>
      <c r="RFW1" s="135"/>
      <c r="RFX1" s="135"/>
      <c r="RFY1" s="135"/>
      <c r="RFZ1" s="135"/>
      <c r="RGA1" s="135"/>
      <c r="RGB1" s="135"/>
      <c r="RGC1" s="135"/>
      <c r="RGD1" s="135"/>
      <c r="RGE1" s="135"/>
      <c r="RGF1" s="135"/>
      <c r="RGG1" s="135"/>
      <c r="RGH1" s="135"/>
      <c r="RGI1" s="135"/>
      <c r="RGJ1" s="135"/>
      <c r="RGK1" s="135"/>
      <c r="RGL1" s="135"/>
      <c r="RGM1" s="135"/>
      <c r="RGN1" s="135"/>
      <c r="RGO1" s="135"/>
      <c r="RGP1" s="135"/>
      <c r="RGQ1" s="135"/>
      <c r="RGR1" s="135"/>
      <c r="RGS1" s="135"/>
      <c r="RGT1" s="135"/>
      <c r="RGU1" s="135"/>
      <c r="RGV1" s="135"/>
      <c r="RGW1" s="135"/>
      <c r="RGX1" s="135"/>
      <c r="RGY1" s="135"/>
      <c r="RGZ1" s="135"/>
      <c r="RHA1" s="135"/>
      <c r="RHB1" s="135"/>
      <c r="RHC1" s="135"/>
      <c r="RHD1" s="135"/>
      <c r="RHE1" s="135"/>
      <c r="RHF1" s="135"/>
      <c r="RHG1" s="135"/>
      <c r="RHH1" s="135"/>
      <c r="RHI1" s="135"/>
      <c r="RHJ1" s="135"/>
      <c r="RHK1" s="135"/>
      <c r="RHL1" s="135"/>
      <c r="RHM1" s="135"/>
      <c r="RHN1" s="135"/>
      <c r="RHO1" s="135"/>
      <c r="RHP1" s="135"/>
      <c r="RHQ1" s="135"/>
      <c r="RHR1" s="135"/>
      <c r="RHS1" s="135"/>
      <c r="RHT1" s="135"/>
      <c r="RHU1" s="135"/>
      <c r="RHV1" s="135"/>
      <c r="RHW1" s="135"/>
      <c r="RHX1" s="135"/>
      <c r="RHY1" s="135"/>
      <c r="RHZ1" s="135"/>
      <c r="RIA1" s="135"/>
      <c r="RIB1" s="135"/>
      <c r="RIC1" s="135"/>
      <c r="RID1" s="135"/>
      <c r="RIE1" s="135"/>
      <c r="RIF1" s="135"/>
      <c r="RIG1" s="135"/>
      <c r="RIH1" s="135"/>
      <c r="RII1" s="135"/>
      <c r="RIJ1" s="135"/>
      <c r="RIK1" s="135"/>
      <c r="RIL1" s="135"/>
      <c r="RIM1" s="135"/>
      <c r="RIN1" s="135"/>
      <c r="RIO1" s="135"/>
      <c r="RIP1" s="135"/>
      <c r="RIQ1" s="135"/>
      <c r="RIR1" s="135"/>
      <c r="RIS1" s="135"/>
      <c r="RIT1" s="135"/>
      <c r="RIU1" s="135"/>
      <c r="RIV1" s="135"/>
      <c r="RIW1" s="135"/>
      <c r="RIX1" s="135"/>
      <c r="RIY1" s="135"/>
      <c r="RIZ1" s="135"/>
      <c r="RJA1" s="135"/>
      <c r="RJB1" s="135"/>
      <c r="RJC1" s="135"/>
      <c r="RJD1" s="135"/>
      <c r="RJE1" s="135"/>
      <c r="RJF1" s="135"/>
      <c r="RJG1" s="135"/>
      <c r="RJH1" s="135"/>
      <c r="RJI1" s="135"/>
      <c r="RJJ1" s="135"/>
      <c r="RJK1" s="135"/>
      <c r="RJL1" s="135"/>
      <c r="RJM1" s="135"/>
      <c r="RJN1" s="135"/>
      <c r="RJO1" s="135"/>
      <c r="RJP1" s="135"/>
      <c r="RJQ1" s="135"/>
      <c r="RJR1" s="135"/>
      <c r="RJS1" s="135"/>
      <c r="RJT1" s="135"/>
      <c r="RJU1" s="135"/>
      <c r="RJV1" s="135"/>
      <c r="RJW1" s="135"/>
      <c r="RJX1" s="135"/>
      <c r="RJY1" s="135"/>
      <c r="RJZ1" s="135"/>
      <c r="RKA1" s="135"/>
      <c r="RKB1" s="135"/>
      <c r="RKC1" s="135"/>
      <c r="RKD1" s="135"/>
      <c r="RKE1" s="135"/>
      <c r="RKF1" s="135"/>
      <c r="RKG1" s="135"/>
      <c r="RKH1" s="135"/>
      <c r="RKI1" s="135"/>
      <c r="RKJ1" s="135"/>
      <c r="RKK1" s="135"/>
      <c r="RKL1" s="135"/>
      <c r="RKM1" s="135"/>
      <c r="RKN1" s="135"/>
      <c r="RKO1" s="135"/>
      <c r="RKP1" s="135"/>
      <c r="RKQ1" s="135"/>
      <c r="RKR1" s="135"/>
      <c r="RKS1" s="135"/>
      <c r="RKT1" s="135"/>
      <c r="RKU1" s="135"/>
      <c r="RKV1" s="135"/>
      <c r="RKW1" s="135"/>
      <c r="RKX1" s="135"/>
      <c r="RKY1" s="135"/>
      <c r="RKZ1" s="135"/>
      <c r="RLA1" s="135"/>
      <c r="RLB1" s="135"/>
      <c r="RLC1" s="135"/>
      <c r="RLD1" s="135"/>
      <c r="RLE1" s="135"/>
      <c r="RLF1" s="135"/>
      <c r="RLG1" s="135"/>
      <c r="RLH1" s="135"/>
      <c r="RLI1" s="135"/>
      <c r="RLJ1" s="135"/>
      <c r="RLK1" s="135"/>
      <c r="RLL1" s="135"/>
      <c r="RLM1" s="135"/>
      <c r="RLN1" s="135"/>
      <c r="RLO1" s="135"/>
      <c r="RLP1" s="135"/>
      <c r="RLQ1" s="135"/>
      <c r="RLR1" s="135"/>
      <c r="RLS1" s="135"/>
      <c r="RLT1" s="135"/>
      <c r="RLU1" s="135"/>
      <c r="RLV1" s="135"/>
      <c r="RLW1" s="135"/>
      <c r="RLX1" s="135"/>
      <c r="RLY1" s="135"/>
      <c r="RLZ1" s="135"/>
      <c r="RMA1" s="135"/>
      <c r="RMB1" s="135"/>
      <c r="RMC1" s="135"/>
      <c r="RMD1" s="135"/>
      <c r="RME1" s="135"/>
      <c r="RMF1" s="135"/>
      <c r="RMG1" s="135"/>
      <c r="RMH1" s="135"/>
      <c r="RMI1" s="135"/>
      <c r="RMJ1" s="135"/>
      <c r="RMK1" s="135"/>
      <c r="RML1" s="135"/>
      <c r="RMM1" s="135"/>
      <c r="RMN1" s="135"/>
      <c r="RMO1" s="135"/>
      <c r="RMP1" s="135"/>
      <c r="RMQ1" s="135"/>
      <c r="RMR1" s="135"/>
      <c r="RMS1" s="135"/>
      <c r="RMT1" s="135"/>
      <c r="RMU1" s="135"/>
      <c r="RMV1" s="135"/>
      <c r="RMW1" s="135"/>
      <c r="RMX1" s="135"/>
      <c r="RMY1" s="135"/>
      <c r="RMZ1" s="135"/>
      <c r="RNA1" s="135"/>
      <c r="RNB1" s="135"/>
      <c r="RNC1" s="135"/>
      <c r="RND1" s="135"/>
      <c r="RNE1" s="135"/>
      <c r="RNF1" s="135"/>
      <c r="RNG1" s="135"/>
      <c r="RNH1" s="135"/>
      <c r="RNI1" s="135"/>
      <c r="RNJ1" s="135"/>
      <c r="RNK1" s="135"/>
      <c r="RNL1" s="135"/>
      <c r="RNM1" s="135"/>
      <c r="RNN1" s="135"/>
      <c r="RNO1" s="135"/>
      <c r="RNP1" s="135"/>
      <c r="RNQ1" s="135"/>
      <c r="RNR1" s="135"/>
      <c r="RNS1" s="135"/>
      <c r="RNT1" s="135"/>
      <c r="RNU1" s="135"/>
      <c r="RNV1" s="135"/>
      <c r="RNW1" s="135"/>
      <c r="RNX1" s="135"/>
      <c r="RNY1" s="135"/>
      <c r="RNZ1" s="135"/>
      <c r="ROA1" s="135"/>
      <c r="ROB1" s="135"/>
      <c r="ROC1" s="135"/>
      <c r="ROD1" s="135"/>
      <c r="ROE1" s="135"/>
      <c r="ROF1" s="135"/>
      <c r="ROG1" s="135"/>
      <c r="ROH1" s="135"/>
      <c r="ROI1" s="135"/>
      <c r="ROJ1" s="135"/>
      <c r="ROK1" s="135"/>
      <c r="ROL1" s="135"/>
      <c r="ROM1" s="135"/>
      <c r="RON1" s="135"/>
      <c r="ROO1" s="135"/>
      <c r="ROP1" s="135"/>
      <c r="ROQ1" s="135"/>
      <c r="ROR1" s="135"/>
      <c r="ROS1" s="135"/>
      <c r="ROT1" s="135"/>
      <c r="ROU1" s="135"/>
      <c r="ROV1" s="135"/>
      <c r="ROW1" s="135"/>
      <c r="ROX1" s="135"/>
      <c r="ROY1" s="135"/>
      <c r="ROZ1" s="135"/>
      <c r="RPA1" s="135"/>
      <c r="RPB1" s="135"/>
      <c r="RPC1" s="135"/>
      <c r="RPD1" s="135"/>
      <c r="RPE1" s="135"/>
      <c r="RPF1" s="135"/>
      <c r="RPG1" s="135"/>
      <c r="RPH1" s="135"/>
      <c r="RPI1" s="135"/>
      <c r="RPJ1" s="135"/>
      <c r="RPK1" s="135"/>
      <c r="RPL1" s="135"/>
      <c r="RPM1" s="135"/>
      <c r="RPN1" s="135"/>
      <c r="RPO1" s="135"/>
      <c r="RPP1" s="135"/>
      <c r="RPQ1" s="135"/>
      <c r="RPR1" s="135"/>
      <c r="RPS1" s="135"/>
      <c r="RPT1" s="135"/>
      <c r="RPU1" s="135"/>
      <c r="RPV1" s="135"/>
      <c r="RPW1" s="135"/>
      <c r="RPX1" s="135"/>
      <c r="RPY1" s="135"/>
      <c r="RPZ1" s="135"/>
      <c r="RQA1" s="135"/>
      <c r="RQB1" s="135"/>
      <c r="RQC1" s="135"/>
      <c r="RQD1" s="135"/>
      <c r="RQE1" s="135"/>
      <c r="RQF1" s="135"/>
      <c r="RQG1" s="135"/>
      <c r="RQH1" s="135"/>
      <c r="RQI1" s="135"/>
      <c r="RQJ1" s="135"/>
      <c r="RQK1" s="135"/>
      <c r="RQL1" s="135"/>
      <c r="RQM1" s="135"/>
      <c r="RQN1" s="135"/>
      <c r="RQO1" s="135"/>
      <c r="RQP1" s="135"/>
      <c r="RQQ1" s="135"/>
      <c r="RQR1" s="135"/>
      <c r="RQS1" s="135"/>
      <c r="RQT1" s="135"/>
      <c r="RQU1" s="135"/>
      <c r="RQV1" s="135"/>
      <c r="RQW1" s="135"/>
      <c r="RQX1" s="135"/>
      <c r="RQY1" s="135"/>
      <c r="RQZ1" s="135"/>
      <c r="RRA1" s="135"/>
      <c r="RRB1" s="135"/>
      <c r="RRC1" s="135"/>
      <c r="RRD1" s="135"/>
      <c r="RRE1" s="135"/>
      <c r="RRF1" s="135"/>
      <c r="RRG1" s="135"/>
      <c r="RRH1" s="135"/>
      <c r="RRI1" s="135"/>
      <c r="RRJ1" s="135"/>
      <c r="RRK1" s="135"/>
      <c r="RRL1" s="135"/>
      <c r="RRM1" s="135"/>
      <c r="RRN1" s="135"/>
      <c r="RRO1" s="135"/>
      <c r="RRP1" s="135"/>
      <c r="RRQ1" s="135"/>
      <c r="RRR1" s="135"/>
      <c r="RRS1" s="135"/>
      <c r="RRT1" s="135"/>
      <c r="RRU1" s="135"/>
      <c r="RRV1" s="135"/>
      <c r="RRW1" s="135"/>
      <c r="RRX1" s="135"/>
      <c r="RRY1" s="135"/>
      <c r="RRZ1" s="135"/>
      <c r="RSA1" s="135"/>
      <c r="RSB1" s="135"/>
      <c r="RSC1" s="135"/>
      <c r="RSD1" s="135"/>
      <c r="RSE1" s="135"/>
      <c r="RSF1" s="135"/>
      <c r="RSG1" s="135"/>
      <c r="RSH1" s="135"/>
      <c r="RSI1" s="135"/>
      <c r="RSJ1" s="135"/>
      <c r="RSK1" s="135"/>
      <c r="RSL1" s="135"/>
      <c r="RSM1" s="135"/>
      <c r="RSN1" s="135"/>
      <c r="RSO1" s="135"/>
      <c r="RSP1" s="135"/>
      <c r="RSQ1" s="135"/>
      <c r="RSR1" s="135"/>
      <c r="RSS1" s="135"/>
      <c r="RST1" s="135"/>
      <c r="RSU1" s="135"/>
      <c r="RSV1" s="135"/>
      <c r="RSW1" s="135"/>
      <c r="RSX1" s="135"/>
      <c r="RSY1" s="135"/>
      <c r="RSZ1" s="135"/>
      <c r="RTA1" s="135"/>
      <c r="RTB1" s="135"/>
      <c r="RTC1" s="135"/>
      <c r="RTD1" s="135"/>
      <c r="RTE1" s="135"/>
      <c r="RTF1" s="135"/>
      <c r="RTG1" s="135"/>
      <c r="RTH1" s="135"/>
      <c r="RTI1" s="135"/>
      <c r="RTJ1" s="135"/>
      <c r="RTK1" s="135"/>
      <c r="RTL1" s="135"/>
      <c r="RTM1" s="135"/>
      <c r="RTN1" s="135"/>
      <c r="RTO1" s="135"/>
      <c r="RTP1" s="135"/>
      <c r="RTQ1" s="135"/>
      <c r="RTR1" s="135"/>
      <c r="RTS1" s="135"/>
      <c r="RTT1" s="135"/>
      <c r="RTU1" s="135"/>
      <c r="RTV1" s="135"/>
      <c r="RTW1" s="135"/>
      <c r="RTX1" s="135"/>
      <c r="RTY1" s="135"/>
      <c r="RTZ1" s="135"/>
      <c r="RUA1" s="135"/>
      <c r="RUB1" s="135"/>
      <c r="RUC1" s="135"/>
      <c r="RUD1" s="135"/>
      <c r="RUE1" s="135"/>
      <c r="RUF1" s="135"/>
      <c r="RUG1" s="135"/>
      <c r="RUH1" s="135"/>
      <c r="RUI1" s="135"/>
      <c r="RUJ1" s="135"/>
      <c r="RUK1" s="135"/>
      <c r="RUL1" s="135"/>
      <c r="RUM1" s="135"/>
      <c r="RUN1" s="135"/>
      <c r="RUO1" s="135"/>
      <c r="RUP1" s="135"/>
      <c r="RUQ1" s="135"/>
      <c r="RUR1" s="135"/>
      <c r="RUS1" s="135"/>
      <c r="RUT1" s="135"/>
      <c r="RUU1" s="135"/>
      <c r="RUV1" s="135"/>
      <c r="RUW1" s="135"/>
      <c r="RUX1" s="135"/>
      <c r="RUY1" s="135"/>
      <c r="RUZ1" s="135"/>
      <c r="RVA1" s="135"/>
      <c r="RVB1" s="135"/>
      <c r="RVC1" s="135"/>
      <c r="RVD1" s="135"/>
      <c r="RVE1" s="135"/>
      <c r="RVF1" s="135"/>
      <c r="RVG1" s="135"/>
      <c r="RVH1" s="135"/>
      <c r="RVI1" s="135"/>
      <c r="RVJ1" s="135"/>
      <c r="RVK1" s="135"/>
      <c r="RVL1" s="135"/>
      <c r="RVM1" s="135"/>
      <c r="RVN1" s="135"/>
      <c r="RVO1" s="135"/>
      <c r="RVP1" s="135"/>
      <c r="RVQ1" s="135"/>
      <c r="RVR1" s="135"/>
      <c r="RVS1" s="135"/>
      <c r="RVT1" s="135"/>
      <c r="RVU1" s="135"/>
      <c r="RVV1" s="135"/>
      <c r="RVW1" s="135"/>
      <c r="RVX1" s="135"/>
      <c r="RVY1" s="135"/>
      <c r="RVZ1" s="135"/>
      <c r="RWA1" s="135"/>
      <c r="RWB1" s="135"/>
      <c r="RWC1" s="135"/>
      <c r="RWD1" s="135"/>
      <c r="RWE1" s="135"/>
      <c r="RWF1" s="135"/>
      <c r="RWG1" s="135"/>
      <c r="RWH1" s="135"/>
      <c r="RWI1" s="135"/>
      <c r="RWJ1" s="135"/>
      <c r="RWK1" s="135"/>
      <c r="RWL1" s="135"/>
      <c r="RWM1" s="135"/>
      <c r="RWN1" s="135"/>
      <c r="RWO1" s="135"/>
      <c r="RWP1" s="135"/>
      <c r="RWQ1" s="135"/>
      <c r="RWR1" s="135"/>
      <c r="RWS1" s="135"/>
      <c r="RWT1" s="135"/>
      <c r="RWU1" s="135"/>
      <c r="RWV1" s="135"/>
      <c r="RWW1" s="135"/>
      <c r="RWX1" s="135"/>
      <c r="RWY1" s="135"/>
      <c r="RWZ1" s="135"/>
      <c r="RXA1" s="135"/>
      <c r="RXB1" s="135"/>
      <c r="RXC1" s="135"/>
      <c r="RXD1" s="135"/>
      <c r="RXE1" s="135"/>
      <c r="RXF1" s="135"/>
      <c r="RXG1" s="135"/>
      <c r="RXH1" s="135"/>
      <c r="RXI1" s="135"/>
      <c r="RXJ1" s="135"/>
      <c r="RXK1" s="135"/>
      <c r="RXL1" s="135"/>
      <c r="RXM1" s="135"/>
      <c r="RXN1" s="135"/>
      <c r="RXO1" s="135"/>
      <c r="RXP1" s="135"/>
      <c r="RXQ1" s="135"/>
      <c r="RXR1" s="135"/>
      <c r="RXS1" s="135"/>
      <c r="RXT1" s="135"/>
      <c r="RXU1" s="135"/>
      <c r="RXV1" s="135"/>
      <c r="RXW1" s="135"/>
      <c r="RXX1" s="135"/>
      <c r="RXY1" s="135"/>
      <c r="RXZ1" s="135"/>
      <c r="RYA1" s="135"/>
      <c r="RYB1" s="135"/>
      <c r="RYC1" s="135"/>
      <c r="RYD1" s="135"/>
      <c r="RYE1" s="135"/>
      <c r="RYF1" s="135"/>
      <c r="RYG1" s="135"/>
      <c r="RYH1" s="135"/>
      <c r="RYI1" s="135"/>
      <c r="RYJ1" s="135"/>
      <c r="RYK1" s="135"/>
      <c r="RYL1" s="135"/>
      <c r="RYM1" s="135"/>
      <c r="RYN1" s="135"/>
      <c r="RYO1" s="135"/>
      <c r="RYP1" s="135"/>
      <c r="RYQ1" s="135"/>
      <c r="RYR1" s="135"/>
      <c r="RYS1" s="135"/>
      <c r="RYT1" s="135"/>
      <c r="RYU1" s="135"/>
      <c r="RYV1" s="135"/>
      <c r="RYW1" s="135"/>
      <c r="RYX1" s="135"/>
      <c r="RYY1" s="135"/>
      <c r="RYZ1" s="135"/>
      <c r="RZA1" s="135"/>
      <c r="RZB1" s="135"/>
      <c r="RZC1" s="135"/>
      <c r="RZD1" s="135"/>
      <c r="RZE1" s="135"/>
      <c r="RZF1" s="135"/>
      <c r="RZG1" s="135"/>
      <c r="RZH1" s="135"/>
      <c r="RZI1" s="135"/>
      <c r="RZJ1" s="135"/>
      <c r="RZK1" s="135"/>
      <c r="RZL1" s="135"/>
      <c r="RZM1" s="135"/>
      <c r="RZN1" s="135"/>
      <c r="RZO1" s="135"/>
      <c r="RZP1" s="135"/>
      <c r="RZQ1" s="135"/>
      <c r="RZR1" s="135"/>
      <c r="RZS1" s="135"/>
      <c r="RZT1" s="135"/>
      <c r="RZU1" s="135"/>
      <c r="RZV1" s="135"/>
      <c r="RZW1" s="135"/>
      <c r="RZX1" s="135"/>
      <c r="RZY1" s="135"/>
      <c r="RZZ1" s="135"/>
      <c r="SAA1" s="135"/>
      <c r="SAB1" s="135"/>
      <c r="SAC1" s="135"/>
      <c r="SAD1" s="135"/>
      <c r="SAE1" s="135"/>
      <c r="SAF1" s="135"/>
      <c r="SAG1" s="135"/>
      <c r="SAH1" s="135"/>
      <c r="SAI1" s="135"/>
      <c r="SAJ1" s="135"/>
      <c r="SAK1" s="135"/>
      <c r="SAL1" s="135"/>
      <c r="SAM1" s="135"/>
      <c r="SAN1" s="135"/>
      <c r="SAO1" s="135"/>
      <c r="SAP1" s="135"/>
      <c r="SAQ1" s="135"/>
      <c r="SAR1" s="135"/>
      <c r="SAS1" s="135"/>
      <c r="SAT1" s="135"/>
      <c r="SAU1" s="135"/>
      <c r="SAV1" s="135"/>
      <c r="SAW1" s="135"/>
      <c r="SAX1" s="135"/>
      <c r="SAY1" s="135"/>
      <c r="SAZ1" s="135"/>
      <c r="SBA1" s="135"/>
      <c r="SBB1" s="135"/>
      <c r="SBC1" s="135"/>
      <c r="SBD1" s="135"/>
      <c r="SBE1" s="135"/>
      <c r="SBF1" s="135"/>
      <c r="SBG1" s="135"/>
      <c r="SBH1" s="135"/>
      <c r="SBI1" s="135"/>
      <c r="SBJ1" s="135"/>
      <c r="SBK1" s="135"/>
      <c r="SBL1" s="135"/>
      <c r="SBM1" s="135"/>
      <c r="SBN1" s="135"/>
      <c r="SBO1" s="135"/>
      <c r="SBP1" s="135"/>
      <c r="SBQ1" s="135"/>
      <c r="SBR1" s="135"/>
      <c r="SBS1" s="135"/>
      <c r="SBT1" s="135"/>
      <c r="SBU1" s="135"/>
      <c r="SBV1" s="135"/>
      <c r="SBW1" s="135"/>
      <c r="SBX1" s="135"/>
      <c r="SBY1" s="135"/>
      <c r="SBZ1" s="135"/>
      <c r="SCA1" s="135"/>
      <c r="SCB1" s="135"/>
      <c r="SCC1" s="135"/>
      <c r="SCD1" s="135"/>
      <c r="SCE1" s="135"/>
      <c r="SCF1" s="135"/>
      <c r="SCG1" s="135"/>
      <c r="SCH1" s="135"/>
      <c r="SCI1" s="135"/>
      <c r="SCJ1" s="135"/>
      <c r="SCK1" s="135"/>
      <c r="SCL1" s="135"/>
      <c r="SCM1" s="135"/>
      <c r="SCN1" s="135"/>
      <c r="SCO1" s="135"/>
      <c r="SCP1" s="135"/>
      <c r="SCQ1" s="135"/>
      <c r="SCR1" s="135"/>
      <c r="SCS1" s="135"/>
      <c r="SCT1" s="135"/>
      <c r="SCU1" s="135"/>
      <c r="SCV1" s="135"/>
      <c r="SCW1" s="135"/>
      <c r="SCX1" s="135"/>
      <c r="SCY1" s="135"/>
      <c r="SCZ1" s="135"/>
      <c r="SDA1" s="135"/>
      <c r="SDB1" s="135"/>
      <c r="SDC1" s="135"/>
      <c r="SDD1" s="135"/>
      <c r="SDE1" s="135"/>
      <c r="SDF1" s="135"/>
      <c r="SDG1" s="135"/>
      <c r="SDH1" s="135"/>
      <c r="SDI1" s="135"/>
      <c r="SDJ1" s="135"/>
      <c r="SDK1" s="135"/>
      <c r="SDL1" s="135"/>
      <c r="SDM1" s="135"/>
      <c r="SDN1" s="135"/>
      <c r="SDO1" s="135"/>
      <c r="SDP1" s="135"/>
      <c r="SDQ1" s="135"/>
      <c r="SDR1" s="135"/>
      <c r="SDS1" s="135"/>
      <c r="SDT1" s="135"/>
      <c r="SDU1" s="135"/>
      <c r="SDV1" s="135"/>
      <c r="SDW1" s="135"/>
      <c r="SDX1" s="135"/>
      <c r="SDY1" s="135"/>
      <c r="SDZ1" s="135"/>
      <c r="SEA1" s="135"/>
      <c r="SEB1" s="135"/>
      <c r="SEC1" s="135"/>
      <c r="SED1" s="135"/>
      <c r="SEE1" s="135"/>
      <c r="SEF1" s="135"/>
      <c r="SEG1" s="135"/>
      <c r="SEH1" s="135"/>
      <c r="SEI1" s="135"/>
      <c r="SEJ1" s="135"/>
      <c r="SEK1" s="135"/>
      <c r="SEL1" s="135"/>
      <c r="SEM1" s="135"/>
      <c r="SEN1" s="135"/>
      <c r="SEO1" s="135"/>
      <c r="SEP1" s="135"/>
      <c r="SEQ1" s="135"/>
      <c r="SER1" s="135"/>
      <c r="SES1" s="135"/>
      <c r="SET1" s="135"/>
      <c r="SEU1" s="135"/>
      <c r="SEV1" s="135"/>
      <c r="SEW1" s="135"/>
      <c r="SEX1" s="135"/>
      <c r="SEY1" s="135"/>
      <c r="SEZ1" s="135"/>
      <c r="SFA1" s="135"/>
      <c r="SFB1" s="135"/>
      <c r="SFC1" s="135"/>
      <c r="SFD1" s="135"/>
      <c r="SFE1" s="135"/>
      <c r="SFF1" s="135"/>
      <c r="SFG1" s="135"/>
      <c r="SFH1" s="135"/>
      <c r="SFI1" s="135"/>
      <c r="SFJ1" s="135"/>
      <c r="SFK1" s="135"/>
      <c r="SFL1" s="135"/>
      <c r="SFM1" s="135"/>
      <c r="SFN1" s="135"/>
      <c r="SFO1" s="135"/>
      <c r="SFP1" s="135"/>
      <c r="SFQ1" s="135"/>
      <c r="SFR1" s="135"/>
      <c r="SFS1" s="135"/>
      <c r="SFT1" s="135"/>
      <c r="SFU1" s="135"/>
      <c r="SFV1" s="135"/>
      <c r="SFW1" s="135"/>
      <c r="SFX1" s="135"/>
      <c r="SFY1" s="135"/>
      <c r="SFZ1" s="135"/>
      <c r="SGA1" s="135"/>
      <c r="SGB1" s="135"/>
      <c r="SGC1" s="135"/>
      <c r="SGD1" s="135"/>
      <c r="SGE1" s="135"/>
      <c r="SGF1" s="135"/>
      <c r="SGG1" s="135"/>
      <c r="SGH1" s="135"/>
      <c r="SGI1" s="135"/>
      <c r="SGJ1" s="135"/>
      <c r="SGK1" s="135"/>
      <c r="SGL1" s="135"/>
      <c r="SGM1" s="135"/>
      <c r="SGN1" s="135"/>
      <c r="SGO1" s="135"/>
      <c r="SGP1" s="135"/>
      <c r="SGQ1" s="135"/>
      <c r="SGR1" s="135"/>
      <c r="SGS1" s="135"/>
      <c r="SGT1" s="135"/>
      <c r="SGU1" s="135"/>
      <c r="SGV1" s="135"/>
      <c r="SGW1" s="135"/>
      <c r="SGX1" s="135"/>
      <c r="SGY1" s="135"/>
      <c r="SGZ1" s="135"/>
      <c r="SHA1" s="135"/>
      <c r="SHB1" s="135"/>
      <c r="SHC1" s="135"/>
      <c r="SHD1" s="135"/>
      <c r="SHE1" s="135"/>
      <c r="SHF1" s="135"/>
      <c r="SHG1" s="135"/>
      <c r="SHH1" s="135"/>
      <c r="SHI1" s="135"/>
      <c r="SHJ1" s="135"/>
      <c r="SHK1" s="135"/>
      <c r="SHL1" s="135"/>
      <c r="SHM1" s="135"/>
      <c r="SHN1" s="135"/>
      <c r="SHO1" s="135"/>
      <c r="SHP1" s="135"/>
      <c r="SHQ1" s="135"/>
      <c r="SHR1" s="135"/>
      <c r="SHS1" s="135"/>
      <c r="SHT1" s="135"/>
      <c r="SHU1" s="135"/>
      <c r="SHV1" s="135"/>
      <c r="SHW1" s="135"/>
      <c r="SHX1" s="135"/>
      <c r="SHY1" s="135"/>
      <c r="SHZ1" s="135"/>
      <c r="SIA1" s="135"/>
      <c r="SIB1" s="135"/>
      <c r="SIC1" s="135"/>
      <c r="SID1" s="135"/>
      <c r="SIE1" s="135"/>
      <c r="SIF1" s="135"/>
      <c r="SIG1" s="135"/>
      <c r="SIH1" s="135"/>
      <c r="SII1" s="135"/>
      <c r="SIJ1" s="135"/>
      <c r="SIK1" s="135"/>
      <c r="SIL1" s="135"/>
      <c r="SIM1" s="135"/>
      <c r="SIN1" s="135"/>
      <c r="SIO1" s="135"/>
      <c r="SIP1" s="135"/>
      <c r="SIQ1" s="135"/>
      <c r="SIR1" s="135"/>
      <c r="SIS1" s="135"/>
      <c r="SIT1" s="135"/>
      <c r="SIU1" s="135"/>
      <c r="SIV1" s="135"/>
      <c r="SIW1" s="135"/>
      <c r="SIX1" s="135"/>
      <c r="SIY1" s="135"/>
      <c r="SIZ1" s="135"/>
      <c r="SJA1" s="135"/>
      <c r="SJB1" s="135"/>
      <c r="SJC1" s="135"/>
      <c r="SJD1" s="135"/>
      <c r="SJE1" s="135"/>
      <c r="SJF1" s="135"/>
      <c r="SJG1" s="135"/>
      <c r="SJH1" s="135"/>
      <c r="SJI1" s="135"/>
      <c r="SJJ1" s="135"/>
      <c r="SJK1" s="135"/>
      <c r="SJL1" s="135"/>
      <c r="SJM1" s="135"/>
      <c r="SJN1" s="135"/>
      <c r="SJO1" s="135"/>
      <c r="SJP1" s="135"/>
      <c r="SJQ1" s="135"/>
      <c r="SJR1" s="135"/>
      <c r="SJS1" s="135"/>
      <c r="SJT1" s="135"/>
      <c r="SJU1" s="135"/>
      <c r="SJV1" s="135"/>
      <c r="SJW1" s="135"/>
      <c r="SJX1" s="135"/>
      <c r="SJY1" s="135"/>
      <c r="SJZ1" s="135"/>
      <c r="SKA1" s="135"/>
      <c r="SKB1" s="135"/>
      <c r="SKC1" s="135"/>
      <c r="SKD1" s="135"/>
      <c r="SKE1" s="135"/>
      <c r="SKF1" s="135"/>
      <c r="SKG1" s="135"/>
      <c r="SKH1" s="135"/>
      <c r="SKI1" s="135"/>
      <c r="SKJ1" s="135"/>
      <c r="SKK1" s="135"/>
      <c r="SKL1" s="135"/>
      <c r="SKM1" s="135"/>
      <c r="SKN1" s="135"/>
      <c r="SKO1" s="135"/>
      <c r="SKP1" s="135"/>
      <c r="SKQ1" s="135"/>
      <c r="SKR1" s="135"/>
      <c r="SKS1" s="135"/>
      <c r="SKT1" s="135"/>
      <c r="SKU1" s="135"/>
      <c r="SKV1" s="135"/>
      <c r="SKW1" s="135"/>
      <c r="SKX1" s="135"/>
      <c r="SKY1" s="135"/>
      <c r="SKZ1" s="135"/>
      <c r="SLA1" s="135"/>
      <c r="SLB1" s="135"/>
      <c r="SLC1" s="135"/>
      <c r="SLD1" s="135"/>
      <c r="SLE1" s="135"/>
      <c r="SLF1" s="135"/>
      <c r="SLG1" s="135"/>
      <c r="SLH1" s="135"/>
      <c r="SLI1" s="135"/>
      <c r="SLJ1" s="135"/>
      <c r="SLK1" s="135"/>
      <c r="SLL1" s="135"/>
      <c r="SLM1" s="135"/>
      <c r="SLN1" s="135"/>
      <c r="SLO1" s="135"/>
      <c r="SLP1" s="135"/>
      <c r="SLQ1" s="135"/>
      <c r="SLR1" s="135"/>
      <c r="SLS1" s="135"/>
      <c r="SLT1" s="135"/>
      <c r="SLU1" s="135"/>
      <c r="SLV1" s="135"/>
      <c r="SLW1" s="135"/>
      <c r="SLX1" s="135"/>
      <c r="SLY1" s="135"/>
      <c r="SLZ1" s="135"/>
      <c r="SMA1" s="135"/>
      <c r="SMB1" s="135"/>
      <c r="SMC1" s="135"/>
      <c r="SMD1" s="135"/>
      <c r="SME1" s="135"/>
      <c r="SMF1" s="135"/>
      <c r="SMG1" s="135"/>
      <c r="SMH1" s="135"/>
      <c r="SMI1" s="135"/>
      <c r="SMJ1" s="135"/>
      <c r="SMK1" s="135"/>
      <c r="SML1" s="135"/>
      <c r="SMM1" s="135"/>
      <c r="SMN1" s="135"/>
      <c r="SMO1" s="135"/>
      <c r="SMP1" s="135"/>
      <c r="SMQ1" s="135"/>
      <c r="SMR1" s="135"/>
      <c r="SMS1" s="135"/>
      <c r="SMT1" s="135"/>
      <c r="SMU1" s="135"/>
      <c r="SMV1" s="135"/>
      <c r="SMW1" s="135"/>
      <c r="SMX1" s="135"/>
      <c r="SMY1" s="135"/>
      <c r="SMZ1" s="135"/>
      <c r="SNA1" s="135"/>
      <c r="SNB1" s="135"/>
      <c r="SNC1" s="135"/>
      <c r="SND1" s="135"/>
      <c r="SNE1" s="135"/>
      <c r="SNF1" s="135"/>
      <c r="SNG1" s="135"/>
      <c r="SNH1" s="135"/>
      <c r="SNI1" s="135"/>
      <c r="SNJ1" s="135"/>
      <c r="SNK1" s="135"/>
      <c r="SNL1" s="135"/>
      <c r="SNM1" s="135"/>
      <c r="SNN1" s="135"/>
      <c r="SNO1" s="135"/>
      <c r="SNP1" s="135"/>
      <c r="SNQ1" s="135"/>
      <c r="SNR1" s="135"/>
      <c r="SNS1" s="135"/>
      <c r="SNT1" s="135"/>
      <c r="SNU1" s="135"/>
      <c r="SNV1" s="135"/>
      <c r="SNW1" s="135"/>
      <c r="SNX1" s="135"/>
      <c r="SNY1" s="135"/>
      <c r="SNZ1" s="135"/>
      <c r="SOA1" s="135"/>
      <c r="SOB1" s="135"/>
      <c r="SOC1" s="135"/>
      <c r="SOD1" s="135"/>
      <c r="SOE1" s="135"/>
      <c r="SOF1" s="135"/>
      <c r="SOG1" s="135"/>
      <c r="SOH1" s="135"/>
      <c r="SOI1" s="135"/>
      <c r="SOJ1" s="135"/>
      <c r="SOK1" s="135"/>
      <c r="SOL1" s="135"/>
      <c r="SOM1" s="135"/>
      <c r="SON1" s="135"/>
      <c r="SOO1" s="135"/>
      <c r="SOP1" s="135"/>
      <c r="SOQ1" s="135"/>
      <c r="SOR1" s="135"/>
      <c r="SOS1" s="135"/>
      <c r="SOT1" s="135"/>
      <c r="SOU1" s="135"/>
      <c r="SOV1" s="135"/>
      <c r="SOW1" s="135"/>
      <c r="SOX1" s="135"/>
      <c r="SOY1" s="135"/>
      <c r="SOZ1" s="135"/>
      <c r="SPA1" s="135"/>
      <c r="SPB1" s="135"/>
      <c r="SPC1" s="135"/>
      <c r="SPD1" s="135"/>
      <c r="SPE1" s="135"/>
      <c r="SPF1" s="135"/>
      <c r="SPG1" s="135"/>
      <c r="SPH1" s="135"/>
      <c r="SPI1" s="135"/>
      <c r="SPJ1" s="135"/>
      <c r="SPK1" s="135"/>
      <c r="SPL1" s="135"/>
      <c r="SPM1" s="135"/>
      <c r="SPN1" s="135"/>
      <c r="SPO1" s="135"/>
      <c r="SPP1" s="135"/>
      <c r="SPQ1" s="135"/>
      <c r="SPR1" s="135"/>
      <c r="SPS1" s="135"/>
      <c r="SPT1" s="135"/>
      <c r="SPU1" s="135"/>
      <c r="SPV1" s="135"/>
      <c r="SPW1" s="135"/>
      <c r="SPX1" s="135"/>
      <c r="SPY1" s="135"/>
      <c r="SPZ1" s="135"/>
      <c r="SQA1" s="135"/>
      <c r="SQB1" s="135"/>
      <c r="SQC1" s="135"/>
      <c r="SQD1" s="135"/>
      <c r="SQE1" s="135"/>
      <c r="SQF1" s="135"/>
      <c r="SQG1" s="135"/>
      <c r="SQH1" s="135"/>
      <c r="SQI1" s="135"/>
      <c r="SQJ1" s="135"/>
      <c r="SQK1" s="135"/>
      <c r="SQL1" s="135"/>
      <c r="SQM1" s="135"/>
      <c r="SQN1" s="135"/>
      <c r="SQO1" s="135"/>
      <c r="SQP1" s="135"/>
      <c r="SQQ1" s="135"/>
      <c r="SQR1" s="135"/>
      <c r="SQS1" s="135"/>
      <c r="SQT1" s="135"/>
      <c r="SQU1" s="135"/>
      <c r="SQV1" s="135"/>
      <c r="SQW1" s="135"/>
      <c r="SQX1" s="135"/>
      <c r="SQY1" s="135"/>
      <c r="SQZ1" s="135"/>
      <c r="SRA1" s="135"/>
      <c r="SRB1" s="135"/>
      <c r="SRC1" s="135"/>
      <c r="SRD1" s="135"/>
      <c r="SRE1" s="135"/>
      <c r="SRF1" s="135"/>
      <c r="SRG1" s="135"/>
      <c r="SRH1" s="135"/>
      <c r="SRI1" s="135"/>
      <c r="SRJ1" s="135"/>
      <c r="SRK1" s="135"/>
      <c r="SRL1" s="135"/>
      <c r="SRM1" s="135"/>
      <c r="SRN1" s="135"/>
      <c r="SRO1" s="135"/>
      <c r="SRP1" s="135"/>
      <c r="SRQ1" s="135"/>
      <c r="SRR1" s="135"/>
      <c r="SRS1" s="135"/>
      <c r="SRT1" s="135"/>
      <c r="SRU1" s="135"/>
      <c r="SRV1" s="135"/>
      <c r="SRW1" s="135"/>
      <c r="SRX1" s="135"/>
      <c r="SRY1" s="135"/>
      <c r="SRZ1" s="135"/>
      <c r="SSA1" s="135"/>
      <c r="SSB1" s="135"/>
      <c r="SSC1" s="135"/>
      <c r="SSD1" s="135"/>
      <c r="SSE1" s="135"/>
      <c r="SSF1" s="135"/>
      <c r="SSG1" s="135"/>
      <c r="SSH1" s="135"/>
      <c r="SSI1" s="135"/>
      <c r="SSJ1" s="135"/>
      <c r="SSK1" s="135"/>
      <c r="SSL1" s="135"/>
      <c r="SSM1" s="135"/>
      <c r="SSN1" s="135"/>
      <c r="SSO1" s="135"/>
      <c r="SSP1" s="135"/>
      <c r="SSQ1" s="135"/>
      <c r="SSR1" s="135"/>
      <c r="SSS1" s="135"/>
      <c r="SST1" s="135"/>
      <c r="SSU1" s="135"/>
      <c r="SSV1" s="135"/>
      <c r="SSW1" s="135"/>
      <c r="SSX1" s="135"/>
      <c r="SSY1" s="135"/>
      <c r="SSZ1" s="135"/>
      <c r="STA1" s="135"/>
      <c r="STB1" s="135"/>
      <c r="STC1" s="135"/>
      <c r="STD1" s="135"/>
      <c r="STE1" s="135"/>
      <c r="STF1" s="135"/>
      <c r="STG1" s="135"/>
      <c r="STH1" s="135"/>
      <c r="STI1" s="135"/>
      <c r="STJ1" s="135"/>
      <c r="STK1" s="135"/>
      <c r="STL1" s="135"/>
      <c r="STM1" s="135"/>
      <c r="STN1" s="135"/>
      <c r="STO1" s="135"/>
      <c r="STP1" s="135"/>
      <c r="STQ1" s="135"/>
      <c r="STR1" s="135"/>
      <c r="STS1" s="135"/>
      <c r="STT1" s="135"/>
      <c r="STU1" s="135"/>
      <c r="STV1" s="135"/>
      <c r="STW1" s="135"/>
      <c r="STX1" s="135"/>
      <c r="STY1" s="135"/>
      <c r="STZ1" s="135"/>
      <c r="SUA1" s="135"/>
      <c r="SUB1" s="135"/>
      <c r="SUC1" s="135"/>
      <c r="SUD1" s="135"/>
      <c r="SUE1" s="135"/>
      <c r="SUF1" s="135"/>
      <c r="SUG1" s="135"/>
      <c r="SUH1" s="135"/>
      <c r="SUI1" s="135"/>
      <c r="SUJ1" s="135"/>
      <c r="SUK1" s="135"/>
      <c r="SUL1" s="135"/>
      <c r="SUM1" s="135"/>
      <c r="SUN1" s="135"/>
      <c r="SUO1" s="135"/>
      <c r="SUP1" s="135"/>
      <c r="SUQ1" s="135"/>
      <c r="SUR1" s="135"/>
      <c r="SUS1" s="135"/>
      <c r="SUT1" s="135"/>
      <c r="SUU1" s="135"/>
      <c r="SUV1" s="135"/>
      <c r="SUW1" s="135"/>
      <c r="SUX1" s="135"/>
      <c r="SUY1" s="135"/>
      <c r="SUZ1" s="135"/>
      <c r="SVA1" s="135"/>
      <c r="SVB1" s="135"/>
      <c r="SVC1" s="135"/>
      <c r="SVD1" s="135"/>
      <c r="SVE1" s="135"/>
      <c r="SVF1" s="135"/>
      <c r="SVG1" s="135"/>
      <c r="SVH1" s="135"/>
      <c r="SVI1" s="135"/>
      <c r="SVJ1" s="135"/>
      <c r="SVK1" s="135"/>
      <c r="SVL1" s="135"/>
      <c r="SVM1" s="135"/>
      <c r="SVN1" s="135"/>
      <c r="SVO1" s="135"/>
      <c r="SVP1" s="135"/>
      <c r="SVQ1" s="135"/>
      <c r="SVR1" s="135"/>
      <c r="SVS1" s="135"/>
      <c r="SVT1" s="135"/>
      <c r="SVU1" s="135"/>
      <c r="SVV1" s="135"/>
      <c r="SVW1" s="135"/>
      <c r="SVX1" s="135"/>
      <c r="SVY1" s="135"/>
      <c r="SVZ1" s="135"/>
      <c r="SWA1" s="135"/>
      <c r="SWB1" s="135"/>
      <c r="SWC1" s="135"/>
      <c r="SWD1" s="135"/>
      <c r="SWE1" s="135"/>
      <c r="SWF1" s="135"/>
      <c r="SWG1" s="135"/>
      <c r="SWH1" s="135"/>
      <c r="SWI1" s="135"/>
      <c r="SWJ1" s="135"/>
      <c r="SWK1" s="135"/>
      <c r="SWL1" s="135"/>
      <c r="SWM1" s="135"/>
      <c r="SWN1" s="135"/>
      <c r="SWO1" s="135"/>
      <c r="SWP1" s="135"/>
      <c r="SWQ1" s="135"/>
      <c r="SWR1" s="135"/>
      <c r="SWS1" s="135"/>
      <c r="SWT1" s="135"/>
      <c r="SWU1" s="135"/>
      <c r="SWV1" s="135"/>
      <c r="SWW1" s="135"/>
      <c r="SWX1" s="135"/>
      <c r="SWY1" s="135"/>
      <c r="SWZ1" s="135"/>
      <c r="SXA1" s="135"/>
      <c r="SXB1" s="135"/>
      <c r="SXC1" s="135"/>
      <c r="SXD1" s="135"/>
      <c r="SXE1" s="135"/>
      <c r="SXF1" s="135"/>
      <c r="SXG1" s="135"/>
      <c r="SXH1" s="135"/>
      <c r="SXI1" s="135"/>
      <c r="SXJ1" s="135"/>
      <c r="SXK1" s="135"/>
      <c r="SXL1" s="135"/>
      <c r="SXM1" s="135"/>
      <c r="SXN1" s="135"/>
      <c r="SXO1" s="135"/>
      <c r="SXP1" s="135"/>
      <c r="SXQ1" s="135"/>
      <c r="SXR1" s="135"/>
      <c r="SXS1" s="135"/>
      <c r="SXT1" s="135"/>
      <c r="SXU1" s="135"/>
      <c r="SXV1" s="135"/>
      <c r="SXW1" s="135"/>
      <c r="SXX1" s="135"/>
      <c r="SXY1" s="135"/>
      <c r="SXZ1" s="135"/>
      <c r="SYA1" s="135"/>
      <c r="SYB1" s="135"/>
      <c r="SYC1" s="135"/>
      <c r="SYD1" s="135"/>
      <c r="SYE1" s="135"/>
      <c r="SYF1" s="135"/>
      <c r="SYG1" s="135"/>
      <c r="SYH1" s="135"/>
      <c r="SYI1" s="135"/>
      <c r="SYJ1" s="135"/>
      <c r="SYK1" s="135"/>
      <c r="SYL1" s="135"/>
      <c r="SYM1" s="135"/>
      <c r="SYN1" s="135"/>
      <c r="SYO1" s="135"/>
      <c r="SYP1" s="135"/>
      <c r="SYQ1" s="135"/>
      <c r="SYR1" s="135"/>
      <c r="SYS1" s="135"/>
      <c r="SYT1" s="135"/>
      <c r="SYU1" s="135"/>
      <c r="SYV1" s="135"/>
      <c r="SYW1" s="135"/>
      <c r="SYX1" s="135"/>
      <c r="SYY1" s="135"/>
      <c r="SYZ1" s="135"/>
      <c r="SZA1" s="135"/>
      <c r="SZB1" s="135"/>
      <c r="SZC1" s="135"/>
      <c r="SZD1" s="135"/>
      <c r="SZE1" s="135"/>
      <c r="SZF1" s="135"/>
      <c r="SZG1" s="135"/>
      <c r="SZH1" s="135"/>
      <c r="SZI1" s="135"/>
      <c r="SZJ1" s="135"/>
      <c r="SZK1" s="135"/>
      <c r="SZL1" s="135"/>
      <c r="SZM1" s="135"/>
      <c r="SZN1" s="135"/>
      <c r="SZO1" s="135"/>
      <c r="SZP1" s="135"/>
      <c r="SZQ1" s="135"/>
      <c r="SZR1" s="135"/>
      <c r="SZS1" s="135"/>
      <c r="SZT1" s="135"/>
      <c r="SZU1" s="135"/>
      <c r="SZV1" s="135"/>
      <c r="SZW1" s="135"/>
      <c r="SZX1" s="135"/>
      <c r="SZY1" s="135"/>
      <c r="SZZ1" s="135"/>
      <c r="TAA1" s="135"/>
      <c r="TAB1" s="135"/>
      <c r="TAC1" s="135"/>
      <c r="TAD1" s="135"/>
      <c r="TAE1" s="135"/>
      <c r="TAF1" s="135"/>
      <c r="TAG1" s="135"/>
      <c r="TAH1" s="135"/>
      <c r="TAI1" s="135"/>
      <c r="TAJ1" s="135"/>
      <c r="TAK1" s="135"/>
      <c r="TAL1" s="135"/>
      <c r="TAM1" s="135"/>
      <c r="TAN1" s="135"/>
      <c r="TAO1" s="135"/>
      <c r="TAP1" s="135"/>
      <c r="TAQ1" s="135"/>
      <c r="TAR1" s="135"/>
      <c r="TAS1" s="135"/>
      <c r="TAT1" s="135"/>
      <c r="TAU1" s="135"/>
      <c r="TAV1" s="135"/>
      <c r="TAW1" s="135"/>
      <c r="TAX1" s="135"/>
      <c r="TAY1" s="135"/>
      <c r="TAZ1" s="135"/>
      <c r="TBA1" s="135"/>
      <c r="TBB1" s="135"/>
      <c r="TBC1" s="135"/>
      <c r="TBD1" s="135"/>
      <c r="TBE1" s="135"/>
      <c r="TBF1" s="135"/>
      <c r="TBG1" s="135"/>
      <c r="TBH1" s="135"/>
      <c r="TBI1" s="135"/>
      <c r="TBJ1" s="135"/>
      <c r="TBK1" s="135"/>
      <c r="TBL1" s="135"/>
      <c r="TBM1" s="135"/>
      <c r="TBN1" s="135"/>
      <c r="TBO1" s="135"/>
      <c r="TBP1" s="135"/>
      <c r="TBQ1" s="135"/>
      <c r="TBR1" s="135"/>
      <c r="TBS1" s="135"/>
      <c r="TBT1" s="135"/>
      <c r="TBU1" s="135"/>
      <c r="TBV1" s="135"/>
      <c r="TBW1" s="135"/>
      <c r="TBX1" s="135"/>
      <c r="TBY1" s="135"/>
      <c r="TBZ1" s="135"/>
      <c r="TCA1" s="135"/>
      <c r="TCB1" s="135"/>
      <c r="TCC1" s="135"/>
      <c r="TCD1" s="135"/>
      <c r="TCE1" s="135"/>
      <c r="TCF1" s="135"/>
      <c r="TCG1" s="135"/>
      <c r="TCH1" s="135"/>
      <c r="TCI1" s="135"/>
      <c r="TCJ1" s="135"/>
      <c r="TCK1" s="135"/>
      <c r="TCL1" s="135"/>
      <c r="TCM1" s="135"/>
      <c r="TCN1" s="135"/>
      <c r="TCO1" s="135"/>
      <c r="TCP1" s="135"/>
      <c r="TCQ1" s="135"/>
      <c r="TCR1" s="135"/>
      <c r="TCS1" s="135"/>
      <c r="TCT1" s="135"/>
      <c r="TCU1" s="135"/>
      <c r="TCV1" s="135"/>
      <c r="TCW1" s="135"/>
      <c r="TCX1" s="135"/>
      <c r="TCY1" s="135"/>
      <c r="TCZ1" s="135"/>
      <c r="TDA1" s="135"/>
      <c r="TDB1" s="135"/>
      <c r="TDC1" s="135"/>
      <c r="TDD1" s="135"/>
      <c r="TDE1" s="135"/>
      <c r="TDF1" s="135"/>
      <c r="TDG1" s="135"/>
      <c r="TDH1" s="135"/>
      <c r="TDI1" s="135"/>
      <c r="TDJ1" s="135"/>
      <c r="TDK1" s="135"/>
      <c r="TDL1" s="135"/>
      <c r="TDM1" s="135"/>
      <c r="TDN1" s="135"/>
      <c r="TDO1" s="135"/>
      <c r="TDP1" s="135"/>
      <c r="TDQ1" s="135"/>
      <c r="TDR1" s="135"/>
      <c r="TDS1" s="135"/>
      <c r="TDT1" s="135"/>
      <c r="TDU1" s="135"/>
      <c r="TDV1" s="135"/>
      <c r="TDW1" s="135"/>
      <c r="TDX1" s="135"/>
      <c r="TDY1" s="135"/>
      <c r="TDZ1" s="135"/>
      <c r="TEA1" s="135"/>
      <c r="TEB1" s="135"/>
      <c r="TEC1" s="135"/>
      <c r="TED1" s="135"/>
      <c r="TEE1" s="135"/>
      <c r="TEF1" s="135"/>
      <c r="TEG1" s="135"/>
      <c r="TEH1" s="135"/>
      <c r="TEI1" s="135"/>
      <c r="TEJ1" s="135"/>
      <c r="TEK1" s="135"/>
      <c r="TEL1" s="135"/>
      <c r="TEM1" s="135"/>
      <c r="TEN1" s="135"/>
      <c r="TEO1" s="135"/>
      <c r="TEP1" s="135"/>
      <c r="TEQ1" s="135"/>
      <c r="TER1" s="135"/>
      <c r="TES1" s="135"/>
      <c r="TET1" s="135"/>
      <c r="TEU1" s="135"/>
      <c r="TEV1" s="135"/>
      <c r="TEW1" s="135"/>
      <c r="TEX1" s="135"/>
      <c r="TEY1" s="135"/>
      <c r="TEZ1" s="135"/>
      <c r="TFA1" s="135"/>
      <c r="TFB1" s="135"/>
      <c r="TFC1" s="135"/>
      <c r="TFD1" s="135"/>
      <c r="TFE1" s="135"/>
      <c r="TFF1" s="135"/>
      <c r="TFG1" s="135"/>
      <c r="TFH1" s="135"/>
      <c r="TFI1" s="135"/>
      <c r="TFJ1" s="135"/>
      <c r="TFK1" s="135"/>
      <c r="TFL1" s="135"/>
      <c r="TFM1" s="135"/>
      <c r="TFN1" s="135"/>
      <c r="TFO1" s="135"/>
      <c r="TFP1" s="135"/>
      <c r="TFQ1" s="135"/>
      <c r="TFR1" s="135"/>
      <c r="TFS1" s="135"/>
      <c r="TFT1" s="135"/>
      <c r="TFU1" s="135"/>
      <c r="TFV1" s="135"/>
      <c r="TFW1" s="135"/>
      <c r="TFX1" s="135"/>
      <c r="TFY1" s="135"/>
      <c r="TFZ1" s="135"/>
      <c r="TGA1" s="135"/>
      <c r="TGB1" s="135"/>
      <c r="TGC1" s="135"/>
      <c r="TGD1" s="135"/>
      <c r="TGE1" s="135"/>
      <c r="TGF1" s="135"/>
      <c r="TGG1" s="135"/>
      <c r="TGH1" s="135"/>
      <c r="TGI1" s="135"/>
      <c r="TGJ1" s="135"/>
      <c r="TGK1" s="135"/>
      <c r="TGL1" s="135"/>
      <c r="TGM1" s="135"/>
      <c r="TGN1" s="135"/>
      <c r="TGO1" s="135"/>
      <c r="TGP1" s="135"/>
      <c r="TGQ1" s="135"/>
      <c r="TGR1" s="135"/>
      <c r="TGS1" s="135"/>
      <c r="TGT1" s="135"/>
      <c r="TGU1" s="135"/>
      <c r="TGV1" s="135"/>
      <c r="TGW1" s="135"/>
      <c r="TGX1" s="135"/>
      <c r="TGY1" s="135"/>
      <c r="TGZ1" s="135"/>
      <c r="THA1" s="135"/>
      <c r="THB1" s="135"/>
      <c r="THC1" s="135"/>
      <c r="THD1" s="135"/>
      <c r="THE1" s="135"/>
      <c r="THF1" s="135"/>
      <c r="THG1" s="135"/>
      <c r="THH1" s="135"/>
      <c r="THI1" s="135"/>
      <c r="THJ1" s="135"/>
      <c r="THK1" s="135"/>
      <c r="THL1" s="135"/>
      <c r="THM1" s="135"/>
      <c r="THN1" s="135"/>
      <c r="THO1" s="135"/>
      <c r="THP1" s="135"/>
      <c r="THQ1" s="135"/>
      <c r="THR1" s="135"/>
      <c r="THS1" s="135"/>
      <c r="THT1" s="135"/>
      <c r="THU1" s="135"/>
      <c r="THV1" s="135"/>
      <c r="THW1" s="135"/>
      <c r="THX1" s="135"/>
      <c r="THY1" s="135"/>
      <c r="THZ1" s="135"/>
      <c r="TIA1" s="135"/>
      <c r="TIB1" s="135"/>
      <c r="TIC1" s="135"/>
      <c r="TID1" s="135"/>
      <c r="TIE1" s="135"/>
      <c r="TIF1" s="135"/>
      <c r="TIG1" s="135"/>
      <c r="TIH1" s="135"/>
      <c r="TII1" s="135"/>
      <c r="TIJ1" s="135"/>
      <c r="TIK1" s="135"/>
      <c r="TIL1" s="135"/>
      <c r="TIM1" s="135"/>
      <c r="TIN1" s="135"/>
      <c r="TIO1" s="135"/>
      <c r="TIP1" s="135"/>
      <c r="TIQ1" s="135"/>
      <c r="TIR1" s="135"/>
      <c r="TIS1" s="135"/>
      <c r="TIT1" s="135"/>
      <c r="TIU1" s="135"/>
      <c r="TIV1" s="135"/>
      <c r="TIW1" s="135"/>
      <c r="TIX1" s="135"/>
      <c r="TIY1" s="135"/>
      <c r="TIZ1" s="135"/>
      <c r="TJA1" s="135"/>
      <c r="TJB1" s="135"/>
      <c r="TJC1" s="135"/>
      <c r="TJD1" s="135"/>
      <c r="TJE1" s="135"/>
      <c r="TJF1" s="135"/>
      <c r="TJG1" s="135"/>
      <c r="TJH1" s="135"/>
      <c r="TJI1" s="135"/>
      <c r="TJJ1" s="135"/>
      <c r="TJK1" s="135"/>
      <c r="TJL1" s="135"/>
      <c r="TJM1" s="135"/>
      <c r="TJN1" s="135"/>
      <c r="TJO1" s="135"/>
      <c r="TJP1" s="135"/>
      <c r="TJQ1" s="135"/>
      <c r="TJR1" s="135"/>
      <c r="TJS1" s="135"/>
      <c r="TJT1" s="135"/>
      <c r="TJU1" s="135"/>
      <c r="TJV1" s="135"/>
      <c r="TJW1" s="135"/>
      <c r="TJX1" s="135"/>
      <c r="TJY1" s="135"/>
      <c r="TJZ1" s="135"/>
      <c r="TKA1" s="135"/>
      <c r="TKB1" s="135"/>
      <c r="TKC1" s="135"/>
      <c r="TKD1" s="135"/>
      <c r="TKE1" s="135"/>
      <c r="TKF1" s="135"/>
      <c r="TKG1" s="135"/>
      <c r="TKH1" s="135"/>
      <c r="TKI1" s="135"/>
      <c r="TKJ1" s="135"/>
      <c r="TKK1" s="135"/>
      <c r="TKL1" s="135"/>
      <c r="TKM1" s="135"/>
      <c r="TKN1" s="135"/>
      <c r="TKO1" s="135"/>
      <c r="TKP1" s="135"/>
      <c r="TKQ1" s="135"/>
      <c r="TKR1" s="135"/>
      <c r="TKS1" s="135"/>
      <c r="TKT1" s="135"/>
      <c r="TKU1" s="135"/>
      <c r="TKV1" s="135"/>
      <c r="TKW1" s="135"/>
      <c r="TKX1" s="135"/>
      <c r="TKY1" s="135"/>
      <c r="TKZ1" s="135"/>
      <c r="TLA1" s="135"/>
      <c r="TLB1" s="135"/>
      <c r="TLC1" s="135"/>
      <c r="TLD1" s="135"/>
      <c r="TLE1" s="135"/>
      <c r="TLF1" s="135"/>
      <c r="TLG1" s="135"/>
      <c r="TLH1" s="135"/>
      <c r="TLI1" s="135"/>
      <c r="TLJ1" s="135"/>
      <c r="TLK1" s="135"/>
      <c r="TLL1" s="135"/>
      <c r="TLM1" s="135"/>
      <c r="TLN1" s="135"/>
      <c r="TLO1" s="135"/>
      <c r="TLP1" s="135"/>
      <c r="TLQ1" s="135"/>
      <c r="TLR1" s="135"/>
      <c r="TLS1" s="135"/>
      <c r="TLT1" s="135"/>
      <c r="TLU1" s="135"/>
      <c r="TLV1" s="135"/>
      <c r="TLW1" s="135"/>
      <c r="TLX1" s="135"/>
      <c r="TLY1" s="135"/>
      <c r="TLZ1" s="135"/>
      <c r="TMA1" s="135"/>
      <c r="TMB1" s="135"/>
      <c r="TMC1" s="135"/>
      <c r="TMD1" s="135"/>
      <c r="TME1" s="135"/>
      <c r="TMF1" s="135"/>
      <c r="TMG1" s="135"/>
      <c r="TMH1" s="135"/>
      <c r="TMI1" s="135"/>
      <c r="TMJ1" s="135"/>
      <c r="TMK1" s="135"/>
      <c r="TML1" s="135"/>
      <c r="TMM1" s="135"/>
      <c r="TMN1" s="135"/>
      <c r="TMO1" s="135"/>
      <c r="TMP1" s="135"/>
      <c r="TMQ1" s="135"/>
      <c r="TMR1" s="135"/>
      <c r="TMS1" s="135"/>
      <c r="TMT1" s="135"/>
      <c r="TMU1" s="135"/>
      <c r="TMV1" s="135"/>
      <c r="TMW1" s="135"/>
      <c r="TMX1" s="135"/>
      <c r="TMY1" s="135"/>
      <c r="TMZ1" s="135"/>
      <c r="TNA1" s="135"/>
      <c r="TNB1" s="135"/>
      <c r="TNC1" s="135"/>
      <c r="TND1" s="135"/>
      <c r="TNE1" s="135"/>
      <c r="TNF1" s="135"/>
      <c r="TNG1" s="135"/>
      <c r="TNH1" s="135"/>
      <c r="TNI1" s="135"/>
      <c r="TNJ1" s="135"/>
      <c r="TNK1" s="135"/>
      <c r="TNL1" s="135"/>
      <c r="TNM1" s="135"/>
      <c r="TNN1" s="135"/>
      <c r="TNO1" s="135"/>
      <c r="TNP1" s="135"/>
      <c r="TNQ1" s="135"/>
      <c r="TNR1" s="135"/>
      <c r="TNS1" s="135"/>
      <c r="TNT1" s="135"/>
      <c r="TNU1" s="135"/>
      <c r="TNV1" s="135"/>
      <c r="TNW1" s="135"/>
      <c r="TNX1" s="135"/>
      <c r="TNY1" s="135"/>
      <c r="TNZ1" s="135"/>
      <c r="TOA1" s="135"/>
      <c r="TOB1" s="135"/>
      <c r="TOC1" s="135"/>
      <c r="TOD1" s="135"/>
      <c r="TOE1" s="135"/>
      <c r="TOF1" s="135"/>
      <c r="TOG1" s="135"/>
      <c r="TOH1" s="135"/>
      <c r="TOI1" s="135"/>
      <c r="TOJ1" s="135"/>
      <c r="TOK1" s="135"/>
      <c r="TOL1" s="135"/>
      <c r="TOM1" s="135"/>
      <c r="TON1" s="135"/>
      <c r="TOO1" s="135"/>
      <c r="TOP1" s="135"/>
      <c r="TOQ1" s="135"/>
      <c r="TOR1" s="135"/>
      <c r="TOS1" s="135"/>
      <c r="TOT1" s="135"/>
      <c r="TOU1" s="135"/>
      <c r="TOV1" s="135"/>
      <c r="TOW1" s="135"/>
      <c r="TOX1" s="135"/>
      <c r="TOY1" s="135"/>
      <c r="TOZ1" s="135"/>
      <c r="TPA1" s="135"/>
      <c r="TPB1" s="135"/>
      <c r="TPC1" s="135"/>
      <c r="TPD1" s="135"/>
      <c r="TPE1" s="135"/>
      <c r="TPF1" s="135"/>
      <c r="TPG1" s="135"/>
      <c r="TPH1" s="135"/>
      <c r="TPI1" s="135"/>
      <c r="TPJ1" s="135"/>
      <c r="TPK1" s="135"/>
      <c r="TPL1" s="135"/>
      <c r="TPM1" s="135"/>
      <c r="TPN1" s="135"/>
      <c r="TPO1" s="135"/>
      <c r="TPP1" s="135"/>
      <c r="TPQ1" s="135"/>
      <c r="TPR1" s="135"/>
      <c r="TPS1" s="135"/>
      <c r="TPT1" s="135"/>
      <c r="TPU1" s="135"/>
      <c r="TPV1" s="135"/>
      <c r="TPW1" s="135"/>
      <c r="TPX1" s="135"/>
      <c r="TPY1" s="135"/>
      <c r="TPZ1" s="135"/>
      <c r="TQA1" s="135"/>
      <c r="TQB1" s="135"/>
      <c r="TQC1" s="135"/>
      <c r="TQD1" s="135"/>
      <c r="TQE1" s="135"/>
      <c r="TQF1" s="135"/>
      <c r="TQG1" s="135"/>
      <c r="TQH1" s="135"/>
      <c r="TQI1" s="135"/>
      <c r="TQJ1" s="135"/>
      <c r="TQK1" s="135"/>
      <c r="TQL1" s="135"/>
      <c r="TQM1" s="135"/>
      <c r="TQN1" s="135"/>
      <c r="TQO1" s="135"/>
      <c r="TQP1" s="135"/>
      <c r="TQQ1" s="135"/>
      <c r="TQR1" s="135"/>
      <c r="TQS1" s="135"/>
      <c r="TQT1" s="135"/>
      <c r="TQU1" s="135"/>
      <c r="TQV1" s="135"/>
      <c r="TQW1" s="135"/>
      <c r="TQX1" s="135"/>
      <c r="TQY1" s="135"/>
      <c r="TQZ1" s="135"/>
      <c r="TRA1" s="135"/>
      <c r="TRB1" s="135"/>
      <c r="TRC1" s="135"/>
      <c r="TRD1" s="135"/>
      <c r="TRE1" s="135"/>
      <c r="TRF1" s="135"/>
      <c r="TRG1" s="135"/>
      <c r="TRH1" s="135"/>
      <c r="TRI1" s="135"/>
      <c r="TRJ1" s="135"/>
      <c r="TRK1" s="135"/>
      <c r="TRL1" s="135"/>
      <c r="TRM1" s="135"/>
      <c r="TRN1" s="135"/>
      <c r="TRO1" s="135"/>
      <c r="TRP1" s="135"/>
      <c r="TRQ1" s="135"/>
      <c r="TRR1" s="135"/>
      <c r="TRS1" s="135"/>
      <c r="TRT1" s="135"/>
      <c r="TRU1" s="135"/>
      <c r="TRV1" s="135"/>
      <c r="TRW1" s="135"/>
      <c r="TRX1" s="135"/>
      <c r="TRY1" s="135"/>
      <c r="TRZ1" s="135"/>
      <c r="TSA1" s="135"/>
      <c r="TSB1" s="135"/>
      <c r="TSC1" s="135"/>
      <c r="TSD1" s="135"/>
      <c r="TSE1" s="135"/>
      <c r="TSF1" s="135"/>
      <c r="TSG1" s="135"/>
      <c r="TSH1" s="135"/>
      <c r="TSI1" s="135"/>
      <c r="TSJ1" s="135"/>
      <c r="TSK1" s="135"/>
      <c r="TSL1" s="135"/>
      <c r="TSM1" s="135"/>
      <c r="TSN1" s="135"/>
      <c r="TSO1" s="135"/>
      <c r="TSP1" s="135"/>
      <c r="TSQ1" s="135"/>
      <c r="TSR1" s="135"/>
      <c r="TSS1" s="135"/>
      <c r="TST1" s="135"/>
      <c r="TSU1" s="135"/>
      <c r="TSV1" s="135"/>
      <c r="TSW1" s="135"/>
      <c r="TSX1" s="135"/>
      <c r="TSY1" s="135"/>
      <c r="TSZ1" s="135"/>
      <c r="TTA1" s="135"/>
      <c r="TTB1" s="135"/>
      <c r="TTC1" s="135"/>
      <c r="TTD1" s="135"/>
      <c r="TTE1" s="135"/>
      <c r="TTF1" s="135"/>
      <c r="TTG1" s="135"/>
      <c r="TTH1" s="135"/>
      <c r="TTI1" s="135"/>
      <c r="TTJ1" s="135"/>
      <c r="TTK1" s="135"/>
      <c r="TTL1" s="135"/>
      <c r="TTM1" s="135"/>
      <c r="TTN1" s="135"/>
      <c r="TTO1" s="135"/>
      <c r="TTP1" s="135"/>
      <c r="TTQ1" s="135"/>
      <c r="TTR1" s="135"/>
      <c r="TTS1" s="135"/>
      <c r="TTT1" s="135"/>
      <c r="TTU1" s="135"/>
      <c r="TTV1" s="135"/>
      <c r="TTW1" s="135"/>
      <c r="TTX1" s="135"/>
      <c r="TTY1" s="135"/>
      <c r="TTZ1" s="135"/>
      <c r="TUA1" s="135"/>
      <c r="TUB1" s="135"/>
      <c r="TUC1" s="135"/>
      <c r="TUD1" s="135"/>
      <c r="TUE1" s="135"/>
      <c r="TUF1" s="135"/>
      <c r="TUG1" s="135"/>
      <c r="TUH1" s="135"/>
      <c r="TUI1" s="135"/>
      <c r="TUJ1" s="135"/>
      <c r="TUK1" s="135"/>
      <c r="TUL1" s="135"/>
      <c r="TUM1" s="135"/>
      <c r="TUN1" s="135"/>
      <c r="TUO1" s="135"/>
      <c r="TUP1" s="135"/>
      <c r="TUQ1" s="135"/>
      <c r="TUR1" s="135"/>
      <c r="TUS1" s="135"/>
      <c r="TUT1" s="135"/>
      <c r="TUU1" s="135"/>
      <c r="TUV1" s="135"/>
      <c r="TUW1" s="135"/>
      <c r="TUX1" s="135"/>
      <c r="TUY1" s="135"/>
      <c r="TUZ1" s="135"/>
      <c r="TVA1" s="135"/>
      <c r="TVB1" s="135"/>
      <c r="TVC1" s="135"/>
      <c r="TVD1" s="135"/>
      <c r="TVE1" s="135"/>
      <c r="TVF1" s="135"/>
      <c r="TVG1" s="135"/>
      <c r="TVH1" s="135"/>
      <c r="TVI1" s="135"/>
      <c r="TVJ1" s="135"/>
      <c r="TVK1" s="135"/>
      <c r="TVL1" s="135"/>
      <c r="TVM1" s="135"/>
      <c r="TVN1" s="135"/>
      <c r="TVO1" s="135"/>
      <c r="TVP1" s="135"/>
      <c r="TVQ1" s="135"/>
      <c r="TVR1" s="135"/>
      <c r="TVS1" s="135"/>
      <c r="TVT1" s="135"/>
      <c r="TVU1" s="135"/>
      <c r="TVV1" s="135"/>
      <c r="TVW1" s="135"/>
      <c r="TVX1" s="135"/>
      <c r="TVY1" s="135"/>
      <c r="TVZ1" s="135"/>
      <c r="TWA1" s="135"/>
      <c r="TWB1" s="135"/>
      <c r="TWC1" s="135"/>
      <c r="TWD1" s="135"/>
      <c r="TWE1" s="135"/>
      <c r="TWF1" s="135"/>
      <c r="TWG1" s="135"/>
      <c r="TWH1" s="135"/>
      <c r="TWI1" s="135"/>
      <c r="TWJ1" s="135"/>
      <c r="TWK1" s="135"/>
      <c r="TWL1" s="135"/>
      <c r="TWM1" s="135"/>
      <c r="TWN1" s="135"/>
      <c r="TWO1" s="135"/>
      <c r="TWP1" s="135"/>
      <c r="TWQ1" s="135"/>
      <c r="TWR1" s="135"/>
      <c r="TWS1" s="135"/>
      <c r="TWT1" s="135"/>
      <c r="TWU1" s="135"/>
      <c r="TWV1" s="135"/>
      <c r="TWW1" s="135"/>
      <c r="TWX1" s="135"/>
      <c r="TWY1" s="135"/>
      <c r="TWZ1" s="135"/>
      <c r="TXA1" s="135"/>
      <c r="TXB1" s="135"/>
      <c r="TXC1" s="135"/>
      <c r="TXD1" s="135"/>
      <c r="TXE1" s="135"/>
      <c r="TXF1" s="135"/>
      <c r="TXG1" s="135"/>
      <c r="TXH1" s="135"/>
      <c r="TXI1" s="135"/>
      <c r="TXJ1" s="135"/>
      <c r="TXK1" s="135"/>
      <c r="TXL1" s="135"/>
      <c r="TXM1" s="135"/>
      <c r="TXN1" s="135"/>
      <c r="TXO1" s="135"/>
      <c r="TXP1" s="135"/>
      <c r="TXQ1" s="135"/>
      <c r="TXR1" s="135"/>
      <c r="TXS1" s="135"/>
      <c r="TXT1" s="135"/>
      <c r="TXU1" s="135"/>
      <c r="TXV1" s="135"/>
      <c r="TXW1" s="135"/>
      <c r="TXX1" s="135"/>
      <c r="TXY1" s="135"/>
      <c r="TXZ1" s="135"/>
      <c r="TYA1" s="135"/>
      <c r="TYB1" s="135"/>
      <c r="TYC1" s="135"/>
      <c r="TYD1" s="135"/>
      <c r="TYE1" s="135"/>
      <c r="TYF1" s="135"/>
      <c r="TYG1" s="135"/>
      <c r="TYH1" s="135"/>
      <c r="TYI1" s="135"/>
      <c r="TYJ1" s="135"/>
      <c r="TYK1" s="135"/>
      <c r="TYL1" s="135"/>
      <c r="TYM1" s="135"/>
      <c r="TYN1" s="135"/>
      <c r="TYO1" s="135"/>
      <c r="TYP1" s="135"/>
      <c r="TYQ1" s="135"/>
      <c r="TYR1" s="135"/>
      <c r="TYS1" s="135"/>
      <c r="TYT1" s="135"/>
      <c r="TYU1" s="135"/>
      <c r="TYV1" s="135"/>
      <c r="TYW1" s="135"/>
      <c r="TYX1" s="135"/>
      <c r="TYY1" s="135"/>
      <c r="TYZ1" s="135"/>
      <c r="TZA1" s="135"/>
      <c r="TZB1" s="135"/>
      <c r="TZC1" s="135"/>
      <c r="TZD1" s="135"/>
      <c r="TZE1" s="135"/>
      <c r="TZF1" s="135"/>
      <c r="TZG1" s="135"/>
      <c r="TZH1" s="135"/>
      <c r="TZI1" s="135"/>
      <c r="TZJ1" s="135"/>
      <c r="TZK1" s="135"/>
      <c r="TZL1" s="135"/>
      <c r="TZM1" s="135"/>
      <c r="TZN1" s="135"/>
      <c r="TZO1" s="135"/>
      <c r="TZP1" s="135"/>
      <c r="TZQ1" s="135"/>
      <c r="TZR1" s="135"/>
      <c r="TZS1" s="135"/>
      <c r="TZT1" s="135"/>
      <c r="TZU1" s="135"/>
      <c r="TZV1" s="135"/>
      <c r="TZW1" s="135"/>
      <c r="TZX1" s="135"/>
      <c r="TZY1" s="135"/>
      <c r="TZZ1" s="135"/>
      <c r="UAA1" s="135"/>
      <c r="UAB1" s="135"/>
      <c r="UAC1" s="135"/>
      <c r="UAD1" s="135"/>
      <c r="UAE1" s="135"/>
      <c r="UAF1" s="135"/>
      <c r="UAG1" s="135"/>
      <c r="UAH1" s="135"/>
      <c r="UAI1" s="135"/>
      <c r="UAJ1" s="135"/>
      <c r="UAK1" s="135"/>
      <c r="UAL1" s="135"/>
      <c r="UAM1" s="135"/>
      <c r="UAN1" s="135"/>
      <c r="UAO1" s="135"/>
      <c r="UAP1" s="135"/>
      <c r="UAQ1" s="135"/>
      <c r="UAR1" s="135"/>
      <c r="UAS1" s="135"/>
      <c r="UAT1" s="135"/>
      <c r="UAU1" s="135"/>
      <c r="UAV1" s="135"/>
      <c r="UAW1" s="135"/>
      <c r="UAX1" s="135"/>
      <c r="UAY1" s="135"/>
      <c r="UAZ1" s="135"/>
      <c r="UBA1" s="135"/>
      <c r="UBB1" s="135"/>
      <c r="UBC1" s="135"/>
      <c r="UBD1" s="135"/>
      <c r="UBE1" s="135"/>
      <c r="UBF1" s="135"/>
      <c r="UBG1" s="135"/>
      <c r="UBH1" s="135"/>
      <c r="UBI1" s="135"/>
      <c r="UBJ1" s="135"/>
      <c r="UBK1" s="135"/>
      <c r="UBL1" s="135"/>
      <c r="UBM1" s="135"/>
      <c r="UBN1" s="135"/>
      <c r="UBO1" s="135"/>
      <c r="UBP1" s="135"/>
      <c r="UBQ1" s="135"/>
      <c r="UBR1" s="135"/>
      <c r="UBS1" s="135"/>
      <c r="UBT1" s="135"/>
      <c r="UBU1" s="135"/>
      <c r="UBV1" s="135"/>
      <c r="UBW1" s="135"/>
      <c r="UBX1" s="135"/>
      <c r="UBY1" s="135"/>
      <c r="UBZ1" s="135"/>
      <c r="UCA1" s="135"/>
      <c r="UCB1" s="135"/>
      <c r="UCC1" s="135"/>
      <c r="UCD1" s="135"/>
      <c r="UCE1" s="135"/>
      <c r="UCF1" s="135"/>
      <c r="UCG1" s="135"/>
      <c r="UCH1" s="135"/>
      <c r="UCI1" s="135"/>
      <c r="UCJ1" s="135"/>
      <c r="UCK1" s="135"/>
      <c r="UCL1" s="135"/>
      <c r="UCM1" s="135"/>
      <c r="UCN1" s="135"/>
      <c r="UCO1" s="135"/>
      <c r="UCP1" s="135"/>
      <c r="UCQ1" s="135"/>
      <c r="UCR1" s="135"/>
      <c r="UCS1" s="135"/>
      <c r="UCT1" s="135"/>
      <c r="UCU1" s="135"/>
      <c r="UCV1" s="135"/>
      <c r="UCW1" s="135"/>
      <c r="UCX1" s="135"/>
      <c r="UCY1" s="135"/>
      <c r="UCZ1" s="135"/>
      <c r="UDA1" s="135"/>
      <c r="UDB1" s="135"/>
      <c r="UDC1" s="135"/>
      <c r="UDD1" s="135"/>
      <c r="UDE1" s="135"/>
      <c r="UDF1" s="135"/>
      <c r="UDG1" s="135"/>
      <c r="UDH1" s="135"/>
      <c r="UDI1" s="135"/>
      <c r="UDJ1" s="135"/>
      <c r="UDK1" s="135"/>
      <c r="UDL1" s="135"/>
      <c r="UDM1" s="135"/>
      <c r="UDN1" s="135"/>
      <c r="UDO1" s="135"/>
      <c r="UDP1" s="135"/>
      <c r="UDQ1" s="135"/>
      <c r="UDR1" s="135"/>
      <c r="UDS1" s="135"/>
      <c r="UDT1" s="135"/>
      <c r="UDU1" s="135"/>
      <c r="UDV1" s="135"/>
      <c r="UDW1" s="135"/>
      <c r="UDX1" s="135"/>
      <c r="UDY1" s="135"/>
      <c r="UDZ1" s="135"/>
      <c r="UEA1" s="135"/>
      <c r="UEB1" s="135"/>
      <c r="UEC1" s="135"/>
      <c r="UED1" s="135"/>
      <c r="UEE1" s="135"/>
      <c r="UEF1" s="135"/>
      <c r="UEG1" s="135"/>
      <c r="UEH1" s="135"/>
      <c r="UEI1" s="135"/>
      <c r="UEJ1" s="135"/>
      <c r="UEK1" s="135"/>
      <c r="UEL1" s="135"/>
      <c r="UEM1" s="135"/>
      <c r="UEN1" s="135"/>
      <c r="UEO1" s="135"/>
      <c r="UEP1" s="135"/>
      <c r="UEQ1" s="135"/>
      <c r="UER1" s="135"/>
      <c r="UES1" s="135"/>
      <c r="UET1" s="135"/>
      <c r="UEU1" s="135"/>
      <c r="UEV1" s="135"/>
      <c r="UEW1" s="135"/>
      <c r="UEX1" s="135"/>
      <c r="UEY1" s="135"/>
      <c r="UEZ1" s="135"/>
      <c r="UFA1" s="135"/>
      <c r="UFB1" s="135"/>
      <c r="UFC1" s="135"/>
      <c r="UFD1" s="135"/>
      <c r="UFE1" s="135"/>
      <c r="UFF1" s="135"/>
      <c r="UFG1" s="135"/>
      <c r="UFH1" s="135"/>
      <c r="UFI1" s="135"/>
      <c r="UFJ1" s="135"/>
      <c r="UFK1" s="135"/>
      <c r="UFL1" s="135"/>
      <c r="UFM1" s="135"/>
      <c r="UFN1" s="135"/>
      <c r="UFO1" s="135"/>
      <c r="UFP1" s="135"/>
      <c r="UFQ1" s="135"/>
      <c r="UFR1" s="135"/>
      <c r="UFS1" s="135"/>
      <c r="UFT1" s="135"/>
      <c r="UFU1" s="135"/>
      <c r="UFV1" s="135"/>
      <c r="UFW1" s="135"/>
      <c r="UFX1" s="135"/>
      <c r="UFY1" s="135"/>
      <c r="UFZ1" s="135"/>
      <c r="UGA1" s="135"/>
      <c r="UGB1" s="135"/>
      <c r="UGC1" s="135"/>
      <c r="UGD1" s="135"/>
      <c r="UGE1" s="135"/>
      <c r="UGF1" s="135"/>
      <c r="UGG1" s="135"/>
      <c r="UGH1" s="135"/>
      <c r="UGI1" s="135"/>
      <c r="UGJ1" s="135"/>
      <c r="UGK1" s="135"/>
      <c r="UGL1" s="135"/>
      <c r="UGM1" s="135"/>
      <c r="UGN1" s="135"/>
      <c r="UGO1" s="135"/>
      <c r="UGP1" s="135"/>
      <c r="UGQ1" s="135"/>
      <c r="UGR1" s="135"/>
      <c r="UGS1" s="135"/>
      <c r="UGT1" s="135"/>
      <c r="UGU1" s="135"/>
      <c r="UGV1" s="135"/>
      <c r="UGW1" s="135"/>
      <c r="UGX1" s="135"/>
      <c r="UGY1" s="135"/>
      <c r="UGZ1" s="135"/>
      <c r="UHA1" s="135"/>
      <c r="UHB1" s="135"/>
      <c r="UHC1" s="135"/>
      <c r="UHD1" s="135"/>
      <c r="UHE1" s="135"/>
      <c r="UHF1" s="135"/>
      <c r="UHG1" s="135"/>
      <c r="UHH1" s="135"/>
      <c r="UHI1" s="135"/>
      <c r="UHJ1" s="135"/>
      <c r="UHK1" s="135"/>
      <c r="UHL1" s="135"/>
      <c r="UHM1" s="135"/>
      <c r="UHN1" s="135"/>
      <c r="UHO1" s="135"/>
      <c r="UHP1" s="135"/>
      <c r="UHQ1" s="135"/>
      <c r="UHR1" s="135"/>
      <c r="UHS1" s="135"/>
      <c r="UHT1" s="135"/>
      <c r="UHU1" s="135"/>
      <c r="UHV1" s="135"/>
      <c r="UHW1" s="135"/>
      <c r="UHX1" s="135"/>
      <c r="UHY1" s="135"/>
      <c r="UHZ1" s="135"/>
      <c r="UIA1" s="135"/>
      <c r="UIB1" s="135"/>
      <c r="UIC1" s="135"/>
      <c r="UID1" s="135"/>
      <c r="UIE1" s="135"/>
      <c r="UIF1" s="135"/>
      <c r="UIG1" s="135"/>
      <c r="UIH1" s="135"/>
      <c r="UII1" s="135"/>
      <c r="UIJ1" s="135"/>
      <c r="UIK1" s="135"/>
      <c r="UIL1" s="135"/>
      <c r="UIM1" s="135"/>
      <c r="UIN1" s="135"/>
      <c r="UIO1" s="135"/>
      <c r="UIP1" s="135"/>
      <c r="UIQ1" s="135"/>
      <c r="UIR1" s="135"/>
      <c r="UIS1" s="135"/>
      <c r="UIT1" s="135"/>
      <c r="UIU1" s="135"/>
      <c r="UIV1" s="135"/>
      <c r="UIW1" s="135"/>
      <c r="UIX1" s="135"/>
      <c r="UIY1" s="135"/>
      <c r="UIZ1" s="135"/>
      <c r="UJA1" s="135"/>
      <c r="UJB1" s="135"/>
      <c r="UJC1" s="135"/>
      <c r="UJD1" s="135"/>
      <c r="UJE1" s="135"/>
      <c r="UJF1" s="135"/>
      <c r="UJG1" s="135"/>
      <c r="UJH1" s="135"/>
      <c r="UJI1" s="135"/>
      <c r="UJJ1" s="135"/>
      <c r="UJK1" s="135"/>
      <c r="UJL1" s="135"/>
      <c r="UJM1" s="135"/>
      <c r="UJN1" s="135"/>
      <c r="UJO1" s="135"/>
      <c r="UJP1" s="135"/>
      <c r="UJQ1" s="135"/>
      <c r="UJR1" s="135"/>
      <c r="UJS1" s="135"/>
      <c r="UJT1" s="135"/>
      <c r="UJU1" s="135"/>
      <c r="UJV1" s="135"/>
      <c r="UJW1" s="135"/>
      <c r="UJX1" s="135"/>
      <c r="UJY1" s="135"/>
      <c r="UJZ1" s="135"/>
      <c r="UKA1" s="135"/>
      <c r="UKB1" s="135"/>
      <c r="UKC1" s="135"/>
      <c r="UKD1" s="135"/>
      <c r="UKE1" s="135"/>
      <c r="UKF1" s="135"/>
      <c r="UKG1" s="135"/>
      <c r="UKH1" s="135"/>
      <c r="UKI1" s="135"/>
      <c r="UKJ1" s="135"/>
      <c r="UKK1" s="135"/>
      <c r="UKL1" s="135"/>
      <c r="UKM1" s="135"/>
      <c r="UKN1" s="135"/>
      <c r="UKO1" s="135"/>
      <c r="UKP1" s="135"/>
      <c r="UKQ1" s="135"/>
      <c r="UKR1" s="135"/>
      <c r="UKS1" s="135"/>
      <c r="UKT1" s="135"/>
      <c r="UKU1" s="135"/>
      <c r="UKV1" s="135"/>
      <c r="UKW1" s="135"/>
      <c r="UKX1" s="135"/>
      <c r="UKY1" s="135"/>
      <c r="UKZ1" s="135"/>
      <c r="ULA1" s="135"/>
      <c r="ULB1" s="135"/>
      <c r="ULC1" s="135"/>
      <c r="ULD1" s="135"/>
      <c r="ULE1" s="135"/>
      <c r="ULF1" s="135"/>
      <c r="ULG1" s="135"/>
      <c r="ULH1" s="135"/>
      <c r="ULI1" s="135"/>
      <c r="ULJ1" s="135"/>
      <c r="ULK1" s="135"/>
      <c r="ULL1" s="135"/>
      <c r="ULM1" s="135"/>
      <c r="ULN1" s="135"/>
      <c r="ULO1" s="135"/>
      <c r="ULP1" s="135"/>
      <c r="ULQ1" s="135"/>
      <c r="ULR1" s="135"/>
      <c r="ULS1" s="135"/>
      <c r="ULT1" s="135"/>
      <c r="ULU1" s="135"/>
      <c r="ULV1" s="135"/>
      <c r="ULW1" s="135"/>
      <c r="ULX1" s="135"/>
      <c r="ULY1" s="135"/>
      <c r="ULZ1" s="135"/>
      <c r="UMA1" s="135"/>
      <c r="UMB1" s="135"/>
      <c r="UMC1" s="135"/>
      <c r="UMD1" s="135"/>
      <c r="UME1" s="135"/>
      <c r="UMF1" s="135"/>
      <c r="UMG1" s="135"/>
      <c r="UMH1" s="135"/>
      <c r="UMI1" s="135"/>
      <c r="UMJ1" s="135"/>
      <c r="UMK1" s="135"/>
      <c r="UML1" s="135"/>
      <c r="UMM1" s="135"/>
      <c r="UMN1" s="135"/>
      <c r="UMO1" s="135"/>
      <c r="UMP1" s="135"/>
      <c r="UMQ1" s="135"/>
      <c r="UMR1" s="135"/>
      <c r="UMS1" s="135"/>
      <c r="UMT1" s="135"/>
      <c r="UMU1" s="135"/>
      <c r="UMV1" s="135"/>
      <c r="UMW1" s="135"/>
      <c r="UMX1" s="135"/>
      <c r="UMY1" s="135"/>
      <c r="UMZ1" s="135"/>
      <c r="UNA1" s="135"/>
      <c r="UNB1" s="135"/>
      <c r="UNC1" s="135"/>
      <c r="UND1" s="135"/>
      <c r="UNE1" s="135"/>
      <c r="UNF1" s="135"/>
      <c r="UNG1" s="135"/>
      <c r="UNH1" s="135"/>
      <c r="UNI1" s="135"/>
      <c r="UNJ1" s="135"/>
      <c r="UNK1" s="135"/>
      <c r="UNL1" s="135"/>
      <c r="UNM1" s="135"/>
      <c r="UNN1" s="135"/>
      <c r="UNO1" s="135"/>
      <c r="UNP1" s="135"/>
      <c r="UNQ1" s="135"/>
      <c r="UNR1" s="135"/>
      <c r="UNS1" s="135"/>
      <c r="UNT1" s="135"/>
      <c r="UNU1" s="135"/>
      <c r="UNV1" s="135"/>
      <c r="UNW1" s="135"/>
      <c r="UNX1" s="135"/>
      <c r="UNY1" s="135"/>
      <c r="UNZ1" s="135"/>
      <c r="UOA1" s="135"/>
      <c r="UOB1" s="135"/>
      <c r="UOC1" s="135"/>
      <c r="UOD1" s="135"/>
      <c r="UOE1" s="135"/>
      <c r="UOF1" s="135"/>
      <c r="UOG1" s="135"/>
      <c r="UOH1" s="135"/>
      <c r="UOI1" s="135"/>
      <c r="UOJ1" s="135"/>
      <c r="UOK1" s="135"/>
      <c r="UOL1" s="135"/>
      <c r="UOM1" s="135"/>
      <c r="UON1" s="135"/>
      <c r="UOO1" s="135"/>
      <c r="UOP1" s="135"/>
      <c r="UOQ1" s="135"/>
      <c r="UOR1" s="135"/>
      <c r="UOS1" s="135"/>
      <c r="UOT1" s="135"/>
      <c r="UOU1" s="135"/>
      <c r="UOV1" s="135"/>
      <c r="UOW1" s="135"/>
      <c r="UOX1" s="135"/>
      <c r="UOY1" s="135"/>
      <c r="UOZ1" s="135"/>
      <c r="UPA1" s="135"/>
      <c r="UPB1" s="135"/>
      <c r="UPC1" s="135"/>
      <c r="UPD1" s="135"/>
      <c r="UPE1" s="135"/>
      <c r="UPF1" s="135"/>
      <c r="UPG1" s="135"/>
      <c r="UPH1" s="135"/>
      <c r="UPI1" s="135"/>
      <c r="UPJ1" s="135"/>
      <c r="UPK1" s="135"/>
      <c r="UPL1" s="135"/>
      <c r="UPM1" s="135"/>
      <c r="UPN1" s="135"/>
      <c r="UPO1" s="135"/>
      <c r="UPP1" s="135"/>
      <c r="UPQ1" s="135"/>
      <c r="UPR1" s="135"/>
      <c r="UPS1" s="135"/>
      <c r="UPT1" s="135"/>
      <c r="UPU1" s="135"/>
      <c r="UPV1" s="135"/>
      <c r="UPW1" s="135"/>
      <c r="UPX1" s="135"/>
      <c r="UPY1" s="135"/>
      <c r="UPZ1" s="135"/>
      <c r="UQA1" s="135"/>
      <c r="UQB1" s="135"/>
      <c r="UQC1" s="135"/>
      <c r="UQD1" s="135"/>
      <c r="UQE1" s="135"/>
      <c r="UQF1" s="135"/>
      <c r="UQG1" s="135"/>
      <c r="UQH1" s="135"/>
      <c r="UQI1" s="135"/>
      <c r="UQJ1" s="135"/>
      <c r="UQK1" s="135"/>
      <c r="UQL1" s="135"/>
      <c r="UQM1" s="135"/>
      <c r="UQN1" s="135"/>
      <c r="UQO1" s="135"/>
      <c r="UQP1" s="135"/>
      <c r="UQQ1" s="135"/>
      <c r="UQR1" s="135"/>
      <c r="UQS1" s="135"/>
      <c r="UQT1" s="135"/>
      <c r="UQU1" s="135"/>
      <c r="UQV1" s="135"/>
      <c r="UQW1" s="135"/>
      <c r="UQX1" s="135"/>
      <c r="UQY1" s="135"/>
      <c r="UQZ1" s="135"/>
      <c r="URA1" s="135"/>
      <c r="URB1" s="135"/>
      <c r="URC1" s="135"/>
      <c r="URD1" s="135"/>
      <c r="URE1" s="135"/>
      <c r="URF1" s="135"/>
      <c r="URG1" s="135"/>
      <c r="URH1" s="135"/>
      <c r="URI1" s="135"/>
      <c r="URJ1" s="135"/>
      <c r="URK1" s="135"/>
      <c r="URL1" s="135"/>
      <c r="URM1" s="135"/>
      <c r="URN1" s="135"/>
      <c r="URO1" s="135"/>
      <c r="URP1" s="135"/>
      <c r="URQ1" s="135"/>
      <c r="URR1" s="135"/>
      <c r="URS1" s="135"/>
      <c r="URT1" s="135"/>
      <c r="URU1" s="135"/>
      <c r="URV1" s="135"/>
      <c r="URW1" s="135"/>
      <c r="URX1" s="135"/>
      <c r="URY1" s="135"/>
      <c r="URZ1" s="135"/>
      <c r="USA1" s="135"/>
      <c r="USB1" s="135"/>
      <c r="USC1" s="135"/>
      <c r="USD1" s="135"/>
      <c r="USE1" s="135"/>
      <c r="USF1" s="135"/>
      <c r="USG1" s="135"/>
      <c r="USH1" s="135"/>
      <c r="USI1" s="135"/>
      <c r="USJ1" s="135"/>
      <c r="USK1" s="135"/>
      <c r="USL1" s="135"/>
      <c r="USM1" s="135"/>
      <c r="USN1" s="135"/>
      <c r="USO1" s="135"/>
      <c r="USP1" s="135"/>
      <c r="USQ1" s="135"/>
      <c r="USR1" s="135"/>
      <c r="USS1" s="135"/>
      <c r="UST1" s="135"/>
      <c r="USU1" s="135"/>
      <c r="USV1" s="135"/>
      <c r="USW1" s="135"/>
      <c r="USX1" s="135"/>
      <c r="USY1" s="135"/>
      <c r="USZ1" s="135"/>
      <c r="UTA1" s="135"/>
      <c r="UTB1" s="135"/>
      <c r="UTC1" s="135"/>
      <c r="UTD1" s="135"/>
      <c r="UTE1" s="135"/>
      <c r="UTF1" s="135"/>
      <c r="UTG1" s="135"/>
      <c r="UTH1" s="135"/>
      <c r="UTI1" s="135"/>
      <c r="UTJ1" s="135"/>
      <c r="UTK1" s="135"/>
      <c r="UTL1" s="135"/>
      <c r="UTM1" s="135"/>
      <c r="UTN1" s="135"/>
      <c r="UTO1" s="135"/>
      <c r="UTP1" s="135"/>
      <c r="UTQ1" s="135"/>
      <c r="UTR1" s="135"/>
      <c r="UTS1" s="135"/>
      <c r="UTT1" s="135"/>
      <c r="UTU1" s="135"/>
      <c r="UTV1" s="135"/>
      <c r="UTW1" s="135"/>
      <c r="UTX1" s="135"/>
      <c r="UTY1" s="135"/>
      <c r="UTZ1" s="135"/>
      <c r="UUA1" s="135"/>
      <c r="UUB1" s="135"/>
      <c r="UUC1" s="135"/>
      <c r="UUD1" s="135"/>
      <c r="UUE1" s="135"/>
      <c r="UUF1" s="135"/>
      <c r="UUG1" s="135"/>
      <c r="UUH1" s="135"/>
      <c r="UUI1" s="135"/>
      <c r="UUJ1" s="135"/>
      <c r="UUK1" s="135"/>
      <c r="UUL1" s="135"/>
      <c r="UUM1" s="135"/>
      <c r="UUN1" s="135"/>
      <c r="UUO1" s="135"/>
      <c r="UUP1" s="135"/>
      <c r="UUQ1" s="135"/>
      <c r="UUR1" s="135"/>
      <c r="UUS1" s="135"/>
      <c r="UUT1" s="135"/>
      <c r="UUU1" s="135"/>
      <c r="UUV1" s="135"/>
      <c r="UUW1" s="135"/>
      <c r="UUX1" s="135"/>
      <c r="UUY1" s="135"/>
      <c r="UUZ1" s="135"/>
      <c r="UVA1" s="135"/>
      <c r="UVB1" s="135"/>
      <c r="UVC1" s="135"/>
      <c r="UVD1" s="135"/>
      <c r="UVE1" s="135"/>
      <c r="UVF1" s="135"/>
      <c r="UVG1" s="135"/>
      <c r="UVH1" s="135"/>
      <c r="UVI1" s="135"/>
      <c r="UVJ1" s="135"/>
      <c r="UVK1" s="135"/>
      <c r="UVL1" s="135"/>
      <c r="UVM1" s="135"/>
      <c r="UVN1" s="135"/>
      <c r="UVO1" s="135"/>
      <c r="UVP1" s="135"/>
      <c r="UVQ1" s="135"/>
      <c r="UVR1" s="135"/>
      <c r="UVS1" s="135"/>
      <c r="UVT1" s="135"/>
      <c r="UVU1" s="135"/>
      <c r="UVV1" s="135"/>
      <c r="UVW1" s="135"/>
      <c r="UVX1" s="135"/>
      <c r="UVY1" s="135"/>
      <c r="UVZ1" s="135"/>
      <c r="UWA1" s="135"/>
      <c r="UWB1" s="135"/>
      <c r="UWC1" s="135"/>
      <c r="UWD1" s="135"/>
      <c r="UWE1" s="135"/>
      <c r="UWF1" s="135"/>
      <c r="UWG1" s="135"/>
      <c r="UWH1" s="135"/>
      <c r="UWI1" s="135"/>
      <c r="UWJ1" s="135"/>
      <c r="UWK1" s="135"/>
      <c r="UWL1" s="135"/>
      <c r="UWM1" s="135"/>
      <c r="UWN1" s="135"/>
      <c r="UWO1" s="135"/>
      <c r="UWP1" s="135"/>
      <c r="UWQ1" s="135"/>
      <c r="UWR1" s="135"/>
      <c r="UWS1" s="135"/>
      <c r="UWT1" s="135"/>
      <c r="UWU1" s="135"/>
      <c r="UWV1" s="135"/>
      <c r="UWW1" s="135"/>
      <c r="UWX1" s="135"/>
      <c r="UWY1" s="135"/>
      <c r="UWZ1" s="135"/>
      <c r="UXA1" s="135"/>
      <c r="UXB1" s="135"/>
      <c r="UXC1" s="135"/>
      <c r="UXD1" s="135"/>
      <c r="UXE1" s="135"/>
      <c r="UXF1" s="135"/>
      <c r="UXG1" s="135"/>
      <c r="UXH1" s="135"/>
      <c r="UXI1" s="135"/>
      <c r="UXJ1" s="135"/>
      <c r="UXK1" s="135"/>
      <c r="UXL1" s="135"/>
      <c r="UXM1" s="135"/>
      <c r="UXN1" s="135"/>
      <c r="UXO1" s="135"/>
      <c r="UXP1" s="135"/>
      <c r="UXQ1" s="135"/>
      <c r="UXR1" s="135"/>
      <c r="UXS1" s="135"/>
      <c r="UXT1" s="135"/>
      <c r="UXU1" s="135"/>
      <c r="UXV1" s="135"/>
      <c r="UXW1" s="135"/>
      <c r="UXX1" s="135"/>
      <c r="UXY1" s="135"/>
      <c r="UXZ1" s="135"/>
      <c r="UYA1" s="135"/>
      <c r="UYB1" s="135"/>
      <c r="UYC1" s="135"/>
      <c r="UYD1" s="135"/>
      <c r="UYE1" s="135"/>
      <c r="UYF1" s="135"/>
      <c r="UYG1" s="135"/>
      <c r="UYH1" s="135"/>
      <c r="UYI1" s="135"/>
      <c r="UYJ1" s="135"/>
      <c r="UYK1" s="135"/>
      <c r="UYL1" s="135"/>
      <c r="UYM1" s="135"/>
      <c r="UYN1" s="135"/>
      <c r="UYO1" s="135"/>
      <c r="UYP1" s="135"/>
      <c r="UYQ1" s="135"/>
      <c r="UYR1" s="135"/>
      <c r="UYS1" s="135"/>
      <c r="UYT1" s="135"/>
      <c r="UYU1" s="135"/>
      <c r="UYV1" s="135"/>
      <c r="UYW1" s="135"/>
      <c r="UYX1" s="135"/>
      <c r="UYY1" s="135"/>
      <c r="UYZ1" s="135"/>
      <c r="UZA1" s="135"/>
      <c r="UZB1" s="135"/>
      <c r="UZC1" s="135"/>
      <c r="UZD1" s="135"/>
      <c r="UZE1" s="135"/>
      <c r="UZF1" s="135"/>
      <c r="UZG1" s="135"/>
      <c r="UZH1" s="135"/>
      <c r="UZI1" s="135"/>
      <c r="UZJ1" s="135"/>
      <c r="UZK1" s="135"/>
      <c r="UZL1" s="135"/>
      <c r="UZM1" s="135"/>
      <c r="UZN1" s="135"/>
      <c r="UZO1" s="135"/>
      <c r="UZP1" s="135"/>
      <c r="UZQ1" s="135"/>
      <c r="UZR1" s="135"/>
      <c r="UZS1" s="135"/>
      <c r="UZT1" s="135"/>
      <c r="UZU1" s="135"/>
      <c r="UZV1" s="135"/>
      <c r="UZW1" s="135"/>
      <c r="UZX1" s="135"/>
      <c r="UZY1" s="135"/>
      <c r="UZZ1" s="135"/>
      <c r="VAA1" s="135"/>
      <c r="VAB1" s="135"/>
      <c r="VAC1" s="135"/>
      <c r="VAD1" s="135"/>
      <c r="VAE1" s="135"/>
      <c r="VAF1" s="135"/>
      <c r="VAG1" s="135"/>
      <c r="VAH1" s="135"/>
      <c r="VAI1" s="135"/>
      <c r="VAJ1" s="135"/>
      <c r="VAK1" s="135"/>
      <c r="VAL1" s="135"/>
      <c r="VAM1" s="135"/>
      <c r="VAN1" s="135"/>
      <c r="VAO1" s="135"/>
      <c r="VAP1" s="135"/>
      <c r="VAQ1" s="135"/>
      <c r="VAR1" s="135"/>
      <c r="VAS1" s="135"/>
      <c r="VAT1" s="135"/>
      <c r="VAU1" s="135"/>
      <c r="VAV1" s="135"/>
      <c r="VAW1" s="135"/>
      <c r="VAX1" s="135"/>
      <c r="VAY1" s="135"/>
      <c r="VAZ1" s="135"/>
      <c r="VBA1" s="135"/>
      <c r="VBB1" s="135"/>
      <c r="VBC1" s="135"/>
      <c r="VBD1" s="135"/>
      <c r="VBE1" s="135"/>
      <c r="VBF1" s="135"/>
      <c r="VBG1" s="135"/>
      <c r="VBH1" s="135"/>
      <c r="VBI1" s="135"/>
      <c r="VBJ1" s="135"/>
      <c r="VBK1" s="135"/>
      <c r="VBL1" s="135"/>
      <c r="VBM1" s="135"/>
      <c r="VBN1" s="135"/>
      <c r="VBO1" s="135"/>
      <c r="VBP1" s="135"/>
      <c r="VBQ1" s="135"/>
      <c r="VBR1" s="135"/>
      <c r="VBS1" s="135"/>
      <c r="VBT1" s="135"/>
      <c r="VBU1" s="135"/>
      <c r="VBV1" s="135"/>
      <c r="VBW1" s="135"/>
      <c r="VBX1" s="135"/>
      <c r="VBY1" s="135"/>
      <c r="VBZ1" s="135"/>
      <c r="VCA1" s="135"/>
      <c r="VCB1" s="135"/>
      <c r="VCC1" s="135"/>
      <c r="VCD1" s="135"/>
      <c r="VCE1" s="135"/>
      <c r="VCF1" s="135"/>
      <c r="VCG1" s="135"/>
      <c r="VCH1" s="135"/>
      <c r="VCI1" s="135"/>
      <c r="VCJ1" s="135"/>
      <c r="VCK1" s="135"/>
      <c r="VCL1" s="135"/>
      <c r="VCM1" s="135"/>
      <c r="VCN1" s="135"/>
      <c r="VCO1" s="135"/>
      <c r="VCP1" s="135"/>
      <c r="VCQ1" s="135"/>
      <c r="VCR1" s="135"/>
      <c r="VCS1" s="135"/>
      <c r="VCT1" s="135"/>
      <c r="VCU1" s="135"/>
      <c r="VCV1" s="135"/>
      <c r="VCW1" s="135"/>
      <c r="VCX1" s="135"/>
      <c r="VCY1" s="135"/>
      <c r="VCZ1" s="135"/>
      <c r="VDA1" s="135"/>
      <c r="VDB1" s="135"/>
      <c r="VDC1" s="135"/>
      <c r="VDD1" s="135"/>
      <c r="VDE1" s="135"/>
      <c r="VDF1" s="135"/>
      <c r="VDG1" s="135"/>
      <c r="VDH1" s="135"/>
      <c r="VDI1" s="135"/>
      <c r="VDJ1" s="135"/>
      <c r="VDK1" s="135"/>
      <c r="VDL1" s="135"/>
      <c r="VDM1" s="135"/>
      <c r="VDN1" s="135"/>
      <c r="VDO1" s="135"/>
      <c r="VDP1" s="135"/>
      <c r="VDQ1" s="135"/>
      <c r="VDR1" s="135"/>
      <c r="VDS1" s="135"/>
      <c r="VDT1" s="135"/>
      <c r="VDU1" s="135"/>
      <c r="VDV1" s="135"/>
      <c r="VDW1" s="135"/>
      <c r="VDX1" s="135"/>
      <c r="VDY1" s="135"/>
      <c r="VDZ1" s="135"/>
      <c r="VEA1" s="135"/>
      <c r="VEB1" s="135"/>
      <c r="VEC1" s="135"/>
      <c r="VED1" s="135"/>
      <c r="VEE1" s="135"/>
      <c r="VEF1" s="135"/>
      <c r="VEG1" s="135"/>
      <c r="VEH1" s="135"/>
      <c r="VEI1" s="135"/>
      <c r="VEJ1" s="135"/>
      <c r="VEK1" s="135"/>
      <c r="VEL1" s="135"/>
      <c r="VEM1" s="135"/>
      <c r="VEN1" s="135"/>
      <c r="VEO1" s="135"/>
      <c r="VEP1" s="135"/>
      <c r="VEQ1" s="135"/>
      <c r="VER1" s="135"/>
      <c r="VES1" s="135"/>
      <c r="VET1" s="135"/>
      <c r="VEU1" s="135"/>
      <c r="VEV1" s="135"/>
      <c r="VEW1" s="135"/>
      <c r="VEX1" s="135"/>
      <c r="VEY1" s="135"/>
      <c r="VEZ1" s="135"/>
      <c r="VFA1" s="135"/>
      <c r="VFB1" s="135"/>
      <c r="VFC1" s="135"/>
      <c r="VFD1" s="135"/>
      <c r="VFE1" s="135"/>
      <c r="VFF1" s="135"/>
      <c r="VFG1" s="135"/>
      <c r="VFH1" s="135"/>
      <c r="VFI1" s="135"/>
      <c r="VFJ1" s="135"/>
      <c r="VFK1" s="135"/>
      <c r="VFL1" s="135"/>
      <c r="VFM1" s="135"/>
      <c r="VFN1" s="135"/>
      <c r="VFO1" s="135"/>
      <c r="VFP1" s="135"/>
      <c r="VFQ1" s="135"/>
      <c r="VFR1" s="135"/>
      <c r="VFS1" s="135"/>
      <c r="VFT1" s="135"/>
      <c r="VFU1" s="135"/>
      <c r="VFV1" s="135"/>
      <c r="VFW1" s="135"/>
      <c r="VFX1" s="135"/>
      <c r="VFY1" s="135"/>
      <c r="VFZ1" s="135"/>
      <c r="VGA1" s="135"/>
      <c r="VGB1" s="135"/>
      <c r="VGC1" s="135"/>
      <c r="VGD1" s="135"/>
      <c r="VGE1" s="135"/>
      <c r="VGF1" s="135"/>
      <c r="VGG1" s="135"/>
      <c r="VGH1" s="135"/>
      <c r="VGI1" s="135"/>
      <c r="VGJ1" s="135"/>
      <c r="VGK1" s="135"/>
      <c r="VGL1" s="135"/>
      <c r="VGM1" s="135"/>
      <c r="VGN1" s="135"/>
      <c r="VGO1" s="135"/>
      <c r="VGP1" s="135"/>
      <c r="VGQ1" s="135"/>
      <c r="VGR1" s="135"/>
      <c r="VGS1" s="135"/>
      <c r="VGT1" s="135"/>
      <c r="VGU1" s="135"/>
      <c r="VGV1" s="135"/>
      <c r="VGW1" s="135"/>
      <c r="VGX1" s="135"/>
      <c r="VGY1" s="135"/>
      <c r="VGZ1" s="135"/>
      <c r="VHA1" s="135"/>
      <c r="VHB1" s="135"/>
      <c r="VHC1" s="135"/>
      <c r="VHD1" s="135"/>
      <c r="VHE1" s="135"/>
      <c r="VHF1" s="135"/>
      <c r="VHG1" s="135"/>
      <c r="VHH1" s="135"/>
      <c r="VHI1" s="135"/>
      <c r="VHJ1" s="135"/>
      <c r="VHK1" s="135"/>
      <c r="VHL1" s="135"/>
      <c r="VHM1" s="135"/>
      <c r="VHN1" s="135"/>
      <c r="VHO1" s="135"/>
      <c r="VHP1" s="135"/>
      <c r="VHQ1" s="135"/>
      <c r="VHR1" s="135"/>
      <c r="VHS1" s="135"/>
      <c r="VHT1" s="135"/>
      <c r="VHU1" s="135"/>
      <c r="VHV1" s="135"/>
      <c r="VHW1" s="135"/>
      <c r="VHX1" s="135"/>
      <c r="VHY1" s="135"/>
      <c r="VHZ1" s="135"/>
      <c r="VIA1" s="135"/>
      <c r="VIB1" s="135"/>
      <c r="VIC1" s="135"/>
      <c r="VID1" s="135"/>
      <c r="VIE1" s="135"/>
      <c r="VIF1" s="135"/>
      <c r="VIG1" s="135"/>
      <c r="VIH1" s="135"/>
      <c r="VII1" s="135"/>
      <c r="VIJ1" s="135"/>
      <c r="VIK1" s="135"/>
      <c r="VIL1" s="135"/>
      <c r="VIM1" s="135"/>
      <c r="VIN1" s="135"/>
      <c r="VIO1" s="135"/>
      <c r="VIP1" s="135"/>
      <c r="VIQ1" s="135"/>
      <c r="VIR1" s="135"/>
      <c r="VIS1" s="135"/>
      <c r="VIT1" s="135"/>
      <c r="VIU1" s="135"/>
      <c r="VIV1" s="135"/>
      <c r="VIW1" s="135"/>
      <c r="VIX1" s="135"/>
      <c r="VIY1" s="135"/>
      <c r="VIZ1" s="135"/>
      <c r="VJA1" s="135"/>
      <c r="VJB1" s="135"/>
      <c r="VJC1" s="135"/>
      <c r="VJD1" s="135"/>
      <c r="VJE1" s="135"/>
      <c r="VJF1" s="135"/>
      <c r="VJG1" s="135"/>
      <c r="VJH1" s="135"/>
      <c r="VJI1" s="135"/>
      <c r="VJJ1" s="135"/>
      <c r="VJK1" s="135"/>
      <c r="VJL1" s="135"/>
      <c r="VJM1" s="135"/>
      <c r="VJN1" s="135"/>
      <c r="VJO1" s="135"/>
      <c r="VJP1" s="135"/>
      <c r="VJQ1" s="135"/>
      <c r="VJR1" s="135"/>
      <c r="VJS1" s="135"/>
      <c r="VJT1" s="135"/>
      <c r="VJU1" s="135"/>
      <c r="VJV1" s="135"/>
      <c r="VJW1" s="135"/>
      <c r="VJX1" s="135"/>
      <c r="VJY1" s="135"/>
      <c r="VJZ1" s="135"/>
      <c r="VKA1" s="135"/>
      <c r="VKB1" s="135"/>
      <c r="VKC1" s="135"/>
      <c r="VKD1" s="135"/>
      <c r="VKE1" s="135"/>
      <c r="VKF1" s="135"/>
      <c r="VKG1" s="135"/>
      <c r="VKH1" s="135"/>
      <c r="VKI1" s="135"/>
      <c r="VKJ1" s="135"/>
      <c r="VKK1" s="135"/>
      <c r="VKL1" s="135"/>
      <c r="VKM1" s="135"/>
      <c r="VKN1" s="135"/>
      <c r="VKO1" s="135"/>
      <c r="VKP1" s="135"/>
      <c r="VKQ1" s="135"/>
      <c r="VKR1" s="135"/>
      <c r="VKS1" s="135"/>
      <c r="VKT1" s="135"/>
      <c r="VKU1" s="135"/>
      <c r="VKV1" s="135"/>
      <c r="VKW1" s="135"/>
      <c r="VKX1" s="135"/>
      <c r="VKY1" s="135"/>
      <c r="VKZ1" s="135"/>
      <c r="VLA1" s="135"/>
      <c r="VLB1" s="135"/>
      <c r="VLC1" s="135"/>
      <c r="VLD1" s="135"/>
      <c r="VLE1" s="135"/>
      <c r="VLF1" s="135"/>
      <c r="VLG1" s="135"/>
      <c r="VLH1" s="135"/>
      <c r="VLI1" s="135"/>
      <c r="VLJ1" s="135"/>
      <c r="VLK1" s="135"/>
      <c r="VLL1" s="135"/>
      <c r="VLM1" s="135"/>
      <c r="VLN1" s="135"/>
      <c r="VLO1" s="135"/>
      <c r="VLP1" s="135"/>
      <c r="VLQ1" s="135"/>
      <c r="VLR1" s="135"/>
      <c r="VLS1" s="135"/>
      <c r="VLT1" s="135"/>
      <c r="VLU1" s="135"/>
      <c r="VLV1" s="135"/>
      <c r="VLW1" s="135"/>
      <c r="VLX1" s="135"/>
      <c r="VLY1" s="135"/>
      <c r="VLZ1" s="135"/>
      <c r="VMA1" s="135"/>
      <c r="VMB1" s="135"/>
      <c r="VMC1" s="135"/>
      <c r="VMD1" s="135"/>
      <c r="VME1" s="135"/>
      <c r="VMF1" s="135"/>
      <c r="VMG1" s="135"/>
      <c r="VMH1" s="135"/>
      <c r="VMI1" s="135"/>
      <c r="VMJ1" s="135"/>
      <c r="VMK1" s="135"/>
      <c r="VML1" s="135"/>
      <c r="VMM1" s="135"/>
      <c r="VMN1" s="135"/>
      <c r="VMO1" s="135"/>
      <c r="VMP1" s="135"/>
      <c r="VMQ1" s="135"/>
      <c r="VMR1" s="135"/>
      <c r="VMS1" s="135"/>
      <c r="VMT1" s="135"/>
      <c r="VMU1" s="135"/>
      <c r="VMV1" s="135"/>
      <c r="VMW1" s="135"/>
      <c r="VMX1" s="135"/>
      <c r="VMY1" s="135"/>
      <c r="VMZ1" s="135"/>
      <c r="VNA1" s="135"/>
      <c r="VNB1" s="135"/>
      <c r="VNC1" s="135"/>
      <c r="VND1" s="135"/>
      <c r="VNE1" s="135"/>
      <c r="VNF1" s="135"/>
      <c r="VNG1" s="135"/>
      <c r="VNH1" s="135"/>
      <c r="VNI1" s="135"/>
      <c r="VNJ1" s="135"/>
      <c r="VNK1" s="135"/>
      <c r="VNL1" s="135"/>
      <c r="VNM1" s="135"/>
      <c r="VNN1" s="135"/>
      <c r="VNO1" s="135"/>
      <c r="VNP1" s="135"/>
      <c r="VNQ1" s="135"/>
      <c r="VNR1" s="135"/>
      <c r="VNS1" s="135"/>
      <c r="VNT1" s="135"/>
      <c r="VNU1" s="135"/>
      <c r="VNV1" s="135"/>
      <c r="VNW1" s="135"/>
      <c r="VNX1" s="135"/>
      <c r="VNY1" s="135"/>
      <c r="VNZ1" s="135"/>
      <c r="VOA1" s="135"/>
      <c r="VOB1" s="135"/>
      <c r="VOC1" s="135"/>
      <c r="VOD1" s="135"/>
      <c r="VOE1" s="135"/>
      <c r="VOF1" s="135"/>
      <c r="VOG1" s="135"/>
      <c r="VOH1" s="135"/>
      <c r="VOI1" s="135"/>
      <c r="VOJ1" s="135"/>
      <c r="VOK1" s="135"/>
      <c r="VOL1" s="135"/>
      <c r="VOM1" s="135"/>
      <c r="VON1" s="135"/>
      <c r="VOO1" s="135"/>
      <c r="VOP1" s="135"/>
      <c r="VOQ1" s="135"/>
      <c r="VOR1" s="135"/>
      <c r="VOS1" s="135"/>
      <c r="VOT1" s="135"/>
      <c r="VOU1" s="135"/>
      <c r="VOV1" s="135"/>
      <c r="VOW1" s="135"/>
      <c r="VOX1" s="135"/>
      <c r="VOY1" s="135"/>
      <c r="VOZ1" s="135"/>
      <c r="VPA1" s="135"/>
      <c r="VPB1" s="135"/>
      <c r="VPC1" s="135"/>
      <c r="VPD1" s="135"/>
      <c r="VPE1" s="135"/>
      <c r="VPF1" s="135"/>
      <c r="VPG1" s="135"/>
      <c r="VPH1" s="135"/>
      <c r="VPI1" s="135"/>
      <c r="VPJ1" s="135"/>
      <c r="VPK1" s="135"/>
      <c r="VPL1" s="135"/>
      <c r="VPM1" s="135"/>
      <c r="VPN1" s="135"/>
      <c r="VPO1" s="135"/>
      <c r="VPP1" s="135"/>
      <c r="VPQ1" s="135"/>
      <c r="VPR1" s="135"/>
      <c r="VPS1" s="135"/>
      <c r="VPT1" s="135"/>
      <c r="VPU1" s="135"/>
      <c r="VPV1" s="135"/>
      <c r="VPW1" s="135"/>
      <c r="VPX1" s="135"/>
      <c r="VPY1" s="135"/>
      <c r="VPZ1" s="135"/>
      <c r="VQA1" s="135"/>
      <c r="VQB1" s="135"/>
      <c r="VQC1" s="135"/>
      <c r="VQD1" s="135"/>
      <c r="VQE1" s="135"/>
      <c r="VQF1" s="135"/>
      <c r="VQG1" s="135"/>
      <c r="VQH1" s="135"/>
      <c r="VQI1" s="135"/>
      <c r="VQJ1" s="135"/>
      <c r="VQK1" s="135"/>
      <c r="VQL1" s="135"/>
      <c r="VQM1" s="135"/>
      <c r="VQN1" s="135"/>
      <c r="VQO1" s="135"/>
      <c r="VQP1" s="135"/>
      <c r="VQQ1" s="135"/>
      <c r="VQR1" s="135"/>
      <c r="VQS1" s="135"/>
      <c r="VQT1" s="135"/>
      <c r="VQU1" s="135"/>
      <c r="VQV1" s="135"/>
      <c r="VQW1" s="135"/>
      <c r="VQX1" s="135"/>
      <c r="VQY1" s="135"/>
      <c r="VQZ1" s="135"/>
      <c r="VRA1" s="135"/>
      <c r="VRB1" s="135"/>
      <c r="VRC1" s="135"/>
      <c r="VRD1" s="135"/>
      <c r="VRE1" s="135"/>
      <c r="VRF1" s="135"/>
      <c r="VRG1" s="135"/>
      <c r="VRH1" s="135"/>
      <c r="VRI1" s="135"/>
      <c r="VRJ1" s="135"/>
      <c r="VRK1" s="135"/>
      <c r="VRL1" s="135"/>
      <c r="VRM1" s="135"/>
      <c r="VRN1" s="135"/>
      <c r="VRO1" s="135"/>
      <c r="VRP1" s="135"/>
      <c r="VRQ1" s="135"/>
      <c r="VRR1" s="135"/>
      <c r="VRS1" s="135"/>
      <c r="VRT1" s="135"/>
      <c r="VRU1" s="135"/>
      <c r="VRV1" s="135"/>
      <c r="VRW1" s="135"/>
      <c r="VRX1" s="135"/>
      <c r="VRY1" s="135"/>
      <c r="VRZ1" s="135"/>
      <c r="VSA1" s="135"/>
      <c r="VSB1" s="135"/>
      <c r="VSC1" s="135"/>
      <c r="VSD1" s="135"/>
      <c r="VSE1" s="135"/>
      <c r="VSF1" s="135"/>
      <c r="VSG1" s="135"/>
      <c r="VSH1" s="135"/>
      <c r="VSI1" s="135"/>
      <c r="VSJ1" s="135"/>
      <c r="VSK1" s="135"/>
      <c r="VSL1" s="135"/>
      <c r="VSM1" s="135"/>
      <c r="VSN1" s="135"/>
      <c r="VSO1" s="135"/>
      <c r="VSP1" s="135"/>
      <c r="VSQ1" s="135"/>
      <c r="VSR1" s="135"/>
      <c r="VSS1" s="135"/>
      <c r="VST1" s="135"/>
      <c r="VSU1" s="135"/>
      <c r="VSV1" s="135"/>
      <c r="VSW1" s="135"/>
      <c r="VSX1" s="135"/>
      <c r="VSY1" s="135"/>
      <c r="VSZ1" s="135"/>
      <c r="VTA1" s="135"/>
      <c r="VTB1" s="135"/>
      <c r="VTC1" s="135"/>
      <c r="VTD1" s="135"/>
      <c r="VTE1" s="135"/>
      <c r="VTF1" s="135"/>
      <c r="VTG1" s="135"/>
      <c r="VTH1" s="135"/>
      <c r="VTI1" s="135"/>
      <c r="VTJ1" s="135"/>
      <c r="VTK1" s="135"/>
      <c r="VTL1" s="135"/>
      <c r="VTM1" s="135"/>
      <c r="VTN1" s="135"/>
      <c r="VTO1" s="135"/>
      <c r="VTP1" s="135"/>
      <c r="VTQ1" s="135"/>
      <c r="VTR1" s="135"/>
      <c r="VTS1" s="135"/>
      <c r="VTT1" s="135"/>
      <c r="VTU1" s="135"/>
      <c r="VTV1" s="135"/>
      <c r="VTW1" s="135"/>
      <c r="VTX1" s="135"/>
      <c r="VTY1" s="135"/>
      <c r="VTZ1" s="135"/>
      <c r="VUA1" s="135"/>
      <c r="VUB1" s="135"/>
      <c r="VUC1" s="135"/>
      <c r="VUD1" s="135"/>
      <c r="VUE1" s="135"/>
      <c r="VUF1" s="135"/>
      <c r="VUG1" s="135"/>
      <c r="VUH1" s="135"/>
      <c r="VUI1" s="135"/>
      <c r="VUJ1" s="135"/>
      <c r="VUK1" s="135"/>
      <c r="VUL1" s="135"/>
      <c r="VUM1" s="135"/>
      <c r="VUN1" s="135"/>
      <c r="VUO1" s="135"/>
      <c r="VUP1" s="135"/>
      <c r="VUQ1" s="135"/>
      <c r="VUR1" s="135"/>
      <c r="VUS1" s="135"/>
      <c r="VUT1" s="135"/>
      <c r="VUU1" s="135"/>
      <c r="VUV1" s="135"/>
      <c r="VUW1" s="135"/>
      <c r="VUX1" s="135"/>
      <c r="VUY1" s="135"/>
      <c r="VUZ1" s="135"/>
      <c r="VVA1" s="135"/>
      <c r="VVB1" s="135"/>
      <c r="VVC1" s="135"/>
      <c r="VVD1" s="135"/>
      <c r="VVE1" s="135"/>
      <c r="VVF1" s="135"/>
      <c r="VVG1" s="135"/>
      <c r="VVH1" s="135"/>
      <c r="VVI1" s="135"/>
      <c r="VVJ1" s="135"/>
      <c r="VVK1" s="135"/>
      <c r="VVL1" s="135"/>
      <c r="VVM1" s="135"/>
      <c r="VVN1" s="135"/>
      <c r="VVO1" s="135"/>
      <c r="VVP1" s="135"/>
      <c r="VVQ1" s="135"/>
      <c r="VVR1" s="135"/>
      <c r="VVS1" s="135"/>
      <c r="VVT1" s="135"/>
      <c r="VVU1" s="135"/>
      <c r="VVV1" s="135"/>
      <c r="VVW1" s="135"/>
      <c r="VVX1" s="135"/>
      <c r="VVY1" s="135"/>
      <c r="VVZ1" s="135"/>
      <c r="VWA1" s="135"/>
      <c r="VWB1" s="135"/>
      <c r="VWC1" s="135"/>
      <c r="VWD1" s="135"/>
      <c r="VWE1" s="135"/>
      <c r="VWF1" s="135"/>
      <c r="VWG1" s="135"/>
      <c r="VWH1" s="135"/>
      <c r="VWI1" s="135"/>
      <c r="VWJ1" s="135"/>
      <c r="VWK1" s="135"/>
      <c r="VWL1" s="135"/>
      <c r="VWM1" s="135"/>
      <c r="VWN1" s="135"/>
      <c r="VWO1" s="135"/>
      <c r="VWP1" s="135"/>
      <c r="VWQ1" s="135"/>
      <c r="VWR1" s="135"/>
      <c r="VWS1" s="135"/>
      <c r="VWT1" s="135"/>
      <c r="VWU1" s="135"/>
      <c r="VWV1" s="135"/>
      <c r="VWW1" s="135"/>
      <c r="VWX1" s="135"/>
      <c r="VWY1" s="135"/>
      <c r="VWZ1" s="135"/>
      <c r="VXA1" s="135"/>
      <c r="VXB1" s="135"/>
      <c r="VXC1" s="135"/>
      <c r="VXD1" s="135"/>
      <c r="VXE1" s="135"/>
      <c r="VXF1" s="135"/>
      <c r="VXG1" s="135"/>
      <c r="VXH1" s="135"/>
      <c r="VXI1" s="135"/>
      <c r="VXJ1" s="135"/>
      <c r="VXK1" s="135"/>
      <c r="VXL1" s="135"/>
      <c r="VXM1" s="135"/>
      <c r="VXN1" s="135"/>
      <c r="VXO1" s="135"/>
      <c r="VXP1" s="135"/>
      <c r="VXQ1" s="135"/>
      <c r="VXR1" s="135"/>
      <c r="VXS1" s="135"/>
      <c r="VXT1" s="135"/>
      <c r="VXU1" s="135"/>
      <c r="VXV1" s="135"/>
      <c r="VXW1" s="135"/>
      <c r="VXX1" s="135"/>
      <c r="VXY1" s="135"/>
      <c r="VXZ1" s="135"/>
      <c r="VYA1" s="135"/>
      <c r="VYB1" s="135"/>
      <c r="VYC1" s="135"/>
      <c r="VYD1" s="135"/>
      <c r="VYE1" s="135"/>
      <c r="VYF1" s="135"/>
      <c r="VYG1" s="135"/>
      <c r="VYH1" s="135"/>
      <c r="VYI1" s="135"/>
      <c r="VYJ1" s="135"/>
      <c r="VYK1" s="135"/>
      <c r="VYL1" s="135"/>
      <c r="VYM1" s="135"/>
      <c r="VYN1" s="135"/>
      <c r="VYO1" s="135"/>
      <c r="VYP1" s="135"/>
      <c r="VYQ1" s="135"/>
      <c r="VYR1" s="135"/>
      <c r="VYS1" s="135"/>
      <c r="VYT1" s="135"/>
      <c r="VYU1" s="135"/>
      <c r="VYV1" s="135"/>
      <c r="VYW1" s="135"/>
      <c r="VYX1" s="135"/>
      <c r="VYY1" s="135"/>
      <c r="VYZ1" s="135"/>
      <c r="VZA1" s="135"/>
      <c r="VZB1" s="135"/>
      <c r="VZC1" s="135"/>
      <c r="VZD1" s="135"/>
      <c r="VZE1" s="135"/>
      <c r="VZF1" s="135"/>
      <c r="VZG1" s="135"/>
      <c r="VZH1" s="135"/>
      <c r="VZI1" s="135"/>
      <c r="VZJ1" s="135"/>
      <c r="VZK1" s="135"/>
      <c r="VZL1" s="135"/>
      <c r="VZM1" s="135"/>
      <c r="VZN1" s="135"/>
      <c r="VZO1" s="135"/>
      <c r="VZP1" s="135"/>
      <c r="VZQ1" s="135"/>
      <c r="VZR1" s="135"/>
      <c r="VZS1" s="135"/>
      <c r="VZT1" s="135"/>
      <c r="VZU1" s="135"/>
      <c r="VZV1" s="135"/>
      <c r="VZW1" s="135"/>
      <c r="VZX1" s="135"/>
      <c r="VZY1" s="135"/>
      <c r="VZZ1" s="135"/>
      <c r="WAA1" s="135"/>
      <c r="WAB1" s="135"/>
      <c r="WAC1" s="135"/>
      <c r="WAD1" s="135"/>
      <c r="WAE1" s="135"/>
      <c r="WAF1" s="135"/>
      <c r="WAG1" s="135"/>
      <c r="WAH1" s="135"/>
      <c r="WAI1" s="135"/>
      <c r="WAJ1" s="135"/>
      <c r="WAK1" s="135"/>
      <c r="WAL1" s="135"/>
      <c r="WAM1" s="135"/>
      <c r="WAN1" s="135"/>
      <c r="WAO1" s="135"/>
      <c r="WAP1" s="135"/>
      <c r="WAQ1" s="135"/>
      <c r="WAR1" s="135"/>
      <c r="WAS1" s="135"/>
      <c r="WAT1" s="135"/>
      <c r="WAU1" s="135"/>
      <c r="WAV1" s="135"/>
      <c r="WAW1" s="135"/>
      <c r="WAX1" s="135"/>
      <c r="WAY1" s="135"/>
      <c r="WAZ1" s="135"/>
      <c r="WBA1" s="135"/>
      <c r="WBB1" s="135"/>
      <c r="WBC1" s="135"/>
      <c r="WBD1" s="135"/>
      <c r="WBE1" s="135"/>
      <c r="WBF1" s="135"/>
      <c r="WBG1" s="135"/>
      <c r="WBH1" s="135"/>
      <c r="WBI1" s="135"/>
      <c r="WBJ1" s="135"/>
      <c r="WBK1" s="135"/>
      <c r="WBL1" s="135"/>
      <c r="WBM1" s="135"/>
      <c r="WBN1" s="135"/>
      <c r="WBO1" s="135"/>
      <c r="WBP1" s="135"/>
      <c r="WBQ1" s="135"/>
      <c r="WBR1" s="135"/>
      <c r="WBS1" s="135"/>
      <c r="WBT1" s="135"/>
      <c r="WBU1" s="135"/>
      <c r="WBV1" s="135"/>
      <c r="WBW1" s="135"/>
      <c r="WBX1" s="135"/>
      <c r="WBY1" s="135"/>
      <c r="WBZ1" s="135"/>
      <c r="WCA1" s="135"/>
      <c r="WCB1" s="135"/>
      <c r="WCC1" s="135"/>
      <c r="WCD1" s="135"/>
      <c r="WCE1" s="135"/>
      <c r="WCF1" s="135"/>
      <c r="WCG1" s="135"/>
      <c r="WCH1" s="135"/>
      <c r="WCI1" s="135"/>
      <c r="WCJ1" s="135"/>
      <c r="WCK1" s="135"/>
      <c r="WCL1" s="135"/>
      <c r="WCM1" s="135"/>
      <c r="WCN1" s="135"/>
      <c r="WCO1" s="135"/>
      <c r="WCP1" s="135"/>
      <c r="WCQ1" s="135"/>
      <c r="WCR1" s="135"/>
      <c r="WCS1" s="135"/>
      <c r="WCT1" s="135"/>
      <c r="WCU1" s="135"/>
      <c r="WCV1" s="135"/>
      <c r="WCW1" s="135"/>
      <c r="WCX1" s="135"/>
      <c r="WCY1" s="135"/>
      <c r="WCZ1" s="135"/>
      <c r="WDA1" s="135"/>
      <c r="WDB1" s="135"/>
      <c r="WDC1" s="135"/>
      <c r="WDD1" s="135"/>
      <c r="WDE1" s="135"/>
      <c r="WDF1" s="135"/>
      <c r="WDG1" s="135"/>
      <c r="WDH1" s="135"/>
      <c r="WDI1" s="135"/>
      <c r="WDJ1" s="135"/>
      <c r="WDK1" s="135"/>
      <c r="WDL1" s="135"/>
      <c r="WDM1" s="135"/>
      <c r="WDN1" s="135"/>
      <c r="WDO1" s="135"/>
      <c r="WDP1" s="135"/>
      <c r="WDQ1" s="135"/>
      <c r="WDR1" s="135"/>
      <c r="WDS1" s="135"/>
      <c r="WDT1" s="135"/>
      <c r="WDU1" s="135"/>
      <c r="WDV1" s="135"/>
      <c r="WDW1" s="135"/>
      <c r="WDX1" s="135"/>
      <c r="WDY1" s="135"/>
      <c r="WDZ1" s="135"/>
      <c r="WEA1" s="135"/>
      <c r="WEB1" s="135"/>
      <c r="WEC1" s="135"/>
      <c r="WED1" s="135"/>
      <c r="WEE1" s="135"/>
      <c r="WEF1" s="135"/>
      <c r="WEG1" s="135"/>
      <c r="WEH1" s="135"/>
      <c r="WEI1" s="135"/>
      <c r="WEJ1" s="135"/>
      <c r="WEK1" s="135"/>
      <c r="WEL1" s="135"/>
      <c r="WEM1" s="135"/>
      <c r="WEN1" s="135"/>
      <c r="WEO1" s="135"/>
      <c r="WEP1" s="135"/>
      <c r="WEQ1" s="135"/>
      <c r="WER1" s="135"/>
      <c r="WES1" s="135"/>
      <c r="WET1" s="135"/>
      <c r="WEU1" s="135"/>
      <c r="WEV1" s="135"/>
      <c r="WEW1" s="135"/>
      <c r="WEX1" s="135"/>
      <c r="WEY1" s="135"/>
      <c r="WEZ1" s="135"/>
      <c r="WFA1" s="135"/>
      <c r="WFB1" s="135"/>
      <c r="WFC1" s="135"/>
      <c r="WFD1" s="135"/>
      <c r="WFE1" s="135"/>
      <c r="WFF1" s="135"/>
      <c r="WFG1" s="135"/>
      <c r="WFH1" s="135"/>
      <c r="WFI1" s="135"/>
      <c r="WFJ1" s="135"/>
      <c r="WFK1" s="135"/>
      <c r="WFL1" s="135"/>
      <c r="WFM1" s="135"/>
      <c r="WFN1" s="135"/>
      <c r="WFO1" s="135"/>
      <c r="WFP1" s="135"/>
      <c r="WFQ1" s="135"/>
      <c r="WFR1" s="135"/>
      <c r="WFS1" s="135"/>
      <c r="WFT1" s="135"/>
      <c r="WFU1" s="135"/>
      <c r="WFV1" s="135"/>
      <c r="WFW1" s="135"/>
      <c r="WFX1" s="135"/>
      <c r="WFY1" s="135"/>
      <c r="WFZ1" s="135"/>
      <c r="WGA1" s="135"/>
      <c r="WGB1" s="135"/>
      <c r="WGC1" s="135"/>
      <c r="WGD1" s="135"/>
      <c r="WGE1" s="135"/>
      <c r="WGF1" s="135"/>
      <c r="WGG1" s="135"/>
      <c r="WGH1" s="135"/>
      <c r="WGI1" s="135"/>
      <c r="WGJ1" s="135"/>
      <c r="WGK1" s="135"/>
      <c r="WGL1" s="135"/>
      <c r="WGM1" s="135"/>
      <c r="WGN1" s="135"/>
      <c r="WGO1" s="135"/>
      <c r="WGP1" s="135"/>
      <c r="WGQ1" s="135"/>
      <c r="WGR1" s="135"/>
      <c r="WGS1" s="135"/>
      <c r="WGT1" s="135"/>
      <c r="WGU1" s="135"/>
      <c r="WGV1" s="135"/>
      <c r="WGW1" s="135"/>
      <c r="WGX1" s="135"/>
      <c r="WGY1" s="135"/>
      <c r="WGZ1" s="135"/>
      <c r="WHA1" s="135"/>
      <c r="WHB1" s="135"/>
      <c r="WHC1" s="135"/>
      <c r="WHD1" s="135"/>
      <c r="WHE1" s="135"/>
      <c r="WHF1" s="135"/>
      <c r="WHG1" s="135"/>
      <c r="WHH1" s="135"/>
      <c r="WHI1" s="135"/>
      <c r="WHJ1" s="135"/>
      <c r="WHK1" s="135"/>
      <c r="WHL1" s="135"/>
      <c r="WHM1" s="135"/>
      <c r="WHN1" s="135"/>
      <c r="WHO1" s="135"/>
      <c r="WHP1" s="135"/>
      <c r="WHQ1" s="135"/>
      <c r="WHR1" s="135"/>
      <c r="WHS1" s="135"/>
      <c r="WHT1" s="135"/>
      <c r="WHU1" s="135"/>
      <c r="WHV1" s="135"/>
      <c r="WHW1" s="135"/>
      <c r="WHX1" s="135"/>
      <c r="WHY1" s="135"/>
      <c r="WHZ1" s="135"/>
      <c r="WIA1" s="135"/>
      <c r="WIB1" s="135"/>
      <c r="WIC1" s="135"/>
      <c r="WID1" s="135"/>
      <c r="WIE1" s="135"/>
      <c r="WIF1" s="135"/>
      <c r="WIG1" s="135"/>
      <c r="WIH1" s="135"/>
      <c r="WII1" s="135"/>
      <c r="WIJ1" s="135"/>
      <c r="WIK1" s="135"/>
      <c r="WIL1" s="135"/>
      <c r="WIM1" s="135"/>
      <c r="WIN1" s="135"/>
      <c r="WIO1" s="135"/>
      <c r="WIP1" s="135"/>
      <c r="WIQ1" s="135"/>
      <c r="WIR1" s="135"/>
      <c r="WIS1" s="135"/>
      <c r="WIT1" s="135"/>
      <c r="WIU1" s="135"/>
      <c r="WIV1" s="135"/>
      <c r="WIW1" s="135"/>
      <c r="WIX1" s="135"/>
      <c r="WIY1" s="135"/>
      <c r="WIZ1" s="135"/>
      <c r="WJA1" s="135"/>
      <c r="WJB1" s="135"/>
      <c r="WJC1" s="135"/>
      <c r="WJD1" s="135"/>
      <c r="WJE1" s="135"/>
      <c r="WJF1" s="135"/>
      <c r="WJG1" s="135"/>
      <c r="WJH1" s="135"/>
      <c r="WJI1" s="135"/>
      <c r="WJJ1" s="135"/>
      <c r="WJK1" s="135"/>
      <c r="WJL1" s="135"/>
      <c r="WJM1" s="135"/>
      <c r="WJN1" s="135"/>
      <c r="WJO1" s="135"/>
      <c r="WJP1" s="135"/>
      <c r="WJQ1" s="135"/>
      <c r="WJR1" s="135"/>
      <c r="WJS1" s="135"/>
      <c r="WJT1" s="135"/>
      <c r="WJU1" s="135"/>
      <c r="WJV1" s="135"/>
      <c r="WJW1" s="135"/>
      <c r="WJX1" s="135"/>
      <c r="WJY1" s="135"/>
      <c r="WJZ1" s="135"/>
      <c r="WKA1" s="135"/>
      <c r="WKB1" s="135"/>
      <c r="WKC1" s="135"/>
      <c r="WKD1" s="135"/>
      <c r="WKE1" s="135"/>
      <c r="WKF1" s="135"/>
      <c r="WKG1" s="135"/>
      <c r="WKH1" s="135"/>
      <c r="WKI1" s="135"/>
      <c r="WKJ1" s="135"/>
      <c r="WKK1" s="135"/>
      <c r="WKL1" s="135"/>
      <c r="WKM1" s="135"/>
      <c r="WKN1" s="135"/>
      <c r="WKO1" s="135"/>
      <c r="WKP1" s="135"/>
      <c r="WKQ1" s="135"/>
      <c r="WKR1" s="135"/>
      <c r="WKS1" s="135"/>
      <c r="WKT1" s="135"/>
      <c r="WKU1" s="135"/>
      <c r="WKV1" s="135"/>
      <c r="WKW1" s="135"/>
      <c r="WKX1" s="135"/>
      <c r="WKY1" s="135"/>
      <c r="WKZ1" s="135"/>
      <c r="WLA1" s="135"/>
      <c r="WLB1" s="135"/>
      <c r="WLC1" s="135"/>
      <c r="WLD1" s="135"/>
      <c r="WLE1" s="135"/>
      <c r="WLF1" s="135"/>
      <c r="WLG1" s="135"/>
      <c r="WLH1" s="135"/>
      <c r="WLI1" s="135"/>
      <c r="WLJ1" s="135"/>
      <c r="WLK1" s="135"/>
      <c r="WLL1" s="135"/>
      <c r="WLM1" s="135"/>
      <c r="WLN1" s="135"/>
      <c r="WLO1" s="135"/>
      <c r="WLP1" s="135"/>
      <c r="WLQ1" s="135"/>
      <c r="WLR1" s="135"/>
      <c r="WLS1" s="135"/>
      <c r="WLT1" s="135"/>
      <c r="WLU1" s="135"/>
      <c r="WLV1" s="135"/>
      <c r="WLW1" s="135"/>
      <c r="WLX1" s="135"/>
      <c r="WLY1" s="135"/>
      <c r="WLZ1" s="135"/>
      <c r="WMA1" s="135"/>
      <c r="WMB1" s="135"/>
      <c r="WMC1" s="135"/>
      <c r="WMD1" s="135"/>
      <c r="WME1" s="135"/>
      <c r="WMF1" s="135"/>
      <c r="WMG1" s="135"/>
      <c r="WMH1" s="135"/>
      <c r="WMI1" s="135"/>
      <c r="WMJ1" s="135"/>
      <c r="WMK1" s="135"/>
      <c r="WML1" s="135"/>
      <c r="WMM1" s="135"/>
      <c r="WMN1" s="135"/>
      <c r="WMO1" s="135"/>
      <c r="WMP1" s="135"/>
      <c r="WMQ1" s="135"/>
      <c r="WMR1" s="135"/>
      <c r="WMS1" s="135"/>
      <c r="WMT1" s="135"/>
      <c r="WMU1" s="135"/>
      <c r="WMV1" s="135"/>
      <c r="WMW1" s="135"/>
      <c r="WMX1" s="135"/>
      <c r="WMY1" s="135"/>
      <c r="WMZ1" s="135"/>
      <c r="WNA1" s="135"/>
      <c r="WNB1" s="135"/>
      <c r="WNC1" s="135"/>
      <c r="WND1" s="135"/>
      <c r="WNE1" s="135"/>
      <c r="WNF1" s="135"/>
      <c r="WNG1" s="135"/>
      <c r="WNH1" s="135"/>
      <c r="WNI1" s="135"/>
      <c r="WNJ1" s="135"/>
      <c r="WNK1" s="135"/>
      <c r="WNL1" s="135"/>
      <c r="WNM1" s="135"/>
      <c r="WNN1" s="135"/>
      <c r="WNO1" s="135"/>
      <c r="WNP1" s="135"/>
      <c r="WNQ1" s="135"/>
      <c r="WNR1" s="135"/>
      <c r="WNS1" s="135"/>
      <c r="WNT1" s="135"/>
      <c r="WNU1" s="135"/>
      <c r="WNV1" s="135"/>
      <c r="WNW1" s="135"/>
      <c r="WNX1" s="135"/>
      <c r="WNY1" s="135"/>
      <c r="WNZ1" s="135"/>
      <c r="WOA1" s="135"/>
      <c r="WOB1" s="135"/>
      <c r="WOC1" s="135"/>
      <c r="WOD1" s="135"/>
      <c r="WOE1" s="135"/>
      <c r="WOF1" s="135"/>
      <c r="WOG1" s="135"/>
      <c r="WOH1" s="135"/>
      <c r="WOI1" s="135"/>
      <c r="WOJ1" s="135"/>
      <c r="WOK1" s="135"/>
      <c r="WOL1" s="135"/>
      <c r="WOM1" s="135"/>
      <c r="WON1" s="135"/>
      <c r="WOO1" s="135"/>
      <c r="WOP1" s="135"/>
      <c r="WOQ1" s="135"/>
      <c r="WOR1" s="135"/>
      <c r="WOS1" s="135"/>
      <c r="WOT1" s="135"/>
      <c r="WOU1" s="135"/>
      <c r="WOV1" s="135"/>
      <c r="WOW1" s="135"/>
      <c r="WOX1" s="135"/>
      <c r="WOY1" s="135"/>
      <c r="WOZ1" s="135"/>
      <c r="WPA1" s="135"/>
      <c r="WPB1" s="135"/>
      <c r="WPC1" s="135"/>
      <c r="WPD1" s="135"/>
      <c r="WPE1" s="135"/>
      <c r="WPF1" s="135"/>
      <c r="WPG1" s="135"/>
      <c r="WPH1" s="135"/>
      <c r="WPI1" s="135"/>
      <c r="WPJ1" s="135"/>
      <c r="WPK1" s="135"/>
      <c r="WPL1" s="135"/>
      <c r="WPM1" s="135"/>
      <c r="WPN1" s="135"/>
      <c r="WPO1" s="135"/>
      <c r="WPP1" s="135"/>
      <c r="WPQ1" s="135"/>
      <c r="WPR1" s="135"/>
      <c r="WPS1" s="135"/>
      <c r="WPT1" s="135"/>
      <c r="WPU1" s="135"/>
      <c r="WPV1" s="135"/>
      <c r="WPW1" s="135"/>
      <c r="WPX1" s="135"/>
      <c r="WPY1" s="135"/>
      <c r="WPZ1" s="135"/>
      <c r="WQA1" s="135"/>
      <c r="WQB1" s="135"/>
      <c r="WQC1" s="135"/>
      <c r="WQD1" s="135"/>
      <c r="WQE1" s="135"/>
      <c r="WQF1" s="135"/>
      <c r="WQG1" s="135"/>
      <c r="WQH1" s="135"/>
      <c r="WQI1" s="135"/>
      <c r="WQJ1" s="135"/>
      <c r="WQK1" s="135"/>
      <c r="WQL1" s="135"/>
      <c r="WQM1" s="135"/>
      <c r="WQN1" s="135"/>
      <c r="WQO1" s="135"/>
      <c r="WQP1" s="135"/>
      <c r="WQQ1" s="135"/>
      <c r="WQR1" s="135"/>
      <c r="WQS1" s="135"/>
      <c r="WQT1" s="135"/>
      <c r="WQU1" s="135"/>
      <c r="WQV1" s="135"/>
      <c r="WQW1" s="135"/>
      <c r="WQX1" s="135"/>
      <c r="WQY1" s="135"/>
      <c r="WQZ1" s="135"/>
      <c r="WRA1" s="135"/>
      <c r="WRB1" s="135"/>
      <c r="WRC1" s="135"/>
      <c r="WRD1" s="135"/>
      <c r="WRE1" s="135"/>
      <c r="WRF1" s="135"/>
      <c r="WRG1" s="135"/>
      <c r="WRH1" s="135"/>
      <c r="WRI1" s="135"/>
      <c r="WRJ1" s="135"/>
      <c r="WRK1" s="135"/>
      <c r="WRL1" s="135"/>
      <c r="WRM1" s="135"/>
      <c r="WRN1" s="135"/>
      <c r="WRO1" s="135"/>
      <c r="WRP1" s="135"/>
      <c r="WRQ1" s="135"/>
      <c r="WRR1" s="135"/>
      <c r="WRS1" s="135"/>
      <c r="WRT1" s="135"/>
      <c r="WRU1" s="135"/>
      <c r="WRV1" s="135"/>
      <c r="WRW1" s="135"/>
      <c r="WRX1" s="135"/>
      <c r="WRY1" s="135"/>
      <c r="WRZ1" s="135"/>
      <c r="WSA1" s="135"/>
      <c r="WSB1" s="135"/>
      <c r="WSC1" s="135"/>
      <c r="WSD1" s="135"/>
      <c r="WSE1" s="135"/>
      <c r="WSF1" s="135"/>
      <c r="WSG1" s="135"/>
      <c r="WSH1" s="135"/>
      <c r="WSI1" s="135"/>
      <c r="WSJ1" s="135"/>
      <c r="WSK1" s="135"/>
      <c r="WSL1" s="135"/>
      <c r="WSM1" s="135"/>
      <c r="WSN1" s="135"/>
      <c r="WSO1" s="135"/>
      <c r="WSP1" s="135"/>
      <c r="WSQ1" s="135"/>
      <c r="WSR1" s="135"/>
      <c r="WSS1" s="135"/>
      <c r="WST1" s="135"/>
      <c r="WSU1" s="135"/>
      <c r="WSV1" s="135"/>
      <c r="WSW1" s="135"/>
      <c r="WSX1" s="135"/>
      <c r="WSY1" s="135"/>
      <c r="WSZ1" s="135"/>
      <c r="WTA1" s="135"/>
      <c r="WTB1" s="135"/>
      <c r="WTC1" s="135"/>
      <c r="WTD1" s="135"/>
      <c r="WTE1" s="135"/>
      <c r="WTF1" s="135"/>
      <c r="WTG1" s="135"/>
      <c r="WTH1" s="135"/>
      <c r="WTI1" s="135"/>
      <c r="WTJ1" s="135"/>
      <c r="WTK1" s="135"/>
      <c r="WTL1" s="135"/>
      <c r="WTM1" s="135"/>
      <c r="WTN1" s="135"/>
      <c r="WTO1" s="135"/>
      <c r="WTP1" s="135"/>
      <c r="WTQ1" s="135"/>
      <c r="WTR1" s="135"/>
      <c r="WTS1" s="135"/>
      <c r="WTT1" s="135"/>
      <c r="WTU1" s="135"/>
      <c r="WTV1" s="135"/>
      <c r="WTW1" s="135"/>
      <c r="WTX1" s="135"/>
      <c r="WTY1" s="135"/>
      <c r="WTZ1" s="135"/>
      <c r="WUA1" s="135"/>
      <c r="WUB1" s="135"/>
      <c r="WUC1" s="135"/>
      <c r="WUD1" s="135"/>
      <c r="WUE1" s="135"/>
      <c r="WUF1" s="135"/>
      <c r="WUG1" s="135"/>
      <c r="WUH1" s="135"/>
      <c r="WUI1" s="135"/>
      <c r="WUJ1" s="135"/>
      <c r="WUK1" s="135"/>
      <c r="WUL1" s="135"/>
      <c r="WUM1" s="135"/>
      <c r="WUN1" s="135"/>
      <c r="WUO1" s="135"/>
      <c r="WUP1" s="135"/>
      <c r="WUQ1" s="135"/>
      <c r="WUR1" s="135"/>
      <c r="WUS1" s="135"/>
      <c r="WUT1" s="135"/>
      <c r="WUU1" s="135"/>
      <c r="WUV1" s="135"/>
      <c r="WUW1" s="135"/>
      <c r="WUX1" s="135"/>
      <c r="WUY1" s="135"/>
      <c r="WUZ1" s="135"/>
      <c r="WVA1" s="135"/>
      <c r="WVB1" s="135"/>
      <c r="WVC1" s="135"/>
      <c r="WVD1" s="135"/>
      <c r="WVE1" s="135"/>
      <c r="WVF1" s="135"/>
      <c r="WVG1" s="135"/>
      <c r="WVH1" s="135"/>
      <c r="WVI1" s="135"/>
      <c r="WVJ1" s="135"/>
      <c r="WVK1" s="135"/>
      <c r="WVL1" s="135"/>
      <c r="WVM1" s="135"/>
      <c r="WVN1" s="135"/>
      <c r="WVO1" s="135"/>
      <c r="WVP1" s="135"/>
      <c r="WVQ1" s="135"/>
      <c r="WVR1" s="135"/>
      <c r="WVS1" s="135"/>
      <c r="WVT1" s="135"/>
      <c r="WVU1" s="135"/>
      <c r="WVV1" s="135"/>
      <c r="WVW1" s="135"/>
      <c r="WVX1" s="135"/>
      <c r="WVY1" s="135"/>
      <c r="WVZ1" s="135"/>
      <c r="WWA1" s="135"/>
      <c r="WWB1" s="135"/>
      <c r="WWC1" s="135"/>
      <c r="WWD1" s="135"/>
      <c r="WWE1" s="135"/>
      <c r="WWF1" s="135"/>
      <c r="WWG1" s="135"/>
      <c r="WWH1" s="135"/>
      <c r="WWI1" s="135"/>
      <c r="WWJ1" s="135"/>
      <c r="WWK1" s="135"/>
      <c r="WWL1" s="135"/>
      <c r="WWM1" s="135"/>
      <c r="WWN1" s="135"/>
      <c r="WWO1" s="135"/>
      <c r="WWP1" s="135"/>
      <c r="WWQ1" s="135"/>
      <c r="WWR1" s="135"/>
      <c r="WWS1" s="135"/>
      <c r="WWT1" s="135"/>
      <c r="WWU1" s="135"/>
      <c r="WWV1" s="135"/>
      <c r="WWW1" s="135"/>
      <c r="WWX1" s="135"/>
      <c r="WWY1" s="135"/>
      <c r="WWZ1" s="135"/>
      <c r="WXA1" s="135"/>
      <c r="WXB1" s="135"/>
      <c r="WXC1" s="135"/>
      <c r="WXD1" s="135"/>
      <c r="WXE1" s="135"/>
      <c r="WXF1" s="135"/>
      <c r="WXG1" s="135"/>
      <c r="WXH1" s="135"/>
      <c r="WXI1" s="135"/>
      <c r="WXJ1" s="135"/>
      <c r="WXK1" s="135"/>
      <c r="WXL1" s="135"/>
      <c r="WXM1" s="135"/>
      <c r="WXN1" s="135"/>
      <c r="WXO1" s="135"/>
      <c r="WXP1" s="135"/>
      <c r="WXQ1" s="135"/>
      <c r="WXR1" s="135"/>
      <c r="WXS1" s="135"/>
      <c r="WXT1" s="135"/>
      <c r="WXU1" s="135"/>
      <c r="WXV1" s="135"/>
      <c r="WXW1" s="135"/>
      <c r="WXX1" s="135"/>
      <c r="WXY1" s="135"/>
      <c r="WXZ1" s="135"/>
      <c r="WYA1" s="135"/>
      <c r="WYB1" s="135"/>
      <c r="WYC1" s="135"/>
      <c r="WYD1" s="135"/>
      <c r="WYE1" s="135"/>
      <c r="WYF1" s="135"/>
      <c r="WYG1" s="135"/>
      <c r="WYH1" s="135"/>
      <c r="WYI1" s="135"/>
      <c r="WYJ1" s="135"/>
      <c r="WYK1" s="135"/>
      <c r="WYL1" s="135"/>
      <c r="WYM1" s="135"/>
      <c r="WYN1" s="135"/>
      <c r="WYO1" s="135"/>
      <c r="WYP1" s="135"/>
      <c r="WYQ1" s="135"/>
      <c r="WYR1" s="135"/>
      <c r="WYS1" s="135"/>
      <c r="WYT1" s="135"/>
      <c r="WYU1" s="135"/>
      <c r="WYV1" s="135"/>
      <c r="WYW1" s="135"/>
      <c r="WYX1" s="135"/>
      <c r="WYY1" s="135"/>
      <c r="WYZ1" s="135"/>
      <c r="WZA1" s="135"/>
      <c r="WZB1" s="135"/>
      <c r="WZC1" s="135"/>
      <c r="WZD1" s="135"/>
      <c r="WZE1" s="135"/>
      <c r="WZF1" s="135"/>
      <c r="WZG1" s="135"/>
      <c r="WZH1" s="135"/>
      <c r="WZI1" s="135"/>
      <c r="WZJ1" s="135"/>
      <c r="WZK1" s="135"/>
      <c r="WZL1" s="135"/>
      <c r="WZM1" s="135"/>
      <c r="WZN1" s="135"/>
      <c r="WZO1" s="135"/>
      <c r="WZP1" s="135"/>
      <c r="WZQ1" s="135"/>
      <c r="WZR1" s="135"/>
      <c r="WZS1" s="135"/>
      <c r="WZT1" s="135"/>
      <c r="WZU1" s="135"/>
      <c r="WZV1" s="135"/>
      <c r="WZW1" s="135"/>
      <c r="WZX1" s="135"/>
      <c r="WZY1" s="135"/>
      <c r="WZZ1" s="135"/>
      <c r="XAA1" s="135"/>
      <c r="XAB1" s="135"/>
      <c r="XAC1" s="135"/>
      <c r="XAD1" s="135"/>
      <c r="XAE1" s="135"/>
      <c r="XAF1" s="135"/>
      <c r="XAG1" s="135"/>
      <c r="XAH1" s="135"/>
      <c r="XAI1" s="135"/>
      <c r="XAJ1" s="135"/>
      <c r="XAK1" s="135"/>
      <c r="XAL1" s="135"/>
      <c r="XAM1" s="135"/>
      <c r="XAN1" s="135"/>
      <c r="XAO1" s="135"/>
      <c r="XAP1" s="135"/>
      <c r="XAQ1" s="135"/>
      <c r="XAR1" s="135"/>
      <c r="XAS1" s="135"/>
      <c r="XAT1" s="135"/>
      <c r="XAU1" s="135"/>
      <c r="XAV1" s="135"/>
      <c r="XAW1" s="135"/>
      <c r="XAX1" s="135"/>
      <c r="XAY1" s="135"/>
      <c r="XAZ1" s="135"/>
      <c r="XBA1" s="135"/>
      <c r="XBB1" s="135"/>
      <c r="XBC1" s="135"/>
      <c r="XBD1" s="135"/>
      <c r="XBE1" s="135"/>
      <c r="XBF1" s="135"/>
      <c r="XBG1" s="135"/>
      <c r="XBH1" s="135"/>
      <c r="XBI1" s="135"/>
      <c r="XBJ1" s="135"/>
      <c r="XBK1" s="135"/>
      <c r="XBL1" s="135"/>
      <c r="XBM1" s="135"/>
      <c r="XBN1" s="135"/>
      <c r="XBO1" s="135"/>
      <c r="XBP1" s="135"/>
      <c r="XBQ1" s="135"/>
      <c r="XBR1" s="135"/>
      <c r="XBS1" s="135"/>
      <c r="XBT1" s="135"/>
      <c r="XBU1" s="135"/>
      <c r="XBV1" s="135"/>
      <c r="XBW1" s="135"/>
      <c r="XBX1" s="135"/>
      <c r="XBY1" s="135"/>
      <c r="XBZ1" s="135"/>
      <c r="XCA1" s="135"/>
      <c r="XCB1" s="135"/>
      <c r="XCC1" s="135"/>
      <c r="XCD1" s="135"/>
      <c r="XCE1" s="135"/>
      <c r="XCF1" s="135"/>
      <c r="XCG1" s="135"/>
      <c r="XCH1" s="135"/>
      <c r="XCI1" s="135"/>
      <c r="XCJ1" s="135"/>
      <c r="XCK1" s="135"/>
      <c r="XCL1" s="135"/>
      <c r="XCM1" s="135"/>
      <c r="XCN1" s="135"/>
      <c r="XCO1" s="135"/>
      <c r="XCP1" s="135"/>
      <c r="XCQ1" s="135"/>
      <c r="XCR1" s="135"/>
      <c r="XCS1" s="135"/>
      <c r="XCT1" s="135"/>
      <c r="XCU1" s="135"/>
      <c r="XCV1" s="135"/>
      <c r="XCW1" s="135"/>
      <c r="XCX1" s="135"/>
      <c r="XCY1" s="135"/>
      <c r="XCZ1" s="135"/>
      <c r="XDA1" s="135"/>
      <c r="XDB1" s="135"/>
      <c r="XDC1" s="135"/>
      <c r="XDD1" s="135"/>
      <c r="XDE1" s="135"/>
      <c r="XDF1" s="135"/>
      <c r="XDG1" s="135"/>
      <c r="XDH1" s="135"/>
      <c r="XDI1" s="135"/>
      <c r="XDJ1" s="135"/>
      <c r="XDK1" s="135"/>
      <c r="XDL1" s="135"/>
      <c r="XDM1" s="135"/>
      <c r="XDN1" s="135"/>
      <c r="XDO1" s="135"/>
      <c r="XDP1" s="135"/>
      <c r="XDQ1" s="135"/>
      <c r="XDR1" s="135"/>
      <c r="XDS1" s="135"/>
      <c r="XDT1" s="135"/>
      <c r="XDU1" s="135"/>
      <c r="XDV1" s="135"/>
      <c r="XDW1" s="135"/>
      <c r="XDX1" s="135"/>
      <c r="XDY1" s="135"/>
      <c r="XDZ1" s="135"/>
      <c r="XEA1" s="135"/>
      <c r="XEB1" s="135"/>
      <c r="XEC1" s="135"/>
      <c r="XED1" s="135"/>
      <c r="XEE1" s="135"/>
      <c r="XEF1" s="135"/>
    </row>
    <row r="2" spans="1:16360" s="315" customFormat="1" ht="14" customHeight="1">
      <c r="A2" s="136"/>
      <c r="B2" s="136"/>
      <c r="C2" s="136"/>
      <c r="D2" s="320"/>
      <c r="E2" s="320"/>
      <c r="F2" s="320"/>
      <c r="G2" s="320"/>
      <c r="H2" s="771"/>
      <c r="I2" s="135"/>
      <c r="J2" s="829"/>
      <c r="K2" s="829"/>
      <c r="L2" s="829"/>
      <c r="M2" s="829"/>
      <c r="N2" s="829"/>
      <c r="O2" s="829"/>
      <c r="P2" s="829"/>
      <c r="Q2" s="829"/>
      <c r="R2" s="829"/>
      <c r="S2" s="829"/>
      <c r="T2" s="829"/>
      <c r="U2" s="829"/>
      <c r="V2" s="829"/>
      <c r="W2" s="829"/>
      <c r="X2" s="829"/>
      <c r="Y2" s="829"/>
      <c r="Z2" s="829"/>
      <c r="AA2" s="829"/>
      <c r="AB2" s="829"/>
      <c r="AC2" s="829"/>
      <c r="AD2" s="829"/>
      <c r="AE2" s="829"/>
      <c r="AF2" s="829"/>
      <c r="AG2" s="829"/>
      <c r="AH2" s="829"/>
      <c r="AI2" s="829"/>
      <c r="AJ2" s="829"/>
      <c r="AK2" s="829"/>
      <c r="AL2" s="829"/>
      <c r="AM2" s="829"/>
      <c r="AN2" s="829"/>
      <c r="AO2" s="829"/>
      <c r="AP2" s="829"/>
      <c r="AQ2" s="829"/>
      <c r="AR2" s="829"/>
      <c r="AS2" s="829"/>
      <c r="AT2" s="829"/>
      <c r="AU2" s="829"/>
      <c r="AV2" s="829"/>
      <c r="AW2" s="135"/>
      <c r="AX2" s="135"/>
      <c r="AY2" s="135"/>
      <c r="AZ2" s="135"/>
      <c r="BA2" s="135"/>
      <c r="BB2" s="135"/>
      <c r="BC2" s="135"/>
      <c r="BD2" s="135"/>
      <c r="BE2" s="135"/>
      <c r="BF2" s="135"/>
      <c r="BG2" s="135"/>
      <c r="BH2" s="135"/>
      <c r="BI2" s="135"/>
      <c r="BJ2" s="135"/>
      <c r="BK2" s="135"/>
      <c r="BL2" s="135"/>
      <c r="BM2" s="135"/>
      <c r="BN2" s="135"/>
      <c r="BO2" s="135"/>
      <c r="BP2" s="135"/>
      <c r="BQ2" s="135"/>
      <c r="BR2" s="135"/>
      <c r="BS2" s="135"/>
      <c r="BT2" s="135"/>
      <c r="BU2" s="135"/>
      <c r="BV2" s="135"/>
      <c r="BW2" s="135"/>
      <c r="BX2" s="135"/>
      <c r="BY2" s="135"/>
      <c r="BZ2" s="135"/>
      <c r="CA2" s="135"/>
      <c r="CB2" s="135"/>
      <c r="CC2" s="135"/>
      <c r="CD2" s="135"/>
      <c r="CE2" s="135"/>
      <c r="CF2" s="135"/>
      <c r="CG2" s="135"/>
      <c r="CH2" s="135"/>
      <c r="CI2" s="135"/>
      <c r="CJ2" s="135"/>
      <c r="CK2" s="135"/>
      <c r="CL2" s="135"/>
      <c r="CM2" s="135"/>
      <c r="CN2" s="135"/>
      <c r="CO2" s="135"/>
      <c r="CP2" s="135"/>
      <c r="CQ2" s="135"/>
      <c r="CR2" s="135"/>
      <c r="CS2" s="135"/>
      <c r="CT2" s="135"/>
      <c r="CU2" s="135"/>
      <c r="CV2" s="135"/>
      <c r="CW2" s="135"/>
      <c r="CX2" s="135"/>
      <c r="CY2" s="135"/>
      <c r="CZ2" s="135"/>
      <c r="DA2" s="135"/>
      <c r="DB2" s="135"/>
      <c r="DC2" s="135"/>
      <c r="DD2" s="135"/>
      <c r="DE2" s="135"/>
      <c r="DF2" s="135"/>
      <c r="DG2" s="135"/>
      <c r="DH2" s="135"/>
      <c r="DI2" s="135"/>
      <c r="DJ2" s="135"/>
      <c r="DK2" s="135"/>
      <c r="DL2" s="135"/>
      <c r="DM2" s="135"/>
      <c r="DN2" s="135"/>
      <c r="DO2" s="135"/>
      <c r="DP2" s="135"/>
      <c r="DQ2" s="135"/>
      <c r="DR2" s="135"/>
      <c r="DS2" s="135"/>
      <c r="DT2" s="135"/>
      <c r="DU2" s="135"/>
      <c r="DV2" s="135"/>
      <c r="DW2" s="135"/>
      <c r="DX2" s="135"/>
      <c r="DY2" s="135"/>
      <c r="DZ2" s="135"/>
      <c r="EA2" s="135"/>
      <c r="EB2" s="135"/>
      <c r="EC2" s="135"/>
      <c r="ED2" s="135"/>
      <c r="EE2" s="135"/>
      <c r="EF2" s="135"/>
      <c r="EG2" s="135"/>
      <c r="EH2" s="135"/>
      <c r="EI2" s="135"/>
      <c r="EJ2" s="135"/>
      <c r="EK2" s="135"/>
      <c r="EL2" s="135"/>
      <c r="EM2" s="135"/>
      <c r="EN2" s="135"/>
      <c r="EO2" s="135"/>
      <c r="EP2" s="135"/>
      <c r="EQ2" s="135"/>
      <c r="ER2" s="135"/>
      <c r="ES2" s="135"/>
      <c r="ET2" s="135"/>
      <c r="EU2" s="135"/>
      <c r="EV2" s="135"/>
      <c r="EW2" s="135"/>
      <c r="EX2" s="135"/>
      <c r="EY2" s="135"/>
      <c r="EZ2" s="135"/>
      <c r="FA2" s="135"/>
      <c r="FB2" s="135"/>
      <c r="FC2" s="135"/>
      <c r="FD2" s="135"/>
      <c r="FE2" s="135"/>
      <c r="FF2" s="135"/>
      <c r="FG2" s="135"/>
      <c r="FH2" s="135"/>
      <c r="FI2" s="135"/>
      <c r="FJ2" s="135"/>
      <c r="FK2" s="135"/>
      <c r="FL2" s="135"/>
      <c r="FM2" s="135"/>
      <c r="FN2" s="135"/>
      <c r="FO2" s="135"/>
      <c r="FP2" s="135"/>
      <c r="FQ2" s="135"/>
      <c r="FR2" s="135"/>
      <c r="FS2" s="135"/>
      <c r="FT2" s="135"/>
      <c r="FU2" s="135"/>
      <c r="FV2" s="135"/>
      <c r="FW2" s="135"/>
      <c r="FX2" s="135"/>
      <c r="FY2" s="135"/>
      <c r="FZ2" s="135"/>
      <c r="GA2" s="135"/>
      <c r="GB2" s="135"/>
      <c r="GC2" s="135"/>
      <c r="GD2" s="135"/>
      <c r="GE2" s="135"/>
      <c r="GF2" s="135"/>
      <c r="GG2" s="135"/>
      <c r="GH2" s="135"/>
      <c r="GI2" s="135"/>
      <c r="GJ2" s="135"/>
      <c r="GK2" s="135"/>
      <c r="GL2" s="135"/>
      <c r="GM2" s="135"/>
      <c r="GN2" s="135"/>
      <c r="GO2" s="135"/>
      <c r="GP2" s="135"/>
      <c r="GQ2" s="135"/>
      <c r="GR2" s="135"/>
      <c r="GS2" s="135"/>
      <c r="GT2" s="135"/>
      <c r="GU2" s="135"/>
      <c r="GV2" s="135"/>
      <c r="GW2" s="135"/>
      <c r="GX2" s="135"/>
      <c r="GY2" s="135"/>
      <c r="GZ2" s="135"/>
      <c r="HA2" s="135"/>
      <c r="HB2" s="135"/>
      <c r="HC2" s="135"/>
      <c r="HD2" s="135"/>
      <c r="HE2" s="135"/>
      <c r="HF2" s="135"/>
      <c r="HG2" s="135"/>
      <c r="HH2" s="135"/>
      <c r="HI2" s="135"/>
      <c r="HJ2" s="135"/>
      <c r="HK2" s="135"/>
      <c r="HL2" s="135"/>
      <c r="HM2" s="135"/>
      <c r="HN2" s="135"/>
      <c r="HO2" s="135"/>
      <c r="HP2" s="135"/>
      <c r="HQ2" s="135"/>
      <c r="HR2" s="135"/>
      <c r="HS2" s="135"/>
      <c r="HT2" s="135"/>
      <c r="HU2" s="135"/>
      <c r="HV2" s="135"/>
      <c r="HW2" s="135"/>
      <c r="HX2" s="135"/>
      <c r="HY2" s="135"/>
      <c r="HZ2" s="135"/>
      <c r="IA2" s="135"/>
      <c r="IB2" s="135"/>
      <c r="IC2" s="135"/>
      <c r="ID2" s="135"/>
      <c r="IE2" s="135"/>
      <c r="IF2" s="135"/>
      <c r="IG2" s="135"/>
      <c r="IH2" s="135"/>
      <c r="II2" s="135"/>
      <c r="IJ2" s="135"/>
      <c r="IK2" s="135"/>
      <c r="IL2" s="135"/>
      <c r="IM2" s="135"/>
      <c r="IN2" s="135"/>
      <c r="IO2" s="135"/>
      <c r="IP2" s="135"/>
      <c r="IQ2" s="135"/>
      <c r="IR2" s="135"/>
      <c r="IS2" s="135"/>
      <c r="IT2" s="135"/>
      <c r="IU2" s="135"/>
      <c r="IV2" s="135"/>
      <c r="IW2" s="135"/>
      <c r="IX2" s="135"/>
      <c r="IY2" s="135"/>
      <c r="IZ2" s="135"/>
      <c r="JA2" s="135"/>
      <c r="JB2" s="135"/>
      <c r="JC2" s="135"/>
      <c r="JD2" s="135"/>
      <c r="JE2" s="135"/>
      <c r="JF2" s="135"/>
      <c r="JG2" s="135"/>
      <c r="JH2" s="135"/>
      <c r="JI2" s="135"/>
      <c r="JJ2" s="135"/>
      <c r="JK2" s="135"/>
      <c r="JL2" s="135"/>
      <c r="JM2" s="135"/>
      <c r="JN2" s="135"/>
      <c r="JO2" s="135"/>
      <c r="JP2" s="135"/>
      <c r="JQ2" s="135"/>
      <c r="JR2" s="135"/>
      <c r="JS2" s="135"/>
      <c r="JT2" s="135"/>
      <c r="JU2" s="135"/>
      <c r="JV2" s="135"/>
      <c r="JW2" s="135"/>
      <c r="JX2" s="135"/>
      <c r="JY2" s="135"/>
      <c r="JZ2" s="135"/>
      <c r="KA2" s="135"/>
      <c r="KB2" s="135"/>
      <c r="KC2" s="135"/>
      <c r="KD2" s="135"/>
      <c r="KE2" s="135"/>
      <c r="KF2" s="135"/>
      <c r="KG2" s="135"/>
      <c r="KH2" s="135"/>
      <c r="KI2" s="135"/>
      <c r="KJ2" s="135"/>
      <c r="KK2" s="135"/>
      <c r="KL2" s="135"/>
      <c r="KM2" s="135"/>
      <c r="KN2" s="135"/>
      <c r="KO2" s="135"/>
      <c r="KP2" s="135"/>
      <c r="KQ2" s="135"/>
      <c r="KR2" s="135"/>
      <c r="KS2" s="135"/>
      <c r="KT2" s="135"/>
      <c r="KU2" s="135"/>
      <c r="KV2" s="135"/>
      <c r="KW2" s="135"/>
      <c r="KX2" s="135"/>
      <c r="KY2" s="135"/>
      <c r="KZ2" s="135"/>
      <c r="LA2" s="135"/>
      <c r="LB2" s="135"/>
      <c r="LC2" s="135"/>
      <c r="LD2" s="135"/>
      <c r="LE2" s="135"/>
      <c r="LF2" s="135"/>
      <c r="LG2" s="135"/>
      <c r="LH2" s="135"/>
      <c r="LI2" s="135"/>
      <c r="LJ2" s="135"/>
      <c r="LK2" s="135"/>
      <c r="LL2" s="135"/>
      <c r="LM2" s="135"/>
      <c r="LN2" s="135"/>
      <c r="LO2" s="135"/>
      <c r="LP2" s="135"/>
      <c r="LQ2" s="135"/>
      <c r="LR2" s="135"/>
      <c r="LS2" s="135"/>
      <c r="LT2" s="135"/>
      <c r="LU2" s="135"/>
      <c r="LV2" s="135"/>
      <c r="LW2" s="135"/>
      <c r="LX2" s="135"/>
      <c r="LY2" s="135"/>
      <c r="LZ2" s="135"/>
      <c r="MA2" s="135"/>
      <c r="MB2" s="135"/>
      <c r="MC2" s="135"/>
      <c r="MD2" s="135"/>
      <c r="ME2" s="135"/>
      <c r="MF2" s="135"/>
      <c r="MG2" s="135"/>
      <c r="MH2" s="135"/>
      <c r="MI2" s="135"/>
      <c r="MJ2" s="135"/>
      <c r="MK2" s="135"/>
      <c r="ML2" s="135"/>
      <c r="MM2" s="135"/>
      <c r="MN2" s="135"/>
      <c r="MO2" s="135"/>
      <c r="MP2" s="135"/>
      <c r="MQ2" s="135"/>
      <c r="MR2" s="135"/>
      <c r="MS2" s="135"/>
      <c r="MT2" s="135"/>
      <c r="MU2" s="135"/>
      <c r="MV2" s="135"/>
      <c r="MW2" s="135"/>
      <c r="MX2" s="135"/>
      <c r="MY2" s="135"/>
      <c r="MZ2" s="135"/>
      <c r="NA2" s="135"/>
      <c r="NB2" s="135"/>
      <c r="NC2" s="135"/>
      <c r="ND2" s="135"/>
      <c r="NE2" s="135"/>
      <c r="NF2" s="135"/>
      <c r="NG2" s="135"/>
      <c r="NH2" s="135"/>
      <c r="NI2" s="135"/>
      <c r="NJ2" s="135"/>
      <c r="NK2" s="135"/>
      <c r="NL2" s="135"/>
      <c r="NM2" s="135"/>
      <c r="NN2" s="135"/>
      <c r="NO2" s="135"/>
      <c r="NP2" s="135"/>
      <c r="NQ2" s="135"/>
      <c r="NR2" s="135"/>
      <c r="NS2" s="135"/>
      <c r="NT2" s="135"/>
      <c r="NU2" s="135"/>
      <c r="NV2" s="135"/>
      <c r="NW2" s="135"/>
      <c r="NX2" s="135"/>
      <c r="NY2" s="135"/>
      <c r="NZ2" s="135"/>
      <c r="OA2" s="135"/>
      <c r="OB2" s="135"/>
      <c r="OC2" s="135"/>
      <c r="OD2" s="135"/>
      <c r="OE2" s="135"/>
      <c r="OF2" s="135"/>
      <c r="OG2" s="135"/>
      <c r="OH2" s="135"/>
      <c r="OI2" s="135"/>
      <c r="OJ2" s="135"/>
      <c r="OK2" s="135"/>
      <c r="OL2" s="135"/>
      <c r="OM2" s="135"/>
      <c r="ON2" s="135"/>
      <c r="OO2" s="135"/>
      <c r="OP2" s="135"/>
      <c r="OQ2" s="135"/>
      <c r="OR2" s="135"/>
      <c r="OS2" s="135"/>
      <c r="OT2" s="135"/>
      <c r="OU2" s="135"/>
      <c r="OV2" s="135"/>
      <c r="OW2" s="135"/>
      <c r="OX2" s="135"/>
      <c r="OY2" s="135"/>
      <c r="OZ2" s="135"/>
      <c r="PA2" s="135"/>
      <c r="PB2" s="135"/>
      <c r="PC2" s="135"/>
      <c r="PD2" s="135"/>
      <c r="PE2" s="135"/>
      <c r="PF2" s="135"/>
      <c r="PG2" s="135"/>
      <c r="PH2" s="135"/>
      <c r="PI2" s="135"/>
      <c r="PJ2" s="135"/>
      <c r="PK2" s="135"/>
      <c r="PL2" s="135"/>
      <c r="PM2" s="135"/>
      <c r="PN2" s="135"/>
      <c r="PO2" s="135"/>
      <c r="PP2" s="135"/>
      <c r="PQ2" s="135"/>
      <c r="PR2" s="135"/>
      <c r="PS2" s="135"/>
      <c r="PT2" s="135"/>
      <c r="PU2" s="135"/>
      <c r="PV2" s="135"/>
      <c r="PW2" s="135"/>
      <c r="PX2" s="135"/>
      <c r="PY2" s="135"/>
      <c r="PZ2" s="135"/>
      <c r="QA2" s="135"/>
      <c r="QB2" s="135"/>
      <c r="QC2" s="135"/>
      <c r="QD2" s="135"/>
      <c r="QE2" s="135"/>
      <c r="QF2" s="135"/>
      <c r="QG2" s="135"/>
      <c r="QH2" s="135"/>
      <c r="QI2" s="135"/>
      <c r="QJ2" s="135"/>
      <c r="QK2" s="135"/>
      <c r="QL2" s="135"/>
      <c r="QM2" s="135"/>
      <c r="QN2" s="135"/>
      <c r="QO2" s="135"/>
      <c r="QP2" s="135"/>
      <c r="QQ2" s="135"/>
      <c r="QR2" s="135"/>
      <c r="QS2" s="135"/>
      <c r="QT2" s="135"/>
      <c r="QU2" s="135"/>
      <c r="QV2" s="135"/>
      <c r="QW2" s="135"/>
      <c r="QX2" s="135"/>
      <c r="QY2" s="135"/>
      <c r="QZ2" s="135"/>
      <c r="RA2" s="135"/>
      <c r="RB2" s="135"/>
      <c r="RC2" s="135"/>
      <c r="RD2" s="135"/>
      <c r="RE2" s="135"/>
      <c r="RF2" s="135"/>
      <c r="RG2" s="135"/>
      <c r="RH2" s="135"/>
      <c r="RI2" s="135"/>
      <c r="RJ2" s="135"/>
      <c r="RK2" s="135"/>
      <c r="RL2" s="135"/>
      <c r="RM2" s="135"/>
      <c r="RN2" s="135"/>
      <c r="RO2" s="135"/>
      <c r="RP2" s="135"/>
      <c r="RQ2" s="135"/>
      <c r="RR2" s="135"/>
      <c r="RS2" s="135"/>
      <c r="RT2" s="135"/>
      <c r="RU2" s="135"/>
      <c r="RV2" s="135"/>
      <c r="RW2" s="135"/>
      <c r="RX2" s="135"/>
      <c r="RY2" s="135"/>
      <c r="RZ2" s="135"/>
      <c r="SA2" s="135"/>
      <c r="SB2" s="135"/>
      <c r="SC2" s="135"/>
      <c r="SD2" s="135"/>
      <c r="SE2" s="135"/>
      <c r="SF2" s="135"/>
      <c r="SG2" s="135"/>
      <c r="SH2" s="135"/>
      <c r="SI2" s="135"/>
      <c r="SJ2" s="135"/>
      <c r="SK2" s="135"/>
      <c r="SL2" s="135"/>
      <c r="SM2" s="135"/>
      <c r="SN2" s="135"/>
      <c r="SO2" s="135"/>
      <c r="SP2" s="135"/>
      <c r="SQ2" s="135"/>
      <c r="SR2" s="135"/>
      <c r="SS2" s="135"/>
      <c r="ST2" s="135"/>
      <c r="SU2" s="135"/>
      <c r="SV2" s="135"/>
      <c r="SW2" s="135"/>
      <c r="SX2" s="135"/>
      <c r="SY2" s="135"/>
      <c r="SZ2" s="135"/>
      <c r="TA2" s="135"/>
      <c r="TB2" s="135"/>
      <c r="TC2" s="135"/>
      <c r="TD2" s="135"/>
      <c r="TE2" s="135"/>
      <c r="TF2" s="135"/>
      <c r="TG2" s="135"/>
      <c r="TH2" s="135"/>
      <c r="TI2" s="135"/>
      <c r="TJ2" s="135"/>
      <c r="TK2" s="135"/>
      <c r="TL2" s="135"/>
      <c r="TM2" s="135"/>
      <c r="TN2" s="135"/>
      <c r="TO2" s="135"/>
      <c r="TP2" s="135"/>
      <c r="TQ2" s="135"/>
      <c r="TR2" s="135"/>
      <c r="TS2" s="135"/>
      <c r="TT2" s="135"/>
      <c r="TU2" s="135"/>
      <c r="TV2" s="135"/>
      <c r="TW2" s="135"/>
      <c r="TX2" s="135"/>
      <c r="TY2" s="135"/>
      <c r="TZ2" s="135"/>
      <c r="UA2" s="135"/>
      <c r="UB2" s="135"/>
      <c r="UC2" s="135"/>
      <c r="UD2" s="135"/>
      <c r="UE2" s="135"/>
      <c r="UF2" s="135"/>
      <c r="UG2" s="135"/>
      <c r="UH2" s="135"/>
      <c r="UI2" s="135"/>
      <c r="UJ2" s="135"/>
      <c r="UK2" s="135"/>
      <c r="UL2" s="135"/>
      <c r="UM2" s="135"/>
      <c r="UN2" s="135"/>
      <c r="UO2" s="135"/>
      <c r="UP2" s="135"/>
      <c r="UQ2" s="135"/>
      <c r="UR2" s="135"/>
      <c r="US2" s="135"/>
      <c r="UT2" s="135"/>
      <c r="UU2" s="135"/>
      <c r="UV2" s="135"/>
      <c r="UW2" s="135"/>
      <c r="UX2" s="135"/>
      <c r="UY2" s="135"/>
      <c r="UZ2" s="135"/>
      <c r="VA2" s="135"/>
      <c r="VB2" s="135"/>
      <c r="VC2" s="135"/>
      <c r="VD2" s="135"/>
      <c r="VE2" s="135"/>
      <c r="VF2" s="135"/>
      <c r="VG2" s="135"/>
      <c r="VH2" s="135"/>
      <c r="VI2" s="135"/>
      <c r="VJ2" s="135"/>
      <c r="VK2" s="135"/>
      <c r="VL2" s="135"/>
      <c r="VM2" s="135"/>
      <c r="VN2" s="135"/>
      <c r="VO2" s="135"/>
      <c r="VP2" s="135"/>
      <c r="VQ2" s="135"/>
      <c r="VR2" s="135"/>
      <c r="VS2" s="135"/>
      <c r="VT2" s="135"/>
      <c r="VU2" s="135"/>
      <c r="VV2" s="135"/>
      <c r="VW2" s="135"/>
      <c r="VX2" s="135"/>
      <c r="VY2" s="135"/>
      <c r="VZ2" s="135"/>
      <c r="WA2" s="135"/>
      <c r="WB2" s="135"/>
      <c r="WC2" s="135"/>
      <c r="WD2" s="135"/>
      <c r="WE2" s="135"/>
      <c r="WF2" s="135"/>
      <c r="WG2" s="135"/>
      <c r="WH2" s="135"/>
      <c r="WI2" s="135"/>
      <c r="WJ2" s="135"/>
      <c r="WK2" s="135"/>
      <c r="WL2" s="135"/>
      <c r="WM2" s="135"/>
      <c r="WN2" s="135"/>
      <c r="WO2" s="135"/>
      <c r="WP2" s="135"/>
      <c r="WQ2" s="135"/>
      <c r="WR2" s="135"/>
      <c r="WS2" s="135"/>
      <c r="WT2" s="135"/>
      <c r="WU2" s="135"/>
      <c r="WV2" s="135"/>
      <c r="WW2" s="135"/>
      <c r="WX2" s="135"/>
      <c r="WY2" s="135"/>
      <c r="WZ2" s="135"/>
      <c r="XA2" s="135"/>
      <c r="XB2" s="135"/>
      <c r="XC2" s="135"/>
      <c r="XD2" s="135"/>
      <c r="XE2" s="135"/>
      <c r="XF2" s="135"/>
      <c r="XG2" s="135"/>
      <c r="XH2" s="135"/>
      <c r="XI2" s="135"/>
      <c r="XJ2" s="135"/>
      <c r="XK2" s="135"/>
      <c r="XL2" s="135"/>
      <c r="XM2" s="135"/>
      <c r="XN2" s="135"/>
      <c r="XO2" s="135"/>
      <c r="XP2" s="135"/>
      <c r="XQ2" s="135"/>
      <c r="XR2" s="135"/>
      <c r="XS2" s="135"/>
      <c r="XT2" s="135"/>
      <c r="XU2" s="135"/>
      <c r="XV2" s="135"/>
      <c r="XW2" s="135"/>
      <c r="XX2" s="135"/>
      <c r="XY2" s="135"/>
      <c r="XZ2" s="135"/>
      <c r="YA2" s="135"/>
      <c r="YB2" s="135"/>
      <c r="YC2" s="135"/>
      <c r="YD2" s="135"/>
      <c r="YE2" s="135"/>
      <c r="YF2" s="135"/>
      <c r="YG2" s="135"/>
      <c r="YH2" s="135"/>
      <c r="YI2" s="135"/>
      <c r="YJ2" s="135"/>
      <c r="YK2" s="135"/>
      <c r="YL2" s="135"/>
      <c r="YM2" s="135"/>
      <c r="YN2" s="135"/>
      <c r="YO2" s="135"/>
      <c r="YP2" s="135"/>
      <c r="YQ2" s="135"/>
      <c r="YR2" s="135"/>
      <c r="YS2" s="135"/>
      <c r="YT2" s="135"/>
      <c r="YU2" s="135"/>
      <c r="YV2" s="135"/>
      <c r="YW2" s="135"/>
      <c r="YX2" s="135"/>
      <c r="YY2" s="135"/>
      <c r="YZ2" s="135"/>
      <c r="ZA2" s="135"/>
      <c r="ZB2" s="135"/>
      <c r="ZC2" s="135"/>
      <c r="ZD2" s="135"/>
      <c r="ZE2" s="135"/>
      <c r="ZF2" s="135"/>
      <c r="ZG2" s="135"/>
      <c r="ZH2" s="135"/>
      <c r="ZI2" s="135"/>
      <c r="ZJ2" s="135"/>
      <c r="ZK2" s="135"/>
      <c r="ZL2" s="135"/>
      <c r="ZM2" s="135"/>
      <c r="ZN2" s="135"/>
      <c r="ZO2" s="135"/>
      <c r="ZP2" s="135"/>
      <c r="ZQ2" s="135"/>
      <c r="ZR2" s="135"/>
      <c r="ZS2" s="135"/>
      <c r="ZT2" s="135"/>
      <c r="ZU2" s="135"/>
      <c r="ZV2" s="135"/>
      <c r="ZW2" s="135"/>
      <c r="ZX2" s="135"/>
      <c r="ZY2" s="135"/>
      <c r="ZZ2" s="135"/>
      <c r="AAA2" s="135"/>
      <c r="AAB2" s="135"/>
      <c r="AAC2" s="135"/>
      <c r="AAD2" s="135"/>
      <c r="AAE2" s="135"/>
      <c r="AAF2" s="135"/>
      <c r="AAG2" s="135"/>
      <c r="AAH2" s="135"/>
      <c r="AAI2" s="135"/>
      <c r="AAJ2" s="135"/>
      <c r="AAK2" s="135"/>
      <c r="AAL2" s="135"/>
      <c r="AAM2" s="135"/>
      <c r="AAN2" s="135"/>
      <c r="AAO2" s="135"/>
      <c r="AAP2" s="135"/>
      <c r="AAQ2" s="135"/>
      <c r="AAR2" s="135"/>
      <c r="AAS2" s="135"/>
      <c r="AAT2" s="135"/>
      <c r="AAU2" s="135"/>
      <c r="AAV2" s="135"/>
      <c r="AAW2" s="135"/>
      <c r="AAX2" s="135"/>
      <c r="AAY2" s="135"/>
      <c r="AAZ2" s="135"/>
      <c r="ABA2" s="135"/>
      <c r="ABB2" s="135"/>
      <c r="ABC2" s="135"/>
      <c r="ABD2" s="135"/>
      <c r="ABE2" s="135"/>
      <c r="ABF2" s="135"/>
      <c r="ABG2" s="135"/>
      <c r="ABH2" s="135"/>
      <c r="ABI2" s="135"/>
      <c r="ABJ2" s="135"/>
      <c r="ABK2" s="135"/>
      <c r="ABL2" s="135"/>
      <c r="ABM2" s="135"/>
      <c r="ABN2" s="135"/>
      <c r="ABO2" s="135"/>
      <c r="ABP2" s="135"/>
      <c r="ABQ2" s="135"/>
      <c r="ABR2" s="135"/>
      <c r="ABS2" s="135"/>
      <c r="ABT2" s="135"/>
      <c r="ABU2" s="135"/>
      <c r="ABV2" s="135"/>
      <c r="ABW2" s="135"/>
      <c r="ABX2" s="135"/>
      <c r="ABY2" s="135"/>
      <c r="ABZ2" s="135"/>
      <c r="ACA2" s="135"/>
      <c r="ACB2" s="135"/>
      <c r="ACC2" s="135"/>
      <c r="ACD2" s="135"/>
      <c r="ACE2" s="135"/>
      <c r="ACF2" s="135"/>
      <c r="ACG2" s="135"/>
      <c r="ACH2" s="135"/>
      <c r="ACI2" s="135"/>
      <c r="ACJ2" s="135"/>
      <c r="ACK2" s="135"/>
      <c r="ACL2" s="135"/>
      <c r="ACM2" s="135"/>
      <c r="ACN2" s="135"/>
      <c r="ACO2" s="135"/>
      <c r="ACP2" s="135"/>
      <c r="ACQ2" s="135"/>
      <c r="ACR2" s="135"/>
      <c r="ACS2" s="135"/>
      <c r="ACT2" s="135"/>
      <c r="ACU2" s="135"/>
      <c r="ACV2" s="135"/>
      <c r="ACW2" s="135"/>
      <c r="ACX2" s="135"/>
      <c r="ACY2" s="135"/>
      <c r="ACZ2" s="135"/>
      <c r="ADA2" s="135"/>
      <c r="ADB2" s="135"/>
      <c r="ADC2" s="135"/>
      <c r="ADD2" s="135"/>
      <c r="ADE2" s="135"/>
      <c r="ADF2" s="135"/>
      <c r="ADG2" s="135"/>
      <c r="ADH2" s="135"/>
      <c r="ADI2" s="135"/>
      <c r="ADJ2" s="135"/>
      <c r="ADK2" s="135"/>
      <c r="ADL2" s="135"/>
      <c r="ADM2" s="135"/>
      <c r="ADN2" s="135"/>
      <c r="ADO2" s="135"/>
      <c r="ADP2" s="135"/>
      <c r="ADQ2" s="135"/>
      <c r="ADR2" s="135"/>
      <c r="ADS2" s="135"/>
      <c r="ADT2" s="135"/>
      <c r="ADU2" s="135"/>
      <c r="ADV2" s="135"/>
      <c r="ADW2" s="135"/>
      <c r="ADX2" s="135"/>
      <c r="ADY2" s="135"/>
      <c r="ADZ2" s="135"/>
      <c r="AEA2" s="135"/>
      <c r="AEB2" s="135"/>
      <c r="AEC2" s="135"/>
      <c r="AED2" s="135"/>
      <c r="AEE2" s="135"/>
      <c r="AEF2" s="135"/>
      <c r="AEG2" s="135"/>
      <c r="AEH2" s="135"/>
      <c r="AEI2" s="135"/>
      <c r="AEJ2" s="135"/>
      <c r="AEK2" s="135"/>
      <c r="AEL2" s="135"/>
      <c r="AEM2" s="135"/>
      <c r="AEN2" s="135"/>
      <c r="AEO2" s="135"/>
      <c r="AEP2" s="135"/>
      <c r="AEQ2" s="135"/>
      <c r="AER2" s="135"/>
      <c r="AES2" s="135"/>
      <c r="AET2" s="135"/>
      <c r="AEU2" s="135"/>
      <c r="AEV2" s="135"/>
      <c r="AEW2" s="135"/>
      <c r="AEX2" s="135"/>
      <c r="AEY2" s="135"/>
      <c r="AEZ2" s="135"/>
      <c r="AFA2" s="135"/>
      <c r="AFB2" s="135"/>
      <c r="AFC2" s="135"/>
      <c r="AFD2" s="135"/>
      <c r="AFE2" s="135"/>
      <c r="AFF2" s="135"/>
      <c r="AFG2" s="135"/>
      <c r="AFH2" s="135"/>
      <c r="AFI2" s="135"/>
      <c r="AFJ2" s="135"/>
      <c r="AFK2" s="135"/>
      <c r="AFL2" s="135"/>
      <c r="AFM2" s="135"/>
      <c r="AFN2" s="135"/>
      <c r="AFO2" s="135"/>
      <c r="AFP2" s="135"/>
      <c r="AFQ2" s="135"/>
      <c r="AFR2" s="135"/>
      <c r="AFS2" s="135"/>
      <c r="AFT2" s="135"/>
      <c r="AFU2" s="135"/>
      <c r="AFV2" s="135"/>
      <c r="AFW2" s="135"/>
      <c r="AFX2" s="135"/>
      <c r="AFY2" s="135"/>
      <c r="AFZ2" s="135"/>
      <c r="AGA2" s="135"/>
      <c r="AGB2" s="135"/>
      <c r="AGC2" s="135"/>
      <c r="AGD2" s="135"/>
      <c r="AGE2" s="135"/>
      <c r="AGF2" s="135"/>
      <c r="AGG2" s="135"/>
      <c r="AGH2" s="135"/>
      <c r="AGI2" s="135"/>
      <c r="AGJ2" s="135"/>
      <c r="AGK2" s="135"/>
      <c r="AGL2" s="135"/>
      <c r="AGM2" s="135"/>
      <c r="AGN2" s="135"/>
      <c r="AGO2" s="135"/>
      <c r="AGP2" s="135"/>
      <c r="AGQ2" s="135"/>
      <c r="AGR2" s="135"/>
      <c r="AGS2" s="135"/>
      <c r="AGT2" s="135"/>
      <c r="AGU2" s="135"/>
      <c r="AGV2" s="135"/>
      <c r="AGW2" s="135"/>
      <c r="AGX2" s="135"/>
      <c r="AGY2" s="135"/>
      <c r="AGZ2" s="135"/>
      <c r="AHA2" s="135"/>
      <c r="AHB2" s="135"/>
      <c r="AHC2" s="135"/>
      <c r="AHD2" s="135"/>
      <c r="AHE2" s="135"/>
      <c r="AHF2" s="135"/>
      <c r="AHG2" s="135"/>
      <c r="AHH2" s="135"/>
      <c r="AHI2" s="135"/>
      <c r="AHJ2" s="135"/>
      <c r="AHK2" s="135"/>
      <c r="AHL2" s="135"/>
      <c r="AHM2" s="135"/>
      <c r="AHN2" s="135"/>
      <c r="AHO2" s="135"/>
      <c r="AHP2" s="135"/>
      <c r="AHQ2" s="135"/>
      <c r="AHR2" s="135"/>
      <c r="AHS2" s="135"/>
      <c r="AHT2" s="135"/>
      <c r="AHU2" s="135"/>
      <c r="AHV2" s="135"/>
      <c r="AHW2" s="135"/>
      <c r="AHX2" s="135"/>
      <c r="AHY2" s="135"/>
      <c r="AHZ2" s="135"/>
      <c r="AIA2" s="135"/>
      <c r="AIB2" s="135"/>
      <c r="AIC2" s="135"/>
      <c r="AID2" s="135"/>
      <c r="AIE2" s="135"/>
      <c r="AIF2" s="135"/>
      <c r="AIG2" s="135"/>
      <c r="AIH2" s="135"/>
      <c r="AII2" s="135"/>
      <c r="AIJ2" s="135"/>
      <c r="AIK2" s="135"/>
      <c r="AIL2" s="135"/>
      <c r="AIM2" s="135"/>
      <c r="AIN2" s="135"/>
      <c r="AIO2" s="135"/>
      <c r="AIP2" s="135"/>
      <c r="AIQ2" s="135"/>
      <c r="AIR2" s="135"/>
      <c r="AIS2" s="135"/>
      <c r="AIT2" s="135"/>
      <c r="AIU2" s="135"/>
      <c r="AIV2" s="135"/>
      <c r="AIW2" s="135"/>
      <c r="AIX2" s="135"/>
      <c r="AIY2" s="135"/>
      <c r="AIZ2" s="135"/>
      <c r="AJA2" s="135"/>
      <c r="AJB2" s="135"/>
      <c r="AJC2" s="135"/>
      <c r="AJD2" s="135"/>
      <c r="AJE2" s="135"/>
      <c r="AJF2" s="135"/>
      <c r="AJG2" s="135"/>
      <c r="AJH2" s="135"/>
      <c r="AJI2" s="135"/>
      <c r="AJJ2" s="135"/>
      <c r="AJK2" s="135"/>
      <c r="AJL2" s="135"/>
      <c r="AJM2" s="135"/>
      <c r="AJN2" s="135"/>
      <c r="AJO2" s="135"/>
      <c r="AJP2" s="135"/>
      <c r="AJQ2" s="135"/>
      <c r="AJR2" s="135"/>
      <c r="AJS2" s="135"/>
      <c r="AJT2" s="135"/>
      <c r="AJU2" s="135"/>
      <c r="AJV2" s="135"/>
      <c r="AJW2" s="135"/>
      <c r="AJX2" s="135"/>
      <c r="AJY2" s="135"/>
      <c r="AJZ2" s="135"/>
      <c r="AKA2" s="135"/>
      <c r="AKB2" s="135"/>
      <c r="AKC2" s="135"/>
      <c r="AKD2" s="135"/>
      <c r="AKE2" s="135"/>
      <c r="AKF2" s="135"/>
      <c r="AKG2" s="135"/>
      <c r="AKH2" s="135"/>
      <c r="AKI2" s="135"/>
      <c r="AKJ2" s="135"/>
      <c r="AKK2" s="135"/>
      <c r="AKL2" s="135"/>
      <c r="AKM2" s="135"/>
      <c r="AKN2" s="135"/>
      <c r="AKO2" s="135"/>
      <c r="AKP2" s="135"/>
      <c r="AKQ2" s="135"/>
      <c r="AKR2" s="135"/>
      <c r="AKS2" s="135"/>
      <c r="AKT2" s="135"/>
      <c r="AKU2" s="135"/>
      <c r="AKV2" s="135"/>
      <c r="AKW2" s="135"/>
      <c r="AKX2" s="135"/>
      <c r="AKY2" s="135"/>
      <c r="AKZ2" s="135"/>
      <c r="ALA2" s="135"/>
      <c r="ALB2" s="135"/>
      <c r="ALC2" s="135"/>
      <c r="ALD2" s="135"/>
      <c r="ALE2" s="135"/>
      <c r="ALF2" s="135"/>
      <c r="ALG2" s="135"/>
      <c r="ALH2" s="135"/>
      <c r="ALI2" s="135"/>
      <c r="ALJ2" s="135"/>
      <c r="ALK2" s="135"/>
      <c r="ALL2" s="135"/>
      <c r="ALM2" s="135"/>
      <c r="ALN2" s="135"/>
      <c r="ALO2" s="135"/>
      <c r="ALP2" s="135"/>
      <c r="ALQ2" s="135"/>
      <c r="ALR2" s="135"/>
      <c r="ALS2" s="135"/>
      <c r="ALT2" s="135"/>
      <c r="ALU2" s="135"/>
      <c r="ALV2" s="135"/>
      <c r="ALW2" s="135"/>
      <c r="ALX2" s="135"/>
      <c r="ALY2" s="135"/>
      <c r="ALZ2" s="135"/>
      <c r="AMA2" s="135"/>
      <c r="AMB2" s="135"/>
      <c r="AMC2" s="135"/>
      <c r="AMD2" s="135"/>
      <c r="AME2" s="135"/>
      <c r="AMF2" s="135"/>
      <c r="AMG2" s="135"/>
      <c r="AMH2" s="135"/>
      <c r="AMI2" s="135"/>
      <c r="AMJ2" s="135"/>
      <c r="AMK2" s="135"/>
      <c r="AML2" s="135"/>
      <c r="AMM2" s="135"/>
      <c r="AMN2" s="135"/>
      <c r="AMO2" s="135"/>
      <c r="AMP2" s="135"/>
      <c r="AMQ2" s="135"/>
      <c r="AMR2" s="135"/>
      <c r="AMS2" s="135"/>
      <c r="AMT2" s="135"/>
      <c r="AMU2" s="135"/>
      <c r="AMV2" s="135"/>
      <c r="AMW2" s="135"/>
      <c r="AMX2" s="135"/>
      <c r="AMY2" s="135"/>
      <c r="AMZ2" s="135"/>
      <c r="ANA2" s="135"/>
      <c r="ANB2" s="135"/>
      <c r="ANC2" s="135"/>
      <c r="AND2" s="135"/>
      <c r="ANE2" s="135"/>
      <c r="ANF2" s="135"/>
      <c r="ANG2" s="135"/>
      <c r="ANH2" s="135"/>
      <c r="ANI2" s="135"/>
      <c r="ANJ2" s="135"/>
      <c r="ANK2" s="135"/>
      <c r="ANL2" s="135"/>
      <c r="ANM2" s="135"/>
      <c r="ANN2" s="135"/>
      <c r="ANO2" s="135"/>
      <c r="ANP2" s="135"/>
      <c r="ANQ2" s="135"/>
      <c r="ANR2" s="135"/>
      <c r="ANS2" s="135"/>
      <c r="ANT2" s="135"/>
      <c r="ANU2" s="135"/>
      <c r="ANV2" s="135"/>
      <c r="ANW2" s="135"/>
      <c r="ANX2" s="135"/>
      <c r="ANY2" s="135"/>
      <c r="ANZ2" s="135"/>
      <c r="AOA2" s="135"/>
      <c r="AOB2" s="135"/>
      <c r="AOC2" s="135"/>
      <c r="AOD2" s="135"/>
      <c r="AOE2" s="135"/>
      <c r="AOF2" s="135"/>
      <c r="AOG2" s="135"/>
      <c r="AOH2" s="135"/>
      <c r="AOI2" s="135"/>
      <c r="AOJ2" s="135"/>
      <c r="AOK2" s="135"/>
      <c r="AOL2" s="135"/>
      <c r="AOM2" s="135"/>
      <c r="AON2" s="135"/>
      <c r="AOO2" s="135"/>
      <c r="AOP2" s="135"/>
      <c r="AOQ2" s="135"/>
      <c r="AOR2" s="135"/>
      <c r="AOS2" s="135"/>
      <c r="AOT2" s="135"/>
      <c r="AOU2" s="135"/>
      <c r="AOV2" s="135"/>
      <c r="AOW2" s="135"/>
      <c r="AOX2" s="135"/>
      <c r="AOY2" s="135"/>
      <c r="AOZ2" s="135"/>
      <c r="APA2" s="135"/>
      <c r="APB2" s="135"/>
      <c r="APC2" s="135"/>
      <c r="APD2" s="135"/>
      <c r="APE2" s="135"/>
      <c r="APF2" s="135"/>
      <c r="APG2" s="135"/>
      <c r="APH2" s="135"/>
      <c r="API2" s="135"/>
      <c r="APJ2" s="135"/>
      <c r="APK2" s="135"/>
      <c r="APL2" s="135"/>
      <c r="APM2" s="135"/>
      <c r="APN2" s="135"/>
      <c r="APO2" s="135"/>
      <c r="APP2" s="135"/>
      <c r="APQ2" s="135"/>
      <c r="APR2" s="135"/>
      <c r="APS2" s="135"/>
      <c r="APT2" s="135"/>
      <c r="APU2" s="135"/>
      <c r="APV2" s="135"/>
      <c r="APW2" s="135"/>
      <c r="APX2" s="135"/>
      <c r="APY2" s="135"/>
      <c r="APZ2" s="135"/>
      <c r="AQA2" s="135"/>
      <c r="AQB2" s="135"/>
      <c r="AQC2" s="135"/>
      <c r="AQD2" s="135"/>
      <c r="AQE2" s="135"/>
      <c r="AQF2" s="135"/>
      <c r="AQG2" s="135"/>
      <c r="AQH2" s="135"/>
      <c r="AQI2" s="135"/>
      <c r="AQJ2" s="135"/>
      <c r="AQK2" s="135"/>
      <c r="AQL2" s="135"/>
      <c r="AQM2" s="135"/>
      <c r="AQN2" s="135"/>
      <c r="AQO2" s="135"/>
      <c r="AQP2" s="135"/>
      <c r="AQQ2" s="135"/>
      <c r="AQR2" s="135"/>
      <c r="AQS2" s="135"/>
      <c r="AQT2" s="135"/>
      <c r="AQU2" s="135"/>
      <c r="AQV2" s="135"/>
      <c r="AQW2" s="135"/>
      <c r="AQX2" s="135"/>
      <c r="AQY2" s="135"/>
      <c r="AQZ2" s="135"/>
      <c r="ARA2" s="135"/>
      <c r="ARB2" s="135"/>
      <c r="ARC2" s="135"/>
      <c r="ARD2" s="135"/>
      <c r="ARE2" s="135"/>
      <c r="ARF2" s="135"/>
      <c r="ARG2" s="135"/>
      <c r="ARH2" s="135"/>
      <c r="ARI2" s="135"/>
      <c r="ARJ2" s="135"/>
      <c r="ARK2" s="135"/>
      <c r="ARL2" s="135"/>
      <c r="ARM2" s="135"/>
      <c r="ARN2" s="135"/>
      <c r="ARO2" s="135"/>
      <c r="ARP2" s="135"/>
      <c r="ARQ2" s="135"/>
      <c r="ARR2" s="135"/>
      <c r="ARS2" s="135"/>
      <c r="ART2" s="135"/>
      <c r="ARU2" s="135"/>
      <c r="ARV2" s="135"/>
      <c r="ARW2" s="135"/>
      <c r="ARX2" s="135"/>
      <c r="ARY2" s="135"/>
      <c r="ARZ2" s="135"/>
      <c r="ASA2" s="135"/>
      <c r="ASB2" s="135"/>
      <c r="ASC2" s="135"/>
      <c r="ASD2" s="135"/>
      <c r="ASE2" s="135"/>
      <c r="ASF2" s="135"/>
      <c r="ASG2" s="135"/>
      <c r="ASH2" s="135"/>
      <c r="ASI2" s="135"/>
      <c r="ASJ2" s="135"/>
      <c r="ASK2" s="135"/>
      <c r="ASL2" s="135"/>
      <c r="ASM2" s="135"/>
      <c r="ASN2" s="135"/>
      <c r="ASO2" s="135"/>
      <c r="ASP2" s="135"/>
      <c r="ASQ2" s="135"/>
      <c r="ASR2" s="135"/>
      <c r="ASS2" s="135"/>
      <c r="AST2" s="135"/>
      <c r="ASU2" s="135"/>
      <c r="ASV2" s="135"/>
      <c r="ASW2" s="135"/>
      <c r="ASX2" s="135"/>
      <c r="ASY2" s="135"/>
      <c r="ASZ2" s="135"/>
      <c r="ATA2" s="135"/>
      <c r="ATB2" s="135"/>
      <c r="ATC2" s="135"/>
      <c r="ATD2" s="135"/>
      <c r="ATE2" s="135"/>
      <c r="ATF2" s="135"/>
      <c r="ATG2" s="135"/>
      <c r="ATH2" s="135"/>
      <c r="ATI2" s="135"/>
      <c r="ATJ2" s="135"/>
      <c r="ATK2" s="135"/>
      <c r="ATL2" s="135"/>
      <c r="ATM2" s="135"/>
      <c r="ATN2" s="135"/>
      <c r="ATO2" s="135"/>
      <c r="ATP2" s="135"/>
      <c r="ATQ2" s="135"/>
      <c r="ATR2" s="135"/>
      <c r="ATS2" s="135"/>
      <c r="ATT2" s="135"/>
      <c r="ATU2" s="135"/>
      <c r="ATV2" s="135"/>
      <c r="ATW2" s="135"/>
      <c r="ATX2" s="135"/>
      <c r="ATY2" s="135"/>
      <c r="ATZ2" s="135"/>
      <c r="AUA2" s="135"/>
      <c r="AUB2" s="135"/>
      <c r="AUC2" s="135"/>
      <c r="AUD2" s="135"/>
      <c r="AUE2" s="135"/>
      <c r="AUF2" s="135"/>
      <c r="AUG2" s="135"/>
      <c r="AUH2" s="135"/>
      <c r="AUI2" s="135"/>
      <c r="AUJ2" s="135"/>
      <c r="AUK2" s="135"/>
      <c r="AUL2" s="135"/>
      <c r="AUM2" s="135"/>
      <c r="AUN2" s="135"/>
      <c r="AUO2" s="135"/>
      <c r="AUP2" s="135"/>
      <c r="AUQ2" s="135"/>
      <c r="AUR2" s="135"/>
      <c r="AUS2" s="135"/>
      <c r="AUT2" s="135"/>
      <c r="AUU2" s="135"/>
      <c r="AUV2" s="135"/>
      <c r="AUW2" s="135"/>
      <c r="AUX2" s="135"/>
      <c r="AUY2" s="135"/>
      <c r="AUZ2" s="135"/>
      <c r="AVA2" s="135"/>
      <c r="AVB2" s="135"/>
      <c r="AVC2" s="135"/>
      <c r="AVD2" s="135"/>
      <c r="AVE2" s="135"/>
      <c r="AVF2" s="135"/>
      <c r="AVG2" s="135"/>
      <c r="AVH2" s="135"/>
      <c r="AVI2" s="135"/>
      <c r="AVJ2" s="135"/>
      <c r="AVK2" s="135"/>
      <c r="AVL2" s="135"/>
      <c r="AVM2" s="135"/>
      <c r="AVN2" s="135"/>
      <c r="AVO2" s="135"/>
      <c r="AVP2" s="135"/>
      <c r="AVQ2" s="135"/>
      <c r="AVR2" s="135"/>
      <c r="AVS2" s="135"/>
      <c r="AVT2" s="135"/>
      <c r="AVU2" s="135"/>
      <c r="AVV2" s="135"/>
      <c r="AVW2" s="135"/>
      <c r="AVX2" s="135"/>
      <c r="AVY2" s="135"/>
      <c r="AVZ2" s="135"/>
      <c r="AWA2" s="135"/>
      <c r="AWB2" s="135"/>
      <c r="AWC2" s="135"/>
      <c r="AWD2" s="135"/>
      <c r="AWE2" s="135"/>
      <c r="AWF2" s="135"/>
      <c r="AWG2" s="135"/>
      <c r="AWH2" s="135"/>
      <c r="AWI2" s="135"/>
      <c r="AWJ2" s="135"/>
      <c r="AWK2" s="135"/>
      <c r="AWL2" s="135"/>
      <c r="AWM2" s="135"/>
      <c r="AWN2" s="135"/>
      <c r="AWO2" s="135"/>
      <c r="AWP2" s="135"/>
      <c r="AWQ2" s="135"/>
      <c r="AWR2" s="135"/>
      <c r="AWS2" s="135"/>
      <c r="AWT2" s="135"/>
      <c r="AWU2" s="135"/>
      <c r="AWV2" s="135"/>
      <c r="AWW2" s="135"/>
      <c r="AWX2" s="135"/>
      <c r="AWY2" s="135"/>
      <c r="AWZ2" s="135"/>
      <c r="AXA2" s="135"/>
      <c r="AXB2" s="135"/>
      <c r="AXC2" s="135"/>
      <c r="AXD2" s="135"/>
      <c r="AXE2" s="135"/>
      <c r="AXF2" s="135"/>
      <c r="AXG2" s="135"/>
      <c r="AXH2" s="135"/>
      <c r="AXI2" s="135"/>
      <c r="AXJ2" s="135"/>
      <c r="AXK2" s="135"/>
      <c r="AXL2" s="135"/>
      <c r="AXM2" s="135"/>
      <c r="AXN2" s="135"/>
      <c r="AXO2" s="135"/>
      <c r="AXP2" s="135"/>
      <c r="AXQ2" s="135"/>
      <c r="AXR2" s="135"/>
      <c r="AXS2" s="135"/>
      <c r="AXT2" s="135"/>
      <c r="AXU2" s="135"/>
      <c r="AXV2" s="135"/>
      <c r="AXW2" s="135"/>
      <c r="AXX2" s="135"/>
      <c r="AXY2" s="135"/>
      <c r="AXZ2" s="135"/>
      <c r="AYA2" s="135"/>
      <c r="AYB2" s="135"/>
      <c r="AYC2" s="135"/>
      <c r="AYD2" s="135"/>
      <c r="AYE2" s="135"/>
      <c r="AYF2" s="135"/>
      <c r="AYG2" s="135"/>
      <c r="AYH2" s="135"/>
      <c r="AYI2" s="135"/>
      <c r="AYJ2" s="135"/>
      <c r="AYK2" s="135"/>
      <c r="AYL2" s="135"/>
      <c r="AYM2" s="135"/>
      <c r="AYN2" s="135"/>
      <c r="AYO2" s="135"/>
      <c r="AYP2" s="135"/>
      <c r="AYQ2" s="135"/>
      <c r="AYR2" s="135"/>
      <c r="AYS2" s="135"/>
      <c r="AYT2" s="135"/>
      <c r="AYU2" s="135"/>
      <c r="AYV2" s="135"/>
      <c r="AYW2" s="135"/>
      <c r="AYX2" s="135"/>
      <c r="AYY2" s="135"/>
      <c r="AYZ2" s="135"/>
      <c r="AZA2" s="135"/>
      <c r="AZB2" s="135"/>
      <c r="AZC2" s="135"/>
      <c r="AZD2" s="135"/>
      <c r="AZE2" s="135"/>
      <c r="AZF2" s="135"/>
      <c r="AZG2" s="135"/>
      <c r="AZH2" s="135"/>
      <c r="AZI2" s="135"/>
      <c r="AZJ2" s="135"/>
      <c r="AZK2" s="135"/>
      <c r="AZL2" s="135"/>
      <c r="AZM2" s="135"/>
      <c r="AZN2" s="135"/>
      <c r="AZO2" s="135"/>
      <c r="AZP2" s="135"/>
      <c r="AZQ2" s="135"/>
      <c r="AZR2" s="135"/>
      <c r="AZS2" s="135"/>
      <c r="AZT2" s="135"/>
      <c r="AZU2" s="135"/>
      <c r="AZV2" s="135"/>
      <c r="AZW2" s="135"/>
      <c r="AZX2" s="135"/>
      <c r="AZY2" s="135"/>
      <c r="AZZ2" s="135"/>
      <c r="BAA2" s="135"/>
      <c r="BAB2" s="135"/>
      <c r="BAC2" s="135"/>
      <c r="BAD2" s="135"/>
      <c r="BAE2" s="135"/>
      <c r="BAF2" s="135"/>
      <c r="BAG2" s="135"/>
      <c r="BAH2" s="135"/>
      <c r="BAI2" s="135"/>
      <c r="BAJ2" s="135"/>
      <c r="BAK2" s="135"/>
      <c r="BAL2" s="135"/>
      <c r="BAM2" s="135"/>
      <c r="BAN2" s="135"/>
      <c r="BAO2" s="135"/>
      <c r="BAP2" s="135"/>
      <c r="BAQ2" s="135"/>
      <c r="BAR2" s="135"/>
      <c r="BAS2" s="135"/>
      <c r="BAT2" s="135"/>
      <c r="BAU2" s="135"/>
      <c r="BAV2" s="135"/>
      <c r="BAW2" s="135"/>
      <c r="BAX2" s="135"/>
      <c r="BAY2" s="135"/>
      <c r="BAZ2" s="135"/>
      <c r="BBA2" s="135"/>
      <c r="BBB2" s="135"/>
      <c r="BBC2" s="135"/>
      <c r="BBD2" s="135"/>
      <c r="BBE2" s="135"/>
      <c r="BBF2" s="135"/>
      <c r="BBG2" s="135"/>
      <c r="BBH2" s="135"/>
      <c r="BBI2" s="135"/>
      <c r="BBJ2" s="135"/>
      <c r="BBK2" s="135"/>
      <c r="BBL2" s="135"/>
      <c r="BBM2" s="135"/>
      <c r="BBN2" s="135"/>
      <c r="BBO2" s="135"/>
      <c r="BBP2" s="135"/>
      <c r="BBQ2" s="135"/>
      <c r="BBR2" s="135"/>
      <c r="BBS2" s="135"/>
      <c r="BBT2" s="135"/>
      <c r="BBU2" s="135"/>
      <c r="BBV2" s="135"/>
      <c r="BBW2" s="135"/>
      <c r="BBX2" s="135"/>
      <c r="BBY2" s="135"/>
      <c r="BBZ2" s="135"/>
      <c r="BCA2" s="135"/>
      <c r="BCB2" s="135"/>
      <c r="BCC2" s="135"/>
      <c r="BCD2" s="135"/>
      <c r="BCE2" s="135"/>
      <c r="BCF2" s="135"/>
      <c r="BCG2" s="135"/>
      <c r="BCH2" s="135"/>
      <c r="BCI2" s="135"/>
      <c r="BCJ2" s="135"/>
      <c r="BCK2" s="135"/>
      <c r="BCL2" s="135"/>
      <c r="BCM2" s="135"/>
      <c r="BCN2" s="135"/>
      <c r="BCO2" s="135"/>
      <c r="BCP2" s="135"/>
      <c r="BCQ2" s="135"/>
      <c r="BCR2" s="135"/>
      <c r="BCS2" s="135"/>
      <c r="BCT2" s="135"/>
      <c r="BCU2" s="135"/>
      <c r="BCV2" s="135"/>
      <c r="BCW2" s="135"/>
      <c r="BCX2" s="135"/>
      <c r="BCY2" s="135"/>
      <c r="BCZ2" s="135"/>
      <c r="BDA2" s="135"/>
      <c r="BDB2" s="135"/>
      <c r="BDC2" s="135"/>
      <c r="BDD2" s="135"/>
      <c r="BDE2" s="135"/>
      <c r="BDF2" s="135"/>
      <c r="BDG2" s="135"/>
      <c r="BDH2" s="135"/>
      <c r="BDI2" s="135"/>
      <c r="BDJ2" s="135"/>
      <c r="BDK2" s="135"/>
      <c r="BDL2" s="135"/>
      <c r="BDM2" s="135"/>
      <c r="BDN2" s="135"/>
      <c r="BDO2" s="135"/>
      <c r="BDP2" s="135"/>
      <c r="BDQ2" s="135"/>
      <c r="BDR2" s="135"/>
      <c r="BDS2" s="135"/>
      <c r="BDT2" s="135"/>
      <c r="BDU2" s="135"/>
      <c r="BDV2" s="135"/>
      <c r="BDW2" s="135"/>
      <c r="BDX2" s="135"/>
      <c r="BDY2" s="135"/>
      <c r="BDZ2" s="135"/>
      <c r="BEA2" s="135"/>
      <c r="BEB2" s="135"/>
      <c r="BEC2" s="135"/>
      <c r="BED2" s="135"/>
      <c r="BEE2" s="135"/>
      <c r="BEF2" s="135"/>
      <c r="BEG2" s="135"/>
      <c r="BEH2" s="135"/>
      <c r="BEI2" s="135"/>
      <c r="BEJ2" s="135"/>
      <c r="BEK2" s="135"/>
      <c r="BEL2" s="135"/>
      <c r="BEM2" s="135"/>
      <c r="BEN2" s="135"/>
      <c r="BEO2" s="135"/>
      <c r="BEP2" s="135"/>
      <c r="BEQ2" s="135"/>
      <c r="BER2" s="135"/>
      <c r="BES2" s="135"/>
      <c r="BET2" s="135"/>
      <c r="BEU2" s="135"/>
      <c r="BEV2" s="135"/>
      <c r="BEW2" s="135"/>
      <c r="BEX2" s="135"/>
      <c r="BEY2" s="135"/>
      <c r="BEZ2" s="135"/>
      <c r="BFA2" s="135"/>
      <c r="BFB2" s="135"/>
      <c r="BFC2" s="135"/>
      <c r="BFD2" s="135"/>
      <c r="BFE2" s="135"/>
      <c r="BFF2" s="135"/>
      <c r="BFG2" s="135"/>
      <c r="BFH2" s="135"/>
      <c r="BFI2" s="135"/>
      <c r="BFJ2" s="135"/>
      <c r="BFK2" s="135"/>
      <c r="BFL2" s="135"/>
      <c r="BFM2" s="135"/>
      <c r="BFN2" s="135"/>
      <c r="BFO2" s="135"/>
      <c r="BFP2" s="135"/>
      <c r="BFQ2" s="135"/>
      <c r="BFR2" s="135"/>
      <c r="BFS2" s="135"/>
      <c r="BFT2" s="135"/>
      <c r="BFU2" s="135"/>
      <c r="BFV2" s="135"/>
      <c r="BFW2" s="135"/>
      <c r="BFX2" s="135"/>
      <c r="BFY2" s="135"/>
      <c r="BFZ2" s="135"/>
      <c r="BGA2" s="135"/>
      <c r="BGB2" s="135"/>
      <c r="BGC2" s="135"/>
      <c r="BGD2" s="135"/>
      <c r="BGE2" s="135"/>
      <c r="BGF2" s="135"/>
      <c r="BGG2" s="135"/>
      <c r="BGH2" s="135"/>
      <c r="BGI2" s="135"/>
      <c r="BGJ2" s="135"/>
      <c r="BGK2" s="135"/>
      <c r="BGL2" s="135"/>
      <c r="BGM2" s="135"/>
      <c r="BGN2" s="135"/>
      <c r="BGO2" s="135"/>
      <c r="BGP2" s="135"/>
      <c r="BGQ2" s="135"/>
      <c r="BGR2" s="135"/>
      <c r="BGS2" s="135"/>
      <c r="BGT2" s="135"/>
      <c r="BGU2" s="135"/>
      <c r="BGV2" s="135"/>
      <c r="BGW2" s="135"/>
      <c r="BGX2" s="135"/>
      <c r="BGY2" s="135"/>
      <c r="BGZ2" s="135"/>
      <c r="BHA2" s="135"/>
      <c r="BHB2" s="135"/>
      <c r="BHC2" s="135"/>
      <c r="BHD2" s="135"/>
      <c r="BHE2" s="135"/>
      <c r="BHF2" s="135"/>
      <c r="BHG2" s="135"/>
      <c r="BHH2" s="135"/>
      <c r="BHI2" s="135"/>
      <c r="BHJ2" s="135"/>
      <c r="BHK2" s="135"/>
      <c r="BHL2" s="135"/>
      <c r="BHM2" s="135"/>
      <c r="BHN2" s="135"/>
      <c r="BHO2" s="135"/>
      <c r="BHP2" s="135"/>
      <c r="BHQ2" s="135"/>
      <c r="BHR2" s="135"/>
      <c r="BHS2" s="135"/>
      <c r="BHT2" s="135"/>
      <c r="BHU2" s="135"/>
      <c r="BHV2" s="135"/>
      <c r="BHW2" s="135"/>
      <c r="BHX2" s="135"/>
      <c r="BHY2" s="135"/>
      <c r="BHZ2" s="135"/>
      <c r="BIA2" s="135"/>
      <c r="BIB2" s="135"/>
      <c r="BIC2" s="135"/>
      <c r="BID2" s="135"/>
      <c r="BIE2" s="135"/>
      <c r="BIF2" s="135"/>
      <c r="BIG2" s="135"/>
      <c r="BIH2" s="135"/>
      <c r="BII2" s="135"/>
      <c r="BIJ2" s="135"/>
      <c r="BIK2" s="135"/>
      <c r="BIL2" s="135"/>
      <c r="BIM2" s="135"/>
      <c r="BIN2" s="135"/>
      <c r="BIO2" s="135"/>
      <c r="BIP2" s="135"/>
      <c r="BIQ2" s="135"/>
      <c r="BIR2" s="135"/>
      <c r="BIS2" s="135"/>
      <c r="BIT2" s="135"/>
      <c r="BIU2" s="135"/>
      <c r="BIV2" s="135"/>
      <c r="BIW2" s="135"/>
      <c r="BIX2" s="135"/>
      <c r="BIY2" s="135"/>
      <c r="BIZ2" s="135"/>
      <c r="BJA2" s="135"/>
      <c r="BJB2" s="135"/>
      <c r="BJC2" s="135"/>
      <c r="BJD2" s="135"/>
      <c r="BJE2" s="135"/>
      <c r="BJF2" s="135"/>
      <c r="BJG2" s="135"/>
      <c r="BJH2" s="135"/>
      <c r="BJI2" s="135"/>
      <c r="BJJ2" s="135"/>
      <c r="BJK2" s="135"/>
      <c r="BJL2" s="135"/>
      <c r="BJM2" s="135"/>
      <c r="BJN2" s="135"/>
      <c r="BJO2" s="135"/>
      <c r="BJP2" s="135"/>
      <c r="BJQ2" s="135"/>
      <c r="BJR2" s="135"/>
      <c r="BJS2" s="135"/>
      <c r="BJT2" s="135"/>
      <c r="BJU2" s="135"/>
      <c r="BJV2" s="135"/>
      <c r="BJW2" s="135"/>
      <c r="BJX2" s="135"/>
      <c r="BJY2" s="135"/>
      <c r="BJZ2" s="135"/>
      <c r="BKA2" s="135"/>
      <c r="BKB2" s="135"/>
      <c r="BKC2" s="135"/>
      <c r="BKD2" s="135"/>
      <c r="BKE2" s="135"/>
      <c r="BKF2" s="135"/>
      <c r="BKG2" s="135"/>
      <c r="BKH2" s="135"/>
      <c r="BKI2" s="135"/>
      <c r="BKJ2" s="135"/>
      <c r="BKK2" s="135"/>
      <c r="BKL2" s="135"/>
      <c r="BKM2" s="135"/>
      <c r="BKN2" s="135"/>
      <c r="BKO2" s="135"/>
      <c r="BKP2" s="135"/>
      <c r="BKQ2" s="135"/>
      <c r="BKR2" s="135"/>
      <c r="BKS2" s="135"/>
      <c r="BKT2" s="135"/>
      <c r="BKU2" s="135"/>
      <c r="BKV2" s="135"/>
      <c r="BKW2" s="135"/>
      <c r="BKX2" s="135"/>
      <c r="BKY2" s="135"/>
      <c r="BKZ2" s="135"/>
      <c r="BLA2" s="135"/>
      <c r="BLB2" s="135"/>
      <c r="BLC2" s="135"/>
      <c r="BLD2" s="135"/>
      <c r="BLE2" s="135"/>
      <c r="BLF2" s="135"/>
      <c r="BLG2" s="135"/>
      <c r="BLH2" s="135"/>
      <c r="BLI2" s="135"/>
      <c r="BLJ2" s="135"/>
      <c r="BLK2" s="135"/>
      <c r="BLL2" s="135"/>
      <c r="BLM2" s="135"/>
      <c r="BLN2" s="135"/>
      <c r="BLO2" s="135"/>
      <c r="BLP2" s="135"/>
      <c r="BLQ2" s="135"/>
      <c r="BLR2" s="135"/>
      <c r="BLS2" s="135"/>
      <c r="BLT2" s="135"/>
      <c r="BLU2" s="135"/>
      <c r="BLV2" s="135"/>
      <c r="BLW2" s="135"/>
      <c r="BLX2" s="135"/>
      <c r="BLY2" s="135"/>
      <c r="BLZ2" s="135"/>
      <c r="BMA2" s="135"/>
      <c r="BMB2" s="135"/>
      <c r="BMC2" s="135"/>
      <c r="BMD2" s="135"/>
      <c r="BME2" s="135"/>
      <c r="BMF2" s="135"/>
      <c r="BMG2" s="135"/>
      <c r="BMH2" s="135"/>
      <c r="BMI2" s="135"/>
      <c r="BMJ2" s="135"/>
      <c r="BMK2" s="135"/>
      <c r="BML2" s="135"/>
      <c r="BMM2" s="135"/>
      <c r="BMN2" s="135"/>
      <c r="BMO2" s="135"/>
      <c r="BMP2" s="135"/>
      <c r="BMQ2" s="135"/>
      <c r="BMR2" s="135"/>
      <c r="BMS2" s="135"/>
      <c r="BMT2" s="135"/>
      <c r="BMU2" s="135"/>
      <c r="BMV2" s="135"/>
      <c r="BMW2" s="135"/>
      <c r="BMX2" s="135"/>
      <c r="BMY2" s="135"/>
      <c r="BMZ2" s="135"/>
      <c r="BNA2" s="135"/>
      <c r="BNB2" s="135"/>
      <c r="BNC2" s="135"/>
      <c r="BND2" s="135"/>
      <c r="BNE2" s="135"/>
      <c r="BNF2" s="135"/>
      <c r="BNG2" s="135"/>
      <c r="BNH2" s="135"/>
      <c r="BNI2" s="135"/>
      <c r="BNJ2" s="135"/>
      <c r="BNK2" s="135"/>
      <c r="BNL2" s="135"/>
      <c r="BNM2" s="135"/>
      <c r="BNN2" s="135"/>
      <c r="BNO2" s="135"/>
      <c r="BNP2" s="135"/>
      <c r="BNQ2" s="135"/>
      <c r="BNR2" s="135"/>
      <c r="BNS2" s="135"/>
      <c r="BNT2" s="135"/>
      <c r="BNU2" s="135"/>
      <c r="BNV2" s="135"/>
      <c r="BNW2" s="135"/>
      <c r="BNX2" s="135"/>
      <c r="BNY2" s="135"/>
      <c r="BNZ2" s="135"/>
      <c r="BOA2" s="135"/>
      <c r="BOB2" s="135"/>
      <c r="BOC2" s="135"/>
      <c r="BOD2" s="135"/>
      <c r="BOE2" s="135"/>
      <c r="BOF2" s="135"/>
      <c r="BOG2" s="135"/>
      <c r="BOH2" s="135"/>
      <c r="BOI2" s="135"/>
      <c r="BOJ2" s="135"/>
      <c r="BOK2" s="135"/>
      <c r="BOL2" s="135"/>
      <c r="BOM2" s="135"/>
      <c r="BON2" s="135"/>
      <c r="BOO2" s="135"/>
      <c r="BOP2" s="135"/>
      <c r="BOQ2" s="135"/>
      <c r="BOR2" s="135"/>
      <c r="BOS2" s="135"/>
      <c r="BOT2" s="135"/>
      <c r="BOU2" s="135"/>
      <c r="BOV2" s="135"/>
      <c r="BOW2" s="135"/>
      <c r="BOX2" s="135"/>
      <c r="BOY2" s="135"/>
      <c r="BOZ2" s="135"/>
      <c r="BPA2" s="135"/>
      <c r="BPB2" s="135"/>
      <c r="BPC2" s="135"/>
      <c r="BPD2" s="135"/>
      <c r="BPE2" s="135"/>
      <c r="BPF2" s="135"/>
      <c r="BPG2" s="135"/>
      <c r="BPH2" s="135"/>
      <c r="BPI2" s="135"/>
      <c r="BPJ2" s="135"/>
      <c r="BPK2" s="135"/>
      <c r="BPL2" s="135"/>
      <c r="BPM2" s="135"/>
      <c r="BPN2" s="135"/>
      <c r="BPO2" s="135"/>
      <c r="BPP2" s="135"/>
      <c r="BPQ2" s="135"/>
      <c r="BPR2" s="135"/>
      <c r="BPS2" s="135"/>
      <c r="BPT2" s="135"/>
      <c r="BPU2" s="135"/>
      <c r="BPV2" s="135"/>
      <c r="BPW2" s="135"/>
      <c r="BPX2" s="135"/>
      <c r="BPY2" s="135"/>
      <c r="BPZ2" s="135"/>
      <c r="BQA2" s="135"/>
      <c r="BQB2" s="135"/>
      <c r="BQC2" s="135"/>
      <c r="BQD2" s="135"/>
      <c r="BQE2" s="135"/>
      <c r="BQF2" s="135"/>
      <c r="BQG2" s="135"/>
      <c r="BQH2" s="135"/>
      <c r="BQI2" s="135"/>
      <c r="BQJ2" s="135"/>
      <c r="BQK2" s="135"/>
      <c r="BQL2" s="135"/>
      <c r="BQM2" s="135"/>
      <c r="BQN2" s="135"/>
      <c r="BQO2" s="135"/>
      <c r="BQP2" s="135"/>
      <c r="BQQ2" s="135"/>
      <c r="BQR2" s="135"/>
      <c r="BQS2" s="135"/>
      <c r="BQT2" s="135"/>
      <c r="BQU2" s="135"/>
      <c r="BQV2" s="135"/>
      <c r="BQW2" s="135"/>
      <c r="BQX2" s="135"/>
      <c r="BQY2" s="135"/>
      <c r="BQZ2" s="135"/>
      <c r="BRA2" s="135"/>
      <c r="BRB2" s="135"/>
      <c r="BRC2" s="135"/>
      <c r="BRD2" s="135"/>
      <c r="BRE2" s="135"/>
      <c r="BRF2" s="135"/>
      <c r="BRG2" s="135"/>
      <c r="BRH2" s="135"/>
      <c r="BRI2" s="135"/>
      <c r="BRJ2" s="135"/>
      <c r="BRK2" s="135"/>
      <c r="BRL2" s="135"/>
      <c r="BRM2" s="135"/>
      <c r="BRN2" s="135"/>
      <c r="BRO2" s="135"/>
      <c r="BRP2" s="135"/>
      <c r="BRQ2" s="135"/>
      <c r="BRR2" s="135"/>
      <c r="BRS2" s="135"/>
      <c r="BRT2" s="135"/>
      <c r="BRU2" s="135"/>
      <c r="BRV2" s="135"/>
      <c r="BRW2" s="135"/>
      <c r="BRX2" s="135"/>
      <c r="BRY2" s="135"/>
      <c r="BRZ2" s="135"/>
      <c r="BSA2" s="135"/>
      <c r="BSB2" s="135"/>
      <c r="BSC2" s="135"/>
      <c r="BSD2" s="135"/>
      <c r="BSE2" s="135"/>
      <c r="BSF2" s="135"/>
      <c r="BSG2" s="135"/>
      <c r="BSH2" s="135"/>
      <c r="BSI2" s="135"/>
      <c r="BSJ2" s="135"/>
      <c r="BSK2" s="135"/>
      <c r="BSL2" s="135"/>
      <c r="BSM2" s="135"/>
      <c r="BSN2" s="135"/>
      <c r="BSO2" s="135"/>
      <c r="BSP2" s="135"/>
      <c r="BSQ2" s="135"/>
      <c r="BSR2" s="135"/>
      <c r="BSS2" s="135"/>
      <c r="BST2" s="135"/>
      <c r="BSU2" s="135"/>
      <c r="BSV2" s="135"/>
      <c r="BSW2" s="135"/>
      <c r="BSX2" s="135"/>
      <c r="BSY2" s="135"/>
      <c r="BSZ2" s="135"/>
      <c r="BTA2" s="135"/>
      <c r="BTB2" s="135"/>
      <c r="BTC2" s="135"/>
      <c r="BTD2" s="135"/>
      <c r="BTE2" s="135"/>
      <c r="BTF2" s="135"/>
      <c r="BTG2" s="135"/>
      <c r="BTH2" s="135"/>
      <c r="BTI2" s="135"/>
      <c r="BTJ2" s="135"/>
      <c r="BTK2" s="135"/>
      <c r="BTL2" s="135"/>
      <c r="BTM2" s="135"/>
      <c r="BTN2" s="135"/>
      <c r="BTO2" s="135"/>
      <c r="BTP2" s="135"/>
      <c r="BTQ2" s="135"/>
      <c r="BTR2" s="135"/>
      <c r="BTS2" s="135"/>
      <c r="BTT2" s="135"/>
      <c r="BTU2" s="135"/>
      <c r="BTV2" s="135"/>
      <c r="BTW2" s="135"/>
      <c r="BTX2" s="135"/>
      <c r="BTY2" s="135"/>
      <c r="BTZ2" s="135"/>
      <c r="BUA2" s="135"/>
      <c r="BUB2" s="135"/>
      <c r="BUC2" s="135"/>
      <c r="BUD2" s="135"/>
      <c r="BUE2" s="135"/>
      <c r="BUF2" s="135"/>
      <c r="BUG2" s="135"/>
      <c r="BUH2" s="135"/>
      <c r="BUI2" s="135"/>
      <c r="BUJ2" s="135"/>
      <c r="BUK2" s="135"/>
      <c r="BUL2" s="135"/>
      <c r="BUM2" s="135"/>
      <c r="BUN2" s="135"/>
      <c r="BUO2" s="135"/>
      <c r="BUP2" s="135"/>
      <c r="BUQ2" s="135"/>
      <c r="BUR2" s="135"/>
      <c r="BUS2" s="135"/>
      <c r="BUT2" s="135"/>
      <c r="BUU2" s="135"/>
      <c r="BUV2" s="135"/>
      <c r="BUW2" s="135"/>
      <c r="BUX2" s="135"/>
      <c r="BUY2" s="135"/>
      <c r="BUZ2" s="135"/>
      <c r="BVA2" s="135"/>
      <c r="BVB2" s="135"/>
      <c r="BVC2" s="135"/>
      <c r="BVD2" s="135"/>
      <c r="BVE2" s="135"/>
      <c r="BVF2" s="135"/>
      <c r="BVG2" s="135"/>
      <c r="BVH2" s="135"/>
      <c r="BVI2" s="135"/>
      <c r="BVJ2" s="135"/>
      <c r="BVK2" s="135"/>
      <c r="BVL2" s="135"/>
      <c r="BVM2" s="135"/>
      <c r="BVN2" s="135"/>
      <c r="BVO2" s="135"/>
      <c r="BVP2" s="135"/>
      <c r="BVQ2" s="135"/>
      <c r="BVR2" s="135"/>
      <c r="BVS2" s="135"/>
      <c r="BVT2" s="135"/>
      <c r="BVU2" s="135"/>
      <c r="BVV2" s="135"/>
      <c r="BVW2" s="135"/>
      <c r="BVX2" s="135"/>
      <c r="BVY2" s="135"/>
      <c r="BVZ2" s="135"/>
      <c r="BWA2" s="135"/>
      <c r="BWB2" s="135"/>
      <c r="BWC2" s="135"/>
      <c r="BWD2" s="135"/>
      <c r="BWE2" s="135"/>
      <c r="BWF2" s="135"/>
      <c r="BWG2" s="135"/>
      <c r="BWH2" s="135"/>
      <c r="BWI2" s="135"/>
      <c r="BWJ2" s="135"/>
      <c r="BWK2" s="135"/>
      <c r="BWL2" s="135"/>
      <c r="BWM2" s="135"/>
      <c r="BWN2" s="135"/>
      <c r="BWO2" s="135"/>
      <c r="BWP2" s="135"/>
      <c r="BWQ2" s="135"/>
      <c r="BWR2" s="135"/>
      <c r="BWS2" s="135"/>
      <c r="BWT2" s="135"/>
      <c r="BWU2" s="135"/>
      <c r="BWV2" s="135"/>
      <c r="BWW2" s="135"/>
      <c r="BWX2" s="135"/>
      <c r="BWY2" s="135"/>
      <c r="BWZ2" s="135"/>
      <c r="BXA2" s="135"/>
      <c r="BXB2" s="135"/>
      <c r="BXC2" s="135"/>
      <c r="BXD2" s="135"/>
      <c r="BXE2" s="135"/>
      <c r="BXF2" s="135"/>
      <c r="BXG2" s="135"/>
      <c r="BXH2" s="135"/>
      <c r="BXI2" s="135"/>
      <c r="BXJ2" s="135"/>
      <c r="BXK2" s="135"/>
      <c r="BXL2" s="135"/>
      <c r="BXM2" s="135"/>
      <c r="BXN2" s="135"/>
      <c r="BXO2" s="135"/>
      <c r="BXP2" s="135"/>
      <c r="BXQ2" s="135"/>
      <c r="BXR2" s="135"/>
      <c r="BXS2" s="135"/>
      <c r="BXT2" s="135"/>
      <c r="BXU2" s="135"/>
      <c r="BXV2" s="135"/>
      <c r="BXW2" s="135"/>
      <c r="BXX2" s="135"/>
      <c r="BXY2" s="135"/>
      <c r="BXZ2" s="135"/>
      <c r="BYA2" s="135"/>
      <c r="BYB2" s="135"/>
      <c r="BYC2" s="135"/>
      <c r="BYD2" s="135"/>
      <c r="BYE2" s="135"/>
      <c r="BYF2" s="135"/>
      <c r="BYG2" s="135"/>
      <c r="BYH2" s="135"/>
      <c r="BYI2" s="135"/>
      <c r="BYJ2" s="135"/>
      <c r="BYK2" s="135"/>
      <c r="BYL2" s="135"/>
      <c r="BYM2" s="135"/>
      <c r="BYN2" s="135"/>
      <c r="BYO2" s="135"/>
      <c r="BYP2" s="135"/>
      <c r="BYQ2" s="135"/>
      <c r="BYR2" s="135"/>
      <c r="BYS2" s="135"/>
      <c r="BYT2" s="135"/>
      <c r="BYU2" s="135"/>
      <c r="BYV2" s="135"/>
      <c r="BYW2" s="135"/>
      <c r="BYX2" s="135"/>
      <c r="BYY2" s="135"/>
      <c r="BYZ2" s="135"/>
      <c r="BZA2" s="135"/>
      <c r="BZB2" s="135"/>
      <c r="BZC2" s="135"/>
      <c r="BZD2" s="135"/>
      <c r="BZE2" s="135"/>
      <c r="BZF2" s="135"/>
      <c r="BZG2" s="135"/>
      <c r="BZH2" s="135"/>
      <c r="BZI2" s="135"/>
      <c r="BZJ2" s="135"/>
      <c r="BZK2" s="135"/>
      <c r="BZL2" s="135"/>
      <c r="BZM2" s="135"/>
      <c r="BZN2" s="135"/>
      <c r="BZO2" s="135"/>
      <c r="BZP2" s="135"/>
      <c r="BZQ2" s="135"/>
      <c r="BZR2" s="135"/>
      <c r="BZS2" s="135"/>
      <c r="BZT2" s="135"/>
      <c r="BZU2" s="135"/>
      <c r="BZV2" s="135"/>
      <c r="BZW2" s="135"/>
      <c r="BZX2" s="135"/>
      <c r="BZY2" s="135"/>
      <c r="BZZ2" s="135"/>
      <c r="CAA2" s="135"/>
      <c r="CAB2" s="135"/>
      <c r="CAC2" s="135"/>
      <c r="CAD2" s="135"/>
      <c r="CAE2" s="135"/>
      <c r="CAF2" s="135"/>
      <c r="CAG2" s="135"/>
      <c r="CAH2" s="135"/>
      <c r="CAI2" s="135"/>
      <c r="CAJ2" s="135"/>
      <c r="CAK2" s="135"/>
      <c r="CAL2" s="135"/>
      <c r="CAM2" s="135"/>
      <c r="CAN2" s="135"/>
      <c r="CAO2" s="135"/>
      <c r="CAP2" s="135"/>
      <c r="CAQ2" s="135"/>
      <c r="CAR2" s="135"/>
      <c r="CAS2" s="135"/>
      <c r="CAT2" s="135"/>
      <c r="CAU2" s="135"/>
      <c r="CAV2" s="135"/>
      <c r="CAW2" s="135"/>
      <c r="CAX2" s="135"/>
      <c r="CAY2" s="135"/>
      <c r="CAZ2" s="135"/>
      <c r="CBA2" s="135"/>
      <c r="CBB2" s="135"/>
      <c r="CBC2" s="135"/>
      <c r="CBD2" s="135"/>
      <c r="CBE2" s="135"/>
      <c r="CBF2" s="135"/>
      <c r="CBG2" s="135"/>
      <c r="CBH2" s="135"/>
      <c r="CBI2" s="135"/>
      <c r="CBJ2" s="135"/>
      <c r="CBK2" s="135"/>
      <c r="CBL2" s="135"/>
      <c r="CBM2" s="135"/>
      <c r="CBN2" s="135"/>
      <c r="CBO2" s="135"/>
      <c r="CBP2" s="135"/>
      <c r="CBQ2" s="135"/>
      <c r="CBR2" s="135"/>
      <c r="CBS2" s="135"/>
      <c r="CBT2" s="135"/>
      <c r="CBU2" s="135"/>
      <c r="CBV2" s="135"/>
      <c r="CBW2" s="135"/>
      <c r="CBX2" s="135"/>
      <c r="CBY2" s="135"/>
      <c r="CBZ2" s="135"/>
      <c r="CCA2" s="135"/>
      <c r="CCB2" s="135"/>
      <c r="CCC2" s="135"/>
      <c r="CCD2" s="135"/>
      <c r="CCE2" s="135"/>
      <c r="CCF2" s="135"/>
      <c r="CCG2" s="135"/>
      <c r="CCH2" s="135"/>
      <c r="CCI2" s="135"/>
      <c r="CCJ2" s="135"/>
      <c r="CCK2" s="135"/>
      <c r="CCL2" s="135"/>
      <c r="CCM2" s="135"/>
      <c r="CCN2" s="135"/>
      <c r="CCO2" s="135"/>
      <c r="CCP2" s="135"/>
      <c r="CCQ2" s="135"/>
      <c r="CCR2" s="135"/>
      <c r="CCS2" s="135"/>
      <c r="CCT2" s="135"/>
      <c r="CCU2" s="135"/>
      <c r="CCV2" s="135"/>
      <c r="CCW2" s="135"/>
      <c r="CCX2" s="135"/>
      <c r="CCY2" s="135"/>
      <c r="CCZ2" s="135"/>
      <c r="CDA2" s="135"/>
      <c r="CDB2" s="135"/>
      <c r="CDC2" s="135"/>
      <c r="CDD2" s="135"/>
      <c r="CDE2" s="135"/>
      <c r="CDF2" s="135"/>
      <c r="CDG2" s="135"/>
      <c r="CDH2" s="135"/>
      <c r="CDI2" s="135"/>
      <c r="CDJ2" s="135"/>
      <c r="CDK2" s="135"/>
      <c r="CDL2" s="135"/>
      <c r="CDM2" s="135"/>
      <c r="CDN2" s="135"/>
      <c r="CDO2" s="135"/>
      <c r="CDP2" s="135"/>
      <c r="CDQ2" s="135"/>
      <c r="CDR2" s="135"/>
      <c r="CDS2" s="135"/>
      <c r="CDT2" s="135"/>
      <c r="CDU2" s="135"/>
      <c r="CDV2" s="135"/>
      <c r="CDW2" s="135"/>
      <c r="CDX2" s="135"/>
      <c r="CDY2" s="135"/>
      <c r="CDZ2" s="135"/>
      <c r="CEA2" s="135"/>
      <c r="CEB2" s="135"/>
      <c r="CEC2" s="135"/>
      <c r="CED2" s="135"/>
      <c r="CEE2" s="135"/>
      <c r="CEF2" s="135"/>
      <c r="CEG2" s="135"/>
      <c r="CEH2" s="135"/>
      <c r="CEI2" s="135"/>
      <c r="CEJ2" s="135"/>
      <c r="CEK2" s="135"/>
      <c r="CEL2" s="135"/>
      <c r="CEM2" s="135"/>
      <c r="CEN2" s="135"/>
      <c r="CEO2" s="135"/>
      <c r="CEP2" s="135"/>
      <c r="CEQ2" s="135"/>
      <c r="CER2" s="135"/>
      <c r="CES2" s="135"/>
      <c r="CET2" s="135"/>
      <c r="CEU2" s="135"/>
      <c r="CEV2" s="135"/>
      <c r="CEW2" s="135"/>
      <c r="CEX2" s="135"/>
      <c r="CEY2" s="135"/>
      <c r="CEZ2" s="135"/>
      <c r="CFA2" s="135"/>
      <c r="CFB2" s="135"/>
      <c r="CFC2" s="135"/>
      <c r="CFD2" s="135"/>
      <c r="CFE2" s="135"/>
      <c r="CFF2" s="135"/>
      <c r="CFG2" s="135"/>
      <c r="CFH2" s="135"/>
      <c r="CFI2" s="135"/>
      <c r="CFJ2" s="135"/>
      <c r="CFK2" s="135"/>
      <c r="CFL2" s="135"/>
      <c r="CFM2" s="135"/>
      <c r="CFN2" s="135"/>
      <c r="CFO2" s="135"/>
      <c r="CFP2" s="135"/>
      <c r="CFQ2" s="135"/>
      <c r="CFR2" s="135"/>
      <c r="CFS2" s="135"/>
      <c r="CFT2" s="135"/>
      <c r="CFU2" s="135"/>
      <c r="CFV2" s="135"/>
      <c r="CFW2" s="135"/>
      <c r="CFX2" s="135"/>
      <c r="CFY2" s="135"/>
      <c r="CFZ2" s="135"/>
      <c r="CGA2" s="135"/>
      <c r="CGB2" s="135"/>
      <c r="CGC2" s="135"/>
      <c r="CGD2" s="135"/>
      <c r="CGE2" s="135"/>
      <c r="CGF2" s="135"/>
      <c r="CGG2" s="135"/>
      <c r="CGH2" s="135"/>
      <c r="CGI2" s="135"/>
      <c r="CGJ2" s="135"/>
      <c r="CGK2" s="135"/>
      <c r="CGL2" s="135"/>
      <c r="CGM2" s="135"/>
      <c r="CGN2" s="135"/>
      <c r="CGO2" s="135"/>
      <c r="CGP2" s="135"/>
      <c r="CGQ2" s="135"/>
      <c r="CGR2" s="135"/>
      <c r="CGS2" s="135"/>
      <c r="CGT2" s="135"/>
      <c r="CGU2" s="135"/>
      <c r="CGV2" s="135"/>
      <c r="CGW2" s="135"/>
      <c r="CGX2" s="135"/>
      <c r="CGY2" s="135"/>
      <c r="CGZ2" s="135"/>
      <c r="CHA2" s="135"/>
      <c r="CHB2" s="135"/>
      <c r="CHC2" s="135"/>
      <c r="CHD2" s="135"/>
      <c r="CHE2" s="135"/>
      <c r="CHF2" s="135"/>
      <c r="CHG2" s="135"/>
      <c r="CHH2" s="135"/>
      <c r="CHI2" s="135"/>
      <c r="CHJ2" s="135"/>
      <c r="CHK2" s="135"/>
      <c r="CHL2" s="135"/>
      <c r="CHM2" s="135"/>
      <c r="CHN2" s="135"/>
      <c r="CHO2" s="135"/>
      <c r="CHP2" s="135"/>
      <c r="CHQ2" s="135"/>
      <c r="CHR2" s="135"/>
      <c r="CHS2" s="135"/>
      <c r="CHT2" s="135"/>
      <c r="CHU2" s="135"/>
      <c r="CHV2" s="135"/>
      <c r="CHW2" s="135"/>
      <c r="CHX2" s="135"/>
      <c r="CHY2" s="135"/>
      <c r="CHZ2" s="135"/>
      <c r="CIA2" s="135"/>
      <c r="CIB2" s="135"/>
      <c r="CIC2" s="135"/>
      <c r="CID2" s="135"/>
      <c r="CIE2" s="135"/>
      <c r="CIF2" s="135"/>
      <c r="CIG2" s="135"/>
      <c r="CIH2" s="135"/>
      <c r="CII2" s="135"/>
      <c r="CIJ2" s="135"/>
      <c r="CIK2" s="135"/>
      <c r="CIL2" s="135"/>
      <c r="CIM2" s="135"/>
      <c r="CIN2" s="135"/>
      <c r="CIO2" s="135"/>
      <c r="CIP2" s="135"/>
      <c r="CIQ2" s="135"/>
      <c r="CIR2" s="135"/>
      <c r="CIS2" s="135"/>
      <c r="CIT2" s="135"/>
      <c r="CIU2" s="135"/>
      <c r="CIV2" s="135"/>
      <c r="CIW2" s="135"/>
      <c r="CIX2" s="135"/>
      <c r="CIY2" s="135"/>
      <c r="CIZ2" s="135"/>
      <c r="CJA2" s="135"/>
      <c r="CJB2" s="135"/>
      <c r="CJC2" s="135"/>
      <c r="CJD2" s="135"/>
      <c r="CJE2" s="135"/>
      <c r="CJF2" s="135"/>
      <c r="CJG2" s="135"/>
      <c r="CJH2" s="135"/>
      <c r="CJI2" s="135"/>
      <c r="CJJ2" s="135"/>
      <c r="CJK2" s="135"/>
      <c r="CJL2" s="135"/>
      <c r="CJM2" s="135"/>
      <c r="CJN2" s="135"/>
      <c r="CJO2" s="135"/>
      <c r="CJP2" s="135"/>
      <c r="CJQ2" s="135"/>
      <c r="CJR2" s="135"/>
      <c r="CJS2" s="135"/>
      <c r="CJT2" s="135"/>
      <c r="CJU2" s="135"/>
      <c r="CJV2" s="135"/>
      <c r="CJW2" s="135"/>
      <c r="CJX2" s="135"/>
      <c r="CJY2" s="135"/>
      <c r="CJZ2" s="135"/>
      <c r="CKA2" s="135"/>
      <c r="CKB2" s="135"/>
      <c r="CKC2" s="135"/>
      <c r="CKD2" s="135"/>
      <c r="CKE2" s="135"/>
      <c r="CKF2" s="135"/>
      <c r="CKG2" s="135"/>
      <c r="CKH2" s="135"/>
      <c r="CKI2" s="135"/>
      <c r="CKJ2" s="135"/>
      <c r="CKK2" s="135"/>
      <c r="CKL2" s="135"/>
      <c r="CKM2" s="135"/>
      <c r="CKN2" s="135"/>
      <c r="CKO2" s="135"/>
      <c r="CKP2" s="135"/>
      <c r="CKQ2" s="135"/>
      <c r="CKR2" s="135"/>
      <c r="CKS2" s="135"/>
      <c r="CKT2" s="135"/>
      <c r="CKU2" s="135"/>
      <c r="CKV2" s="135"/>
      <c r="CKW2" s="135"/>
      <c r="CKX2" s="135"/>
      <c r="CKY2" s="135"/>
      <c r="CKZ2" s="135"/>
      <c r="CLA2" s="135"/>
      <c r="CLB2" s="135"/>
      <c r="CLC2" s="135"/>
      <c r="CLD2" s="135"/>
      <c r="CLE2" s="135"/>
      <c r="CLF2" s="135"/>
      <c r="CLG2" s="135"/>
      <c r="CLH2" s="135"/>
      <c r="CLI2" s="135"/>
      <c r="CLJ2" s="135"/>
      <c r="CLK2" s="135"/>
      <c r="CLL2" s="135"/>
      <c r="CLM2" s="135"/>
      <c r="CLN2" s="135"/>
      <c r="CLO2" s="135"/>
      <c r="CLP2" s="135"/>
      <c r="CLQ2" s="135"/>
      <c r="CLR2" s="135"/>
      <c r="CLS2" s="135"/>
      <c r="CLT2" s="135"/>
      <c r="CLU2" s="135"/>
      <c r="CLV2" s="135"/>
      <c r="CLW2" s="135"/>
      <c r="CLX2" s="135"/>
      <c r="CLY2" s="135"/>
      <c r="CLZ2" s="135"/>
      <c r="CMA2" s="135"/>
      <c r="CMB2" s="135"/>
      <c r="CMC2" s="135"/>
      <c r="CMD2" s="135"/>
      <c r="CME2" s="135"/>
      <c r="CMF2" s="135"/>
      <c r="CMG2" s="135"/>
      <c r="CMH2" s="135"/>
      <c r="CMI2" s="135"/>
      <c r="CMJ2" s="135"/>
      <c r="CMK2" s="135"/>
      <c r="CML2" s="135"/>
      <c r="CMM2" s="135"/>
      <c r="CMN2" s="135"/>
      <c r="CMO2" s="135"/>
      <c r="CMP2" s="135"/>
      <c r="CMQ2" s="135"/>
      <c r="CMR2" s="135"/>
      <c r="CMS2" s="135"/>
      <c r="CMT2" s="135"/>
      <c r="CMU2" s="135"/>
      <c r="CMV2" s="135"/>
      <c r="CMW2" s="135"/>
      <c r="CMX2" s="135"/>
      <c r="CMY2" s="135"/>
      <c r="CMZ2" s="135"/>
      <c r="CNA2" s="135"/>
      <c r="CNB2" s="135"/>
      <c r="CNC2" s="135"/>
      <c r="CND2" s="135"/>
      <c r="CNE2" s="135"/>
      <c r="CNF2" s="135"/>
      <c r="CNG2" s="135"/>
      <c r="CNH2" s="135"/>
      <c r="CNI2" s="135"/>
      <c r="CNJ2" s="135"/>
      <c r="CNK2" s="135"/>
      <c r="CNL2" s="135"/>
      <c r="CNM2" s="135"/>
      <c r="CNN2" s="135"/>
      <c r="CNO2" s="135"/>
      <c r="CNP2" s="135"/>
      <c r="CNQ2" s="135"/>
      <c r="CNR2" s="135"/>
      <c r="CNS2" s="135"/>
      <c r="CNT2" s="135"/>
      <c r="CNU2" s="135"/>
      <c r="CNV2" s="135"/>
      <c r="CNW2" s="135"/>
      <c r="CNX2" s="135"/>
      <c r="CNY2" s="135"/>
      <c r="CNZ2" s="135"/>
      <c r="COA2" s="135"/>
      <c r="COB2" s="135"/>
      <c r="COC2" s="135"/>
      <c r="COD2" s="135"/>
      <c r="COE2" s="135"/>
      <c r="COF2" s="135"/>
      <c r="COG2" s="135"/>
      <c r="COH2" s="135"/>
      <c r="COI2" s="135"/>
      <c r="COJ2" s="135"/>
      <c r="COK2" s="135"/>
      <c r="COL2" s="135"/>
      <c r="COM2" s="135"/>
      <c r="CON2" s="135"/>
      <c r="COO2" s="135"/>
      <c r="COP2" s="135"/>
      <c r="COQ2" s="135"/>
      <c r="COR2" s="135"/>
      <c r="COS2" s="135"/>
      <c r="COT2" s="135"/>
      <c r="COU2" s="135"/>
      <c r="COV2" s="135"/>
      <c r="COW2" s="135"/>
      <c r="COX2" s="135"/>
      <c r="COY2" s="135"/>
      <c r="COZ2" s="135"/>
      <c r="CPA2" s="135"/>
      <c r="CPB2" s="135"/>
      <c r="CPC2" s="135"/>
      <c r="CPD2" s="135"/>
      <c r="CPE2" s="135"/>
      <c r="CPF2" s="135"/>
      <c r="CPG2" s="135"/>
      <c r="CPH2" s="135"/>
      <c r="CPI2" s="135"/>
      <c r="CPJ2" s="135"/>
      <c r="CPK2" s="135"/>
      <c r="CPL2" s="135"/>
      <c r="CPM2" s="135"/>
      <c r="CPN2" s="135"/>
      <c r="CPO2" s="135"/>
      <c r="CPP2" s="135"/>
      <c r="CPQ2" s="135"/>
      <c r="CPR2" s="135"/>
      <c r="CPS2" s="135"/>
      <c r="CPT2" s="135"/>
      <c r="CPU2" s="135"/>
      <c r="CPV2" s="135"/>
      <c r="CPW2" s="135"/>
      <c r="CPX2" s="135"/>
      <c r="CPY2" s="135"/>
      <c r="CPZ2" s="135"/>
      <c r="CQA2" s="135"/>
      <c r="CQB2" s="135"/>
      <c r="CQC2" s="135"/>
      <c r="CQD2" s="135"/>
      <c r="CQE2" s="135"/>
      <c r="CQF2" s="135"/>
      <c r="CQG2" s="135"/>
      <c r="CQH2" s="135"/>
      <c r="CQI2" s="135"/>
      <c r="CQJ2" s="135"/>
      <c r="CQK2" s="135"/>
      <c r="CQL2" s="135"/>
      <c r="CQM2" s="135"/>
      <c r="CQN2" s="135"/>
      <c r="CQO2" s="135"/>
      <c r="CQP2" s="135"/>
      <c r="CQQ2" s="135"/>
      <c r="CQR2" s="135"/>
      <c r="CQS2" s="135"/>
      <c r="CQT2" s="135"/>
      <c r="CQU2" s="135"/>
      <c r="CQV2" s="135"/>
      <c r="CQW2" s="135"/>
      <c r="CQX2" s="135"/>
      <c r="CQY2" s="135"/>
      <c r="CQZ2" s="135"/>
      <c r="CRA2" s="135"/>
      <c r="CRB2" s="135"/>
      <c r="CRC2" s="135"/>
      <c r="CRD2" s="135"/>
      <c r="CRE2" s="135"/>
      <c r="CRF2" s="135"/>
      <c r="CRG2" s="135"/>
      <c r="CRH2" s="135"/>
      <c r="CRI2" s="135"/>
      <c r="CRJ2" s="135"/>
      <c r="CRK2" s="135"/>
      <c r="CRL2" s="135"/>
      <c r="CRM2" s="135"/>
      <c r="CRN2" s="135"/>
      <c r="CRO2" s="135"/>
      <c r="CRP2" s="135"/>
      <c r="CRQ2" s="135"/>
      <c r="CRR2" s="135"/>
      <c r="CRS2" s="135"/>
      <c r="CRT2" s="135"/>
      <c r="CRU2" s="135"/>
      <c r="CRV2" s="135"/>
      <c r="CRW2" s="135"/>
      <c r="CRX2" s="135"/>
      <c r="CRY2" s="135"/>
      <c r="CRZ2" s="135"/>
      <c r="CSA2" s="135"/>
      <c r="CSB2" s="135"/>
      <c r="CSC2" s="135"/>
      <c r="CSD2" s="135"/>
      <c r="CSE2" s="135"/>
      <c r="CSF2" s="135"/>
      <c r="CSG2" s="135"/>
      <c r="CSH2" s="135"/>
      <c r="CSI2" s="135"/>
      <c r="CSJ2" s="135"/>
      <c r="CSK2" s="135"/>
      <c r="CSL2" s="135"/>
      <c r="CSM2" s="135"/>
      <c r="CSN2" s="135"/>
      <c r="CSO2" s="135"/>
      <c r="CSP2" s="135"/>
      <c r="CSQ2" s="135"/>
      <c r="CSR2" s="135"/>
      <c r="CSS2" s="135"/>
      <c r="CST2" s="135"/>
      <c r="CSU2" s="135"/>
      <c r="CSV2" s="135"/>
      <c r="CSW2" s="135"/>
      <c r="CSX2" s="135"/>
      <c r="CSY2" s="135"/>
      <c r="CSZ2" s="135"/>
      <c r="CTA2" s="135"/>
      <c r="CTB2" s="135"/>
      <c r="CTC2" s="135"/>
      <c r="CTD2" s="135"/>
      <c r="CTE2" s="135"/>
      <c r="CTF2" s="135"/>
      <c r="CTG2" s="135"/>
      <c r="CTH2" s="135"/>
      <c r="CTI2" s="135"/>
      <c r="CTJ2" s="135"/>
      <c r="CTK2" s="135"/>
      <c r="CTL2" s="135"/>
      <c r="CTM2" s="135"/>
      <c r="CTN2" s="135"/>
      <c r="CTO2" s="135"/>
      <c r="CTP2" s="135"/>
      <c r="CTQ2" s="135"/>
      <c r="CTR2" s="135"/>
      <c r="CTS2" s="135"/>
      <c r="CTT2" s="135"/>
      <c r="CTU2" s="135"/>
      <c r="CTV2" s="135"/>
      <c r="CTW2" s="135"/>
      <c r="CTX2" s="135"/>
      <c r="CTY2" s="135"/>
      <c r="CTZ2" s="135"/>
      <c r="CUA2" s="135"/>
      <c r="CUB2" s="135"/>
      <c r="CUC2" s="135"/>
      <c r="CUD2" s="135"/>
      <c r="CUE2" s="135"/>
      <c r="CUF2" s="135"/>
      <c r="CUG2" s="135"/>
      <c r="CUH2" s="135"/>
      <c r="CUI2" s="135"/>
      <c r="CUJ2" s="135"/>
      <c r="CUK2" s="135"/>
      <c r="CUL2" s="135"/>
      <c r="CUM2" s="135"/>
      <c r="CUN2" s="135"/>
      <c r="CUO2" s="135"/>
      <c r="CUP2" s="135"/>
      <c r="CUQ2" s="135"/>
      <c r="CUR2" s="135"/>
      <c r="CUS2" s="135"/>
      <c r="CUT2" s="135"/>
      <c r="CUU2" s="135"/>
      <c r="CUV2" s="135"/>
      <c r="CUW2" s="135"/>
      <c r="CUX2" s="135"/>
      <c r="CUY2" s="135"/>
      <c r="CUZ2" s="135"/>
      <c r="CVA2" s="135"/>
      <c r="CVB2" s="135"/>
      <c r="CVC2" s="135"/>
      <c r="CVD2" s="135"/>
      <c r="CVE2" s="135"/>
      <c r="CVF2" s="135"/>
      <c r="CVG2" s="135"/>
      <c r="CVH2" s="135"/>
      <c r="CVI2" s="135"/>
      <c r="CVJ2" s="135"/>
      <c r="CVK2" s="135"/>
      <c r="CVL2" s="135"/>
      <c r="CVM2" s="135"/>
      <c r="CVN2" s="135"/>
      <c r="CVO2" s="135"/>
      <c r="CVP2" s="135"/>
      <c r="CVQ2" s="135"/>
      <c r="CVR2" s="135"/>
      <c r="CVS2" s="135"/>
      <c r="CVT2" s="135"/>
      <c r="CVU2" s="135"/>
      <c r="CVV2" s="135"/>
      <c r="CVW2" s="135"/>
      <c r="CVX2" s="135"/>
      <c r="CVY2" s="135"/>
      <c r="CVZ2" s="135"/>
      <c r="CWA2" s="135"/>
      <c r="CWB2" s="135"/>
      <c r="CWC2" s="135"/>
      <c r="CWD2" s="135"/>
      <c r="CWE2" s="135"/>
      <c r="CWF2" s="135"/>
      <c r="CWG2" s="135"/>
      <c r="CWH2" s="135"/>
      <c r="CWI2" s="135"/>
      <c r="CWJ2" s="135"/>
      <c r="CWK2" s="135"/>
      <c r="CWL2" s="135"/>
      <c r="CWM2" s="135"/>
      <c r="CWN2" s="135"/>
      <c r="CWO2" s="135"/>
      <c r="CWP2" s="135"/>
      <c r="CWQ2" s="135"/>
      <c r="CWR2" s="135"/>
      <c r="CWS2" s="135"/>
      <c r="CWT2" s="135"/>
      <c r="CWU2" s="135"/>
      <c r="CWV2" s="135"/>
      <c r="CWW2" s="135"/>
      <c r="CWX2" s="135"/>
      <c r="CWY2" s="135"/>
      <c r="CWZ2" s="135"/>
      <c r="CXA2" s="135"/>
      <c r="CXB2" s="135"/>
      <c r="CXC2" s="135"/>
      <c r="CXD2" s="135"/>
      <c r="CXE2" s="135"/>
      <c r="CXF2" s="135"/>
      <c r="CXG2" s="135"/>
      <c r="CXH2" s="135"/>
      <c r="CXI2" s="135"/>
      <c r="CXJ2" s="135"/>
      <c r="CXK2" s="135"/>
      <c r="CXL2" s="135"/>
      <c r="CXM2" s="135"/>
      <c r="CXN2" s="135"/>
      <c r="CXO2" s="135"/>
      <c r="CXP2" s="135"/>
      <c r="CXQ2" s="135"/>
      <c r="CXR2" s="135"/>
      <c r="CXS2" s="135"/>
      <c r="CXT2" s="135"/>
      <c r="CXU2" s="135"/>
      <c r="CXV2" s="135"/>
      <c r="CXW2" s="135"/>
      <c r="CXX2" s="135"/>
      <c r="CXY2" s="135"/>
      <c r="CXZ2" s="135"/>
      <c r="CYA2" s="135"/>
      <c r="CYB2" s="135"/>
      <c r="CYC2" s="135"/>
      <c r="CYD2" s="135"/>
      <c r="CYE2" s="135"/>
      <c r="CYF2" s="135"/>
      <c r="CYG2" s="135"/>
      <c r="CYH2" s="135"/>
      <c r="CYI2" s="135"/>
      <c r="CYJ2" s="135"/>
      <c r="CYK2" s="135"/>
      <c r="CYL2" s="135"/>
      <c r="CYM2" s="135"/>
      <c r="CYN2" s="135"/>
      <c r="CYO2" s="135"/>
      <c r="CYP2" s="135"/>
      <c r="CYQ2" s="135"/>
      <c r="CYR2" s="135"/>
      <c r="CYS2" s="135"/>
      <c r="CYT2" s="135"/>
      <c r="CYU2" s="135"/>
      <c r="CYV2" s="135"/>
      <c r="CYW2" s="135"/>
      <c r="CYX2" s="135"/>
      <c r="CYY2" s="135"/>
      <c r="CYZ2" s="135"/>
      <c r="CZA2" s="135"/>
      <c r="CZB2" s="135"/>
      <c r="CZC2" s="135"/>
      <c r="CZD2" s="135"/>
      <c r="CZE2" s="135"/>
      <c r="CZF2" s="135"/>
      <c r="CZG2" s="135"/>
      <c r="CZH2" s="135"/>
      <c r="CZI2" s="135"/>
      <c r="CZJ2" s="135"/>
      <c r="CZK2" s="135"/>
      <c r="CZL2" s="135"/>
      <c r="CZM2" s="135"/>
      <c r="CZN2" s="135"/>
      <c r="CZO2" s="135"/>
      <c r="CZP2" s="135"/>
      <c r="CZQ2" s="135"/>
      <c r="CZR2" s="135"/>
      <c r="CZS2" s="135"/>
      <c r="CZT2" s="135"/>
      <c r="CZU2" s="135"/>
      <c r="CZV2" s="135"/>
      <c r="CZW2" s="135"/>
      <c r="CZX2" s="135"/>
      <c r="CZY2" s="135"/>
      <c r="CZZ2" s="135"/>
      <c r="DAA2" s="135"/>
      <c r="DAB2" s="135"/>
      <c r="DAC2" s="135"/>
      <c r="DAD2" s="135"/>
      <c r="DAE2" s="135"/>
      <c r="DAF2" s="135"/>
      <c r="DAG2" s="135"/>
      <c r="DAH2" s="135"/>
      <c r="DAI2" s="135"/>
      <c r="DAJ2" s="135"/>
      <c r="DAK2" s="135"/>
      <c r="DAL2" s="135"/>
      <c r="DAM2" s="135"/>
      <c r="DAN2" s="135"/>
      <c r="DAO2" s="135"/>
      <c r="DAP2" s="135"/>
      <c r="DAQ2" s="135"/>
      <c r="DAR2" s="135"/>
      <c r="DAS2" s="135"/>
      <c r="DAT2" s="135"/>
      <c r="DAU2" s="135"/>
      <c r="DAV2" s="135"/>
      <c r="DAW2" s="135"/>
      <c r="DAX2" s="135"/>
      <c r="DAY2" s="135"/>
      <c r="DAZ2" s="135"/>
      <c r="DBA2" s="135"/>
      <c r="DBB2" s="135"/>
      <c r="DBC2" s="135"/>
      <c r="DBD2" s="135"/>
      <c r="DBE2" s="135"/>
      <c r="DBF2" s="135"/>
      <c r="DBG2" s="135"/>
      <c r="DBH2" s="135"/>
      <c r="DBI2" s="135"/>
      <c r="DBJ2" s="135"/>
      <c r="DBK2" s="135"/>
      <c r="DBL2" s="135"/>
      <c r="DBM2" s="135"/>
      <c r="DBN2" s="135"/>
      <c r="DBO2" s="135"/>
      <c r="DBP2" s="135"/>
      <c r="DBQ2" s="135"/>
      <c r="DBR2" s="135"/>
      <c r="DBS2" s="135"/>
      <c r="DBT2" s="135"/>
      <c r="DBU2" s="135"/>
      <c r="DBV2" s="135"/>
      <c r="DBW2" s="135"/>
      <c r="DBX2" s="135"/>
      <c r="DBY2" s="135"/>
      <c r="DBZ2" s="135"/>
      <c r="DCA2" s="135"/>
      <c r="DCB2" s="135"/>
      <c r="DCC2" s="135"/>
      <c r="DCD2" s="135"/>
      <c r="DCE2" s="135"/>
      <c r="DCF2" s="135"/>
      <c r="DCG2" s="135"/>
      <c r="DCH2" s="135"/>
      <c r="DCI2" s="135"/>
      <c r="DCJ2" s="135"/>
      <c r="DCK2" s="135"/>
      <c r="DCL2" s="135"/>
      <c r="DCM2" s="135"/>
      <c r="DCN2" s="135"/>
      <c r="DCO2" s="135"/>
      <c r="DCP2" s="135"/>
      <c r="DCQ2" s="135"/>
      <c r="DCR2" s="135"/>
      <c r="DCS2" s="135"/>
      <c r="DCT2" s="135"/>
      <c r="DCU2" s="135"/>
      <c r="DCV2" s="135"/>
      <c r="DCW2" s="135"/>
      <c r="DCX2" s="135"/>
      <c r="DCY2" s="135"/>
      <c r="DCZ2" s="135"/>
      <c r="DDA2" s="135"/>
      <c r="DDB2" s="135"/>
      <c r="DDC2" s="135"/>
      <c r="DDD2" s="135"/>
      <c r="DDE2" s="135"/>
      <c r="DDF2" s="135"/>
      <c r="DDG2" s="135"/>
      <c r="DDH2" s="135"/>
      <c r="DDI2" s="135"/>
      <c r="DDJ2" s="135"/>
      <c r="DDK2" s="135"/>
      <c r="DDL2" s="135"/>
      <c r="DDM2" s="135"/>
      <c r="DDN2" s="135"/>
      <c r="DDO2" s="135"/>
      <c r="DDP2" s="135"/>
      <c r="DDQ2" s="135"/>
      <c r="DDR2" s="135"/>
      <c r="DDS2" s="135"/>
      <c r="DDT2" s="135"/>
      <c r="DDU2" s="135"/>
      <c r="DDV2" s="135"/>
      <c r="DDW2" s="135"/>
      <c r="DDX2" s="135"/>
      <c r="DDY2" s="135"/>
      <c r="DDZ2" s="135"/>
      <c r="DEA2" s="135"/>
      <c r="DEB2" s="135"/>
      <c r="DEC2" s="135"/>
      <c r="DED2" s="135"/>
      <c r="DEE2" s="135"/>
      <c r="DEF2" s="135"/>
      <c r="DEG2" s="135"/>
      <c r="DEH2" s="135"/>
      <c r="DEI2" s="135"/>
      <c r="DEJ2" s="135"/>
      <c r="DEK2" s="135"/>
      <c r="DEL2" s="135"/>
      <c r="DEM2" s="135"/>
      <c r="DEN2" s="135"/>
      <c r="DEO2" s="135"/>
      <c r="DEP2" s="135"/>
      <c r="DEQ2" s="135"/>
      <c r="DER2" s="135"/>
      <c r="DES2" s="135"/>
      <c r="DET2" s="135"/>
      <c r="DEU2" s="135"/>
      <c r="DEV2" s="135"/>
      <c r="DEW2" s="135"/>
      <c r="DEX2" s="135"/>
      <c r="DEY2" s="135"/>
      <c r="DEZ2" s="135"/>
      <c r="DFA2" s="135"/>
      <c r="DFB2" s="135"/>
      <c r="DFC2" s="135"/>
      <c r="DFD2" s="135"/>
      <c r="DFE2" s="135"/>
      <c r="DFF2" s="135"/>
      <c r="DFG2" s="135"/>
      <c r="DFH2" s="135"/>
      <c r="DFI2" s="135"/>
      <c r="DFJ2" s="135"/>
      <c r="DFK2" s="135"/>
      <c r="DFL2" s="135"/>
      <c r="DFM2" s="135"/>
      <c r="DFN2" s="135"/>
      <c r="DFO2" s="135"/>
      <c r="DFP2" s="135"/>
      <c r="DFQ2" s="135"/>
      <c r="DFR2" s="135"/>
      <c r="DFS2" s="135"/>
      <c r="DFT2" s="135"/>
      <c r="DFU2" s="135"/>
      <c r="DFV2" s="135"/>
      <c r="DFW2" s="135"/>
      <c r="DFX2" s="135"/>
      <c r="DFY2" s="135"/>
      <c r="DFZ2" s="135"/>
      <c r="DGA2" s="135"/>
      <c r="DGB2" s="135"/>
      <c r="DGC2" s="135"/>
      <c r="DGD2" s="135"/>
      <c r="DGE2" s="135"/>
      <c r="DGF2" s="135"/>
      <c r="DGG2" s="135"/>
      <c r="DGH2" s="135"/>
      <c r="DGI2" s="135"/>
      <c r="DGJ2" s="135"/>
      <c r="DGK2" s="135"/>
      <c r="DGL2" s="135"/>
      <c r="DGM2" s="135"/>
      <c r="DGN2" s="135"/>
      <c r="DGO2" s="135"/>
      <c r="DGP2" s="135"/>
      <c r="DGQ2" s="135"/>
      <c r="DGR2" s="135"/>
      <c r="DGS2" s="135"/>
      <c r="DGT2" s="135"/>
      <c r="DGU2" s="135"/>
      <c r="DGV2" s="135"/>
      <c r="DGW2" s="135"/>
      <c r="DGX2" s="135"/>
      <c r="DGY2" s="135"/>
      <c r="DGZ2" s="135"/>
      <c r="DHA2" s="135"/>
      <c r="DHB2" s="135"/>
      <c r="DHC2" s="135"/>
      <c r="DHD2" s="135"/>
      <c r="DHE2" s="135"/>
      <c r="DHF2" s="135"/>
      <c r="DHG2" s="135"/>
      <c r="DHH2" s="135"/>
      <c r="DHI2" s="135"/>
      <c r="DHJ2" s="135"/>
      <c r="DHK2" s="135"/>
      <c r="DHL2" s="135"/>
      <c r="DHM2" s="135"/>
      <c r="DHN2" s="135"/>
      <c r="DHO2" s="135"/>
      <c r="DHP2" s="135"/>
      <c r="DHQ2" s="135"/>
      <c r="DHR2" s="135"/>
      <c r="DHS2" s="135"/>
      <c r="DHT2" s="135"/>
      <c r="DHU2" s="135"/>
      <c r="DHV2" s="135"/>
      <c r="DHW2" s="135"/>
      <c r="DHX2" s="135"/>
      <c r="DHY2" s="135"/>
      <c r="DHZ2" s="135"/>
      <c r="DIA2" s="135"/>
      <c r="DIB2" s="135"/>
      <c r="DIC2" s="135"/>
      <c r="DID2" s="135"/>
      <c r="DIE2" s="135"/>
      <c r="DIF2" s="135"/>
      <c r="DIG2" s="135"/>
      <c r="DIH2" s="135"/>
      <c r="DII2" s="135"/>
      <c r="DIJ2" s="135"/>
      <c r="DIK2" s="135"/>
      <c r="DIL2" s="135"/>
      <c r="DIM2" s="135"/>
      <c r="DIN2" s="135"/>
      <c r="DIO2" s="135"/>
      <c r="DIP2" s="135"/>
      <c r="DIQ2" s="135"/>
      <c r="DIR2" s="135"/>
      <c r="DIS2" s="135"/>
      <c r="DIT2" s="135"/>
      <c r="DIU2" s="135"/>
      <c r="DIV2" s="135"/>
      <c r="DIW2" s="135"/>
      <c r="DIX2" s="135"/>
      <c r="DIY2" s="135"/>
      <c r="DIZ2" s="135"/>
      <c r="DJA2" s="135"/>
      <c r="DJB2" s="135"/>
      <c r="DJC2" s="135"/>
      <c r="DJD2" s="135"/>
      <c r="DJE2" s="135"/>
      <c r="DJF2" s="135"/>
      <c r="DJG2" s="135"/>
      <c r="DJH2" s="135"/>
      <c r="DJI2" s="135"/>
      <c r="DJJ2" s="135"/>
      <c r="DJK2" s="135"/>
      <c r="DJL2" s="135"/>
      <c r="DJM2" s="135"/>
      <c r="DJN2" s="135"/>
      <c r="DJO2" s="135"/>
      <c r="DJP2" s="135"/>
      <c r="DJQ2" s="135"/>
      <c r="DJR2" s="135"/>
      <c r="DJS2" s="135"/>
      <c r="DJT2" s="135"/>
      <c r="DJU2" s="135"/>
      <c r="DJV2" s="135"/>
      <c r="DJW2" s="135"/>
      <c r="DJX2" s="135"/>
      <c r="DJY2" s="135"/>
      <c r="DJZ2" s="135"/>
      <c r="DKA2" s="135"/>
      <c r="DKB2" s="135"/>
      <c r="DKC2" s="135"/>
      <c r="DKD2" s="135"/>
      <c r="DKE2" s="135"/>
      <c r="DKF2" s="135"/>
      <c r="DKG2" s="135"/>
      <c r="DKH2" s="135"/>
      <c r="DKI2" s="135"/>
      <c r="DKJ2" s="135"/>
      <c r="DKK2" s="135"/>
      <c r="DKL2" s="135"/>
      <c r="DKM2" s="135"/>
      <c r="DKN2" s="135"/>
      <c r="DKO2" s="135"/>
      <c r="DKP2" s="135"/>
      <c r="DKQ2" s="135"/>
      <c r="DKR2" s="135"/>
      <c r="DKS2" s="135"/>
      <c r="DKT2" s="135"/>
      <c r="DKU2" s="135"/>
      <c r="DKV2" s="135"/>
      <c r="DKW2" s="135"/>
      <c r="DKX2" s="135"/>
      <c r="DKY2" s="135"/>
      <c r="DKZ2" s="135"/>
      <c r="DLA2" s="135"/>
      <c r="DLB2" s="135"/>
      <c r="DLC2" s="135"/>
      <c r="DLD2" s="135"/>
      <c r="DLE2" s="135"/>
      <c r="DLF2" s="135"/>
      <c r="DLG2" s="135"/>
      <c r="DLH2" s="135"/>
      <c r="DLI2" s="135"/>
      <c r="DLJ2" s="135"/>
      <c r="DLK2" s="135"/>
      <c r="DLL2" s="135"/>
      <c r="DLM2" s="135"/>
      <c r="DLN2" s="135"/>
      <c r="DLO2" s="135"/>
      <c r="DLP2" s="135"/>
      <c r="DLQ2" s="135"/>
      <c r="DLR2" s="135"/>
      <c r="DLS2" s="135"/>
      <c r="DLT2" s="135"/>
      <c r="DLU2" s="135"/>
      <c r="DLV2" s="135"/>
      <c r="DLW2" s="135"/>
      <c r="DLX2" s="135"/>
      <c r="DLY2" s="135"/>
      <c r="DLZ2" s="135"/>
      <c r="DMA2" s="135"/>
      <c r="DMB2" s="135"/>
      <c r="DMC2" s="135"/>
      <c r="DMD2" s="135"/>
      <c r="DME2" s="135"/>
      <c r="DMF2" s="135"/>
      <c r="DMG2" s="135"/>
      <c r="DMH2" s="135"/>
      <c r="DMI2" s="135"/>
      <c r="DMJ2" s="135"/>
      <c r="DMK2" s="135"/>
      <c r="DML2" s="135"/>
      <c r="DMM2" s="135"/>
      <c r="DMN2" s="135"/>
      <c r="DMO2" s="135"/>
      <c r="DMP2" s="135"/>
      <c r="DMQ2" s="135"/>
      <c r="DMR2" s="135"/>
      <c r="DMS2" s="135"/>
      <c r="DMT2" s="135"/>
      <c r="DMU2" s="135"/>
      <c r="DMV2" s="135"/>
      <c r="DMW2" s="135"/>
      <c r="DMX2" s="135"/>
      <c r="DMY2" s="135"/>
      <c r="DMZ2" s="135"/>
      <c r="DNA2" s="135"/>
      <c r="DNB2" s="135"/>
      <c r="DNC2" s="135"/>
      <c r="DND2" s="135"/>
      <c r="DNE2" s="135"/>
      <c r="DNF2" s="135"/>
      <c r="DNG2" s="135"/>
      <c r="DNH2" s="135"/>
      <c r="DNI2" s="135"/>
      <c r="DNJ2" s="135"/>
      <c r="DNK2" s="135"/>
      <c r="DNL2" s="135"/>
      <c r="DNM2" s="135"/>
      <c r="DNN2" s="135"/>
      <c r="DNO2" s="135"/>
      <c r="DNP2" s="135"/>
      <c r="DNQ2" s="135"/>
      <c r="DNR2" s="135"/>
      <c r="DNS2" s="135"/>
      <c r="DNT2" s="135"/>
      <c r="DNU2" s="135"/>
      <c r="DNV2" s="135"/>
      <c r="DNW2" s="135"/>
      <c r="DNX2" s="135"/>
      <c r="DNY2" s="135"/>
      <c r="DNZ2" s="135"/>
      <c r="DOA2" s="135"/>
      <c r="DOB2" s="135"/>
      <c r="DOC2" s="135"/>
      <c r="DOD2" s="135"/>
      <c r="DOE2" s="135"/>
      <c r="DOF2" s="135"/>
      <c r="DOG2" s="135"/>
      <c r="DOH2" s="135"/>
      <c r="DOI2" s="135"/>
      <c r="DOJ2" s="135"/>
      <c r="DOK2" s="135"/>
      <c r="DOL2" s="135"/>
      <c r="DOM2" s="135"/>
      <c r="DON2" s="135"/>
      <c r="DOO2" s="135"/>
      <c r="DOP2" s="135"/>
      <c r="DOQ2" s="135"/>
      <c r="DOR2" s="135"/>
      <c r="DOS2" s="135"/>
      <c r="DOT2" s="135"/>
      <c r="DOU2" s="135"/>
      <c r="DOV2" s="135"/>
      <c r="DOW2" s="135"/>
      <c r="DOX2" s="135"/>
      <c r="DOY2" s="135"/>
      <c r="DOZ2" s="135"/>
      <c r="DPA2" s="135"/>
      <c r="DPB2" s="135"/>
      <c r="DPC2" s="135"/>
      <c r="DPD2" s="135"/>
      <c r="DPE2" s="135"/>
      <c r="DPF2" s="135"/>
      <c r="DPG2" s="135"/>
      <c r="DPH2" s="135"/>
      <c r="DPI2" s="135"/>
      <c r="DPJ2" s="135"/>
      <c r="DPK2" s="135"/>
      <c r="DPL2" s="135"/>
      <c r="DPM2" s="135"/>
      <c r="DPN2" s="135"/>
      <c r="DPO2" s="135"/>
      <c r="DPP2" s="135"/>
      <c r="DPQ2" s="135"/>
      <c r="DPR2" s="135"/>
      <c r="DPS2" s="135"/>
      <c r="DPT2" s="135"/>
      <c r="DPU2" s="135"/>
      <c r="DPV2" s="135"/>
      <c r="DPW2" s="135"/>
      <c r="DPX2" s="135"/>
      <c r="DPY2" s="135"/>
      <c r="DPZ2" s="135"/>
      <c r="DQA2" s="135"/>
      <c r="DQB2" s="135"/>
      <c r="DQC2" s="135"/>
      <c r="DQD2" s="135"/>
      <c r="DQE2" s="135"/>
      <c r="DQF2" s="135"/>
      <c r="DQG2" s="135"/>
      <c r="DQH2" s="135"/>
      <c r="DQI2" s="135"/>
      <c r="DQJ2" s="135"/>
      <c r="DQK2" s="135"/>
      <c r="DQL2" s="135"/>
      <c r="DQM2" s="135"/>
      <c r="DQN2" s="135"/>
      <c r="DQO2" s="135"/>
      <c r="DQP2" s="135"/>
      <c r="DQQ2" s="135"/>
      <c r="DQR2" s="135"/>
      <c r="DQS2" s="135"/>
      <c r="DQT2" s="135"/>
      <c r="DQU2" s="135"/>
      <c r="DQV2" s="135"/>
      <c r="DQW2" s="135"/>
      <c r="DQX2" s="135"/>
      <c r="DQY2" s="135"/>
      <c r="DQZ2" s="135"/>
      <c r="DRA2" s="135"/>
      <c r="DRB2" s="135"/>
      <c r="DRC2" s="135"/>
      <c r="DRD2" s="135"/>
      <c r="DRE2" s="135"/>
      <c r="DRF2" s="135"/>
      <c r="DRG2" s="135"/>
      <c r="DRH2" s="135"/>
      <c r="DRI2" s="135"/>
      <c r="DRJ2" s="135"/>
      <c r="DRK2" s="135"/>
      <c r="DRL2" s="135"/>
      <c r="DRM2" s="135"/>
      <c r="DRN2" s="135"/>
      <c r="DRO2" s="135"/>
      <c r="DRP2" s="135"/>
      <c r="DRQ2" s="135"/>
      <c r="DRR2" s="135"/>
      <c r="DRS2" s="135"/>
      <c r="DRT2" s="135"/>
      <c r="DRU2" s="135"/>
      <c r="DRV2" s="135"/>
      <c r="DRW2" s="135"/>
      <c r="DRX2" s="135"/>
      <c r="DRY2" s="135"/>
      <c r="DRZ2" s="135"/>
      <c r="DSA2" s="135"/>
      <c r="DSB2" s="135"/>
      <c r="DSC2" s="135"/>
      <c r="DSD2" s="135"/>
      <c r="DSE2" s="135"/>
      <c r="DSF2" s="135"/>
      <c r="DSG2" s="135"/>
      <c r="DSH2" s="135"/>
      <c r="DSI2" s="135"/>
      <c r="DSJ2" s="135"/>
      <c r="DSK2" s="135"/>
      <c r="DSL2" s="135"/>
      <c r="DSM2" s="135"/>
      <c r="DSN2" s="135"/>
      <c r="DSO2" s="135"/>
      <c r="DSP2" s="135"/>
      <c r="DSQ2" s="135"/>
      <c r="DSR2" s="135"/>
      <c r="DSS2" s="135"/>
      <c r="DST2" s="135"/>
      <c r="DSU2" s="135"/>
      <c r="DSV2" s="135"/>
      <c r="DSW2" s="135"/>
      <c r="DSX2" s="135"/>
      <c r="DSY2" s="135"/>
      <c r="DSZ2" s="135"/>
      <c r="DTA2" s="135"/>
      <c r="DTB2" s="135"/>
      <c r="DTC2" s="135"/>
      <c r="DTD2" s="135"/>
      <c r="DTE2" s="135"/>
      <c r="DTF2" s="135"/>
      <c r="DTG2" s="135"/>
      <c r="DTH2" s="135"/>
      <c r="DTI2" s="135"/>
      <c r="DTJ2" s="135"/>
      <c r="DTK2" s="135"/>
      <c r="DTL2" s="135"/>
      <c r="DTM2" s="135"/>
      <c r="DTN2" s="135"/>
      <c r="DTO2" s="135"/>
      <c r="DTP2" s="135"/>
      <c r="DTQ2" s="135"/>
      <c r="DTR2" s="135"/>
      <c r="DTS2" s="135"/>
      <c r="DTT2" s="135"/>
      <c r="DTU2" s="135"/>
      <c r="DTV2" s="135"/>
      <c r="DTW2" s="135"/>
      <c r="DTX2" s="135"/>
      <c r="DTY2" s="135"/>
      <c r="DTZ2" s="135"/>
      <c r="DUA2" s="135"/>
      <c r="DUB2" s="135"/>
      <c r="DUC2" s="135"/>
      <c r="DUD2" s="135"/>
      <c r="DUE2" s="135"/>
      <c r="DUF2" s="135"/>
      <c r="DUG2" s="135"/>
      <c r="DUH2" s="135"/>
      <c r="DUI2" s="135"/>
      <c r="DUJ2" s="135"/>
      <c r="DUK2" s="135"/>
      <c r="DUL2" s="135"/>
      <c r="DUM2" s="135"/>
      <c r="DUN2" s="135"/>
      <c r="DUO2" s="135"/>
      <c r="DUP2" s="135"/>
      <c r="DUQ2" s="135"/>
      <c r="DUR2" s="135"/>
      <c r="DUS2" s="135"/>
      <c r="DUT2" s="135"/>
      <c r="DUU2" s="135"/>
      <c r="DUV2" s="135"/>
      <c r="DUW2" s="135"/>
      <c r="DUX2" s="135"/>
      <c r="DUY2" s="135"/>
      <c r="DUZ2" s="135"/>
      <c r="DVA2" s="135"/>
      <c r="DVB2" s="135"/>
      <c r="DVC2" s="135"/>
      <c r="DVD2" s="135"/>
      <c r="DVE2" s="135"/>
      <c r="DVF2" s="135"/>
      <c r="DVG2" s="135"/>
      <c r="DVH2" s="135"/>
      <c r="DVI2" s="135"/>
      <c r="DVJ2" s="135"/>
      <c r="DVK2" s="135"/>
      <c r="DVL2" s="135"/>
      <c r="DVM2" s="135"/>
      <c r="DVN2" s="135"/>
      <c r="DVO2" s="135"/>
      <c r="DVP2" s="135"/>
      <c r="DVQ2" s="135"/>
      <c r="DVR2" s="135"/>
      <c r="DVS2" s="135"/>
      <c r="DVT2" s="135"/>
      <c r="DVU2" s="135"/>
      <c r="DVV2" s="135"/>
      <c r="DVW2" s="135"/>
      <c r="DVX2" s="135"/>
      <c r="DVY2" s="135"/>
      <c r="DVZ2" s="135"/>
      <c r="DWA2" s="135"/>
      <c r="DWB2" s="135"/>
      <c r="DWC2" s="135"/>
      <c r="DWD2" s="135"/>
      <c r="DWE2" s="135"/>
      <c r="DWF2" s="135"/>
      <c r="DWG2" s="135"/>
      <c r="DWH2" s="135"/>
      <c r="DWI2" s="135"/>
      <c r="DWJ2" s="135"/>
      <c r="DWK2" s="135"/>
      <c r="DWL2" s="135"/>
      <c r="DWM2" s="135"/>
      <c r="DWN2" s="135"/>
      <c r="DWO2" s="135"/>
      <c r="DWP2" s="135"/>
      <c r="DWQ2" s="135"/>
      <c r="DWR2" s="135"/>
      <c r="DWS2" s="135"/>
      <c r="DWT2" s="135"/>
      <c r="DWU2" s="135"/>
      <c r="DWV2" s="135"/>
      <c r="DWW2" s="135"/>
      <c r="DWX2" s="135"/>
      <c r="DWY2" s="135"/>
      <c r="DWZ2" s="135"/>
      <c r="DXA2" s="135"/>
      <c r="DXB2" s="135"/>
      <c r="DXC2" s="135"/>
      <c r="DXD2" s="135"/>
      <c r="DXE2" s="135"/>
      <c r="DXF2" s="135"/>
      <c r="DXG2" s="135"/>
      <c r="DXH2" s="135"/>
      <c r="DXI2" s="135"/>
      <c r="DXJ2" s="135"/>
      <c r="DXK2" s="135"/>
      <c r="DXL2" s="135"/>
      <c r="DXM2" s="135"/>
      <c r="DXN2" s="135"/>
      <c r="DXO2" s="135"/>
      <c r="DXP2" s="135"/>
      <c r="DXQ2" s="135"/>
      <c r="DXR2" s="135"/>
      <c r="DXS2" s="135"/>
      <c r="DXT2" s="135"/>
      <c r="DXU2" s="135"/>
      <c r="DXV2" s="135"/>
      <c r="DXW2" s="135"/>
      <c r="DXX2" s="135"/>
      <c r="DXY2" s="135"/>
      <c r="DXZ2" s="135"/>
      <c r="DYA2" s="135"/>
      <c r="DYB2" s="135"/>
      <c r="DYC2" s="135"/>
      <c r="DYD2" s="135"/>
      <c r="DYE2" s="135"/>
      <c r="DYF2" s="135"/>
      <c r="DYG2" s="135"/>
      <c r="DYH2" s="135"/>
      <c r="DYI2" s="135"/>
      <c r="DYJ2" s="135"/>
      <c r="DYK2" s="135"/>
      <c r="DYL2" s="135"/>
      <c r="DYM2" s="135"/>
      <c r="DYN2" s="135"/>
      <c r="DYO2" s="135"/>
      <c r="DYP2" s="135"/>
      <c r="DYQ2" s="135"/>
      <c r="DYR2" s="135"/>
      <c r="DYS2" s="135"/>
      <c r="DYT2" s="135"/>
      <c r="DYU2" s="135"/>
      <c r="DYV2" s="135"/>
      <c r="DYW2" s="135"/>
      <c r="DYX2" s="135"/>
      <c r="DYY2" s="135"/>
      <c r="DYZ2" s="135"/>
      <c r="DZA2" s="135"/>
      <c r="DZB2" s="135"/>
      <c r="DZC2" s="135"/>
      <c r="DZD2" s="135"/>
      <c r="DZE2" s="135"/>
      <c r="DZF2" s="135"/>
      <c r="DZG2" s="135"/>
      <c r="DZH2" s="135"/>
      <c r="DZI2" s="135"/>
      <c r="DZJ2" s="135"/>
      <c r="DZK2" s="135"/>
      <c r="DZL2" s="135"/>
      <c r="DZM2" s="135"/>
      <c r="DZN2" s="135"/>
      <c r="DZO2" s="135"/>
      <c r="DZP2" s="135"/>
      <c r="DZQ2" s="135"/>
      <c r="DZR2" s="135"/>
      <c r="DZS2" s="135"/>
      <c r="DZT2" s="135"/>
      <c r="DZU2" s="135"/>
      <c r="DZV2" s="135"/>
      <c r="DZW2" s="135"/>
      <c r="DZX2" s="135"/>
      <c r="DZY2" s="135"/>
      <c r="DZZ2" s="135"/>
      <c r="EAA2" s="135"/>
      <c r="EAB2" s="135"/>
      <c r="EAC2" s="135"/>
      <c r="EAD2" s="135"/>
      <c r="EAE2" s="135"/>
      <c r="EAF2" s="135"/>
      <c r="EAG2" s="135"/>
      <c r="EAH2" s="135"/>
      <c r="EAI2" s="135"/>
      <c r="EAJ2" s="135"/>
      <c r="EAK2" s="135"/>
      <c r="EAL2" s="135"/>
      <c r="EAM2" s="135"/>
      <c r="EAN2" s="135"/>
      <c r="EAO2" s="135"/>
      <c r="EAP2" s="135"/>
      <c r="EAQ2" s="135"/>
      <c r="EAR2" s="135"/>
      <c r="EAS2" s="135"/>
      <c r="EAT2" s="135"/>
      <c r="EAU2" s="135"/>
      <c r="EAV2" s="135"/>
      <c r="EAW2" s="135"/>
      <c r="EAX2" s="135"/>
      <c r="EAY2" s="135"/>
      <c r="EAZ2" s="135"/>
      <c r="EBA2" s="135"/>
      <c r="EBB2" s="135"/>
      <c r="EBC2" s="135"/>
      <c r="EBD2" s="135"/>
      <c r="EBE2" s="135"/>
      <c r="EBF2" s="135"/>
      <c r="EBG2" s="135"/>
      <c r="EBH2" s="135"/>
      <c r="EBI2" s="135"/>
      <c r="EBJ2" s="135"/>
      <c r="EBK2" s="135"/>
      <c r="EBL2" s="135"/>
      <c r="EBM2" s="135"/>
      <c r="EBN2" s="135"/>
      <c r="EBO2" s="135"/>
      <c r="EBP2" s="135"/>
      <c r="EBQ2" s="135"/>
      <c r="EBR2" s="135"/>
      <c r="EBS2" s="135"/>
      <c r="EBT2" s="135"/>
      <c r="EBU2" s="135"/>
      <c r="EBV2" s="135"/>
      <c r="EBW2" s="135"/>
      <c r="EBX2" s="135"/>
      <c r="EBY2" s="135"/>
      <c r="EBZ2" s="135"/>
      <c r="ECA2" s="135"/>
      <c r="ECB2" s="135"/>
      <c r="ECC2" s="135"/>
      <c r="ECD2" s="135"/>
      <c r="ECE2" s="135"/>
      <c r="ECF2" s="135"/>
      <c r="ECG2" s="135"/>
      <c r="ECH2" s="135"/>
      <c r="ECI2" s="135"/>
      <c r="ECJ2" s="135"/>
      <c r="ECK2" s="135"/>
      <c r="ECL2" s="135"/>
      <c r="ECM2" s="135"/>
      <c r="ECN2" s="135"/>
      <c r="ECO2" s="135"/>
      <c r="ECP2" s="135"/>
      <c r="ECQ2" s="135"/>
      <c r="ECR2" s="135"/>
      <c r="ECS2" s="135"/>
      <c r="ECT2" s="135"/>
      <c r="ECU2" s="135"/>
      <c r="ECV2" s="135"/>
      <c r="ECW2" s="135"/>
      <c r="ECX2" s="135"/>
      <c r="ECY2" s="135"/>
      <c r="ECZ2" s="135"/>
      <c r="EDA2" s="135"/>
      <c r="EDB2" s="135"/>
      <c r="EDC2" s="135"/>
      <c r="EDD2" s="135"/>
      <c r="EDE2" s="135"/>
      <c r="EDF2" s="135"/>
      <c r="EDG2" s="135"/>
      <c r="EDH2" s="135"/>
      <c r="EDI2" s="135"/>
      <c r="EDJ2" s="135"/>
      <c r="EDK2" s="135"/>
      <c r="EDL2" s="135"/>
      <c r="EDM2" s="135"/>
      <c r="EDN2" s="135"/>
      <c r="EDO2" s="135"/>
      <c r="EDP2" s="135"/>
      <c r="EDQ2" s="135"/>
      <c r="EDR2" s="135"/>
      <c r="EDS2" s="135"/>
      <c r="EDT2" s="135"/>
      <c r="EDU2" s="135"/>
      <c r="EDV2" s="135"/>
      <c r="EDW2" s="135"/>
      <c r="EDX2" s="135"/>
      <c r="EDY2" s="135"/>
      <c r="EDZ2" s="135"/>
      <c r="EEA2" s="135"/>
      <c r="EEB2" s="135"/>
      <c r="EEC2" s="135"/>
      <c r="EED2" s="135"/>
      <c r="EEE2" s="135"/>
      <c r="EEF2" s="135"/>
      <c r="EEG2" s="135"/>
      <c r="EEH2" s="135"/>
      <c r="EEI2" s="135"/>
      <c r="EEJ2" s="135"/>
      <c r="EEK2" s="135"/>
      <c r="EEL2" s="135"/>
      <c r="EEM2" s="135"/>
      <c r="EEN2" s="135"/>
      <c r="EEO2" s="135"/>
      <c r="EEP2" s="135"/>
      <c r="EEQ2" s="135"/>
      <c r="EER2" s="135"/>
      <c r="EES2" s="135"/>
      <c r="EET2" s="135"/>
      <c r="EEU2" s="135"/>
      <c r="EEV2" s="135"/>
      <c r="EEW2" s="135"/>
      <c r="EEX2" s="135"/>
      <c r="EEY2" s="135"/>
      <c r="EEZ2" s="135"/>
      <c r="EFA2" s="135"/>
      <c r="EFB2" s="135"/>
      <c r="EFC2" s="135"/>
      <c r="EFD2" s="135"/>
      <c r="EFE2" s="135"/>
      <c r="EFF2" s="135"/>
      <c r="EFG2" s="135"/>
      <c r="EFH2" s="135"/>
      <c r="EFI2" s="135"/>
      <c r="EFJ2" s="135"/>
      <c r="EFK2" s="135"/>
      <c r="EFL2" s="135"/>
      <c r="EFM2" s="135"/>
      <c r="EFN2" s="135"/>
      <c r="EFO2" s="135"/>
      <c r="EFP2" s="135"/>
      <c r="EFQ2" s="135"/>
      <c r="EFR2" s="135"/>
      <c r="EFS2" s="135"/>
      <c r="EFT2" s="135"/>
      <c r="EFU2" s="135"/>
      <c r="EFV2" s="135"/>
      <c r="EFW2" s="135"/>
      <c r="EFX2" s="135"/>
      <c r="EFY2" s="135"/>
      <c r="EFZ2" s="135"/>
      <c r="EGA2" s="135"/>
      <c r="EGB2" s="135"/>
      <c r="EGC2" s="135"/>
      <c r="EGD2" s="135"/>
      <c r="EGE2" s="135"/>
      <c r="EGF2" s="135"/>
      <c r="EGG2" s="135"/>
      <c r="EGH2" s="135"/>
      <c r="EGI2" s="135"/>
      <c r="EGJ2" s="135"/>
      <c r="EGK2" s="135"/>
      <c r="EGL2" s="135"/>
      <c r="EGM2" s="135"/>
      <c r="EGN2" s="135"/>
      <c r="EGO2" s="135"/>
      <c r="EGP2" s="135"/>
      <c r="EGQ2" s="135"/>
      <c r="EGR2" s="135"/>
      <c r="EGS2" s="135"/>
      <c r="EGT2" s="135"/>
      <c r="EGU2" s="135"/>
      <c r="EGV2" s="135"/>
      <c r="EGW2" s="135"/>
      <c r="EGX2" s="135"/>
      <c r="EGY2" s="135"/>
      <c r="EGZ2" s="135"/>
      <c r="EHA2" s="135"/>
      <c r="EHB2" s="135"/>
      <c r="EHC2" s="135"/>
      <c r="EHD2" s="135"/>
      <c r="EHE2" s="135"/>
      <c r="EHF2" s="135"/>
      <c r="EHG2" s="135"/>
      <c r="EHH2" s="135"/>
      <c r="EHI2" s="135"/>
      <c r="EHJ2" s="135"/>
      <c r="EHK2" s="135"/>
      <c r="EHL2" s="135"/>
      <c r="EHM2" s="135"/>
      <c r="EHN2" s="135"/>
      <c r="EHO2" s="135"/>
      <c r="EHP2" s="135"/>
      <c r="EHQ2" s="135"/>
      <c r="EHR2" s="135"/>
      <c r="EHS2" s="135"/>
      <c r="EHT2" s="135"/>
      <c r="EHU2" s="135"/>
      <c r="EHV2" s="135"/>
      <c r="EHW2" s="135"/>
      <c r="EHX2" s="135"/>
      <c r="EHY2" s="135"/>
      <c r="EHZ2" s="135"/>
      <c r="EIA2" s="135"/>
      <c r="EIB2" s="135"/>
      <c r="EIC2" s="135"/>
      <c r="EID2" s="135"/>
      <c r="EIE2" s="135"/>
      <c r="EIF2" s="135"/>
      <c r="EIG2" s="135"/>
      <c r="EIH2" s="135"/>
      <c r="EII2" s="135"/>
      <c r="EIJ2" s="135"/>
      <c r="EIK2" s="135"/>
      <c r="EIL2" s="135"/>
      <c r="EIM2" s="135"/>
      <c r="EIN2" s="135"/>
      <c r="EIO2" s="135"/>
      <c r="EIP2" s="135"/>
      <c r="EIQ2" s="135"/>
      <c r="EIR2" s="135"/>
      <c r="EIS2" s="135"/>
      <c r="EIT2" s="135"/>
      <c r="EIU2" s="135"/>
      <c r="EIV2" s="135"/>
      <c r="EIW2" s="135"/>
      <c r="EIX2" s="135"/>
      <c r="EIY2" s="135"/>
      <c r="EIZ2" s="135"/>
      <c r="EJA2" s="135"/>
      <c r="EJB2" s="135"/>
      <c r="EJC2" s="135"/>
      <c r="EJD2" s="135"/>
      <c r="EJE2" s="135"/>
      <c r="EJF2" s="135"/>
      <c r="EJG2" s="135"/>
      <c r="EJH2" s="135"/>
      <c r="EJI2" s="135"/>
      <c r="EJJ2" s="135"/>
      <c r="EJK2" s="135"/>
      <c r="EJL2" s="135"/>
      <c r="EJM2" s="135"/>
      <c r="EJN2" s="135"/>
      <c r="EJO2" s="135"/>
      <c r="EJP2" s="135"/>
      <c r="EJQ2" s="135"/>
      <c r="EJR2" s="135"/>
      <c r="EJS2" s="135"/>
      <c r="EJT2" s="135"/>
      <c r="EJU2" s="135"/>
      <c r="EJV2" s="135"/>
      <c r="EJW2" s="135"/>
      <c r="EJX2" s="135"/>
      <c r="EJY2" s="135"/>
      <c r="EJZ2" s="135"/>
      <c r="EKA2" s="135"/>
      <c r="EKB2" s="135"/>
      <c r="EKC2" s="135"/>
      <c r="EKD2" s="135"/>
      <c r="EKE2" s="135"/>
      <c r="EKF2" s="135"/>
      <c r="EKG2" s="135"/>
      <c r="EKH2" s="135"/>
      <c r="EKI2" s="135"/>
      <c r="EKJ2" s="135"/>
      <c r="EKK2" s="135"/>
      <c r="EKL2" s="135"/>
      <c r="EKM2" s="135"/>
      <c r="EKN2" s="135"/>
      <c r="EKO2" s="135"/>
      <c r="EKP2" s="135"/>
      <c r="EKQ2" s="135"/>
      <c r="EKR2" s="135"/>
      <c r="EKS2" s="135"/>
      <c r="EKT2" s="135"/>
      <c r="EKU2" s="135"/>
      <c r="EKV2" s="135"/>
      <c r="EKW2" s="135"/>
      <c r="EKX2" s="135"/>
      <c r="EKY2" s="135"/>
      <c r="EKZ2" s="135"/>
      <c r="ELA2" s="135"/>
      <c r="ELB2" s="135"/>
      <c r="ELC2" s="135"/>
      <c r="ELD2" s="135"/>
      <c r="ELE2" s="135"/>
      <c r="ELF2" s="135"/>
      <c r="ELG2" s="135"/>
      <c r="ELH2" s="135"/>
      <c r="ELI2" s="135"/>
      <c r="ELJ2" s="135"/>
      <c r="ELK2" s="135"/>
      <c r="ELL2" s="135"/>
      <c r="ELM2" s="135"/>
      <c r="ELN2" s="135"/>
      <c r="ELO2" s="135"/>
      <c r="ELP2" s="135"/>
      <c r="ELQ2" s="135"/>
      <c r="ELR2" s="135"/>
      <c r="ELS2" s="135"/>
      <c r="ELT2" s="135"/>
      <c r="ELU2" s="135"/>
      <c r="ELV2" s="135"/>
      <c r="ELW2" s="135"/>
      <c r="ELX2" s="135"/>
      <c r="ELY2" s="135"/>
      <c r="ELZ2" s="135"/>
      <c r="EMA2" s="135"/>
      <c r="EMB2" s="135"/>
      <c r="EMC2" s="135"/>
      <c r="EMD2" s="135"/>
      <c r="EME2" s="135"/>
      <c r="EMF2" s="135"/>
      <c r="EMG2" s="135"/>
      <c r="EMH2" s="135"/>
      <c r="EMI2" s="135"/>
      <c r="EMJ2" s="135"/>
      <c r="EMK2" s="135"/>
      <c r="EML2" s="135"/>
      <c r="EMM2" s="135"/>
      <c r="EMN2" s="135"/>
      <c r="EMO2" s="135"/>
      <c r="EMP2" s="135"/>
      <c r="EMQ2" s="135"/>
      <c r="EMR2" s="135"/>
      <c r="EMS2" s="135"/>
      <c r="EMT2" s="135"/>
      <c r="EMU2" s="135"/>
      <c r="EMV2" s="135"/>
      <c r="EMW2" s="135"/>
      <c r="EMX2" s="135"/>
      <c r="EMY2" s="135"/>
      <c r="EMZ2" s="135"/>
      <c r="ENA2" s="135"/>
      <c r="ENB2" s="135"/>
      <c r="ENC2" s="135"/>
      <c r="END2" s="135"/>
      <c r="ENE2" s="135"/>
      <c r="ENF2" s="135"/>
      <c r="ENG2" s="135"/>
      <c r="ENH2" s="135"/>
      <c r="ENI2" s="135"/>
      <c r="ENJ2" s="135"/>
      <c r="ENK2" s="135"/>
      <c r="ENL2" s="135"/>
      <c r="ENM2" s="135"/>
      <c r="ENN2" s="135"/>
      <c r="ENO2" s="135"/>
      <c r="ENP2" s="135"/>
      <c r="ENQ2" s="135"/>
      <c r="ENR2" s="135"/>
      <c r="ENS2" s="135"/>
      <c r="ENT2" s="135"/>
      <c r="ENU2" s="135"/>
      <c r="ENV2" s="135"/>
      <c r="ENW2" s="135"/>
      <c r="ENX2" s="135"/>
      <c r="ENY2" s="135"/>
      <c r="ENZ2" s="135"/>
      <c r="EOA2" s="135"/>
      <c r="EOB2" s="135"/>
      <c r="EOC2" s="135"/>
      <c r="EOD2" s="135"/>
      <c r="EOE2" s="135"/>
      <c r="EOF2" s="135"/>
      <c r="EOG2" s="135"/>
      <c r="EOH2" s="135"/>
      <c r="EOI2" s="135"/>
      <c r="EOJ2" s="135"/>
      <c r="EOK2" s="135"/>
      <c r="EOL2" s="135"/>
      <c r="EOM2" s="135"/>
      <c r="EON2" s="135"/>
      <c r="EOO2" s="135"/>
      <c r="EOP2" s="135"/>
      <c r="EOQ2" s="135"/>
      <c r="EOR2" s="135"/>
      <c r="EOS2" s="135"/>
      <c r="EOT2" s="135"/>
      <c r="EOU2" s="135"/>
      <c r="EOV2" s="135"/>
      <c r="EOW2" s="135"/>
      <c r="EOX2" s="135"/>
      <c r="EOY2" s="135"/>
      <c r="EOZ2" s="135"/>
      <c r="EPA2" s="135"/>
      <c r="EPB2" s="135"/>
      <c r="EPC2" s="135"/>
      <c r="EPD2" s="135"/>
      <c r="EPE2" s="135"/>
      <c r="EPF2" s="135"/>
      <c r="EPG2" s="135"/>
      <c r="EPH2" s="135"/>
      <c r="EPI2" s="135"/>
      <c r="EPJ2" s="135"/>
      <c r="EPK2" s="135"/>
      <c r="EPL2" s="135"/>
      <c r="EPM2" s="135"/>
      <c r="EPN2" s="135"/>
      <c r="EPO2" s="135"/>
      <c r="EPP2" s="135"/>
      <c r="EPQ2" s="135"/>
      <c r="EPR2" s="135"/>
      <c r="EPS2" s="135"/>
      <c r="EPT2" s="135"/>
      <c r="EPU2" s="135"/>
      <c r="EPV2" s="135"/>
      <c r="EPW2" s="135"/>
      <c r="EPX2" s="135"/>
      <c r="EPY2" s="135"/>
      <c r="EPZ2" s="135"/>
      <c r="EQA2" s="135"/>
      <c r="EQB2" s="135"/>
      <c r="EQC2" s="135"/>
      <c r="EQD2" s="135"/>
      <c r="EQE2" s="135"/>
      <c r="EQF2" s="135"/>
      <c r="EQG2" s="135"/>
      <c r="EQH2" s="135"/>
      <c r="EQI2" s="135"/>
      <c r="EQJ2" s="135"/>
      <c r="EQK2" s="135"/>
      <c r="EQL2" s="135"/>
      <c r="EQM2" s="135"/>
      <c r="EQN2" s="135"/>
      <c r="EQO2" s="135"/>
      <c r="EQP2" s="135"/>
      <c r="EQQ2" s="135"/>
      <c r="EQR2" s="135"/>
      <c r="EQS2" s="135"/>
      <c r="EQT2" s="135"/>
      <c r="EQU2" s="135"/>
      <c r="EQV2" s="135"/>
      <c r="EQW2" s="135"/>
      <c r="EQX2" s="135"/>
      <c r="EQY2" s="135"/>
      <c r="EQZ2" s="135"/>
      <c r="ERA2" s="135"/>
      <c r="ERB2" s="135"/>
      <c r="ERC2" s="135"/>
      <c r="ERD2" s="135"/>
      <c r="ERE2" s="135"/>
      <c r="ERF2" s="135"/>
      <c r="ERG2" s="135"/>
      <c r="ERH2" s="135"/>
      <c r="ERI2" s="135"/>
      <c r="ERJ2" s="135"/>
      <c r="ERK2" s="135"/>
      <c r="ERL2" s="135"/>
      <c r="ERM2" s="135"/>
      <c r="ERN2" s="135"/>
      <c r="ERO2" s="135"/>
      <c r="ERP2" s="135"/>
      <c r="ERQ2" s="135"/>
      <c r="ERR2" s="135"/>
      <c r="ERS2" s="135"/>
      <c r="ERT2" s="135"/>
      <c r="ERU2" s="135"/>
      <c r="ERV2" s="135"/>
      <c r="ERW2" s="135"/>
      <c r="ERX2" s="135"/>
      <c r="ERY2" s="135"/>
      <c r="ERZ2" s="135"/>
      <c r="ESA2" s="135"/>
      <c r="ESB2" s="135"/>
      <c r="ESC2" s="135"/>
      <c r="ESD2" s="135"/>
      <c r="ESE2" s="135"/>
      <c r="ESF2" s="135"/>
      <c r="ESG2" s="135"/>
      <c r="ESH2" s="135"/>
      <c r="ESI2" s="135"/>
      <c r="ESJ2" s="135"/>
      <c r="ESK2" s="135"/>
      <c r="ESL2" s="135"/>
      <c r="ESM2" s="135"/>
      <c r="ESN2" s="135"/>
      <c r="ESO2" s="135"/>
      <c r="ESP2" s="135"/>
      <c r="ESQ2" s="135"/>
      <c r="ESR2" s="135"/>
      <c r="ESS2" s="135"/>
      <c r="EST2" s="135"/>
      <c r="ESU2" s="135"/>
      <c r="ESV2" s="135"/>
      <c r="ESW2" s="135"/>
      <c r="ESX2" s="135"/>
      <c r="ESY2" s="135"/>
      <c r="ESZ2" s="135"/>
      <c r="ETA2" s="135"/>
      <c r="ETB2" s="135"/>
      <c r="ETC2" s="135"/>
      <c r="ETD2" s="135"/>
      <c r="ETE2" s="135"/>
      <c r="ETF2" s="135"/>
      <c r="ETG2" s="135"/>
      <c r="ETH2" s="135"/>
      <c r="ETI2" s="135"/>
      <c r="ETJ2" s="135"/>
      <c r="ETK2" s="135"/>
      <c r="ETL2" s="135"/>
      <c r="ETM2" s="135"/>
      <c r="ETN2" s="135"/>
      <c r="ETO2" s="135"/>
      <c r="ETP2" s="135"/>
      <c r="ETQ2" s="135"/>
      <c r="ETR2" s="135"/>
      <c r="ETS2" s="135"/>
      <c r="ETT2" s="135"/>
      <c r="ETU2" s="135"/>
      <c r="ETV2" s="135"/>
      <c r="ETW2" s="135"/>
      <c r="ETX2" s="135"/>
      <c r="ETY2" s="135"/>
      <c r="ETZ2" s="135"/>
      <c r="EUA2" s="135"/>
      <c r="EUB2" s="135"/>
      <c r="EUC2" s="135"/>
      <c r="EUD2" s="135"/>
      <c r="EUE2" s="135"/>
      <c r="EUF2" s="135"/>
      <c r="EUG2" s="135"/>
      <c r="EUH2" s="135"/>
      <c r="EUI2" s="135"/>
      <c r="EUJ2" s="135"/>
      <c r="EUK2" s="135"/>
      <c r="EUL2" s="135"/>
      <c r="EUM2" s="135"/>
      <c r="EUN2" s="135"/>
      <c r="EUO2" s="135"/>
      <c r="EUP2" s="135"/>
      <c r="EUQ2" s="135"/>
      <c r="EUR2" s="135"/>
      <c r="EUS2" s="135"/>
      <c r="EUT2" s="135"/>
      <c r="EUU2" s="135"/>
      <c r="EUV2" s="135"/>
      <c r="EUW2" s="135"/>
      <c r="EUX2" s="135"/>
      <c r="EUY2" s="135"/>
      <c r="EUZ2" s="135"/>
      <c r="EVA2" s="135"/>
      <c r="EVB2" s="135"/>
      <c r="EVC2" s="135"/>
      <c r="EVD2" s="135"/>
      <c r="EVE2" s="135"/>
      <c r="EVF2" s="135"/>
      <c r="EVG2" s="135"/>
      <c r="EVH2" s="135"/>
      <c r="EVI2" s="135"/>
      <c r="EVJ2" s="135"/>
      <c r="EVK2" s="135"/>
      <c r="EVL2" s="135"/>
      <c r="EVM2" s="135"/>
      <c r="EVN2" s="135"/>
      <c r="EVO2" s="135"/>
      <c r="EVP2" s="135"/>
      <c r="EVQ2" s="135"/>
      <c r="EVR2" s="135"/>
      <c r="EVS2" s="135"/>
      <c r="EVT2" s="135"/>
      <c r="EVU2" s="135"/>
      <c r="EVV2" s="135"/>
      <c r="EVW2" s="135"/>
      <c r="EVX2" s="135"/>
      <c r="EVY2" s="135"/>
      <c r="EVZ2" s="135"/>
      <c r="EWA2" s="135"/>
      <c r="EWB2" s="135"/>
      <c r="EWC2" s="135"/>
      <c r="EWD2" s="135"/>
      <c r="EWE2" s="135"/>
      <c r="EWF2" s="135"/>
      <c r="EWG2" s="135"/>
      <c r="EWH2" s="135"/>
      <c r="EWI2" s="135"/>
      <c r="EWJ2" s="135"/>
      <c r="EWK2" s="135"/>
      <c r="EWL2" s="135"/>
      <c r="EWM2" s="135"/>
      <c r="EWN2" s="135"/>
      <c r="EWO2" s="135"/>
      <c r="EWP2" s="135"/>
      <c r="EWQ2" s="135"/>
      <c r="EWR2" s="135"/>
      <c r="EWS2" s="135"/>
      <c r="EWT2" s="135"/>
      <c r="EWU2" s="135"/>
      <c r="EWV2" s="135"/>
      <c r="EWW2" s="135"/>
      <c r="EWX2" s="135"/>
      <c r="EWY2" s="135"/>
      <c r="EWZ2" s="135"/>
      <c r="EXA2" s="135"/>
      <c r="EXB2" s="135"/>
      <c r="EXC2" s="135"/>
      <c r="EXD2" s="135"/>
      <c r="EXE2" s="135"/>
      <c r="EXF2" s="135"/>
      <c r="EXG2" s="135"/>
      <c r="EXH2" s="135"/>
      <c r="EXI2" s="135"/>
      <c r="EXJ2" s="135"/>
      <c r="EXK2" s="135"/>
      <c r="EXL2" s="135"/>
      <c r="EXM2" s="135"/>
      <c r="EXN2" s="135"/>
      <c r="EXO2" s="135"/>
      <c r="EXP2" s="135"/>
      <c r="EXQ2" s="135"/>
      <c r="EXR2" s="135"/>
      <c r="EXS2" s="135"/>
      <c r="EXT2" s="135"/>
      <c r="EXU2" s="135"/>
      <c r="EXV2" s="135"/>
      <c r="EXW2" s="135"/>
      <c r="EXX2" s="135"/>
      <c r="EXY2" s="135"/>
      <c r="EXZ2" s="135"/>
      <c r="EYA2" s="135"/>
      <c r="EYB2" s="135"/>
      <c r="EYC2" s="135"/>
      <c r="EYD2" s="135"/>
      <c r="EYE2" s="135"/>
      <c r="EYF2" s="135"/>
      <c r="EYG2" s="135"/>
      <c r="EYH2" s="135"/>
      <c r="EYI2" s="135"/>
      <c r="EYJ2" s="135"/>
      <c r="EYK2" s="135"/>
      <c r="EYL2" s="135"/>
      <c r="EYM2" s="135"/>
      <c r="EYN2" s="135"/>
      <c r="EYO2" s="135"/>
      <c r="EYP2" s="135"/>
      <c r="EYQ2" s="135"/>
      <c r="EYR2" s="135"/>
      <c r="EYS2" s="135"/>
      <c r="EYT2" s="135"/>
      <c r="EYU2" s="135"/>
      <c r="EYV2" s="135"/>
      <c r="EYW2" s="135"/>
      <c r="EYX2" s="135"/>
      <c r="EYY2" s="135"/>
      <c r="EYZ2" s="135"/>
      <c r="EZA2" s="135"/>
      <c r="EZB2" s="135"/>
      <c r="EZC2" s="135"/>
      <c r="EZD2" s="135"/>
      <c r="EZE2" s="135"/>
      <c r="EZF2" s="135"/>
      <c r="EZG2" s="135"/>
      <c r="EZH2" s="135"/>
      <c r="EZI2" s="135"/>
      <c r="EZJ2" s="135"/>
      <c r="EZK2" s="135"/>
      <c r="EZL2" s="135"/>
      <c r="EZM2" s="135"/>
      <c r="EZN2" s="135"/>
      <c r="EZO2" s="135"/>
      <c r="EZP2" s="135"/>
      <c r="EZQ2" s="135"/>
      <c r="EZR2" s="135"/>
      <c r="EZS2" s="135"/>
      <c r="EZT2" s="135"/>
      <c r="EZU2" s="135"/>
      <c r="EZV2" s="135"/>
      <c r="EZW2" s="135"/>
      <c r="EZX2" s="135"/>
      <c r="EZY2" s="135"/>
      <c r="EZZ2" s="135"/>
      <c r="FAA2" s="135"/>
      <c r="FAB2" s="135"/>
      <c r="FAC2" s="135"/>
      <c r="FAD2" s="135"/>
      <c r="FAE2" s="135"/>
      <c r="FAF2" s="135"/>
      <c r="FAG2" s="135"/>
      <c r="FAH2" s="135"/>
      <c r="FAI2" s="135"/>
      <c r="FAJ2" s="135"/>
      <c r="FAK2" s="135"/>
      <c r="FAL2" s="135"/>
      <c r="FAM2" s="135"/>
      <c r="FAN2" s="135"/>
      <c r="FAO2" s="135"/>
      <c r="FAP2" s="135"/>
      <c r="FAQ2" s="135"/>
      <c r="FAR2" s="135"/>
      <c r="FAS2" s="135"/>
      <c r="FAT2" s="135"/>
      <c r="FAU2" s="135"/>
      <c r="FAV2" s="135"/>
      <c r="FAW2" s="135"/>
      <c r="FAX2" s="135"/>
      <c r="FAY2" s="135"/>
      <c r="FAZ2" s="135"/>
      <c r="FBA2" s="135"/>
      <c r="FBB2" s="135"/>
      <c r="FBC2" s="135"/>
      <c r="FBD2" s="135"/>
      <c r="FBE2" s="135"/>
      <c r="FBF2" s="135"/>
      <c r="FBG2" s="135"/>
      <c r="FBH2" s="135"/>
      <c r="FBI2" s="135"/>
      <c r="FBJ2" s="135"/>
      <c r="FBK2" s="135"/>
      <c r="FBL2" s="135"/>
      <c r="FBM2" s="135"/>
      <c r="FBN2" s="135"/>
      <c r="FBO2" s="135"/>
      <c r="FBP2" s="135"/>
      <c r="FBQ2" s="135"/>
      <c r="FBR2" s="135"/>
      <c r="FBS2" s="135"/>
      <c r="FBT2" s="135"/>
      <c r="FBU2" s="135"/>
      <c r="FBV2" s="135"/>
      <c r="FBW2" s="135"/>
      <c r="FBX2" s="135"/>
      <c r="FBY2" s="135"/>
      <c r="FBZ2" s="135"/>
      <c r="FCA2" s="135"/>
      <c r="FCB2" s="135"/>
      <c r="FCC2" s="135"/>
      <c r="FCD2" s="135"/>
      <c r="FCE2" s="135"/>
      <c r="FCF2" s="135"/>
      <c r="FCG2" s="135"/>
      <c r="FCH2" s="135"/>
      <c r="FCI2" s="135"/>
      <c r="FCJ2" s="135"/>
      <c r="FCK2" s="135"/>
      <c r="FCL2" s="135"/>
      <c r="FCM2" s="135"/>
      <c r="FCN2" s="135"/>
      <c r="FCO2" s="135"/>
      <c r="FCP2" s="135"/>
      <c r="FCQ2" s="135"/>
      <c r="FCR2" s="135"/>
      <c r="FCS2" s="135"/>
      <c r="FCT2" s="135"/>
      <c r="FCU2" s="135"/>
      <c r="FCV2" s="135"/>
      <c r="FCW2" s="135"/>
      <c r="FCX2" s="135"/>
      <c r="FCY2" s="135"/>
      <c r="FCZ2" s="135"/>
      <c r="FDA2" s="135"/>
      <c r="FDB2" s="135"/>
      <c r="FDC2" s="135"/>
      <c r="FDD2" s="135"/>
      <c r="FDE2" s="135"/>
      <c r="FDF2" s="135"/>
      <c r="FDG2" s="135"/>
      <c r="FDH2" s="135"/>
      <c r="FDI2" s="135"/>
      <c r="FDJ2" s="135"/>
      <c r="FDK2" s="135"/>
      <c r="FDL2" s="135"/>
      <c r="FDM2" s="135"/>
      <c r="FDN2" s="135"/>
      <c r="FDO2" s="135"/>
      <c r="FDP2" s="135"/>
      <c r="FDQ2" s="135"/>
      <c r="FDR2" s="135"/>
      <c r="FDS2" s="135"/>
      <c r="FDT2" s="135"/>
      <c r="FDU2" s="135"/>
      <c r="FDV2" s="135"/>
      <c r="FDW2" s="135"/>
      <c r="FDX2" s="135"/>
      <c r="FDY2" s="135"/>
      <c r="FDZ2" s="135"/>
      <c r="FEA2" s="135"/>
      <c r="FEB2" s="135"/>
      <c r="FEC2" s="135"/>
      <c r="FED2" s="135"/>
      <c r="FEE2" s="135"/>
      <c r="FEF2" s="135"/>
      <c r="FEG2" s="135"/>
      <c r="FEH2" s="135"/>
      <c r="FEI2" s="135"/>
      <c r="FEJ2" s="135"/>
      <c r="FEK2" s="135"/>
      <c r="FEL2" s="135"/>
      <c r="FEM2" s="135"/>
      <c r="FEN2" s="135"/>
      <c r="FEO2" s="135"/>
      <c r="FEP2" s="135"/>
      <c r="FEQ2" s="135"/>
      <c r="FER2" s="135"/>
      <c r="FES2" s="135"/>
      <c r="FET2" s="135"/>
      <c r="FEU2" s="135"/>
      <c r="FEV2" s="135"/>
      <c r="FEW2" s="135"/>
      <c r="FEX2" s="135"/>
      <c r="FEY2" s="135"/>
      <c r="FEZ2" s="135"/>
      <c r="FFA2" s="135"/>
      <c r="FFB2" s="135"/>
      <c r="FFC2" s="135"/>
      <c r="FFD2" s="135"/>
      <c r="FFE2" s="135"/>
      <c r="FFF2" s="135"/>
      <c r="FFG2" s="135"/>
      <c r="FFH2" s="135"/>
      <c r="FFI2" s="135"/>
      <c r="FFJ2" s="135"/>
      <c r="FFK2" s="135"/>
      <c r="FFL2" s="135"/>
      <c r="FFM2" s="135"/>
      <c r="FFN2" s="135"/>
      <c r="FFO2" s="135"/>
      <c r="FFP2" s="135"/>
      <c r="FFQ2" s="135"/>
      <c r="FFR2" s="135"/>
      <c r="FFS2" s="135"/>
      <c r="FFT2" s="135"/>
      <c r="FFU2" s="135"/>
      <c r="FFV2" s="135"/>
      <c r="FFW2" s="135"/>
      <c r="FFX2" s="135"/>
      <c r="FFY2" s="135"/>
      <c r="FFZ2" s="135"/>
      <c r="FGA2" s="135"/>
      <c r="FGB2" s="135"/>
      <c r="FGC2" s="135"/>
      <c r="FGD2" s="135"/>
      <c r="FGE2" s="135"/>
      <c r="FGF2" s="135"/>
      <c r="FGG2" s="135"/>
      <c r="FGH2" s="135"/>
      <c r="FGI2" s="135"/>
      <c r="FGJ2" s="135"/>
      <c r="FGK2" s="135"/>
      <c r="FGL2" s="135"/>
      <c r="FGM2" s="135"/>
      <c r="FGN2" s="135"/>
      <c r="FGO2" s="135"/>
      <c r="FGP2" s="135"/>
      <c r="FGQ2" s="135"/>
      <c r="FGR2" s="135"/>
      <c r="FGS2" s="135"/>
      <c r="FGT2" s="135"/>
      <c r="FGU2" s="135"/>
      <c r="FGV2" s="135"/>
      <c r="FGW2" s="135"/>
      <c r="FGX2" s="135"/>
      <c r="FGY2" s="135"/>
      <c r="FGZ2" s="135"/>
      <c r="FHA2" s="135"/>
      <c r="FHB2" s="135"/>
      <c r="FHC2" s="135"/>
      <c r="FHD2" s="135"/>
      <c r="FHE2" s="135"/>
      <c r="FHF2" s="135"/>
      <c r="FHG2" s="135"/>
      <c r="FHH2" s="135"/>
      <c r="FHI2" s="135"/>
      <c r="FHJ2" s="135"/>
      <c r="FHK2" s="135"/>
      <c r="FHL2" s="135"/>
      <c r="FHM2" s="135"/>
      <c r="FHN2" s="135"/>
      <c r="FHO2" s="135"/>
      <c r="FHP2" s="135"/>
      <c r="FHQ2" s="135"/>
      <c r="FHR2" s="135"/>
      <c r="FHS2" s="135"/>
      <c r="FHT2" s="135"/>
      <c r="FHU2" s="135"/>
      <c r="FHV2" s="135"/>
      <c r="FHW2" s="135"/>
      <c r="FHX2" s="135"/>
      <c r="FHY2" s="135"/>
      <c r="FHZ2" s="135"/>
      <c r="FIA2" s="135"/>
      <c r="FIB2" s="135"/>
      <c r="FIC2" s="135"/>
      <c r="FID2" s="135"/>
      <c r="FIE2" s="135"/>
      <c r="FIF2" s="135"/>
      <c r="FIG2" s="135"/>
      <c r="FIH2" s="135"/>
      <c r="FII2" s="135"/>
      <c r="FIJ2" s="135"/>
      <c r="FIK2" s="135"/>
      <c r="FIL2" s="135"/>
      <c r="FIM2" s="135"/>
      <c r="FIN2" s="135"/>
      <c r="FIO2" s="135"/>
      <c r="FIP2" s="135"/>
      <c r="FIQ2" s="135"/>
      <c r="FIR2" s="135"/>
      <c r="FIS2" s="135"/>
      <c r="FIT2" s="135"/>
      <c r="FIU2" s="135"/>
      <c r="FIV2" s="135"/>
      <c r="FIW2" s="135"/>
      <c r="FIX2" s="135"/>
      <c r="FIY2" s="135"/>
      <c r="FIZ2" s="135"/>
      <c r="FJA2" s="135"/>
      <c r="FJB2" s="135"/>
      <c r="FJC2" s="135"/>
      <c r="FJD2" s="135"/>
      <c r="FJE2" s="135"/>
      <c r="FJF2" s="135"/>
      <c r="FJG2" s="135"/>
      <c r="FJH2" s="135"/>
      <c r="FJI2" s="135"/>
      <c r="FJJ2" s="135"/>
      <c r="FJK2" s="135"/>
      <c r="FJL2" s="135"/>
      <c r="FJM2" s="135"/>
      <c r="FJN2" s="135"/>
      <c r="FJO2" s="135"/>
      <c r="FJP2" s="135"/>
      <c r="FJQ2" s="135"/>
      <c r="FJR2" s="135"/>
      <c r="FJS2" s="135"/>
      <c r="FJT2" s="135"/>
      <c r="FJU2" s="135"/>
      <c r="FJV2" s="135"/>
      <c r="FJW2" s="135"/>
      <c r="FJX2" s="135"/>
      <c r="FJY2" s="135"/>
      <c r="FJZ2" s="135"/>
      <c r="FKA2" s="135"/>
      <c r="FKB2" s="135"/>
      <c r="FKC2" s="135"/>
      <c r="FKD2" s="135"/>
      <c r="FKE2" s="135"/>
      <c r="FKF2" s="135"/>
      <c r="FKG2" s="135"/>
      <c r="FKH2" s="135"/>
      <c r="FKI2" s="135"/>
      <c r="FKJ2" s="135"/>
      <c r="FKK2" s="135"/>
      <c r="FKL2" s="135"/>
      <c r="FKM2" s="135"/>
      <c r="FKN2" s="135"/>
      <c r="FKO2" s="135"/>
      <c r="FKP2" s="135"/>
      <c r="FKQ2" s="135"/>
      <c r="FKR2" s="135"/>
      <c r="FKS2" s="135"/>
      <c r="FKT2" s="135"/>
      <c r="FKU2" s="135"/>
      <c r="FKV2" s="135"/>
      <c r="FKW2" s="135"/>
      <c r="FKX2" s="135"/>
      <c r="FKY2" s="135"/>
      <c r="FKZ2" s="135"/>
      <c r="FLA2" s="135"/>
      <c r="FLB2" s="135"/>
      <c r="FLC2" s="135"/>
      <c r="FLD2" s="135"/>
      <c r="FLE2" s="135"/>
      <c r="FLF2" s="135"/>
      <c r="FLG2" s="135"/>
      <c r="FLH2" s="135"/>
      <c r="FLI2" s="135"/>
      <c r="FLJ2" s="135"/>
      <c r="FLK2" s="135"/>
      <c r="FLL2" s="135"/>
      <c r="FLM2" s="135"/>
      <c r="FLN2" s="135"/>
      <c r="FLO2" s="135"/>
      <c r="FLP2" s="135"/>
      <c r="FLQ2" s="135"/>
      <c r="FLR2" s="135"/>
      <c r="FLS2" s="135"/>
      <c r="FLT2" s="135"/>
      <c r="FLU2" s="135"/>
      <c r="FLV2" s="135"/>
      <c r="FLW2" s="135"/>
      <c r="FLX2" s="135"/>
      <c r="FLY2" s="135"/>
      <c r="FLZ2" s="135"/>
      <c r="FMA2" s="135"/>
      <c r="FMB2" s="135"/>
      <c r="FMC2" s="135"/>
      <c r="FMD2" s="135"/>
      <c r="FME2" s="135"/>
      <c r="FMF2" s="135"/>
      <c r="FMG2" s="135"/>
      <c r="FMH2" s="135"/>
      <c r="FMI2" s="135"/>
      <c r="FMJ2" s="135"/>
      <c r="FMK2" s="135"/>
      <c r="FML2" s="135"/>
      <c r="FMM2" s="135"/>
      <c r="FMN2" s="135"/>
      <c r="FMO2" s="135"/>
      <c r="FMP2" s="135"/>
      <c r="FMQ2" s="135"/>
      <c r="FMR2" s="135"/>
      <c r="FMS2" s="135"/>
      <c r="FMT2" s="135"/>
      <c r="FMU2" s="135"/>
      <c r="FMV2" s="135"/>
      <c r="FMW2" s="135"/>
      <c r="FMX2" s="135"/>
      <c r="FMY2" s="135"/>
      <c r="FMZ2" s="135"/>
      <c r="FNA2" s="135"/>
      <c r="FNB2" s="135"/>
      <c r="FNC2" s="135"/>
      <c r="FND2" s="135"/>
      <c r="FNE2" s="135"/>
      <c r="FNF2" s="135"/>
      <c r="FNG2" s="135"/>
      <c r="FNH2" s="135"/>
      <c r="FNI2" s="135"/>
      <c r="FNJ2" s="135"/>
      <c r="FNK2" s="135"/>
      <c r="FNL2" s="135"/>
      <c r="FNM2" s="135"/>
      <c r="FNN2" s="135"/>
      <c r="FNO2" s="135"/>
      <c r="FNP2" s="135"/>
      <c r="FNQ2" s="135"/>
      <c r="FNR2" s="135"/>
      <c r="FNS2" s="135"/>
      <c r="FNT2" s="135"/>
      <c r="FNU2" s="135"/>
      <c r="FNV2" s="135"/>
      <c r="FNW2" s="135"/>
      <c r="FNX2" s="135"/>
      <c r="FNY2" s="135"/>
      <c r="FNZ2" s="135"/>
      <c r="FOA2" s="135"/>
      <c r="FOB2" s="135"/>
      <c r="FOC2" s="135"/>
      <c r="FOD2" s="135"/>
      <c r="FOE2" s="135"/>
      <c r="FOF2" s="135"/>
      <c r="FOG2" s="135"/>
      <c r="FOH2" s="135"/>
      <c r="FOI2" s="135"/>
      <c r="FOJ2" s="135"/>
      <c r="FOK2" s="135"/>
      <c r="FOL2" s="135"/>
      <c r="FOM2" s="135"/>
      <c r="FON2" s="135"/>
      <c r="FOO2" s="135"/>
      <c r="FOP2" s="135"/>
      <c r="FOQ2" s="135"/>
      <c r="FOR2" s="135"/>
      <c r="FOS2" s="135"/>
      <c r="FOT2" s="135"/>
      <c r="FOU2" s="135"/>
      <c r="FOV2" s="135"/>
      <c r="FOW2" s="135"/>
      <c r="FOX2" s="135"/>
      <c r="FOY2" s="135"/>
      <c r="FOZ2" s="135"/>
      <c r="FPA2" s="135"/>
      <c r="FPB2" s="135"/>
      <c r="FPC2" s="135"/>
      <c r="FPD2" s="135"/>
      <c r="FPE2" s="135"/>
      <c r="FPF2" s="135"/>
      <c r="FPG2" s="135"/>
      <c r="FPH2" s="135"/>
      <c r="FPI2" s="135"/>
      <c r="FPJ2" s="135"/>
      <c r="FPK2" s="135"/>
      <c r="FPL2" s="135"/>
      <c r="FPM2" s="135"/>
      <c r="FPN2" s="135"/>
      <c r="FPO2" s="135"/>
      <c r="FPP2" s="135"/>
      <c r="FPQ2" s="135"/>
      <c r="FPR2" s="135"/>
      <c r="FPS2" s="135"/>
      <c r="FPT2" s="135"/>
      <c r="FPU2" s="135"/>
      <c r="FPV2" s="135"/>
      <c r="FPW2" s="135"/>
      <c r="FPX2" s="135"/>
      <c r="FPY2" s="135"/>
      <c r="FPZ2" s="135"/>
      <c r="FQA2" s="135"/>
      <c r="FQB2" s="135"/>
      <c r="FQC2" s="135"/>
      <c r="FQD2" s="135"/>
      <c r="FQE2" s="135"/>
      <c r="FQF2" s="135"/>
      <c r="FQG2" s="135"/>
      <c r="FQH2" s="135"/>
      <c r="FQI2" s="135"/>
      <c r="FQJ2" s="135"/>
      <c r="FQK2" s="135"/>
      <c r="FQL2" s="135"/>
      <c r="FQM2" s="135"/>
      <c r="FQN2" s="135"/>
      <c r="FQO2" s="135"/>
      <c r="FQP2" s="135"/>
      <c r="FQQ2" s="135"/>
      <c r="FQR2" s="135"/>
      <c r="FQS2" s="135"/>
      <c r="FQT2" s="135"/>
      <c r="FQU2" s="135"/>
      <c r="FQV2" s="135"/>
      <c r="FQW2" s="135"/>
      <c r="FQX2" s="135"/>
      <c r="FQY2" s="135"/>
      <c r="FQZ2" s="135"/>
      <c r="FRA2" s="135"/>
      <c r="FRB2" s="135"/>
      <c r="FRC2" s="135"/>
      <c r="FRD2" s="135"/>
      <c r="FRE2" s="135"/>
      <c r="FRF2" s="135"/>
      <c r="FRG2" s="135"/>
      <c r="FRH2" s="135"/>
      <c r="FRI2" s="135"/>
      <c r="FRJ2" s="135"/>
      <c r="FRK2" s="135"/>
      <c r="FRL2" s="135"/>
      <c r="FRM2" s="135"/>
      <c r="FRN2" s="135"/>
      <c r="FRO2" s="135"/>
      <c r="FRP2" s="135"/>
      <c r="FRQ2" s="135"/>
      <c r="FRR2" s="135"/>
      <c r="FRS2" s="135"/>
      <c r="FRT2" s="135"/>
      <c r="FRU2" s="135"/>
      <c r="FRV2" s="135"/>
      <c r="FRW2" s="135"/>
      <c r="FRX2" s="135"/>
      <c r="FRY2" s="135"/>
      <c r="FRZ2" s="135"/>
      <c r="FSA2" s="135"/>
      <c r="FSB2" s="135"/>
      <c r="FSC2" s="135"/>
      <c r="FSD2" s="135"/>
      <c r="FSE2" s="135"/>
      <c r="FSF2" s="135"/>
      <c r="FSG2" s="135"/>
      <c r="FSH2" s="135"/>
      <c r="FSI2" s="135"/>
      <c r="FSJ2" s="135"/>
      <c r="FSK2" s="135"/>
      <c r="FSL2" s="135"/>
      <c r="FSM2" s="135"/>
      <c r="FSN2" s="135"/>
      <c r="FSO2" s="135"/>
      <c r="FSP2" s="135"/>
      <c r="FSQ2" s="135"/>
      <c r="FSR2" s="135"/>
      <c r="FSS2" s="135"/>
      <c r="FST2" s="135"/>
      <c r="FSU2" s="135"/>
      <c r="FSV2" s="135"/>
      <c r="FSW2" s="135"/>
      <c r="FSX2" s="135"/>
      <c r="FSY2" s="135"/>
      <c r="FSZ2" s="135"/>
      <c r="FTA2" s="135"/>
      <c r="FTB2" s="135"/>
      <c r="FTC2" s="135"/>
      <c r="FTD2" s="135"/>
      <c r="FTE2" s="135"/>
      <c r="FTF2" s="135"/>
      <c r="FTG2" s="135"/>
      <c r="FTH2" s="135"/>
      <c r="FTI2" s="135"/>
      <c r="FTJ2" s="135"/>
      <c r="FTK2" s="135"/>
      <c r="FTL2" s="135"/>
      <c r="FTM2" s="135"/>
      <c r="FTN2" s="135"/>
      <c r="FTO2" s="135"/>
      <c r="FTP2" s="135"/>
      <c r="FTQ2" s="135"/>
      <c r="FTR2" s="135"/>
      <c r="FTS2" s="135"/>
      <c r="FTT2" s="135"/>
      <c r="FTU2" s="135"/>
      <c r="FTV2" s="135"/>
      <c r="FTW2" s="135"/>
      <c r="FTX2" s="135"/>
      <c r="FTY2" s="135"/>
      <c r="FTZ2" s="135"/>
      <c r="FUA2" s="135"/>
      <c r="FUB2" s="135"/>
      <c r="FUC2" s="135"/>
      <c r="FUD2" s="135"/>
      <c r="FUE2" s="135"/>
      <c r="FUF2" s="135"/>
      <c r="FUG2" s="135"/>
      <c r="FUH2" s="135"/>
      <c r="FUI2" s="135"/>
      <c r="FUJ2" s="135"/>
      <c r="FUK2" s="135"/>
      <c r="FUL2" s="135"/>
      <c r="FUM2" s="135"/>
      <c r="FUN2" s="135"/>
      <c r="FUO2" s="135"/>
      <c r="FUP2" s="135"/>
      <c r="FUQ2" s="135"/>
      <c r="FUR2" s="135"/>
      <c r="FUS2" s="135"/>
      <c r="FUT2" s="135"/>
      <c r="FUU2" s="135"/>
      <c r="FUV2" s="135"/>
      <c r="FUW2" s="135"/>
      <c r="FUX2" s="135"/>
      <c r="FUY2" s="135"/>
      <c r="FUZ2" s="135"/>
      <c r="FVA2" s="135"/>
      <c r="FVB2" s="135"/>
      <c r="FVC2" s="135"/>
      <c r="FVD2" s="135"/>
      <c r="FVE2" s="135"/>
      <c r="FVF2" s="135"/>
      <c r="FVG2" s="135"/>
      <c r="FVH2" s="135"/>
      <c r="FVI2" s="135"/>
      <c r="FVJ2" s="135"/>
      <c r="FVK2" s="135"/>
      <c r="FVL2" s="135"/>
      <c r="FVM2" s="135"/>
      <c r="FVN2" s="135"/>
      <c r="FVO2" s="135"/>
      <c r="FVP2" s="135"/>
      <c r="FVQ2" s="135"/>
      <c r="FVR2" s="135"/>
      <c r="FVS2" s="135"/>
      <c r="FVT2" s="135"/>
      <c r="FVU2" s="135"/>
      <c r="FVV2" s="135"/>
      <c r="FVW2" s="135"/>
      <c r="FVX2" s="135"/>
      <c r="FVY2" s="135"/>
      <c r="FVZ2" s="135"/>
      <c r="FWA2" s="135"/>
      <c r="FWB2" s="135"/>
      <c r="FWC2" s="135"/>
      <c r="FWD2" s="135"/>
      <c r="FWE2" s="135"/>
      <c r="FWF2" s="135"/>
      <c r="FWG2" s="135"/>
      <c r="FWH2" s="135"/>
      <c r="FWI2" s="135"/>
      <c r="FWJ2" s="135"/>
      <c r="FWK2" s="135"/>
      <c r="FWL2" s="135"/>
      <c r="FWM2" s="135"/>
      <c r="FWN2" s="135"/>
      <c r="FWO2" s="135"/>
      <c r="FWP2" s="135"/>
      <c r="FWQ2" s="135"/>
      <c r="FWR2" s="135"/>
      <c r="FWS2" s="135"/>
      <c r="FWT2" s="135"/>
      <c r="FWU2" s="135"/>
      <c r="FWV2" s="135"/>
      <c r="FWW2" s="135"/>
      <c r="FWX2" s="135"/>
      <c r="FWY2" s="135"/>
      <c r="FWZ2" s="135"/>
      <c r="FXA2" s="135"/>
      <c r="FXB2" s="135"/>
      <c r="FXC2" s="135"/>
      <c r="FXD2" s="135"/>
      <c r="FXE2" s="135"/>
      <c r="FXF2" s="135"/>
      <c r="FXG2" s="135"/>
      <c r="FXH2" s="135"/>
      <c r="FXI2" s="135"/>
      <c r="FXJ2" s="135"/>
      <c r="FXK2" s="135"/>
      <c r="FXL2" s="135"/>
      <c r="FXM2" s="135"/>
      <c r="FXN2" s="135"/>
      <c r="FXO2" s="135"/>
      <c r="FXP2" s="135"/>
      <c r="FXQ2" s="135"/>
      <c r="FXR2" s="135"/>
      <c r="FXS2" s="135"/>
      <c r="FXT2" s="135"/>
      <c r="FXU2" s="135"/>
      <c r="FXV2" s="135"/>
      <c r="FXW2" s="135"/>
      <c r="FXX2" s="135"/>
      <c r="FXY2" s="135"/>
      <c r="FXZ2" s="135"/>
      <c r="FYA2" s="135"/>
      <c r="FYB2" s="135"/>
      <c r="FYC2" s="135"/>
      <c r="FYD2" s="135"/>
      <c r="FYE2" s="135"/>
      <c r="FYF2" s="135"/>
      <c r="FYG2" s="135"/>
      <c r="FYH2" s="135"/>
      <c r="FYI2" s="135"/>
      <c r="FYJ2" s="135"/>
      <c r="FYK2" s="135"/>
      <c r="FYL2" s="135"/>
      <c r="FYM2" s="135"/>
      <c r="FYN2" s="135"/>
      <c r="FYO2" s="135"/>
      <c r="FYP2" s="135"/>
      <c r="FYQ2" s="135"/>
      <c r="FYR2" s="135"/>
      <c r="FYS2" s="135"/>
      <c r="FYT2" s="135"/>
      <c r="FYU2" s="135"/>
      <c r="FYV2" s="135"/>
      <c r="FYW2" s="135"/>
      <c r="FYX2" s="135"/>
      <c r="FYY2" s="135"/>
      <c r="FYZ2" s="135"/>
      <c r="FZA2" s="135"/>
      <c r="FZB2" s="135"/>
      <c r="FZC2" s="135"/>
      <c r="FZD2" s="135"/>
      <c r="FZE2" s="135"/>
      <c r="FZF2" s="135"/>
      <c r="FZG2" s="135"/>
      <c r="FZH2" s="135"/>
      <c r="FZI2" s="135"/>
      <c r="FZJ2" s="135"/>
      <c r="FZK2" s="135"/>
      <c r="FZL2" s="135"/>
      <c r="FZM2" s="135"/>
      <c r="FZN2" s="135"/>
      <c r="FZO2" s="135"/>
      <c r="FZP2" s="135"/>
      <c r="FZQ2" s="135"/>
      <c r="FZR2" s="135"/>
      <c r="FZS2" s="135"/>
      <c r="FZT2" s="135"/>
      <c r="FZU2" s="135"/>
      <c r="FZV2" s="135"/>
      <c r="FZW2" s="135"/>
      <c r="FZX2" s="135"/>
      <c r="FZY2" s="135"/>
      <c r="FZZ2" s="135"/>
      <c r="GAA2" s="135"/>
      <c r="GAB2" s="135"/>
      <c r="GAC2" s="135"/>
      <c r="GAD2" s="135"/>
      <c r="GAE2" s="135"/>
      <c r="GAF2" s="135"/>
      <c r="GAG2" s="135"/>
      <c r="GAH2" s="135"/>
      <c r="GAI2" s="135"/>
      <c r="GAJ2" s="135"/>
      <c r="GAK2" s="135"/>
      <c r="GAL2" s="135"/>
      <c r="GAM2" s="135"/>
      <c r="GAN2" s="135"/>
      <c r="GAO2" s="135"/>
      <c r="GAP2" s="135"/>
      <c r="GAQ2" s="135"/>
      <c r="GAR2" s="135"/>
      <c r="GAS2" s="135"/>
      <c r="GAT2" s="135"/>
      <c r="GAU2" s="135"/>
      <c r="GAV2" s="135"/>
      <c r="GAW2" s="135"/>
      <c r="GAX2" s="135"/>
      <c r="GAY2" s="135"/>
      <c r="GAZ2" s="135"/>
      <c r="GBA2" s="135"/>
      <c r="GBB2" s="135"/>
      <c r="GBC2" s="135"/>
      <c r="GBD2" s="135"/>
      <c r="GBE2" s="135"/>
      <c r="GBF2" s="135"/>
      <c r="GBG2" s="135"/>
      <c r="GBH2" s="135"/>
      <c r="GBI2" s="135"/>
      <c r="GBJ2" s="135"/>
      <c r="GBK2" s="135"/>
      <c r="GBL2" s="135"/>
      <c r="GBM2" s="135"/>
      <c r="GBN2" s="135"/>
      <c r="GBO2" s="135"/>
      <c r="GBP2" s="135"/>
      <c r="GBQ2" s="135"/>
      <c r="GBR2" s="135"/>
      <c r="GBS2" s="135"/>
      <c r="GBT2" s="135"/>
      <c r="GBU2" s="135"/>
      <c r="GBV2" s="135"/>
      <c r="GBW2" s="135"/>
      <c r="GBX2" s="135"/>
      <c r="GBY2" s="135"/>
      <c r="GBZ2" s="135"/>
      <c r="GCA2" s="135"/>
      <c r="GCB2" s="135"/>
      <c r="GCC2" s="135"/>
      <c r="GCD2" s="135"/>
      <c r="GCE2" s="135"/>
      <c r="GCF2" s="135"/>
      <c r="GCG2" s="135"/>
      <c r="GCH2" s="135"/>
      <c r="GCI2" s="135"/>
      <c r="GCJ2" s="135"/>
      <c r="GCK2" s="135"/>
      <c r="GCL2" s="135"/>
      <c r="GCM2" s="135"/>
      <c r="GCN2" s="135"/>
      <c r="GCO2" s="135"/>
      <c r="GCP2" s="135"/>
      <c r="GCQ2" s="135"/>
      <c r="GCR2" s="135"/>
      <c r="GCS2" s="135"/>
      <c r="GCT2" s="135"/>
      <c r="GCU2" s="135"/>
      <c r="GCV2" s="135"/>
      <c r="GCW2" s="135"/>
      <c r="GCX2" s="135"/>
      <c r="GCY2" s="135"/>
      <c r="GCZ2" s="135"/>
      <c r="GDA2" s="135"/>
      <c r="GDB2" s="135"/>
      <c r="GDC2" s="135"/>
      <c r="GDD2" s="135"/>
      <c r="GDE2" s="135"/>
      <c r="GDF2" s="135"/>
      <c r="GDG2" s="135"/>
      <c r="GDH2" s="135"/>
      <c r="GDI2" s="135"/>
      <c r="GDJ2" s="135"/>
      <c r="GDK2" s="135"/>
      <c r="GDL2" s="135"/>
      <c r="GDM2" s="135"/>
      <c r="GDN2" s="135"/>
      <c r="GDO2" s="135"/>
      <c r="GDP2" s="135"/>
      <c r="GDQ2" s="135"/>
      <c r="GDR2" s="135"/>
      <c r="GDS2" s="135"/>
      <c r="GDT2" s="135"/>
      <c r="GDU2" s="135"/>
      <c r="GDV2" s="135"/>
      <c r="GDW2" s="135"/>
      <c r="GDX2" s="135"/>
      <c r="GDY2" s="135"/>
      <c r="GDZ2" s="135"/>
      <c r="GEA2" s="135"/>
      <c r="GEB2" s="135"/>
      <c r="GEC2" s="135"/>
      <c r="GED2" s="135"/>
      <c r="GEE2" s="135"/>
      <c r="GEF2" s="135"/>
      <c r="GEG2" s="135"/>
      <c r="GEH2" s="135"/>
      <c r="GEI2" s="135"/>
      <c r="GEJ2" s="135"/>
      <c r="GEK2" s="135"/>
      <c r="GEL2" s="135"/>
      <c r="GEM2" s="135"/>
      <c r="GEN2" s="135"/>
      <c r="GEO2" s="135"/>
      <c r="GEP2" s="135"/>
      <c r="GEQ2" s="135"/>
      <c r="GER2" s="135"/>
      <c r="GES2" s="135"/>
      <c r="GET2" s="135"/>
      <c r="GEU2" s="135"/>
      <c r="GEV2" s="135"/>
      <c r="GEW2" s="135"/>
      <c r="GEX2" s="135"/>
      <c r="GEY2" s="135"/>
      <c r="GEZ2" s="135"/>
      <c r="GFA2" s="135"/>
      <c r="GFB2" s="135"/>
      <c r="GFC2" s="135"/>
      <c r="GFD2" s="135"/>
      <c r="GFE2" s="135"/>
      <c r="GFF2" s="135"/>
      <c r="GFG2" s="135"/>
      <c r="GFH2" s="135"/>
      <c r="GFI2" s="135"/>
      <c r="GFJ2" s="135"/>
      <c r="GFK2" s="135"/>
      <c r="GFL2" s="135"/>
      <c r="GFM2" s="135"/>
      <c r="GFN2" s="135"/>
      <c r="GFO2" s="135"/>
      <c r="GFP2" s="135"/>
      <c r="GFQ2" s="135"/>
      <c r="GFR2" s="135"/>
      <c r="GFS2" s="135"/>
      <c r="GFT2" s="135"/>
      <c r="GFU2" s="135"/>
      <c r="GFV2" s="135"/>
      <c r="GFW2" s="135"/>
      <c r="GFX2" s="135"/>
      <c r="GFY2" s="135"/>
      <c r="GFZ2" s="135"/>
      <c r="GGA2" s="135"/>
      <c r="GGB2" s="135"/>
      <c r="GGC2" s="135"/>
      <c r="GGD2" s="135"/>
      <c r="GGE2" s="135"/>
      <c r="GGF2" s="135"/>
      <c r="GGG2" s="135"/>
      <c r="GGH2" s="135"/>
      <c r="GGI2" s="135"/>
      <c r="GGJ2" s="135"/>
      <c r="GGK2" s="135"/>
      <c r="GGL2" s="135"/>
      <c r="GGM2" s="135"/>
      <c r="GGN2" s="135"/>
      <c r="GGO2" s="135"/>
      <c r="GGP2" s="135"/>
      <c r="GGQ2" s="135"/>
      <c r="GGR2" s="135"/>
      <c r="GGS2" s="135"/>
      <c r="GGT2" s="135"/>
      <c r="GGU2" s="135"/>
      <c r="GGV2" s="135"/>
      <c r="GGW2" s="135"/>
      <c r="GGX2" s="135"/>
      <c r="GGY2" s="135"/>
      <c r="GGZ2" s="135"/>
      <c r="GHA2" s="135"/>
      <c r="GHB2" s="135"/>
      <c r="GHC2" s="135"/>
      <c r="GHD2" s="135"/>
      <c r="GHE2" s="135"/>
      <c r="GHF2" s="135"/>
      <c r="GHG2" s="135"/>
      <c r="GHH2" s="135"/>
      <c r="GHI2" s="135"/>
      <c r="GHJ2" s="135"/>
      <c r="GHK2" s="135"/>
      <c r="GHL2" s="135"/>
      <c r="GHM2" s="135"/>
      <c r="GHN2" s="135"/>
      <c r="GHO2" s="135"/>
      <c r="GHP2" s="135"/>
      <c r="GHQ2" s="135"/>
      <c r="GHR2" s="135"/>
      <c r="GHS2" s="135"/>
      <c r="GHT2" s="135"/>
      <c r="GHU2" s="135"/>
      <c r="GHV2" s="135"/>
      <c r="GHW2" s="135"/>
      <c r="GHX2" s="135"/>
      <c r="GHY2" s="135"/>
      <c r="GHZ2" s="135"/>
      <c r="GIA2" s="135"/>
      <c r="GIB2" s="135"/>
      <c r="GIC2" s="135"/>
      <c r="GID2" s="135"/>
      <c r="GIE2" s="135"/>
      <c r="GIF2" s="135"/>
      <c r="GIG2" s="135"/>
      <c r="GIH2" s="135"/>
      <c r="GII2" s="135"/>
      <c r="GIJ2" s="135"/>
      <c r="GIK2" s="135"/>
      <c r="GIL2" s="135"/>
      <c r="GIM2" s="135"/>
      <c r="GIN2" s="135"/>
      <c r="GIO2" s="135"/>
      <c r="GIP2" s="135"/>
      <c r="GIQ2" s="135"/>
      <c r="GIR2" s="135"/>
      <c r="GIS2" s="135"/>
      <c r="GIT2" s="135"/>
      <c r="GIU2" s="135"/>
      <c r="GIV2" s="135"/>
      <c r="GIW2" s="135"/>
      <c r="GIX2" s="135"/>
      <c r="GIY2" s="135"/>
      <c r="GIZ2" s="135"/>
      <c r="GJA2" s="135"/>
      <c r="GJB2" s="135"/>
      <c r="GJC2" s="135"/>
      <c r="GJD2" s="135"/>
      <c r="GJE2" s="135"/>
      <c r="GJF2" s="135"/>
      <c r="GJG2" s="135"/>
      <c r="GJH2" s="135"/>
      <c r="GJI2" s="135"/>
      <c r="GJJ2" s="135"/>
      <c r="GJK2" s="135"/>
      <c r="GJL2" s="135"/>
      <c r="GJM2" s="135"/>
      <c r="GJN2" s="135"/>
      <c r="GJO2" s="135"/>
      <c r="GJP2" s="135"/>
      <c r="GJQ2" s="135"/>
      <c r="GJR2" s="135"/>
      <c r="GJS2" s="135"/>
      <c r="GJT2" s="135"/>
      <c r="GJU2" s="135"/>
      <c r="GJV2" s="135"/>
      <c r="GJW2" s="135"/>
      <c r="GJX2" s="135"/>
      <c r="GJY2" s="135"/>
      <c r="GJZ2" s="135"/>
      <c r="GKA2" s="135"/>
      <c r="GKB2" s="135"/>
      <c r="GKC2" s="135"/>
      <c r="GKD2" s="135"/>
      <c r="GKE2" s="135"/>
      <c r="GKF2" s="135"/>
      <c r="GKG2" s="135"/>
      <c r="GKH2" s="135"/>
      <c r="GKI2" s="135"/>
      <c r="GKJ2" s="135"/>
      <c r="GKK2" s="135"/>
      <c r="GKL2" s="135"/>
      <c r="GKM2" s="135"/>
      <c r="GKN2" s="135"/>
      <c r="GKO2" s="135"/>
      <c r="GKP2" s="135"/>
      <c r="GKQ2" s="135"/>
      <c r="GKR2" s="135"/>
      <c r="GKS2" s="135"/>
      <c r="GKT2" s="135"/>
      <c r="GKU2" s="135"/>
      <c r="GKV2" s="135"/>
      <c r="GKW2" s="135"/>
      <c r="GKX2" s="135"/>
      <c r="GKY2" s="135"/>
      <c r="GKZ2" s="135"/>
      <c r="GLA2" s="135"/>
      <c r="GLB2" s="135"/>
      <c r="GLC2" s="135"/>
      <c r="GLD2" s="135"/>
      <c r="GLE2" s="135"/>
      <c r="GLF2" s="135"/>
      <c r="GLG2" s="135"/>
      <c r="GLH2" s="135"/>
      <c r="GLI2" s="135"/>
      <c r="GLJ2" s="135"/>
      <c r="GLK2" s="135"/>
      <c r="GLL2" s="135"/>
      <c r="GLM2" s="135"/>
      <c r="GLN2" s="135"/>
      <c r="GLO2" s="135"/>
      <c r="GLP2" s="135"/>
      <c r="GLQ2" s="135"/>
      <c r="GLR2" s="135"/>
      <c r="GLS2" s="135"/>
      <c r="GLT2" s="135"/>
      <c r="GLU2" s="135"/>
      <c r="GLV2" s="135"/>
      <c r="GLW2" s="135"/>
      <c r="GLX2" s="135"/>
      <c r="GLY2" s="135"/>
      <c r="GLZ2" s="135"/>
      <c r="GMA2" s="135"/>
      <c r="GMB2" s="135"/>
      <c r="GMC2" s="135"/>
      <c r="GMD2" s="135"/>
      <c r="GME2" s="135"/>
      <c r="GMF2" s="135"/>
      <c r="GMG2" s="135"/>
      <c r="GMH2" s="135"/>
      <c r="GMI2" s="135"/>
      <c r="GMJ2" s="135"/>
      <c r="GMK2" s="135"/>
      <c r="GML2" s="135"/>
      <c r="GMM2" s="135"/>
      <c r="GMN2" s="135"/>
      <c r="GMO2" s="135"/>
      <c r="GMP2" s="135"/>
      <c r="GMQ2" s="135"/>
      <c r="GMR2" s="135"/>
      <c r="GMS2" s="135"/>
      <c r="GMT2" s="135"/>
      <c r="GMU2" s="135"/>
      <c r="GMV2" s="135"/>
      <c r="GMW2" s="135"/>
      <c r="GMX2" s="135"/>
      <c r="GMY2" s="135"/>
      <c r="GMZ2" s="135"/>
      <c r="GNA2" s="135"/>
      <c r="GNB2" s="135"/>
      <c r="GNC2" s="135"/>
      <c r="GND2" s="135"/>
      <c r="GNE2" s="135"/>
      <c r="GNF2" s="135"/>
      <c r="GNG2" s="135"/>
      <c r="GNH2" s="135"/>
      <c r="GNI2" s="135"/>
      <c r="GNJ2" s="135"/>
      <c r="GNK2" s="135"/>
      <c r="GNL2" s="135"/>
      <c r="GNM2" s="135"/>
      <c r="GNN2" s="135"/>
      <c r="GNO2" s="135"/>
      <c r="GNP2" s="135"/>
      <c r="GNQ2" s="135"/>
      <c r="GNR2" s="135"/>
      <c r="GNS2" s="135"/>
      <c r="GNT2" s="135"/>
      <c r="GNU2" s="135"/>
      <c r="GNV2" s="135"/>
      <c r="GNW2" s="135"/>
      <c r="GNX2" s="135"/>
      <c r="GNY2" s="135"/>
      <c r="GNZ2" s="135"/>
      <c r="GOA2" s="135"/>
      <c r="GOB2" s="135"/>
      <c r="GOC2" s="135"/>
      <c r="GOD2" s="135"/>
      <c r="GOE2" s="135"/>
      <c r="GOF2" s="135"/>
      <c r="GOG2" s="135"/>
      <c r="GOH2" s="135"/>
      <c r="GOI2" s="135"/>
      <c r="GOJ2" s="135"/>
      <c r="GOK2" s="135"/>
      <c r="GOL2" s="135"/>
      <c r="GOM2" s="135"/>
      <c r="GON2" s="135"/>
      <c r="GOO2" s="135"/>
      <c r="GOP2" s="135"/>
      <c r="GOQ2" s="135"/>
      <c r="GOR2" s="135"/>
      <c r="GOS2" s="135"/>
      <c r="GOT2" s="135"/>
      <c r="GOU2" s="135"/>
      <c r="GOV2" s="135"/>
      <c r="GOW2" s="135"/>
      <c r="GOX2" s="135"/>
      <c r="GOY2" s="135"/>
      <c r="GOZ2" s="135"/>
      <c r="GPA2" s="135"/>
      <c r="GPB2" s="135"/>
      <c r="GPC2" s="135"/>
      <c r="GPD2" s="135"/>
      <c r="GPE2" s="135"/>
      <c r="GPF2" s="135"/>
      <c r="GPG2" s="135"/>
      <c r="GPH2" s="135"/>
      <c r="GPI2" s="135"/>
      <c r="GPJ2" s="135"/>
      <c r="GPK2" s="135"/>
      <c r="GPL2" s="135"/>
      <c r="GPM2" s="135"/>
      <c r="GPN2" s="135"/>
      <c r="GPO2" s="135"/>
      <c r="GPP2" s="135"/>
      <c r="GPQ2" s="135"/>
      <c r="GPR2" s="135"/>
      <c r="GPS2" s="135"/>
      <c r="GPT2" s="135"/>
      <c r="GPU2" s="135"/>
      <c r="GPV2" s="135"/>
      <c r="GPW2" s="135"/>
      <c r="GPX2" s="135"/>
      <c r="GPY2" s="135"/>
      <c r="GPZ2" s="135"/>
      <c r="GQA2" s="135"/>
      <c r="GQB2" s="135"/>
      <c r="GQC2" s="135"/>
      <c r="GQD2" s="135"/>
      <c r="GQE2" s="135"/>
      <c r="GQF2" s="135"/>
      <c r="GQG2" s="135"/>
      <c r="GQH2" s="135"/>
      <c r="GQI2" s="135"/>
      <c r="GQJ2" s="135"/>
      <c r="GQK2" s="135"/>
      <c r="GQL2" s="135"/>
      <c r="GQM2" s="135"/>
      <c r="GQN2" s="135"/>
      <c r="GQO2" s="135"/>
      <c r="GQP2" s="135"/>
      <c r="GQQ2" s="135"/>
      <c r="GQR2" s="135"/>
      <c r="GQS2" s="135"/>
      <c r="GQT2" s="135"/>
      <c r="GQU2" s="135"/>
      <c r="GQV2" s="135"/>
      <c r="GQW2" s="135"/>
      <c r="GQX2" s="135"/>
      <c r="GQY2" s="135"/>
      <c r="GQZ2" s="135"/>
      <c r="GRA2" s="135"/>
      <c r="GRB2" s="135"/>
      <c r="GRC2" s="135"/>
      <c r="GRD2" s="135"/>
      <c r="GRE2" s="135"/>
      <c r="GRF2" s="135"/>
      <c r="GRG2" s="135"/>
      <c r="GRH2" s="135"/>
      <c r="GRI2" s="135"/>
      <c r="GRJ2" s="135"/>
      <c r="GRK2" s="135"/>
      <c r="GRL2" s="135"/>
      <c r="GRM2" s="135"/>
      <c r="GRN2" s="135"/>
      <c r="GRO2" s="135"/>
      <c r="GRP2" s="135"/>
      <c r="GRQ2" s="135"/>
      <c r="GRR2" s="135"/>
      <c r="GRS2" s="135"/>
      <c r="GRT2" s="135"/>
      <c r="GRU2" s="135"/>
      <c r="GRV2" s="135"/>
      <c r="GRW2" s="135"/>
      <c r="GRX2" s="135"/>
      <c r="GRY2" s="135"/>
      <c r="GRZ2" s="135"/>
      <c r="GSA2" s="135"/>
      <c r="GSB2" s="135"/>
      <c r="GSC2" s="135"/>
      <c r="GSD2" s="135"/>
      <c r="GSE2" s="135"/>
      <c r="GSF2" s="135"/>
      <c r="GSG2" s="135"/>
      <c r="GSH2" s="135"/>
      <c r="GSI2" s="135"/>
      <c r="GSJ2" s="135"/>
      <c r="GSK2" s="135"/>
      <c r="GSL2" s="135"/>
      <c r="GSM2" s="135"/>
      <c r="GSN2" s="135"/>
      <c r="GSO2" s="135"/>
      <c r="GSP2" s="135"/>
      <c r="GSQ2" s="135"/>
      <c r="GSR2" s="135"/>
      <c r="GSS2" s="135"/>
      <c r="GST2" s="135"/>
      <c r="GSU2" s="135"/>
      <c r="GSV2" s="135"/>
      <c r="GSW2" s="135"/>
      <c r="GSX2" s="135"/>
      <c r="GSY2" s="135"/>
      <c r="GSZ2" s="135"/>
      <c r="GTA2" s="135"/>
      <c r="GTB2" s="135"/>
      <c r="GTC2" s="135"/>
      <c r="GTD2" s="135"/>
      <c r="GTE2" s="135"/>
      <c r="GTF2" s="135"/>
      <c r="GTG2" s="135"/>
      <c r="GTH2" s="135"/>
      <c r="GTI2" s="135"/>
      <c r="GTJ2" s="135"/>
      <c r="GTK2" s="135"/>
      <c r="GTL2" s="135"/>
      <c r="GTM2" s="135"/>
      <c r="GTN2" s="135"/>
      <c r="GTO2" s="135"/>
      <c r="GTP2" s="135"/>
      <c r="GTQ2" s="135"/>
      <c r="GTR2" s="135"/>
      <c r="GTS2" s="135"/>
      <c r="GTT2" s="135"/>
      <c r="GTU2" s="135"/>
      <c r="GTV2" s="135"/>
      <c r="GTW2" s="135"/>
      <c r="GTX2" s="135"/>
      <c r="GTY2" s="135"/>
      <c r="GTZ2" s="135"/>
      <c r="GUA2" s="135"/>
      <c r="GUB2" s="135"/>
      <c r="GUC2" s="135"/>
      <c r="GUD2" s="135"/>
      <c r="GUE2" s="135"/>
      <c r="GUF2" s="135"/>
      <c r="GUG2" s="135"/>
      <c r="GUH2" s="135"/>
      <c r="GUI2" s="135"/>
      <c r="GUJ2" s="135"/>
      <c r="GUK2" s="135"/>
      <c r="GUL2" s="135"/>
      <c r="GUM2" s="135"/>
      <c r="GUN2" s="135"/>
      <c r="GUO2" s="135"/>
      <c r="GUP2" s="135"/>
      <c r="GUQ2" s="135"/>
      <c r="GUR2" s="135"/>
      <c r="GUS2" s="135"/>
      <c r="GUT2" s="135"/>
      <c r="GUU2" s="135"/>
      <c r="GUV2" s="135"/>
      <c r="GUW2" s="135"/>
      <c r="GUX2" s="135"/>
      <c r="GUY2" s="135"/>
      <c r="GUZ2" s="135"/>
      <c r="GVA2" s="135"/>
      <c r="GVB2" s="135"/>
      <c r="GVC2" s="135"/>
      <c r="GVD2" s="135"/>
      <c r="GVE2" s="135"/>
      <c r="GVF2" s="135"/>
      <c r="GVG2" s="135"/>
      <c r="GVH2" s="135"/>
      <c r="GVI2" s="135"/>
      <c r="GVJ2" s="135"/>
      <c r="GVK2" s="135"/>
      <c r="GVL2" s="135"/>
      <c r="GVM2" s="135"/>
      <c r="GVN2" s="135"/>
      <c r="GVO2" s="135"/>
      <c r="GVP2" s="135"/>
      <c r="GVQ2" s="135"/>
      <c r="GVR2" s="135"/>
      <c r="GVS2" s="135"/>
      <c r="GVT2" s="135"/>
      <c r="GVU2" s="135"/>
      <c r="GVV2" s="135"/>
      <c r="GVW2" s="135"/>
      <c r="GVX2" s="135"/>
      <c r="GVY2" s="135"/>
      <c r="GVZ2" s="135"/>
      <c r="GWA2" s="135"/>
      <c r="GWB2" s="135"/>
      <c r="GWC2" s="135"/>
      <c r="GWD2" s="135"/>
      <c r="GWE2" s="135"/>
      <c r="GWF2" s="135"/>
      <c r="GWG2" s="135"/>
      <c r="GWH2" s="135"/>
      <c r="GWI2" s="135"/>
      <c r="GWJ2" s="135"/>
      <c r="GWK2" s="135"/>
      <c r="GWL2" s="135"/>
      <c r="GWM2" s="135"/>
      <c r="GWN2" s="135"/>
      <c r="GWO2" s="135"/>
      <c r="GWP2" s="135"/>
      <c r="GWQ2" s="135"/>
      <c r="GWR2" s="135"/>
      <c r="GWS2" s="135"/>
      <c r="GWT2" s="135"/>
      <c r="GWU2" s="135"/>
      <c r="GWV2" s="135"/>
      <c r="GWW2" s="135"/>
      <c r="GWX2" s="135"/>
      <c r="GWY2" s="135"/>
      <c r="GWZ2" s="135"/>
      <c r="GXA2" s="135"/>
      <c r="GXB2" s="135"/>
      <c r="GXC2" s="135"/>
      <c r="GXD2" s="135"/>
      <c r="GXE2" s="135"/>
      <c r="GXF2" s="135"/>
      <c r="GXG2" s="135"/>
      <c r="GXH2" s="135"/>
      <c r="GXI2" s="135"/>
      <c r="GXJ2" s="135"/>
      <c r="GXK2" s="135"/>
      <c r="GXL2" s="135"/>
      <c r="GXM2" s="135"/>
      <c r="GXN2" s="135"/>
      <c r="GXO2" s="135"/>
      <c r="GXP2" s="135"/>
      <c r="GXQ2" s="135"/>
      <c r="GXR2" s="135"/>
      <c r="GXS2" s="135"/>
      <c r="GXT2" s="135"/>
      <c r="GXU2" s="135"/>
      <c r="GXV2" s="135"/>
      <c r="GXW2" s="135"/>
      <c r="GXX2" s="135"/>
      <c r="GXY2" s="135"/>
      <c r="GXZ2" s="135"/>
      <c r="GYA2" s="135"/>
      <c r="GYB2" s="135"/>
      <c r="GYC2" s="135"/>
      <c r="GYD2" s="135"/>
      <c r="GYE2" s="135"/>
      <c r="GYF2" s="135"/>
      <c r="GYG2" s="135"/>
      <c r="GYH2" s="135"/>
      <c r="GYI2" s="135"/>
      <c r="GYJ2" s="135"/>
      <c r="GYK2" s="135"/>
      <c r="GYL2" s="135"/>
      <c r="GYM2" s="135"/>
      <c r="GYN2" s="135"/>
      <c r="GYO2" s="135"/>
      <c r="GYP2" s="135"/>
      <c r="GYQ2" s="135"/>
      <c r="GYR2" s="135"/>
      <c r="GYS2" s="135"/>
      <c r="GYT2" s="135"/>
      <c r="GYU2" s="135"/>
      <c r="GYV2" s="135"/>
      <c r="GYW2" s="135"/>
      <c r="GYX2" s="135"/>
      <c r="GYY2" s="135"/>
      <c r="GYZ2" s="135"/>
      <c r="GZA2" s="135"/>
      <c r="GZB2" s="135"/>
      <c r="GZC2" s="135"/>
      <c r="GZD2" s="135"/>
      <c r="GZE2" s="135"/>
      <c r="GZF2" s="135"/>
      <c r="GZG2" s="135"/>
      <c r="GZH2" s="135"/>
      <c r="GZI2" s="135"/>
      <c r="GZJ2" s="135"/>
      <c r="GZK2" s="135"/>
      <c r="GZL2" s="135"/>
      <c r="GZM2" s="135"/>
      <c r="GZN2" s="135"/>
      <c r="GZO2" s="135"/>
      <c r="GZP2" s="135"/>
      <c r="GZQ2" s="135"/>
      <c r="GZR2" s="135"/>
      <c r="GZS2" s="135"/>
      <c r="GZT2" s="135"/>
      <c r="GZU2" s="135"/>
      <c r="GZV2" s="135"/>
      <c r="GZW2" s="135"/>
      <c r="GZX2" s="135"/>
      <c r="GZY2" s="135"/>
      <c r="GZZ2" s="135"/>
      <c r="HAA2" s="135"/>
      <c r="HAB2" s="135"/>
      <c r="HAC2" s="135"/>
      <c r="HAD2" s="135"/>
      <c r="HAE2" s="135"/>
      <c r="HAF2" s="135"/>
      <c r="HAG2" s="135"/>
      <c r="HAH2" s="135"/>
      <c r="HAI2" s="135"/>
      <c r="HAJ2" s="135"/>
      <c r="HAK2" s="135"/>
      <c r="HAL2" s="135"/>
      <c r="HAM2" s="135"/>
      <c r="HAN2" s="135"/>
      <c r="HAO2" s="135"/>
      <c r="HAP2" s="135"/>
      <c r="HAQ2" s="135"/>
      <c r="HAR2" s="135"/>
      <c r="HAS2" s="135"/>
      <c r="HAT2" s="135"/>
      <c r="HAU2" s="135"/>
      <c r="HAV2" s="135"/>
      <c r="HAW2" s="135"/>
      <c r="HAX2" s="135"/>
      <c r="HAY2" s="135"/>
      <c r="HAZ2" s="135"/>
      <c r="HBA2" s="135"/>
      <c r="HBB2" s="135"/>
      <c r="HBC2" s="135"/>
      <c r="HBD2" s="135"/>
      <c r="HBE2" s="135"/>
      <c r="HBF2" s="135"/>
      <c r="HBG2" s="135"/>
      <c r="HBH2" s="135"/>
      <c r="HBI2" s="135"/>
      <c r="HBJ2" s="135"/>
      <c r="HBK2" s="135"/>
      <c r="HBL2" s="135"/>
      <c r="HBM2" s="135"/>
      <c r="HBN2" s="135"/>
      <c r="HBO2" s="135"/>
      <c r="HBP2" s="135"/>
      <c r="HBQ2" s="135"/>
      <c r="HBR2" s="135"/>
      <c r="HBS2" s="135"/>
      <c r="HBT2" s="135"/>
      <c r="HBU2" s="135"/>
      <c r="HBV2" s="135"/>
      <c r="HBW2" s="135"/>
      <c r="HBX2" s="135"/>
      <c r="HBY2" s="135"/>
      <c r="HBZ2" s="135"/>
      <c r="HCA2" s="135"/>
      <c r="HCB2" s="135"/>
      <c r="HCC2" s="135"/>
      <c r="HCD2" s="135"/>
      <c r="HCE2" s="135"/>
      <c r="HCF2" s="135"/>
      <c r="HCG2" s="135"/>
      <c r="HCH2" s="135"/>
      <c r="HCI2" s="135"/>
      <c r="HCJ2" s="135"/>
      <c r="HCK2" s="135"/>
      <c r="HCL2" s="135"/>
      <c r="HCM2" s="135"/>
      <c r="HCN2" s="135"/>
      <c r="HCO2" s="135"/>
      <c r="HCP2" s="135"/>
      <c r="HCQ2" s="135"/>
      <c r="HCR2" s="135"/>
      <c r="HCS2" s="135"/>
      <c r="HCT2" s="135"/>
      <c r="HCU2" s="135"/>
      <c r="HCV2" s="135"/>
      <c r="HCW2" s="135"/>
      <c r="HCX2" s="135"/>
      <c r="HCY2" s="135"/>
      <c r="HCZ2" s="135"/>
      <c r="HDA2" s="135"/>
      <c r="HDB2" s="135"/>
      <c r="HDC2" s="135"/>
      <c r="HDD2" s="135"/>
      <c r="HDE2" s="135"/>
      <c r="HDF2" s="135"/>
      <c r="HDG2" s="135"/>
      <c r="HDH2" s="135"/>
      <c r="HDI2" s="135"/>
      <c r="HDJ2" s="135"/>
      <c r="HDK2" s="135"/>
      <c r="HDL2" s="135"/>
      <c r="HDM2" s="135"/>
      <c r="HDN2" s="135"/>
      <c r="HDO2" s="135"/>
      <c r="HDP2" s="135"/>
      <c r="HDQ2" s="135"/>
      <c r="HDR2" s="135"/>
      <c r="HDS2" s="135"/>
      <c r="HDT2" s="135"/>
      <c r="HDU2" s="135"/>
      <c r="HDV2" s="135"/>
      <c r="HDW2" s="135"/>
      <c r="HDX2" s="135"/>
      <c r="HDY2" s="135"/>
      <c r="HDZ2" s="135"/>
      <c r="HEA2" s="135"/>
      <c r="HEB2" s="135"/>
      <c r="HEC2" s="135"/>
      <c r="HED2" s="135"/>
      <c r="HEE2" s="135"/>
      <c r="HEF2" s="135"/>
      <c r="HEG2" s="135"/>
      <c r="HEH2" s="135"/>
      <c r="HEI2" s="135"/>
      <c r="HEJ2" s="135"/>
      <c r="HEK2" s="135"/>
      <c r="HEL2" s="135"/>
      <c r="HEM2" s="135"/>
      <c r="HEN2" s="135"/>
      <c r="HEO2" s="135"/>
      <c r="HEP2" s="135"/>
      <c r="HEQ2" s="135"/>
      <c r="HER2" s="135"/>
      <c r="HES2" s="135"/>
      <c r="HET2" s="135"/>
      <c r="HEU2" s="135"/>
      <c r="HEV2" s="135"/>
      <c r="HEW2" s="135"/>
      <c r="HEX2" s="135"/>
      <c r="HEY2" s="135"/>
      <c r="HEZ2" s="135"/>
      <c r="HFA2" s="135"/>
      <c r="HFB2" s="135"/>
      <c r="HFC2" s="135"/>
      <c r="HFD2" s="135"/>
      <c r="HFE2" s="135"/>
      <c r="HFF2" s="135"/>
      <c r="HFG2" s="135"/>
      <c r="HFH2" s="135"/>
      <c r="HFI2" s="135"/>
      <c r="HFJ2" s="135"/>
      <c r="HFK2" s="135"/>
      <c r="HFL2" s="135"/>
      <c r="HFM2" s="135"/>
      <c r="HFN2" s="135"/>
      <c r="HFO2" s="135"/>
      <c r="HFP2" s="135"/>
      <c r="HFQ2" s="135"/>
      <c r="HFR2" s="135"/>
      <c r="HFS2" s="135"/>
      <c r="HFT2" s="135"/>
      <c r="HFU2" s="135"/>
      <c r="HFV2" s="135"/>
      <c r="HFW2" s="135"/>
      <c r="HFX2" s="135"/>
      <c r="HFY2" s="135"/>
      <c r="HFZ2" s="135"/>
      <c r="HGA2" s="135"/>
      <c r="HGB2" s="135"/>
      <c r="HGC2" s="135"/>
      <c r="HGD2" s="135"/>
      <c r="HGE2" s="135"/>
      <c r="HGF2" s="135"/>
      <c r="HGG2" s="135"/>
      <c r="HGH2" s="135"/>
      <c r="HGI2" s="135"/>
      <c r="HGJ2" s="135"/>
      <c r="HGK2" s="135"/>
      <c r="HGL2" s="135"/>
      <c r="HGM2" s="135"/>
      <c r="HGN2" s="135"/>
      <c r="HGO2" s="135"/>
      <c r="HGP2" s="135"/>
      <c r="HGQ2" s="135"/>
      <c r="HGR2" s="135"/>
      <c r="HGS2" s="135"/>
      <c r="HGT2" s="135"/>
      <c r="HGU2" s="135"/>
      <c r="HGV2" s="135"/>
      <c r="HGW2" s="135"/>
      <c r="HGX2" s="135"/>
      <c r="HGY2" s="135"/>
      <c r="HGZ2" s="135"/>
      <c r="HHA2" s="135"/>
      <c r="HHB2" s="135"/>
      <c r="HHC2" s="135"/>
      <c r="HHD2" s="135"/>
      <c r="HHE2" s="135"/>
      <c r="HHF2" s="135"/>
      <c r="HHG2" s="135"/>
      <c r="HHH2" s="135"/>
      <c r="HHI2" s="135"/>
      <c r="HHJ2" s="135"/>
      <c r="HHK2" s="135"/>
      <c r="HHL2" s="135"/>
      <c r="HHM2" s="135"/>
      <c r="HHN2" s="135"/>
      <c r="HHO2" s="135"/>
      <c r="HHP2" s="135"/>
      <c r="HHQ2" s="135"/>
      <c r="HHR2" s="135"/>
      <c r="HHS2" s="135"/>
      <c r="HHT2" s="135"/>
      <c r="HHU2" s="135"/>
      <c r="HHV2" s="135"/>
      <c r="HHW2" s="135"/>
      <c r="HHX2" s="135"/>
      <c r="HHY2" s="135"/>
      <c r="HHZ2" s="135"/>
      <c r="HIA2" s="135"/>
      <c r="HIB2" s="135"/>
      <c r="HIC2" s="135"/>
      <c r="HID2" s="135"/>
      <c r="HIE2" s="135"/>
      <c r="HIF2" s="135"/>
      <c r="HIG2" s="135"/>
      <c r="HIH2" s="135"/>
      <c r="HII2" s="135"/>
      <c r="HIJ2" s="135"/>
      <c r="HIK2" s="135"/>
      <c r="HIL2" s="135"/>
      <c r="HIM2" s="135"/>
      <c r="HIN2" s="135"/>
      <c r="HIO2" s="135"/>
      <c r="HIP2" s="135"/>
      <c r="HIQ2" s="135"/>
      <c r="HIR2" s="135"/>
      <c r="HIS2" s="135"/>
      <c r="HIT2" s="135"/>
      <c r="HIU2" s="135"/>
      <c r="HIV2" s="135"/>
      <c r="HIW2" s="135"/>
      <c r="HIX2" s="135"/>
      <c r="HIY2" s="135"/>
      <c r="HIZ2" s="135"/>
      <c r="HJA2" s="135"/>
      <c r="HJB2" s="135"/>
      <c r="HJC2" s="135"/>
      <c r="HJD2" s="135"/>
      <c r="HJE2" s="135"/>
      <c r="HJF2" s="135"/>
      <c r="HJG2" s="135"/>
      <c r="HJH2" s="135"/>
      <c r="HJI2" s="135"/>
      <c r="HJJ2" s="135"/>
      <c r="HJK2" s="135"/>
      <c r="HJL2" s="135"/>
      <c r="HJM2" s="135"/>
      <c r="HJN2" s="135"/>
      <c r="HJO2" s="135"/>
      <c r="HJP2" s="135"/>
      <c r="HJQ2" s="135"/>
      <c r="HJR2" s="135"/>
      <c r="HJS2" s="135"/>
      <c r="HJT2" s="135"/>
      <c r="HJU2" s="135"/>
      <c r="HJV2" s="135"/>
      <c r="HJW2" s="135"/>
      <c r="HJX2" s="135"/>
      <c r="HJY2" s="135"/>
      <c r="HJZ2" s="135"/>
      <c r="HKA2" s="135"/>
      <c r="HKB2" s="135"/>
      <c r="HKC2" s="135"/>
      <c r="HKD2" s="135"/>
      <c r="HKE2" s="135"/>
      <c r="HKF2" s="135"/>
      <c r="HKG2" s="135"/>
      <c r="HKH2" s="135"/>
      <c r="HKI2" s="135"/>
      <c r="HKJ2" s="135"/>
      <c r="HKK2" s="135"/>
      <c r="HKL2" s="135"/>
      <c r="HKM2" s="135"/>
      <c r="HKN2" s="135"/>
      <c r="HKO2" s="135"/>
      <c r="HKP2" s="135"/>
      <c r="HKQ2" s="135"/>
      <c r="HKR2" s="135"/>
      <c r="HKS2" s="135"/>
      <c r="HKT2" s="135"/>
      <c r="HKU2" s="135"/>
      <c r="HKV2" s="135"/>
      <c r="HKW2" s="135"/>
      <c r="HKX2" s="135"/>
      <c r="HKY2" s="135"/>
      <c r="HKZ2" s="135"/>
      <c r="HLA2" s="135"/>
      <c r="HLB2" s="135"/>
      <c r="HLC2" s="135"/>
      <c r="HLD2" s="135"/>
      <c r="HLE2" s="135"/>
      <c r="HLF2" s="135"/>
      <c r="HLG2" s="135"/>
      <c r="HLH2" s="135"/>
      <c r="HLI2" s="135"/>
      <c r="HLJ2" s="135"/>
      <c r="HLK2" s="135"/>
      <c r="HLL2" s="135"/>
      <c r="HLM2" s="135"/>
      <c r="HLN2" s="135"/>
      <c r="HLO2" s="135"/>
      <c r="HLP2" s="135"/>
      <c r="HLQ2" s="135"/>
      <c r="HLR2" s="135"/>
      <c r="HLS2" s="135"/>
      <c r="HLT2" s="135"/>
      <c r="HLU2" s="135"/>
      <c r="HLV2" s="135"/>
      <c r="HLW2" s="135"/>
      <c r="HLX2" s="135"/>
      <c r="HLY2" s="135"/>
      <c r="HLZ2" s="135"/>
      <c r="HMA2" s="135"/>
      <c r="HMB2" s="135"/>
      <c r="HMC2" s="135"/>
      <c r="HMD2" s="135"/>
      <c r="HME2" s="135"/>
      <c r="HMF2" s="135"/>
      <c r="HMG2" s="135"/>
      <c r="HMH2" s="135"/>
      <c r="HMI2" s="135"/>
      <c r="HMJ2" s="135"/>
      <c r="HMK2" s="135"/>
      <c r="HML2" s="135"/>
      <c r="HMM2" s="135"/>
      <c r="HMN2" s="135"/>
      <c r="HMO2" s="135"/>
      <c r="HMP2" s="135"/>
      <c r="HMQ2" s="135"/>
      <c r="HMR2" s="135"/>
      <c r="HMS2" s="135"/>
      <c r="HMT2" s="135"/>
      <c r="HMU2" s="135"/>
      <c r="HMV2" s="135"/>
      <c r="HMW2" s="135"/>
      <c r="HMX2" s="135"/>
      <c r="HMY2" s="135"/>
      <c r="HMZ2" s="135"/>
      <c r="HNA2" s="135"/>
      <c r="HNB2" s="135"/>
      <c r="HNC2" s="135"/>
      <c r="HND2" s="135"/>
      <c r="HNE2" s="135"/>
      <c r="HNF2" s="135"/>
      <c r="HNG2" s="135"/>
      <c r="HNH2" s="135"/>
      <c r="HNI2" s="135"/>
      <c r="HNJ2" s="135"/>
      <c r="HNK2" s="135"/>
      <c r="HNL2" s="135"/>
      <c r="HNM2" s="135"/>
      <c r="HNN2" s="135"/>
      <c r="HNO2" s="135"/>
      <c r="HNP2" s="135"/>
      <c r="HNQ2" s="135"/>
      <c r="HNR2" s="135"/>
      <c r="HNS2" s="135"/>
      <c r="HNT2" s="135"/>
      <c r="HNU2" s="135"/>
      <c r="HNV2" s="135"/>
      <c r="HNW2" s="135"/>
      <c r="HNX2" s="135"/>
      <c r="HNY2" s="135"/>
      <c r="HNZ2" s="135"/>
      <c r="HOA2" s="135"/>
      <c r="HOB2" s="135"/>
      <c r="HOC2" s="135"/>
      <c r="HOD2" s="135"/>
      <c r="HOE2" s="135"/>
      <c r="HOF2" s="135"/>
      <c r="HOG2" s="135"/>
      <c r="HOH2" s="135"/>
      <c r="HOI2" s="135"/>
      <c r="HOJ2" s="135"/>
      <c r="HOK2" s="135"/>
      <c r="HOL2" s="135"/>
      <c r="HOM2" s="135"/>
      <c r="HON2" s="135"/>
      <c r="HOO2" s="135"/>
      <c r="HOP2" s="135"/>
      <c r="HOQ2" s="135"/>
      <c r="HOR2" s="135"/>
      <c r="HOS2" s="135"/>
      <c r="HOT2" s="135"/>
      <c r="HOU2" s="135"/>
      <c r="HOV2" s="135"/>
      <c r="HOW2" s="135"/>
      <c r="HOX2" s="135"/>
      <c r="HOY2" s="135"/>
      <c r="HOZ2" s="135"/>
      <c r="HPA2" s="135"/>
      <c r="HPB2" s="135"/>
      <c r="HPC2" s="135"/>
      <c r="HPD2" s="135"/>
      <c r="HPE2" s="135"/>
      <c r="HPF2" s="135"/>
      <c r="HPG2" s="135"/>
      <c r="HPH2" s="135"/>
      <c r="HPI2" s="135"/>
      <c r="HPJ2" s="135"/>
      <c r="HPK2" s="135"/>
      <c r="HPL2" s="135"/>
      <c r="HPM2" s="135"/>
      <c r="HPN2" s="135"/>
      <c r="HPO2" s="135"/>
      <c r="HPP2" s="135"/>
      <c r="HPQ2" s="135"/>
      <c r="HPR2" s="135"/>
      <c r="HPS2" s="135"/>
      <c r="HPT2" s="135"/>
      <c r="HPU2" s="135"/>
      <c r="HPV2" s="135"/>
      <c r="HPW2" s="135"/>
      <c r="HPX2" s="135"/>
      <c r="HPY2" s="135"/>
      <c r="HPZ2" s="135"/>
      <c r="HQA2" s="135"/>
      <c r="HQB2" s="135"/>
      <c r="HQC2" s="135"/>
      <c r="HQD2" s="135"/>
      <c r="HQE2" s="135"/>
      <c r="HQF2" s="135"/>
      <c r="HQG2" s="135"/>
      <c r="HQH2" s="135"/>
      <c r="HQI2" s="135"/>
      <c r="HQJ2" s="135"/>
      <c r="HQK2" s="135"/>
      <c r="HQL2" s="135"/>
      <c r="HQM2" s="135"/>
      <c r="HQN2" s="135"/>
      <c r="HQO2" s="135"/>
      <c r="HQP2" s="135"/>
      <c r="HQQ2" s="135"/>
      <c r="HQR2" s="135"/>
      <c r="HQS2" s="135"/>
      <c r="HQT2" s="135"/>
      <c r="HQU2" s="135"/>
      <c r="HQV2" s="135"/>
      <c r="HQW2" s="135"/>
      <c r="HQX2" s="135"/>
      <c r="HQY2" s="135"/>
      <c r="HQZ2" s="135"/>
      <c r="HRA2" s="135"/>
      <c r="HRB2" s="135"/>
      <c r="HRC2" s="135"/>
      <c r="HRD2" s="135"/>
      <c r="HRE2" s="135"/>
      <c r="HRF2" s="135"/>
      <c r="HRG2" s="135"/>
      <c r="HRH2" s="135"/>
      <c r="HRI2" s="135"/>
      <c r="HRJ2" s="135"/>
      <c r="HRK2" s="135"/>
      <c r="HRL2" s="135"/>
      <c r="HRM2" s="135"/>
      <c r="HRN2" s="135"/>
      <c r="HRO2" s="135"/>
      <c r="HRP2" s="135"/>
      <c r="HRQ2" s="135"/>
      <c r="HRR2" s="135"/>
      <c r="HRS2" s="135"/>
      <c r="HRT2" s="135"/>
      <c r="HRU2" s="135"/>
      <c r="HRV2" s="135"/>
      <c r="HRW2" s="135"/>
      <c r="HRX2" s="135"/>
      <c r="HRY2" s="135"/>
      <c r="HRZ2" s="135"/>
      <c r="HSA2" s="135"/>
      <c r="HSB2" s="135"/>
      <c r="HSC2" s="135"/>
      <c r="HSD2" s="135"/>
      <c r="HSE2" s="135"/>
      <c r="HSF2" s="135"/>
      <c r="HSG2" s="135"/>
      <c r="HSH2" s="135"/>
      <c r="HSI2" s="135"/>
      <c r="HSJ2" s="135"/>
      <c r="HSK2" s="135"/>
      <c r="HSL2" s="135"/>
      <c r="HSM2" s="135"/>
      <c r="HSN2" s="135"/>
      <c r="HSO2" s="135"/>
      <c r="HSP2" s="135"/>
      <c r="HSQ2" s="135"/>
      <c r="HSR2" s="135"/>
      <c r="HSS2" s="135"/>
      <c r="HST2" s="135"/>
      <c r="HSU2" s="135"/>
      <c r="HSV2" s="135"/>
      <c r="HSW2" s="135"/>
      <c r="HSX2" s="135"/>
      <c r="HSY2" s="135"/>
      <c r="HSZ2" s="135"/>
      <c r="HTA2" s="135"/>
      <c r="HTB2" s="135"/>
      <c r="HTC2" s="135"/>
      <c r="HTD2" s="135"/>
      <c r="HTE2" s="135"/>
      <c r="HTF2" s="135"/>
      <c r="HTG2" s="135"/>
      <c r="HTH2" s="135"/>
      <c r="HTI2" s="135"/>
      <c r="HTJ2" s="135"/>
      <c r="HTK2" s="135"/>
      <c r="HTL2" s="135"/>
      <c r="HTM2" s="135"/>
      <c r="HTN2" s="135"/>
      <c r="HTO2" s="135"/>
      <c r="HTP2" s="135"/>
      <c r="HTQ2" s="135"/>
      <c r="HTR2" s="135"/>
      <c r="HTS2" s="135"/>
      <c r="HTT2" s="135"/>
      <c r="HTU2" s="135"/>
      <c r="HTV2" s="135"/>
      <c r="HTW2" s="135"/>
      <c r="HTX2" s="135"/>
      <c r="HTY2" s="135"/>
      <c r="HTZ2" s="135"/>
      <c r="HUA2" s="135"/>
      <c r="HUB2" s="135"/>
      <c r="HUC2" s="135"/>
      <c r="HUD2" s="135"/>
      <c r="HUE2" s="135"/>
      <c r="HUF2" s="135"/>
      <c r="HUG2" s="135"/>
      <c r="HUH2" s="135"/>
      <c r="HUI2" s="135"/>
      <c r="HUJ2" s="135"/>
      <c r="HUK2" s="135"/>
      <c r="HUL2" s="135"/>
      <c r="HUM2" s="135"/>
      <c r="HUN2" s="135"/>
      <c r="HUO2" s="135"/>
      <c r="HUP2" s="135"/>
      <c r="HUQ2" s="135"/>
      <c r="HUR2" s="135"/>
      <c r="HUS2" s="135"/>
      <c r="HUT2" s="135"/>
      <c r="HUU2" s="135"/>
      <c r="HUV2" s="135"/>
      <c r="HUW2" s="135"/>
      <c r="HUX2" s="135"/>
      <c r="HUY2" s="135"/>
      <c r="HUZ2" s="135"/>
      <c r="HVA2" s="135"/>
      <c r="HVB2" s="135"/>
      <c r="HVC2" s="135"/>
      <c r="HVD2" s="135"/>
      <c r="HVE2" s="135"/>
      <c r="HVF2" s="135"/>
      <c r="HVG2" s="135"/>
      <c r="HVH2" s="135"/>
      <c r="HVI2" s="135"/>
      <c r="HVJ2" s="135"/>
      <c r="HVK2" s="135"/>
      <c r="HVL2" s="135"/>
      <c r="HVM2" s="135"/>
      <c r="HVN2" s="135"/>
      <c r="HVO2" s="135"/>
      <c r="HVP2" s="135"/>
      <c r="HVQ2" s="135"/>
      <c r="HVR2" s="135"/>
      <c r="HVS2" s="135"/>
      <c r="HVT2" s="135"/>
      <c r="HVU2" s="135"/>
      <c r="HVV2" s="135"/>
      <c r="HVW2" s="135"/>
      <c r="HVX2" s="135"/>
      <c r="HVY2" s="135"/>
      <c r="HVZ2" s="135"/>
      <c r="HWA2" s="135"/>
      <c r="HWB2" s="135"/>
      <c r="HWC2" s="135"/>
      <c r="HWD2" s="135"/>
      <c r="HWE2" s="135"/>
      <c r="HWF2" s="135"/>
      <c r="HWG2" s="135"/>
      <c r="HWH2" s="135"/>
      <c r="HWI2" s="135"/>
      <c r="HWJ2" s="135"/>
      <c r="HWK2" s="135"/>
      <c r="HWL2" s="135"/>
      <c r="HWM2" s="135"/>
      <c r="HWN2" s="135"/>
      <c r="HWO2" s="135"/>
      <c r="HWP2" s="135"/>
      <c r="HWQ2" s="135"/>
      <c r="HWR2" s="135"/>
      <c r="HWS2" s="135"/>
      <c r="HWT2" s="135"/>
      <c r="HWU2" s="135"/>
      <c r="HWV2" s="135"/>
      <c r="HWW2" s="135"/>
      <c r="HWX2" s="135"/>
      <c r="HWY2" s="135"/>
      <c r="HWZ2" s="135"/>
      <c r="HXA2" s="135"/>
      <c r="HXB2" s="135"/>
      <c r="HXC2" s="135"/>
      <c r="HXD2" s="135"/>
      <c r="HXE2" s="135"/>
      <c r="HXF2" s="135"/>
      <c r="HXG2" s="135"/>
      <c r="HXH2" s="135"/>
      <c r="HXI2" s="135"/>
      <c r="HXJ2" s="135"/>
      <c r="HXK2" s="135"/>
      <c r="HXL2" s="135"/>
      <c r="HXM2" s="135"/>
      <c r="HXN2" s="135"/>
      <c r="HXO2" s="135"/>
      <c r="HXP2" s="135"/>
      <c r="HXQ2" s="135"/>
      <c r="HXR2" s="135"/>
      <c r="HXS2" s="135"/>
      <c r="HXT2" s="135"/>
      <c r="HXU2" s="135"/>
      <c r="HXV2" s="135"/>
      <c r="HXW2" s="135"/>
      <c r="HXX2" s="135"/>
      <c r="HXY2" s="135"/>
      <c r="HXZ2" s="135"/>
      <c r="HYA2" s="135"/>
      <c r="HYB2" s="135"/>
      <c r="HYC2" s="135"/>
      <c r="HYD2" s="135"/>
      <c r="HYE2" s="135"/>
      <c r="HYF2" s="135"/>
      <c r="HYG2" s="135"/>
      <c r="HYH2" s="135"/>
      <c r="HYI2" s="135"/>
      <c r="HYJ2" s="135"/>
      <c r="HYK2" s="135"/>
      <c r="HYL2" s="135"/>
      <c r="HYM2" s="135"/>
      <c r="HYN2" s="135"/>
      <c r="HYO2" s="135"/>
      <c r="HYP2" s="135"/>
      <c r="HYQ2" s="135"/>
      <c r="HYR2" s="135"/>
      <c r="HYS2" s="135"/>
      <c r="HYT2" s="135"/>
      <c r="HYU2" s="135"/>
      <c r="HYV2" s="135"/>
      <c r="HYW2" s="135"/>
      <c r="HYX2" s="135"/>
      <c r="HYY2" s="135"/>
      <c r="HYZ2" s="135"/>
      <c r="HZA2" s="135"/>
      <c r="HZB2" s="135"/>
      <c r="HZC2" s="135"/>
      <c r="HZD2" s="135"/>
      <c r="HZE2" s="135"/>
      <c r="HZF2" s="135"/>
      <c r="HZG2" s="135"/>
      <c r="HZH2" s="135"/>
      <c r="HZI2" s="135"/>
      <c r="HZJ2" s="135"/>
      <c r="HZK2" s="135"/>
      <c r="HZL2" s="135"/>
      <c r="HZM2" s="135"/>
      <c r="HZN2" s="135"/>
      <c r="HZO2" s="135"/>
      <c r="HZP2" s="135"/>
      <c r="HZQ2" s="135"/>
      <c r="HZR2" s="135"/>
      <c r="HZS2" s="135"/>
      <c r="HZT2" s="135"/>
      <c r="HZU2" s="135"/>
      <c r="HZV2" s="135"/>
      <c r="HZW2" s="135"/>
      <c r="HZX2" s="135"/>
      <c r="HZY2" s="135"/>
      <c r="HZZ2" s="135"/>
      <c r="IAA2" s="135"/>
      <c r="IAB2" s="135"/>
      <c r="IAC2" s="135"/>
      <c r="IAD2" s="135"/>
      <c r="IAE2" s="135"/>
      <c r="IAF2" s="135"/>
      <c r="IAG2" s="135"/>
      <c r="IAH2" s="135"/>
      <c r="IAI2" s="135"/>
      <c r="IAJ2" s="135"/>
      <c r="IAK2" s="135"/>
      <c r="IAL2" s="135"/>
      <c r="IAM2" s="135"/>
      <c r="IAN2" s="135"/>
      <c r="IAO2" s="135"/>
      <c r="IAP2" s="135"/>
      <c r="IAQ2" s="135"/>
      <c r="IAR2" s="135"/>
      <c r="IAS2" s="135"/>
      <c r="IAT2" s="135"/>
      <c r="IAU2" s="135"/>
      <c r="IAV2" s="135"/>
      <c r="IAW2" s="135"/>
      <c r="IAX2" s="135"/>
      <c r="IAY2" s="135"/>
      <c r="IAZ2" s="135"/>
      <c r="IBA2" s="135"/>
      <c r="IBB2" s="135"/>
      <c r="IBC2" s="135"/>
      <c r="IBD2" s="135"/>
      <c r="IBE2" s="135"/>
      <c r="IBF2" s="135"/>
      <c r="IBG2" s="135"/>
      <c r="IBH2" s="135"/>
      <c r="IBI2" s="135"/>
      <c r="IBJ2" s="135"/>
      <c r="IBK2" s="135"/>
      <c r="IBL2" s="135"/>
      <c r="IBM2" s="135"/>
      <c r="IBN2" s="135"/>
      <c r="IBO2" s="135"/>
      <c r="IBP2" s="135"/>
      <c r="IBQ2" s="135"/>
      <c r="IBR2" s="135"/>
      <c r="IBS2" s="135"/>
      <c r="IBT2" s="135"/>
      <c r="IBU2" s="135"/>
      <c r="IBV2" s="135"/>
      <c r="IBW2" s="135"/>
      <c r="IBX2" s="135"/>
      <c r="IBY2" s="135"/>
      <c r="IBZ2" s="135"/>
      <c r="ICA2" s="135"/>
      <c r="ICB2" s="135"/>
      <c r="ICC2" s="135"/>
      <c r="ICD2" s="135"/>
      <c r="ICE2" s="135"/>
      <c r="ICF2" s="135"/>
      <c r="ICG2" s="135"/>
      <c r="ICH2" s="135"/>
      <c r="ICI2" s="135"/>
      <c r="ICJ2" s="135"/>
      <c r="ICK2" s="135"/>
      <c r="ICL2" s="135"/>
      <c r="ICM2" s="135"/>
      <c r="ICN2" s="135"/>
      <c r="ICO2" s="135"/>
      <c r="ICP2" s="135"/>
      <c r="ICQ2" s="135"/>
      <c r="ICR2" s="135"/>
      <c r="ICS2" s="135"/>
      <c r="ICT2" s="135"/>
      <c r="ICU2" s="135"/>
      <c r="ICV2" s="135"/>
      <c r="ICW2" s="135"/>
      <c r="ICX2" s="135"/>
      <c r="ICY2" s="135"/>
      <c r="ICZ2" s="135"/>
      <c r="IDA2" s="135"/>
      <c r="IDB2" s="135"/>
      <c r="IDC2" s="135"/>
      <c r="IDD2" s="135"/>
      <c r="IDE2" s="135"/>
      <c r="IDF2" s="135"/>
      <c r="IDG2" s="135"/>
      <c r="IDH2" s="135"/>
      <c r="IDI2" s="135"/>
      <c r="IDJ2" s="135"/>
      <c r="IDK2" s="135"/>
      <c r="IDL2" s="135"/>
      <c r="IDM2" s="135"/>
      <c r="IDN2" s="135"/>
      <c r="IDO2" s="135"/>
      <c r="IDP2" s="135"/>
      <c r="IDQ2" s="135"/>
      <c r="IDR2" s="135"/>
      <c r="IDS2" s="135"/>
      <c r="IDT2" s="135"/>
      <c r="IDU2" s="135"/>
      <c r="IDV2" s="135"/>
      <c r="IDW2" s="135"/>
      <c r="IDX2" s="135"/>
      <c r="IDY2" s="135"/>
      <c r="IDZ2" s="135"/>
      <c r="IEA2" s="135"/>
      <c r="IEB2" s="135"/>
      <c r="IEC2" s="135"/>
      <c r="IED2" s="135"/>
      <c r="IEE2" s="135"/>
      <c r="IEF2" s="135"/>
      <c r="IEG2" s="135"/>
      <c r="IEH2" s="135"/>
      <c r="IEI2" s="135"/>
      <c r="IEJ2" s="135"/>
      <c r="IEK2" s="135"/>
      <c r="IEL2" s="135"/>
      <c r="IEM2" s="135"/>
      <c r="IEN2" s="135"/>
      <c r="IEO2" s="135"/>
      <c r="IEP2" s="135"/>
      <c r="IEQ2" s="135"/>
      <c r="IER2" s="135"/>
      <c r="IES2" s="135"/>
      <c r="IET2" s="135"/>
      <c r="IEU2" s="135"/>
      <c r="IEV2" s="135"/>
      <c r="IEW2" s="135"/>
      <c r="IEX2" s="135"/>
      <c r="IEY2" s="135"/>
      <c r="IEZ2" s="135"/>
      <c r="IFA2" s="135"/>
      <c r="IFB2" s="135"/>
      <c r="IFC2" s="135"/>
      <c r="IFD2" s="135"/>
      <c r="IFE2" s="135"/>
      <c r="IFF2" s="135"/>
      <c r="IFG2" s="135"/>
      <c r="IFH2" s="135"/>
      <c r="IFI2" s="135"/>
      <c r="IFJ2" s="135"/>
      <c r="IFK2" s="135"/>
      <c r="IFL2" s="135"/>
      <c r="IFM2" s="135"/>
      <c r="IFN2" s="135"/>
      <c r="IFO2" s="135"/>
      <c r="IFP2" s="135"/>
      <c r="IFQ2" s="135"/>
      <c r="IFR2" s="135"/>
      <c r="IFS2" s="135"/>
      <c r="IFT2" s="135"/>
      <c r="IFU2" s="135"/>
      <c r="IFV2" s="135"/>
      <c r="IFW2" s="135"/>
      <c r="IFX2" s="135"/>
      <c r="IFY2" s="135"/>
      <c r="IFZ2" s="135"/>
      <c r="IGA2" s="135"/>
      <c r="IGB2" s="135"/>
      <c r="IGC2" s="135"/>
      <c r="IGD2" s="135"/>
      <c r="IGE2" s="135"/>
      <c r="IGF2" s="135"/>
      <c r="IGG2" s="135"/>
      <c r="IGH2" s="135"/>
      <c r="IGI2" s="135"/>
      <c r="IGJ2" s="135"/>
      <c r="IGK2" s="135"/>
      <c r="IGL2" s="135"/>
      <c r="IGM2" s="135"/>
      <c r="IGN2" s="135"/>
      <c r="IGO2" s="135"/>
      <c r="IGP2" s="135"/>
      <c r="IGQ2" s="135"/>
      <c r="IGR2" s="135"/>
      <c r="IGS2" s="135"/>
      <c r="IGT2" s="135"/>
      <c r="IGU2" s="135"/>
      <c r="IGV2" s="135"/>
      <c r="IGW2" s="135"/>
      <c r="IGX2" s="135"/>
      <c r="IGY2" s="135"/>
      <c r="IGZ2" s="135"/>
      <c r="IHA2" s="135"/>
      <c r="IHB2" s="135"/>
      <c r="IHC2" s="135"/>
      <c r="IHD2" s="135"/>
      <c r="IHE2" s="135"/>
      <c r="IHF2" s="135"/>
      <c r="IHG2" s="135"/>
      <c r="IHH2" s="135"/>
      <c r="IHI2" s="135"/>
      <c r="IHJ2" s="135"/>
      <c r="IHK2" s="135"/>
      <c r="IHL2" s="135"/>
      <c r="IHM2" s="135"/>
      <c r="IHN2" s="135"/>
      <c r="IHO2" s="135"/>
      <c r="IHP2" s="135"/>
      <c r="IHQ2" s="135"/>
      <c r="IHR2" s="135"/>
      <c r="IHS2" s="135"/>
      <c r="IHT2" s="135"/>
      <c r="IHU2" s="135"/>
      <c r="IHV2" s="135"/>
      <c r="IHW2" s="135"/>
      <c r="IHX2" s="135"/>
      <c r="IHY2" s="135"/>
      <c r="IHZ2" s="135"/>
      <c r="IIA2" s="135"/>
      <c r="IIB2" s="135"/>
      <c r="IIC2" s="135"/>
      <c r="IID2" s="135"/>
      <c r="IIE2" s="135"/>
      <c r="IIF2" s="135"/>
      <c r="IIG2" s="135"/>
      <c r="IIH2" s="135"/>
      <c r="III2" s="135"/>
      <c r="IIJ2" s="135"/>
      <c r="IIK2" s="135"/>
      <c r="IIL2" s="135"/>
      <c r="IIM2" s="135"/>
      <c r="IIN2" s="135"/>
      <c r="IIO2" s="135"/>
      <c r="IIP2" s="135"/>
      <c r="IIQ2" s="135"/>
      <c r="IIR2" s="135"/>
      <c r="IIS2" s="135"/>
      <c r="IIT2" s="135"/>
      <c r="IIU2" s="135"/>
      <c r="IIV2" s="135"/>
      <c r="IIW2" s="135"/>
      <c r="IIX2" s="135"/>
      <c r="IIY2" s="135"/>
      <c r="IIZ2" s="135"/>
      <c r="IJA2" s="135"/>
      <c r="IJB2" s="135"/>
      <c r="IJC2" s="135"/>
      <c r="IJD2" s="135"/>
      <c r="IJE2" s="135"/>
      <c r="IJF2" s="135"/>
      <c r="IJG2" s="135"/>
      <c r="IJH2" s="135"/>
      <c r="IJI2" s="135"/>
      <c r="IJJ2" s="135"/>
      <c r="IJK2" s="135"/>
      <c r="IJL2" s="135"/>
      <c r="IJM2" s="135"/>
      <c r="IJN2" s="135"/>
      <c r="IJO2" s="135"/>
      <c r="IJP2" s="135"/>
      <c r="IJQ2" s="135"/>
      <c r="IJR2" s="135"/>
      <c r="IJS2" s="135"/>
      <c r="IJT2" s="135"/>
      <c r="IJU2" s="135"/>
      <c r="IJV2" s="135"/>
      <c r="IJW2" s="135"/>
      <c r="IJX2" s="135"/>
      <c r="IJY2" s="135"/>
      <c r="IJZ2" s="135"/>
      <c r="IKA2" s="135"/>
      <c r="IKB2" s="135"/>
      <c r="IKC2" s="135"/>
      <c r="IKD2" s="135"/>
      <c r="IKE2" s="135"/>
      <c r="IKF2" s="135"/>
      <c r="IKG2" s="135"/>
      <c r="IKH2" s="135"/>
      <c r="IKI2" s="135"/>
      <c r="IKJ2" s="135"/>
      <c r="IKK2" s="135"/>
      <c r="IKL2" s="135"/>
      <c r="IKM2" s="135"/>
      <c r="IKN2" s="135"/>
      <c r="IKO2" s="135"/>
      <c r="IKP2" s="135"/>
      <c r="IKQ2" s="135"/>
      <c r="IKR2" s="135"/>
      <c r="IKS2" s="135"/>
      <c r="IKT2" s="135"/>
      <c r="IKU2" s="135"/>
      <c r="IKV2" s="135"/>
      <c r="IKW2" s="135"/>
      <c r="IKX2" s="135"/>
      <c r="IKY2" s="135"/>
      <c r="IKZ2" s="135"/>
      <c r="ILA2" s="135"/>
      <c r="ILB2" s="135"/>
      <c r="ILC2" s="135"/>
      <c r="ILD2" s="135"/>
      <c r="ILE2" s="135"/>
      <c r="ILF2" s="135"/>
      <c r="ILG2" s="135"/>
      <c r="ILH2" s="135"/>
      <c r="ILI2" s="135"/>
      <c r="ILJ2" s="135"/>
      <c r="ILK2" s="135"/>
      <c r="ILL2" s="135"/>
      <c r="ILM2" s="135"/>
      <c r="ILN2" s="135"/>
      <c r="ILO2" s="135"/>
      <c r="ILP2" s="135"/>
      <c r="ILQ2" s="135"/>
      <c r="ILR2" s="135"/>
      <c r="ILS2" s="135"/>
      <c r="ILT2" s="135"/>
      <c r="ILU2" s="135"/>
      <c r="ILV2" s="135"/>
      <c r="ILW2" s="135"/>
      <c r="ILX2" s="135"/>
      <c r="ILY2" s="135"/>
      <c r="ILZ2" s="135"/>
      <c r="IMA2" s="135"/>
      <c r="IMB2" s="135"/>
      <c r="IMC2" s="135"/>
      <c r="IMD2" s="135"/>
      <c r="IME2" s="135"/>
      <c r="IMF2" s="135"/>
      <c r="IMG2" s="135"/>
      <c r="IMH2" s="135"/>
      <c r="IMI2" s="135"/>
      <c r="IMJ2" s="135"/>
      <c r="IMK2" s="135"/>
      <c r="IML2" s="135"/>
      <c r="IMM2" s="135"/>
      <c r="IMN2" s="135"/>
      <c r="IMO2" s="135"/>
      <c r="IMP2" s="135"/>
      <c r="IMQ2" s="135"/>
      <c r="IMR2" s="135"/>
      <c r="IMS2" s="135"/>
      <c r="IMT2" s="135"/>
      <c r="IMU2" s="135"/>
      <c r="IMV2" s="135"/>
      <c r="IMW2" s="135"/>
      <c r="IMX2" s="135"/>
      <c r="IMY2" s="135"/>
      <c r="IMZ2" s="135"/>
      <c r="INA2" s="135"/>
      <c r="INB2" s="135"/>
      <c r="INC2" s="135"/>
      <c r="IND2" s="135"/>
      <c r="INE2" s="135"/>
      <c r="INF2" s="135"/>
      <c r="ING2" s="135"/>
      <c r="INH2" s="135"/>
      <c r="INI2" s="135"/>
      <c r="INJ2" s="135"/>
      <c r="INK2" s="135"/>
      <c r="INL2" s="135"/>
      <c r="INM2" s="135"/>
      <c r="INN2" s="135"/>
      <c r="INO2" s="135"/>
      <c r="INP2" s="135"/>
      <c r="INQ2" s="135"/>
      <c r="INR2" s="135"/>
      <c r="INS2" s="135"/>
      <c r="INT2" s="135"/>
      <c r="INU2" s="135"/>
      <c r="INV2" s="135"/>
      <c r="INW2" s="135"/>
      <c r="INX2" s="135"/>
      <c r="INY2" s="135"/>
      <c r="INZ2" s="135"/>
      <c r="IOA2" s="135"/>
      <c r="IOB2" s="135"/>
      <c r="IOC2" s="135"/>
      <c r="IOD2" s="135"/>
      <c r="IOE2" s="135"/>
      <c r="IOF2" s="135"/>
      <c r="IOG2" s="135"/>
      <c r="IOH2" s="135"/>
      <c r="IOI2" s="135"/>
      <c r="IOJ2" s="135"/>
      <c r="IOK2" s="135"/>
      <c r="IOL2" s="135"/>
      <c r="IOM2" s="135"/>
      <c r="ION2" s="135"/>
      <c r="IOO2" s="135"/>
      <c r="IOP2" s="135"/>
      <c r="IOQ2" s="135"/>
      <c r="IOR2" s="135"/>
      <c r="IOS2" s="135"/>
      <c r="IOT2" s="135"/>
      <c r="IOU2" s="135"/>
      <c r="IOV2" s="135"/>
      <c r="IOW2" s="135"/>
      <c r="IOX2" s="135"/>
      <c r="IOY2" s="135"/>
      <c r="IOZ2" s="135"/>
      <c r="IPA2" s="135"/>
      <c r="IPB2" s="135"/>
      <c r="IPC2" s="135"/>
      <c r="IPD2" s="135"/>
      <c r="IPE2" s="135"/>
      <c r="IPF2" s="135"/>
      <c r="IPG2" s="135"/>
      <c r="IPH2" s="135"/>
      <c r="IPI2" s="135"/>
      <c r="IPJ2" s="135"/>
      <c r="IPK2" s="135"/>
      <c r="IPL2" s="135"/>
      <c r="IPM2" s="135"/>
      <c r="IPN2" s="135"/>
      <c r="IPO2" s="135"/>
      <c r="IPP2" s="135"/>
      <c r="IPQ2" s="135"/>
      <c r="IPR2" s="135"/>
      <c r="IPS2" s="135"/>
      <c r="IPT2" s="135"/>
      <c r="IPU2" s="135"/>
      <c r="IPV2" s="135"/>
      <c r="IPW2" s="135"/>
      <c r="IPX2" s="135"/>
      <c r="IPY2" s="135"/>
      <c r="IPZ2" s="135"/>
      <c r="IQA2" s="135"/>
      <c r="IQB2" s="135"/>
      <c r="IQC2" s="135"/>
      <c r="IQD2" s="135"/>
      <c r="IQE2" s="135"/>
      <c r="IQF2" s="135"/>
      <c r="IQG2" s="135"/>
      <c r="IQH2" s="135"/>
      <c r="IQI2" s="135"/>
      <c r="IQJ2" s="135"/>
      <c r="IQK2" s="135"/>
      <c r="IQL2" s="135"/>
      <c r="IQM2" s="135"/>
      <c r="IQN2" s="135"/>
      <c r="IQO2" s="135"/>
      <c r="IQP2" s="135"/>
      <c r="IQQ2" s="135"/>
      <c r="IQR2" s="135"/>
      <c r="IQS2" s="135"/>
      <c r="IQT2" s="135"/>
      <c r="IQU2" s="135"/>
      <c r="IQV2" s="135"/>
      <c r="IQW2" s="135"/>
      <c r="IQX2" s="135"/>
      <c r="IQY2" s="135"/>
      <c r="IQZ2" s="135"/>
      <c r="IRA2" s="135"/>
      <c r="IRB2" s="135"/>
      <c r="IRC2" s="135"/>
      <c r="IRD2" s="135"/>
      <c r="IRE2" s="135"/>
      <c r="IRF2" s="135"/>
      <c r="IRG2" s="135"/>
      <c r="IRH2" s="135"/>
      <c r="IRI2" s="135"/>
      <c r="IRJ2" s="135"/>
      <c r="IRK2" s="135"/>
      <c r="IRL2" s="135"/>
      <c r="IRM2" s="135"/>
      <c r="IRN2" s="135"/>
      <c r="IRO2" s="135"/>
      <c r="IRP2" s="135"/>
      <c r="IRQ2" s="135"/>
      <c r="IRR2" s="135"/>
      <c r="IRS2" s="135"/>
      <c r="IRT2" s="135"/>
      <c r="IRU2" s="135"/>
      <c r="IRV2" s="135"/>
      <c r="IRW2" s="135"/>
      <c r="IRX2" s="135"/>
      <c r="IRY2" s="135"/>
      <c r="IRZ2" s="135"/>
      <c r="ISA2" s="135"/>
      <c r="ISB2" s="135"/>
      <c r="ISC2" s="135"/>
      <c r="ISD2" s="135"/>
      <c r="ISE2" s="135"/>
      <c r="ISF2" s="135"/>
      <c r="ISG2" s="135"/>
      <c r="ISH2" s="135"/>
      <c r="ISI2" s="135"/>
      <c r="ISJ2" s="135"/>
      <c r="ISK2" s="135"/>
      <c r="ISL2" s="135"/>
      <c r="ISM2" s="135"/>
      <c r="ISN2" s="135"/>
      <c r="ISO2" s="135"/>
      <c r="ISP2" s="135"/>
      <c r="ISQ2" s="135"/>
      <c r="ISR2" s="135"/>
      <c r="ISS2" s="135"/>
      <c r="IST2" s="135"/>
      <c r="ISU2" s="135"/>
      <c r="ISV2" s="135"/>
      <c r="ISW2" s="135"/>
      <c r="ISX2" s="135"/>
      <c r="ISY2" s="135"/>
      <c r="ISZ2" s="135"/>
      <c r="ITA2" s="135"/>
      <c r="ITB2" s="135"/>
      <c r="ITC2" s="135"/>
      <c r="ITD2" s="135"/>
      <c r="ITE2" s="135"/>
      <c r="ITF2" s="135"/>
      <c r="ITG2" s="135"/>
      <c r="ITH2" s="135"/>
      <c r="ITI2" s="135"/>
      <c r="ITJ2" s="135"/>
      <c r="ITK2" s="135"/>
      <c r="ITL2" s="135"/>
      <c r="ITM2" s="135"/>
      <c r="ITN2" s="135"/>
      <c r="ITO2" s="135"/>
      <c r="ITP2" s="135"/>
      <c r="ITQ2" s="135"/>
      <c r="ITR2" s="135"/>
      <c r="ITS2" s="135"/>
      <c r="ITT2" s="135"/>
      <c r="ITU2" s="135"/>
      <c r="ITV2" s="135"/>
      <c r="ITW2" s="135"/>
      <c r="ITX2" s="135"/>
      <c r="ITY2" s="135"/>
      <c r="ITZ2" s="135"/>
      <c r="IUA2" s="135"/>
      <c r="IUB2" s="135"/>
      <c r="IUC2" s="135"/>
      <c r="IUD2" s="135"/>
      <c r="IUE2" s="135"/>
      <c r="IUF2" s="135"/>
      <c r="IUG2" s="135"/>
      <c r="IUH2" s="135"/>
      <c r="IUI2" s="135"/>
      <c r="IUJ2" s="135"/>
      <c r="IUK2" s="135"/>
      <c r="IUL2" s="135"/>
      <c r="IUM2" s="135"/>
      <c r="IUN2" s="135"/>
      <c r="IUO2" s="135"/>
      <c r="IUP2" s="135"/>
      <c r="IUQ2" s="135"/>
      <c r="IUR2" s="135"/>
      <c r="IUS2" s="135"/>
      <c r="IUT2" s="135"/>
      <c r="IUU2" s="135"/>
      <c r="IUV2" s="135"/>
      <c r="IUW2" s="135"/>
      <c r="IUX2" s="135"/>
      <c r="IUY2" s="135"/>
      <c r="IUZ2" s="135"/>
      <c r="IVA2" s="135"/>
      <c r="IVB2" s="135"/>
      <c r="IVC2" s="135"/>
      <c r="IVD2" s="135"/>
      <c r="IVE2" s="135"/>
      <c r="IVF2" s="135"/>
      <c r="IVG2" s="135"/>
      <c r="IVH2" s="135"/>
      <c r="IVI2" s="135"/>
      <c r="IVJ2" s="135"/>
      <c r="IVK2" s="135"/>
      <c r="IVL2" s="135"/>
      <c r="IVM2" s="135"/>
      <c r="IVN2" s="135"/>
      <c r="IVO2" s="135"/>
      <c r="IVP2" s="135"/>
      <c r="IVQ2" s="135"/>
      <c r="IVR2" s="135"/>
      <c r="IVS2" s="135"/>
      <c r="IVT2" s="135"/>
      <c r="IVU2" s="135"/>
      <c r="IVV2" s="135"/>
      <c r="IVW2" s="135"/>
      <c r="IVX2" s="135"/>
      <c r="IVY2" s="135"/>
      <c r="IVZ2" s="135"/>
      <c r="IWA2" s="135"/>
      <c r="IWB2" s="135"/>
      <c r="IWC2" s="135"/>
      <c r="IWD2" s="135"/>
      <c r="IWE2" s="135"/>
      <c r="IWF2" s="135"/>
      <c r="IWG2" s="135"/>
      <c r="IWH2" s="135"/>
      <c r="IWI2" s="135"/>
      <c r="IWJ2" s="135"/>
      <c r="IWK2" s="135"/>
      <c r="IWL2" s="135"/>
      <c r="IWM2" s="135"/>
      <c r="IWN2" s="135"/>
      <c r="IWO2" s="135"/>
      <c r="IWP2" s="135"/>
      <c r="IWQ2" s="135"/>
      <c r="IWR2" s="135"/>
      <c r="IWS2" s="135"/>
      <c r="IWT2" s="135"/>
      <c r="IWU2" s="135"/>
      <c r="IWV2" s="135"/>
      <c r="IWW2" s="135"/>
      <c r="IWX2" s="135"/>
      <c r="IWY2" s="135"/>
      <c r="IWZ2" s="135"/>
      <c r="IXA2" s="135"/>
      <c r="IXB2" s="135"/>
      <c r="IXC2" s="135"/>
      <c r="IXD2" s="135"/>
      <c r="IXE2" s="135"/>
      <c r="IXF2" s="135"/>
      <c r="IXG2" s="135"/>
      <c r="IXH2" s="135"/>
      <c r="IXI2" s="135"/>
      <c r="IXJ2" s="135"/>
      <c r="IXK2" s="135"/>
      <c r="IXL2" s="135"/>
      <c r="IXM2" s="135"/>
      <c r="IXN2" s="135"/>
      <c r="IXO2" s="135"/>
      <c r="IXP2" s="135"/>
      <c r="IXQ2" s="135"/>
      <c r="IXR2" s="135"/>
      <c r="IXS2" s="135"/>
      <c r="IXT2" s="135"/>
      <c r="IXU2" s="135"/>
      <c r="IXV2" s="135"/>
      <c r="IXW2" s="135"/>
      <c r="IXX2" s="135"/>
      <c r="IXY2" s="135"/>
      <c r="IXZ2" s="135"/>
      <c r="IYA2" s="135"/>
      <c r="IYB2" s="135"/>
      <c r="IYC2" s="135"/>
      <c r="IYD2" s="135"/>
      <c r="IYE2" s="135"/>
      <c r="IYF2" s="135"/>
      <c r="IYG2" s="135"/>
      <c r="IYH2" s="135"/>
      <c r="IYI2" s="135"/>
      <c r="IYJ2" s="135"/>
      <c r="IYK2" s="135"/>
      <c r="IYL2" s="135"/>
      <c r="IYM2" s="135"/>
      <c r="IYN2" s="135"/>
      <c r="IYO2" s="135"/>
      <c r="IYP2" s="135"/>
      <c r="IYQ2" s="135"/>
      <c r="IYR2" s="135"/>
      <c r="IYS2" s="135"/>
      <c r="IYT2" s="135"/>
      <c r="IYU2" s="135"/>
      <c r="IYV2" s="135"/>
      <c r="IYW2" s="135"/>
      <c r="IYX2" s="135"/>
      <c r="IYY2" s="135"/>
      <c r="IYZ2" s="135"/>
      <c r="IZA2" s="135"/>
      <c r="IZB2" s="135"/>
      <c r="IZC2" s="135"/>
      <c r="IZD2" s="135"/>
      <c r="IZE2" s="135"/>
      <c r="IZF2" s="135"/>
      <c r="IZG2" s="135"/>
      <c r="IZH2" s="135"/>
      <c r="IZI2" s="135"/>
      <c r="IZJ2" s="135"/>
      <c r="IZK2" s="135"/>
      <c r="IZL2" s="135"/>
      <c r="IZM2" s="135"/>
      <c r="IZN2" s="135"/>
      <c r="IZO2" s="135"/>
      <c r="IZP2" s="135"/>
      <c r="IZQ2" s="135"/>
      <c r="IZR2" s="135"/>
      <c r="IZS2" s="135"/>
      <c r="IZT2" s="135"/>
      <c r="IZU2" s="135"/>
      <c r="IZV2" s="135"/>
      <c r="IZW2" s="135"/>
      <c r="IZX2" s="135"/>
      <c r="IZY2" s="135"/>
      <c r="IZZ2" s="135"/>
      <c r="JAA2" s="135"/>
      <c r="JAB2" s="135"/>
      <c r="JAC2" s="135"/>
      <c r="JAD2" s="135"/>
      <c r="JAE2" s="135"/>
      <c r="JAF2" s="135"/>
      <c r="JAG2" s="135"/>
      <c r="JAH2" s="135"/>
      <c r="JAI2" s="135"/>
      <c r="JAJ2" s="135"/>
      <c r="JAK2" s="135"/>
      <c r="JAL2" s="135"/>
      <c r="JAM2" s="135"/>
      <c r="JAN2" s="135"/>
      <c r="JAO2" s="135"/>
      <c r="JAP2" s="135"/>
      <c r="JAQ2" s="135"/>
      <c r="JAR2" s="135"/>
      <c r="JAS2" s="135"/>
      <c r="JAT2" s="135"/>
      <c r="JAU2" s="135"/>
      <c r="JAV2" s="135"/>
      <c r="JAW2" s="135"/>
      <c r="JAX2" s="135"/>
      <c r="JAY2" s="135"/>
      <c r="JAZ2" s="135"/>
      <c r="JBA2" s="135"/>
      <c r="JBB2" s="135"/>
      <c r="JBC2" s="135"/>
      <c r="JBD2" s="135"/>
      <c r="JBE2" s="135"/>
      <c r="JBF2" s="135"/>
      <c r="JBG2" s="135"/>
      <c r="JBH2" s="135"/>
      <c r="JBI2" s="135"/>
      <c r="JBJ2" s="135"/>
      <c r="JBK2" s="135"/>
      <c r="JBL2" s="135"/>
      <c r="JBM2" s="135"/>
      <c r="JBN2" s="135"/>
      <c r="JBO2" s="135"/>
      <c r="JBP2" s="135"/>
      <c r="JBQ2" s="135"/>
      <c r="JBR2" s="135"/>
      <c r="JBS2" s="135"/>
      <c r="JBT2" s="135"/>
      <c r="JBU2" s="135"/>
      <c r="JBV2" s="135"/>
      <c r="JBW2" s="135"/>
      <c r="JBX2" s="135"/>
      <c r="JBY2" s="135"/>
      <c r="JBZ2" s="135"/>
      <c r="JCA2" s="135"/>
      <c r="JCB2" s="135"/>
      <c r="JCC2" s="135"/>
      <c r="JCD2" s="135"/>
      <c r="JCE2" s="135"/>
      <c r="JCF2" s="135"/>
      <c r="JCG2" s="135"/>
      <c r="JCH2" s="135"/>
      <c r="JCI2" s="135"/>
      <c r="JCJ2" s="135"/>
      <c r="JCK2" s="135"/>
      <c r="JCL2" s="135"/>
      <c r="JCM2" s="135"/>
      <c r="JCN2" s="135"/>
      <c r="JCO2" s="135"/>
      <c r="JCP2" s="135"/>
      <c r="JCQ2" s="135"/>
      <c r="JCR2" s="135"/>
      <c r="JCS2" s="135"/>
      <c r="JCT2" s="135"/>
      <c r="JCU2" s="135"/>
      <c r="JCV2" s="135"/>
      <c r="JCW2" s="135"/>
      <c r="JCX2" s="135"/>
      <c r="JCY2" s="135"/>
      <c r="JCZ2" s="135"/>
      <c r="JDA2" s="135"/>
      <c r="JDB2" s="135"/>
      <c r="JDC2" s="135"/>
      <c r="JDD2" s="135"/>
      <c r="JDE2" s="135"/>
      <c r="JDF2" s="135"/>
      <c r="JDG2" s="135"/>
      <c r="JDH2" s="135"/>
      <c r="JDI2" s="135"/>
      <c r="JDJ2" s="135"/>
      <c r="JDK2" s="135"/>
      <c r="JDL2" s="135"/>
      <c r="JDM2" s="135"/>
      <c r="JDN2" s="135"/>
      <c r="JDO2" s="135"/>
      <c r="JDP2" s="135"/>
      <c r="JDQ2" s="135"/>
      <c r="JDR2" s="135"/>
      <c r="JDS2" s="135"/>
      <c r="JDT2" s="135"/>
      <c r="JDU2" s="135"/>
      <c r="JDV2" s="135"/>
      <c r="JDW2" s="135"/>
      <c r="JDX2" s="135"/>
      <c r="JDY2" s="135"/>
      <c r="JDZ2" s="135"/>
      <c r="JEA2" s="135"/>
      <c r="JEB2" s="135"/>
      <c r="JEC2" s="135"/>
      <c r="JED2" s="135"/>
      <c r="JEE2" s="135"/>
      <c r="JEF2" s="135"/>
      <c r="JEG2" s="135"/>
      <c r="JEH2" s="135"/>
      <c r="JEI2" s="135"/>
      <c r="JEJ2" s="135"/>
      <c r="JEK2" s="135"/>
      <c r="JEL2" s="135"/>
      <c r="JEM2" s="135"/>
      <c r="JEN2" s="135"/>
      <c r="JEO2" s="135"/>
      <c r="JEP2" s="135"/>
      <c r="JEQ2" s="135"/>
      <c r="JER2" s="135"/>
      <c r="JES2" s="135"/>
      <c r="JET2" s="135"/>
      <c r="JEU2" s="135"/>
      <c r="JEV2" s="135"/>
      <c r="JEW2" s="135"/>
      <c r="JEX2" s="135"/>
      <c r="JEY2" s="135"/>
      <c r="JEZ2" s="135"/>
      <c r="JFA2" s="135"/>
      <c r="JFB2" s="135"/>
      <c r="JFC2" s="135"/>
      <c r="JFD2" s="135"/>
      <c r="JFE2" s="135"/>
      <c r="JFF2" s="135"/>
      <c r="JFG2" s="135"/>
      <c r="JFH2" s="135"/>
      <c r="JFI2" s="135"/>
      <c r="JFJ2" s="135"/>
      <c r="JFK2" s="135"/>
      <c r="JFL2" s="135"/>
      <c r="JFM2" s="135"/>
      <c r="JFN2" s="135"/>
      <c r="JFO2" s="135"/>
      <c r="JFP2" s="135"/>
      <c r="JFQ2" s="135"/>
      <c r="JFR2" s="135"/>
      <c r="JFS2" s="135"/>
      <c r="JFT2" s="135"/>
      <c r="JFU2" s="135"/>
      <c r="JFV2" s="135"/>
      <c r="JFW2" s="135"/>
      <c r="JFX2" s="135"/>
      <c r="JFY2" s="135"/>
      <c r="JFZ2" s="135"/>
      <c r="JGA2" s="135"/>
      <c r="JGB2" s="135"/>
      <c r="JGC2" s="135"/>
      <c r="JGD2" s="135"/>
      <c r="JGE2" s="135"/>
      <c r="JGF2" s="135"/>
      <c r="JGG2" s="135"/>
      <c r="JGH2" s="135"/>
      <c r="JGI2" s="135"/>
      <c r="JGJ2" s="135"/>
      <c r="JGK2" s="135"/>
      <c r="JGL2" s="135"/>
      <c r="JGM2" s="135"/>
      <c r="JGN2" s="135"/>
      <c r="JGO2" s="135"/>
      <c r="JGP2" s="135"/>
      <c r="JGQ2" s="135"/>
      <c r="JGR2" s="135"/>
      <c r="JGS2" s="135"/>
      <c r="JGT2" s="135"/>
      <c r="JGU2" s="135"/>
      <c r="JGV2" s="135"/>
      <c r="JGW2" s="135"/>
      <c r="JGX2" s="135"/>
      <c r="JGY2" s="135"/>
      <c r="JGZ2" s="135"/>
      <c r="JHA2" s="135"/>
      <c r="JHB2" s="135"/>
      <c r="JHC2" s="135"/>
      <c r="JHD2" s="135"/>
      <c r="JHE2" s="135"/>
      <c r="JHF2" s="135"/>
      <c r="JHG2" s="135"/>
      <c r="JHH2" s="135"/>
      <c r="JHI2" s="135"/>
      <c r="JHJ2" s="135"/>
      <c r="JHK2" s="135"/>
      <c r="JHL2" s="135"/>
      <c r="JHM2" s="135"/>
      <c r="JHN2" s="135"/>
      <c r="JHO2" s="135"/>
      <c r="JHP2" s="135"/>
      <c r="JHQ2" s="135"/>
      <c r="JHR2" s="135"/>
      <c r="JHS2" s="135"/>
      <c r="JHT2" s="135"/>
      <c r="JHU2" s="135"/>
      <c r="JHV2" s="135"/>
      <c r="JHW2" s="135"/>
      <c r="JHX2" s="135"/>
      <c r="JHY2" s="135"/>
      <c r="JHZ2" s="135"/>
      <c r="JIA2" s="135"/>
      <c r="JIB2" s="135"/>
      <c r="JIC2" s="135"/>
      <c r="JID2" s="135"/>
      <c r="JIE2" s="135"/>
      <c r="JIF2" s="135"/>
      <c r="JIG2" s="135"/>
      <c r="JIH2" s="135"/>
      <c r="JII2" s="135"/>
      <c r="JIJ2" s="135"/>
      <c r="JIK2" s="135"/>
      <c r="JIL2" s="135"/>
      <c r="JIM2" s="135"/>
      <c r="JIN2" s="135"/>
      <c r="JIO2" s="135"/>
      <c r="JIP2" s="135"/>
      <c r="JIQ2" s="135"/>
      <c r="JIR2" s="135"/>
      <c r="JIS2" s="135"/>
      <c r="JIT2" s="135"/>
      <c r="JIU2" s="135"/>
      <c r="JIV2" s="135"/>
      <c r="JIW2" s="135"/>
      <c r="JIX2" s="135"/>
      <c r="JIY2" s="135"/>
      <c r="JIZ2" s="135"/>
      <c r="JJA2" s="135"/>
      <c r="JJB2" s="135"/>
      <c r="JJC2" s="135"/>
      <c r="JJD2" s="135"/>
      <c r="JJE2" s="135"/>
      <c r="JJF2" s="135"/>
      <c r="JJG2" s="135"/>
      <c r="JJH2" s="135"/>
      <c r="JJI2" s="135"/>
      <c r="JJJ2" s="135"/>
      <c r="JJK2" s="135"/>
      <c r="JJL2" s="135"/>
      <c r="JJM2" s="135"/>
      <c r="JJN2" s="135"/>
      <c r="JJO2" s="135"/>
      <c r="JJP2" s="135"/>
      <c r="JJQ2" s="135"/>
      <c r="JJR2" s="135"/>
      <c r="JJS2" s="135"/>
      <c r="JJT2" s="135"/>
      <c r="JJU2" s="135"/>
      <c r="JJV2" s="135"/>
      <c r="JJW2" s="135"/>
      <c r="JJX2" s="135"/>
      <c r="JJY2" s="135"/>
      <c r="JJZ2" s="135"/>
      <c r="JKA2" s="135"/>
      <c r="JKB2" s="135"/>
      <c r="JKC2" s="135"/>
      <c r="JKD2" s="135"/>
      <c r="JKE2" s="135"/>
      <c r="JKF2" s="135"/>
      <c r="JKG2" s="135"/>
      <c r="JKH2" s="135"/>
      <c r="JKI2" s="135"/>
      <c r="JKJ2" s="135"/>
      <c r="JKK2" s="135"/>
      <c r="JKL2" s="135"/>
      <c r="JKM2" s="135"/>
      <c r="JKN2" s="135"/>
      <c r="JKO2" s="135"/>
      <c r="JKP2" s="135"/>
      <c r="JKQ2" s="135"/>
      <c r="JKR2" s="135"/>
      <c r="JKS2" s="135"/>
      <c r="JKT2" s="135"/>
      <c r="JKU2" s="135"/>
      <c r="JKV2" s="135"/>
      <c r="JKW2" s="135"/>
      <c r="JKX2" s="135"/>
      <c r="JKY2" s="135"/>
      <c r="JKZ2" s="135"/>
      <c r="JLA2" s="135"/>
      <c r="JLB2" s="135"/>
      <c r="JLC2" s="135"/>
      <c r="JLD2" s="135"/>
      <c r="JLE2" s="135"/>
      <c r="JLF2" s="135"/>
      <c r="JLG2" s="135"/>
      <c r="JLH2" s="135"/>
      <c r="JLI2" s="135"/>
      <c r="JLJ2" s="135"/>
      <c r="JLK2" s="135"/>
      <c r="JLL2" s="135"/>
      <c r="JLM2" s="135"/>
      <c r="JLN2" s="135"/>
      <c r="JLO2" s="135"/>
      <c r="JLP2" s="135"/>
      <c r="JLQ2" s="135"/>
      <c r="JLR2" s="135"/>
      <c r="JLS2" s="135"/>
      <c r="JLT2" s="135"/>
      <c r="JLU2" s="135"/>
      <c r="JLV2" s="135"/>
      <c r="JLW2" s="135"/>
      <c r="JLX2" s="135"/>
      <c r="JLY2" s="135"/>
      <c r="JLZ2" s="135"/>
      <c r="JMA2" s="135"/>
      <c r="JMB2" s="135"/>
      <c r="JMC2" s="135"/>
      <c r="JMD2" s="135"/>
      <c r="JME2" s="135"/>
      <c r="JMF2" s="135"/>
      <c r="JMG2" s="135"/>
      <c r="JMH2" s="135"/>
      <c r="JMI2" s="135"/>
      <c r="JMJ2" s="135"/>
      <c r="JMK2" s="135"/>
      <c r="JML2" s="135"/>
      <c r="JMM2" s="135"/>
      <c r="JMN2" s="135"/>
      <c r="JMO2" s="135"/>
      <c r="JMP2" s="135"/>
      <c r="JMQ2" s="135"/>
      <c r="JMR2" s="135"/>
      <c r="JMS2" s="135"/>
      <c r="JMT2" s="135"/>
      <c r="JMU2" s="135"/>
      <c r="JMV2" s="135"/>
      <c r="JMW2" s="135"/>
      <c r="JMX2" s="135"/>
      <c r="JMY2" s="135"/>
      <c r="JMZ2" s="135"/>
      <c r="JNA2" s="135"/>
      <c r="JNB2" s="135"/>
      <c r="JNC2" s="135"/>
      <c r="JND2" s="135"/>
      <c r="JNE2" s="135"/>
      <c r="JNF2" s="135"/>
      <c r="JNG2" s="135"/>
      <c r="JNH2" s="135"/>
      <c r="JNI2" s="135"/>
      <c r="JNJ2" s="135"/>
      <c r="JNK2" s="135"/>
      <c r="JNL2" s="135"/>
      <c r="JNM2" s="135"/>
      <c r="JNN2" s="135"/>
      <c r="JNO2" s="135"/>
      <c r="JNP2" s="135"/>
      <c r="JNQ2" s="135"/>
      <c r="JNR2" s="135"/>
      <c r="JNS2" s="135"/>
      <c r="JNT2" s="135"/>
      <c r="JNU2" s="135"/>
      <c r="JNV2" s="135"/>
      <c r="JNW2" s="135"/>
      <c r="JNX2" s="135"/>
      <c r="JNY2" s="135"/>
      <c r="JNZ2" s="135"/>
      <c r="JOA2" s="135"/>
      <c r="JOB2" s="135"/>
      <c r="JOC2" s="135"/>
      <c r="JOD2" s="135"/>
      <c r="JOE2" s="135"/>
      <c r="JOF2" s="135"/>
      <c r="JOG2" s="135"/>
      <c r="JOH2" s="135"/>
      <c r="JOI2" s="135"/>
      <c r="JOJ2" s="135"/>
      <c r="JOK2" s="135"/>
      <c r="JOL2" s="135"/>
      <c r="JOM2" s="135"/>
      <c r="JON2" s="135"/>
      <c r="JOO2" s="135"/>
      <c r="JOP2" s="135"/>
      <c r="JOQ2" s="135"/>
      <c r="JOR2" s="135"/>
      <c r="JOS2" s="135"/>
      <c r="JOT2" s="135"/>
      <c r="JOU2" s="135"/>
      <c r="JOV2" s="135"/>
      <c r="JOW2" s="135"/>
      <c r="JOX2" s="135"/>
      <c r="JOY2" s="135"/>
      <c r="JOZ2" s="135"/>
      <c r="JPA2" s="135"/>
      <c r="JPB2" s="135"/>
      <c r="JPC2" s="135"/>
      <c r="JPD2" s="135"/>
      <c r="JPE2" s="135"/>
      <c r="JPF2" s="135"/>
      <c r="JPG2" s="135"/>
      <c r="JPH2" s="135"/>
      <c r="JPI2" s="135"/>
      <c r="JPJ2" s="135"/>
      <c r="JPK2" s="135"/>
      <c r="JPL2" s="135"/>
      <c r="JPM2" s="135"/>
      <c r="JPN2" s="135"/>
      <c r="JPO2" s="135"/>
      <c r="JPP2" s="135"/>
      <c r="JPQ2" s="135"/>
      <c r="JPR2" s="135"/>
      <c r="JPS2" s="135"/>
      <c r="JPT2" s="135"/>
      <c r="JPU2" s="135"/>
      <c r="JPV2" s="135"/>
      <c r="JPW2" s="135"/>
      <c r="JPX2" s="135"/>
      <c r="JPY2" s="135"/>
      <c r="JPZ2" s="135"/>
      <c r="JQA2" s="135"/>
      <c r="JQB2" s="135"/>
      <c r="JQC2" s="135"/>
      <c r="JQD2" s="135"/>
      <c r="JQE2" s="135"/>
      <c r="JQF2" s="135"/>
      <c r="JQG2" s="135"/>
      <c r="JQH2" s="135"/>
      <c r="JQI2" s="135"/>
      <c r="JQJ2" s="135"/>
      <c r="JQK2" s="135"/>
      <c r="JQL2" s="135"/>
      <c r="JQM2" s="135"/>
      <c r="JQN2" s="135"/>
      <c r="JQO2" s="135"/>
      <c r="JQP2" s="135"/>
      <c r="JQQ2" s="135"/>
      <c r="JQR2" s="135"/>
      <c r="JQS2" s="135"/>
      <c r="JQT2" s="135"/>
      <c r="JQU2" s="135"/>
      <c r="JQV2" s="135"/>
      <c r="JQW2" s="135"/>
      <c r="JQX2" s="135"/>
      <c r="JQY2" s="135"/>
      <c r="JQZ2" s="135"/>
      <c r="JRA2" s="135"/>
      <c r="JRB2" s="135"/>
      <c r="JRC2" s="135"/>
      <c r="JRD2" s="135"/>
      <c r="JRE2" s="135"/>
      <c r="JRF2" s="135"/>
      <c r="JRG2" s="135"/>
      <c r="JRH2" s="135"/>
      <c r="JRI2" s="135"/>
      <c r="JRJ2" s="135"/>
      <c r="JRK2" s="135"/>
      <c r="JRL2" s="135"/>
      <c r="JRM2" s="135"/>
      <c r="JRN2" s="135"/>
      <c r="JRO2" s="135"/>
      <c r="JRP2" s="135"/>
      <c r="JRQ2" s="135"/>
      <c r="JRR2" s="135"/>
      <c r="JRS2" s="135"/>
      <c r="JRT2" s="135"/>
      <c r="JRU2" s="135"/>
      <c r="JRV2" s="135"/>
      <c r="JRW2" s="135"/>
      <c r="JRX2" s="135"/>
      <c r="JRY2" s="135"/>
      <c r="JRZ2" s="135"/>
      <c r="JSA2" s="135"/>
      <c r="JSB2" s="135"/>
      <c r="JSC2" s="135"/>
      <c r="JSD2" s="135"/>
      <c r="JSE2" s="135"/>
      <c r="JSF2" s="135"/>
      <c r="JSG2" s="135"/>
      <c r="JSH2" s="135"/>
      <c r="JSI2" s="135"/>
      <c r="JSJ2" s="135"/>
      <c r="JSK2" s="135"/>
      <c r="JSL2" s="135"/>
      <c r="JSM2" s="135"/>
      <c r="JSN2" s="135"/>
      <c r="JSO2" s="135"/>
      <c r="JSP2" s="135"/>
      <c r="JSQ2" s="135"/>
      <c r="JSR2" s="135"/>
      <c r="JSS2" s="135"/>
      <c r="JST2" s="135"/>
      <c r="JSU2" s="135"/>
      <c r="JSV2" s="135"/>
      <c r="JSW2" s="135"/>
      <c r="JSX2" s="135"/>
      <c r="JSY2" s="135"/>
      <c r="JSZ2" s="135"/>
      <c r="JTA2" s="135"/>
      <c r="JTB2" s="135"/>
      <c r="JTC2" s="135"/>
      <c r="JTD2" s="135"/>
      <c r="JTE2" s="135"/>
      <c r="JTF2" s="135"/>
      <c r="JTG2" s="135"/>
      <c r="JTH2" s="135"/>
      <c r="JTI2" s="135"/>
      <c r="JTJ2" s="135"/>
      <c r="JTK2" s="135"/>
      <c r="JTL2" s="135"/>
      <c r="JTM2" s="135"/>
      <c r="JTN2" s="135"/>
      <c r="JTO2" s="135"/>
      <c r="JTP2" s="135"/>
      <c r="JTQ2" s="135"/>
      <c r="JTR2" s="135"/>
      <c r="JTS2" s="135"/>
      <c r="JTT2" s="135"/>
      <c r="JTU2" s="135"/>
      <c r="JTV2" s="135"/>
      <c r="JTW2" s="135"/>
      <c r="JTX2" s="135"/>
      <c r="JTY2" s="135"/>
      <c r="JTZ2" s="135"/>
      <c r="JUA2" s="135"/>
      <c r="JUB2" s="135"/>
      <c r="JUC2" s="135"/>
      <c r="JUD2" s="135"/>
      <c r="JUE2" s="135"/>
      <c r="JUF2" s="135"/>
      <c r="JUG2" s="135"/>
      <c r="JUH2" s="135"/>
      <c r="JUI2" s="135"/>
      <c r="JUJ2" s="135"/>
      <c r="JUK2" s="135"/>
      <c r="JUL2" s="135"/>
      <c r="JUM2" s="135"/>
      <c r="JUN2" s="135"/>
      <c r="JUO2" s="135"/>
      <c r="JUP2" s="135"/>
      <c r="JUQ2" s="135"/>
      <c r="JUR2" s="135"/>
      <c r="JUS2" s="135"/>
      <c r="JUT2" s="135"/>
      <c r="JUU2" s="135"/>
      <c r="JUV2" s="135"/>
      <c r="JUW2" s="135"/>
      <c r="JUX2" s="135"/>
      <c r="JUY2" s="135"/>
      <c r="JUZ2" s="135"/>
      <c r="JVA2" s="135"/>
      <c r="JVB2" s="135"/>
      <c r="JVC2" s="135"/>
      <c r="JVD2" s="135"/>
      <c r="JVE2" s="135"/>
      <c r="JVF2" s="135"/>
      <c r="JVG2" s="135"/>
      <c r="JVH2" s="135"/>
      <c r="JVI2" s="135"/>
      <c r="JVJ2" s="135"/>
      <c r="JVK2" s="135"/>
      <c r="JVL2" s="135"/>
      <c r="JVM2" s="135"/>
      <c r="JVN2" s="135"/>
      <c r="JVO2" s="135"/>
      <c r="JVP2" s="135"/>
      <c r="JVQ2" s="135"/>
      <c r="JVR2" s="135"/>
      <c r="JVS2" s="135"/>
      <c r="JVT2" s="135"/>
      <c r="JVU2" s="135"/>
      <c r="JVV2" s="135"/>
      <c r="JVW2" s="135"/>
      <c r="JVX2" s="135"/>
      <c r="JVY2" s="135"/>
      <c r="JVZ2" s="135"/>
      <c r="JWA2" s="135"/>
      <c r="JWB2" s="135"/>
      <c r="JWC2" s="135"/>
      <c r="JWD2" s="135"/>
      <c r="JWE2" s="135"/>
      <c r="JWF2" s="135"/>
      <c r="JWG2" s="135"/>
      <c r="JWH2" s="135"/>
      <c r="JWI2" s="135"/>
      <c r="JWJ2" s="135"/>
      <c r="JWK2" s="135"/>
      <c r="JWL2" s="135"/>
      <c r="JWM2" s="135"/>
      <c r="JWN2" s="135"/>
      <c r="JWO2" s="135"/>
      <c r="JWP2" s="135"/>
      <c r="JWQ2" s="135"/>
      <c r="JWR2" s="135"/>
      <c r="JWS2" s="135"/>
      <c r="JWT2" s="135"/>
      <c r="JWU2" s="135"/>
      <c r="JWV2" s="135"/>
      <c r="JWW2" s="135"/>
      <c r="JWX2" s="135"/>
      <c r="JWY2" s="135"/>
      <c r="JWZ2" s="135"/>
      <c r="JXA2" s="135"/>
      <c r="JXB2" s="135"/>
      <c r="JXC2" s="135"/>
      <c r="JXD2" s="135"/>
      <c r="JXE2" s="135"/>
      <c r="JXF2" s="135"/>
      <c r="JXG2" s="135"/>
      <c r="JXH2" s="135"/>
      <c r="JXI2" s="135"/>
      <c r="JXJ2" s="135"/>
      <c r="JXK2" s="135"/>
      <c r="JXL2" s="135"/>
      <c r="JXM2" s="135"/>
      <c r="JXN2" s="135"/>
      <c r="JXO2" s="135"/>
      <c r="JXP2" s="135"/>
      <c r="JXQ2" s="135"/>
      <c r="JXR2" s="135"/>
      <c r="JXS2" s="135"/>
      <c r="JXT2" s="135"/>
      <c r="JXU2" s="135"/>
      <c r="JXV2" s="135"/>
      <c r="JXW2" s="135"/>
      <c r="JXX2" s="135"/>
      <c r="JXY2" s="135"/>
      <c r="JXZ2" s="135"/>
      <c r="JYA2" s="135"/>
      <c r="JYB2" s="135"/>
      <c r="JYC2" s="135"/>
      <c r="JYD2" s="135"/>
      <c r="JYE2" s="135"/>
      <c r="JYF2" s="135"/>
      <c r="JYG2" s="135"/>
      <c r="JYH2" s="135"/>
      <c r="JYI2" s="135"/>
      <c r="JYJ2" s="135"/>
      <c r="JYK2" s="135"/>
      <c r="JYL2" s="135"/>
      <c r="JYM2" s="135"/>
      <c r="JYN2" s="135"/>
      <c r="JYO2" s="135"/>
      <c r="JYP2" s="135"/>
      <c r="JYQ2" s="135"/>
      <c r="JYR2" s="135"/>
      <c r="JYS2" s="135"/>
      <c r="JYT2" s="135"/>
      <c r="JYU2" s="135"/>
      <c r="JYV2" s="135"/>
      <c r="JYW2" s="135"/>
      <c r="JYX2" s="135"/>
      <c r="JYY2" s="135"/>
      <c r="JYZ2" s="135"/>
      <c r="JZA2" s="135"/>
      <c r="JZB2" s="135"/>
      <c r="JZC2" s="135"/>
      <c r="JZD2" s="135"/>
      <c r="JZE2" s="135"/>
      <c r="JZF2" s="135"/>
      <c r="JZG2" s="135"/>
      <c r="JZH2" s="135"/>
      <c r="JZI2" s="135"/>
      <c r="JZJ2" s="135"/>
      <c r="JZK2" s="135"/>
      <c r="JZL2" s="135"/>
      <c r="JZM2" s="135"/>
      <c r="JZN2" s="135"/>
      <c r="JZO2" s="135"/>
      <c r="JZP2" s="135"/>
      <c r="JZQ2" s="135"/>
      <c r="JZR2" s="135"/>
      <c r="JZS2" s="135"/>
      <c r="JZT2" s="135"/>
      <c r="JZU2" s="135"/>
      <c r="JZV2" s="135"/>
      <c r="JZW2" s="135"/>
      <c r="JZX2" s="135"/>
      <c r="JZY2" s="135"/>
      <c r="JZZ2" s="135"/>
      <c r="KAA2" s="135"/>
      <c r="KAB2" s="135"/>
      <c r="KAC2" s="135"/>
      <c r="KAD2" s="135"/>
      <c r="KAE2" s="135"/>
      <c r="KAF2" s="135"/>
      <c r="KAG2" s="135"/>
      <c r="KAH2" s="135"/>
      <c r="KAI2" s="135"/>
      <c r="KAJ2" s="135"/>
      <c r="KAK2" s="135"/>
      <c r="KAL2" s="135"/>
      <c r="KAM2" s="135"/>
      <c r="KAN2" s="135"/>
      <c r="KAO2" s="135"/>
      <c r="KAP2" s="135"/>
      <c r="KAQ2" s="135"/>
      <c r="KAR2" s="135"/>
      <c r="KAS2" s="135"/>
      <c r="KAT2" s="135"/>
      <c r="KAU2" s="135"/>
      <c r="KAV2" s="135"/>
      <c r="KAW2" s="135"/>
      <c r="KAX2" s="135"/>
      <c r="KAY2" s="135"/>
      <c r="KAZ2" s="135"/>
      <c r="KBA2" s="135"/>
      <c r="KBB2" s="135"/>
      <c r="KBC2" s="135"/>
      <c r="KBD2" s="135"/>
      <c r="KBE2" s="135"/>
      <c r="KBF2" s="135"/>
      <c r="KBG2" s="135"/>
      <c r="KBH2" s="135"/>
      <c r="KBI2" s="135"/>
      <c r="KBJ2" s="135"/>
      <c r="KBK2" s="135"/>
      <c r="KBL2" s="135"/>
      <c r="KBM2" s="135"/>
      <c r="KBN2" s="135"/>
      <c r="KBO2" s="135"/>
      <c r="KBP2" s="135"/>
      <c r="KBQ2" s="135"/>
      <c r="KBR2" s="135"/>
      <c r="KBS2" s="135"/>
      <c r="KBT2" s="135"/>
      <c r="KBU2" s="135"/>
      <c r="KBV2" s="135"/>
      <c r="KBW2" s="135"/>
      <c r="KBX2" s="135"/>
      <c r="KBY2" s="135"/>
      <c r="KBZ2" s="135"/>
      <c r="KCA2" s="135"/>
      <c r="KCB2" s="135"/>
      <c r="KCC2" s="135"/>
      <c r="KCD2" s="135"/>
      <c r="KCE2" s="135"/>
      <c r="KCF2" s="135"/>
      <c r="KCG2" s="135"/>
      <c r="KCH2" s="135"/>
      <c r="KCI2" s="135"/>
      <c r="KCJ2" s="135"/>
      <c r="KCK2" s="135"/>
      <c r="KCL2" s="135"/>
      <c r="KCM2" s="135"/>
      <c r="KCN2" s="135"/>
      <c r="KCO2" s="135"/>
      <c r="KCP2" s="135"/>
      <c r="KCQ2" s="135"/>
      <c r="KCR2" s="135"/>
      <c r="KCS2" s="135"/>
      <c r="KCT2" s="135"/>
      <c r="KCU2" s="135"/>
      <c r="KCV2" s="135"/>
      <c r="KCW2" s="135"/>
      <c r="KCX2" s="135"/>
      <c r="KCY2" s="135"/>
      <c r="KCZ2" s="135"/>
      <c r="KDA2" s="135"/>
      <c r="KDB2" s="135"/>
      <c r="KDC2" s="135"/>
      <c r="KDD2" s="135"/>
      <c r="KDE2" s="135"/>
      <c r="KDF2" s="135"/>
      <c r="KDG2" s="135"/>
      <c r="KDH2" s="135"/>
      <c r="KDI2" s="135"/>
      <c r="KDJ2" s="135"/>
      <c r="KDK2" s="135"/>
      <c r="KDL2" s="135"/>
      <c r="KDM2" s="135"/>
      <c r="KDN2" s="135"/>
      <c r="KDO2" s="135"/>
      <c r="KDP2" s="135"/>
      <c r="KDQ2" s="135"/>
      <c r="KDR2" s="135"/>
      <c r="KDS2" s="135"/>
      <c r="KDT2" s="135"/>
      <c r="KDU2" s="135"/>
      <c r="KDV2" s="135"/>
      <c r="KDW2" s="135"/>
      <c r="KDX2" s="135"/>
      <c r="KDY2" s="135"/>
      <c r="KDZ2" s="135"/>
      <c r="KEA2" s="135"/>
      <c r="KEB2" s="135"/>
      <c r="KEC2" s="135"/>
      <c r="KED2" s="135"/>
      <c r="KEE2" s="135"/>
      <c r="KEF2" s="135"/>
      <c r="KEG2" s="135"/>
      <c r="KEH2" s="135"/>
      <c r="KEI2" s="135"/>
      <c r="KEJ2" s="135"/>
      <c r="KEK2" s="135"/>
      <c r="KEL2" s="135"/>
      <c r="KEM2" s="135"/>
      <c r="KEN2" s="135"/>
      <c r="KEO2" s="135"/>
      <c r="KEP2" s="135"/>
      <c r="KEQ2" s="135"/>
      <c r="KER2" s="135"/>
      <c r="KES2" s="135"/>
      <c r="KET2" s="135"/>
      <c r="KEU2" s="135"/>
      <c r="KEV2" s="135"/>
      <c r="KEW2" s="135"/>
      <c r="KEX2" s="135"/>
      <c r="KEY2" s="135"/>
      <c r="KEZ2" s="135"/>
      <c r="KFA2" s="135"/>
      <c r="KFB2" s="135"/>
      <c r="KFC2" s="135"/>
      <c r="KFD2" s="135"/>
      <c r="KFE2" s="135"/>
      <c r="KFF2" s="135"/>
      <c r="KFG2" s="135"/>
      <c r="KFH2" s="135"/>
      <c r="KFI2" s="135"/>
      <c r="KFJ2" s="135"/>
      <c r="KFK2" s="135"/>
      <c r="KFL2" s="135"/>
      <c r="KFM2" s="135"/>
      <c r="KFN2" s="135"/>
      <c r="KFO2" s="135"/>
      <c r="KFP2" s="135"/>
      <c r="KFQ2" s="135"/>
      <c r="KFR2" s="135"/>
      <c r="KFS2" s="135"/>
      <c r="KFT2" s="135"/>
      <c r="KFU2" s="135"/>
      <c r="KFV2" s="135"/>
      <c r="KFW2" s="135"/>
      <c r="KFX2" s="135"/>
      <c r="KFY2" s="135"/>
      <c r="KFZ2" s="135"/>
      <c r="KGA2" s="135"/>
      <c r="KGB2" s="135"/>
      <c r="KGC2" s="135"/>
      <c r="KGD2" s="135"/>
      <c r="KGE2" s="135"/>
      <c r="KGF2" s="135"/>
      <c r="KGG2" s="135"/>
      <c r="KGH2" s="135"/>
      <c r="KGI2" s="135"/>
      <c r="KGJ2" s="135"/>
      <c r="KGK2" s="135"/>
      <c r="KGL2" s="135"/>
      <c r="KGM2" s="135"/>
      <c r="KGN2" s="135"/>
      <c r="KGO2" s="135"/>
      <c r="KGP2" s="135"/>
      <c r="KGQ2" s="135"/>
      <c r="KGR2" s="135"/>
      <c r="KGS2" s="135"/>
      <c r="KGT2" s="135"/>
      <c r="KGU2" s="135"/>
      <c r="KGV2" s="135"/>
      <c r="KGW2" s="135"/>
      <c r="KGX2" s="135"/>
      <c r="KGY2" s="135"/>
      <c r="KGZ2" s="135"/>
      <c r="KHA2" s="135"/>
      <c r="KHB2" s="135"/>
      <c r="KHC2" s="135"/>
      <c r="KHD2" s="135"/>
      <c r="KHE2" s="135"/>
      <c r="KHF2" s="135"/>
      <c r="KHG2" s="135"/>
      <c r="KHH2" s="135"/>
      <c r="KHI2" s="135"/>
      <c r="KHJ2" s="135"/>
      <c r="KHK2" s="135"/>
      <c r="KHL2" s="135"/>
      <c r="KHM2" s="135"/>
      <c r="KHN2" s="135"/>
      <c r="KHO2" s="135"/>
      <c r="KHP2" s="135"/>
      <c r="KHQ2" s="135"/>
      <c r="KHR2" s="135"/>
      <c r="KHS2" s="135"/>
      <c r="KHT2" s="135"/>
      <c r="KHU2" s="135"/>
      <c r="KHV2" s="135"/>
      <c r="KHW2" s="135"/>
      <c r="KHX2" s="135"/>
      <c r="KHY2" s="135"/>
      <c r="KHZ2" s="135"/>
      <c r="KIA2" s="135"/>
      <c r="KIB2" s="135"/>
      <c r="KIC2" s="135"/>
      <c r="KID2" s="135"/>
      <c r="KIE2" s="135"/>
      <c r="KIF2" s="135"/>
      <c r="KIG2" s="135"/>
      <c r="KIH2" s="135"/>
      <c r="KII2" s="135"/>
      <c r="KIJ2" s="135"/>
      <c r="KIK2" s="135"/>
      <c r="KIL2" s="135"/>
      <c r="KIM2" s="135"/>
      <c r="KIN2" s="135"/>
      <c r="KIO2" s="135"/>
      <c r="KIP2" s="135"/>
      <c r="KIQ2" s="135"/>
      <c r="KIR2" s="135"/>
      <c r="KIS2" s="135"/>
      <c r="KIT2" s="135"/>
      <c r="KIU2" s="135"/>
      <c r="KIV2" s="135"/>
      <c r="KIW2" s="135"/>
      <c r="KIX2" s="135"/>
      <c r="KIY2" s="135"/>
      <c r="KIZ2" s="135"/>
      <c r="KJA2" s="135"/>
      <c r="KJB2" s="135"/>
      <c r="KJC2" s="135"/>
      <c r="KJD2" s="135"/>
      <c r="KJE2" s="135"/>
      <c r="KJF2" s="135"/>
      <c r="KJG2" s="135"/>
      <c r="KJH2" s="135"/>
      <c r="KJI2" s="135"/>
      <c r="KJJ2" s="135"/>
      <c r="KJK2" s="135"/>
      <c r="KJL2" s="135"/>
      <c r="KJM2" s="135"/>
      <c r="KJN2" s="135"/>
      <c r="KJO2" s="135"/>
      <c r="KJP2" s="135"/>
      <c r="KJQ2" s="135"/>
      <c r="KJR2" s="135"/>
      <c r="KJS2" s="135"/>
      <c r="KJT2" s="135"/>
      <c r="KJU2" s="135"/>
      <c r="KJV2" s="135"/>
      <c r="KJW2" s="135"/>
      <c r="KJX2" s="135"/>
      <c r="KJY2" s="135"/>
      <c r="KJZ2" s="135"/>
      <c r="KKA2" s="135"/>
      <c r="KKB2" s="135"/>
      <c r="KKC2" s="135"/>
      <c r="KKD2" s="135"/>
      <c r="KKE2" s="135"/>
      <c r="KKF2" s="135"/>
      <c r="KKG2" s="135"/>
      <c r="KKH2" s="135"/>
      <c r="KKI2" s="135"/>
      <c r="KKJ2" s="135"/>
      <c r="KKK2" s="135"/>
      <c r="KKL2" s="135"/>
      <c r="KKM2" s="135"/>
      <c r="KKN2" s="135"/>
      <c r="KKO2" s="135"/>
      <c r="KKP2" s="135"/>
      <c r="KKQ2" s="135"/>
      <c r="KKR2" s="135"/>
      <c r="KKS2" s="135"/>
      <c r="KKT2" s="135"/>
      <c r="KKU2" s="135"/>
      <c r="KKV2" s="135"/>
      <c r="KKW2" s="135"/>
      <c r="KKX2" s="135"/>
      <c r="KKY2" s="135"/>
      <c r="KKZ2" s="135"/>
      <c r="KLA2" s="135"/>
      <c r="KLB2" s="135"/>
      <c r="KLC2" s="135"/>
      <c r="KLD2" s="135"/>
      <c r="KLE2" s="135"/>
      <c r="KLF2" s="135"/>
      <c r="KLG2" s="135"/>
      <c r="KLH2" s="135"/>
      <c r="KLI2" s="135"/>
      <c r="KLJ2" s="135"/>
      <c r="KLK2" s="135"/>
      <c r="KLL2" s="135"/>
      <c r="KLM2" s="135"/>
      <c r="KLN2" s="135"/>
      <c r="KLO2" s="135"/>
      <c r="KLP2" s="135"/>
      <c r="KLQ2" s="135"/>
      <c r="KLR2" s="135"/>
      <c r="KLS2" s="135"/>
      <c r="KLT2" s="135"/>
      <c r="KLU2" s="135"/>
      <c r="KLV2" s="135"/>
      <c r="KLW2" s="135"/>
      <c r="KLX2" s="135"/>
      <c r="KLY2" s="135"/>
      <c r="KLZ2" s="135"/>
      <c r="KMA2" s="135"/>
      <c r="KMB2" s="135"/>
      <c r="KMC2" s="135"/>
      <c r="KMD2" s="135"/>
      <c r="KME2" s="135"/>
      <c r="KMF2" s="135"/>
      <c r="KMG2" s="135"/>
      <c r="KMH2" s="135"/>
      <c r="KMI2" s="135"/>
      <c r="KMJ2" s="135"/>
      <c r="KMK2" s="135"/>
      <c r="KML2" s="135"/>
      <c r="KMM2" s="135"/>
      <c r="KMN2" s="135"/>
      <c r="KMO2" s="135"/>
      <c r="KMP2" s="135"/>
      <c r="KMQ2" s="135"/>
      <c r="KMR2" s="135"/>
      <c r="KMS2" s="135"/>
      <c r="KMT2" s="135"/>
      <c r="KMU2" s="135"/>
      <c r="KMV2" s="135"/>
      <c r="KMW2" s="135"/>
      <c r="KMX2" s="135"/>
      <c r="KMY2" s="135"/>
      <c r="KMZ2" s="135"/>
      <c r="KNA2" s="135"/>
      <c r="KNB2" s="135"/>
      <c r="KNC2" s="135"/>
      <c r="KND2" s="135"/>
      <c r="KNE2" s="135"/>
      <c r="KNF2" s="135"/>
      <c r="KNG2" s="135"/>
      <c r="KNH2" s="135"/>
      <c r="KNI2" s="135"/>
      <c r="KNJ2" s="135"/>
      <c r="KNK2" s="135"/>
      <c r="KNL2" s="135"/>
      <c r="KNM2" s="135"/>
      <c r="KNN2" s="135"/>
      <c r="KNO2" s="135"/>
      <c r="KNP2" s="135"/>
      <c r="KNQ2" s="135"/>
      <c r="KNR2" s="135"/>
      <c r="KNS2" s="135"/>
      <c r="KNT2" s="135"/>
      <c r="KNU2" s="135"/>
      <c r="KNV2" s="135"/>
      <c r="KNW2" s="135"/>
      <c r="KNX2" s="135"/>
      <c r="KNY2" s="135"/>
      <c r="KNZ2" s="135"/>
      <c r="KOA2" s="135"/>
      <c r="KOB2" s="135"/>
      <c r="KOC2" s="135"/>
      <c r="KOD2" s="135"/>
      <c r="KOE2" s="135"/>
      <c r="KOF2" s="135"/>
      <c r="KOG2" s="135"/>
      <c r="KOH2" s="135"/>
      <c r="KOI2" s="135"/>
      <c r="KOJ2" s="135"/>
      <c r="KOK2" s="135"/>
      <c r="KOL2" s="135"/>
      <c r="KOM2" s="135"/>
      <c r="KON2" s="135"/>
      <c r="KOO2" s="135"/>
      <c r="KOP2" s="135"/>
      <c r="KOQ2" s="135"/>
      <c r="KOR2" s="135"/>
      <c r="KOS2" s="135"/>
      <c r="KOT2" s="135"/>
      <c r="KOU2" s="135"/>
      <c r="KOV2" s="135"/>
      <c r="KOW2" s="135"/>
      <c r="KOX2" s="135"/>
      <c r="KOY2" s="135"/>
      <c r="KOZ2" s="135"/>
      <c r="KPA2" s="135"/>
      <c r="KPB2" s="135"/>
      <c r="KPC2" s="135"/>
      <c r="KPD2" s="135"/>
      <c r="KPE2" s="135"/>
      <c r="KPF2" s="135"/>
      <c r="KPG2" s="135"/>
      <c r="KPH2" s="135"/>
      <c r="KPI2" s="135"/>
      <c r="KPJ2" s="135"/>
      <c r="KPK2" s="135"/>
      <c r="KPL2" s="135"/>
      <c r="KPM2" s="135"/>
      <c r="KPN2" s="135"/>
      <c r="KPO2" s="135"/>
      <c r="KPP2" s="135"/>
      <c r="KPQ2" s="135"/>
      <c r="KPR2" s="135"/>
      <c r="KPS2" s="135"/>
      <c r="KPT2" s="135"/>
      <c r="KPU2" s="135"/>
      <c r="KPV2" s="135"/>
      <c r="KPW2" s="135"/>
      <c r="KPX2" s="135"/>
      <c r="KPY2" s="135"/>
      <c r="KPZ2" s="135"/>
      <c r="KQA2" s="135"/>
      <c r="KQB2" s="135"/>
      <c r="KQC2" s="135"/>
      <c r="KQD2" s="135"/>
      <c r="KQE2" s="135"/>
      <c r="KQF2" s="135"/>
      <c r="KQG2" s="135"/>
      <c r="KQH2" s="135"/>
      <c r="KQI2" s="135"/>
      <c r="KQJ2" s="135"/>
      <c r="KQK2" s="135"/>
      <c r="KQL2" s="135"/>
      <c r="KQM2" s="135"/>
      <c r="KQN2" s="135"/>
      <c r="KQO2" s="135"/>
      <c r="KQP2" s="135"/>
      <c r="KQQ2" s="135"/>
      <c r="KQR2" s="135"/>
      <c r="KQS2" s="135"/>
      <c r="KQT2" s="135"/>
      <c r="KQU2" s="135"/>
      <c r="KQV2" s="135"/>
      <c r="KQW2" s="135"/>
      <c r="KQX2" s="135"/>
      <c r="KQY2" s="135"/>
      <c r="KQZ2" s="135"/>
      <c r="KRA2" s="135"/>
      <c r="KRB2" s="135"/>
      <c r="KRC2" s="135"/>
      <c r="KRD2" s="135"/>
      <c r="KRE2" s="135"/>
      <c r="KRF2" s="135"/>
      <c r="KRG2" s="135"/>
      <c r="KRH2" s="135"/>
      <c r="KRI2" s="135"/>
      <c r="KRJ2" s="135"/>
      <c r="KRK2" s="135"/>
      <c r="KRL2" s="135"/>
      <c r="KRM2" s="135"/>
      <c r="KRN2" s="135"/>
      <c r="KRO2" s="135"/>
      <c r="KRP2" s="135"/>
      <c r="KRQ2" s="135"/>
      <c r="KRR2" s="135"/>
      <c r="KRS2" s="135"/>
      <c r="KRT2" s="135"/>
      <c r="KRU2" s="135"/>
      <c r="KRV2" s="135"/>
      <c r="KRW2" s="135"/>
      <c r="KRX2" s="135"/>
      <c r="KRY2" s="135"/>
      <c r="KRZ2" s="135"/>
      <c r="KSA2" s="135"/>
      <c r="KSB2" s="135"/>
      <c r="KSC2" s="135"/>
      <c r="KSD2" s="135"/>
      <c r="KSE2" s="135"/>
      <c r="KSF2" s="135"/>
      <c r="KSG2" s="135"/>
      <c r="KSH2" s="135"/>
      <c r="KSI2" s="135"/>
      <c r="KSJ2" s="135"/>
      <c r="KSK2" s="135"/>
      <c r="KSL2" s="135"/>
      <c r="KSM2" s="135"/>
      <c r="KSN2" s="135"/>
      <c r="KSO2" s="135"/>
      <c r="KSP2" s="135"/>
      <c r="KSQ2" s="135"/>
      <c r="KSR2" s="135"/>
      <c r="KSS2" s="135"/>
      <c r="KST2" s="135"/>
      <c r="KSU2" s="135"/>
      <c r="KSV2" s="135"/>
      <c r="KSW2" s="135"/>
      <c r="KSX2" s="135"/>
      <c r="KSY2" s="135"/>
      <c r="KSZ2" s="135"/>
      <c r="KTA2" s="135"/>
      <c r="KTB2" s="135"/>
      <c r="KTC2" s="135"/>
      <c r="KTD2" s="135"/>
      <c r="KTE2" s="135"/>
      <c r="KTF2" s="135"/>
      <c r="KTG2" s="135"/>
      <c r="KTH2" s="135"/>
      <c r="KTI2" s="135"/>
      <c r="KTJ2" s="135"/>
      <c r="KTK2" s="135"/>
      <c r="KTL2" s="135"/>
      <c r="KTM2" s="135"/>
      <c r="KTN2" s="135"/>
      <c r="KTO2" s="135"/>
      <c r="KTP2" s="135"/>
      <c r="KTQ2" s="135"/>
      <c r="KTR2" s="135"/>
      <c r="KTS2" s="135"/>
      <c r="KTT2" s="135"/>
      <c r="KTU2" s="135"/>
      <c r="KTV2" s="135"/>
      <c r="KTW2" s="135"/>
      <c r="KTX2" s="135"/>
      <c r="KTY2" s="135"/>
      <c r="KTZ2" s="135"/>
      <c r="KUA2" s="135"/>
      <c r="KUB2" s="135"/>
      <c r="KUC2" s="135"/>
      <c r="KUD2" s="135"/>
      <c r="KUE2" s="135"/>
      <c r="KUF2" s="135"/>
      <c r="KUG2" s="135"/>
      <c r="KUH2" s="135"/>
      <c r="KUI2" s="135"/>
      <c r="KUJ2" s="135"/>
      <c r="KUK2" s="135"/>
      <c r="KUL2" s="135"/>
      <c r="KUM2" s="135"/>
      <c r="KUN2" s="135"/>
      <c r="KUO2" s="135"/>
      <c r="KUP2" s="135"/>
      <c r="KUQ2" s="135"/>
      <c r="KUR2" s="135"/>
      <c r="KUS2" s="135"/>
      <c r="KUT2" s="135"/>
      <c r="KUU2" s="135"/>
      <c r="KUV2" s="135"/>
      <c r="KUW2" s="135"/>
      <c r="KUX2" s="135"/>
      <c r="KUY2" s="135"/>
      <c r="KUZ2" s="135"/>
      <c r="KVA2" s="135"/>
      <c r="KVB2" s="135"/>
      <c r="KVC2" s="135"/>
      <c r="KVD2" s="135"/>
      <c r="KVE2" s="135"/>
      <c r="KVF2" s="135"/>
      <c r="KVG2" s="135"/>
      <c r="KVH2" s="135"/>
      <c r="KVI2" s="135"/>
      <c r="KVJ2" s="135"/>
      <c r="KVK2" s="135"/>
      <c r="KVL2" s="135"/>
      <c r="KVM2" s="135"/>
      <c r="KVN2" s="135"/>
      <c r="KVO2" s="135"/>
      <c r="KVP2" s="135"/>
      <c r="KVQ2" s="135"/>
      <c r="KVR2" s="135"/>
      <c r="KVS2" s="135"/>
      <c r="KVT2" s="135"/>
      <c r="KVU2" s="135"/>
      <c r="KVV2" s="135"/>
      <c r="KVW2" s="135"/>
      <c r="KVX2" s="135"/>
      <c r="KVY2" s="135"/>
      <c r="KVZ2" s="135"/>
      <c r="KWA2" s="135"/>
      <c r="KWB2" s="135"/>
      <c r="KWC2" s="135"/>
      <c r="KWD2" s="135"/>
      <c r="KWE2" s="135"/>
      <c r="KWF2" s="135"/>
      <c r="KWG2" s="135"/>
      <c r="KWH2" s="135"/>
      <c r="KWI2" s="135"/>
      <c r="KWJ2" s="135"/>
      <c r="KWK2" s="135"/>
      <c r="KWL2" s="135"/>
      <c r="KWM2" s="135"/>
      <c r="KWN2" s="135"/>
      <c r="KWO2" s="135"/>
      <c r="KWP2" s="135"/>
      <c r="KWQ2" s="135"/>
      <c r="KWR2" s="135"/>
      <c r="KWS2" s="135"/>
      <c r="KWT2" s="135"/>
      <c r="KWU2" s="135"/>
      <c r="KWV2" s="135"/>
      <c r="KWW2" s="135"/>
      <c r="KWX2" s="135"/>
      <c r="KWY2" s="135"/>
      <c r="KWZ2" s="135"/>
      <c r="KXA2" s="135"/>
      <c r="KXB2" s="135"/>
      <c r="KXC2" s="135"/>
      <c r="KXD2" s="135"/>
      <c r="KXE2" s="135"/>
      <c r="KXF2" s="135"/>
      <c r="KXG2" s="135"/>
      <c r="KXH2" s="135"/>
      <c r="KXI2" s="135"/>
      <c r="KXJ2" s="135"/>
      <c r="KXK2" s="135"/>
      <c r="KXL2" s="135"/>
      <c r="KXM2" s="135"/>
      <c r="KXN2" s="135"/>
      <c r="KXO2" s="135"/>
      <c r="KXP2" s="135"/>
      <c r="KXQ2" s="135"/>
      <c r="KXR2" s="135"/>
      <c r="KXS2" s="135"/>
      <c r="KXT2" s="135"/>
      <c r="KXU2" s="135"/>
      <c r="KXV2" s="135"/>
      <c r="KXW2" s="135"/>
      <c r="KXX2" s="135"/>
      <c r="KXY2" s="135"/>
      <c r="KXZ2" s="135"/>
      <c r="KYA2" s="135"/>
      <c r="KYB2" s="135"/>
      <c r="KYC2" s="135"/>
      <c r="KYD2" s="135"/>
      <c r="KYE2" s="135"/>
      <c r="KYF2" s="135"/>
      <c r="KYG2" s="135"/>
      <c r="KYH2" s="135"/>
      <c r="KYI2" s="135"/>
      <c r="KYJ2" s="135"/>
      <c r="KYK2" s="135"/>
      <c r="KYL2" s="135"/>
      <c r="KYM2" s="135"/>
      <c r="KYN2" s="135"/>
      <c r="KYO2" s="135"/>
      <c r="KYP2" s="135"/>
      <c r="KYQ2" s="135"/>
      <c r="KYR2" s="135"/>
      <c r="KYS2" s="135"/>
      <c r="KYT2" s="135"/>
      <c r="KYU2" s="135"/>
      <c r="KYV2" s="135"/>
      <c r="KYW2" s="135"/>
      <c r="KYX2" s="135"/>
      <c r="KYY2" s="135"/>
      <c r="KYZ2" s="135"/>
      <c r="KZA2" s="135"/>
      <c r="KZB2" s="135"/>
      <c r="KZC2" s="135"/>
      <c r="KZD2" s="135"/>
      <c r="KZE2" s="135"/>
      <c r="KZF2" s="135"/>
      <c r="KZG2" s="135"/>
      <c r="KZH2" s="135"/>
      <c r="KZI2" s="135"/>
      <c r="KZJ2" s="135"/>
      <c r="KZK2" s="135"/>
      <c r="KZL2" s="135"/>
      <c r="KZM2" s="135"/>
      <c r="KZN2" s="135"/>
      <c r="KZO2" s="135"/>
      <c r="KZP2" s="135"/>
      <c r="KZQ2" s="135"/>
      <c r="KZR2" s="135"/>
      <c r="KZS2" s="135"/>
      <c r="KZT2" s="135"/>
      <c r="KZU2" s="135"/>
      <c r="KZV2" s="135"/>
      <c r="KZW2" s="135"/>
      <c r="KZX2" s="135"/>
      <c r="KZY2" s="135"/>
      <c r="KZZ2" s="135"/>
      <c r="LAA2" s="135"/>
      <c r="LAB2" s="135"/>
      <c r="LAC2" s="135"/>
      <c r="LAD2" s="135"/>
      <c r="LAE2" s="135"/>
      <c r="LAF2" s="135"/>
      <c r="LAG2" s="135"/>
      <c r="LAH2" s="135"/>
      <c r="LAI2" s="135"/>
      <c r="LAJ2" s="135"/>
      <c r="LAK2" s="135"/>
      <c r="LAL2" s="135"/>
      <c r="LAM2" s="135"/>
      <c r="LAN2" s="135"/>
      <c r="LAO2" s="135"/>
      <c r="LAP2" s="135"/>
      <c r="LAQ2" s="135"/>
      <c r="LAR2" s="135"/>
      <c r="LAS2" s="135"/>
      <c r="LAT2" s="135"/>
      <c r="LAU2" s="135"/>
      <c r="LAV2" s="135"/>
      <c r="LAW2" s="135"/>
      <c r="LAX2" s="135"/>
      <c r="LAY2" s="135"/>
      <c r="LAZ2" s="135"/>
      <c r="LBA2" s="135"/>
      <c r="LBB2" s="135"/>
      <c r="LBC2" s="135"/>
      <c r="LBD2" s="135"/>
      <c r="LBE2" s="135"/>
      <c r="LBF2" s="135"/>
      <c r="LBG2" s="135"/>
      <c r="LBH2" s="135"/>
      <c r="LBI2" s="135"/>
      <c r="LBJ2" s="135"/>
      <c r="LBK2" s="135"/>
      <c r="LBL2" s="135"/>
      <c r="LBM2" s="135"/>
      <c r="LBN2" s="135"/>
      <c r="LBO2" s="135"/>
      <c r="LBP2" s="135"/>
      <c r="LBQ2" s="135"/>
      <c r="LBR2" s="135"/>
      <c r="LBS2" s="135"/>
      <c r="LBT2" s="135"/>
      <c r="LBU2" s="135"/>
      <c r="LBV2" s="135"/>
      <c r="LBW2" s="135"/>
      <c r="LBX2" s="135"/>
      <c r="LBY2" s="135"/>
      <c r="LBZ2" s="135"/>
      <c r="LCA2" s="135"/>
      <c r="LCB2" s="135"/>
      <c r="LCC2" s="135"/>
      <c r="LCD2" s="135"/>
      <c r="LCE2" s="135"/>
      <c r="LCF2" s="135"/>
      <c r="LCG2" s="135"/>
      <c r="LCH2" s="135"/>
      <c r="LCI2" s="135"/>
      <c r="LCJ2" s="135"/>
      <c r="LCK2" s="135"/>
      <c r="LCL2" s="135"/>
      <c r="LCM2" s="135"/>
      <c r="LCN2" s="135"/>
      <c r="LCO2" s="135"/>
      <c r="LCP2" s="135"/>
      <c r="LCQ2" s="135"/>
      <c r="LCR2" s="135"/>
      <c r="LCS2" s="135"/>
      <c r="LCT2" s="135"/>
      <c r="LCU2" s="135"/>
      <c r="LCV2" s="135"/>
      <c r="LCW2" s="135"/>
      <c r="LCX2" s="135"/>
      <c r="LCY2" s="135"/>
      <c r="LCZ2" s="135"/>
      <c r="LDA2" s="135"/>
      <c r="LDB2" s="135"/>
      <c r="LDC2" s="135"/>
      <c r="LDD2" s="135"/>
      <c r="LDE2" s="135"/>
      <c r="LDF2" s="135"/>
      <c r="LDG2" s="135"/>
      <c r="LDH2" s="135"/>
      <c r="LDI2" s="135"/>
      <c r="LDJ2" s="135"/>
      <c r="LDK2" s="135"/>
      <c r="LDL2" s="135"/>
      <c r="LDM2" s="135"/>
      <c r="LDN2" s="135"/>
      <c r="LDO2" s="135"/>
      <c r="LDP2" s="135"/>
      <c r="LDQ2" s="135"/>
      <c r="LDR2" s="135"/>
      <c r="LDS2" s="135"/>
      <c r="LDT2" s="135"/>
      <c r="LDU2" s="135"/>
      <c r="LDV2" s="135"/>
      <c r="LDW2" s="135"/>
      <c r="LDX2" s="135"/>
      <c r="LDY2" s="135"/>
      <c r="LDZ2" s="135"/>
      <c r="LEA2" s="135"/>
      <c r="LEB2" s="135"/>
      <c r="LEC2" s="135"/>
      <c r="LED2" s="135"/>
      <c r="LEE2" s="135"/>
      <c r="LEF2" s="135"/>
      <c r="LEG2" s="135"/>
      <c r="LEH2" s="135"/>
      <c r="LEI2" s="135"/>
      <c r="LEJ2" s="135"/>
      <c r="LEK2" s="135"/>
      <c r="LEL2" s="135"/>
      <c r="LEM2" s="135"/>
      <c r="LEN2" s="135"/>
      <c r="LEO2" s="135"/>
      <c r="LEP2" s="135"/>
      <c r="LEQ2" s="135"/>
      <c r="LER2" s="135"/>
      <c r="LES2" s="135"/>
      <c r="LET2" s="135"/>
      <c r="LEU2" s="135"/>
      <c r="LEV2" s="135"/>
      <c r="LEW2" s="135"/>
      <c r="LEX2" s="135"/>
      <c r="LEY2" s="135"/>
      <c r="LEZ2" s="135"/>
      <c r="LFA2" s="135"/>
      <c r="LFB2" s="135"/>
      <c r="LFC2" s="135"/>
      <c r="LFD2" s="135"/>
      <c r="LFE2" s="135"/>
      <c r="LFF2" s="135"/>
      <c r="LFG2" s="135"/>
      <c r="LFH2" s="135"/>
      <c r="LFI2" s="135"/>
      <c r="LFJ2" s="135"/>
      <c r="LFK2" s="135"/>
      <c r="LFL2" s="135"/>
      <c r="LFM2" s="135"/>
      <c r="LFN2" s="135"/>
      <c r="LFO2" s="135"/>
      <c r="LFP2" s="135"/>
      <c r="LFQ2" s="135"/>
      <c r="LFR2" s="135"/>
      <c r="LFS2" s="135"/>
      <c r="LFT2" s="135"/>
      <c r="LFU2" s="135"/>
      <c r="LFV2" s="135"/>
      <c r="LFW2" s="135"/>
      <c r="LFX2" s="135"/>
      <c r="LFY2" s="135"/>
      <c r="LFZ2" s="135"/>
      <c r="LGA2" s="135"/>
      <c r="LGB2" s="135"/>
      <c r="LGC2" s="135"/>
      <c r="LGD2" s="135"/>
      <c r="LGE2" s="135"/>
      <c r="LGF2" s="135"/>
      <c r="LGG2" s="135"/>
      <c r="LGH2" s="135"/>
      <c r="LGI2" s="135"/>
      <c r="LGJ2" s="135"/>
      <c r="LGK2" s="135"/>
      <c r="LGL2" s="135"/>
      <c r="LGM2" s="135"/>
      <c r="LGN2" s="135"/>
      <c r="LGO2" s="135"/>
      <c r="LGP2" s="135"/>
      <c r="LGQ2" s="135"/>
      <c r="LGR2" s="135"/>
      <c r="LGS2" s="135"/>
      <c r="LGT2" s="135"/>
      <c r="LGU2" s="135"/>
      <c r="LGV2" s="135"/>
      <c r="LGW2" s="135"/>
      <c r="LGX2" s="135"/>
      <c r="LGY2" s="135"/>
      <c r="LGZ2" s="135"/>
      <c r="LHA2" s="135"/>
      <c r="LHB2" s="135"/>
      <c r="LHC2" s="135"/>
      <c r="LHD2" s="135"/>
      <c r="LHE2" s="135"/>
      <c r="LHF2" s="135"/>
      <c r="LHG2" s="135"/>
      <c r="LHH2" s="135"/>
      <c r="LHI2" s="135"/>
      <c r="LHJ2" s="135"/>
      <c r="LHK2" s="135"/>
      <c r="LHL2" s="135"/>
      <c r="LHM2" s="135"/>
      <c r="LHN2" s="135"/>
      <c r="LHO2" s="135"/>
      <c r="LHP2" s="135"/>
      <c r="LHQ2" s="135"/>
      <c r="LHR2" s="135"/>
      <c r="LHS2" s="135"/>
      <c r="LHT2" s="135"/>
      <c r="LHU2" s="135"/>
      <c r="LHV2" s="135"/>
      <c r="LHW2" s="135"/>
      <c r="LHX2" s="135"/>
      <c r="LHY2" s="135"/>
      <c r="LHZ2" s="135"/>
      <c r="LIA2" s="135"/>
      <c r="LIB2" s="135"/>
      <c r="LIC2" s="135"/>
      <c r="LID2" s="135"/>
      <c r="LIE2" s="135"/>
      <c r="LIF2" s="135"/>
      <c r="LIG2" s="135"/>
      <c r="LIH2" s="135"/>
      <c r="LII2" s="135"/>
      <c r="LIJ2" s="135"/>
      <c r="LIK2" s="135"/>
      <c r="LIL2" s="135"/>
      <c r="LIM2" s="135"/>
      <c r="LIN2" s="135"/>
      <c r="LIO2" s="135"/>
      <c r="LIP2" s="135"/>
      <c r="LIQ2" s="135"/>
      <c r="LIR2" s="135"/>
      <c r="LIS2" s="135"/>
      <c r="LIT2" s="135"/>
      <c r="LIU2" s="135"/>
      <c r="LIV2" s="135"/>
      <c r="LIW2" s="135"/>
      <c r="LIX2" s="135"/>
      <c r="LIY2" s="135"/>
      <c r="LIZ2" s="135"/>
      <c r="LJA2" s="135"/>
      <c r="LJB2" s="135"/>
      <c r="LJC2" s="135"/>
      <c r="LJD2" s="135"/>
      <c r="LJE2" s="135"/>
      <c r="LJF2" s="135"/>
      <c r="LJG2" s="135"/>
      <c r="LJH2" s="135"/>
      <c r="LJI2" s="135"/>
      <c r="LJJ2" s="135"/>
      <c r="LJK2" s="135"/>
      <c r="LJL2" s="135"/>
      <c r="LJM2" s="135"/>
      <c r="LJN2" s="135"/>
      <c r="LJO2" s="135"/>
      <c r="LJP2" s="135"/>
      <c r="LJQ2" s="135"/>
      <c r="LJR2" s="135"/>
      <c r="LJS2" s="135"/>
      <c r="LJT2" s="135"/>
      <c r="LJU2" s="135"/>
      <c r="LJV2" s="135"/>
      <c r="LJW2" s="135"/>
      <c r="LJX2" s="135"/>
      <c r="LJY2" s="135"/>
      <c r="LJZ2" s="135"/>
      <c r="LKA2" s="135"/>
      <c r="LKB2" s="135"/>
      <c r="LKC2" s="135"/>
      <c r="LKD2" s="135"/>
      <c r="LKE2" s="135"/>
      <c r="LKF2" s="135"/>
      <c r="LKG2" s="135"/>
      <c r="LKH2" s="135"/>
      <c r="LKI2" s="135"/>
      <c r="LKJ2" s="135"/>
      <c r="LKK2" s="135"/>
      <c r="LKL2" s="135"/>
      <c r="LKM2" s="135"/>
      <c r="LKN2" s="135"/>
      <c r="LKO2" s="135"/>
      <c r="LKP2" s="135"/>
      <c r="LKQ2" s="135"/>
      <c r="LKR2" s="135"/>
      <c r="LKS2" s="135"/>
      <c r="LKT2" s="135"/>
      <c r="LKU2" s="135"/>
      <c r="LKV2" s="135"/>
      <c r="LKW2" s="135"/>
      <c r="LKX2" s="135"/>
      <c r="LKY2" s="135"/>
      <c r="LKZ2" s="135"/>
      <c r="LLA2" s="135"/>
      <c r="LLB2" s="135"/>
      <c r="LLC2" s="135"/>
      <c r="LLD2" s="135"/>
      <c r="LLE2" s="135"/>
      <c r="LLF2" s="135"/>
      <c r="LLG2" s="135"/>
      <c r="LLH2" s="135"/>
      <c r="LLI2" s="135"/>
      <c r="LLJ2" s="135"/>
      <c r="LLK2" s="135"/>
      <c r="LLL2" s="135"/>
      <c r="LLM2" s="135"/>
      <c r="LLN2" s="135"/>
      <c r="LLO2" s="135"/>
      <c r="LLP2" s="135"/>
      <c r="LLQ2" s="135"/>
      <c r="LLR2" s="135"/>
      <c r="LLS2" s="135"/>
      <c r="LLT2" s="135"/>
      <c r="LLU2" s="135"/>
      <c r="LLV2" s="135"/>
      <c r="LLW2" s="135"/>
      <c r="LLX2" s="135"/>
      <c r="LLY2" s="135"/>
      <c r="LLZ2" s="135"/>
      <c r="LMA2" s="135"/>
      <c r="LMB2" s="135"/>
      <c r="LMC2" s="135"/>
      <c r="LMD2" s="135"/>
      <c r="LME2" s="135"/>
      <c r="LMF2" s="135"/>
      <c r="LMG2" s="135"/>
      <c r="LMH2" s="135"/>
      <c r="LMI2" s="135"/>
      <c r="LMJ2" s="135"/>
      <c r="LMK2" s="135"/>
      <c r="LML2" s="135"/>
      <c r="LMM2" s="135"/>
      <c r="LMN2" s="135"/>
      <c r="LMO2" s="135"/>
      <c r="LMP2" s="135"/>
      <c r="LMQ2" s="135"/>
      <c r="LMR2" s="135"/>
      <c r="LMS2" s="135"/>
      <c r="LMT2" s="135"/>
      <c r="LMU2" s="135"/>
      <c r="LMV2" s="135"/>
      <c r="LMW2" s="135"/>
      <c r="LMX2" s="135"/>
      <c r="LMY2" s="135"/>
      <c r="LMZ2" s="135"/>
      <c r="LNA2" s="135"/>
      <c r="LNB2" s="135"/>
      <c r="LNC2" s="135"/>
      <c r="LND2" s="135"/>
      <c r="LNE2" s="135"/>
      <c r="LNF2" s="135"/>
      <c r="LNG2" s="135"/>
      <c r="LNH2" s="135"/>
      <c r="LNI2" s="135"/>
      <c r="LNJ2" s="135"/>
      <c r="LNK2" s="135"/>
      <c r="LNL2" s="135"/>
      <c r="LNM2" s="135"/>
      <c r="LNN2" s="135"/>
      <c r="LNO2" s="135"/>
      <c r="LNP2" s="135"/>
      <c r="LNQ2" s="135"/>
      <c r="LNR2" s="135"/>
      <c r="LNS2" s="135"/>
      <c r="LNT2" s="135"/>
      <c r="LNU2" s="135"/>
      <c r="LNV2" s="135"/>
      <c r="LNW2" s="135"/>
      <c r="LNX2" s="135"/>
      <c r="LNY2" s="135"/>
      <c r="LNZ2" s="135"/>
      <c r="LOA2" s="135"/>
      <c r="LOB2" s="135"/>
      <c r="LOC2" s="135"/>
      <c r="LOD2" s="135"/>
      <c r="LOE2" s="135"/>
      <c r="LOF2" s="135"/>
      <c r="LOG2" s="135"/>
      <c r="LOH2" s="135"/>
      <c r="LOI2" s="135"/>
      <c r="LOJ2" s="135"/>
      <c r="LOK2" s="135"/>
      <c r="LOL2" s="135"/>
      <c r="LOM2" s="135"/>
      <c r="LON2" s="135"/>
      <c r="LOO2" s="135"/>
      <c r="LOP2" s="135"/>
      <c r="LOQ2" s="135"/>
      <c r="LOR2" s="135"/>
      <c r="LOS2" s="135"/>
      <c r="LOT2" s="135"/>
      <c r="LOU2" s="135"/>
      <c r="LOV2" s="135"/>
      <c r="LOW2" s="135"/>
      <c r="LOX2" s="135"/>
      <c r="LOY2" s="135"/>
      <c r="LOZ2" s="135"/>
      <c r="LPA2" s="135"/>
      <c r="LPB2" s="135"/>
      <c r="LPC2" s="135"/>
      <c r="LPD2" s="135"/>
      <c r="LPE2" s="135"/>
      <c r="LPF2" s="135"/>
      <c r="LPG2" s="135"/>
      <c r="LPH2" s="135"/>
      <c r="LPI2" s="135"/>
      <c r="LPJ2" s="135"/>
      <c r="LPK2" s="135"/>
      <c r="LPL2" s="135"/>
      <c r="LPM2" s="135"/>
      <c r="LPN2" s="135"/>
      <c r="LPO2" s="135"/>
      <c r="LPP2" s="135"/>
      <c r="LPQ2" s="135"/>
      <c r="LPR2" s="135"/>
      <c r="LPS2" s="135"/>
      <c r="LPT2" s="135"/>
      <c r="LPU2" s="135"/>
      <c r="LPV2" s="135"/>
      <c r="LPW2" s="135"/>
      <c r="LPX2" s="135"/>
      <c r="LPY2" s="135"/>
      <c r="LPZ2" s="135"/>
      <c r="LQA2" s="135"/>
      <c r="LQB2" s="135"/>
      <c r="LQC2" s="135"/>
      <c r="LQD2" s="135"/>
      <c r="LQE2" s="135"/>
      <c r="LQF2" s="135"/>
      <c r="LQG2" s="135"/>
      <c r="LQH2" s="135"/>
      <c r="LQI2" s="135"/>
      <c r="LQJ2" s="135"/>
      <c r="LQK2" s="135"/>
      <c r="LQL2" s="135"/>
      <c r="LQM2" s="135"/>
      <c r="LQN2" s="135"/>
      <c r="LQO2" s="135"/>
      <c r="LQP2" s="135"/>
      <c r="LQQ2" s="135"/>
      <c r="LQR2" s="135"/>
      <c r="LQS2" s="135"/>
      <c r="LQT2" s="135"/>
      <c r="LQU2" s="135"/>
      <c r="LQV2" s="135"/>
      <c r="LQW2" s="135"/>
      <c r="LQX2" s="135"/>
      <c r="LQY2" s="135"/>
      <c r="LQZ2" s="135"/>
      <c r="LRA2" s="135"/>
      <c r="LRB2" s="135"/>
      <c r="LRC2" s="135"/>
      <c r="LRD2" s="135"/>
      <c r="LRE2" s="135"/>
      <c r="LRF2" s="135"/>
      <c r="LRG2" s="135"/>
      <c r="LRH2" s="135"/>
      <c r="LRI2" s="135"/>
      <c r="LRJ2" s="135"/>
      <c r="LRK2" s="135"/>
      <c r="LRL2" s="135"/>
      <c r="LRM2" s="135"/>
      <c r="LRN2" s="135"/>
      <c r="LRO2" s="135"/>
      <c r="LRP2" s="135"/>
      <c r="LRQ2" s="135"/>
      <c r="LRR2" s="135"/>
      <c r="LRS2" s="135"/>
      <c r="LRT2" s="135"/>
      <c r="LRU2" s="135"/>
      <c r="LRV2" s="135"/>
      <c r="LRW2" s="135"/>
      <c r="LRX2" s="135"/>
      <c r="LRY2" s="135"/>
      <c r="LRZ2" s="135"/>
      <c r="LSA2" s="135"/>
      <c r="LSB2" s="135"/>
      <c r="LSC2" s="135"/>
      <c r="LSD2" s="135"/>
      <c r="LSE2" s="135"/>
      <c r="LSF2" s="135"/>
      <c r="LSG2" s="135"/>
      <c r="LSH2" s="135"/>
      <c r="LSI2" s="135"/>
      <c r="LSJ2" s="135"/>
      <c r="LSK2" s="135"/>
      <c r="LSL2" s="135"/>
      <c r="LSM2" s="135"/>
      <c r="LSN2" s="135"/>
      <c r="LSO2" s="135"/>
      <c r="LSP2" s="135"/>
      <c r="LSQ2" s="135"/>
      <c r="LSR2" s="135"/>
      <c r="LSS2" s="135"/>
      <c r="LST2" s="135"/>
      <c r="LSU2" s="135"/>
      <c r="LSV2" s="135"/>
      <c r="LSW2" s="135"/>
      <c r="LSX2" s="135"/>
      <c r="LSY2" s="135"/>
      <c r="LSZ2" s="135"/>
      <c r="LTA2" s="135"/>
      <c r="LTB2" s="135"/>
      <c r="LTC2" s="135"/>
      <c r="LTD2" s="135"/>
      <c r="LTE2" s="135"/>
      <c r="LTF2" s="135"/>
      <c r="LTG2" s="135"/>
      <c r="LTH2" s="135"/>
      <c r="LTI2" s="135"/>
      <c r="LTJ2" s="135"/>
      <c r="LTK2" s="135"/>
      <c r="LTL2" s="135"/>
      <c r="LTM2" s="135"/>
      <c r="LTN2" s="135"/>
      <c r="LTO2" s="135"/>
      <c r="LTP2" s="135"/>
      <c r="LTQ2" s="135"/>
      <c r="LTR2" s="135"/>
      <c r="LTS2" s="135"/>
      <c r="LTT2" s="135"/>
      <c r="LTU2" s="135"/>
      <c r="LTV2" s="135"/>
      <c r="LTW2" s="135"/>
      <c r="LTX2" s="135"/>
      <c r="LTY2" s="135"/>
      <c r="LTZ2" s="135"/>
      <c r="LUA2" s="135"/>
      <c r="LUB2" s="135"/>
      <c r="LUC2" s="135"/>
      <c r="LUD2" s="135"/>
      <c r="LUE2" s="135"/>
      <c r="LUF2" s="135"/>
      <c r="LUG2" s="135"/>
      <c r="LUH2" s="135"/>
      <c r="LUI2" s="135"/>
      <c r="LUJ2" s="135"/>
      <c r="LUK2" s="135"/>
      <c r="LUL2" s="135"/>
      <c r="LUM2" s="135"/>
      <c r="LUN2" s="135"/>
      <c r="LUO2" s="135"/>
      <c r="LUP2" s="135"/>
      <c r="LUQ2" s="135"/>
      <c r="LUR2" s="135"/>
      <c r="LUS2" s="135"/>
      <c r="LUT2" s="135"/>
      <c r="LUU2" s="135"/>
      <c r="LUV2" s="135"/>
      <c r="LUW2" s="135"/>
      <c r="LUX2" s="135"/>
      <c r="LUY2" s="135"/>
      <c r="LUZ2" s="135"/>
      <c r="LVA2" s="135"/>
      <c r="LVB2" s="135"/>
      <c r="LVC2" s="135"/>
      <c r="LVD2" s="135"/>
      <c r="LVE2" s="135"/>
      <c r="LVF2" s="135"/>
      <c r="LVG2" s="135"/>
      <c r="LVH2" s="135"/>
      <c r="LVI2" s="135"/>
      <c r="LVJ2" s="135"/>
      <c r="LVK2" s="135"/>
      <c r="LVL2" s="135"/>
      <c r="LVM2" s="135"/>
      <c r="LVN2" s="135"/>
      <c r="LVO2" s="135"/>
      <c r="LVP2" s="135"/>
      <c r="LVQ2" s="135"/>
      <c r="LVR2" s="135"/>
      <c r="LVS2" s="135"/>
      <c r="LVT2" s="135"/>
      <c r="LVU2" s="135"/>
      <c r="LVV2" s="135"/>
      <c r="LVW2" s="135"/>
      <c r="LVX2" s="135"/>
      <c r="LVY2" s="135"/>
      <c r="LVZ2" s="135"/>
      <c r="LWA2" s="135"/>
      <c r="LWB2" s="135"/>
      <c r="LWC2" s="135"/>
      <c r="LWD2" s="135"/>
      <c r="LWE2" s="135"/>
      <c r="LWF2" s="135"/>
      <c r="LWG2" s="135"/>
      <c r="LWH2" s="135"/>
      <c r="LWI2" s="135"/>
      <c r="LWJ2" s="135"/>
      <c r="LWK2" s="135"/>
      <c r="LWL2" s="135"/>
      <c r="LWM2" s="135"/>
      <c r="LWN2" s="135"/>
      <c r="LWO2" s="135"/>
      <c r="LWP2" s="135"/>
      <c r="LWQ2" s="135"/>
      <c r="LWR2" s="135"/>
      <c r="LWS2" s="135"/>
      <c r="LWT2" s="135"/>
      <c r="LWU2" s="135"/>
      <c r="LWV2" s="135"/>
      <c r="LWW2" s="135"/>
      <c r="LWX2" s="135"/>
      <c r="LWY2" s="135"/>
      <c r="LWZ2" s="135"/>
      <c r="LXA2" s="135"/>
      <c r="LXB2" s="135"/>
      <c r="LXC2" s="135"/>
      <c r="LXD2" s="135"/>
      <c r="LXE2" s="135"/>
      <c r="LXF2" s="135"/>
      <c r="LXG2" s="135"/>
      <c r="LXH2" s="135"/>
      <c r="LXI2" s="135"/>
      <c r="LXJ2" s="135"/>
      <c r="LXK2" s="135"/>
      <c r="LXL2" s="135"/>
      <c r="LXM2" s="135"/>
      <c r="LXN2" s="135"/>
      <c r="LXO2" s="135"/>
      <c r="LXP2" s="135"/>
      <c r="LXQ2" s="135"/>
      <c r="LXR2" s="135"/>
      <c r="LXS2" s="135"/>
      <c r="LXT2" s="135"/>
      <c r="LXU2" s="135"/>
      <c r="LXV2" s="135"/>
      <c r="LXW2" s="135"/>
      <c r="LXX2" s="135"/>
      <c r="LXY2" s="135"/>
      <c r="LXZ2" s="135"/>
      <c r="LYA2" s="135"/>
      <c r="LYB2" s="135"/>
      <c r="LYC2" s="135"/>
      <c r="LYD2" s="135"/>
      <c r="LYE2" s="135"/>
      <c r="LYF2" s="135"/>
      <c r="LYG2" s="135"/>
      <c r="LYH2" s="135"/>
      <c r="LYI2" s="135"/>
      <c r="LYJ2" s="135"/>
      <c r="LYK2" s="135"/>
      <c r="LYL2" s="135"/>
      <c r="LYM2" s="135"/>
      <c r="LYN2" s="135"/>
      <c r="LYO2" s="135"/>
      <c r="LYP2" s="135"/>
      <c r="LYQ2" s="135"/>
      <c r="LYR2" s="135"/>
      <c r="LYS2" s="135"/>
      <c r="LYT2" s="135"/>
      <c r="LYU2" s="135"/>
      <c r="LYV2" s="135"/>
      <c r="LYW2" s="135"/>
      <c r="LYX2" s="135"/>
      <c r="LYY2" s="135"/>
      <c r="LYZ2" s="135"/>
      <c r="LZA2" s="135"/>
      <c r="LZB2" s="135"/>
      <c r="LZC2" s="135"/>
      <c r="LZD2" s="135"/>
      <c r="LZE2" s="135"/>
      <c r="LZF2" s="135"/>
      <c r="LZG2" s="135"/>
      <c r="LZH2" s="135"/>
      <c r="LZI2" s="135"/>
      <c r="LZJ2" s="135"/>
      <c r="LZK2" s="135"/>
      <c r="LZL2" s="135"/>
      <c r="LZM2" s="135"/>
      <c r="LZN2" s="135"/>
      <c r="LZO2" s="135"/>
      <c r="LZP2" s="135"/>
      <c r="LZQ2" s="135"/>
      <c r="LZR2" s="135"/>
      <c r="LZS2" s="135"/>
      <c r="LZT2" s="135"/>
      <c r="LZU2" s="135"/>
      <c r="LZV2" s="135"/>
      <c r="LZW2" s="135"/>
      <c r="LZX2" s="135"/>
      <c r="LZY2" s="135"/>
      <c r="LZZ2" s="135"/>
      <c r="MAA2" s="135"/>
      <c r="MAB2" s="135"/>
      <c r="MAC2" s="135"/>
      <c r="MAD2" s="135"/>
      <c r="MAE2" s="135"/>
      <c r="MAF2" s="135"/>
      <c r="MAG2" s="135"/>
      <c r="MAH2" s="135"/>
      <c r="MAI2" s="135"/>
      <c r="MAJ2" s="135"/>
      <c r="MAK2" s="135"/>
      <c r="MAL2" s="135"/>
      <c r="MAM2" s="135"/>
      <c r="MAN2" s="135"/>
      <c r="MAO2" s="135"/>
      <c r="MAP2" s="135"/>
      <c r="MAQ2" s="135"/>
      <c r="MAR2" s="135"/>
      <c r="MAS2" s="135"/>
      <c r="MAT2" s="135"/>
      <c r="MAU2" s="135"/>
      <c r="MAV2" s="135"/>
      <c r="MAW2" s="135"/>
      <c r="MAX2" s="135"/>
      <c r="MAY2" s="135"/>
      <c r="MAZ2" s="135"/>
      <c r="MBA2" s="135"/>
      <c r="MBB2" s="135"/>
      <c r="MBC2" s="135"/>
      <c r="MBD2" s="135"/>
      <c r="MBE2" s="135"/>
      <c r="MBF2" s="135"/>
      <c r="MBG2" s="135"/>
      <c r="MBH2" s="135"/>
      <c r="MBI2" s="135"/>
      <c r="MBJ2" s="135"/>
      <c r="MBK2" s="135"/>
      <c r="MBL2" s="135"/>
      <c r="MBM2" s="135"/>
      <c r="MBN2" s="135"/>
      <c r="MBO2" s="135"/>
      <c r="MBP2" s="135"/>
      <c r="MBQ2" s="135"/>
      <c r="MBR2" s="135"/>
      <c r="MBS2" s="135"/>
      <c r="MBT2" s="135"/>
      <c r="MBU2" s="135"/>
      <c r="MBV2" s="135"/>
      <c r="MBW2" s="135"/>
      <c r="MBX2" s="135"/>
      <c r="MBY2" s="135"/>
      <c r="MBZ2" s="135"/>
      <c r="MCA2" s="135"/>
      <c r="MCB2" s="135"/>
      <c r="MCC2" s="135"/>
      <c r="MCD2" s="135"/>
      <c r="MCE2" s="135"/>
      <c r="MCF2" s="135"/>
      <c r="MCG2" s="135"/>
      <c r="MCH2" s="135"/>
      <c r="MCI2" s="135"/>
      <c r="MCJ2" s="135"/>
      <c r="MCK2" s="135"/>
      <c r="MCL2" s="135"/>
      <c r="MCM2" s="135"/>
      <c r="MCN2" s="135"/>
      <c r="MCO2" s="135"/>
      <c r="MCP2" s="135"/>
      <c r="MCQ2" s="135"/>
      <c r="MCR2" s="135"/>
      <c r="MCS2" s="135"/>
      <c r="MCT2" s="135"/>
      <c r="MCU2" s="135"/>
      <c r="MCV2" s="135"/>
      <c r="MCW2" s="135"/>
      <c r="MCX2" s="135"/>
      <c r="MCY2" s="135"/>
      <c r="MCZ2" s="135"/>
      <c r="MDA2" s="135"/>
      <c r="MDB2" s="135"/>
      <c r="MDC2" s="135"/>
      <c r="MDD2" s="135"/>
      <c r="MDE2" s="135"/>
      <c r="MDF2" s="135"/>
      <c r="MDG2" s="135"/>
      <c r="MDH2" s="135"/>
      <c r="MDI2" s="135"/>
      <c r="MDJ2" s="135"/>
      <c r="MDK2" s="135"/>
      <c r="MDL2" s="135"/>
      <c r="MDM2" s="135"/>
      <c r="MDN2" s="135"/>
      <c r="MDO2" s="135"/>
      <c r="MDP2" s="135"/>
      <c r="MDQ2" s="135"/>
      <c r="MDR2" s="135"/>
      <c r="MDS2" s="135"/>
      <c r="MDT2" s="135"/>
      <c r="MDU2" s="135"/>
      <c r="MDV2" s="135"/>
      <c r="MDW2" s="135"/>
      <c r="MDX2" s="135"/>
      <c r="MDY2" s="135"/>
      <c r="MDZ2" s="135"/>
      <c r="MEA2" s="135"/>
      <c r="MEB2" s="135"/>
      <c r="MEC2" s="135"/>
      <c r="MED2" s="135"/>
      <c r="MEE2" s="135"/>
      <c r="MEF2" s="135"/>
      <c r="MEG2" s="135"/>
      <c r="MEH2" s="135"/>
      <c r="MEI2" s="135"/>
      <c r="MEJ2" s="135"/>
      <c r="MEK2" s="135"/>
      <c r="MEL2" s="135"/>
      <c r="MEM2" s="135"/>
      <c r="MEN2" s="135"/>
      <c r="MEO2" s="135"/>
      <c r="MEP2" s="135"/>
      <c r="MEQ2" s="135"/>
      <c r="MER2" s="135"/>
      <c r="MES2" s="135"/>
      <c r="MET2" s="135"/>
      <c r="MEU2" s="135"/>
      <c r="MEV2" s="135"/>
      <c r="MEW2" s="135"/>
      <c r="MEX2" s="135"/>
      <c r="MEY2" s="135"/>
      <c r="MEZ2" s="135"/>
      <c r="MFA2" s="135"/>
      <c r="MFB2" s="135"/>
      <c r="MFC2" s="135"/>
      <c r="MFD2" s="135"/>
      <c r="MFE2" s="135"/>
      <c r="MFF2" s="135"/>
      <c r="MFG2" s="135"/>
      <c r="MFH2" s="135"/>
      <c r="MFI2" s="135"/>
      <c r="MFJ2" s="135"/>
      <c r="MFK2" s="135"/>
      <c r="MFL2" s="135"/>
      <c r="MFM2" s="135"/>
      <c r="MFN2" s="135"/>
      <c r="MFO2" s="135"/>
      <c r="MFP2" s="135"/>
      <c r="MFQ2" s="135"/>
      <c r="MFR2" s="135"/>
      <c r="MFS2" s="135"/>
      <c r="MFT2" s="135"/>
      <c r="MFU2" s="135"/>
      <c r="MFV2" s="135"/>
      <c r="MFW2" s="135"/>
      <c r="MFX2" s="135"/>
      <c r="MFY2" s="135"/>
      <c r="MFZ2" s="135"/>
      <c r="MGA2" s="135"/>
      <c r="MGB2" s="135"/>
      <c r="MGC2" s="135"/>
      <c r="MGD2" s="135"/>
      <c r="MGE2" s="135"/>
      <c r="MGF2" s="135"/>
      <c r="MGG2" s="135"/>
      <c r="MGH2" s="135"/>
      <c r="MGI2" s="135"/>
      <c r="MGJ2" s="135"/>
      <c r="MGK2" s="135"/>
      <c r="MGL2" s="135"/>
      <c r="MGM2" s="135"/>
      <c r="MGN2" s="135"/>
      <c r="MGO2" s="135"/>
      <c r="MGP2" s="135"/>
      <c r="MGQ2" s="135"/>
      <c r="MGR2" s="135"/>
      <c r="MGS2" s="135"/>
      <c r="MGT2" s="135"/>
      <c r="MGU2" s="135"/>
      <c r="MGV2" s="135"/>
      <c r="MGW2" s="135"/>
      <c r="MGX2" s="135"/>
      <c r="MGY2" s="135"/>
      <c r="MGZ2" s="135"/>
      <c r="MHA2" s="135"/>
      <c r="MHB2" s="135"/>
      <c r="MHC2" s="135"/>
      <c r="MHD2" s="135"/>
      <c r="MHE2" s="135"/>
      <c r="MHF2" s="135"/>
      <c r="MHG2" s="135"/>
      <c r="MHH2" s="135"/>
      <c r="MHI2" s="135"/>
      <c r="MHJ2" s="135"/>
      <c r="MHK2" s="135"/>
      <c r="MHL2" s="135"/>
      <c r="MHM2" s="135"/>
      <c r="MHN2" s="135"/>
      <c r="MHO2" s="135"/>
      <c r="MHP2" s="135"/>
      <c r="MHQ2" s="135"/>
      <c r="MHR2" s="135"/>
      <c r="MHS2" s="135"/>
      <c r="MHT2" s="135"/>
      <c r="MHU2" s="135"/>
      <c r="MHV2" s="135"/>
      <c r="MHW2" s="135"/>
      <c r="MHX2" s="135"/>
      <c r="MHY2" s="135"/>
      <c r="MHZ2" s="135"/>
      <c r="MIA2" s="135"/>
      <c r="MIB2" s="135"/>
      <c r="MIC2" s="135"/>
      <c r="MID2" s="135"/>
      <c r="MIE2" s="135"/>
      <c r="MIF2" s="135"/>
      <c r="MIG2" s="135"/>
      <c r="MIH2" s="135"/>
      <c r="MII2" s="135"/>
      <c r="MIJ2" s="135"/>
      <c r="MIK2" s="135"/>
      <c r="MIL2" s="135"/>
      <c r="MIM2" s="135"/>
      <c r="MIN2" s="135"/>
      <c r="MIO2" s="135"/>
      <c r="MIP2" s="135"/>
      <c r="MIQ2" s="135"/>
      <c r="MIR2" s="135"/>
      <c r="MIS2" s="135"/>
      <c r="MIT2" s="135"/>
      <c r="MIU2" s="135"/>
      <c r="MIV2" s="135"/>
      <c r="MIW2" s="135"/>
      <c r="MIX2" s="135"/>
      <c r="MIY2" s="135"/>
      <c r="MIZ2" s="135"/>
      <c r="MJA2" s="135"/>
      <c r="MJB2" s="135"/>
      <c r="MJC2" s="135"/>
      <c r="MJD2" s="135"/>
      <c r="MJE2" s="135"/>
      <c r="MJF2" s="135"/>
      <c r="MJG2" s="135"/>
      <c r="MJH2" s="135"/>
      <c r="MJI2" s="135"/>
      <c r="MJJ2" s="135"/>
      <c r="MJK2" s="135"/>
      <c r="MJL2" s="135"/>
      <c r="MJM2" s="135"/>
      <c r="MJN2" s="135"/>
      <c r="MJO2" s="135"/>
      <c r="MJP2" s="135"/>
      <c r="MJQ2" s="135"/>
      <c r="MJR2" s="135"/>
      <c r="MJS2" s="135"/>
      <c r="MJT2" s="135"/>
      <c r="MJU2" s="135"/>
      <c r="MJV2" s="135"/>
      <c r="MJW2" s="135"/>
      <c r="MJX2" s="135"/>
      <c r="MJY2" s="135"/>
      <c r="MJZ2" s="135"/>
      <c r="MKA2" s="135"/>
      <c r="MKB2" s="135"/>
      <c r="MKC2" s="135"/>
      <c r="MKD2" s="135"/>
      <c r="MKE2" s="135"/>
      <c r="MKF2" s="135"/>
      <c r="MKG2" s="135"/>
      <c r="MKH2" s="135"/>
      <c r="MKI2" s="135"/>
      <c r="MKJ2" s="135"/>
      <c r="MKK2" s="135"/>
      <c r="MKL2" s="135"/>
      <c r="MKM2" s="135"/>
      <c r="MKN2" s="135"/>
      <c r="MKO2" s="135"/>
      <c r="MKP2" s="135"/>
      <c r="MKQ2" s="135"/>
      <c r="MKR2" s="135"/>
      <c r="MKS2" s="135"/>
      <c r="MKT2" s="135"/>
      <c r="MKU2" s="135"/>
      <c r="MKV2" s="135"/>
      <c r="MKW2" s="135"/>
      <c r="MKX2" s="135"/>
      <c r="MKY2" s="135"/>
      <c r="MKZ2" s="135"/>
      <c r="MLA2" s="135"/>
      <c r="MLB2" s="135"/>
      <c r="MLC2" s="135"/>
      <c r="MLD2" s="135"/>
      <c r="MLE2" s="135"/>
      <c r="MLF2" s="135"/>
      <c r="MLG2" s="135"/>
      <c r="MLH2" s="135"/>
      <c r="MLI2" s="135"/>
      <c r="MLJ2" s="135"/>
      <c r="MLK2" s="135"/>
      <c r="MLL2" s="135"/>
      <c r="MLM2" s="135"/>
      <c r="MLN2" s="135"/>
      <c r="MLO2" s="135"/>
      <c r="MLP2" s="135"/>
      <c r="MLQ2" s="135"/>
      <c r="MLR2" s="135"/>
      <c r="MLS2" s="135"/>
      <c r="MLT2" s="135"/>
      <c r="MLU2" s="135"/>
      <c r="MLV2" s="135"/>
      <c r="MLW2" s="135"/>
      <c r="MLX2" s="135"/>
      <c r="MLY2" s="135"/>
      <c r="MLZ2" s="135"/>
      <c r="MMA2" s="135"/>
      <c r="MMB2" s="135"/>
      <c r="MMC2" s="135"/>
      <c r="MMD2" s="135"/>
      <c r="MME2" s="135"/>
      <c r="MMF2" s="135"/>
      <c r="MMG2" s="135"/>
      <c r="MMH2" s="135"/>
      <c r="MMI2" s="135"/>
      <c r="MMJ2" s="135"/>
      <c r="MMK2" s="135"/>
      <c r="MML2" s="135"/>
      <c r="MMM2" s="135"/>
      <c r="MMN2" s="135"/>
      <c r="MMO2" s="135"/>
      <c r="MMP2" s="135"/>
      <c r="MMQ2" s="135"/>
      <c r="MMR2" s="135"/>
      <c r="MMS2" s="135"/>
      <c r="MMT2" s="135"/>
      <c r="MMU2" s="135"/>
      <c r="MMV2" s="135"/>
      <c r="MMW2" s="135"/>
      <c r="MMX2" s="135"/>
      <c r="MMY2" s="135"/>
      <c r="MMZ2" s="135"/>
      <c r="MNA2" s="135"/>
      <c r="MNB2" s="135"/>
      <c r="MNC2" s="135"/>
      <c r="MND2" s="135"/>
      <c r="MNE2" s="135"/>
      <c r="MNF2" s="135"/>
      <c r="MNG2" s="135"/>
      <c r="MNH2" s="135"/>
      <c r="MNI2" s="135"/>
      <c r="MNJ2" s="135"/>
      <c r="MNK2" s="135"/>
      <c r="MNL2" s="135"/>
      <c r="MNM2" s="135"/>
      <c r="MNN2" s="135"/>
      <c r="MNO2" s="135"/>
      <c r="MNP2" s="135"/>
      <c r="MNQ2" s="135"/>
      <c r="MNR2" s="135"/>
      <c r="MNS2" s="135"/>
      <c r="MNT2" s="135"/>
      <c r="MNU2" s="135"/>
      <c r="MNV2" s="135"/>
      <c r="MNW2" s="135"/>
      <c r="MNX2" s="135"/>
      <c r="MNY2" s="135"/>
      <c r="MNZ2" s="135"/>
      <c r="MOA2" s="135"/>
      <c r="MOB2" s="135"/>
      <c r="MOC2" s="135"/>
      <c r="MOD2" s="135"/>
      <c r="MOE2" s="135"/>
      <c r="MOF2" s="135"/>
      <c r="MOG2" s="135"/>
      <c r="MOH2" s="135"/>
      <c r="MOI2" s="135"/>
      <c r="MOJ2" s="135"/>
      <c r="MOK2" s="135"/>
      <c r="MOL2" s="135"/>
      <c r="MOM2" s="135"/>
      <c r="MON2" s="135"/>
      <c r="MOO2" s="135"/>
      <c r="MOP2" s="135"/>
      <c r="MOQ2" s="135"/>
      <c r="MOR2" s="135"/>
      <c r="MOS2" s="135"/>
      <c r="MOT2" s="135"/>
      <c r="MOU2" s="135"/>
      <c r="MOV2" s="135"/>
      <c r="MOW2" s="135"/>
      <c r="MOX2" s="135"/>
      <c r="MOY2" s="135"/>
      <c r="MOZ2" s="135"/>
      <c r="MPA2" s="135"/>
      <c r="MPB2" s="135"/>
      <c r="MPC2" s="135"/>
      <c r="MPD2" s="135"/>
      <c r="MPE2" s="135"/>
      <c r="MPF2" s="135"/>
      <c r="MPG2" s="135"/>
      <c r="MPH2" s="135"/>
      <c r="MPI2" s="135"/>
      <c r="MPJ2" s="135"/>
      <c r="MPK2" s="135"/>
      <c r="MPL2" s="135"/>
      <c r="MPM2" s="135"/>
      <c r="MPN2" s="135"/>
      <c r="MPO2" s="135"/>
      <c r="MPP2" s="135"/>
      <c r="MPQ2" s="135"/>
      <c r="MPR2" s="135"/>
      <c r="MPS2" s="135"/>
      <c r="MPT2" s="135"/>
      <c r="MPU2" s="135"/>
      <c r="MPV2" s="135"/>
      <c r="MPW2" s="135"/>
      <c r="MPX2" s="135"/>
      <c r="MPY2" s="135"/>
      <c r="MPZ2" s="135"/>
      <c r="MQA2" s="135"/>
      <c r="MQB2" s="135"/>
      <c r="MQC2" s="135"/>
      <c r="MQD2" s="135"/>
      <c r="MQE2" s="135"/>
      <c r="MQF2" s="135"/>
      <c r="MQG2" s="135"/>
      <c r="MQH2" s="135"/>
      <c r="MQI2" s="135"/>
      <c r="MQJ2" s="135"/>
      <c r="MQK2" s="135"/>
      <c r="MQL2" s="135"/>
      <c r="MQM2" s="135"/>
      <c r="MQN2" s="135"/>
      <c r="MQO2" s="135"/>
      <c r="MQP2" s="135"/>
      <c r="MQQ2" s="135"/>
      <c r="MQR2" s="135"/>
      <c r="MQS2" s="135"/>
      <c r="MQT2" s="135"/>
      <c r="MQU2" s="135"/>
      <c r="MQV2" s="135"/>
      <c r="MQW2" s="135"/>
      <c r="MQX2" s="135"/>
      <c r="MQY2" s="135"/>
      <c r="MQZ2" s="135"/>
      <c r="MRA2" s="135"/>
      <c r="MRB2" s="135"/>
      <c r="MRC2" s="135"/>
      <c r="MRD2" s="135"/>
      <c r="MRE2" s="135"/>
      <c r="MRF2" s="135"/>
      <c r="MRG2" s="135"/>
      <c r="MRH2" s="135"/>
      <c r="MRI2" s="135"/>
      <c r="MRJ2" s="135"/>
      <c r="MRK2" s="135"/>
      <c r="MRL2" s="135"/>
      <c r="MRM2" s="135"/>
      <c r="MRN2" s="135"/>
      <c r="MRO2" s="135"/>
      <c r="MRP2" s="135"/>
      <c r="MRQ2" s="135"/>
      <c r="MRR2" s="135"/>
      <c r="MRS2" s="135"/>
      <c r="MRT2" s="135"/>
      <c r="MRU2" s="135"/>
      <c r="MRV2" s="135"/>
      <c r="MRW2" s="135"/>
      <c r="MRX2" s="135"/>
      <c r="MRY2" s="135"/>
      <c r="MRZ2" s="135"/>
      <c r="MSA2" s="135"/>
      <c r="MSB2" s="135"/>
      <c r="MSC2" s="135"/>
      <c r="MSD2" s="135"/>
      <c r="MSE2" s="135"/>
      <c r="MSF2" s="135"/>
      <c r="MSG2" s="135"/>
      <c r="MSH2" s="135"/>
      <c r="MSI2" s="135"/>
      <c r="MSJ2" s="135"/>
      <c r="MSK2" s="135"/>
      <c r="MSL2" s="135"/>
      <c r="MSM2" s="135"/>
      <c r="MSN2" s="135"/>
      <c r="MSO2" s="135"/>
      <c r="MSP2" s="135"/>
      <c r="MSQ2" s="135"/>
      <c r="MSR2" s="135"/>
      <c r="MSS2" s="135"/>
      <c r="MST2" s="135"/>
      <c r="MSU2" s="135"/>
      <c r="MSV2" s="135"/>
      <c r="MSW2" s="135"/>
      <c r="MSX2" s="135"/>
      <c r="MSY2" s="135"/>
      <c r="MSZ2" s="135"/>
      <c r="MTA2" s="135"/>
      <c r="MTB2" s="135"/>
      <c r="MTC2" s="135"/>
      <c r="MTD2" s="135"/>
      <c r="MTE2" s="135"/>
      <c r="MTF2" s="135"/>
      <c r="MTG2" s="135"/>
      <c r="MTH2" s="135"/>
      <c r="MTI2" s="135"/>
      <c r="MTJ2" s="135"/>
      <c r="MTK2" s="135"/>
      <c r="MTL2" s="135"/>
      <c r="MTM2" s="135"/>
      <c r="MTN2" s="135"/>
      <c r="MTO2" s="135"/>
      <c r="MTP2" s="135"/>
      <c r="MTQ2" s="135"/>
      <c r="MTR2" s="135"/>
      <c r="MTS2" s="135"/>
      <c r="MTT2" s="135"/>
      <c r="MTU2" s="135"/>
      <c r="MTV2" s="135"/>
      <c r="MTW2" s="135"/>
      <c r="MTX2" s="135"/>
      <c r="MTY2" s="135"/>
      <c r="MTZ2" s="135"/>
      <c r="MUA2" s="135"/>
      <c r="MUB2" s="135"/>
      <c r="MUC2" s="135"/>
      <c r="MUD2" s="135"/>
      <c r="MUE2" s="135"/>
      <c r="MUF2" s="135"/>
      <c r="MUG2" s="135"/>
      <c r="MUH2" s="135"/>
      <c r="MUI2" s="135"/>
      <c r="MUJ2" s="135"/>
      <c r="MUK2" s="135"/>
      <c r="MUL2" s="135"/>
      <c r="MUM2" s="135"/>
      <c r="MUN2" s="135"/>
      <c r="MUO2" s="135"/>
      <c r="MUP2" s="135"/>
      <c r="MUQ2" s="135"/>
      <c r="MUR2" s="135"/>
      <c r="MUS2" s="135"/>
      <c r="MUT2" s="135"/>
      <c r="MUU2" s="135"/>
      <c r="MUV2" s="135"/>
      <c r="MUW2" s="135"/>
      <c r="MUX2" s="135"/>
      <c r="MUY2" s="135"/>
      <c r="MUZ2" s="135"/>
      <c r="MVA2" s="135"/>
      <c r="MVB2" s="135"/>
      <c r="MVC2" s="135"/>
      <c r="MVD2" s="135"/>
      <c r="MVE2" s="135"/>
      <c r="MVF2" s="135"/>
      <c r="MVG2" s="135"/>
      <c r="MVH2" s="135"/>
      <c r="MVI2" s="135"/>
      <c r="MVJ2" s="135"/>
      <c r="MVK2" s="135"/>
      <c r="MVL2" s="135"/>
      <c r="MVM2" s="135"/>
      <c r="MVN2" s="135"/>
      <c r="MVO2" s="135"/>
      <c r="MVP2" s="135"/>
      <c r="MVQ2" s="135"/>
      <c r="MVR2" s="135"/>
      <c r="MVS2" s="135"/>
      <c r="MVT2" s="135"/>
      <c r="MVU2" s="135"/>
      <c r="MVV2" s="135"/>
      <c r="MVW2" s="135"/>
      <c r="MVX2" s="135"/>
      <c r="MVY2" s="135"/>
      <c r="MVZ2" s="135"/>
      <c r="MWA2" s="135"/>
      <c r="MWB2" s="135"/>
      <c r="MWC2" s="135"/>
      <c r="MWD2" s="135"/>
      <c r="MWE2" s="135"/>
      <c r="MWF2" s="135"/>
      <c r="MWG2" s="135"/>
      <c r="MWH2" s="135"/>
      <c r="MWI2" s="135"/>
      <c r="MWJ2" s="135"/>
      <c r="MWK2" s="135"/>
      <c r="MWL2" s="135"/>
      <c r="MWM2" s="135"/>
      <c r="MWN2" s="135"/>
      <c r="MWO2" s="135"/>
      <c r="MWP2" s="135"/>
      <c r="MWQ2" s="135"/>
      <c r="MWR2" s="135"/>
      <c r="MWS2" s="135"/>
      <c r="MWT2" s="135"/>
      <c r="MWU2" s="135"/>
      <c r="MWV2" s="135"/>
      <c r="MWW2" s="135"/>
      <c r="MWX2" s="135"/>
      <c r="MWY2" s="135"/>
      <c r="MWZ2" s="135"/>
      <c r="MXA2" s="135"/>
      <c r="MXB2" s="135"/>
      <c r="MXC2" s="135"/>
      <c r="MXD2" s="135"/>
      <c r="MXE2" s="135"/>
      <c r="MXF2" s="135"/>
      <c r="MXG2" s="135"/>
      <c r="MXH2" s="135"/>
      <c r="MXI2" s="135"/>
      <c r="MXJ2" s="135"/>
      <c r="MXK2" s="135"/>
      <c r="MXL2" s="135"/>
      <c r="MXM2" s="135"/>
      <c r="MXN2" s="135"/>
      <c r="MXO2" s="135"/>
      <c r="MXP2" s="135"/>
      <c r="MXQ2" s="135"/>
      <c r="MXR2" s="135"/>
      <c r="MXS2" s="135"/>
      <c r="MXT2" s="135"/>
      <c r="MXU2" s="135"/>
      <c r="MXV2" s="135"/>
      <c r="MXW2" s="135"/>
      <c r="MXX2" s="135"/>
      <c r="MXY2" s="135"/>
      <c r="MXZ2" s="135"/>
      <c r="MYA2" s="135"/>
      <c r="MYB2" s="135"/>
      <c r="MYC2" s="135"/>
      <c r="MYD2" s="135"/>
      <c r="MYE2" s="135"/>
      <c r="MYF2" s="135"/>
      <c r="MYG2" s="135"/>
      <c r="MYH2" s="135"/>
      <c r="MYI2" s="135"/>
      <c r="MYJ2" s="135"/>
      <c r="MYK2" s="135"/>
      <c r="MYL2" s="135"/>
      <c r="MYM2" s="135"/>
      <c r="MYN2" s="135"/>
      <c r="MYO2" s="135"/>
      <c r="MYP2" s="135"/>
      <c r="MYQ2" s="135"/>
      <c r="MYR2" s="135"/>
      <c r="MYS2" s="135"/>
      <c r="MYT2" s="135"/>
      <c r="MYU2" s="135"/>
      <c r="MYV2" s="135"/>
      <c r="MYW2" s="135"/>
      <c r="MYX2" s="135"/>
      <c r="MYY2" s="135"/>
      <c r="MYZ2" s="135"/>
      <c r="MZA2" s="135"/>
      <c r="MZB2" s="135"/>
      <c r="MZC2" s="135"/>
      <c r="MZD2" s="135"/>
      <c r="MZE2" s="135"/>
      <c r="MZF2" s="135"/>
      <c r="MZG2" s="135"/>
      <c r="MZH2" s="135"/>
      <c r="MZI2" s="135"/>
      <c r="MZJ2" s="135"/>
      <c r="MZK2" s="135"/>
      <c r="MZL2" s="135"/>
      <c r="MZM2" s="135"/>
      <c r="MZN2" s="135"/>
      <c r="MZO2" s="135"/>
      <c r="MZP2" s="135"/>
      <c r="MZQ2" s="135"/>
      <c r="MZR2" s="135"/>
      <c r="MZS2" s="135"/>
      <c r="MZT2" s="135"/>
      <c r="MZU2" s="135"/>
      <c r="MZV2" s="135"/>
      <c r="MZW2" s="135"/>
      <c r="MZX2" s="135"/>
      <c r="MZY2" s="135"/>
      <c r="MZZ2" s="135"/>
      <c r="NAA2" s="135"/>
      <c r="NAB2" s="135"/>
      <c r="NAC2" s="135"/>
      <c r="NAD2" s="135"/>
      <c r="NAE2" s="135"/>
      <c r="NAF2" s="135"/>
      <c r="NAG2" s="135"/>
      <c r="NAH2" s="135"/>
      <c r="NAI2" s="135"/>
      <c r="NAJ2" s="135"/>
      <c r="NAK2" s="135"/>
      <c r="NAL2" s="135"/>
      <c r="NAM2" s="135"/>
      <c r="NAN2" s="135"/>
      <c r="NAO2" s="135"/>
      <c r="NAP2" s="135"/>
      <c r="NAQ2" s="135"/>
      <c r="NAR2" s="135"/>
      <c r="NAS2" s="135"/>
      <c r="NAT2" s="135"/>
      <c r="NAU2" s="135"/>
      <c r="NAV2" s="135"/>
      <c r="NAW2" s="135"/>
      <c r="NAX2" s="135"/>
      <c r="NAY2" s="135"/>
      <c r="NAZ2" s="135"/>
      <c r="NBA2" s="135"/>
      <c r="NBB2" s="135"/>
      <c r="NBC2" s="135"/>
      <c r="NBD2" s="135"/>
      <c r="NBE2" s="135"/>
      <c r="NBF2" s="135"/>
      <c r="NBG2" s="135"/>
      <c r="NBH2" s="135"/>
      <c r="NBI2" s="135"/>
      <c r="NBJ2" s="135"/>
      <c r="NBK2" s="135"/>
      <c r="NBL2" s="135"/>
      <c r="NBM2" s="135"/>
      <c r="NBN2" s="135"/>
      <c r="NBO2" s="135"/>
      <c r="NBP2" s="135"/>
      <c r="NBQ2" s="135"/>
      <c r="NBR2" s="135"/>
      <c r="NBS2" s="135"/>
      <c r="NBT2" s="135"/>
      <c r="NBU2" s="135"/>
      <c r="NBV2" s="135"/>
      <c r="NBW2" s="135"/>
      <c r="NBX2" s="135"/>
      <c r="NBY2" s="135"/>
      <c r="NBZ2" s="135"/>
      <c r="NCA2" s="135"/>
      <c r="NCB2" s="135"/>
      <c r="NCC2" s="135"/>
      <c r="NCD2" s="135"/>
      <c r="NCE2" s="135"/>
      <c r="NCF2" s="135"/>
      <c r="NCG2" s="135"/>
      <c r="NCH2" s="135"/>
      <c r="NCI2" s="135"/>
      <c r="NCJ2" s="135"/>
      <c r="NCK2" s="135"/>
      <c r="NCL2" s="135"/>
      <c r="NCM2" s="135"/>
      <c r="NCN2" s="135"/>
      <c r="NCO2" s="135"/>
      <c r="NCP2" s="135"/>
      <c r="NCQ2" s="135"/>
      <c r="NCR2" s="135"/>
      <c r="NCS2" s="135"/>
      <c r="NCT2" s="135"/>
      <c r="NCU2" s="135"/>
      <c r="NCV2" s="135"/>
      <c r="NCW2" s="135"/>
      <c r="NCX2" s="135"/>
      <c r="NCY2" s="135"/>
      <c r="NCZ2" s="135"/>
      <c r="NDA2" s="135"/>
      <c r="NDB2" s="135"/>
      <c r="NDC2" s="135"/>
      <c r="NDD2" s="135"/>
      <c r="NDE2" s="135"/>
      <c r="NDF2" s="135"/>
      <c r="NDG2" s="135"/>
      <c r="NDH2" s="135"/>
      <c r="NDI2" s="135"/>
      <c r="NDJ2" s="135"/>
      <c r="NDK2" s="135"/>
      <c r="NDL2" s="135"/>
      <c r="NDM2" s="135"/>
      <c r="NDN2" s="135"/>
      <c r="NDO2" s="135"/>
      <c r="NDP2" s="135"/>
      <c r="NDQ2" s="135"/>
      <c r="NDR2" s="135"/>
      <c r="NDS2" s="135"/>
      <c r="NDT2" s="135"/>
      <c r="NDU2" s="135"/>
      <c r="NDV2" s="135"/>
      <c r="NDW2" s="135"/>
      <c r="NDX2" s="135"/>
      <c r="NDY2" s="135"/>
      <c r="NDZ2" s="135"/>
      <c r="NEA2" s="135"/>
      <c r="NEB2" s="135"/>
      <c r="NEC2" s="135"/>
      <c r="NED2" s="135"/>
      <c r="NEE2" s="135"/>
      <c r="NEF2" s="135"/>
      <c r="NEG2" s="135"/>
      <c r="NEH2" s="135"/>
      <c r="NEI2" s="135"/>
      <c r="NEJ2" s="135"/>
      <c r="NEK2" s="135"/>
      <c r="NEL2" s="135"/>
      <c r="NEM2" s="135"/>
      <c r="NEN2" s="135"/>
      <c r="NEO2" s="135"/>
      <c r="NEP2" s="135"/>
      <c r="NEQ2" s="135"/>
      <c r="NER2" s="135"/>
      <c r="NES2" s="135"/>
      <c r="NET2" s="135"/>
      <c r="NEU2" s="135"/>
      <c r="NEV2" s="135"/>
      <c r="NEW2" s="135"/>
      <c r="NEX2" s="135"/>
      <c r="NEY2" s="135"/>
      <c r="NEZ2" s="135"/>
      <c r="NFA2" s="135"/>
      <c r="NFB2" s="135"/>
      <c r="NFC2" s="135"/>
      <c r="NFD2" s="135"/>
      <c r="NFE2" s="135"/>
      <c r="NFF2" s="135"/>
      <c r="NFG2" s="135"/>
      <c r="NFH2" s="135"/>
      <c r="NFI2" s="135"/>
      <c r="NFJ2" s="135"/>
      <c r="NFK2" s="135"/>
      <c r="NFL2" s="135"/>
      <c r="NFM2" s="135"/>
      <c r="NFN2" s="135"/>
      <c r="NFO2" s="135"/>
      <c r="NFP2" s="135"/>
      <c r="NFQ2" s="135"/>
      <c r="NFR2" s="135"/>
      <c r="NFS2" s="135"/>
      <c r="NFT2" s="135"/>
      <c r="NFU2" s="135"/>
      <c r="NFV2" s="135"/>
      <c r="NFW2" s="135"/>
      <c r="NFX2" s="135"/>
      <c r="NFY2" s="135"/>
      <c r="NFZ2" s="135"/>
      <c r="NGA2" s="135"/>
      <c r="NGB2" s="135"/>
      <c r="NGC2" s="135"/>
      <c r="NGD2" s="135"/>
      <c r="NGE2" s="135"/>
      <c r="NGF2" s="135"/>
      <c r="NGG2" s="135"/>
      <c r="NGH2" s="135"/>
      <c r="NGI2" s="135"/>
      <c r="NGJ2" s="135"/>
      <c r="NGK2" s="135"/>
      <c r="NGL2" s="135"/>
      <c r="NGM2" s="135"/>
      <c r="NGN2" s="135"/>
      <c r="NGO2" s="135"/>
      <c r="NGP2" s="135"/>
      <c r="NGQ2" s="135"/>
      <c r="NGR2" s="135"/>
      <c r="NGS2" s="135"/>
      <c r="NGT2" s="135"/>
      <c r="NGU2" s="135"/>
      <c r="NGV2" s="135"/>
      <c r="NGW2" s="135"/>
      <c r="NGX2" s="135"/>
      <c r="NGY2" s="135"/>
      <c r="NGZ2" s="135"/>
      <c r="NHA2" s="135"/>
      <c r="NHB2" s="135"/>
      <c r="NHC2" s="135"/>
      <c r="NHD2" s="135"/>
      <c r="NHE2" s="135"/>
      <c r="NHF2" s="135"/>
      <c r="NHG2" s="135"/>
      <c r="NHH2" s="135"/>
      <c r="NHI2" s="135"/>
      <c r="NHJ2" s="135"/>
      <c r="NHK2" s="135"/>
      <c r="NHL2" s="135"/>
      <c r="NHM2" s="135"/>
      <c r="NHN2" s="135"/>
      <c r="NHO2" s="135"/>
      <c r="NHP2" s="135"/>
      <c r="NHQ2" s="135"/>
      <c r="NHR2" s="135"/>
      <c r="NHS2" s="135"/>
      <c r="NHT2" s="135"/>
      <c r="NHU2" s="135"/>
      <c r="NHV2" s="135"/>
      <c r="NHW2" s="135"/>
      <c r="NHX2" s="135"/>
      <c r="NHY2" s="135"/>
      <c r="NHZ2" s="135"/>
      <c r="NIA2" s="135"/>
      <c r="NIB2" s="135"/>
      <c r="NIC2" s="135"/>
      <c r="NID2" s="135"/>
      <c r="NIE2" s="135"/>
      <c r="NIF2" s="135"/>
      <c r="NIG2" s="135"/>
      <c r="NIH2" s="135"/>
      <c r="NII2" s="135"/>
      <c r="NIJ2" s="135"/>
      <c r="NIK2" s="135"/>
      <c r="NIL2" s="135"/>
      <c r="NIM2" s="135"/>
      <c r="NIN2" s="135"/>
      <c r="NIO2" s="135"/>
      <c r="NIP2" s="135"/>
      <c r="NIQ2" s="135"/>
      <c r="NIR2" s="135"/>
      <c r="NIS2" s="135"/>
      <c r="NIT2" s="135"/>
      <c r="NIU2" s="135"/>
      <c r="NIV2" s="135"/>
      <c r="NIW2" s="135"/>
      <c r="NIX2" s="135"/>
      <c r="NIY2" s="135"/>
      <c r="NIZ2" s="135"/>
      <c r="NJA2" s="135"/>
      <c r="NJB2" s="135"/>
      <c r="NJC2" s="135"/>
      <c r="NJD2" s="135"/>
      <c r="NJE2" s="135"/>
      <c r="NJF2" s="135"/>
      <c r="NJG2" s="135"/>
      <c r="NJH2" s="135"/>
      <c r="NJI2" s="135"/>
      <c r="NJJ2" s="135"/>
      <c r="NJK2" s="135"/>
      <c r="NJL2" s="135"/>
      <c r="NJM2" s="135"/>
      <c r="NJN2" s="135"/>
      <c r="NJO2" s="135"/>
      <c r="NJP2" s="135"/>
      <c r="NJQ2" s="135"/>
      <c r="NJR2" s="135"/>
      <c r="NJS2" s="135"/>
      <c r="NJT2" s="135"/>
      <c r="NJU2" s="135"/>
      <c r="NJV2" s="135"/>
      <c r="NJW2" s="135"/>
      <c r="NJX2" s="135"/>
      <c r="NJY2" s="135"/>
      <c r="NJZ2" s="135"/>
      <c r="NKA2" s="135"/>
      <c r="NKB2" s="135"/>
      <c r="NKC2" s="135"/>
      <c r="NKD2" s="135"/>
      <c r="NKE2" s="135"/>
      <c r="NKF2" s="135"/>
      <c r="NKG2" s="135"/>
      <c r="NKH2" s="135"/>
      <c r="NKI2" s="135"/>
      <c r="NKJ2" s="135"/>
      <c r="NKK2" s="135"/>
      <c r="NKL2" s="135"/>
      <c r="NKM2" s="135"/>
      <c r="NKN2" s="135"/>
      <c r="NKO2" s="135"/>
      <c r="NKP2" s="135"/>
      <c r="NKQ2" s="135"/>
      <c r="NKR2" s="135"/>
      <c r="NKS2" s="135"/>
      <c r="NKT2" s="135"/>
      <c r="NKU2" s="135"/>
      <c r="NKV2" s="135"/>
      <c r="NKW2" s="135"/>
      <c r="NKX2" s="135"/>
      <c r="NKY2" s="135"/>
      <c r="NKZ2" s="135"/>
      <c r="NLA2" s="135"/>
      <c r="NLB2" s="135"/>
      <c r="NLC2" s="135"/>
      <c r="NLD2" s="135"/>
      <c r="NLE2" s="135"/>
      <c r="NLF2" s="135"/>
      <c r="NLG2" s="135"/>
      <c r="NLH2" s="135"/>
      <c r="NLI2" s="135"/>
      <c r="NLJ2" s="135"/>
      <c r="NLK2" s="135"/>
      <c r="NLL2" s="135"/>
      <c r="NLM2" s="135"/>
      <c r="NLN2" s="135"/>
      <c r="NLO2" s="135"/>
      <c r="NLP2" s="135"/>
      <c r="NLQ2" s="135"/>
      <c r="NLR2" s="135"/>
      <c r="NLS2" s="135"/>
      <c r="NLT2" s="135"/>
      <c r="NLU2" s="135"/>
      <c r="NLV2" s="135"/>
      <c r="NLW2" s="135"/>
      <c r="NLX2" s="135"/>
      <c r="NLY2" s="135"/>
      <c r="NLZ2" s="135"/>
      <c r="NMA2" s="135"/>
      <c r="NMB2" s="135"/>
      <c r="NMC2" s="135"/>
      <c r="NMD2" s="135"/>
      <c r="NME2" s="135"/>
      <c r="NMF2" s="135"/>
      <c r="NMG2" s="135"/>
      <c r="NMH2" s="135"/>
      <c r="NMI2" s="135"/>
      <c r="NMJ2" s="135"/>
      <c r="NMK2" s="135"/>
      <c r="NML2" s="135"/>
      <c r="NMM2" s="135"/>
      <c r="NMN2" s="135"/>
      <c r="NMO2" s="135"/>
      <c r="NMP2" s="135"/>
      <c r="NMQ2" s="135"/>
      <c r="NMR2" s="135"/>
      <c r="NMS2" s="135"/>
      <c r="NMT2" s="135"/>
      <c r="NMU2" s="135"/>
      <c r="NMV2" s="135"/>
      <c r="NMW2" s="135"/>
      <c r="NMX2" s="135"/>
      <c r="NMY2" s="135"/>
      <c r="NMZ2" s="135"/>
      <c r="NNA2" s="135"/>
      <c r="NNB2" s="135"/>
      <c r="NNC2" s="135"/>
      <c r="NND2" s="135"/>
      <c r="NNE2" s="135"/>
      <c r="NNF2" s="135"/>
      <c r="NNG2" s="135"/>
      <c r="NNH2" s="135"/>
      <c r="NNI2" s="135"/>
      <c r="NNJ2" s="135"/>
      <c r="NNK2" s="135"/>
      <c r="NNL2" s="135"/>
      <c r="NNM2" s="135"/>
      <c r="NNN2" s="135"/>
      <c r="NNO2" s="135"/>
      <c r="NNP2" s="135"/>
      <c r="NNQ2" s="135"/>
      <c r="NNR2" s="135"/>
      <c r="NNS2" s="135"/>
      <c r="NNT2" s="135"/>
      <c r="NNU2" s="135"/>
      <c r="NNV2" s="135"/>
      <c r="NNW2" s="135"/>
      <c r="NNX2" s="135"/>
      <c r="NNY2" s="135"/>
      <c r="NNZ2" s="135"/>
      <c r="NOA2" s="135"/>
      <c r="NOB2" s="135"/>
      <c r="NOC2" s="135"/>
      <c r="NOD2" s="135"/>
      <c r="NOE2" s="135"/>
      <c r="NOF2" s="135"/>
      <c r="NOG2" s="135"/>
      <c r="NOH2" s="135"/>
      <c r="NOI2" s="135"/>
      <c r="NOJ2" s="135"/>
      <c r="NOK2" s="135"/>
      <c r="NOL2" s="135"/>
      <c r="NOM2" s="135"/>
      <c r="NON2" s="135"/>
      <c r="NOO2" s="135"/>
      <c r="NOP2" s="135"/>
      <c r="NOQ2" s="135"/>
      <c r="NOR2" s="135"/>
      <c r="NOS2" s="135"/>
      <c r="NOT2" s="135"/>
      <c r="NOU2" s="135"/>
      <c r="NOV2" s="135"/>
      <c r="NOW2" s="135"/>
      <c r="NOX2" s="135"/>
      <c r="NOY2" s="135"/>
      <c r="NOZ2" s="135"/>
      <c r="NPA2" s="135"/>
      <c r="NPB2" s="135"/>
      <c r="NPC2" s="135"/>
      <c r="NPD2" s="135"/>
      <c r="NPE2" s="135"/>
      <c r="NPF2" s="135"/>
      <c r="NPG2" s="135"/>
      <c r="NPH2" s="135"/>
      <c r="NPI2" s="135"/>
      <c r="NPJ2" s="135"/>
      <c r="NPK2" s="135"/>
      <c r="NPL2" s="135"/>
      <c r="NPM2" s="135"/>
      <c r="NPN2" s="135"/>
      <c r="NPO2" s="135"/>
      <c r="NPP2" s="135"/>
      <c r="NPQ2" s="135"/>
      <c r="NPR2" s="135"/>
      <c r="NPS2" s="135"/>
      <c r="NPT2" s="135"/>
      <c r="NPU2" s="135"/>
      <c r="NPV2" s="135"/>
      <c r="NPW2" s="135"/>
      <c r="NPX2" s="135"/>
      <c r="NPY2" s="135"/>
      <c r="NPZ2" s="135"/>
      <c r="NQA2" s="135"/>
      <c r="NQB2" s="135"/>
      <c r="NQC2" s="135"/>
      <c r="NQD2" s="135"/>
      <c r="NQE2" s="135"/>
      <c r="NQF2" s="135"/>
      <c r="NQG2" s="135"/>
      <c r="NQH2" s="135"/>
      <c r="NQI2" s="135"/>
      <c r="NQJ2" s="135"/>
      <c r="NQK2" s="135"/>
      <c r="NQL2" s="135"/>
      <c r="NQM2" s="135"/>
      <c r="NQN2" s="135"/>
      <c r="NQO2" s="135"/>
      <c r="NQP2" s="135"/>
      <c r="NQQ2" s="135"/>
      <c r="NQR2" s="135"/>
      <c r="NQS2" s="135"/>
      <c r="NQT2" s="135"/>
      <c r="NQU2" s="135"/>
      <c r="NQV2" s="135"/>
      <c r="NQW2" s="135"/>
      <c r="NQX2" s="135"/>
      <c r="NQY2" s="135"/>
      <c r="NQZ2" s="135"/>
      <c r="NRA2" s="135"/>
      <c r="NRB2" s="135"/>
      <c r="NRC2" s="135"/>
      <c r="NRD2" s="135"/>
      <c r="NRE2" s="135"/>
      <c r="NRF2" s="135"/>
      <c r="NRG2" s="135"/>
      <c r="NRH2" s="135"/>
      <c r="NRI2" s="135"/>
      <c r="NRJ2" s="135"/>
      <c r="NRK2" s="135"/>
      <c r="NRL2" s="135"/>
      <c r="NRM2" s="135"/>
      <c r="NRN2" s="135"/>
      <c r="NRO2" s="135"/>
      <c r="NRP2" s="135"/>
      <c r="NRQ2" s="135"/>
      <c r="NRR2" s="135"/>
      <c r="NRS2" s="135"/>
      <c r="NRT2" s="135"/>
      <c r="NRU2" s="135"/>
      <c r="NRV2" s="135"/>
      <c r="NRW2" s="135"/>
      <c r="NRX2" s="135"/>
      <c r="NRY2" s="135"/>
      <c r="NRZ2" s="135"/>
      <c r="NSA2" s="135"/>
      <c r="NSB2" s="135"/>
      <c r="NSC2" s="135"/>
      <c r="NSD2" s="135"/>
      <c r="NSE2" s="135"/>
      <c r="NSF2" s="135"/>
      <c r="NSG2" s="135"/>
      <c r="NSH2" s="135"/>
      <c r="NSI2" s="135"/>
      <c r="NSJ2" s="135"/>
      <c r="NSK2" s="135"/>
      <c r="NSL2" s="135"/>
      <c r="NSM2" s="135"/>
      <c r="NSN2" s="135"/>
      <c r="NSO2" s="135"/>
      <c r="NSP2" s="135"/>
      <c r="NSQ2" s="135"/>
      <c r="NSR2" s="135"/>
      <c r="NSS2" s="135"/>
      <c r="NST2" s="135"/>
      <c r="NSU2" s="135"/>
      <c r="NSV2" s="135"/>
      <c r="NSW2" s="135"/>
      <c r="NSX2" s="135"/>
      <c r="NSY2" s="135"/>
      <c r="NSZ2" s="135"/>
      <c r="NTA2" s="135"/>
      <c r="NTB2" s="135"/>
      <c r="NTC2" s="135"/>
      <c r="NTD2" s="135"/>
      <c r="NTE2" s="135"/>
      <c r="NTF2" s="135"/>
      <c r="NTG2" s="135"/>
      <c r="NTH2" s="135"/>
      <c r="NTI2" s="135"/>
      <c r="NTJ2" s="135"/>
      <c r="NTK2" s="135"/>
      <c r="NTL2" s="135"/>
      <c r="NTM2" s="135"/>
      <c r="NTN2" s="135"/>
      <c r="NTO2" s="135"/>
      <c r="NTP2" s="135"/>
      <c r="NTQ2" s="135"/>
      <c r="NTR2" s="135"/>
      <c r="NTS2" s="135"/>
      <c r="NTT2" s="135"/>
      <c r="NTU2" s="135"/>
      <c r="NTV2" s="135"/>
      <c r="NTW2" s="135"/>
      <c r="NTX2" s="135"/>
      <c r="NTY2" s="135"/>
      <c r="NTZ2" s="135"/>
      <c r="NUA2" s="135"/>
      <c r="NUB2" s="135"/>
      <c r="NUC2" s="135"/>
      <c r="NUD2" s="135"/>
      <c r="NUE2" s="135"/>
      <c r="NUF2" s="135"/>
      <c r="NUG2" s="135"/>
      <c r="NUH2" s="135"/>
      <c r="NUI2" s="135"/>
      <c r="NUJ2" s="135"/>
      <c r="NUK2" s="135"/>
      <c r="NUL2" s="135"/>
      <c r="NUM2" s="135"/>
      <c r="NUN2" s="135"/>
      <c r="NUO2" s="135"/>
      <c r="NUP2" s="135"/>
      <c r="NUQ2" s="135"/>
      <c r="NUR2" s="135"/>
      <c r="NUS2" s="135"/>
      <c r="NUT2" s="135"/>
      <c r="NUU2" s="135"/>
      <c r="NUV2" s="135"/>
      <c r="NUW2" s="135"/>
      <c r="NUX2" s="135"/>
      <c r="NUY2" s="135"/>
      <c r="NUZ2" s="135"/>
      <c r="NVA2" s="135"/>
      <c r="NVB2" s="135"/>
      <c r="NVC2" s="135"/>
      <c r="NVD2" s="135"/>
      <c r="NVE2" s="135"/>
      <c r="NVF2" s="135"/>
      <c r="NVG2" s="135"/>
      <c r="NVH2" s="135"/>
      <c r="NVI2" s="135"/>
      <c r="NVJ2" s="135"/>
      <c r="NVK2" s="135"/>
      <c r="NVL2" s="135"/>
      <c r="NVM2" s="135"/>
      <c r="NVN2" s="135"/>
      <c r="NVO2" s="135"/>
      <c r="NVP2" s="135"/>
      <c r="NVQ2" s="135"/>
      <c r="NVR2" s="135"/>
      <c r="NVS2" s="135"/>
      <c r="NVT2" s="135"/>
      <c r="NVU2" s="135"/>
      <c r="NVV2" s="135"/>
      <c r="NVW2" s="135"/>
      <c r="NVX2" s="135"/>
      <c r="NVY2" s="135"/>
      <c r="NVZ2" s="135"/>
      <c r="NWA2" s="135"/>
      <c r="NWB2" s="135"/>
      <c r="NWC2" s="135"/>
      <c r="NWD2" s="135"/>
      <c r="NWE2" s="135"/>
      <c r="NWF2" s="135"/>
      <c r="NWG2" s="135"/>
      <c r="NWH2" s="135"/>
      <c r="NWI2" s="135"/>
      <c r="NWJ2" s="135"/>
      <c r="NWK2" s="135"/>
      <c r="NWL2" s="135"/>
      <c r="NWM2" s="135"/>
      <c r="NWN2" s="135"/>
      <c r="NWO2" s="135"/>
      <c r="NWP2" s="135"/>
      <c r="NWQ2" s="135"/>
      <c r="NWR2" s="135"/>
      <c r="NWS2" s="135"/>
      <c r="NWT2" s="135"/>
      <c r="NWU2" s="135"/>
      <c r="NWV2" s="135"/>
      <c r="NWW2" s="135"/>
      <c r="NWX2" s="135"/>
      <c r="NWY2" s="135"/>
      <c r="NWZ2" s="135"/>
      <c r="NXA2" s="135"/>
      <c r="NXB2" s="135"/>
      <c r="NXC2" s="135"/>
      <c r="NXD2" s="135"/>
      <c r="NXE2" s="135"/>
      <c r="NXF2" s="135"/>
      <c r="NXG2" s="135"/>
      <c r="NXH2" s="135"/>
      <c r="NXI2" s="135"/>
      <c r="NXJ2" s="135"/>
      <c r="NXK2" s="135"/>
      <c r="NXL2" s="135"/>
      <c r="NXM2" s="135"/>
      <c r="NXN2" s="135"/>
      <c r="NXO2" s="135"/>
      <c r="NXP2" s="135"/>
      <c r="NXQ2" s="135"/>
      <c r="NXR2" s="135"/>
      <c r="NXS2" s="135"/>
      <c r="NXT2" s="135"/>
      <c r="NXU2" s="135"/>
      <c r="NXV2" s="135"/>
      <c r="NXW2" s="135"/>
      <c r="NXX2" s="135"/>
      <c r="NXY2" s="135"/>
      <c r="NXZ2" s="135"/>
      <c r="NYA2" s="135"/>
      <c r="NYB2" s="135"/>
      <c r="NYC2" s="135"/>
      <c r="NYD2" s="135"/>
      <c r="NYE2" s="135"/>
      <c r="NYF2" s="135"/>
      <c r="NYG2" s="135"/>
      <c r="NYH2" s="135"/>
      <c r="NYI2" s="135"/>
      <c r="NYJ2" s="135"/>
      <c r="NYK2" s="135"/>
      <c r="NYL2" s="135"/>
      <c r="NYM2" s="135"/>
      <c r="NYN2" s="135"/>
      <c r="NYO2" s="135"/>
      <c r="NYP2" s="135"/>
      <c r="NYQ2" s="135"/>
      <c r="NYR2" s="135"/>
      <c r="NYS2" s="135"/>
      <c r="NYT2" s="135"/>
      <c r="NYU2" s="135"/>
      <c r="NYV2" s="135"/>
      <c r="NYW2" s="135"/>
      <c r="NYX2" s="135"/>
      <c r="NYY2" s="135"/>
      <c r="NYZ2" s="135"/>
      <c r="NZA2" s="135"/>
      <c r="NZB2" s="135"/>
      <c r="NZC2" s="135"/>
      <c r="NZD2" s="135"/>
      <c r="NZE2" s="135"/>
      <c r="NZF2" s="135"/>
      <c r="NZG2" s="135"/>
      <c r="NZH2" s="135"/>
      <c r="NZI2" s="135"/>
      <c r="NZJ2" s="135"/>
      <c r="NZK2" s="135"/>
      <c r="NZL2" s="135"/>
      <c r="NZM2" s="135"/>
      <c r="NZN2" s="135"/>
      <c r="NZO2" s="135"/>
      <c r="NZP2" s="135"/>
      <c r="NZQ2" s="135"/>
      <c r="NZR2" s="135"/>
      <c r="NZS2" s="135"/>
      <c r="NZT2" s="135"/>
      <c r="NZU2" s="135"/>
      <c r="NZV2" s="135"/>
      <c r="NZW2" s="135"/>
      <c r="NZX2" s="135"/>
      <c r="NZY2" s="135"/>
      <c r="NZZ2" s="135"/>
      <c r="OAA2" s="135"/>
      <c r="OAB2" s="135"/>
      <c r="OAC2" s="135"/>
      <c r="OAD2" s="135"/>
      <c r="OAE2" s="135"/>
      <c r="OAF2" s="135"/>
      <c r="OAG2" s="135"/>
      <c r="OAH2" s="135"/>
      <c r="OAI2" s="135"/>
      <c r="OAJ2" s="135"/>
      <c r="OAK2" s="135"/>
      <c r="OAL2" s="135"/>
      <c r="OAM2" s="135"/>
      <c r="OAN2" s="135"/>
      <c r="OAO2" s="135"/>
      <c r="OAP2" s="135"/>
      <c r="OAQ2" s="135"/>
      <c r="OAR2" s="135"/>
      <c r="OAS2" s="135"/>
      <c r="OAT2" s="135"/>
      <c r="OAU2" s="135"/>
      <c r="OAV2" s="135"/>
      <c r="OAW2" s="135"/>
      <c r="OAX2" s="135"/>
      <c r="OAY2" s="135"/>
      <c r="OAZ2" s="135"/>
      <c r="OBA2" s="135"/>
      <c r="OBB2" s="135"/>
      <c r="OBC2" s="135"/>
      <c r="OBD2" s="135"/>
      <c r="OBE2" s="135"/>
      <c r="OBF2" s="135"/>
      <c r="OBG2" s="135"/>
      <c r="OBH2" s="135"/>
      <c r="OBI2" s="135"/>
      <c r="OBJ2" s="135"/>
      <c r="OBK2" s="135"/>
      <c r="OBL2" s="135"/>
      <c r="OBM2" s="135"/>
      <c r="OBN2" s="135"/>
      <c r="OBO2" s="135"/>
      <c r="OBP2" s="135"/>
      <c r="OBQ2" s="135"/>
      <c r="OBR2" s="135"/>
      <c r="OBS2" s="135"/>
      <c r="OBT2" s="135"/>
      <c r="OBU2" s="135"/>
      <c r="OBV2" s="135"/>
      <c r="OBW2" s="135"/>
      <c r="OBX2" s="135"/>
      <c r="OBY2" s="135"/>
      <c r="OBZ2" s="135"/>
      <c r="OCA2" s="135"/>
      <c r="OCB2" s="135"/>
      <c r="OCC2" s="135"/>
      <c r="OCD2" s="135"/>
      <c r="OCE2" s="135"/>
      <c r="OCF2" s="135"/>
      <c r="OCG2" s="135"/>
      <c r="OCH2" s="135"/>
      <c r="OCI2" s="135"/>
      <c r="OCJ2" s="135"/>
      <c r="OCK2" s="135"/>
      <c r="OCL2" s="135"/>
      <c r="OCM2" s="135"/>
      <c r="OCN2" s="135"/>
      <c r="OCO2" s="135"/>
      <c r="OCP2" s="135"/>
      <c r="OCQ2" s="135"/>
      <c r="OCR2" s="135"/>
      <c r="OCS2" s="135"/>
      <c r="OCT2" s="135"/>
      <c r="OCU2" s="135"/>
      <c r="OCV2" s="135"/>
      <c r="OCW2" s="135"/>
      <c r="OCX2" s="135"/>
      <c r="OCY2" s="135"/>
      <c r="OCZ2" s="135"/>
      <c r="ODA2" s="135"/>
      <c r="ODB2" s="135"/>
      <c r="ODC2" s="135"/>
      <c r="ODD2" s="135"/>
      <c r="ODE2" s="135"/>
      <c r="ODF2" s="135"/>
      <c r="ODG2" s="135"/>
      <c r="ODH2" s="135"/>
      <c r="ODI2" s="135"/>
      <c r="ODJ2" s="135"/>
      <c r="ODK2" s="135"/>
      <c r="ODL2" s="135"/>
      <c r="ODM2" s="135"/>
      <c r="ODN2" s="135"/>
      <c r="ODO2" s="135"/>
      <c r="ODP2" s="135"/>
      <c r="ODQ2" s="135"/>
      <c r="ODR2" s="135"/>
      <c r="ODS2" s="135"/>
      <c r="ODT2" s="135"/>
      <c r="ODU2" s="135"/>
      <c r="ODV2" s="135"/>
      <c r="ODW2" s="135"/>
      <c r="ODX2" s="135"/>
      <c r="ODY2" s="135"/>
      <c r="ODZ2" s="135"/>
      <c r="OEA2" s="135"/>
      <c r="OEB2" s="135"/>
      <c r="OEC2" s="135"/>
      <c r="OED2" s="135"/>
      <c r="OEE2" s="135"/>
      <c r="OEF2" s="135"/>
      <c r="OEG2" s="135"/>
      <c r="OEH2" s="135"/>
      <c r="OEI2" s="135"/>
      <c r="OEJ2" s="135"/>
      <c r="OEK2" s="135"/>
      <c r="OEL2" s="135"/>
      <c r="OEM2" s="135"/>
      <c r="OEN2" s="135"/>
      <c r="OEO2" s="135"/>
      <c r="OEP2" s="135"/>
      <c r="OEQ2" s="135"/>
      <c r="OER2" s="135"/>
      <c r="OES2" s="135"/>
      <c r="OET2" s="135"/>
      <c r="OEU2" s="135"/>
      <c r="OEV2" s="135"/>
      <c r="OEW2" s="135"/>
      <c r="OEX2" s="135"/>
      <c r="OEY2" s="135"/>
      <c r="OEZ2" s="135"/>
      <c r="OFA2" s="135"/>
      <c r="OFB2" s="135"/>
      <c r="OFC2" s="135"/>
      <c r="OFD2" s="135"/>
      <c r="OFE2" s="135"/>
      <c r="OFF2" s="135"/>
      <c r="OFG2" s="135"/>
      <c r="OFH2" s="135"/>
      <c r="OFI2" s="135"/>
      <c r="OFJ2" s="135"/>
      <c r="OFK2" s="135"/>
      <c r="OFL2" s="135"/>
      <c r="OFM2" s="135"/>
      <c r="OFN2" s="135"/>
      <c r="OFO2" s="135"/>
      <c r="OFP2" s="135"/>
      <c r="OFQ2" s="135"/>
      <c r="OFR2" s="135"/>
      <c r="OFS2" s="135"/>
      <c r="OFT2" s="135"/>
      <c r="OFU2" s="135"/>
      <c r="OFV2" s="135"/>
      <c r="OFW2" s="135"/>
      <c r="OFX2" s="135"/>
      <c r="OFY2" s="135"/>
      <c r="OFZ2" s="135"/>
      <c r="OGA2" s="135"/>
      <c r="OGB2" s="135"/>
      <c r="OGC2" s="135"/>
      <c r="OGD2" s="135"/>
      <c r="OGE2" s="135"/>
      <c r="OGF2" s="135"/>
      <c r="OGG2" s="135"/>
      <c r="OGH2" s="135"/>
      <c r="OGI2" s="135"/>
      <c r="OGJ2" s="135"/>
      <c r="OGK2" s="135"/>
      <c r="OGL2" s="135"/>
      <c r="OGM2" s="135"/>
      <c r="OGN2" s="135"/>
      <c r="OGO2" s="135"/>
      <c r="OGP2" s="135"/>
      <c r="OGQ2" s="135"/>
      <c r="OGR2" s="135"/>
      <c r="OGS2" s="135"/>
      <c r="OGT2" s="135"/>
      <c r="OGU2" s="135"/>
      <c r="OGV2" s="135"/>
      <c r="OGW2" s="135"/>
      <c r="OGX2" s="135"/>
      <c r="OGY2" s="135"/>
      <c r="OGZ2" s="135"/>
      <c r="OHA2" s="135"/>
      <c r="OHB2" s="135"/>
      <c r="OHC2" s="135"/>
      <c r="OHD2" s="135"/>
      <c r="OHE2" s="135"/>
      <c r="OHF2" s="135"/>
      <c r="OHG2" s="135"/>
      <c r="OHH2" s="135"/>
      <c r="OHI2" s="135"/>
      <c r="OHJ2" s="135"/>
      <c r="OHK2" s="135"/>
      <c r="OHL2" s="135"/>
      <c r="OHM2" s="135"/>
      <c r="OHN2" s="135"/>
      <c r="OHO2" s="135"/>
      <c r="OHP2" s="135"/>
      <c r="OHQ2" s="135"/>
      <c r="OHR2" s="135"/>
      <c r="OHS2" s="135"/>
      <c r="OHT2" s="135"/>
      <c r="OHU2" s="135"/>
      <c r="OHV2" s="135"/>
      <c r="OHW2" s="135"/>
      <c r="OHX2" s="135"/>
      <c r="OHY2" s="135"/>
      <c r="OHZ2" s="135"/>
      <c r="OIA2" s="135"/>
      <c r="OIB2" s="135"/>
      <c r="OIC2" s="135"/>
      <c r="OID2" s="135"/>
      <c r="OIE2" s="135"/>
      <c r="OIF2" s="135"/>
      <c r="OIG2" s="135"/>
      <c r="OIH2" s="135"/>
      <c r="OII2" s="135"/>
      <c r="OIJ2" s="135"/>
      <c r="OIK2" s="135"/>
      <c r="OIL2" s="135"/>
      <c r="OIM2" s="135"/>
      <c r="OIN2" s="135"/>
      <c r="OIO2" s="135"/>
      <c r="OIP2" s="135"/>
      <c r="OIQ2" s="135"/>
      <c r="OIR2" s="135"/>
      <c r="OIS2" s="135"/>
      <c r="OIT2" s="135"/>
      <c r="OIU2" s="135"/>
      <c r="OIV2" s="135"/>
      <c r="OIW2" s="135"/>
      <c r="OIX2" s="135"/>
      <c r="OIY2" s="135"/>
      <c r="OIZ2" s="135"/>
      <c r="OJA2" s="135"/>
      <c r="OJB2" s="135"/>
      <c r="OJC2" s="135"/>
      <c r="OJD2" s="135"/>
      <c r="OJE2" s="135"/>
      <c r="OJF2" s="135"/>
      <c r="OJG2" s="135"/>
      <c r="OJH2" s="135"/>
      <c r="OJI2" s="135"/>
      <c r="OJJ2" s="135"/>
      <c r="OJK2" s="135"/>
      <c r="OJL2" s="135"/>
      <c r="OJM2" s="135"/>
      <c r="OJN2" s="135"/>
      <c r="OJO2" s="135"/>
      <c r="OJP2" s="135"/>
      <c r="OJQ2" s="135"/>
      <c r="OJR2" s="135"/>
      <c r="OJS2" s="135"/>
      <c r="OJT2" s="135"/>
      <c r="OJU2" s="135"/>
      <c r="OJV2" s="135"/>
      <c r="OJW2" s="135"/>
      <c r="OJX2" s="135"/>
      <c r="OJY2" s="135"/>
      <c r="OJZ2" s="135"/>
      <c r="OKA2" s="135"/>
      <c r="OKB2" s="135"/>
      <c r="OKC2" s="135"/>
      <c r="OKD2" s="135"/>
      <c r="OKE2" s="135"/>
      <c r="OKF2" s="135"/>
      <c r="OKG2" s="135"/>
      <c r="OKH2" s="135"/>
      <c r="OKI2" s="135"/>
      <c r="OKJ2" s="135"/>
      <c r="OKK2" s="135"/>
      <c r="OKL2" s="135"/>
      <c r="OKM2" s="135"/>
      <c r="OKN2" s="135"/>
      <c r="OKO2" s="135"/>
      <c r="OKP2" s="135"/>
      <c r="OKQ2" s="135"/>
      <c r="OKR2" s="135"/>
      <c r="OKS2" s="135"/>
      <c r="OKT2" s="135"/>
      <c r="OKU2" s="135"/>
      <c r="OKV2" s="135"/>
      <c r="OKW2" s="135"/>
      <c r="OKX2" s="135"/>
      <c r="OKY2" s="135"/>
      <c r="OKZ2" s="135"/>
      <c r="OLA2" s="135"/>
      <c r="OLB2" s="135"/>
      <c r="OLC2" s="135"/>
      <c r="OLD2" s="135"/>
      <c r="OLE2" s="135"/>
      <c r="OLF2" s="135"/>
      <c r="OLG2" s="135"/>
      <c r="OLH2" s="135"/>
      <c r="OLI2" s="135"/>
      <c r="OLJ2" s="135"/>
      <c r="OLK2" s="135"/>
      <c r="OLL2" s="135"/>
      <c r="OLM2" s="135"/>
      <c r="OLN2" s="135"/>
      <c r="OLO2" s="135"/>
      <c r="OLP2" s="135"/>
      <c r="OLQ2" s="135"/>
      <c r="OLR2" s="135"/>
      <c r="OLS2" s="135"/>
      <c r="OLT2" s="135"/>
      <c r="OLU2" s="135"/>
      <c r="OLV2" s="135"/>
      <c r="OLW2" s="135"/>
      <c r="OLX2" s="135"/>
      <c r="OLY2" s="135"/>
      <c r="OLZ2" s="135"/>
      <c r="OMA2" s="135"/>
      <c r="OMB2" s="135"/>
      <c r="OMC2" s="135"/>
      <c r="OMD2" s="135"/>
      <c r="OME2" s="135"/>
      <c r="OMF2" s="135"/>
      <c r="OMG2" s="135"/>
      <c r="OMH2" s="135"/>
      <c r="OMI2" s="135"/>
      <c r="OMJ2" s="135"/>
      <c r="OMK2" s="135"/>
      <c r="OML2" s="135"/>
      <c r="OMM2" s="135"/>
      <c r="OMN2" s="135"/>
      <c r="OMO2" s="135"/>
      <c r="OMP2" s="135"/>
      <c r="OMQ2" s="135"/>
      <c r="OMR2" s="135"/>
      <c r="OMS2" s="135"/>
      <c r="OMT2" s="135"/>
      <c r="OMU2" s="135"/>
      <c r="OMV2" s="135"/>
      <c r="OMW2" s="135"/>
      <c r="OMX2" s="135"/>
      <c r="OMY2" s="135"/>
      <c r="OMZ2" s="135"/>
      <c r="ONA2" s="135"/>
      <c r="ONB2" s="135"/>
      <c r="ONC2" s="135"/>
      <c r="OND2" s="135"/>
      <c r="ONE2" s="135"/>
      <c r="ONF2" s="135"/>
      <c r="ONG2" s="135"/>
      <c r="ONH2" s="135"/>
      <c r="ONI2" s="135"/>
      <c r="ONJ2" s="135"/>
      <c r="ONK2" s="135"/>
      <c r="ONL2" s="135"/>
      <c r="ONM2" s="135"/>
      <c r="ONN2" s="135"/>
      <c r="ONO2" s="135"/>
      <c r="ONP2" s="135"/>
      <c r="ONQ2" s="135"/>
      <c r="ONR2" s="135"/>
      <c r="ONS2" s="135"/>
      <c r="ONT2" s="135"/>
      <c r="ONU2" s="135"/>
      <c r="ONV2" s="135"/>
      <c r="ONW2" s="135"/>
      <c r="ONX2" s="135"/>
      <c r="ONY2" s="135"/>
      <c r="ONZ2" s="135"/>
      <c r="OOA2" s="135"/>
      <c r="OOB2" s="135"/>
      <c r="OOC2" s="135"/>
      <c r="OOD2" s="135"/>
      <c r="OOE2" s="135"/>
      <c r="OOF2" s="135"/>
      <c r="OOG2" s="135"/>
      <c r="OOH2" s="135"/>
      <c r="OOI2" s="135"/>
      <c r="OOJ2" s="135"/>
      <c r="OOK2" s="135"/>
      <c r="OOL2" s="135"/>
      <c r="OOM2" s="135"/>
      <c r="OON2" s="135"/>
      <c r="OOO2" s="135"/>
      <c r="OOP2" s="135"/>
      <c r="OOQ2" s="135"/>
      <c r="OOR2" s="135"/>
      <c r="OOS2" s="135"/>
      <c r="OOT2" s="135"/>
      <c r="OOU2" s="135"/>
      <c r="OOV2" s="135"/>
      <c r="OOW2" s="135"/>
      <c r="OOX2" s="135"/>
      <c r="OOY2" s="135"/>
      <c r="OOZ2" s="135"/>
      <c r="OPA2" s="135"/>
      <c r="OPB2" s="135"/>
      <c r="OPC2" s="135"/>
      <c r="OPD2" s="135"/>
      <c r="OPE2" s="135"/>
      <c r="OPF2" s="135"/>
      <c r="OPG2" s="135"/>
      <c r="OPH2" s="135"/>
      <c r="OPI2" s="135"/>
      <c r="OPJ2" s="135"/>
      <c r="OPK2" s="135"/>
      <c r="OPL2" s="135"/>
      <c r="OPM2" s="135"/>
      <c r="OPN2" s="135"/>
      <c r="OPO2" s="135"/>
      <c r="OPP2" s="135"/>
      <c r="OPQ2" s="135"/>
      <c r="OPR2" s="135"/>
      <c r="OPS2" s="135"/>
      <c r="OPT2" s="135"/>
      <c r="OPU2" s="135"/>
      <c r="OPV2" s="135"/>
      <c r="OPW2" s="135"/>
      <c r="OPX2" s="135"/>
      <c r="OPY2" s="135"/>
      <c r="OPZ2" s="135"/>
      <c r="OQA2" s="135"/>
      <c r="OQB2" s="135"/>
      <c r="OQC2" s="135"/>
      <c r="OQD2" s="135"/>
      <c r="OQE2" s="135"/>
      <c r="OQF2" s="135"/>
      <c r="OQG2" s="135"/>
      <c r="OQH2" s="135"/>
      <c r="OQI2" s="135"/>
      <c r="OQJ2" s="135"/>
      <c r="OQK2" s="135"/>
      <c r="OQL2" s="135"/>
      <c r="OQM2" s="135"/>
      <c r="OQN2" s="135"/>
      <c r="OQO2" s="135"/>
      <c r="OQP2" s="135"/>
      <c r="OQQ2" s="135"/>
      <c r="OQR2" s="135"/>
      <c r="OQS2" s="135"/>
      <c r="OQT2" s="135"/>
      <c r="OQU2" s="135"/>
      <c r="OQV2" s="135"/>
      <c r="OQW2" s="135"/>
      <c r="OQX2" s="135"/>
      <c r="OQY2" s="135"/>
      <c r="OQZ2" s="135"/>
      <c r="ORA2" s="135"/>
      <c r="ORB2" s="135"/>
      <c r="ORC2" s="135"/>
      <c r="ORD2" s="135"/>
      <c r="ORE2" s="135"/>
      <c r="ORF2" s="135"/>
      <c r="ORG2" s="135"/>
      <c r="ORH2" s="135"/>
      <c r="ORI2" s="135"/>
      <c r="ORJ2" s="135"/>
      <c r="ORK2" s="135"/>
      <c r="ORL2" s="135"/>
      <c r="ORM2" s="135"/>
      <c r="ORN2" s="135"/>
      <c r="ORO2" s="135"/>
      <c r="ORP2" s="135"/>
      <c r="ORQ2" s="135"/>
      <c r="ORR2" s="135"/>
      <c r="ORS2" s="135"/>
      <c r="ORT2" s="135"/>
      <c r="ORU2" s="135"/>
      <c r="ORV2" s="135"/>
      <c r="ORW2" s="135"/>
      <c r="ORX2" s="135"/>
      <c r="ORY2" s="135"/>
      <c r="ORZ2" s="135"/>
      <c r="OSA2" s="135"/>
      <c r="OSB2" s="135"/>
      <c r="OSC2" s="135"/>
      <c r="OSD2" s="135"/>
      <c r="OSE2" s="135"/>
      <c r="OSF2" s="135"/>
      <c r="OSG2" s="135"/>
      <c r="OSH2" s="135"/>
      <c r="OSI2" s="135"/>
      <c r="OSJ2" s="135"/>
      <c r="OSK2" s="135"/>
      <c r="OSL2" s="135"/>
      <c r="OSM2" s="135"/>
      <c r="OSN2" s="135"/>
      <c r="OSO2" s="135"/>
      <c r="OSP2" s="135"/>
      <c r="OSQ2" s="135"/>
      <c r="OSR2" s="135"/>
      <c r="OSS2" s="135"/>
      <c r="OST2" s="135"/>
      <c r="OSU2" s="135"/>
      <c r="OSV2" s="135"/>
      <c r="OSW2" s="135"/>
      <c r="OSX2" s="135"/>
      <c r="OSY2" s="135"/>
      <c r="OSZ2" s="135"/>
      <c r="OTA2" s="135"/>
      <c r="OTB2" s="135"/>
      <c r="OTC2" s="135"/>
      <c r="OTD2" s="135"/>
      <c r="OTE2" s="135"/>
      <c r="OTF2" s="135"/>
      <c r="OTG2" s="135"/>
      <c r="OTH2" s="135"/>
      <c r="OTI2" s="135"/>
      <c r="OTJ2" s="135"/>
      <c r="OTK2" s="135"/>
      <c r="OTL2" s="135"/>
      <c r="OTM2" s="135"/>
      <c r="OTN2" s="135"/>
      <c r="OTO2" s="135"/>
      <c r="OTP2" s="135"/>
      <c r="OTQ2" s="135"/>
      <c r="OTR2" s="135"/>
      <c r="OTS2" s="135"/>
      <c r="OTT2" s="135"/>
      <c r="OTU2" s="135"/>
      <c r="OTV2" s="135"/>
      <c r="OTW2" s="135"/>
      <c r="OTX2" s="135"/>
      <c r="OTY2" s="135"/>
      <c r="OTZ2" s="135"/>
      <c r="OUA2" s="135"/>
      <c r="OUB2" s="135"/>
      <c r="OUC2" s="135"/>
      <c r="OUD2" s="135"/>
      <c r="OUE2" s="135"/>
      <c r="OUF2" s="135"/>
      <c r="OUG2" s="135"/>
      <c r="OUH2" s="135"/>
      <c r="OUI2" s="135"/>
      <c r="OUJ2" s="135"/>
      <c r="OUK2" s="135"/>
      <c r="OUL2" s="135"/>
      <c r="OUM2" s="135"/>
      <c r="OUN2" s="135"/>
      <c r="OUO2" s="135"/>
      <c r="OUP2" s="135"/>
      <c r="OUQ2" s="135"/>
      <c r="OUR2" s="135"/>
      <c r="OUS2" s="135"/>
      <c r="OUT2" s="135"/>
      <c r="OUU2" s="135"/>
      <c r="OUV2" s="135"/>
      <c r="OUW2" s="135"/>
      <c r="OUX2" s="135"/>
      <c r="OUY2" s="135"/>
      <c r="OUZ2" s="135"/>
      <c r="OVA2" s="135"/>
      <c r="OVB2" s="135"/>
      <c r="OVC2" s="135"/>
      <c r="OVD2" s="135"/>
      <c r="OVE2" s="135"/>
      <c r="OVF2" s="135"/>
      <c r="OVG2" s="135"/>
      <c r="OVH2" s="135"/>
      <c r="OVI2" s="135"/>
      <c r="OVJ2" s="135"/>
      <c r="OVK2" s="135"/>
      <c r="OVL2" s="135"/>
      <c r="OVM2" s="135"/>
      <c r="OVN2" s="135"/>
      <c r="OVO2" s="135"/>
      <c r="OVP2" s="135"/>
      <c r="OVQ2" s="135"/>
      <c r="OVR2" s="135"/>
      <c r="OVS2" s="135"/>
      <c r="OVT2" s="135"/>
      <c r="OVU2" s="135"/>
      <c r="OVV2" s="135"/>
      <c r="OVW2" s="135"/>
      <c r="OVX2" s="135"/>
      <c r="OVY2" s="135"/>
      <c r="OVZ2" s="135"/>
      <c r="OWA2" s="135"/>
      <c r="OWB2" s="135"/>
      <c r="OWC2" s="135"/>
      <c r="OWD2" s="135"/>
      <c r="OWE2" s="135"/>
      <c r="OWF2" s="135"/>
      <c r="OWG2" s="135"/>
      <c r="OWH2" s="135"/>
      <c r="OWI2" s="135"/>
      <c r="OWJ2" s="135"/>
      <c r="OWK2" s="135"/>
      <c r="OWL2" s="135"/>
      <c r="OWM2" s="135"/>
      <c r="OWN2" s="135"/>
      <c r="OWO2" s="135"/>
      <c r="OWP2" s="135"/>
      <c r="OWQ2" s="135"/>
      <c r="OWR2" s="135"/>
      <c r="OWS2" s="135"/>
      <c r="OWT2" s="135"/>
      <c r="OWU2" s="135"/>
      <c r="OWV2" s="135"/>
      <c r="OWW2" s="135"/>
      <c r="OWX2" s="135"/>
      <c r="OWY2" s="135"/>
      <c r="OWZ2" s="135"/>
      <c r="OXA2" s="135"/>
      <c r="OXB2" s="135"/>
      <c r="OXC2" s="135"/>
      <c r="OXD2" s="135"/>
      <c r="OXE2" s="135"/>
      <c r="OXF2" s="135"/>
      <c r="OXG2" s="135"/>
      <c r="OXH2" s="135"/>
      <c r="OXI2" s="135"/>
      <c r="OXJ2" s="135"/>
      <c r="OXK2" s="135"/>
      <c r="OXL2" s="135"/>
      <c r="OXM2" s="135"/>
      <c r="OXN2" s="135"/>
      <c r="OXO2" s="135"/>
      <c r="OXP2" s="135"/>
      <c r="OXQ2" s="135"/>
      <c r="OXR2" s="135"/>
      <c r="OXS2" s="135"/>
      <c r="OXT2" s="135"/>
      <c r="OXU2" s="135"/>
      <c r="OXV2" s="135"/>
      <c r="OXW2" s="135"/>
      <c r="OXX2" s="135"/>
      <c r="OXY2" s="135"/>
      <c r="OXZ2" s="135"/>
      <c r="OYA2" s="135"/>
      <c r="OYB2" s="135"/>
      <c r="OYC2" s="135"/>
      <c r="OYD2" s="135"/>
      <c r="OYE2" s="135"/>
      <c r="OYF2" s="135"/>
      <c r="OYG2" s="135"/>
      <c r="OYH2" s="135"/>
      <c r="OYI2" s="135"/>
      <c r="OYJ2" s="135"/>
      <c r="OYK2" s="135"/>
      <c r="OYL2" s="135"/>
      <c r="OYM2" s="135"/>
      <c r="OYN2" s="135"/>
      <c r="OYO2" s="135"/>
      <c r="OYP2" s="135"/>
      <c r="OYQ2" s="135"/>
      <c r="OYR2" s="135"/>
      <c r="OYS2" s="135"/>
      <c r="OYT2" s="135"/>
      <c r="OYU2" s="135"/>
      <c r="OYV2" s="135"/>
      <c r="OYW2" s="135"/>
      <c r="OYX2" s="135"/>
      <c r="OYY2" s="135"/>
      <c r="OYZ2" s="135"/>
      <c r="OZA2" s="135"/>
      <c r="OZB2" s="135"/>
      <c r="OZC2" s="135"/>
      <c r="OZD2" s="135"/>
      <c r="OZE2" s="135"/>
      <c r="OZF2" s="135"/>
      <c r="OZG2" s="135"/>
      <c r="OZH2" s="135"/>
      <c r="OZI2" s="135"/>
      <c r="OZJ2" s="135"/>
      <c r="OZK2" s="135"/>
      <c r="OZL2" s="135"/>
      <c r="OZM2" s="135"/>
      <c r="OZN2" s="135"/>
      <c r="OZO2" s="135"/>
      <c r="OZP2" s="135"/>
      <c r="OZQ2" s="135"/>
      <c r="OZR2" s="135"/>
      <c r="OZS2" s="135"/>
      <c r="OZT2" s="135"/>
      <c r="OZU2" s="135"/>
      <c r="OZV2" s="135"/>
      <c r="OZW2" s="135"/>
      <c r="OZX2" s="135"/>
      <c r="OZY2" s="135"/>
      <c r="OZZ2" s="135"/>
      <c r="PAA2" s="135"/>
      <c r="PAB2" s="135"/>
      <c r="PAC2" s="135"/>
      <c r="PAD2" s="135"/>
      <c r="PAE2" s="135"/>
      <c r="PAF2" s="135"/>
      <c r="PAG2" s="135"/>
      <c r="PAH2" s="135"/>
      <c r="PAI2" s="135"/>
      <c r="PAJ2" s="135"/>
      <c r="PAK2" s="135"/>
      <c r="PAL2" s="135"/>
      <c r="PAM2" s="135"/>
      <c r="PAN2" s="135"/>
      <c r="PAO2" s="135"/>
      <c r="PAP2" s="135"/>
      <c r="PAQ2" s="135"/>
      <c r="PAR2" s="135"/>
      <c r="PAS2" s="135"/>
      <c r="PAT2" s="135"/>
      <c r="PAU2" s="135"/>
      <c r="PAV2" s="135"/>
      <c r="PAW2" s="135"/>
      <c r="PAX2" s="135"/>
      <c r="PAY2" s="135"/>
      <c r="PAZ2" s="135"/>
      <c r="PBA2" s="135"/>
      <c r="PBB2" s="135"/>
      <c r="PBC2" s="135"/>
      <c r="PBD2" s="135"/>
      <c r="PBE2" s="135"/>
      <c r="PBF2" s="135"/>
      <c r="PBG2" s="135"/>
      <c r="PBH2" s="135"/>
      <c r="PBI2" s="135"/>
      <c r="PBJ2" s="135"/>
      <c r="PBK2" s="135"/>
      <c r="PBL2" s="135"/>
      <c r="PBM2" s="135"/>
      <c r="PBN2" s="135"/>
      <c r="PBO2" s="135"/>
      <c r="PBP2" s="135"/>
      <c r="PBQ2" s="135"/>
      <c r="PBR2" s="135"/>
      <c r="PBS2" s="135"/>
      <c r="PBT2" s="135"/>
      <c r="PBU2" s="135"/>
      <c r="PBV2" s="135"/>
      <c r="PBW2" s="135"/>
      <c r="PBX2" s="135"/>
      <c r="PBY2" s="135"/>
      <c r="PBZ2" s="135"/>
      <c r="PCA2" s="135"/>
      <c r="PCB2" s="135"/>
      <c r="PCC2" s="135"/>
      <c r="PCD2" s="135"/>
      <c r="PCE2" s="135"/>
      <c r="PCF2" s="135"/>
      <c r="PCG2" s="135"/>
      <c r="PCH2" s="135"/>
      <c r="PCI2" s="135"/>
      <c r="PCJ2" s="135"/>
      <c r="PCK2" s="135"/>
      <c r="PCL2" s="135"/>
      <c r="PCM2" s="135"/>
      <c r="PCN2" s="135"/>
      <c r="PCO2" s="135"/>
      <c r="PCP2" s="135"/>
      <c r="PCQ2" s="135"/>
      <c r="PCR2" s="135"/>
      <c r="PCS2" s="135"/>
      <c r="PCT2" s="135"/>
      <c r="PCU2" s="135"/>
      <c r="PCV2" s="135"/>
      <c r="PCW2" s="135"/>
      <c r="PCX2" s="135"/>
      <c r="PCY2" s="135"/>
      <c r="PCZ2" s="135"/>
      <c r="PDA2" s="135"/>
      <c r="PDB2" s="135"/>
      <c r="PDC2" s="135"/>
      <c r="PDD2" s="135"/>
      <c r="PDE2" s="135"/>
      <c r="PDF2" s="135"/>
      <c r="PDG2" s="135"/>
      <c r="PDH2" s="135"/>
      <c r="PDI2" s="135"/>
      <c r="PDJ2" s="135"/>
      <c r="PDK2" s="135"/>
      <c r="PDL2" s="135"/>
      <c r="PDM2" s="135"/>
      <c r="PDN2" s="135"/>
      <c r="PDO2" s="135"/>
      <c r="PDP2" s="135"/>
      <c r="PDQ2" s="135"/>
      <c r="PDR2" s="135"/>
      <c r="PDS2" s="135"/>
      <c r="PDT2" s="135"/>
      <c r="PDU2" s="135"/>
      <c r="PDV2" s="135"/>
      <c r="PDW2" s="135"/>
      <c r="PDX2" s="135"/>
      <c r="PDY2" s="135"/>
      <c r="PDZ2" s="135"/>
      <c r="PEA2" s="135"/>
      <c r="PEB2" s="135"/>
      <c r="PEC2" s="135"/>
      <c r="PED2" s="135"/>
      <c r="PEE2" s="135"/>
      <c r="PEF2" s="135"/>
      <c r="PEG2" s="135"/>
      <c r="PEH2" s="135"/>
      <c r="PEI2" s="135"/>
      <c r="PEJ2" s="135"/>
      <c r="PEK2" s="135"/>
      <c r="PEL2" s="135"/>
      <c r="PEM2" s="135"/>
      <c r="PEN2" s="135"/>
      <c r="PEO2" s="135"/>
      <c r="PEP2" s="135"/>
      <c r="PEQ2" s="135"/>
      <c r="PER2" s="135"/>
      <c r="PES2" s="135"/>
      <c r="PET2" s="135"/>
      <c r="PEU2" s="135"/>
      <c r="PEV2" s="135"/>
      <c r="PEW2" s="135"/>
      <c r="PEX2" s="135"/>
      <c r="PEY2" s="135"/>
      <c r="PEZ2" s="135"/>
      <c r="PFA2" s="135"/>
      <c r="PFB2" s="135"/>
      <c r="PFC2" s="135"/>
      <c r="PFD2" s="135"/>
      <c r="PFE2" s="135"/>
      <c r="PFF2" s="135"/>
      <c r="PFG2" s="135"/>
      <c r="PFH2" s="135"/>
      <c r="PFI2" s="135"/>
      <c r="PFJ2" s="135"/>
      <c r="PFK2" s="135"/>
      <c r="PFL2" s="135"/>
      <c r="PFM2" s="135"/>
      <c r="PFN2" s="135"/>
      <c r="PFO2" s="135"/>
      <c r="PFP2" s="135"/>
      <c r="PFQ2" s="135"/>
      <c r="PFR2" s="135"/>
      <c r="PFS2" s="135"/>
      <c r="PFT2" s="135"/>
      <c r="PFU2" s="135"/>
      <c r="PFV2" s="135"/>
      <c r="PFW2" s="135"/>
      <c r="PFX2" s="135"/>
      <c r="PFY2" s="135"/>
      <c r="PFZ2" s="135"/>
      <c r="PGA2" s="135"/>
      <c r="PGB2" s="135"/>
      <c r="PGC2" s="135"/>
      <c r="PGD2" s="135"/>
      <c r="PGE2" s="135"/>
      <c r="PGF2" s="135"/>
      <c r="PGG2" s="135"/>
      <c r="PGH2" s="135"/>
      <c r="PGI2" s="135"/>
      <c r="PGJ2" s="135"/>
      <c r="PGK2" s="135"/>
      <c r="PGL2" s="135"/>
      <c r="PGM2" s="135"/>
      <c r="PGN2" s="135"/>
      <c r="PGO2" s="135"/>
      <c r="PGP2" s="135"/>
      <c r="PGQ2" s="135"/>
      <c r="PGR2" s="135"/>
      <c r="PGS2" s="135"/>
      <c r="PGT2" s="135"/>
      <c r="PGU2" s="135"/>
      <c r="PGV2" s="135"/>
      <c r="PGW2" s="135"/>
      <c r="PGX2" s="135"/>
      <c r="PGY2" s="135"/>
      <c r="PGZ2" s="135"/>
      <c r="PHA2" s="135"/>
      <c r="PHB2" s="135"/>
      <c r="PHC2" s="135"/>
      <c r="PHD2" s="135"/>
      <c r="PHE2" s="135"/>
      <c r="PHF2" s="135"/>
      <c r="PHG2" s="135"/>
      <c r="PHH2" s="135"/>
      <c r="PHI2" s="135"/>
      <c r="PHJ2" s="135"/>
      <c r="PHK2" s="135"/>
      <c r="PHL2" s="135"/>
      <c r="PHM2" s="135"/>
      <c r="PHN2" s="135"/>
      <c r="PHO2" s="135"/>
      <c r="PHP2" s="135"/>
      <c r="PHQ2" s="135"/>
      <c r="PHR2" s="135"/>
      <c r="PHS2" s="135"/>
      <c r="PHT2" s="135"/>
      <c r="PHU2" s="135"/>
      <c r="PHV2" s="135"/>
      <c r="PHW2" s="135"/>
      <c r="PHX2" s="135"/>
      <c r="PHY2" s="135"/>
      <c r="PHZ2" s="135"/>
      <c r="PIA2" s="135"/>
      <c r="PIB2" s="135"/>
      <c r="PIC2" s="135"/>
      <c r="PID2" s="135"/>
      <c r="PIE2" s="135"/>
      <c r="PIF2" s="135"/>
      <c r="PIG2" s="135"/>
      <c r="PIH2" s="135"/>
      <c r="PII2" s="135"/>
      <c r="PIJ2" s="135"/>
      <c r="PIK2" s="135"/>
      <c r="PIL2" s="135"/>
      <c r="PIM2" s="135"/>
      <c r="PIN2" s="135"/>
      <c r="PIO2" s="135"/>
      <c r="PIP2" s="135"/>
      <c r="PIQ2" s="135"/>
      <c r="PIR2" s="135"/>
      <c r="PIS2" s="135"/>
      <c r="PIT2" s="135"/>
      <c r="PIU2" s="135"/>
      <c r="PIV2" s="135"/>
      <c r="PIW2" s="135"/>
      <c r="PIX2" s="135"/>
      <c r="PIY2" s="135"/>
      <c r="PIZ2" s="135"/>
      <c r="PJA2" s="135"/>
      <c r="PJB2" s="135"/>
      <c r="PJC2" s="135"/>
      <c r="PJD2" s="135"/>
      <c r="PJE2" s="135"/>
      <c r="PJF2" s="135"/>
      <c r="PJG2" s="135"/>
      <c r="PJH2" s="135"/>
      <c r="PJI2" s="135"/>
      <c r="PJJ2" s="135"/>
      <c r="PJK2" s="135"/>
      <c r="PJL2" s="135"/>
      <c r="PJM2" s="135"/>
      <c r="PJN2" s="135"/>
      <c r="PJO2" s="135"/>
      <c r="PJP2" s="135"/>
      <c r="PJQ2" s="135"/>
      <c r="PJR2" s="135"/>
      <c r="PJS2" s="135"/>
      <c r="PJT2" s="135"/>
      <c r="PJU2" s="135"/>
      <c r="PJV2" s="135"/>
      <c r="PJW2" s="135"/>
      <c r="PJX2" s="135"/>
      <c r="PJY2" s="135"/>
      <c r="PJZ2" s="135"/>
      <c r="PKA2" s="135"/>
      <c r="PKB2" s="135"/>
      <c r="PKC2" s="135"/>
      <c r="PKD2" s="135"/>
      <c r="PKE2" s="135"/>
      <c r="PKF2" s="135"/>
      <c r="PKG2" s="135"/>
      <c r="PKH2" s="135"/>
      <c r="PKI2" s="135"/>
      <c r="PKJ2" s="135"/>
      <c r="PKK2" s="135"/>
      <c r="PKL2" s="135"/>
      <c r="PKM2" s="135"/>
      <c r="PKN2" s="135"/>
      <c r="PKO2" s="135"/>
      <c r="PKP2" s="135"/>
      <c r="PKQ2" s="135"/>
      <c r="PKR2" s="135"/>
      <c r="PKS2" s="135"/>
      <c r="PKT2" s="135"/>
      <c r="PKU2" s="135"/>
      <c r="PKV2" s="135"/>
      <c r="PKW2" s="135"/>
      <c r="PKX2" s="135"/>
      <c r="PKY2" s="135"/>
      <c r="PKZ2" s="135"/>
      <c r="PLA2" s="135"/>
      <c r="PLB2" s="135"/>
      <c r="PLC2" s="135"/>
      <c r="PLD2" s="135"/>
      <c r="PLE2" s="135"/>
      <c r="PLF2" s="135"/>
      <c r="PLG2" s="135"/>
      <c r="PLH2" s="135"/>
      <c r="PLI2" s="135"/>
      <c r="PLJ2" s="135"/>
      <c r="PLK2" s="135"/>
      <c r="PLL2" s="135"/>
      <c r="PLM2" s="135"/>
      <c r="PLN2" s="135"/>
      <c r="PLO2" s="135"/>
      <c r="PLP2" s="135"/>
      <c r="PLQ2" s="135"/>
      <c r="PLR2" s="135"/>
      <c r="PLS2" s="135"/>
      <c r="PLT2" s="135"/>
      <c r="PLU2" s="135"/>
      <c r="PLV2" s="135"/>
      <c r="PLW2" s="135"/>
      <c r="PLX2" s="135"/>
      <c r="PLY2" s="135"/>
      <c r="PLZ2" s="135"/>
      <c r="PMA2" s="135"/>
      <c r="PMB2" s="135"/>
      <c r="PMC2" s="135"/>
      <c r="PMD2" s="135"/>
      <c r="PME2" s="135"/>
      <c r="PMF2" s="135"/>
      <c r="PMG2" s="135"/>
      <c r="PMH2" s="135"/>
      <c r="PMI2" s="135"/>
      <c r="PMJ2" s="135"/>
      <c r="PMK2" s="135"/>
      <c r="PML2" s="135"/>
      <c r="PMM2" s="135"/>
      <c r="PMN2" s="135"/>
      <c r="PMO2" s="135"/>
      <c r="PMP2" s="135"/>
      <c r="PMQ2" s="135"/>
      <c r="PMR2" s="135"/>
      <c r="PMS2" s="135"/>
      <c r="PMT2" s="135"/>
      <c r="PMU2" s="135"/>
      <c r="PMV2" s="135"/>
      <c r="PMW2" s="135"/>
      <c r="PMX2" s="135"/>
      <c r="PMY2" s="135"/>
      <c r="PMZ2" s="135"/>
      <c r="PNA2" s="135"/>
      <c r="PNB2" s="135"/>
      <c r="PNC2" s="135"/>
      <c r="PND2" s="135"/>
      <c r="PNE2" s="135"/>
      <c r="PNF2" s="135"/>
      <c r="PNG2" s="135"/>
      <c r="PNH2" s="135"/>
      <c r="PNI2" s="135"/>
      <c r="PNJ2" s="135"/>
      <c r="PNK2" s="135"/>
      <c r="PNL2" s="135"/>
      <c r="PNM2" s="135"/>
      <c r="PNN2" s="135"/>
      <c r="PNO2" s="135"/>
      <c r="PNP2" s="135"/>
      <c r="PNQ2" s="135"/>
      <c r="PNR2" s="135"/>
      <c r="PNS2" s="135"/>
      <c r="PNT2" s="135"/>
      <c r="PNU2" s="135"/>
      <c r="PNV2" s="135"/>
      <c r="PNW2" s="135"/>
      <c r="PNX2" s="135"/>
      <c r="PNY2" s="135"/>
      <c r="PNZ2" s="135"/>
      <c r="POA2" s="135"/>
      <c r="POB2" s="135"/>
      <c r="POC2" s="135"/>
      <c r="POD2" s="135"/>
      <c r="POE2" s="135"/>
      <c r="POF2" s="135"/>
      <c r="POG2" s="135"/>
      <c r="POH2" s="135"/>
      <c r="POI2" s="135"/>
      <c r="POJ2" s="135"/>
      <c r="POK2" s="135"/>
      <c r="POL2" s="135"/>
      <c r="POM2" s="135"/>
      <c r="PON2" s="135"/>
      <c r="POO2" s="135"/>
      <c r="POP2" s="135"/>
      <c r="POQ2" s="135"/>
      <c r="POR2" s="135"/>
      <c r="POS2" s="135"/>
      <c r="POT2" s="135"/>
      <c r="POU2" s="135"/>
      <c r="POV2" s="135"/>
      <c r="POW2" s="135"/>
      <c r="POX2" s="135"/>
      <c r="POY2" s="135"/>
      <c r="POZ2" s="135"/>
      <c r="PPA2" s="135"/>
      <c r="PPB2" s="135"/>
      <c r="PPC2" s="135"/>
      <c r="PPD2" s="135"/>
      <c r="PPE2" s="135"/>
      <c r="PPF2" s="135"/>
      <c r="PPG2" s="135"/>
      <c r="PPH2" s="135"/>
      <c r="PPI2" s="135"/>
      <c r="PPJ2" s="135"/>
      <c r="PPK2" s="135"/>
      <c r="PPL2" s="135"/>
      <c r="PPM2" s="135"/>
      <c r="PPN2" s="135"/>
      <c r="PPO2" s="135"/>
      <c r="PPP2" s="135"/>
      <c r="PPQ2" s="135"/>
      <c r="PPR2" s="135"/>
      <c r="PPS2" s="135"/>
      <c r="PPT2" s="135"/>
      <c r="PPU2" s="135"/>
      <c r="PPV2" s="135"/>
      <c r="PPW2" s="135"/>
      <c r="PPX2" s="135"/>
      <c r="PPY2" s="135"/>
      <c r="PPZ2" s="135"/>
      <c r="PQA2" s="135"/>
      <c r="PQB2" s="135"/>
      <c r="PQC2" s="135"/>
      <c r="PQD2" s="135"/>
      <c r="PQE2" s="135"/>
      <c r="PQF2" s="135"/>
      <c r="PQG2" s="135"/>
      <c r="PQH2" s="135"/>
      <c r="PQI2" s="135"/>
      <c r="PQJ2" s="135"/>
      <c r="PQK2" s="135"/>
      <c r="PQL2" s="135"/>
      <c r="PQM2" s="135"/>
      <c r="PQN2" s="135"/>
      <c r="PQO2" s="135"/>
      <c r="PQP2" s="135"/>
      <c r="PQQ2" s="135"/>
      <c r="PQR2" s="135"/>
      <c r="PQS2" s="135"/>
      <c r="PQT2" s="135"/>
      <c r="PQU2" s="135"/>
      <c r="PQV2" s="135"/>
      <c r="PQW2" s="135"/>
      <c r="PQX2" s="135"/>
      <c r="PQY2" s="135"/>
      <c r="PQZ2" s="135"/>
      <c r="PRA2" s="135"/>
      <c r="PRB2" s="135"/>
      <c r="PRC2" s="135"/>
      <c r="PRD2" s="135"/>
      <c r="PRE2" s="135"/>
      <c r="PRF2" s="135"/>
      <c r="PRG2" s="135"/>
      <c r="PRH2" s="135"/>
      <c r="PRI2" s="135"/>
      <c r="PRJ2" s="135"/>
      <c r="PRK2" s="135"/>
      <c r="PRL2" s="135"/>
      <c r="PRM2" s="135"/>
      <c r="PRN2" s="135"/>
      <c r="PRO2" s="135"/>
      <c r="PRP2" s="135"/>
      <c r="PRQ2" s="135"/>
      <c r="PRR2" s="135"/>
      <c r="PRS2" s="135"/>
      <c r="PRT2" s="135"/>
      <c r="PRU2" s="135"/>
      <c r="PRV2" s="135"/>
      <c r="PRW2" s="135"/>
      <c r="PRX2" s="135"/>
      <c r="PRY2" s="135"/>
      <c r="PRZ2" s="135"/>
      <c r="PSA2" s="135"/>
      <c r="PSB2" s="135"/>
      <c r="PSC2" s="135"/>
      <c r="PSD2" s="135"/>
      <c r="PSE2" s="135"/>
      <c r="PSF2" s="135"/>
      <c r="PSG2" s="135"/>
      <c r="PSH2" s="135"/>
      <c r="PSI2" s="135"/>
      <c r="PSJ2" s="135"/>
      <c r="PSK2" s="135"/>
      <c r="PSL2" s="135"/>
      <c r="PSM2" s="135"/>
      <c r="PSN2" s="135"/>
      <c r="PSO2" s="135"/>
      <c r="PSP2" s="135"/>
      <c r="PSQ2" s="135"/>
      <c r="PSR2" s="135"/>
      <c r="PSS2" s="135"/>
      <c r="PST2" s="135"/>
      <c r="PSU2" s="135"/>
      <c r="PSV2" s="135"/>
      <c r="PSW2" s="135"/>
      <c r="PSX2" s="135"/>
      <c r="PSY2" s="135"/>
      <c r="PSZ2" s="135"/>
      <c r="PTA2" s="135"/>
      <c r="PTB2" s="135"/>
      <c r="PTC2" s="135"/>
      <c r="PTD2" s="135"/>
      <c r="PTE2" s="135"/>
      <c r="PTF2" s="135"/>
      <c r="PTG2" s="135"/>
      <c r="PTH2" s="135"/>
      <c r="PTI2" s="135"/>
      <c r="PTJ2" s="135"/>
      <c r="PTK2" s="135"/>
      <c r="PTL2" s="135"/>
      <c r="PTM2" s="135"/>
      <c r="PTN2" s="135"/>
      <c r="PTO2" s="135"/>
      <c r="PTP2" s="135"/>
      <c r="PTQ2" s="135"/>
      <c r="PTR2" s="135"/>
      <c r="PTS2" s="135"/>
      <c r="PTT2" s="135"/>
      <c r="PTU2" s="135"/>
      <c r="PTV2" s="135"/>
      <c r="PTW2" s="135"/>
      <c r="PTX2" s="135"/>
      <c r="PTY2" s="135"/>
      <c r="PTZ2" s="135"/>
      <c r="PUA2" s="135"/>
      <c r="PUB2" s="135"/>
      <c r="PUC2" s="135"/>
      <c r="PUD2" s="135"/>
      <c r="PUE2" s="135"/>
      <c r="PUF2" s="135"/>
      <c r="PUG2" s="135"/>
      <c r="PUH2" s="135"/>
      <c r="PUI2" s="135"/>
      <c r="PUJ2" s="135"/>
      <c r="PUK2" s="135"/>
      <c r="PUL2" s="135"/>
      <c r="PUM2" s="135"/>
      <c r="PUN2" s="135"/>
      <c r="PUO2" s="135"/>
      <c r="PUP2" s="135"/>
      <c r="PUQ2" s="135"/>
      <c r="PUR2" s="135"/>
      <c r="PUS2" s="135"/>
      <c r="PUT2" s="135"/>
      <c r="PUU2" s="135"/>
      <c r="PUV2" s="135"/>
      <c r="PUW2" s="135"/>
      <c r="PUX2" s="135"/>
      <c r="PUY2" s="135"/>
      <c r="PUZ2" s="135"/>
      <c r="PVA2" s="135"/>
      <c r="PVB2" s="135"/>
      <c r="PVC2" s="135"/>
      <c r="PVD2" s="135"/>
      <c r="PVE2" s="135"/>
      <c r="PVF2" s="135"/>
      <c r="PVG2" s="135"/>
      <c r="PVH2" s="135"/>
      <c r="PVI2" s="135"/>
      <c r="PVJ2" s="135"/>
      <c r="PVK2" s="135"/>
      <c r="PVL2" s="135"/>
      <c r="PVM2" s="135"/>
      <c r="PVN2" s="135"/>
      <c r="PVO2" s="135"/>
      <c r="PVP2" s="135"/>
      <c r="PVQ2" s="135"/>
      <c r="PVR2" s="135"/>
      <c r="PVS2" s="135"/>
      <c r="PVT2" s="135"/>
      <c r="PVU2" s="135"/>
      <c r="PVV2" s="135"/>
      <c r="PVW2" s="135"/>
      <c r="PVX2" s="135"/>
      <c r="PVY2" s="135"/>
      <c r="PVZ2" s="135"/>
      <c r="PWA2" s="135"/>
      <c r="PWB2" s="135"/>
      <c r="PWC2" s="135"/>
      <c r="PWD2" s="135"/>
      <c r="PWE2" s="135"/>
      <c r="PWF2" s="135"/>
      <c r="PWG2" s="135"/>
      <c r="PWH2" s="135"/>
      <c r="PWI2" s="135"/>
      <c r="PWJ2" s="135"/>
      <c r="PWK2" s="135"/>
      <c r="PWL2" s="135"/>
      <c r="PWM2" s="135"/>
      <c r="PWN2" s="135"/>
      <c r="PWO2" s="135"/>
      <c r="PWP2" s="135"/>
      <c r="PWQ2" s="135"/>
      <c r="PWR2" s="135"/>
      <c r="PWS2" s="135"/>
      <c r="PWT2" s="135"/>
      <c r="PWU2" s="135"/>
      <c r="PWV2" s="135"/>
      <c r="PWW2" s="135"/>
      <c r="PWX2" s="135"/>
      <c r="PWY2" s="135"/>
      <c r="PWZ2" s="135"/>
      <c r="PXA2" s="135"/>
      <c r="PXB2" s="135"/>
      <c r="PXC2" s="135"/>
      <c r="PXD2" s="135"/>
      <c r="PXE2" s="135"/>
      <c r="PXF2" s="135"/>
      <c r="PXG2" s="135"/>
      <c r="PXH2" s="135"/>
      <c r="PXI2" s="135"/>
      <c r="PXJ2" s="135"/>
      <c r="PXK2" s="135"/>
      <c r="PXL2" s="135"/>
      <c r="PXM2" s="135"/>
      <c r="PXN2" s="135"/>
      <c r="PXO2" s="135"/>
      <c r="PXP2" s="135"/>
      <c r="PXQ2" s="135"/>
      <c r="PXR2" s="135"/>
      <c r="PXS2" s="135"/>
      <c r="PXT2" s="135"/>
      <c r="PXU2" s="135"/>
      <c r="PXV2" s="135"/>
      <c r="PXW2" s="135"/>
      <c r="PXX2" s="135"/>
      <c r="PXY2" s="135"/>
      <c r="PXZ2" s="135"/>
      <c r="PYA2" s="135"/>
      <c r="PYB2" s="135"/>
      <c r="PYC2" s="135"/>
      <c r="PYD2" s="135"/>
      <c r="PYE2" s="135"/>
      <c r="PYF2" s="135"/>
      <c r="PYG2" s="135"/>
      <c r="PYH2" s="135"/>
      <c r="PYI2" s="135"/>
      <c r="PYJ2" s="135"/>
      <c r="PYK2" s="135"/>
      <c r="PYL2" s="135"/>
      <c r="PYM2" s="135"/>
      <c r="PYN2" s="135"/>
      <c r="PYO2" s="135"/>
      <c r="PYP2" s="135"/>
      <c r="PYQ2" s="135"/>
      <c r="PYR2" s="135"/>
      <c r="PYS2" s="135"/>
      <c r="PYT2" s="135"/>
      <c r="PYU2" s="135"/>
      <c r="PYV2" s="135"/>
      <c r="PYW2" s="135"/>
      <c r="PYX2" s="135"/>
      <c r="PYY2" s="135"/>
      <c r="PYZ2" s="135"/>
      <c r="PZA2" s="135"/>
      <c r="PZB2" s="135"/>
      <c r="PZC2" s="135"/>
      <c r="PZD2" s="135"/>
      <c r="PZE2" s="135"/>
      <c r="PZF2" s="135"/>
      <c r="PZG2" s="135"/>
      <c r="PZH2" s="135"/>
      <c r="PZI2" s="135"/>
      <c r="PZJ2" s="135"/>
      <c r="PZK2" s="135"/>
      <c r="PZL2" s="135"/>
      <c r="PZM2" s="135"/>
      <c r="PZN2" s="135"/>
      <c r="PZO2" s="135"/>
      <c r="PZP2" s="135"/>
      <c r="PZQ2" s="135"/>
      <c r="PZR2" s="135"/>
      <c r="PZS2" s="135"/>
      <c r="PZT2" s="135"/>
      <c r="PZU2" s="135"/>
      <c r="PZV2" s="135"/>
      <c r="PZW2" s="135"/>
      <c r="PZX2" s="135"/>
      <c r="PZY2" s="135"/>
      <c r="PZZ2" s="135"/>
      <c r="QAA2" s="135"/>
      <c r="QAB2" s="135"/>
      <c r="QAC2" s="135"/>
      <c r="QAD2" s="135"/>
      <c r="QAE2" s="135"/>
      <c r="QAF2" s="135"/>
      <c r="QAG2" s="135"/>
      <c r="QAH2" s="135"/>
      <c r="QAI2" s="135"/>
      <c r="QAJ2" s="135"/>
      <c r="QAK2" s="135"/>
      <c r="QAL2" s="135"/>
      <c r="QAM2" s="135"/>
      <c r="QAN2" s="135"/>
      <c r="QAO2" s="135"/>
      <c r="QAP2" s="135"/>
      <c r="QAQ2" s="135"/>
      <c r="QAR2" s="135"/>
      <c r="QAS2" s="135"/>
      <c r="QAT2" s="135"/>
      <c r="QAU2" s="135"/>
      <c r="QAV2" s="135"/>
      <c r="QAW2" s="135"/>
      <c r="QAX2" s="135"/>
      <c r="QAY2" s="135"/>
      <c r="QAZ2" s="135"/>
      <c r="QBA2" s="135"/>
      <c r="QBB2" s="135"/>
      <c r="QBC2" s="135"/>
      <c r="QBD2" s="135"/>
      <c r="QBE2" s="135"/>
      <c r="QBF2" s="135"/>
      <c r="QBG2" s="135"/>
      <c r="QBH2" s="135"/>
      <c r="QBI2" s="135"/>
      <c r="QBJ2" s="135"/>
      <c r="QBK2" s="135"/>
      <c r="QBL2" s="135"/>
      <c r="QBM2" s="135"/>
      <c r="QBN2" s="135"/>
      <c r="QBO2" s="135"/>
      <c r="QBP2" s="135"/>
      <c r="QBQ2" s="135"/>
      <c r="QBR2" s="135"/>
      <c r="QBS2" s="135"/>
      <c r="QBT2" s="135"/>
      <c r="QBU2" s="135"/>
      <c r="QBV2" s="135"/>
      <c r="QBW2" s="135"/>
      <c r="QBX2" s="135"/>
      <c r="QBY2" s="135"/>
      <c r="QBZ2" s="135"/>
      <c r="QCA2" s="135"/>
      <c r="QCB2" s="135"/>
      <c r="QCC2" s="135"/>
      <c r="QCD2" s="135"/>
      <c r="QCE2" s="135"/>
      <c r="QCF2" s="135"/>
      <c r="QCG2" s="135"/>
      <c r="QCH2" s="135"/>
      <c r="QCI2" s="135"/>
      <c r="QCJ2" s="135"/>
      <c r="QCK2" s="135"/>
      <c r="QCL2" s="135"/>
      <c r="QCM2" s="135"/>
      <c r="QCN2" s="135"/>
      <c r="QCO2" s="135"/>
      <c r="QCP2" s="135"/>
      <c r="QCQ2" s="135"/>
      <c r="QCR2" s="135"/>
      <c r="QCS2" s="135"/>
      <c r="QCT2" s="135"/>
      <c r="QCU2" s="135"/>
      <c r="QCV2" s="135"/>
      <c r="QCW2" s="135"/>
      <c r="QCX2" s="135"/>
      <c r="QCY2" s="135"/>
      <c r="QCZ2" s="135"/>
      <c r="QDA2" s="135"/>
      <c r="QDB2" s="135"/>
      <c r="QDC2" s="135"/>
      <c r="QDD2" s="135"/>
      <c r="QDE2" s="135"/>
      <c r="QDF2" s="135"/>
      <c r="QDG2" s="135"/>
      <c r="QDH2" s="135"/>
      <c r="QDI2" s="135"/>
      <c r="QDJ2" s="135"/>
      <c r="QDK2" s="135"/>
      <c r="QDL2" s="135"/>
      <c r="QDM2" s="135"/>
      <c r="QDN2" s="135"/>
      <c r="QDO2" s="135"/>
      <c r="QDP2" s="135"/>
      <c r="QDQ2" s="135"/>
      <c r="QDR2" s="135"/>
      <c r="QDS2" s="135"/>
      <c r="QDT2" s="135"/>
      <c r="QDU2" s="135"/>
      <c r="QDV2" s="135"/>
      <c r="QDW2" s="135"/>
      <c r="QDX2" s="135"/>
      <c r="QDY2" s="135"/>
      <c r="QDZ2" s="135"/>
      <c r="QEA2" s="135"/>
      <c r="QEB2" s="135"/>
      <c r="QEC2" s="135"/>
      <c r="QED2" s="135"/>
      <c r="QEE2" s="135"/>
      <c r="QEF2" s="135"/>
      <c r="QEG2" s="135"/>
      <c r="QEH2" s="135"/>
      <c r="QEI2" s="135"/>
      <c r="QEJ2" s="135"/>
      <c r="QEK2" s="135"/>
      <c r="QEL2" s="135"/>
      <c r="QEM2" s="135"/>
      <c r="QEN2" s="135"/>
      <c r="QEO2" s="135"/>
      <c r="QEP2" s="135"/>
      <c r="QEQ2" s="135"/>
      <c r="QER2" s="135"/>
      <c r="QES2" s="135"/>
      <c r="QET2" s="135"/>
      <c r="QEU2" s="135"/>
      <c r="QEV2" s="135"/>
      <c r="QEW2" s="135"/>
      <c r="QEX2" s="135"/>
      <c r="QEY2" s="135"/>
      <c r="QEZ2" s="135"/>
      <c r="QFA2" s="135"/>
      <c r="QFB2" s="135"/>
      <c r="QFC2" s="135"/>
      <c r="QFD2" s="135"/>
      <c r="QFE2" s="135"/>
      <c r="QFF2" s="135"/>
      <c r="QFG2" s="135"/>
      <c r="QFH2" s="135"/>
      <c r="QFI2" s="135"/>
      <c r="QFJ2" s="135"/>
      <c r="QFK2" s="135"/>
      <c r="QFL2" s="135"/>
      <c r="QFM2" s="135"/>
      <c r="QFN2" s="135"/>
      <c r="QFO2" s="135"/>
      <c r="QFP2" s="135"/>
      <c r="QFQ2" s="135"/>
      <c r="QFR2" s="135"/>
      <c r="QFS2" s="135"/>
      <c r="QFT2" s="135"/>
      <c r="QFU2" s="135"/>
      <c r="QFV2" s="135"/>
      <c r="QFW2" s="135"/>
      <c r="QFX2" s="135"/>
      <c r="QFY2" s="135"/>
      <c r="QFZ2" s="135"/>
      <c r="QGA2" s="135"/>
      <c r="QGB2" s="135"/>
      <c r="QGC2" s="135"/>
      <c r="QGD2" s="135"/>
      <c r="QGE2" s="135"/>
      <c r="QGF2" s="135"/>
      <c r="QGG2" s="135"/>
      <c r="QGH2" s="135"/>
      <c r="QGI2" s="135"/>
      <c r="QGJ2" s="135"/>
      <c r="QGK2" s="135"/>
      <c r="QGL2" s="135"/>
      <c r="QGM2" s="135"/>
      <c r="QGN2" s="135"/>
      <c r="QGO2" s="135"/>
      <c r="QGP2" s="135"/>
      <c r="QGQ2" s="135"/>
      <c r="QGR2" s="135"/>
      <c r="QGS2" s="135"/>
      <c r="QGT2" s="135"/>
      <c r="QGU2" s="135"/>
      <c r="QGV2" s="135"/>
      <c r="QGW2" s="135"/>
      <c r="QGX2" s="135"/>
      <c r="QGY2" s="135"/>
      <c r="QGZ2" s="135"/>
      <c r="QHA2" s="135"/>
      <c r="QHB2" s="135"/>
      <c r="QHC2" s="135"/>
      <c r="QHD2" s="135"/>
      <c r="QHE2" s="135"/>
      <c r="QHF2" s="135"/>
      <c r="QHG2" s="135"/>
      <c r="QHH2" s="135"/>
      <c r="QHI2" s="135"/>
      <c r="QHJ2" s="135"/>
      <c r="QHK2" s="135"/>
      <c r="QHL2" s="135"/>
      <c r="QHM2" s="135"/>
      <c r="QHN2" s="135"/>
      <c r="QHO2" s="135"/>
      <c r="QHP2" s="135"/>
      <c r="QHQ2" s="135"/>
      <c r="QHR2" s="135"/>
      <c r="QHS2" s="135"/>
      <c r="QHT2" s="135"/>
      <c r="QHU2" s="135"/>
      <c r="QHV2" s="135"/>
      <c r="QHW2" s="135"/>
      <c r="QHX2" s="135"/>
      <c r="QHY2" s="135"/>
      <c r="QHZ2" s="135"/>
      <c r="QIA2" s="135"/>
      <c r="QIB2" s="135"/>
      <c r="QIC2" s="135"/>
      <c r="QID2" s="135"/>
      <c r="QIE2" s="135"/>
      <c r="QIF2" s="135"/>
      <c r="QIG2" s="135"/>
      <c r="QIH2" s="135"/>
      <c r="QII2" s="135"/>
      <c r="QIJ2" s="135"/>
      <c r="QIK2" s="135"/>
      <c r="QIL2" s="135"/>
      <c r="QIM2" s="135"/>
      <c r="QIN2" s="135"/>
      <c r="QIO2" s="135"/>
      <c r="QIP2" s="135"/>
      <c r="QIQ2" s="135"/>
      <c r="QIR2" s="135"/>
      <c r="QIS2" s="135"/>
      <c r="QIT2" s="135"/>
      <c r="QIU2" s="135"/>
      <c r="QIV2" s="135"/>
      <c r="QIW2" s="135"/>
      <c r="QIX2" s="135"/>
      <c r="QIY2" s="135"/>
      <c r="QIZ2" s="135"/>
      <c r="QJA2" s="135"/>
      <c r="QJB2" s="135"/>
      <c r="QJC2" s="135"/>
      <c r="QJD2" s="135"/>
      <c r="QJE2" s="135"/>
      <c r="QJF2" s="135"/>
      <c r="QJG2" s="135"/>
      <c r="QJH2" s="135"/>
      <c r="QJI2" s="135"/>
      <c r="QJJ2" s="135"/>
      <c r="QJK2" s="135"/>
      <c r="QJL2" s="135"/>
      <c r="QJM2" s="135"/>
      <c r="QJN2" s="135"/>
      <c r="QJO2" s="135"/>
      <c r="QJP2" s="135"/>
      <c r="QJQ2" s="135"/>
      <c r="QJR2" s="135"/>
      <c r="QJS2" s="135"/>
      <c r="QJT2" s="135"/>
      <c r="QJU2" s="135"/>
      <c r="QJV2" s="135"/>
      <c r="QJW2" s="135"/>
      <c r="QJX2" s="135"/>
      <c r="QJY2" s="135"/>
      <c r="QJZ2" s="135"/>
      <c r="QKA2" s="135"/>
      <c r="QKB2" s="135"/>
      <c r="QKC2" s="135"/>
      <c r="QKD2" s="135"/>
      <c r="QKE2" s="135"/>
      <c r="QKF2" s="135"/>
      <c r="QKG2" s="135"/>
      <c r="QKH2" s="135"/>
      <c r="QKI2" s="135"/>
      <c r="QKJ2" s="135"/>
      <c r="QKK2" s="135"/>
      <c r="QKL2" s="135"/>
      <c r="QKM2" s="135"/>
      <c r="QKN2" s="135"/>
      <c r="QKO2" s="135"/>
      <c r="QKP2" s="135"/>
      <c r="QKQ2" s="135"/>
      <c r="QKR2" s="135"/>
      <c r="QKS2" s="135"/>
      <c r="QKT2" s="135"/>
      <c r="QKU2" s="135"/>
      <c r="QKV2" s="135"/>
      <c r="QKW2" s="135"/>
      <c r="QKX2" s="135"/>
      <c r="QKY2" s="135"/>
      <c r="QKZ2" s="135"/>
      <c r="QLA2" s="135"/>
      <c r="QLB2" s="135"/>
      <c r="QLC2" s="135"/>
      <c r="QLD2" s="135"/>
      <c r="QLE2" s="135"/>
      <c r="QLF2" s="135"/>
      <c r="QLG2" s="135"/>
      <c r="QLH2" s="135"/>
      <c r="QLI2" s="135"/>
      <c r="QLJ2" s="135"/>
      <c r="QLK2" s="135"/>
      <c r="QLL2" s="135"/>
      <c r="QLM2" s="135"/>
      <c r="QLN2" s="135"/>
      <c r="QLO2" s="135"/>
      <c r="QLP2" s="135"/>
      <c r="QLQ2" s="135"/>
      <c r="QLR2" s="135"/>
      <c r="QLS2" s="135"/>
      <c r="QLT2" s="135"/>
      <c r="QLU2" s="135"/>
      <c r="QLV2" s="135"/>
      <c r="QLW2" s="135"/>
      <c r="QLX2" s="135"/>
      <c r="QLY2" s="135"/>
      <c r="QLZ2" s="135"/>
      <c r="QMA2" s="135"/>
      <c r="QMB2" s="135"/>
      <c r="QMC2" s="135"/>
      <c r="QMD2" s="135"/>
      <c r="QME2" s="135"/>
      <c r="QMF2" s="135"/>
      <c r="QMG2" s="135"/>
      <c r="QMH2" s="135"/>
      <c r="QMI2" s="135"/>
      <c r="QMJ2" s="135"/>
      <c r="QMK2" s="135"/>
      <c r="QML2" s="135"/>
      <c r="QMM2" s="135"/>
      <c r="QMN2" s="135"/>
      <c r="QMO2" s="135"/>
      <c r="QMP2" s="135"/>
      <c r="QMQ2" s="135"/>
      <c r="QMR2" s="135"/>
      <c r="QMS2" s="135"/>
      <c r="QMT2" s="135"/>
      <c r="QMU2" s="135"/>
      <c r="QMV2" s="135"/>
      <c r="QMW2" s="135"/>
      <c r="QMX2" s="135"/>
      <c r="QMY2" s="135"/>
      <c r="QMZ2" s="135"/>
      <c r="QNA2" s="135"/>
      <c r="QNB2" s="135"/>
      <c r="QNC2" s="135"/>
      <c r="QND2" s="135"/>
      <c r="QNE2" s="135"/>
      <c r="QNF2" s="135"/>
      <c r="QNG2" s="135"/>
      <c r="QNH2" s="135"/>
      <c r="QNI2" s="135"/>
      <c r="QNJ2" s="135"/>
      <c r="QNK2" s="135"/>
      <c r="QNL2" s="135"/>
      <c r="QNM2" s="135"/>
      <c r="QNN2" s="135"/>
      <c r="QNO2" s="135"/>
      <c r="QNP2" s="135"/>
      <c r="QNQ2" s="135"/>
      <c r="QNR2" s="135"/>
      <c r="QNS2" s="135"/>
      <c r="QNT2" s="135"/>
      <c r="QNU2" s="135"/>
      <c r="QNV2" s="135"/>
      <c r="QNW2" s="135"/>
      <c r="QNX2" s="135"/>
      <c r="QNY2" s="135"/>
      <c r="QNZ2" s="135"/>
      <c r="QOA2" s="135"/>
      <c r="QOB2" s="135"/>
      <c r="QOC2" s="135"/>
      <c r="QOD2" s="135"/>
      <c r="QOE2" s="135"/>
      <c r="QOF2" s="135"/>
      <c r="QOG2" s="135"/>
      <c r="QOH2" s="135"/>
      <c r="QOI2" s="135"/>
      <c r="QOJ2" s="135"/>
      <c r="QOK2" s="135"/>
      <c r="QOL2" s="135"/>
      <c r="QOM2" s="135"/>
      <c r="QON2" s="135"/>
      <c r="QOO2" s="135"/>
      <c r="QOP2" s="135"/>
      <c r="QOQ2" s="135"/>
      <c r="QOR2" s="135"/>
      <c r="QOS2" s="135"/>
      <c r="QOT2" s="135"/>
      <c r="QOU2" s="135"/>
      <c r="QOV2" s="135"/>
      <c r="QOW2" s="135"/>
      <c r="QOX2" s="135"/>
      <c r="QOY2" s="135"/>
      <c r="QOZ2" s="135"/>
      <c r="QPA2" s="135"/>
      <c r="QPB2" s="135"/>
      <c r="QPC2" s="135"/>
      <c r="QPD2" s="135"/>
      <c r="QPE2" s="135"/>
      <c r="QPF2" s="135"/>
      <c r="QPG2" s="135"/>
      <c r="QPH2" s="135"/>
      <c r="QPI2" s="135"/>
      <c r="QPJ2" s="135"/>
      <c r="QPK2" s="135"/>
      <c r="QPL2" s="135"/>
      <c r="QPM2" s="135"/>
      <c r="QPN2" s="135"/>
      <c r="QPO2" s="135"/>
      <c r="QPP2" s="135"/>
      <c r="QPQ2" s="135"/>
      <c r="QPR2" s="135"/>
      <c r="QPS2" s="135"/>
      <c r="QPT2" s="135"/>
      <c r="QPU2" s="135"/>
      <c r="QPV2" s="135"/>
      <c r="QPW2" s="135"/>
      <c r="QPX2" s="135"/>
      <c r="QPY2" s="135"/>
      <c r="QPZ2" s="135"/>
      <c r="QQA2" s="135"/>
      <c r="QQB2" s="135"/>
      <c r="QQC2" s="135"/>
      <c r="QQD2" s="135"/>
      <c r="QQE2" s="135"/>
      <c r="QQF2" s="135"/>
      <c r="QQG2" s="135"/>
      <c r="QQH2" s="135"/>
      <c r="QQI2" s="135"/>
      <c r="QQJ2" s="135"/>
      <c r="QQK2" s="135"/>
      <c r="QQL2" s="135"/>
      <c r="QQM2" s="135"/>
      <c r="QQN2" s="135"/>
      <c r="QQO2" s="135"/>
      <c r="QQP2" s="135"/>
      <c r="QQQ2" s="135"/>
      <c r="QQR2" s="135"/>
      <c r="QQS2" s="135"/>
      <c r="QQT2" s="135"/>
      <c r="QQU2" s="135"/>
      <c r="QQV2" s="135"/>
      <c r="QQW2" s="135"/>
      <c r="QQX2" s="135"/>
      <c r="QQY2" s="135"/>
      <c r="QQZ2" s="135"/>
      <c r="QRA2" s="135"/>
      <c r="QRB2" s="135"/>
      <c r="QRC2" s="135"/>
      <c r="QRD2" s="135"/>
      <c r="QRE2" s="135"/>
      <c r="QRF2" s="135"/>
      <c r="QRG2" s="135"/>
      <c r="QRH2" s="135"/>
      <c r="QRI2" s="135"/>
      <c r="QRJ2" s="135"/>
      <c r="QRK2" s="135"/>
      <c r="QRL2" s="135"/>
      <c r="QRM2" s="135"/>
      <c r="QRN2" s="135"/>
      <c r="QRO2" s="135"/>
      <c r="QRP2" s="135"/>
      <c r="QRQ2" s="135"/>
      <c r="QRR2" s="135"/>
      <c r="QRS2" s="135"/>
      <c r="QRT2" s="135"/>
      <c r="QRU2" s="135"/>
      <c r="QRV2" s="135"/>
      <c r="QRW2" s="135"/>
      <c r="QRX2" s="135"/>
      <c r="QRY2" s="135"/>
      <c r="QRZ2" s="135"/>
      <c r="QSA2" s="135"/>
      <c r="QSB2" s="135"/>
      <c r="QSC2" s="135"/>
      <c r="QSD2" s="135"/>
      <c r="QSE2" s="135"/>
      <c r="QSF2" s="135"/>
      <c r="QSG2" s="135"/>
      <c r="QSH2" s="135"/>
      <c r="QSI2" s="135"/>
      <c r="QSJ2" s="135"/>
      <c r="QSK2" s="135"/>
      <c r="QSL2" s="135"/>
      <c r="QSM2" s="135"/>
      <c r="QSN2" s="135"/>
      <c r="QSO2" s="135"/>
      <c r="QSP2" s="135"/>
      <c r="QSQ2" s="135"/>
      <c r="QSR2" s="135"/>
      <c r="QSS2" s="135"/>
      <c r="QST2" s="135"/>
      <c r="QSU2" s="135"/>
      <c r="QSV2" s="135"/>
      <c r="QSW2" s="135"/>
      <c r="QSX2" s="135"/>
      <c r="QSY2" s="135"/>
      <c r="QSZ2" s="135"/>
      <c r="QTA2" s="135"/>
      <c r="QTB2" s="135"/>
      <c r="QTC2" s="135"/>
      <c r="QTD2" s="135"/>
      <c r="QTE2" s="135"/>
      <c r="QTF2" s="135"/>
      <c r="QTG2" s="135"/>
      <c r="QTH2" s="135"/>
      <c r="QTI2" s="135"/>
      <c r="QTJ2" s="135"/>
      <c r="QTK2" s="135"/>
      <c r="QTL2" s="135"/>
      <c r="QTM2" s="135"/>
      <c r="QTN2" s="135"/>
      <c r="QTO2" s="135"/>
      <c r="QTP2" s="135"/>
      <c r="QTQ2" s="135"/>
      <c r="QTR2" s="135"/>
      <c r="QTS2" s="135"/>
      <c r="QTT2" s="135"/>
      <c r="QTU2" s="135"/>
      <c r="QTV2" s="135"/>
      <c r="QTW2" s="135"/>
      <c r="QTX2" s="135"/>
      <c r="QTY2" s="135"/>
      <c r="QTZ2" s="135"/>
      <c r="QUA2" s="135"/>
      <c r="QUB2" s="135"/>
      <c r="QUC2" s="135"/>
      <c r="QUD2" s="135"/>
      <c r="QUE2" s="135"/>
      <c r="QUF2" s="135"/>
      <c r="QUG2" s="135"/>
      <c r="QUH2" s="135"/>
      <c r="QUI2" s="135"/>
      <c r="QUJ2" s="135"/>
      <c r="QUK2" s="135"/>
      <c r="QUL2" s="135"/>
      <c r="QUM2" s="135"/>
      <c r="QUN2" s="135"/>
      <c r="QUO2" s="135"/>
      <c r="QUP2" s="135"/>
      <c r="QUQ2" s="135"/>
      <c r="QUR2" s="135"/>
      <c r="QUS2" s="135"/>
      <c r="QUT2" s="135"/>
      <c r="QUU2" s="135"/>
      <c r="QUV2" s="135"/>
      <c r="QUW2" s="135"/>
      <c r="QUX2" s="135"/>
      <c r="QUY2" s="135"/>
      <c r="QUZ2" s="135"/>
      <c r="QVA2" s="135"/>
      <c r="QVB2" s="135"/>
      <c r="QVC2" s="135"/>
      <c r="QVD2" s="135"/>
      <c r="QVE2" s="135"/>
      <c r="QVF2" s="135"/>
      <c r="QVG2" s="135"/>
      <c r="QVH2" s="135"/>
      <c r="QVI2" s="135"/>
      <c r="QVJ2" s="135"/>
      <c r="QVK2" s="135"/>
      <c r="QVL2" s="135"/>
      <c r="QVM2" s="135"/>
      <c r="QVN2" s="135"/>
      <c r="QVO2" s="135"/>
      <c r="QVP2" s="135"/>
      <c r="QVQ2" s="135"/>
      <c r="QVR2" s="135"/>
      <c r="QVS2" s="135"/>
      <c r="QVT2" s="135"/>
      <c r="QVU2" s="135"/>
      <c r="QVV2" s="135"/>
      <c r="QVW2" s="135"/>
      <c r="QVX2" s="135"/>
      <c r="QVY2" s="135"/>
      <c r="QVZ2" s="135"/>
      <c r="QWA2" s="135"/>
      <c r="QWB2" s="135"/>
      <c r="QWC2" s="135"/>
      <c r="QWD2" s="135"/>
      <c r="QWE2" s="135"/>
      <c r="QWF2" s="135"/>
      <c r="QWG2" s="135"/>
      <c r="QWH2" s="135"/>
      <c r="QWI2" s="135"/>
      <c r="QWJ2" s="135"/>
      <c r="QWK2" s="135"/>
      <c r="QWL2" s="135"/>
      <c r="QWM2" s="135"/>
      <c r="QWN2" s="135"/>
      <c r="QWO2" s="135"/>
      <c r="QWP2" s="135"/>
      <c r="QWQ2" s="135"/>
      <c r="QWR2" s="135"/>
      <c r="QWS2" s="135"/>
      <c r="QWT2" s="135"/>
      <c r="QWU2" s="135"/>
      <c r="QWV2" s="135"/>
      <c r="QWW2" s="135"/>
      <c r="QWX2" s="135"/>
      <c r="QWY2" s="135"/>
      <c r="QWZ2" s="135"/>
      <c r="QXA2" s="135"/>
      <c r="QXB2" s="135"/>
      <c r="QXC2" s="135"/>
      <c r="QXD2" s="135"/>
      <c r="QXE2" s="135"/>
      <c r="QXF2" s="135"/>
      <c r="QXG2" s="135"/>
      <c r="QXH2" s="135"/>
      <c r="QXI2" s="135"/>
      <c r="QXJ2" s="135"/>
      <c r="QXK2" s="135"/>
      <c r="QXL2" s="135"/>
      <c r="QXM2" s="135"/>
      <c r="QXN2" s="135"/>
      <c r="QXO2" s="135"/>
      <c r="QXP2" s="135"/>
      <c r="QXQ2" s="135"/>
      <c r="QXR2" s="135"/>
      <c r="QXS2" s="135"/>
      <c r="QXT2" s="135"/>
      <c r="QXU2" s="135"/>
      <c r="QXV2" s="135"/>
      <c r="QXW2" s="135"/>
      <c r="QXX2" s="135"/>
      <c r="QXY2" s="135"/>
      <c r="QXZ2" s="135"/>
      <c r="QYA2" s="135"/>
      <c r="QYB2" s="135"/>
      <c r="QYC2" s="135"/>
      <c r="QYD2" s="135"/>
      <c r="QYE2" s="135"/>
      <c r="QYF2" s="135"/>
      <c r="QYG2" s="135"/>
      <c r="QYH2" s="135"/>
      <c r="QYI2" s="135"/>
      <c r="QYJ2" s="135"/>
      <c r="QYK2" s="135"/>
      <c r="QYL2" s="135"/>
      <c r="QYM2" s="135"/>
      <c r="QYN2" s="135"/>
      <c r="QYO2" s="135"/>
      <c r="QYP2" s="135"/>
      <c r="QYQ2" s="135"/>
      <c r="QYR2" s="135"/>
      <c r="QYS2" s="135"/>
      <c r="QYT2" s="135"/>
      <c r="QYU2" s="135"/>
      <c r="QYV2" s="135"/>
      <c r="QYW2" s="135"/>
      <c r="QYX2" s="135"/>
      <c r="QYY2" s="135"/>
      <c r="QYZ2" s="135"/>
      <c r="QZA2" s="135"/>
      <c r="QZB2" s="135"/>
      <c r="QZC2" s="135"/>
      <c r="QZD2" s="135"/>
      <c r="QZE2" s="135"/>
      <c r="QZF2" s="135"/>
      <c r="QZG2" s="135"/>
      <c r="QZH2" s="135"/>
      <c r="QZI2" s="135"/>
      <c r="QZJ2" s="135"/>
      <c r="QZK2" s="135"/>
      <c r="QZL2" s="135"/>
      <c r="QZM2" s="135"/>
      <c r="QZN2" s="135"/>
      <c r="QZO2" s="135"/>
      <c r="QZP2" s="135"/>
      <c r="QZQ2" s="135"/>
      <c r="QZR2" s="135"/>
      <c r="QZS2" s="135"/>
      <c r="QZT2" s="135"/>
      <c r="QZU2" s="135"/>
      <c r="QZV2" s="135"/>
      <c r="QZW2" s="135"/>
      <c r="QZX2" s="135"/>
      <c r="QZY2" s="135"/>
      <c r="QZZ2" s="135"/>
      <c r="RAA2" s="135"/>
      <c r="RAB2" s="135"/>
      <c r="RAC2" s="135"/>
      <c r="RAD2" s="135"/>
      <c r="RAE2" s="135"/>
      <c r="RAF2" s="135"/>
      <c r="RAG2" s="135"/>
      <c r="RAH2" s="135"/>
      <c r="RAI2" s="135"/>
      <c r="RAJ2" s="135"/>
      <c r="RAK2" s="135"/>
      <c r="RAL2" s="135"/>
      <c r="RAM2" s="135"/>
      <c r="RAN2" s="135"/>
      <c r="RAO2" s="135"/>
      <c r="RAP2" s="135"/>
      <c r="RAQ2" s="135"/>
      <c r="RAR2" s="135"/>
      <c r="RAS2" s="135"/>
      <c r="RAT2" s="135"/>
      <c r="RAU2" s="135"/>
      <c r="RAV2" s="135"/>
      <c r="RAW2" s="135"/>
      <c r="RAX2" s="135"/>
      <c r="RAY2" s="135"/>
      <c r="RAZ2" s="135"/>
      <c r="RBA2" s="135"/>
      <c r="RBB2" s="135"/>
      <c r="RBC2" s="135"/>
      <c r="RBD2" s="135"/>
      <c r="RBE2" s="135"/>
      <c r="RBF2" s="135"/>
      <c r="RBG2" s="135"/>
      <c r="RBH2" s="135"/>
      <c r="RBI2" s="135"/>
      <c r="RBJ2" s="135"/>
      <c r="RBK2" s="135"/>
      <c r="RBL2" s="135"/>
      <c r="RBM2" s="135"/>
      <c r="RBN2" s="135"/>
      <c r="RBO2" s="135"/>
      <c r="RBP2" s="135"/>
      <c r="RBQ2" s="135"/>
      <c r="RBR2" s="135"/>
      <c r="RBS2" s="135"/>
      <c r="RBT2" s="135"/>
      <c r="RBU2" s="135"/>
      <c r="RBV2" s="135"/>
      <c r="RBW2" s="135"/>
      <c r="RBX2" s="135"/>
      <c r="RBY2" s="135"/>
      <c r="RBZ2" s="135"/>
      <c r="RCA2" s="135"/>
      <c r="RCB2" s="135"/>
      <c r="RCC2" s="135"/>
      <c r="RCD2" s="135"/>
      <c r="RCE2" s="135"/>
      <c r="RCF2" s="135"/>
      <c r="RCG2" s="135"/>
      <c r="RCH2" s="135"/>
      <c r="RCI2" s="135"/>
      <c r="RCJ2" s="135"/>
      <c r="RCK2" s="135"/>
      <c r="RCL2" s="135"/>
      <c r="RCM2" s="135"/>
      <c r="RCN2" s="135"/>
      <c r="RCO2" s="135"/>
      <c r="RCP2" s="135"/>
      <c r="RCQ2" s="135"/>
      <c r="RCR2" s="135"/>
      <c r="RCS2" s="135"/>
      <c r="RCT2" s="135"/>
      <c r="RCU2" s="135"/>
      <c r="RCV2" s="135"/>
      <c r="RCW2" s="135"/>
      <c r="RCX2" s="135"/>
      <c r="RCY2" s="135"/>
      <c r="RCZ2" s="135"/>
      <c r="RDA2" s="135"/>
      <c r="RDB2" s="135"/>
      <c r="RDC2" s="135"/>
      <c r="RDD2" s="135"/>
      <c r="RDE2" s="135"/>
      <c r="RDF2" s="135"/>
      <c r="RDG2" s="135"/>
      <c r="RDH2" s="135"/>
      <c r="RDI2" s="135"/>
      <c r="RDJ2" s="135"/>
      <c r="RDK2" s="135"/>
      <c r="RDL2" s="135"/>
      <c r="RDM2" s="135"/>
      <c r="RDN2" s="135"/>
      <c r="RDO2" s="135"/>
      <c r="RDP2" s="135"/>
      <c r="RDQ2" s="135"/>
      <c r="RDR2" s="135"/>
      <c r="RDS2" s="135"/>
      <c r="RDT2" s="135"/>
      <c r="RDU2" s="135"/>
      <c r="RDV2" s="135"/>
      <c r="RDW2" s="135"/>
      <c r="RDX2" s="135"/>
      <c r="RDY2" s="135"/>
      <c r="RDZ2" s="135"/>
      <c r="REA2" s="135"/>
      <c r="REB2" s="135"/>
      <c r="REC2" s="135"/>
      <c r="RED2" s="135"/>
      <c r="REE2" s="135"/>
      <c r="REF2" s="135"/>
      <c r="REG2" s="135"/>
      <c r="REH2" s="135"/>
      <c r="REI2" s="135"/>
      <c r="REJ2" s="135"/>
      <c r="REK2" s="135"/>
      <c r="REL2" s="135"/>
      <c r="REM2" s="135"/>
      <c r="REN2" s="135"/>
      <c r="REO2" s="135"/>
      <c r="REP2" s="135"/>
      <c r="REQ2" s="135"/>
      <c r="RER2" s="135"/>
      <c r="RES2" s="135"/>
      <c r="RET2" s="135"/>
      <c r="REU2" s="135"/>
      <c r="REV2" s="135"/>
      <c r="REW2" s="135"/>
      <c r="REX2" s="135"/>
      <c r="REY2" s="135"/>
      <c r="REZ2" s="135"/>
      <c r="RFA2" s="135"/>
      <c r="RFB2" s="135"/>
      <c r="RFC2" s="135"/>
      <c r="RFD2" s="135"/>
      <c r="RFE2" s="135"/>
      <c r="RFF2" s="135"/>
      <c r="RFG2" s="135"/>
      <c r="RFH2" s="135"/>
      <c r="RFI2" s="135"/>
      <c r="RFJ2" s="135"/>
      <c r="RFK2" s="135"/>
      <c r="RFL2" s="135"/>
      <c r="RFM2" s="135"/>
      <c r="RFN2" s="135"/>
      <c r="RFO2" s="135"/>
      <c r="RFP2" s="135"/>
      <c r="RFQ2" s="135"/>
      <c r="RFR2" s="135"/>
      <c r="RFS2" s="135"/>
      <c r="RFT2" s="135"/>
      <c r="RFU2" s="135"/>
      <c r="RFV2" s="135"/>
      <c r="RFW2" s="135"/>
      <c r="RFX2" s="135"/>
      <c r="RFY2" s="135"/>
      <c r="RFZ2" s="135"/>
      <c r="RGA2" s="135"/>
      <c r="RGB2" s="135"/>
      <c r="RGC2" s="135"/>
      <c r="RGD2" s="135"/>
      <c r="RGE2" s="135"/>
      <c r="RGF2" s="135"/>
      <c r="RGG2" s="135"/>
      <c r="RGH2" s="135"/>
      <c r="RGI2" s="135"/>
      <c r="RGJ2" s="135"/>
      <c r="RGK2" s="135"/>
      <c r="RGL2" s="135"/>
      <c r="RGM2" s="135"/>
      <c r="RGN2" s="135"/>
      <c r="RGO2" s="135"/>
      <c r="RGP2" s="135"/>
      <c r="RGQ2" s="135"/>
      <c r="RGR2" s="135"/>
      <c r="RGS2" s="135"/>
      <c r="RGT2" s="135"/>
      <c r="RGU2" s="135"/>
      <c r="RGV2" s="135"/>
      <c r="RGW2" s="135"/>
      <c r="RGX2" s="135"/>
      <c r="RGY2" s="135"/>
      <c r="RGZ2" s="135"/>
      <c r="RHA2" s="135"/>
      <c r="RHB2" s="135"/>
      <c r="RHC2" s="135"/>
      <c r="RHD2" s="135"/>
      <c r="RHE2" s="135"/>
      <c r="RHF2" s="135"/>
      <c r="RHG2" s="135"/>
      <c r="RHH2" s="135"/>
      <c r="RHI2" s="135"/>
      <c r="RHJ2" s="135"/>
      <c r="RHK2" s="135"/>
      <c r="RHL2" s="135"/>
      <c r="RHM2" s="135"/>
      <c r="RHN2" s="135"/>
      <c r="RHO2" s="135"/>
      <c r="RHP2" s="135"/>
      <c r="RHQ2" s="135"/>
      <c r="RHR2" s="135"/>
      <c r="RHS2" s="135"/>
      <c r="RHT2" s="135"/>
      <c r="RHU2" s="135"/>
      <c r="RHV2" s="135"/>
      <c r="RHW2" s="135"/>
      <c r="RHX2" s="135"/>
      <c r="RHY2" s="135"/>
      <c r="RHZ2" s="135"/>
      <c r="RIA2" s="135"/>
      <c r="RIB2" s="135"/>
      <c r="RIC2" s="135"/>
      <c r="RID2" s="135"/>
      <c r="RIE2" s="135"/>
      <c r="RIF2" s="135"/>
      <c r="RIG2" s="135"/>
      <c r="RIH2" s="135"/>
      <c r="RII2" s="135"/>
      <c r="RIJ2" s="135"/>
      <c r="RIK2" s="135"/>
      <c r="RIL2" s="135"/>
      <c r="RIM2" s="135"/>
      <c r="RIN2" s="135"/>
      <c r="RIO2" s="135"/>
      <c r="RIP2" s="135"/>
      <c r="RIQ2" s="135"/>
      <c r="RIR2" s="135"/>
      <c r="RIS2" s="135"/>
      <c r="RIT2" s="135"/>
      <c r="RIU2" s="135"/>
      <c r="RIV2" s="135"/>
      <c r="RIW2" s="135"/>
      <c r="RIX2" s="135"/>
      <c r="RIY2" s="135"/>
      <c r="RIZ2" s="135"/>
      <c r="RJA2" s="135"/>
      <c r="RJB2" s="135"/>
      <c r="RJC2" s="135"/>
      <c r="RJD2" s="135"/>
      <c r="RJE2" s="135"/>
      <c r="RJF2" s="135"/>
      <c r="RJG2" s="135"/>
      <c r="RJH2" s="135"/>
      <c r="RJI2" s="135"/>
      <c r="RJJ2" s="135"/>
      <c r="RJK2" s="135"/>
      <c r="RJL2" s="135"/>
      <c r="RJM2" s="135"/>
      <c r="RJN2" s="135"/>
      <c r="RJO2" s="135"/>
      <c r="RJP2" s="135"/>
      <c r="RJQ2" s="135"/>
      <c r="RJR2" s="135"/>
      <c r="RJS2" s="135"/>
      <c r="RJT2" s="135"/>
      <c r="RJU2" s="135"/>
      <c r="RJV2" s="135"/>
      <c r="RJW2" s="135"/>
      <c r="RJX2" s="135"/>
      <c r="RJY2" s="135"/>
      <c r="RJZ2" s="135"/>
      <c r="RKA2" s="135"/>
      <c r="RKB2" s="135"/>
      <c r="RKC2" s="135"/>
      <c r="RKD2" s="135"/>
      <c r="RKE2" s="135"/>
      <c r="RKF2" s="135"/>
      <c r="RKG2" s="135"/>
      <c r="RKH2" s="135"/>
      <c r="RKI2" s="135"/>
      <c r="RKJ2" s="135"/>
      <c r="RKK2" s="135"/>
      <c r="RKL2" s="135"/>
      <c r="RKM2" s="135"/>
      <c r="RKN2" s="135"/>
      <c r="RKO2" s="135"/>
      <c r="RKP2" s="135"/>
      <c r="RKQ2" s="135"/>
      <c r="RKR2" s="135"/>
      <c r="RKS2" s="135"/>
      <c r="RKT2" s="135"/>
      <c r="RKU2" s="135"/>
      <c r="RKV2" s="135"/>
      <c r="RKW2" s="135"/>
      <c r="RKX2" s="135"/>
      <c r="RKY2" s="135"/>
      <c r="RKZ2" s="135"/>
      <c r="RLA2" s="135"/>
      <c r="RLB2" s="135"/>
      <c r="RLC2" s="135"/>
      <c r="RLD2" s="135"/>
      <c r="RLE2" s="135"/>
      <c r="RLF2" s="135"/>
      <c r="RLG2" s="135"/>
      <c r="RLH2" s="135"/>
      <c r="RLI2" s="135"/>
      <c r="RLJ2" s="135"/>
      <c r="RLK2" s="135"/>
      <c r="RLL2" s="135"/>
      <c r="RLM2" s="135"/>
      <c r="RLN2" s="135"/>
      <c r="RLO2" s="135"/>
      <c r="RLP2" s="135"/>
      <c r="RLQ2" s="135"/>
      <c r="RLR2" s="135"/>
      <c r="RLS2" s="135"/>
      <c r="RLT2" s="135"/>
      <c r="RLU2" s="135"/>
      <c r="RLV2" s="135"/>
      <c r="RLW2" s="135"/>
      <c r="RLX2" s="135"/>
      <c r="RLY2" s="135"/>
      <c r="RLZ2" s="135"/>
      <c r="RMA2" s="135"/>
      <c r="RMB2" s="135"/>
      <c r="RMC2" s="135"/>
      <c r="RMD2" s="135"/>
      <c r="RME2" s="135"/>
      <c r="RMF2" s="135"/>
      <c r="RMG2" s="135"/>
      <c r="RMH2" s="135"/>
      <c r="RMI2" s="135"/>
      <c r="RMJ2" s="135"/>
      <c r="RMK2" s="135"/>
      <c r="RML2" s="135"/>
      <c r="RMM2" s="135"/>
      <c r="RMN2" s="135"/>
      <c r="RMO2" s="135"/>
      <c r="RMP2" s="135"/>
      <c r="RMQ2" s="135"/>
      <c r="RMR2" s="135"/>
      <c r="RMS2" s="135"/>
      <c r="RMT2" s="135"/>
      <c r="RMU2" s="135"/>
      <c r="RMV2" s="135"/>
      <c r="RMW2" s="135"/>
      <c r="RMX2" s="135"/>
      <c r="RMY2" s="135"/>
      <c r="RMZ2" s="135"/>
      <c r="RNA2" s="135"/>
      <c r="RNB2" s="135"/>
      <c r="RNC2" s="135"/>
      <c r="RND2" s="135"/>
      <c r="RNE2" s="135"/>
      <c r="RNF2" s="135"/>
      <c r="RNG2" s="135"/>
      <c r="RNH2" s="135"/>
      <c r="RNI2" s="135"/>
      <c r="RNJ2" s="135"/>
      <c r="RNK2" s="135"/>
      <c r="RNL2" s="135"/>
      <c r="RNM2" s="135"/>
      <c r="RNN2" s="135"/>
      <c r="RNO2" s="135"/>
      <c r="RNP2" s="135"/>
      <c r="RNQ2" s="135"/>
      <c r="RNR2" s="135"/>
      <c r="RNS2" s="135"/>
      <c r="RNT2" s="135"/>
      <c r="RNU2" s="135"/>
      <c r="RNV2" s="135"/>
      <c r="RNW2" s="135"/>
      <c r="RNX2" s="135"/>
      <c r="RNY2" s="135"/>
      <c r="RNZ2" s="135"/>
      <c r="ROA2" s="135"/>
      <c r="ROB2" s="135"/>
      <c r="ROC2" s="135"/>
      <c r="ROD2" s="135"/>
      <c r="ROE2" s="135"/>
      <c r="ROF2" s="135"/>
      <c r="ROG2" s="135"/>
      <c r="ROH2" s="135"/>
      <c r="ROI2" s="135"/>
      <c r="ROJ2" s="135"/>
      <c r="ROK2" s="135"/>
      <c r="ROL2" s="135"/>
      <c r="ROM2" s="135"/>
      <c r="RON2" s="135"/>
      <c r="ROO2" s="135"/>
      <c r="ROP2" s="135"/>
      <c r="ROQ2" s="135"/>
      <c r="ROR2" s="135"/>
      <c r="ROS2" s="135"/>
      <c r="ROT2" s="135"/>
      <c r="ROU2" s="135"/>
      <c r="ROV2" s="135"/>
      <c r="ROW2" s="135"/>
      <c r="ROX2" s="135"/>
      <c r="ROY2" s="135"/>
      <c r="ROZ2" s="135"/>
      <c r="RPA2" s="135"/>
      <c r="RPB2" s="135"/>
      <c r="RPC2" s="135"/>
      <c r="RPD2" s="135"/>
      <c r="RPE2" s="135"/>
      <c r="RPF2" s="135"/>
      <c r="RPG2" s="135"/>
      <c r="RPH2" s="135"/>
      <c r="RPI2" s="135"/>
      <c r="RPJ2" s="135"/>
      <c r="RPK2" s="135"/>
      <c r="RPL2" s="135"/>
      <c r="RPM2" s="135"/>
      <c r="RPN2" s="135"/>
      <c r="RPO2" s="135"/>
      <c r="RPP2" s="135"/>
      <c r="RPQ2" s="135"/>
      <c r="RPR2" s="135"/>
      <c r="RPS2" s="135"/>
      <c r="RPT2" s="135"/>
      <c r="RPU2" s="135"/>
      <c r="RPV2" s="135"/>
      <c r="RPW2" s="135"/>
      <c r="RPX2" s="135"/>
      <c r="RPY2" s="135"/>
      <c r="RPZ2" s="135"/>
      <c r="RQA2" s="135"/>
      <c r="RQB2" s="135"/>
      <c r="RQC2" s="135"/>
      <c r="RQD2" s="135"/>
      <c r="RQE2" s="135"/>
      <c r="RQF2" s="135"/>
      <c r="RQG2" s="135"/>
      <c r="RQH2" s="135"/>
      <c r="RQI2" s="135"/>
      <c r="RQJ2" s="135"/>
      <c r="RQK2" s="135"/>
      <c r="RQL2" s="135"/>
      <c r="RQM2" s="135"/>
      <c r="RQN2" s="135"/>
      <c r="RQO2" s="135"/>
      <c r="RQP2" s="135"/>
      <c r="RQQ2" s="135"/>
      <c r="RQR2" s="135"/>
      <c r="RQS2" s="135"/>
      <c r="RQT2" s="135"/>
      <c r="RQU2" s="135"/>
      <c r="RQV2" s="135"/>
      <c r="RQW2" s="135"/>
      <c r="RQX2" s="135"/>
      <c r="RQY2" s="135"/>
      <c r="RQZ2" s="135"/>
      <c r="RRA2" s="135"/>
      <c r="RRB2" s="135"/>
      <c r="RRC2" s="135"/>
      <c r="RRD2" s="135"/>
      <c r="RRE2" s="135"/>
      <c r="RRF2" s="135"/>
      <c r="RRG2" s="135"/>
      <c r="RRH2" s="135"/>
      <c r="RRI2" s="135"/>
      <c r="RRJ2" s="135"/>
      <c r="RRK2" s="135"/>
      <c r="RRL2" s="135"/>
      <c r="RRM2" s="135"/>
      <c r="RRN2" s="135"/>
      <c r="RRO2" s="135"/>
      <c r="RRP2" s="135"/>
      <c r="RRQ2" s="135"/>
      <c r="RRR2" s="135"/>
      <c r="RRS2" s="135"/>
      <c r="RRT2" s="135"/>
      <c r="RRU2" s="135"/>
      <c r="RRV2" s="135"/>
      <c r="RRW2" s="135"/>
      <c r="RRX2" s="135"/>
      <c r="RRY2" s="135"/>
      <c r="RRZ2" s="135"/>
      <c r="RSA2" s="135"/>
      <c r="RSB2" s="135"/>
      <c r="RSC2" s="135"/>
      <c r="RSD2" s="135"/>
      <c r="RSE2" s="135"/>
      <c r="RSF2" s="135"/>
      <c r="RSG2" s="135"/>
      <c r="RSH2" s="135"/>
      <c r="RSI2" s="135"/>
      <c r="RSJ2" s="135"/>
      <c r="RSK2" s="135"/>
      <c r="RSL2" s="135"/>
      <c r="RSM2" s="135"/>
      <c r="RSN2" s="135"/>
      <c r="RSO2" s="135"/>
      <c r="RSP2" s="135"/>
      <c r="RSQ2" s="135"/>
      <c r="RSR2" s="135"/>
      <c r="RSS2" s="135"/>
      <c r="RST2" s="135"/>
      <c r="RSU2" s="135"/>
      <c r="RSV2" s="135"/>
      <c r="RSW2" s="135"/>
      <c r="RSX2" s="135"/>
      <c r="RSY2" s="135"/>
      <c r="RSZ2" s="135"/>
      <c r="RTA2" s="135"/>
      <c r="RTB2" s="135"/>
      <c r="RTC2" s="135"/>
      <c r="RTD2" s="135"/>
      <c r="RTE2" s="135"/>
      <c r="RTF2" s="135"/>
      <c r="RTG2" s="135"/>
      <c r="RTH2" s="135"/>
      <c r="RTI2" s="135"/>
      <c r="RTJ2" s="135"/>
      <c r="RTK2" s="135"/>
      <c r="RTL2" s="135"/>
      <c r="RTM2" s="135"/>
      <c r="RTN2" s="135"/>
      <c r="RTO2" s="135"/>
      <c r="RTP2" s="135"/>
      <c r="RTQ2" s="135"/>
      <c r="RTR2" s="135"/>
      <c r="RTS2" s="135"/>
      <c r="RTT2" s="135"/>
      <c r="RTU2" s="135"/>
      <c r="RTV2" s="135"/>
      <c r="RTW2" s="135"/>
      <c r="RTX2" s="135"/>
      <c r="RTY2" s="135"/>
      <c r="RTZ2" s="135"/>
      <c r="RUA2" s="135"/>
      <c r="RUB2" s="135"/>
      <c r="RUC2" s="135"/>
      <c r="RUD2" s="135"/>
      <c r="RUE2" s="135"/>
      <c r="RUF2" s="135"/>
      <c r="RUG2" s="135"/>
      <c r="RUH2" s="135"/>
      <c r="RUI2" s="135"/>
      <c r="RUJ2" s="135"/>
      <c r="RUK2" s="135"/>
      <c r="RUL2" s="135"/>
      <c r="RUM2" s="135"/>
      <c r="RUN2" s="135"/>
      <c r="RUO2" s="135"/>
      <c r="RUP2" s="135"/>
      <c r="RUQ2" s="135"/>
      <c r="RUR2" s="135"/>
      <c r="RUS2" s="135"/>
      <c r="RUT2" s="135"/>
      <c r="RUU2" s="135"/>
      <c r="RUV2" s="135"/>
      <c r="RUW2" s="135"/>
      <c r="RUX2" s="135"/>
      <c r="RUY2" s="135"/>
      <c r="RUZ2" s="135"/>
      <c r="RVA2" s="135"/>
      <c r="RVB2" s="135"/>
      <c r="RVC2" s="135"/>
      <c r="RVD2" s="135"/>
      <c r="RVE2" s="135"/>
      <c r="RVF2" s="135"/>
      <c r="RVG2" s="135"/>
      <c r="RVH2" s="135"/>
      <c r="RVI2" s="135"/>
      <c r="RVJ2" s="135"/>
      <c r="RVK2" s="135"/>
      <c r="RVL2" s="135"/>
      <c r="RVM2" s="135"/>
      <c r="RVN2" s="135"/>
      <c r="RVO2" s="135"/>
      <c r="RVP2" s="135"/>
      <c r="RVQ2" s="135"/>
      <c r="RVR2" s="135"/>
      <c r="RVS2" s="135"/>
      <c r="RVT2" s="135"/>
      <c r="RVU2" s="135"/>
      <c r="RVV2" s="135"/>
      <c r="RVW2" s="135"/>
      <c r="RVX2" s="135"/>
      <c r="RVY2" s="135"/>
      <c r="RVZ2" s="135"/>
      <c r="RWA2" s="135"/>
      <c r="RWB2" s="135"/>
      <c r="RWC2" s="135"/>
      <c r="RWD2" s="135"/>
      <c r="RWE2" s="135"/>
      <c r="RWF2" s="135"/>
      <c r="RWG2" s="135"/>
      <c r="RWH2" s="135"/>
      <c r="RWI2" s="135"/>
      <c r="RWJ2" s="135"/>
      <c r="RWK2" s="135"/>
      <c r="RWL2" s="135"/>
      <c r="RWM2" s="135"/>
      <c r="RWN2" s="135"/>
      <c r="RWO2" s="135"/>
      <c r="RWP2" s="135"/>
      <c r="RWQ2" s="135"/>
      <c r="RWR2" s="135"/>
      <c r="RWS2" s="135"/>
      <c r="RWT2" s="135"/>
      <c r="RWU2" s="135"/>
      <c r="RWV2" s="135"/>
      <c r="RWW2" s="135"/>
      <c r="RWX2" s="135"/>
      <c r="RWY2" s="135"/>
      <c r="RWZ2" s="135"/>
      <c r="RXA2" s="135"/>
      <c r="RXB2" s="135"/>
      <c r="RXC2" s="135"/>
      <c r="RXD2" s="135"/>
      <c r="RXE2" s="135"/>
      <c r="RXF2" s="135"/>
      <c r="RXG2" s="135"/>
      <c r="RXH2" s="135"/>
      <c r="RXI2" s="135"/>
      <c r="RXJ2" s="135"/>
      <c r="RXK2" s="135"/>
      <c r="RXL2" s="135"/>
      <c r="RXM2" s="135"/>
      <c r="RXN2" s="135"/>
      <c r="RXO2" s="135"/>
      <c r="RXP2" s="135"/>
      <c r="RXQ2" s="135"/>
      <c r="RXR2" s="135"/>
      <c r="RXS2" s="135"/>
      <c r="RXT2" s="135"/>
      <c r="RXU2" s="135"/>
      <c r="RXV2" s="135"/>
      <c r="RXW2" s="135"/>
      <c r="RXX2" s="135"/>
      <c r="RXY2" s="135"/>
      <c r="RXZ2" s="135"/>
      <c r="RYA2" s="135"/>
      <c r="RYB2" s="135"/>
      <c r="RYC2" s="135"/>
      <c r="RYD2" s="135"/>
      <c r="RYE2" s="135"/>
      <c r="RYF2" s="135"/>
      <c r="RYG2" s="135"/>
      <c r="RYH2" s="135"/>
      <c r="RYI2" s="135"/>
      <c r="RYJ2" s="135"/>
      <c r="RYK2" s="135"/>
      <c r="RYL2" s="135"/>
      <c r="RYM2" s="135"/>
      <c r="RYN2" s="135"/>
      <c r="RYO2" s="135"/>
      <c r="RYP2" s="135"/>
      <c r="RYQ2" s="135"/>
      <c r="RYR2" s="135"/>
      <c r="RYS2" s="135"/>
      <c r="RYT2" s="135"/>
      <c r="RYU2" s="135"/>
      <c r="RYV2" s="135"/>
      <c r="RYW2" s="135"/>
      <c r="RYX2" s="135"/>
      <c r="RYY2" s="135"/>
      <c r="RYZ2" s="135"/>
      <c r="RZA2" s="135"/>
      <c r="RZB2" s="135"/>
      <c r="RZC2" s="135"/>
      <c r="RZD2" s="135"/>
      <c r="RZE2" s="135"/>
      <c r="RZF2" s="135"/>
      <c r="RZG2" s="135"/>
      <c r="RZH2" s="135"/>
      <c r="RZI2" s="135"/>
      <c r="RZJ2" s="135"/>
      <c r="RZK2" s="135"/>
      <c r="RZL2" s="135"/>
      <c r="RZM2" s="135"/>
      <c r="RZN2" s="135"/>
      <c r="RZO2" s="135"/>
      <c r="RZP2" s="135"/>
      <c r="RZQ2" s="135"/>
      <c r="RZR2" s="135"/>
      <c r="RZS2" s="135"/>
      <c r="RZT2" s="135"/>
      <c r="RZU2" s="135"/>
      <c r="RZV2" s="135"/>
      <c r="RZW2" s="135"/>
      <c r="RZX2" s="135"/>
      <c r="RZY2" s="135"/>
      <c r="RZZ2" s="135"/>
      <c r="SAA2" s="135"/>
      <c r="SAB2" s="135"/>
      <c r="SAC2" s="135"/>
      <c r="SAD2" s="135"/>
      <c r="SAE2" s="135"/>
      <c r="SAF2" s="135"/>
      <c r="SAG2" s="135"/>
      <c r="SAH2" s="135"/>
      <c r="SAI2" s="135"/>
      <c r="SAJ2" s="135"/>
      <c r="SAK2" s="135"/>
      <c r="SAL2" s="135"/>
      <c r="SAM2" s="135"/>
      <c r="SAN2" s="135"/>
      <c r="SAO2" s="135"/>
      <c r="SAP2" s="135"/>
      <c r="SAQ2" s="135"/>
      <c r="SAR2" s="135"/>
      <c r="SAS2" s="135"/>
      <c r="SAT2" s="135"/>
      <c r="SAU2" s="135"/>
      <c r="SAV2" s="135"/>
      <c r="SAW2" s="135"/>
      <c r="SAX2" s="135"/>
      <c r="SAY2" s="135"/>
      <c r="SAZ2" s="135"/>
      <c r="SBA2" s="135"/>
      <c r="SBB2" s="135"/>
      <c r="SBC2" s="135"/>
      <c r="SBD2" s="135"/>
      <c r="SBE2" s="135"/>
      <c r="SBF2" s="135"/>
      <c r="SBG2" s="135"/>
      <c r="SBH2" s="135"/>
      <c r="SBI2" s="135"/>
      <c r="SBJ2" s="135"/>
      <c r="SBK2" s="135"/>
      <c r="SBL2" s="135"/>
      <c r="SBM2" s="135"/>
      <c r="SBN2" s="135"/>
      <c r="SBO2" s="135"/>
      <c r="SBP2" s="135"/>
      <c r="SBQ2" s="135"/>
      <c r="SBR2" s="135"/>
      <c r="SBS2" s="135"/>
      <c r="SBT2" s="135"/>
      <c r="SBU2" s="135"/>
      <c r="SBV2" s="135"/>
      <c r="SBW2" s="135"/>
      <c r="SBX2" s="135"/>
      <c r="SBY2" s="135"/>
      <c r="SBZ2" s="135"/>
      <c r="SCA2" s="135"/>
      <c r="SCB2" s="135"/>
      <c r="SCC2" s="135"/>
      <c r="SCD2" s="135"/>
      <c r="SCE2" s="135"/>
      <c r="SCF2" s="135"/>
      <c r="SCG2" s="135"/>
      <c r="SCH2" s="135"/>
      <c r="SCI2" s="135"/>
      <c r="SCJ2" s="135"/>
      <c r="SCK2" s="135"/>
      <c r="SCL2" s="135"/>
      <c r="SCM2" s="135"/>
      <c r="SCN2" s="135"/>
      <c r="SCO2" s="135"/>
      <c r="SCP2" s="135"/>
      <c r="SCQ2" s="135"/>
      <c r="SCR2" s="135"/>
      <c r="SCS2" s="135"/>
      <c r="SCT2" s="135"/>
      <c r="SCU2" s="135"/>
      <c r="SCV2" s="135"/>
      <c r="SCW2" s="135"/>
      <c r="SCX2" s="135"/>
      <c r="SCY2" s="135"/>
      <c r="SCZ2" s="135"/>
      <c r="SDA2" s="135"/>
      <c r="SDB2" s="135"/>
      <c r="SDC2" s="135"/>
      <c r="SDD2" s="135"/>
      <c r="SDE2" s="135"/>
      <c r="SDF2" s="135"/>
      <c r="SDG2" s="135"/>
      <c r="SDH2" s="135"/>
      <c r="SDI2" s="135"/>
      <c r="SDJ2" s="135"/>
      <c r="SDK2" s="135"/>
      <c r="SDL2" s="135"/>
      <c r="SDM2" s="135"/>
      <c r="SDN2" s="135"/>
      <c r="SDO2" s="135"/>
      <c r="SDP2" s="135"/>
      <c r="SDQ2" s="135"/>
      <c r="SDR2" s="135"/>
      <c r="SDS2" s="135"/>
      <c r="SDT2" s="135"/>
      <c r="SDU2" s="135"/>
      <c r="SDV2" s="135"/>
      <c r="SDW2" s="135"/>
      <c r="SDX2" s="135"/>
      <c r="SDY2" s="135"/>
      <c r="SDZ2" s="135"/>
      <c r="SEA2" s="135"/>
      <c r="SEB2" s="135"/>
      <c r="SEC2" s="135"/>
      <c r="SED2" s="135"/>
      <c r="SEE2" s="135"/>
      <c r="SEF2" s="135"/>
      <c r="SEG2" s="135"/>
      <c r="SEH2" s="135"/>
      <c r="SEI2" s="135"/>
      <c r="SEJ2" s="135"/>
      <c r="SEK2" s="135"/>
      <c r="SEL2" s="135"/>
      <c r="SEM2" s="135"/>
      <c r="SEN2" s="135"/>
      <c r="SEO2" s="135"/>
      <c r="SEP2" s="135"/>
      <c r="SEQ2" s="135"/>
      <c r="SER2" s="135"/>
      <c r="SES2" s="135"/>
      <c r="SET2" s="135"/>
      <c r="SEU2" s="135"/>
      <c r="SEV2" s="135"/>
      <c r="SEW2" s="135"/>
      <c r="SEX2" s="135"/>
      <c r="SEY2" s="135"/>
      <c r="SEZ2" s="135"/>
      <c r="SFA2" s="135"/>
      <c r="SFB2" s="135"/>
      <c r="SFC2" s="135"/>
      <c r="SFD2" s="135"/>
      <c r="SFE2" s="135"/>
      <c r="SFF2" s="135"/>
      <c r="SFG2" s="135"/>
      <c r="SFH2" s="135"/>
      <c r="SFI2" s="135"/>
      <c r="SFJ2" s="135"/>
      <c r="SFK2" s="135"/>
      <c r="SFL2" s="135"/>
      <c r="SFM2" s="135"/>
      <c r="SFN2" s="135"/>
      <c r="SFO2" s="135"/>
      <c r="SFP2" s="135"/>
      <c r="SFQ2" s="135"/>
      <c r="SFR2" s="135"/>
      <c r="SFS2" s="135"/>
      <c r="SFT2" s="135"/>
      <c r="SFU2" s="135"/>
      <c r="SFV2" s="135"/>
      <c r="SFW2" s="135"/>
      <c r="SFX2" s="135"/>
      <c r="SFY2" s="135"/>
      <c r="SFZ2" s="135"/>
      <c r="SGA2" s="135"/>
      <c r="SGB2" s="135"/>
      <c r="SGC2" s="135"/>
      <c r="SGD2" s="135"/>
      <c r="SGE2" s="135"/>
      <c r="SGF2" s="135"/>
      <c r="SGG2" s="135"/>
      <c r="SGH2" s="135"/>
      <c r="SGI2" s="135"/>
      <c r="SGJ2" s="135"/>
      <c r="SGK2" s="135"/>
      <c r="SGL2" s="135"/>
      <c r="SGM2" s="135"/>
      <c r="SGN2" s="135"/>
      <c r="SGO2" s="135"/>
      <c r="SGP2" s="135"/>
      <c r="SGQ2" s="135"/>
      <c r="SGR2" s="135"/>
      <c r="SGS2" s="135"/>
      <c r="SGT2" s="135"/>
      <c r="SGU2" s="135"/>
      <c r="SGV2" s="135"/>
      <c r="SGW2" s="135"/>
      <c r="SGX2" s="135"/>
      <c r="SGY2" s="135"/>
      <c r="SGZ2" s="135"/>
      <c r="SHA2" s="135"/>
      <c r="SHB2" s="135"/>
      <c r="SHC2" s="135"/>
      <c r="SHD2" s="135"/>
      <c r="SHE2" s="135"/>
      <c r="SHF2" s="135"/>
      <c r="SHG2" s="135"/>
      <c r="SHH2" s="135"/>
      <c r="SHI2" s="135"/>
      <c r="SHJ2" s="135"/>
      <c r="SHK2" s="135"/>
      <c r="SHL2" s="135"/>
      <c r="SHM2" s="135"/>
      <c r="SHN2" s="135"/>
      <c r="SHO2" s="135"/>
      <c r="SHP2" s="135"/>
      <c r="SHQ2" s="135"/>
      <c r="SHR2" s="135"/>
      <c r="SHS2" s="135"/>
      <c r="SHT2" s="135"/>
      <c r="SHU2" s="135"/>
      <c r="SHV2" s="135"/>
      <c r="SHW2" s="135"/>
      <c r="SHX2" s="135"/>
      <c r="SHY2" s="135"/>
      <c r="SHZ2" s="135"/>
      <c r="SIA2" s="135"/>
      <c r="SIB2" s="135"/>
      <c r="SIC2" s="135"/>
      <c r="SID2" s="135"/>
      <c r="SIE2" s="135"/>
      <c r="SIF2" s="135"/>
      <c r="SIG2" s="135"/>
      <c r="SIH2" s="135"/>
      <c r="SII2" s="135"/>
      <c r="SIJ2" s="135"/>
      <c r="SIK2" s="135"/>
      <c r="SIL2" s="135"/>
      <c r="SIM2" s="135"/>
      <c r="SIN2" s="135"/>
      <c r="SIO2" s="135"/>
      <c r="SIP2" s="135"/>
      <c r="SIQ2" s="135"/>
      <c r="SIR2" s="135"/>
      <c r="SIS2" s="135"/>
      <c r="SIT2" s="135"/>
      <c r="SIU2" s="135"/>
      <c r="SIV2" s="135"/>
      <c r="SIW2" s="135"/>
      <c r="SIX2" s="135"/>
      <c r="SIY2" s="135"/>
      <c r="SIZ2" s="135"/>
      <c r="SJA2" s="135"/>
      <c r="SJB2" s="135"/>
      <c r="SJC2" s="135"/>
      <c r="SJD2" s="135"/>
      <c r="SJE2" s="135"/>
      <c r="SJF2" s="135"/>
      <c r="SJG2" s="135"/>
      <c r="SJH2" s="135"/>
      <c r="SJI2" s="135"/>
      <c r="SJJ2" s="135"/>
      <c r="SJK2" s="135"/>
      <c r="SJL2" s="135"/>
      <c r="SJM2" s="135"/>
      <c r="SJN2" s="135"/>
      <c r="SJO2" s="135"/>
      <c r="SJP2" s="135"/>
      <c r="SJQ2" s="135"/>
      <c r="SJR2" s="135"/>
      <c r="SJS2" s="135"/>
      <c r="SJT2" s="135"/>
      <c r="SJU2" s="135"/>
      <c r="SJV2" s="135"/>
      <c r="SJW2" s="135"/>
      <c r="SJX2" s="135"/>
      <c r="SJY2" s="135"/>
      <c r="SJZ2" s="135"/>
      <c r="SKA2" s="135"/>
      <c r="SKB2" s="135"/>
      <c r="SKC2" s="135"/>
      <c r="SKD2" s="135"/>
      <c r="SKE2" s="135"/>
      <c r="SKF2" s="135"/>
      <c r="SKG2" s="135"/>
      <c r="SKH2" s="135"/>
      <c r="SKI2" s="135"/>
      <c r="SKJ2" s="135"/>
      <c r="SKK2" s="135"/>
      <c r="SKL2" s="135"/>
      <c r="SKM2" s="135"/>
      <c r="SKN2" s="135"/>
      <c r="SKO2" s="135"/>
      <c r="SKP2" s="135"/>
      <c r="SKQ2" s="135"/>
      <c r="SKR2" s="135"/>
      <c r="SKS2" s="135"/>
      <c r="SKT2" s="135"/>
      <c r="SKU2" s="135"/>
      <c r="SKV2" s="135"/>
      <c r="SKW2" s="135"/>
      <c r="SKX2" s="135"/>
      <c r="SKY2" s="135"/>
      <c r="SKZ2" s="135"/>
      <c r="SLA2" s="135"/>
      <c r="SLB2" s="135"/>
      <c r="SLC2" s="135"/>
      <c r="SLD2" s="135"/>
      <c r="SLE2" s="135"/>
      <c r="SLF2" s="135"/>
      <c r="SLG2" s="135"/>
      <c r="SLH2" s="135"/>
      <c r="SLI2" s="135"/>
      <c r="SLJ2" s="135"/>
      <c r="SLK2" s="135"/>
      <c r="SLL2" s="135"/>
      <c r="SLM2" s="135"/>
      <c r="SLN2" s="135"/>
      <c r="SLO2" s="135"/>
      <c r="SLP2" s="135"/>
      <c r="SLQ2" s="135"/>
      <c r="SLR2" s="135"/>
      <c r="SLS2" s="135"/>
      <c r="SLT2" s="135"/>
      <c r="SLU2" s="135"/>
      <c r="SLV2" s="135"/>
      <c r="SLW2" s="135"/>
      <c r="SLX2" s="135"/>
      <c r="SLY2" s="135"/>
      <c r="SLZ2" s="135"/>
      <c r="SMA2" s="135"/>
      <c r="SMB2" s="135"/>
      <c r="SMC2" s="135"/>
      <c r="SMD2" s="135"/>
      <c r="SME2" s="135"/>
      <c r="SMF2" s="135"/>
      <c r="SMG2" s="135"/>
      <c r="SMH2" s="135"/>
      <c r="SMI2" s="135"/>
      <c r="SMJ2" s="135"/>
      <c r="SMK2" s="135"/>
      <c r="SML2" s="135"/>
      <c r="SMM2" s="135"/>
      <c r="SMN2" s="135"/>
      <c r="SMO2" s="135"/>
      <c r="SMP2" s="135"/>
      <c r="SMQ2" s="135"/>
      <c r="SMR2" s="135"/>
      <c r="SMS2" s="135"/>
      <c r="SMT2" s="135"/>
      <c r="SMU2" s="135"/>
      <c r="SMV2" s="135"/>
      <c r="SMW2" s="135"/>
      <c r="SMX2" s="135"/>
      <c r="SMY2" s="135"/>
      <c r="SMZ2" s="135"/>
      <c r="SNA2" s="135"/>
      <c r="SNB2" s="135"/>
      <c r="SNC2" s="135"/>
      <c r="SND2" s="135"/>
      <c r="SNE2" s="135"/>
      <c r="SNF2" s="135"/>
      <c r="SNG2" s="135"/>
      <c r="SNH2" s="135"/>
      <c r="SNI2" s="135"/>
      <c r="SNJ2" s="135"/>
      <c r="SNK2" s="135"/>
      <c r="SNL2" s="135"/>
      <c r="SNM2" s="135"/>
      <c r="SNN2" s="135"/>
      <c r="SNO2" s="135"/>
      <c r="SNP2" s="135"/>
      <c r="SNQ2" s="135"/>
      <c r="SNR2" s="135"/>
      <c r="SNS2" s="135"/>
      <c r="SNT2" s="135"/>
      <c r="SNU2" s="135"/>
      <c r="SNV2" s="135"/>
      <c r="SNW2" s="135"/>
      <c r="SNX2" s="135"/>
      <c r="SNY2" s="135"/>
      <c r="SNZ2" s="135"/>
      <c r="SOA2" s="135"/>
      <c r="SOB2" s="135"/>
      <c r="SOC2" s="135"/>
      <c r="SOD2" s="135"/>
      <c r="SOE2" s="135"/>
      <c r="SOF2" s="135"/>
      <c r="SOG2" s="135"/>
      <c r="SOH2" s="135"/>
      <c r="SOI2" s="135"/>
      <c r="SOJ2" s="135"/>
      <c r="SOK2" s="135"/>
      <c r="SOL2" s="135"/>
      <c r="SOM2" s="135"/>
      <c r="SON2" s="135"/>
      <c r="SOO2" s="135"/>
      <c r="SOP2" s="135"/>
      <c r="SOQ2" s="135"/>
      <c r="SOR2" s="135"/>
      <c r="SOS2" s="135"/>
      <c r="SOT2" s="135"/>
      <c r="SOU2" s="135"/>
      <c r="SOV2" s="135"/>
      <c r="SOW2" s="135"/>
      <c r="SOX2" s="135"/>
      <c r="SOY2" s="135"/>
      <c r="SOZ2" s="135"/>
      <c r="SPA2" s="135"/>
      <c r="SPB2" s="135"/>
      <c r="SPC2" s="135"/>
      <c r="SPD2" s="135"/>
      <c r="SPE2" s="135"/>
      <c r="SPF2" s="135"/>
      <c r="SPG2" s="135"/>
      <c r="SPH2" s="135"/>
      <c r="SPI2" s="135"/>
      <c r="SPJ2" s="135"/>
      <c r="SPK2" s="135"/>
      <c r="SPL2" s="135"/>
      <c r="SPM2" s="135"/>
      <c r="SPN2" s="135"/>
      <c r="SPO2" s="135"/>
      <c r="SPP2" s="135"/>
      <c r="SPQ2" s="135"/>
      <c r="SPR2" s="135"/>
      <c r="SPS2" s="135"/>
      <c r="SPT2" s="135"/>
      <c r="SPU2" s="135"/>
      <c r="SPV2" s="135"/>
      <c r="SPW2" s="135"/>
      <c r="SPX2" s="135"/>
      <c r="SPY2" s="135"/>
      <c r="SPZ2" s="135"/>
      <c r="SQA2" s="135"/>
      <c r="SQB2" s="135"/>
      <c r="SQC2" s="135"/>
      <c r="SQD2" s="135"/>
      <c r="SQE2" s="135"/>
      <c r="SQF2" s="135"/>
      <c r="SQG2" s="135"/>
      <c r="SQH2" s="135"/>
      <c r="SQI2" s="135"/>
      <c r="SQJ2" s="135"/>
      <c r="SQK2" s="135"/>
      <c r="SQL2" s="135"/>
      <c r="SQM2" s="135"/>
      <c r="SQN2" s="135"/>
      <c r="SQO2" s="135"/>
      <c r="SQP2" s="135"/>
      <c r="SQQ2" s="135"/>
      <c r="SQR2" s="135"/>
      <c r="SQS2" s="135"/>
      <c r="SQT2" s="135"/>
      <c r="SQU2" s="135"/>
      <c r="SQV2" s="135"/>
      <c r="SQW2" s="135"/>
      <c r="SQX2" s="135"/>
      <c r="SQY2" s="135"/>
      <c r="SQZ2" s="135"/>
      <c r="SRA2" s="135"/>
      <c r="SRB2" s="135"/>
      <c r="SRC2" s="135"/>
      <c r="SRD2" s="135"/>
      <c r="SRE2" s="135"/>
      <c r="SRF2" s="135"/>
      <c r="SRG2" s="135"/>
      <c r="SRH2" s="135"/>
      <c r="SRI2" s="135"/>
      <c r="SRJ2" s="135"/>
      <c r="SRK2" s="135"/>
      <c r="SRL2" s="135"/>
      <c r="SRM2" s="135"/>
      <c r="SRN2" s="135"/>
      <c r="SRO2" s="135"/>
      <c r="SRP2" s="135"/>
      <c r="SRQ2" s="135"/>
      <c r="SRR2" s="135"/>
      <c r="SRS2" s="135"/>
      <c r="SRT2" s="135"/>
      <c r="SRU2" s="135"/>
      <c r="SRV2" s="135"/>
      <c r="SRW2" s="135"/>
      <c r="SRX2" s="135"/>
      <c r="SRY2" s="135"/>
      <c r="SRZ2" s="135"/>
      <c r="SSA2" s="135"/>
      <c r="SSB2" s="135"/>
      <c r="SSC2" s="135"/>
      <c r="SSD2" s="135"/>
      <c r="SSE2" s="135"/>
      <c r="SSF2" s="135"/>
      <c r="SSG2" s="135"/>
      <c r="SSH2" s="135"/>
      <c r="SSI2" s="135"/>
      <c r="SSJ2" s="135"/>
      <c r="SSK2" s="135"/>
      <c r="SSL2" s="135"/>
      <c r="SSM2" s="135"/>
      <c r="SSN2" s="135"/>
      <c r="SSO2" s="135"/>
      <c r="SSP2" s="135"/>
      <c r="SSQ2" s="135"/>
      <c r="SSR2" s="135"/>
      <c r="SSS2" s="135"/>
      <c r="SST2" s="135"/>
      <c r="SSU2" s="135"/>
      <c r="SSV2" s="135"/>
      <c r="SSW2" s="135"/>
      <c r="SSX2" s="135"/>
      <c r="SSY2" s="135"/>
      <c r="SSZ2" s="135"/>
      <c r="STA2" s="135"/>
      <c r="STB2" s="135"/>
      <c r="STC2" s="135"/>
      <c r="STD2" s="135"/>
      <c r="STE2" s="135"/>
      <c r="STF2" s="135"/>
      <c r="STG2" s="135"/>
      <c r="STH2" s="135"/>
      <c r="STI2" s="135"/>
      <c r="STJ2" s="135"/>
      <c r="STK2" s="135"/>
      <c r="STL2" s="135"/>
      <c r="STM2" s="135"/>
      <c r="STN2" s="135"/>
      <c r="STO2" s="135"/>
      <c r="STP2" s="135"/>
      <c r="STQ2" s="135"/>
      <c r="STR2" s="135"/>
      <c r="STS2" s="135"/>
      <c r="STT2" s="135"/>
      <c r="STU2" s="135"/>
      <c r="STV2" s="135"/>
      <c r="STW2" s="135"/>
      <c r="STX2" s="135"/>
      <c r="STY2" s="135"/>
      <c r="STZ2" s="135"/>
      <c r="SUA2" s="135"/>
      <c r="SUB2" s="135"/>
      <c r="SUC2" s="135"/>
      <c r="SUD2" s="135"/>
      <c r="SUE2" s="135"/>
      <c r="SUF2" s="135"/>
      <c r="SUG2" s="135"/>
      <c r="SUH2" s="135"/>
      <c r="SUI2" s="135"/>
      <c r="SUJ2" s="135"/>
      <c r="SUK2" s="135"/>
      <c r="SUL2" s="135"/>
      <c r="SUM2" s="135"/>
      <c r="SUN2" s="135"/>
      <c r="SUO2" s="135"/>
      <c r="SUP2" s="135"/>
      <c r="SUQ2" s="135"/>
      <c r="SUR2" s="135"/>
      <c r="SUS2" s="135"/>
      <c r="SUT2" s="135"/>
      <c r="SUU2" s="135"/>
      <c r="SUV2" s="135"/>
      <c r="SUW2" s="135"/>
      <c r="SUX2" s="135"/>
      <c r="SUY2" s="135"/>
      <c r="SUZ2" s="135"/>
      <c r="SVA2" s="135"/>
      <c r="SVB2" s="135"/>
      <c r="SVC2" s="135"/>
      <c r="SVD2" s="135"/>
      <c r="SVE2" s="135"/>
      <c r="SVF2" s="135"/>
      <c r="SVG2" s="135"/>
      <c r="SVH2" s="135"/>
      <c r="SVI2" s="135"/>
      <c r="SVJ2" s="135"/>
      <c r="SVK2" s="135"/>
      <c r="SVL2" s="135"/>
      <c r="SVM2" s="135"/>
      <c r="SVN2" s="135"/>
      <c r="SVO2" s="135"/>
      <c r="SVP2" s="135"/>
      <c r="SVQ2" s="135"/>
      <c r="SVR2" s="135"/>
      <c r="SVS2" s="135"/>
      <c r="SVT2" s="135"/>
      <c r="SVU2" s="135"/>
      <c r="SVV2" s="135"/>
      <c r="SVW2" s="135"/>
      <c r="SVX2" s="135"/>
      <c r="SVY2" s="135"/>
      <c r="SVZ2" s="135"/>
      <c r="SWA2" s="135"/>
      <c r="SWB2" s="135"/>
      <c r="SWC2" s="135"/>
      <c r="SWD2" s="135"/>
      <c r="SWE2" s="135"/>
      <c r="SWF2" s="135"/>
      <c r="SWG2" s="135"/>
      <c r="SWH2" s="135"/>
      <c r="SWI2" s="135"/>
      <c r="SWJ2" s="135"/>
      <c r="SWK2" s="135"/>
      <c r="SWL2" s="135"/>
      <c r="SWM2" s="135"/>
      <c r="SWN2" s="135"/>
      <c r="SWO2" s="135"/>
      <c r="SWP2" s="135"/>
      <c r="SWQ2" s="135"/>
      <c r="SWR2" s="135"/>
      <c r="SWS2" s="135"/>
      <c r="SWT2" s="135"/>
      <c r="SWU2" s="135"/>
      <c r="SWV2" s="135"/>
      <c r="SWW2" s="135"/>
      <c r="SWX2" s="135"/>
      <c r="SWY2" s="135"/>
      <c r="SWZ2" s="135"/>
      <c r="SXA2" s="135"/>
      <c r="SXB2" s="135"/>
      <c r="SXC2" s="135"/>
      <c r="SXD2" s="135"/>
      <c r="SXE2" s="135"/>
      <c r="SXF2" s="135"/>
      <c r="SXG2" s="135"/>
      <c r="SXH2" s="135"/>
      <c r="SXI2" s="135"/>
      <c r="SXJ2" s="135"/>
      <c r="SXK2" s="135"/>
      <c r="SXL2" s="135"/>
      <c r="SXM2" s="135"/>
      <c r="SXN2" s="135"/>
      <c r="SXO2" s="135"/>
      <c r="SXP2" s="135"/>
      <c r="SXQ2" s="135"/>
      <c r="SXR2" s="135"/>
      <c r="SXS2" s="135"/>
      <c r="SXT2" s="135"/>
      <c r="SXU2" s="135"/>
      <c r="SXV2" s="135"/>
      <c r="SXW2" s="135"/>
      <c r="SXX2" s="135"/>
      <c r="SXY2" s="135"/>
      <c r="SXZ2" s="135"/>
      <c r="SYA2" s="135"/>
      <c r="SYB2" s="135"/>
      <c r="SYC2" s="135"/>
      <c r="SYD2" s="135"/>
      <c r="SYE2" s="135"/>
      <c r="SYF2" s="135"/>
      <c r="SYG2" s="135"/>
      <c r="SYH2" s="135"/>
      <c r="SYI2" s="135"/>
      <c r="SYJ2" s="135"/>
      <c r="SYK2" s="135"/>
      <c r="SYL2" s="135"/>
      <c r="SYM2" s="135"/>
      <c r="SYN2" s="135"/>
      <c r="SYO2" s="135"/>
      <c r="SYP2" s="135"/>
      <c r="SYQ2" s="135"/>
      <c r="SYR2" s="135"/>
      <c r="SYS2" s="135"/>
      <c r="SYT2" s="135"/>
      <c r="SYU2" s="135"/>
      <c r="SYV2" s="135"/>
      <c r="SYW2" s="135"/>
      <c r="SYX2" s="135"/>
      <c r="SYY2" s="135"/>
      <c r="SYZ2" s="135"/>
      <c r="SZA2" s="135"/>
      <c r="SZB2" s="135"/>
      <c r="SZC2" s="135"/>
      <c r="SZD2" s="135"/>
      <c r="SZE2" s="135"/>
      <c r="SZF2" s="135"/>
      <c r="SZG2" s="135"/>
      <c r="SZH2" s="135"/>
      <c r="SZI2" s="135"/>
      <c r="SZJ2" s="135"/>
      <c r="SZK2" s="135"/>
      <c r="SZL2" s="135"/>
      <c r="SZM2" s="135"/>
      <c r="SZN2" s="135"/>
      <c r="SZO2" s="135"/>
      <c r="SZP2" s="135"/>
      <c r="SZQ2" s="135"/>
      <c r="SZR2" s="135"/>
      <c r="SZS2" s="135"/>
      <c r="SZT2" s="135"/>
      <c r="SZU2" s="135"/>
      <c r="SZV2" s="135"/>
      <c r="SZW2" s="135"/>
      <c r="SZX2" s="135"/>
      <c r="SZY2" s="135"/>
      <c r="SZZ2" s="135"/>
      <c r="TAA2" s="135"/>
      <c r="TAB2" s="135"/>
      <c r="TAC2" s="135"/>
      <c r="TAD2" s="135"/>
      <c r="TAE2" s="135"/>
      <c r="TAF2" s="135"/>
      <c r="TAG2" s="135"/>
      <c r="TAH2" s="135"/>
      <c r="TAI2" s="135"/>
      <c r="TAJ2" s="135"/>
      <c r="TAK2" s="135"/>
      <c r="TAL2" s="135"/>
      <c r="TAM2" s="135"/>
      <c r="TAN2" s="135"/>
      <c r="TAO2" s="135"/>
      <c r="TAP2" s="135"/>
      <c r="TAQ2" s="135"/>
      <c r="TAR2" s="135"/>
      <c r="TAS2" s="135"/>
      <c r="TAT2" s="135"/>
      <c r="TAU2" s="135"/>
      <c r="TAV2" s="135"/>
      <c r="TAW2" s="135"/>
      <c r="TAX2" s="135"/>
      <c r="TAY2" s="135"/>
      <c r="TAZ2" s="135"/>
      <c r="TBA2" s="135"/>
      <c r="TBB2" s="135"/>
      <c r="TBC2" s="135"/>
      <c r="TBD2" s="135"/>
      <c r="TBE2" s="135"/>
      <c r="TBF2" s="135"/>
      <c r="TBG2" s="135"/>
      <c r="TBH2" s="135"/>
      <c r="TBI2" s="135"/>
      <c r="TBJ2" s="135"/>
      <c r="TBK2" s="135"/>
      <c r="TBL2" s="135"/>
      <c r="TBM2" s="135"/>
      <c r="TBN2" s="135"/>
      <c r="TBO2" s="135"/>
      <c r="TBP2" s="135"/>
      <c r="TBQ2" s="135"/>
      <c r="TBR2" s="135"/>
      <c r="TBS2" s="135"/>
      <c r="TBT2" s="135"/>
      <c r="TBU2" s="135"/>
      <c r="TBV2" s="135"/>
      <c r="TBW2" s="135"/>
      <c r="TBX2" s="135"/>
      <c r="TBY2" s="135"/>
      <c r="TBZ2" s="135"/>
      <c r="TCA2" s="135"/>
      <c r="TCB2" s="135"/>
      <c r="TCC2" s="135"/>
      <c r="TCD2" s="135"/>
      <c r="TCE2" s="135"/>
      <c r="TCF2" s="135"/>
      <c r="TCG2" s="135"/>
      <c r="TCH2" s="135"/>
      <c r="TCI2" s="135"/>
      <c r="TCJ2" s="135"/>
      <c r="TCK2" s="135"/>
      <c r="TCL2" s="135"/>
      <c r="TCM2" s="135"/>
      <c r="TCN2" s="135"/>
      <c r="TCO2" s="135"/>
      <c r="TCP2" s="135"/>
      <c r="TCQ2" s="135"/>
      <c r="TCR2" s="135"/>
      <c r="TCS2" s="135"/>
      <c r="TCT2" s="135"/>
      <c r="TCU2" s="135"/>
      <c r="TCV2" s="135"/>
      <c r="TCW2" s="135"/>
      <c r="TCX2" s="135"/>
      <c r="TCY2" s="135"/>
      <c r="TCZ2" s="135"/>
      <c r="TDA2" s="135"/>
      <c r="TDB2" s="135"/>
      <c r="TDC2" s="135"/>
      <c r="TDD2" s="135"/>
      <c r="TDE2" s="135"/>
      <c r="TDF2" s="135"/>
      <c r="TDG2" s="135"/>
      <c r="TDH2" s="135"/>
      <c r="TDI2" s="135"/>
      <c r="TDJ2" s="135"/>
      <c r="TDK2" s="135"/>
      <c r="TDL2" s="135"/>
      <c r="TDM2" s="135"/>
      <c r="TDN2" s="135"/>
      <c r="TDO2" s="135"/>
      <c r="TDP2" s="135"/>
      <c r="TDQ2" s="135"/>
      <c r="TDR2" s="135"/>
      <c r="TDS2" s="135"/>
      <c r="TDT2" s="135"/>
      <c r="TDU2" s="135"/>
      <c r="TDV2" s="135"/>
      <c r="TDW2" s="135"/>
      <c r="TDX2" s="135"/>
      <c r="TDY2" s="135"/>
      <c r="TDZ2" s="135"/>
      <c r="TEA2" s="135"/>
      <c r="TEB2" s="135"/>
      <c r="TEC2" s="135"/>
      <c r="TED2" s="135"/>
      <c r="TEE2" s="135"/>
      <c r="TEF2" s="135"/>
      <c r="TEG2" s="135"/>
      <c r="TEH2" s="135"/>
      <c r="TEI2" s="135"/>
      <c r="TEJ2" s="135"/>
      <c r="TEK2" s="135"/>
      <c r="TEL2" s="135"/>
      <c r="TEM2" s="135"/>
      <c r="TEN2" s="135"/>
      <c r="TEO2" s="135"/>
      <c r="TEP2" s="135"/>
      <c r="TEQ2" s="135"/>
      <c r="TER2" s="135"/>
      <c r="TES2" s="135"/>
      <c r="TET2" s="135"/>
      <c r="TEU2" s="135"/>
      <c r="TEV2" s="135"/>
      <c r="TEW2" s="135"/>
      <c r="TEX2" s="135"/>
      <c r="TEY2" s="135"/>
      <c r="TEZ2" s="135"/>
      <c r="TFA2" s="135"/>
      <c r="TFB2" s="135"/>
      <c r="TFC2" s="135"/>
      <c r="TFD2" s="135"/>
      <c r="TFE2" s="135"/>
      <c r="TFF2" s="135"/>
      <c r="TFG2" s="135"/>
      <c r="TFH2" s="135"/>
      <c r="TFI2" s="135"/>
      <c r="TFJ2" s="135"/>
      <c r="TFK2" s="135"/>
      <c r="TFL2" s="135"/>
      <c r="TFM2" s="135"/>
      <c r="TFN2" s="135"/>
      <c r="TFO2" s="135"/>
      <c r="TFP2" s="135"/>
      <c r="TFQ2" s="135"/>
      <c r="TFR2" s="135"/>
      <c r="TFS2" s="135"/>
      <c r="TFT2" s="135"/>
      <c r="TFU2" s="135"/>
      <c r="TFV2" s="135"/>
      <c r="TFW2" s="135"/>
      <c r="TFX2" s="135"/>
      <c r="TFY2" s="135"/>
      <c r="TFZ2" s="135"/>
      <c r="TGA2" s="135"/>
      <c r="TGB2" s="135"/>
      <c r="TGC2" s="135"/>
      <c r="TGD2" s="135"/>
      <c r="TGE2" s="135"/>
      <c r="TGF2" s="135"/>
      <c r="TGG2" s="135"/>
      <c r="TGH2" s="135"/>
      <c r="TGI2" s="135"/>
      <c r="TGJ2" s="135"/>
      <c r="TGK2" s="135"/>
      <c r="TGL2" s="135"/>
      <c r="TGM2" s="135"/>
      <c r="TGN2" s="135"/>
      <c r="TGO2" s="135"/>
      <c r="TGP2" s="135"/>
      <c r="TGQ2" s="135"/>
      <c r="TGR2" s="135"/>
      <c r="TGS2" s="135"/>
      <c r="TGT2" s="135"/>
      <c r="TGU2" s="135"/>
      <c r="TGV2" s="135"/>
      <c r="TGW2" s="135"/>
      <c r="TGX2" s="135"/>
      <c r="TGY2" s="135"/>
      <c r="TGZ2" s="135"/>
      <c r="THA2" s="135"/>
      <c r="THB2" s="135"/>
      <c r="THC2" s="135"/>
      <c r="THD2" s="135"/>
      <c r="THE2" s="135"/>
      <c r="THF2" s="135"/>
      <c r="THG2" s="135"/>
      <c r="THH2" s="135"/>
      <c r="THI2" s="135"/>
      <c r="THJ2" s="135"/>
      <c r="THK2" s="135"/>
      <c r="THL2" s="135"/>
      <c r="THM2" s="135"/>
      <c r="THN2" s="135"/>
      <c r="THO2" s="135"/>
      <c r="THP2" s="135"/>
      <c r="THQ2" s="135"/>
      <c r="THR2" s="135"/>
      <c r="THS2" s="135"/>
      <c r="THT2" s="135"/>
      <c r="THU2" s="135"/>
      <c r="THV2" s="135"/>
      <c r="THW2" s="135"/>
      <c r="THX2" s="135"/>
      <c r="THY2" s="135"/>
      <c r="THZ2" s="135"/>
      <c r="TIA2" s="135"/>
      <c r="TIB2" s="135"/>
      <c r="TIC2" s="135"/>
      <c r="TID2" s="135"/>
      <c r="TIE2" s="135"/>
      <c r="TIF2" s="135"/>
      <c r="TIG2" s="135"/>
      <c r="TIH2" s="135"/>
      <c r="TII2" s="135"/>
      <c r="TIJ2" s="135"/>
      <c r="TIK2" s="135"/>
      <c r="TIL2" s="135"/>
      <c r="TIM2" s="135"/>
      <c r="TIN2" s="135"/>
      <c r="TIO2" s="135"/>
      <c r="TIP2" s="135"/>
      <c r="TIQ2" s="135"/>
      <c r="TIR2" s="135"/>
      <c r="TIS2" s="135"/>
      <c r="TIT2" s="135"/>
      <c r="TIU2" s="135"/>
      <c r="TIV2" s="135"/>
      <c r="TIW2" s="135"/>
      <c r="TIX2" s="135"/>
      <c r="TIY2" s="135"/>
      <c r="TIZ2" s="135"/>
      <c r="TJA2" s="135"/>
      <c r="TJB2" s="135"/>
      <c r="TJC2" s="135"/>
      <c r="TJD2" s="135"/>
      <c r="TJE2" s="135"/>
      <c r="TJF2" s="135"/>
      <c r="TJG2" s="135"/>
      <c r="TJH2" s="135"/>
      <c r="TJI2" s="135"/>
      <c r="TJJ2" s="135"/>
      <c r="TJK2" s="135"/>
      <c r="TJL2" s="135"/>
      <c r="TJM2" s="135"/>
      <c r="TJN2" s="135"/>
      <c r="TJO2" s="135"/>
      <c r="TJP2" s="135"/>
      <c r="TJQ2" s="135"/>
      <c r="TJR2" s="135"/>
      <c r="TJS2" s="135"/>
      <c r="TJT2" s="135"/>
      <c r="TJU2" s="135"/>
      <c r="TJV2" s="135"/>
      <c r="TJW2" s="135"/>
      <c r="TJX2" s="135"/>
      <c r="TJY2" s="135"/>
      <c r="TJZ2" s="135"/>
      <c r="TKA2" s="135"/>
      <c r="TKB2" s="135"/>
      <c r="TKC2" s="135"/>
      <c r="TKD2" s="135"/>
      <c r="TKE2" s="135"/>
      <c r="TKF2" s="135"/>
      <c r="TKG2" s="135"/>
      <c r="TKH2" s="135"/>
      <c r="TKI2" s="135"/>
      <c r="TKJ2" s="135"/>
      <c r="TKK2" s="135"/>
      <c r="TKL2" s="135"/>
      <c r="TKM2" s="135"/>
      <c r="TKN2" s="135"/>
      <c r="TKO2" s="135"/>
      <c r="TKP2" s="135"/>
      <c r="TKQ2" s="135"/>
      <c r="TKR2" s="135"/>
      <c r="TKS2" s="135"/>
      <c r="TKT2" s="135"/>
      <c r="TKU2" s="135"/>
      <c r="TKV2" s="135"/>
      <c r="TKW2" s="135"/>
      <c r="TKX2" s="135"/>
      <c r="TKY2" s="135"/>
      <c r="TKZ2" s="135"/>
      <c r="TLA2" s="135"/>
      <c r="TLB2" s="135"/>
      <c r="TLC2" s="135"/>
      <c r="TLD2" s="135"/>
      <c r="TLE2" s="135"/>
      <c r="TLF2" s="135"/>
      <c r="TLG2" s="135"/>
      <c r="TLH2" s="135"/>
      <c r="TLI2" s="135"/>
      <c r="TLJ2" s="135"/>
      <c r="TLK2" s="135"/>
      <c r="TLL2" s="135"/>
      <c r="TLM2" s="135"/>
      <c r="TLN2" s="135"/>
      <c r="TLO2" s="135"/>
      <c r="TLP2" s="135"/>
      <c r="TLQ2" s="135"/>
      <c r="TLR2" s="135"/>
      <c r="TLS2" s="135"/>
      <c r="TLT2" s="135"/>
      <c r="TLU2" s="135"/>
      <c r="TLV2" s="135"/>
      <c r="TLW2" s="135"/>
      <c r="TLX2" s="135"/>
      <c r="TLY2" s="135"/>
      <c r="TLZ2" s="135"/>
      <c r="TMA2" s="135"/>
      <c r="TMB2" s="135"/>
      <c r="TMC2" s="135"/>
      <c r="TMD2" s="135"/>
      <c r="TME2" s="135"/>
      <c r="TMF2" s="135"/>
      <c r="TMG2" s="135"/>
      <c r="TMH2" s="135"/>
      <c r="TMI2" s="135"/>
      <c r="TMJ2" s="135"/>
      <c r="TMK2" s="135"/>
      <c r="TML2" s="135"/>
      <c r="TMM2" s="135"/>
      <c r="TMN2" s="135"/>
      <c r="TMO2" s="135"/>
      <c r="TMP2" s="135"/>
      <c r="TMQ2" s="135"/>
      <c r="TMR2" s="135"/>
      <c r="TMS2" s="135"/>
      <c r="TMT2" s="135"/>
      <c r="TMU2" s="135"/>
      <c r="TMV2" s="135"/>
      <c r="TMW2" s="135"/>
      <c r="TMX2" s="135"/>
      <c r="TMY2" s="135"/>
      <c r="TMZ2" s="135"/>
      <c r="TNA2" s="135"/>
      <c r="TNB2" s="135"/>
      <c r="TNC2" s="135"/>
      <c r="TND2" s="135"/>
      <c r="TNE2" s="135"/>
      <c r="TNF2" s="135"/>
      <c r="TNG2" s="135"/>
      <c r="TNH2" s="135"/>
      <c r="TNI2" s="135"/>
      <c r="TNJ2" s="135"/>
      <c r="TNK2" s="135"/>
      <c r="TNL2" s="135"/>
      <c r="TNM2" s="135"/>
      <c r="TNN2" s="135"/>
      <c r="TNO2" s="135"/>
      <c r="TNP2" s="135"/>
      <c r="TNQ2" s="135"/>
      <c r="TNR2" s="135"/>
      <c r="TNS2" s="135"/>
      <c r="TNT2" s="135"/>
      <c r="TNU2" s="135"/>
      <c r="TNV2" s="135"/>
      <c r="TNW2" s="135"/>
      <c r="TNX2" s="135"/>
      <c r="TNY2" s="135"/>
      <c r="TNZ2" s="135"/>
      <c r="TOA2" s="135"/>
      <c r="TOB2" s="135"/>
      <c r="TOC2" s="135"/>
      <c r="TOD2" s="135"/>
      <c r="TOE2" s="135"/>
      <c r="TOF2" s="135"/>
      <c r="TOG2" s="135"/>
      <c r="TOH2" s="135"/>
      <c r="TOI2" s="135"/>
      <c r="TOJ2" s="135"/>
      <c r="TOK2" s="135"/>
      <c r="TOL2" s="135"/>
      <c r="TOM2" s="135"/>
      <c r="TON2" s="135"/>
      <c r="TOO2" s="135"/>
      <c r="TOP2" s="135"/>
      <c r="TOQ2" s="135"/>
      <c r="TOR2" s="135"/>
      <c r="TOS2" s="135"/>
      <c r="TOT2" s="135"/>
      <c r="TOU2" s="135"/>
      <c r="TOV2" s="135"/>
      <c r="TOW2" s="135"/>
      <c r="TOX2" s="135"/>
      <c r="TOY2" s="135"/>
      <c r="TOZ2" s="135"/>
      <c r="TPA2" s="135"/>
      <c r="TPB2" s="135"/>
      <c r="TPC2" s="135"/>
      <c r="TPD2" s="135"/>
      <c r="TPE2" s="135"/>
      <c r="TPF2" s="135"/>
      <c r="TPG2" s="135"/>
      <c r="TPH2" s="135"/>
      <c r="TPI2" s="135"/>
      <c r="TPJ2" s="135"/>
      <c r="TPK2" s="135"/>
      <c r="TPL2" s="135"/>
      <c r="TPM2" s="135"/>
      <c r="TPN2" s="135"/>
      <c r="TPO2" s="135"/>
      <c r="TPP2" s="135"/>
      <c r="TPQ2" s="135"/>
      <c r="TPR2" s="135"/>
      <c r="TPS2" s="135"/>
      <c r="TPT2" s="135"/>
      <c r="TPU2" s="135"/>
      <c r="TPV2" s="135"/>
      <c r="TPW2" s="135"/>
      <c r="TPX2" s="135"/>
      <c r="TPY2" s="135"/>
      <c r="TPZ2" s="135"/>
      <c r="TQA2" s="135"/>
      <c r="TQB2" s="135"/>
      <c r="TQC2" s="135"/>
      <c r="TQD2" s="135"/>
      <c r="TQE2" s="135"/>
      <c r="TQF2" s="135"/>
      <c r="TQG2" s="135"/>
      <c r="TQH2" s="135"/>
      <c r="TQI2" s="135"/>
      <c r="TQJ2" s="135"/>
      <c r="TQK2" s="135"/>
      <c r="TQL2" s="135"/>
      <c r="TQM2" s="135"/>
      <c r="TQN2" s="135"/>
      <c r="TQO2" s="135"/>
      <c r="TQP2" s="135"/>
      <c r="TQQ2" s="135"/>
      <c r="TQR2" s="135"/>
      <c r="TQS2" s="135"/>
      <c r="TQT2" s="135"/>
      <c r="TQU2" s="135"/>
      <c r="TQV2" s="135"/>
      <c r="TQW2" s="135"/>
      <c r="TQX2" s="135"/>
      <c r="TQY2" s="135"/>
      <c r="TQZ2" s="135"/>
      <c r="TRA2" s="135"/>
      <c r="TRB2" s="135"/>
      <c r="TRC2" s="135"/>
      <c r="TRD2" s="135"/>
      <c r="TRE2" s="135"/>
      <c r="TRF2" s="135"/>
      <c r="TRG2" s="135"/>
      <c r="TRH2" s="135"/>
      <c r="TRI2" s="135"/>
      <c r="TRJ2" s="135"/>
      <c r="TRK2" s="135"/>
      <c r="TRL2" s="135"/>
      <c r="TRM2" s="135"/>
      <c r="TRN2" s="135"/>
      <c r="TRO2" s="135"/>
      <c r="TRP2" s="135"/>
      <c r="TRQ2" s="135"/>
      <c r="TRR2" s="135"/>
      <c r="TRS2" s="135"/>
      <c r="TRT2" s="135"/>
      <c r="TRU2" s="135"/>
      <c r="TRV2" s="135"/>
      <c r="TRW2" s="135"/>
      <c r="TRX2" s="135"/>
      <c r="TRY2" s="135"/>
      <c r="TRZ2" s="135"/>
      <c r="TSA2" s="135"/>
      <c r="TSB2" s="135"/>
      <c r="TSC2" s="135"/>
      <c r="TSD2" s="135"/>
      <c r="TSE2" s="135"/>
      <c r="TSF2" s="135"/>
      <c r="TSG2" s="135"/>
      <c r="TSH2" s="135"/>
      <c r="TSI2" s="135"/>
      <c r="TSJ2" s="135"/>
      <c r="TSK2" s="135"/>
      <c r="TSL2" s="135"/>
      <c r="TSM2" s="135"/>
      <c r="TSN2" s="135"/>
      <c r="TSO2" s="135"/>
      <c r="TSP2" s="135"/>
      <c r="TSQ2" s="135"/>
      <c r="TSR2" s="135"/>
      <c r="TSS2" s="135"/>
      <c r="TST2" s="135"/>
      <c r="TSU2" s="135"/>
      <c r="TSV2" s="135"/>
      <c r="TSW2" s="135"/>
      <c r="TSX2" s="135"/>
      <c r="TSY2" s="135"/>
      <c r="TSZ2" s="135"/>
      <c r="TTA2" s="135"/>
      <c r="TTB2" s="135"/>
      <c r="TTC2" s="135"/>
      <c r="TTD2" s="135"/>
      <c r="TTE2" s="135"/>
      <c r="TTF2" s="135"/>
      <c r="TTG2" s="135"/>
      <c r="TTH2" s="135"/>
      <c r="TTI2" s="135"/>
      <c r="TTJ2" s="135"/>
      <c r="TTK2" s="135"/>
      <c r="TTL2" s="135"/>
      <c r="TTM2" s="135"/>
      <c r="TTN2" s="135"/>
      <c r="TTO2" s="135"/>
      <c r="TTP2" s="135"/>
      <c r="TTQ2" s="135"/>
      <c r="TTR2" s="135"/>
      <c r="TTS2" s="135"/>
      <c r="TTT2" s="135"/>
      <c r="TTU2" s="135"/>
      <c r="TTV2" s="135"/>
      <c r="TTW2" s="135"/>
      <c r="TTX2" s="135"/>
      <c r="TTY2" s="135"/>
      <c r="TTZ2" s="135"/>
      <c r="TUA2" s="135"/>
      <c r="TUB2" s="135"/>
      <c r="TUC2" s="135"/>
      <c r="TUD2" s="135"/>
      <c r="TUE2" s="135"/>
      <c r="TUF2" s="135"/>
      <c r="TUG2" s="135"/>
      <c r="TUH2" s="135"/>
      <c r="TUI2" s="135"/>
      <c r="TUJ2" s="135"/>
      <c r="TUK2" s="135"/>
      <c r="TUL2" s="135"/>
      <c r="TUM2" s="135"/>
      <c r="TUN2" s="135"/>
      <c r="TUO2" s="135"/>
      <c r="TUP2" s="135"/>
      <c r="TUQ2" s="135"/>
      <c r="TUR2" s="135"/>
      <c r="TUS2" s="135"/>
      <c r="TUT2" s="135"/>
      <c r="TUU2" s="135"/>
      <c r="TUV2" s="135"/>
      <c r="TUW2" s="135"/>
      <c r="TUX2" s="135"/>
      <c r="TUY2" s="135"/>
      <c r="TUZ2" s="135"/>
      <c r="TVA2" s="135"/>
      <c r="TVB2" s="135"/>
      <c r="TVC2" s="135"/>
      <c r="TVD2" s="135"/>
      <c r="TVE2" s="135"/>
      <c r="TVF2" s="135"/>
      <c r="TVG2" s="135"/>
      <c r="TVH2" s="135"/>
      <c r="TVI2" s="135"/>
      <c r="TVJ2" s="135"/>
      <c r="TVK2" s="135"/>
      <c r="TVL2" s="135"/>
      <c r="TVM2" s="135"/>
      <c r="TVN2" s="135"/>
      <c r="TVO2" s="135"/>
      <c r="TVP2" s="135"/>
      <c r="TVQ2" s="135"/>
      <c r="TVR2" s="135"/>
      <c r="TVS2" s="135"/>
      <c r="TVT2" s="135"/>
      <c r="TVU2" s="135"/>
      <c r="TVV2" s="135"/>
      <c r="TVW2" s="135"/>
      <c r="TVX2" s="135"/>
      <c r="TVY2" s="135"/>
      <c r="TVZ2" s="135"/>
      <c r="TWA2" s="135"/>
      <c r="TWB2" s="135"/>
      <c r="TWC2" s="135"/>
      <c r="TWD2" s="135"/>
      <c r="TWE2" s="135"/>
      <c r="TWF2" s="135"/>
      <c r="TWG2" s="135"/>
      <c r="TWH2" s="135"/>
      <c r="TWI2" s="135"/>
      <c r="TWJ2" s="135"/>
      <c r="TWK2" s="135"/>
      <c r="TWL2" s="135"/>
      <c r="TWM2" s="135"/>
      <c r="TWN2" s="135"/>
      <c r="TWO2" s="135"/>
      <c r="TWP2" s="135"/>
      <c r="TWQ2" s="135"/>
      <c r="TWR2" s="135"/>
      <c r="TWS2" s="135"/>
      <c r="TWT2" s="135"/>
      <c r="TWU2" s="135"/>
      <c r="TWV2" s="135"/>
      <c r="TWW2" s="135"/>
      <c r="TWX2" s="135"/>
      <c r="TWY2" s="135"/>
      <c r="TWZ2" s="135"/>
      <c r="TXA2" s="135"/>
      <c r="TXB2" s="135"/>
      <c r="TXC2" s="135"/>
      <c r="TXD2" s="135"/>
      <c r="TXE2" s="135"/>
      <c r="TXF2" s="135"/>
      <c r="TXG2" s="135"/>
      <c r="TXH2" s="135"/>
      <c r="TXI2" s="135"/>
      <c r="TXJ2" s="135"/>
      <c r="TXK2" s="135"/>
      <c r="TXL2" s="135"/>
      <c r="TXM2" s="135"/>
      <c r="TXN2" s="135"/>
      <c r="TXO2" s="135"/>
      <c r="TXP2" s="135"/>
      <c r="TXQ2" s="135"/>
      <c r="TXR2" s="135"/>
      <c r="TXS2" s="135"/>
      <c r="TXT2" s="135"/>
      <c r="TXU2" s="135"/>
      <c r="TXV2" s="135"/>
      <c r="TXW2" s="135"/>
      <c r="TXX2" s="135"/>
      <c r="TXY2" s="135"/>
      <c r="TXZ2" s="135"/>
      <c r="TYA2" s="135"/>
      <c r="TYB2" s="135"/>
      <c r="TYC2" s="135"/>
      <c r="TYD2" s="135"/>
      <c r="TYE2" s="135"/>
      <c r="TYF2" s="135"/>
      <c r="TYG2" s="135"/>
      <c r="TYH2" s="135"/>
      <c r="TYI2" s="135"/>
      <c r="TYJ2" s="135"/>
      <c r="TYK2" s="135"/>
      <c r="TYL2" s="135"/>
      <c r="TYM2" s="135"/>
      <c r="TYN2" s="135"/>
      <c r="TYO2" s="135"/>
      <c r="TYP2" s="135"/>
      <c r="TYQ2" s="135"/>
      <c r="TYR2" s="135"/>
      <c r="TYS2" s="135"/>
      <c r="TYT2" s="135"/>
      <c r="TYU2" s="135"/>
      <c r="TYV2" s="135"/>
      <c r="TYW2" s="135"/>
      <c r="TYX2" s="135"/>
      <c r="TYY2" s="135"/>
      <c r="TYZ2" s="135"/>
      <c r="TZA2" s="135"/>
      <c r="TZB2" s="135"/>
      <c r="TZC2" s="135"/>
      <c r="TZD2" s="135"/>
      <c r="TZE2" s="135"/>
      <c r="TZF2" s="135"/>
      <c r="TZG2" s="135"/>
      <c r="TZH2" s="135"/>
      <c r="TZI2" s="135"/>
      <c r="TZJ2" s="135"/>
      <c r="TZK2" s="135"/>
      <c r="TZL2" s="135"/>
      <c r="TZM2" s="135"/>
      <c r="TZN2" s="135"/>
      <c r="TZO2" s="135"/>
      <c r="TZP2" s="135"/>
      <c r="TZQ2" s="135"/>
      <c r="TZR2" s="135"/>
      <c r="TZS2" s="135"/>
      <c r="TZT2" s="135"/>
      <c r="TZU2" s="135"/>
      <c r="TZV2" s="135"/>
      <c r="TZW2" s="135"/>
      <c r="TZX2" s="135"/>
      <c r="TZY2" s="135"/>
      <c r="TZZ2" s="135"/>
      <c r="UAA2" s="135"/>
      <c r="UAB2" s="135"/>
      <c r="UAC2" s="135"/>
      <c r="UAD2" s="135"/>
      <c r="UAE2" s="135"/>
      <c r="UAF2" s="135"/>
      <c r="UAG2" s="135"/>
      <c r="UAH2" s="135"/>
      <c r="UAI2" s="135"/>
      <c r="UAJ2" s="135"/>
      <c r="UAK2" s="135"/>
      <c r="UAL2" s="135"/>
      <c r="UAM2" s="135"/>
      <c r="UAN2" s="135"/>
      <c r="UAO2" s="135"/>
      <c r="UAP2" s="135"/>
      <c r="UAQ2" s="135"/>
      <c r="UAR2" s="135"/>
      <c r="UAS2" s="135"/>
      <c r="UAT2" s="135"/>
      <c r="UAU2" s="135"/>
      <c r="UAV2" s="135"/>
      <c r="UAW2" s="135"/>
      <c r="UAX2" s="135"/>
      <c r="UAY2" s="135"/>
      <c r="UAZ2" s="135"/>
      <c r="UBA2" s="135"/>
      <c r="UBB2" s="135"/>
      <c r="UBC2" s="135"/>
      <c r="UBD2" s="135"/>
      <c r="UBE2" s="135"/>
      <c r="UBF2" s="135"/>
      <c r="UBG2" s="135"/>
      <c r="UBH2" s="135"/>
      <c r="UBI2" s="135"/>
      <c r="UBJ2" s="135"/>
      <c r="UBK2" s="135"/>
      <c r="UBL2" s="135"/>
      <c r="UBM2" s="135"/>
      <c r="UBN2" s="135"/>
      <c r="UBO2" s="135"/>
      <c r="UBP2" s="135"/>
      <c r="UBQ2" s="135"/>
      <c r="UBR2" s="135"/>
      <c r="UBS2" s="135"/>
      <c r="UBT2" s="135"/>
      <c r="UBU2" s="135"/>
      <c r="UBV2" s="135"/>
      <c r="UBW2" s="135"/>
      <c r="UBX2" s="135"/>
      <c r="UBY2" s="135"/>
      <c r="UBZ2" s="135"/>
      <c r="UCA2" s="135"/>
      <c r="UCB2" s="135"/>
      <c r="UCC2" s="135"/>
      <c r="UCD2" s="135"/>
      <c r="UCE2" s="135"/>
      <c r="UCF2" s="135"/>
      <c r="UCG2" s="135"/>
      <c r="UCH2" s="135"/>
      <c r="UCI2" s="135"/>
      <c r="UCJ2" s="135"/>
      <c r="UCK2" s="135"/>
      <c r="UCL2" s="135"/>
      <c r="UCM2" s="135"/>
      <c r="UCN2" s="135"/>
      <c r="UCO2" s="135"/>
      <c r="UCP2" s="135"/>
      <c r="UCQ2" s="135"/>
      <c r="UCR2" s="135"/>
      <c r="UCS2" s="135"/>
      <c r="UCT2" s="135"/>
      <c r="UCU2" s="135"/>
      <c r="UCV2" s="135"/>
      <c r="UCW2" s="135"/>
      <c r="UCX2" s="135"/>
      <c r="UCY2" s="135"/>
      <c r="UCZ2" s="135"/>
      <c r="UDA2" s="135"/>
      <c r="UDB2" s="135"/>
      <c r="UDC2" s="135"/>
      <c r="UDD2" s="135"/>
      <c r="UDE2" s="135"/>
      <c r="UDF2" s="135"/>
      <c r="UDG2" s="135"/>
      <c r="UDH2" s="135"/>
      <c r="UDI2" s="135"/>
      <c r="UDJ2" s="135"/>
      <c r="UDK2" s="135"/>
      <c r="UDL2" s="135"/>
      <c r="UDM2" s="135"/>
      <c r="UDN2" s="135"/>
      <c r="UDO2" s="135"/>
      <c r="UDP2" s="135"/>
      <c r="UDQ2" s="135"/>
      <c r="UDR2" s="135"/>
      <c r="UDS2" s="135"/>
      <c r="UDT2" s="135"/>
      <c r="UDU2" s="135"/>
      <c r="UDV2" s="135"/>
      <c r="UDW2" s="135"/>
      <c r="UDX2" s="135"/>
      <c r="UDY2" s="135"/>
      <c r="UDZ2" s="135"/>
      <c r="UEA2" s="135"/>
      <c r="UEB2" s="135"/>
      <c r="UEC2" s="135"/>
      <c r="UED2" s="135"/>
      <c r="UEE2" s="135"/>
      <c r="UEF2" s="135"/>
      <c r="UEG2" s="135"/>
      <c r="UEH2" s="135"/>
      <c r="UEI2" s="135"/>
      <c r="UEJ2" s="135"/>
      <c r="UEK2" s="135"/>
      <c r="UEL2" s="135"/>
      <c r="UEM2" s="135"/>
      <c r="UEN2" s="135"/>
      <c r="UEO2" s="135"/>
      <c r="UEP2" s="135"/>
      <c r="UEQ2" s="135"/>
      <c r="UER2" s="135"/>
      <c r="UES2" s="135"/>
      <c r="UET2" s="135"/>
      <c r="UEU2" s="135"/>
      <c r="UEV2" s="135"/>
      <c r="UEW2" s="135"/>
      <c r="UEX2" s="135"/>
      <c r="UEY2" s="135"/>
      <c r="UEZ2" s="135"/>
      <c r="UFA2" s="135"/>
      <c r="UFB2" s="135"/>
      <c r="UFC2" s="135"/>
      <c r="UFD2" s="135"/>
      <c r="UFE2" s="135"/>
      <c r="UFF2" s="135"/>
      <c r="UFG2" s="135"/>
      <c r="UFH2" s="135"/>
      <c r="UFI2" s="135"/>
      <c r="UFJ2" s="135"/>
      <c r="UFK2" s="135"/>
      <c r="UFL2" s="135"/>
      <c r="UFM2" s="135"/>
      <c r="UFN2" s="135"/>
      <c r="UFO2" s="135"/>
      <c r="UFP2" s="135"/>
      <c r="UFQ2" s="135"/>
      <c r="UFR2" s="135"/>
      <c r="UFS2" s="135"/>
      <c r="UFT2" s="135"/>
      <c r="UFU2" s="135"/>
      <c r="UFV2" s="135"/>
      <c r="UFW2" s="135"/>
      <c r="UFX2" s="135"/>
      <c r="UFY2" s="135"/>
      <c r="UFZ2" s="135"/>
      <c r="UGA2" s="135"/>
      <c r="UGB2" s="135"/>
      <c r="UGC2" s="135"/>
      <c r="UGD2" s="135"/>
      <c r="UGE2" s="135"/>
      <c r="UGF2" s="135"/>
      <c r="UGG2" s="135"/>
      <c r="UGH2" s="135"/>
      <c r="UGI2" s="135"/>
      <c r="UGJ2" s="135"/>
      <c r="UGK2" s="135"/>
      <c r="UGL2" s="135"/>
      <c r="UGM2" s="135"/>
      <c r="UGN2" s="135"/>
      <c r="UGO2" s="135"/>
      <c r="UGP2" s="135"/>
      <c r="UGQ2" s="135"/>
      <c r="UGR2" s="135"/>
      <c r="UGS2" s="135"/>
      <c r="UGT2" s="135"/>
      <c r="UGU2" s="135"/>
      <c r="UGV2" s="135"/>
      <c r="UGW2" s="135"/>
      <c r="UGX2" s="135"/>
      <c r="UGY2" s="135"/>
      <c r="UGZ2" s="135"/>
      <c r="UHA2" s="135"/>
      <c r="UHB2" s="135"/>
      <c r="UHC2" s="135"/>
      <c r="UHD2" s="135"/>
      <c r="UHE2" s="135"/>
      <c r="UHF2" s="135"/>
      <c r="UHG2" s="135"/>
      <c r="UHH2" s="135"/>
      <c r="UHI2" s="135"/>
      <c r="UHJ2" s="135"/>
      <c r="UHK2" s="135"/>
      <c r="UHL2" s="135"/>
      <c r="UHM2" s="135"/>
      <c r="UHN2" s="135"/>
      <c r="UHO2" s="135"/>
      <c r="UHP2" s="135"/>
      <c r="UHQ2" s="135"/>
      <c r="UHR2" s="135"/>
      <c r="UHS2" s="135"/>
      <c r="UHT2" s="135"/>
      <c r="UHU2" s="135"/>
      <c r="UHV2" s="135"/>
      <c r="UHW2" s="135"/>
      <c r="UHX2" s="135"/>
      <c r="UHY2" s="135"/>
      <c r="UHZ2" s="135"/>
      <c r="UIA2" s="135"/>
      <c r="UIB2" s="135"/>
      <c r="UIC2" s="135"/>
      <c r="UID2" s="135"/>
      <c r="UIE2" s="135"/>
      <c r="UIF2" s="135"/>
      <c r="UIG2" s="135"/>
      <c r="UIH2" s="135"/>
      <c r="UII2" s="135"/>
      <c r="UIJ2" s="135"/>
      <c r="UIK2" s="135"/>
      <c r="UIL2" s="135"/>
      <c r="UIM2" s="135"/>
      <c r="UIN2" s="135"/>
      <c r="UIO2" s="135"/>
      <c r="UIP2" s="135"/>
      <c r="UIQ2" s="135"/>
      <c r="UIR2" s="135"/>
      <c r="UIS2" s="135"/>
      <c r="UIT2" s="135"/>
      <c r="UIU2" s="135"/>
      <c r="UIV2" s="135"/>
      <c r="UIW2" s="135"/>
      <c r="UIX2" s="135"/>
      <c r="UIY2" s="135"/>
      <c r="UIZ2" s="135"/>
      <c r="UJA2" s="135"/>
      <c r="UJB2" s="135"/>
      <c r="UJC2" s="135"/>
      <c r="UJD2" s="135"/>
      <c r="UJE2" s="135"/>
      <c r="UJF2" s="135"/>
      <c r="UJG2" s="135"/>
      <c r="UJH2" s="135"/>
      <c r="UJI2" s="135"/>
      <c r="UJJ2" s="135"/>
      <c r="UJK2" s="135"/>
      <c r="UJL2" s="135"/>
      <c r="UJM2" s="135"/>
      <c r="UJN2" s="135"/>
      <c r="UJO2" s="135"/>
      <c r="UJP2" s="135"/>
      <c r="UJQ2" s="135"/>
      <c r="UJR2" s="135"/>
      <c r="UJS2" s="135"/>
      <c r="UJT2" s="135"/>
      <c r="UJU2" s="135"/>
      <c r="UJV2" s="135"/>
      <c r="UJW2" s="135"/>
      <c r="UJX2" s="135"/>
      <c r="UJY2" s="135"/>
      <c r="UJZ2" s="135"/>
      <c r="UKA2" s="135"/>
      <c r="UKB2" s="135"/>
      <c r="UKC2" s="135"/>
      <c r="UKD2" s="135"/>
      <c r="UKE2" s="135"/>
      <c r="UKF2" s="135"/>
      <c r="UKG2" s="135"/>
      <c r="UKH2" s="135"/>
      <c r="UKI2" s="135"/>
      <c r="UKJ2" s="135"/>
      <c r="UKK2" s="135"/>
      <c r="UKL2" s="135"/>
      <c r="UKM2" s="135"/>
      <c r="UKN2" s="135"/>
      <c r="UKO2" s="135"/>
      <c r="UKP2" s="135"/>
      <c r="UKQ2" s="135"/>
      <c r="UKR2" s="135"/>
      <c r="UKS2" s="135"/>
      <c r="UKT2" s="135"/>
      <c r="UKU2" s="135"/>
      <c r="UKV2" s="135"/>
      <c r="UKW2" s="135"/>
      <c r="UKX2" s="135"/>
      <c r="UKY2" s="135"/>
      <c r="UKZ2" s="135"/>
      <c r="ULA2" s="135"/>
      <c r="ULB2" s="135"/>
      <c r="ULC2" s="135"/>
      <c r="ULD2" s="135"/>
      <c r="ULE2" s="135"/>
      <c r="ULF2" s="135"/>
      <c r="ULG2" s="135"/>
      <c r="ULH2" s="135"/>
      <c r="ULI2" s="135"/>
      <c r="ULJ2" s="135"/>
      <c r="ULK2" s="135"/>
      <c r="ULL2" s="135"/>
      <c r="ULM2" s="135"/>
      <c r="ULN2" s="135"/>
      <c r="ULO2" s="135"/>
      <c r="ULP2" s="135"/>
      <c r="ULQ2" s="135"/>
      <c r="ULR2" s="135"/>
      <c r="ULS2" s="135"/>
      <c r="ULT2" s="135"/>
      <c r="ULU2" s="135"/>
      <c r="ULV2" s="135"/>
      <c r="ULW2" s="135"/>
      <c r="ULX2" s="135"/>
      <c r="ULY2" s="135"/>
      <c r="ULZ2" s="135"/>
      <c r="UMA2" s="135"/>
      <c r="UMB2" s="135"/>
      <c r="UMC2" s="135"/>
      <c r="UMD2" s="135"/>
      <c r="UME2" s="135"/>
      <c r="UMF2" s="135"/>
      <c r="UMG2" s="135"/>
      <c r="UMH2" s="135"/>
      <c r="UMI2" s="135"/>
      <c r="UMJ2" s="135"/>
      <c r="UMK2" s="135"/>
      <c r="UML2" s="135"/>
      <c r="UMM2" s="135"/>
      <c r="UMN2" s="135"/>
      <c r="UMO2" s="135"/>
      <c r="UMP2" s="135"/>
      <c r="UMQ2" s="135"/>
      <c r="UMR2" s="135"/>
      <c r="UMS2" s="135"/>
      <c r="UMT2" s="135"/>
      <c r="UMU2" s="135"/>
      <c r="UMV2" s="135"/>
      <c r="UMW2" s="135"/>
      <c r="UMX2" s="135"/>
      <c r="UMY2" s="135"/>
      <c r="UMZ2" s="135"/>
      <c r="UNA2" s="135"/>
      <c r="UNB2" s="135"/>
      <c r="UNC2" s="135"/>
      <c r="UND2" s="135"/>
      <c r="UNE2" s="135"/>
      <c r="UNF2" s="135"/>
      <c r="UNG2" s="135"/>
      <c r="UNH2" s="135"/>
      <c r="UNI2" s="135"/>
      <c r="UNJ2" s="135"/>
      <c r="UNK2" s="135"/>
      <c r="UNL2" s="135"/>
      <c r="UNM2" s="135"/>
      <c r="UNN2" s="135"/>
      <c r="UNO2" s="135"/>
      <c r="UNP2" s="135"/>
      <c r="UNQ2" s="135"/>
      <c r="UNR2" s="135"/>
      <c r="UNS2" s="135"/>
      <c r="UNT2" s="135"/>
      <c r="UNU2" s="135"/>
      <c r="UNV2" s="135"/>
      <c r="UNW2" s="135"/>
      <c r="UNX2" s="135"/>
      <c r="UNY2" s="135"/>
      <c r="UNZ2" s="135"/>
      <c r="UOA2" s="135"/>
      <c r="UOB2" s="135"/>
      <c r="UOC2" s="135"/>
      <c r="UOD2" s="135"/>
      <c r="UOE2" s="135"/>
      <c r="UOF2" s="135"/>
      <c r="UOG2" s="135"/>
      <c r="UOH2" s="135"/>
      <c r="UOI2" s="135"/>
      <c r="UOJ2" s="135"/>
      <c r="UOK2" s="135"/>
      <c r="UOL2" s="135"/>
      <c r="UOM2" s="135"/>
      <c r="UON2" s="135"/>
      <c r="UOO2" s="135"/>
      <c r="UOP2" s="135"/>
      <c r="UOQ2" s="135"/>
      <c r="UOR2" s="135"/>
      <c r="UOS2" s="135"/>
      <c r="UOT2" s="135"/>
      <c r="UOU2" s="135"/>
      <c r="UOV2" s="135"/>
      <c r="UOW2" s="135"/>
      <c r="UOX2" s="135"/>
      <c r="UOY2" s="135"/>
      <c r="UOZ2" s="135"/>
      <c r="UPA2" s="135"/>
      <c r="UPB2" s="135"/>
      <c r="UPC2" s="135"/>
      <c r="UPD2" s="135"/>
      <c r="UPE2" s="135"/>
      <c r="UPF2" s="135"/>
      <c r="UPG2" s="135"/>
      <c r="UPH2" s="135"/>
      <c r="UPI2" s="135"/>
      <c r="UPJ2" s="135"/>
      <c r="UPK2" s="135"/>
      <c r="UPL2" s="135"/>
      <c r="UPM2" s="135"/>
      <c r="UPN2" s="135"/>
      <c r="UPO2" s="135"/>
      <c r="UPP2" s="135"/>
      <c r="UPQ2" s="135"/>
      <c r="UPR2" s="135"/>
      <c r="UPS2" s="135"/>
      <c r="UPT2" s="135"/>
      <c r="UPU2" s="135"/>
      <c r="UPV2" s="135"/>
      <c r="UPW2" s="135"/>
      <c r="UPX2" s="135"/>
      <c r="UPY2" s="135"/>
      <c r="UPZ2" s="135"/>
      <c r="UQA2" s="135"/>
      <c r="UQB2" s="135"/>
      <c r="UQC2" s="135"/>
      <c r="UQD2" s="135"/>
      <c r="UQE2" s="135"/>
      <c r="UQF2" s="135"/>
      <c r="UQG2" s="135"/>
      <c r="UQH2" s="135"/>
      <c r="UQI2" s="135"/>
      <c r="UQJ2" s="135"/>
      <c r="UQK2" s="135"/>
      <c r="UQL2" s="135"/>
      <c r="UQM2" s="135"/>
      <c r="UQN2" s="135"/>
      <c r="UQO2" s="135"/>
      <c r="UQP2" s="135"/>
      <c r="UQQ2" s="135"/>
      <c r="UQR2" s="135"/>
      <c r="UQS2" s="135"/>
      <c r="UQT2" s="135"/>
      <c r="UQU2" s="135"/>
      <c r="UQV2" s="135"/>
      <c r="UQW2" s="135"/>
      <c r="UQX2" s="135"/>
      <c r="UQY2" s="135"/>
      <c r="UQZ2" s="135"/>
      <c r="URA2" s="135"/>
      <c r="URB2" s="135"/>
      <c r="URC2" s="135"/>
      <c r="URD2" s="135"/>
      <c r="URE2" s="135"/>
      <c r="URF2" s="135"/>
      <c r="URG2" s="135"/>
      <c r="URH2" s="135"/>
      <c r="URI2" s="135"/>
      <c r="URJ2" s="135"/>
      <c r="URK2" s="135"/>
      <c r="URL2" s="135"/>
      <c r="URM2" s="135"/>
      <c r="URN2" s="135"/>
      <c r="URO2" s="135"/>
      <c r="URP2" s="135"/>
      <c r="URQ2" s="135"/>
      <c r="URR2" s="135"/>
      <c r="URS2" s="135"/>
      <c r="URT2" s="135"/>
      <c r="URU2" s="135"/>
      <c r="URV2" s="135"/>
      <c r="URW2" s="135"/>
      <c r="URX2" s="135"/>
      <c r="URY2" s="135"/>
      <c r="URZ2" s="135"/>
      <c r="USA2" s="135"/>
      <c r="USB2" s="135"/>
      <c r="USC2" s="135"/>
      <c r="USD2" s="135"/>
      <c r="USE2" s="135"/>
      <c r="USF2" s="135"/>
      <c r="USG2" s="135"/>
      <c r="USH2" s="135"/>
      <c r="USI2" s="135"/>
      <c r="USJ2" s="135"/>
      <c r="USK2" s="135"/>
      <c r="USL2" s="135"/>
      <c r="USM2" s="135"/>
      <c r="USN2" s="135"/>
      <c r="USO2" s="135"/>
      <c r="USP2" s="135"/>
      <c r="USQ2" s="135"/>
      <c r="USR2" s="135"/>
      <c r="USS2" s="135"/>
      <c r="UST2" s="135"/>
      <c r="USU2" s="135"/>
      <c r="USV2" s="135"/>
      <c r="USW2" s="135"/>
      <c r="USX2" s="135"/>
      <c r="USY2" s="135"/>
      <c r="USZ2" s="135"/>
      <c r="UTA2" s="135"/>
      <c r="UTB2" s="135"/>
      <c r="UTC2" s="135"/>
      <c r="UTD2" s="135"/>
      <c r="UTE2" s="135"/>
      <c r="UTF2" s="135"/>
      <c r="UTG2" s="135"/>
      <c r="UTH2" s="135"/>
      <c r="UTI2" s="135"/>
      <c r="UTJ2" s="135"/>
      <c r="UTK2" s="135"/>
      <c r="UTL2" s="135"/>
      <c r="UTM2" s="135"/>
      <c r="UTN2" s="135"/>
      <c r="UTO2" s="135"/>
      <c r="UTP2" s="135"/>
      <c r="UTQ2" s="135"/>
      <c r="UTR2" s="135"/>
      <c r="UTS2" s="135"/>
      <c r="UTT2" s="135"/>
      <c r="UTU2" s="135"/>
      <c r="UTV2" s="135"/>
      <c r="UTW2" s="135"/>
      <c r="UTX2" s="135"/>
      <c r="UTY2" s="135"/>
      <c r="UTZ2" s="135"/>
      <c r="UUA2" s="135"/>
      <c r="UUB2" s="135"/>
      <c r="UUC2" s="135"/>
      <c r="UUD2" s="135"/>
      <c r="UUE2" s="135"/>
      <c r="UUF2" s="135"/>
      <c r="UUG2" s="135"/>
      <c r="UUH2" s="135"/>
      <c r="UUI2" s="135"/>
      <c r="UUJ2" s="135"/>
      <c r="UUK2" s="135"/>
      <c r="UUL2" s="135"/>
      <c r="UUM2" s="135"/>
      <c r="UUN2" s="135"/>
      <c r="UUO2" s="135"/>
      <c r="UUP2" s="135"/>
      <c r="UUQ2" s="135"/>
      <c r="UUR2" s="135"/>
      <c r="UUS2" s="135"/>
      <c r="UUT2" s="135"/>
      <c r="UUU2" s="135"/>
      <c r="UUV2" s="135"/>
      <c r="UUW2" s="135"/>
      <c r="UUX2" s="135"/>
      <c r="UUY2" s="135"/>
      <c r="UUZ2" s="135"/>
      <c r="UVA2" s="135"/>
      <c r="UVB2" s="135"/>
      <c r="UVC2" s="135"/>
      <c r="UVD2" s="135"/>
      <c r="UVE2" s="135"/>
      <c r="UVF2" s="135"/>
      <c r="UVG2" s="135"/>
      <c r="UVH2" s="135"/>
      <c r="UVI2" s="135"/>
      <c r="UVJ2" s="135"/>
      <c r="UVK2" s="135"/>
      <c r="UVL2" s="135"/>
      <c r="UVM2" s="135"/>
      <c r="UVN2" s="135"/>
      <c r="UVO2" s="135"/>
      <c r="UVP2" s="135"/>
      <c r="UVQ2" s="135"/>
      <c r="UVR2" s="135"/>
      <c r="UVS2" s="135"/>
      <c r="UVT2" s="135"/>
      <c r="UVU2" s="135"/>
      <c r="UVV2" s="135"/>
      <c r="UVW2" s="135"/>
      <c r="UVX2" s="135"/>
      <c r="UVY2" s="135"/>
      <c r="UVZ2" s="135"/>
      <c r="UWA2" s="135"/>
      <c r="UWB2" s="135"/>
      <c r="UWC2" s="135"/>
      <c r="UWD2" s="135"/>
      <c r="UWE2" s="135"/>
      <c r="UWF2" s="135"/>
      <c r="UWG2" s="135"/>
      <c r="UWH2" s="135"/>
      <c r="UWI2" s="135"/>
      <c r="UWJ2" s="135"/>
      <c r="UWK2" s="135"/>
      <c r="UWL2" s="135"/>
      <c r="UWM2" s="135"/>
      <c r="UWN2" s="135"/>
      <c r="UWO2" s="135"/>
      <c r="UWP2" s="135"/>
      <c r="UWQ2" s="135"/>
      <c r="UWR2" s="135"/>
      <c r="UWS2" s="135"/>
      <c r="UWT2" s="135"/>
      <c r="UWU2" s="135"/>
      <c r="UWV2" s="135"/>
      <c r="UWW2" s="135"/>
      <c r="UWX2" s="135"/>
      <c r="UWY2" s="135"/>
      <c r="UWZ2" s="135"/>
      <c r="UXA2" s="135"/>
      <c r="UXB2" s="135"/>
      <c r="UXC2" s="135"/>
      <c r="UXD2" s="135"/>
      <c r="UXE2" s="135"/>
      <c r="UXF2" s="135"/>
      <c r="UXG2" s="135"/>
      <c r="UXH2" s="135"/>
      <c r="UXI2" s="135"/>
      <c r="UXJ2" s="135"/>
      <c r="UXK2" s="135"/>
      <c r="UXL2" s="135"/>
      <c r="UXM2" s="135"/>
      <c r="UXN2" s="135"/>
      <c r="UXO2" s="135"/>
      <c r="UXP2" s="135"/>
      <c r="UXQ2" s="135"/>
      <c r="UXR2" s="135"/>
      <c r="UXS2" s="135"/>
      <c r="UXT2" s="135"/>
      <c r="UXU2" s="135"/>
      <c r="UXV2" s="135"/>
      <c r="UXW2" s="135"/>
      <c r="UXX2" s="135"/>
      <c r="UXY2" s="135"/>
      <c r="UXZ2" s="135"/>
      <c r="UYA2" s="135"/>
      <c r="UYB2" s="135"/>
      <c r="UYC2" s="135"/>
      <c r="UYD2" s="135"/>
      <c r="UYE2" s="135"/>
      <c r="UYF2" s="135"/>
      <c r="UYG2" s="135"/>
      <c r="UYH2" s="135"/>
      <c r="UYI2" s="135"/>
      <c r="UYJ2" s="135"/>
      <c r="UYK2" s="135"/>
      <c r="UYL2" s="135"/>
      <c r="UYM2" s="135"/>
      <c r="UYN2" s="135"/>
      <c r="UYO2" s="135"/>
      <c r="UYP2" s="135"/>
      <c r="UYQ2" s="135"/>
      <c r="UYR2" s="135"/>
      <c r="UYS2" s="135"/>
      <c r="UYT2" s="135"/>
      <c r="UYU2" s="135"/>
      <c r="UYV2" s="135"/>
      <c r="UYW2" s="135"/>
      <c r="UYX2" s="135"/>
      <c r="UYY2" s="135"/>
      <c r="UYZ2" s="135"/>
      <c r="UZA2" s="135"/>
      <c r="UZB2" s="135"/>
      <c r="UZC2" s="135"/>
      <c r="UZD2" s="135"/>
      <c r="UZE2" s="135"/>
      <c r="UZF2" s="135"/>
      <c r="UZG2" s="135"/>
      <c r="UZH2" s="135"/>
      <c r="UZI2" s="135"/>
      <c r="UZJ2" s="135"/>
      <c r="UZK2" s="135"/>
      <c r="UZL2" s="135"/>
      <c r="UZM2" s="135"/>
      <c r="UZN2" s="135"/>
      <c r="UZO2" s="135"/>
      <c r="UZP2" s="135"/>
      <c r="UZQ2" s="135"/>
      <c r="UZR2" s="135"/>
      <c r="UZS2" s="135"/>
      <c r="UZT2" s="135"/>
      <c r="UZU2" s="135"/>
      <c r="UZV2" s="135"/>
      <c r="UZW2" s="135"/>
      <c r="UZX2" s="135"/>
      <c r="UZY2" s="135"/>
      <c r="UZZ2" s="135"/>
      <c r="VAA2" s="135"/>
      <c r="VAB2" s="135"/>
      <c r="VAC2" s="135"/>
      <c r="VAD2" s="135"/>
      <c r="VAE2" s="135"/>
      <c r="VAF2" s="135"/>
      <c r="VAG2" s="135"/>
      <c r="VAH2" s="135"/>
      <c r="VAI2" s="135"/>
      <c r="VAJ2" s="135"/>
      <c r="VAK2" s="135"/>
      <c r="VAL2" s="135"/>
      <c r="VAM2" s="135"/>
      <c r="VAN2" s="135"/>
      <c r="VAO2" s="135"/>
      <c r="VAP2" s="135"/>
      <c r="VAQ2" s="135"/>
      <c r="VAR2" s="135"/>
      <c r="VAS2" s="135"/>
      <c r="VAT2" s="135"/>
      <c r="VAU2" s="135"/>
      <c r="VAV2" s="135"/>
      <c r="VAW2" s="135"/>
      <c r="VAX2" s="135"/>
      <c r="VAY2" s="135"/>
      <c r="VAZ2" s="135"/>
      <c r="VBA2" s="135"/>
      <c r="VBB2" s="135"/>
      <c r="VBC2" s="135"/>
      <c r="VBD2" s="135"/>
      <c r="VBE2" s="135"/>
      <c r="VBF2" s="135"/>
      <c r="VBG2" s="135"/>
      <c r="VBH2" s="135"/>
      <c r="VBI2" s="135"/>
      <c r="VBJ2" s="135"/>
      <c r="VBK2" s="135"/>
      <c r="VBL2" s="135"/>
      <c r="VBM2" s="135"/>
      <c r="VBN2" s="135"/>
      <c r="VBO2" s="135"/>
      <c r="VBP2" s="135"/>
      <c r="VBQ2" s="135"/>
      <c r="VBR2" s="135"/>
      <c r="VBS2" s="135"/>
      <c r="VBT2" s="135"/>
      <c r="VBU2" s="135"/>
      <c r="VBV2" s="135"/>
      <c r="VBW2" s="135"/>
      <c r="VBX2" s="135"/>
      <c r="VBY2" s="135"/>
      <c r="VBZ2" s="135"/>
      <c r="VCA2" s="135"/>
      <c r="VCB2" s="135"/>
      <c r="VCC2" s="135"/>
      <c r="VCD2" s="135"/>
      <c r="VCE2" s="135"/>
      <c r="VCF2" s="135"/>
      <c r="VCG2" s="135"/>
      <c r="VCH2" s="135"/>
      <c r="VCI2" s="135"/>
      <c r="VCJ2" s="135"/>
      <c r="VCK2" s="135"/>
      <c r="VCL2" s="135"/>
      <c r="VCM2" s="135"/>
      <c r="VCN2" s="135"/>
      <c r="VCO2" s="135"/>
      <c r="VCP2" s="135"/>
      <c r="VCQ2" s="135"/>
      <c r="VCR2" s="135"/>
      <c r="VCS2" s="135"/>
      <c r="VCT2" s="135"/>
      <c r="VCU2" s="135"/>
      <c r="VCV2" s="135"/>
      <c r="VCW2" s="135"/>
      <c r="VCX2" s="135"/>
      <c r="VCY2" s="135"/>
      <c r="VCZ2" s="135"/>
      <c r="VDA2" s="135"/>
      <c r="VDB2" s="135"/>
      <c r="VDC2" s="135"/>
      <c r="VDD2" s="135"/>
      <c r="VDE2" s="135"/>
      <c r="VDF2" s="135"/>
      <c r="VDG2" s="135"/>
      <c r="VDH2" s="135"/>
      <c r="VDI2" s="135"/>
      <c r="VDJ2" s="135"/>
      <c r="VDK2" s="135"/>
      <c r="VDL2" s="135"/>
      <c r="VDM2" s="135"/>
      <c r="VDN2" s="135"/>
      <c r="VDO2" s="135"/>
      <c r="VDP2" s="135"/>
      <c r="VDQ2" s="135"/>
      <c r="VDR2" s="135"/>
      <c r="VDS2" s="135"/>
      <c r="VDT2" s="135"/>
      <c r="VDU2" s="135"/>
      <c r="VDV2" s="135"/>
      <c r="VDW2" s="135"/>
      <c r="VDX2" s="135"/>
      <c r="VDY2" s="135"/>
      <c r="VDZ2" s="135"/>
      <c r="VEA2" s="135"/>
      <c r="VEB2" s="135"/>
      <c r="VEC2" s="135"/>
      <c r="VED2" s="135"/>
      <c r="VEE2" s="135"/>
      <c r="VEF2" s="135"/>
      <c r="VEG2" s="135"/>
      <c r="VEH2" s="135"/>
      <c r="VEI2" s="135"/>
      <c r="VEJ2" s="135"/>
      <c r="VEK2" s="135"/>
      <c r="VEL2" s="135"/>
      <c r="VEM2" s="135"/>
      <c r="VEN2" s="135"/>
      <c r="VEO2" s="135"/>
      <c r="VEP2" s="135"/>
      <c r="VEQ2" s="135"/>
      <c r="VER2" s="135"/>
      <c r="VES2" s="135"/>
      <c r="VET2" s="135"/>
      <c r="VEU2" s="135"/>
      <c r="VEV2" s="135"/>
      <c r="VEW2" s="135"/>
      <c r="VEX2" s="135"/>
      <c r="VEY2" s="135"/>
      <c r="VEZ2" s="135"/>
      <c r="VFA2" s="135"/>
      <c r="VFB2" s="135"/>
      <c r="VFC2" s="135"/>
      <c r="VFD2" s="135"/>
      <c r="VFE2" s="135"/>
      <c r="VFF2" s="135"/>
      <c r="VFG2" s="135"/>
      <c r="VFH2" s="135"/>
      <c r="VFI2" s="135"/>
      <c r="VFJ2" s="135"/>
      <c r="VFK2" s="135"/>
      <c r="VFL2" s="135"/>
      <c r="VFM2" s="135"/>
      <c r="VFN2" s="135"/>
      <c r="VFO2" s="135"/>
      <c r="VFP2" s="135"/>
      <c r="VFQ2" s="135"/>
      <c r="VFR2" s="135"/>
      <c r="VFS2" s="135"/>
      <c r="VFT2" s="135"/>
      <c r="VFU2" s="135"/>
      <c r="VFV2" s="135"/>
      <c r="VFW2" s="135"/>
      <c r="VFX2" s="135"/>
      <c r="VFY2" s="135"/>
      <c r="VFZ2" s="135"/>
      <c r="VGA2" s="135"/>
      <c r="VGB2" s="135"/>
      <c r="VGC2" s="135"/>
      <c r="VGD2" s="135"/>
      <c r="VGE2" s="135"/>
      <c r="VGF2" s="135"/>
      <c r="VGG2" s="135"/>
      <c r="VGH2" s="135"/>
      <c r="VGI2" s="135"/>
      <c r="VGJ2" s="135"/>
      <c r="VGK2" s="135"/>
      <c r="VGL2" s="135"/>
      <c r="VGM2" s="135"/>
      <c r="VGN2" s="135"/>
      <c r="VGO2" s="135"/>
      <c r="VGP2" s="135"/>
      <c r="VGQ2" s="135"/>
      <c r="VGR2" s="135"/>
      <c r="VGS2" s="135"/>
      <c r="VGT2" s="135"/>
      <c r="VGU2" s="135"/>
      <c r="VGV2" s="135"/>
      <c r="VGW2" s="135"/>
      <c r="VGX2" s="135"/>
      <c r="VGY2" s="135"/>
      <c r="VGZ2" s="135"/>
      <c r="VHA2" s="135"/>
      <c r="VHB2" s="135"/>
      <c r="VHC2" s="135"/>
      <c r="VHD2" s="135"/>
      <c r="VHE2" s="135"/>
      <c r="VHF2" s="135"/>
      <c r="VHG2" s="135"/>
      <c r="VHH2" s="135"/>
      <c r="VHI2" s="135"/>
      <c r="VHJ2" s="135"/>
      <c r="VHK2" s="135"/>
      <c r="VHL2" s="135"/>
      <c r="VHM2" s="135"/>
      <c r="VHN2" s="135"/>
      <c r="VHO2" s="135"/>
      <c r="VHP2" s="135"/>
      <c r="VHQ2" s="135"/>
      <c r="VHR2" s="135"/>
      <c r="VHS2" s="135"/>
      <c r="VHT2" s="135"/>
      <c r="VHU2" s="135"/>
      <c r="VHV2" s="135"/>
      <c r="VHW2" s="135"/>
      <c r="VHX2" s="135"/>
      <c r="VHY2" s="135"/>
      <c r="VHZ2" s="135"/>
      <c r="VIA2" s="135"/>
      <c r="VIB2" s="135"/>
      <c r="VIC2" s="135"/>
      <c r="VID2" s="135"/>
      <c r="VIE2" s="135"/>
      <c r="VIF2" s="135"/>
      <c r="VIG2" s="135"/>
      <c r="VIH2" s="135"/>
      <c r="VII2" s="135"/>
      <c r="VIJ2" s="135"/>
      <c r="VIK2" s="135"/>
      <c r="VIL2" s="135"/>
      <c r="VIM2" s="135"/>
      <c r="VIN2" s="135"/>
      <c r="VIO2" s="135"/>
      <c r="VIP2" s="135"/>
      <c r="VIQ2" s="135"/>
      <c r="VIR2" s="135"/>
      <c r="VIS2" s="135"/>
      <c r="VIT2" s="135"/>
      <c r="VIU2" s="135"/>
      <c r="VIV2" s="135"/>
      <c r="VIW2" s="135"/>
      <c r="VIX2" s="135"/>
      <c r="VIY2" s="135"/>
      <c r="VIZ2" s="135"/>
      <c r="VJA2" s="135"/>
      <c r="VJB2" s="135"/>
      <c r="VJC2" s="135"/>
      <c r="VJD2" s="135"/>
      <c r="VJE2" s="135"/>
      <c r="VJF2" s="135"/>
      <c r="VJG2" s="135"/>
      <c r="VJH2" s="135"/>
      <c r="VJI2" s="135"/>
      <c r="VJJ2" s="135"/>
      <c r="VJK2" s="135"/>
      <c r="VJL2" s="135"/>
      <c r="VJM2" s="135"/>
      <c r="VJN2" s="135"/>
      <c r="VJO2" s="135"/>
      <c r="VJP2" s="135"/>
      <c r="VJQ2" s="135"/>
      <c r="VJR2" s="135"/>
      <c r="VJS2" s="135"/>
      <c r="VJT2" s="135"/>
      <c r="VJU2" s="135"/>
      <c r="VJV2" s="135"/>
      <c r="VJW2" s="135"/>
      <c r="VJX2" s="135"/>
      <c r="VJY2" s="135"/>
      <c r="VJZ2" s="135"/>
      <c r="VKA2" s="135"/>
      <c r="VKB2" s="135"/>
      <c r="VKC2" s="135"/>
      <c r="VKD2" s="135"/>
      <c r="VKE2" s="135"/>
      <c r="VKF2" s="135"/>
      <c r="VKG2" s="135"/>
      <c r="VKH2" s="135"/>
      <c r="VKI2" s="135"/>
      <c r="VKJ2" s="135"/>
      <c r="VKK2" s="135"/>
      <c r="VKL2" s="135"/>
      <c r="VKM2" s="135"/>
      <c r="VKN2" s="135"/>
      <c r="VKO2" s="135"/>
      <c r="VKP2" s="135"/>
      <c r="VKQ2" s="135"/>
      <c r="VKR2" s="135"/>
      <c r="VKS2" s="135"/>
      <c r="VKT2" s="135"/>
      <c r="VKU2" s="135"/>
      <c r="VKV2" s="135"/>
      <c r="VKW2" s="135"/>
      <c r="VKX2" s="135"/>
      <c r="VKY2" s="135"/>
      <c r="VKZ2" s="135"/>
      <c r="VLA2" s="135"/>
      <c r="VLB2" s="135"/>
      <c r="VLC2" s="135"/>
      <c r="VLD2" s="135"/>
      <c r="VLE2" s="135"/>
      <c r="VLF2" s="135"/>
      <c r="VLG2" s="135"/>
      <c r="VLH2" s="135"/>
      <c r="VLI2" s="135"/>
      <c r="VLJ2" s="135"/>
      <c r="VLK2" s="135"/>
      <c r="VLL2" s="135"/>
      <c r="VLM2" s="135"/>
      <c r="VLN2" s="135"/>
      <c r="VLO2" s="135"/>
      <c r="VLP2" s="135"/>
      <c r="VLQ2" s="135"/>
      <c r="VLR2" s="135"/>
      <c r="VLS2" s="135"/>
      <c r="VLT2" s="135"/>
      <c r="VLU2" s="135"/>
      <c r="VLV2" s="135"/>
      <c r="VLW2" s="135"/>
      <c r="VLX2" s="135"/>
      <c r="VLY2" s="135"/>
      <c r="VLZ2" s="135"/>
      <c r="VMA2" s="135"/>
      <c r="VMB2" s="135"/>
      <c r="VMC2" s="135"/>
      <c r="VMD2" s="135"/>
      <c r="VME2" s="135"/>
      <c r="VMF2" s="135"/>
      <c r="VMG2" s="135"/>
      <c r="VMH2" s="135"/>
      <c r="VMI2" s="135"/>
      <c r="VMJ2" s="135"/>
      <c r="VMK2" s="135"/>
      <c r="VML2" s="135"/>
      <c r="VMM2" s="135"/>
      <c r="VMN2" s="135"/>
      <c r="VMO2" s="135"/>
      <c r="VMP2" s="135"/>
      <c r="VMQ2" s="135"/>
      <c r="VMR2" s="135"/>
      <c r="VMS2" s="135"/>
      <c r="VMT2" s="135"/>
      <c r="VMU2" s="135"/>
      <c r="VMV2" s="135"/>
      <c r="VMW2" s="135"/>
      <c r="VMX2" s="135"/>
      <c r="VMY2" s="135"/>
      <c r="VMZ2" s="135"/>
      <c r="VNA2" s="135"/>
      <c r="VNB2" s="135"/>
      <c r="VNC2" s="135"/>
      <c r="VND2" s="135"/>
      <c r="VNE2" s="135"/>
      <c r="VNF2" s="135"/>
      <c r="VNG2" s="135"/>
      <c r="VNH2" s="135"/>
      <c r="VNI2" s="135"/>
      <c r="VNJ2" s="135"/>
      <c r="VNK2" s="135"/>
      <c r="VNL2" s="135"/>
      <c r="VNM2" s="135"/>
      <c r="VNN2" s="135"/>
      <c r="VNO2" s="135"/>
      <c r="VNP2" s="135"/>
      <c r="VNQ2" s="135"/>
      <c r="VNR2" s="135"/>
      <c r="VNS2" s="135"/>
      <c r="VNT2" s="135"/>
      <c r="VNU2" s="135"/>
      <c r="VNV2" s="135"/>
      <c r="VNW2" s="135"/>
      <c r="VNX2" s="135"/>
      <c r="VNY2" s="135"/>
      <c r="VNZ2" s="135"/>
      <c r="VOA2" s="135"/>
      <c r="VOB2" s="135"/>
      <c r="VOC2" s="135"/>
      <c r="VOD2" s="135"/>
      <c r="VOE2" s="135"/>
      <c r="VOF2" s="135"/>
      <c r="VOG2" s="135"/>
      <c r="VOH2" s="135"/>
      <c r="VOI2" s="135"/>
      <c r="VOJ2" s="135"/>
      <c r="VOK2" s="135"/>
      <c r="VOL2" s="135"/>
      <c r="VOM2" s="135"/>
      <c r="VON2" s="135"/>
      <c r="VOO2" s="135"/>
      <c r="VOP2" s="135"/>
      <c r="VOQ2" s="135"/>
      <c r="VOR2" s="135"/>
      <c r="VOS2" s="135"/>
      <c r="VOT2" s="135"/>
      <c r="VOU2" s="135"/>
      <c r="VOV2" s="135"/>
      <c r="VOW2" s="135"/>
      <c r="VOX2" s="135"/>
      <c r="VOY2" s="135"/>
      <c r="VOZ2" s="135"/>
      <c r="VPA2" s="135"/>
      <c r="VPB2" s="135"/>
      <c r="VPC2" s="135"/>
      <c r="VPD2" s="135"/>
      <c r="VPE2" s="135"/>
      <c r="VPF2" s="135"/>
      <c r="VPG2" s="135"/>
      <c r="VPH2" s="135"/>
      <c r="VPI2" s="135"/>
      <c r="VPJ2" s="135"/>
      <c r="VPK2" s="135"/>
      <c r="VPL2" s="135"/>
      <c r="VPM2" s="135"/>
      <c r="VPN2" s="135"/>
      <c r="VPO2" s="135"/>
      <c r="VPP2" s="135"/>
      <c r="VPQ2" s="135"/>
      <c r="VPR2" s="135"/>
      <c r="VPS2" s="135"/>
      <c r="VPT2" s="135"/>
      <c r="VPU2" s="135"/>
      <c r="VPV2" s="135"/>
      <c r="VPW2" s="135"/>
      <c r="VPX2" s="135"/>
      <c r="VPY2" s="135"/>
      <c r="VPZ2" s="135"/>
      <c r="VQA2" s="135"/>
      <c r="VQB2" s="135"/>
      <c r="VQC2" s="135"/>
      <c r="VQD2" s="135"/>
      <c r="VQE2" s="135"/>
      <c r="VQF2" s="135"/>
      <c r="VQG2" s="135"/>
      <c r="VQH2" s="135"/>
      <c r="VQI2" s="135"/>
      <c r="VQJ2" s="135"/>
      <c r="VQK2" s="135"/>
      <c r="VQL2" s="135"/>
      <c r="VQM2" s="135"/>
      <c r="VQN2" s="135"/>
      <c r="VQO2" s="135"/>
      <c r="VQP2" s="135"/>
      <c r="VQQ2" s="135"/>
      <c r="VQR2" s="135"/>
      <c r="VQS2" s="135"/>
      <c r="VQT2" s="135"/>
      <c r="VQU2" s="135"/>
      <c r="VQV2" s="135"/>
      <c r="VQW2" s="135"/>
      <c r="VQX2" s="135"/>
      <c r="VQY2" s="135"/>
      <c r="VQZ2" s="135"/>
      <c r="VRA2" s="135"/>
      <c r="VRB2" s="135"/>
      <c r="VRC2" s="135"/>
      <c r="VRD2" s="135"/>
      <c r="VRE2" s="135"/>
      <c r="VRF2" s="135"/>
      <c r="VRG2" s="135"/>
      <c r="VRH2" s="135"/>
      <c r="VRI2" s="135"/>
      <c r="VRJ2" s="135"/>
      <c r="VRK2" s="135"/>
      <c r="VRL2" s="135"/>
      <c r="VRM2" s="135"/>
      <c r="VRN2" s="135"/>
      <c r="VRO2" s="135"/>
      <c r="VRP2" s="135"/>
      <c r="VRQ2" s="135"/>
      <c r="VRR2" s="135"/>
      <c r="VRS2" s="135"/>
      <c r="VRT2" s="135"/>
      <c r="VRU2" s="135"/>
      <c r="VRV2" s="135"/>
      <c r="VRW2" s="135"/>
      <c r="VRX2" s="135"/>
      <c r="VRY2" s="135"/>
      <c r="VRZ2" s="135"/>
      <c r="VSA2" s="135"/>
      <c r="VSB2" s="135"/>
      <c r="VSC2" s="135"/>
      <c r="VSD2" s="135"/>
      <c r="VSE2" s="135"/>
      <c r="VSF2" s="135"/>
      <c r="VSG2" s="135"/>
      <c r="VSH2" s="135"/>
      <c r="VSI2" s="135"/>
      <c r="VSJ2" s="135"/>
      <c r="VSK2" s="135"/>
      <c r="VSL2" s="135"/>
      <c r="VSM2" s="135"/>
      <c r="VSN2" s="135"/>
      <c r="VSO2" s="135"/>
      <c r="VSP2" s="135"/>
      <c r="VSQ2" s="135"/>
      <c r="VSR2" s="135"/>
      <c r="VSS2" s="135"/>
      <c r="VST2" s="135"/>
      <c r="VSU2" s="135"/>
      <c r="VSV2" s="135"/>
      <c r="VSW2" s="135"/>
      <c r="VSX2" s="135"/>
      <c r="VSY2" s="135"/>
      <c r="VSZ2" s="135"/>
      <c r="VTA2" s="135"/>
      <c r="VTB2" s="135"/>
      <c r="VTC2" s="135"/>
      <c r="VTD2" s="135"/>
      <c r="VTE2" s="135"/>
      <c r="VTF2" s="135"/>
      <c r="VTG2" s="135"/>
      <c r="VTH2" s="135"/>
      <c r="VTI2" s="135"/>
      <c r="VTJ2" s="135"/>
      <c r="VTK2" s="135"/>
      <c r="VTL2" s="135"/>
      <c r="VTM2" s="135"/>
      <c r="VTN2" s="135"/>
      <c r="VTO2" s="135"/>
      <c r="VTP2" s="135"/>
      <c r="VTQ2" s="135"/>
      <c r="VTR2" s="135"/>
      <c r="VTS2" s="135"/>
      <c r="VTT2" s="135"/>
      <c r="VTU2" s="135"/>
      <c r="VTV2" s="135"/>
      <c r="VTW2" s="135"/>
      <c r="VTX2" s="135"/>
      <c r="VTY2" s="135"/>
      <c r="VTZ2" s="135"/>
      <c r="VUA2" s="135"/>
      <c r="VUB2" s="135"/>
      <c r="VUC2" s="135"/>
      <c r="VUD2" s="135"/>
      <c r="VUE2" s="135"/>
      <c r="VUF2" s="135"/>
      <c r="VUG2" s="135"/>
      <c r="VUH2" s="135"/>
      <c r="VUI2" s="135"/>
      <c r="VUJ2" s="135"/>
      <c r="VUK2" s="135"/>
      <c r="VUL2" s="135"/>
      <c r="VUM2" s="135"/>
      <c r="VUN2" s="135"/>
      <c r="VUO2" s="135"/>
      <c r="VUP2" s="135"/>
      <c r="VUQ2" s="135"/>
      <c r="VUR2" s="135"/>
      <c r="VUS2" s="135"/>
      <c r="VUT2" s="135"/>
      <c r="VUU2" s="135"/>
      <c r="VUV2" s="135"/>
      <c r="VUW2" s="135"/>
      <c r="VUX2" s="135"/>
      <c r="VUY2" s="135"/>
      <c r="VUZ2" s="135"/>
      <c r="VVA2" s="135"/>
      <c r="VVB2" s="135"/>
      <c r="VVC2" s="135"/>
      <c r="VVD2" s="135"/>
      <c r="VVE2" s="135"/>
      <c r="VVF2" s="135"/>
      <c r="VVG2" s="135"/>
      <c r="VVH2" s="135"/>
      <c r="VVI2" s="135"/>
      <c r="VVJ2" s="135"/>
      <c r="VVK2" s="135"/>
      <c r="VVL2" s="135"/>
      <c r="VVM2" s="135"/>
      <c r="VVN2" s="135"/>
      <c r="VVO2" s="135"/>
      <c r="VVP2" s="135"/>
      <c r="VVQ2" s="135"/>
      <c r="VVR2" s="135"/>
      <c r="VVS2" s="135"/>
      <c r="VVT2" s="135"/>
      <c r="VVU2" s="135"/>
      <c r="VVV2" s="135"/>
      <c r="VVW2" s="135"/>
      <c r="VVX2" s="135"/>
      <c r="VVY2" s="135"/>
      <c r="VVZ2" s="135"/>
      <c r="VWA2" s="135"/>
      <c r="VWB2" s="135"/>
      <c r="VWC2" s="135"/>
      <c r="VWD2" s="135"/>
      <c r="VWE2" s="135"/>
      <c r="VWF2" s="135"/>
      <c r="VWG2" s="135"/>
      <c r="VWH2" s="135"/>
      <c r="VWI2" s="135"/>
      <c r="VWJ2" s="135"/>
      <c r="VWK2" s="135"/>
      <c r="VWL2" s="135"/>
      <c r="VWM2" s="135"/>
      <c r="VWN2" s="135"/>
      <c r="VWO2" s="135"/>
      <c r="VWP2" s="135"/>
      <c r="VWQ2" s="135"/>
      <c r="VWR2" s="135"/>
      <c r="VWS2" s="135"/>
      <c r="VWT2" s="135"/>
      <c r="VWU2" s="135"/>
      <c r="VWV2" s="135"/>
      <c r="VWW2" s="135"/>
      <c r="VWX2" s="135"/>
      <c r="VWY2" s="135"/>
      <c r="VWZ2" s="135"/>
      <c r="VXA2" s="135"/>
      <c r="VXB2" s="135"/>
      <c r="VXC2" s="135"/>
      <c r="VXD2" s="135"/>
      <c r="VXE2" s="135"/>
      <c r="VXF2" s="135"/>
      <c r="VXG2" s="135"/>
      <c r="VXH2" s="135"/>
      <c r="VXI2" s="135"/>
      <c r="VXJ2" s="135"/>
      <c r="VXK2" s="135"/>
      <c r="VXL2" s="135"/>
      <c r="VXM2" s="135"/>
      <c r="VXN2" s="135"/>
      <c r="VXO2" s="135"/>
      <c r="VXP2" s="135"/>
      <c r="VXQ2" s="135"/>
      <c r="VXR2" s="135"/>
      <c r="VXS2" s="135"/>
      <c r="VXT2" s="135"/>
      <c r="VXU2" s="135"/>
      <c r="VXV2" s="135"/>
      <c r="VXW2" s="135"/>
      <c r="VXX2" s="135"/>
      <c r="VXY2" s="135"/>
      <c r="VXZ2" s="135"/>
      <c r="VYA2" s="135"/>
      <c r="VYB2" s="135"/>
      <c r="VYC2" s="135"/>
      <c r="VYD2" s="135"/>
      <c r="VYE2" s="135"/>
      <c r="VYF2" s="135"/>
      <c r="VYG2" s="135"/>
      <c r="VYH2" s="135"/>
      <c r="VYI2" s="135"/>
      <c r="VYJ2" s="135"/>
      <c r="VYK2" s="135"/>
      <c r="VYL2" s="135"/>
      <c r="VYM2" s="135"/>
      <c r="VYN2" s="135"/>
      <c r="VYO2" s="135"/>
      <c r="VYP2" s="135"/>
      <c r="VYQ2" s="135"/>
      <c r="VYR2" s="135"/>
      <c r="VYS2" s="135"/>
      <c r="VYT2" s="135"/>
      <c r="VYU2" s="135"/>
      <c r="VYV2" s="135"/>
      <c r="VYW2" s="135"/>
      <c r="VYX2" s="135"/>
      <c r="VYY2" s="135"/>
      <c r="VYZ2" s="135"/>
      <c r="VZA2" s="135"/>
      <c r="VZB2" s="135"/>
      <c r="VZC2" s="135"/>
      <c r="VZD2" s="135"/>
      <c r="VZE2" s="135"/>
      <c r="VZF2" s="135"/>
      <c r="VZG2" s="135"/>
      <c r="VZH2" s="135"/>
      <c r="VZI2" s="135"/>
      <c r="VZJ2" s="135"/>
      <c r="VZK2" s="135"/>
      <c r="VZL2" s="135"/>
      <c r="VZM2" s="135"/>
      <c r="VZN2" s="135"/>
      <c r="VZO2" s="135"/>
      <c r="VZP2" s="135"/>
      <c r="VZQ2" s="135"/>
      <c r="VZR2" s="135"/>
      <c r="VZS2" s="135"/>
      <c r="VZT2" s="135"/>
      <c r="VZU2" s="135"/>
      <c r="VZV2" s="135"/>
      <c r="VZW2" s="135"/>
      <c r="VZX2" s="135"/>
      <c r="VZY2" s="135"/>
      <c r="VZZ2" s="135"/>
      <c r="WAA2" s="135"/>
      <c r="WAB2" s="135"/>
      <c r="WAC2" s="135"/>
      <c r="WAD2" s="135"/>
      <c r="WAE2" s="135"/>
      <c r="WAF2" s="135"/>
      <c r="WAG2" s="135"/>
      <c r="WAH2" s="135"/>
      <c r="WAI2" s="135"/>
      <c r="WAJ2" s="135"/>
      <c r="WAK2" s="135"/>
      <c r="WAL2" s="135"/>
      <c r="WAM2" s="135"/>
      <c r="WAN2" s="135"/>
      <c r="WAO2" s="135"/>
      <c r="WAP2" s="135"/>
      <c r="WAQ2" s="135"/>
      <c r="WAR2" s="135"/>
      <c r="WAS2" s="135"/>
      <c r="WAT2" s="135"/>
      <c r="WAU2" s="135"/>
      <c r="WAV2" s="135"/>
      <c r="WAW2" s="135"/>
      <c r="WAX2" s="135"/>
      <c r="WAY2" s="135"/>
      <c r="WAZ2" s="135"/>
      <c r="WBA2" s="135"/>
      <c r="WBB2" s="135"/>
      <c r="WBC2" s="135"/>
      <c r="WBD2" s="135"/>
      <c r="WBE2" s="135"/>
      <c r="WBF2" s="135"/>
      <c r="WBG2" s="135"/>
      <c r="WBH2" s="135"/>
      <c r="WBI2" s="135"/>
      <c r="WBJ2" s="135"/>
      <c r="WBK2" s="135"/>
      <c r="WBL2" s="135"/>
      <c r="WBM2" s="135"/>
      <c r="WBN2" s="135"/>
      <c r="WBO2" s="135"/>
      <c r="WBP2" s="135"/>
      <c r="WBQ2" s="135"/>
      <c r="WBR2" s="135"/>
      <c r="WBS2" s="135"/>
      <c r="WBT2" s="135"/>
      <c r="WBU2" s="135"/>
      <c r="WBV2" s="135"/>
      <c r="WBW2" s="135"/>
      <c r="WBX2" s="135"/>
      <c r="WBY2" s="135"/>
      <c r="WBZ2" s="135"/>
      <c r="WCA2" s="135"/>
      <c r="WCB2" s="135"/>
      <c r="WCC2" s="135"/>
      <c r="WCD2" s="135"/>
      <c r="WCE2" s="135"/>
      <c r="WCF2" s="135"/>
      <c r="WCG2" s="135"/>
      <c r="WCH2" s="135"/>
      <c r="WCI2" s="135"/>
      <c r="WCJ2" s="135"/>
      <c r="WCK2" s="135"/>
      <c r="WCL2" s="135"/>
      <c r="WCM2" s="135"/>
      <c r="WCN2" s="135"/>
      <c r="WCO2" s="135"/>
      <c r="WCP2" s="135"/>
      <c r="WCQ2" s="135"/>
      <c r="WCR2" s="135"/>
      <c r="WCS2" s="135"/>
      <c r="WCT2" s="135"/>
      <c r="WCU2" s="135"/>
      <c r="WCV2" s="135"/>
      <c r="WCW2" s="135"/>
      <c r="WCX2" s="135"/>
      <c r="WCY2" s="135"/>
      <c r="WCZ2" s="135"/>
      <c r="WDA2" s="135"/>
      <c r="WDB2" s="135"/>
      <c r="WDC2" s="135"/>
      <c r="WDD2" s="135"/>
      <c r="WDE2" s="135"/>
      <c r="WDF2" s="135"/>
      <c r="WDG2" s="135"/>
      <c r="WDH2" s="135"/>
      <c r="WDI2" s="135"/>
      <c r="WDJ2" s="135"/>
      <c r="WDK2" s="135"/>
      <c r="WDL2" s="135"/>
      <c r="WDM2" s="135"/>
      <c r="WDN2" s="135"/>
      <c r="WDO2" s="135"/>
      <c r="WDP2" s="135"/>
      <c r="WDQ2" s="135"/>
      <c r="WDR2" s="135"/>
      <c r="WDS2" s="135"/>
      <c r="WDT2" s="135"/>
      <c r="WDU2" s="135"/>
      <c r="WDV2" s="135"/>
      <c r="WDW2" s="135"/>
      <c r="WDX2" s="135"/>
      <c r="WDY2" s="135"/>
      <c r="WDZ2" s="135"/>
      <c r="WEA2" s="135"/>
      <c r="WEB2" s="135"/>
      <c r="WEC2" s="135"/>
      <c r="WED2" s="135"/>
      <c r="WEE2" s="135"/>
      <c r="WEF2" s="135"/>
      <c r="WEG2" s="135"/>
      <c r="WEH2" s="135"/>
      <c r="WEI2" s="135"/>
      <c r="WEJ2" s="135"/>
      <c r="WEK2" s="135"/>
      <c r="WEL2" s="135"/>
      <c r="WEM2" s="135"/>
      <c r="WEN2" s="135"/>
      <c r="WEO2" s="135"/>
      <c r="WEP2" s="135"/>
      <c r="WEQ2" s="135"/>
      <c r="WER2" s="135"/>
      <c r="WES2" s="135"/>
      <c r="WET2" s="135"/>
      <c r="WEU2" s="135"/>
      <c r="WEV2" s="135"/>
      <c r="WEW2" s="135"/>
      <c r="WEX2" s="135"/>
      <c r="WEY2" s="135"/>
      <c r="WEZ2" s="135"/>
      <c r="WFA2" s="135"/>
      <c r="WFB2" s="135"/>
      <c r="WFC2" s="135"/>
      <c r="WFD2" s="135"/>
      <c r="WFE2" s="135"/>
      <c r="WFF2" s="135"/>
      <c r="WFG2" s="135"/>
      <c r="WFH2" s="135"/>
      <c r="WFI2" s="135"/>
      <c r="WFJ2" s="135"/>
      <c r="WFK2" s="135"/>
      <c r="WFL2" s="135"/>
      <c r="WFM2" s="135"/>
      <c r="WFN2" s="135"/>
      <c r="WFO2" s="135"/>
      <c r="WFP2" s="135"/>
      <c r="WFQ2" s="135"/>
      <c r="WFR2" s="135"/>
      <c r="WFS2" s="135"/>
      <c r="WFT2" s="135"/>
      <c r="WFU2" s="135"/>
      <c r="WFV2" s="135"/>
      <c r="WFW2" s="135"/>
      <c r="WFX2" s="135"/>
      <c r="WFY2" s="135"/>
      <c r="WFZ2" s="135"/>
      <c r="WGA2" s="135"/>
      <c r="WGB2" s="135"/>
      <c r="WGC2" s="135"/>
      <c r="WGD2" s="135"/>
      <c r="WGE2" s="135"/>
      <c r="WGF2" s="135"/>
      <c r="WGG2" s="135"/>
      <c r="WGH2" s="135"/>
      <c r="WGI2" s="135"/>
      <c r="WGJ2" s="135"/>
      <c r="WGK2" s="135"/>
      <c r="WGL2" s="135"/>
      <c r="WGM2" s="135"/>
      <c r="WGN2" s="135"/>
      <c r="WGO2" s="135"/>
      <c r="WGP2" s="135"/>
      <c r="WGQ2" s="135"/>
      <c r="WGR2" s="135"/>
      <c r="WGS2" s="135"/>
      <c r="WGT2" s="135"/>
      <c r="WGU2" s="135"/>
      <c r="WGV2" s="135"/>
      <c r="WGW2" s="135"/>
      <c r="WGX2" s="135"/>
      <c r="WGY2" s="135"/>
      <c r="WGZ2" s="135"/>
      <c r="WHA2" s="135"/>
      <c r="WHB2" s="135"/>
      <c r="WHC2" s="135"/>
      <c r="WHD2" s="135"/>
      <c r="WHE2" s="135"/>
      <c r="WHF2" s="135"/>
      <c r="WHG2" s="135"/>
      <c r="WHH2" s="135"/>
      <c r="WHI2" s="135"/>
      <c r="WHJ2" s="135"/>
      <c r="WHK2" s="135"/>
      <c r="WHL2" s="135"/>
      <c r="WHM2" s="135"/>
      <c r="WHN2" s="135"/>
      <c r="WHO2" s="135"/>
      <c r="WHP2" s="135"/>
      <c r="WHQ2" s="135"/>
      <c r="WHR2" s="135"/>
      <c r="WHS2" s="135"/>
      <c r="WHT2" s="135"/>
      <c r="WHU2" s="135"/>
      <c r="WHV2" s="135"/>
      <c r="WHW2" s="135"/>
      <c r="WHX2" s="135"/>
      <c r="WHY2" s="135"/>
      <c r="WHZ2" s="135"/>
      <c r="WIA2" s="135"/>
      <c r="WIB2" s="135"/>
      <c r="WIC2" s="135"/>
      <c r="WID2" s="135"/>
      <c r="WIE2" s="135"/>
      <c r="WIF2" s="135"/>
      <c r="WIG2" s="135"/>
      <c r="WIH2" s="135"/>
      <c r="WII2" s="135"/>
      <c r="WIJ2" s="135"/>
      <c r="WIK2" s="135"/>
      <c r="WIL2" s="135"/>
      <c r="WIM2" s="135"/>
      <c r="WIN2" s="135"/>
      <c r="WIO2" s="135"/>
      <c r="WIP2" s="135"/>
      <c r="WIQ2" s="135"/>
      <c r="WIR2" s="135"/>
      <c r="WIS2" s="135"/>
      <c r="WIT2" s="135"/>
      <c r="WIU2" s="135"/>
      <c r="WIV2" s="135"/>
      <c r="WIW2" s="135"/>
      <c r="WIX2" s="135"/>
      <c r="WIY2" s="135"/>
      <c r="WIZ2" s="135"/>
      <c r="WJA2" s="135"/>
      <c r="WJB2" s="135"/>
      <c r="WJC2" s="135"/>
      <c r="WJD2" s="135"/>
      <c r="WJE2" s="135"/>
      <c r="WJF2" s="135"/>
      <c r="WJG2" s="135"/>
      <c r="WJH2" s="135"/>
      <c r="WJI2" s="135"/>
      <c r="WJJ2" s="135"/>
      <c r="WJK2" s="135"/>
      <c r="WJL2" s="135"/>
      <c r="WJM2" s="135"/>
      <c r="WJN2" s="135"/>
      <c r="WJO2" s="135"/>
      <c r="WJP2" s="135"/>
      <c r="WJQ2" s="135"/>
      <c r="WJR2" s="135"/>
      <c r="WJS2" s="135"/>
      <c r="WJT2" s="135"/>
      <c r="WJU2" s="135"/>
      <c r="WJV2" s="135"/>
      <c r="WJW2" s="135"/>
      <c r="WJX2" s="135"/>
      <c r="WJY2" s="135"/>
      <c r="WJZ2" s="135"/>
      <c r="WKA2" s="135"/>
      <c r="WKB2" s="135"/>
      <c r="WKC2" s="135"/>
      <c r="WKD2" s="135"/>
      <c r="WKE2" s="135"/>
      <c r="WKF2" s="135"/>
      <c r="WKG2" s="135"/>
      <c r="WKH2" s="135"/>
      <c r="WKI2" s="135"/>
      <c r="WKJ2" s="135"/>
      <c r="WKK2" s="135"/>
      <c r="WKL2" s="135"/>
      <c r="WKM2" s="135"/>
      <c r="WKN2" s="135"/>
      <c r="WKO2" s="135"/>
      <c r="WKP2" s="135"/>
      <c r="WKQ2" s="135"/>
      <c r="WKR2" s="135"/>
      <c r="WKS2" s="135"/>
      <c r="WKT2" s="135"/>
      <c r="WKU2" s="135"/>
      <c r="WKV2" s="135"/>
      <c r="WKW2" s="135"/>
      <c r="WKX2" s="135"/>
      <c r="WKY2" s="135"/>
      <c r="WKZ2" s="135"/>
      <c r="WLA2" s="135"/>
      <c r="WLB2" s="135"/>
      <c r="WLC2" s="135"/>
      <c r="WLD2" s="135"/>
      <c r="WLE2" s="135"/>
      <c r="WLF2" s="135"/>
      <c r="WLG2" s="135"/>
      <c r="WLH2" s="135"/>
      <c r="WLI2" s="135"/>
      <c r="WLJ2" s="135"/>
      <c r="WLK2" s="135"/>
      <c r="WLL2" s="135"/>
      <c r="WLM2" s="135"/>
      <c r="WLN2" s="135"/>
      <c r="WLO2" s="135"/>
      <c r="WLP2" s="135"/>
      <c r="WLQ2" s="135"/>
      <c r="WLR2" s="135"/>
      <c r="WLS2" s="135"/>
      <c r="WLT2" s="135"/>
      <c r="WLU2" s="135"/>
      <c r="WLV2" s="135"/>
      <c r="WLW2" s="135"/>
      <c r="WLX2" s="135"/>
      <c r="WLY2" s="135"/>
      <c r="WLZ2" s="135"/>
      <c r="WMA2" s="135"/>
      <c r="WMB2" s="135"/>
      <c r="WMC2" s="135"/>
      <c r="WMD2" s="135"/>
      <c r="WME2" s="135"/>
      <c r="WMF2" s="135"/>
      <c r="WMG2" s="135"/>
      <c r="WMH2" s="135"/>
      <c r="WMI2" s="135"/>
      <c r="WMJ2" s="135"/>
      <c r="WMK2" s="135"/>
      <c r="WML2" s="135"/>
      <c r="WMM2" s="135"/>
      <c r="WMN2" s="135"/>
      <c r="WMO2" s="135"/>
      <c r="WMP2" s="135"/>
      <c r="WMQ2" s="135"/>
      <c r="WMR2" s="135"/>
      <c r="WMS2" s="135"/>
      <c r="WMT2" s="135"/>
      <c r="WMU2" s="135"/>
      <c r="WMV2" s="135"/>
      <c r="WMW2" s="135"/>
      <c r="WMX2" s="135"/>
      <c r="WMY2" s="135"/>
      <c r="WMZ2" s="135"/>
      <c r="WNA2" s="135"/>
      <c r="WNB2" s="135"/>
      <c r="WNC2" s="135"/>
      <c r="WND2" s="135"/>
      <c r="WNE2" s="135"/>
      <c r="WNF2" s="135"/>
      <c r="WNG2" s="135"/>
      <c r="WNH2" s="135"/>
      <c r="WNI2" s="135"/>
      <c r="WNJ2" s="135"/>
      <c r="WNK2" s="135"/>
      <c r="WNL2" s="135"/>
      <c r="WNM2" s="135"/>
      <c r="WNN2" s="135"/>
      <c r="WNO2" s="135"/>
      <c r="WNP2" s="135"/>
      <c r="WNQ2" s="135"/>
      <c r="WNR2" s="135"/>
      <c r="WNS2" s="135"/>
      <c r="WNT2" s="135"/>
      <c r="WNU2" s="135"/>
      <c r="WNV2" s="135"/>
      <c r="WNW2" s="135"/>
      <c r="WNX2" s="135"/>
      <c r="WNY2" s="135"/>
      <c r="WNZ2" s="135"/>
      <c r="WOA2" s="135"/>
      <c r="WOB2" s="135"/>
      <c r="WOC2" s="135"/>
      <c r="WOD2" s="135"/>
      <c r="WOE2" s="135"/>
      <c r="WOF2" s="135"/>
      <c r="WOG2" s="135"/>
      <c r="WOH2" s="135"/>
      <c r="WOI2" s="135"/>
      <c r="WOJ2" s="135"/>
      <c r="WOK2" s="135"/>
      <c r="WOL2" s="135"/>
      <c r="WOM2" s="135"/>
      <c r="WON2" s="135"/>
      <c r="WOO2" s="135"/>
      <c r="WOP2" s="135"/>
      <c r="WOQ2" s="135"/>
      <c r="WOR2" s="135"/>
      <c r="WOS2" s="135"/>
      <c r="WOT2" s="135"/>
      <c r="WOU2" s="135"/>
      <c r="WOV2" s="135"/>
      <c r="WOW2" s="135"/>
      <c r="WOX2" s="135"/>
      <c r="WOY2" s="135"/>
      <c r="WOZ2" s="135"/>
      <c r="WPA2" s="135"/>
      <c r="WPB2" s="135"/>
      <c r="WPC2" s="135"/>
      <c r="WPD2" s="135"/>
      <c r="WPE2" s="135"/>
      <c r="WPF2" s="135"/>
      <c r="WPG2" s="135"/>
      <c r="WPH2" s="135"/>
      <c r="WPI2" s="135"/>
      <c r="WPJ2" s="135"/>
      <c r="WPK2" s="135"/>
      <c r="WPL2" s="135"/>
      <c r="WPM2" s="135"/>
      <c r="WPN2" s="135"/>
      <c r="WPO2" s="135"/>
      <c r="WPP2" s="135"/>
      <c r="WPQ2" s="135"/>
      <c r="WPR2" s="135"/>
      <c r="WPS2" s="135"/>
      <c r="WPT2" s="135"/>
      <c r="WPU2" s="135"/>
      <c r="WPV2" s="135"/>
      <c r="WPW2" s="135"/>
      <c r="WPX2" s="135"/>
      <c r="WPY2" s="135"/>
      <c r="WPZ2" s="135"/>
      <c r="WQA2" s="135"/>
      <c r="WQB2" s="135"/>
      <c r="WQC2" s="135"/>
      <c r="WQD2" s="135"/>
      <c r="WQE2" s="135"/>
      <c r="WQF2" s="135"/>
      <c r="WQG2" s="135"/>
      <c r="WQH2" s="135"/>
      <c r="WQI2" s="135"/>
      <c r="WQJ2" s="135"/>
      <c r="WQK2" s="135"/>
      <c r="WQL2" s="135"/>
      <c r="WQM2" s="135"/>
      <c r="WQN2" s="135"/>
      <c r="WQO2" s="135"/>
      <c r="WQP2" s="135"/>
      <c r="WQQ2" s="135"/>
      <c r="WQR2" s="135"/>
      <c r="WQS2" s="135"/>
      <c r="WQT2" s="135"/>
      <c r="WQU2" s="135"/>
      <c r="WQV2" s="135"/>
      <c r="WQW2" s="135"/>
      <c r="WQX2" s="135"/>
      <c r="WQY2" s="135"/>
      <c r="WQZ2" s="135"/>
      <c r="WRA2" s="135"/>
      <c r="WRB2" s="135"/>
      <c r="WRC2" s="135"/>
      <c r="WRD2" s="135"/>
      <c r="WRE2" s="135"/>
      <c r="WRF2" s="135"/>
      <c r="WRG2" s="135"/>
      <c r="WRH2" s="135"/>
      <c r="WRI2" s="135"/>
      <c r="WRJ2" s="135"/>
      <c r="WRK2" s="135"/>
      <c r="WRL2" s="135"/>
      <c r="WRM2" s="135"/>
      <c r="WRN2" s="135"/>
      <c r="WRO2" s="135"/>
      <c r="WRP2" s="135"/>
      <c r="WRQ2" s="135"/>
      <c r="WRR2" s="135"/>
      <c r="WRS2" s="135"/>
      <c r="WRT2" s="135"/>
      <c r="WRU2" s="135"/>
      <c r="WRV2" s="135"/>
      <c r="WRW2" s="135"/>
      <c r="WRX2" s="135"/>
      <c r="WRY2" s="135"/>
      <c r="WRZ2" s="135"/>
      <c r="WSA2" s="135"/>
      <c r="WSB2" s="135"/>
      <c r="WSC2" s="135"/>
      <c r="WSD2" s="135"/>
      <c r="WSE2" s="135"/>
      <c r="WSF2" s="135"/>
      <c r="WSG2" s="135"/>
      <c r="WSH2" s="135"/>
      <c r="WSI2" s="135"/>
      <c r="WSJ2" s="135"/>
      <c r="WSK2" s="135"/>
      <c r="WSL2" s="135"/>
      <c r="WSM2" s="135"/>
      <c r="WSN2" s="135"/>
      <c r="WSO2" s="135"/>
      <c r="WSP2" s="135"/>
      <c r="WSQ2" s="135"/>
      <c r="WSR2" s="135"/>
      <c r="WSS2" s="135"/>
      <c r="WST2" s="135"/>
      <c r="WSU2" s="135"/>
      <c r="WSV2" s="135"/>
      <c r="WSW2" s="135"/>
      <c r="WSX2" s="135"/>
      <c r="WSY2" s="135"/>
      <c r="WSZ2" s="135"/>
      <c r="WTA2" s="135"/>
      <c r="WTB2" s="135"/>
      <c r="WTC2" s="135"/>
      <c r="WTD2" s="135"/>
      <c r="WTE2" s="135"/>
      <c r="WTF2" s="135"/>
      <c r="WTG2" s="135"/>
      <c r="WTH2" s="135"/>
      <c r="WTI2" s="135"/>
      <c r="WTJ2" s="135"/>
      <c r="WTK2" s="135"/>
      <c r="WTL2" s="135"/>
      <c r="WTM2" s="135"/>
      <c r="WTN2" s="135"/>
      <c r="WTO2" s="135"/>
      <c r="WTP2" s="135"/>
      <c r="WTQ2" s="135"/>
      <c r="WTR2" s="135"/>
      <c r="WTS2" s="135"/>
      <c r="WTT2" s="135"/>
      <c r="WTU2" s="135"/>
      <c r="WTV2" s="135"/>
      <c r="WTW2" s="135"/>
      <c r="WTX2" s="135"/>
      <c r="WTY2" s="135"/>
      <c r="WTZ2" s="135"/>
      <c r="WUA2" s="135"/>
      <c r="WUB2" s="135"/>
      <c r="WUC2" s="135"/>
      <c r="WUD2" s="135"/>
      <c r="WUE2" s="135"/>
      <c r="WUF2" s="135"/>
      <c r="WUG2" s="135"/>
      <c r="WUH2" s="135"/>
      <c r="WUI2" s="135"/>
      <c r="WUJ2" s="135"/>
      <c r="WUK2" s="135"/>
      <c r="WUL2" s="135"/>
      <c r="WUM2" s="135"/>
      <c r="WUN2" s="135"/>
      <c r="WUO2" s="135"/>
      <c r="WUP2" s="135"/>
      <c r="WUQ2" s="135"/>
      <c r="WUR2" s="135"/>
      <c r="WUS2" s="135"/>
      <c r="WUT2" s="135"/>
      <c r="WUU2" s="135"/>
      <c r="WUV2" s="135"/>
      <c r="WUW2" s="135"/>
      <c r="WUX2" s="135"/>
      <c r="WUY2" s="135"/>
      <c r="WUZ2" s="135"/>
      <c r="WVA2" s="135"/>
      <c r="WVB2" s="135"/>
      <c r="WVC2" s="135"/>
      <c r="WVD2" s="135"/>
      <c r="WVE2" s="135"/>
      <c r="WVF2" s="135"/>
      <c r="WVG2" s="135"/>
      <c r="WVH2" s="135"/>
      <c r="WVI2" s="135"/>
      <c r="WVJ2" s="135"/>
      <c r="WVK2" s="135"/>
      <c r="WVL2" s="135"/>
      <c r="WVM2" s="135"/>
      <c r="WVN2" s="135"/>
      <c r="WVO2" s="135"/>
      <c r="WVP2" s="135"/>
      <c r="WVQ2" s="135"/>
      <c r="WVR2" s="135"/>
      <c r="WVS2" s="135"/>
      <c r="WVT2" s="135"/>
      <c r="WVU2" s="135"/>
      <c r="WVV2" s="135"/>
      <c r="WVW2" s="135"/>
      <c r="WVX2" s="135"/>
      <c r="WVY2" s="135"/>
      <c r="WVZ2" s="135"/>
      <c r="WWA2" s="135"/>
      <c r="WWB2" s="135"/>
      <c r="WWC2" s="135"/>
      <c r="WWD2" s="135"/>
      <c r="WWE2" s="135"/>
      <c r="WWF2" s="135"/>
      <c r="WWG2" s="135"/>
      <c r="WWH2" s="135"/>
      <c r="WWI2" s="135"/>
      <c r="WWJ2" s="135"/>
      <c r="WWK2" s="135"/>
      <c r="WWL2" s="135"/>
      <c r="WWM2" s="135"/>
      <c r="WWN2" s="135"/>
      <c r="WWO2" s="135"/>
      <c r="WWP2" s="135"/>
      <c r="WWQ2" s="135"/>
      <c r="WWR2" s="135"/>
      <c r="WWS2" s="135"/>
      <c r="WWT2" s="135"/>
      <c r="WWU2" s="135"/>
      <c r="WWV2" s="135"/>
      <c r="WWW2" s="135"/>
      <c r="WWX2" s="135"/>
      <c r="WWY2" s="135"/>
      <c r="WWZ2" s="135"/>
      <c r="WXA2" s="135"/>
      <c r="WXB2" s="135"/>
      <c r="WXC2" s="135"/>
      <c r="WXD2" s="135"/>
      <c r="WXE2" s="135"/>
      <c r="WXF2" s="135"/>
      <c r="WXG2" s="135"/>
      <c r="WXH2" s="135"/>
      <c r="WXI2" s="135"/>
      <c r="WXJ2" s="135"/>
      <c r="WXK2" s="135"/>
      <c r="WXL2" s="135"/>
      <c r="WXM2" s="135"/>
      <c r="WXN2" s="135"/>
      <c r="WXO2" s="135"/>
      <c r="WXP2" s="135"/>
      <c r="WXQ2" s="135"/>
      <c r="WXR2" s="135"/>
      <c r="WXS2" s="135"/>
      <c r="WXT2" s="135"/>
      <c r="WXU2" s="135"/>
      <c r="WXV2" s="135"/>
      <c r="WXW2" s="135"/>
      <c r="WXX2" s="135"/>
      <c r="WXY2" s="135"/>
      <c r="WXZ2" s="135"/>
      <c r="WYA2" s="135"/>
      <c r="WYB2" s="135"/>
      <c r="WYC2" s="135"/>
      <c r="WYD2" s="135"/>
      <c r="WYE2" s="135"/>
      <c r="WYF2" s="135"/>
      <c r="WYG2" s="135"/>
      <c r="WYH2" s="135"/>
      <c r="WYI2" s="135"/>
      <c r="WYJ2" s="135"/>
      <c r="WYK2" s="135"/>
      <c r="WYL2" s="135"/>
      <c r="WYM2" s="135"/>
      <c r="WYN2" s="135"/>
      <c r="WYO2" s="135"/>
      <c r="WYP2" s="135"/>
      <c r="WYQ2" s="135"/>
      <c r="WYR2" s="135"/>
      <c r="WYS2" s="135"/>
      <c r="WYT2" s="135"/>
      <c r="WYU2" s="135"/>
      <c r="WYV2" s="135"/>
      <c r="WYW2" s="135"/>
      <c r="WYX2" s="135"/>
      <c r="WYY2" s="135"/>
      <c r="WYZ2" s="135"/>
      <c r="WZA2" s="135"/>
      <c r="WZB2" s="135"/>
      <c r="WZC2" s="135"/>
      <c r="WZD2" s="135"/>
      <c r="WZE2" s="135"/>
      <c r="WZF2" s="135"/>
      <c r="WZG2" s="135"/>
      <c r="WZH2" s="135"/>
      <c r="WZI2" s="135"/>
      <c r="WZJ2" s="135"/>
      <c r="WZK2" s="135"/>
      <c r="WZL2" s="135"/>
      <c r="WZM2" s="135"/>
      <c r="WZN2" s="135"/>
      <c r="WZO2" s="135"/>
      <c r="WZP2" s="135"/>
      <c r="WZQ2" s="135"/>
      <c r="WZR2" s="135"/>
      <c r="WZS2" s="135"/>
      <c r="WZT2" s="135"/>
      <c r="WZU2" s="135"/>
      <c r="WZV2" s="135"/>
      <c r="WZW2" s="135"/>
      <c r="WZX2" s="135"/>
      <c r="WZY2" s="135"/>
      <c r="WZZ2" s="135"/>
      <c r="XAA2" s="135"/>
      <c r="XAB2" s="135"/>
      <c r="XAC2" s="135"/>
      <c r="XAD2" s="135"/>
      <c r="XAE2" s="135"/>
      <c r="XAF2" s="135"/>
      <c r="XAG2" s="135"/>
      <c r="XAH2" s="135"/>
      <c r="XAI2" s="135"/>
      <c r="XAJ2" s="135"/>
      <c r="XAK2" s="135"/>
      <c r="XAL2" s="135"/>
      <c r="XAM2" s="135"/>
      <c r="XAN2" s="135"/>
      <c r="XAO2" s="135"/>
      <c r="XAP2" s="135"/>
      <c r="XAQ2" s="135"/>
      <c r="XAR2" s="135"/>
      <c r="XAS2" s="135"/>
      <c r="XAT2" s="135"/>
      <c r="XAU2" s="135"/>
      <c r="XAV2" s="135"/>
      <c r="XAW2" s="135"/>
      <c r="XAX2" s="135"/>
      <c r="XAY2" s="135"/>
      <c r="XAZ2" s="135"/>
      <c r="XBA2" s="135"/>
      <c r="XBB2" s="135"/>
      <c r="XBC2" s="135"/>
      <c r="XBD2" s="135"/>
      <c r="XBE2" s="135"/>
      <c r="XBF2" s="135"/>
      <c r="XBG2" s="135"/>
      <c r="XBH2" s="135"/>
      <c r="XBI2" s="135"/>
      <c r="XBJ2" s="135"/>
      <c r="XBK2" s="135"/>
      <c r="XBL2" s="135"/>
      <c r="XBM2" s="135"/>
      <c r="XBN2" s="135"/>
      <c r="XBO2" s="135"/>
      <c r="XBP2" s="135"/>
      <c r="XBQ2" s="135"/>
      <c r="XBR2" s="135"/>
      <c r="XBS2" s="135"/>
      <c r="XBT2" s="135"/>
      <c r="XBU2" s="135"/>
      <c r="XBV2" s="135"/>
      <c r="XBW2" s="135"/>
      <c r="XBX2" s="135"/>
      <c r="XBY2" s="135"/>
      <c r="XBZ2" s="135"/>
      <c r="XCA2" s="135"/>
      <c r="XCB2" s="135"/>
      <c r="XCC2" s="135"/>
      <c r="XCD2" s="135"/>
      <c r="XCE2" s="135"/>
      <c r="XCF2" s="135"/>
      <c r="XCG2" s="135"/>
      <c r="XCH2" s="135"/>
      <c r="XCI2" s="135"/>
      <c r="XCJ2" s="135"/>
      <c r="XCK2" s="135"/>
      <c r="XCL2" s="135"/>
      <c r="XCM2" s="135"/>
      <c r="XCN2" s="135"/>
      <c r="XCO2" s="135"/>
      <c r="XCP2" s="135"/>
      <c r="XCQ2" s="135"/>
      <c r="XCR2" s="135"/>
      <c r="XCS2" s="135"/>
      <c r="XCT2" s="135"/>
      <c r="XCU2" s="135"/>
      <c r="XCV2" s="135"/>
      <c r="XCW2" s="135"/>
      <c r="XCX2" s="135"/>
      <c r="XCY2" s="135"/>
      <c r="XCZ2" s="135"/>
      <c r="XDA2" s="135"/>
      <c r="XDB2" s="135"/>
      <c r="XDC2" s="135"/>
      <c r="XDD2" s="135"/>
      <c r="XDE2" s="135"/>
      <c r="XDF2" s="135"/>
      <c r="XDG2" s="135"/>
      <c r="XDH2" s="135"/>
      <c r="XDI2" s="135"/>
      <c r="XDJ2" s="135"/>
      <c r="XDK2" s="135"/>
      <c r="XDL2" s="135"/>
      <c r="XDM2" s="135"/>
      <c r="XDN2" s="135"/>
      <c r="XDO2" s="135"/>
      <c r="XDP2" s="135"/>
      <c r="XDQ2" s="135"/>
      <c r="XDR2" s="135"/>
      <c r="XDS2" s="135"/>
      <c r="XDT2" s="135"/>
      <c r="XDU2" s="135"/>
      <c r="XDV2" s="135"/>
      <c r="XDW2" s="135"/>
      <c r="XDX2" s="135"/>
      <c r="XDY2" s="135"/>
      <c r="XDZ2" s="135"/>
      <c r="XEA2" s="135"/>
      <c r="XEB2" s="135"/>
      <c r="XEC2" s="135"/>
      <c r="XED2" s="135"/>
      <c r="XEE2" s="135"/>
      <c r="XEF2" s="135"/>
    </row>
    <row r="3" spans="1:16360" s="315" customFormat="1" ht="28" customHeight="1">
      <c r="A3" s="136"/>
      <c r="B3" s="136"/>
      <c r="C3" s="136"/>
      <c r="D3" s="320"/>
      <c r="E3" s="320"/>
      <c r="F3" s="320"/>
      <c r="G3" s="320"/>
      <c r="H3" s="771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  <c r="X3" s="135"/>
      <c r="Y3" s="135"/>
      <c r="Z3" s="135"/>
      <c r="AA3" s="135"/>
      <c r="AB3" s="135"/>
      <c r="AC3" s="135"/>
      <c r="AD3" s="135"/>
      <c r="AE3" s="135"/>
      <c r="AF3" s="135"/>
      <c r="AG3" s="135"/>
      <c r="AH3" s="135"/>
      <c r="AI3" s="135"/>
      <c r="AJ3" s="135"/>
      <c r="AK3" s="135"/>
      <c r="AL3" s="135"/>
      <c r="AM3" s="135"/>
      <c r="AN3" s="135"/>
      <c r="AO3" s="135"/>
      <c r="AP3" s="135"/>
      <c r="AQ3" s="135"/>
      <c r="AR3" s="135"/>
      <c r="AS3" s="135"/>
      <c r="AT3" s="135"/>
      <c r="AU3" s="135"/>
      <c r="AV3" s="135"/>
      <c r="AW3" s="135"/>
      <c r="AX3" s="135"/>
      <c r="AY3" s="135"/>
      <c r="AZ3" s="135"/>
      <c r="BA3" s="135"/>
      <c r="BB3" s="135"/>
      <c r="BC3" s="135"/>
      <c r="BD3" s="135"/>
      <c r="BE3" s="135"/>
      <c r="BF3" s="135"/>
      <c r="BG3" s="135"/>
      <c r="BH3" s="135"/>
      <c r="BI3" s="135"/>
      <c r="BJ3" s="135"/>
      <c r="BK3" s="135"/>
      <c r="BL3" s="135"/>
      <c r="BM3" s="135"/>
      <c r="BN3" s="135"/>
      <c r="BO3" s="135"/>
      <c r="BP3" s="135"/>
      <c r="BQ3" s="135"/>
      <c r="BR3" s="135"/>
      <c r="BS3" s="135"/>
      <c r="BT3" s="135"/>
      <c r="BU3" s="135"/>
      <c r="BV3" s="135"/>
      <c r="BW3" s="135"/>
      <c r="BX3" s="135"/>
      <c r="BY3" s="135"/>
      <c r="BZ3" s="135"/>
      <c r="CA3" s="135"/>
      <c r="CB3" s="135"/>
      <c r="CC3" s="135"/>
      <c r="CD3" s="135"/>
      <c r="CE3" s="135"/>
      <c r="CF3" s="135"/>
      <c r="CG3" s="135"/>
      <c r="CH3" s="135"/>
      <c r="CI3" s="135"/>
      <c r="CJ3" s="135"/>
      <c r="CK3" s="135"/>
      <c r="CL3" s="135"/>
      <c r="CM3" s="135"/>
      <c r="CN3" s="135"/>
      <c r="CO3" s="135"/>
      <c r="CP3" s="135"/>
      <c r="CQ3" s="135"/>
      <c r="CR3" s="135"/>
      <c r="CS3" s="135"/>
      <c r="CT3" s="135"/>
      <c r="CU3" s="135"/>
      <c r="CV3" s="135"/>
      <c r="CW3" s="135"/>
      <c r="CX3" s="135"/>
      <c r="CY3" s="135"/>
      <c r="CZ3" s="135"/>
      <c r="DA3" s="135"/>
      <c r="DB3" s="135"/>
      <c r="DC3" s="135"/>
      <c r="DD3" s="135"/>
      <c r="DE3" s="135"/>
      <c r="DF3" s="135"/>
      <c r="DG3" s="135"/>
      <c r="DH3" s="135"/>
      <c r="DI3" s="135"/>
      <c r="DJ3" s="135"/>
      <c r="DK3" s="135"/>
      <c r="DL3" s="135"/>
      <c r="DM3" s="135"/>
      <c r="DN3" s="135"/>
      <c r="DO3" s="135"/>
      <c r="DP3" s="135"/>
      <c r="DQ3" s="135"/>
      <c r="DR3" s="135"/>
      <c r="DS3" s="135"/>
      <c r="DT3" s="135"/>
      <c r="DU3" s="135"/>
      <c r="DV3" s="135"/>
      <c r="DW3" s="135"/>
      <c r="DX3" s="135"/>
      <c r="DY3" s="135"/>
      <c r="DZ3" s="135"/>
      <c r="EA3" s="135"/>
      <c r="EB3" s="135"/>
      <c r="EC3" s="135"/>
      <c r="ED3" s="135"/>
      <c r="EE3" s="135"/>
      <c r="EF3" s="135"/>
      <c r="EG3" s="135"/>
      <c r="EH3" s="135"/>
      <c r="EI3" s="135"/>
      <c r="EJ3" s="135"/>
      <c r="EK3" s="135"/>
      <c r="EL3" s="135"/>
      <c r="EM3" s="135"/>
      <c r="EN3" s="135"/>
      <c r="EO3" s="135"/>
      <c r="EP3" s="135"/>
      <c r="EQ3" s="135"/>
      <c r="ER3" s="135"/>
      <c r="ES3" s="135"/>
      <c r="ET3" s="135"/>
      <c r="EU3" s="135"/>
      <c r="EV3" s="135"/>
      <c r="EW3" s="135"/>
      <c r="EX3" s="135"/>
      <c r="EY3" s="135"/>
      <c r="EZ3" s="135"/>
      <c r="FA3" s="135"/>
      <c r="FB3" s="135"/>
      <c r="FC3" s="135"/>
      <c r="FD3" s="135"/>
      <c r="FE3" s="135"/>
      <c r="FF3" s="135"/>
      <c r="FG3" s="135"/>
      <c r="FH3" s="135"/>
      <c r="FI3" s="135"/>
      <c r="FJ3" s="135"/>
      <c r="FK3" s="135"/>
      <c r="FL3" s="135"/>
      <c r="FM3" s="135"/>
      <c r="FN3" s="135"/>
      <c r="FO3" s="135"/>
      <c r="FP3" s="135"/>
      <c r="FQ3" s="135"/>
      <c r="FR3" s="135"/>
      <c r="FS3" s="135"/>
      <c r="FT3" s="135"/>
      <c r="FU3" s="135"/>
      <c r="FV3" s="135"/>
      <c r="FW3" s="135"/>
      <c r="FX3" s="135"/>
      <c r="FY3" s="135"/>
      <c r="FZ3" s="135"/>
      <c r="GA3" s="135"/>
      <c r="GB3" s="135"/>
      <c r="GC3" s="135"/>
      <c r="GD3" s="135"/>
      <c r="GE3" s="135"/>
      <c r="GF3" s="135"/>
      <c r="GG3" s="135"/>
      <c r="GH3" s="135"/>
      <c r="GI3" s="135"/>
      <c r="GJ3" s="135"/>
      <c r="GK3" s="135"/>
      <c r="GL3" s="135"/>
      <c r="GM3" s="135"/>
      <c r="GN3" s="135"/>
      <c r="GO3" s="135"/>
      <c r="GP3" s="135"/>
      <c r="GQ3" s="135"/>
      <c r="GR3" s="135"/>
      <c r="GS3" s="135"/>
      <c r="GT3" s="135"/>
      <c r="GU3" s="135"/>
      <c r="GV3" s="135"/>
      <c r="GW3" s="135"/>
      <c r="GX3" s="135"/>
      <c r="GY3" s="135"/>
      <c r="GZ3" s="135"/>
      <c r="HA3" s="135"/>
      <c r="HB3" s="135"/>
      <c r="HC3" s="135"/>
      <c r="HD3" s="135"/>
      <c r="HE3" s="135"/>
      <c r="HF3" s="135"/>
      <c r="HG3" s="135"/>
      <c r="HH3" s="135"/>
      <c r="HI3" s="135"/>
      <c r="HJ3" s="135"/>
      <c r="HK3" s="135"/>
      <c r="HL3" s="135"/>
      <c r="HM3" s="135"/>
      <c r="HN3" s="135"/>
      <c r="HO3" s="135"/>
      <c r="HP3" s="135"/>
      <c r="HQ3" s="135"/>
      <c r="HR3" s="135"/>
      <c r="HS3" s="135"/>
      <c r="HT3" s="135"/>
      <c r="HU3" s="135"/>
      <c r="HV3" s="135"/>
      <c r="HW3" s="135"/>
      <c r="HX3" s="135"/>
      <c r="HY3" s="135"/>
      <c r="HZ3" s="135"/>
      <c r="IA3" s="135"/>
      <c r="IB3" s="135"/>
      <c r="IC3" s="135"/>
      <c r="ID3" s="135"/>
      <c r="IE3" s="135"/>
      <c r="IF3" s="135"/>
      <c r="IG3" s="135"/>
      <c r="IH3" s="135"/>
      <c r="II3" s="135"/>
      <c r="IJ3" s="135"/>
      <c r="IK3" s="135"/>
      <c r="IL3" s="135"/>
      <c r="IM3" s="135"/>
      <c r="IN3" s="135"/>
      <c r="IO3" s="135"/>
      <c r="IP3" s="135"/>
      <c r="IQ3" s="135"/>
      <c r="IR3" s="135"/>
      <c r="IS3" s="135"/>
      <c r="IT3" s="135"/>
      <c r="IU3" s="135"/>
      <c r="IV3" s="135"/>
      <c r="IW3" s="135"/>
      <c r="IX3" s="135"/>
      <c r="IY3" s="135"/>
      <c r="IZ3" s="135"/>
      <c r="JA3" s="135"/>
      <c r="JB3" s="135"/>
      <c r="JC3" s="135"/>
      <c r="JD3" s="135"/>
      <c r="JE3" s="135"/>
      <c r="JF3" s="135"/>
      <c r="JG3" s="135"/>
      <c r="JH3" s="135"/>
      <c r="JI3" s="135"/>
      <c r="JJ3" s="135"/>
      <c r="JK3" s="135"/>
      <c r="JL3" s="135"/>
      <c r="JM3" s="135"/>
      <c r="JN3" s="135"/>
      <c r="JO3" s="135"/>
      <c r="JP3" s="135"/>
      <c r="JQ3" s="135"/>
      <c r="JR3" s="135"/>
      <c r="JS3" s="135"/>
      <c r="JT3" s="135"/>
      <c r="JU3" s="135"/>
      <c r="JV3" s="135"/>
      <c r="JW3" s="135"/>
      <c r="JX3" s="135"/>
      <c r="JY3" s="135"/>
      <c r="JZ3" s="135"/>
      <c r="KA3" s="135"/>
      <c r="KB3" s="135"/>
      <c r="KC3" s="135"/>
      <c r="KD3" s="135"/>
      <c r="KE3" s="135"/>
      <c r="KF3" s="135"/>
      <c r="KG3" s="135"/>
      <c r="KH3" s="135"/>
      <c r="KI3" s="135"/>
      <c r="KJ3" s="135"/>
      <c r="KK3" s="135"/>
      <c r="KL3" s="135"/>
      <c r="KM3" s="135"/>
      <c r="KN3" s="135"/>
      <c r="KO3" s="135"/>
      <c r="KP3" s="135"/>
      <c r="KQ3" s="135"/>
      <c r="KR3" s="135"/>
      <c r="KS3" s="135"/>
      <c r="KT3" s="135"/>
      <c r="KU3" s="135"/>
      <c r="KV3" s="135"/>
      <c r="KW3" s="135"/>
      <c r="KX3" s="135"/>
      <c r="KY3" s="135"/>
      <c r="KZ3" s="135"/>
      <c r="LA3" s="135"/>
      <c r="LB3" s="135"/>
      <c r="LC3" s="135"/>
      <c r="LD3" s="135"/>
      <c r="LE3" s="135"/>
      <c r="LF3" s="135"/>
      <c r="LG3" s="135"/>
      <c r="LH3" s="135"/>
      <c r="LI3" s="135"/>
      <c r="LJ3" s="135"/>
      <c r="LK3" s="135"/>
      <c r="LL3" s="135"/>
      <c r="LM3" s="135"/>
      <c r="LN3" s="135"/>
      <c r="LO3" s="135"/>
      <c r="LP3" s="135"/>
      <c r="LQ3" s="135"/>
      <c r="LR3" s="135"/>
      <c r="LS3" s="135"/>
      <c r="LT3" s="135"/>
      <c r="LU3" s="135"/>
      <c r="LV3" s="135"/>
      <c r="LW3" s="135"/>
      <c r="LX3" s="135"/>
      <c r="LY3" s="135"/>
      <c r="LZ3" s="135"/>
      <c r="MA3" s="135"/>
      <c r="MB3" s="135"/>
      <c r="MC3" s="135"/>
      <c r="MD3" s="135"/>
      <c r="ME3" s="135"/>
      <c r="MF3" s="135"/>
      <c r="MG3" s="135"/>
      <c r="MH3" s="135"/>
      <c r="MI3" s="135"/>
      <c r="MJ3" s="135"/>
      <c r="MK3" s="135"/>
      <c r="ML3" s="135"/>
      <c r="MM3" s="135"/>
      <c r="MN3" s="135"/>
      <c r="MO3" s="135"/>
      <c r="MP3" s="135"/>
      <c r="MQ3" s="135"/>
      <c r="MR3" s="135"/>
      <c r="MS3" s="135"/>
      <c r="MT3" s="135"/>
      <c r="MU3" s="135"/>
      <c r="MV3" s="135"/>
      <c r="MW3" s="135"/>
      <c r="MX3" s="135"/>
      <c r="MY3" s="135"/>
      <c r="MZ3" s="135"/>
      <c r="NA3" s="135"/>
      <c r="NB3" s="135"/>
      <c r="NC3" s="135"/>
      <c r="ND3" s="135"/>
      <c r="NE3" s="135"/>
      <c r="NF3" s="135"/>
      <c r="NG3" s="135"/>
      <c r="NH3" s="135"/>
      <c r="NI3" s="135"/>
      <c r="NJ3" s="135"/>
      <c r="NK3" s="135"/>
      <c r="NL3" s="135"/>
      <c r="NM3" s="135"/>
      <c r="NN3" s="135"/>
      <c r="NO3" s="135"/>
      <c r="NP3" s="135"/>
      <c r="NQ3" s="135"/>
      <c r="NR3" s="135"/>
      <c r="NS3" s="135"/>
      <c r="NT3" s="135"/>
      <c r="NU3" s="135"/>
      <c r="NV3" s="135"/>
      <c r="NW3" s="135"/>
      <c r="NX3" s="135"/>
      <c r="NY3" s="135"/>
      <c r="NZ3" s="135"/>
      <c r="OA3" s="135"/>
      <c r="OB3" s="135"/>
      <c r="OC3" s="135"/>
      <c r="OD3" s="135"/>
      <c r="OE3" s="135"/>
      <c r="OF3" s="135"/>
      <c r="OG3" s="135"/>
      <c r="OH3" s="135"/>
      <c r="OI3" s="135"/>
      <c r="OJ3" s="135"/>
      <c r="OK3" s="135"/>
      <c r="OL3" s="135"/>
      <c r="OM3" s="135"/>
      <c r="ON3" s="135"/>
      <c r="OO3" s="135"/>
      <c r="OP3" s="135"/>
      <c r="OQ3" s="135"/>
      <c r="OR3" s="135"/>
      <c r="OS3" s="135"/>
      <c r="OT3" s="135"/>
      <c r="OU3" s="135"/>
      <c r="OV3" s="135"/>
      <c r="OW3" s="135"/>
      <c r="OX3" s="135"/>
      <c r="OY3" s="135"/>
      <c r="OZ3" s="135"/>
      <c r="PA3" s="135"/>
      <c r="PB3" s="135"/>
      <c r="PC3" s="135"/>
      <c r="PD3" s="135"/>
      <c r="PE3" s="135"/>
      <c r="PF3" s="135"/>
      <c r="PG3" s="135"/>
      <c r="PH3" s="135"/>
      <c r="PI3" s="135"/>
      <c r="PJ3" s="135"/>
      <c r="PK3" s="135"/>
      <c r="PL3" s="135"/>
      <c r="PM3" s="135"/>
      <c r="PN3" s="135"/>
      <c r="PO3" s="135"/>
      <c r="PP3" s="135"/>
      <c r="PQ3" s="135"/>
      <c r="PR3" s="135"/>
      <c r="PS3" s="135"/>
      <c r="PT3" s="135"/>
      <c r="PU3" s="135"/>
      <c r="PV3" s="135"/>
      <c r="PW3" s="135"/>
      <c r="PX3" s="135"/>
      <c r="PY3" s="135"/>
      <c r="PZ3" s="135"/>
      <c r="QA3" s="135"/>
      <c r="QB3" s="135"/>
      <c r="QC3" s="135"/>
      <c r="QD3" s="135"/>
      <c r="QE3" s="135"/>
      <c r="QF3" s="135"/>
      <c r="QG3" s="135"/>
      <c r="QH3" s="135"/>
      <c r="QI3" s="135"/>
      <c r="QJ3" s="135"/>
      <c r="QK3" s="135"/>
      <c r="QL3" s="135"/>
      <c r="QM3" s="135"/>
      <c r="QN3" s="135"/>
      <c r="QO3" s="135"/>
      <c r="QP3" s="135"/>
      <c r="QQ3" s="135"/>
      <c r="QR3" s="135"/>
      <c r="QS3" s="135"/>
      <c r="QT3" s="135"/>
      <c r="QU3" s="135"/>
      <c r="QV3" s="135"/>
      <c r="QW3" s="135"/>
      <c r="QX3" s="135"/>
      <c r="QY3" s="135"/>
      <c r="QZ3" s="135"/>
      <c r="RA3" s="135"/>
      <c r="RB3" s="135"/>
      <c r="RC3" s="135"/>
      <c r="RD3" s="135"/>
      <c r="RE3" s="135"/>
      <c r="RF3" s="135"/>
      <c r="RG3" s="135"/>
      <c r="RH3" s="135"/>
      <c r="RI3" s="135"/>
      <c r="RJ3" s="135"/>
      <c r="RK3" s="135"/>
      <c r="RL3" s="135"/>
      <c r="RM3" s="135"/>
      <c r="RN3" s="135"/>
      <c r="RO3" s="135"/>
      <c r="RP3" s="135"/>
      <c r="RQ3" s="135"/>
      <c r="RR3" s="135"/>
      <c r="RS3" s="135"/>
      <c r="RT3" s="135"/>
      <c r="RU3" s="135"/>
      <c r="RV3" s="135"/>
      <c r="RW3" s="135"/>
      <c r="RX3" s="135"/>
      <c r="RY3" s="135"/>
      <c r="RZ3" s="135"/>
      <c r="SA3" s="135"/>
      <c r="SB3" s="135"/>
      <c r="SC3" s="135"/>
      <c r="SD3" s="135"/>
      <c r="SE3" s="135"/>
      <c r="SF3" s="135"/>
      <c r="SG3" s="135"/>
      <c r="SH3" s="135"/>
      <c r="SI3" s="135"/>
      <c r="SJ3" s="135"/>
      <c r="SK3" s="135"/>
      <c r="SL3" s="135"/>
      <c r="SM3" s="135"/>
      <c r="SN3" s="135"/>
      <c r="SO3" s="135"/>
      <c r="SP3" s="135"/>
      <c r="SQ3" s="135"/>
      <c r="SR3" s="135"/>
      <c r="SS3" s="135"/>
      <c r="ST3" s="135"/>
      <c r="SU3" s="135"/>
      <c r="SV3" s="135"/>
      <c r="SW3" s="135"/>
      <c r="SX3" s="135"/>
      <c r="SY3" s="135"/>
      <c r="SZ3" s="135"/>
      <c r="TA3" s="135"/>
      <c r="TB3" s="135"/>
      <c r="TC3" s="135"/>
      <c r="TD3" s="135"/>
      <c r="TE3" s="135"/>
      <c r="TF3" s="135"/>
      <c r="TG3" s="135"/>
      <c r="TH3" s="135"/>
      <c r="TI3" s="135"/>
      <c r="TJ3" s="135"/>
      <c r="TK3" s="135"/>
      <c r="TL3" s="135"/>
      <c r="TM3" s="135"/>
      <c r="TN3" s="135"/>
      <c r="TO3" s="135"/>
      <c r="TP3" s="135"/>
      <c r="TQ3" s="135"/>
      <c r="TR3" s="135"/>
      <c r="TS3" s="135"/>
      <c r="TT3" s="135"/>
      <c r="TU3" s="135"/>
      <c r="TV3" s="135"/>
      <c r="TW3" s="135"/>
      <c r="TX3" s="135"/>
      <c r="TY3" s="135"/>
      <c r="TZ3" s="135"/>
      <c r="UA3" s="135"/>
      <c r="UB3" s="135"/>
      <c r="UC3" s="135"/>
      <c r="UD3" s="135"/>
      <c r="UE3" s="135"/>
      <c r="UF3" s="135"/>
      <c r="UG3" s="135"/>
      <c r="UH3" s="135"/>
      <c r="UI3" s="135"/>
      <c r="UJ3" s="135"/>
      <c r="UK3" s="135"/>
      <c r="UL3" s="135"/>
      <c r="UM3" s="135"/>
      <c r="UN3" s="135"/>
      <c r="UO3" s="135"/>
      <c r="UP3" s="135"/>
      <c r="UQ3" s="135"/>
      <c r="UR3" s="135"/>
      <c r="US3" s="135"/>
      <c r="UT3" s="135"/>
      <c r="UU3" s="135"/>
      <c r="UV3" s="135"/>
      <c r="UW3" s="135"/>
      <c r="UX3" s="135"/>
      <c r="UY3" s="135"/>
      <c r="UZ3" s="135"/>
      <c r="VA3" s="135"/>
      <c r="VB3" s="135"/>
      <c r="VC3" s="135"/>
      <c r="VD3" s="135"/>
      <c r="VE3" s="135"/>
      <c r="VF3" s="135"/>
      <c r="VG3" s="135"/>
      <c r="VH3" s="135"/>
      <c r="VI3" s="135"/>
      <c r="VJ3" s="135"/>
      <c r="VK3" s="135"/>
      <c r="VL3" s="135"/>
      <c r="VM3" s="135"/>
      <c r="VN3" s="135"/>
      <c r="VO3" s="135"/>
      <c r="VP3" s="135"/>
      <c r="VQ3" s="135"/>
      <c r="VR3" s="135"/>
      <c r="VS3" s="135"/>
      <c r="VT3" s="135"/>
      <c r="VU3" s="135"/>
      <c r="VV3" s="135"/>
      <c r="VW3" s="135"/>
      <c r="VX3" s="135"/>
      <c r="VY3" s="135"/>
      <c r="VZ3" s="135"/>
      <c r="WA3" s="135"/>
      <c r="WB3" s="135"/>
      <c r="WC3" s="135"/>
      <c r="WD3" s="135"/>
      <c r="WE3" s="135"/>
      <c r="WF3" s="135"/>
      <c r="WG3" s="135"/>
      <c r="WH3" s="135"/>
      <c r="WI3" s="135"/>
      <c r="WJ3" s="135"/>
      <c r="WK3" s="135"/>
      <c r="WL3" s="135"/>
      <c r="WM3" s="135"/>
      <c r="WN3" s="135"/>
      <c r="WO3" s="135"/>
      <c r="WP3" s="135"/>
      <c r="WQ3" s="135"/>
      <c r="WR3" s="135"/>
      <c r="WS3" s="135"/>
      <c r="WT3" s="135"/>
      <c r="WU3" s="135"/>
      <c r="WV3" s="135"/>
      <c r="WW3" s="135"/>
      <c r="WX3" s="135"/>
      <c r="WY3" s="135"/>
      <c r="WZ3" s="135"/>
      <c r="XA3" s="135"/>
      <c r="XB3" s="135"/>
      <c r="XC3" s="135"/>
      <c r="XD3" s="135"/>
      <c r="XE3" s="135"/>
      <c r="XF3" s="135"/>
      <c r="XG3" s="135"/>
      <c r="XH3" s="135"/>
      <c r="XI3" s="135"/>
      <c r="XJ3" s="135"/>
      <c r="XK3" s="135"/>
      <c r="XL3" s="135"/>
      <c r="XM3" s="135"/>
      <c r="XN3" s="135"/>
      <c r="XO3" s="135"/>
      <c r="XP3" s="135"/>
      <c r="XQ3" s="135"/>
      <c r="XR3" s="135"/>
      <c r="XS3" s="135"/>
      <c r="XT3" s="135"/>
      <c r="XU3" s="135"/>
      <c r="XV3" s="135"/>
      <c r="XW3" s="135"/>
      <c r="XX3" s="135"/>
      <c r="XY3" s="135"/>
      <c r="XZ3" s="135"/>
      <c r="YA3" s="135"/>
      <c r="YB3" s="135"/>
      <c r="YC3" s="135"/>
      <c r="YD3" s="135"/>
      <c r="YE3" s="135"/>
      <c r="YF3" s="135"/>
      <c r="YG3" s="135"/>
      <c r="YH3" s="135"/>
      <c r="YI3" s="135"/>
      <c r="YJ3" s="135"/>
      <c r="YK3" s="135"/>
      <c r="YL3" s="135"/>
      <c r="YM3" s="135"/>
      <c r="YN3" s="135"/>
      <c r="YO3" s="135"/>
      <c r="YP3" s="135"/>
      <c r="YQ3" s="135"/>
      <c r="YR3" s="135"/>
      <c r="YS3" s="135"/>
      <c r="YT3" s="135"/>
      <c r="YU3" s="135"/>
      <c r="YV3" s="135"/>
      <c r="YW3" s="135"/>
      <c r="YX3" s="135"/>
      <c r="YY3" s="135"/>
      <c r="YZ3" s="135"/>
      <c r="ZA3" s="135"/>
      <c r="ZB3" s="135"/>
      <c r="ZC3" s="135"/>
      <c r="ZD3" s="135"/>
      <c r="ZE3" s="135"/>
      <c r="ZF3" s="135"/>
      <c r="ZG3" s="135"/>
      <c r="ZH3" s="135"/>
      <c r="ZI3" s="135"/>
      <c r="ZJ3" s="135"/>
      <c r="ZK3" s="135"/>
      <c r="ZL3" s="135"/>
      <c r="ZM3" s="135"/>
      <c r="ZN3" s="135"/>
      <c r="ZO3" s="135"/>
      <c r="ZP3" s="135"/>
      <c r="ZQ3" s="135"/>
      <c r="ZR3" s="135"/>
      <c r="ZS3" s="135"/>
      <c r="ZT3" s="135"/>
      <c r="ZU3" s="135"/>
      <c r="ZV3" s="135"/>
      <c r="ZW3" s="135"/>
      <c r="ZX3" s="135"/>
      <c r="ZY3" s="135"/>
      <c r="ZZ3" s="135"/>
      <c r="AAA3" s="135"/>
      <c r="AAB3" s="135"/>
      <c r="AAC3" s="135"/>
      <c r="AAD3" s="135"/>
      <c r="AAE3" s="135"/>
      <c r="AAF3" s="135"/>
      <c r="AAG3" s="135"/>
      <c r="AAH3" s="135"/>
      <c r="AAI3" s="135"/>
      <c r="AAJ3" s="135"/>
      <c r="AAK3" s="135"/>
      <c r="AAL3" s="135"/>
      <c r="AAM3" s="135"/>
      <c r="AAN3" s="135"/>
      <c r="AAO3" s="135"/>
      <c r="AAP3" s="135"/>
      <c r="AAQ3" s="135"/>
      <c r="AAR3" s="135"/>
      <c r="AAS3" s="135"/>
      <c r="AAT3" s="135"/>
      <c r="AAU3" s="135"/>
      <c r="AAV3" s="135"/>
      <c r="AAW3" s="135"/>
      <c r="AAX3" s="135"/>
      <c r="AAY3" s="135"/>
      <c r="AAZ3" s="135"/>
      <c r="ABA3" s="135"/>
      <c r="ABB3" s="135"/>
      <c r="ABC3" s="135"/>
      <c r="ABD3" s="135"/>
      <c r="ABE3" s="135"/>
      <c r="ABF3" s="135"/>
      <c r="ABG3" s="135"/>
      <c r="ABH3" s="135"/>
      <c r="ABI3" s="135"/>
      <c r="ABJ3" s="135"/>
      <c r="ABK3" s="135"/>
      <c r="ABL3" s="135"/>
      <c r="ABM3" s="135"/>
      <c r="ABN3" s="135"/>
      <c r="ABO3" s="135"/>
      <c r="ABP3" s="135"/>
      <c r="ABQ3" s="135"/>
      <c r="ABR3" s="135"/>
      <c r="ABS3" s="135"/>
      <c r="ABT3" s="135"/>
      <c r="ABU3" s="135"/>
      <c r="ABV3" s="135"/>
      <c r="ABW3" s="135"/>
      <c r="ABX3" s="135"/>
      <c r="ABY3" s="135"/>
      <c r="ABZ3" s="135"/>
      <c r="ACA3" s="135"/>
      <c r="ACB3" s="135"/>
      <c r="ACC3" s="135"/>
      <c r="ACD3" s="135"/>
      <c r="ACE3" s="135"/>
      <c r="ACF3" s="135"/>
      <c r="ACG3" s="135"/>
      <c r="ACH3" s="135"/>
      <c r="ACI3" s="135"/>
      <c r="ACJ3" s="135"/>
      <c r="ACK3" s="135"/>
      <c r="ACL3" s="135"/>
      <c r="ACM3" s="135"/>
      <c r="ACN3" s="135"/>
      <c r="ACO3" s="135"/>
      <c r="ACP3" s="135"/>
      <c r="ACQ3" s="135"/>
      <c r="ACR3" s="135"/>
      <c r="ACS3" s="135"/>
      <c r="ACT3" s="135"/>
      <c r="ACU3" s="135"/>
      <c r="ACV3" s="135"/>
      <c r="ACW3" s="135"/>
      <c r="ACX3" s="135"/>
      <c r="ACY3" s="135"/>
      <c r="ACZ3" s="135"/>
      <c r="ADA3" s="135"/>
      <c r="ADB3" s="135"/>
      <c r="ADC3" s="135"/>
      <c r="ADD3" s="135"/>
      <c r="ADE3" s="135"/>
      <c r="ADF3" s="135"/>
      <c r="ADG3" s="135"/>
      <c r="ADH3" s="135"/>
      <c r="ADI3" s="135"/>
      <c r="ADJ3" s="135"/>
      <c r="ADK3" s="135"/>
      <c r="ADL3" s="135"/>
      <c r="ADM3" s="135"/>
      <c r="ADN3" s="135"/>
      <c r="ADO3" s="135"/>
      <c r="ADP3" s="135"/>
      <c r="ADQ3" s="135"/>
      <c r="ADR3" s="135"/>
      <c r="ADS3" s="135"/>
      <c r="ADT3" s="135"/>
      <c r="ADU3" s="135"/>
      <c r="ADV3" s="135"/>
      <c r="ADW3" s="135"/>
      <c r="ADX3" s="135"/>
      <c r="ADY3" s="135"/>
      <c r="ADZ3" s="135"/>
      <c r="AEA3" s="135"/>
      <c r="AEB3" s="135"/>
      <c r="AEC3" s="135"/>
      <c r="AED3" s="135"/>
      <c r="AEE3" s="135"/>
      <c r="AEF3" s="135"/>
      <c r="AEG3" s="135"/>
      <c r="AEH3" s="135"/>
      <c r="AEI3" s="135"/>
      <c r="AEJ3" s="135"/>
      <c r="AEK3" s="135"/>
      <c r="AEL3" s="135"/>
      <c r="AEM3" s="135"/>
      <c r="AEN3" s="135"/>
      <c r="AEO3" s="135"/>
      <c r="AEP3" s="135"/>
      <c r="AEQ3" s="135"/>
      <c r="AER3" s="135"/>
      <c r="AES3" s="135"/>
      <c r="AET3" s="135"/>
      <c r="AEU3" s="135"/>
      <c r="AEV3" s="135"/>
      <c r="AEW3" s="135"/>
      <c r="AEX3" s="135"/>
      <c r="AEY3" s="135"/>
      <c r="AEZ3" s="135"/>
      <c r="AFA3" s="135"/>
      <c r="AFB3" s="135"/>
      <c r="AFC3" s="135"/>
      <c r="AFD3" s="135"/>
      <c r="AFE3" s="135"/>
      <c r="AFF3" s="135"/>
      <c r="AFG3" s="135"/>
      <c r="AFH3" s="135"/>
      <c r="AFI3" s="135"/>
      <c r="AFJ3" s="135"/>
      <c r="AFK3" s="135"/>
      <c r="AFL3" s="135"/>
      <c r="AFM3" s="135"/>
      <c r="AFN3" s="135"/>
      <c r="AFO3" s="135"/>
      <c r="AFP3" s="135"/>
      <c r="AFQ3" s="135"/>
      <c r="AFR3" s="135"/>
      <c r="AFS3" s="135"/>
      <c r="AFT3" s="135"/>
      <c r="AFU3" s="135"/>
      <c r="AFV3" s="135"/>
      <c r="AFW3" s="135"/>
      <c r="AFX3" s="135"/>
      <c r="AFY3" s="135"/>
      <c r="AFZ3" s="135"/>
      <c r="AGA3" s="135"/>
      <c r="AGB3" s="135"/>
      <c r="AGC3" s="135"/>
      <c r="AGD3" s="135"/>
      <c r="AGE3" s="135"/>
      <c r="AGF3" s="135"/>
      <c r="AGG3" s="135"/>
      <c r="AGH3" s="135"/>
      <c r="AGI3" s="135"/>
      <c r="AGJ3" s="135"/>
      <c r="AGK3" s="135"/>
      <c r="AGL3" s="135"/>
      <c r="AGM3" s="135"/>
      <c r="AGN3" s="135"/>
      <c r="AGO3" s="135"/>
      <c r="AGP3" s="135"/>
      <c r="AGQ3" s="135"/>
      <c r="AGR3" s="135"/>
      <c r="AGS3" s="135"/>
      <c r="AGT3" s="135"/>
      <c r="AGU3" s="135"/>
      <c r="AGV3" s="135"/>
      <c r="AGW3" s="135"/>
      <c r="AGX3" s="135"/>
      <c r="AGY3" s="135"/>
      <c r="AGZ3" s="135"/>
      <c r="AHA3" s="135"/>
      <c r="AHB3" s="135"/>
      <c r="AHC3" s="135"/>
      <c r="AHD3" s="135"/>
      <c r="AHE3" s="135"/>
      <c r="AHF3" s="135"/>
      <c r="AHG3" s="135"/>
      <c r="AHH3" s="135"/>
      <c r="AHI3" s="135"/>
      <c r="AHJ3" s="135"/>
      <c r="AHK3" s="135"/>
      <c r="AHL3" s="135"/>
      <c r="AHM3" s="135"/>
      <c r="AHN3" s="135"/>
      <c r="AHO3" s="135"/>
      <c r="AHP3" s="135"/>
      <c r="AHQ3" s="135"/>
      <c r="AHR3" s="135"/>
      <c r="AHS3" s="135"/>
      <c r="AHT3" s="135"/>
      <c r="AHU3" s="135"/>
      <c r="AHV3" s="135"/>
      <c r="AHW3" s="135"/>
      <c r="AHX3" s="135"/>
      <c r="AHY3" s="135"/>
      <c r="AHZ3" s="135"/>
      <c r="AIA3" s="135"/>
      <c r="AIB3" s="135"/>
      <c r="AIC3" s="135"/>
      <c r="AID3" s="135"/>
      <c r="AIE3" s="135"/>
      <c r="AIF3" s="135"/>
      <c r="AIG3" s="135"/>
      <c r="AIH3" s="135"/>
      <c r="AII3" s="135"/>
      <c r="AIJ3" s="135"/>
      <c r="AIK3" s="135"/>
      <c r="AIL3" s="135"/>
      <c r="AIM3" s="135"/>
      <c r="AIN3" s="135"/>
      <c r="AIO3" s="135"/>
      <c r="AIP3" s="135"/>
      <c r="AIQ3" s="135"/>
      <c r="AIR3" s="135"/>
      <c r="AIS3" s="135"/>
      <c r="AIT3" s="135"/>
      <c r="AIU3" s="135"/>
      <c r="AIV3" s="135"/>
      <c r="AIW3" s="135"/>
      <c r="AIX3" s="135"/>
      <c r="AIY3" s="135"/>
      <c r="AIZ3" s="135"/>
      <c r="AJA3" s="135"/>
      <c r="AJB3" s="135"/>
      <c r="AJC3" s="135"/>
      <c r="AJD3" s="135"/>
      <c r="AJE3" s="135"/>
      <c r="AJF3" s="135"/>
      <c r="AJG3" s="135"/>
      <c r="AJH3" s="135"/>
      <c r="AJI3" s="135"/>
      <c r="AJJ3" s="135"/>
      <c r="AJK3" s="135"/>
      <c r="AJL3" s="135"/>
      <c r="AJM3" s="135"/>
      <c r="AJN3" s="135"/>
      <c r="AJO3" s="135"/>
      <c r="AJP3" s="135"/>
      <c r="AJQ3" s="135"/>
      <c r="AJR3" s="135"/>
      <c r="AJS3" s="135"/>
      <c r="AJT3" s="135"/>
      <c r="AJU3" s="135"/>
      <c r="AJV3" s="135"/>
      <c r="AJW3" s="135"/>
      <c r="AJX3" s="135"/>
      <c r="AJY3" s="135"/>
      <c r="AJZ3" s="135"/>
      <c r="AKA3" s="135"/>
      <c r="AKB3" s="135"/>
      <c r="AKC3" s="135"/>
      <c r="AKD3" s="135"/>
      <c r="AKE3" s="135"/>
      <c r="AKF3" s="135"/>
      <c r="AKG3" s="135"/>
      <c r="AKH3" s="135"/>
      <c r="AKI3" s="135"/>
      <c r="AKJ3" s="135"/>
      <c r="AKK3" s="135"/>
      <c r="AKL3" s="135"/>
      <c r="AKM3" s="135"/>
      <c r="AKN3" s="135"/>
      <c r="AKO3" s="135"/>
      <c r="AKP3" s="135"/>
      <c r="AKQ3" s="135"/>
      <c r="AKR3" s="135"/>
      <c r="AKS3" s="135"/>
      <c r="AKT3" s="135"/>
      <c r="AKU3" s="135"/>
      <c r="AKV3" s="135"/>
      <c r="AKW3" s="135"/>
      <c r="AKX3" s="135"/>
      <c r="AKY3" s="135"/>
      <c r="AKZ3" s="135"/>
      <c r="ALA3" s="135"/>
      <c r="ALB3" s="135"/>
      <c r="ALC3" s="135"/>
      <c r="ALD3" s="135"/>
      <c r="ALE3" s="135"/>
      <c r="ALF3" s="135"/>
      <c r="ALG3" s="135"/>
      <c r="ALH3" s="135"/>
      <c r="ALI3" s="135"/>
      <c r="ALJ3" s="135"/>
      <c r="ALK3" s="135"/>
      <c r="ALL3" s="135"/>
      <c r="ALM3" s="135"/>
      <c r="ALN3" s="135"/>
      <c r="ALO3" s="135"/>
      <c r="ALP3" s="135"/>
      <c r="ALQ3" s="135"/>
      <c r="ALR3" s="135"/>
      <c r="ALS3" s="135"/>
      <c r="ALT3" s="135"/>
      <c r="ALU3" s="135"/>
      <c r="ALV3" s="135"/>
      <c r="ALW3" s="135"/>
      <c r="ALX3" s="135"/>
      <c r="ALY3" s="135"/>
      <c r="ALZ3" s="135"/>
      <c r="AMA3" s="135"/>
      <c r="AMB3" s="135"/>
      <c r="AMC3" s="135"/>
      <c r="AMD3" s="135"/>
      <c r="AME3" s="135"/>
      <c r="AMF3" s="135"/>
      <c r="AMG3" s="135"/>
      <c r="AMH3" s="135"/>
      <c r="AMI3" s="135"/>
      <c r="AMJ3" s="135"/>
      <c r="AMK3" s="135"/>
      <c r="AML3" s="135"/>
      <c r="AMM3" s="135"/>
      <c r="AMN3" s="135"/>
      <c r="AMO3" s="135"/>
      <c r="AMP3" s="135"/>
      <c r="AMQ3" s="135"/>
      <c r="AMR3" s="135"/>
      <c r="AMS3" s="135"/>
      <c r="AMT3" s="135"/>
      <c r="AMU3" s="135"/>
      <c r="AMV3" s="135"/>
      <c r="AMW3" s="135"/>
      <c r="AMX3" s="135"/>
      <c r="AMY3" s="135"/>
      <c r="AMZ3" s="135"/>
      <c r="ANA3" s="135"/>
      <c r="ANB3" s="135"/>
      <c r="ANC3" s="135"/>
      <c r="AND3" s="135"/>
      <c r="ANE3" s="135"/>
      <c r="ANF3" s="135"/>
      <c r="ANG3" s="135"/>
      <c r="ANH3" s="135"/>
      <c r="ANI3" s="135"/>
      <c r="ANJ3" s="135"/>
      <c r="ANK3" s="135"/>
      <c r="ANL3" s="135"/>
      <c r="ANM3" s="135"/>
      <c r="ANN3" s="135"/>
      <c r="ANO3" s="135"/>
      <c r="ANP3" s="135"/>
      <c r="ANQ3" s="135"/>
      <c r="ANR3" s="135"/>
      <c r="ANS3" s="135"/>
      <c r="ANT3" s="135"/>
      <c r="ANU3" s="135"/>
      <c r="ANV3" s="135"/>
      <c r="ANW3" s="135"/>
      <c r="ANX3" s="135"/>
      <c r="ANY3" s="135"/>
      <c r="ANZ3" s="135"/>
      <c r="AOA3" s="135"/>
      <c r="AOB3" s="135"/>
      <c r="AOC3" s="135"/>
      <c r="AOD3" s="135"/>
      <c r="AOE3" s="135"/>
      <c r="AOF3" s="135"/>
      <c r="AOG3" s="135"/>
      <c r="AOH3" s="135"/>
      <c r="AOI3" s="135"/>
      <c r="AOJ3" s="135"/>
      <c r="AOK3" s="135"/>
      <c r="AOL3" s="135"/>
      <c r="AOM3" s="135"/>
      <c r="AON3" s="135"/>
      <c r="AOO3" s="135"/>
      <c r="AOP3" s="135"/>
      <c r="AOQ3" s="135"/>
      <c r="AOR3" s="135"/>
      <c r="AOS3" s="135"/>
      <c r="AOT3" s="135"/>
      <c r="AOU3" s="135"/>
      <c r="AOV3" s="135"/>
      <c r="AOW3" s="135"/>
      <c r="AOX3" s="135"/>
      <c r="AOY3" s="135"/>
      <c r="AOZ3" s="135"/>
      <c r="APA3" s="135"/>
      <c r="APB3" s="135"/>
      <c r="APC3" s="135"/>
      <c r="APD3" s="135"/>
      <c r="APE3" s="135"/>
      <c r="APF3" s="135"/>
      <c r="APG3" s="135"/>
      <c r="APH3" s="135"/>
      <c r="API3" s="135"/>
      <c r="APJ3" s="135"/>
      <c r="APK3" s="135"/>
      <c r="APL3" s="135"/>
      <c r="APM3" s="135"/>
      <c r="APN3" s="135"/>
      <c r="APO3" s="135"/>
      <c r="APP3" s="135"/>
      <c r="APQ3" s="135"/>
      <c r="APR3" s="135"/>
      <c r="APS3" s="135"/>
      <c r="APT3" s="135"/>
      <c r="APU3" s="135"/>
      <c r="APV3" s="135"/>
      <c r="APW3" s="135"/>
      <c r="APX3" s="135"/>
      <c r="APY3" s="135"/>
      <c r="APZ3" s="135"/>
      <c r="AQA3" s="135"/>
      <c r="AQB3" s="135"/>
      <c r="AQC3" s="135"/>
      <c r="AQD3" s="135"/>
      <c r="AQE3" s="135"/>
      <c r="AQF3" s="135"/>
      <c r="AQG3" s="135"/>
      <c r="AQH3" s="135"/>
      <c r="AQI3" s="135"/>
      <c r="AQJ3" s="135"/>
      <c r="AQK3" s="135"/>
      <c r="AQL3" s="135"/>
      <c r="AQM3" s="135"/>
      <c r="AQN3" s="135"/>
      <c r="AQO3" s="135"/>
      <c r="AQP3" s="135"/>
      <c r="AQQ3" s="135"/>
      <c r="AQR3" s="135"/>
      <c r="AQS3" s="135"/>
      <c r="AQT3" s="135"/>
      <c r="AQU3" s="135"/>
      <c r="AQV3" s="135"/>
      <c r="AQW3" s="135"/>
      <c r="AQX3" s="135"/>
      <c r="AQY3" s="135"/>
      <c r="AQZ3" s="135"/>
      <c r="ARA3" s="135"/>
      <c r="ARB3" s="135"/>
      <c r="ARC3" s="135"/>
      <c r="ARD3" s="135"/>
      <c r="ARE3" s="135"/>
      <c r="ARF3" s="135"/>
      <c r="ARG3" s="135"/>
      <c r="ARH3" s="135"/>
      <c r="ARI3" s="135"/>
      <c r="ARJ3" s="135"/>
      <c r="ARK3" s="135"/>
      <c r="ARL3" s="135"/>
      <c r="ARM3" s="135"/>
      <c r="ARN3" s="135"/>
      <c r="ARO3" s="135"/>
      <c r="ARP3" s="135"/>
      <c r="ARQ3" s="135"/>
      <c r="ARR3" s="135"/>
      <c r="ARS3" s="135"/>
      <c r="ART3" s="135"/>
      <c r="ARU3" s="135"/>
      <c r="ARV3" s="135"/>
      <c r="ARW3" s="135"/>
      <c r="ARX3" s="135"/>
      <c r="ARY3" s="135"/>
      <c r="ARZ3" s="135"/>
      <c r="ASA3" s="135"/>
      <c r="ASB3" s="135"/>
      <c r="ASC3" s="135"/>
      <c r="ASD3" s="135"/>
      <c r="ASE3" s="135"/>
      <c r="ASF3" s="135"/>
      <c r="ASG3" s="135"/>
      <c r="ASH3" s="135"/>
      <c r="ASI3" s="135"/>
      <c r="ASJ3" s="135"/>
      <c r="ASK3" s="135"/>
      <c r="ASL3" s="135"/>
      <c r="ASM3" s="135"/>
      <c r="ASN3" s="135"/>
      <c r="ASO3" s="135"/>
      <c r="ASP3" s="135"/>
      <c r="ASQ3" s="135"/>
      <c r="ASR3" s="135"/>
      <c r="ASS3" s="135"/>
      <c r="AST3" s="135"/>
      <c r="ASU3" s="135"/>
      <c r="ASV3" s="135"/>
      <c r="ASW3" s="135"/>
      <c r="ASX3" s="135"/>
      <c r="ASY3" s="135"/>
      <c r="ASZ3" s="135"/>
      <c r="ATA3" s="135"/>
      <c r="ATB3" s="135"/>
      <c r="ATC3" s="135"/>
      <c r="ATD3" s="135"/>
      <c r="ATE3" s="135"/>
      <c r="ATF3" s="135"/>
      <c r="ATG3" s="135"/>
      <c r="ATH3" s="135"/>
      <c r="ATI3" s="135"/>
      <c r="ATJ3" s="135"/>
      <c r="ATK3" s="135"/>
      <c r="ATL3" s="135"/>
      <c r="ATM3" s="135"/>
      <c r="ATN3" s="135"/>
      <c r="ATO3" s="135"/>
      <c r="ATP3" s="135"/>
      <c r="ATQ3" s="135"/>
      <c r="ATR3" s="135"/>
      <c r="ATS3" s="135"/>
      <c r="ATT3" s="135"/>
      <c r="ATU3" s="135"/>
      <c r="ATV3" s="135"/>
      <c r="ATW3" s="135"/>
      <c r="ATX3" s="135"/>
      <c r="ATY3" s="135"/>
      <c r="ATZ3" s="135"/>
      <c r="AUA3" s="135"/>
      <c r="AUB3" s="135"/>
      <c r="AUC3" s="135"/>
      <c r="AUD3" s="135"/>
      <c r="AUE3" s="135"/>
      <c r="AUF3" s="135"/>
      <c r="AUG3" s="135"/>
      <c r="AUH3" s="135"/>
      <c r="AUI3" s="135"/>
      <c r="AUJ3" s="135"/>
      <c r="AUK3" s="135"/>
      <c r="AUL3" s="135"/>
      <c r="AUM3" s="135"/>
      <c r="AUN3" s="135"/>
      <c r="AUO3" s="135"/>
      <c r="AUP3" s="135"/>
      <c r="AUQ3" s="135"/>
      <c r="AUR3" s="135"/>
      <c r="AUS3" s="135"/>
      <c r="AUT3" s="135"/>
      <c r="AUU3" s="135"/>
      <c r="AUV3" s="135"/>
      <c r="AUW3" s="135"/>
      <c r="AUX3" s="135"/>
      <c r="AUY3" s="135"/>
      <c r="AUZ3" s="135"/>
      <c r="AVA3" s="135"/>
      <c r="AVB3" s="135"/>
      <c r="AVC3" s="135"/>
      <c r="AVD3" s="135"/>
      <c r="AVE3" s="135"/>
      <c r="AVF3" s="135"/>
      <c r="AVG3" s="135"/>
      <c r="AVH3" s="135"/>
      <c r="AVI3" s="135"/>
      <c r="AVJ3" s="135"/>
      <c r="AVK3" s="135"/>
      <c r="AVL3" s="135"/>
      <c r="AVM3" s="135"/>
      <c r="AVN3" s="135"/>
      <c r="AVO3" s="135"/>
      <c r="AVP3" s="135"/>
      <c r="AVQ3" s="135"/>
      <c r="AVR3" s="135"/>
      <c r="AVS3" s="135"/>
      <c r="AVT3" s="135"/>
      <c r="AVU3" s="135"/>
      <c r="AVV3" s="135"/>
      <c r="AVW3" s="135"/>
      <c r="AVX3" s="135"/>
      <c r="AVY3" s="135"/>
      <c r="AVZ3" s="135"/>
      <c r="AWA3" s="135"/>
      <c r="AWB3" s="135"/>
      <c r="AWC3" s="135"/>
      <c r="AWD3" s="135"/>
      <c r="AWE3" s="135"/>
      <c r="AWF3" s="135"/>
      <c r="AWG3" s="135"/>
      <c r="AWH3" s="135"/>
      <c r="AWI3" s="135"/>
      <c r="AWJ3" s="135"/>
      <c r="AWK3" s="135"/>
      <c r="AWL3" s="135"/>
      <c r="AWM3" s="135"/>
      <c r="AWN3" s="135"/>
      <c r="AWO3" s="135"/>
      <c r="AWP3" s="135"/>
      <c r="AWQ3" s="135"/>
      <c r="AWR3" s="135"/>
      <c r="AWS3" s="135"/>
      <c r="AWT3" s="135"/>
      <c r="AWU3" s="135"/>
      <c r="AWV3" s="135"/>
      <c r="AWW3" s="135"/>
      <c r="AWX3" s="135"/>
      <c r="AWY3" s="135"/>
      <c r="AWZ3" s="135"/>
      <c r="AXA3" s="135"/>
      <c r="AXB3" s="135"/>
      <c r="AXC3" s="135"/>
      <c r="AXD3" s="135"/>
      <c r="AXE3" s="135"/>
      <c r="AXF3" s="135"/>
      <c r="AXG3" s="135"/>
      <c r="AXH3" s="135"/>
      <c r="AXI3" s="135"/>
      <c r="AXJ3" s="135"/>
      <c r="AXK3" s="135"/>
      <c r="AXL3" s="135"/>
      <c r="AXM3" s="135"/>
      <c r="AXN3" s="135"/>
      <c r="AXO3" s="135"/>
      <c r="AXP3" s="135"/>
      <c r="AXQ3" s="135"/>
      <c r="AXR3" s="135"/>
      <c r="AXS3" s="135"/>
      <c r="AXT3" s="135"/>
      <c r="AXU3" s="135"/>
      <c r="AXV3" s="135"/>
      <c r="AXW3" s="135"/>
      <c r="AXX3" s="135"/>
      <c r="AXY3" s="135"/>
      <c r="AXZ3" s="135"/>
      <c r="AYA3" s="135"/>
      <c r="AYB3" s="135"/>
      <c r="AYC3" s="135"/>
      <c r="AYD3" s="135"/>
      <c r="AYE3" s="135"/>
      <c r="AYF3" s="135"/>
      <c r="AYG3" s="135"/>
      <c r="AYH3" s="135"/>
      <c r="AYI3" s="135"/>
      <c r="AYJ3" s="135"/>
      <c r="AYK3" s="135"/>
      <c r="AYL3" s="135"/>
      <c r="AYM3" s="135"/>
      <c r="AYN3" s="135"/>
      <c r="AYO3" s="135"/>
      <c r="AYP3" s="135"/>
      <c r="AYQ3" s="135"/>
      <c r="AYR3" s="135"/>
      <c r="AYS3" s="135"/>
      <c r="AYT3" s="135"/>
      <c r="AYU3" s="135"/>
      <c r="AYV3" s="135"/>
      <c r="AYW3" s="135"/>
      <c r="AYX3" s="135"/>
      <c r="AYY3" s="135"/>
      <c r="AYZ3" s="135"/>
      <c r="AZA3" s="135"/>
      <c r="AZB3" s="135"/>
      <c r="AZC3" s="135"/>
      <c r="AZD3" s="135"/>
      <c r="AZE3" s="135"/>
      <c r="AZF3" s="135"/>
      <c r="AZG3" s="135"/>
      <c r="AZH3" s="135"/>
      <c r="AZI3" s="135"/>
      <c r="AZJ3" s="135"/>
      <c r="AZK3" s="135"/>
      <c r="AZL3" s="135"/>
      <c r="AZM3" s="135"/>
      <c r="AZN3" s="135"/>
      <c r="AZO3" s="135"/>
      <c r="AZP3" s="135"/>
      <c r="AZQ3" s="135"/>
      <c r="AZR3" s="135"/>
      <c r="AZS3" s="135"/>
      <c r="AZT3" s="135"/>
      <c r="AZU3" s="135"/>
      <c r="AZV3" s="135"/>
      <c r="AZW3" s="135"/>
      <c r="AZX3" s="135"/>
      <c r="AZY3" s="135"/>
      <c r="AZZ3" s="135"/>
      <c r="BAA3" s="135"/>
      <c r="BAB3" s="135"/>
      <c r="BAC3" s="135"/>
      <c r="BAD3" s="135"/>
      <c r="BAE3" s="135"/>
      <c r="BAF3" s="135"/>
      <c r="BAG3" s="135"/>
      <c r="BAH3" s="135"/>
      <c r="BAI3" s="135"/>
      <c r="BAJ3" s="135"/>
      <c r="BAK3" s="135"/>
      <c r="BAL3" s="135"/>
      <c r="BAM3" s="135"/>
      <c r="BAN3" s="135"/>
      <c r="BAO3" s="135"/>
      <c r="BAP3" s="135"/>
      <c r="BAQ3" s="135"/>
      <c r="BAR3" s="135"/>
      <c r="BAS3" s="135"/>
      <c r="BAT3" s="135"/>
      <c r="BAU3" s="135"/>
      <c r="BAV3" s="135"/>
      <c r="BAW3" s="135"/>
      <c r="BAX3" s="135"/>
      <c r="BAY3" s="135"/>
      <c r="BAZ3" s="135"/>
      <c r="BBA3" s="135"/>
      <c r="BBB3" s="135"/>
      <c r="BBC3" s="135"/>
      <c r="BBD3" s="135"/>
      <c r="BBE3" s="135"/>
      <c r="BBF3" s="135"/>
      <c r="BBG3" s="135"/>
      <c r="BBH3" s="135"/>
      <c r="BBI3" s="135"/>
      <c r="BBJ3" s="135"/>
      <c r="BBK3" s="135"/>
      <c r="BBL3" s="135"/>
      <c r="BBM3" s="135"/>
      <c r="BBN3" s="135"/>
      <c r="BBO3" s="135"/>
      <c r="BBP3" s="135"/>
      <c r="BBQ3" s="135"/>
      <c r="BBR3" s="135"/>
      <c r="BBS3" s="135"/>
      <c r="BBT3" s="135"/>
      <c r="BBU3" s="135"/>
      <c r="BBV3" s="135"/>
      <c r="BBW3" s="135"/>
      <c r="BBX3" s="135"/>
      <c r="BBY3" s="135"/>
      <c r="BBZ3" s="135"/>
      <c r="BCA3" s="135"/>
      <c r="BCB3" s="135"/>
      <c r="BCC3" s="135"/>
      <c r="BCD3" s="135"/>
      <c r="BCE3" s="135"/>
      <c r="BCF3" s="135"/>
      <c r="BCG3" s="135"/>
      <c r="BCH3" s="135"/>
      <c r="BCI3" s="135"/>
      <c r="BCJ3" s="135"/>
      <c r="BCK3" s="135"/>
      <c r="BCL3" s="135"/>
      <c r="BCM3" s="135"/>
      <c r="BCN3" s="135"/>
      <c r="BCO3" s="135"/>
      <c r="BCP3" s="135"/>
      <c r="BCQ3" s="135"/>
      <c r="BCR3" s="135"/>
      <c r="BCS3" s="135"/>
      <c r="BCT3" s="135"/>
      <c r="BCU3" s="135"/>
      <c r="BCV3" s="135"/>
      <c r="BCW3" s="135"/>
      <c r="BCX3" s="135"/>
      <c r="BCY3" s="135"/>
      <c r="BCZ3" s="135"/>
      <c r="BDA3" s="135"/>
      <c r="BDB3" s="135"/>
      <c r="BDC3" s="135"/>
      <c r="BDD3" s="135"/>
      <c r="BDE3" s="135"/>
      <c r="BDF3" s="135"/>
      <c r="BDG3" s="135"/>
      <c r="BDH3" s="135"/>
      <c r="BDI3" s="135"/>
      <c r="BDJ3" s="135"/>
      <c r="BDK3" s="135"/>
      <c r="BDL3" s="135"/>
      <c r="BDM3" s="135"/>
      <c r="BDN3" s="135"/>
      <c r="BDO3" s="135"/>
      <c r="BDP3" s="135"/>
      <c r="BDQ3" s="135"/>
      <c r="BDR3" s="135"/>
      <c r="BDS3" s="135"/>
      <c r="BDT3" s="135"/>
      <c r="BDU3" s="135"/>
      <c r="BDV3" s="135"/>
      <c r="BDW3" s="135"/>
      <c r="BDX3" s="135"/>
      <c r="BDY3" s="135"/>
      <c r="BDZ3" s="135"/>
      <c r="BEA3" s="135"/>
      <c r="BEB3" s="135"/>
      <c r="BEC3" s="135"/>
      <c r="BED3" s="135"/>
      <c r="BEE3" s="135"/>
      <c r="BEF3" s="135"/>
      <c r="BEG3" s="135"/>
      <c r="BEH3" s="135"/>
      <c r="BEI3" s="135"/>
      <c r="BEJ3" s="135"/>
      <c r="BEK3" s="135"/>
      <c r="BEL3" s="135"/>
      <c r="BEM3" s="135"/>
      <c r="BEN3" s="135"/>
      <c r="BEO3" s="135"/>
      <c r="BEP3" s="135"/>
      <c r="BEQ3" s="135"/>
      <c r="BER3" s="135"/>
      <c r="BES3" s="135"/>
      <c r="BET3" s="135"/>
      <c r="BEU3" s="135"/>
      <c r="BEV3" s="135"/>
      <c r="BEW3" s="135"/>
      <c r="BEX3" s="135"/>
      <c r="BEY3" s="135"/>
      <c r="BEZ3" s="135"/>
      <c r="BFA3" s="135"/>
      <c r="BFB3" s="135"/>
      <c r="BFC3" s="135"/>
      <c r="BFD3" s="135"/>
      <c r="BFE3" s="135"/>
      <c r="BFF3" s="135"/>
      <c r="BFG3" s="135"/>
      <c r="BFH3" s="135"/>
      <c r="BFI3" s="135"/>
      <c r="BFJ3" s="135"/>
      <c r="BFK3" s="135"/>
      <c r="BFL3" s="135"/>
      <c r="BFM3" s="135"/>
      <c r="BFN3" s="135"/>
      <c r="BFO3" s="135"/>
      <c r="BFP3" s="135"/>
      <c r="BFQ3" s="135"/>
      <c r="BFR3" s="135"/>
      <c r="BFS3" s="135"/>
      <c r="BFT3" s="135"/>
      <c r="BFU3" s="135"/>
      <c r="BFV3" s="135"/>
      <c r="BFW3" s="135"/>
      <c r="BFX3" s="135"/>
      <c r="BFY3" s="135"/>
      <c r="BFZ3" s="135"/>
      <c r="BGA3" s="135"/>
      <c r="BGB3" s="135"/>
      <c r="BGC3" s="135"/>
      <c r="BGD3" s="135"/>
      <c r="BGE3" s="135"/>
      <c r="BGF3" s="135"/>
      <c r="BGG3" s="135"/>
      <c r="BGH3" s="135"/>
      <c r="BGI3" s="135"/>
      <c r="BGJ3" s="135"/>
      <c r="BGK3" s="135"/>
      <c r="BGL3" s="135"/>
      <c r="BGM3" s="135"/>
      <c r="BGN3" s="135"/>
      <c r="BGO3" s="135"/>
      <c r="BGP3" s="135"/>
      <c r="BGQ3" s="135"/>
      <c r="BGR3" s="135"/>
      <c r="BGS3" s="135"/>
      <c r="BGT3" s="135"/>
      <c r="BGU3" s="135"/>
      <c r="BGV3" s="135"/>
      <c r="BGW3" s="135"/>
      <c r="BGX3" s="135"/>
      <c r="BGY3" s="135"/>
      <c r="BGZ3" s="135"/>
      <c r="BHA3" s="135"/>
      <c r="BHB3" s="135"/>
      <c r="BHC3" s="135"/>
      <c r="BHD3" s="135"/>
      <c r="BHE3" s="135"/>
      <c r="BHF3" s="135"/>
      <c r="BHG3" s="135"/>
      <c r="BHH3" s="135"/>
      <c r="BHI3" s="135"/>
      <c r="BHJ3" s="135"/>
      <c r="BHK3" s="135"/>
      <c r="BHL3" s="135"/>
      <c r="BHM3" s="135"/>
      <c r="BHN3" s="135"/>
      <c r="BHO3" s="135"/>
      <c r="BHP3" s="135"/>
      <c r="BHQ3" s="135"/>
      <c r="BHR3" s="135"/>
      <c r="BHS3" s="135"/>
      <c r="BHT3" s="135"/>
      <c r="BHU3" s="135"/>
      <c r="BHV3" s="135"/>
      <c r="BHW3" s="135"/>
      <c r="BHX3" s="135"/>
      <c r="BHY3" s="135"/>
      <c r="BHZ3" s="135"/>
      <c r="BIA3" s="135"/>
      <c r="BIB3" s="135"/>
      <c r="BIC3" s="135"/>
      <c r="BID3" s="135"/>
      <c r="BIE3" s="135"/>
      <c r="BIF3" s="135"/>
      <c r="BIG3" s="135"/>
      <c r="BIH3" s="135"/>
      <c r="BII3" s="135"/>
      <c r="BIJ3" s="135"/>
      <c r="BIK3" s="135"/>
      <c r="BIL3" s="135"/>
      <c r="BIM3" s="135"/>
      <c r="BIN3" s="135"/>
      <c r="BIO3" s="135"/>
      <c r="BIP3" s="135"/>
      <c r="BIQ3" s="135"/>
      <c r="BIR3" s="135"/>
      <c r="BIS3" s="135"/>
      <c r="BIT3" s="135"/>
      <c r="BIU3" s="135"/>
      <c r="BIV3" s="135"/>
      <c r="BIW3" s="135"/>
      <c r="BIX3" s="135"/>
      <c r="BIY3" s="135"/>
      <c r="BIZ3" s="135"/>
      <c r="BJA3" s="135"/>
      <c r="BJB3" s="135"/>
      <c r="BJC3" s="135"/>
      <c r="BJD3" s="135"/>
      <c r="BJE3" s="135"/>
      <c r="BJF3" s="135"/>
      <c r="BJG3" s="135"/>
      <c r="BJH3" s="135"/>
      <c r="BJI3" s="135"/>
      <c r="BJJ3" s="135"/>
      <c r="BJK3" s="135"/>
      <c r="BJL3" s="135"/>
      <c r="BJM3" s="135"/>
      <c r="BJN3" s="135"/>
      <c r="BJO3" s="135"/>
      <c r="BJP3" s="135"/>
      <c r="BJQ3" s="135"/>
      <c r="BJR3" s="135"/>
      <c r="BJS3" s="135"/>
      <c r="BJT3" s="135"/>
      <c r="BJU3" s="135"/>
      <c r="BJV3" s="135"/>
      <c r="BJW3" s="135"/>
      <c r="BJX3" s="135"/>
      <c r="BJY3" s="135"/>
      <c r="BJZ3" s="135"/>
      <c r="BKA3" s="135"/>
      <c r="BKB3" s="135"/>
      <c r="BKC3" s="135"/>
      <c r="BKD3" s="135"/>
      <c r="BKE3" s="135"/>
      <c r="BKF3" s="135"/>
      <c r="BKG3" s="135"/>
      <c r="BKH3" s="135"/>
      <c r="BKI3" s="135"/>
      <c r="BKJ3" s="135"/>
      <c r="BKK3" s="135"/>
      <c r="BKL3" s="135"/>
      <c r="BKM3" s="135"/>
      <c r="BKN3" s="135"/>
      <c r="BKO3" s="135"/>
      <c r="BKP3" s="135"/>
      <c r="BKQ3" s="135"/>
      <c r="BKR3" s="135"/>
      <c r="BKS3" s="135"/>
      <c r="BKT3" s="135"/>
      <c r="BKU3" s="135"/>
      <c r="BKV3" s="135"/>
      <c r="BKW3" s="135"/>
      <c r="BKX3" s="135"/>
      <c r="BKY3" s="135"/>
      <c r="BKZ3" s="135"/>
      <c r="BLA3" s="135"/>
      <c r="BLB3" s="135"/>
      <c r="BLC3" s="135"/>
      <c r="BLD3" s="135"/>
      <c r="BLE3" s="135"/>
      <c r="BLF3" s="135"/>
      <c r="BLG3" s="135"/>
      <c r="BLH3" s="135"/>
      <c r="BLI3" s="135"/>
      <c r="BLJ3" s="135"/>
      <c r="BLK3" s="135"/>
      <c r="BLL3" s="135"/>
      <c r="BLM3" s="135"/>
      <c r="BLN3" s="135"/>
      <c r="BLO3" s="135"/>
      <c r="BLP3" s="135"/>
      <c r="BLQ3" s="135"/>
      <c r="BLR3" s="135"/>
      <c r="BLS3" s="135"/>
      <c r="BLT3" s="135"/>
      <c r="BLU3" s="135"/>
      <c r="BLV3" s="135"/>
      <c r="BLW3" s="135"/>
      <c r="BLX3" s="135"/>
      <c r="BLY3" s="135"/>
      <c r="BLZ3" s="135"/>
      <c r="BMA3" s="135"/>
      <c r="BMB3" s="135"/>
      <c r="BMC3" s="135"/>
      <c r="BMD3" s="135"/>
      <c r="BME3" s="135"/>
      <c r="BMF3" s="135"/>
      <c r="BMG3" s="135"/>
      <c r="BMH3" s="135"/>
      <c r="BMI3" s="135"/>
      <c r="BMJ3" s="135"/>
      <c r="BMK3" s="135"/>
      <c r="BML3" s="135"/>
      <c r="BMM3" s="135"/>
      <c r="BMN3" s="135"/>
      <c r="BMO3" s="135"/>
      <c r="BMP3" s="135"/>
      <c r="BMQ3" s="135"/>
      <c r="BMR3" s="135"/>
      <c r="BMS3" s="135"/>
      <c r="BMT3" s="135"/>
      <c r="BMU3" s="135"/>
      <c r="BMV3" s="135"/>
      <c r="BMW3" s="135"/>
      <c r="BMX3" s="135"/>
      <c r="BMY3" s="135"/>
      <c r="BMZ3" s="135"/>
      <c r="BNA3" s="135"/>
      <c r="BNB3" s="135"/>
      <c r="BNC3" s="135"/>
      <c r="BND3" s="135"/>
      <c r="BNE3" s="135"/>
      <c r="BNF3" s="135"/>
      <c r="BNG3" s="135"/>
      <c r="BNH3" s="135"/>
      <c r="BNI3" s="135"/>
      <c r="BNJ3" s="135"/>
      <c r="BNK3" s="135"/>
      <c r="BNL3" s="135"/>
      <c r="BNM3" s="135"/>
      <c r="BNN3" s="135"/>
      <c r="BNO3" s="135"/>
      <c r="BNP3" s="135"/>
      <c r="BNQ3" s="135"/>
      <c r="BNR3" s="135"/>
      <c r="BNS3" s="135"/>
      <c r="BNT3" s="135"/>
      <c r="BNU3" s="135"/>
      <c r="BNV3" s="135"/>
      <c r="BNW3" s="135"/>
      <c r="BNX3" s="135"/>
      <c r="BNY3" s="135"/>
      <c r="BNZ3" s="135"/>
      <c r="BOA3" s="135"/>
      <c r="BOB3" s="135"/>
      <c r="BOC3" s="135"/>
      <c r="BOD3" s="135"/>
      <c r="BOE3" s="135"/>
      <c r="BOF3" s="135"/>
      <c r="BOG3" s="135"/>
      <c r="BOH3" s="135"/>
      <c r="BOI3" s="135"/>
      <c r="BOJ3" s="135"/>
      <c r="BOK3" s="135"/>
      <c r="BOL3" s="135"/>
      <c r="BOM3" s="135"/>
      <c r="BON3" s="135"/>
      <c r="BOO3" s="135"/>
      <c r="BOP3" s="135"/>
      <c r="BOQ3" s="135"/>
      <c r="BOR3" s="135"/>
      <c r="BOS3" s="135"/>
      <c r="BOT3" s="135"/>
      <c r="BOU3" s="135"/>
      <c r="BOV3" s="135"/>
      <c r="BOW3" s="135"/>
      <c r="BOX3" s="135"/>
      <c r="BOY3" s="135"/>
      <c r="BOZ3" s="135"/>
      <c r="BPA3" s="135"/>
      <c r="BPB3" s="135"/>
      <c r="BPC3" s="135"/>
      <c r="BPD3" s="135"/>
      <c r="BPE3" s="135"/>
      <c r="BPF3" s="135"/>
      <c r="BPG3" s="135"/>
      <c r="BPH3" s="135"/>
      <c r="BPI3" s="135"/>
      <c r="BPJ3" s="135"/>
      <c r="BPK3" s="135"/>
      <c r="BPL3" s="135"/>
      <c r="BPM3" s="135"/>
      <c r="BPN3" s="135"/>
      <c r="BPO3" s="135"/>
      <c r="BPP3" s="135"/>
      <c r="BPQ3" s="135"/>
      <c r="BPR3" s="135"/>
      <c r="BPS3" s="135"/>
      <c r="BPT3" s="135"/>
      <c r="BPU3" s="135"/>
      <c r="BPV3" s="135"/>
      <c r="BPW3" s="135"/>
      <c r="BPX3" s="135"/>
      <c r="BPY3" s="135"/>
      <c r="BPZ3" s="135"/>
      <c r="BQA3" s="135"/>
      <c r="BQB3" s="135"/>
      <c r="BQC3" s="135"/>
      <c r="BQD3" s="135"/>
      <c r="BQE3" s="135"/>
      <c r="BQF3" s="135"/>
      <c r="BQG3" s="135"/>
      <c r="BQH3" s="135"/>
      <c r="BQI3" s="135"/>
      <c r="BQJ3" s="135"/>
      <c r="BQK3" s="135"/>
      <c r="BQL3" s="135"/>
      <c r="BQM3" s="135"/>
      <c r="BQN3" s="135"/>
      <c r="BQO3" s="135"/>
      <c r="BQP3" s="135"/>
      <c r="BQQ3" s="135"/>
      <c r="BQR3" s="135"/>
      <c r="BQS3" s="135"/>
      <c r="BQT3" s="135"/>
      <c r="BQU3" s="135"/>
      <c r="BQV3" s="135"/>
      <c r="BQW3" s="135"/>
      <c r="BQX3" s="135"/>
      <c r="BQY3" s="135"/>
      <c r="BQZ3" s="135"/>
      <c r="BRA3" s="135"/>
      <c r="BRB3" s="135"/>
      <c r="BRC3" s="135"/>
      <c r="BRD3" s="135"/>
      <c r="BRE3" s="135"/>
      <c r="BRF3" s="135"/>
      <c r="BRG3" s="135"/>
      <c r="BRH3" s="135"/>
      <c r="BRI3" s="135"/>
      <c r="BRJ3" s="135"/>
      <c r="BRK3" s="135"/>
      <c r="BRL3" s="135"/>
      <c r="BRM3" s="135"/>
      <c r="BRN3" s="135"/>
      <c r="BRO3" s="135"/>
      <c r="BRP3" s="135"/>
      <c r="BRQ3" s="135"/>
      <c r="BRR3" s="135"/>
      <c r="BRS3" s="135"/>
      <c r="BRT3" s="135"/>
      <c r="BRU3" s="135"/>
      <c r="BRV3" s="135"/>
      <c r="BRW3" s="135"/>
      <c r="BRX3" s="135"/>
      <c r="BRY3" s="135"/>
      <c r="BRZ3" s="135"/>
      <c r="BSA3" s="135"/>
      <c r="BSB3" s="135"/>
      <c r="BSC3" s="135"/>
      <c r="BSD3" s="135"/>
      <c r="BSE3" s="135"/>
      <c r="BSF3" s="135"/>
      <c r="BSG3" s="135"/>
      <c r="BSH3" s="135"/>
      <c r="BSI3" s="135"/>
      <c r="BSJ3" s="135"/>
      <c r="BSK3" s="135"/>
      <c r="BSL3" s="135"/>
      <c r="BSM3" s="135"/>
      <c r="BSN3" s="135"/>
      <c r="BSO3" s="135"/>
      <c r="BSP3" s="135"/>
      <c r="BSQ3" s="135"/>
      <c r="BSR3" s="135"/>
      <c r="BSS3" s="135"/>
      <c r="BST3" s="135"/>
      <c r="BSU3" s="135"/>
      <c r="BSV3" s="135"/>
      <c r="BSW3" s="135"/>
      <c r="BSX3" s="135"/>
      <c r="BSY3" s="135"/>
      <c r="BSZ3" s="135"/>
      <c r="BTA3" s="135"/>
      <c r="BTB3" s="135"/>
      <c r="BTC3" s="135"/>
      <c r="BTD3" s="135"/>
      <c r="BTE3" s="135"/>
      <c r="BTF3" s="135"/>
      <c r="BTG3" s="135"/>
      <c r="BTH3" s="135"/>
      <c r="BTI3" s="135"/>
      <c r="BTJ3" s="135"/>
      <c r="BTK3" s="135"/>
      <c r="BTL3" s="135"/>
      <c r="BTM3" s="135"/>
      <c r="BTN3" s="135"/>
      <c r="BTO3" s="135"/>
      <c r="BTP3" s="135"/>
      <c r="BTQ3" s="135"/>
      <c r="BTR3" s="135"/>
      <c r="BTS3" s="135"/>
      <c r="BTT3" s="135"/>
      <c r="BTU3" s="135"/>
      <c r="BTV3" s="135"/>
      <c r="BTW3" s="135"/>
      <c r="BTX3" s="135"/>
      <c r="BTY3" s="135"/>
      <c r="BTZ3" s="135"/>
      <c r="BUA3" s="135"/>
      <c r="BUB3" s="135"/>
      <c r="BUC3" s="135"/>
      <c r="BUD3" s="135"/>
      <c r="BUE3" s="135"/>
      <c r="BUF3" s="135"/>
      <c r="BUG3" s="135"/>
      <c r="BUH3" s="135"/>
      <c r="BUI3" s="135"/>
      <c r="BUJ3" s="135"/>
      <c r="BUK3" s="135"/>
      <c r="BUL3" s="135"/>
      <c r="BUM3" s="135"/>
      <c r="BUN3" s="135"/>
      <c r="BUO3" s="135"/>
      <c r="BUP3" s="135"/>
      <c r="BUQ3" s="135"/>
      <c r="BUR3" s="135"/>
      <c r="BUS3" s="135"/>
      <c r="BUT3" s="135"/>
      <c r="BUU3" s="135"/>
      <c r="BUV3" s="135"/>
      <c r="BUW3" s="135"/>
      <c r="BUX3" s="135"/>
      <c r="BUY3" s="135"/>
      <c r="BUZ3" s="135"/>
      <c r="BVA3" s="135"/>
      <c r="BVB3" s="135"/>
      <c r="BVC3" s="135"/>
      <c r="BVD3" s="135"/>
      <c r="BVE3" s="135"/>
      <c r="BVF3" s="135"/>
      <c r="BVG3" s="135"/>
      <c r="BVH3" s="135"/>
      <c r="BVI3" s="135"/>
      <c r="BVJ3" s="135"/>
      <c r="BVK3" s="135"/>
      <c r="BVL3" s="135"/>
      <c r="BVM3" s="135"/>
      <c r="BVN3" s="135"/>
      <c r="BVO3" s="135"/>
      <c r="BVP3" s="135"/>
      <c r="BVQ3" s="135"/>
      <c r="BVR3" s="135"/>
      <c r="BVS3" s="135"/>
      <c r="BVT3" s="135"/>
      <c r="BVU3" s="135"/>
      <c r="BVV3" s="135"/>
      <c r="BVW3" s="135"/>
      <c r="BVX3" s="135"/>
      <c r="BVY3" s="135"/>
      <c r="BVZ3" s="135"/>
      <c r="BWA3" s="135"/>
      <c r="BWB3" s="135"/>
      <c r="BWC3" s="135"/>
      <c r="BWD3" s="135"/>
      <c r="BWE3" s="135"/>
      <c r="BWF3" s="135"/>
      <c r="BWG3" s="135"/>
      <c r="BWH3" s="135"/>
      <c r="BWI3" s="135"/>
      <c r="BWJ3" s="135"/>
      <c r="BWK3" s="135"/>
      <c r="BWL3" s="135"/>
      <c r="BWM3" s="135"/>
      <c r="BWN3" s="135"/>
      <c r="BWO3" s="135"/>
      <c r="BWP3" s="135"/>
      <c r="BWQ3" s="135"/>
      <c r="BWR3" s="135"/>
      <c r="BWS3" s="135"/>
      <c r="BWT3" s="135"/>
      <c r="BWU3" s="135"/>
      <c r="BWV3" s="135"/>
      <c r="BWW3" s="135"/>
      <c r="BWX3" s="135"/>
      <c r="BWY3" s="135"/>
      <c r="BWZ3" s="135"/>
      <c r="BXA3" s="135"/>
      <c r="BXB3" s="135"/>
      <c r="BXC3" s="135"/>
      <c r="BXD3" s="135"/>
      <c r="BXE3" s="135"/>
      <c r="BXF3" s="135"/>
      <c r="BXG3" s="135"/>
      <c r="BXH3" s="135"/>
      <c r="BXI3" s="135"/>
      <c r="BXJ3" s="135"/>
      <c r="BXK3" s="135"/>
      <c r="BXL3" s="135"/>
      <c r="BXM3" s="135"/>
      <c r="BXN3" s="135"/>
      <c r="BXO3" s="135"/>
      <c r="BXP3" s="135"/>
      <c r="BXQ3" s="135"/>
      <c r="BXR3" s="135"/>
      <c r="BXS3" s="135"/>
      <c r="BXT3" s="135"/>
      <c r="BXU3" s="135"/>
      <c r="BXV3" s="135"/>
      <c r="BXW3" s="135"/>
      <c r="BXX3" s="135"/>
      <c r="BXY3" s="135"/>
      <c r="BXZ3" s="135"/>
      <c r="BYA3" s="135"/>
      <c r="BYB3" s="135"/>
      <c r="BYC3" s="135"/>
      <c r="BYD3" s="135"/>
      <c r="BYE3" s="135"/>
      <c r="BYF3" s="135"/>
      <c r="BYG3" s="135"/>
      <c r="BYH3" s="135"/>
      <c r="BYI3" s="135"/>
      <c r="BYJ3" s="135"/>
      <c r="BYK3" s="135"/>
      <c r="BYL3" s="135"/>
      <c r="BYM3" s="135"/>
      <c r="BYN3" s="135"/>
      <c r="BYO3" s="135"/>
      <c r="BYP3" s="135"/>
      <c r="BYQ3" s="135"/>
      <c r="BYR3" s="135"/>
      <c r="BYS3" s="135"/>
      <c r="BYT3" s="135"/>
      <c r="BYU3" s="135"/>
      <c r="BYV3" s="135"/>
      <c r="BYW3" s="135"/>
      <c r="BYX3" s="135"/>
      <c r="BYY3" s="135"/>
      <c r="BYZ3" s="135"/>
      <c r="BZA3" s="135"/>
      <c r="BZB3" s="135"/>
      <c r="BZC3" s="135"/>
      <c r="BZD3" s="135"/>
      <c r="BZE3" s="135"/>
      <c r="BZF3" s="135"/>
      <c r="BZG3" s="135"/>
      <c r="BZH3" s="135"/>
      <c r="BZI3" s="135"/>
      <c r="BZJ3" s="135"/>
      <c r="BZK3" s="135"/>
      <c r="BZL3" s="135"/>
      <c r="BZM3" s="135"/>
      <c r="BZN3" s="135"/>
      <c r="BZO3" s="135"/>
      <c r="BZP3" s="135"/>
      <c r="BZQ3" s="135"/>
      <c r="BZR3" s="135"/>
      <c r="BZS3" s="135"/>
      <c r="BZT3" s="135"/>
      <c r="BZU3" s="135"/>
      <c r="BZV3" s="135"/>
      <c r="BZW3" s="135"/>
      <c r="BZX3" s="135"/>
      <c r="BZY3" s="135"/>
      <c r="BZZ3" s="135"/>
      <c r="CAA3" s="135"/>
      <c r="CAB3" s="135"/>
      <c r="CAC3" s="135"/>
      <c r="CAD3" s="135"/>
      <c r="CAE3" s="135"/>
      <c r="CAF3" s="135"/>
      <c r="CAG3" s="135"/>
      <c r="CAH3" s="135"/>
      <c r="CAI3" s="135"/>
      <c r="CAJ3" s="135"/>
      <c r="CAK3" s="135"/>
      <c r="CAL3" s="135"/>
      <c r="CAM3" s="135"/>
      <c r="CAN3" s="135"/>
      <c r="CAO3" s="135"/>
      <c r="CAP3" s="135"/>
      <c r="CAQ3" s="135"/>
      <c r="CAR3" s="135"/>
      <c r="CAS3" s="135"/>
      <c r="CAT3" s="135"/>
      <c r="CAU3" s="135"/>
      <c r="CAV3" s="135"/>
      <c r="CAW3" s="135"/>
      <c r="CAX3" s="135"/>
      <c r="CAY3" s="135"/>
      <c r="CAZ3" s="135"/>
      <c r="CBA3" s="135"/>
      <c r="CBB3" s="135"/>
      <c r="CBC3" s="135"/>
      <c r="CBD3" s="135"/>
      <c r="CBE3" s="135"/>
      <c r="CBF3" s="135"/>
      <c r="CBG3" s="135"/>
      <c r="CBH3" s="135"/>
      <c r="CBI3" s="135"/>
      <c r="CBJ3" s="135"/>
      <c r="CBK3" s="135"/>
      <c r="CBL3" s="135"/>
      <c r="CBM3" s="135"/>
      <c r="CBN3" s="135"/>
      <c r="CBO3" s="135"/>
      <c r="CBP3" s="135"/>
      <c r="CBQ3" s="135"/>
      <c r="CBR3" s="135"/>
      <c r="CBS3" s="135"/>
      <c r="CBT3" s="135"/>
      <c r="CBU3" s="135"/>
      <c r="CBV3" s="135"/>
      <c r="CBW3" s="135"/>
      <c r="CBX3" s="135"/>
      <c r="CBY3" s="135"/>
      <c r="CBZ3" s="135"/>
      <c r="CCA3" s="135"/>
      <c r="CCB3" s="135"/>
      <c r="CCC3" s="135"/>
      <c r="CCD3" s="135"/>
      <c r="CCE3" s="135"/>
      <c r="CCF3" s="135"/>
      <c r="CCG3" s="135"/>
      <c r="CCH3" s="135"/>
      <c r="CCI3" s="135"/>
      <c r="CCJ3" s="135"/>
      <c r="CCK3" s="135"/>
      <c r="CCL3" s="135"/>
      <c r="CCM3" s="135"/>
      <c r="CCN3" s="135"/>
      <c r="CCO3" s="135"/>
      <c r="CCP3" s="135"/>
      <c r="CCQ3" s="135"/>
      <c r="CCR3" s="135"/>
      <c r="CCS3" s="135"/>
      <c r="CCT3" s="135"/>
      <c r="CCU3" s="135"/>
      <c r="CCV3" s="135"/>
      <c r="CCW3" s="135"/>
      <c r="CCX3" s="135"/>
      <c r="CCY3" s="135"/>
      <c r="CCZ3" s="135"/>
      <c r="CDA3" s="135"/>
      <c r="CDB3" s="135"/>
      <c r="CDC3" s="135"/>
      <c r="CDD3" s="135"/>
      <c r="CDE3" s="135"/>
      <c r="CDF3" s="135"/>
      <c r="CDG3" s="135"/>
      <c r="CDH3" s="135"/>
      <c r="CDI3" s="135"/>
      <c r="CDJ3" s="135"/>
      <c r="CDK3" s="135"/>
      <c r="CDL3" s="135"/>
      <c r="CDM3" s="135"/>
      <c r="CDN3" s="135"/>
      <c r="CDO3" s="135"/>
      <c r="CDP3" s="135"/>
      <c r="CDQ3" s="135"/>
      <c r="CDR3" s="135"/>
      <c r="CDS3" s="135"/>
      <c r="CDT3" s="135"/>
      <c r="CDU3" s="135"/>
      <c r="CDV3" s="135"/>
      <c r="CDW3" s="135"/>
      <c r="CDX3" s="135"/>
      <c r="CDY3" s="135"/>
      <c r="CDZ3" s="135"/>
      <c r="CEA3" s="135"/>
      <c r="CEB3" s="135"/>
      <c r="CEC3" s="135"/>
      <c r="CED3" s="135"/>
      <c r="CEE3" s="135"/>
      <c r="CEF3" s="135"/>
      <c r="CEG3" s="135"/>
      <c r="CEH3" s="135"/>
      <c r="CEI3" s="135"/>
      <c r="CEJ3" s="135"/>
      <c r="CEK3" s="135"/>
      <c r="CEL3" s="135"/>
      <c r="CEM3" s="135"/>
      <c r="CEN3" s="135"/>
      <c r="CEO3" s="135"/>
      <c r="CEP3" s="135"/>
      <c r="CEQ3" s="135"/>
      <c r="CER3" s="135"/>
      <c r="CES3" s="135"/>
      <c r="CET3" s="135"/>
      <c r="CEU3" s="135"/>
      <c r="CEV3" s="135"/>
      <c r="CEW3" s="135"/>
      <c r="CEX3" s="135"/>
      <c r="CEY3" s="135"/>
      <c r="CEZ3" s="135"/>
      <c r="CFA3" s="135"/>
      <c r="CFB3" s="135"/>
      <c r="CFC3" s="135"/>
      <c r="CFD3" s="135"/>
      <c r="CFE3" s="135"/>
      <c r="CFF3" s="135"/>
      <c r="CFG3" s="135"/>
      <c r="CFH3" s="135"/>
      <c r="CFI3" s="135"/>
      <c r="CFJ3" s="135"/>
      <c r="CFK3" s="135"/>
      <c r="CFL3" s="135"/>
      <c r="CFM3" s="135"/>
      <c r="CFN3" s="135"/>
      <c r="CFO3" s="135"/>
      <c r="CFP3" s="135"/>
      <c r="CFQ3" s="135"/>
      <c r="CFR3" s="135"/>
      <c r="CFS3" s="135"/>
      <c r="CFT3" s="135"/>
      <c r="CFU3" s="135"/>
      <c r="CFV3" s="135"/>
      <c r="CFW3" s="135"/>
      <c r="CFX3" s="135"/>
      <c r="CFY3" s="135"/>
      <c r="CFZ3" s="135"/>
      <c r="CGA3" s="135"/>
      <c r="CGB3" s="135"/>
      <c r="CGC3" s="135"/>
      <c r="CGD3" s="135"/>
      <c r="CGE3" s="135"/>
      <c r="CGF3" s="135"/>
      <c r="CGG3" s="135"/>
      <c r="CGH3" s="135"/>
      <c r="CGI3" s="135"/>
      <c r="CGJ3" s="135"/>
      <c r="CGK3" s="135"/>
      <c r="CGL3" s="135"/>
      <c r="CGM3" s="135"/>
      <c r="CGN3" s="135"/>
      <c r="CGO3" s="135"/>
      <c r="CGP3" s="135"/>
      <c r="CGQ3" s="135"/>
      <c r="CGR3" s="135"/>
      <c r="CGS3" s="135"/>
      <c r="CGT3" s="135"/>
      <c r="CGU3" s="135"/>
      <c r="CGV3" s="135"/>
      <c r="CGW3" s="135"/>
      <c r="CGX3" s="135"/>
      <c r="CGY3" s="135"/>
      <c r="CGZ3" s="135"/>
      <c r="CHA3" s="135"/>
      <c r="CHB3" s="135"/>
      <c r="CHC3" s="135"/>
      <c r="CHD3" s="135"/>
      <c r="CHE3" s="135"/>
      <c r="CHF3" s="135"/>
      <c r="CHG3" s="135"/>
      <c r="CHH3" s="135"/>
      <c r="CHI3" s="135"/>
      <c r="CHJ3" s="135"/>
      <c r="CHK3" s="135"/>
      <c r="CHL3" s="135"/>
      <c r="CHM3" s="135"/>
      <c r="CHN3" s="135"/>
      <c r="CHO3" s="135"/>
      <c r="CHP3" s="135"/>
      <c r="CHQ3" s="135"/>
      <c r="CHR3" s="135"/>
      <c r="CHS3" s="135"/>
      <c r="CHT3" s="135"/>
      <c r="CHU3" s="135"/>
      <c r="CHV3" s="135"/>
      <c r="CHW3" s="135"/>
      <c r="CHX3" s="135"/>
      <c r="CHY3" s="135"/>
      <c r="CHZ3" s="135"/>
      <c r="CIA3" s="135"/>
      <c r="CIB3" s="135"/>
      <c r="CIC3" s="135"/>
      <c r="CID3" s="135"/>
      <c r="CIE3" s="135"/>
      <c r="CIF3" s="135"/>
      <c r="CIG3" s="135"/>
      <c r="CIH3" s="135"/>
      <c r="CII3" s="135"/>
      <c r="CIJ3" s="135"/>
      <c r="CIK3" s="135"/>
      <c r="CIL3" s="135"/>
      <c r="CIM3" s="135"/>
      <c r="CIN3" s="135"/>
      <c r="CIO3" s="135"/>
      <c r="CIP3" s="135"/>
      <c r="CIQ3" s="135"/>
      <c r="CIR3" s="135"/>
      <c r="CIS3" s="135"/>
      <c r="CIT3" s="135"/>
      <c r="CIU3" s="135"/>
      <c r="CIV3" s="135"/>
      <c r="CIW3" s="135"/>
      <c r="CIX3" s="135"/>
      <c r="CIY3" s="135"/>
      <c r="CIZ3" s="135"/>
      <c r="CJA3" s="135"/>
      <c r="CJB3" s="135"/>
      <c r="CJC3" s="135"/>
      <c r="CJD3" s="135"/>
      <c r="CJE3" s="135"/>
      <c r="CJF3" s="135"/>
      <c r="CJG3" s="135"/>
      <c r="CJH3" s="135"/>
      <c r="CJI3" s="135"/>
      <c r="CJJ3" s="135"/>
      <c r="CJK3" s="135"/>
      <c r="CJL3" s="135"/>
      <c r="CJM3" s="135"/>
      <c r="CJN3" s="135"/>
      <c r="CJO3" s="135"/>
      <c r="CJP3" s="135"/>
      <c r="CJQ3" s="135"/>
      <c r="CJR3" s="135"/>
      <c r="CJS3" s="135"/>
      <c r="CJT3" s="135"/>
      <c r="CJU3" s="135"/>
      <c r="CJV3" s="135"/>
      <c r="CJW3" s="135"/>
      <c r="CJX3" s="135"/>
      <c r="CJY3" s="135"/>
      <c r="CJZ3" s="135"/>
      <c r="CKA3" s="135"/>
      <c r="CKB3" s="135"/>
      <c r="CKC3" s="135"/>
      <c r="CKD3" s="135"/>
      <c r="CKE3" s="135"/>
      <c r="CKF3" s="135"/>
      <c r="CKG3" s="135"/>
      <c r="CKH3" s="135"/>
      <c r="CKI3" s="135"/>
      <c r="CKJ3" s="135"/>
      <c r="CKK3" s="135"/>
      <c r="CKL3" s="135"/>
      <c r="CKM3" s="135"/>
      <c r="CKN3" s="135"/>
      <c r="CKO3" s="135"/>
      <c r="CKP3" s="135"/>
      <c r="CKQ3" s="135"/>
      <c r="CKR3" s="135"/>
      <c r="CKS3" s="135"/>
      <c r="CKT3" s="135"/>
      <c r="CKU3" s="135"/>
      <c r="CKV3" s="135"/>
      <c r="CKW3" s="135"/>
      <c r="CKX3" s="135"/>
      <c r="CKY3" s="135"/>
      <c r="CKZ3" s="135"/>
      <c r="CLA3" s="135"/>
      <c r="CLB3" s="135"/>
      <c r="CLC3" s="135"/>
      <c r="CLD3" s="135"/>
      <c r="CLE3" s="135"/>
      <c r="CLF3" s="135"/>
      <c r="CLG3" s="135"/>
      <c r="CLH3" s="135"/>
      <c r="CLI3" s="135"/>
      <c r="CLJ3" s="135"/>
      <c r="CLK3" s="135"/>
      <c r="CLL3" s="135"/>
      <c r="CLM3" s="135"/>
      <c r="CLN3" s="135"/>
      <c r="CLO3" s="135"/>
      <c r="CLP3" s="135"/>
      <c r="CLQ3" s="135"/>
      <c r="CLR3" s="135"/>
      <c r="CLS3" s="135"/>
      <c r="CLT3" s="135"/>
      <c r="CLU3" s="135"/>
      <c r="CLV3" s="135"/>
      <c r="CLW3" s="135"/>
      <c r="CLX3" s="135"/>
      <c r="CLY3" s="135"/>
      <c r="CLZ3" s="135"/>
      <c r="CMA3" s="135"/>
      <c r="CMB3" s="135"/>
      <c r="CMC3" s="135"/>
      <c r="CMD3" s="135"/>
      <c r="CME3" s="135"/>
      <c r="CMF3" s="135"/>
      <c r="CMG3" s="135"/>
      <c r="CMH3" s="135"/>
      <c r="CMI3" s="135"/>
      <c r="CMJ3" s="135"/>
      <c r="CMK3" s="135"/>
      <c r="CML3" s="135"/>
      <c r="CMM3" s="135"/>
      <c r="CMN3" s="135"/>
      <c r="CMO3" s="135"/>
      <c r="CMP3" s="135"/>
      <c r="CMQ3" s="135"/>
      <c r="CMR3" s="135"/>
      <c r="CMS3" s="135"/>
      <c r="CMT3" s="135"/>
      <c r="CMU3" s="135"/>
      <c r="CMV3" s="135"/>
      <c r="CMW3" s="135"/>
      <c r="CMX3" s="135"/>
      <c r="CMY3" s="135"/>
      <c r="CMZ3" s="135"/>
      <c r="CNA3" s="135"/>
      <c r="CNB3" s="135"/>
      <c r="CNC3" s="135"/>
      <c r="CND3" s="135"/>
      <c r="CNE3" s="135"/>
      <c r="CNF3" s="135"/>
      <c r="CNG3" s="135"/>
      <c r="CNH3" s="135"/>
      <c r="CNI3" s="135"/>
      <c r="CNJ3" s="135"/>
      <c r="CNK3" s="135"/>
      <c r="CNL3" s="135"/>
      <c r="CNM3" s="135"/>
      <c r="CNN3" s="135"/>
      <c r="CNO3" s="135"/>
      <c r="CNP3" s="135"/>
      <c r="CNQ3" s="135"/>
      <c r="CNR3" s="135"/>
      <c r="CNS3" s="135"/>
      <c r="CNT3" s="135"/>
      <c r="CNU3" s="135"/>
      <c r="CNV3" s="135"/>
      <c r="CNW3" s="135"/>
      <c r="CNX3" s="135"/>
      <c r="CNY3" s="135"/>
      <c r="CNZ3" s="135"/>
      <c r="COA3" s="135"/>
      <c r="COB3" s="135"/>
      <c r="COC3" s="135"/>
      <c r="COD3" s="135"/>
      <c r="COE3" s="135"/>
      <c r="COF3" s="135"/>
      <c r="COG3" s="135"/>
      <c r="COH3" s="135"/>
      <c r="COI3" s="135"/>
      <c r="COJ3" s="135"/>
      <c r="COK3" s="135"/>
      <c r="COL3" s="135"/>
      <c r="COM3" s="135"/>
      <c r="CON3" s="135"/>
      <c r="COO3" s="135"/>
      <c r="COP3" s="135"/>
      <c r="COQ3" s="135"/>
      <c r="COR3" s="135"/>
      <c r="COS3" s="135"/>
      <c r="COT3" s="135"/>
      <c r="COU3" s="135"/>
      <c r="COV3" s="135"/>
      <c r="COW3" s="135"/>
      <c r="COX3" s="135"/>
      <c r="COY3" s="135"/>
      <c r="COZ3" s="135"/>
      <c r="CPA3" s="135"/>
      <c r="CPB3" s="135"/>
      <c r="CPC3" s="135"/>
      <c r="CPD3" s="135"/>
      <c r="CPE3" s="135"/>
      <c r="CPF3" s="135"/>
      <c r="CPG3" s="135"/>
      <c r="CPH3" s="135"/>
      <c r="CPI3" s="135"/>
      <c r="CPJ3" s="135"/>
      <c r="CPK3" s="135"/>
      <c r="CPL3" s="135"/>
      <c r="CPM3" s="135"/>
      <c r="CPN3" s="135"/>
      <c r="CPO3" s="135"/>
      <c r="CPP3" s="135"/>
      <c r="CPQ3" s="135"/>
      <c r="CPR3" s="135"/>
      <c r="CPS3" s="135"/>
      <c r="CPT3" s="135"/>
      <c r="CPU3" s="135"/>
      <c r="CPV3" s="135"/>
      <c r="CPW3" s="135"/>
      <c r="CPX3" s="135"/>
      <c r="CPY3" s="135"/>
      <c r="CPZ3" s="135"/>
      <c r="CQA3" s="135"/>
      <c r="CQB3" s="135"/>
      <c r="CQC3" s="135"/>
      <c r="CQD3" s="135"/>
      <c r="CQE3" s="135"/>
      <c r="CQF3" s="135"/>
      <c r="CQG3" s="135"/>
      <c r="CQH3" s="135"/>
      <c r="CQI3" s="135"/>
      <c r="CQJ3" s="135"/>
      <c r="CQK3" s="135"/>
      <c r="CQL3" s="135"/>
      <c r="CQM3" s="135"/>
      <c r="CQN3" s="135"/>
      <c r="CQO3" s="135"/>
      <c r="CQP3" s="135"/>
      <c r="CQQ3" s="135"/>
      <c r="CQR3" s="135"/>
      <c r="CQS3" s="135"/>
      <c r="CQT3" s="135"/>
      <c r="CQU3" s="135"/>
      <c r="CQV3" s="135"/>
      <c r="CQW3" s="135"/>
      <c r="CQX3" s="135"/>
      <c r="CQY3" s="135"/>
      <c r="CQZ3" s="135"/>
      <c r="CRA3" s="135"/>
      <c r="CRB3" s="135"/>
      <c r="CRC3" s="135"/>
      <c r="CRD3" s="135"/>
      <c r="CRE3" s="135"/>
      <c r="CRF3" s="135"/>
      <c r="CRG3" s="135"/>
      <c r="CRH3" s="135"/>
      <c r="CRI3" s="135"/>
      <c r="CRJ3" s="135"/>
      <c r="CRK3" s="135"/>
      <c r="CRL3" s="135"/>
      <c r="CRM3" s="135"/>
      <c r="CRN3" s="135"/>
      <c r="CRO3" s="135"/>
      <c r="CRP3" s="135"/>
      <c r="CRQ3" s="135"/>
      <c r="CRR3" s="135"/>
      <c r="CRS3" s="135"/>
      <c r="CRT3" s="135"/>
      <c r="CRU3" s="135"/>
      <c r="CRV3" s="135"/>
      <c r="CRW3" s="135"/>
      <c r="CRX3" s="135"/>
      <c r="CRY3" s="135"/>
      <c r="CRZ3" s="135"/>
      <c r="CSA3" s="135"/>
      <c r="CSB3" s="135"/>
      <c r="CSC3" s="135"/>
      <c r="CSD3" s="135"/>
      <c r="CSE3" s="135"/>
      <c r="CSF3" s="135"/>
      <c r="CSG3" s="135"/>
      <c r="CSH3" s="135"/>
      <c r="CSI3" s="135"/>
      <c r="CSJ3" s="135"/>
      <c r="CSK3" s="135"/>
      <c r="CSL3" s="135"/>
      <c r="CSM3" s="135"/>
      <c r="CSN3" s="135"/>
      <c r="CSO3" s="135"/>
      <c r="CSP3" s="135"/>
      <c r="CSQ3" s="135"/>
      <c r="CSR3" s="135"/>
      <c r="CSS3" s="135"/>
      <c r="CST3" s="135"/>
      <c r="CSU3" s="135"/>
      <c r="CSV3" s="135"/>
      <c r="CSW3" s="135"/>
      <c r="CSX3" s="135"/>
      <c r="CSY3" s="135"/>
      <c r="CSZ3" s="135"/>
      <c r="CTA3" s="135"/>
      <c r="CTB3" s="135"/>
      <c r="CTC3" s="135"/>
      <c r="CTD3" s="135"/>
      <c r="CTE3" s="135"/>
      <c r="CTF3" s="135"/>
      <c r="CTG3" s="135"/>
      <c r="CTH3" s="135"/>
      <c r="CTI3" s="135"/>
      <c r="CTJ3" s="135"/>
      <c r="CTK3" s="135"/>
      <c r="CTL3" s="135"/>
      <c r="CTM3" s="135"/>
      <c r="CTN3" s="135"/>
      <c r="CTO3" s="135"/>
      <c r="CTP3" s="135"/>
      <c r="CTQ3" s="135"/>
      <c r="CTR3" s="135"/>
      <c r="CTS3" s="135"/>
      <c r="CTT3" s="135"/>
      <c r="CTU3" s="135"/>
      <c r="CTV3" s="135"/>
      <c r="CTW3" s="135"/>
      <c r="CTX3" s="135"/>
      <c r="CTY3" s="135"/>
      <c r="CTZ3" s="135"/>
      <c r="CUA3" s="135"/>
      <c r="CUB3" s="135"/>
      <c r="CUC3" s="135"/>
      <c r="CUD3" s="135"/>
      <c r="CUE3" s="135"/>
      <c r="CUF3" s="135"/>
      <c r="CUG3" s="135"/>
      <c r="CUH3" s="135"/>
      <c r="CUI3" s="135"/>
      <c r="CUJ3" s="135"/>
      <c r="CUK3" s="135"/>
      <c r="CUL3" s="135"/>
      <c r="CUM3" s="135"/>
      <c r="CUN3" s="135"/>
      <c r="CUO3" s="135"/>
      <c r="CUP3" s="135"/>
      <c r="CUQ3" s="135"/>
      <c r="CUR3" s="135"/>
      <c r="CUS3" s="135"/>
      <c r="CUT3" s="135"/>
      <c r="CUU3" s="135"/>
      <c r="CUV3" s="135"/>
      <c r="CUW3" s="135"/>
      <c r="CUX3" s="135"/>
      <c r="CUY3" s="135"/>
      <c r="CUZ3" s="135"/>
      <c r="CVA3" s="135"/>
      <c r="CVB3" s="135"/>
      <c r="CVC3" s="135"/>
      <c r="CVD3" s="135"/>
      <c r="CVE3" s="135"/>
      <c r="CVF3" s="135"/>
      <c r="CVG3" s="135"/>
      <c r="CVH3" s="135"/>
      <c r="CVI3" s="135"/>
      <c r="CVJ3" s="135"/>
      <c r="CVK3" s="135"/>
      <c r="CVL3" s="135"/>
      <c r="CVM3" s="135"/>
      <c r="CVN3" s="135"/>
      <c r="CVO3" s="135"/>
      <c r="CVP3" s="135"/>
      <c r="CVQ3" s="135"/>
      <c r="CVR3" s="135"/>
      <c r="CVS3" s="135"/>
      <c r="CVT3" s="135"/>
      <c r="CVU3" s="135"/>
      <c r="CVV3" s="135"/>
      <c r="CVW3" s="135"/>
      <c r="CVX3" s="135"/>
      <c r="CVY3" s="135"/>
      <c r="CVZ3" s="135"/>
      <c r="CWA3" s="135"/>
      <c r="CWB3" s="135"/>
      <c r="CWC3" s="135"/>
      <c r="CWD3" s="135"/>
      <c r="CWE3" s="135"/>
      <c r="CWF3" s="135"/>
      <c r="CWG3" s="135"/>
      <c r="CWH3" s="135"/>
      <c r="CWI3" s="135"/>
      <c r="CWJ3" s="135"/>
      <c r="CWK3" s="135"/>
      <c r="CWL3" s="135"/>
      <c r="CWM3" s="135"/>
      <c r="CWN3" s="135"/>
      <c r="CWO3" s="135"/>
      <c r="CWP3" s="135"/>
      <c r="CWQ3" s="135"/>
      <c r="CWR3" s="135"/>
      <c r="CWS3" s="135"/>
      <c r="CWT3" s="135"/>
      <c r="CWU3" s="135"/>
      <c r="CWV3" s="135"/>
      <c r="CWW3" s="135"/>
      <c r="CWX3" s="135"/>
      <c r="CWY3" s="135"/>
      <c r="CWZ3" s="135"/>
      <c r="CXA3" s="135"/>
      <c r="CXB3" s="135"/>
      <c r="CXC3" s="135"/>
      <c r="CXD3" s="135"/>
      <c r="CXE3" s="135"/>
      <c r="CXF3" s="135"/>
      <c r="CXG3" s="135"/>
      <c r="CXH3" s="135"/>
      <c r="CXI3" s="135"/>
      <c r="CXJ3" s="135"/>
      <c r="CXK3" s="135"/>
      <c r="CXL3" s="135"/>
      <c r="CXM3" s="135"/>
      <c r="CXN3" s="135"/>
      <c r="CXO3" s="135"/>
      <c r="CXP3" s="135"/>
      <c r="CXQ3" s="135"/>
      <c r="CXR3" s="135"/>
      <c r="CXS3" s="135"/>
      <c r="CXT3" s="135"/>
      <c r="CXU3" s="135"/>
      <c r="CXV3" s="135"/>
      <c r="CXW3" s="135"/>
      <c r="CXX3" s="135"/>
      <c r="CXY3" s="135"/>
      <c r="CXZ3" s="135"/>
      <c r="CYA3" s="135"/>
      <c r="CYB3" s="135"/>
      <c r="CYC3" s="135"/>
      <c r="CYD3" s="135"/>
      <c r="CYE3" s="135"/>
      <c r="CYF3" s="135"/>
      <c r="CYG3" s="135"/>
      <c r="CYH3" s="135"/>
      <c r="CYI3" s="135"/>
      <c r="CYJ3" s="135"/>
      <c r="CYK3" s="135"/>
      <c r="CYL3" s="135"/>
      <c r="CYM3" s="135"/>
      <c r="CYN3" s="135"/>
      <c r="CYO3" s="135"/>
      <c r="CYP3" s="135"/>
      <c r="CYQ3" s="135"/>
      <c r="CYR3" s="135"/>
      <c r="CYS3" s="135"/>
      <c r="CYT3" s="135"/>
      <c r="CYU3" s="135"/>
      <c r="CYV3" s="135"/>
      <c r="CYW3" s="135"/>
      <c r="CYX3" s="135"/>
      <c r="CYY3" s="135"/>
      <c r="CYZ3" s="135"/>
      <c r="CZA3" s="135"/>
      <c r="CZB3" s="135"/>
      <c r="CZC3" s="135"/>
      <c r="CZD3" s="135"/>
      <c r="CZE3" s="135"/>
      <c r="CZF3" s="135"/>
      <c r="CZG3" s="135"/>
      <c r="CZH3" s="135"/>
      <c r="CZI3" s="135"/>
      <c r="CZJ3" s="135"/>
      <c r="CZK3" s="135"/>
      <c r="CZL3" s="135"/>
      <c r="CZM3" s="135"/>
      <c r="CZN3" s="135"/>
      <c r="CZO3" s="135"/>
      <c r="CZP3" s="135"/>
      <c r="CZQ3" s="135"/>
      <c r="CZR3" s="135"/>
      <c r="CZS3" s="135"/>
      <c r="CZT3" s="135"/>
      <c r="CZU3" s="135"/>
      <c r="CZV3" s="135"/>
      <c r="CZW3" s="135"/>
      <c r="CZX3" s="135"/>
      <c r="CZY3" s="135"/>
      <c r="CZZ3" s="135"/>
      <c r="DAA3" s="135"/>
      <c r="DAB3" s="135"/>
      <c r="DAC3" s="135"/>
      <c r="DAD3" s="135"/>
      <c r="DAE3" s="135"/>
      <c r="DAF3" s="135"/>
      <c r="DAG3" s="135"/>
      <c r="DAH3" s="135"/>
      <c r="DAI3" s="135"/>
      <c r="DAJ3" s="135"/>
      <c r="DAK3" s="135"/>
      <c r="DAL3" s="135"/>
      <c r="DAM3" s="135"/>
      <c r="DAN3" s="135"/>
      <c r="DAO3" s="135"/>
      <c r="DAP3" s="135"/>
      <c r="DAQ3" s="135"/>
      <c r="DAR3" s="135"/>
      <c r="DAS3" s="135"/>
      <c r="DAT3" s="135"/>
      <c r="DAU3" s="135"/>
      <c r="DAV3" s="135"/>
      <c r="DAW3" s="135"/>
      <c r="DAX3" s="135"/>
      <c r="DAY3" s="135"/>
      <c r="DAZ3" s="135"/>
      <c r="DBA3" s="135"/>
      <c r="DBB3" s="135"/>
      <c r="DBC3" s="135"/>
      <c r="DBD3" s="135"/>
      <c r="DBE3" s="135"/>
      <c r="DBF3" s="135"/>
      <c r="DBG3" s="135"/>
      <c r="DBH3" s="135"/>
      <c r="DBI3" s="135"/>
      <c r="DBJ3" s="135"/>
      <c r="DBK3" s="135"/>
      <c r="DBL3" s="135"/>
      <c r="DBM3" s="135"/>
      <c r="DBN3" s="135"/>
      <c r="DBO3" s="135"/>
      <c r="DBP3" s="135"/>
      <c r="DBQ3" s="135"/>
      <c r="DBR3" s="135"/>
      <c r="DBS3" s="135"/>
      <c r="DBT3" s="135"/>
      <c r="DBU3" s="135"/>
      <c r="DBV3" s="135"/>
      <c r="DBW3" s="135"/>
      <c r="DBX3" s="135"/>
      <c r="DBY3" s="135"/>
      <c r="DBZ3" s="135"/>
      <c r="DCA3" s="135"/>
      <c r="DCB3" s="135"/>
      <c r="DCC3" s="135"/>
      <c r="DCD3" s="135"/>
      <c r="DCE3" s="135"/>
      <c r="DCF3" s="135"/>
      <c r="DCG3" s="135"/>
      <c r="DCH3" s="135"/>
      <c r="DCI3" s="135"/>
      <c r="DCJ3" s="135"/>
      <c r="DCK3" s="135"/>
      <c r="DCL3" s="135"/>
      <c r="DCM3" s="135"/>
      <c r="DCN3" s="135"/>
      <c r="DCO3" s="135"/>
      <c r="DCP3" s="135"/>
      <c r="DCQ3" s="135"/>
      <c r="DCR3" s="135"/>
      <c r="DCS3" s="135"/>
      <c r="DCT3" s="135"/>
      <c r="DCU3" s="135"/>
      <c r="DCV3" s="135"/>
      <c r="DCW3" s="135"/>
      <c r="DCX3" s="135"/>
      <c r="DCY3" s="135"/>
      <c r="DCZ3" s="135"/>
      <c r="DDA3" s="135"/>
      <c r="DDB3" s="135"/>
      <c r="DDC3" s="135"/>
      <c r="DDD3" s="135"/>
      <c r="DDE3" s="135"/>
      <c r="DDF3" s="135"/>
      <c r="DDG3" s="135"/>
      <c r="DDH3" s="135"/>
      <c r="DDI3" s="135"/>
      <c r="DDJ3" s="135"/>
      <c r="DDK3" s="135"/>
      <c r="DDL3" s="135"/>
      <c r="DDM3" s="135"/>
      <c r="DDN3" s="135"/>
      <c r="DDO3" s="135"/>
      <c r="DDP3" s="135"/>
      <c r="DDQ3" s="135"/>
      <c r="DDR3" s="135"/>
      <c r="DDS3" s="135"/>
      <c r="DDT3" s="135"/>
      <c r="DDU3" s="135"/>
      <c r="DDV3" s="135"/>
      <c r="DDW3" s="135"/>
      <c r="DDX3" s="135"/>
      <c r="DDY3" s="135"/>
      <c r="DDZ3" s="135"/>
      <c r="DEA3" s="135"/>
      <c r="DEB3" s="135"/>
      <c r="DEC3" s="135"/>
      <c r="DED3" s="135"/>
      <c r="DEE3" s="135"/>
      <c r="DEF3" s="135"/>
      <c r="DEG3" s="135"/>
      <c r="DEH3" s="135"/>
      <c r="DEI3" s="135"/>
      <c r="DEJ3" s="135"/>
      <c r="DEK3" s="135"/>
      <c r="DEL3" s="135"/>
      <c r="DEM3" s="135"/>
      <c r="DEN3" s="135"/>
      <c r="DEO3" s="135"/>
      <c r="DEP3" s="135"/>
      <c r="DEQ3" s="135"/>
      <c r="DER3" s="135"/>
      <c r="DES3" s="135"/>
      <c r="DET3" s="135"/>
      <c r="DEU3" s="135"/>
      <c r="DEV3" s="135"/>
      <c r="DEW3" s="135"/>
      <c r="DEX3" s="135"/>
      <c r="DEY3" s="135"/>
      <c r="DEZ3" s="135"/>
      <c r="DFA3" s="135"/>
      <c r="DFB3" s="135"/>
      <c r="DFC3" s="135"/>
      <c r="DFD3" s="135"/>
      <c r="DFE3" s="135"/>
      <c r="DFF3" s="135"/>
      <c r="DFG3" s="135"/>
      <c r="DFH3" s="135"/>
      <c r="DFI3" s="135"/>
      <c r="DFJ3" s="135"/>
      <c r="DFK3" s="135"/>
      <c r="DFL3" s="135"/>
      <c r="DFM3" s="135"/>
      <c r="DFN3" s="135"/>
      <c r="DFO3" s="135"/>
      <c r="DFP3" s="135"/>
      <c r="DFQ3" s="135"/>
      <c r="DFR3" s="135"/>
      <c r="DFS3" s="135"/>
      <c r="DFT3" s="135"/>
      <c r="DFU3" s="135"/>
      <c r="DFV3" s="135"/>
      <c r="DFW3" s="135"/>
      <c r="DFX3" s="135"/>
      <c r="DFY3" s="135"/>
      <c r="DFZ3" s="135"/>
      <c r="DGA3" s="135"/>
      <c r="DGB3" s="135"/>
      <c r="DGC3" s="135"/>
      <c r="DGD3" s="135"/>
      <c r="DGE3" s="135"/>
      <c r="DGF3" s="135"/>
      <c r="DGG3" s="135"/>
      <c r="DGH3" s="135"/>
      <c r="DGI3" s="135"/>
      <c r="DGJ3" s="135"/>
      <c r="DGK3" s="135"/>
      <c r="DGL3" s="135"/>
      <c r="DGM3" s="135"/>
      <c r="DGN3" s="135"/>
      <c r="DGO3" s="135"/>
      <c r="DGP3" s="135"/>
      <c r="DGQ3" s="135"/>
      <c r="DGR3" s="135"/>
      <c r="DGS3" s="135"/>
      <c r="DGT3" s="135"/>
      <c r="DGU3" s="135"/>
      <c r="DGV3" s="135"/>
      <c r="DGW3" s="135"/>
      <c r="DGX3" s="135"/>
      <c r="DGY3" s="135"/>
      <c r="DGZ3" s="135"/>
      <c r="DHA3" s="135"/>
      <c r="DHB3" s="135"/>
      <c r="DHC3" s="135"/>
      <c r="DHD3" s="135"/>
      <c r="DHE3" s="135"/>
      <c r="DHF3" s="135"/>
      <c r="DHG3" s="135"/>
      <c r="DHH3" s="135"/>
      <c r="DHI3" s="135"/>
      <c r="DHJ3" s="135"/>
      <c r="DHK3" s="135"/>
      <c r="DHL3" s="135"/>
      <c r="DHM3" s="135"/>
      <c r="DHN3" s="135"/>
      <c r="DHO3" s="135"/>
      <c r="DHP3" s="135"/>
      <c r="DHQ3" s="135"/>
      <c r="DHR3" s="135"/>
      <c r="DHS3" s="135"/>
      <c r="DHT3" s="135"/>
      <c r="DHU3" s="135"/>
      <c r="DHV3" s="135"/>
      <c r="DHW3" s="135"/>
      <c r="DHX3" s="135"/>
      <c r="DHY3" s="135"/>
      <c r="DHZ3" s="135"/>
      <c r="DIA3" s="135"/>
      <c r="DIB3" s="135"/>
      <c r="DIC3" s="135"/>
      <c r="DID3" s="135"/>
      <c r="DIE3" s="135"/>
      <c r="DIF3" s="135"/>
      <c r="DIG3" s="135"/>
      <c r="DIH3" s="135"/>
      <c r="DII3" s="135"/>
      <c r="DIJ3" s="135"/>
      <c r="DIK3" s="135"/>
      <c r="DIL3" s="135"/>
      <c r="DIM3" s="135"/>
      <c r="DIN3" s="135"/>
      <c r="DIO3" s="135"/>
      <c r="DIP3" s="135"/>
      <c r="DIQ3" s="135"/>
      <c r="DIR3" s="135"/>
      <c r="DIS3" s="135"/>
      <c r="DIT3" s="135"/>
      <c r="DIU3" s="135"/>
      <c r="DIV3" s="135"/>
      <c r="DIW3" s="135"/>
      <c r="DIX3" s="135"/>
      <c r="DIY3" s="135"/>
      <c r="DIZ3" s="135"/>
      <c r="DJA3" s="135"/>
      <c r="DJB3" s="135"/>
      <c r="DJC3" s="135"/>
      <c r="DJD3" s="135"/>
      <c r="DJE3" s="135"/>
      <c r="DJF3" s="135"/>
      <c r="DJG3" s="135"/>
      <c r="DJH3" s="135"/>
      <c r="DJI3" s="135"/>
      <c r="DJJ3" s="135"/>
      <c r="DJK3" s="135"/>
      <c r="DJL3" s="135"/>
      <c r="DJM3" s="135"/>
      <c r="DJN3" s="135"/>
      <c r="DJO3" s="135"/>
      <c r="DJP3" s="135"/>
      <c r="DJQ3" s="135"/>
      <c r="DJR3" s="135"/>
      <c r="DJS3" s="135"/>
      <c r="DJT3" s="135"/>
      <c r="DJU3" s="135"/>
      <c r="DJV3" s="135"/>
      <c r="DJW3" s="135"/>
      <c r="DJX3" s="135"/>
      <c r="DJY3" s="135"/>
      <c r="DJZ3" s="135"/>
      <c r="DKA3" s="135"/>
      <c r="DKB3" s="135"/>
      <c r="DKC3" s="135"/>
      <c r="DKD3" s="135"/>
      <c r="DKE3" s="135"/>
      <c r="DKF3" s="135"/>
      <c r="DKG3" s="135"/>
      <c r="DKH3" s="135"/>
      <c r="DKI3" s="135"/>
      <c r="DKJ3" s="135"/>
      <c r="DKK3" s="135"/>
      <c r="DKL3" s="135"/>
      <c r="DKM3" s="135"/>
      <c r="DKN3" s="135"/>
      <c r="DKO3" s="135"/>
      <c r="DKP3" s="135"/>
      <c r="DKQ3" s="135"/>
      <c r="DKR3" s="135"/>
      <c r="DKS3" s="135"/>
      <c r="DKT3" s="135"/>
      <c r="DKU3" s="135"/>
      <c r="DKV3" s="135"/>
      <c r="DKW3" s="135"/>
      <c r="DKX3" s="135"/>
      <c r="DKY3" s="135"/>
      <c r="DKZ3" s="135"/>
      <c r="DLA3" s="135"/>
      <c r="DLB3" s="135"/>
      <c r="DLC3" s="135"/>
      <c r="DLD3" s="135"/>
      <c r="DLE3" s="135"/>
      <c r="DLF3" s="135"/>
      <c r="DLG3" s="135"/>
      <c r="DLH3" s="135"/>
      <c r="DLI3" s="135"/>
      <c r="DLJ3" s="135"/>
      <c r="DLK3" s="135"/>
      <c r="DLL3" s="135"/>
      <c r="DLM3" s="135"/>
      <c r="DLN3" s="135"/>
      <c r="DLO3" s="135"/>
      <c r="DLP3" s="135"/>
      <c r="DLQ3" s="135"/>
      <c r="DLR3" s="135"/>
      <c r="DLS3" s="135"/>
      <c r="DLT3" s="135"/>
      <c r="DLU3" s="135"/>
      <c r="DLV3" s="135"/>
      <c r="DLW3" s="135"/>
      <c r="DLX3" s="135"/>
      <c r="DLY3" s="135"/>
      <c r="DLZ3" s="135"/>
      <c r="DMA3" s="135"/>
      <c r="DMB3" s="135"/>
      <c r="DMC3" s="135"/>
      <c r="DMD3" s="135"/>
      <c r="DME3" s="135"/>
      <c r="DMF3" s="135"/>
      <c r="DMG3" s="135"/>
      <c r="DMH3" s="135"/>
      <c r="DMI3" s="135"/>
      <c r="DMJ3" s="135"/>
      <c r="DMK3" s="135"/>
      <c r="DML3" s="135"/>
      <c r="DMM3" s="135"/>
      <c r="DMN3" s="135"/>
      <c r="DMO3" s="135"/>
      <c r="DMP3" s="135"/>
      <c r="DMQ3" s="135"/>
      <c r="DMR3" s="135"/>
      <c r="DMS3" s="135"/>
      <c r="DMT3" s="135"/>
      <c r="DMU3" s="135"/>
      <c r="DMV3" s="135"/>
      <c r="DMW3" s="135"/>
      <c r="DMX3" s="135"/>
      <c r="DMY3" s="135"/>
      <c r="DMZ3" s="135"/>
      <c r="DNA3" s="135"/>
      <c r="DNB3" s="135"/>
      <c r="DNC3" s="135"/>
      <c r="DND3" s="135"/>
      <c r="DNE3" s="135"/>
      <c r="DNF3" s="135"/>
      <c r="DNG3" s="135"/>
      <c r="DNH3" s="135"/>
      <c r="DNI3" s="135"/>
      <c r="DNJ3" s="135"/>
      <c r="DNK3" s="135"/>
      <c r="DNL3" s="135"/>
      <c r="DNM3" s="135"/>
      <c r="DNN3" s="135"/>
      <c r="DNO3" s="135"/>
      <c r="DNP3" s="135"/>
      <c r="DNQ3" s="135"/>
      <c r="DNR3" s="135"/>
      <c r="DNS3" s="135"/>
      <c r="DNT3" s="135"/>
      <c r="DNU3" s="135"/>
      <c r="DNV3" s="135"/>
      <c r="DNW3" s="135"/>
      <c r="DNX3" s="135"/>
      <c r="DNY3" s="135"/>
      <c r="DNZ3" s="135"/>
      <c r="DOA3" s="135"/>
      <c r="DOB3" s="135"/>
      <c r="DOC3" s="135"/>
      <c r="DOD3" s="135"/>
      <c r="DOE3" s="135"/>
      <c r="DOF3" s="135"/>
      <c r="DOG3" s="135"/>
      <c r="DOH3" s="135"/>
      <c r="DOI3" s="135"/>
      <c r="DOJ3" s="135"/>
      <c r="DOK3" s="135"/>
      <c r="DOL3" s="135"/>
      <c r="DOM3" s="135"/>
      <c r="DON3" s="135"/>
      <c r="DOO3" s="135"/>
      <c r="DOP3" s="135"/>
      <c r="DOQ3" s="135"/>
      <c r="DOR3" s="135"/>
      <c r="DOS3" s="135"/>
      <c r="DOT3" s="135"/>
      <c r="DOU3" s="135"/>
      <c r="DOV3" s="135"/>
      <c r="DOW3" s="135"/>
      <c r="DOX3" s="135"/>
      <c r="DOY3" s="135"/>
      <c r="DOZ3" s="135"/>
      <c r="DPA3" s="135"/>
      <c r="DPB3" s="135"/>
      <c r="DPC3" s="135"/>
      <c r="DPD3" s="135"/>
      <c r="DPE3" s="135"/>
      <c r="DPF3" s="135"/>
      <c r="DPG3" s="135"/>
      <c r="DPH3" s="135"/>
      <c r="DPI3" s="135"/>
      <c r="DPJ3" s="135"/>
      <c r="DPK3" s="135"/>
      <c r="DPL3" s="135"/>
      <c r="DPM3" s="135"/>
      <c r="DPN3" s="135"/>
      <c r="DPO3" s="135"/>
      <c r="DPP3" s="135"/>
      <c r="DPQ3" s="135"/>
      <c r="DPR3" s="135"/>
      <c r="DPS3" s="135"/>
      <c r="DPT3" s="135"/>
      <c r="DPU3" s="135"/>
      <c r="DPV3" s="135"/>
      <c r="DPW3" s="135"/>
      <c r="DPX3" s="135"/>
      <c r="DPY3" s="135"/>
      <c r="DPZ3" s="135"/>
      <c r="DQA3" s="135"/>
      <c r="DQB3" s="135"/>
      <c r="DQC3" s="135"/>
      <c r="DQD3" s="135"/>
      <c r="DQE3" s="135"/>
      <c r="DQF3" s="135"/>
      <c r="DQG3" s="135"/>
      <c r="DQH3" s="135"/>
      <c r="DQI3" s="135"/>
      <c r="DQJ3" s="135"/>
      <c r="DQK3" s="135"/>
      <c r="DQL3" s="135"/>
      <c r="DQM3" s="135"/>
      <c r="DQN3" s="135"/>
      <c r="DQO3" s="135"/>
      <c r="DQP3" s="135"/>
      <c r="DQQ3" s="135"/>
      <c r="DQR3" s="135"/>
      <c r="DQS3" s="135"/>
      <c r="DQT3" s="135"/>
      <c r="DQU3" s="135"/>
      <c r="DQV3" s="135"/>
      <c r="DQW3" s="135"/>
      <c r="DQX3" s="135"/>
      <c r="DQY3" s="135"/>
      <c r="DQZ3" s="135"/>
      <c r="DRA3" s="135"/>
      <c r="DRB3" s="135"/>
      <c r="DRC3" s="135"/>
      <c r="DRD3" s="135"/>
      <c r="DRE3" s="135"/>
      <c r="DRF3" s="135"/>
      <c r="DRG3" s="135"/>
      <c r="DRH3" s="135"/>
      <c r="DRI3" s="135"/>
      <c r="DRJ3" s="135"/>
      <c r="DRK3" s="135"/>
      <c r="DRL3" s="135"/>
      <c r="DRM3" s="135"/>
      <c r="DRN3" s="135"/>
      <c r="DRO3" s="135"/>
      <c r="DRP3" s="135"/>
      <c r="DRQ3" s="135"/>
      <c r="DRR3" s="135"/>
      <c r="DRS3" s="135"/>
      <c r="DRT3" s="135"/>
      <c r="DRU3" s="135"/>
      <c r="DRV3" s="135"/>
      <c r="DRW3" s="135"/>
      <c r="DRX3" s="135"/>
      <c r="DRY3" s="135"/>
      <c r="DRZ3" s="135"/>
      <c r="DSA3" s="135"/>
      <c r="DSB3" s="135"/>
      <c r="DSC3" s="135"/>
      <c r="DSD3" s="135"/>
      <c r="DSE3" s="135"/>
      <c r="DSF3" s="135"/>
      <c r="DSG3" s="135"/>
      <c r="DSH3" s="135"/>
      <c r="DSI3" s="135"/>
      <c r="DSJ3" s="135"/>
      <c r="DSK3" s="135"/>
      <c r="DSL3" s="135"/>
      <c r="DSM3" s="135"/>
      <c r="DSN3" s="135"/>
      <c r="DSO3" s="135"/>
      <c r="DSP3" s="135"/>
      <c r="DSQ3" s="135"/>
      <c r="DSR3" s="135"/>
      <c r="DSS3" s="135"/>
      <c r="DST3" s="135"/>
      <c r="DSU3" s="135"/>
      <c r="DSV3" s="135"/>
      <c r="DSW3" s="135"/>
      <c r="DSX3" s="135"/>
      <c r="DSY3" s="135"/>
      <c r="DSZ3" s="135"/>
      <c r="DTA3" s="135"/>
      <c r="DTB3" s="135"/>
      <c r="DTC3" s="135"/>
      <c r="DTD3" s="135"/>
      <c r="DTE3" s="135"/>
      <c r="DTF3" s="135"/>
      <c r="DTG3" s="135"/>
      <c r="DTH3" s="135"/>
      <c r="DTI3" s="135"/>
      <c r="DTJ3" s="135"/>
      <c r="DTK3" s="135"/>
      <c r="DTL3" s="135"/>
      <c r="DTM3" s="135"/>
      <c r="DTN3" s="135"/>
      <c r="DTO3" s="135"/>
      <c r="DTP3" s="135"/>
      <c r="DTQ3" s="135"/>
      <c r="DTR3" s="135"/>
      <c r="DTS3" s="135"/>
      <c r="DTT3" s="135"/>
      <c r="DTU3" s="135"/>
      <c r="DTV3" s="135"/>
      <c r="DTW3" s="135"/>
      <c r="DTX3" s="135"/>
      <c r="DTY3" s="135"/>
      <c r="DTZ3" s="135"/>
      <c r="DUA3" s="135"/>
      <c r="DUB3" s="135"/>
      <c r="DUC3" s="135"/>
      <c r="DUD3" s="135"/>
      <c r="DUE3" s="135"/>
      <c r="DUF3" s="135"/>
      <c r="DUG3" s="135"/>
      <c r="DUH3" s="135"/>
      <c r="DUI3" s="135"/>
      <c r="DUJ3" s="135"/>
      <c r="DUK3" s="135"/>
      <c r="DUL3" s="135"/>
      <c r="DUM3" s="135"/>
      <c r="DUN3" s="135"/>
      <c r="DUO3" s="135"/>
      <c r="DUP3" s="135"/>
      <c r="DUQ3" s="135"/>
      <c r="DUR3" s="135"/>
      <c r="DUS3" s="135"/>
      <c r="DUT3" s="135"/>
      <c r="DUU3" s="135"/>
      <c r="DUV3" s="135"/>
      <c r="DUW3" s="135"/>
      <c r="DUX3" s="135"/>
      <c r="DUY3" s="135"/>
      <c r="DUZ3" s="135"/>
      <c r="DVA3" s="135"/>
      <c r="DVB3" s="135"/>
      <c r="DVC3" s="135"/>
      <c r="DVD3" s="135"/>
      <c r="DVE3" s="135"/>
      <c r="DVF3" s="135"/>
      <c r="DVG3" s="135"/>
      <c r="DVH3" s="135"/>
      <c r="DVI3" s="135"/>
      <c r="DVJ3" s="135"/>
      <c r="DVK3" s="135"/>
      <c r="DVL3" s="135"/>
      <c r="DVM3" s="135"/>
      <c r="DVN3" s="135"/>
      <c r="DVO3" s="135"/>
      <c r="DVP3" s="135"/>
      <c r="DVQ3" s="135"/>
      <c r="DVR3" s="135"/>
      <c r="DVS3" s="135"/>
      <c r="DVT3" s="135"/>
      <c r="DVU3" s="135"/>
      <c r="DVV3" s="135"/>
      <c r="DVW3" s="135"/>
      <c r="DVX3" s="135"/>
      <c r="DVY3" s="135"/>
      <c r="DVZ3" s="135"/>
      <c r="DWA3" s="135"/>
      <c r="DWB3" s="135"/>
      <c r="DWC3" s="135"/>
      <c r="DWD3" s="135"/>
      <c r="DWE3" s="135"/>
      <c r="DWF3" s="135"/>
      <c r="DWG3" s="135"/>
      <c r="DWH3" s="135"/>
      <c r="DWI3" s="135"/>
      <c r="DWJ3" s="135"/>
      <c r="DWK3" s="135"/>
      <c r="DWL3" s="135"/>
      <c r="DWM3" s="135"/>
      <c r="DWN3" s="135"/>
      <c r="DWO3" s="135"/>
      <c r="DWP3" s="135"/>
      <c r="DWQ3" s="135"/>
      <c r="DWR3" s="135"/>
      <c r="DWS3" s="135"/>
      <c r="DWT3" s="135"/>
      <c r="DWU3" s="135"/>
      <c r="DWV3" s="135"/>
      <c r="DWW3" s="135"/>
      <c r="DWX3" s="135"/>
      <c r="DWY3" s="135"/>
      <c r="DWZ3" s="135"/>
      <c r="DXA3" s="135"/>
      <c r="DXB3" s="135"/>
      <c r="DXC3" s="135"/>
      <c r="DXD3" s="135"/>
      <c r="DXE3" s="135"/>
      <c r="DXF3" s="135"/>
      <c r="DXG3" s="135"/>
      <c r="DXH3" s="135"/>
      <c r="DXI3" s="135"/>
      <c r="DXJ3" s="135"/>
      <c r="DXK3" s="135"/>
      <c r="DXL3" s="135"/>
      <c r="DXM3" s="135"/>
      <c r="DXN3" s="135"/>
      <c r="DXO3" s="135"/>
      <c r="DXP3" s="135"/>
      <c r="DXQ3" s="135"/>
      <c r="DXR3" s="135"/>
      <c r="DXS3" s="135"/>
      <c r="DXT3" s="135"/>
      <c r="DXU3" s="135"/>
      <c r="DXV3" s="135"/>
      <c r="DXW3" s="135"/>
      <c r="DXX3" s="135"/>
      <c r="DXY3" s="135"/>
      <c r="DXZ3" s="135"/>
      <c r="DYA3" s="135"/>
      <c r="DYB3" s="135"/>
      <c r="DYC3" s="135"/>
      <c r="DYD3" s="135"/>
      <c r="DYE3" s="135"/>
      <c r="DYF3" s="135"/>
      <c r="DYG3" s="135"/>
      <c r="DYH3" s="135"/>
      <c r="DYI3" s="135"/>
      <c r="DYJ3" s="135"/>
      <c r="DYK3" s="135"/>
      <c r="DYL3" s="135"/>
      <c r="DYM3" s="135"/>
      <c r="DYN3" s="135"/>
      <c r="DYO3" s="135"/>
      <c r="DYP3" s="135"/>
      <c r="DYQ3" s="135"/>
      <c r="DYR3" s="135"/>
      <c r="DYS3" s="135"/>
      <c r="DYT3" s="135"/>
      <c r="DYU3" s="135"/>
      <c r="DYV3" s="135"/>
      <c r="DYW3" s="135"/>
      <c r="DYX3" s="135"/>
      <c r="DYY3" s="135"/>
      <c r="DYZ3" s="135"/>
      <c r="DZA3" s="135"/>
      <c r="DZB3" s="135"/>
      <c r="DZC3" s="135"/>
      <c r="DZD3" s="135"/>
      <c r="DZE3" s="135"/>
      <c r="DZF3" s="135"/>
      <c r="DZG3" s="135"/>
      <c r="DZH3" s="135"/>
      <c r="DZI3" s="135"/>
      <c r="DZJ3" s="135"/>
      <c r="DZK3" s="135"/>
      <c r="DZL3" s="135"/>
      <c r="DZM3" s="135"/>
      <c r="DZN3" s="135"/>
      <c r="DZO3" s="135"/>
      <c r="DZP3" s="135"/>
      <c r="DZQ3" s="135"/>
      <c r="DZR3" s="135"/>
      <c r="DZS3" s="135"/>
      <c r="DZT3" s="135"/>
      <c r="DZU3" s="135"/>
      <c r="DZV3" s="135"/>
      <c r="DZW3" s="135"/>
      <c r="DZX3" s="135"/>
      <c r="DZY3" s="135"/>
      <c r="DZZ3" s="135"/>
      <c r="EAA3" s="135"/>
      <c r="EAB3" s="135"/>
      <c r="EAC3" s="135"/>
      <c r="EAD3" s="135"/>
      <c r="EAE3" s="135"/>
      <c r="EAF3" s="135"/>
      <c r="EAG3" s="135"/>
      <c r="EAH3" s="135"/>
      <c r="EAI3" s="135"/>
      <c r="EAJ3" s="135"/>
      <c r="EAK3" s="135"/>
      <c r="EAL3" s="135"/>
      <c r="EAM3" s="135"/>
      <c r="EAN3" s="135"/>
      <c r="EAO3" s="135"/>
      <c r="EAP3" s="135"/>
      <c r="EAQ3" s="135"/>
      <c r="EAR3" s="135"/>
      <c r="EAS3" s="135"/>
      <c r="EAT3" s="135"/>
      <c r="EAU3" s="135"/>
      <c r="EAV3" s="135"/>
      <c r="EAW3" s="135"/>
      <c r="EAX3" s="135"/>
      <c r="EAY3" s="135"/>
      <c r="EAZ3" s="135"/>
      <c r="EBA3" s="135"/>
      <c r="EBB3" s="135"/>
      <c r="EBC3" s="135"/>
      <c r="EBD3" s="135"/>
      <c r="EBE3" s="135"/>
      <c r="EBF3" s="135"/>
      <c r="EBG3" s="135"/>
      <c r="EBH3" s="135"/>
      <c r="EBI3" s="135"/>
      <c r="EBJ3" s="135"/>
      <c r="EBK3" s="135"/>
      <c r="EBL3" s="135"/>
      <c r="EBM3" s="135"/>
      <c r="EBN3" s="135"/>
      <c r="EBO3" s="135"/>
      <c r="EBP3" s="135"/>
      <c r="EBQ3" s="135"/>
      <c r="EBR3" s="135"/>
      <c r="EBS3" s="135"/>
      <c r="EBT3" s="135"/>
      <c r="EBU3" s="135"/>
      <c r="EBV3" s="135"/>
      <c r="EBW3" s="135"/>
      <c r="EBX3" s="135"/>
      <c r="EBY3" s="135"/>
      <c r="EBZ3" s="135"/>
      <c r="ECA3" s="135"/>
      <c r="ECB3" s="135"/>
      <c r="ECC3" s="135"/>
      <c r="ECD3" s="135"/>
      <c r="ECE3" s="135"/>
      <c r="ECF3" s="135"/>
      <c r="ECG3" s="135"/>
      <c r="ECH3" s="135"/>
      <c r="ECI3" s="135"/>
      <c r="ECJ3" s="135"/>
      <c r="ECK3" s="135"/>
      <c r="ECL3" s="135"/>
      <c r="ECM3" s="135"/>
      <c r="ECN3" s="135"/>
      <c r="ECO3" s="135"/>
      <c r="ECP3" s="135"/>
      <c r="ECQ3" s="135"/>
      <c r="ECR3" s="135"/>
      <c r="ECS3" s="135"/>
      <c r="ECT3" s="135"/>
      <c r="ECU3" s="135"/>
      <c r="ECV3" s="135"/>
      <c r="ECW3" s="135"/>
      <c r="ECX3" s="135"/>
      <c r="ECY3" s="135"/>
      <c r="ECZ3" s="135"/>
      <c r="EDA3" s="135"/>
      <c r="EDB3" s="135"/>
      <c r="EDC3" s="135"/>
      <c r="EDD3" s="135"/>
      <c r="EDE3" s="135"/>
      <c r="EDF3" s="135"/>
      <c r="EDG3" s="135"/>
      <c r="EDH3" s="135"/>
      <c r="EDI3" s="135"/>
      <c r="EDJ3" s="135"/>
      <c r="EDK3" s="135"/>
      <c r="EDL3" s="135"/>
      <c r="EDM3" s="135"/>
      <c r="EDN3" s="135"/>
      <c r="EDO3" s="135"/>
      <c r="EDP3" s="135"/>
      <c r="EDQ3" s="135"/>
      <c r="EDR3" s="135"/>
      <c r="EDS3" s="135"/>
      <c r="EDT3" s="135"/>
      <c r="EDU3" s="135"/>
      <c r="EDV3" s="135"/>
      <c r="EDW3" s="135"/>
      <c r="EDX3" s="135"/>
      <c r="EDY3" s="135"/>
      <c r="EDZ3" s="135"/>
      <c r="EEA3" s="135"/>
      <c r="EEB3" s="135"/>
      <c r="EEC3" s="135"/>
      <c r="EED3" s="135"/>
      <c r="EEE3" s="135"/>
      <c r="EEF3" s="135"/>
      <c r="EEG3" s="135"/>
      <c r="EEH3" s="135"/>
      <c r="EEI3" s="135"/>
      <c r="EEJ3" s="135"/>
      <c r="EEK3" s="135"/>
      <c r="EEL3" s="135"/>
      <c r="EEM3" s="135"/>
      <c r="EEN3" s="135"/>
      <c r="EEO3" s="135"/>
      <c r="EEP3" s="135"/>
      <c r="EEQ3" s="135"/>
      <c r="EER3" s="135"/>
      <c r="EES3" s="135"/>
      <c r="EET3" s="135"/>
      <c r="EEU3" s="135"/>
      <c r="EEV3" s="135"/>
      <c r="EEW3" s="135"/>
      <c r="EEX3" s="135"/>
      <c r="EEY3" s="135"/>
      <c r="EEZ3" s="135"/>
      <c r="EFA3" s="135"/>
      <c r="EFB3" s="135"/>
      <c r="EFC3" s="135"/>
      <c r="EFD3" s="135"/>
      <c r="EFE3" s="135"/>
      <c r="EFF3" s="135"/>
      <c r="EFG3" s="135"/>
      <c r="EFH3" s="135"/>
      <c r="EFI3" s="135"/>
      <c r="EFJ3" s="135"/>
      <c r="EFK3" s="135"/>
      <c r="EFL3" s="135"/>
      <c r="EFM3" s="135"/>
      <c r="EFN3" s="135"/>
      <c r="EFO3" s="135"/>
      <c r="EFP3" s="135"/>
      <c r="EFQ3" s="135"/>
      <c r="EFR3" s="135"/>
      <c r="EFS3" s="135"/>
      <c r="EFT3" s="135"/>
      <c r="EFU3" s="135"/>
      <c r="EFV3" s="135"/>
      <c r="EFW3" s="135"/>
      <c r="EFX3" s="135"/>
      <c r="EFY3" s="135"/>
      <c r="EFZ3" s="135"/>
      <c r="EGA3" s="135"/>
      <c r="EGB3" s="135"/>
      <c r="EGC3" s="135"/>
      <c r="EGD3" s="135"/>
      <c r="EGE3" s="135"/>
      <c r="EGF3" s="135"/>
      <c r="EGG3" s="135"/>
      <c r="EGH3" s="135"/>
      <c r="EGI3" s="135"/>
      <c r="EGJ3" s="135"/>
      <c r="EGK3" s="135"/>
      <c r="EGL3" s="135"/>
      <c r="EGM3" s="135"/>
      <c r="EGN3" s="135"/>
      <c r="EGO3" s="135"/>
      <c r="EGP3" s="135"/>
      <c r="EGQ3" s="135"/>
      <c r="EGR3" s="135"/>
      <c r="EGS3" s="135"/>
      <c r="EGT3" s="135"/>
      <c r="EGU3" s="135"/>
      <c r="EGV3" s="135"/>
      <c r="EGW3" s="135"/>
      <c r="EGX3" s="135"/>
      <c r="EGY3" s="135"/>
      <c r="EGZ3" s="135"/>
      <c r="EHA3" s="135"/>
      <c r="EHB3" s="135"/>
      <c r="EHC3" s="135"/>
      <c r="EHD3" s="135"/>
      <c r="EHE3" s="135"/>
      <c r="EHF3" s="135"/>
      <c r="EHG3" s="135"/>
      <c r="EHH3" s="135"/>
      <c r="EHI3" s="135"/>
      <c r="EHJ3" s="135"/>
      <c r="EHK3" s="135"/>
      <c r="EHL3" s="135"/>
      <c r="EHM3" s="135"/>
      <c r="EHN3" s="135"/>
      <c r="EHO3" s="135"/>
      <c r="EHP3" s="135"/>
      <c r="EHQ3" s="135"/>
      <c r="EHR3" s="135"/>
      <c r="EHS3" s="135"/>
      <c r="EHT3" s="135"/>
      <c r="EHU3" s="135"/>
      <c r="EHV3" s="135"/>
      <c r="EHW3" s="135"/>
      <c r="EHX3" s="135"/>
      <c r="EHY3" s="135"/>
      <c r="EHZ3" s="135"/>
      <c r="EIA3" s="135"/>
      <c r="EIB3" s="135"/>
      <c r="EIC3" s="135"/>
      <c r="EID3" s="135"/>
      <c r="EIE3" s="135"/>
      <c r="EIF3" s="135"/>
      <c r="EIG3" s="135"/>
      <c r="EIH3" s="135"/>
      <c r="EII3" s="135"/>
      <c r="EIJ3" s="135"/>
      <c r="EIK3" s="135"/>
      <c r="EIL3" s="135"/>
      <c r="EIM3" s="135"/>
      <c r="EIN3" s="135"/>
      <c r="EIO3" s="135"/>
      <c r="EIP3" s="135"/>
      <c r="EIQ3" s="135"/>
      <c r="EIR3" s="135"/>
      <c r="EIS3" s="135"/>
      <c r="EIT3" s="135"/>
      <c r="EIU3" s="135"/>
      <c r="EIV3" s="135"/>
      <c r="EIW3" s="135"/>
      <c r="EIX3" s="135"/>
      <c r="EIY3" s="135"/>
      <c r="EIZ3" s="135"/>
      <c r="EJA3" s="135"/>
      <c r="EJB3" s="135"/>
      <c r="EJC3" s="135"/>
      <c r="EJD3" s="135"/>
      <c r="EJE3" s="135"/>
      <c r="EJF3" s="135"/>
      <c r="EJG3" s="135"/>
      <c r="EJH3" s="135"/>
      <c r="EJI3" s="135"/>
      <c r="EJJ3" s="135"/>
      <c r="EJK3" s="135"/>
      <c r="EJL3" s="135"/>
      <c r="EJM3" s="135"/>
      <c r="EJN3" s="135"/>
      <c r="EJO3" s="135"/>
      <c r="EJP3" s="135"/>
      <c r="EJQ3" s="135"/>
      <c r="EJR3" s="135"/>
      <c r="EJS3" s="135"/>
      <c r="EJT3" s="135"/>
      <c r="EJU3" s="135"/>
      <c r="EJV3" s="135"/>
      <c r="EJW3" s="135"/>
      <c r="EJX3" s="135"/>
      <c r="EJY3" s="135"/>
      <c r="EJZ3" s="135"/>
      <c r="EKA3" s="135"/>
      <c r="EKB3" s="135"/>
      <c r="EKC3" s="135"/>
      <c r="EKD3" s="135"/>
      <c r="EKE3" s="135"/>
      <c r="EKF3" s="135"/>
      <c r="EKG3" s="135"/>
      <c r="EKH3" s="135"/>
      <c r="EKI3" s="135"/>
      <c r="EKJ3" s="135"/>
      <c r="EKK3" s="135"/>
      <c r="EKL3" s="135"/>
      <c r="EKM3" s="135"/>
      <c r="EKN3" s="135"/>
      <c r="EKO3" s="135"/>
      <c r="EKP3" s="135"/>
      <c r="EKQ3" s="135"/>
      <c r="EKR3" s="135"/>
      <c r="EKS3" s="135"/>
      <c r="EKT3" s="135"/>
      <c r="EKU3" s="135"/>
      <c r="EKV3" s="135"/>
      <c r="EKW3" s="135"/>
      <c r="EKX3" s="135"/>
      <c r="EKY3" s="135"/>
      <c r="EKZ3" s="135"/>
      <c r="ELA3" s="135"/>
      <c r="ELB3" s="135"/>
      <c r="ELC3" s="135"/>
      <c r="ELD3" s="135"/>
      <c r="ELE3" s="135"/>
      <c r="ELF3" s="135"/>
      <c r="ELG3" s="135"/>
      <c r="ELH3" s="135"/>
      <c r="ELI3" s="135"/>
      <c r="ELJ3" s="135"/>
      <c r="ELK3" s="135"/>
      <c r="ELL3" s="135"/>
      <c r="ELM3" s="135"/>
      <c r="ELN3" s="135"/>
      <c r="ELO3" s="135"/>
      <c r="ELP3" s="135"/>
      <c r="ELQ3" s="135"/>
      <c r="ELR3" s="135"/>
      <c r="ELS3" s="135"/>
      <c r="ELT3" s="135"/>
      <c r="ELU3" s="135"/>
      <c r="ELV3" s="135"/>
      <c r="ELW3" s="135"/>
      <c r="ELX3" s="135"/>
      <c r="ELY3" s="135"/>
      <c r="ELZ3" s="135"/>
      <c r="EMA3" s="135"/>
      <c r="EMB3" s="135"/>
      <c r="EMC3" s="135"/>
      <c r="EMD3" s="135"/>
      <c r="EME3" s="135"/>
      <c r="EMF3" s="135"/>
      <c r="EMG3" s="135"/>
      <c r="EMH3" s="135"/>
      <c r="EMI3" s="135"/>
      <c r="EMJ3" s="135"/>
      <c r="EMK3" s="135"/>
      <c r="EML3" s="135"/>
      <c r="EMM3" s="135"/>
      <c r="EMN3" s="135"/>
      <c r="EMO3" s="135"/>
      <c r="EMP3" s="135"/>
      <c r="EMQ3" s="135"/>
      <c r="EMR3" s="135"/>
      <c r="EMS3" s="135"/>
      <c r="EMT3" s="135"/>
      <c r="EMU3" s="135"/>
      <c r="EMV3" s="135"/>
      <c r="EMW3" s="135"/>
      <c r="EMX3" s="135"/>
      <c r="EMY3" s="135"/>
      <c r="EMZ3" s="135"/>
      <c r="ENA3" s="135"/>
      <c r="ENB3" s="135"/>
      <c r="ENC3" s="135"/>
      <c r="END3" s="135"/>
      <c r="ENE3" s="135"/>
      <c r="ENF3" s="135"/>
      <c r="ENG3" s="135"/>
      <c r="ENH3" s="135"/>
      <c r="ENI3" s="135"/>
      <c r="ENJ3" s="135"/>
      <c r="ENK3" s="135"/>
      <c r="ENL3" s="135"/>
      <c r="ENM3" s="135"/>
      <c r="ENN3" s="135"/>
      <c r="ENO3" s="135"/>
      <c r="ENP3" s="135"/>
      <c r="ENQ3" s="135"/>
      <c r="ENR3" s="135"/>
      <c r="ENS3" s="135"/>
      <c r="ENT3" s="135"/>
      <c r="ENU3" s="135"/>
      <c r="ENV3" s="135"/>
      <c r="ENW3" s="135"/>
      <c r="ENX3" s="135"/>
      <c r="ENY3" s="135"/>
      <c r="ENZ3" s="135"/>
      <c r="EOA3" s="135"/>
      <c r="EOB3" s="135"/>
      <c r="EOC3" s="135"/>
      <c r="EOD3" s="135"/>
      <c r="EOE3" s="135"/>
      <c r="EOF3" s="135"/>
      <c r="EOG3" s="135"/>
      <c r="EOH3" s="135"/>
      <c r="EOI3" s="135"/>
      <c r="EOJ3" s="135"/>
      <c r="EOK3" s="135"/>
      <c r="EOL3" s="135"/>
      <c r="EOM3" s="135"/>
      <c r="EON3" s="135"/>
      <c r="EOO3" s="135"/>
      <c r="EOP3" s="135"/>
      <c r="EOQ3" s="135"/>
      <c r="EOR3" s="135"/>
      <c r="EOS3" s="135"/>
      <c r="EOT3" s="135"/>
      <c r="EOU3" s="135"/>
      <c r="EOV3" s="135"/>
      <c r="EOW3" s="135"/>
      <c r="EOX3" s="135"/>
      <c r="EOY3" s="135"/>
      <c r="EOZ3" s="135"/>
      <c r="EPA3" s="135"/>
      <c r="EPB3" s="135"/>
      <c r="EPC3" s="135"/>
      <c r="EPD3" s="135"/>
      <c r="EPE3" s="135"/>
      <c r="EPF3" s="135"/>
      <c r="EPG3" s="135"/>
      <c r="EPH3" s="135"/>
      <c r="EPI3" s="135"/>
      <c r="EPJ3" s="135"/>
      <c r="EPK3" s="135"/>
      <c r="EPL3" s="135"/>
      <c r="EPM3" s="135"/>
      <c r="EPN3" s="135"/>
      <c r="EPO3" s="135"/>
      <c r="EPP3" s="135"/>
      <c r="EPQ3" s="135"/>
      <c r="EPR3" s="135"/>
      <c r="EPS3" s="135"/>
      <c r="EPT3" s="135"/>
      <c r="EPU3" s="135"/>
      <c r="EPV3" s="135"/>
      <c r="EPW3" s="135"/>
      <c r="EPX3" s="135"/>
      <c r="EPY3" s="135"/>
      <c r="EPZ3" s="135"/>
      <c r="EQA3" s="135"/>
      <c r="EQB3" s="135"/>
      <c r="EQC3" s="135"/>
      <c r="EQD3" s="135"/>
      <c r="EQE3" s="135"/>
      <c r="EQF3" s="135"/>
      <c r="EQG3" s="135"/>
      <c r="EQH3" s="135"/>
      <c r="EQI3" s="135"/>
      <c r="EQJ3" s="135"/>
      <c r="EQK3" s="135"/>
      <c r="EQL3" s="135"/>
      <c r="EQM3" s="135"/>
      <c r="EQN3" s="135"/>
      <c r="EQO3" s="135"/>
      <c r="EQP3" s="135"/>
      <c r="EQQ3" s="135"/>
      <c r="EQR3" s="135"/>
      <c r="EQS3" s="135"/>
      <c r="EQT3" s="135"/>
      <c r="EQU3" s="135"/>
      <c r="EQV3" s="135"/>
      <c r="EQW3" s="135"/>
      <c r="EQX3" s="135"/>
      <c r="EQY3" s="135"/>
      <c r="EQZ3" s="135"/>
      <c r="ERA3" s="135"/>
      <c r="ERB3" s="135"/>
      <c r="ERC3" s="135"/>
      <c r="ERD3" s="135"/>
      <c r="ERE3" s="135"/>
      <c r="ERF3" s="135"/>
      <c r="ERG3" s="135"/>
      <c r="ERH3" s="135"/>
      <c r="ERI3" s="135"/>
      <c r="ERJ3" s="135"/>
      <c r="ERK3" s="135"/>
      <c r="ERL3" s="135"/>
      <c r="ERM3" s="135"/>
      <c r="ERN3" s="135"/>
      <c r="ERO3" s="135"/>
      <c r="ERP3" s="135"/>
      <c r="ERQ3" s="135"/>
      <c r="ERR3" s="135"/>
      <c r="ERS3" s="135"/>
      <c r="ERT3" s="135"/>
      <c r="ERU3" s="135"/>
      <c r="ERV3" s="135"/>
      <c r="ERW3" s="135"/>
      <c r="ERX3" s="135"/>
      <c r="ERY3" s="135"/>
      <c r="ERZ3" s="135"/>
      <c r="ESA3" s="135"/>
      <c r="ESB3" s="135"/>
      <c r="ESC3" s="135"/>
      <c r="ESD3" s="135"/>
      <c r="ESE3" s="135"/>
      <c r="ESF3" s="135"/>
      <c r="ESG3" s="135"/>
      <c r="ESH3" s="135"/>
      <c r="ESI3" s="135"/>
      <c r="ESJ3" s="135"/>
      <c r="ESK3" s="135"/>
      <c r="ESL3" s="135"/>
      <c r="ESM3" s="135"/>
      <c r="ESN3" s="135"/>
      <c r="ESO3" s="135"/>
      <c r="ESP3" s="135"/>
      <c r="ESQ3" s="135"/>
      <c r="ESR3" s="135"/>
      <c r="ESS3" s="135"/>
      <c r="EST3" s="135"/>
      <c r="ESU3" s="135"/>
      <c r="ESV3" s="135"/>
      <c r="ESW3" s="135"/>
      <c r="ESX3" s="135"/>
      <c r="ESY3" s="135"/>
      <c r="ESZ3" s="135"/>
      <c r="ETA3" s="135"/>
      <c r="ETB3" s="135"/>
      <c r="ETC3" s="135"/>
      <c r="ETD3" s="135"/>
      <c r="ETE3" s="135"/>
      <c r="ETF3" s="135"/>
      <c r="ETG3" s="135"/>
      <c r="ETH3" s="135"/>
      <c r="ETI3" s="135"/>
      <c r="ETJ3" s="135"/>
      <c r="ETK3" s="135"/>
      <c r="ETL3" s="135"/>
      <c r="ETM3" s="135"/>
      <c r="ETN3" s="135"/>
      <c r="ETO3" s="135"/>
      <c r="ETP3" s="135"/>
      <c r="ETQ3" s="135"/>
      <c r="ETR3" s="135"/>
      <c r="ETS3" s="135"/>
      <c r="ETT3" s="135"/>
      <c r="ETU3" s="135"/>
      <c r="ETV3" s="135"/>
      <c r="ETW3" s="135"/>
      <c r="ETX3" s="135"/>
      <c r="ETY3" s="135"/>
      <c r="ETZ3" s="135"/>
      <c r="EUA3" s="135"/>
      <c r="EUB3" s="135"/>
      <c r="EUC3" s="135"/>
      <c r="EUD3" s="135"/>
      <c r="EUE3" s="135"/>
      <c r="EUF3" s="135"/>
      <c r="EUG3" s="135"/>
      <c r="EUH3" s="135"/>
      <c r="EUI3" s="135"/>
      <c r="EUJ3" s="135"/>
      <c r="EUK3" s="135"/>
      <c r="EUL3" s="135"/>
      <c r="EUM3" s="135"/>
      <c r="EUN3" s="135"/>
      <c r="EUO3" s="135"/>
      <c r="EUP3" s="135"/>
      <c r="EUQ3" s="135"/>
      <c r="EUR3" s="135"/>
      <c r="EUS3" s="135"/>
      <c r="EUT3" s="135"/>
      <c r="EUU3" s="135"/>
      <c r="EUV3" s="135"/>
      <c r="EUW3" s="135"/>
      <c r="EUX3" s="135"/>
      <c r="EUY3" s="135"/>
      <c r="EUZ3" s="135"/>
      <c r="EVA3" s="135"/>
      <c r="EVB3" s="135"/>
      <c r="EVC3" s="135"/>
      <c r="EVD3" s="135"/>
      <c r="EVE3" s="135"/>
      <c r="EVF3" s="135"/>
      <c r="EVG3" s="135"/>
      <c r="EVH3" s="135"/>
      <c r="EVI3" s="135"/>
      <c r="EVJ3" s="135"/>
      <c r="EVK3" s="135"/>
      <c r="EVL3" s="135"/>
      <c r="EVM3" s="135"/>
      <c r="EVN3" s="135"/>
      <c r="EVO3" s="135"/>
      <c r="EVP3" s="135"/>
      <c r="EVQ3" s="135"/>
      <c r="EVR3" s="135"/>
      <c r="EVS3" s="135"/>
      <c r="EVT3" s="135"/>
      <c r="EVU3" s="135"/>
      <c r="EVV3" s="135"/>
      <c r="EVW3" s="135"/>
      <c r="EVX3" s="135"/>
      <c r="EVY3" s="135"/>
      <c r="EVZ3" s="135"/>
      <c r="EWA3" s="135"/>
      <c r="EWB3" s="135"/>
      <c r="EWC3" s="135"/>
      <c r="EWD3" s="135"/>
      <c r="EWE3" s="135"/>
      <c r="EWF3" s="135"/>
      <c r="EWG3" s="135"/>
      <c r="EWH3" s="135"/>
      <c r="EWI3" s="135"/>
      <c r="EWJ3" s="135"/>
      <c r="EWK3" s="135"/>
      <c r="EWL3" s="135"/>
      <c r="EWM3" s="135"/>
      <c r="EWN3" s="135"/>
      <c r="EWO3" s="135"/>
      <c r="EWP3" s="135"/>
      <c r="EWQ3" s="135"/>
      <c r="EWR3" s="135"/>
      <c r="EWS3" s="135"/>
      <c r="EWT3" s="135"/>
      <c r="EWU3" s="135"/>
      <c r="EWV3" s="135"/>
      <c r="EWW3" s="135"/>
      <c r="EWX3" s="135"/>
      <c r="EWY3" s="135"/>
      <c r="EWZ3" s="135"/>
      <c r="EXA3" s="135"/>
      <c r="EXB3" s="135"/>
      <c r="EXC3" s="135"/>
      <c r="EXD3" s="135"/>
      <c r="EXE3" s="135"/>
      <c r="EXF3" s="135"/>
      <c r="EXG3" s="135"/>
      <c r="EXH3" s="135"/>
      <c r="EXI3" s="135"/>
      <c r="EXJ3" s="135"/>
      <c r="EXK3" s="135"/>
      <c r="EXL3" s="135"/>
      <c r="EXM3" s="135"/>
      <c r="EXN3" s="135"/>
      <c r="EXO3" s="135"/>
      <c r="EXP3" s="135"/>
      <c r="EXQ3" s="135"/>
      <c r="EXR3" s="135"/>
      <c r="EXS3" s="135"/>
      <c r="EXT3" s="135"/>
      <c r="EXU3" s="135"/>
      <c r="EXV3" s="135"/>
      <c r="EXW3" s="135"/>
      <c r="EXX3" s="135"/>
      <c r="EXY3" s="135"/>
      <c r="EXZ3" s="135"/>
      <c r="EYA3" s="135"/>
      <c r="EYB3" s="135"/>
      <c r="EYC3" s="135"/>
      <c r="EYD3" s="135"/>
      <c r="EYE3" s="135"/>
      <c r="EYF3" s="135"/>
      <c r="EYG3" s="135"/>
      <c r="EYH3" s="135"/>
      <c r="EYI3" s="135"/>
      <c r="EYJ3" s="135"/>
      <c r="EYK3" s="135"/>
      <c r="EYL3" s="135"/>
      <c r="EYM3" s="135"/>
      <c r="EYN3" s="135"/>
      <c r="EYO3" s="135"/>
      <c r="EYP3" s="135"/>
      <c r="EYQ3" s="135"/>
      <c r="EYR3" s="135"/>
      <c r="EYS3" s="135"/>
      <c r="EYT3" s="135"/>
      <c r="EYU3" s="135"/>
      <c r="EYV3" s="135"/>
      <c r="EYW3" s="135"/>
      <c r="EYX3" s="135"/>
      <c r="EYY3" s="135"/>
      <c r="EYZ3" s="135"/>
      <c r="EZA3" s="135"/>
      <c r="EZB3" s="135"/>
      <c r="EZC3" s="135"/>
      <c r="EZD3" s="135"/>
      <c r="EZE3" s="135"/>
      <c r="EZF3" s="135"/>
      <c r="EZG3" s="135"/>
      <c r="EZH3" s="135"/>
      <c r="EZI3" s="135"/>
      <c r="EZJ3" s="135"/>
      <c r="EZK3" s="135"/>
      <c r="EZL3" s="135"/>
      <c r="EZM3" s="135"/>
      <c r="EZN3" s="135"/>
      <c r="EZO3" s="135"/>
      <c r="EZP3" s="135"/>
      <c r="EZQ3" s="135"/>
      <c r="EZR3" s="135"/>
      <c r="EZS3" s="135"/>
      <c r="EZT3" s="135"/>
      <c r="EZU3" s="135"/>
      <c r="EZV3" s="135"/>
      <c r="EZW3" s="135"/>
      <c r="EZX3" s="135"/>
      <c r="EZY3" s="135"/>
      <c r="EZZ3" s="135"/>
      <c r="FAA3" s="135"/>
      <c r="FAB3" s="135"/>
      <c r="FAC3" s="135"/>
      <c r="FAD3" s="135"/>
      <c r="FAE3" s="135"/>
      <c r="FAF3" s="135"/>
      <c r="FAG3" s="135"/>
      <c r="FAH3" s="135"/>
      <c r="FAI3" s="135"/>
      <c r="FAJ3" s="135"/>
      <c r="FAK3" s="135"/>
      <c r="FAL3" s="135"/>
      <c r="FAM3" s="135"/>
      <c r="FAN3" s="135"/>
      <c r="FAO3" s="135"/>
      <c r="FAP3" s="135"/>
      <c r="FAQ3" s="135"/>
      <c r="FAR3" s="135"/>
      <c r="FAS3" s="135"/>
      <c r="FAT3" s="135"/>
      <c r="FAU3" s="135"/>
      <c r="FAV3" s="135"/>
      <c r="FAW3" s="135"/>
      <c r="FAX3" s="135"/>
      <c r="FAY3" s="135"/>
      <c r="FAZ3" s="135"/>
      <c r="FBA3" s="135"/>
      <c r="FBB3" s="135"/>
      <c r="FBC3" s="135"/>
      <c r="FBD3" s="135"/>
      <c r="FBE3" s="135"/>
      <c r="FBF3" s="135"/>
      <c r="FBG3" s="135"/>
      <c r="FBH3" s="135"/>
      <c r="FBI3" s="135"/>
      <c r="FBJ3" s="135"/>
      <c r="FBK3" s="135"/>
      <c r="FBL3" s="135"/>
      <c r="FBM3" s="135"/>
      <c r="FBN3" s="135"/>
      <c r="FBO3" s="135"/>
      <c r="FBP3" s="135"/>
      <c r="FBQ3" s="135"/>
      <c r="FBR3" s="135"/>
      <c r="FBS3" s="135"/>
      <c r="FBT3" s="135"/>
      <c r="FBU3" s="135"/>
      <c r="FBV3" s="135"/>
      <c r="FBW3" s="135"/>
      <c r="FBX3" s="135"/>
      <c r="FBY3" s="135"/>
      <c r="FBZ3" s="135"/>
      <c r="FCA3" s="135"/>
      <c r="FCB3" s="135"/>
      <c r="FCC3" s="135"/>
      <c r="FCD3" s="135"/>
      <c r="FCE3" s="135"/>
      <c r="FCF3" s="135"/>
      <c r="FCG3" s="135"/>
      <c r="FCH3" s="135"/>
      <c r="FCI3" s="135"/>
      <c r="FCJ3" s="135"/>
      <c r="FCK3" s="135"/>
      <c r="FCL3" s="135"/>
      <c r="FCM3" s="135"/>
      <c r="FCN3" s="135"/>
      <c r="FCO3" s="135"/>
      <c r="FCP3" s="135"/>
      <c r="FCQ3" s="135"/>
      <c r="FCR3" s="135"/>
      <c r="FCS3" s="135"/>
      <c r="FCT3" s="135"/>
      <c r="FCU3" s="135"/>
      <c r="FCV3" s="135"/>
      <c r="FCW3" s="135"/>
      <c r="FCX3" s="135"/>
      <c r="FCY3" s="135"/>
      <c r="FCZ3" s="135"/>
      <c r="FDA3" s="135"/>
      <c r="FDB3" s="135"/>
      <c r="FDC3" s="135"/>
      <c r="FDD3" s="135"/>
      <c r="FDE3" s="135"/>
      <c r="FDF3" s="135"/>
      <c r="FDG3" s="135"/>
      <c r="FDH3" s="135"/>
      <c r="FDI3" s="135"/>
      <c r="FDJ3" s="135"/>
      <c r="FDK3" s="135"/>
      <c r="FDL3" s="135"/>
      <c r="FDM3" s="135"/>
      <c r="FDN3" s="135"/>
      <c r="FDO3" s="135"/>
      <c r="FDP3" s="135"/>
      <c r="FDQ3" s="135"/>
      <c r="FDR3" s="135"/>
      <c r="FDS3" s="135"/>
      <c r="FDT3" s="135"/>
      <c r="FDU3" s="135"/>
      <c r="FDV3" s="135"/>
      <c r="FDW3" s="135"/>
      <c r="FDX3" s="135"/>
      <c r="FDY3" s="135"/>
      <c r="FDZ3" s="135"/>
      <c r="FEA3" s="135"/>
      <c r="FEB3" s="135"/>
      <c r="FEC3" s="135"/>
      <c r="FED3" s="135"/>
      <c r="FEE3" s="135"/>
      <c r="FEF3" s="135"/>
      <c r="FEG3" s="135"/>
      <c r="FEH3" s="135"/>
      <c r="FEI3" s="135"/>
      <c r="FEJ3" s="135"/>
      <c r="FEK3" s="135"/>
      <c r="FEL3" s="135"/>
      <c r="FEM3" s="135"/>
      <c r="FEN3" s="135"/>
      <c r="FEO3" s="135"/>
      <c r="FEP3" s="135"/>
      <c r="FEQ3" s="135"/>
      <c r="FER3" s="135"/>
      <c r="FES3" s="135"/>
      <c r="FET3" s="135"/>
      <c r="FEU3" s="135"/>
      <c r="FEV3" s="135"/>
      <c r="FEW3" s="135"/>
      <c r="FEX3" s="135"/>
      <c r="FEY3" s="135"/>
      <c r="FEZ3" s="135"/>
      <c r="FFA3" s="135"/>
      <c r="FFB3" s="135"/>
      <c r="FFC3" s="135"/>
      <c r="FFD3" s="135"/>
      <c r="FFE3" s="135"/>
      <c r="FFF3" s="135"/>
      <c r="FFG3" s="135"/>
      <c r="FFH3" s="135"/>
      <c r="FFI3" s="135"/>
      <c r="FFJ3" s="135"/>
      <c r="FFK3" s="135"/>
      <c r="FFL3" s="135"/>
      <c r="FFM3" s="135"/>
      <c r="FFN3" s="135"/>
      <c r="FFO3" s="135"/>
      <c r="FFP3" s="135"/>
      <c r="FFQ3" s="135"/>
      <c r="FFR3" s="135"/>
      <c r="FFS3" s="135"/>
      <c r="FFT3" s="135"/>
      <c r="FFU3" s="135"/>
      <c r="FFV3" s="135"/>
      <c r="FFW3" s="135"/>
      <c r="FFX3" s="135"/>
      <c r="FFY3" s="135"/>
      <c r="FFZ3" s="135"/>
      <c r="FGA3" s="135"/>
      <c r="FGB3" s="135"/>
      <c r="FGC3" s="135"/>
      <c r="FGD3" s="135"/>
      <c r="FGE3" s="135"/>
      <c r="FGF3" s="135"/>
      <c r="FGG3" s="135"/>
      <c r="FGH3" s="135"/>
      <c r="FGI3" s="135"/>
      <c r="FGJ3" s="135"/>
      <c r="FGK3" s="135"/>
      <c r="FGL3" s="135"/>
      <c r="FGM3" s="135"/>
      <c r="FGN3" s="135"/>
      <c r="FGO3" s="135"/>
      <c r="FGP3" s="135"/>
      <c r="FGQ3" s="135"/>
      <c r="FGR3" s="135"/>
      <c r="FGS3" s="135"/>
      <c r="FGT3" s="135"/>
      <c r="FGU3" s="135"/>
      <c r="FGV3" s="135"/>
      <c r="FGW3" s="135"/>
      <c r="FGX3" s="135"/>
      <c r="FGY3" s="135"/>
      <c r="FGZ3" s="135"/>
      <c r="FHA3" s="135"/>
      <c r="FHB3" s="135"/>
      <c r="FHC3" s="135"/>
      <c r="FHD3" s="135"/>
      <c r="FHE3" s="135"/>
      <c r="FHF3" s="135"/>
      <c r="FHG3" s="135"/>
      <c r="FHH3" s="135"/>
      <c r="FHI3" s="135"/>
      <c r="FHJ3" s="135"/>
      <c r="FHK3" s="135"/>
      <c r="FHL3" s="135"/>
      <c r="FHM3" s="135"/>
      <c r="FHN3" s="135"/>
      <c r="FHO3" s="135"/>
      <c r="FHP3" s="135"/>
      <c r="FHQ3" s="135"/>
      <c r="FHR3" s="135"/>
      <c r="FHS3" s="135"/>
      <c r="FHT3" s="135"/>
      <c r="FHU3" s="135"/>
      <c r="FHV3" s="135"/>
      <c r="FHW3" s="135"/>
      <c r="FHX3" s="135"/>
      <c r="FHY3" s="135"/>
      <c r="FHZ3" s="135"/>
      <c r="FIA3" s="135"/>
      <c r="FIB3" s="135"/>
      <c r="FIC3" s="135"/>
      <c r="FID3" s="135"/>
      <c r="FIE3" s="135"/>
      <c r="FIF3" s="135"/>
      <c r="FIG3" s="135"/>
      <c r="FIH3" s="135"/>
      <c r="FII3" s="135"/>
      <c r="FIJ3" s="135"/>
      <c r="FIK3" s="135"/>
      <c r="FIL3" s="135"/>
      <c r="FIM3" s="135"/>
      <c r="FIN3" s="135"/>
      <c r="FIO3" s="135"/>
      <c r="FIP3" s="135"/>
      <c r="FIQ3" s="135"/>
      <c r="FIR3" s="135"/>
      <c r="FIS3" s="135"/>
      <c r="FIT3" s="135"/>
      <c r="FIU3" s="135"/>
      <c r="FIV3" s="135"/>
      <c r="FIW3" s="135"/>
      <c r="FIX3" s="135"/>
      <c r="FIY3" s="135"/>
      <c r="FIZ3" s="135"/>
      <c r="FJA3" s="135"/>
      <c r="FJB3" s="135"/>
      <c r="FJC3" s="135"/>
      <c r="FJD3" s="135"/>
      <c r="FJE3" s="135"/>
      <c r="FJF3" s="135"/>
      <c r="FJG3" s="135"/>
      <c r="FJH3" s="135"/>
      <c r="FJI3" s="135"/>
      <c r="FJJ3" s="135"/>
      <c r="FJK3" s="135"/>
      <c r="FJL3" s="135"/>
      <c r="FJM3" s="135"/>
      <c r="FJN3" s="135"/>
      <c r="FJO3" s="135"/>
      <c r="FJP3" s="135"/>
      <c r="FJQ3" s="135"/>
      <c r="FJR3" s="135"/>
      <c r="FJS3" s="135"/>
      <c r="FJT3" s="135"/>
      <c r="FJU3" s="135"/>
      <c r="FJV3" s="135"/>
      <c r="FJW3" s="135"/>
      <c r="FJX3" s="135"/>
      <c r="FJY3" s="135"/>
      <c r="FJZ3" s="135"/>
      <c r="FKA3" s="135"/>
      <c r="FKB3" s="135"/>
      <c r="FKC3" s="135"/>
      <c r="FKD3" s="135"/>
      <c r="FKE3" s="135"/>
      <c r="FKF3" s="135"/>
      <c r="FKG3" s="135"/>
      <c r="FKH3" s="135"/>
      <c r="FKI3" s="135"/>
      <c r="FKJ3" s="135"/>
      <c r="FKK3" s="135"/>
      <c r="FKL3" s="135"/>
      <c r="FKM3" s="135"/>
      <c r="FKN3" s="135"/>
      <c r="FKO3" s="135"/>
      <c r="FKP3" s="135"/>
      <c r="FKQ3" s="135"/>
      <c r="FKR3" s="135"/>
      <c r="FKS3" s="135"/>
      <c r="FKT3" s="135"/>
      <c r="FKU3" s="135"/>
      <c r="FKV3" s="135"/>
      <c r="FKW3" s="135"/>
      <c r="FKX3" s="135"/>
      <c r="FKY3" s="135"/>
      <c r="FKZ3" s="135"/>
      <c r="FLA3" s="135"/>
      <c r="FLB3" s="135"/>
      <c r="FLC3" s="135"/>
      <c r="FLD3" s="135"/>
      <c r="FLE3" s="135"/>
      <c r="FLF3" s="135"/>
      <c r="FLG3" s="135"/>
      <c r="FLH3" s="135"/>
      <c r="FLI3" s="135"/>
      <c r="FLJ3" s="135"/>
      <c r="FLK3" s="135"/>
      <c r="FLL3" s="135"/>
      <c r="FLM3" s="135"/>
      <c r="FLN3" s="135"/>
      <c r="FLO3" s="135"/>
      <c r="FLP3" s="135"/>
      <c r="FLQ3" s="135"/>
      <c r="FLR3" s="135"/>
      <c r="FLS3" s="135"/>
      <c r="FLT3" s="135"/>
      <c r="FLU3" s="135"/>
      <c r="FLV3" s="135"/>
      <c r="FLW3" s="135"/>
      <c r="FLX3" s="135"/>
      <c r="FLY3" s="135"/>
      <c r="FLZ3" s="135"/>
      <c r="FMA3" s="135"/>
      <c r="FMB3" s="135"/>
      <c r="FMC3" s="135"/>
      <c r="FMD3" s="135"/>
      <c r="FME3" s="135"/>
      <c r="FMF3" s="135"/>
      <c r="FMG3" s="135"/>
      <c r="FMH3" s="135"/>
      <c r="FMI3" s="135"/>
      <c r="FMJ3" s="135"/>
      <c r="FMK3" s="135"/>
      <c r="FML3" s="135"/>
      <c r="FMM3" s="135"/>
      <c r="FMN3" s="135"/>
      <c r="FMO3" s="135"/>
      <c r="FMP3" s="135"/>
      <c r="FMQ3" s="135"/>
      <c r="FMR3" s="135"/>
      <c r="FMS3" s="135"/>
      <c r="FMT3" s="135"/>
      <c r="FMU3" s="135"/>
      <c r="FMV3" s="135"/>
      <c r="FMW3" s="135"/>
      <c r="FMX3" s="135"/>
      <c r="FMY3" s="135"/>
      <c r="FMZ3" s="135"/>
      <c r="FNA3" s="135"/>
      <c r="FNB3" s="135"/>
      <c r="FNC3" s="135"/>
      <c r="FND3" s="135"/>
      <c r="FNE3" s="135"/>
      <c r="FNF3" s="135"/>
      <c r="FNG3" s="135"/>
      <c r="FNH3" s="135"/>
      <c r="FNI3" s="135"/>
      <c r="FNJ3" s="135"/>
      <c r="FNK3" s="135"/>
      <c r="FNL3" s="135"/>
      <c r="FNM3" s="135"/>
      <c r="FNN3" s="135"/>
      <c r="FNO3" s="135"/>
      <c r="FNP3" s="135"/>
      <c r="FNQ3" s="135"/>
      <c r="FNR3" s="135"/>
      <c r="FNS3" s="135"/>
      <c r="FNT3" s="135"/>
      <c r="FNU3" s="135"/>
      <c r="FNV3" s="135"/>
      <c r="FNW3" s="135"/>
      <c r="FNX3" s="135"/>
      <c r="FNY3" s="135"/>
      <c r="FNZ3" s="135"/>
      <c r="FOA3" s="135"/>
      <c r="FOB3" s="135"/>
      <c r="FOC3" s="135"/>
      <c r="FOD3" s="135"/>
      <c r="FOE3" s="135"/>
      <c r="FOF3" s="135"/>
      <c r="FOG3" s="135"/>
      <c r="FOH3" s="135"/>
      <c r="FOI3" s="135"/>
      <c r="FOJ3" s="135"/>
      <c r="FOK3" s="135"/>
      <c r="FOL3" s="135"/>
      <c r="FOM3" s="135"/>
      <c r="FON3" s="135"/>
      <c r="FOO3" s="135"/>
      <c r="FOP3" s="135"/>
      <c r="FOQ3" s="135"/>
      <c r="FOR3" s="135"/>
      <c r="FOS3" s="135"/>
      <c r="FOT3" s="135"/>
      <c r="FOU3" s="135"/>
      <c r="FOV3" s="135"/>
      <c r="FOW3" s="135"/>
      <c r="FOX3" s="135"/>
      <c r="FOY3" s="135"/>
      <c r="FOZ3" s="135"/>
      <c r="FPA3" s="135"/>
      <c r="FPB3" s="135"/>
      <c r="FPC3" s="135"/>
      <c r="FPD3" s="135"/>
      <c r="FPE3" s="135"/>
      <c r="FPF3" s="135"/>
      <c r="FPG3" s="135"/>
      <c r="FPH3" s="135"/>
      <c r="FPI3" s="135"/>
      <c r="FPJ3" s="135"/>
      <c r="FPK3" s="135"/>
      <c r="FPL3" s="135"/>
      <c r="FPM3" s="135"/>
      <c r="FPN3" s="135"/>
      <c r="FPO3" s="135"/>
      <c r="FPP3" s="135"/>
      <c r="FPQ3" s="135"/>
      <c r="FPR3" s="135"/>
      <c r="FPS3" s="135"/>
      <c r="FPT3" s="135"/>
      <c r="FPU3" s="135"/>
      <c r="FPV3" s="135"/>
      <c r="FPW3" s="135"/>
      <c r="FPX3" s="135"/>
      <c r="FPY3" s="135"/>
      <c r="FPZ3" s="135"/>
      <c r="FQA3" s="135"/>
      <c r="FQB3" s="135"/>
      <c r="FQC3" s="135"/>
      <c r="FQD3" s="135"/>
      <c r="FQE3" s="135"/>
      <c r="FQF3" s="135"/>
      <c r="FQG3" s="135"/>
      <c r="FQH3" s="135"/>
      <c r="FQI3" s="135"/>
      <c r="FQJ3" s="135"/>
      <c r="FQK3" s="135"/>
      <c r="FQL3" s="135"/>
      <c r="FQM3" s="135"/>
      <c r="FQN3" s="135"/>
      <c r="FQO3" s="135"/>
      <c r="FQP3" s="135"/>
      <c r="FQQ3" s="135"/>
      <c r="FQR3" s="135"/>
      <c r="FQS3" s="135"/>
      <c r="FQT3" s="135"/>
      <c r="FQU3" s="135"/>
      <c r="FQV3" s="135"/>
      <c r="FQW3" s="135"/>
      <c r="FQX3" s="135"/>
      <c r="FQY3" s="135"/>
      <c r="FQZ3" s="135"/>
      <c r="FRA3" s="135"/>
      <c r="FRB3" s="135"/>
      <c r="FRC3" s="135"/>
      <c r="FRD3" s="135"/>
      <c r="FRE3" s="135"/>
      <c r="FRF3" s="135"/>
      <c r="FRG3" s="135"/>
      <c r="FRH3" s="135"/>
      <c r="FRI3" s="135"/>
      <c r="FRJ3" s="135"/>
      <c r="FRK3" s="135"/>
      <c r="FRL3" s="135"/>
      <c r="FRM3" s="135"/>
      <c r="FRN3" s="135"/>
      <c r="FRO3" s="135"/>
      <c r="FRP3" s="135"/>
      <c r="FRQ3" s="135"/>
      <c r="FRR3" s="135"/>
      <c r="FRS3" s="135"/>
      <c r="FRT3" s="135"/>
      <c r="FRU3" s="135"/>
      <c r="FRV3" s="135"/>
      <c r="FRW3" s="135"/>
      <c r="FRX3" s="135"/>
      <c r="FRY3" s="135"/>
      <c r="FRZ3" s="135"/>
      <c r="FSA3" s="135"/>
      <c r="FSB3" s="135"/>
      <c r="FSC3" s="135"/>
      <c r="FSD3" s="135"/>
      <c r="FSE3" s="135"/>
      <c r="FSF3" s="135"/>
      <c r="FSG3" s="135"/>
      <c r="FSH3" s="135"/>
      <c r="FSI3" s="135"/>
      <c r="FSJ3" s="135"/>
      <c r="FSK3" s="135"/>
      <c r="FSL3" s="135"/>
      <c r="FSM3" s="135"/>
      <c r="FSN3" s="135"/>
      <c r="FSO3" s="135"/>
      <c r="FSP3" s="135"/>
      <c r="FSQ3" s="135"/>
      <c r="FSR3" s="135"/>
      <c r="FSS3" s="135"/>
      <c r="FST3" s="135"/>
      <c r="FSU3" s="135"/>
      <c r="FSV3" s="135"/>
      <c r="FSW3" s="135"/>
      <c r="FSX3" s="135"/>
      <c r="FSY3" s="135"/>
      <c r="FSZ3" s="135"/>
      <c r="FTA3" s="135"/>
      <c r="FTB3" s="135"/>
      <c r="FTC3" s="135"/>
      <c r="FTD3" s="135"/>
      <c r="FTE3" s="135"/>
      <c r="FTF3" s="135"/>
      <c r="FTG3" s="135"/>
      <c r="FTH3" s="135"/>
      <c r="FTI3" s="135"/>
      <c r="FTJ3" s="135"/>
      <c r="FTK3" s="135"/>
      <c r="FTL3" s="135"/>
      <c r="FTM3" s="135"/>
      <c r="FTN3" s="135"/>
      <c r="FTO3" s="135"/>
      <c r="FTP3" s="135"/>
      <c r="FTQ3" s="135"/>
      <c r="FTR3" s="135"/>
      <c r="FTS3" s="135"/>
      <c r="FTT3" s="135"/>
      <c r="FTU3" s="135"/>
      <c r="FTV3" s="135"/>
      <c r="FTW3" s="135"/>
      <c r="FTX3" s="135"/>
      <c r="FTY3" s="135"/>
      <c r="FTZ3" s="135"/>
      <c r="FUA3" s="135"/>
      <c r="FUB3" s="135"/>
      <c r="FUC3" s="135"/>
      <c r="FUD3" s="135"/>
      <c r="FUE3" s="135"/>
      <c r="FUF3" s="135"/>
      <c r="FUG3" s="135"/>
      <c r="FUH3" s="135"/>
      <c r="FUI3" s="135"/>
      <c r="FUJ3" s="135"/>
      <c r="FUK3" s="135"/>
      <c r="FUL3" s="135"/>
      <c r="FUM3" s="135"/>
      <c r="FUN3" s="135"/>
      <c r="FUO3" s="135"/>
      <c r="FUP3" s="135"/>
      <c r="FUQ3" s="135"/>
      <c r="FUR3" s="135"/>
      <c r="FUS3" s="135"/>
      <c r="FUT3" s="135"/>
      <c r="FUU3" s="135"/>
      <c r="FUV3" s="135"/>
      <c r="FUW3" s="135"/>
      <c r="FUX3" s="135"/>
      <c r="FUY3" s="135"/>
      <c r="FUZ3" s="135"/>
      <c r="FVA3" s="135"/>
      <c r="FVB3" s="135"/>
      <c r="FVC3" s="135"/>
      <c r="FVD3" s="135"/>
      <c r="FVE3" s="135"/>
      <c r="FVF3" s="135"/>
      <c r="FVG3" s="135"/>
      <c r="FVH3" s="135"/>
      <c r="FVI3" s="135"/>
      <c r="FVJ3" s="135"/>
      <c r="FVK3" s="135"/>
      <c r="FVL3" s="135"/>
      <c r="FVM3" s="135"/>
      <c r="FVN3" s="135"/>
      <c r="FVO3" s="135"/>
      <c r="FVP3" s="135"/>
      <c r="FVQ3" s="135"/>
      <c r="FVR3" s="135"/>
      <c r="FVS3" s="135"/>
      <c r="FVT3" s="135"/>
      <c r="FVU3" s="135"/>
      <c r="FVV3" s="135"/>
      <c r="FVW3" s="135"/>
      <c r="FVX3" s="135"/>
      <c r="FVY3" s="135"/>
      <c r="FVZ3" s="135"/>
      <c r="FWA3" s="135"/>
      <c r="FWB3" s="135"/>
      <c r="FWC3" s="135"/>
      <c r="FWD3" s="135"/>
      <c r="FWE3" s="135"/>
      <c r="FWF3" s="135"/>
      <c r="FWG3" s="135"/>
      <c r="FWH3" s="135"/>
      <c r="FWI3" s="135"/>
      <c r="FWJ3" s="135"/>
      <c r="FWK3" s="135"/>
      <c r="FWL3" s="135"/>
      <c r="FWM3" s="135"/>
      <c r="FWN3" s="135"/>
      <c r="FWO3" s="135"/>
      <c r="FWP3" s="135"/>
      <c r="FWQ3" s="135"/>
      <c r="FWR3" s="135"/>
      <c r="FWS3" s="135"/>
      <c r="FWT3" s="135"/>
      <c r="FWU3" s="135"/>
      <c r="FWV3" s="135"/>
      <c r="FWW3" s="135"/>
      <c r="FWX3" s="135"/>
      <c r="FWY3" s="135"/>
      <c r="FWZ3" s="135"/>
      <c r="FXA3" s="135"/>
      <c r="FXB3" s="135"/>
      <c r="FXC3" s="135"/>
      <c r="FXD3" s="135"/>
      <c r="FXE3" s="135"/>
      <c r="FXF3" s="135"/>
      <c r="FXG3" s="135"/>
      <c r="FXH3" s="135"/>
      <c r="FXI3" s="135"/>
      <c r="FXJ3" s="135"/>
      <c r="FXK3" s="135"/>
      <c r="FXL3" s="135"/>
      <c r="FXM3" s="135"/>
      <c r="FXN3" s="135"/>
      <c r="FXO3" s="135"/>
      <c r="FXP3" s="135"/>
      <c r="FXQ3" s="135"/>
      <c r="FXR3" s="135"/>
      <c r="FXS3" s="135"/>
      <c r="FXT3" s="135"/>
      <c r="FXU3" s="135"/>
      <c r="FXV3" s="135"/>
      <c r="FXW3" s="135"/>
      <c r="FXX3" s="135"/>
      <c r="FXY3" s="135"/>
      <c r="FXZ3" s="135"/>
      <c r="FYA3" s="135"/>
      <c r="FYB3" s="135"/>
      <c r="FYC3" s="135"/>
      <c r="FYD3" s="135"/>
      <c r="FYE3" s="135"/>
      <c r="FYF3" s="135"/>
      <c r="FYG3" s="135"/>
      <c r="FYH3" s="135"/>
      <c r="FYI3" s="135"/>
      <c r="FYJ3" s="135"/>
      <c r="FYK3" s="135"/>
      <c r="FYL3" s="135"/>
      <c r="FYM3" s="135"/>
      <c r="FYN3" s="135"/>
      <c r="FYO3" s="135"/>
      <c r="FYP3" s="135"/>
      <c r="FYQ3" s="135"/>
      <c r="FYR3" s="135"/>
      <c r="FYS3" s="135"/>
      <c r="FYT3" s="135"/>
      <c r="FYU3" s="135"/>
      <c r="FYV3" s="135"/>
      <c r="FYW3" s="135"/>
      <c r="FYX3" s="135"/>
      <c r="FYY3" s="135"/>
      <c r="FYZ3" s="135"/>
      <c r="FZA3" s="135"/>
      <c r="FZB3" s="135"/>
      <c r="FZC3" s="135"/>
      <c r="FZD3" s="135"/>
      <c r="FZE3" s="135"/>
      <c r="FZF3" s="135"/>
      <c r="FZG3" s="135"/>
      <c r="FZH3" s="135"/>
      <c r="FZI3" s="135"/>
      <c r="FZJ3" s="135"/>
      <c r="FZK3" s="135"/>
      <c r="FZL3" s="135"/>
      <c r="FZM3" s="135"/>
      <c r="FZN3" s="135"/>
      <c r="FZO3" s="135"/>
      <c r="FZP3" s="135"/>
      <c r="FZQ3" s="135"/>
      <c r="FZR3" s="135"/>
      <c r="FZS3" s="135"/>
      <c r="FZT3" s="135"/>
      <c r="FZU3" s="135"/>
      <c r="FZV3" s="135"/>
      <c r="FZW3" s="135"/>
      <c r="FZX3" s="135"/>
      <c r="FZY3" s="135"/>
      <c r="FZZ3" s="135"/>
      <c r="GAA3" s="135"/>
      <c r="GAB3" s="135"/>
      <c r="GAC3" s="135"/>
      <c r="GAD3" s="135"/>
      <c r="GAE3" s="135"/>
      <c r="GAF3" s="135"/>
      <c r="GAG3" s="135"/>
      <c r="GAH3" s="135"/>
      <c r="GAI3" s="135"/>
      <c r="GAJ3" s="135"/>
      <c r="GAK3" s="135"/>
      <c r="GAL3" s="135"/>
      <c r="GAM3" s="135"/>
      <c r="GAN3" s="135"/>
      <c r="GAO3" s="135"/>
      <c r="GAP3" s="135"/>
      <c r="GAQ3" s="135"/>
      <c r="GAR3" s="135"/>
      <c r="GAS3" s="135"/>
      <c r="GAT3" s="135"/>
      <c r="GAU3" s="135"/>
      <c r="GAV3" s="135"/>
      <c r="GAW3" s="135"/>
      <c r="GAX3" s="135"/>
      <c r="GAY3" s="135"/>
      <c r="GAZ3" s="135"/>
      <c r="GBA3" s="135"/>
      <c r="GBB3" s="135"/>
      <c r="GBC3" s="135"/>
      <c r="GBD3" s="135"/>
      <c r="GBE3" s="135"/>
      <c r="GBF3" s="135"/>
      <c r="GBG3" s="135"/>
      <c r="GBH3" s="135"/>
      <c r="GBI3" s="135"/>
      <c r="GBJ3" s="135"/>
      <c r="GBK3" s="135"/>
      <c r="GBL3" s="135"/>
      <c r="GBM3" s="135"/>
      <c r="GBN3" s="135"/>
      <c r="GBO3" s="135"/>
      <c r="GBP3" s="135"/>
      <c r="GBQ3" s="135"/>
      <c r="GBR3" s="135"/>
      <c r="GBS3" s="135"/>
      <c r="GBT3" s="135"/>
      <c r="GBU3" s="135"/>
      <c r="GBV3" s="135"/>
      <c r="GBW3" s="135"/>
      <c r="GBX3" s="135"/>
      <c r="GBY3" s="135"/>
      <c r="GBZ3" s="135"/>
      <c r="GCA3" s="135"/>
      <c r="GCB3" s="135"/>
      <c r="GCC3" s="135"/>
      <c r="GCD3" s="135"/>
      <c r="GCE3" s="135"/>
      <c r="GCF3" s="135"/>
      <c r="GCG3" s="135"/>
      <c r="GCH3" s="135"/>
      <c r="GCI3" s="135"/>
      <c r="GCJ3" s="135"/>
      <c r="GCK3" s="135"/>
      <c r="GCL3" s="135"/>
      <c r="GCM3" s="135"/>
      <c r="GCN3" s="135"/>
      <c r="GCO3" s="135"/>
      <c r="GCP3" s="135"/>
      <c r="GCQ3" s="135"/>
      <c r="GCR3" s="135"/>
      <c r="GCS3" s="135"/>
      <c r="GCT3" s="135"/>
      <c r="GCU3" s="135"/>
      <c r="GCV3" s="135"/>
      <c r="GCW3" s="135"/>
      <c r="GCX3" s="135"/>
      <c r="GCY3" s="135"/>
      <c r="GCZ3" s="135"/>
      <c r="GDA3" s="135"/>
      <c r="GDB3" s="135"/>
      <c r="GDC3" s="135"/>
      <c r="GDD3" s="135"/>
      <c r="GDE3" s="135"/>
      <c r="GDF3" s="135"/>
      <c r="GDG3" s="135"/>
      <c r="GDH3" s="135"/>
      <c r="GDI3" s="135"/>
      <c r="GDJ3" s="135"/>
      <c r="GDK3" s="135"/>
      <c r="GDL3" s="135"/>
      <c r="GDM3" s="135"/>
      <c r="GDN3" s="135"/>
      <c r="GDO3" s="135"/>
      <c r="GDP3" s="135"/>
      <c r="GDQ3" s="135"/>
      <c r="GDR3" s="135"/>
      <c r="GDS3" s="135"/>
      <c r="GDT3" s="135"/>
      <c r="GDU3" s="135"/>
      <c r="GDV3" s="135"/>
      <c r="GDW3" s="135"/>
      <c r="GDX3" s="135"/>
      <c r="GDY3" s="135"/>
      <c r="GDZ3" s="135"/>
      <c r="GEA3" s="135"/>
      <c r="GEB3" s="135"/>
      <c r="GEC3" s="135"/>
      <c r="GED3" s="135"/>
      <c r="GEE3" s="135"/>
      <c r="GEF3" s="135"/>
      <c r="GEG3" s="135"/>
      <c r="GEH3" s="135"/>
      <c r="GEI3" s="135"/>
      <c r="GEJ3" s="135"/>
      <c r="GEK3" s="135"/>
      <c r="GEL3" s="135"/>
      <c r="GEM3" s="135"/>
      <c r="GEN3" s="135"/>
      <c r="GEO3" s="135"/>
      <c r="GEP3" s="135"/>
      <c r="GEQ3" s="135"/>
      <c r="GER3" s="135"/>
      <c r="GES3" s="135"/>
      <c r="GET3" s="135"/>
      <c r="GEU3" s="135"/>
      <c r="GEV3" s="135"/>
      <c r="GEW3" s="135"/>
      <c r="GEX3" s="135"/>
      <c r="GEY3" s="135"/>
      <c r="GEZ3" s="135"/>
      <c r="GFA3" s="135"/>
      <c r="GFB3" s="135"/>
      <c r="GFC3" s="135"/>
      <c r="GFD3" s="135"/>
      <c r="GFE3" s="135"/>
      <c r="GFF3" s="135"/>
      <c r="GFG3" s="135"/>
      <c r="GFH3" s="135"/>
      <c r="GFI3" s="135"/>
      <c r="GFJ3" s="135"/>
      <c r="GFK3" s="135"/>
      <c r="GFL3" s="135"/>
      <c r="GFM3" s="135"/>
      <c r="GFN3" s="135"/>
      <c r="GFO3" s="135"/>
      <c r="GFP3" s="135"/>
      <c r="GFQ3" s="135"/>
      <c r="GFR3" s="135"/>
      <c r="GFS3" s="135"/>
      <c r="GFT3" s="135"/>
      <c r="GFU3" s="135"/>
      <c r="GFV3" s="135"/>
      <c r="GFW3" s="135"/>
      <c r="GFX3" s="135"/>
      <c r="GFY3" s="135"/>
      <c r="GFZ3" s="135"/>
      <c r="GGA3" s="135"/>
      <c r="GGB3" s="135"/>
      <c r="GGC3" s="135"/>
      <c r="GGD3" s="135"/>
      <c r="GGE3" s="135"/>
      <c r="GGF3" s="135"/>
      <c r="GGG3" s="135"/>
      <c r="GGH3" s="135"/>
      <c r="GGI3" s="135"/>
      <c r="GGJ3" s="135"/>
      <c r="GGK3" s="135"/>
      <c r="GGL3" s="135"/>
      <c r="GGM3" s="135"/>
      <c r="GGN3" s="135"/>
      <c r="GGO3" s="135"/>
      <c r="GGP3" s="135"/>
      <c r="GGQ3" s="135"/>
      <c r="GGR3" s="135"/>
      <c r="GGS3" s="135"/>
      <c r="GGT3" s="135"/>
      <c r="GGU3" s="135"/>
      <c r="GGV3" s="135"/>
      <c r="GGW3" s="135"/>
      <c r="GGX3" s="135"/>
      <c r="GGY3" s="135"/>
      <c r="GGZ3" s="135"/>
      <c r="GHA3" s="135"/>
      <c r="GHB3" s="135"/>
      <c r="GHC3" s="135"/>
      <c r="GHD3" s="135"/>
      <c r="GHE3" s="135"/>
      <c r="GHF3" s="135"/>
      <c r="GHG3" s="135"/>
      <c r="GHH3" s="135"/>
      <c r="GHI3" s="135"/>
      <c r="GHJ3" s="135"/>
      <c r="GHK3" s="135"/>
      <c r="GHL3" s="135"/>
      <c r="GHM3" s="135"/>
      <c r="GHN3" s="135"/>
      <c r="GHO3" s="135"/>
      <c r="GHP3" s="135"/>
      <c r="GHQ3" s="135"/>
      <c r="GHR3" s="135"/>
      <c r="GHS3" s="135"/>
      <c r="GHT3" s="135"/>
      <c r="GHU3" s="135"/>
      <c r="GHV3" s="135"/>
      <c r="GHW3" s="135"/>
      <c r="GHX3" s="135"/>
      <c r="GHY3" s="135"/>
      <c r="GHZ3" s="135"/>
      <c r="GIA3" s="135"/>
      <c r="GIB3" s="135"/>
      <c r="GIC3" s="135"/>
      <c r="GID3" s="135"/>
      <c r="GIE3" s="135"/>
      <c r="GIF3" s="135"/>
      <c r="GIG3" s="135"/>
      <c r="GIH3" s="135"/>
      <c r="GII3" s="135"/>
      <c r="GIJ3" s="135"/>
      <c r="GIK3" s="135"/>
      <c r="GIL3" s="135"/>
      <c r="GIM3" s="135"/>
      <c r="GIN3" s="135"/>
      <c r="GIO3" s="135"/>
      <c r="GIP3" s="135"/>
      <c r="GIQ3" s="135"/>
      <c r="GIR3" s="135"/>
      <c r="GIS3" s="135"/>
      <c r="GIT3" s="135"/>
      <c r="GIU3" s="135"/>
      <c r="GIV3" s="135"/>
      <c r="GIW3" s="135"/>
      <c r="GIX3" s="135"/>
      <c r="GIY3" s="135"/>
      <c r="GIZ3" s="135"/>
      <c r="GJA3" s="135"/>
      <c r="GJB3" s="135"/>
      <c r="GJC3" s="135"/>
      <c r="GJD3" s="135"/>
      <c r="GJE3" s="135"/>
      <c r="GJF3" s="135"/>
      <c r="GJG3" s="135"/>
      <c r="GJH3" s="135"/>
      <c r="GJI3" s="135"/>
      <c r="GJJ3" s="135"/>
      <c r="GJK3" s="135"/>
      <c r="GJL3" s="135"/>
      <c r="GJM3" s="135"/>
      <c r="GJN3" s="135"/>
      <c r="GJO3" s="135"/>
      <c r="GJP3" s="135"/>
      <c r="GJQ3" s="135"/>
      <c r="GJR3" s="135"/>
      <c r="GJS3" s="135"/>
      <c r="GJT3" s="135"/>
      <c r="GJU3" s="135"/>
      <c r="GJV3" s="135"/>
      <c r="GJW3" s="135"/>
      <c r="GJX3" s="135"/>
      <c r="GJY3" s="135"/>
      <c r="GJZ3" s="135"/>
      <c r="GKA3" s="135"/>
      <c r="GKB3" s="135"/>
      <c r="GKC3" s="135"/>
      <c r="GKD3" s="135"/>
      <c r="GKE3" s="135"/>
      <c r="GKF3" s="135"/>
      <c r="GKG3" s="135"/>
      <c r="GKH3" s="135"/>
      <c r="GKI3" s="135"/>
      <c r="GKJ3" s="135"/>
      <c r="GKK3" s="135"/>
      <c r="GKL3" s="135"/>
      <c r="GKM3" s="135"/>
      <c r="GKN3" s="135"/>
      <c r="GKO3" s="135"/>
      <c r="GKP3" s="135"/>
      <c r="GKQ3" s="135"/>
      <c r="GKR3" s="135"/>
      <c r="GKS3" s="135"/>
      <c r="GKT3" s="135"/>
      <c r="GKU3" s="135"/>
      <c r="GKV3" s="135"/>
      <c r="GKW3" s="135"/>
      <c r="GKX3" s="135"/>
      <c r="GKY3" s="135"/>
      <c r="GKZ3" s="135"/>
      <c r="GLA3" s="135"/>
      <c r="GLB3" s="135"/>
      <c r="GLC3" s="135"/>
      <c r="GLD3" s="135"/>
      <c r="GLE3" s="135"/>
      <c r="GLF3" s="135"/>
      <c r="GLG3" s="135"/>
      <c r="GLH3" s="135"/>
      <c r="GLI3" s="135"/>
      <c r="GLJ3" s="135"/>
      <c r="GLK3" s="135"/>
      <c r="GLL3" s="135"/>
      <c r="GLM3" s="135"/>
      <c r="GLN3" s="135"/>
      <c r="GLO3" s="135"/>
      <c r="GLP3" s="135"/>
      <c r="GLQ3" s="135"/>
      <c r="GLR3" s="135"/>
      <c r="GLS3" s="135"/>
      <c r="GLT3" s="135"/>
      <c r="GLU3" s="135"/>
      <c r="GLV3" s="135"/>
      <c r="GLW3" s="135"/>
      <c r="GLX3" s="135"/>
      <c r="GLY3" s="135"/>
      <c r="GLZ3" s="135"/>
      <c r="GMA3" s="135"/>
      <c r="GMB3" s="135"/>
      <c r="GMC3" s="135"/>
      <c r="GMD3" s="135"/>
      <c r="GME3" s="135"/>
      <c r="GMF3" s="135"/>
      <c r="GMG3" s="135"/>
      <c r="GMH3" s="135"/>
      <c r="GMI3" s="135"/>
      <c r="GMJ3" s="135"/>
      <c r="GMK3" s="135"/>
      <c r="GML3" s="135"/>
      <c r="GMM3" s="135"/>
      <c r="GMN3" s="135"/>
      <c r="GMO3" s="135"/>
      <c r="GMP3" s="135"/>
      <c r="GMQ3" s="135"/>
      <c r="GMR3" s="135"/>
      <c r="GMS3" s="135"/>
      <c r="GMT3" s="135"/>
      <c r="GMU3" s="135"/>
      <c r="GMV3" s="135"/>
      <c r="GMW3" s="135"/>
      <c r="GMX3" s="135"/>
      <c r="GMY3" s="135"/>
      <c r="GMZ3" s="135"/>
      <c r="GNA3" s="135"/>
      <c r="GNB3" s="135"/>
      <c r="GNC3" s="135"/>
      <c r="GND3" s="135"/>
      <c r="GNE3" s="135"/>
      <c r="GNF3" s="135"/>
      <c r="GNG3" s="135"/>
      <c r="GNH3" s="135"/>
      <c r="GNI3" s="135"/>
      <c r="GNJ3" s="135"/>
      <c r="GNK3" s="135"/>
      <c r="GNL3" s="135"/>
      <c r="GNM3" s="135"/>
      <c r="GNN3" s="135"/>
      <c r="GNO3" s="135"/>
      <c r="GNP3" s="135"/>
      <c r="GNQ3" s="135"/>
      <c r="GNR3" s="135"/>
      <c r="GNS3" s="135"/>
      <c r="GNT3" s="135"/>
      <c r="GNU3" s="135"/>
      <c r="GNV3" s="135"/>
      <c r="GNW3" s="135"/>
      <c r="GNX3" s="135"/>
      <c r="GNY3" s="135"/>
      <c r="GNZ3" s="135"/>
      <c r="GOA3" s="135"/>
      <c r="GOB3" s="135"/>
      <c r="GOC3" s="135"/>
      <c r="GOD3" s="135"/>
      <c r="GOE3" s="135"/>
      <c r="GOF3" s="135"/>
      <c r="GOG3" s="135"/>
      <c r="GOH3" s="135"/>
      <c r="GOI3" s="135"/>
      <c r="GOJ3" s="135"/>
      <c r="GOK3" s="135"/>
      <c r="GOL3" s="135"/>
      <c r="GOM3" s="135"/>
      <c r="GON3" s="135"/>
      <c r="GOO3" s="135"/>
      <c r="GOP3" s="135"/>
      <c r="GOQ3" s="135"/>
      <c r="GOR3" s="135"/>
      <c r="GOS3" s="135"/>
      <c r="GOT3" s="135"/>
      <c r="GOU3" s="135"/>
      <c r="GOV3" s="135"/>
      <c r="GOW3" s="135"/>
      <c r="GOX3" s="135"/>
      <c r="GOY3" s="135"/>
      <c r="GOZ3" s="135"/>
      <c r="GPA3" s="135"/>
      <c r="GPB3" s="135"/>
      <c r="GPC3" s="135"/>
      <c r="GPD3" s="135"/>
      <c r="GPE3" s="135"/>
      <c r="GPF3" s="135"/>
      <c r="GPG3" s="135"/>
      <c r="GPH3" s="135"/>
      <c r="GPI3" s="135"/>
      <c r="GPJ3" s="135"/>
      <c r="GPK3" s="135"/>
      <c r="GPL3" s="135"/>
      <c r="GPM3" s="135"/>
      <c r="GPN3" s="135"/>
      <c r="GPO3" s="135"/>
      <c r="GPP3" s="135"/>
      <c r="GPQ3" s="135"/>
      <c r="GPR3" s="135"/>
      <c r="GPS3" s="135"/>
      <c r="GPT3" s="135"/>
      <c r="GPU3" s="135"/>
      <c r="GPV3" s="135"/>
      <c r="GPW3" s="135"/>
      <c r="GPX3" s="135"/>
      <c r="GPY3" s="135"/>
      <c r="GPZ3" s="135"/>
      <c r="GQA3" s="135"/>
      <c r="GQB3" s="135"/>
      <c r="GQC3" s="135"/>
      <c r="GQD3" s="135"/>
      <c r="GQE3" s="135"/>
      <c r="GQF3" s="135"/>
      <c r="GQG3" s="135"/>
      <c r="GQH3" s="135"/>
      <c r="GQI3" s="135"/>
      <c r="GQJ3" s="135"/>
      <c r="GQK3" s="135"/>
      <c r="GQL3" s="135"/>
      <c r="GQM3" s="135"/>
      <c r="GQN3" s="135"/>
      <c r="GQO3" s="135"/>
      <c r="GQP3" s="135"/>
      <c r="GQQ3" s="135"/>
      <c r="GQR3" s="135"/>
      <c r="GQS3" s="135"/>
      <c r="GQT3" s="135"/>
      <c r="GQU3" s="135"/>
      <c r="GQV3" s="135"/>
      <c r="GQW3" s="135"/>
      <c r="GQX3" s="135"/>
      <c r="GQY3" s="135"/>
      <c r="GQZ3" s="135"/>
      <c r="GRA3" s="135"/>
      <c r="GRB3" s="135"/>
      <c r="GRC3" s="135"/>
      <c r="GRD3" s="135"/>
      <c r="GRE3" s="135"/>
      <c r="GRF3" s="135"/>
      <c r="GRG3" s="135"/>
      <c r="GRH3" s="135"/>
      <c r="GRI3" s="135"/>
      <c r="GRJ3" s="135"/>
      <c r="GRK3" s="135"/>
      <c r="GRL3" s="135"/>
      <c r="GRM3" s="135"/>
      <c r="GRN3" s="135"/>
      <c r="GRO3" s="135"/>
      <c r="GRP3" s="135"/>
      <c r="GRQ3" s="135"/>
      <c r="GRR3" s="135"/>
      <c r="GRS3" s="135"/>
      <c r="GRT3" s="135"/>
      <c r="GRU3" s="135"/>
      <c r="GRV3" s="135"/>
      <c r="GRW3" s="135"/>
      <c r="GRX3" s="135"/>
      <c r="GRY3" s="135"/>
      <c r="GRZ3" s="135"/>
      <c r="GSA3" s="135"/>
      <c r="GSB3" s="135"/>
      <c r="GSC3" s="135"/>
      <c r="GSD3" s="135"/>
      <c r="GSE3" s="135"/>
      <c r="GSF3" s="135"/>
      <c r="GSG3" s="135"/>
      <c r="GSH3" s="135"/>
      <c r="GSI3" s="135"/>
      <c r="GSJ3" s="135"/>
      <c r="GSK3" s="135"/>
      <c r="GSL3" s="135"/>
      <c r="GSM3" s="135"/>
      <c r="GSN3" s="135"/>
      <c r="GSO3" s="135"/>
      <c r="GSP3" s="135"/>
      <c r="GSQ3" s="135"/>
      <c r="GSR3" s="135"/>
      <c r="GSS3" s="135"/>
      <c r="GST3" s="135"/>
      <c r="GSU3" s="135"/>
      <c r="GSV3" s="135"/>
      <c r="GSW3" s="135"/>
      <c r="GSX3" s="135"/>
      <c r="GSY3" s="135"/>
      <c r="GSZ3" s="135"/>
      <c r="GTA3" s="135"/>
      <c r="GTB3" s="135"/>
      <c r="GTC3" s="135"/>
      <c r="GTD3" s="135"/>
      <c r="GTE3" s="135"/>
      <c r="GTF3" s="135"/>
      <c r="GTG3" s="135"/>
      <c r="GTH3" s="135"/>
      <c r="GTI3" s="135"/>
      <c r="GTJ3" s="135"/>
      <c r="GTK3" s="135"/>
      <c r="GTL3" s="135"/>
      <c r="GTM3" s="135"/>
      <c r="GTN3" s="135"/>
      <c r="GTO3" s="135"/>
      <c r="GTP3" s="135"/>
      <c r="GTQ3" s="135"/>
      <c r="GTR3" s="135"/>
      <c r="GTS3" s="135"/>
      <c r="GTT3" s="135"/>
      <c r="GTU3" s="135"/>
      <c r="GTV3" s="135"/>
      <c r="GTW3" s="135"/>
      <c r="GTX3" s="135"/>
      <c r="GTY3" s="135"/>
      <c r="GTZ3" s="135"/>
      <c r="GUA3" s="135"/>
      <c r="GUB3" s="135"/>
      <c r="GUC3" s="135"/>
      <c r="GUD3" s="135"/>
      <c r="GUE3" s="135"/>
      <c r="GUF3" s="135"/>
      <c r="GUG3" s="135"/>
      <c r="GUH3" s="135"/>
      <c r="GUI3" s="135"/>
      <c r="GUJ3" s="135"/>
      <c r="GUK3" s="135"/>
      <c r="GUL3" s="135"/>
      <c r="GUM3" s="135"/>
      <c r="GUN3" s="135"/>
      <c r="GUO3" s="135"/>
      <c r="GUP3" s="135"/>
      <c r="GUQ3" s="135"/>
      <c r="GUR3" s="135"/>
      <c r="GUS3" s="135"/>
      <c r="GUT3" s="135"/>
      <c r="GUU3" s="135"/>
      <c r="GUV3" s="135"/>
      <c r="GUW3" s="135"/>
      <c r="GUX3" s="135"/>
      <c r="GUY3" s="135"/>
      <c r="GUZ3" s="135"/>
      <c r="GVA3" s="135"/>
      <c r="GVB3" s="135"/>
      <c r="GVC3" s="135"/>
      <c r="GVD3" s="135"/>
      <c r="GVE3" s="135"/>
      <c r="GVF3" s="135"/>
      <c r="GVG3" s="135"/>
      <c r="GVH3" s="135"/>
      <c r="GVI3" s="135"/>
      <c r="GVJ3" s="135"/>
      <c r="GVK3" s="135"/>
      <c r="GVL3" s="135"/>
      <c r="GVM3" s="135"/>
      <c r="GVN3" s="135"/>
      <c r="GVO3" s="135"/>
      <c r="GVP3" s="135"/>
      <c r="GVQ3" s="135"/>
      <c r="GVR3" s="135"/>
      <c r="GVS3" s="135"/>
      <c r="GVT3" s="135"/>
      <c r="GVU3" s="135"/>
      <c r="GVV3" s="135"/>
      <c r="GVW3" s="135"/>
      <c r="GVX3" s="135"/>
      <c r="GVY3" s="135"/>
      <c r="GVZ3" s="135"/>
      <c r="GWA3" s="135"/>
      <c r="GWB3" s="135"/>
      <c r="GWC3" s="135"/>
      <c r="GWD3" s="135"/>
      <c r="GWE3" s="135"/>
      <c r="GWF3" s="135"/>
      <c r="GWG3" s="135"/>
      <c r="GWH3" s="135"/>
      <c r="GWI3" s="135"/>
      <c r="GWJ3" s="135"/>
      <c r="GWK3" s="135"/>
      <c r="GWL3" s="135"/>
      <c r="GWM3" s="135"/>
      <c r="GWN3" s="135"/>
      <c r="GWO3" s="135"/>
      <c r="GWP3" s="135"/>
      <c r="GWQ3" s="135"/>
      <c r="GWR3" s="135"/>
      <c r="GWS3" s="135"/>
      <c r="GWT3" s="135"/>
      <c r="GWU3" s="135"/>
      <c r="GWV3" s="135"/>
      <c r="GWW3" s="135"/>
      <c r="GWX3" s="135"/>
      <c r="GWY3" s="135"/>
      <c r="GWZ3" s="135"/>
      <c r="GXA3" s="135"/>
      <c r="GXB3" s="135"/>
      <c r="GXC3" s="135"/>
      <c r="GXD3" s="135"/>
      <c r="GXE3" s="135"/>
      <c r="GXF3" s="135"/>
      <c r="GXG3" s="135"/>
      <c r="GXH3" s="135"/>
      <c r="GXI3" s="135"/>
      <c r="GXJ3" s="135"/>
      <c r="GXK3" s="135"/>
      <c r="GXL3" s="135"/>
      <c r="GXM3" s="135"/>
      <c r="GXN3" s="135"/>
      <c r="GXO3" s="135"/>
      <c r="GXP3" s="135"/>
      <c r="GXQ3" s="135"/>
      <c r="GXR3" s="135"/>
      <c r="GXS3" s="135"/>
      <c r="GXT3" s="135"/>
      <c r="GXU3" s="135"/>
      <c r="GXV3" s="135"/>
      <c r="GXW3" s="135"/>
      <c r="GXX3" s="135"/>
      <c r="GXY3" s="135"/>
      <c r="GXZ3" s="135"/>
      <c r="GYA3" s="135"/>
      <c r="GYB3" s="135"/>
      <c r="GYC3" s="135"/>
      <c r="GYD3" s="135"/>
      <c r="GYE3" s="135"/>
      <c r="GYF3" s="135"/>
      <c r="GYG3" s="135"/>
      <c r="GYH3" s="135"/>
      <c r="GYI3" s="135"/>
      <c r="GYJ3" s="135"/>
      <c r="GYK3" s="135"/>
      <c r="GYL3" s="135"/>
      <c r="GYM3" s="135"/>
      <c r="GYN3" s="135"/>
      <c r="GYO3" s="135"/>
      <c r="GYP3" s="135"/>
      <c r="GYQ3" s="135"/>
      <c r="GYR3" s="135"/>
      <c r="GYS3" s="135"/>
      <c r="GYT3" s="135"/>
      <c r="GYU3" s="135"/>
      <c r="GYV3" s="135"/>
      <c r="GYW3" s="135"/>
      <c r="GYX3" s="135"/>
      <c r="GYY3" s="135"/>
      <c r="GYZ3" s="135"/>
      <c r="GZA3" s="135"/>
      <c r="GZB3" s="135"/>
      <c r="GZC3" s="135"/>
      <c r="GZD3" s="135"/>
      <c r="GZE3" s="135"/>
      <c r="GZF3" s="135"/>
      <c r="GZG3" s="135"/>
      <c r="GZH3" s="135"/>
      <c r="GZI3" s="135"/>
      <c r="GZJ3" s="135"/>
      <c r="GZK3" s="135"/>
      <c r="GZL3" s="135"/>
      <c r="GZM3" s="135"/>
      <c r="GZN3" s="135"/>
      <c r="GZO3" s="135"/>
      <c r="GZP3" s="135"/>
      <c r="GZQ3" s="135"/>
      <c r="GZR3" s="135"/>
      <c r="GZS3" s="135"/>
      <c r="GZT3" s="135"/>
      <c r="GZU3" s="135"/>
      <c r="GZV3" s="135"/>
      <c r="GZW3" s="135"/>
      <c r="GZX3" s="135"/>
      <c r="GZY3" s="135"/>
      <c r="GZZ3" s="135"/>
      <c r="HAA3" s="135"/>
      <c r="HAB3" s="135"/>
      <c r="HAC3" s="135"/>
      <c r="HAD3" s="135"/>
      <c r="HAE3" s="135"/>
      <c r="HAF3" s="135"/>
      <c r="HAG3" s="135"/>
      <c r="HAH3" s="135"/>
      <c r="HAI3" s="135"/>
      <c r="HAJ3" s="135"/>
      <c r="HAK3" s="135"/>
      <c r="HAL3" s="135"/>
      <c r="HAM3" s="135"/>
      <c r="HAN3" s="135"/>
      <c r="HAO3" s="135"/>
      <c r="HAP3" s="135"/>
      <c r="HAQ3" s="135"/>
      <c r="HAR3" s="135"/>
      <c r="HAS3" s="135"/>
      <c r="HAT3" s="135"/>
      <c r="HAU3" s="135"/>
      <c r="HAV3" s="135"/>
      <c r="HAW3" s="135"/>
      <c r="HAX3" s="135"/>
      <c r="HAY3" s="135"/>
      <c r="HAZ3" s="135"/>
      <c r="HBA3" s="135"/>
      <c r="HBB3" s="135"/>
      <c r="HBC3" s="135"/>
      <c r="HBD3" s="135"/>
      <c r="HBE3" s="135"/>
      <c r="HBF3" s="135"/>
      <c r="HBG3" s="135"/>
      <c r="HBH3" s="135"/>
      <c r="HBI3" s="135"/>
      <c r="HBJ3" s="135"/>
      <c r="HBK3" s="135"/>
      <c r="HBL3" s="135"/>
      <c r="HBM3" s="135"/>
      <c r="HBN3" s="135"/>
      <c r="HBO3" s="135"/>
      <c r="HBP3" s="135"/>
      <c r="HBQ3" s="135"/>
      <c r="HBR3" s="135"/>
      <c r="HBS3" s="135"/>
      <c r="HBT3" s="135"/>
      <c r="HBU3" s="135"/>
      <c r="HBV3" s="135"/>
      <c r="HBW3" s="135"/>
      <c r="HBX3" s="135"/>
      <c r="HBY3" s="135"/>
      <c r="HBZ3" s="135"/>
      <c r="HCA3" s="135"/>
      <c r="HCB3" s="135"/>
      <c r="HCC3" s="135"/>
      <c r="HCD3" s="135"/>
      <c r="HCE3" s="135"/>
      <c r="HCF3" s="135"/>
      <c r="HCG3" s="135"/>
      <c r="HCH3" s="135"/>
      <c r="HCI3" s="135"/>
      <c r="HCJ3" s="135"/>
      <c r="HCK3" s="135"/>
      <c r="HCL3" s="135"/>
      <c r="HCM3" s="135"/>
      <c r="HCN3" s="135"/>
      <c r="HCO3" s="135"/>
      <c r="HCP3" s="135"/>
      <c r="HCQ3" s="135"/>
      <c r="HCR3" s="135"/>
      <c r="HCS3" s="135"/>
      <c r="HCT3" s="135"/>
      <c r="HCU3" s="135"/>
      <c r="HCV3" s="135"/>
      <c r="HCW3" s="135"/>
      <c r="HCX3" s="135"/>
      <c r="HCY3" s="135"/>
      <c r="HCZ3" s="135"/>
      <c r="HDA3" s="135"/>
      <c r="HDB3" s="135"/>
      <c r="HDC3" s="135"/>
      <c r="HDD3" s="135"/>
      <c r="HDE3" s="135"/>
      <c r="HDF3" s="135"/>
      <c r="HDG3" s="135"/>
      <c r="HDH3" s="135"/>
      <c r="HDI3" s="135"/>
      <c r="HDJ3" s="135"/>
      <c r="HDK3" s="135"/>
      <c r="HDL3" s="135"/>
      <c r="HDM3" s="135"/>
      <c r="HDN3" s="135"/>
      <c r="HDO3" s="135"/>
      <c r="HDP3" s="135"/>
      <c r="HDQ3" s="135"/>
      <c r="HDR3" s="135"/>
      <c r="HDS3" s="135"/>
      <c r="HDT3" s="135"/>
      <c r="HDU3" s="135"/>
      <c r="HDV3" s="135"/>
      <c r="HDW3" s="135"/>
      <c r="HDX3" s="135"/>
      <c r="HDY3" s="135"/>
      <c r="HDZ3" s="135"/>
      <c r="HEA3" s="135"/>
      <c r="HEB3" s="135"/>
      <c r="HEC3" s="135"/>
      <c r="HED3" s="135"/>
      <c r="HEE3" s="135"/>
      <c r="HEF3" s="135"/>
      <c r="HEG3" s="135"/>
      <c r="HEH3" s="135"/>
      <c r="HEI3" s="135"/>
      <c r="HEJ3" s="135"/>
      <c r="HEK3" s="135"/>
      <c r="HEL3" s="135"/>
      <c r="HEM3" s="135"/>
      <c r="HEN3" s="135"/>
      <c r="HEO3" s="135"/>
      <c r="HEP3" s="135"/>
      <c r="HEQ3" s="135"/>
      <c r="HER3" s="135"/>
      <c r="HES3" s="135"/>
      <c r="HET3" s="135"/>
      <c r="HEU3" s="135"/>
      <c r="HEV3" s="135"/>
      <c r="HEW3" s="135"/>
      <c r="HEX3" s="135"/>
      <c r="HEY3" s="135"/>
      <c r="HEZ3" s="135"/>
      <c r="HFA3" s="135"/>
      <c r="HFB3" s="135"/>
      <c r="HFC3" s="135"/>
      <c r="HFD3" s="135"/>
      <c r="HFE3" s="135"/>
      <c r="HFF3" s="135"/>
      <c r="HFG3" s="135"/>
      <c r="HFH3" s="135"/>
      <c r="HFI3" s="135"/>
      <c r="HFJ3" s="135"/>
      <c r="HFK3" s="135"/>
      <c r="HFL3" s="135"/>
      <c r="HFM3" s="135"/>
      <c r="HFN3" s="135"/>
      <c r="HFO3" s="135"/>
      <c r="HFP3" s="135"/>
      <c r="HFQ3" s="135"/>
      <c r="HFR3" s="135"/>
      <c r="HFS3" s="135"/>
      <c r="HFT3" s="135"/>
      <c r="HFU3" s="135"/>
      <c r="HFV3" s="135"/>
      <c r="HFW3" s="135"/>
      <c r="HFX3" s="135"/>
      <c r="HFY3" s="135"/>
      <c r="HFZ3" s="135"/>
      <c r="HGA3" s="135"/>
      <c r="HGB3" s="135"/>
      <c r="HGC3" s="135"/>
      <c r="HGD3" s="135"/>
      <c r="HGE3" s="135"/>
      <c r="HGF3" s="135"/>
      <c r="HGG3" s="135"/>
      <c r="HGH3" s="135"/>
      <c r="HGI3" s="135"/>
      <c r="HGJ3" s="135"/>
      <c r="HGK3" s="135"/>
      <c r="HGL3" s="135"/>
      <c r="HGM3" s="135"/>
      <c r="HGN3" s="135"/>
      <c r="HGO3" s="135"/>
      <c r="HGP3" s="135"/>
      <c r="HGQ3" s="135"/>
      <c r="HGR3" s="135"/>
      <c r="HGS3" s="135"/>
      <c r="HGT3" s="135"/>
      <c r="HGU3" s="135"/>
      <c r="HGV3" s="135"/>
      <c r="HGW3" s="135"/>
      <c r="HGX3" s="135"/>
      <c r="HGY3" s="135"/>
      <c r="HGZ3" s="135"/>
      <c r="HHA3" s="135"/>
      <c r="HHB3" s="135"/>
      <c r="HHC3" s="135"/>
      <c r="HHD3" s="135"/>
      <c r="HHE3" s="135"/>
      <c r="HHF3" s="135"/>
      <c r="HHG3" s="135"/>
      <c r="HHH3" s="135"/>
      <c r="HHI3" s="135"/>
      <c r="HHJ3" s="135"/>
      <c r="HHK3" s="135"/>
      <c r="HHL3" s="135"/>
      <c r="HHM3" s="135"/>
      <c r="HHN3" s="135"/>
      <c r="HHO3" s="135"/>
      <c r="HHP3" s="135"/>
      <c r="HHQ3" s="135"/>
      <c r="HHR3" s="135"/>
      <c r="HHS3" s="135"/>
      <c r="HHT3" s="135"/>
      <c r="HHU3" s="135"/>
      <c r="HHV3" s="135"/>
      <c r="HHW3" s="135"/>
      <c r="HHX3" s="135"/>
      <c r="HHY3" s="135"/>
      <c r="HHZ3" s="135"/>
      <c r="HIA3" s="135"/>
      <c r="HIB3" s="135"/>
      <c r="HIC3" s="135"/>
      <c r="HID3" s="135"/>
      <c r="HIE3" s="135"/>
      <c r="HIF3" s="135"/>
      <c r="HIG3" s="135"/>
      <c r="HIH3" s="135"/>
      <c r="HII3" s="135"/>
      <c r="HIJ3" s="135"/>
      <c r="HIK3" s="135"/>
      <c r="HIL3" s="135"/>
      <c r="HIM3" s="135"/>
      <c r="HIN3" s="135"/>
      <c r="HIO3" s="135"/>
      <c r="HIP3" s="135"/>
      <c r="HIQ3" s="135"/>
      <c r="HIR3" s="135"/>
      <c r="HIS3" s="135"/>
      <c r="HIT3" s="135"/>
      <c r="HIU3" s="135"/>
      <c r="HIV3" s="135"/>
      <c r="HIW3" s="135"/>
      <c r="HIX3" s="135"/>
      <c r="HIY3" s="135"/>
      <c r="HIZ3" s="135"/>
      <c r="HJA3" s="135"/>
      <c r="HJB3" s="135"/>
      <c r="HJC3" s="135"/>
      <c r="HJD3" s="135"/>
      <c r="HJE3" s="135"/>
      <c r="HJF3" s="135"/>
      <c r="HJG3" s="135"/>
      <c r="HJH3" s="135"/>
      <c r="HJI3" s="135"/>
      <c r="HJJ3" s="135"/>
      <c r="HJK3" s="135"/>
      <c r="HJL3" s="135"/>
      <c r="HJM3" s="135"/>
      <c r="HJN3" s="135"/>
      <c r="HJO3" s="135"/>
      <c r="HJP3" s="135"/>
      <c r="HJQ3" s="135"/>
      <c r="HJR3" s="135"/>
      <c r="HJS3" s="135"/>
      <c r="HJT3" s="135"/>
      <c r="HJU3" s="135"/>
      <c r="HJV3" s="135"/>
      <c r="HJW3" s="135"/>
      <c r="HJX3" s="135"/>
      <c r="HJY3" s="135"/>
      <c r="HJZ3" s="135"/>
      <c r="HKA3" s="135"/>
      <c r="HKB3" s="135"/>
      <c r="HKC3" s="135"/>
      <c r="HKD3" s="135"/>
      <c r="HKE3" s="135"/>
      <c r="HKF3" s="135"/>
      <c r="HKG3" s="135"/>
      <c r="HKH3" s="135"/>
      <c r="HKI3" s="135"/>
      <c r="HKJ3" s="135"/>
      <c r="HKK3" s="135"/>
      <c r="HKL3" s="135"/>
      <c r="HKM3" s="135"/>
      <c r="HKN3" s="135"/>
      <c r="HKO3" s="135"/>
      <c r="HKP3" s="135"/>
      <c r="HKQ3" s="135"/>
      <c r="HKR3" s="135"/>
      <c r="HKS3" s="135"/>
      <c r="HKT3" s="135"/>
      <c r="HKU3" s="135"/>
      <c r="HKV3" s="135"/>
      <c r="HKW3" s="135"/>
      <c r="HKX3" s="135"/>
      <c r="HKY3" s="135"/>
      <c r="HKZ3" s="135"/>
      <c r="HLA3" s="135"/>
      <c r="HLB3" s="135"/>
      <c r="HLC3" s="135"/>
      <c r="HLD3" s="135"/>
      <c r="HLE3" s="135"/>
      <c r="HLF3" s="135"/>
      <c r="HLG3" s="135"/>
      <c r="HLH3" s="135"/>
      <c r="HLI3" s="135"/>
      <c r="HLJ3" s="135"/>
      <c r="HLK3" s="135"/>
      <c r="HLL3" s="135"/>
      <c r="HLM3" s="135"/>
      <c r="HLN3" s="135"/>
      <c r="HLO3" s="135"/>
      <c r="HLP3" s="135"/>
      <c r="HLQ3" s="135"/>
      <c r="HLR3" s="135"/>
      <c r="HLS3" s="135"/>
      <c r="HLT3" s="135"/>
      <c r="HLU3" s="135"/>
      <c r="HLV3" s="135"/>
      <c r="HLW3" s="135"/>
      <c r="HLX3" s="135"/>
      <c r="HLY3" s="135"/>
      <c r="HLZ3" s="135"/>
      <c r="HMA3" s="135"/>
      <c r="HMB3" s="135"/>
      <c r="HMC3" s="135"/>
      <c r="HMD3" s="135"/>
      <c r="HME3" s="135"/>
      <c r="HMF3" s="135"/>
      <c r="HMG3" s="135"/>
      <c r="HMH3" s="135"/>
      <c r="HMI3" s="135"/>
      <c r="HMJ3" s="135"/>
      <c r="HMK3" s="135"/>
      <c r="HML3" s="135"/>
      <c r="HMM3" s="135"/>
      <c r="HMN3" s="135"/>
      <c r="HMO3" s="135"/>
      <c r="HMP3" s="135"/>
      <c r="HMQ3" s="135"/>
      <c r="HMR3" s="135"/>
      <c r="HMS3" s="135"/>
      <c r="HMT3" s="135"/>
      <c r="HMU3" s="135"/>
      <c r="HMV3" s="135"/>
      <c r="HMW3" s="135"/>
      <c r="HMX3" s="135"/>
      <c r="HMY3" s="135"/>
      <c r="HMZ3" s="135"/>
      <c r="HNA3" s="135"/>
      <c r="HNB3" s="135"/>
      <c r="HNC3" s="135"/>
      <c r="HND3" s="135"/>
      <c r="HNE3" s="135"/>
      <c r="HNF3" s="135"/>
      <c r="HNG3" s="135"/>
      <c r="HNH3" s="135"/>
      <c r="HNI3" s="135"/>
      <c r="HNJ3" s="135"/>
      <c r="HNK3" s="135"/>
      <c r="HNL3" s="135"/>
      <c r="HNM3" s="135"/>
      <c r="HNN3" s="135"/>
      <c r="HNO3" s="135"/>
      <c r="HNP3" s="135"/>
      <c r="HNQ3" s="135"/>
      <c r="HNR3" s="135"/>
      <c r="HNS3" s="135"/>
      <c r="HNT3" s="135"/>
      <c r="HNU3" s="135"/>
      <c r="HNV3" s="135"/>
      <c r="HNW3" s="135"/>
      <c r="HNX3" s="135"/>
      <c r="HNY3" s="135"/>
      <c r="HNZ3" s="135"/>
      <c r="HOA3" s="135"/>
      <c r="HOB3" s="135"/>
      <c r="HOC3" s="135"/>
      <c r="HOD3" s="135"/>
      <c r="HOE3" s="135"/>
      <c r="HOF3" s="135"/>
      <c r="HOG3" s="135"/>
      <c r="HOH3" s="135"/>
      <c r="HOI3" s="135"/>
      <c r="HOJ3" s="135"/>
      <c r="HOK3" s="135"/>
      <c r="HOL3" s="135"/>
      <c r="HOM3" s="135"/>
      <c r="HON3" s="135"/>
      <c r="HOO3" s="135"/>
      <c r="HOP3" s="135"/>
      <c r="HOQ3" s="135"/>
      <c r="HOR3" s="135"/>
      <c r="HOS3" s="135"/>
      <c r="HOT3" s="135"/>
      <c r="HOU3" s="135"/>
      <c r="HOV3" s="135"/>
      <c r="HOW3" s="135"/>
      <c r="HOX3" s="135"/>
      <c r="HOY3" s="135"/>
      <c r="HOZ3" s="135"/>
      <c r="HPA3" s="135"/>
      <c r="HPB3" s="135"/>
      <c r="HPC3" s="135"/>
      <c r="HPD3" s="135"/>
      <c r="HPE3" s="135"/>
      <c r="HPF3" s="135"/>
      <c r="HPG3" s="135"/>
      <c r="HPH3" s="135"/>
      <c r="HPI3" s="135"/>
      <c r="HPJ3" s="135"/>
      <c r="HPK3" s="135"/>
      <c r="HPL3" s="135"/>
      <c r="HPM3" s="135"/>
      <c r="HPN3" s="135"/>
      <c r="HPO3" s="135"/>
      <c r="HPP3" s="135"/>
      <c r="HPQ3" s="135"/>
      <c r="HPR3" s="135"/>
      <c r="HPS3" s="135"/>
      <c r="HPT3" s="135"/>
      <c r="HPU3" s="135"/>
      <c r="HPV3" s="135"/>
      <c r="HPW3" s="135"/>
      <c r="HPX3" s="135"/>
      <c r="HPY3" s="135"/>
      <c r="HPZ3" s="135"/>
      <c r="HQA3" s="135"/>
      <c r="HQB3" s="135"/>
      <c r="HQC3" s="135"/>
      <c r="HQD3" s="135"/>
      <c r="HQE3" s="135"/>
      <c r="HQF3" s="135"/>
      <c r="HQG3" s="135"/>
      <c r="HQH3" s="135"/>
      <c r="HQI3" s="135"/>
      <c r="HQJ3" s="135"/>
      <c r="HQK3" s="135"/>
      <c r="HQL3" s="135"/>
      <c r="HQM3" s="135"/>
      <c r="HQN3" s="135"/>
      <c r="HQO3" s="135"/>
      <c r="HQP3" s="135"/>
      <c r="HQQ3" s="135"/>
      <c r="HQR3" s="135"/>
      <c r="HQS3" s="135"/>
      <c r="HQT3" s="135"/>
      <c r="HQU3" s="135"/>
      <c r="HQV3" s="135"/>
      <c r="HQW3" s="135"/>
      <c r="HQX3" s="135"/>
      <c r="HQY3" s="135"/>
      <c r="HQZ3" s="135"/>
      <c r="HRA3" s="135"/>
      <c r="HRB3" s="135"/>
      <c r="HRC3" s="135"/>
      <c r="HRD3" s="135"/>
      <c r="HRE3" s="135"/>
      <c r="HRF3" s="135"/>
      <c r="HRG3" s="135"/>
      <c r="HRH3" s="135"/>
      <c r="HRI3" s="135"/>
      <c r="HRJ3" s="135"/>
      <c r="HRK3" s="135"/>
      <c r="HRL3" s="135"/>
      <c r="HRM3" s="135"/>
      <c r="HRN3" s="135"/>
      <c r="HRO3" s="135"/>
      <c r="HRP3" s="135"/>
      <c r="HRQ3" s="135"/>
      <c r="HRR3" s="135"/>
      <c r="HRS3" s="135"/>
      <c r="HRT3" s="135"/>
      <c r="HRU3" s="135"/>
      <c r="HRV3" s="135"/>
      <c r="HRW3" s="135"/>
      <c r="HRX3" s="135"/>
      <c r="HRY3" s="135"/>
      <c r="HRZ3" s="135"/>
      <c r="HSA3" s="135"/>
      <c r="HSB3" s="135"/>
      <c r="HSC3" s="135"/>
      <c r="HSD3" s="135"/>
      <c r="HSE3" s="135"/>
      <c r="HSF3" s="135"/>
      <c r="HSG3" s="135"/>
      <c r="HSH3" s="135"/>
      <c r="HSI3" s="135"/>
      <c r="HSJ3" s="135"/>
      <c r="HSK3" s="135"/>
      <c r="HSL3" s="135"/>
      <c r="HSM3" s="135"/>
      <c r="HSN3" s="135"/>
      <c r="HSO3" s="135"/>
      <c r="HSP3" s="135"/>
      <c r="HSQ3" s="135"/>
      <c r="HSR3" s="135"/>
      <c r="HSS3" s="135"/>
      <c r="HST3" s="135"/>
      <c r="HSU3" s="135"/>
      <c r="HSV3" s="135"/>
      <c r="HSW3" s="135"/>
      <c r="HSX3" s="135"/>
      <c r="HSY3" s="135"/>
      <c r="HSZ3" s="135"/>
      <c r="HTA3" s="135"/>
      <c r="HTB3" s="135"/>
      <c r="HTC3" s="135"/>
      <c r="HTD3" s="135"/>
      <c r="HTE3" s="135"/>
      <c r="HTF3" s="135"/>
      <c r="HTG3" s="135"/>
      <c r="HTH3" s="135"/>
      <c r="HTI3" s="135"/>
      <c r="HTJ3" s="135"/>
      <c r="HTK3" s="135"/>
      <c r="HTL3" s="135"/>
      <c r="HTM3" s="135"/>
      <c r="HTN3" s="135"/>
      <c r="HTO3" s="135"/>
      <c r="HTP3" s="135"/>
      <c r="HTQ3" s="135"/>
      <c r="HTR3" s="135"/>
      <c r="HTS3" s="135"/>
      <c r="HTT3" s="135"/>
      <c r="HTU3" s="135"/>
      <c r="HTV3" s="135"/>
      <c r="HTW3" s="135"/>
      <c r="HTX3" s="135"/>
      <c r="HTY3" s="135"/>
      <c r="HTZ3" s="135"/>
      <c r="HUA3" s="135"/>
      <c r="HUB3" s="135"/>
      <c r="HUC3" s="135"/>
      <c r="HUD3" s="135"/>
      <c r="HUE3" s="135"/>
      <c r="HUF3" s="135"/>
      <c r="HUG3" s="135"/>
      <c r="HUH3" s="135"/>
      <c r="HUI3" s="135"/>
      <c r="HUJ3" s="135"/>
      <c r="HUK3" s="135"/>
      <c r="HUL3" s="135"/>
      <c r="HUM3" s="135"/>
      <c r="HUN3" s="135"/>
      <c r="HUO3" s="135"/>
      <c r="HUP3" s="135"/>
      <c r="HUQ3" s="135"/>
      <c r="HUR3" s="135"/>
      <c r="HUS3" s="135"/>
      <c r="HUT3" s="135"/>
      <c r="HUU3" s="135"/>
      <c r="HUV3" s="135"/>
      <c r="HUW3" s="135"/>
      <c r="HUX3" s="135"/>
      <c r="HUY3" s="135"/>
      <c r="HUZ3" s="135"/>
      <c r="HVA3" s="135"/>
      <c r="HVB3" s="135"/>
      <c r="HVC3" s="135"/>
      <c r="HVD3" s="135"/>
      <c r="HVE3" s="135"/>
      <c r="HVF3" s="135"/>
      <c r="HVG3" s="135"/>
      <c r="HVH3" s="135"/>
      <c r="HVI3" s="135"/>
      <c r="HVJ3" s="135"/>
      <c r="HVK3" s="135"/>
      <c r="HVL3" s="135"/>
      <c r="HVM3" s="135"/>
      <c r="HVN3" s="135"/>
      <c r="HVO3" s="135"/>
      <c r="HVP3" s="135"/>
      <c r="HVQ3" s="135"/>
      <c r="HVR3" s="135"/>
      <c r="HVS3" s="135"/>
      <c r="HVT3" s="135"/>
      <c r="HVU3" s="135"/>
      <c r="HVV3" s="135"/>
      <c r="HVW3" s="135"/>
      <c r="HVX3" s="135"/>
      <c r="HVY3" s="135"/>
      <c r="HVZ3" s="135"/>
      <c r="HWA3" s="135"/>
      <c r="HWB3" s="135"/>
      <c r="HWC3" s="135"/>
      <c r="HWD3" s="135"/>
      <c r="HWE3" s="135"/>
      <c r="HWF3" s="135"/>
      <c r="HWG3" s="135"/>
      <c r="HWH3" s="135"/>
      <c r="HWI3" s="135"/>
      <c r="HWJ3" s="135"/>
      <c r="HWK3" s="135"/>
      <c r="HWL3" s="135"/>
      <c r="HWM3" s="135"/>
      <c r="HWN3" s="135"/>
      <c r="HWO3" s="135"/>
      <c r="HWP3" s="135"/>
      <c r="HWQ3" s="135"/>
      <c r="HWR3" s="135"/>
      <c r="HWS3" s="135"/>
      <c r="HWT3" s="135"/>
      <c r="HWU3" s="135"/>
      <c r="HWV3" s="135"/>
      <c r="HWW3" s="135"/>
      <c r="HWX3" s="135"/>
      <c r="HWY3" s="135"/>
      <c r="HWZ3" s="135"/>
      <c r="HXA3" s="135"/>
      <c r="HXB3" s="135"/>
      <c r="HXC3" s="135"/>
      <c r="HXD3" s="135"/>
      <c r="HXE3" s="135"/>
      <c r="HXF3" s="135"/>
      <c r="HXG3" s="135"/>
      <c r="HXH3" s="135"/>
      <c r="HXI3" s="135"/>
      <c r="HXJ3" s="135"/>
      <c r="HXK3" s="135"/>
      <c r="HXL3" s="135"/>
      <c r="HXM3" s="135"/>
      <c r="HXN3" s="135"/>
      <c r="HXO3" s="135"/>
      <c r="HXP3" s="135"/>
      <c r="HXQ3" s="135"/>
      <c r="HXR3" s="135"/>
      <c r="HXS3" s="135"/>
      <c r="HXT3" s="135"/>
      <c r="HXU3" s="135"/>
      <c r="HXV3" s="135"/>
      <c r="HXW3" s="135"/>
      <c r="HXX3" s="135"/>
      <c r="HXY3" s="135"/>
      <c r="HXZ3" s="135"/>
      <c r="HYA3" s="135"/>
      <c r="HYB3" s="135"/>
      <c r="HYC3" s="135"/>
      <c r="HYD3" s="135"/>
      <c r="HYE3" s="135"/>
      <c r="HYF3" s="135"/>
      <c r="HYG3" s="135"/>
      <c r="HYH3" s="135"/>
      <c r="HYI3" s="135"/>
      <c r="HYJ3" s="135"/>
      <c r="HYK3" s="135"/>
      <c r="HYL3" s="135"/>
      <c r="HYM3" s="135"/>
      <c r="HYN3" s="135"/>
      <c r="HYO3" s="135"/>
      <c r="HYP3" s="135"/>
      <c r="HYQ3" s="135"/>
      <c r="HYR3" s="135"/>
      <c r="HYS3" s="135"/>
      <c r="HYT3" s="135"/>
      <c r="HYU3" s="135"/>
      <c r="HYV3" s="135"/>
      <c r="HYW3" s="135"/>
      <c r="HYX3" s="135"/>
      <c r="HYY3" s="135"/>
      <c r="HYZ3" s="135"/>
      <c r="HZA3" s="135"/>
      <c r="HZB3" s="135"/>
      <c r="HZC3" s="135"/>
      <c r="HZD3" s="135"/>
      <c r="HZE3" s="135"/>
      <c r="HZF3" s="135"/>
      <c r="HZG3" s="135"/>
      <c r="HZH3" s="135"/>
      <c r="HZI3" s="135"/>
      <c r="HZJ3" s="135"/>
      <c r="HZK3" s="135"/>
      <c r="HZL3" s="135"/>
      <c r="HZM3" s="135"/>
      <c r="HZN3" s="135"/>
      <c r="HZO3" s="135"/>
      <c r="HZP3" s="135"/>
      <c r="HZQ3" s="135"/>
      <c r="HZR3" s="135"/>
      <c r="HZS3" s="135"/>
      <c r="HZT3" s="135"/>
      <c r="HZU3" s="135"/>
      <c r="HZV3" s="135"/>
      <c r="HZW3" s="135"/>
      <c r="HZX3" s="135"/>
      <c r="HZY3" s="135"/>
      <c r="HZZ3" s="135"/>
      <c r="IAA3" s="135"/>
      <c r="IAB3" s="135"/>
      <c r="IAC3" s="135"/>
      <c r="IAD3" s="135"/>
      <c r="IAE3" s="135"/>
      <c r="IAF3" s="135"/>
      <c r="IAG3" s="135"/>
      <c r="IAH3" s="135"/>
      <c r="IAI3" s="135"/>
      <c r="IAJ3" s="135"/>
      <c r="IAK3" s="135"/>
      <c r="IAL3" s="135"/>
      <c r="IAM3" s="135"/>
      <c r="IAN3" s="135"/>
      <c r="IAO3" s="135"/>
      <c r="IAP3" s="135"/>
      <c r="IAQ3" s="135"/>
      <c r="IAR3" s="135"/>
      <c r="IAS3" s="135"/>
      <c r="IAT3" s="135"/>
      <c r="IAU3" s="135"/>
      <c r="IAV3" s="135"/>
      <c r="IAW3" s="135"/>
      <c r="IAX3" s="135"/>
      <c r="IAY3" s="135"/>
      <c r="IAZ3" s="135"/>
      <c r="IBA3" s="135"/>
      <c r="IBB3" s="135"/>
      <c r="IBC3" s="135"/>
      <c r="IBD3" s="135"/>
      <c r="IBE3" s="135"/>
      <c r="IBF3" s="135"/>
      <c r="IBG3" s="135"/>
      <c r="IBH3" s="135"/>
      <c r="IBI3" s="135"/>
      <c r="IBJ3" s="135"/>
      <c r="IBK3" s="135"/>
      <c r="IBL3" s="135"/>
      <c r="IBM3" s="135"/>
      <c r="IBN3" s="135"/>
      <c r="IBO3" s="135"/>
      <c r="IBP3" s="135"/>
      <c r="IBQ3" s="135"/>
      <c r="IBR3" s="135"/>
      <c r="IBS3" s="135"/>
      <c r="IBT3" s="135"/>
      <c r="IBU3" s="135"/>
      <c r="IBV3" s="135"/>
      <c r="IBW3" s="135"/>
      <c r="IBX3" s="135"/>
      <c r="IBY3" s="135"/>
      <c r="IBZ3" s="135"/>
      <c r="ICA3" s="135"/>
      <c r="ICB3" s="135"/>
      <c r="ICC3" s="135"/>
      <c r="ICD3" s="135"/>
      <c r="ICE3" s="135"/>
      <c r="ICF3" s="135"/>
      <c r="ICG3" s="135"/>
      <c r="ICH3" s="135"/>
      <c r="ICI3" s="135"/>
      <c r="ICJ3" s="135"/>
      <c r="ICK3" s="135"/>
      <c r="ICL3" s="135"/>
      <c r="ICM3" s="135"/>
      <c r="ICN3" s="135"/>
      <c r="ICO3" s="135"/>
      <c r="ICP3" s="135"/>
      <c r="ICQ3" s="135"/>
      <c r="ICR3" s="135"/>
      <c r="ICS3" s="135"/>
      <c r="ICT3" s="135"/>
      <c r="ICU3" s="135"/>
      <c r="ICV3" s="135"/>
      <c r="ICW3" s="135"/>
      <c r="ICX3" s="135"/>
      <c r="ICY3" s="135"/>
      <c r="ICZ3" s="135"/>
      <c r="IDA3" s="135"/>
      <c r="IDB3" s="135"/>
      <c r="IDC3" s="135"/>
      <c r="IDD3" s="135"/>
      <c r="IDE3" s="135"/>
      <c r="IDF3" s="135"/>
      <c r="IDG3" s="135"/>
      <c r="IDH3" s="135"/>
      <c r="IDI3" s="135"/>
      <c r="IDJ3" s="135"/>
      <c r="IDK3" s="135"/>
      <c r="IDL3" s="135"/>
      <c r="IDM3" s="135"/>
      <c r="IDN3" s="135"/>
      <c r="IDO3" s="135"/>
      <c r="IDP3" s="135"/>
      <c r="IDQ3" s="135"/>
      <c r="IDR3" s="135"/>
      <c r="IDS3" s="135"/>
      <c r="IDT3" s="135"/>
      <c r="IDU3" s="135"/>
      <c r="IDV3" s="135"/>
      <c r="IDW3" s="135"/>
      <c r="IDX3" s="135"/>
      <c r="IDY3" s="135"/>
      <c r="IDZ3" s="135"/>
      <c r="IEA3" s="135"/>
      <c r="IEB3" s="135"/>
      <c r="IEC3" s="135"/>
      <c r="IED3" s="135"/>
      <c r="IEE3" s="135"/>
      <c r="IEF3" s="135"/>
      <c r="IEG3" s="135"/>
      <c r="IEH3" s="135"/>
      <c r="IEI3" s="135"/>
      <c r="IEJ3" s="135"/>
      <c r="IEK3" s="135"/>
      <c r="IEL3" s="135"/>
      <c r="IEM3" s="135"/>
      <c r="IEN3" s="135"/>
      <c r="IEO3" s="135"/>
      <c r="IEP3" s="135"/>
      <c r="IEQ3" s="135"/>
      <c r="IER3" s="135"/>
      <c r="IES3" s="135"/>
      <c r="IET3" s="135"/>
      <c r="IEU3" s="135"/>
      <c r="IEV3" s="135"/>
      <c r="IEW3" s="135"/>
      <c r="IEX3" s="135"/>
      <c r="IEY3" s="135"/>
      <c r="IEZ3" s="135"/>
      <c r="IFA3" s="135"/>
      <c r="IFB3" s="135"/>
      <c r="IFC3" s="135"/>
      <c r="IFD3" s="135"/>
      <c r="IFE3" s="135"/>
      <c r="IFF3" s="135"/>
      <c r="IFG3" s="135"/>
      <c r="IFH3" s="135"/>
      <c r="IFI3" s="135"/>
      <c r="IFJ3" s="135"/>
      <c r="IFK3" s="135"/>
      <c r="IFL3" s="135"/>
      <c r="IFM3" s="135"/>
      <c r="IFN3" s="135"/>
      <c r="IFO3" s="135"/>
      <c r="IFP3" s="135"/>
      <c r="IFQ3" s="135"/>
      <c r="IFR3" s="135"/>
      <c r="IFS3" s="135"/>
      <c r="IFT3" s="135"/>
      <c r="IFU3" s="135"/>
      <c r="IFV3" s="135"/>
      <c r="IFW3" s="135"/>
      <c r="IFX3" s="135"/>
      <c r="IFY3" s="135"/>
      <c r="IFZ3" s="135"/>
      <c r="IGA3" s="135"/>
      <c r="IGB3" s="135"/>
      <c r="IGC3" s="135"/>
      <c r="IGD3" s="135"/>
      <c r="IGE3" s="135"/>
      <c r="IGF3" s="135"/>
      <c r="IGG3" s="135"/>
      <c r="IGH3" s="135"/>
      <c r="IGI3" s="135"/>
      <c r="IGJ3" s="135"/>
      <c r="IGK3" s="135"/>
      <c r="IGL3" s="135"/>
      <c r="IGM3" s="135"/>
      <c r="IGN3" s="135"/>
      <c r="IGO3" s="135"/>
      <c r="IGP3" s="135"/>
      <c r="IGQ3" s="135"/>
      <c r="IGR3" s="135"/>
      <c r="IGS3" s="135"/>
      <c r="IGT3" s="135"/>
      <c r="IGU3" s="135"/>
      <c r="IGV3" s="135"/>
      <c r="IGW3" s="135"/>
      <c r="IGX3" s="135"/>
      <c r="IGY3" s="135"/>
      <c r="IGZ3" s="135"/>
      <c r="IHA3" s="135"/>
      <c r="IHB3" s="135"/>
      <c r="IHC3" s="135"/>
      <c r="IHD3" s="135"/>
      <c r="IHE3" s="135"/>
      <c r="IHF3" s="135"/>
      <c r="IHG3" s="135"/>
      <c r="IHH3" s="135"/>
      <c r="IHI3" s="135"/>
      <c r="IHJ3" s="135"/>
      <c r="IHK3" s="135"/>
      <c r="IHL3" s="135"/>
      <c r="IHM3" s="135"/>
      <c r="IHN3" s="135"/>
      <c r="IHO3" s="135"/>
      <c r="IHP3" s="135"/>
      <c r="IHQ3" s="135"/>
      <c r="IHR3" s="135"/>
      <c r="IHS3" s="135"/>
      <c r="IHT3" s="135"/>
      <c r="IHU3" s="135"/>
      <c r="IHV3" s="135"/>
      <c r="IHW3" s="135"/>
      <c r="IHX3" s="135"/>
      <c r="IHY3" s="135"/>
      <c r="IHZ3" s="135"/>
      <c r="IIA3" s="135"/>
      <c r="IIB3" s="135"/>
      <c r="IIC3" s="135"/>
      <c r="IID3" s="135"/>
      <c r="IIE3" s="135"/>
      <c r="IIF3" s="135"/>
      <c r="IIG3" s="135"/>
      <c r="IIH3" s="135"/>
      <c r="III3" s="135"/>
      <c r="IIJ3" s="135"/>
      <c r="IIK3" s="135"/>
      <c r="IIL3" s="135"/>
      <c r="IIM3" s="135"/>
      <c r="IIN3" s="135"/>
      <c r="IIO3" s="135"/>
      <c r="IIP3" s="135"/>
      <c r="IIQ3" s="135"/>
      <c r="IIR3" s="135"/>
      <c r="IIS3" s="135"/>
      <c r="IIT3" s="135"/>
      <c r="IIU3" s="135"/>
      <c r="IIV3" s="135"/>
      <c r="IIW3" s="135"/>
      <c r="IIX3" s="135"/>
      <c r="IIY3" s="135"/>
      <c r="IIZ3" s="135"/>
      <c r="IJA3" s="135"/>
      <c r="IJB3" s="135"/>
      <c r="IJC3" s="135"/>
      <c r="IJD3" s="135"/>
      <c r="IJE3" s="135"/>
      <c r="IJF3" s="135"/>
      <c r="IJG3" s="135"/>
      <c r="IJH3" s="135"/>
      <c r="IJI3" s="135"/>
      <c r="IJJ3" s="135"/>
      <c r="IJK3" s="135"/>
      <c r="IJL3" s="135"/>
      <c r="IJM3" s="135"/>
      <c r="IJN3" s="135"/>
      <c r="IJO3" s="135"/>
      <c r="IJP3" s="135"/>
      <c r="IJQ3" s="135"/>
      <c r="IJR3" s="135"/>
      <c r="IJS3" s="135"/>
      <c r="IJT3" s="135"/>
      <c r="IJU3" s="135"/>
      <c r="IJV3" s="135"/>
      <c r="IJW3" s="135"/>
      <c r="IJX3" s="135"/>
      <c r="IJY3" s="135"/>
      <c r="IJZ3" s="135"/>
      <c r="IKA3" s="135"/>
      <c r="IKB3" s="135"/>
      <c r="IKC3" s="135"/>
      <c r="IKD3" s="135"/>
      <c r="IKE3" s="135"/>
      <c r="IKF3" s="135"/>
      <c r="IKG3" s="135"/>
      <c r="IKH3" s="135"/>
      <c r="IKI3" s="135"/>
      <c r="IKJ3" s="135"/>
      <c r="IKK3" s="135"/>
      <c r="IKL3" s="135"/>
      <c r="IKM3" s="135"/>
      <c r="IKN3" s="135"/>
      <c r="IKO3" s="135"/>
      <c r="IKP3" s="135"/>
      <c r="IKQ3" s="135"/>
      <c r="IKR3" s="135"/>
      <c r="IKS3" s="135"/>
      <c r="IKT3" s="135"/>
      <c r="IKU3" s="135"/>
      <c r="IKV3" s="135"/>
      <c r="IKW3" s="135"/>
      <c r="IKX3" s="135"/>
      <c r="IKY3" s="135"/>
      <c r="IKZ3" s="135"/>
      <c r="ILA3" s="135"/>
      <c r="ILB3" s="135"/>
      <c r="ILC3" s="135"/>
      <c r="ILD3" s="135"/>
      <c r="ILE3" s="135"/>
      <c r="ILF3" s="135"/>
      <c r="ILG3" s="135"/>
      <c r="ILH3" s="135"/>
      <c r="ILI3" s="135"/>
      <c r="ILJ3" s="135"/>
      <c r="ILK3" s="135"/>
      <c r="ILL3" s="135"/>
      <c r="ILM3" s="135"/>
      <c r="ILN3" s="135"/>
      <c r="ILO3" s="135"/>
      <c r="ILP3" s="135"/>
      <c r="ILQ3" s="135"/>
      <c r="ILR3" s="135"/>
      <c r="ILS3" s="135"/>
      <c r="ILT3" s="135"/>
      <c r="ILU3" s="135"/>
      <c r="ILV3" s="135"/>
      <c r="ILW3" s="135"/>
      <c r="ILX3" s="135"/>
      <c r="ILY3" s="135"/>
      <c r="ILZ3" s="135"/>
      <c r="IMA3" s="135"/>
      <c r="IMB3" s="135"/>
      <c r="IMC3" s="135"/>
      <c r="IMD3" s="135"/>
      <c r="IME3" s="135"/>
      <c r="IMF3" s="135"/>
      <c r="IMG3" s="135"/>
      <c r="IMH3" s="135"/>
      <c r="IMI3" s="135"/>
      <c r="IMJ3" s="135"/>
      <c r="IMK3" s="135"/>
      <c r="IML3" s="135"/>
      <c r="IMM3" s="135"/>
      <c r="IMN3" s="135"/>
      <c r="IMO3" s="135"/>
      <c r="IMP3" s="135"/>
      <c r="IMQ3" s="135"/>
      <c r="IMR3" s="135"/>
      <c r="IMS3" s="135"/>
      <c r="IMT3" s="135"/>
      <c r="IMU3" s="135"/>
      <c r="IMV3" s="135"/>
      <c r="IMW3" s="135"/>
      <c r="IMX3" s="135"/>
      <c r="IMY3" s="135"/>
      <c r="IMZ3" s="135"/>
      <c r="INA3" s="135"/>
      <c r="INB3" s="135"/>
      <c r="INC3" s="135"/>
      <c r="IND3" s="135"/>
      <c r="INE3" s="135"/>
      <c r="INF3" s="135"/>
      <c r="ING3" s="135"/>
      <c r="INH3" s="135"/>
      <c r="INI3" s="135"/>
      <c r="INJ3" s="135"/>
      <c r="INK3" s="135"/>
      <c r="INL3" s="135"/>
      <c r="INM3" s="135"/>
      <c r="INN3" s="135"/>
      <c r="INO3" s="135"/>
      <c r="INP3" s="135"/>
      <c r="INQ3" s="135"/>
      <c r="INR3" s="135"/>
      <c r="INS3" s="135"/>
      <c r="INT3" s="135"/>
      <c r="INU3" s="135"/>
      <c r="INV3" s="135"/>
      <c r="INW3" s="135"/>
      <c r="INX3" s="135"/>
      <c r="INY3" s="135"/>
      <c r="INZ3" s="135"/>
      <c r="IOA3" s="135"/>
      <c r="IOB3" s="135"/>
      <c r="IOC3" s="135"/>
      <c r="IOD3" s="135"/>
      <c r="IOE3" s="135"/>
      <c r="IOF3" s="135"/>
      <c r="IOG3" s="135"/>
      <c r="IOH3" s="135"/>
      <c r="IOI3" s="135"/>
      <c r="IOJ3" s="135"/>
      <c r="IOK3" s="135"/>
      <c r="IOL3" s="135"/>
      <c r="IOM3" s="135"/>
      <c r="ION3" s="135"/>
      <c r="IOO3" s="135"/>
      <c r="IOP3" s="135"/>
      <c r="IOQ3" s="135"/>
      <c r="IOR3" s="135"/>
      <c r="IOS3" s="135"/>
      <c r="IOT3" s="135"/>
      <c r="IOU3" s="135"/>
      <c r="IOV3" s="135"/>
      <c r="IOW3" s="135"/>
      <c r="IOX3" s="135"/>
      <c r="IOY3" s="135"/>
      <c r="IOZ3" s="135"/>
      <c r="IPA3" s="135"/>
      <c r="IPB3" s="135"/>
      <c r="IPC3" s="135"/>
      <c r="IPD3" s="135"/>
      <c r="IPE3" s="135"/>
      <c r="IPF3" s="135"/>
      <c r="IPG3" s="135"/>
      <c r="IPH3" s="135"/>
      <c r="IPI3" s="135"/>
      <c r="IPJ3" s="135"/>
      <c r="IPK3" s="135"/>
      <c r="IPL3" s="135"/>
      <c r="IPM3" s="135"/>
      <c r="IPN3" s="135"/>
      <c r="IPO3" s="135"/>
      <c r="IPP3" s="135"/>
      <c r="IPQ3" s="135"/>
      <c r="IPR3" s="135"/>
      <c r="IPS3" s="135"/>
      <c r="IPT3" s="135"/>
      <c r="IPU3" s="135"/>
      <c r="IPV3" s="135"/>
      <c r="IPW3" s="135"/>
      <c r="IPX3" s="135"/>
      <c r="IPY3" s="135"/>
      <c r="IPZ3" s="135"/>
      <c r="IQA3" s="135"/>
      <c r="IQB3" s="135"/>
      <c r="IQC3" s="135"/>
      <c r="IQD3" s="135"/>
      <c r="IQE3" s="135"/>
      <c r="IQF3" s="135"/>
      <c r="IQG3" s="135"/>
      <c r="IQH3" s="135"/>
      <c r="IQI3" s="135"/>
      <c r="IQJ3" s="135"/>
      <c r="IQK3" s="135"/>
      <c r="IQL3" s="135"/>
      <c r="IQM3" s="135"/>
      <c r="IQN3" s="135"/>
      <c r="IQO3" s="135"/>
      <c r="IQP3" s="135"/>
      <c r="IQQ3" s="135"/>
      <c r="IQR3" s="135"/>
      <c r="IQS3" s="135"/>
      <c r="IQT3" s="135"/>
      <c r="IQU3" s="135"/>
      <c r="IQV3" s="135"/>
      <c r="IQW3" s="135"/>
      <c r="IQX3" s="135"/>
      <c r="IQY3" s="135"/>
      <c r="IQZ3" s="135"/>
      <c r="IRA3" s="135"/>
      <c r="IRB3" s="135"/>
      <c r="IRC3" s="135"/>
      <c r="IRD3" s="135"/>
      <c r="IRE3" s="135"/>
      <c r="IRF3" s="135"/>
      <c r="IRG3" s="135"/>
      <c r="IRH3" s="135"/>
      <c r="IRI3" s="135"/>
      <c r="IRJ3" s="135"/>
      <c r="IRK3" s="135"/>
      <c r="IRL3" s="135"/>
      <c r="IRM3" s="135"/>
      <c r="IRN3" s="135"/>
      <c r="IRO3" s="135"/>
      <c r="IRP3" s="135"/>
      <c r="IRQ3" s="135"/>
      <c r="IRR3" s="135"/>
      <c r="IRS3" s="135"/>
      <c r="IRT3" s="135"/>
      <c r="IRU3" s="135"/>
      <c r="IRV3" s="135"/>
      <c r="IRW3" s="135"/>
      <c r="IRX3" s="135"/>
      <c r="IRY3" s="135"/>
      <c r="IRZ3" s="135"/>
      <c r="ISA3" s="135"/>
      <c r="ISB3" s="135"/>
      <c r="ISC3" s="135"/>
      <c r="ISD3" s="135"/>
      <c r="ISE3" s="135"/>
      <c r="ISF3" s="135"/>
      <c r="ISG3" s="135"/>
      <c r="ISH3" s="135"/>
      <c r="ISI3" s="135"/>
      <c r="ISJ3" s="135"/>
      <c r="ISK3" s="135"/>
      <c r="ISL3" s="135"/>
      <c r="ISM3" s="135"/>
      <c r="ISN3" s="135"/>
      <c r="ISO3" s="135"/>
      <c r="ISP3" s="135"/>
      <c r="ISQ3" s="135"/>
      <c r="ISR3" s="135"/>
      <c r="ISS3" s="135"/>
      <c r="IST3" s="135"/>
      <c r="ISU3" s="135"/>
      <c r="ISV3" s="135"/>
      <c r="ISW3" s="135"/>
      <c r="ISX3" s="135"/>
      <c r="ISY3" s="135"/>
      <c r="ISZ3" s="135"/>
      <c r="ITA3" s="135"/>
      <c r="ITB3" s="135"/>
      <c r="ITC3" s="135"/>
      <c r="ITD3" s="135"/>
      <c r="ITE3" s="135"/>
      <c r="ITF3" s="135"/>
      <c r="ITG3" s="135"/>
      <c r="ITH3" s="135"/>
      <c r="ITI3" s="135"/>
      <c r="ITJ3" s="135"/>
      <c r="ITK3" s="135"/>
      <c r="ITL3" s="135"/>
      <c r="ITM3" s="135"/>
      <c r="ITN3" s="135"/>
      <c r="ITO3" s="135"/>
      <c r="ITP3" s="135"/>
      <c r="ITQ3" s="135"/>
      <c r="ITR3" s="135"/>
      <c r="ITS3" s="135"/>
      <c r="ITT3" s="135"/>
      <c r="ITU3" s="135"/>
      <c r="ITV3" s="135"/>
      <c r="ITW3" s="135"/>
      <c r="ITX3" s="135"/>
      <c r="ITY3" s="135"/>
      <c r="ITZ3" s="135"/>
      <c r="IUA3" s="135"/>
      <c r="IUB3" s="135"/>
      <c r="IUC3" s="135"/>
      <c r="IUD3" s="135"/>
      <c r="IUE3" s="135"/>
      <c r="IUF3" s="135"/>
      <c r="IUG3" s="135"/>
      <c r="IUH3" s="135"/>
      <c r="IUI3" s="135"/>
      <c r="IUJ3" s="135"/>
      <c r="IUK3" s="135"/>
      <c r="IUL3" s="135"/>
      <c r="IUM3" s="135"/>
      <c r="IUN3" s="135"/>
      <c r="IUO3" s="135"/>
      <c r="IUP3" s="135"/>
      <c r="IUQ3" s="135"/>
      <c r="IUR3" s="135"/>
      <c r="IUS3" s="135"/>
      <c r="IUT3" s="135"/>
      <c r="IUU3" s="135"/>
      <c r="IUV3" s="135"/>
      <c r="IUW3" s="135"/>
      <c r="IUX3" s="135"/>
      <c r="IUY3" s="135"/>
      <c r="IUZ3" s="135"/>
      <c r="IVA3" s="135"/>
      <c r="IVB3" s="135"/>
      <c r="IVC3" s="135"/>
      <c r="IVD3" s="135"/>
      <c r="IVE3" s="135"/>
      <c r="IVF3" s="135"/>
      <c r="IVG3" s="135"/>
      <c r="IVH3" s="135"/>
      <c r="IVI3" s="135"/>
      <c r="IVJ3" s="135"/>
      <c r="IVK3" s="135"/>
      <c r="IVL3" s="135"/>
      <c r="IVM3" s="135"/>
      <c r="IVN3" s="135"/>
      <c r="IVO3" s="135"/>
      <c r="IVP3" s="135"/>
      <c r="IVQ3" s="135"/>
      <c r="IVR3" s="135"/>
      <c r="IVS3" s="135"/>
      <c r="IVT3" s="135"/>
      <c r="IVU3" s="135"/>
      <c r="IVV3" s="135"/>
      <c r="IVW3" s="135"/>
      <c r="IVX3" s="135"/>
      <c r="IVY3" s="135"/>
      <c r="IVZ3" s="135"/>
      <c r="IWA3" s="135"/>
      <c r="IWB3" s="135"/>
      <c r="IWC3" s="135"/>
      <c r="IWD3" s="135"/>
      <c r="IWE3" s="135"/>
      <c r="IWF3" s="135"/>
      <c r="IWG3" s="135"/>
      <c r="IWH3" s="135"/>
      <c r="IWI3" s="135"/>
      <c r="IWJ3" s="135"/>
      <c r="IWK3" s="135"/>
      <c r="IWL3" s="135"/>
      <c r="IWM3" s="135"/>
      <c r="IWN3" s="135"/>
      <c r="IWO3" s="135"/>
      <c r="IWP3" s="135"/>
      <c r="IWQ3" s="135"/>
      <c r="IWR3" s="135"/>
      <c r="IWS3" s="135"/>
      <c r="IWT3" s="135"/>
      <c r="IWU3" s="135"/>
      <c r="IWV3" s="135"/>
      <c r="IWW3" s="135"/>
      <c r="IWX3" s="135"/>
      <c r="IWY3" s="135"/>
      <c r="IWZ3" s="135"/>
      <c r="IXA3" s="135"/>
      <c r="IXB3" s="135"/>
      <c r="IXC3" s="135"/>
      <c r="IXD3" s="135"/>
      <c r="IXE3" s="135"/>
      <c r="IXF3" s="135"/>
      <c r="IXG3" s="135"/>
      <c r="IXH3" s="135"/>
      <c r="IXI3" s="135"/>
      <c r="IXJ3" s="135"/>
      <c r="IXK3" s="135"/>
      <c r="IXL3" s="135"/>
      <c r="IXM3" s="135"/>
      <c r="IXN3" s="135"/>
      <c r="IXO3" s="135"/>
      <c r="IXP3" s="135"/>
      <c r="IXQ3" s="135"/>
      <c r="IXR3" s="135"/>
      <c r="IXS3" s="135"/>
      <c r="IXT3" s="135"/>
      <c r="IXU3" s="135"/>
      <c r="IXV3" s="135"/>
      <c r="IXW3" s="135"/>
      <c r="IXX3" s="135"/>
      <c r="IXY3" s="135"/>
      <c r="IXZ3" s="135"/>
      <c r="IYA3" s="135"/>
      <c r="IYB3" s="135"/>
      <c r="IYC3" s="135"/>
      <c r="IYD3" s="135"/>
      <c r="IYE3" s="135"/>
      <c r="IYF3" s="135"/>
      <c r="IYG3" s="135"/>
      <c r="IYH3" s="135"/>
      <c r="IYI3" s="135"/>
      <c r="IYJ3" s="135"/>
      <c r="IYK3" s="135"/>
      <c r="IYL3" s="135"/>
      <c r="IYM3" s="135"/>
      <c r="IYN3" s="135"/>
      <c r="IYO3" s="135"/>
      <c r="IYP3" s="135"/>
      <c r="IYQ3" s="135"/>
      <c r="IYR3" s="135"/>
      <c r="IYS3" s="135"/>
      <c r="IYT3" s="135"/>
      <c r="IYU3" s="135"/>
      <c r="IYV3" s="135"/>
      <c r="IYW3" s="135"/>
      <c r="IYX3" s="135"/>
      <c r="IYY3" s="135"/>
      <c r="IYZ3" s="135"/>
      <c r="IZA3" s="135"/>
      <c r="IZB3" s="135"/>
      <c r="IZC3" s="135"/>
      <c r="IZD3" s="135"/>
      <c r="IZE3" s="135"/>
      <c r="IZF3" s="135"/>
      <c r="IZG3" s="135"/>
      <c r="IZH3" s="135"/>
      <c r="IZI3" s="135"/>
      <c r="IZJ3" s="135"/>
      <c r="IZK3" s="135"/>
      <c r="IZL3" s="135"/>
      <c r="IZM3" s="135"/>
      <c r="IZN3" s="135"/>
      <c r="IZO3" s="135"/>
      <c r="IZP3" s="135"/>
      <c r="IZQ3" s="135"/>
      <c r="IZR3" s="135"/>
      <c r="IZS3" s="135"/>
      <c r="IZT3" s="135"/>
      <c r="IZU3" s="135"/>
      <c r="IZV3" s="135"/>
      <c r="IZW3" s="135"/>
      <c r="IZX3" s="135"/>
      <c r="IZY3" s="135"/>
      <c r="IZZ3" s="135"/>
      <c r="JAA3" s="135"/>
      <c r="JAB3" s="135"/>
      <c r="JAC3" s="135"/>
      <c r="JAD3" s="135"/>
      <c r="JAE3" s="135"/>
      <c r="JAF3" s="135"/>
      <c r="JAG3" s="135"/>
      <c r="JAH3" s="135"/>
      <c r="JAI3" s="135"/>
      <c r="JAJ3" s="135"/>
      <c r="JAK3" s="135"/>
      <c r="JAL3" s="135"/>
      <c r="JAM3" s="135"/>
      <c r="JAN3" s="135"/>
      <c r="JAO3" s="135"/>
      <c r="JAP3" s="135"/>
      <c r="JAQ3" s="135"/>
      <c r="JAR3" s="135"/>
      <c r="JAS3" s="135"/>
      <c r="JAT3" s="135"/>
      <c r="JAU3" s="135"/>
      <c r="JAV3" s="135"/>
      <c r="JAW3" s="135"/>
      <c r="JAX3" s="135"/>
      <c r="JAY3" s="135"/>
      <c r="JAZ3" s="135"/>
      <c r="JBA3" s="135"/>
      <c r="JBB3" s="135"/>
      <c r="JBC3" s="135"/>
      <c r="JBD3" s="135"/>
      <c r="JBE3" s="135"/>
      <c r="JBF3" s="135"/>
      <c r="JBG3" s="135"/>
      <c r="JBH3" s="135"/>
      <c r="JBI3" s="135"/>
      <c r="JBJ3" s="135"/>
      <c r="JBK3" s="135"/>
      <c r="JBL3" s="135"/>
      <c r="JBM3" s="135"/>
      <c r="JBN3" s="135"/>
      <c r="JBO3" s="135"/>
      <c r="JBP3" s="135"/>
      <c r="JBQ3" s="135"/>
      <c r="JBR3" s="135"/>
      <c r="JBS3" s="135"/>
      <c r="JBT3" s="135"/>
      <c r="JBU3" s="135"/>
      <c r="JBV3" s="135"/>
      <c r="JBW3" s="135"/>
      <c r="JBX3" s="135"/>
      <c r="JBY3" s="135"/>
      <c r="JBZ3" s="135"/>
      <c r="JCA3" s="135"/>
      <c r="JCB3" s="135"/>
      <c r="JCC3" s="135"/>
      <c r="JCD3" s="135"/>
      <c r="JCE3" s="135"/>
      <c r="JCF3" s="135"/>
      <c r="JCG3" s="135"/>
      <c r="JCH3" s="135"/>
      <c r="JCI3" s="135"/>
      <c r="JCJ3" s="135"/>
      <c r="JCK3" s="135"/>
      <c r="JCL3" s="135"/>
      <c r="JCM3" s="135"/>
      <c r="JCN3" s="135"/>
      <c r="JCO3" s="135"/>
      <c r="JCP3" s="135"/>
      <c r="JCQ3" s="135"/>
      <c r="JCR3" s="135"/>
      <c r="JCS3" s="135"/>
      <c r="JCT3" s="135"/>
      <c r="JCU3" s="135"/>
      <c r="JCV3" s="135"/>
      <c r="JCW3" s="135"/>
      <c r="JCX3" s="135"/>
      <c r="JCY3" s="135"/>
      <c r="JCZ3" s="135"/>
      <c r="JDA3" s="135"/>
      <c r="JDB3" s="135"/>
      <c r="JDC3" s="135"/>
      <c r="JDD3" s="135"/>
      <c r="JDE3" s="135"/>
      <c r="JDF3" s="135"/>
      <c r="JDG3" s="135"/>
      <c r="JDH3" s="135"/>
      <c r="JDI3" s="135"/>
      <c r="JDJ3" s="135"/>
      <c r="JDK3" s="135"/>
      <c r="JDL3" s="135"/>
      <c r="JDM3" s="135"/>
      <c r="JDN3" s="135"/>
      <c r="JDO3" s="135"/>
      <c r="JDP3" s="135"/>
      <c r="JDQ3" s="135"/>
      <c r="JDR3" s="135"/>
      <c r="JDS3" s="135"/>
      <c r="JDT3" s="135"/>
      <c r="JDU3" s="135"/>
      <c r="JDV3" s="135"/>
      <c r="JDW3" s="135"/>
      <c r="JDX3" s="135"/>
      <c r="JDY3" s="135"/>
      <c r="JDZ3" s="135"/>
      <c r="JEA3" s="135"/>
      <c r="JEB3" s="135"/>
      <c r="JEC3" s="135"/>
      <c r="JED3" s="135"/>
      <c r="JEE3" s="135"/>
      <c r="JEF3" s="135"/>
      <c r="JEG3" s="135"/>
      <c r="JEH3" s="135"/>
      <c r="JEI3" s="135"/>
      <c r="JEJ3" s="135"/>
      <c r="JEK3" s="135"/>
      <c r="JEL3" s="135"/>
      <c r="JEM3" s="135"/>
      <c r="JEN3" s="135"/>
      <c r="JEO3" s="135"/>
      <c r="JEP3" s="135"/>
      <c r="JEQ3" s="135"/>
      <c r="JER3" s="135"/>
      <c r="JES3" s="135"/>
      <c r="JET3" s="135"/>
      <c r="JEU3" s="135"/>
      <c r="JEV3" s="135"/>
      <c r="JEW3" s="135"/>
      <c r="JEX3" s="135"/>
      <c r="JEY3" s="135"/>
      <c r="JEZ3" s="135"/>
      <c r="JFA3" s="135"/>
      <c r="JFB3" s="135"/>
      <c r="JFC3" s="135"/>
      <c r="JFD3" s="135"/>
      <c r="JFE3" s="135"/>
      <c r="JFF3" s="135"/>
      <c r="JFG3" s="135"/>
      <c r="JFH3" s="135"/>
      <c r="JFI3" s="135"/>
      <c r="JFJ3" s="135"/>
      <c r="JFK3" s="135"/>
      <c r="JFL3" s="135"/>
      <c r="JFM3" s="135"/>
      <c r="JFN3" s="135"/>
      <c r="JFO3" s="135"/>
      <c r="JFP3" s="135"/>
      <c r="JFQ3" s="135"/>
      <c r="JFR3" s="135"/>
      <c r="JFS3" s="135"/>
      <c r="JFT3" s="135"/>
      <c r="JFU3" s="135"/>
      <c r="JFV3" s="135"/>
      <c r="JFW3" s="135"/>
      <c r="JFX3" s="135"/>
      <c r="JFY3" s="135"/>
      <c r="JFZ3" s="135"/>
      <c r="JGA3" s="135"/>
      <c r="JGB3" s="135"/>
      <c r="JGC3" s="135"/>
      <c r="JGD3" s="135"/>
      <c r="JGE3" s="135"/>
      <c r="JGF3" s="135"/>
      <c r="JGG3" s="135"/>
      <c r="JGH3" s="135"/>
      <c r="JGI3" s="135"/>
      <c r="JGJ3" s="135"/>
      <c r="JGK3" s="135"/>
      <c r="JGL3" s="135"/>
      <c r="JGM3" s="135"/>
      <c r="JGN3" s="135"/>
      <c r="JGO3" s="135"/>
      <c r="JGP3" s="135"/>
      <c r="JGQ3" s="135"/>
      <c r="JGR3" s="135"/>
      <c r="JGS3" s="135"/>
      <c r="JGT3" s="135"/>
      <c r="JGU3" s="135"/>
      <c r="JGV3" s="135"/>
      <c r="JGW3" s="135"/>
      <c r="JGX3" s="135"/>
      <c r="JGY3" s="135"/>
      <c r="JGZ3" s="135"/>
      <c r="JHA3" s="135"/>
      <c r="JHB3" s="135"/>
      <c r="JHC3" s="135"/>
      <c r="JHD3" s="135"/>
      <c r="JHE3" s="135"/>
      <c r="JHF3" s="135"/>
      <c r="JHG3" s="135"/>
      <c r="JHH3" s="135"/>
      <c r="JHI3" s="135"/>
      <c r="JHJ3" s="135"/>
      <c r="JHK3" s="135"/>
      <c r="JHL3" s="135"/>
      <c r="JHM3" s="135"/>
      <c r="JHN3" s="135"/>
      <c r="JHO3" s="135"/>
      <c r="JHP3" s="135"/>
      <c r="JHQ3" s="135"/>
      <c r="JHR3" s="135"/>
      <c r="JHS3" s="135"/>
      <c r="JHT3" s="135"/>
      <c r="JHU3" s="135"/>
      <c r="JHV3" s="135"/>
      <c r="JHW3" s="135"/>
      <c r="JHX3" s="135"/>
      <c r="JHY3" s="135"/>
      <c r="JHZ3" s="135"/>
      <c r="JIA3" s="135"/>
      <c r="JIB3" s="135"/>
      <c r="JIC3" s="135"/>
      <c r="JID3" s="135"/>
      <c r="JIE3" s="135"/>
      <c r="JIF3" s="135"/>
      <c r="JIG3" s="135"/>
      <c r="JIH3" s="135"/>
      <c r="JII3" s="135"/>
      <c r="JIJ3" s="135"/>
      <c r="JIK3" s="135"/>
      <c r="JIL3" s="135"/>
      <c r="JIM3" s="135"/>
      <c r="JIN3" s="135"/>
      <c r="JIO3" s="135"/>
      <c r="JIP3" s="135"/>
      <c r="JIQ3" s="135"/>
      <c r="JIR3" s="135"/>
      <c r="JIS3" s="135"/>
      <c r="JIT3" s="135"/>
      <c r="JIU3" s="135"/>
      <c r="JIV3" s="135"/>
      <c r="JIW3" s="135"/>
      <c r="JIX3" s="135"/>
      <c r="JIY3" s="135"/>
      <c r="JIZ3" s="135"/>
      <c r="JJA3" s="135"/>
      <c r="JJB3" s="135"/>
      <c r="JJC3" s="135"/>
      <c r="JJD3" s="135"/>
      <c r="JJE3" s="135"/>
      <c r="JJF3" s="135"/>
      <c r="JJG3" s="135"/>
      <c r="JJH3" s="135"/>
      <c r="JJI3" s="135"/>
      <c r="JJJ3" s="135"/>
      <c r="JJK3" s="135"/>
      <c r="JJL3" s="135"/>
      <c r="JJM3" s="135"/>
      <c r="JJN3" s="135"/>
      <c r="JJO3" s="135"/>
      <c r="JJP3" s="135"/>
      <c r="JJQ3" s="135"/>
      <c r="JJR3" s="135"/>
      <c r="JJS3" s="135"/>
      <c r="JJT3" s="135"/>
      <c r="JJU3" s="135"/>
      <c r="JJV3" s="135"/>
      <c r="JJW3" s="135"/>
      <c r="JJX3" s="135"/>
      <c r="JJY3" s="135"/>
      <c r="JJZ3" s="135"/>
      <c r="JKA3" s="135"/>
      <c r="JKB3" s="135"/>
      <c r="JKC3" s="135"/>
      <c r="JKD3" s="135"/>
      <c r="JKE3" s="135"/>
      <c r="JKF3" s="135"/>
      <c r="JKG3" s="135"/>
      <c r="JKH3" s="135"/>
      <c r="JKI3" s="135"/>
      <c r="JKJ3" s="135"/>
      <c r="JKK3" s="135"/>
      <c r="JKL3" s="135"/>
      <c r="JKM3" s="135"/>
      <c r="JKN3" s="135"/>
      <c r="JKO3" s="135"/>
      <c r="JKP3" s="135"/>
      <c r="JKQ3" s="135"/>
      <c r="JKR3" s="135"/>
      <c r="JKS3" s="135"/>
      <c r="JKT3" s="135"/>
      <c r="JKU3" s="135"/>
      <c r="JKV3" s="135"/>
      <c r="JKW3" s="135"/>
      <c r="JKX3" s="135"/>
      <c r="JKY3" s="135"/>
      <c r="JKZ3" s="135"/>
      <c r="JLA3" s="135"/>
      <c r="JLB3" s="135"/>
      <c r="JLC3" s="135"/>
      <c r="JLD3" s="135"/>
      <c r="JLE3" s="135"/>
      <c r="JLF3" s="135"/>
      <c r="JLG3" s="135"/>
      <c r="JLH3" s="135"/>
      <c r="JLI3" s="135"/>
      <c r="JLJ3" s="135"/>
      <c r="JLK3" s="135"/>
      <c r="JLL3" s="135"/>
      <c r="JLM3" s="135"/>
      <c r="JLN3" s="135"/>
      <c r="JLO3" s="135"/>
      <c r="JLP3" s="135"/>
      <c r="JLQ3" s="135"/>
      <c r="JLR3" s="135"/>
      <c r="JLS3" s="135"/>
      <c r="JLT3" s="135"/>
      <c r="JLU3" s="135"/>
      <c r="JLV3" s="135"/>
      <c r="JLW3" s="135"/>
      <c r="JLX3" s="135"/>
      <c r="JLY3" s="135"/>
      <c r="JLZ3" s="135"/>
      <c r="JMA3" s="135"/>
      <c r="JMB3" s="135"/>
      <c r="JMC3" s="135"/>
      <c r="JMD3" s="135"/>
      <c r="JME3" s="135"/>
      <c r="JMF3" s="135"/>
      <c r="JMG3" s="135"/>
      <c r="JMH3" s="135"/>
      <c r="JMI3" s="135"/>
      <c r="JMJ3" s="135"/>
      <c r="JMK3" s="135"/>
      <c r="JML3" s="135"/>
      <c r="JMM3" s="135"/>
      <c r="JMN3" s="135"/>
      <c r="JMO3" s="135"/>
      <c r="JMP3" s="135"/>
      <c r="JMQ3" s="135"/>
      <c r="JMR3" s="135"/>
      <c r="JMS3" s="135"/>
      <c r="JMT3" s="135"/>
      <c r="JMU3" s="135"/>
      <c r="JMV3" s="135"/>
      <c r="JMW3" s="135"/>
      <c r="JMX3" s="135"/>
      <c r="JMY3" s="135"/>
      <c r="JMZ3" s="135"/>
      <c r="JNA3" s="135"/>
      <c r="JNB3" s="135"/>
      <c r="JNC3" s="135"/>
      <c r="JND3" s="135"/>
      <c r="JNE3" s="135"/>
      <c r="JNF3" s="135"/>
      <c r="JNG3" s="135"/>
      <c r="JNH3" s="135"/>
      <c r="JNI3" s="135"/>
      <c r="JNJ3" s="135"/>
      <c r="JNK3" s="135"/>
      <c r="JNL3" s="135"/>
      <c r="JNM3" s="135"/>
      <c r="JNN3" s="135"/>
      <c r="JNO3" s="135"/>
      <c r="JNP3" s="135"/>
      <c r="JNQ3" s="135"/>
      <c r="JNR3" s="135"/>
      <c r="JNS3" s="135"/>
      <c r="JNT3" s="135"/>
      <c r="JNU3" s="135"/>
      <c r="JNV3" s="135"/>
      <c r="JNW3" s="135"/>
      <c r="JNX3" s="135"/>
      <c r="JNY3" s="135"/>
      <c r="JNZ3" s="135"/>
      <c r="JOA3" s="135"/>
      <c r="JOB3" s="135"/>
      <c r="JOC3" s="135"/>
      <c r="JOD3" s="135"/>
      <c r="JOE3" s="135"/>
      <c r="JOF3" s="135"/>
      <c r="JOG3" s="135"/>
      <c r="JOH3" s="135"/>
      <c r="JOI3" s="135"/>
      <c r="JOJ3" s="135"/>
      <c r="JOK3" s="135"/>
      <c r="JOL3" s="135"/>
      <c r="JOM3" s="135"/>
      <c r="JON3" s="135"/>
      <c r="JOO3" s="135"/>
      <c r="JOP3" s="135"/>
      <c r="JOQ3" s="135"/>
      <c r="JOR3" s="135"/>
      <c r="JOS3" s="135"/>
      <c r="JOT3" s="135"/>
      <c r="JOU3" s="135"/>
      <c r="JOV3" s="135"/>
      <c r="JOW3" s="135"/>
      <c r="JOX3" s="135"/>
      <c r="JOY3" s="135"/>
      <c r="JOZ3" s="135"/>
      <c r="JPA3" s="135"/>
      <c r="JPB3" s="135"/>
      <c r="JPC3" s="135"/>
      <c r="JPD3" s="135"/>
      <c r="JPE3" s="135"/>
      <c r="JPF3" s="135"/>
      <c r="JPG3" s="135"/>
      <c r="JPH3" s="135"/>
      <c r="JPI3" s="135"/>
      <c r="JPJ3" s="135"/>
      <c r="JPK3" s="135"/>
      <c r="JPL3" s="135"/>
      <c r="JPM3" s="135"/>
      <c r="JPN3" s="135"/>
      <c r="JPO3" s="135"/>
      <c r="JPP3" s="135"/>
      <c r="JPQ3" s="135"/>
      <c r="JPR3" s="135"/>
      <c r="JPS3" s="135"/>
      <c r="JPT3" s="135"/>
      <c r="JPU3" s="135"/>
      <c r="JPV3" s="135"/>
      <c r="JPW3" s="135"/>
      <c r="JPX3" s="135"/>
      <c r="JPY3" s="135"/>
      <c r="JPZ3" s="135"/>
      <c r="JQA3" s="135"/>
      <c r="JQB3" s="135"/>
      <c r="JQC3" s="135"/>
      <c r="JQD3" s="135"/>
      <c r="JQE3" s="135"/>
      <c r="JQF3" s="135"/>
      <c r="JQG3" s="135"/>
      <c r="JQH3" s="135"/>
      <c r="JQI3" s="135"/>
      <c r="JQJ3" s="135"/>
      <c r="JQK3" s="135"/>
      <c r="JQL3" s="135"/>
      <c r="JQM3" s="135"/>
      <c r="JQN3" s="135"/>
      <c r="JQO3" s="135"/>
      <c r="JQP3" s="135"/>
      <c r="JQQ3" s="135"/>
      <c r="JQR3" s="135"/>
      <c r="JQS3" s="135"/>
      <c r="JQT3" s="135"/>
      <c r="JQU3" s="135"/>
      <c r="JQV3" s="135"/>
      <c r="JQW3" s="135"/>
      <c r="JQX3" s="135"/>
      <c r="JQY3" s="135"/>
      <c r="JQZ3" s="135"/>
      <c r="JRA3" s="135"/>
      <c r="JRB3" s="135"/>
      <c r="JRC3" s="135"/>
      <c r="JRD3" s="135"/>
      <c r="JRE3" s="135"/>
      <c r="JRF3" s="135"/>
      <c r="JRG3" s="135"/>
      <c r="JRH3" s="135"/>
      <c r="JRI3" s="135"/>
      <c r="JRJ3" s="135"/>
      <c r="JRK3" s="135"/>
      <c r="JRL3" s="135"/>
      <c r="JRM3" s="135"/>
      <c r="JRN3" s="135"/>
      <c r="JRO3" s="135"/>
      <c r="JRP3" s="135"/>
      <c r="JRQ3" s="135"/>
      <c r="JRR3" s="135"/>
      <c r="JRS3" s="135"/>
      <c r="JRT3" s="135"/>
      <c r="JRU3" s="135"/>
      <c r="JRV3" s="135"/>
      <c r="JRW3" s="135"/>
      <c r="JRX3" s="135"/>
      <c r="JRY3" s="135"/>
      <c r="JRZ3" s="135"/>
      <c r="JSA3" s="135"/>
      <c r="JSB3" s="135"/>
      <c r="JSC3" s="135"/>
      <c r="JSD3" s="135"/>
      <c r="JSE3" s="135"/>
      <c r="JSF3" s="135"/>
      <c r="JSG3" s="135"/>
      <c r="JSH3" s="135"/>
      <c r="JSI3" s="135"/>
      <c r="JSJ3" s="135"/>
      <c r="JSK3" s="135"/>
      <c r="JSL3" s="135"/>
      <c r="JSM3" s="135"/>
      <c r="JSN3" s="135"/>
      <c r="JSO3" s="135"/>
      <c r="JSP3" s="135"/>
      <c r="JSQ3" s="135"/>
      <c r="JSR3" s="135"/>
      <c r="JSS3" s="135"/>
      <c r="JST3" s="135"/>
      <c r="JSU3" s="135"/>
      <c r="JSV3" s="135"/>
      <c r="JSW3" s="135"/>
      <c r="JSX3" s="135"/>
      <c r="JSY3" s="135"/>
      <c r="JSZ3" s="135"/>
      <c r="JTA3" s="135"/>
      <c r="JTB3" s="135"/>
      <c r="JTC3" s="135"/>
      <c r="JTD3" s="135"/>
      <c r="JTE3" s="135"/>
      <c r="JTF3" s="135"/>
      <c r="JTG3" s="135"/>
      <c r="JTH3" s="135"/>
      <c r="JTI3" s="135"/>
      <c r="JTJ3" s="135"/>
      <c r="JTK3" s="135"/>
      <c r="JTL3" s="135"/>
      <c r="JTM3" s="135"/>
      <c r="JTN3" s="135"/>
      <c r="JTO3" s="135"/>
      <c r="JTP3" s="135"/>
      <c r="JTQ3" s="135"/>
      <c r="JTR3" s="135"/>
      <c r="JTS3" s="135"/>
      <c r="JTT3" s="135"/>
      <c r="JTU3" s="135"/>
      <c r="JTV3" s="135"/>
      <c r="JTW3" s="135"/>
      <c r="JTX3" s="135"/>
      <c r="JTY3" s="135"/>
      <c r="JTZ3" s="135"/>
      <c r="JUA3" s="135"/>
      <c r="JUB3" s="135"/>
      <c r="JUC3" s="135"/>
      <c r="JUD3" s="135"/>
      <c r="JUE3" s="135"/>
      <c r="JUF3" s="135"/>
      <c r="JUG3" s="135"/>
      <c r="JUH3" s="135"/>
      <c r="JUI3" s="135"/>
      <c r="JUJ3" s="135"/>
      <c r="JUK3" s="135"/>
      <c r="JUL3" s="135"/>
      <c r="JUM3" s="135"/>
      <c r="JUN3" s="135"/>
      <c r="JUO3" s="135"/>
      <c r="JUP3" s="135"/>
      <c r="JUQ3" s="135"/>
      <c r="JUR3" s="135"/>
      <c r="JUS3" s="135"/>
      <c r="JUT3" s="135"/>
      <c r="JUU3" s="135"/>
      <c r="JUV3" s="135"/>
      <c r="JUW3" s="135"/>
      <c r="JUX3" s="135"/>
      <c r="JUY3" s="135"/>
      <c r="JUZ3" s="135"/>
      <c r="JVA3" s="135"/>
      <c r="JVB3" s="135"/>
      <c r="JVC3" s="135"/>
      <c r="JVD3" s="135"/>
      <c r="JVE3" s="135"/>
      <c r="JVF3" s="135"/>
      <c r="JVG3" s="135"/>
      <c r="JVH3" s="135"/>
      <c r="JVI3" s="135"/>
      <c r="JVJ3" s="135"/>
      <c r="JVK3" s="135"/>
      <c r="JVL3" s="135"/>
      <c r="JVM3" s="135"/>
      <c r="JVN3" s="135"/>
      <c r="JVO3" s="135"/>
      <c r="JVP3" s="135"/>
      <c r="JVQ3" s="135"/>
      <c r="JVR3" s="135"/>
      <c r="JVS3" s="135"/>
      <c r="JVT3" s="135"/>
      <c r="JVU3" s="135"/>
      <c r="JVV3" s="135"/>
      <c r="JVW3" s="135"/>
      <c r="JVX3" s="135"/>
      <c r="JVY3" s="135"/>
      <c r="JVZ3" s="135"/>
      <c r="JWA3" s="135"/>
      <c r="JWB3" s="135"/>
      <c r="JWC3" s="135"/>
      <c r="JWD3" s="135"/>
      <c r="JWE3" s="135"/>
      <c r="JWF3" s="135"/>
      <c r="JWG3" s="135"/>
      <c r="JWH3" s="135"/>
      <c r="JWI3" s="135"/>
      <c r="JWJ3" s="135"/>
      <c r="JWK3" s="135"/>
      <c r="JWL3" s="135"/>
      <c r="JWM3" s="135"/>
      <c r="JWN3" s="135"/>
      <c r="JWO3" s="135"/>
      <c r="JWP3" s="135"/>
      <c r="JWQ3" s="135"/>
      <c r="JWR3" s="135"/>
      <c r="JWS3" s="135"/>
      <c r="JWT3" s="135"/>
      <c r="JWU3" s="135"/>
      <c r="JWV3" s="135"/>
      <c r="JWW3" s="135"/>
      <c r="JWX3" s="135"/>
      <c r="JWY3" s="135"/>
      <c r="JWZ3" s="135"/>
      <c r="JXA3" s="135"/>
      <c r="JXB3" s="135"/>
      <c r="JXC3" s="135"/>
      <c r="JXD3" s="135"/>
      <c r="JXE3" s="135"/>
      <c r="JXF3" s="135"/>
      <c r="JXG3" s="135"/>
      <c r="JXH3" s="135"/>
      <c r="JXI3" s="135"/>
      <c r="JXJ3" s="135"/>
      <c r="JXK3" s="135"/>
      <c r="JXL3" s="135"/>
      <c r="JXM3" s="135"/>
      <c r="JXN3" s="135"/>
      <c r="JXO3" s="135"/>
      <c r="JXP3" s="135"/>
      <c r="JXQ3" s="135"/>
      <c r="JXR3" s="135"/>
      <c r="JXS3" s="135"/>
      <c r="JXT3" s="135"/>
      <c r="JXU3" s="135"/>
      <c r="JXV3" s="135"/>
      <c r="JXW3" s="135"/>
      <c r="JXX3" s="135"/>
      <c r="JXY3" s="135"/>
      <c r="JXZ3" s="135"/>
      <c r="JYA3" s="135"/>
      <c r="JYB3" s="135"/>
      <c r="JYC3" s="135"/>
      <c r="JYD3" s="135"/>
      <c r="JYE3" s="135"/>
      <c r="JYF3" s="135"/>
      <c r="JYG3" s="135"/>
      <c r="JYH3" s="135"/>
      <c r="JYI3" s="135"/>
      <c r="JYJ3" s="135"/>
      <c r="JYK3" s="135"/>
      <c r="JYL3" s="135"/>
      <c r="JYM3" s="135"/>
      <c r="JYN3" s="135"/>
      <c r="JYO3" s="135"/>
      <c r="JYP3" s="135"/>
      <c r="JYQ3" s="135"/>
      <c r="JYR3" s="135"/>
      <c r="JYS3" s="135"/>
      <c r="JYT3" s="135"/>
      <c r="JYU3" s="135"/>
      <c r="JYV3" s="135"/>
      <c r="JYW3" s="135"/>
      <c r="JYX3" s="135"/>
      <c r="JYY3" s="135"/>
      <c r="JYZ3" s="135"/>
      <c r="JZA3" s="135"/>
      <c r="JZB3" s="135"/>
      <c r="JZC3" s="135"/>
      <c r="JZD3" s="135"/>
      <c r="JZE3" s="135"/>
      <c r="JZF3" s="135"/>
      <c r="JZG3" s="135"/>
      <c r="JZH3" s="135"/>
      <c r="JZI3" s="135"/>
      <c r="JZJ3" s="135"/>
      <c r="JZK3" s="135"/>
      <c r="JZL3" s="135"/>
      <c r="JZM3" s="135"/>
      <c r="JZN3" s="135"/>
      <c r="JZO3" s="135"/>
      <c r="JZP3" s="135"/>
      <c r="JZQ3" s="135"/>
      <c r="JZR3" s="135"/>
      <c r="JZS3" s="135"/>
      <c r="JZT3" s="135"/>
      <c r="JZU3" s="135"/>
      <c r="JZV3" s="135"/>
      <c r="JZW3" s="135"/>
      <c r="JZX3" s="135"/>
      <c r="JZY3" s="135"/>
      <c r="JZZ3" s="135"/>
      <c r="KAA3" s="135"/>
      <c r="KAB3" s="135"/>
      <c r="KAC3" s="135"/>
      <c r="KAD3" s="135"/>
      <c r="KAE3" s="135"/>
      <c r="KAF3" s="135"/>
      <c r="KAG3" s="135"/>
      <c r="KAH3" s="135"/>
      <c r="KAI3" s="135"/>
      <c r="KAJ3" s="135"/>
      <c r="KAK3" s="135"/>
      <c r="KAL3" s="135"/>
      <c r="KAM3" s="135"/>
      <c r="KAN3" s="135"/>
      <c r="KAO3" s="135"/>
      <c r="KAP3" s="135"/>
      <c r="KAQ3" s="135"/>
      <c r="KAR3" s="135"/>
      <c r="KAS3" s="135"/>
      <c r="KAT3" s="135"/>
      <c r="KAU3" s="135"/>
      <c r="KAV3" s="135"/>
      <c r="KAW3" s="135"/>
      <c r="KAX3" s="135"/>
      <c r="KAY3" s="135"/>
      <c r="KAZ3" s="135"/>
      <c r="KBA3" s="135"/>
      <c r="KBB3" s="135"/>
      <c r="KBC3" s="135"/>
      <c r="KBD3" s="135"/>
      <c r="KBE3" s="135"/>
      <c r="KBF3" s="135"/>
      <c r="KBG3" s="135"/>
      <c r="KBH3" s="135"/>
      <c r="KBI3" s="135"/>
      <c r="KBJ3" s="135"/>
      <c r="KBK3" s="135"/>
      <c r="KBL3" s="135"/>
      <c r="KBM3" s="135"/>
      <c r="KBN3" s="135"/>
      <c r="KBO3" s="135"/>
      <c r="KBP3" s="135"/>
      <c r="KBQ3" s="135"/>
      <c r="KBR3" s="135"/>
      <c r="KBS3" s="135"/>
      <c r="KBT3" s="135"/>
      <c r="KBU3" s="135"/>
      <c r="KBV3" s="135"/>
      <c r="KBW3" s="135"/>
      <c r="KBX3" s="135"/>
      <c r="KBY3" s="135"/>
      <c r="KBZ3" s="135"/>
      <c r="KCA3" s="135"/>
      <c r="KCB3" s="135"/>
      <c r="KCC3" s="135"/>
      <c r="KCD3" s="135"/>
      <c r="KCE3" s="135"/>
      <c r="KCF3" s="135"/>
      <c r="KCG3" s="135"/>
      <c r="KCH3" s="135"/>
      <c r="KCI3" s="135"/>
      <c r="KCJ3" s="135"/>
      <c r="KCK3" s="135"/>
      <c r="KCL3" s="135"/>
      <c r="KCM3" s="135"/>
      <c r="KCN3" s="135"/>
      <c r="KCO3" s="135"/>
      <c r="KCP3" s="135"/>
      <c r="KCQ3" s="135"/>
      <c r="KCR3" s="135"/>
      <c r="KCS3" s="135"/>
      <c r="KCT3" s="135"/>
      <c r="KCU3" s="135"/>
      <c r="KCV3" s="135"/>
      <c r="KCW3" s="135"/>
      <c r="KCX3" s="135"/>
      <c r="KCY3" s="135"/>
      <c r="KCZ3" s="135"/>
      <c r="KDA3" s="135"/>
      <c r="KDB3" s="135"/>
      <c r="KDC3" s="135"/>
      <c r="KDD3" s="135"/>
      <c r="KDE3" s="135"/>
      <c r="KDF3" s="135"/>
      <c r="KDG3" s="135"/>
      <c r="KDH3" s="135"/>
      <c r="KDI3" s="135"/>
      <c r="KDJ3" s="135"/>
      <c r="KDK3" s="135"/>
      <c r="KDL3" s="135"/>
      <c r="KDM3" s="135"/>
      <c r="KDN3" s="135"/>
      <c r="KDO3" s="135"/>
      <c r="KDP3" s="135"/>
      <c r="KDQ3" s="135"/>
      <c r="KDR3" s="135"/>
      <c r="KDS3" s="135"/>
      <c r="KDT3" s="135"/>
      <c r="KDU3" s="135"/>
      <c r="KDV3" s="135"/>
      <c r="KDW3" s="135"/>
      <c r="KDX3" s="135"/>
      <c r="KDY3" s="135"/>
      <c r="KDZ3" s="135"/>
      <c r="KEA3" s="135"/>
      <c r="KEB3" s="135"/>
      <c r="KEC3" s="135"/>
      <c r="KED3" s="135"/>
      <c r="KEE3" s="135"/>
      <c r="KEF3" s="135"/>
      <c r="KEG3" s="135"/>
      <c r="KEH3" s="135"/>
      <c r="KEI3" s="135"/>
      <c r="KEJ3" s="135"/>
      <c r="KEK3" s="135"/>
      <c r="KEL3" s="135"/>
      <c r="KEM3" s="135"/>
      <c r="KEN3" s="135"/>
      <c r="KEO3" s="135"/>
      <c r="KEP3" s="135"/>
      <c r="KEQ3" s="135"/>
      <c r="KER3" s="135"/>
      <c r="KES3" s="135"/>
      <c r="KET3" s="135"/>
      <c r="KEU3" s="135"/>
      <c r="KEV3" s="135"/>
      <c r="KEW3" s="135"/>
      <c r="KEX3" s="135"/>
      <c r="KEY3" s="135"/>
      <c r="KEZ3" s="135"/>
      <c r="KFA3" s="135"/>
      <c r="KFB3" s="135"/>
      <c r="KFC3" s="135"/>
      <c r="KFD3" s="135"/>
      <c r="KFE3" s="135"/>
      <c r="KFF3" s="135"/>
      <c r="KFG3" s="135"/>
      <c r="KFH3" s="135"/>
      <c r="KFI3" s="135"/>
      <c r="KFJ3" s="135"/>
      <c r="KFK3" s="135"/>
      <c r="KFL3" s="135"/>
      <c r="KFM3" s="135"/>
      <c r="KFN3" s="135"/>
      <c r="KFO3" s="135"/>
      <c r="KFP3" s="135"/>
      <c r="KFQ3" s="135"/>
      <c r="KFR3" s="135"/>
      <c r="KFS3" s="135"/>
      <c r="KFT3" s="135"/>
      <c r="KFU3" s="135"/>
      <c r="KFV3" s="135"/>
      <c r="KFW3" s="135"/>
      <c r="KFX3" s="135"/>
      <c r="KFY3" s="135"/>
      <c r="KFZ3" s="135"/>
      <c r="KGA3" s="135"/>
      <c r="KGB3" s="135"/>
      <c r="KGC3" s="135"/>
      <c r="KGD3" s="135"/>
      <c r="KGE3" s="135"/>
      <c r="KGF3" s="135"/>
      <c r="KGG3" s="135"/>
      <c r="KGH3" s="135"/>
      <c r="KGI3" s="135"/>
      <c r="KGJ3" s="135"/>
      <c r="KGK3" s="135"/>
      <c r="KGL3" s="135"/>
      <c r="KGM3" s="135"/>
      <c r="KGN3" s="135"/>
      <c r="KGO3" s="135"/>
      <c r="KGP3" s="135"/>
      <c r="KGQ3" s="135"/>
      <c r="KGR3" s="135"/>
      <c r="KGS3" s="135"/>
      <c r="KGT3" s="135"/>
      <c r="KGU3" s="135"/>
      <c r="KGV3" s="135"/>
      <c r="KGW3" s="135"/>
      <c r="KGX3" s="135"/>
      <c r="KGY3" s="135"/>
      <c r="KGZ3" s="135"/>
      <c r="KHA3" s="135"/>
      <c r="KHB3" s="135"/>
      <c r="KHC3" s="135"/>
      <c r="KHD3" s="135"/>
      <c r="KHE3" s="135"/>
      <c r="KHF3" s="135"/>
      <c r="KHG3" s="135"/>
      <c r="KHH3" s="135"/>
      <c r="KHI3" s="135"/>
      <c r="KHJ3" s="135"/>
      <c r="KHK3" s="135"/>
      <c r="KHL3" s="135"/>
      <c r="KHM3" s="135"/>
      <c r="KHN3" s="135"/>
      <c r="KHO3" s="135"/>
      <c r="KHP3" s="135"/>
      <c r="KHQ3" s="135"/>
      <c r="KHR3" s="135"/>
      <c r="KHS3" s="135"/>
      <c r="KHT3" s="135"/>
      <c r="KHU3" s="135"/>
      <c r="KHV3" s="135"/>
      <c r="KHW3" s="135"/>
      <c r="KHX3" s="135"/>
      <c r="KHY3" s="135"/>
      <c r="KHZ3" s="135"/>
      <c r="KIA3" s="135"/>
      <c r="KIB3" s="135"/>
      <c r="KIC3" s="135"/>
      <c r="KID3" s="135"/>
      <c r="KIE3" s="135"/>
      <c r="KIF3" s="135"/>
      <c r="KIG3" s="135"/>
      <c r="KIH3" s="135"/>
      <c r="KII3" s="135"/>
      <c r="KIJ3" s="135"/>
      <c r="KIK3" s="135"/>
      <c r="KIL3" s="135"/>
      <c r="KIM3" s="135"/>
      <c r="KIN3" s="135"/>
      <c r="KIO3" s="135"/>
      <c r="KIP3" s="135"/>
      <c r="KIQ3" s="135"/>
      <c r="KIR3" s="135"/>
      <c r="KIS3" s="135"/>
      <c r="KIT3" s="135"/>
      <c r="KIU3" s="135"/>
      <c r="KIV3" s="135"/>
      <c r="KIW3" s="135"/>
      <c r="KIX3" s="135"/>
      <c r="KIY3" s="135"/>
      <c r="KIZ3" s="135"/>
      <c r="KJA3" s="135"/>
      <c r="KJB3" s="135"/>
      <c r="KJC3" s="135"/>
      <c r="KJD3" s="135"/>
      <c r="KJE3" s="135"/>
      <c r="KJF3" s="135"/>
      <c r="KJG3" s="135"/>
      <c r="KJH3" s="135"/>
      <c r="KJI3" s="135"/>
      <c r="KJJ3" s="135"/>
      <c r="KJK3" s="135"/>
      <c r="KJL3" s="135"/>
      <c r="KJM3" s="135"/>
      <c r="KJN3" s="135"/>
      <c r="KJO3" s="135"/>
      <c r="KJP3" s="135"/>
      <c r="KJQ3" s="135"/>
      <c r="KJR3" s="135"/>
      <c r="KJS3" s="135"/>
      <c r="KJT3" s="135"/>
      <c r="KJU3" s="135"/>
      <c r="KJV3" s="135"/>
      <c r="KJW3" s="135"/>
      <c r="KJX3" s="135"/>
      <c r="KJY3" s="135"/>
      <c r="KJZ3" s="135"/>
      <c r="KKA3" s="135"/>
      <c r="KKB3" s="135"/>
      <c r="KKC3" s="135"/>
      <c r="KKD3" s="135"/>
      <c r="KKE3" s="135"/>
      <c r="KKF3" s="135"/>
      <c r="KKG3" s="135"/>
      <c r="KKH3" s="135"/>
      <c r="KKI3" s="135"/>
      <c r="KKJ3" s="135"/>
      <c r="KKK3" s="135"/>
      <c r="KKL3" s="135"/>
      <c r="KKM3" s="135"/>
      <c r="KKN3" s="135"/>
      <c r="KKO3" s="135"/>
      <c r="KKP3" s="135"/>
      <c r="KKQ3" s="135"/>
      <c r="KKR3" s="135"/>
      <c r="KKS3" s="135"/>
      <c r="KKT3" s="135"/>
      <c r="KKU3" s="135"/>
      <c r="KKV3" s="135"/>
      <c r="KKW3" s="135"/>
      <c r="KKX3" s="135"/>
      <c r="KKY3" s="135"/>
      <c r="KKZ3" s="135"/>
      <c r="KLA3" s="135"/>
      <c r="KLB3" s="135"/>
      <c r="KLC3" s="135"/>
      <c r="KLD3" s="135"/>
      <c r="KLE3" s="135"/>
      <c r="KLF3" s="135"/>
      <c r="KLG3" s="135"/>
      <c r="KLH3" s="135"/>
      <c r="KLI3" s="135"/>
      <c r="KLJ3" s="135"/>
      <c r="KLK3" s="135"/>
      <c r="KLL3" s="135"/>
      <c r="KLM3" s="135"/>
      <c r="KLN3" s="135"/>
      <c r="KLO3" s="135"/>
      <c r="KLP3" s="135"/>
      <c r="KLQ3" s="135"/>
      <c r="KLR3" s="135"/>
      <c r="KLS3" s="135"/>
      <c r="KLT3" s="135"/>
      <c r="KLU3" s="135"/>
      <c r="KLV3" s="135"/>
      <c r="KLW3" s="135"/>
      <c r="KLX3" s="135"/>
      <c r="KLY3" s="135"/>
      <c r="KLZ3" s="135"/>
      <c r="KMA3" s="135"/>
      <c r="KMB3" s="135"/>
      <c r="KMC3" s="135"/>
      <c r="KMD3" s="135"/>
      <c r="KME3" s="135"/>
      <c r="KMF3" s="135"/>
      <c r="KMG3" s="135"/>
      <c r="KMH3" s="135"/>
      <c r="KMI3" s="135"/>
      <c r="KMJ3" s="135"/>
      <c r="KMK3" s="135"/>
      <c r="KML3" s="135"/>
      <c r="KMM3" s="135"/>
      <c r="KMN3" s="135"/>
      <c r="KMO3" s="135"/>
      <c r="KMP3" s="135"/>
      <c r="KMQ3" s="135"/>
      <c r="KMR3" s="135"/>
      <c r="KMS3" s="135"/>
      <c r="KMT3" s="135"/>
      <c r="KMU3" s="135"/>
      <c r="KMV3" s="135"/>
      <c r="KMW3" s="135"/>
      <c r="KMX3" s="135"/>
      <c r="KMY3" s="135"/>
      <c r="KMZ3" s="135"/>
      <c r="KNA3" s="135"/>
      <c r="KNB3" s="135"/>
      <c r="KNC3" s="135"/>
      <c r="KND3" s="135"/>
      <c r="KNE3" s="135"/>
      <c r="KNF3" s="135"/>
      <c r="KNG3" s="135"/>
      <c r="KNH3" s="135"/>
      <c r="KNI3" s="135"/>
      <c r="KNJ3" s="135"/>
      <c r="KNK3" s="135"/>
      <c r="KNL3" s="135"/>
      <c r="KNM3" s="135"/>
      <c r="KNN3" s="135"/>
      <c r="KNO3" s="135"/>
      <c r="KNP3" s="135"/>
      <c r="KNQ3" s="135"/>
      <c r="KNR3" s="135"/>
      <c r="KNS3" s="135"/>
      <c r="KNT3" s="135"/>
      <c r="KNU3" s="135"/>
      <c r="KNV3" s="135"/>
      <c r="KNW3" s="135"/>
      <c r="KNX3" s="135"/>
      <c r="KNY3" s="135"/>
      <c r="KNZ3" s="135"/>
      <c r="KOA3" s="135"/>
      <c r="KOB3" s="135"/>
      <c r="KOC3" s="135"/>
      <c r="KOD3" s="135"/>
      <c r="KOE3" s="135"/>
      <c r="KOF3" s="135"/>
      <c r="KOG3" s="135"/>
      <c r="KOH3" s="135"/>
      <c r="KOI3" s="135"/>
      <c r="KOJ3" s="135"/>
      <c r="KOK3" s="135"/>
      <c r="KOL3" s="135"/>
      <c r="KOM3" s="135"/>
      <c r="KON3" s="135"/>
      <c r="KOO3" s="135"/>
      <c r="KOP3" s="135"/>
      <c r="KOQ3" s="135"/>
      <c r="KOR3" s="135"/>
      <c r="KOS3" s="135"/>
      <c r="KOT3" s="135"/>
      <c r="KOU3" s="135"/>
      <c r="KOV3" s="135"/>
      <c r="KOW3" s="135"/>
      <c r="KOX3" s="135"/>
      <c r="KOY3" s="135"/>
      <c r="KOZ3" s="135"/>
      <c r="KPA3" s="135"/>
      <c r="KPB3" s="135"/>
      <c r="KPC3" s="135"/>
      <c r="KPD3" s="135"/>
      <c r="KPE3" s="135"/>
      <c r="KPF3" s="135"/>
      <c r="KPG3" s="135"/>
      <c r="KPH3" s="135"/>
      <c r="KPI3" s="135"/>
      <c r="KPJ3" s="135"/>
      <c r="KPK3" s="135"/>
      <c r="KPL3" s="135"/>
      <c r="KPM3" s="135"/>
      <c r="KPN3" s="135"/>
      <c r="KPO3" s="135"/>
      <c r="KPP3" s="135"/>
      <c r="KPQ3" s="135"/>
      <c r="KPR3" s="135"/>
      <c r="KPS3" s="135"/>
      <c r="KPT3" s="135"/>
      <c r="KPU3" s="135"/>
      <c r="KPV3" s="135"/>
      <c r="KPW3" s="135"/>
      <c r="KPX3" s="135"/>
      <c r="KPY3" s="135"/>
      <c r="KPZ3" s="135"/>
      <c r="KQA3" s="135"/>
      <c r="KQB3" s="135"/>
      <c r="KQC3" s="135"/>
      <c r="KQD3" s="135"/>
      <c r="KQE3" s="135"/>
      <c r="KQF3" s="135"/>
      <c r="KQG3" s="135"/>
      <c r="KQH3" s="135"/>
      <c r="KQI3" s="135"/>
      <c r="KQJ3" s="135"/>
      <c r="KQK3" s="135"/>
      <c r="KQL3" s="135"/>
      <c r="KQM3" s="135"/>
      <c r="KQN3" s="135"/>
      <c r="KQO3" s="135"/>
      <c r="KQP3" s="135"/>
      <c r="KQQ3" s="135"/>
      <c r="KQR3" s="135"/>
      <c r="KQS3" s="135"/>
      <c r="KQT3" s="135"/>
      <c r="KQU3" s="135"/>
      <c r="KQV3" s="135"/>
      <c r="KQW3" s="135"/>
      <c r="KQX3" s="135"/>
      <c r="KQY3" s="135"/>
      <c r="KQZ3" s="135"/>
      <c r="KRA3" s="135"/>
      <c r="KRB3" s="135"/>
      <c r="KRC3" s="135"/>
      <c r="KRD3" s="135"/>
      <c r="KRE3" s="135"/>
      <c r="KRF3" s="135"/>
      <c r="KRG3" s="135"/>
      <c r="KRH3" s="135"/>
      <c r="KRI3" s="135"/>
      <c r="KRJ3" s="135"/>
      <c r="KRK3" s="135"/>
      <c r="KRL3" s="135"/>
      <c r="KRM3" s="135"/>
      <c r="KRN3" s="135"/>
      <c r="KRO3" s="135"/>
      <c r="KRP3" s="135"/>
      <c r="KRQ3" s="135"/>
      <c r="KRR3" s="135"/>
      <c r="KRS3" s="135"/>
      <c r="KRT3" s="135"/>
      <c r="KRU3" s="135"/>
      <c r="KRV3" s="135"/>
      <c r="KRW3" s="135"/>
      <c r="KRX3" s="135"/>
      <c r="KRY3" s="135"/>
      <c r="KRZ3" s="135"/>
      <c r="KSA3" s="135"/>
      <c r="KSB3" s="135"/>
      <c r="KSC3" s="135"/>
      <c r="KSD3" s="135"/>
      <c r="KSE3" s="135"/>
      <c r="KSF3" s="135"/>
      <c r="KSG3" s="135"/>
      <c r="KSH3" s="135"/>
      <c r="KSI3" s="135"/>
      <c r="KSJ3" s="135"/>
      <c r="KSK3" s="135"/>
      <c r="KSL3" s="135"/>
      <c r="KSM3" s="135"/>
      <c r="KSN3" s="135"/>
      <c r="KSO3" s="135"/>
      <c r="KSP3" s="135"/>
      <c r="KSQ3" s="135"/>
      <c r="KSR3" s="135"/>
      <c r="KSS3" s="135"/>
      <c r="KST3" s="135"/>
      <c r="KSU3" s="135"/>
      <c r="KSV3" s="135"/>
      <c r="KSW3" s="135"/>
      <c r="KSX3" s="135"/>
      <c r="KSY3" s="135"/>
      <c r="KSZ3" s="135"/>
      <c r="KTA3" s="135"/>
      <c r="KTB3" s="135"/>
      <c r="KTC3" s="135"/>
      <c r="KTD3" s="135"/>
      <c r="KTE3" s="135"/>
      <c r="KTF3" s="135"/>
      <c r="KTG3" s="135"/>
      <c r="KTH3" s="135"/>
      <c r="KTI3" s="135"/>
      <c r="KTJ3" s="135"/>
      <c r="KTK3" s="135"/>
      <c r="KTL3" s="135"/>
      <c r="KTM3" s="135"/>
      <c r="KTN3" s="135"/>
      <c r="KTO3" s="135"/>
      <c r="KTP3" s="135"/>
      <c r="KTQ3" s="135"/>
      <c r="KTR3" s="135"/>
      <c r="KTS3" s="135"/>
      <c r="KTT3" s="135"/>
      <c r="KTU3" s="135"/>
      <c r="KTV3" s="135"/>
      <c r="KTW3" s="135"/>
      <c r="KTX3" s="135"/>
      <c r="KTY3" s="135"/>
      <c r="KTZ3" s="135"/>
      <c r="KUA3" s="135"/>
      <c r="KUB3" s="135"/>
      <c r="KUC3" s="135"/>
      <c r="KUD3" s="135"/>
      <c r="KUE3" s="135"/>
      <c r="KUF3" s="135"/>
      <c r="KUG3" s="135"/>
      <c r="KUH3" s="135"/>
      <c r="KUI3" s="135"/>
      <c r="KUJ3" s="135"/>
      <c r="KUK3" s="135"/>
      <c r="KUL3" s="135"/>
      <c r="KUM3" s="135"/>
      <c r="KUN3" s="135"/>
      <c r="KUO3" s="135"/>
      <c r="KUP3" s="135"/>
      <c r="KUQ3" s="135"/>
      <c r="KUR3" s="135"/>
      <c r="KUS3" s="135"/>
      <c r="KUT3" s="135"/>
      <c r="KUU3" s="135"/>
      <c r="KUV3" s="135"/>
      <c r="KUW3" s="135"/>
      <c r="KUX3" s="135"/>
      <c r="KUY3" s="135"/>
      <c r="KUZ3" s="135"/>
      <c r="KVA3" s="135"/>
      <c r="KVB3" s="135"/>
      <c r="KVC3" s="135"/>
      <c r="KVD3" s="135"/>
      <c r="KVE3" s="135"/>
      <c r="KVF3" s="135"/>
      <c r="KVG3" s="135"/>
      <c r="KVH3" s="135"/>
      <c r="KVI3" s="135"/>
      <c r="KVJ3" s="135"/>
      <c r="KVK3" s="135"/>
      <c r="KVL3" s="135"/>
      <c r="KVM3" s="135"/>
      <c r="KVN3" s="135"/>
      <c r="KVO3" s="135"/>
      <c r="KVP3" s="135"/>
      <c r="KVQ3" s="135"/>
      <c r="KVR3" s="135"/>
      <c r="KVS3" s="135"/>
      <c r="KVT3" s="135"/>
      <c r="KVU3" s="135"/>
      <c r="KVV3" s="135"/>
      <c r="KVW3" s="135"/>
      <c r="KVX3" s="135"/>
      <c r="KVY3" s="135"/>
      <c r="KVZ3" s="135"/>
      <c r="KWA3" s="135"/>
      <c r="KWB3" s="135"/>
      <c r="KWC3" s="135"/>
      <c r="KWD3" s="135"/>
      <c r="KWE3" s="135"/>
      <c r="KWF3" s="135"/>
      <c r="KWG3" s="135"/>
      <c r="KWH3" s="135"/>
      <c r="KWI3" s="135"/>
      <c r="KWJ3" s="135"/>
      <c r="KWK3" s="135"/>
      <c r="KWL3" s="135"/>
      <c r="KWM3" s="135"/>
      <c r="KWN3" s="135"/>
      <c r="KWO3" s="135"/>
      <c r="KWP3" s="135"/>
      <c r="KWQ3" s="135"/>
      <c r="KWR3" s="135"/>
      <c r="KWS3" s="135"/>
      <c r="KWT3" s="135"/>
      <c r="KWU3" s="135"/>
      <c r="KWV3" s="135"/>
      <c r="KWW3" s="135"/>
      <c r="KWX3" s="135"/>
      <c r="KWY3" s="135"/>
      <c r="KWZ3" s="135"/>
      <c r="KXA3" s="135"/>
      <c r="KXB3" s="135"/>
      <c r="KXC3" s="135"/>
      <c r="KXD3" s="135"/>
      <c r="KXE3" s="135"/>
      <c r="KXF3" s="135"/>
      <c r="KXG3" s="135"/>
      <c r="KXH3" s="135"/>
      <c r="KXI3" s="135"/>
      <c r="KXJ3" s="135"/>
      <c r="KXK3" s="135"/>
      <c r="KXL3" s="135"/>
      <c r="KXM3" s="135"/>
      <c r="KXN3" s="135"/>
      <c r="KXO3" s="135"/>
      <c r="KXP3" s="135"/>
      <c r="KXQ3" s="135"/>
      <c r="KXR3" s="135"/>
      <c r="KXS3" s="135"/>
      <c r="KXT3" s="135"/>
      <c r="KXU3" s="135"/>
      <c r="KXV3" s="135"/>
      <c r="KXW3" s="135"/>
      <c r="KXX3" s="135"/>
      <c r="KXY3" s="135"/>
      <c r="KXZ3" s="135"/>
      <c r="KYA3" s="135"/>
      <c r="KYB3" s="135"/>
      <c r="KYC3" s="135"/>
      <c r="KYD3" s="135"/>
      <c r="KYE3" s="135"/>
      <c r="KYF3" s="135"/>
      <c r="KYG3" s="135"/>
      <c r="KYH3" s="135"/>
      <c r="KYI3" s="135"/>
      <c r="KYJ3" s="135"/>
      <c r="KYK3" s="135"/>
      <c r="KYL3" s="135"/>
      <c r="KYM3" s="135"/>
      <c r="KYN3" s="135"/>
      <c r="KYO3" s="135"/>
      <c r="KYP3" s="135"/>
      <c r="KYQ3" s="135"/>
      <c r="KYR3" s="135"/>
      <c r="KYS3" s="135"/>
      <c r="KYT3" s="135"/>
      <c r="KYU3" s="135"/>
      <c r="KYV3" s="135"/>
      <c r="KYW3" s="135"/>
      <c r="KYX3" s="135"/>
      <c r="KYY3" s="135"/>
      <c r="KYZ3" s="135"/>
      <c r="KZA3" s="135"/>
      <c r="KZB3" s="135"/>
      <c r="KZC3" s="135"/>
      <c r="KZD3" s="135"/>
      <c r="KZE3" s="135"/>
      <c r="KZF3" s="135"/>
      <c r="KZG3" s="135"/>
      <c r="KZH3" s="135"/>
      <c r="KZI3" s="135"/>
      <c r="KZJ3" s="135"/>
      <c r="KZK3" s="135"/>
      <c r="KZL3" s="135"/>
      <c r="KZM3" s="135"/>
      <c r="KZN3" s="135"/>
      <c r="KZO3" s="135"/>
      <c r="KZP3" s="135"/>
      <c r="KZQ3" s="135"/>
      <c r="KZR3" s="135"/>
      <c r="KZS3" s="135"/>
      <c r="KZT3" s="135"/>
      <c r="KZU3" s="135"/>
      <c r="KZV3" s="135"/>
      <c r="KZW3" s="135"/>
      <c r="KZX3" s="135"/>
      <c r="KZY3" s="135"/>
      <c r="KZZ3" s="135"/>
      <c r="LAA3" s="135"/>
      <c r="LAB3" s="135"/>
      <c r="LAC3" s="135"/>
      <c r="LAD3" s="135"/>
      <c r="LAE3" s="135"/>
      <c r="LAF3" s="135"/>
      <c r="LAG3" s="135"/>
      <c r="LAH3" s="135"/>
      <c r="LAI3" s="135"/>
      <c r="LAJ3" s="135"/>
      <c r="LAK3" s="135"/>
      <c r="LAL3" s="135"/>
      <c r="LAM3" s="135"/>
      <c r="LAN3" s="135"/>
      <c r="LAO3" s="135"/>
      <c r="LAP3" s="135"/>
      <c r="LAQ3" s="135"/>
      <c r="LAR3" s="135"/>
      <c r="LAS3" s="135"/>
      <c r="LAT3" s="135"/>
      <c r="LAU3" s="135"/>
      <c r="LAV3" s="135"/>
      <c r="LAW3" s="135"/>
      <c r="LAX3" s="135"/>
      <c r="LAY3" s="135"/>
      <c r="LAZ3" s="135"/>
      <c r="LBA3" s="135"/>
      <c r="LBB3" s="135"/>
      <c r="LBC3" s="135"/>
      <c r="LBD3" s="135"/>
      <c r="LBE3" s="135"/>
      <c r="LBF3" s="135"/>
      <c r="LBG3" s="135"/>
      <c r="LBH3" s="135"/>
      <c r="LBI3" s="135"/>
      <c r="LBJ3" s="135"/>
      <c r="LBK3" s="135"/>
      <c r="LBL3" s="135"/>
      <c r="LBM3" s="135"/>
      <c r="LBN3" s="135"/>
      <c r="LBO3" s="135"/>
      <c r="LBP3" s="135"/>
      <c r="LBQ3" s="135"/>
      <c r="LBR3" s="135"/>
      <c r="LBS3" s="135"/>
      <c r="LBT3" s="135"/>
      <c r="LBU3" s="135"/>
      <c r="LBV3" s="135"/>
      <c r="LBW3" s="135"/>
      <c r="LBX3" s="135"/>
      <c r="LBY3" s="135"/>
      <c r="LBZ3" s="135"/>
      <c r="LCA3" s="135"/>
      <c r="LCB3" s="135"/>
      <c r="LCC3" s="135"/>
      <c r="LCD3" s="135"/>
      <c r="LCE3" s="135"/>
      <c r="LCF3" s="135"/>
      <c r="LCG3" s="135"/>
      <c r="LCH3" s="135"/>
      <c r="LCI3" s="135"/>
      <c r="LCJ3" s="135"/>
      <c r="LCK3" s="135"/>
      <c r="LCL3" s="135"/>
      <c r="LCM3" s="135"/>
      <c r="LCN3" s="135"/>
      <c r="LCO3" s="135"/>
      <c r="LCP3" s="135"/>
      <c r="LCQ3" s="135"/>
      <c r="LCR3" s="135"/>
      <c r="LCS3" s="135"/>
      <c r="LCT3" s="135"/>
      <c r="LCU3" s="135"/>
      <c r="LCV3" s="135"/>
      <c r="LCW3" s="135"/>
      <c r="LCX3" s="135"/>
      <c r="LCY3" s="135"/>
      <c r="LCZ3" s="135"/>
      <c r="LDA3" s="135"/>
      <c r="LDB3" s="135"/>
      <c r="LDC3" s="135"/>
      <c r="LDD3" s="135"/>
      <c r="LDE3" s="135"/>
      <c r="LDF3" s="135"/>
      <c r="LDG3" s="135"/>
      <c r="LDH3" s="135"/>
      <c r="LDI3" s="135"/>
      <c r="LDJ3" s="135"/>
      <c r="LDK3" s="135"/>
      <c r="LDL3" s="135"/>
      <c r="LDM3" s="135"/>
      <c r="LDN3" s="135"/>
      <c r="LDO3" s="135"/>
      <c r="LDP3" s="135"/>
      <c r="LDQ3" s="135"/>
      <c r="LDR3" s="135"/>
      <c r="LDS3" s="135"/>
      <c r="LDT3" s="135"/>
      <c r="LDU3" s="135"/>
      <c r="LDV3" s="135"/>
      <c r="LDW3" s="135"/>
      <c r="LDX3" s="135"/>
      <c r="LDY3" s="135"/>
      <c r="LDZ3" s="135"/>
      <c r="LEA3" s="135"/>
      <c r="LEB3" s="135"/>
      <c r="LEC3" s="135"/>
      <c r="LED3" s="135"/>
      <c r="LEE3" s="135"/>
      <c r="LEF3" s="135"/>
      <c r="LEG3" s="135"/>
      <c r="LEH3" s="135"/>
      <c r="LEI3" s="135"/>
      <c r="LEJ3" s="135"/>
      <c r="LEK3" s="135"/>
      <c r="LEL3" s="135"/>
      <c r="LEM3" s="135"/>
      <c r="LEN3" s="135"/>
      <c r="LEO3" s="135"/>
      <c r="LEP3" s="135"/>
      <c r="LEQ3" s="135"/>
      <c r="LER3" s="135"/>
      <c r="LES3" s="135"/>
      <c r="LET3" s="135"/>
      <c r="LEU3" s="135"/>
      <c r="LEV3" s="135"/>
      <c r="LEW3" s="135"/>
      <c r="LEX3" s="135"/>
      <c r="LEY3" s="135"/>
      <c r="LEZ3" s="135"/>
      <c r="LFA3" s="135"/>
      <c r="LFB3" s="135"/>
      <c r="LFC3" s="135"/>
      <c r="LFD3" s="135"/>
      <c r="LFE3" s="135"/>
      <c r="LFF3" s="135"/>
      <c r="LFG3" s="135"/>
      <c r="LFH3" s="135"/>
      <c r="LFI3" s="135"/>
      <c r="LFJ3" s="135"/>
      <c r="LFK3" s="135"/>
      <c r="LFL3" s="135"/>
      <c r="LFM3" s="135"/>
      <c r="LFN3" s="135"/>
      <c r="LFO3" s="135"/>
      <c r="LFP3" s="135"/>
      <c r="LFQ3" s="135"/>
      <c r="LFR3" s="135"/>
      <c r="LFS3" s="135"/>
      <c r="LFT3" s="135"/>
      <c r="LFU3" s="135"/>
      <c r="LFV3" s="135"/>
      <c r="LFW3" s="135"/>
      <c r="LFX3" s="135"/>
      <c r="LFY3" s="135"/>
      <c r="LFZ3" s="135"/>
      <c r="LGA3" s="135"/>
      <c r="LGB3" s="135"/>
      <c r="LGC3" s="135"/>
      <c r="LGD3" s="135"/>
      <c r="LGE3" s="135"/>
      <c r="LGF3" s="135"/>
      <c r="LGG3" s="135"/>
      <c r="LGH3" s="135"/>
      <c r="LGI3" s="135"/>
      <c r="LGJ3" s="135"/>
      <c r="LGK3" s="135"/>
      <c r="LGL3" s="135"/>
      <c r="LGM3" s="135"/>
      <c r="LGN3" s="135"/>
      <c r="LGO3" s="135"/>
      <c r="LGP3" s="135"/>
      <c r="LGQ3" s="135"/>
      <c r="LGR3" s="135"/>
      <c r="LGS3" s="135"/>
      <c r="LGT3" s="135"/>
      <c r="LGU3" s="135"/>
      <c r="LGV3" s="135"/>
      <c r="LGW3" s="135"/>
      <c r="LGX3" s="135"/>
      <c r="LGY3" s="135"/>
      <c r="LGZ3" s="135"/>
      <c r="LHA3" s="135"/>
      <c r="LHB3" s="135"/>
      <c r="LHC3" s="135"/>
      <c r="LHD3" s="135"/>
      <c r="LHE3" s="135"/>
      <c r="LHF3" s="135"/>
      <c r="LHG3" s="135"/>
      <c r="LHH3" s="135"/>
      <c r="LHI3" s="135"/>
      <c r="LHJ3" s="135"/>
      <c r="LHK3" s="135"/>
      <c r="LHL3" s="135"/>
      <c r="LHM3" s="135"/>
      <c r="LHN3" s="135"/>
      <c r="LHO3" s="135"/>
      <c r="LHP3" s="135"/>
      <c r="LHQ3" s="135"/>
      <c r="LHR3" s="135"/>
      <c r="LHS3" s="135"/>
      <c r="LHT3" s="135"/>
      <c r="LHU3" s="135"/>
      <c r="LHV3" s="135"/>
      <c r="LHW3" s="135"/>
      <c r="LHX3" s="135"/>
      <c r="LHY3" s="135"/>
      <c r="LHZ3" s="135"/>
      <c r="LIA3" s="135"/>
      <c r="LIB3" s="135"/>
      <c r="LIC3" s="135"/>
      <c r="LID3" s="135"/>
      <c r="LIE3" s="135"/>
      <c r="LIF3" s="135"/>
      <c r="LIG3" s="135"/>
      <c r="LIH3" s="135"/>
      <c r="LII3" s="135"/>
      <c r="LIJ3" s="135"/>
      <c r="LIK3" s="135"/>
      <c r="LIL3" s="135"/>
      <c r="LIM3" s="135"/>
      <c r="LIN3" s="135"/>
      <c r="LIO3" s="135"/>
      <c r="LIP3" s="135"/>
      <c r="LIQ3" s="135"/>
      <c r="LIR3" s="135"/>
      <c r="LIS3" s="135"/>
      <c r="LIT3" s="135"/>
      <c r="LIU3" s="135"/>
      <c r="LIV3" s="135"/>
      <c r="LIW3" s="135"/>
      <c r="LIX3" s="135"/>
      <c r="LIY3" s="135"/>
      <c r="LIZ3" s="135"/>
      <c r="LJA3" s="135"/>
      <c r="LJB3" s="135"/>
      <c r="LJC3" s="135"/>
      <c r="LJD3" s="135"/>
      <c r="LJE3" s="135"/>
      <c r="LJF3" s="135"/>
      <c r="LJG3" s="135"/>
      <c r="LJH3" s="135"/>
      <c r="LJI3" s="135"/>
      <c r="LJJ3" s="135"/>
      <c r="LJK3" s="135"/>
      <c r="LJL3" s="135"/>
      <c r="LJM3" s="135"/>
      <c r="LJN3" s="135"/>
      <c r="LJO3" s="135"/>
      <c r="LJP3" s="135"/>
      <c r="LJQ3" s="135"/>
      <c r="LJR3" s="135"/>
      <c r="LJS3" s="135"/>
      <c r="LJT3" s="135"/>
      <c r="LJU3" s="135"/>
      <c r="LJV3" s="135"/>
      <c r="LJW3" s="135"/>
      <c r="LJX3" s="135"/>
      <c r="LJY3" s="135"/>
      <c r="LJZ3" s="135"/>
      <c r="LKA3" s="135"/>
      <c r="LKB3" s="135"/>
      <c r="LKC3" s="135"/>
      <c r="LKD3" s="135"/>
      <c r="LKE3" s="135"/>
      <c r="LKF3" s="135"/>
      <c r="LKG3" s="135"/>
      <c r="LKH3" s="135"/>
      <c r="LKI3" s="135"/>
      <c r="LKJ3" s="135"/>
      <c r="LKK3" s="135"/>
      <c r="LKL3" s="135"/>
      <c r="LKM3" s="135"/>
      <c r="LKN3" s="135"/>
      <c r="LKO3" s="135"/>
      <c r="LKP3" s="135"/>
      <c r="LKQ3" s="135"/>
      <c r="LKR3" s="135"/>
      <c r="LKS3" s="135"/>
      <c r="LKT3" s="135"/>
      <c r="LKU3" s="135"/>
      <c r="LKV3" s="135"/>
      <c r="LKW3" s="135"/>
      <c r="LKX3" s="135"/>
      <c r="LKY3" s="135"/>
      <c r="LKZ3" s="135"/>
      <c r="LLA3" s="135"/>
      <c r="LLB3" s="135"/>
      <c r="LLC3" s="135"/>
      <c r="LLD3" s="135"/>
      <c r="LLE3" s="135"/>
      <c r="LLF3" s="135"/>
      <c r="LLG3" s="135"/>
      <c r="LLH3" s="135"/>
      <c r="LLI3" s="135"/>
      <c r="LLJ3" s="135"/>
      <c r="LLK3" s="135"/>
      <c r="LLL3" s="135"/>
      <c r="LLM3" s="135"/>
      <c r="LLN3" s="135"/>
      <c r="LLO3" s="135"/>
      <c r="LLP3" s="135"/>
      <c r="LLQ3" s="135"/>
      <c r="LLR3" s="135"/>
      <c r="LLS3" s="135"/>
      <c r="LLT3" s="135"/>
      <c r="LLU3" s="135"/>
      <c r="LLV3" s="135"/>
      <c r="LLW3" s="135"/>
      <c r="LLX3" s="135"/>
      <c r="LLY3" s="135"/>
      <c r="LLZ3" s="135"/>
      <c r="LMA3" s="135"/>
      <c r="LMB3" s="135"/>
      <c r="LMC3" s="135"/>
      <c r="LMD3" s="135"/>
      <c r="LME3" s="135"/>
      <c r="LMF3" s="135"/>
      <c r="LMG3" s="135"/>
      <c r="LMH3" s="135"/>
      <c r="LMI3" s="135"/>
      <c r="LMJ3" s="135"/>
      <c r="LMK3" s="135"/>
      <c r="LML3" s="135"/>
      <c r="LMM3" s="135"/>
      <c r="LMN3" s="135"/>
      <c r="LMO3" s="135"/>
      <c r="LMP3" s="135"/>
      <c r="LMQ3" s="135"/>
      <c r="LMR3" s="135"/>
      <c r="LMS3" s="135"/>
      <c r="LMT3" s="135"/>
      <c r="LMU3" s="135"/>
      <c r="LMV3" s="135"/>
      <c r="LMW3" s="135"/>
      <c r="LMX3" s="135"/>
      <c r="LMY3" s="135"/>
      <c r="LMZ3" s="135"/>
      <c r="LNA3" s="135"/>
      <c r="LNB3" s="135"/>
      <c r="LNC3" s="135"/>
      <c r="LND3" s="135"/>
      <c r="LNE3" s="135"/>
      <c r="LNF3" s="135"/>
      <c r="LNG3" s="135"/>
      <c r="LNH3" s="135"/>
      <c r="LNI3" s="135"/>
      <c r="LNJ3" s="135"/>
      <c r="LNK3" s="135"/>
      <c r="LNL3" s="135"/>
      <c r="LNM3" s="135"/>
      <c r="LNN3" s="135"/>
      <c r="LNO3" s="135"/>
      <c r="LNP3" s="135"/>
      <c r="LNQ3" s="135"/>
      <c r="LNR3" s="135"/>
      <c r="LNS3" s="135"/>
      <c r="LNT3" s="135"/>
      <c r="LNU3" s="135"/>
      <c r="LNV3" s="135"/>
      <c r="LNW3" s="135"/>
      <c r="LNX3" s="135"/>
      <c r="LNY3" s="135"/>
      <c r="LNZ3" s="135"/>
      <c r="LOA3" s="135"/>
      <c r="LOB3" s="135"/>
      <c r="LOC3" s="135"/>
      <c r="LOD3" s="135"/>
      <c r="LOE3" s="135"/>
      <c r="LOF3" s="135"/>
      <c r="LOG3" s="135"/>
      <c r="LOH3" s="135"/>
      <c r="LOI3" s="135"/>
      <c r="LOJ3" s="135"/>
      <c r="LOK3" s="135"/>
      <c r="LOL3" s="135"/>
      <c r="LOM3" s="135"/>
      <c r="LON3" s="135"/>
      <c r="LOO3" s="135"/>
      <c r="LOP3" s="135"/>
      <c r="LOQ3" s="135"/>
      <c r="LOR3" s="135"/>
      <c r="LOS3" s="135"/>
      <c r="LOT3" s="135"/>
      <c r="LOU3" s="135"/>
      <c r="LOV3" s="135"/>
      <c r="LOW3" s="135"/>
      <c r="LOX3" s="135"/>
      <c r="LOY3" s="135"/>
      <c r="LOZ3" s="135"/>
      <c r="LPA3" s="135"/>
      <c r="LPB3" s="135"/>
      <c r="LPC3" s="135"/>
      <c r="LPD3" s="135"/>
      <c r="LPE3" s="135"/>
      <c r="LPF3" s="135"/>
      <c r="LPG3" s="135"/>
      <c r="LPH3" s="135"/>
      <c r="LPI3" s="135"/>
      <c r="LPJ3" s="135"/>
      <c r="LPK3" s="135"/>
      <c r="LPL3" s="135"/>
      <c r="LPM3" s="135"/>
      <c r="LPN3" s="135"/>
      <c r="LPO3" s="135"/>
      <c r="LPP3" s="135"/>
      <c r="LPQ3" s="135"/>
      <c r="LPR3" s="135"/>
      <c r="LPS3" s="135"/>
      <c r="LPT3" s="135"/>
      <c r="LPU3" s="135"/>
      <c r="LPV3" s="135"/>
      <c r="LPW3" s="135"/>
      <c r="LPX3" s="135"/>
      <c r="LPY3" s="135"/>
      <c r="LPZ3" s="135"/>
      <c r="LQA3" s="135"/>
      <c r="LQB3" s="135"/>
      <c r="LQC3" s="135"/>
      <c r="LQD3" s="135"/>
      <c r="LQE3" s="135"/>
      <c r="LQF3" s="135"/>
      <c r="LQG3" s="135"/>
      <c r="LQH3" s="135"/>
      <c r="LQI3" s="135"/>
      <c r="LQJ3" s="135"/>
      <c r="LQK3" s="135"/>
      <c r="LQL3" s="135"/>
      <c r="LQM3" s="135"/>
      <c r="LQN3" s="135"/>
      <c r="LQO3" s="135"/>
      <c r="LQP3" s="135"/>
      <c r="LQQ3" s="135"/>
      <c r="LQR3" s="135"/>
      <c r="LQS3" s="135"/>
      <c r="LQT3" s="135"/>
      <c r="LQU3" s="135"/>
      <c r="LQV3" s="135"/>
      <c r="LQW3" s="135"/>
      <c r="LQX3" s="135"/>
      <c r="LQY3" s="135"/>
      <c r="LQZ3" s="135"/>
      <c r="LRA3" s="135"/>
      <c r="LRB3" s="135"/>
      <c r="LRC3" s="135"/>
      <c r="LRD3" s="135"/>
      <c r="LRE3" s="135"/>
      <c r="LRF3" s="135"/>
      <c r="LRG3" s="135"/>
      <c r="LRH3" s="135"/>
      <c r="LRI3" s="135"/>
      <c r="LRJ3" s="135"/>
      <c r="LRK3" s="135"/>
      <c r="LRL3" s="135"/>
      <c r="LRM3" s="135"/>
      <c r="LRN3" s="135"/>
      <c r="LRO3" s="135"/>
      <c r="LRP3" s="135"/>
      <c r="LRQ3" s="135"/>
      <c r="LRR3" s="135"/>
      <c r="LRS3" s="135"/>
      <c r="LRT3" s="135"/>
      <c r="LRU3" s="135"/>
      <c r="LRV3" s="135"/>
      <c r="LRW3" s="135"/>
      <c r="LRX3" s="135"/>
      <c r="LRY3" s="135"/>
      <c r="LRZ3" s="135"/>
      <c r="LSA3" s="135"/>
      <c r="LSB3" s="135"/>
      <c r="LSC3" s="135"/>
      <c r="LSD3" s="135"/>
      <c r="LSE3" s="135"/>
      <c r="LSF3" s="135"/>
      <c r="LSG3" s="135"/>
      <c r="LSH3" s="135"/>
      <c r="LSI3" s="135"/>
      <c r="LSJ3" s="135"/>
      <c r="LSK3" s="135"/>
      <c r="LSL3" s="135"/>
      <c r="LSM3" s="135"/>
      <c r="LSN3" s="135"/>
      <c r="LSO3" s="135"/>
      <c r="LSP3" s="135"/>
      <c r="LSQ3" s="135"/>
      <c r="LSR3" s="135"/>
      <c r="LSS3" s="135"/>
      <c r="LST3" s="135"/>
      <c r="LSU3" s="135"/>
      <c r="LSV3" s="135"/>
      <c r="LSW3" s="135"/>
      <c r="LSX3" s="135"/>
      <c r="LSY3" s="135"/>
      <c r="LSZ3" s="135"/>
      <c r="LTA3" s="135"/>
      <c r="LTB3" s="135"/>
      <c r="LTC3" s="135"/>
      <c r="LTD3" s="135"/>
      <c r="LTE3" s="135"/>
      <c r="LTF3" s="135"/>
      <c r="LTG3" s="135"/>
      <c r="LTH3" s="135"/>
      <c r="LTI3" s="135"/>
      <c r="LTJ3" s="135"/>
      <c r="LTK3" s="135"/>
      <c r="LTL3" s="135"/>
      <c r="LTM3" s="135"/>
      <c r="LTN3" s="135"/>
      <c r="LTO3" s="135"/>
      <c r="LTP3" s="135"/>
      <c r="LTQ3" s="135"/>
      <c r="LTR3" s="135"/>
      <c r="LTS3" s="135"/>
      <c r="LTT3" s="135"/>
      <c r="LTU3" s="135"/>
      <c r="LTV3" s="135"/>
      <c r="LTW3" s="135"/>
      <c r="LTX3" s="135"/>
      <c r="LTY3" s="135"/>
      <c r="LTZ3" s="135"/>
      <c r="LUA3" s="135"/>
      <c r="LUB3" s="135"/>
      <c r="LUC3" s="135"/>
      <c r="LUD3" s="135"/>
      <c r="LUE3" s="135"/>
      <c r="LUF3" s="135"/>
      <c r="LUG3" s="135"/>
      <c r="LUH3" s="135"/>
      <c r="LUI3" s="135"/>
      <c r="LUJ3" s="135"/>
      <c r="LUK3" s="135"/>
      <c r="LUL3" s="135"/>
      <c r="LUM3" s="135"/>
      <c r="LUN3" s="135"/>
      <c r="LUO3" s="135"/>
      <c r="LUP3" s="135"/>
      <c r="LUQ3" s="135"/>
      <c r="LUR3" s="135"/>
      <c r="LUS3" s="135"/>
      <c r="LUT3" s="135"/>
      <c r="LUU3" s="135"/>
      <c r="LUV3" s="135"/>
      <c r="LUW3" s="135"/>
      <c r="LUX3" s="135"/>
      <c r="LUY3" s="135"/>
      <c r="LUZ3" s="135"/>
      <c r="LVA3" s="135"/>
      <c r="LVB3" s="135"/>
      <c r="LVC3" s="135"/>
      <c r="LVD3" s="135"/>
      <c r="LVE3" s="135"/>
      <c r="LVF3" s="135"/>
      <c r="LVG3" s="135"/>
      <c r="LVH3" s="135"/>
      <c r="LVI3" s="135"/>
      <c r="LVJ3" s="135"/>
      <c r="LVK3" s="135"/>
      <c r="LVL3" s="135"/>
      <c r="LVM3" s="135"/>
      <c r="LVN3" s="135"/>
      <c r="LVO3" s="135"/>
      <c r="LVP3" s="135"/>
      <c r="LVQ3" s="135"/>
      <c r="LVR3" s="135"/>
      <c r="LVS3" s="135"/>
      <c r="LVT3" s="135"/>
      <c r="LVU3" s="135"/>
      <c r="LVV3" s="135"/>
      <c r="LVW3" s="135"/>
      <c r="LVX3" s="135"/>
      <c r="LVY3" s="135"/>
      <c r="LVZ3" s="135"/>
      <c r="LWA3" s="135"/>
      <c r="LWB3" s="135"/>
      <c r="LWC3" s="135"/>
      <c r="LWD3" s="135"/>
      <c r="LWE3" s="135"/>
      <c r="LWF3" s="135"/>
      <c r="LWG3" s="135"/>
      <c r="LWH3" s="135"/>
      <c r="LWI3" s="135"/>
      <c r="LWJ3" s="135"/>
      <c r="LWK3" s="135"/>
      <c r="LWL3" s="135"/>
      <c r="LWM3" s="135"/>
      <c r="LWN3" s="135"/>
      <c r="LWO3" s="135"/>
      <c r="LWP3" s="135"/>
      <c r="LWQ3" s="135"/>
      <c r="LWR3" s="135"/>
      <c r="LWS3" s="135"/>
      <c r="LWT3" s="135"/>
      <c r="LWU3" s="135"/>
      <c r="LWV3" s="135"/>
      <c r="LWW3" s="135"/>
      <c r="LWX3" s="135"/>
      <c r="LWY3" s="135"/>
      <c r="LWZ3" s="135"/>
      <c r="LXA3" s="135"/>
      <c r="LXB3" s="135"/>
      <c r="LXC3" s="135"/>
      <c r="LXD3" s="135"/>
      <c r="LXE3" s="135"/>
      <c r="LXF3" s="135"/>
      <c r="LXG3" s="135"/>
      <c r="LXH3" s="135"/>
      <c r="LXI3" s="135"/>
      <c r="LXJ3" s="135"/>
      <c r="LXK3" s="135"/>
      <c r="LXL3" s="135"/>
      <c r="LXM3" s="135"/>
      <c r="LXN3" s="135"/>
      <c r="LXO3" s="135"/>
      <c r="LXP3" s="135"/>
      <c r="LXQ3" s="135"/>
      <c r="LXR3" s="135"/>
      <c r="LXS3" s="135"/>
      <c r="LXT3" s="135"/>
      <c r="LXU3" s="135"/>
      <c r="LXV3" s="135"/>
      <c r="LXW3" s="135"/>
      <c r="LXX3" s="135"/>
      <c r="LXY3" s="135"/>
      <c r="LXZ3" s="135"/>
      <c r="LYA3" s="135"/>
      <c r="LYB3" s="135"/>
      <c r="LYC3" s="135"/>
      <c r="LYD3" s="135"/>
      <c r="LYE3" s="135"/>
      <c r="LYF3" s="135"/>
      <c r="LYG3" s="135"/>
      <c r="LYH3" s="135"/>
      <c r="LYI3" s="135"/>
      <c r="LYJ3" s="135"/>
      <c r="LYK3" s="135"/>
      <c r="LYL3" s="135"/>
      <c r="LYM3" s="135"/>
      <c r="LYN3" s="135"/>
      <c r="LYO3" s="135"/>
      <c r="LYP3" s="135"/>
      <c r="LYQ3" s="135"/>
      <c r="LYR3" s="135"/>
      <c r="LYS3" s="135"/>
      <c r="LYT3" s="135"/>
      <c r="LYU3" s="135"/>
      <c r="LYV3" s="135"/>
      <c r="LYW3" s="135"/>
      <c r="LYX3" s="135"/>
      <c r="LYY3" s="135"/>
      <c r="LYZ3" s="135"/>
      <c r="LZA3" s="135"/>
      <c r="LZB3" s="135"/>
      <c r="LZC3" s="135"/>
      <c r="LZD3" s="135"/>
      <c r="LZE3" s="135"/>
      <c r="LZF3" s="135"/>
      <c r="LZG3" s="135"/>
      <c r="LZH3" s="135"/>
      <c r="LZI3" s="135"/>
      <c r="LZJ3" s="135"/>
      <c r="LZK3" s="135"/>
      <c r="LZL3" s="135"/>
      <c r="LZM3" s="135"/>
      <c r="LZN3" s="135"/>
      <c r="LZO3" s="135"/>
      <c r="LZP3" s="135"/>
      <c r="LZQ3" s="135"/>
      <c r="LZR3" s="135"/>
      <c r="LZS3" s="135"/>
      <c r="LZT3" s="135"/>
      <c r="LZU3" s="135"/>
      <c r="LZV3" s="135"/>
      <c r="LZW3" s="135"/>
      <c r="LZX3" s="135"/>
      <c r="LZY3" s="135"/>
      <c r="LZZ3" s="135"/>
      <c r="MAA3" s="135"/>
      <c r="MAB3" s="135"/>
      <c r="MAC3" s="135"/>
      <c r="MAD3" s="135"/>
      <c r="MAE3" s="135"/>
      <c r="MAF3" s="135"/>
      <c r="MAG3" s="135"/>
      <c r="MAH3" s="135"/>
      <c r="MAI3" s="135"/>
      <c r="MAJ3" s="135"/>
      <c r="MAK3" s="135"/>
      <c r="MAL3" s="135"/>
      <c r="MAM3" s="135"/>
      <c r="MAN3" s="135"/>
      <c r="MAO3" s="135"/>
      <c r="MAP3" s="135"/>
      <c r="MAQ3" s="135"/>
      <c r="MAR3" s="135"/>
      <c r="MAS3" s="135"/>
      <c r="MAT3" s="135"/>
      <c r="MAU3" s="135"/>
      <c r="MAV3" s="135"/>
      <c r="MAW3" s="135"/>
      <c r="MAX3" s="135"/>
      <c r="MAY3" s="135"/>
      <c r="MAZ3" s="135"/>
      <c r="MBA3" s="135"/>
      <c r="MBB3" s="135"/>
      <c r="MBC3" s="135"/>
      <c r="MBD3" s="135"/>
      <c r="MBE3" s="135"/>
      <c r="MBF3" s="135"/>
      <c r="MBG3" s="135"/>
      <c r="MBH3" s="135"/>
      <c r="MBI3" s="135"/>
      <c r="MBJ3" s="135"/>
      <c r="MBK3" s="135"/>
      <c r="MBL3" s="135"/>
      <c r="MBM3" s="135"/>
      <c r="MBN3" s="135"/>
      <c r="MBO3" s="135"/>
      <c r="MBP3" s="135"/>
      <c r="MBQ3" s="135"/>
      <c r="MBR3" s="135"/>
      <c r="MBS3" s="135"/>
      <c r="MBT3" s="135"/>
      <c r="MBU3" s="135"/>
      <c r="MBV3" s="135"/>
      <c r="MBW3" s="135"/>
      <c r="MBX3" s="135"/>
      <c r="MBY3" s="135"/>
      <c r="MBZ3" s="135"/>
      <c r="MCA3" s="135"/>
      <c r="MCB3" s="135"/>
      <c r="MCC3" s="135"/>
      <c r="MCD3" s="135"/>
      <c r="MCE3" s="135"/>
      <c r="MCF3" s="135"/>
      <c r="MCG3" s="135"/>
      <c r="MCH3" s="135"/>
      <c r="MCI3" s="135"/>
      <c r="MCJ3" s="135"/>
      <c r="MCK3" s="135"/>
      <c r="MCL3" s="135"/>
      <c r="MCM3" s="135"/>
      <c r="MCN3" s="135"/>
      <c r="MCO3" s="135"/>
      <c r="MCP3" s="135"/>
      <c r="MCQ3" s="135"/>
      <c r="MCR3" s="135"/>
      <c r="MCS3" s="135"/>
      <c r="MCT3" s="135"/>
      <c r="MCU3" s="135"/>
      <c r="MCV3" s="135"/>
      <c r="MCW3" s="135"/>
      <c r="MCX3" s="135"/>
      <c r="MCY3" s="135"/>
      <c r="MCZ3" s="135"/>
      <c r="MDA3" s="135"/>
      <c r="MDB3" s="135"/>
      <c r="MDC3" s="135"/>
      <c r="MDD3" s="135"/>
      <c r="MDE3" s="135"/>
      <c r="MDF3" s="135"/>
      <c r="MDG3" s="135"/>
      <c r="MDH3" s="135"/>
      <c r="MDI3" s="135"/>
      <c r="MDJ3" s="135"/>
      <c r="MDK3" s="135"/>
      <c r="MDL3" s="135"/>
      <c r="MDM3" s="135"/>
      <c r="MDN3" s="135"/>
      <c r="MDO3" s="135"/>
      <c r="MDP3" s="135"/>
      <c r="MDQ3" s="135"/>
      <c r="MDR3" s="135"/>
      <c r="MDS3" s="135"/>
      <c r="MDT3" s="135"/>
      <c r="MDU3" s="135"/>
      <c r="MDV3" s="135"/>
      <c r="MDW3" s="135"/>
      <c r="MDX3" s="135"/>
      <c r="MDY3" s="135"/>
      <c r="MDZ3" s="135"/>
      <c r="MEA3" s="135"/>
      <c r="MEB3" s="135"/>
      <c r="MEC3" s="135"/>
      <c r="MED3" s="135"/>
      <c r="MEE3" s="135"/>
      <c r="MEF3" s="135"/>
      <c r="MEG3" s="135"/>
      <c r="MEH3" s="135"/>
      <c r="MEI3" s="135"/>
      <c r="MEJ3" s="135"/>
      <c r="MEK3" s="135"/>
      <c r="MEL3" s="135"/>
      <c r="MEM3" s="135"/>
      <c r="MEN3" s="135"/>
      <c r="MEO3" s="135"/>
      <c r="MEP3" s="135"/>
      <c r="MEQ3" s="135"/>
      <c r="MER3" s="135"/>
      <c r="MES3" s="135"/>
      <c r="MET3" s="135"/>
      <c r="MEU3" s="135"/>
      <c r="MEV3" s="135"/>
      <c r="MEW3" s="135"/>
      <c r="MEX3" s="135"/>
      <c r="MEY3" s="135"/>
      <c r="MEZ3" s="135"/>
      <c r="MFA3" s="135"/>
      <c r="MFB3" s="135"/>
      <c r="MFC3" s="135"/>
      <c r="MFD3" s="135"/>
      <c r="MFE3" s="135"/>
      <c r="MFF3" s="135"/>
      <c r="MFG3" s="135"/>
      <c r="MFH3" s="135"/>
      <c r="MFI3" s="135"/>
      <c r="MFJ3" s="135"/>
      <c r="MFK3" s="135"/>
      <c r="MFL3" s="135"/>
      <c r="MFM3" s="135"/>
      <c r="MFN3" s="135"/>
      <c r="MFO3" s="135"/>
      <c r="MFP3" s="135"/>
      <c r="MFQ3" s="135"/>
      <c r="MFR3" s="135"/>
      <c r="MFS3" s="135"/>
      <c r="MFT3" s="135"/>
      <c r="MFU3" s="135"/>
      <c r="MFV3" s="135"/>
      <c r="MFW3" s="135"/>
      <c r="MFX3" s="135"/>
      <c r="MFY3" s="135"/>
      <c r="MFZ3" s="135"/>
      <c r="MGA3" s="135"/>
      <c r="MGB3" s="135"/>
      <c r="MGC3" s="135"/>
      <c r="MGD3" s="135"/>
      <c r="MGE3" s="135"/>
      <c r="MGF3" s="135"/>
      <c r="MGG3" s="135"/>
      <c r="MGH3" s="135"/>
      <c r="MGI3" s="135"/>
      <c r="MGJ3" s="135"/>
      <c r="MGK3" s="135"/>
      <c r="MGL3" s="135"/>
      <c r="MGM3" s="135"/>
      <c r="MGN3" s="135"/>
      <c r="MGO3" s="135"/>
      <c r="MGP3" s="135"/>
      <c r="MGQ3" s="135"/>
      <c r="MGR3" s="135"/>
      <c r="MGS3" s="135"/>
      <c r="MGT3" s="135"/>
      <c r="MGU3" s="135"/>
      <c r="MGV3" s="135"/>
      <c r="MGW3" s="135"/>
      <c r="MGX3" s="135"/>
      <c r="MGY3" s="135"/>
      <c r="MGZ3" s="135"/>
      <c r="MHA3" s="135"/>
      <c r="MHB3" s="135"/>
      <c r="MHC3" s="135"/>
      <c r="MHD3" s="135"/>
      <c r="MHE3" s="135"/>
      <c r="MHF3" s="135"/>
      <c r="MHG3" s="135"/>
      <c r="MHH3" s="135"/>
      <c r="MHI3" s="135"/>
      <c r="MHJ3" s="135"/>
      <c r="MHK3" s="135"/>
      <c r="MHL3" s="135"/>
      <c r="MHM3" s="135"/>
      <c r="MHN3" s="135"/>
      <c r="MHO3" s="135"/>
      <c r="MHP3" s="135"/>
      <c r="MHQ3" s="135"/>
      <c r="MHR3" s="135"/>
      <c r="MHS3" s="135"/>
      <c r="MHT3" s="135"/>
      <c r="MHU3" s="135"/>
      <c r="MHV3" s="135"/>
      <c r="MHW3" s="135"/>
      <c r="MHX3" s="135"/>
      <c r="MHY3" s="135"/>
      <c r="MHZ3" s="135"/>
      <c r="MIA3" s="135"/>
      <c r="MIB3" s="135"/>
      <c r="MIC3" s="135"/>
      <c r="MID3" s="135"/>
      <c r="MIE3" s="135"/>
      <c r="MIF3" s="135"/>
      <c r="MIG3" s="135"/>
      <c r="MIH3" s="135"/>
      <c r="MII3" s="135"/>
      <c r="MIJ3" s="135"/>
      <c r="MIK3" s="135"/>
      <c r="MIL3" s="135"/>
      <c r="MIM3" s="135"/>
      <c r="MIN3" s="135"/>
      <c r="MIO3" s="135"/>
      <c r="MIP3" s="135"/>
      <c r="MIQ3" s="135"/>
      <c r="MIR3" s="135"/>
      <c r="MIS3" s="135"/>
      <c r="MIT3" s="135"/>
      <c r="MIU3" s="135"/>
      <c r="MIV3" s="135"/>
      <c r="MIW3" s="135"/>
      <c r="MIX3" s="135"/>
      <c r="MIY3" s="135"/>
      <c r="MIZ3" s="135"/>
      <c r="MJA3" s="135"/>
      <c r="MJB3" s="135"/>
      <c r="MJC3" s="135"/>
      <c r="MJD3" s="135"/>
      <c r="MJE3" s="135"/>
      <c r="MJF3" s="135"/>
      <c r="MJG3" s="135"/>
      <c r="MJH3" s="135"/>
      <c r="MJI3" s="135"/>
      <c r="MJJ3" s="135"/>
      <c r="MJK3" s="135"/>
      <c r="MJL3" s="135"/>
      <c r="MJM3" s="135"/>
      <c r="MJN3" s="135"/>
      <c r="MJO3" s="135"/>
      <c r="MJP3" s="135"/>
      <c r="MJQ3" s="135"/>
      <c r="MJR3" s="135"/>
      <c r="MJS3" s="135"/>
      <c r="MJT3" s="135"/>
      <c r="MJU3" s="135"/>
      <c r="MJV3" s="135"/>
      <c r="MJW3" s="135"/>
      <c r="MJX3" s="135"/>
      <c r="MJY3" s="135"/>
      <c r="MJZ3" s="135"/>
      <c r="MKA3" s="135"/>
      <c r="MKB3" s="135"/>
      <c r="MKC3" s="135"/>
      <c r="MKD3" s="135"/>
      <c r="MKE3" s="135"/>
      <c r="MKF3" s="135"/>
      <c r="MKG3" s="135"/>
      <c r="MKH3" s="135"/>
      <c r="MKI3" s="135"/>
      <c r="MKJ3" s="135"/>
      <c r="MKK3" s="135"/>
      <c r="MKL3" s="135"/>
      <c r="MKM3" s="135"/>
      <c r="MKN3" s="135"/>
      <c r="MKO3" s="135"/>
      <c r="MKP3" s="135"/>
      <c r="MKQ3" s="135"/>
      <c r="MKR3" s="135"/>
      <c r="MKS3" s="135"/>
      <c r="MKT3" s="135"/>
      <c r="MKU3" s="135"/>
      <c r="MKV3" s="135"/>
      <c r="MKW3" s="135"/>
      <c r="MKX3" s="135"/>
      <c r="MKY3" s="135"/>
      <c r="MKZ3" s="135"/>
      <c r="MLA3" s="135"/>
      <c r="MLB3" s="135"/>
      <c r="MLC3" s="135"/>
      <c r="MLD3" s="135"/>
      <c r="MLE3" s="135"/>
      <c r="MLF3" s="135"/>
      <c r="MLG3" s="135"/>
      <c r="MLH3" s="135"/>
      <c r="MLI3" s="135"/>
      <c r="MLJ3" s="135"/>
      <c r="MLK3" s="135"/>
      <c r="MLL3" s="135"/>
      <c r="MLM3" s="135"/>
      <c r="MLN3" s="135"/>
      <c r="MLO3" s="135"/>
      <c r="MLP3" s="135"/>
      <c r="MLQ3" s="135"/>
      <c r="MLR3" s="135"/>
      <c r="MLS3" s="135"/>
      <c r="MLT3" s="135"/>
      <c r="MLU3" s="135"/>
      <c r="MLV3" s="135"/>
      <c r="MLW3" s="135"/>
      <c r="MLX3" s="135"/>
      <c r="MLY3" s="135"/>
      <c r="MLZ3" s="135"/>
      <c r="MMA3" s="135"/>
      <c r="MMB3" s="135"/>
      <c r="MMC3" s="135"/>
      <c r="MMD3" s="135"/>
      <c r="MME3" s="135"/>
      <c r="MMF3" s="135"/>
      <c r="MMG3" s="135"/>
      <c r="MMH3" s="135"/>
      <c r="MMI3" s="135"/>
      <c r="MMJ3" s="135"/>
      <c r="MMK3" s="135"/>
      <c r="MML3" s="135"/>
      <c r="MMM3" s="135"/>
      <c r="MMN3" s="135"/>
      <c r="MMO3" s="135"/>
      <c r="MMP3" s="135"/>
      <c r="MMQ3" s="135"/>
      <c r="MMR3" s="135"/>
      <c r="MMS3" s="135"/>
      <c r="MMT3" s="135"/>
      <c r="MMU3" s="135"/>
      <c r="MMV3" s="135"/>
      <c r="MMW3" s="135"/>
      <c r="MMX3" s="135"/>
      <c r="MMY3" s="135"/>
      <c r="MMZ3" s="135"/>
      <c r="MNA3" s="135"/>
      <c r="MNB3" s="135"/>
      <c r="MNC3" s="135"/>
      <c r="MND3" s="135"/>
      <c r="MNE3" s="135"/>
      <c r="MNF3" s="135"/>
      <c r="MNG3" s="135"/>
      <c r="MNH3" s="135"/>
      <c r="MNI3" s="135"/>
      <c r="MNJ3" s="135"/>
      <c r="MNK3" s="135"/>
      <c r="MNL3" s="135"/>
      <c r="MNM3" s="135"/>
      <c r="MNN3" s="135"/>
      <c r="MNO3" s="135"/>
      <c r="MNP3" s="135"/>
      <c r="MNQ3" s="135"/>
      <c r="MNR3" s="135"/>
      <c r="MNS3" s="135"/>
      <c r="MNT3" s="135"/>
      <c r="MNU3" s="135"/>
      <c r="MNV3" s="135"/>
      <c r="MNW3" s="135"/>
      <c r="MNX3" s="135"/>
      <c r="MNY3" s="135"/>
      <c r="MNZ3" s="135"/>
      <c r="MOA3" s="135"/>
      <c r="MOB3" s="135"/>
      <c r="MOC3" s="135"/>
      <c r="MOD3" s="135"/>
      <c r="MOE3" s="135"/>
      <c r="MOF3" s="135"/>
      <c r="MOG3" s="135"/>
      <c r="MOH3" s="135"/>
      <c r="MOI3" s="135"/>
      <c r="MOJ3" s="135"/>
      <c r="MOK3" s="135"/>
      <c r="MOL3" s="135"/>
      <c r="MOM3" s="135"/>
      <c r="MON3" s="135"/>
      <c r="MOO3" s="135"/>
      <c r="MOP3" s="135"/>
      <c r="MOQ3" s="135"/>
      <c r="MOR3" s="135"/>
      <c r="MOS3" s="135"/>
      <c r="MOT3" s="135"/>
      <c r="MOU3" s="135"/>
      <c r="MOV3" s="135"/>
      <c r="MOW3" s="135"/>
      <c r="MOX3" s="135"/>
      <c r="MOY3" s="135"/>
      <c r="MOZ3" s="135"/>
      <c r="MPA3" s="135"/>
      <c r="MPB3" s="135"/>
      <c r="MPC3" s="135"/>
      <c r="MPD3" s="135"/>
      <c r="MPE3" s="135"/>
      <c r="MPF3" s="135"/>
      <c r="MPG3" s="135"/>
      <c r="MPH3" s="135"/>
      <c r="MPI3" s="135"/>
      <c r="MPJ3" s="135"/>
      <c r="MPK3" s="135"/>
      <c r="MPL3" s="135"/>
      <c r="MPM3" s="135"/>
      <c r="MPN3" s="135"/>
      <c r="MPO3" s="135"/>
      <c r="MPP3" s="135"/>
      <c r="MPQ3" s="135"/>
      <c r="MPR3" s="135"/>
      <c r="MPS3" s="135"/>
      <c r="MPT3" s="135"/>
      <c r="MPU3" s="135"/>
      <c r="MPV3" s="135"/>
      <c r="MPW3" s="135"/>
      <c r="MPX3" s="135"/>
      <c r="MPY3" s="135"/>
      <c r="MPZ3" s="135"/>
      <c r="MQA3" s="135"/>
      <c r="MQB3" s="135"/>
      <c r="MQC3" s="135"/>
      <c r="MQD3" s="135"/>
      <c r="MQE3" s="135"/>
      <c r="MQF3" s="135"/>
      <c r="MQG3" s="135"/>
      <c r="MQH3" s="135"/>
      <c r="MQI3" s="135"/>
      <c r="MQJ3" s="135"/>
      <c r="MQK3" s="135"/>
      <c r="MQL3" s="135"/>
      <c r="MQM3" s="135"/>
      <c r="MQN3" s="135"/>
      <c r="MQO3" s="135"/>
      <c r="MQP3" s="135"/>
      <c r="MQQ3" s="135"/>
      <c r="MQR3" s="135"/>
      <c r="MQS3" s="135"/>
      <c r="MQT3" s="135"/>
      <c r="MQU3" s="135"/>
      <c r="MQV3" s="135"/>
      <c r="MQW3" s="135"/>
      <c r="MQX3" s="135"/>
      <c r="MQY3" s="135"/>
      <c r="MQZ3" s="135"/>
      <c r="MRA3" s="135"/>
      <c r="MRB3" s="135"/>
      <c r="MRC3" s="135"/>
      <c r="MRD3" s="135"/>
      <c r="MRE3" s="135"/>
      <c r="MRF3" s="135"/>
      <c r="MRG3" s="135"/>
      <c r="MRH3" s="135"/>
      <c r="MRI3" s="135"/>
      <c r="MRJ3" s="135"/>
      <c r="MRK3" s="135"/>
      <c r="MRL3" s="135"/>
      <c r="MRM3" s="135"/>
      <c r="MRN3" s="135"/>
      <c r="MRO3" s="135"/>
      <c r="MRP3" s="135"/>
      <c r="MRQ3" s="135"/>
      <c r="MRR3" s="135"/>
      <c r="MRS3" s="135"/>
      <c r="MRT3" s="135"/>
      <c r="MRU3" s="135"/>
      <c r="MRV3" s="135"/>
      <c r="MRW3" s="135"/>
      <c r="MRX3" s="135"/>
      <c r="MRY3" s="135"/>
      <c r="MRZ3" s="135"/>
      <c r="MSA3" s="135"/>
      <c r="MSB3" s="135"/>
      <c r="MSC3" s="135"/>
      <c r="MSD3" s="135"/>
      <c r="MSE3" s="135"/>
      <c r="MSF3" s="135"/>
      <c r="MSG3" s="135"/>
      <c r="MSH3" s="135"/>
      <c r="MSI3" s="135"/>
      <c r="MSJ3" s="135"/>
      <c r="MSK3" s="135"/>
      <c r="MSL3" s="135"/>
      <c r="MSM3" s="135"/>
      <c r="MSN3" s="135"/>
      <c r="MSO3" s="135"/>
      <c r="MSP3" s="135"/>
      <c r="MSQ3" s="135"/>
      <c r="MSR3" s="135"/>
      <c r="MSS3" s="135"/>
      <c r="MST3" s="135"/>
      <c r="MSU3" s="135"/>
      <c r="MSV3" s="135"/>
      <c r="MSW3" s="135"/>
      <c r="MSX3" s="135"/>
      <c r="MSY3" s="135"/>
      <c r="MSZ3" s="135"/>
      <c r="MTA3" s="135"/>
      <c r="MTB3" s="135"/>
      <c r="MTC3" s="135"/>
      <c r="MTD3" s="135"/>
      <c r="MTE3" s="135"/>
      <c r="MTF3" s="135"/>
      <c r="MTG3" s="135"/>
      <c r="MTH3" s="135"/>
      <c r="MTI3" s="135"/>
      <c r="MTJ3" s="135"/>
      <c r="MTK3" s="135"/>
      <c r="MTL3" s="135"/>
      <c r="MTM3" s="135"/>
      <c r="MTN3" s="135"/>
      <c r="MTO3" s="135"/>
      <c r="MTP3" s="135"/>
      <c r="MTQ3" s="135"/>
      <c r="MTR3" s="135"/>
      <c r="MTS3" s="135"/>
      <c r="MTT3" s="135"/>
      <c r="MTU3" s="135"/>
      <c r="MTV3" s="135"/>
      <c r="MTW3" s="135"/>
      <c r="MTX3" s="135"/>
      <c r="MTY3" s="135"/>
      <c r="MTZ3" s="135"/>
      <c r="MUA3" s="135"/>
      <c r="MUB3" s="135"/>
      <c r="MUC3" s="135"/>
      <c r="MUD3" s="135"/>
      <c r="MUE3" s="135"/>
      <c r="MUF3" s="135"/>
      <c r="MUG3" s="135"/>
      <c r="MUH3" s="135"/>
      <c r="MUI3" s="135"/>
      <c r="MUJ3" s="135"/>
      <c r="MUK3" s="135"/>
      <c r="MUL3" s="135"/>
      <c r="MUM3" s="135"/>
      <c r="MUN3" s="135"/>
      <c r="MUO3" s="135"/>
      <c r="MUP3" s="135"/>
      <c r="MUQ3" s="135"/>
      <c r="MUR3" s="135"/>
      <c r="MUS3" s="135"/>
      <c r="MUT3" s="135"/>
      <c r="MUU3" s="135"/>
      <c r="MUV3" s="135"/>
      <c r="MUW3" s="135"/>
      <c r="MUX3" s="135"/>
      <c r="MUY3" s="135"/>
      <c r="MUZ3" s="135"/>
      <c r="MVA3" s="135"/>
      <c r="MVB3" s="135"/>
      <c r="MVC3" s="135"/>
      <c r="MVD3" s="135"/>
      <c r="MVE3" s="135"/>
      <c r="MVF3" s="135"/>
      <c r="MVG3" s="135"/>
      <c r="MVH3" s="135"/>
      <c r="MVI3" s="135"/>
      <c r="MVJ3" s="135"/>
      <c r="MVK3" s="135"/>
      <c r="MVL3" s="135"/>
      <c r="MVM3" s="135"/>
      <c r="MVN3" s="135"/>
      <c r="MVO3" s="135"/>
      <c r="MVP3" s="135"/>
      <c r="MVQ3" s="135"/>
      <c r="MVR3" s="135"/>
      <c r="MVS3" s="135"/>
      <c r="MVT3" s="135"/>
      <c r="MVU3" s="135"/>
      <c r="MVV3" s="135"/>
      <c r="MVW3" s="135"/>
      <c r="MVX3" s="135"/>
      <c r="MVY3" s="135"/>
      <c r="MVZ3" s="135"/>
      <c r="MWA3" s="135"/>
      <c r="MWB3" s="135"/>
      <c r="MWC3" s="135"/>
      <c r="MWD3" s="135"/>
      <c r="MWE3" s="135"/>
      <c r="MWF3" s="135"/>
      <c r="MWG3" s="135"/>
      <c r="MWH3" s="135"/>
      <c r="MWI3" s="135"/>
      <c r="MWJ3" s="135"/>
      <c r="MWK3" s="135"/>
      <c r="MWL3" s="135"/>
      <c r="MWM3" s="135"/>
      <c r="MWN3" s="135"/>
      <c r="MWO3" s="135"/>
      <c r="MWP3" s="135"/>
      <c r="MWQ3" s="135"/>
      <c r="MWR3" s="135"/>
      <c r="MWS3" s="135"/>
      <c r="MWT3" s="135"/>
      <c r="MWU3" s="135"/>
      <c r="MWV3" s="135"/>
      <c r="MWW3" s="135"/>
      <c r="MWX3" s="135"/>
      <c r="MWY3" s="135"/>
      <c r="MWZ3" s="135"/>
      <c r="MXA3" s="135"/>
      <c r="MXB3" s="135"/>
      <c r="MXC3" s="135"/>
      <c r="MXD3" s="135"/>
      <c r="MXE3" s="135"/>
      <c r="MXF3" s="135"/>
      <c r="MXG3" s="135"/>
      <c r="MXH3" s="135"/>
      <c r="MXI3" s="135"/>
      <c r="MXJ3" s="135"/>
      <c r="MXK3" s="135"/>
      <c r="MXL3" s="135"/>
      <c r="MXM3" s="135"/>
      <c r="MXN3" s="135"/>
      <c r="MXO3" s="135"/>
      <c r="MXP3" s="135"/>
      <c r="MXQ3" s="135"/>
      <c r="MXR3" s="135"/>
      <c r="MXS3" s="135"/>
      <c r="MXT3" s="135"/>
      <c r="MXU3" s="135"/>
      <c r="MXV3" s="135"/>
      <c r="MXW3" s="135"/>
      <c r="MXX3" s="135"/>
      <c r="MXY3" s="135"/>
      <c r="MXZ3" s="135"/>
      <c r="MYA3" s="135"/>
      <c r="MYB3" s="135"/>
      <c r="MYC3" s="135"/>
      <c r="MYD3" s="135"/>
      <c r="MYE3" s="135"/>
      <c r="MYF3" s="135"/>
      <c r="MYG3" s="135"/>
      <c r="MYH3" s="135"/>
      <c r="MYI3" s="135"/>
      <c r="MYJ3" s="135"/>
      <c r="MYK3" s="135"/>
      <c r="MYL3" s="135"/>
      <c r="MYM3" s="135"/>
      <c r="MYN3" s="135"/>
      <c r="MYO3" s="135"/>
      <c r="MYP3" s="135"/>
      <c r="MYQ3" s="135"/>
      <c r="MYR3" s="135"/>
      <c r="MYS3" s="135"/>
      <c r="MYT3" s="135"/>
      <c r="MYU3" s="135"/>
      <c r="MYV3" s="135"/>
      <c r="MYW3" s="135"/>
      <c r="MYX3" s="135"/>
      <c r="MYY3" s="135"/>
      <c r="MYZ3" s="135"/>
      <c r="MZA3" s="135"/>
      <c r="MZB3" s="135"/>
      <c r="MZC3" s="135"/>
      <c r="MZD3" s="135"/>
      <c r="MZE3" s="135"/>
      <c r="MZF3" s="135"/>
      <c r="MZG3" s="135"/>
      <c r="MZH3" s="135"/>
      <c r="MZI3" s="135"/>
      <c r="MZJ3" s="135"/>
      <c r="MZK3" s="135"/>
      <c r="MZL3" s="135"/>
      <c r="MZM3" s="135"/>
      <c r="MZN3" s="135"/>
      <c r="MZO3" s="135"/>
      <c r="MZP3" s="135"/>
      <c r="MZQ3" s="135"/>
      <c r="MZR3" s="135"/>
      <c r="MZS3" s="135"/>
      <c r="MZT3" s="135"/>
      <c r="MZU3" s="135"/>
      <c r="MZV3" s="135"/>
      <c r="MZW3" s="135"/>
      <c r="MZX3" s="135"/>
      <c r="MZY3" s="135"/>
      <c r="MZZ3" s="135"/>
      <c r="NAA3" s="135"/>
      <c r="NAB3" s="135"/>
      <c r="NAC3" s="135"/>
      <c r="NAD3" s="135"/>
      <c r="NAE3" s="135"/>
      <c r="NAF3" s="135"/>
      <c r="NAG3" s="135"/>
      <c r="NAH3" s="135"/>
      <c r="NAI3" s="135"/>
      <c r="NAJ3" s="135"/>
      <c r="NAK3" s="135"/>
      <c r="NAL3" s="135"/>
      <c r="NAM3" s="135"/>
      <c r="NAN3" s="135"/>
      <c r="NAO3" s="135"/>
      <c r="NAP3" s="135"/>
      <c r="NAQ3" s="135"/>
      <c r="NAR3" s="135"/>
      <c r="NAS3" s="135"/>
      <c r="NAT3" s="135"/>
      <c r="NAU3" s="135"/>
      <c r="NAV3" s="135"/>
      <c r="NAW3" s="135"/>
      <c r="NAX3" s="135"/>
      <c r="NAY3" s="135"/>
      <c r="NAZ3" s="135"/>
      <c r="NBA3" s="135"/>
      <c r="NBB3" s="135"/>
      <c r="NBC3" s="135"/>
      <c r="NBD3" s="135"/>
      <c r="NBE3" s="135"/>
      <c r="NBF3" s="135"/>
      <c r="NBG3" s="135"/>
      <c r="NBH3" s="135"/>
      <c r="NBI3" s="135"/>
      <c r="NBJ3" s="135"/>
      <c r="NBK3" s="135"/>
      <c r="NBL3" s="135"/>
      <c r="NBM3" s="135"/>
      <c r="NBN3" s="135"/>
      <c r="NBO3" s="135"/>
      <c r="NBP3" s="135"/>
      <c r="NBQ3" s="135"/>
      <c r="NBR3" s="135"/>
      <c r="NBS3" s="135"/>
      <c r="NBT3" s="135"/>
      <c r="NBU3" s="135"/>
      <c r="NBV3" s="135"/>
      <c r="NBW3" s="135"/>
      <c r="NBX3" s="135"/>
      <c r="NBY3" s="135"/>
      <c r="NBZ3" s="135"/>
      <c r="NCA3" s="135"/>
      <c r="NCB3" s="135"/>
      <c r="NCC3" s="135"/>
      <c r="NCD3" s="135"/>
      <c r="NCE3" s="135"/>
      <c r="NCF3" s="135"/>
      <c r="NCG3" s="135"/>
      <c r="NCH3" s="135"/>
      <c r="NCI3" s="135"/>
      <c r="NCJ3" s="135"/>
      <c r="NCK3" s="135"/>
      <c r="NCL3" s="135"/>
      <c r="NCM3" s="135"/>
      <c r="NCN3" s="135"/>
      <c r="NCO3" s="135"/>
      <c r="NCP3" s="135"/>
      <c r="NCQ3" s="135"/>
      <c r="NCR3" s="135"/>
      <c r="NCS3" s="135"/>
      <c r="NCT3" s="135"/>
      <c r="NCU3" s="135"/>
      <c r="NCV3" s="135"/>
      <c r="NCW3" s="135"/>
      <c r="NCX3" s="135"/>
      <c r="NCY3" s="135"/>
      <c r="NCZ3" s="135"/>
      <c r="NDA3" s="135"/>
      <c r="NDB3" s="135"/>
      <c r="NDC3" s="135"/>
      <c r="NDD3" s="135"/>
      <c r="NDE3" s="135"/>
      <c r="NDF3" s="135"/>
      <c r="NDG3" s="135"/>
      <c r="NDH3" s="135"/>
      <c r="NDI3" s="135"/>
      <c r="NDJ3" s="135"/>
      <c r="NDK3" s="135"/>
      <c r="NDL3" s="135"/>
      <c r="NDM3" s="135"/>
      <c r="NDN3" s="135"/>
      <c r="NDO3" s="135"/>
      <c r="NDP3" s="135"/>
      <c r="NDQ3" s="135"/>
      <c r="NDR3" s="135"/>
      <c r="NDS3" s="135"/>
      <c r="NDT3" s="135"/>
      <c r="NDU3" s="135"/>
      <c r="NDV3" s="135"/>
      <c r="NDW3" s="135"/>
      <c r="NDX3" s="135"/>
      <c r="NDY3" s="135"/>
      <c r="NDZ3" s="135"/>
      <c r="NEA3" s="135"/>
      <c r="NEB3" s="135"/>
      <c r="NEC3" s="135"/>
      <c r="NED3" s="135"/>
      <c r="NEE3" s="135"/>
      <c r="NEF3" s="135"/>
      <c r="NEG3" s="135"/>
      <c r="NEH3" s="135"/>
      <c r="NEI3" s="135"/>
      <c r="NEJ3" s="135"/>
      <c r="NEK3" s="135"/>
      <c r="NEL3" s="135"/>
      <c r="NEM3" s="135"/>
      <c r="NEN3" s="135"/>
      <c r="NEO3" s="135"/>
      <c r="NEP3" s="135"/>
      <c r="NEQ3" s="135"/>
      <c r="NER3" s="135"/>
      <c r="NES3" s="135"/>
      <c r="NET3" s="135"/>
      <c r="NEU3" s="135"/>
      <c r="NEV3" s="135"/>
      <c r="NEW3" s="135"/>
      <c r="NEX3" s="135"/>
      <c r="NEY3" s="135"/>
      <c r="NEZ3" s="135"/>
      <c r="NFA3" s="135"/>
      <c r="NFB3" s="135"/>
      <c r="NFC3" s="135"/>
      <c r="NFD3" s="135"/>
      <c r="NFE3" s="135"/>
      <c r="NFF3" s="135"/>
      <c r="NFG3" s="135"/>
      <c r="NFH3" s="135"/>
      <c r="NFI3" s="135"/>
      <c r="NFJ3" s="135"/>
      <c r="NFK3" s="135"/>
      <c r="NFL3" s="135"/>
      <c r="NFM3" s="135"/>
      <c r="NFN3" s="135"/>
      <c r="NFO3" s="135"/>
      <c r="NFP3" s="135"/>
      <c r="NFQ3" s="135"/>
      <c r="NFR3" s="135"/>
      <c r="NFS3" s="135"/>
      <c r="NFT3" s="135"/>
      <c r="NFU3" s="135"/>
      <c r="NFV3" s="135"/>
      <c r="NFW3" s="135"/>
      <c r="NFX3" s="135"/>
      <c r="NFY3" s="135"/>
      <c r="NFZ3" s="135"/>
      <c r="NGA3" s="135"/>
      <c r="NGB3" s="135"/>
      <c r="NGC3" s="135"/>
      <c r="NGD3" s="135"/>
      <c r="NGE3" s="135"/>
      <c r="NGF3" s="135"/>
      <c r="NGG3" s="135"/>
      <c r="NGH3" s="135"/>
      <c r="NGI3" s="135"/>
      <c r="NGJ3" s="135"/>
      <c r="NGK3" s="135"/>
      <c r="NGL3" s="135"/>
      <c r="NGM3" s="135"/>
      <c r="NGN3" s="135"/>
      <c r="NGO3" s="135"/>
      <c r="NGP3" s="135"/>
      <c r="NGQ3" s="135"/>
      <c r="NGR3" s="135"/>
      <c r="NGS3" s="135"/>
      <c r="NGT3" s="135"/>
      <c r="NGU3" s="135"/>
      <c r="NGV3" s="135"/>
      <c r="NGW3" s="135"/>
      <c r="NGX3" s="135"/>
      <c r="NGY3" s="135"/>
      <c r="NGZ3" s="135"/>
      <c r="NHA3" s="135"/>
      <c r="NHB3" s="135"/>
      <c r="NHC3" s="135"/>
      <c r="NHD3" s="135"/>
      <c r="NHE3" s="135"/>
      <c r="NHF3" s="135"/>
      <c r="NHG3" s="135"/>
      <c r="NHH3" s="135"/>
      <c r="NHI3" s="135"/>
      <c r="NHJ3" s="135"/>
      <c r="NHK3" s="135"/>
      <c r="NHL3" s="135"/>
      <c r="NHM3" s="135"/>
      <c r="NHN3" s="135"/>
      <c r="NHO3" s="135"/>
      <c r="NHP3" s="135"/>
      <c r="NHQ3" s="135"/>
      <c r="NHR3" s="135"/>
      <c r="NHS3" s="135"/>
      <c r="NHT3" s="135"/>
      <c r="NHU3" s="135"/>
      <c r="NHV3" s="135"/>
      <c r="NHW3" s="135"/>
      <c r="NHX3" s="135"/>
      <c r="NHY3" s="135"/>
      <c r="NHZ3" s="135"/>
      <c r="NIA3" s="135"/>
      <c r="NIB3" s="135"/>
      <c r="NIC3" s="135"/>
      <c r="NID3" s="135"/>
      <c r="NIE3" s="135"/>
      <c r="NIF3" s="135"/>
      <c r="NIG3" s="135"/>
      <c r="NIH3" s="135"/>
      <c r="NII3" s="135"/>
      <c r="NIJ3" s="135"/>
      <c r="NIK3" s="135"/>
      <c r="NIL3" s="135"/>
      <c r="NIM3" s="135"/>
      <c r="NIN3" s="135"/>
      <c r="NIO3" s="135"/>
      <c r="NIP3" s="135"/>
      <c r="NIQ3" s="135"/>
      <c r="NIR3" s="135"/>
      <c r="NIS3" s="135"/>
      <c r="NIT3" s="135"/>
      <c r="NIU3" s="135"/>
      <c r="NIV3" s="135"/>
      <c r="NIW3" s="135"/>
      <c r="NIX3" s="135"/>
      <c r="NIY3" s="135"/>
      <c r="NIZ3" s="135"/>
      <c r="NJA3" s="135"/>
      <c r="NJB3" s="135"/>
      <c r="NJC3" s="135"/>
      <c r="NJD3" s="135"/>
      <c r="NJE3" s="135"/>
      <c r="NJF3" s="135"/>
      <c r="NJG3" s="135"/>
      <c r="NJH3" s="135"/>
      <c r="NJI3" s="135"/>
      <c r="NJJ3" s="135"/>
      <c r="NJK3" s="135"/>
      <c r="NJL3" s="135"/>
      <c r="NJM3" s="135"/>
      <c r="NJN3" s="135"/>
      <c r="NJO3" s="135"/>
      <c r="NJP3" s="135"/>
      <c r="NJQ3" s="135"/>
      <c r="NJR3" s="135"/>
      <c r="NJS3" s="135"/>
      <c r="NJT3" s="135"/>
      <c r="NJU3" s="135"/>
      <c r="NJV3" s="135"/>
      <c r="NJW3" s="135"/>
      <c r="NJX3" s="135"/>
      <c r="NJY3" s="135"/>
      <c r="NJZ3" s="135"/>
      <c r="NKA3" s="135"/>
      <c r="NKB3" s="135"/>
      <c r="NKC3" s="135"/>
      <c r="NKD3" s="135"/>
      <c r="NKE3" s="135"/>
      <c r="NKF3" s="135"/>
      <c r="NKG3" s="135"/>
      <c r="NKH3" s="135"/>
      <c r="NKI3" s="135"/>
      <c r="NKJ3" s="135"/>
      <c r="NKK3" s="135"/>
      <c r="NKL3" s="135"/>
      <c r="NKM3" s="135"/>
      <c r="NKN3" s="135"/>
      <c r="NKO3" s="135"/>
      <c r="NKP3" s="135"/>
      <c r="NKQ3" s="135"/>
      <c r="NKR3" s="135"/>
      <c r="NKS3" s="135"/>
      <c r="NKT3" s="135"/>
      <c r="NKU3" s="135"/>
      <c r="NKV3" s="135"/>
      <c r="NKW3" s="135"/>
      <c r="NKX3" s="135"/>
      <c r="NKY3" s="135"/>
      <c r="NKZ3" s="135"/>
      <c r="NLA3" s="135"/>
      <c r="NLB3" s="135"/>
      <c r="NLC3" s="135"/>
      <c r="NLD3" s="135"/>
      <c r="NLE3" s="135"/>
      <c r="NLF3" s="135"/>
      <c r="NLG3" s="135"/>
      <c r="NLH3" s="135"/>
      <c r="NLI3" s="135"/>
      <c r="NLJ3" s="135"/>
      <c r="NLK3" s="135"/>
      <c r="NLL3" s="135"/>
      <c r="NLM3" s="135"/>
      <c r="NLN3" s="135"/>
      <c r="NLO3" s="135"/>
      <c r="NLP3" s="135"/>
      <c r="NLQ3" s="135"/>
      <c r="NLR3" s="135"/>
      <c r="NLS3" s="135"/>
      <c r="NLT3" s="135"/>
      <c r="NLU3" s="135"/>
      <c r="NLV3" s="135"/>
      <c r="NLW3" s="135"/>
      <c r="NLX3" s="135"/>
      <c r="NLY3" s="135"/>
      <c r="NLZ3" s="135"/>
      <c r="NMA3" s="135"/>
      <c r="NMB3" s="135"/>
      <c r="NMC3" s="135"/>
      <c r="NMD3" s="135"/>
      <c r="NME3" s="135"/>
      <c r="NMF3" s="135"/>
      <c r="NMG3" s="135"/>
      <c r="NMH3" s="135"/>
      <c r="NMI3" s="135"/>
      <c r="NMJ3" s="135"/>
      <c r="NMK3" s="135"/>
      <c r="NML3" s="135"/>
      <c r="NMM3" s="135"/>
      <c r="NMN3" s="135"/>
      <c r="NMO3" s="135"/>
      <c r="NMP3" s="135"/>
      <c r="NMQ3" s="135"/>
      <c r="NMR3" s="135"/>
      <c r="NMS3" s="135"/>
      <c r="NMT3" s="135"/>
      <c r="NMU3" s="135"/>
      <c r="NMV3" s="135"/>
      <c r="NMW3" s="135"/>
      <c r="NMX3" s="135"/>
      <c r="NMY3" s="135"/>
      <c r="NMZ3" s="135"/>
      <c r="NNA3" s="135"/>
      <c r="NNB3" s="135"/>
      <c r="NNC3" s="135"/>
      <c r="NND3" s="135"/>
      <c r="NNE3" s="135"/>
      <c r="NNF3" s="135"/>
      <c r="NNG3" s="135"/>
      <c r="NNH3" s="135"/>
      <c r="NNI3" s="135"/>
      <c r="NNJ3" s="135"/>
      <c r="NNK3" s="135"/>
      <c r="NNL3" s="135"/>
      <c r="NNM3" s="135"/>
      <c r="NNN3" s="135"/>
      <c r="NNO3" s="135"/>
      <c r="NNP3" s="135"/>
      <c r="NNQ3" s="135"/>
      <c r="NNR3" s="135"/>
      <c r="NNS3" s="135"/>
      <c r="NNT3" s="135"/>
      <c r="NNU3" s="135"/>
      <c r="NNV3" s="135"/>
      <c r="NNW3" s="135"/>
      <c r="NNX3" s="135"/>
      <c r="NNY3" s="135"/>
      <c r="NNZ3" s="135"/>
      <c r="NOA3" s="135"/>
      <c r="NOB3" s="135"/>
      <c r="NOC3" s="135"/>
      <c r="NOD3" s="135"/>
      <c r="NOE3" s="135"/>
      <c r="NOF3" s="135"/>
      <c r="NOG3" s="135"/>
      <c r="NOH3" s="135"/>
      <c r="NOI3" s="135"/>
      <c r="NOJ3" s="135"/>
      <c r="NOK3" s="135"/>
      <c r="NOL3" s="135"/>
      <c r="NOM3" s="135"/>
      <c r="NON3" s="135"/>
      <c r="NOO3" s="135"/>
      <c r="NOP3" s="135"/>
      <c r="NOQ3" s="135"/>
      <c r="NOR3" s="135"/>
      <c r="NOS3" s="135"/>
      <c r="NOT3" s="135"/>
      <c r="NOU3" s="135"/>
      <c r="NOV3" s="135"/>
      <c r="NOW3" s="135"/>
      <c r="NOX3" s="135"/>
      <c r="NOY3" s="135"/>
      <c r="NOZ3" s="135"/>
      <c r="NPA3" s="135"/>
      <c r="NPB3" s="135"/>
      <c r="NPC3" s="135"/>
      <c r="NPD3" s="135"/>
      <c r="NPE3" s="135"/>
      <c r="NPF3" s="135"/>
      <c r="NPG3" s="135"/>
      <c r="NPH3" s="135"/>
      <c r="NPI3" s="135"/>
      <c r="NPJ3" s="135"/>
      <c r="NPK3" s="135"/>
      <c r="NPL3" s="135"/>
      <c r="NPM3" s="135"/>
      <c r="NPN3" s="135"/>
      <c r="NPO3" s="135"/>
      <c r="NPP3" s="135"/>
      <c r="NPQ3" s="135"/>
      <c r="NPR3" s="135"/>
      <c r="NPS3" s="135"/>
      <c r="NPT3" s="135"/>
      <c r="NPU3" s="135"/>
      <c r="NPV3" s="135"/>
      <c r="NPW3" s="135"/>
      <c r="NPX3" s="135"/>
      <c r="NPY3" s="135"/>
      <c r="NPZ3" s="135"/>
      <c r="NQA3" s="135"/>
      <c r="NQB3" s="135"/>
      <c r="NQC3" s="135"/>
      <c r="NQD3" s="135"/>
      <c r="NQE3" s="135"/>
      <c r="NQF3" s="135"/>
      <c r="NQG3" s="135"/>
      <c r="NQH3" s="135"/>
      <c r="NQI3" s="135"/>
      <c r="NQJ3" s="135"/>
      <c r="NQK3" s="135"/>
      <c r="NQL3" s="135"/>
      <c r="NQM3" s="135"/>
      <c r="NQN3" s="135"/>
      <c r="NQO3" s="135"/>
      <c r="NQP3" s="135"/>
      <c r="NQQ3" s="135"/>
      <c r="NQR3" s="135"/>
      <c r="NQS3" s="135"/>
      <c r="NQT3" s="135"/>
      <c r="NQU3" s="135"/>
      <c r="NQV3" s="135"/>
      <c r="NQW3" s="135"/>
      <c r="NQX3" s="135"/>
      <c r="NQY3" s="135"/>
      <c r="NQZ3" s="135"/>
      <c r="NRA3" s="135"/>
      <c r="NRB3" s="135"/>
      <c r="NRC3" s="135"/>
      <c r="NRD3" s="135"/>
      <c r="NRE3" s="135"/>
      <c r="NRF3" s="135"/>
      <c r="NRG3" s="135"/>
      <c r="NRH3" s="135"/>
      <c r="NRI3" s="135"/>
      <c r="NRJ3" s="135"/>
      <c r="NRK3" s="135"/>
      <c r="NRL3" s="135"/>
      <c r="NRM3" s="135"/>
      <c r="NRN3" s="135"/>
      <c r="NRO3" s="135"/>
      <c r="NRP3" s="135"/>
      <c r="NRQ3" s="135"/>
      <c r="NRR3" s="135"/>
      <c r="NRS3" s="135"/>
      <c r="NRT3" s="135"/>
      <c r="NRU3" s="135"/>
      <c r="NRV3" s="135"/>
      <c r="NRW3" s="135"/>
      <c r="NRX3" s="135"/>
      <c r="NRY3" s="135"/>
      <c r="NRZ3" s="135"/>
      <c r="NSA3" s="135"/>
      <c r="NSB3" s="135"/>
      <c r="NSC3" s="135"/>
      <c r="NSD3" s="135"/>
      <c r="NSE3" s="135"/>
      <c r="NSF3" s="135"/>
      <c r="NSG3" s="135"/>
      <c r="NSH3" s="135"/>
      <c r="NSI3" s="135"/>
      <c r="NSJ3" s="135"/>
      <c r="NSK3" s="135"/>
      <c r="NSL3" s="135"/>
      <c r="NSM3" s="135"/>
      <c r="NSN3" s="135"/>
      <c r="NSO3" s="135"/>
      <c r="NSP3" s="135"/>
      <c r="NSQ3" s="135"/>
      <c r="NSR3" s="135"/>
      <c r="NSS3" s="135"/>
      <c r="NST3" s="135"/>
      <c r="NSU3" s="135"/>
      <c r="NSV3" s="135"/>
      <c r="NSW3" s="135"/>
      <c r="NSX3" s="135"/>
      <c r="NSY3" s="135"/>
      <c r="NSZ3" s="135"/>
      <c r="NTA3" s="135"/>
      <c r="NTB3" s="135"/>
      <c r="NTC3" s="135"/>
      <c r="NTD3" s="135"/>
      <c r="NTE3" s="135"/>
      <c r="NTF3" s="135"/>
      <c r="NTG3" s="135"/>
      <c r="NTH3" s="135"/>
      <c r="NTI3" s="135"/>
      <c r="NTJ3" s="135"/>
      <c r="NTK3" s="135"/>
      <c r="NTL3" s="135"/>
      <c r="NTM3" s="135"/>
      <c r="NTN3" s="135"/>
      <c r="NTO3" s="135"/>
      <c r="NTP3" s="135"/>
      <c r="NTQ3" s="135"/>
      <c r="NTR3" s="135"/>
      <c r="NTS3" s="135"/>
      <c r="NTT3" s="135"/>
      <c r="NTU3" s="135"/>
      <c r="NTV3" s="135"/>
      <c r="NTW3" s="135"/>
      <c r="NTX3" s="135"/>
      <c r="NTY3" s="135"/>
      <c r="NTZ3" s="135"/>
      <c r="NUA3" s="135"/>
      <c r="NUB3" s="135"/>
      <c r="NUC3" s="135"/>
      <c r="NUD3" s="135"/>
      <c r="NUE3" s="135"/>
      <c r="NUF3" s="135"/>
      <c r="NUG3" s="135"/>
      <c r="NUH3" s="135"/>
      <c r="NUI3" s="135"/>
      <c r="NUJ3" s="135"/>
      <c r="NUK3" s="135"/>
      <c r="NUL3" s="135"/>
      <c r="NUM3" s="135"/>
      <c r="NUN3" s="135"/>
      <c r="NUO3" s="135"/>
      <c r="NUP3" s="135"/>
      <c r="NUQ3" s="135"/>
      <c r="NUR3" s="135"/>
      <c r="NUS3" s="135"/>
      <c r="NUT3" s="135"/>
      <c r="NUU3" s="135"/>
      <c r="NUV3" s="135"/>
      <c r="NUW3" s="135"/>
      <c r="NUX3" s="135"/>
      <c r="NUY3" s="135"/>
      <c r="NUZ3" s="135"/>
      <c r="NVA3" s="135"/>
      <c r="NVB3" s="135"/>
      <c r="NVC3" s="135"/>
      <c r="NVD3" s="135"/>
      <c r="NVE3" s="135"/>
      <c r="NVF3" s="135"/>
      <c r="NVG3" s="135"/>
      <c r="NVH3" s="135"/>
      <c r="NVI3" s="135"/>
      <c r="NVJ3" s="135"/>
      <c r="NVK3" s="135"/>
      <c r="NVL3" s="135"/>
      <c r="NVM3" s="135"/>
      <c r="NVN3" s="135"/>
      <c r="NVO3" s="135"/>
      <c r="NVP3" s="135"/>
      <c r="NVQ3" s="135"/>
      <c r="NVR3" s="135"/>
      <c r="NVS3" s="135"/>
      <c r="NVT3" s="135"/>
      <c r="NVU3" s="135"/>
      <c r="NVV3" s="135"/>
      <c r="NVW3" s="135"/>
      <c r="NVX3" s="135"/>
      <c r="NVY3" s="135"/>
      <c r="NVZ3" s="135"/>
      <c r="NWA3" s="135"/>
      <c r="NWB3" s="135"/>
      <c r="NWC3" s="135"/>
      <c r="NWD3" s="135"/>
      <c r="NWE3" s="135"/>
      <c r="NWF3" s="135"/>
      <c r="NWG3" s="135"/>
      <c r="NWH3" s="135"/>
      <c r="NWI3" s="135"/>
      <c r="NWJ3" s="135"/>
      <c r="NWK3" s="135"/>
      <c r="NWL3" s="135"/>
      <c r="NWM3" s="135"/>
      <c r="NWN3" s="135"/>
      <c r="NWO3" s="135"/>
      <c r="NWP3" s="135"/>
      <c r="NWQ3" s="135"/>
      <c r="NWR3" s="135"/>
      <c r="NWS3" s="135"/>
      <c r="NWT3" s="135"/>
      <c r="NWU3" s="135"/>
      <c r="NWV3" s="135"/>
      <c r="NWW3" s="135"/>
      <c r="NWX3" s="135"/>
      <c r="NWY3" s="135"/>
      <c r="NWZ3" s="135"/>
      <c r="NXA3" s="135"/>
      <c r="NXB3" s="135"/>
      <c r="NXC3" s="135"/>
      <c r="NXD3" s="135"/>
      <c r="NXE3" s="135"/>
      <c r="NXF3" s="135"/>
      <c r="NXG3" s="135"/>
      <c r="NXH3" s="135"/>
      <c r="NXI3" s="135"/>
      <c r="NXJ3" s="135"/>
      <c r="NXK3" s="135"/>
      <c r="NXL3" s="135"/>
      <c r="NXM3" s="135"/>
      <c r="NXN3" s="135"/>
      <c r="NXO3" s="135"/>
      <c r="NXP3" s="135"/>
      <c r="NXQ3" s="135"/>
      <c r="NXR3" s="135"/>
      <c r="NXS3" s="135"/>
      <c r="NXT3" s="135"/>
      <c r="NXU3" s="135"/>
      <c r="NXV3" s="135"/>
      <c r="NXW3" s="135"/>
      <c r="NXX3" s="135"/>
      <c r="NXY3" s="135"/>
      <c r="NXZ3" s="135"/>
      <c r="NYA3" s="135"/>
      <c r="NYB3" s="135"/>
      <c r="NYC3" s="135"/>
      <c r="NYD3" s="135"/>
      <c r="NYE3" s="135"/>
      <c r="NYF3" s="135"/>
      <c r="NYG3" s="135"/>
      <c r="NYH3" s="135"/>
      <c r="NYI3" s="135"/>
      <c r="NYJ3" s="135"/>
      <c r="NYK3" s="135"/>
      <c r="NYL3" s="135"/>
      <c r="NYM3" s="135"/>
      <c r="NYN3" s="135"/>
      <c r="NYO3" s="135"/>
      <c r="NYP3" s="135"/>
      <c r="NYQ3" s="135"/>
      <c r="NYR3" s="135"/>
      <c r="NYS3" s="135"/>
      <c r="NYT3" s="135"/>
      <c r="NYU3" s="135"/>
      <c r="NYV3" s="135"/>
      <c r="NYW3" s="135"/>
      <c r="NYX3" s="135"/>
      <c r="NYY3" s="135"/>
      <c r="NYZ3" s="135"/>
      <c r="NZA3" s="135"/>
      <c r="NZB3" s="135"/>
      <c r="NZC3" s="135"/>
      <c r="NZD3" s="135"/>
      <c r="NZE3" s="135"/>
      <c r="NZF3" s="135"/>
      <c r="NZG3" s="135"/>
      <c r="NZH3" s="135"/>
      <c r="NZI3" s="135"/>
      <c r="NZJ3" s="135"/>
      <c r="NZK3" s="135"/>
      <c r="NZL3" s="135"/>
      <c r="NZM3" s="135"/>
      <c r="NZN3" s="135"/>
      <c r="NZO3" s="135"/>
      <c r="NZP3" s="135"/>
      <c r="NZQ3" s="135"/>
      <c r="NZR3" s="135"/>
      <c r="NZS3" s="135"/>
      <c r="NZT3" s="135"/>
      <c r="NZU3" s="135"/>
      <c r="NZV3" s="135"/>
      <c r="NZW3" s="135"/>
      <c r="NZX3" s="135"/>
      <c r="NZY3" s="135"/>
      <c r="NZZ3" s="135"/>
      <c r="OAA3" s="135"/>
      <c r="OAB3" s="135"/>
      <c r="OAC3" s="135"/>
      <c r="OAD3" s="135"/>
      <c r="OAE3" s="135"/>
      <c r="OAF3" s="135"/>
      <c r="OAG3" s="135"/>
      <c r="OAH3" s="135"/>
      <c r="OAI3" s="135"/>
      <c r="OAJ3" s="135"/>
      <c r="OAK3" s="135"/>
      <c r="OAL3" s="135"/>
      <c r="OAM3" s="135"/>
      <c r="OAN3" s="135"/>
      <c r="OAO3" s="135"/>
      <c r="OAP3" s="135"/>
      <c r="OAQ3" s="135"/>
      <c r="OAR3" s="135"/>
      <c r="OAS3" s="135"/>
      <c r="OAT3" s="135"/>
      <c r="OAU3" s="135"/>
      <c r="OAV3" s="135"/>
      <c r="OAW3" s="135"/>
      <c r="OAX3" s="135"/>
      <c r="OAY3" s="135"/>
      <c r="OAZ3" s="135"/>
      <c r="OBA3" s="135"/>
      <c r="OBB3" s="135"/>
      <c r="OBC3" s="135"/>
      <c r="OBD3" s="135"/>
      <c r="OBE3" s="135"/>
      <c r="OBF3" s="135"/>
      <c r="OBG3" s="135"/>
      <c r="OBH3" s="135"/>
      <c r="OBI3" s="135"/>
      <c r="OBJ3" s="135"/>
      <c r="OBK3" s="135"/>
      <c r="OBL3" s="135"/>
      <c r="OBM3" s="135"/>
      <c r="OBN3" s="135"/>
      <c r="OBO3" s="135"/>
      <c r="OBP3" s="135"/>
      <c r="OBQ3" s="135"/>
      <c r="OBR3" s="135"/>
      <c r="OBS3" s="135"/>
      <c r="OBT3" s="135"/>
      <c r="OBU3" s="135"/>
      <c r="OBV3" s="135"/>
      <c r="OBW3" s="135"/>
      <c r="OBX3" s="135"/>
      <c r="OBY3" s="135"/>
      <c r="OBZ3" s="135"/>
      <c r="OCA3" s="135"/>
      <c r="OCB3" s="135"/>
      <c r="OCC3" s="135"/>
      <c r="OCD3" s="135"/>
      <c r="OCE3" s="135"/>
      <c r="OCF3" s="135"/>
      <c r="OCG3" s="135"/>
      <c r="OCH3" s="135"/>
      <c r="OCI3" s="135"/>
      <c r="OCJ3" s="135"/>
      <c r="OCK3" s="135"/>
      <c r="OCL3" s="135"/>
      <c r="OCM3" s="135"/>
      <c r="OCN3" s="135"/>
      <c r="OCO3" s="135"/>
      <c r="OCP3" s="135"/>
      <c r="OCQ3" s="135"/>
      <c r="OCR3" s="135"/>
      <c r="OCS3" s="135"/>
      <c r="OCT3" s="135"/>
      <c r="OCU3" s="135"/>
      <c r="OCV3" s="135"/>
      <c r="OCW3" s="135"/>
      <c r="OCX3" s="135"/>
      <c r="OCY3" s="135"/>
      <c r="OCZ3" s="135"/>
      <c r="ODA3" s="135"/>
      <c r="ODB3" s="135"/>
      <c r="ODC3" s="135"/>
      <c r="ODD3" s="135"/>
      <c r="ODE3" s="135"/>
      <c r="ODF3" s="135"/>
      <c r="ODG3" s="135"/>
      <c r="ODH3" s="135"/>
      <c r="ODI3" s="135"/>
      <c r="ODJ3" s="135"/>
      <c r="ODK3" s="135"/>
      <c r="ODL3" s="135"/>
      <c r="ODM3" s="135"/>
      <c r="ODN3" s="135"/>
      <c r="ODO3" s="135"/>
      <c r="ODP3" s="135"/>
      <c r="ODQ3" s="135"/>
      <c r="ODR3" s="135"/>
      <c r="ODS3" s="135"/>
      <c r="ODT3" s="135"/>
      <c r="ODU3" s="135"/>
      <c r="ODV3" s="135"/>
      <c r="ODW3" s="135"/>
      <c r="ODX3" s="135"/>
      <c r="ODY3" s="135"/>
      <c r="ODZ3" s="135"/>
      <c r="OEA3" s="135"/>
      <c r="OEB3" s="135"/>
      <c r="OEC3" s="135"/>
      <c r="OED3" s="135"/>
      <c r="OEE3" s="135"/>
      <c r="OEF3" s="135"/>
      <c r="OEG3" s="135"/>
      <c r="OEH3" s="135"/>
      <c r="OEI3" s="135"/>
      <c r="OEJ3" s="135"/>
      <c r="OEK3" s="135"/>
      <c r="OEL3" s="135"/>
      <c r="OEM3" s="135"/>
      <c r="OEN3" s="135"/>
      <c r="OEO3" s="135"/>
      <c r="OEP3" s="135"/>
      <c r="OEQ3" s="135"/>
      <c r="OER3" s="135"/>
      <c r="OES3" s="135"/>
      <c r="OET3" s="135"/>
      <c r="OEU3" s="135"/>
      <c r="OEV3" s="135"/>
      <c r="OEW3" s="135"/>
      <c r="OEX3" s="135"/>
      <c r="OEY3" s="135"/>
      <c r="OEZ3" s="135"/>
      <c r="OFA3" s="135"/>
      <c r="OFB3" s="135"/>
      <c r="OFC3" s="135"/>
      <c r="OFD3" s="135"/>
      <c r="OFE3" s="135"/>
      <c r="OFF3" s="135"/>
      <c r="OFG3" s="135"/>
      <c r="OFH3" s="135"/>
      <c r="OFI3" s="135"/>
      <c r="OFJ3" s="135"/>
      <c r="OFK3" s="135"/>
      <c r="OFL3" s="135"/>
      <c r="OFM3" s="135"/>
      <c r="OFN3" s="135"/>
      <c r="OFO3" s="135"/>
      <c r="OFP3" s="135"/>
      <c r="OFQ3" s="135"/>
      <c r="OFR3" s="135"/>
      <c r="OFS3" s="135"/>
      <c r="OFT3" s="135"/>
      <c r="OFU3" s="135"/>
      <c r="OFV3" s="135"/>
      <c r="OFW3" s="135"/>
      <c r="OFX3" s="135"/>
      <c r="OFY3" s="135"/>
      <c r="OFZ3" s="135"/>
      <c r="OGA3" s="135"/>
      <c r="OGB3" s="135"/>
      <c r="OGC3" s="135"/>
      <c r="OGD3" s="135"/>
      <c r="OGE3" s="135"/>
      <c r="OGF3" s="135"/>
      <c r="OGG3" s="135"/>
      <c r="OGH3" s="135"/>
      <c r="OGI3" s="135"/>
      <c r="OGJ3" s="135"/>
      <c r="OGK3" s="135"/>
      <c r="OGL3" s="135"/>
      <c r="OGM3" s="135"/>
      <c r="OGN3" s="135"/>
      <c r="OGO3" s="135"/>
      <c r="OGP3" s="135"/>
      <c r="OGQ3" s="135"/>
      <c r="OGR3" s="135"/>
      <c r="OGS3" s="135"/>
      <c r="OGT3" s="135"/>
      <c r="OGU3" s="135"/>
      <c r="OGV3" s="135"/>
      <c r="OGW3" s="135"/>
      <c r="OGX3" s="135"/>
      <c r="OGY3" s="135"/>
      <c r="OGZ3" s="135"/>
      <c r="OHA3" s="135"/>
      <c r="OHB3" s="135"/>
      <c r="OHC3" s="135"/>
      <c r="OHD3" s="135"/>
      <c r="OHE3" s="135"/>
      <c r="OHF3" s="135"/>
      <c r="OHG3" s="135"/>
      <c r="OHH3" s="135"/>
      <c r="OHI3" s="135"/>
      <c r="OHJ3" s="135"/>
      <c r="OHK3" s="135"/>
      <c r="OHL3" s="135"/>
      <c r="OHM3" s="135"/>
      <c r="OHN3" s="135"/>
      <c r="OHO3" s="135"/>
      <c r="OHP3" s="135"/>
      <c r="OHQ3" s="135"/>
      <c r="OHR3" s="135"/>
      <c r="OHS3" s="135"/>
      <c r="OHT3" s="135"/>
      <c r="OHU3" s="135"/>
      <c r="OHV3" s="135"/>
      <c r="OHW3" s="135"/>
      <c r="OHX3" s="135"/>
      <c r="OHY3" s="135"/>
      <c r="OHZ3" s="135"/>
      <c r="OIA3" s="135"/>
      <c r="OIB3" s="135"/>
      <c r="OIC3" s="135"/>
      <c r="OID3" s="135"/>
      <c r="OIE3" s="135"/>
      <c r="OIF3" s="135"/>
      <c r="OIG3" s="135"/>
      <c r="OIH3" s="135"/>
      <c r="OII3" s="135"/>
      <c r="OIJ3" s="135"/>
      <c r="OIK3" s="135"/>
      <c r="OIL3" s="135"/>
      <c r="OIM3" s="135"/>
      <c r="OIN3" s="135"/>
      <c r="OIO3" s="135"/>
      <c r="OIP3" s="135"/>
      <c r="OIQ3" s="135"/>
      <c r="OIR3" s="135"/>
      <c r="OIS3" s="135"/>
      <c r="OIT3" s="135"/>
      <c r="OIU3" s="135"/>
      <c r="OIV3" s="135"/>
      <c r="OIW3" s="135"/>
      <c r="OIX3" s="135"/>
      <c r="OIY3" s="135"/>
      <c r="OIZ3" s="135"/>
      <c r="OJA3" s="135"/>
      <c r="OJB3" s="135"/>
      <c r="OJC3" s="135"/>
      <c r="OJD3" s="135"/>
      <c r="OJE3" s="135"/>
      <c r="OJF3" s="135"/>
      <c r="OJG3" s="135"/>
      <c r="OJH3" s="135"/>
      <c r="OJI3" s="135"/>
      <c r="OJJ3" s="135"/>
      <c r="OJK3" s="135"/>
      <c r="OJL3" s="135"/>
      <c r="OJM3" s="135"/>
      <c r="OJN3" s="135"/>
      <c r="OJO3" s="135"/>
      <c r="OJP3" s="135"/>
      <c r="OJQ3" s="135"/>
      <c r="OJR3" s="135"/>
      <c r="OJS3" s="135"/>
      <c r="OJT3" s="135"/>
      <c r="OJU3" s="135"/>
      <c r="OJV3" s="135"/>
      <c r="OJW3" s="135"/>
      <c r="OJX3" s="135"/>
      <c r="OJY3" s="135"/>
      <c r="OJZ3" s="135"/>
      <c r="OKA3" s="135"/>
      <c r="OKB3" s="135"/>
      <c r="OKC3" s="135"/>
      <c r="OKD3" s="135"/>
      <c r="OKE3" s="135"/>
      <c r="OKF3" s="135"/>
      <c r="OKG3" s="135"/>
      <c r="OKH3" s="135"/>
      <c r="OKI3" s="135"/>
      <c r="OKJ3" s="135"/>
      <c r="OKK3" s="135"/>
      <c r="OKL3" s="135"/>
      <c r="OKM3" s="135"/>
      <c r="OKN3" s="135"/>
      <c r="OKO3" s="135"/>
      <c r="OKP3" s="135"/>
      <c r="OKQ3" s="135"/>
      <c r="OKR3" s="135"/>
      <c r="OKS3" s="135"/>
      <c r="OKT3" s="135"/>
      <c r="OKU3" s="135"/>
      <c r="OKV3" s="135"/>
      <c r="OKW3" s="135"/>
      <c r="OKX3" s="135"/>
      <c r="OKY3" s="135"/>
      <c r="OKZ3" s="135"/>
      <c r="OLA3" s="135"/>
      <c r="OLB3" s="135"/>
      <c r="OLC3" s="135"/>
      <c r="OLD3" s="135"/>
      <c r="OLE3" s="135"/>
      <c r="OLF3" s="135"/>
      <c r="OLG3" s="135"/>
      <c r="OLH3" s="135"/>
      <c r="OLI3" s="135"/>
      <c r="OLJ3" s="135"/>
      <c r="OLK3" s="135"/>
      <c r="OLL3" s="135"/>
      <c r="OLM3" s="135"/>
      <c r="OLN3" s="135"/>
      <c r="OLO3" s="135"/>
      <c r="OLP3" s="135"/>
      <c r="OLQ3" s="135"/>
      <c r="OLR3" s="135"/>
      <c r="OLS3" s="135"/>
      <c r="OLT3" s="135"/>
      <c r="OLU3" s="135"/>
      <c r="OLV3" s="135"/>
      <c r="OLW3" s="135"/>
      <c r="OLX3" s="135"/>
      <c r="OLY3" s="135"/>
      <c r="OLZ3" s="135"/>
      <c r="OMA3" s="135"/>
      <c r="OMB3" s="135"/>
      <c r="OMC3" s="135"/>
      <c r="OMD3" s="135"/>
      <c r="OME3" s="135"/>
      <c r="OMF3" s="135"/>
      <c r="OMG3" s="135"/>
      <c r="OMH3" s="135"/>
      <c r="OMI3" s="135"/>
      <c r="OMJ3" s="135"/>
      <c r="OMK3" s="135"/>
      <c r="OML3" s="135"/>
      <c r="OMM3" s="135"/>
      <c r="OMN3" s="135"/>
      <c r="OMO3" s="135"/>
      <c r="OMP3" s="135"/>
      <c r="OMQ3" s="135"/>
      <c r="OMR3" s="135"/>
      <c r="OMS3" s="135"/>
      <c r="OMT3" s="135"/>
      <c r="OMU3" s="135"/>
      <c r="OMV3" s="135"/>
      <c r="OMW3" s="135"/>
      <c r="OMX3" s="135"/>
      <c r="OMY3" s="135"/>
      <c r="OMZ3" s="135"/>
      <c r="ONA3" s="135"/>
      <c r="ONB3" s="135"/>
      <c r="ONC3" s="135"/>
      <c r="OND3" s="135"/>
      <c r="ONE3" s="135"/>
      <c r="ONF3" s="135"/>
      <c r="ONG3" s="135"/>
      <c r="ONH3" s="135"/>
      <c r="ONI3" s="135"/>
      <c r="ONJ3" s="135"/>
      <c r="ONK3" s="135"/>
      <c r="ONL3" s="135"/>
      <c r="ONM3" s="135"/>
      <c r="ONN3" s="135"/>
      <c r="ONO3" s="135"/>
      <c r="ONP3" s="135"/>
      <c r="ONQ3" s="135"/>
      <c r="ONR3" s="135"/>
      <c r="ONS3" s="135"/>
      <c r="ONT3" s="135"/>
      <c r="ONU3" s="135"/>
      <c r="ONV3" s="135"/>
      <c r="ONW3" s="135"/>
      <c r="ONX3" s="135"/>
      <c r="ONY3" s="135"/>
      <c r="ONZ3" s="135"/>
      <c r="OOA3" s="135"/>
      <c r="OOB3" s="135"/>
      <c r="OOC3" s="135"/>
      <c r="OOD3" s="135"/>
      <c r="OOE3" s="135"/>
      <c r="OOF3" s="135"/>
      <c r="OOG3" s="135"/>
      <c r="OOH3" s="135"/>
      <c r="OOI3" s="135"/>
      <c r="OOJ3" s="135"/>
      <c r="OOK3" s="135"/>
      <c r="OOL3" s="135"/>
      <c r="OOM3" s="135"/>
      <c r="OON3" s="135"/>
      <c r="OOO3" s="135"/>
      <c r="OOP3" s="135"/>
      <c r="OOQ3" s="135"/>
      <c r="OOR3" s="135"/>
      <c r="OOS3" s="135"/>
      <c r="OOT3" s="135"/>
      <c r="OOU3" s="135"/>
      <c r="OOV3" s="135"/>
      <c r="OOW3" s="135"/>
      <c r="OOX3" s="135"/>
      <c r="OOY3" s="135"/>
      <c r="OOZ3" s="135"/>
      <c r="OPA3" s="135"/>
      <c r="OPB3" s="135"/>
      <c r="OPC3" s="135"/>
      <c r="OPD3" s="135"/>
      <c r="OPE3" s="135"/>
      <c r="OPF3" s="135"/>
      <c r="OPG3" s="135"/>
      <c r="OPH3" s="135"/>
      <c r="OPI3" s="135"/>
      <c r="OPJ3" s="135"/>
      <c r="OPK3" s="135"/>
      <c r="OPL3" s="135"/>
      <c r="OPM3" s="135"/>
      <c r="OPN3" s="135"/>
      <c r="OPO3" s="135"/>
      <c r="OPP3" s="135"/>
      <c r="OPQ3" s="135"/>
      <c r="OPR3" s="135"/>
      <c r="OPS3" s="135"/>
      <c r="OPT3" s="135"/>
      <c r="OPU3" s="135"/>
      <c r="OPV3" s="135"/>
      <c r="OPW3" s="135"/>
      <c r="OPX3" s="135"/>
      <c r="OPY3" s="135"/>
      <c r="OPZ3" s="135"/>
      <c r="OQA3" s="135"/>
      <c r="OQB3" s="135"/>
      <c r="OQC3" s="135"/>
      <c r="OQD3" s="135"/>
      <c r="OQE3" s="135"/>
      <c r="OQF3" s="135"/>
      <c r="OQG3" s="135"/>
      <c r="OQH3" s="135"/>
      <c r="OQI3" s="135"/>
      <c r="OQJ3" s="135"/>
      <c r="OQK3" s="135"/>
      <c r="OQL3" s="135"/>
      <c r="OQM3" s="135"/>
      <c r="OQN3" s="135"/>
      <c r="OQO3" s="135"/>
      <c r="OQP3" s="135"/>
      <c r="OQQ3" s="135"/>
      <c r="OQR3" s="135"/>
      <c r="OQS3" s="135"/>
      <c r="OQT3" s="135"/>
      <c r="OQU3" s="135"/>
      <c r="OQV3" s="135"/>
      <c r="OQW3" s="135"/>
      <c r="OQX3" s="135"/>
      <c r="OQY3" s="135"/>
      <c r="OQZ3" s="135"/>
      <c r="ORA3" s="135"/>
      <c r="ORB3" s="135"/>
      <c r="ORC3" s="135"/>
      <c r="ORD3" s="135"/>
      <c r="ORE3" s="135"/>
      <c r="ORF3" s="135"/>
      <c r="ORG3" s="135"/>
      <c r="ORH3" s="135"/>
      <c r="ORI3" s="135"/>
      <c r="ORJ3" s="135"/>
      <c r="ORK3" s="135"/>
      <c r="ORL3" s="135"/>
      <c r="ORM3" s="135"/>
      <c r="ORN3" s="135"/>
      <c r="ORO3" s="135"/>
      <c r="ORP3" s="135"/>
      <c r="ORQ3" s="135"/>
      <c r="ORR3" s="135"/>
      <c r="ORS3" s="135"/>
      <c r="ORT3" s="135"/>
      <c r="ORU3" s="135"/>
      <c r="ORV3" s="135"/>
      <c r="ORW3" s="135"/>
      <c r="ORX3" s="135"/>
      <c r="ORY3" s="135"/>
      <c r="ORZ3" s="135"/>
      <c r="OSA3" s="135"/>
      <c r="OSB3" s="135"/>
      <c r="OSC3" s="135"/>
      <c r="OSD3" s="135"/>
      <c r="OSE3" s="135"/>
      <c r="OSF3" s="135"/>
      <c r="OSG3" s="135"/>
      <c r="OSH3" s="135"/>
      <c r="OSI3" s="135"/>
      <c r="OSJ3" s="135"/>
      <c r="OSK3" s="135"/>
      <c r="OSL3" s="135"/>
      <c r="OSM3" s="135"/>
      <c r="OSN3" s="135"/>
      <c r="OSO3" s="135"/>
      <c r="OSP3" s="135"/>
      <c r="OSQ3" s="135"/>
      <c r="OSR3" s="135"/>
      <c r="OSS3" s="135"/>
      <c r="OST3" s="135"/>
      <c r="OSU3" s="135"/>
      <c r="OSV3" s="135"/>
      <c r="OSW3" s="135"/>
      <c r="OSX3" s="135"/>
      <c r="OSY3" s="135"/>
      <c r="OSZ3" s="135"/>
      <c r="OTA3" s="135"/>
      <c r="OTB3" s="135"/>
      <c r="OTC3" s="135"/>
      <c r="OTD3" s="135"/>
      <c r="OTE3" s="135"/>
      <c r="OTF3" s="135"/>
      <c r="OTG3" s="135"/>
      <c r="OTH3" s="135"/>
      <c r="OTI3" s="135"/>
      <c r="OTJ3" s="135"/>
      <c r="OTK3" s="135"/>
      <c r="OTL3" s="135"/>
      <c r="OTM3" s="135"/>
      <c r="OTN3" s="135"/>
      <c r="OTO3" s="135"/>
      <c r="OTP3" s="135"/>
      <c r="OTQ3" s="135"/>
      <c r="OTR3" s="135"/>
      <c r="OTS3" s="135"/>
      <c r="OTT3" s="135"/>
      <c r="OTU3" s="135"/>
      <c r="OTV3" s="135"/>
      <c r="OTW3" s="135"/>
      <c r="OTX3" s="135"/>
      <c r="OTY3" s="135"/>
      <c r="OTZ3" s="135"/>
      <c r="OUA3" s="135"/>
      <c r="OUB3" s="135"/>
      <c r="OUC3" s="135"/>
      <c r="OUD3" s="135"/>
      <c r="OUE3" s="135"/>
      <c r="OUF3" s="135"/>
      <c r="OUG3" s="135"/>
      <c r="OUH3" s="135"/>
      <c r="OUI3" s="135"/>
      <c r="OUJ3" s="135"/>
      <c r="OUK3" s="135"/>
      <c r="OUL3" s="135"/>
      <c r="OUM3" s="135"/>
      <c r="OUN3" s="135"/>
      <c r="OUO3" s="135"/>
      <c r="OUP3" s="135"/>
      <c r="OUQ3" s="135"/>
      <c r="OUR3" s="135"/>
      <c r="OUS3" s="135"/>
      <c r="OUT3" s="135"/>
      <c r="OUU3" s="135"/>
      <c r="OUV3" s="135"/>
      <c r="OUW3" s="135"/>
      <c r="OUX3" s="135"/>
      <c r="OUY3" s="135"/>
      <c r="OUZ3" s="135"/>
      <c r="OVA3" s="135"/>
      <c r="OVB3" s="135"/>
      <c r="OVC3" s="135"/>
      <c r="OVD3" s="135"/>
      <c r="OVE3" s="135"/>
      <c r="OVF3" s="135"/>
      <c r="OVG3" s="135"/>
      <c r="OVH3" s="135"/>
      <c r="OVI3" s="135"/>
      <c r="OVJ3" s="135"/>
      <c r="OVK3" s="135"/>
      <c r="OVL3" s="135"/>
      <c r="OVM3" s="135"/>
      <c r="OVN3" s="135"/>
      <c r="OVO3" s="135"/>
      <c r="OVP3" s="135"/>
      <c r="OVQ3" s="135"/>
      <c r="OVR3" s="135"/>
      <c r="OVS3" s="135"/>
      <c r="OVT3" s="135"/>
      <c r="OVU3" s="135"/>
      <c r="OVV3" s="135"/>
      <c r="OVW3" s="135"/>
      <c r="OVX3" s="135"/>
      <c r="OVY3" s="135"/>
      <c r="OVZ3" s="135"/>
      <c r="OWA3" s="135"/>
      <c r="OWB3" s="135"/>
      <c r="OWC3" s="135"/>
      <c r="OWD3" s="135"/>
      <c r="OWE3" s="135"/>
      <c r="OWF3" s="135"/>
      <c r="OWG3" s="135"/>
      <c r="OWH3" s="135"/>
      <c r="OWI3" s="135"/>
      <c r="OWJ3" s="135"/>
      <c r="OWK3" s="135"/>
      <c r="OWL3" s="135"/>
      <c r="OWM3" s="135"/>
      <c r="OWN3" s="135"/>
      <c r="OWO3" s="135"/>
      <c r="OWP3" s="135"/>
      <c r="OWQ3" s="135"/>
      <c r="OWR3" s="135"/>
      <c r="OWS3" s="135"/>
      <c r="OWT3" s="135"/>
      <c r="OWU3" s="135"/>
      <c r="OWV3" s="135"/>
      <c r="OWW3" s="135"/>
      <c r="OWX3" s="135"/>
      <c r="OWY3" s="135"/>
      <c r="OWZ3" s="135"/>
      <c r="OXA3" s="135"/>
      <c r="OXB3" s="135"/>
      <c r="OXC3" s="135"/>
      <c r="OXD3" s="135"/>
      <c r="OXE3" s="135"/>
      <c r="OXF3" s="135"/>
      <c r="OXG3" s="135"/>
      <c r="OXH3" s="135"/>
      <c r="OXI3" s="135"/>
      <c r="OXJ3" s="135"/>
      <c r="OXK3" s="135"/>
      <c r="OXL3" s="135"/>
      <c r="OXM3" s="135"/>
      <c r="OXN3" s="135"/>
      <c r="OXO3" s="135"/>
      <c r="OXP3" s="135"/>
      <c r="OXQ3" s="135"/>
      <c r="OXR3" s="135"/>
      <c r="OXS3" s="135"/>
      <c r="OXT3" s="135"/>
      <c r="OXU3" s="135"/>
      <c r="OXV3" s="135"/>
      <c r="OXW3" s="135"/>
      <c r="OXX3" s="135"/>
      <c r="OXY3" s="135"/>
      <c r="OXZ3" s="135"/>
      <c r="OYA3" s="135"/>
      <c r="OYB3" s="135"/>
      <c r="OYC3" s="135"/>
      <c r="OYD3" s="135"/>
      <c r="OYE3" s="135"/>
      <c r="OYF3" s="135"/>
      <c r="OYG3" s="135"/>
      <c r="OYH3" s="135"/>
      <c r="OYI3" s="135"/>
      <c r="OYJ3" s="135"/>
      <c r="OYK3" s="135"/>
      <c r="OYL3" s="135"/>
      <c r="OYM3" s="135"/>
      <c r="OYN3" s="135"/>
      <c r="OYO3" s="135"/>
      <c r="OYP3" s="135"/>
      <c r="OYQ3" s="135"/>
      <c r="OYR3" s="135"/>
      <c r="OYS3" s="135"/>
      <c r="OYT3" s="135"/>
      <c r="OYU3" s="135"/>
      <c r="OYV3" s="135"/>
      <c r="OYW3" s="135"/>
      <c r="OYX3" s="135"/>
      <c r="OYY3" s="135"/>
      <c r="OYZ3" s="135"/>
      <c r="OZA3" s="135"/>
      <c r="OZB3" s="135"/>
      <c r="OZC3" s="135"/>
      <c r="OZD3" s="135"/>
      <c r="OZE3" s="135"/>
      <c r="OZF3" s="135"/>
      <c r="OZG3" s="135"/>
      <c r="OZH3" s="135"/>
      <c r="OZI3" s="135"/>
      <c r="OZJ3" s="135"/>
      <c r="OZK3" s="135"/>
      <c r="OZL3" s="135"/>
      <c r="OZM3" s="135"/>
      <c r="OZN3" s="135"/>
      <c r="OZO3" s="135"/>
      <c r="OZP3" s="135"/>
      <c r="OZQ3" s="135"/>
      <c r="OZR3" s="135"/>
      <c r="OZS3" s="135"/>
      <c r="OZT3" s="135"/>
      <c r="OZU3" s="135"/>
      <c r="OZV3" s="135"/>
      <c r="OZW3" s="135"/>
      <c r="OZX3" s="135"/>
      <c r="OZY3" s="135"/>
      <c r="OZZ3" s="135"/>
      <c r="PAA3" s="135"/>
      <c r="PAB3" s="135"/>
      <c r="PAC3" s="135"/>
      <c r="PAD3" s="135"/>
      <c r="PAE3" s="135"/>
      <c r="PAF3" s="135"/>
      <c r="PAG3" s="135"/>
      <c r="PAH3" s="135"/>
      <c r="PAI3" s="135"/>
      <c r="PAJ3" s="135"/>
      <c r="PAK3" s="135"/>
      <c r="PAL3" s="135"/>
      <c r="PAM3" s="135"/>
      <c r="PAN3" s="135"/>
      <c r="PAO3" s="135"/>
      <c r="PAP3" s="135"/>
      <c r="PAQ3" s="135"/>
      <c r="PAR3" s="135"/>
      <c r="PAS3" s="135"/>
      <c r="PAT3" s="135"/>
      <c r="PAU3" s="135"/>
      <c r="PAV3" s="135"/>
      <c r="PAW3" s="135"/>
      <c r="PAX3" s="135"/>
      <c r="PAY3" s="135"/>
      <c r="PAZ3" s="135"/>
      <c r="PBA3" s="135"/>
      <c r="PBB3" s="135"/>
      <c r="PBC3" s="135"/>
      <c r="PBD3" s="135"/>
      <c r="PBE3" s="135"/>
      <c r="PBF3" s="135"/>
      <c r="PBG3" s="135"/>
      <c r="PBH3" s="135"/>
      <c r="PBI3" s="135"/>
      <c r="PBJ3" s="135"/>
      <c r="PBK3" s="135"/>
      <c r="PBL3" s="135"/>
      <c r="PBM3" s="135"/>
      <c r="PBN3" s="135"/>
      <c r="PBO3" s="135"/>
      <c r="PBP3" s="135"/>
      <c r="PBQ3" s="135"/>
      <c r="PBR3" s="135"/>
      <c r="PBS3" s="135"/>
      <c r="PBT3" s="135"/>
      <c r="PBU3" s="135"/>
      <c r="PBV3" s="135"/>
      <c r="PBW3" s="135"/>
      <c r="PBX3" s="135"/>
      <c r="PBY3" s="135"/>
      <c r="PBZ3" s="135"/>
      <c r="PCA3" s="135"/>
      <c r="PCB3" s="135"/>
      <c r="PCC3" s="135"/>
      <c r="PCD3" s="135"/>
      <c r="PCE3" s="135"/>
      <c r="PCF3" s="135"/>
      <c r="PCG3" s="135"/>
      <c r="PCH3" s="135"/>
      <c r="PCI3" s="135"/>
      <c r="PCJ3" s="135"/>
      <c r="PCK3" s="135"/>
      <c r="PCL3" s="135"/>
      <c r="PCM3" s="135"/>
      <c r="PCN3" s="135"/>
      <c r="PCO3" s="135"/>
      <c r="PCP3" s="135"/>
      <c r="PCQ3" s="135"/>
      <c r="PCR3" s="135"/>
      <c r="PCS3" s="135"/>
      <c r="PCT3" s="135"/>
      <c r="PCU3" s="135"/>
      <c r="PCV3" s="135"/>
      <c r="PCW3" s="135"/>
      <c r="PCX3" s="135"/>
      <c r="PCY3" s="135"/>
      <c r="PCZ3" s="135"/>
      <c r="PDA3" s="135"/>
      <c r="PDB3" s="135"/>
      <c r="PDC3" s="135"/>
      <c r="PDD3" s="135"/>
      <c r="PDE3" s="135"/>
      <c r="PDF3" s="135"/>
      <c r="PDG3" s="135"/>
      <c r="PDH3" s="135"/>
      <c r="PDI3" s="135"/>
      <c r="PDJ3" s="135"/>
      <c r="PDK3" s="135"/>
      <c r="PDL3" s="135"/>
      <c r="PDM3" s="135"/>
      <c r="PDN3" s="135"/>
      <c r="PDO3" s="135"/>
      <c r="PDP3" s="135"/>
      <c r="PDQ3" s="135"/>
      <c r="PDR3" s="135"/>
      <c r="PDS3" s="135"/>
      <c r="PDT3" s="135"/>
      <c r="PDU3" s="135"/>
      <c r="PDV3" s="135"/>
      <c r="PDW3" s="135"/>
      <c r="PDX3" s="135"/>
      <c r="PDY3" s="135"/>
      <c r="PDZ3" s="135"/>
      <c r="PEA3" s="135"/>
      <c r="PEB3" s="135"/>
      <c r="PEC3" s="135"/>
      <c r="PED3" s="135"/>
      <c r="PEE3" s="135"/>
      <c r="PEF3" s="135"/>
      <c r="PEG3" s="135"/>
      <c r="PEH3" s="135"/>
      <c r="PEI3" s="135"/>
      <c r="PEJ3" s="135"/>
      <c r="PEK3" s="135"/>
      <c r="PEL3" s="135"/>
      <c r="PEM3" s="135"/>
      <c r="PEN3" s="135"/>
      <c r="PEO3" s="135"/>
      <c r="PEP3" s="135"/>
      <c r="PEQ3" s="135"/>
      <c r="PER3" s="135"/>
      <c r="PES3" s="135"/>
      <c r="PET3" s="135"/>
      <c r="PEU3" s="135"/>
      <c r="PEV3" s="135"/>
      <c r="PEW3" s="135"/>
      <c r="PEX3" s="135"/>
      <c r="PEY3" s="135"/>
      <c r="PEZ3" s="135"/>
      <c r="PFA3" s="135"/>
      <c r="PFB3" s="135"/>
      <c r="PFC3" s="135"/>
      <c r="PFD3" s="135"/>
      <c r="PFE3" s="135"/>
      <c r="PFF3" s="135"/>
      <c r="PFG3" s="135"/>
      <c r="PFH3" s="135"/>
      <c r="PFI3" s="135"/>
      <c r="PFJ3" s="135"/>
      <c r="PFK3" s="135"/>
      <c r="PFL3" s="135"/>
      <c r="PFM3" s="135"/>
      <c r="PFN3" s="135"/>
      <c r="PFO3" s="135"/>
      <c r="PFP3" s="135"/>
      <c r="PFQ3" s="135"/>
      <c r="PFR3" s="135"/>
      <c r="PFS3" s="135"/>
      <c r="PFT3" s="135"/>
      <c r="PFU3" s="135"/>
      <c r="PFV3" s="135"/>
      <c r="PFW3" s="135"/>
      <c r="PFX3" s="135"/>
      <c r="PFY3" s="135"/>
      <c r="PFZ3" s="135"/>
      <c r="PGA3" s="135"/>
      <c r="PGB3" s="135"/>
      <c r="PGC3" s="135"/>
      <c r="PGD3" s="135"/>
      <c r="PGE3" s="135"/>
      <c r="PGF3" s="135"/>
      <c r="PGG3" s="135"/>
      <c r="PGH3" s="135"/>
      <c r="PGI3" s="135"/>
      <c r="PGJ3" s="135"/>
      <c r="PGK3" s="135"/>
      <c r="PGL3" s="135"/>
      <c r="PGM3" s="135"/>
      <c r="PGN3" s="135"/>
      <c r="PGO3" s="135"/>
      <c r="PGP3" s="135"/>
      <c r="PGQ3" s="135"/>
      <c r="PGR3" s="135"/>
      <c r="PGS3" s="135"/>
      <c r="PGT3" s="135"/>
      <c r="PGU3" s="135"/>
      <c r="PGV3" s="135"/>
      <c r="PGW3" s="135"/>
      <c r="PGX3" s="135"/>
      <c r="PGY3" s="135"/>
      <c r="PGZ3" s="135"/>
      <c r="PHA3" s="135"/>
      <c r="PHB3" s="135"/>
      <c r="PHC3" s="135"/>
      <c r="PHD3" s="135"/>
      <c r="PHE3" s="135"/>
      <c r="PHF3" s="135"/>
      <c r="PHG3" s="135"/>
      <c r="PHH3" s="135"/>
      <c r="PHI3" s="135"/>
      <c r="PHJ3" s="135"/>
      <c r="PHK3" s="135"/>
      <c r="PHL3" s="135"/>
      <c r="PHM3" s="135"/>
      <c r="PHN3" s="135"/>
      <c r="PHO3" s="135"/>
      <c r="PHP3" s="135"/>
      <c r="PHQ3" s="135"/>
      <c r="PHR3" s="135"/>
      <c r="PHS3" s="135"/>
      <c r="PHT3" s="135"/>
      <c r="PHU3" s="135"/>
      <c r="PHV3" s="135"/>
      <c r="PHW3" s="135"/>
      <c r="PHX3" s="135"/>
      <c r="PHY3" s="135"/>
      <c r="PHZ3" s="135"/>
      <c r="PIA3" s="135"/>
      <c r="PIB3" s="135"/>
      <c r="PIC3" s="135"/>
      <c r="PID3" s="135"/>
      <c r="PIE3" s="135"/>
      <c r="PIF3" s="135"/>
      <c r="PIG3" s="135"/>
      <c r="PIH3" s="135"/>
      <c r="PII3" s="135"/>
      <c r="PIJ3" s="135"/>
      <c r="PIK3" s="135"/>
      <c r="PIL3" s="135"/>
      <c r="PIM3" s="135"/>
      <c r="PIN3" s="135"/>
      <c r="PIO3" s="135"/>
      <c r="PIP3" s="135"/>
      <c r="PIQ3" s="135"/>
      <c r="PIR3" s="135"/>
      <c r="PIS3" s="135"/>
      <c r="PIT3" s="135"/>
      <c r="PIU3" s="135"/>
      <c r="PIV3" s="135"/>
      <c r="PIW3" s="135"/>
      <c r="PIX3" s="135"/>
      <c r="PIY3" s="135"/>
      <c r="PIZ3" s="135"/>
      <c r="PJA3" s="135"/>
      <c r="PJB3" s="135"/>
      <c r="PJC3" s="135"/>
      <c r="PJD3" s="135"/>
      <c r="PJE3" s="135"/>
      <c r="PJF3" s="135"/>
      <c r="PJG3" s="135"/>
      <c r="PJH3" s="135"/>
      <c r="PJI3" s="135"/>
      <c r="PJJ3" s="135"/>
      <c r="PJK3" s="135"/>
      <c r="PJL3" s="135"/>
      <c r="PJM3" s="135"/>
      <c r="PJN3" s="135"/>
      <c r="PJO3" s="135"/>
      <c r="PJP3" s="135"/>
      <c r="PJQ3" s="135"/>
      <c r="PJR3" s="135"/>
      <c r="PJS3" s="135"/>
      <c r="PJT3" s="135"/>
      <c r="PJU3" s="135"/>
      <c r="PJV3" s="135"/>
      <c r="PJW3" s="135"/>
      <c r="PJX3" s="135"/>
      <c r="PJY3" s="135"/>
      <c r="PJZ3" s="135"/>
      <c r="PKA3" s="135"/>
      <c r="PKB3" s="135"/>
      <c r="PKC3" s="135"/>
      <c r="PKD3" s="135"/>
      <c r="PKE3" s="135"/>
      <c r="PKF3" s="135"/>
      <c r="PKG3" s="135"/>
      <c r="PKH3" s="135"/>
      <c r="PKI3" s="135"/>
      <c r="PKJ3" s="135"/>
      <c r="PKK3" s="135"/>
      <c r="PKL3" s="135"/>
      <c r="PKM3" s="135"/>
      <c r="PKN3" s="135"/>
      <c r="PKO3" s="135"/>
      <c r="PKP3" s="135"/>
      <c r="PKQ3" s="135"/>
      <c r="PKR3" s="135"/>
      <c r="PKS3" s="135"/>
      <c r="PKT3" s="135"/>
      <c r="PKU3" s="135"/>
      <c r="PKV3" s="135"/>
      <c r="PKW3" s="135"/>
      <c r="PKX3" s="135"/>
      <c r="PKY3" s="135"/>
      <c r="PKZ3" s="135"/>
      <c r="PLA3" s="135"/>
      <c r="PLB3" s="135"/>
      <c r="PLC3" s="135"/>
      <c r="PLD3" s="135"/>
      <c r="PLE3" s="135"/>
      <c r="PLF3" s="135"/>
      <c r="PLG3" s="135"/>
      <c r="PLH3" s="135"/>
      <c r="PLI3" s="135"/>
      <c r="PLJ3" s="135"/>
      <c r="PLK3" s="135"/>
      <c r="PLL3" s="135"/>
      <c r="PLM3" s="135"/>
      <c r="PLN3" s="135"/>
      <c r="PLO3" s="135"/>
      <c r="PLP3" s="135"/>
      <c r="PLQ3" s="135"/>
      <c r="PLR3" s="135"/>
      <c r="PLS3" s="135"/>
      <c r="PLT3" s="135"/>
      <c r="PLU3" s="135"/>
      <c r="PLV3" s="135"/>
      <c r="PLW3" s="135"/>
      <c r="PLX3" s="135"/>
      <c r="PLY3" s="135"/>
      <c r="PLZ3" s="135"/>
      <c r="PMA3" s="135"/>
      <c r="PMB3" s="135"/>
      <c r="PMC3" s="135"/>
      <c r="PMD3" s="135"/>
      <c r="PME3" s="135"/>
      <c r="PMF3" s="135"/>
      <c r="PMG3" s="135"/>
      <c r="PMH3" s="135"/>
      <c r="PMI3" s="135"/>
      <c r="PMJ3" s="135"/>
      <c r="PMK3" s="135"/>
      <c r="PML3" s="135"/>
      <c r="PMM3" s="135"/>
      <c r="PMN3" s="135"/>
      <c r="PMO3" s="135"/>
      <c r="PMP3" s="135"/>
      <c r="PMQ3" s="135"/>
      <c r="PMR3" s="135"/>
      <c r="PMS3" s="135"/>
      <c r="PMT3" s="135"/>
      <c r="PMU3" s="135"/>
      <c r="PMV3" s="135"/>
      <c r="PMW3" s="135"/>
      <c r="PMX3" s="135"/>
      <c r="PMY3" s="135"/>
      <c r="PMZ3" s="135"/>
      <c r="PNA3" s="135"/>
      <c r="PNB3" s="135"/>
      <c r="PNC3" s="135"/>
      <c r="PND3" s="135"/>
      <c r="PNE3" s="135"/>
      <c r="PNF3" s="135"/>
      <c r="PNG3" s="135"/>
      <c r="PNH3" s="135"/>
      <c r="PNI3" s="135"/>
      <c r="PNJ3" s="135"/>
      <c r="PNK3" s="135"/>
      <c r="PNL3" s="135"/>
      <c r="PNM3" s="135"/>
      <c r="PNN3" s="135"/>
      <c r="PNO3" s="135"/>
      <c r="PNP3" s="135"/>
      <c r="PNQ3" s="135"/>
      <c r="PNR3" s="135"/>
      <c r="PNS3" s="135"/>
      <c r="PNT3" s="135"/>
      <c r="PNU3" s="135"/>
      <c r="PNV3" s="135"/>
      <c r="PNW3" s="135"/>
      <c r="PNX3" s="135"/>
      <c r="PNY3" s="135"/>
      <c r="PNZ3" s="135"/>
      <c r="POA3" s="135"/>
      <c r="POB3" s="135"/>
      <c r="POC3" s="135"/>
      <c r="POD3" s="135"/>
      <c r="POE3" s="135"/>
      <c r="POF3" s="135"/>
      <c r="POG3" s="135"/>
      <c r="POH3" s="135"/>
      <c r="POI3" s="135"/>
      <c r="POJ3" s="135"/>
      <c r="POK3" s="135"/>
      <c r="POL3" s="135"/>
      <c r="POM3" s="135"/>
      <c r="PON3" s="135"/>
      <c r="POO3" s="135"/>
      <c r="POP3" s="135"/>
      <c r="POQ3" s="135"/>
      <c r="POR3" s="135"/>
      <c r="POS3" s="135"/>
      <c r="POT3" s="135"/>
      <c r="POU3" s="135"/>
      <c r="POV3" s="135"/>
      <c r="POW3" s="135"/>
      <c r="POX3" s="135"/>
      <c r="POY3" s="135"/>
      <c r="POZ3" s="135"/>
      <c r="PPA3" s="135"/>
      <c r="PPB3" s="135"/>
      <c r="PPC3" s="135"/>
      <c r="PPD3" s="135"/>
      <c r="PPE3" s="135"/>
      <c r="PPF3" s="135"/>
      <c r="PPG3" s="135"/>
      <c r="PPH3" s="135"/>
      <c r="PPI3" s="135"/>
      <c r="PPJ3" s="135"/>
      <c r="PPK3" s="135"/>
      <c r="PPL3" s="135"/>
      <c r="PPM3" s="135"/>
      <c r="PPN3" s="135"/>
      <c r="PPO3" s="135"/>
      <c r="PPP3" s="135"/>
      <c r="PPQ3" s="135"/>
      <c r="PPR3" s="135"/>
      <c r="PPS3" s="135"/>
      <c r="PPT3" s="135"/>
      <c r="PPU3" s="135"/>
      <c r="PPV3" s="135"/>
      <c r="PPW3" s="135"/>
      <c r="PPX3" s="135"/>
      <c r="PPY3" s="135"/>
      <c r="PPZ3" s="135"/>
      <c r="PQA3" s="135"/>
      <c r="PQB3" s="135"/>
      <c r="PQC3" s="135"/>
      <c r="PQD3" s="135"/>
      <c r="PQE3" s="135"/>
      <c r="PQF3" s="135"/>
      <c r="PQG3" s="135"/>
      <c r="PQH3" s="135"/>
      <c r="PQI3" s="135"/>
      <c r="PQJ3" s="135"/>
      <c r="PQK3" s="135"/>
      <c r="PQL3" s="135"/>
      <c r="PQM3" s="135"/>
      <c r="PQN3" s="135"/>
      <c r="PQO3" s="135"/>
      <c r="PQP3" s="135"/>
      <c r="PQQ3" s="135"/>
      <c r="PQR3" s="135"/>
      <c r="PQS3" s="135"/>
      <c r="PQT3" s="135"/>
      <c r="PQU3" s="135"/>
      <c r="PQV3" s="135"/>
      <c r="PQW3" s="135"/>
      <c r="PQX3" s="135"/>
      <c r="PQY3" s="135"/>
      <c r="PQZ3" s="135"/>
      <c r="PRA3" s="135"/>
      <c r="PRB3" s="135"/>
      <c r="PRC3" s="135"/>
      <c r="PRD3" s="135"/>
      <c r="PRE3" s="135"/>
      <c r="PRF3" s="135"/>
      <c r="PRG3" s="135"/>
      <c r="PRH3" s="135"/>
      <c r="PRI3" s="135"/>
      <c r="PRJ3" s="135"/>
      <c r="PRK3" s="135"/>
      <c r="PRL3" s="135"/>
      <c r="PRM3" s="135"/>
      <c r="PRN3" s="135"/>
      <c r="PRO3" s="135"/>
      <c r="PRP3" s="135"/>
      <c r="PRQ3" s="135"/>
      <c r="PRR3" s="135"/>
      <c r="PRS3" s="135"/>
      <c r="PRT3" s="135"/>
      <c r="PRU3" s="135"/>
      <c r="PRV3" s="135"/>
      <c r="PRW3" s="135"/>
      <c r="PRX3" s="135"/>
      <c r="PRY3" s="135"/>
      <c r="PRZ3" s="135"/>
      <c r="PSA3" s="135"/>
      <c r="PSB3" s="135"/>
      <c r="PSC3" s="135"/>
      <c r="PSD3" s="135"/>
      <c r="PSE3" s="135"/>
      <c r="PSF3" s="135"/>
      <c r="PSG3" s="135"/>
      <c r="PSH3" s="135"/>
      <c r="PSI3" s="135"/>
      <c r="PSJ3" s="135"/>
      <c r="PSK3" s="135"/>
      <c r="PSL3" s="135"/>
      <c r="PSM3" s="135"/>
      <c r="PSN3" s="135"/>
      <c r="PSO3" s="135"/>
      <c r="PSP3" s="135"/>
      <c r="PSQ3" s="135"/>
      <c r="PSR3" s="135"/>
      <c r="PSS3" s="135"/>
      <c r="PST3" s="135"/>
      <c r="PSU3" s="135"/>
      <c r="PSV3" s="135"/>
      <c r="PSW3" s="135"/>
      <c r="PSX3" s="135"/>
      <c r="PSY3" s="135"/>
      <c r="PSZ3" s="135"/>
      <c r="PTA3" s="135"/>
      <c r="PTB3" s="135"/>
      <c r="PTC3" s="135"/>
      <c r="PTD3" s="135"/>
      <c r="PTE3" s="135"/>
      <c r="PTF3" s="135"/>
      <c r="PTG3" s="135"/>
      <c r="PTH3" s="135"/>
      <c r="PTI3" s="135"/>
      <c r="PTJ3" s="135"/>
      <c r="PTK3" s="135"/>
      <c r="PTL3" s="135"/>
      <c r="PTM3" s="135"/>
      <c r="PTN3" s="135"/>
      <c r="PTO3" s="135"/>
      <c r="PTP3" s="135"/>
      <c r="PTQ3" s="135"/>
      <c r="PTR3" s="135"/>
      <c r="PTS3" s="135"/>
      <c r="PTT3" s="135"/>
      <c r="PTU3" s="135"/>
      <c r="PTV3" s="135"/>
      <c r="PTW3" s="135"/>
      <c r="PTX3" s="135"/>
      <c r="PTY3" s="135"/>
      <c r="PTZ3" s="135"/>
      <c r="PUA3" s="135"/>
      <c r="PUB3" s="135"/>
      <c r="PUC3" s="135"/>
      <c r="PUD3" s="135"/>
      <c r="PUE3" s="135"/>
      <c r="PUF3" s="135"/>
      <c r="PUG3" s="135"/>
      <c r="PUH3" s="135"/>
      <c r="PUI3" s="135"/>
      <c r="PUJ3" s="135"/>
      <c r="PUK3" s="135"/>
      <c r="PUL3" s="135"/>
      <c r="PUM3" s="135"/>
      <c r="PUN3" s="135"/>
      <c r="PUO3" s="135"/>
      <c r="PUP3" s="135"/>
      <c r="PUQ3" s="135"/>
      <c r="PUR3" s="135"/>
      <c r="PUS3" s="135"/>
      <c r="PUT3" s="135"/>
      <c r="PUU3" s="135"/>
      <c r="PUV3" s="135"/>
      <c r="PUW3" s="135"/>
      <c r="PUX3" s="135"/>
      <c r="PUY3" s="135"/>
      <c r="PUZ3" s="135"/>
      <c r="PVA3" s="135"/>
      <c r="PVB3" s="135"/>
      <c r="PVC3" s="135"/>
      <c r="PVD3" s="135"/>
      <c r="PVE3" s="135"/>
      <c r="PVF3" s="135"/>
      <c r="PVG3" s="135"/>
      <c r="PVH3" s="135"/>
      <c r="PVI3" s="135"/>
      <c r="PVJ3" s="135"/>
      <c r="PVK3" s="135"/>
      <c r="PVL3" s="135"/>
      <c r="PVM3" s="135"/>
      <c r="PVN3" s="135"/>
      <c r="PVO3" s="135"/>
      <c r="PVP3" s="135"/>
      <c r="PVQ3" s="135"/>
      <c r="PVR3" s="135"/>
      <c r="PVS3" s="135"/>
      <c r="PVT3" s="135"/>
      <c r="PVU3" s="135"/>
      <c r="PVV3" s="135"/>
      <c r="PVW3" s="135"/>
      <c r="PVX3" s="135"/>
      <c r="PVY3" s="135"/>
      <c r="PVZ3" s="135"/>
      <c r="PWA3" s="135"/>
      <c r="PWB3" s="135"/>
      <c r="PWC3" s="135"/>
      <c r="PWD3" s="135"/>
      <c r="PWE3" s="135"/>
      <c r="PWF3" s="135"/>
      <c r="PWG3" s="135"/>
      <c r="PWH3" s="135"/>
      <c r="PWI3" s="135"/>
      <c r="PWJ3" s="135"/>
      <c r="PWK3" s="135"/>
      <c r="PWL3" s="135"/>
      <c r="PWM3" s="135"/>
      <c r="PWN3" s="135"/>
      <c r="PWO3" s="135"/>
      <c r="PWP3" s="135"/>
      <c r="PWQ3" s="135"/>
      <c r="PWR3" s="135"/>
      <c r="PWS3" s="135"/>
      <c r="PWT3" s="135"/>
      <c r="PWU3" s="135"/>
      <c r="PWV3" s="135"/>
      <c r="PWW3" s="135"/>
      <c r="PWX3" s="135"/>
      <c r="PWY3" s="135"/>
      <c r="PWZ3" s="135"/>
      <c r="PXA3" s="135"/>
      <c r="PXB3" s="135"/>
      <c r="PXC3" s="135"/>
      <c r="PXD3" s="135"/>
      <c r="PXE3" s="135"/>
      <c r="PXF3" s="135"/>
      <c r="PXG3" s="135"/>
      <c r="PXH3" s="135"/>
      <c r="PXI3" s="135"/>
      <c r="PXJ3" s="135"/>
      <c r="PXK3" s="135"/>
      <c r="PXL3" s="135"/>
      <c r="PXM3" s="135"/>
      <c r="PXN3" s="135"/>
      <c r="PXO3" s="135"/>
      <c r="PXP3" s="135"/>
      <c r="PXQ3" s="135"/>
      <c r="PXR3" s="135"/>
      <c r="PXS3" s="135"/>
      <c r="PXT3" s="135"/>
      <c r="PXU3" s="135"/>
      <c r="PXV3" s="135"/>
      <c r="PXW3" s="135"/>
      <c r="PXX3" s="135"/>
      <c r="PXY3" s="135"/>
      <c r="PXZ3" s="135"/>
      <c r="PYA3" s="135"/>
      <c r="PYB3" s="135"/>
      <c r="PYC3" s="135"/>
      <c r="PYD3" s="135"/>
      <c r="PYE3" s="135"/>
      <c r="PYF3" s="135"/>
      <c r="PYG3" s="135"/>
      <c r="PYH3" s="135"/>
      <c r="PYI3" s="135"/>
      <c r="PYJ3" s="135"/>
      <c r="PYK3" s="135"/>
      <c r="PYL3" s="135"/>
      <c r="PYM3" s="135"/>
      <c r="PYN3" s="135"/>
      <c r="PYO3" s="135"/>
      <c r="PYP3" s="135"/>
      <c r="PYQ3" s="135"/>
      <c r="PYR3" s="135"/>
      <c r="PYS3" s="135"/>
      <c r="PYT3" s="135"/>
      <c r="PYU3" s="135"/>
      <c r="PYV3" s="135"/>
      <c r="PYW3" s="135"/>
      <c r="PYX3" s="135"/>
      <c r="PYY3" s="135"/>
      <c r="PYZ3" s="135"/>
      <c r="PZA3" s="135"/>
      <c r="PZB3" s="135"/>
      <c r="PZC3" s="135"/>
      <c r="PZD3" s="135"/>
      <c r="PZE3" s="135"/>
      <c r="PZF3" s="135"/>
      <c r="PZG3" s="135"/>
      <c r="PZH3" s="135"/>
      <c r="PZI3" s="135"/>
      <c r="PZJ3" s="135"/>
      <c r="PZK3" s="135"/>
      <c r="PZL3" s="135"/>
      <c r="PZM3" s="135"/>
      <c r="PZN3" s="135"/>
      <c r="PZO3" s="135"/>
      <c r="PZP3" s="135"/>
      <c r="PZQ3" s="135"/>
      <c r="PZR3" s="135"/>
      <c r="PZS3" s="135"/>
      <c r="PZT3" s="135"/>
      <c r="PZU3" s="135"/>
      <c r="PZV3" s="135"/>
      <c r="PZW3" s="135"/>
      <c r="PZX3" s="135"/>
      <c r="PZY3" s="135"/>
      <c r="PZZ3" s="135"/>
      <c r="QAA3" s="135"/>
      <c r="QAB3" s="135"/>
      <c r="QAC3" s="135"/>
      <c r="QAD3" s="135"/>
      <c r="QAE3" s="135"/>
      <c r="QAF3" s="135"/>
      <c r="QAG3" s="135"/>
      <c r="QAH3" s="135"/>
      <c r="QAI3" s="135"/>
      <c r="QAJ3" s="135"/>
      <c r="QAK3" s="135"/>
      <c r="QAL3" s="135"/>
      <c r="QAM3" s="135"/>
      <c r="QAN3" s="135"/>
      <c r="QAO3" s="135"/>
      <c r="QAP3" s="135"/>
      <c r="QAQ3" s="135"/>
      <c r="QAR3" s="135"/>
      <c r="QAS3" s="135"/>
      <c r="QAT3" s="135"/>
      <c r="QAU3" s="135"/>
      <c r="QAV3" s="135"/>
      <c r="QAW3" s="135"/>
      <c r="QAX3" s="135"/>
      <c r="QAY3" s="135"/>
      <c r="QAZ3" s="135"/>
      <c r="QBA3" s="135"/>
      <c r="QBB3" s="135"/>
      <c r="QBC3" s="135"/>
      <c r="QBD3" s="135"/>
      <c r="QBE3" s="135"/>
      <c r="QBF3" s="135"/>
      <c r="QBG3" s="135"/>
      <c r="QBH3" s="135"/>
      <c r="QBI3" s="135"/>
      <c r="QBJ3" s="135"/>
      <c r="QBK3" s="135"/>
      <c r="QBL3" s="135"/>
      <c r="QBM3" s="135"/>
      <c r="QBN3" s="135"/>
      <c r="QBO3" s="135"/>
      <c r="QBP3" s="135"/>
      <c r="QBQ3" s="135"/>
      <c r="QBR3" s="135"/>
      <c r="QBS3" s="135"/>
      <c r="QBT3" s="135"/>
      <c r="QBU3" s="135"/>
      <c r="QBV3" s="135"/>
      <c r="QBW3" s="135"/>
      <c r="QBX3" s="135"/>
      <c r="QBY3" s="135"/>
      <c r="QBZ3" s="135"/>
      <c r="QCA3" s="135"/>
      <c r="QCB3" s="135"/>
      <c r="QCC3" s="135"/>
      <c r="QCD3" s="135"/>
      <c r="QCE3" s="135"/>
      <c r="QCF3" s="135"/>
      <c r="QCG3" s="135"/>
      <c r="QCH3" s="135"/>
      <c r="QCI3" s="135"/>
      <c r="QCJ3" s="135"/>
      <c r="QCK3" s="135"/>
      <c r="QCL3" s="135"/>
      <c r="QCM3" s="135"/>
      <c r="QCN3" s="135"/>
      <c r="QCO3" s="135"/>
      <c r="QCP3" s="135"/>
      <c r="QCQ3" s="135"/>
      <c r="QCR3" s="135"/>
      <c r="QCS3" s="135"/>
      <c r="QCT3" s="135"/>
      <c r="QCU3" s="135"/>
      <c r="QCV3" s="135"/>
      <c r="QCW3" s="135"/>
      <c r="QCX3" s="135"/>
      <c r="QCY3" s="135"/>
      <c r="QCZ3" s="135"/>
      <c r="QDA3" s="135"/>
      <c r="QDB3" s="135"/>
      <c r="QDC3" s="135"/>
      <c r="QDD3" s="135"/>
      <c r="QDE3" s="135"/>
      <c r="QDF3" s="135"/>
      <c r="QDG3" s="135"/>
      <c r="QDH3" s="135"/>
      <c r="QDI3" s="135"/>
      <c r="QDJ3" s="135"/>
      <c r="QDK3" s="135"/>
      <c r="QDL3" s="135"/>
      <c r="QDM3" s="135"/>
      <c r="QDN3" s="135"/>
      <c r="QDO3" s="135"/>
      <c r="QDP3" s="135"/>
      <c r="QDQ3" s="135"/>
      <c r="QDR3" s="135"/>
      <c r="QDS3" s="135"/>
      <c r="QDT3" s="135"/>
      <c r="QDU3" s="135"/>
      <c r="QDV3" s="135"/>
      <c r="QDW3" s="135"/>
      <c r="QDX3" s="135"/>
      <c r="QDY3" s="135"/>
      <c r="QDZ3" s="135"/>
      <c r="QEA3" s="135"/>
      <c r="QEB3" s="135"/>
      <c r="QEC3" s="135"/>
      <c r="QED3" s="135"/>
      <c r="QEE3" s="135"/>
      <c r="QEF3" s="135"/>
      <c r="QEG3" s="135"/>
      <c r="QEH3" s="135"/>
      <c r="QEI3" s="135"/>
      <c r="QEJ3" s="135"/>
      <c r="QEK3" s="135"/>
      <c r="QEL3" s="135"/>
      <c r="QEM3" s="135"/>
      <c r="QEN3" s="135"/>
      <c r="QEO3" s="135"/>
      <c r="QEP3" s="135"/>
      <c r="QEQ3" s="135"/>
      <c r="QER3" s="135"/>
      <c r="QES3" s="135"/>
      <c r="QET3" s="135"/>
      <c r="QEU3" s="135"/>
      <c r="QEV3" s="135"/>
      <c r="QEW3" s="135"/>
      <c r="QEX3" s="135"/>
      <c r="QEY3" s="135"/>
      <c r="QEZ3" s="135"/>
      <c r="QFA3" s="135"/>
      <c r="QFB3" s="135"/>
      <c r="QFC3" s="135"/>
      <c r="QFD3" s="135"/>
      <c r="QFE3" s="135"/>
      <c r="QFF3" s="135"/>
      <c r="QFG3" s="135"/>
      <c r="QFH3" s="135"/>
      <c r="QFI3" s="135"/>
      <c r="QFJ3" s="135"/>
      <c r="QFK3" s="135"/>
      <c r="QFL3" s="135"/>
      <c r="QFM3" s="135"/>
      <c r="QFN3" s="135"/>
      <c r="QFO3" s="135"/>
      <c r="QFP3" s="135"/>
      <c r="QFQ3" s="135"/>
      <c r="QFR3" s="135"/>
      <c r="QFS3" s="135"/>
      <c r="QFT3" s="135"/>
      <c r="QFU3" s="135"/>
      <c r="QFV3" s="135"/>
      <c r="QFW3" s="135"/>
      <c r="QFX3" s="135"/>
      <c r="QFY3" s="135"/>
      <c r="QFZ3" s="135"/>
      <c r="QGA3" s="135"/>
      <c r="QGB3" s="135"/>
      <c r="QGC3" s="135"/>
      <c r="QGD3" s="135"/>
      <c r="QGE3" s="135"/>
      <c r="QGF3" s="135"/>
      <c r="QGG3" s="135"/>
      <c r="QGH3" s="135"/>
      <c r="QGI3" s="135"/>
      <c r="QGJ3" s="135"/>
      <c r="QGK3" s="135"/>
      <c r="QGL3" s="135"/>
      <c r="QGM3" s="135"/>
      <c r="QGN3" s="135"/>
      <c r="QGO3" s="135"/>
      <c r="QGP3" s="135"/>
      <c r="QGQ3" s="135"/>
      <c r="QGR3" s="135"/>
      <c r="QGS3" s="135"/>
      <c r="QGT3" s="135"/>
      <c r="QGU3" s="135"/>
      <c r="QGV3" s="135"/>
      <c r="QGW3" s="135"/>
      <c r="QGX3" s="135"/>
      <c r="QGY3" s="135"/>
      <c r="QGZ3" s="135"/>
      <c r="QHA3" s="135"/>
      <c r="QHB3" s="135"/>
      <c r="QHC3" s="135"/>
      <c r="QHD3" s="135"/>
      <c r="QHE3" s="135"/>
      <c r="QHF3" s="135"/>
      <c r="QHG3" s="135"/>
      <c r="QHH3" s="135"/>
      <c r="QHI3" s="135"/>
      <c r="QHJ3" s="135"/>
      <c r="QHK3" s="135"/>
      <c r="QHL3" s="135"/>
      <c r="QHM3" s="135"/>
      <c r="QHN3" s="135"/>
      <c r="QHO3" s="135"/>
      <c r="QHP3" s="135"/>
      <c r="QHQ3" s="135"/>
      <c r="QHR3" s="135"/>
      <c r="QHS3" s="135"/>
      <c r="QHT3" s="135"/>
      <c r="QHU3" s="135"/>
      <c r="QHV3" s="135"/>
      <c r="QHW3" s="135"/>
      <c r="QHX3" s="135"/>
      <c r="QHY3" s="135"/>
      <c r="QHZ3" s="135"/>
      <c r="QIA3" s="135"/>
      <c r="QIB3" s="135"/>
      <c r="QIC3" s="135"/>
      <c r="QID3" s="135"/>
      <c r="QIE3" s="135"/>
      <c r="QIF3" s="135"/>
      <c r="QIG3" s="135"/>
      <c r="QIH3" s="135"/>
      <c r="QII3" s="135"/>
      <c r="QIJ3" s="135"/>
      <c r="QIK3" s="135"/>
      <c r="QIL3" s="135"/>
      <c r="QIM3" s="135"/>
      <c r="QIN3" s="135"/>
      <c r="QIO3" s="135"/>
      <c r="QIP3" s="135"/>
      <c r="QIQ3" s="135"/>
      <c r="QIR3" s="135"/>
      <c r="QIS3" s="135"/>
      <c r="QIT3" s="135"/>
      <c r="QIU3" s="135"/>
      <c r="QIV3" s="135"/>
      <c r="QIW3" s="135"/>
      <c r="QIX3" s="135"/>
      <c r="QIY3" s="135"/>
      <c r="QIZ3" s="135"/>
      <c r="QJA3" s="135"/>
      <c r="QJB3" s="135"/>
      <c r="QJC3" s="135"/>
      <c r="QJD3" s="135"/>
      <c r="QJE3" s="135"/>
      <c r="QJF3" s="135"/>
      <c r="QJG3" s="135"/>
      <c r="QJH3" s="135"/>
      <c r="QJI3" s="135"/>
      <c r="QJJ3" s="135"/>
      <c r="QJK3" s="135"/>
      <c r="QJL3" s="135"/>
      <c r="QJM3" s="135"/>
      <c r="QJN3" s="135"/>
      <c r="QJO3" s="135"/>
      <c r="QJP3" s="135"/>
      <c r="QJQ3" s="135"/>
      <c r="QJR3" s="135"/>
      <c r="QJS3" s="135"/>
      <c r="QJT3" s="135"/>
      <c r="QJU3" s="135"/>
      <c r="QJV3" s="135"/>
      <c r="QJW3" s="135"/>
      <c r="QJX3" s="135"/>
      <c r="QJY3" s="135"/>
      <c r="QJZ3" s="135"/>
      <c r="QKA3" s="135"/>
      <c r="QKB3" s="135"/>
      <c r="QKC3" s="135"/>
      <c r="QKD3" s="135"/>
      <c r="QKE3" s="135"/>
      <c r="QKF3" s="135"/>
      <c r="QKG3" s="135"/>
      <c r="QKH3" s="135"/>
      <c r="QKI3" s="135"/>
      <c r="QKJ3" s="135"/>
      <c r="QKK3" s="135"/>
      <c r="QKL3" s="135"/>
      <c r="QKM3" s="135"/>
      <c r="QKN3" s="135"/>
      <c r="QKO3" s="135"/>
      <c r="QKP3" s="135"/>
      <c r="QKQ3" s="135"/>
      <c r="QKR3" s="135"/>
      <c r="QKS3" s="135"/>
      <c r="QKT3" s="135"/>
      <c r="QKU3" s="135"/>
      <c r="QKV3" s="135"/>
      <c r="QKW3" s="135"/>
      <c r="QKX3" s="135"/>
      <c r="QKY3" s="135"/>
      <c r="QKZ3" s="135"/>
      <c r="QLA3" s="135"/>
      <c r="QLB3" s="135"/>
      <c r="QLC3" s="135"/>
      <c r="QLD3" s="135"/>
      <c r="QLE3" s="135"/>
      <c r="QLF3" s="135"/>
      <c r="QLG3" s="135"/>
      <c r="QLH3" s="135"/>
      <c r="QLI3" s="135"/>
      <c r="QLJ3" s="135"/>
      <c r="QLK3" s="135"/>
      <c r="QLL3" s="135"/>
      <c r="QLM3" s="135"/>
      <c r="QLN3" s="135"/>
      <c r="QLO3" s="135"/>
      <c r="QLP3" s="135"/>
      <c r="QLQ3" s="135"/>
      <c r="QLR3" s="135"/>
      <c r="QLS3" s="135"/>
      <c r="QLT3" s="135"/>
      <c r="QLU3" s="135"/>
      <c r="QLV3" s="135"/>
      <c r="QLW3" s="135"/>
      <c r="QLX3" s="135"/>
      <c r="QLY3" s="135"/>
      <c r="QLZ3" s="135"/>
      <c r="QMA3" s="135"/>
      <c r="QMB3" s="135"/>
      <c r="QMC3" s="135"/>
      <c r="QMD3" s="135"/>
      <c r="QME3" s="135"/>
      <c r="QMF3" s="135"/>
      <c r="QMG3" s="135"/>
      <c r="QMH3" s="135"/>
      <c r="QMI3" s="135"/>
      <c r="QMJ3" s="135"/>
      <c r="QMK3" s="135"/>
      <c r="QML3" s="135"/>
      <c r="QMM3" s="135"/>
      <c r="QMN3" s="135"/>
      <c r="QMO3" s="135"/>
      <c r="QMP3" s="135"/>
      <c r="QMQ3" s="135"/>
      <c r="QMR3" s="135"/>
      <c r="QMS3" s="135"/>
      <c r="QMT3" s="135"/>
      <c r="QMU3" s="135"/>
      <c r="QMV3" s="135"/>
      <c r="QMW3" s="135"/>
      <c r="QMX3" s="135"/>
      <c r="QMY3" s="135"/>
      <c r="QMZ3" s="135"/>
      <c r="QNA3" s="135"/>
      <c r="QNB3" s="135"/>
      <c r="QNC3" s="135"/>
      <c r="QND3" s="135"/>
      <c r="QNE3" s="135"/>
      <c r="QNF3" s="135"/>
      <c r="QNG3" s="135"/>
      <c r="QNH3" s="135"/>
      <c r="QNI3" s="135"/>
      <c r="QNJ3" s="135"/>
      <c r="QNK3" s="135"/>
      <c r="QNL3" s="135"/>
      <c r="QNM3" s="135"/>
      <c r="QNN3" s="135"/>
      <c r="QNO3" s="135"/>
      <c r="QNP3" s="135"/>
      <c r="QNQ3" s="135"/>
      <c r="QNR3" s="135"/>
      <c r="QNS3" s="135"/>
      <c r="QNT3" s="135"/>
      <c r="QNU3" s="135"/>
      <c r="QNV3" s="135"/>
      <c r="QNW3" s="135"/>
      <c r="QNX3" s="135"/>
      <c r="QNY3" s="135"/>
      <c r="QNZ3" s="135"/>
      <c r="QOA3" s="135"/>
      <c r="QOB3" s="135"/>
      <c r="QOC3" s="135"/>
      <c r="QOD3" s="135"/>
      <c r="QOE3" s="135"/>
      <c r="QOF3" s="135"/>
      <c r="QOG3" s="135"/>
      <c r="QOH3" s="135"/>
      <c r="QOI3" s="135"/>
      <c r="QOJ3" s="135"/>
      <c r="QOK3" s="135"/>
      <c r="QOL3" s="135"/>
      <c r="QOM3" s="135"/>
      <c r="QON3" s="135"/>
      <c r="QOO3" s="135"/>
      <c r="QOP3" s="135"/>
      <c r="QOQ3" s="135"/>
      <c r="QOR3" s="135"/>
      <c r="QOS3" s="135"/>
      <c r="QOT3" s="135"/>
      <c r="QOU3" s="135"/>
      <c r="QOV3" s="135"/>
      <c r="QOW3" s="135"/>
      <c r="QOX3" s="135"/>
      <c r="QOY3" s="135"/>
      <c r="QOZ3" s="135"/>
      <c r="QPA3" s="135"/>
      <c r="QPB3" s="135"/>
      <c r="QPC3" s="135"/>
      <c r="QPD3" s="135"/>
      <c r="QPE3" s="135"/>
      <c r="QPF3" s="135"/>
      <c r="QPG3" s="135"/>
      <c r="QPH3" s="135"/>
      <c r="QPI3" s="135"/>
      <c r="QPJ3" s="135"/>
      <c r="QPK3" s="135"/>
      <c r="QPL3" s="135"/>
      <c r="QPM3" s="135"/>
      <c r="QPN3" s="135"/>
      <c r="QPO3" s="135"/>
      <c r="QPP3" s="135"/>
      <c r="QPQ3" s="135"/>
      <c r="QPR3" s="135"/>
      <c r="QPS3" s="135"/>
      <c r="QPT3" s="135"/>
      <c r="QPU3" s="135"/>
      <c r="QPV3" s="135"/>
      <c r="QPW3" s="135"/>
      <c r="QPX3" s="135"/>
      <c r="QPY3" s="135"/>
      <c r="QPZ3" s="135"/>
      <c r="QQA3" s="135"/>
      <c r="QQB3" s="135"/>
      <c r="QQC3" s="135"/>
      <c r="QQD3" s="135"/>
      <c r="QQE3" s="135"/>
      <c r="QQF3" s="135"/>
      <c r="QQG3" s="135"/>
      <c r="QQH3" s="135"/>
      <c r="QQI3" s="135"/>
      <c r="QQJ3" s="135"/>
      <c r="QQK3" s="135"/>
      <c r="QQL3" s="135"/>
      <c r="QQM3" s="135"/>
      <c r="QQN3" s="135"/>
      <c r="QQO3" s="135"/>
      <c r="QQP3" s="135"/>
      <c r="QQQ3" s="135"/>
      <c r="QQR3" s="135"/>
      <c r="QQS3" s="135"/>
      <c r="QQT3" s="135"/>
      <c r="QQU3" s="135"/>
      <c r="QQV3" s="135"/>
      <c r="QQW3" s="135"/>
      <c r="QQX3" s="135"/>
      <c r="QQY3" s="135"/>
      <c r="QQZ3" s="135"/>
      <c r="QRA3" s="135"/>
      <c r="QRB3" s="135"/>
      <c r="QRC3" s="135"/>
      <c r="QRD3" s="135"/>
      <c r="QRE3" s="135"/>
      <c r="QRF3" s="135"/>
      <c r="QRG3" s="135"/>
      <c r="QRH3" s="135"/>
      <c r="QRI3" s="135"/>
      <c r="QRJ3" s="135"/>
      <c r="QRK3" s="135"/>
      <c r="QRL3" s="135"/>
      <c r="QRM3" s="135"/>
      <c r="QRN3" s="135"/>
      <c r="QRO3" s="135"/>
      <c r="QRP3" s="135"/>
      <c r="QRQ3" s="135"/>
      <c r="QRR3" s="135"/>
      <c r="QRS3" s="135"/>
      <c r="QRT3" s="135"/>
      <c r="QRU3" s="135"/>
      <c r="QRV3" s="135"/>
      <c r="QRW3" s="135"/>
      <c r="QRX3" s="135"/>
      <c r="QRY3" s="135"/>
      <c r="QRZ3" s="135"/>
      <c r="QSA3" s="135"/>
      <c r="QSB3" s="135"/>
      <c r="QSC3" s="135"/>
      <c r="QSD3" s="135"/>
      <c r="QSE3" s="135"/>
      <c r="QSF3" s="135"/>
      <c r="QSG3" s="135"/>
      <c r="QSH3" s="135"/>
      <c r="QSI3" s="135"/>
      <c r="QSJ3" s="135"/>
      <c r="QSK3" s="135"/>
      <c r="QSL3" s="135"/>
      <c r="QSM3" s="135"/>
      <c r="QSN3" s="135"/>
      <c r="QSO3" s="135"/>
      <c r="QSP3" s="135"/>
      <c r="QSQ3" s="135"/>
      <c r="QSR3" s="135"/>
      <c r="QSS3" s="135"/>
      <c r="QST3" s="135"/>
      <c r="QSU3" s="135"/>
      <c r="QSV3" s="135"/>
      <c r="QSW3" s="135"/>
      <c r="QSX3" s="135"/>
      <c r="QSY3" s="135"/>
      <c r="QSZ3" s="135"/>
      <c r="QTA3" s="135"/>
      <c r="QTB3" s="135"/>
      <c r="QTC3" s="135"/>
      <c r="QTD3" s="135"/>
      <c r="QTE3" s="135"/>
      <c r="QTF3" s="135"/>
      <c r="QTG3" s="135"/>
      <c r="QTH3" s="135"/>
      <c r="QTI3" s="135"/>
      <c r="QTJ3" s="135"/>
      <c r="QTK3" s="135"/>
      <c r="QTL3" s="135"/>
      <c r="QTM3" s="135"/>
      <c r="QTN3" s="135"/>
      <c r="QTO3" s="135"/>
      <c r="QTP3" s="135"/>
      <c r="QTQ3" s="135"/>
      <c r="QTR3" s="135"/>
      <c r="QTS3" s="135"/>
      <c r="QTT3" s="135"/>
      <c r="QTU3" s="135"/>
      <c r="QTV3" s="135"/>
      <c r="QTW3" s="135"/>
      <c r="QTX3" s="135"/>
      <c r="QTY3" s="135"/>
      <c r="QTZ3" s="135"/>
      <c r="QUA3" s="135"/>
      <c r="QUB3" s="135"/>
      <c r="QUC3" s="135"/>
      <c r="QUD3" s="135"/>
      <c r="QUE3" s="135"/>
      <c r="QUF3" s="135"/>
      <c r="QUG3" s="135"/>
      <c r="QUH3" s="135"/>
      <c r="QUI3" s="135"/>
      <c r="QUJ3" s="135"/>
      <c r="QUK3" s="135"/>
      <c r="QUL3" s="135"/>
      <c r="QUM3" s="135"/>
      <c r="QUN3" s="135"/>
      <c r="QUO3" s="135"/>
      <c r="QUP3" s="135"/>
      <c r="QUQ3" s="135"/>
      <c r="QUR3" s="135"/>
      <c r="QUS3" s="135"/>
      <c r="QUT3" s="135"/>
      <c r="QUU3" s="135"/>
      <c r="QUV3" s="135"/>
      <c r="QUW3" s="135"/>
      <c r="QUX3" s="135"/>
      <c r="QUY3" s="135"/>
      <c r="QUZ3" s="135"/>
      <c r="QVA3" s="135"/>
      <c r="QVB3" s="135"/>
      <c r="QVC3" s="135"/>
      <c r="QVD3" s="135"/>
      <c r="QVE3" s="135"/>
      <c r="QVF3" s="135"/>
      <c r="QVG3" s="135"/>
      <c r="QVH3" s="135"/>
      <c r="QVI3" s="135"/>
      <c r="QVJ3" s="135"/>
      <c r="QVK3" s="135"/>
      <c r="QVL3" s="135"/>
      <c r="QVM3" s="135"/>
      <c r="QVN3" s="135"/>
      <c r="QVO3" s="135"/>
      <c r="QVP3" s="135"/>
      <c r="QVQ3" s="135"/>
      <c r="QVR3" s="135"/>
      <c r="QVS3" s="135"/>
      <c r="QVT3" s="135"/>
      <c r="QVU3" s="135"/>
      <c r="QVV3" s="135"/>
      <c r="QVW3" s="135"/>
      <c r="QVX3" s="135"/>
      <c r="QVY3" s="135"/>
      <c r="QVZ3" s="135"/>
      <c r="QWA3" s="135"/>
      <c r="QWB3" s="135"/>
      <c r="QWC3" s="135"/>
      <c r="QWD3" s="135"/>
      <c r="QWE3" s="135"/>
      <c r="QWF3" s="135"/>
      <c r="QWG3" s="135"/>
      <c r="QWH3" s="135"/>
      <c r="QWI3" s="135"/>
      <c r="QWJ3" s="135"/>
      <c r="QWK3" s="135"/>
      <c r="QWL3" s="135"/>
      <c r="QWM3" s="135"/>
      <c r="QWN3" s="135"/>
      <c r="QWO3" s="135"/>
      <c r="QWP3" s="135"/>
      <c r="QWQ3" s="135"/>
      <c r="QWR3" s="135"/>
      <c r="QWS3" s="135"/>
      <c r="QWT3" s="135"/>
      <c r="QWU3" s="135"/>
      <c r="QWV3" s="135"/>
      <c r="QWW3" s="135"/>
      <c r="QWX3" s="135"/>
      <c r="QWY3" s="135"/>
      <c r="QWZ3" s="135"/>
      <c r="QXA3" s="135"/>
      <c r="QXB3" s="135"/>
      <c r="QXC3" s="135"/>
      <c r="QXD3" s="135"/>
      <c r="QXE3" s="135"/>
      <c r="QXF3" s="135"/>
      <c r="QXG3" s="135"/>
      <c r="QXH3" s="135"/>
      <c r="QXI3" s="135"/>
      <c r="QXJ3" s="135"/>
      <c r="QXK3" s="135"/>
      <c r="QXL3" s="135"/>
      <c r="QXM3" s="135"/>
      <c r="QXN3" s="135"/>
      <c r="QXO3" s="135"/>
      <c r="QXP3" s="135"/>
      <c r="QXQ3" s="135"/>
      <c r="QXR3" s="135"/>
      <c r="QXS3" s="135"/>
      <c r="QXT3" s="135"/>
      <c r="QXU3" s="135"/>
      <c r="QXV3" s="135"/>
      <c r="QXW3" s="135"/>
      <c r="QXX3" s="135"/>
      <c r="QXY3" s="135"/>
      <c r="QXZ3" s="135"/>
      <c r="QYA3" s="135"/>
      <c r="QYB3" s="135"/>
      <c r="QYC3" s="135"/>
      <c r="QYD3" s="135"/>
      <c r="QYE3" s="135"/>
      <c r="QYF3" s="135"/>
      <c r="QYG3" s="135"/>
      <c r="QYH3" s="135"/>
      <c r="QYI3" s="135"/>
      <c r="QYJ3" s="135"/>
      <c r="QYK3" s="135"/>
      <c r="QYL3" s="135"/>
      <c r="QYM3" s="135"/>
      <c r="QYN3" s="135"/>
      <c r="QYO3" s="135"/>
      <c r="QYP3" s="135"/>
      <c r="QYQ3" s="135"/>
      <c r="QYR3" s="135"/>
      <c r="QYS3" s="135"/>
      <c r="QYT3" s="135"/>
      <c r="QYU3" s="135"/>
      <c r="QYV3" s="135"/>
      <c r="QYW3" s="135"/>
      <c r="QYX3" s="135"/>
      <c r="QYY3" s="135"/>
      <c r="QYZ3" s="135"/>
      <c r="QZA3" s="135"/>
      <c r="QZB3" s="135"/>
      <c r="QZC3" s="135"/>
      <c r="QZD3" s="135"/>
      <c r="QZE3" s="135"/>
      <c r="QZF3" s="135"/>
      <c r="QZG3" s="135"/>
      <c r="QZH3" s="135"/>
      <c r="QZI3" s="135"/>
      <c r="QZJ3" s="135"/>
      <c r="QZK3" s="135"/>
      <c r="QZL3" s="135"/>
      <c r="QZM3" s="135"/>
      <c r="QZN3" s="135"/>
      <c r="QZO3" s="135"/>
      <c r="QZP3" s="135"/>
      <c r="QZQ3" s="135"/>
      <c r="QZR3" s="135"/>
      <c r="QZS3" s="135"/>
      <c r="QZT3" s="135"/>
      <c r="QZU3" s="135"/>
      <c r="QZV3" s="135"/>
      <c r="QZW3" s="135"/>
      <c r="QZX3" s="135"/>
      <c r="QZY3" s="135"/>
      <c r="QZZ3" s="135"/>
      <c r="RAA3" s="135"/>
      <c r="RAB3" s="135"/>
      <c r="RAC3" s="135"/>
      <c r="RAD3" s="135"/>
      <c r="RAE3" s="135"/>
      <c r="RAF3" s="135"/>
      <c r="RAG3" s="135"/>
      <c r="RAH3" s="135"/>
      <c r="RAI3" s="135"/>
      <c r="RAJ3" s="135"/>
      <c r="RAK3" s="135"/>
      <c r="RAL3" s="135"/>
      <c r="RAM3" s="135"/>
      <c r="RAN3" s="135"/>
      <c r="RAO3" s="135"/>
      <c r="RAP3" s="135"/>
      <c r="RAQ3" s="135"/>
      <c r="RAR3" s="135"/>
      <c r="RAS3" s="135"/>
      <c r="RAT3" s="135"/>
      <c r="RAU3" s="135"/>
      <c r="RAV3" s="135"/>
      <c r="RAW3" s="135"/>
      <c r="RAX3" s="135"/>
      <c r="RAY3" s="135"/>
      <c r="RAZ3" s="135"/>
      <c r="RBA3" s="135"/>
      <c r="RBB3" s="135"/>
      <c r="RBC3" s="135"/>
      <c r="RBD3" s="135"/>
      <c r="RBE3" s="135"/>
      <c r="RBF3" s="135"/>
      <c r="RBG3" s="135"/>
      <c r="RBH3" s="135"/>
      <c r="RBI3" s="135"/>
      <c r="RBJ3" s="135"/>
      <c r="RBK3" s="135"/>
      <c r="RBL3" s="135"/>
      <c r="RBM3" s="135"/>
      <c r="RBN3" s="135"/>
      <c r="RBO3" s="135"/>
      <c r="RBP3" s="135"/>
      <c r="RBQ3" s="135"/>
      <c r="RBR3" s="135"/>
      <c r="RBS3" s="135"/>
      <c r="RBT3" s="135"/>
      <c r="RBU3" s="135"/>
      <c r="RBV3" s="135"/>
      <c r="RBW3" s="135"/>
      <c r="RBX3" s="135"/>
      <c r="RBY3" s="135"/>
      <c r="RBZ3" s="135"/>
      <c r="RCA3" s="135"/>
      <c r="RCB3" s="135"/>
      <c r="RCC3" s="135"/>
      <c r="RCD3" s="135"/>
      <c r="RCE3" s="135"/>
      <c r="RCF3" s="135"/>
      <c r="RCG3" s="135"/>
      <c r="RCH3" s="135"/>
      <c r="RCI3" s="135"/>
      <c r="RCJ3" s="135"/>
      <c r="RCK3" s="135"/>
      <c r="RCL3" s="135"/>
      <c r="RCM3" s="135"/>
      <c r="RCN3" s="135"/>
      <c r="RCO3" s="135"/>
      <c r="RCP3" s="135"/>
      <c r="RCQ3" s="135"/>
      <c r="RCR3" s="135"/>
      <c r="RCS3" s="135"/>
      <c r="RCT3" s="135"/>
      <c r="RCU3" s="135"/>
      <c r="RCV3" s="135"/>
      <c r="RCW3" s="135"/>
      <c r="RCX3" s="135"/>
      <c r="RCY3" s="135"/>
      <c r="RCZ3" s="135"/>
      <c r="RDA3" s="135"/>
      <c r="RDB3" s="135"/>
      <c r="RDC3" s="135"/>
      <c r="RDD3" s="135"/>
      <c r="RDE3" s="135"/>
      <c r="RDF3" s="135"/>
      <c r="RDG3" s="135"/>
      <c r="RDH3" s="135"/>
      <c r="RDI3" s="135"/>
      <c r="RDJ3" s="135"/>
      <c r="RDK3" s="135"/>
      <c r="RDL3" s="135"/>
      <c r="RDM3" s="135"/>
      <c r="RDN3" s="135"/>
      <c r="RDO3" s="135"/>
      <c r="RDP3" s="135"/>
      <c r="RDQ3" s="135"/>
      <c r="RDR3" s="135"/>
      <c r="RDS3" s="135"/>
      <c r="RDT3" s="135"/>
      <c r="RDU3" s="135"/>
      <c r="RDV3" s="135"/>
      <c r="RDW3" s="135"/>
      <c r="RDX3" s="135"/>
      <c r="RDY3" s="135"/>
      <c r="RDZ3" s="135"/>
      <c r="REA3" s="135"/>
      <c r="REB3" s="135"/>
      <c r="REC3" s="135"/>
      <c r="RED3" s="135"/>
      <c r="REE3" s="135"/>
      <c r="REF3" s="135"/>
      <c r="REG3" s="135"/>
      <c r="REH3" s="135"/>
      <c r="REI3" s="135"/>
      <c r="REJ3" s="135"/>
      <c r="REK3" s="135"/>
      <c r="REL3" s="135"/>
      <c r="REM3" s="135"/>
      <c r="REN3" s="135"/>
      <c r="REO3" s="135"/>
      <c r="REP3" s="135"/>
      <c r="REQ3" s="135"/>
      <c r="RER3" s="135"/>
      <c r="RES3" s="135"/>
      <c r="RET3" s="135"/>
      <c r="REU3" s="135"/>
      <c r="REV3" s="135"/>
      <c r="REW3" s="135"/>
      <c r="REX3" s="135"/>
      <c r="REY3" s="135"/>
      <c r="REZ3" s="135"/>
      <c r="RFA3" s="135"/>
      <c r="RFB3" s="135"/>
      <c r="RFC3" s="135"/>
      <c r="RFD3" s="135"/>
      <c r="RFE3" s="135"/>
      <c r="RFF3" s="135"/>
      <c r="RFG3" s="135"/>
      <c r="RFH3" s="135"/>
      <c r="RFI3" s="135"/>
      <c r="RFJ3" s="135"/>
      <c r="RFK3" s="135"/>
      <c r="RFL3" s="135"/>
      <c r="RFM3" s="135"/>
      <c r="RFN3" s="135"/>
      <c r="RFO3" s="135"/>
      <c r="RFP3" s="135"/>
      <c r="RFQ3" s="135"/>
      <c r="RFR3" s="135"/>
      <c r="RFS3" s="135"/>
      <c r="RFT3" s="135"/>
      <c r="RFU3" s="135"/>
      <c r="RFV3" s="135"/>
      <c r="RFW3" s="135"/>
      <c r="RFX3" s="135"/>
      <c r="RFY3" s="135"/>
      <c r="RFZ3" s="135"/>
      <c r="RGA3" s="135"/>
      <c r="RGB3" s="135"/>
      <c r="RGC3" s="135"/>
      <c r="RGD3" s="135"/>
      <c r="RGE3" s="135"/>
      <c r="RGF3" s="135"/>
      <c r="RGG3" s="135"/>
      <c r="RGH3" s="135"/>
      <c r="RGI3" s="135"/>
      <c r="RGJ3" s="135"/>
      <c r="RGK3" s="135"/>
      <c r="RGL3" s="135"/>
      <c r="RGM3" s="135"/>
      <c r="RGN3" s="135"/>
      <c r="RGO3" s="135"/>
      <c r="RGP3" s="135"/>
      <c r="RGQ3" s="135"/>
      <c r="RGR3" s="135"/>
      <c r="RGS3" s="135"/>
      <c r="RGT3" s="135"/>
      <c r="RGU3" s="135"/>
      <c r="RGV3" s="135"/>
      <c r="RGW3" s="135"/>
      <c r="RGX3" s="135"/>
      <c r="RGY3" s="135"/>
      <c r="RGZ3" s="135"/>
      <c r="RHA3" s="135"/>
      <c r="RHB3" s="135"/>
      <c r="RHC3" s="135"/>
      <c r="RHD3" s="135"/>
      <c r="RHE3" s="135"/>
      <c r="RHF3" s="135"/>
      <c r="RHG3" s="135"/>
      <c r="RHH3" s="135"/>
      <c r="RHI3" s="135"/>
      <c r="RHJ3" s="135"/>
      <c r="RHK3" s="135"/>
      <c r="RHL3" s="135"/>
      <c r="RHM3" s="135"/>
      <c r="RHN3" s="135"/>
      <c r="RHO3" s="135"/>
      <c r="RHP3" s="135"/>
      <c r="RHQ3" s="135"/>
      <c r="RHR3" s="135"/>
      <c r="RHS3" s="135"/>
      <c r="RHT3" s="135"/>
      <c r="RHU3" s="135"/>
      <c r="RHV3" s="135"/>
      <c r="RHW3" s="135"/>
      <c r="RHX3" s="135"/>
      <c r="RHY3" s="135"/>
      <c r="RHZ3" s="135"/>
      <c r="RIA3" s="135"/>
      <c r="RIB3" s="135"/>
      <c r="RIC3" s="135"/>
      <c r="RID3" s="135"/>
      <c r="RIE3" s="135"/>
      <c r="RIF3" s="135"/>
      <c r="RIG3" s="135"/>
      <c r="RIH3" s="135"/>
      <c r="RII3" s="135"/>
      <c r="RIJ3" s="135"/>
      <c r="RIK3" s="135"/>
      <c r="RIL3" s="135"/>
      <c r="RIM3" s="135"/>
      <c r="RIN3" s="135"/>
      <c r="RIO3" s="135"/>
      <c r="RIP3" s="135"/>
      <c r="RIQ3" s="135"/>
      <c r="RIR3" s="135"/>
      <c r="RIS3" s="135"/>
      <c r="RIT3" s="135"/>
      <c r="RIU3" s="135"/>
      <c r="RIV3" s="135"/>
      <c r="RIW3" s="135"/>
      <c r="RIX3" s="135"/>
      <c r="RIY3" s="135"/>
      <c r="RIZ3" s="135"/>
      <c r="RJA3" s="135"/>
      <c r="RJB3" s="135"/>
      <c r="RJC3" s="135"/>
      <c r="RJD3" s="135"/>
      <c r="RJE3" s="135"/>
      <c r="RJF3" s="135"/>
      <c r="RJG3" s="135"/>
      <c r="RJH3" s="135"/>
      <c r="RJI3" s="135"/>
      <c r="RJJ3" s="135"/>
      <c r="RJK3" s="135"/>
      <c r="RJL3" s="135"/>
      <c r="RJM3" s="135"/>
      <c r="RJN3" s="135"/>
      <c r="RJO3" s="135"/>
      <c r="RJP3" s="135"/>
      <c r="RJQ3" s="135"/>
      <c r="RJR3" s="135"/>
      <c r="RJS3" s="135"/>
      <c r="RJT3" s="135"/>
      <c r="RJU3" s="135"/>
      <c r="RJV3" s="135"/>
      <c r="RJW3" s="135"/>
      <c r="RJX3" s="135"/>
      <c r="RJY3" s="135"/>
      <c r="RJZ3" s="135"/>
      <c r="RKA3" s="135"/>
      <c r="RKB3" s="135"/>
      <c r="RKC3" s="135"/>
      <c r="RKD3" s="135"/>
      <c r="RKE3" s="135"/>
      <c r="RKF3" s="135"/>
      <c r="RKG3" s="135"/>
      <c r="RKH3" s="135"/>
      <c r="RKI3" s="135"/>
      <c r="RKJ3" s="135"/>
      <c r="RKK3" s="135"/>
      <c r="RKL3" s="135"/>
      <c r="RKM3" s="135"/>
      <c r="RKN3" s="135"/>
      <c r="RKO3" s="135"/>
      <c r="RKP3" s="135"/>
      <c r="RKQ3" s="135"/>
      <c r="RKR3" s="135"/>
      <c r="RKS3" s="135"/>
      <c r="RKT3" s="135"/>
      <c r="RKU3" s="135"/>
      <c r="RKV3" s="135"/>
      <c r="RKW3" s="135"/>
      <c r="RKX3" s="135"/>
      <c r="RKY3" s="135"/>
      <c r="RKZ3" s="135"/>
      <c r="RLA3" s="135"/>
      <c r="RLB3" s="135"/>
      <c r="RLC3" s="135"/>
      <c r="RLD3" s="135"/>
      <c r="RLE3" s="135"/>
      <c r="RLF3" s="135"/>
      <c r="RLG3" s="135"/>
      <c r="RLH3" s="135"/>
      <c r="RLI3" s="135"/>
      <c r="RLJ3" s="135"/>
      <c r="RLK3" s="135"/>
      <c r="RLL3" s="135"/>
      <c r="RLM3" s="135"/>
      <c r="RLN3" s="135"/>
      <c r="RLO3" s="135"/>
      <c r="RLP3" s="135"/>
      <c r="RLQ3" s="135"/>
      <c r="RLR3" s="135"/>
      <c r="RLS3" s="135"/>
      <c r="RLT3" s="135"/>
      <c r="RLU3" s="135"/>
      <c r="RLV3" s="135"/>
      <c r="RLW3" s="135"/>
      <c r="RLX3" s="135"/>
      <c r="RLY3" s="135"/>
      <c r="RLZ3" s="135"/>
      <c r="RMA3" s="135"/>
      <c r="RMB3" s="135"/>
      <c r="RMC3" s="135"/>
      <c r="RMD3" s="135"/>
      <c r="RME3" s="135"/>
      <c r="RMF3" s="135"/>
      <c r="RMG3" s="135"/>
      <c r="RMH3" s="135"/>
      <c r="RMI3" s="135"/>
      <c r="RMJ3" s="135"/>
      <c r="RMK3" s="135"/>
      <c r="RML3" s="135"/>
      <c r="RMM3" s="135"/>
      <c r="RMN3" s="135"/>
      <c r="RMO3" s="135"/>
      <c r="RMP3" s="135"/>
      <c r="RMQ3" s="135"/>
      <c r="RMR3" s="135"/>
      <c r="RMS3" s="135"/>
      <c r="RMT3" s="135"/>
      <c r="RMU3" s="135"/>
      <c r="RMV3" s="135"/>
      <c r="RMW3" s="135"/>
      <c r="RMX3" s="135"/>
      <c r="RMY3" s="135"/>
      <c r="RMZ3" s="135"/>
      <c r="RNA3" s="135"/>
      <c r="RNB3" s="135"/>
      <c r="RNC3" s="135"/>
      <c r="RND3" s="135"/>
      <c r="RNE3" s="135"/>
      <c r="RNF3" s="135"/>
      <c r="RNG3" s="135"/>
      <c r="RNH3" s="135"/>
      <c r="RNI3" s="135"/>
      <c r="RNJ3" s="135"/>
      <c r="RNK3" s="135"/>
      <c r="RNL3" s="135"/>
      <c r="RNM3" s="135"/>
      <c r="RNN3" s="135"/>
      <c r="RNO3" s="135"/>
      <c r="RNP3" s="135"/>
      <c r="RNQ3" s="135"/>
      <c r="RNR3" s="135"/>
      <c r="RNS3" s="135"/>
      <c r="RNT3" s="135"/>
      <c r="RNU3" s="135"/>
      <c r="RNV3" s="135"/>
      <c r="RNW3" s="135"/>
      <c r="RNX3" s="135"/>
      <c r="RNY3" s="135"/>
      <c r="RNZ3" s="135"/>
      <c r="ROA3" s="135"/>
      <c r="ROB3" s="135"/>
      <c r="ROC3" s="135"/>
      <c r="ROD3" s="135"/>
      <c r="ROE3" s="135"/>
      <c r="ROF3" s="135"/>
      <c r="ROG3" s="135"/>
      <c r="ROH3" s="135"/>
      <c r="ROI3" s="135"/>
      <c r="ROJ3" s="135"/>
      <c r="ROK3" s="135"/>
      <c r="ROL3" s="135"/>
      <c r="ROM3" s="135"/>
      <c r="RON3" s="135"/>
      <c r="ROO3" s="135"/>
      <c r="ROP3" s="135"/>
      <c r="ROQ3" s="135"/>
      <c r="ROR3" s="135"/>
      <c r="ROS3" s="135"/>
      <c r="ROT3" s="135"/>
      <c r="ROU3" s="135"/>
      <c r="ROV3" s="135"/>
      <c r="ROW3" s="135"/>
      <c r="ROX3" s="135"/>
      <c r="ROY3" s="135"/>
      <c r="ROZ3" s="135"/>
      <c r="RPA3" s="135"/>
      <c r="RPB3" s="135"/>
      <c r="RPC3" s="135"/>
      <c r="RPD3" s="135"/>
      <c r="RPE3" s="135"/>
      <c r="RPF3" s="135"/>
      <c r="RPG3" s="135"/>
      <c r="RPH3" s="135"/>
      <c r="RPI3" s="135"/>
      <c r="RPJ3" s="135"/>
      <c r="RPK3" s="135"/>
      <c r="RPL3" s="135"/>
      <c r="RPM3" s="135"/>
      <c r="RPN3" s="135"/>
      <c r="RPO3" s="135"/>
      <c r="RPP3" s="135"/>
      <c r="RPQ3" s="135"/>
      <c r="RPR3" s="135"/>
      <c r="RPS3" s="135"/>
      <c r="RPT3" s="135"/>
      <c r="RPU3" s="135"/>
      <c r="RPV3" s="135"/>
      <c r="RPW3" s="135"/>
      <c r="RPX3" s="135"/>
      <c r="RPY3" s="135"/>
      <c r="RPZ3" s="135"/>
      <c r="RQA3" s="135"/>
      <c r="RQB3" s="135"/>
      <c r="RQC3" s="135"/>
      <c r="RQD3" s="135"/>
      <c r="RQE3" s="135"/>
      <c r="RQF3" s="135"/>
      <c r="RQG3" s="135"/>
      <c r="RQH3" s="135"/>
      <c r="RQI3" s="135"/>
      <c r="RQJ3" s="135"/>
      <c r="RQK3" s="135"/>
      <c r="RQL3" s="135"/>
      <c r="RQM3" s="135"/>
      <c r="RQN3" s="135"/>
      <c r="RQO3" s="135"/>
      <c r="RQP3" s="135"/>
      <c r="RQQ3" s="135"/>
      <c r="RQR3" s="135"/>
      <c r="RQS3" s="135"/>
      <c r="RQT3" s="135"/>
      <c r="RQU3" s="135"/>
      <c r="RQV3" s="135"/>
      <c r="RQW3" s="135"/>
      <c r="RQX3" s="135"/>
      <c r="RQY3" s="135"/>
      <c r="RQZ3" s="135"/>
      <c r="RRA3" s="135"/>
      <c r="RRB3" s="135"/>
      <c r="RRC3" s="135"/>
      <c r="RRD3" s="135"/>
      <c r="RRE3" s="135"/>
      <c r="RRF3" s="135"/>
      <c r="RRG3" s="135"/>
      <c r="RRH3" s="135"/>
      <c r="RRI3" s="135"/>
      <c r="RRJ3" s="135"/>
      <c r="RRK3" s="135"/>
      <c r="RRL3" s="135"/>
      <c r="RRM3" s="135"/>
      <c r="RRN3" s="135"/>
      <c r="RRO3" s="135"/>
      <c r="RRP3" s="135"/>
      <c r="RRQ3" s="135"/>
      <c r="RRR3" s="135"/>
      <c r="RRS3" s="135"/>
      <c r="RRT3" s="135"/>
      <c r="RRU3" s="135"/>
      <c r="RRV3" s="135"/>
      <c r="RRW3" s="135"/>
      <c r="RRX3" s="135"/>
      <c r="RRY3" s="135"/>
      <c r="RRZ3" s="135"/>
      <c r="RSA3" s="135"/>
      <c r="RSB3" s="135"/>
      <c r="RSC3" s="135"/>
      <c r="RSD3" s="135"/>
      <c r="RSE3" s="135"/>
      <c r="RSF3" s="135"/>
      <c r="RSG3" s="135"/>
      <c r="RSH3" s="135"/>
      <c r="RSI3" s="135"/>
      <c r="RSJ3" s="135"/>
      <c r="RSK3" s="135"/>
      <c r="RSL3" s="135"/>
      <c r="RSM3" s="135"/>
      <c r="RSN3" s="135"/>
      <c r="RSO3" s="135"/>
      <c r="RSP3" s="135"/>
      <c r="RSQ3" s="135"/>
      <c r="RSR3" s="135"/>
      <c r="RSS3" s="135"/>
      <c r="RST3" s="135"/>
      <c r="RSU3" s="135"/>
      <c r="RSV3" s="135"/>
      <c r="RSW3" s="135"/>
      <c r="RSX3" s="135"/>
      <c r="RSY3" s="135"/>
      <c r="RSZ3" s="135"/>
      <c r="RTA3" s="135"/>
      <c r="RTB3" s="135"/>
      <c r="RTC3" s="135"/>
      <c r="RTD3" s="135"/>
      <c r="RTE3" s="135"/>
      <c r="RTF3" s="135"/>
      <c r="RTG3" s="135"/>
      <c r="RTH3" s="135"/>
      <c r="RTI3" s="135"/>
      <c r="RTJ3" s="135"/>
      <c r="RTK3" s="135"/>
      <c r="RTL3" s="135"/>
      <c r="RTM3" s="135"/>
      <c r="RTN3" s="135"/>
      <c r="RTO3" s="135"/>
      <c r="RTP3" s="135"/>
      <c r="RTQ3" s="135"/>
      <c r="RTR3" s="135"/>
      <c r="RTS3" s="135"/>
      <c r="RTT3" s="135"/>
      <c r="RTU3" s="135"/>
      <c r="RTV3" s="135"/>
      <c r="RTW3" s="135"/>
      <c r="RTX3" s="135"/>
      <c r="RTY3" s="135"/>
      <c r="RTZ3" s="135"/>
      <c r="RUA3" s="135"/>
      <c r="RUB3" s="135"/>
      <c r="RUC3" s="135"/>
      <c r="RUD3" s="135"/>
      <c r="RUE3" s="135"/>
      <c r="RUF3" s="135"/>
      <c r="RUG3" s="135"/>
      <c r="RUH3" s="135"/>
      <c r="RUI3" s="135"/>
      <c r="RUJ3" s="135"/>
      <c r="RUK3" s="135"/>
      <c r="RUL3" s="135"/>
      <c r="RUM3" s="135"/>
      <c r="RUN3" s="135"/>
      <c r="RUO3" s="135"/>
      <c r="RUP3" s="135"/>
      <c r="RUQ3" s="135"/>
      <c r="RUR3" s="135"/>
      <c r="RUS3" s="135"/>
      <c r="RUT3" s="135"/>
      <c r="RUU3" s="135"/>
      <c r="RUV3" s="135"/>
      <c r="RUW3" s="135"/>
      <c r="RUX3" s="135"/>
      <c r="RUY3" s="135"/>
      <c r="RUZ3" s="135"/>
      <c r="RVA3" s="135"/>
      <c r="RVB3" s="135"/>
      <c r="RVC3" s="135"/>
      <c r="RVD3" s="135"/>
      <c r="RVE3" s="135"/>
      <c r="RVF3" s="135"/>
      <c r="RVG3" s="135"/>
      <c r="RVH3" s="135"/>
      <c r="RVI3" s="135"/>
      <c r="RVJ3" s="135"/>
      <c r="RVK3" s="135"/>
      <c r="RVL3" s="135"/>
      <c r="RVM3" s="135"/>
      <c r="RVN3" s="135"/>
      <c r="RVO3" s="135"/>
      <c r="RVP3" s="135"/>
      <c r="RVQ3" s="135"/>
      <c r="RVR3" s="135"/>
      <c r="RVS3" s="135"/>
      <c r="RVT3" s="135"/>
      <c r="RVU3" s="135"/>
      <c r="RVV3" s="135"/>
      <c r="RVW3" s="135"/>
      <c r="RVX3" s="135"/>
      <c r="RVY3" s="135"/>
      <c r="RVZ3" s="135"/>
      <c r="RWA3" s="135"/>
      <c r="RWB3" s="135"/>
      <c r="RWC3" s="135"/>
      <c r="RWD3" s="135"/>
      <c r="RWE3" s="135"/>
      <c r="RWF3" s="135"/>
      <c r="RWG3" s="135"/>
      <c r="RWH3" s="135"/>
      <c r="RWI3" s="135"/>
      <c r="RWJ3" s="135"/>
      <c r="RWK3" s="135"/>
      <c r="RWL3" s="135"/>
      <c r="RWM3" s="135"/>
      <c r="RWN3" s="135"/>
      <c r="RWO3" s="135"/>
      <c r="RWP3" s="135"/>
      <c r="RWQ3" s="135"/>
      <c r="RWR3" s="135"/>
      <c r="RWS3" s="135"/>
      <c r="RWT3" s="135"/>
      <c r="RWU3" s="135"/>
      <c r="RWV3" s="135"/>
      <c r="RWW3" s="135"/>
      <c r="RWX3" s="135"/>
      <c r="RWY3" s="135"/>
      <c r="RWZ3" s="135"/>
      <c r="RXA3" s="135"/>
      <c r="RXB3" s="135"/>
      <c r="RXC3" s="135"/>
      <c r="RXD3" s="135"/>
      <c r="RXE3" s="135"/>
      <c r="RXF3" s="135"/>
      <c r="RXG3" s="135"/>
      <c r="RXH3" s="135"/>
      <c r="RXI3" s="135"/>
      <c r="RXJ3" s="135"/>
      <c r="RXK3" s="135"/>
      <c r="RXL3" s="135"/>
      <c r="RXM3" s="135"/>
      <c r="RXN3" s="135"/>
      <c r="RXO3" s="135"/>
      <c r="RXP3" s="135"/>
      <c r="RXQ3" s="135"/>
      <c r="RXR3" s="135"/>
      <c r="RXS3" s="135"/>
      <c r="RXT3" s="135"/>
      <c r="RXU3" s="135"/>
      <c r="RXV3" s="135"/>
      <c r="RXW3" s="135"/>
      <c r="RXX3" s="135"/>
      <c r="RXY3" s="135"/>
      <c r="RXZ3" s="135"/>
      <c r="RYA3" s="135"/>
      <c r="RYB3" s="135"/>
      <c r="RYC3" s="135"/>
      <c r="RYD3" s="135"/>
      <c r="RYE3" s="135"/>
      <c r="RYF3" s="135"/>
      <c r="RYG3" s="135"/>
      <c r="RYH3" s="135"/>
      <c r="RYI3" s="135"/>
      <c r="RYJ3" s="135"/>
      <c r="RYK3" s="135"/>
      <c r="RYL3" s="135"/>
      <c r="RYM3" s="135"/>
      <c r="RYN3" s="135"/>
      <c r="RYO3" s="135"/>
      <c r="RYP3" s="135"/>
      <c r="RYQ3" s="135"/>
      <c r="RYR3" s="135"/>
      <c r="RYS3" s="135"/>
      <c r="RYT3" s="135"/>
      <c r="RYU3" s="135"/>
      <c r="RYV3" s="135"/>
      <c r="RYW3" s="135"/>
      <c r="RYX3" s="135"/>
      <c r="RYY3" s="135"/>
      <c r="RYZ3" s="135"/>
      <c r="RZA3" s="135"/>
      <c r="RZB3" s="135"/>
      <c r="RZC3" s="135"/>
      <c r="RZD3" s="135"/>
      <c r="RZE3" s="135"/>
      <c r="RZF3" s="135"/>
      <c r="RZG3" s="135"/>
      <c r="RZH3" s="135"/>
      <c r="RZI3" s="135"/>
      <c r="RZJ3" s="135"/>
      <c r="RZK3" s="135"/>
      <c r="RZL3" s="135"/>
      <c r="RZM3" s="135"/>
      <c r="RZN3" s="135"/>
      <c r="RZO3" s="135"/>
      <c r="RZP3" s="135"/>
      <c r="RZQ3" s="135"/>
      <c r="RZR3" s="135"/>
      <c r="RZS3" s="135"/>
      <c r="RZT3" s="135"/>
      <c r="RZU3" s="135"/>
      <c r="RZV3" s="135"/>
      <c r="RZW3" s="135"/>
      <c r="RZX3" s="135"/>
      <c r="RZY3" s="135"/>
      <c r="RZZ3" s="135"/>
      <c r="SAA3" s="135"/>
      <c r="SAB3" s="135"/>
      <c r="SAC3" s="135"/>
      <c r="SAD3" s="135"/>
      <c r="SAE3" s="135"/>
      <c r="SAF3" s="135"/>
      <c r="SAG3" s="135"/>
      <c r="SAH3" s="135"/>
      <c r="SAI3" s="135"/>
      <c r="SAJ3" s="135"/>
      <c r="SAK3" s="135"/>
      <c r="SAL3" s="135"/>
      <c r="SAM3" s="135"/>
      <c r="SAN3" s="135"/>
      <c r="SAO3" s="135"/>
      <c r="SAP3" s="135"/>
      <c r="SAQ3" s="135"/>
      <c r="SAR3" s="135"/>
      <c r="SAS3" s="135"/>
      <c r="SAT3" s="135"/>
      <c r="SAU3" s="135"/>
      <c r="SAV3" s="135"/>
      <c r="SAW3" s="135"/>
      <c r="SAX3" s="135"/>
      <c r="SAY3" s="135"/>
      <c r="SAZ3" s="135"/>
      <c r="SBA3" s="135"/>
      <c r="SBB3" s="135"/>
      <c r="SBC3" s="135"/>
      <c r="SBD3" s="135"/>
      <c r="SBE3" s="135"/>
      <c r="SBF3" s="135"/>
      <c r="SBG3" s="135"/>
      <c r="SBH3" s="135"/>
      <c r="SBI3" s="135"/>
      <c r="SBJ3" s="135"/>
      <c r="SBK3" s="135"/>
      <c r="SBL3" s="135"/>
      <c r="SBM3" s="135"/>
      <c r="SBN3" s="135"/>
      <c r="SBO3" s="135"/>
      <c r="SBP3" s="135"/>
      <c r="SBQ3" s="135"/>
      <c r="SBR3" s="135"/>
      <c r="SBS3" s="135"/>
      <c r="SBT3" s="135"/>
      <c r="SBU3" s="135"/>
      <c r="SBV3" s="135"/>
      <c r="SBW3" s="135"/>
      <c r="SBX3" s="135"/>
      <c r="SBY3" s="135"/>
      <c r="SBZ3" s="135"/>
      <c r="SCA3" s="135"/>
      <c r="SCB3" s="135"/>
      <c r="SCC3" s="135"/>
      <c r="SCD3" s="135"/>
      <c r="SCE3" s="135"/>
      <c r="SCF3" s="135"/>
      <c r="SCG3" s="135"/>
      <c r="SCH3" s="135"/>
      <c r="SCI3" s="135"/>
      <c r="SCJ3" s="135"/>
      <c r="SCK3" s="135"/>
      <c r="SCL3" s="135"/>
      <c r="SCM3" s="135"/>
      <c r="SCN3" s="135"/>
      <c r="SCO3" s="135"/>
      <c r="SCP3" s="135"/>
      <c r="SCQ3" s="135"/>
      <c r="SCR3" s="135"/>
      <c r="SCS3" s="135"/>
      <c r="SCT3" s="135"/>
      <c r="SCU3" s="135"/>
      <c r="SCV3" s="135"/>
      <c r="SCW3" s="135"/>
      <c r="SCX3" s="135"/>
      <c r="SCY3" s="135"/>
      <c r="SCZ3" s="135"/>
      <c r="SDA3" s="135"/>
      <c r="SDB3" s="135"/>
      <c r="SDC3" s="135"/>
      <c r="SDD3" s="135"/>
      <c r="SDE3" s="135"/>
      <c r="SDF3" s="135"/>
      <c r="SDG3" s="135"/>
      <c r="SDH3" s="135"/>
      <c r="SDI3" s="135"/>
      <c r="SDJ3" s="135"/>
      <c r="SDK3" s="135"/>
      <c r="SDL3" s="135"/>
      <c r="SDM3" s="135"/>
      <c r="SDN3" s="135"/>
      <c r="SDO3" s="135"/>
      <c r="SDP3" s="135"/>
      <c r="SDQ3" s="135"/>
      <c r="SDR3" s="135"/>
      <c r="SDS3" s="135"/>
      <c r="SDT3" s="135"/>
      <c r="SDU3" s="135"/>
      <c r="SDV3" s="135"/>
      <c r="SDW3" s="135"/>
      <c r="SDX3" s="135"/>
      <c r="SDY3" s="135"/>
      <c r="SDZ3" s="135"/>
      <c r="SEA3" s="135"/>
      <c r="SEB3" s="135"/>
      <c r="SEC3" s="135"/>
      <c r="SED3" s="135"/>
      <c r="SEE3" s="135"/>
      <c r="SEF3" s="135"/>
      <c r="SEG3" s="135"/>
      <c r="SEH3" s="135"/>
      <c r="SEI3" s="135"/>
      <c r="SEJ3" s="135"/>
      <c r="SEK3" s="135"/>
      <c r="SEL3" s="135"/>
      <c r="SEM3" s="135"/>
      <c r="SEN3" s="135"/>
      <c r="SEO3" s="135"/>
      <c r="SEP3" s="135"/>
      <c r="SEQ3" s="135"/>
      <c r="SER3" s="135"/>
      <c r="SES3" s="135"/>
      <c r="SET3" s="135"/>
      <c r="SEU3" s="135"/>
      <c r="SEV3" s="135"/>
      <c r="SEW3" s="135"/>
      <c r="SEX3" s="135"/>
      <c r="SEY3" s="135"/>
      <c r="SEZ3" s="135"/>
      <c r="SFA3" s="135"/>
      <c r="SFB3" s="135"/>
      <c r="SFC3" s="135"/>
      <c r="SFD3" s="135"/>
      <c r="SFE3" s="135"/>
      <c r="SFF3" s="135"/>
      <c r="SFG3" s="135"/>
      <c r="SFH3" s="135"/>
      <c r="SFI3" s="135"/>
      <c r="SFJ3" s="135"/>
      <c r="SFK3" s="135"/>
      <c r="SFL3" s="135"/>
      <c r="SFM3" s="135"/>
      <c r="SFN3" s="135"/>
      <c r="SFO3" s="135"/>
      <c r="SFP3" s="135"/>
      <c r="SFQ3" s="135"/>
      <c r="SFR3" s="135"/>
      <c r="SFS3" s="135"/>
      <c r="SFT3" s="135"/>
      <c r="SFU3" s="135"/>
      <c r="SFV3" s="135"/>
      <c r="SFW3" s="135"/>
      <c r="SFX3" s="135"/>
      <c r="SFY3" s="135"/>
      <c r="SFZ3" s="135"/>
      <c r="SGA3" s="135"/>
      <c r="SGB3" s="135"/>
      <c r="SGC3" s="135"/>
      <c r="SGD3" s="135"/>
      <c r="SGE3" s="135"/>
      <c r="SGF3" s="135"/>
      <c r="SGG3" s="135"/>
      <c r="SGH3" s="135"/>
      <c r="SGI3" s="135"/>
      <c r="SGJ3" s="135"/>
      <c r="SGK3" s="135"/>
      <c r="SGL3" s="135"/>
      <c r="SGM3" s="135"/>
      <c r="SGN3" s="135"/>
      <c r="SGO3" s="135"/>
      <c r="SGP3" s="135"/>
      <c r="SGQ3" s="135"/>
      <c r="SGR3" s="135"/>
      <c r="SGS3" s="135"/>
      <c r="SGT3" s="135"/>
      <c r="SGU3" s="135"/>
      <c r="SGV3" s="135"/>
      <c r="SGW3" s="135"/>
      <c r="SGX3" s="135"/>
      <c r="SGY3" s="135"/>
      <c r="SGZ3" s="135"/>
      <c r="SHA3" s="135"/>
      <c r="SHB3" s="135"/>
      <c r="SHC3" s="135"/>
      <c r="SHD3" s="135"/>
      <c r="SHE3" s="135"/>
      <c r="SHF3" s="135"/>
      <c r="SHG3" s="135"/>
      <c r="SHH3" s="135"/>
      <c r="SHI3" s="135"/>
      <c r="SHJ3" s="135"/>
      <c r="SHK3" s="135"/>
      <c r="SHL3" s="135"/>
      <c r="SHM3" s="135"/>
      <c r="SHN3" s="135"/>
      <c r="SHO3" s="135"/>
      <c r="SHP3" s="135"/>
      <c r="SHQ3" s="135"/>
      <c r="SHR3" s="135"/>
      <c r="SHS3" s="135"/>
      <c r="SHT3" s="135"/>
      <c r="SHU3" s="135"/>
      <c r="SHV3" s="135"/>
      <c r="SHW3" s="135"/>
      <c r="SHX3" s="135"/>
      <c r="SHY3" s="135"/>
      <c r="SHZ3" s="135"/>
      <c r="SIA3" s="135"/>
      <c r="SIB3" s="135"/>
      <c r="SIC3" s="135"/>
      <c r="SID3" s="135"/>
      <c r="SIE3" s="135"/>
      <c r="SIF3" s="135"/>
      <c r="SIG3" s="135"/>
      <c r="SIH3" s="135"/>
      <c r="SII3" s="135"/>
      <c r="SIJ3" s="135"/>
      <c r="SIK3" s="135"/>
      <c r="SIL3" s="135"/>
      <c r="SIM3" s="135"/>
      <c r="SIN3" s="135"/>
      <c r="SIO3" s="135"/>
      <c r="SIP3" s="135"/>
      <c r="SIQ3" s="135"/>
      <c r="SIR3" s="135"/>
      <c r="SIS3" s="135"/>
      <c r="SIT3" s="135"/>
      <c r="SIU3" s="135"/>
      <c r="SIV3" s="135"/>
      <c r="SIW3" s="135"/>
      <c r="SIX3" s="135"/>
      <c r="SIY3" s="135"/>
      <c r="SIZ3" s="135"/>
      <c r="SJA3" s="135"/>
      <c r="SJB3" s="135"/>
      <c r="SJC3" s="135"/>
      <c r="SJD3" s="135"/>
      <c r="SJE3" s="135"/>
      <c r="SJF3" s="135"/>
      <c r="SJG3" s="135"/>
      <c r="SJH3" s="135"/>
      <c r="SJI3" s="135"/>
      <c r="SJJ3" s="135"/>
      <c r="SJK3" s="135"/>
      <c r="SJL3" s="135"/>
      <c r="SJM3" s="135"/>
      <c r="SJN3" s="135"/>
      <c r="SJO3" s="135"/>
      <c r="SJP3" s="135"/>
      <c r="SJQ3" s="135"/>
      <c r="SJR3" s="135"/>
      <c r="SJS3" s="135"/>
      <c r="SJT3" s="135"/>
      <c r="SJU3" s="135"/>
      <c r="SJV3" s="135"/>
      <c r="SJW3" s="135"/>
      <c r="SJX3" s="135"/>
      <c r="SJY3" s="135"/>
      <c r="SJZ3" s="135"/>
      <c r="SKA3" s="135"/>
      <c r="SKB3" s="135"/>
      <c r="SKC3" s="135"/>
      <c r="SKD3" s="135"/>
      <c r="SKE3" s="135"/>
      <c r="SKF3" s="135"/>
      <c r="SKG3" s="135"/>
      <c r="SKH3" s="135"/>
      <c r="SKI3" s="135"/>
      <c r="SKJ3" s="135"/>
      <c r="SKK3" s="135"/>
      <c r="SKL3" s="135"/>
      <c r="SKM3" s="135"/>
      <c r="SKN3" s="135"/>
      <c r="SKO3" s="135"/>
      <c r="SKP3" s="135"/>
      <c r="SKQ3" s="135"/>
      <c r="SKR3" s="135"/>
      <c r="SKS3" s="135"/>
      <c r="SKT3" s="135"/>
      <c r="SKU3" s="135"/>
      <c r="SKV3" s="135"/>
      <c r="SKW3" s="135"/>
      <c r="SKX3" s="135"/>
      <c r="SKY3" s="135"/>
      <c r="SKZ3" s="135"/>
      <c r="SLA3" s="135"/>
      <c r="SLB3" s="135"/>
      <c r="SLC3" s="135"/>
      <c r="SLD3" s="135"/>
      <c r="SLE3" s="135"/>
      <c r="SLF3" s="135"/>
      <c r="SLG3" s="135"/>
      <c r="SLH3" s="135"/>
      <c r="SLI3" s="135"/>
      <c r="SLJ3" s="135"/>
      <c r="SLK3" s="135"/>
      <c r="SLL3" s="135"/>
      <c r="SLM3" s="135"/>
      <c r="SLN3" s="135"/>
      <c r="SLO3" s="135"/>
      <c r="SLP3" s="135"/>
      <c r="SLQ3" s="135"/>
      <c r="SLR3" s="135"/>
      <c r="SLS3" s="135"/>
      <c r="SLT3" s="135"/>
      <c r="SLU3" s="135"/>
      <c r="SLV3" s="135"/>
      <c r="SLW3" s="135"/>
      <c r="SLX3" s="135"/>
      <c r="SLY3" s="135"/>
      <c r="SLZ3" s="135"/>
      <c r="SMA3" s="135"/>
      <c r="SMB3" s="135"/>
      <c r="SMC3" s="135"/>
      <c r="SMD3" s="135"/>
      <c r="SME3" s="135"/>
      <c r="SMF3" s="135"/>
      <c r="SMG3" s="135"/>
      <c r="SMH3" s="135"/>
      <c r="SMI3" s="135"/>
      <c r="SMJ3" s="135"/>
      <c r="SMK3" s="135"/>
      <c r="SML3" s="135"/>
      <c r="SMM3" s="135"/>
      <c r="SMN3" s="135"/>
      <c r="SMO3" s="135"/>
      <c r="SMP3" s="135"/>
      <c r="SMQ3" s="135"/>
      <c r="SMR3" s="135"/>
      <c r="SMS3" s="135"/>
      <c r="SMT3" s="135"/>
      <c r="SMU3" s="135"/>
      <c r="SMV3" s="135"/>
      <c r="SMW3" s="135"/>
      <c r="SMX3" s="135"/>
      <c r="SMY3" s="135"/>
      <c r="SMZ3" s="135"/>
      <c r="SNA3" s="135"/>
      <c r="SNB3" s="135"/>
      <c r="SNC3" s="135"/>
      <c r="SND3" s="135"/>
      <c r="SNE3" s="135"/>
      <c r="SNF3" s="135"/>
      <c r="SNG3" s="135"/>
      <c r="SNH3" s="135"/>
      <c r="SNI3" s="135"/>
      <c r="SNJ3" s="135"/>
      <c r="SNK3" s="135"/>
      <c r="SNL3" s="135"/>
      <c r="SNM3" s="135"/>
      <c r="SNN3" s="135"/>
      <c r="SNO3" s="135"/>
      <c r="SNP3" s="135"/>
      <c r="SNQ3" s="135"/>
      <c r="SNR3" s="135"/>
      <c r="SNS3" s="135"/>
      <c r="SNT3" s="135"/>
      <c r="SNU3" s="135"/>
      <c r="SNV3" s="135"/>
      <c r="SNW3" s="135"/>
      <c r="SNX3" s="135"/>
      <c r="SNY3" s="135"/>
      <c r="SNZ3" s="135"/>
      <c r="SOA3" s="135"/>
      <c r="SOB3" s="135"/>
      <c r="SOC3" s="135"/>
      <c r="SOD3" s="135"/>
      <c r="SOE3" s="135"/>
      <c r="SOF3" s="135"/>
      <c r="SOG3" s="135"/>
      <c r="SOH3" s="135"/>
      <c r="SOI3" s="135"/>
      <c r="SOJ3" s="135"/>
      <c r="SOK3" s="135"/>
      <c r="SOL3" s="135"/>
      <c r="SOM3" s="135"/>
      <c r="SON3" s="135"/>
      <c r="SOO3" s="135"/>
      <c r="SOP3" s="135"/>
      <c r="SOQ3" s="135"/>
      <c r="SOR3" s="135"/>
      <c r="SOS3" s="135"/>
      <c r="SOT3" s="135"/>
      <c r="SOU3" s="135"/>
      <c r="SOV3" s="135"/>
      <c r="SOW3" s="135"/>
      <c r="SOX3" s="135"/>
      <c r="SOY3" s="135"/>
      <c r="SOZ3" s="135"/>
      <c r="SPA3" s="135"/>
      <c r="SPB3" s="135"/>
      <c r="SPC3" s="135"/>
      <c r="SPD3" s="135"/>
      <c r="SPE3" s="135"/>
      <c r="SPF3" s="135"/>
      <c r="SPG3" s="135"/>
      <c r="SPH3" s="135"/>
      <c r="SPI3" s="135"/>
      <c r="SPJ3" s="135"/>
      <c r="SPK3" s="135"/>
      <c r="SPL3" s="135"/>
      <c r="SPM3" s="135"/>
      <c r="SPN3" s="135"/>
      <c r="SPO3" s="135"/>
      <c r="SPP3" s="135"/>
      <c r="SPQ3" s="135"/>
      <c r="SPR3" s="135"/>
      <c r="SPS3" s="135"/>
      <c r="SPT3" s="135"/>
      <c r="SPU3" s="135"/>
      <c r="SPV3" s="135"/>
      <c r="SPW3" s="135"/>
      <c r="SPX3" s="135"/>
      <c r="SPY3" s="135"/>
      <c r="SPZ3" s="135"/>
      <c r="SQA3" s="135"/>
      <c r="SQB3" s="135"/>
      <c r="SQC3" s="135"/>
      <c r="SQD3" s="135"/>
      <c r="SQE3" s="135"/>
      <c r="SQF3" s="135"/>
      <c r="SQG3" s="135"/>
      <c r="SQH3" s="135"/>
      <c r="SQI3" s="135"/>
      <c r="SQJ3" s="135"/>
      <c r="SQK3" s="135"/>
      <c r="SQL3" s="135"/>
      <c r="SQM3" s="135"/>
      <c r="SQN3" s="135"/>
      <c r="SQO3" s="135"/>
      <c r="SQP3" s="135"/>
      <c r="SQQ3" s="135"/>
      <c r="SQR3" s="135"/>
      <c r="SQS3" s="135"/>
      <c r="SQT3" s="135"/>
      <c r="SQU3" s="135"/>
      <c r="SQV3" s="135"/>
      <c r="SQW3" s="135"/>
      <c r="SQX3" s="135"/>
      <c r="SQY3" s="135"/>
      <c r="SQZ3" s="135"/>
      <c r="SRA3" s="135"/>
      <c r="SRB3" s="135"/>
      <c r="SRC3" s="135"/>
      <c r="SRD3" s="135"/>
      <c r="SRE3" s="135"/>
      <c r="SRF3" s="135"/>
      <c r="SRG3" s="135"/>
      <c r="SRH3" s="135"/>
      <c r="SRI3" s="135"/>
      <c r="SRJ3" s="135"/>
      <c r="SRK3" s="135"/>
      <c r="SRL3" s="135"/>
      <c r="SRM3" s="135"/>
      <c r="SRN3" s="135"/>
      <c r="SRO3" s="135"/>
      <c r="SRP3" s="135"/>
      <c r="SRQ3" s="135"/>
      <c r="SRR3" s="135"/>
      <c r="SRS3" s="135"/>
      <c r="SRT3" s="135"/>
      <c r="SRU3" s="135"/>
      <c r="SRV3" s="135"/>
      <c r="SRW3" s="135"/>
      <c r="SRX3" s="135"/>
      <c r="SRY3" s="135"/>
      <c r="SRZ3" s="135"/>
      <c r="SSA3" s="135"/>
      <c r="SSB3" s="135"/>
      <c r="SSC3" s="135"/>
      <c r="SSD3" s="135"/>
      <c r="SSE3" s="135"/>
      <c r="SSF3" s="135"/>
      <c r="SSG3" s="135"/>
      <c r="SSH3" s="135"/>
      <c r="SSI3" s="135"/>
      <c r="SSJ3" s="135"/>
      <c r="SSK3" s="135"/>
      <c r="SSL3" s="135"/>
      <c r="SSM3" s="135"/>
      <c r="SSN3" s="135"/>
      <c r="SSO3" s="135"/>
      <c r="SSP3" s="135"/>
      <c r="SSQ3" s="135"/>
      <c r="SSR3" s="135"/>
      <c r="SSS3" s="135"/>
      <c r="SST3" s="135"/>
      <c r="SSU3" s="135"/>
      <c r="SSV3" s="135"/>
      <c r="SSW3" s="135"/>
      <c r="SSX3" s="135"/>
      <c r="SSY3" s="135"/>
      <c r="SSZ3" s="135"/>
      <c r="STA3" s="135"/>
      <c r="STB3" s="135"/>
      <c r="STC3" s="135"/>
      <c r="STD3" s="135"/>
      <c r="STE3" s="135"/>
      <c r="STF3" s="135"/>
      <c r="STG3" s="135"/>
      <c r="STH3" s="135"/>
      <c r="STI3" s="135"/>
      <c r="STJ3" s="135"/>
      <c r="STK3" s="135"/>
      <c r="STL3" s="135"/>
      <c r="STM3" s="135"/>
      <c r="STN3" s="135"/>
      <c r="STO3" s="135"/>
      <c r="STP3" s="135"/>
      <c r="STQ3" s="135"/>
      <c r="STR3" s="135"/>
      <c r="STS3" s="135"/>
      <c r="STT3" s="135"/>
      <c r="STU3" s="135"/>
      <c r="STV3" s="135"/>
      <c r="STW3" s="135"/>
      <c r="STX3" s="135"/>
      <c r="STY3" s="135"/>
      <c r="STZ3" s="135"/>
      <c r="SUA3" s="135"/>
      <c r="SUB3" s="135"/>
      <c r="SUC3" s="135"/>
      <c r="SUD3" s="135"/>
      <c r="SUE3" s="135"/>
      <c r="SUF3" s="135"/>
      <c r="SUG3" s="135"/>
      <c r="SUH3" s="135"/>
      <c r="SUI3" s="135"/>
      <c r="SUJ3" s="135"/>
      <c r="SUK3" s="135"/>
      <c r="SUL3" s="135"/>
      <c r="SUM3" s="135"/>
      <c r="SUN3" s="135"/>
      <c r="SUO3" s="135"/>
      <c r="SUP3" s="135"/>
      <c r="SUQ3" s="135"/>
      <c r="SUR3" s="135"/>
      <c r="SUS3" s="135"/>
      <c r="SUT3" s="135"/>
      <c r="SUU3" s="135"/>
      <c r="SUV3" s="135"/>
      <c r="SUW3" s="135"/>
      <c r="SUX3" s="135"/>
      <c r="SUY3" s="135"/>
      <c r="SUZ3" s="135"/>
      <c r="SVA3" s="135"/>
      <c r="SVB3" s="135"/>
      <c r="SVC3" s="135"/>
      <c r="SVD3" s="135"/>
      <c r="SVE3" s="135"/>
      <c r="SVF3" s="135"/>
      <c r="SVG3" s="135"/>
      <c r="SVH3" s="135"/>
      <c r="SVI3" s="135"/>
      <c r="SVJ3" s="135"/>
      <c r="SVK3" s="135"/>
      <c r="SVL3" s="135"/>
      <c r="SVM3" s="135"/>
      <c r="SVN3" s="135"/>
      <c r="SVO3" s="135"/>
      <c r="SVP3" s="135"/>
      <c r="SVQ3" s="135"/>
      <c r="SVR3" s="135"/>
      <c r="SVS3" s="135"/>
      <c r="SVT3" s="135"/>
      <c r="SVU3" s="135"/>
      <c r="SVV3" s="135"/>
      <c r="SVW3" s="135"/>
      <c r="SVX3" s="135"/>
      <c r="SVY3" s="135"/>
      <c r="SVZ3" s="135"/>
      <c r="SWA3" s="135"/>
      <c r="SWB3" s="135"/>
      <c r="SWC3" s="135"/>
      <c r="SWD3" s="135"/>
      <c r="SWE3" s="135"/>
      <c r="SWF3" s="135"/>
      <c r="SWG3" s="135"/>
      <c r="SWH3" s="135"/>
      <c r="SWI3" s="135"/>
      <c r="SWJ3" s="135"/>
      <c r="SWK3" s="135"/>
      <c r="SWL3" s="135"/>
      <c r="SWM3" s="135"/>
      <c r="SWN3" s="135"/>
      <c r="SWO3" s="135"/>
      <c r="SWP3" s="135"/>
      <c r="SWQ3" s="135"/>
      <c r="SWR3" s="135"/>
      <c r="SWS3" s="135"/>
      <c r="SWT3" s="135"/>
      <c r="SWU3" s="135"/>
      <c r="SWV3" s="135"/>
      <c r="SWW3" s="135"/>
      <c r="SWX3" s="135"/>
      <c r="SWY3" s="135"/>
      <c r="SWZ3" s="135"/>
      <c r="SXA3" s="135"/>
      <c r="SXB3" s="135"/>
      <c r="SXC3" s="135"/>
      <c r="SXD3" s="135"/>
      <c r="SXE3" s="135"/>
      <c r="SXF3" s="135"/>
      <c r="SXG3" s="135"/>
      <c r="SXH3" s="135"/>
      <c r="SXI3" s="135"/>
      <c r="SXJ3" s="135"/>
      <c r="SXK3" s="135"/>
      <c r="SXL3" s="135"/>
      <c r="SXM3" s="135"/>
      <c r="SXN3" s="135"/>
      <c r="SXO3" s="135"/>
      <c r="SXP3" s="135"/>
      <c r="SXQ3" s="135"/>
      <c r="SXR3" s="135"/>
      <c r="SXS3" s="135"/>
      <c r="SXT3" s="135"/>
      <c r="SXU3" s="135"/>
      <c r="SXV3" s="135"/>
      <c r="SXW3" s="135"/>
      <c r="SXX3" s="135"/>
      <c r="SXY3" s="135"/>
      <c r="SXZ3" s="135"/>
      <c r="SYA3" s="135"/>
      <c r="SYB3" s="135"/>
      <c r="SYC3" s="135"/>
      <c r="SYD3" s="135"/>
      <c r="SYE3" s="135"/>
      <c r="SYF3" s="135"/>
      <c r="SYG3" s="135"/>
      <c r="SYH3" s="135"/>
      <c r="SYI3" s="135"/>
      <c r="SYJ3" s="135"/>
      <c r="SYK3" s="135"/>
      <c r="SYL3" s="135"/>
      <c r="SYM3" s="135"/>
      <c r="SYN3" s="135"/>
      <c r="SYO3" s="135"/>
      <c r="SYP3" s="135"/>
      <c r="SYQ3" s="135"/>
      <c r="SYR3" s="135"/>
      <c r="SYS3" s="135"/>
      <c r="SYT3" s="135"/>
      <c r="SYU3" s="135"/>
      <c r="SYV3" s="135"/>
      <c r="SYW3" s="135"/>
      <c r="SYX3" s="135"/>
      <c r="SYY3" s="135"/>
      <c r="SYZ3" s="135"/>
      <c r="SZA3" s="135"/>
      <c r="SZB3" s="135"/>
      <c r="SZC3" s="135"/>
      <c r="SZD3" s="135"/>
      <c r="SZE3" s="135"/>
      <c r="SZF3" s="135"/>
      <c r="SZG3" s="135"/>
      <c r="SZH3" s="135"/>
      <c r="SZI3" s="135"/>
      <c r="SZJ3" s="135"/>
      <c r="SZK3" s="135"/>
      <c r="SZL3" s="135"/>
      <c r="SZM3" s="135"/>
      <c r="SZN3" s="135"/>
      <c r="SZO3" s="135"/>
      <c r="SZP3" s="135"/>
      <c r="SZQ3" s="135"/>
      <c r="SZR3" s="135"/>
      <c r="SZS3" s="135"/>
      <c r="SZT3" s="135"/>
      <c r="SZU3" s="135"/>
      <c r="SZV3" s="135"/>
      <c r="SZW3" s="135"/>
      <c r="SZX3" s="135"/>
      <c r="SZY3" s="135"/>
      <c r="SZZ3" s="135"/>
      <c r="TAA3" s="135"/>
      <c r="TAB3" s="135"/>
      <c r="TAC3" s="135"/>
      <c r="TAD3" s="135"/>
      <c r="TAE3" s="135"/>
      <c r="TAF3" s="135"/>
      <c r="TAG3" s="135"/>
      <c r="TAH3" s="135"/>
      <c r="TAI3" s="135"/>
      <c r="TAJ3" s="135"/>
      <c r="TAK3" s="135"/>
      <c r="TAL3" s="135"/>
      <c r="TAM3" s="135"/>
      <c r="TAN3" s="135"/>
      <c r="TAO3" s="135"/>
      <c r="TAP3" s="135"/>
      <c r="TAQ3" s="135"/>
      <c r="TAR3" s="135"/>
      <c r="TAS3" s="135"/>
      <c r="TAT3" s="135"/>
      <c r="TAU3" s="135"/>
      <c r="TAV3" s="135"/>
      <c r="TAW3" s="135"/>
      <c r="TAX3" s="135"/>
      <c r="TAY3" s="135"/>
      <c r="TAZ3" s="135"/>
      <c r="TBA3" s="135"/>
      <c r="TBB3" s="135"/>
      <c r="TBC3" s="135"/>
      <c r="TBD3" s="135"/>
      <c r="TBE3" s="135"/>
      <c r="TBF3" s="135"/>
      <c r="TBG3" s="135"/>
      <c r="TBH3" s="135"/>
      <c r="TBI3" s="135"/>
      <c r="TBJ3" s="135"/>
      <c r="TBK3" s="135"/>
      <c r="TBL3" s="135"/>
      <c r="TBM3" s="135"/>
      <c r="TBN3" s="135"/>
      <c r="TBO3" s="135"/>
      <c r="TBP3" s="135"/>
      <c r="TBQ3" s="135"/>
      <c r="TBR3" s="135"/>
      <c r="TBS3" s="135"/>
      <c r="TBT3" s="135"/>
      <c r="TBU3" s="135"/>
      <c r="TBV3" s="135"/>
      <c r="TBW3" s="135"/>
      <c r="TBX3" s="135"/>
      <c r="TBY3" s="135"/>
      <c r="TBZ3" s="135"/>
      <c r="TCA3" s="135"/>
      <c r="TCB3" s="135"/>
      <c r="TCC3" s="135"/>
      <c r="TCD3" s="135"/>
      <c r="TCE3" s="135"/>
      <c r="TCF3" s="135"/>
      <c r="TCG3" s="135"/>
      <c r="TCH3" s="135"/>
      <c r="TCI3" s="135"/>
      <c r="TCJ3" s="135"/>
      <c r="TCK3" s="135"/>
      <c r="TCL3" s="135"/>
      <c r="TCM3" s="135"/>
      <c r="TCN3" s="135"/>
      <c r="TCO3" s="135"/>
      <c r="TCP3" s="135"/>
      <c r="TCQ3" s="135"/>
      <c r="TCR3" s="135"/>
      <c r="TCS3" s="135"/>
      <c r="TCT3" s="135"/>
      <c r="TCU3" s="135"/>
      <c r="TCV3" s="135"/>
      <c r="TCW3" s="135"/>
      <c r="TCX3" s="135"/>
      <c r="TCY3" s="135"/>
      <c r="TCZ3" s="135"/>
      <c r="TDA3" s="135"/>
      <c r="TDB3" s="135"/>
      <c r="TDC3" s="135"/>
      <c r="TDD3" s="135"/>
      <c r="TDE3" s="135"/>
      <c r="TDF3" s="135"/>
      <c r="TDG3" s="135"/>
      <c r="TDH3" s="135"/>
      <c r="TDI3" s="135"/>
      <c r="TDJ3" s="135"/>
      <c r="TDK3" s="135"/>
      <c r="TDL3" s="135"/>
      <c r="TDM3" s="135"/>
      <c r="TDN3" s="135"/>
      <c r="TDO3" s="135"/>
      <c r="TDP3" s="135"/>
      <c r="TDQ3" s="135"/>
      <c r="TDR3" s="135"/>
      <c r="TDS3" s="135"/>
      <c r="TDT3" s="135"/>
      <c r="TDU3" s="135"/>
      <c r="TDV3" s="135"/>
      <c r="TDW3" s="135"/>
      <c r="TDX3" s="135"/>
      <c r="TDY3" s="135"/>
      <c r="TDZ3" s="135"/>
      <c r="TEA3" s="135"/>
      <c r="TEB3" s="135"/>
      <c r="TEC3" s="135"/>
      <c r="TED3" s="135"/>
      <c r="TEE3" s="135"/>
      <c r="TEF3" s="135"/>
      <c r="TEG3" s="135"/>
      <c r="TEH3" s="135"/>
      <c r="TEI3" s="135"/>
      <c r="TEJ3" s="135"/>
      <c r="TEK3" s="135"/>
      <c r="TEL3" s="135"/>
      <c r="TEM3" s="135"/>
      <c r="TEN3" s="135"/>
      <c r="TEO3" s="135"/>
      <c r="TEP3" s="135"/>
      <c r="TEQ3" s="135"/>
      <c r="TER3" s="135"/>
      <c r="TES3" s="135"/>
      <c r="TET3" s="135"/>
      <c r="TEU3" s="135"/>
      <c r="TEV3" s="135"/>
      <c r="TEW3" s="135"/>
      <c r="TEX3" s="135"/>
      <c r="TEY3" s="135"/>
      <c r="TEZ3" s="135"/>
      <c r="TFA3" s="135"/>
      <c r="TFB3" s="135"/>
      <c r="TFC3" s="135"/>
      <c r="TFD3" s="135"/>
      <c r="TFE3" s="135"/>
      <c r="TFF3" s="135"/>
      <c r="TFG3" s="135"/>
      <c r="TFH3" s="135"/>
      <c r="TFI3" s="135"/>
      <c r="TFJ3" s="135"/>
      <c r="TFK3" s="135"/>
      <c r="TFL3" s="135"/>
      <c r="TFM3" s="135"/>
      <c r="TFN3" s="135"/>
      <c r="TFO3" s="135"/>
      <c r="TFP3" s="135"/>
      <c r="TFQ3" s="135"/>
      <c r="TFR3" s="135"/>
      <c r="TFS3" s="135"/>
      <c r="TFT3" s="135"/>
      <c r="TFU3" s="135"/>
      <c r="TFV3" s="135"/>
      <c r="TFW3" s="135"/>
      <c r="TFX3" s="135"/>
      <c r="TFY3" s="135"/>
      <c r="TFZ3" s="135"/>
      <c r="TGA3" s="135"/>
      <c r="TGB3" s="135"/>
      <c r="TGC3" s="135"/>
      <c r="TGD3" s="135"/>
      <c r="TGE3" s="135"/>
      <c r="TGF3" s="135"/>
      <c r="TGG3" s="135"/>
      <c r="TGH3" s="135"/>
      <c r="TGI3" s="135"/>
      <c r="TGJ3" s="135"/>
      <c r="TGK3" s="135"/>
      <c r="TGL3" s="135"/>
      <c r="TGM3" s="135"/>
      <c r="TGN3" s="135"/>
      <c r="TGO3" s="135"/>
      <c r="TGP3" s="135"/>
      <c r="TGQ3" s="135"/>
      <c r="TGR3" s="135"/>
      <c r="TGS3" s="135"/>
      <c r="TGT3" s="135"/>
      <c r="TGU3" s="135"/>
      <c r="TGV3" s="135"/>
      <c r="TGW3" s="135"/>
      <c r="TGX3" s="135"/>
      <c r="TGY3" s="135"/>
      <c r="TGZ3" s="135"/>
      <c r="THA3" s="135"/>
      <c r="THB3" s="135"/>
      <c r="THC3" s="135"/>
      <c r="THD3" s="135"/>
      <c r="THE3" s="135"/>
      <c r="THF3" s="135"/>
      <c r="THG3" s="135"/>
      <c r="THH3" s="135"/>
      <c r="THI3" s="135"/>
      <c r="THJ3" s="135"/>
      <c r="THK3" s="135"/>
      <c r="THL3" s="135"/>
      <c r="THM3" s="135"/>
      <c r="THN3" s="135"/>
      <c r="THO3" s="135"/>
      <c r="THP3" s="135"/>
      <c r="THQ3" s="135"/>
      <c r="THR3" s="135"/>
      <c r="THS3" s="135"/>
      <c r="THT3" s="135"/>
      <c r="THU3" s="135"/>
      <c r="THV3" s="135"/>
      <c r="THW3" s="135"/>
      <c r="THX3" s="135"/>
      <c r="THY3" s="135"/>
      <c r="THZ3" s="135"/>
      <c r="TIA3" s="135"/>
      <c r="TIB3" s="135"/>
      <c r="TIC3" s="135"/>
      <c r="TID3" s="135"/>
      <c r="TIE3" s="135"/>
      <c r="TIF3" s="135"/>
      <c r="TIG3" s="135"/>
      <c r="TIH3" s="135"/>
      <c r="TII3" s="135"/>
      <c r="TIJ3" s="135"/>
      <c r="TIK3" s="135"/>
      <c r="TIL3" s="135"/>
      <c r="TIM3" s="135"/>
      <c r="TIN3" s="135"/>
      <c r="TIO3" s="135"/>
      <c r="TIP3" s="135"/>
      <c r="TIQ3" s="135"/>
      <c r="TIR3" s="135"/>
      <c r="TIS3" s="135"/>
      <c r="TIT3" s="135"/>
      <c r="TIU3" s="135"/>
      <c r="TIV3" s="135"/>
      <c r="TIW3" s="135"/>
      <c r="TIX3" s="135"/>
      <c r="TIY3" s="135"/>
      <c r="TIZ3" s="135"/>
      <c r="TJA3" s="135"/>
      <c r="TJB3" s="135"/>
      <c r="TJC3" s="135"/>
      <c r="TJD3" s="135"/>
      <c r="TJE3" s="135"/>
      <c r="TJF3" s="135"/>
      <c r="TJG3" s="135"/>
      <c r="TJH3" s="135"/>
      <c r="TJI3" s="135"/>
      <c r="TJJ3" s="135"/>
      <c r="TJK3" s="135"/>
      <c r="TJL3" s="135"/>
      <c r="TJM3" s="135"/>
      <c r="TJN3" s="135"/>
      <c r="TJO3" s="135"/>
      <c r="TJP3" s="135"/>
      <c r="TJQ3" s="135"/>
      <c r="TJR3" s="135"/>
      <c r="TJS3" s="135"/>
      <c r="TJT3" s="135"/>
      <c r="TJU3" s="135"/>
      <c r="TJV3" s="135"/>
      <c r="TJW3" s="135"/>
      <c r="TJX3" s="135"/>
      <c r="TJY3" s="135"/>
      <c r="TJZ3" s="135"/>
      <c r="TKA3" s="135"/>
      <c r="TKB3" s="135"/>
      <c r="TKC3" s="135"/>
      <c r="TKD3" s="135"/>
      <c r="TKE3" s="135"/>
      <c r="TKF3" s="135"/>
      <c r="TKG3" s="135"/>
      <c r="TKH3" s="135"/>
      <c r="TKI3" s="135"/>
      <c r="TKJ3" s="135"/>
      <c r="TKK3" s="135"/>
      <c r="TKL3" s="135"/>
      <c r="TKM3" s="135"/>
      <c r="TKN3" s="135"/>
      <c r="TKO3" s="135"/>
      <c r="TKP3" s="135"/>
      <c r="TKQ3" s="135"/>
      <c r="TKR3" s="135"/>
      <c r="TKS3" s="135"/>
      <c r="TKT3" s="135"/>
      <c r="TKU3" s="135"/>
      <c r="TKV3" s="135"/>
      <c r="TKW3" s="135"/>
      <c r="TKX3" s="135"/>
      <c r="TKY3" s="135"/>
      <c r="TKZ3" s="135"/>
      <c r="TLA3" s="135"/>
      <c r="TLB3" s="135"/>
      <c r="TLC3" s="135"/>
      <c r="TLD3" s="135"/>
      <c r="TLE3" s="135"/>
      <c r="TLF3" s="135"/>
      <c r="TLG3" s="135"/>
      <c r="TLH3" s="135"/>
      <c r="TLI3" s="135"/>
      <c r="TLJ3" s="135"/>
      <c r="TLK3" s="135"/>
      <c r="TLL3" s="135"/>
      <c r="TLM3" s="135"/>
      <c r="TLN3" s="135"/>
      <c r="TLO3" s="135"/>
      <c r="TLP3" s="135"/>
      <c r="TLQ3" s="135"/>
      <c r="TLR3" s="135"/>
      <c r="TLS3" s="135"/>
      <c r="TLT3" s="135"/>
      <c r="TLU3" s="135"/>
      <c r="TLV3" s="135"/>
      <c r="TLW3" s="135"/>
      <c r="TLX3" s="135"/>
      <c r="TLY3" s="135"/>
      <c r="TLZ3" s="135"/>
      <c r="TMA3" s="135"/>
      <c r="TMB3" s="135"/>
      <c r="TMC3" s="135"/>
      <c r="TMD3" s="135"/>
      <c r="TME3" s="135"/>
      <c r="TMF3" s="135"/>
      <c r="TMG3" s="135"/>
      <c r="TMH3" s="135"/>
      <c r="TMI3" s="135"/>
      <c r="TMJ3" s="135"/>
      <c r="TMK3" s="135"/>
      <c r="TML3" s="135"/>
      <c r="TMM3" s="135"/>
      <c r="TMN3" s="135"/>
      <c r="TMO3" s="135"/>
      <c r="TMP3" s="135"/>
      <c r="TMQ3" s="135"/>
      <c r="TMR3" s="135"/>
      <c r="TMS3" s="135"/>
      <c r="TMT3" s="135"/>
      <c r="TMU3" s="135"/>
      <c r="TMV3" s="135"/>
      <c r="TMW3" s="135"/>
      <c r="TMX3" s="135"/>
      <c r="TMY3" s="135"/>
      <c r="TMZ3" s="135"/>
      <c r="TNA3" s="135"/>
      <c r="TNB3" s="135"/>
      <c r="TNC3" s="135"/>
      <c r="TND3" s="135"/>
      <c r="TNE3" s="135"/>
      <c r="TNF3" s="135"/>
      <c r="TNG3" s="135"/>
      <c r="TNH3" s="135"/>
      <c r="TNI3" s="135"/>
      <c r="TNJ3" s="135"/>
      <c r="TNK3" s="135"/>
      <c r="TNL3" s="135"/>
      <c r="TNM3" s="135"/>
      <c r="TNN3" s="135"/>
      <c r="TNO3" s="135"/>
      <c r="TNP3" s="135"/>
      <c r="TNQ3" s="135"/>
      <c r="TNR3" s="135"/>
      <c r="TNS3" s="135"/>
      <c r="TNT3" s="135"/>
      <c r="TNU3" s="135"/>
      <c r="TNV3" s="135"/>
      <c r="TNW3" s="135"/>
      <c r="TNX3" s="135"/>
      <c r="TNY3" s="135"/>
      <c r="TNZ3" s="135"/>
      <c r="TOA3" s="135"/>
      <c r="TOB3" s="135"/>
      <c r="TOC3" s="135"/>
      <c r="TOD3" s="135"/>
      <c r="TOE3" s="135"/>
      <c r="TOF3" s="135"/>
      <c r="TOG3" s="135"/>
      <c r="TOH3" s="135"/>
      <c r="TOI3" s="135"/>
      <c r="TOJ3" s="135"/>
      <c r="TOK3" s="135"/>
      <c r="TOL3" s="135"/>
      <c r="TOM3" s="135"/>
      <c r="TON3" s="135"/>
      <c r="TOO3" s="135"/>
      <c r="TOP3" s="135"/>
      <c r="TOQ3" s="135"/>
      <c r="TOR3" s="135"/>
      <c r="TOS3" s="135"/>
      <c r="TOT3" s="135"/>
      <c r="TOU3" s="135"/>
      <c r="TOV3" s="135"/>
      <c r="TOW3" s="135"/>
      <c r="TOX3" s="135"/>
      <c r="TOY3" s="135"/>
      <c r="TOZ3" s="135"/>
      <c r="TPA3" s="135"/>
      <c r="TPB3" s="135"/>
      <c r="TPC3" s="135"/>
      <c r="TPD3" s="135"/>
      <c r="TPE3" s="135"/>
      <c r="TPF3" s="135"/>
      <c r="TPG3" s="135"/>
      <c r="TPH3" s="135"/>
      <c r="TPI3" s="135"/>
      <c r="TPJ3" s="135"/>
      <c r="TPK3" s="135"/>
      <c r="TPL3" s="135"/>
      <c r="TPM3" s="135"/>
      <c r="TPN3" s="135"/>
      <c r="TPO3" s="135"/>
      <c r="TPP3" s="135"/>
      <c r="TPQ3" s="135"/>
      <c r="TPR3" s="135"/>
      <c r="TPS3" s="135"/>
      <c r="TPT3" s="135"/>
      <c r="TPU3" s="135"/>
      <c r="TPV3" s="135"/>
      <c r="TPW3" s="135"/>
      <c r="TPX3" s="135"/>
      <c r="TPY3" s="135"/>
      <c r="TPZ3" s="135"/>
      <c r="TQA3" s="135"/>
      <c r="TQB3" s="135"/>
      <c r="TQC3" s="135"/>
      <c r="TQD3" s="135"/>
      <c r="TQE3" s="135"/>
      <c r="TQF3" s="135"/>
      <c r="TQG3" s="135"/>
      <c r="TQH3" s="135"/>
      <c r="TQI3" s="135"/>
      <c r="TQJ3" s="135"/>
      <c r="TQK3" s="135"/>
      <c r="TQL3" s="135"/>
      <c r="TQM3" s="135"/>
      <c r="TQN3" s="135"/>
      <c r="TQO3" s="135"/>
      <c r="TQP3" s="135"/>
      <c r="TQQ3" s="135"/>
      <c r="TQR3" s="135"/>
      <c r="TQS3" s="135"/>
      <c r="TQT3" s="135"/>
      <c r="TQU3" s="135"/>
      <c r="TQV3" s="135"/>
      <c r="TQW3" s="135"/>
      <c r="TQX3" s="135"/>
      <c r="TQY3" s="135"/>
      <c r="TQZ3" s="135"/>
      <c r="TRA3" s="135"/>
      <c r="TRB3" s="135"/>
      <c r="TRC3" s="135"/>
      <c r="TRD3" s="135"/>
      <c r="TRE3" s="135"/>
      <c r="TRF3" s="135"/>
      <c r="TRG3" s="135"/>
      <c r="TRH3" s="135"/>
      <c r="TRI3" s="135"/>
      <c r="TRJ3" s="135"/>
      <c r="TRK3" s="135"/>
      <c r="TRL3" s="135"/>
      <c r="TRM3" s="135"/>
      <c r="TRN3" s="135"/>
      <c r="TRO3" s="135"/>
      <c r="TRP3" s="135"/>
      <c r="TRQ3" s="135"/>
      <c r="TRR3" s="135"/>
      <c r="TRS3" s="135"/>
      <c r="TRT3" s="135"/>
      <c r="TRU3" s="135"/>
      <c r="TRV3" s="135"/>
      <c r="TRW3" s="135"/>
      <c r="TRX3" s="135"/>
      <c r="TRY3" s="135"/>
      <c r="TRZ3" s="135"/>
      <c r="TSA3" s="135"/>
      <c r="TSB3" s="135"/>
      <c r="TSC3" s="135"/>
      <c r="TSD3" s="135"/>
      <c r="TSE3" s="135"/>
      <c r="TSF3" s="135"/>
      <c r="TSG3" s="135"/>
      <c r="TSH3" s="135"/>
      <c r="TSI3" s="135"/>
      <c r="TSJ3" s="135"/>
      <c r="TSK3" s="135"/>
      <c r="TSL3" s="135"/>
      <c r="TSM3" s="135"/>
      <c r="TSN3" s="135"/>
      <c r="TSO3" s="135"/>
      <c r="TSP3" s="135"/>
      <c r="TSQ3" s="135"/>
      <c r="TSR3" s="135"/>
      <c r="TSS3" s="135"/>
      <c r="TST3" s="135"/>
      <c r="TSU3" s="135"/>
      <c r="TSV3" s="135"/>
      <c r="TSW3" s="135"/>
      <c r="TSX3" s="135"/>
      <c r="TSY3" s="135"/>
      <c r="TSZ3" s="135"/>
      <c r="TTA3" s="135"/>
      <c r="TTB3" s="135"/>
      <c r="TTC3" s="135"/>
      <c r="TTD3" s="135"/>
      <c r="TTE3" s="135"/>
      <c r="TTF3" s="135"/>
      <c r="TTG3" s="135"/>
      <c r="TTH3" s="135"/>
      <c r="TTI3" s="135"/>
      <c r="TTJ3" s="135"/>
      <c r="TTK3" s="135"/>
      <c r="TTL3" s="135"/>
      <c r="TTM3" s="135"/>
      <c r="TTN3" s="135"/>
      <c r="TTO3" s="135"/>
      <c r="TTP3" s="135"/>
      <c r="TTQ3" s="135"/>
      <c r="TTR3" s="135"/>
      <c r="TTS3" s="135"/>
      <c r="TTT3" s="135"/>
      <c r="TTU3" s="135"/>
      <c r="TTV3" s="135"/>
      <c r="TTW3" s="135"/>
      <c r="TTX3" s="135"/>
      <c r="TTY3" s="135"/>
      <c r="TTZ3" s="135"/>
      <c r="TUA3" s="135"/>
      <c r="TUB3" s="135"/>
      <c r="TUC3" s="135"/>
      <c r="TUD3" s="135"/>
      <c r="TUE3" s="135"/>
      <c r="TUF3" s="135"/>
      <c r="TUG3" s="135"/>
      <c r="TUH3" s="135"/>
      <c r="TUI3" s="135"/>
      <c r="TUJ3" s="135"/>
      <c r="TUK3" s="135"/>
      <c r="TUL3" s="135"/>
      <c r="TUM3" s="135"/>
      <c r="TUN3" s="135"/>
      <c r="TUO3" s="135"/>
      <c r="TUP3" s="135"/>
      <c r="TUQ3" s="135"/>
      <c r="TUR3" s="135"/>
      <c r="TUS3" s="135"/>
      <c r="TUT3" s="135"/>
      <c r="TUU3" s="135"/>
      <c r="TUV3" s="135"/>
      <c r="TUW3" s="135"/>
      <c r="TUX3" s="135"/>
      <c r="TUY3" s="135"/>
      <c r="TUZ3" s="135"/>
      <c r="TVA3" s="135"/>
      <c r="TVB3" s="135"/>
      <c r="TVC3" s="135"/>
      <c r="TVD3" s="135"/>
      <c r="TVE3" s="135"/>
      <c r="TVF3" s="135"/>
      <c r="TVG3" s="135"/>
      <c r="TVH3" s="135"/>
      <c r="TVI3" s="135"/>
      <c r="TVJ3" s="135"/>
      <c r="TVK3" s="135"/>
      <c r="TVL3" s="135"/>
      <c r="TVM3" s="135"/>
      <c r="TVN3" s="135"/>
      <c r="TVO3" s="135"/>
      <c r="TVP3" s="135"/>
      <c r="TVQ3" s="135"/>
      <c r="TVR3" s="135"/>
      <c r="TVS3" s="135"/>
      <c r="TVT3" s="135"/>
      <c r="TVU3" s="135"/>
      <c r="TVV3" s="135"/>
      <c r="TVW3" s="135"/>
      <c r="TVX3" s="135"/>
      <c r="TVY3" s="135"/>
      <c r="TVZ3" s="135"/>
      <c r="TWA3" s="135"/>
      <c r="TWB3" s="135"/>
      <c r="TWC3" s="135"/>
      <c r="TWD3" s="135"/>
      <c r="TWE3" s="135"/>
      <c r="TWF3" s="135"/>
      <c r="TWG3" s="135"/>
      <c r="TWH3" s="135"/>
      <c r="TWI3" s="135"/>
      <c r="TWJ3" s="135"/>
      <c r="TWK3" s="135"/>
      <c r="TWL3" s="135"/>
      <c r="TWM3" s="135"/>
      <c r="TWN3" s="135"/>
      <c r="TWO3" s="135"/>
      <c r="TWP3" s="135"/>
      <c r="TWQ3" s="135"/>
      <c r="TWR3" s="135"/>
      <c r="TWS3" s="135"/>
      <c r="TWT3" s="135"/>
      <c r="TWU3" s="135"/>
      <c r="TWV3" s="135"/>
      <c r="TWW3" s="135"/>
      <c r="TWX3" s="135"/>
      <c r="TWY3" s="135"/>
      <c r="TWZ3" s="135"/>
      <c r="TXA3" s="135"/>
      <c r="TXB3" s="135"/>
      <c r="TXC3" s="135"/>
      <c r="TXD3" s="135"/>
      <c r="TXE3" s="135"/>
      <c r="TXF3" s="135"/>
      <c r="TXG3" s="135"/>
      <c r="TXH3" s="135"/>
      <c r="TXI3" s="135"/>
      <c r="TXJ3" s="135"/>
      <c r="TXK3" s="135"/>
      <c r="TXL3" s="135"/>
      <c r="TXM3" s="135"/>
      <c r="TXN3" s="135"/>
      <c r="TXO3" s="135"/>
      <c r="TXP3" s="135"/>
      <c r="TXQ3" s="135"/>
      <c r="TXR3" s="135"/>
      <c r="TXS3" s="135"/>
      <c r="TXT3" s="135"/>
      <c r="TXU3" s="135"/>
      <c r="TXV3" s="135"/>
      <c r="TXW3" s="135"/>
      <c r="TXX3" s="135"/>
      <c r="TXY3" s="135"/>
      <c r="TXZ3" s="135"/>
      <c r="TYA3" s="135"/>
      <c r="TYB3" s="135"/>
      <c r="TYC3" s="135"/>
      <c r="TYD3" s="135"/>
      <c r="TYE3" s="135"/>
      <c r="TYF3" s="135"/>
      <c r="TYG3" s="135"/>
      <c r="TYH3" s="135"/>
      <c r="TYI3" s="135"/>
      <c r="TYJ3" s="135"/>
      <c r="TYK3" s="135"/>
      <c r="TYL3" s="135"/>
      <c r="TYM3" s="135"/>
      <c r="TYN3" s="135"/>
      <c r="TYO3" s="135"/>
      <c r="TYP3" s="135"/>
      <c r="TYQ3" s="135"/>
      <c r="TYR3" s="135"/>
      <c r="TYS3" s="135"/>
      <c r="TYT3" s="135"/>
      <c r="TYU3" s="135"/>
      <c r="TYV3" s="135"/>
      <c r="TYW3" s="135"/>
      <c r="TYX3" s="135"/>
      <c r="TYY3" s="135"/>
      <c r="TYZ3" s="135"/>
      <c r="TZA3" s="135"/>
      <c r="TZB3" s="135"/>
      <c r="TZC3" s="135"/>
      <c r="TZD3" s="135"/>
      <c r="TZE3" s="135"/>
      <c r="TZF3" s="135"/>
      <c r="TZG3" s="135"/>
      <c r="TZH3" s="135"/>
      <c r="TZI3" s="135"/>
      <c r="TZJ3" s="135"/>
      <c r="TZK3" s="135"/>
      <c r="TZL3" s="135"/>
      <c r="TZM3" s="135"/>
      <c r="TZN3" s="135"/>
      <c r="TZO3" s="135"/>
      <c r="TZP3" s="135"/>
      <c r="TZQ3" s="135"/>
      <c r="TZR3" s="135"/>
      <c r="TZS3" s="135"/>
      <c r="TZT3" s="135"/>
      <c r="TZU3" s="135"/>
      <c r="TZV3" s="135"/>
      <c r="TZW3" s="135"/>
      <c r="TZX3" s="135"/>
      <c r="TZY3" s="135"/>
      <c r="TZZ3" s="135"/>
      <c r="UAA3" s="135"/>
      <c r="UAB3" s="135"/>
      <c r="UAC3" s="135"/>
      <c r="UAD3" s="135"/>
      <c r="UAE3" s="135"/>
      <c r="UAF3" s="135"/>
      <c r="UAG3" s="135"/>
      <c r="UAH3" s="135"/>
      <c r="UAI3" s="135"/>
      <c r="UAJ3" s="135"/>
      <c r="UAK3" s="135"/>
      <c r="UAL3" s="135"/>
      <c r="UAM3" s="135"/>
      <c r="UAN3" s="135"/>
      <c r="UAO3" s="135"/>
      <c r="UAP3" s="135"/>
      <c r="UAQ3" s="135"/>
      <c r="UAR3" s="135"/>
      <c r="UAS3" s="135"/>
      <c r="UAT3" s="135"/>
      <c r="UAU3" s="135"/>
      <c r="UAV3" s="135"/>
      <c r="UAW3" s="135"/>
      <c r="UAX3" s="135"/>
      <c r="UAY3" s="135"/>
      <c r="UAZ3" s="135"/>
      <c r="UBA3" s="135"/>
      <c r="UBB3" s="135"/>
      <c r="UBC3" s="135"/>
      <c r="UBD3" s="135"/>
      <c r="UBE3" s="135"/>
      <c r="UBF3" s="135"/>
      <c r="UBG3" s="135"/>
      <c r="UBH3" s="135"/>
      <c r="UBI3" s="135"/>
      <c r="UBJ3" s="135"/>
      <c r="UBK3" s="135"/>
      <c r="UBL3" s="135"/>
      <c r="UBM3" s="135"/>
      <c r="UBN3" s="135"/>
      <c r="UBO3" s="135"/>
      <c r="UBP3" s="135"/>
      <c r="UBQ3" s="135"/>
      <c r="UBR3" s="135"/>
      <c r="UBS3" s="135"/>
      <c r="UBT3" s="135"/>
      <c r="UBU3" s="135"/>
      <c r="UBV3" s="135"/>
      <c r="UBW3" s="135"/>
      <c r="UBX3" s="135"/>
      <c r="UBY3" s="135"/>
      <c r="UBZ3" s="135"/>
      <c r="UCA3" s="135"/>
      <c r="UCB3" s="135"/>
      <c r="UCC3" s="135"/>
      <c r="UCD3" s="135"/>
      <c r="UCE3" s="135"/>
      <c r="UCF3" s="135"/>
      <c r="UCG3" s="135"/>
      <c r="UCH3" s="135"/>
      <c r="UCI3" s="135"/>
      <c r="UCJ3" s="135"/>
      <c r="UCK3" s="135"/>
      <c r="UCL3" s="135"/>
      <c r="UCM3" s="135"/>
      <c r="UCN3" s="135"/>
      <c r="UCO3" s="135"/>
      <c r="UCP3" s="135"/>
      <c r="UCQ3" s="135"/>
      <c r="UCR3" s="135"/>
      <c r="UCS3" s="135"/>
      <c r="UCT3" s="135"/>
      <c r="UCU3" s="135"/>
      <c r="UCV3" s="135"/>
      <c r="UCW3" s="135"/>
      <c r="UCX3" s="135"/>
      <c r="UCY3" s="135"/>
      <c r="UCZ3" s="135"/>
      <c r="UDA3" s="135"/>
      <c r="UDB3" s="135"/>
      <c r="UDC3" s="135"/>
      <c r="UDD3" s="135"/>
      <c r="UDE3" s="135"/>
      <c r="UDF3" s="135"/>
      <c r="UDG3" s="135"/>
      <c r="UDH3" s="135"/>
      <c r="UDI3" s="135"/>
      <c r="UDJ3" s="135"/>
      <c r="UDK3" s="135"/>
      <c r="UDL3" s="135"/>
      <c r="UDM3" s="135"/>
      <c r="UDN3" s="135"/>
      <c r="UDO3" s="135"/>
      <c r="UDP3" s="135"/>
      <c r="UDQ3" s="135"/>
      <c r="UDR3" s="135"/>
      <c r="UDS3" s="135"/>
      <c r="UDT3" s="135"/>
      <c r="UDU3" s="135"/>
      <c r="UDV3" s="135"/>
      <c r="UDW3" s="135"/>
      <c r="UDX3" s="135"/>
      <c r="UDY3" s="135"/>
      <c r="UDZ3" s="135"/>
      <c r="UEA3" s="135"/>
      <c r="UEB3" s="135"/>
      <c r="UEC3" s="135"/>
      <c r="UED3" s="135"/>
      <c r="UEE3" s="135"/>
      <c r="UEF3" s="135"/>
      <c r="UEG3" s="135"/>
      <c r="UEH3" s="135"/>
      <c r="UEI3" s="135"/>
      <c r="UEJ3" s="135"/>
      <c r="UEK3" s="135"/>
      <c r="UEL3" s="135"/>
      <c r="UEM3" s="135"/>
      <c r="UEN3" s="135"/>
      <c r="UEO3" s="135"/>
      <c r="UEP3" s="135"/>
      <c r="UEQ3" s="135"/>
      <c r="UER3" s="135"/>
      <c r="UES3" s="135"/>
      <c r="UET3" s="135"/>
      <c r="UEU3" s="135"/>
      <c r="UEV3" s="135"/>
      <c r="UEW3" s="135"/>
      <c r="UEX3" s="135"/>
      <c r="UEY3" s="135"/>
      <c r="UEZ3" s="135"/>
      <c r="UFA3" s="135"/>
      <c r="UFB3" s="135"/>
      <c r="UFC3" s="135"/>
      <c r="UFD3" s="135"/>
      <c r="UFE3" s="135"/>
      <c r="UFF3" s="135"/>
      <c r="UFG3" s="135"/>
      <c r="UFH3" s="135"/>
      <c r="UFI3" s="135"/>
      <c r="UFJ3" s="135"/>
      <c r="UFK3" s="135"/>
      <c r="UFL3" s="135"/>
      <c r="UFM3" s="135"/>
      <c r="UFN3" s="135"/>
      <c r="UFO3" s="135"/>
      <c r="UFP3" s="135"/>
      <c r="UFQ3" s="135"/>
      <c r="UFR3" s="135"/>
      <c r="UFS3" s="135"/>
      <c r="UFT3" s="135"/>
      <c r="UFU3" s="135"/>
      <c r="UFV3" s="135"/>
      <c r="UFW3" s="135"/>
      <c r="UFX3" s="135"/>
      <c r="UFY3" s="135"/>
      <c r="UFZ3" s="135"/>
      <c r="UGA3" s="135"/>
      <c r="UGB3" s="135"/>
      <c r="UGC3" s="135"/>
      <c r="UGD3" s="135"/>
      <c r="UGE3" s="135"/>
      <c r="UGF3" s="135"/>
      <c r="UGG3" s="135"/>
      <c r="UGH3" s="135"/>
      <c r="UGI3" s="135"/>
      <c r="UGJ3" s="135"/>
      <c r="UGK3" s="135"/>
      <c r="UGL3" s="135"/>
      <c r="UGM3" s="135"/>
      <c r="UGN3" s="135"/>
      <c r="UGO3" s="135"/>
      <c r="UGP3" s="135"/>
      <c r="UGQ3" s="135"/>
      <c r="UGR3" s="135"/>
      <c r="UGS3" s="135"/>
      <c r="UGT3" s="135"/>
      <c r="UGU3" s="135"/>
      <c r="UGV3" s="135"/>
      <c r="UGW3" s="135"/>
      <c r="UGX3" s="135"/>
      <c r="UGY3" s="135"/>
      <c r="UGZ3" s="135"/>
      <c r="UHA3" s="135"/>
      <c r="UHB3" s="135"/>
      <c r="UHC3" s="135"/>
      <c r="UHD3" s="135"/>
      <c r="UHE3" s="135"/>
      <c r="UHF3" s="135"/>
      <c r="UHG3" s="135"/>
      <c r="UHH3" s="135"/>
      <c r="UHI3" s="135"/>
      <c r="UHJ3" s="135"/>
      <c r="UHK3" s="135"/>
      <c r="UHL3" s="135"/>
      <c r="UHM3" s="135"/>
      <c r="UHN3" s="135"/>
      <c r="UHO3" s="135"/>
      <c r="UHP3" s="135"/>
      <c r="UHQ3" s="135"/>
      <c r="UHR3" s="135"/>
      <c r="UHS3" s="135"/>
      <c r="UHT3" s="135"/>
      <c r="UHU3" s="135"/>
      <c r="UHV3" s="135"/>
      <c r="UHW3" s="135"/>
      <c r="UHX3" s="135"/>
      <c r="UHY3" s="135"/>
      <c r="UHZ3" s="135"/>
      <c r="UIA3" s="135"/>
      <c r="UIB3" s="135"/>
      <c r="UIC3" s="135"/>
      <c r="UID3" s="135"/>
      <c r="UIE3" s="135"/>
      <c r="UIF3" s="135"/>
      <c r="UIG3" s="135"/>
      <c r="UIH3" s="135"/>
      <c r="UII3" s="135"/>
      <c r="UIJ3" s="135"/>
      <c r="UIK3" s="135"/>
      <c r="UIL3" s="135"/>
      <c r="UIM3" s="135"/>
      <c r="UIN3" s="135"/>
      <c r="UIO3" s="135"/>
      <c r="UIP3" s="135"/>
      <c r="UIQ3" s="135"/>
      <c r="UIR3" s="135"/>
      <c r="UIS3" s="135"/>
      <c r="UIT3" s="135"/>
      <c r="UIU3" s="135"/>
      <c r="UIV3" s="135"/>
      <c r="UIW3" s="135"/>
      <c r="UIX3" s="135"/>
      <c r="UIY3" s="135"/>
      <c r="UIZ3" s="135"/>
      <c r="UJA3" s="135"/>
      <c r="UJB3" s="135"/>
      <c r="UJC3" s="135"/>
      <c r="UJD3" s="135"/>
      <c r="UJE3" s="135"/>
      <c r="UJF3" s="135"/>
      <c r="UJG3" s="135"/>
      <c r="UJH3" s="135"/>
      <c r="UJI3" s="135"/>
      <c r="UJJ3" s="135"/>
      <c r="UJK3" s="135"/>
      <c r="UJL3" s="135"/>
      <c r="UJM3" s="135"/>
      <c r="UJN3" s="135"/>
      <c r="UJO3" s="135"/>
      <c r="UJP3" s="135"/>
      <c r="UJQ3" s="135"/>
      <c r="UJR3" s="135"/>
      <c r="UJS3" s="135"/>
      <c r="UJT3" s="135"/>
      <c r="UJU3" s="135"/>
      <c r="UJV3" s="135"/>
      <c r="UJW3" s="135"/>
      <c r="UJX3" s="135"/>
      <c r="UJY3" s="135"/>
      <c r="UJZ3" s="135"/>
      <c r="UKA3" s="135"/>
      <c r="UKB3" s="135"/>
      <c r="UKC3" s="135"/>
      <c r="UKD3" s="135"/>
      <c r="UKE3" s="135"/>
      <c r="UKF3" s="135"/>
      <c r="UKG3" s="135"/>
      <c r="UKH3" s="135"/>
      <c r="UKI3" s="135"/>
      <c r="UKJ3" s="135"/>
      <c r="UKK3" s="135"/>
      <c r="UKL3" s="135"/>
      <c r="UKM3" s="135"/>
      <c r="UKN3" s="135"/>
      <c r="UKO3" s="135"/>
      <c r="UKP3" s="135"/>
      <c r="UKQ3" s="135"/>
      <c r="UKR3" s="135"/>
      <c r="UKS3" s="135"/>
      <c r="UKT3" s="135"/>
      <c r="UKU3" s="135"/>
      <c r="UKV3" s="135"/>
      <c r="UKW3" s="135"/>
      <c r="UKX3" s="135"/>
      <c r="UKY3" s="135"/>
      <c r="UKZ3" s="135"/>
      <c r="ULA3" s="135"/>
      <c r="ULB3" s="135"/>
      <c r="ULC3" s="135"/>
      <c r="ULD3" s="135"/>
      <c r="ULE3" s="135"/>
      <c r="ULF3" s="135"/>
      <c r="ULG3" s="135"/>
      <c r="ULH3" s="135"/>
      <c r="ULI3" s="135"/>
      <c r="ULJ3" s="135"/>
      <c r="ULK3" s="135"/>
      <c r="ULL3" s="135"/>
      <c r="ULM3" s="135"/>
      <c r="ULN3" s="135"/>
      <c r="ULO3" s="135"/>
      <c r="ULP3" s="135"/>
      <c r="ULQ3" s="135"/>
      <c r="ULR3" s="135"/>
      <c r="ULS3" s="135"/>
      <c r="ULT3" s="135"/>
      <c r="ULU3" s="135"/>
      <c r="ULV3" s="135"/>
      <c r="ULW3" s="135"/>
      <c r="ULX3" s="135"/>
      <c r="ULY3" s="135"/>
      <c r="ULZ3" s="135"/>
      <c r="UMA3" s="135"/>
      <c r="UMB3" s="135"/>
      <c r="UMC3" s="135"/>
      <c r="UMD3" s="135"/>
      <c r="UME3" s="135"/>
      <c r="UMF3" s="135"/>
      <c r="UMG3" s="135"/>
      <c r="UMH3" s="135"/>
      <c r="UMI3" s="135"/>
      <c r="UMJ3" s="135"/>
      <c r="UMK3" s="135"/>
      <c r="UML3" s="135"/>
      <c r="UMM3" s="135"/>
      <c r="UMN3" s="135"/>
      <c r="UMO3" s="135"/>
      <c r="UMP3" s="135"/>
      <c r="UMQ3" s="135"/>
      <c r="UMR3" s="135"/>
      <c r="UMS3" s="135"/>
      <c r="UMT3" s="135"/>
      <c r="UMU3" s="135"/>
      <c r="UMV3" s="135"/>
      <c r="UMW3" s="135"/>
      <c r="UMX3" s="135"/>
      <c r="UMY3" s="135"/>
      <c r="UMZ3" s="135"/>
      <c r="UNA3" s="135"/>
      <c r="UNB3" s="135"/>
      <c r="UNC3" s="135"/>
      <c r="UND3" s="135"/>
      <c r="UNE3" s="135"/>
      <c r="UNF3" s="135"/>
      <c r="UNG3" s="135"/>
      <c r="UNH3" s="135"/>
      <c r="UNI3" s="135"/>
      <c r="UNJ3" s="135"/>
      <c r="UNK3" s="135"/>
      <c r="UNL3" s="135"/>
      <c r="UNM3" s="135"/>
      <c r="UNN3" s="135"/>
      <c r="UNO3" s="135"/>
      <c r="UNP3" s="135"/>
      <c r="UNQ3" s="135"/>
      <c r="UNR3" s="135"/>
      <c r="UNS3" s="135"/>
      <c r="UNT3" s="135"/>
      <c r="UNU3" s="135"/>
      <c r="UNV3" s="135"/>
      <c r="UNW3" s="135"/>
      <c r="UNX3" s="135"/>
      <c r="UNY3" s="135"/>
      <c r="UNZ3" s="135"/>
      <c r="UOA3" s="135"/>
      <c r="UOB3" s="135"/>
      <c r="UOC3" s="135"/>
      <c r="UOD3" s="135"/>
      <c r="UOE3" s="135"/>
      <c r="UOF3" s="135"/>
      <c r="UOG3" s="135"/>
      <c r="UOH3" s="135"/>
      <c r="UOI3" s="135"/>
      <c r="UOJ3" s="135"/>
      <c r="UOK3" s="135"/>
      <c r="UOL3" s="135"/>
      <c r="UOM3" s="135"/>
      <c r="UON3" s="135"/>
      <c r="UOO3" s="135"/>
      <c r="UOP3" s="135"/>
      <c r="UOQ3" s="135"/>
      <c r="UOR3" s="135"/>
      <c r="UOS3" s="135"/>
      <c r="UOT3" s="135"/>
      <c r="UOU3" s="135"/>
      <c r="UOV3" s="135"/>
      <c r="UOW3" s="135"/>
      <c r="UOX3" s="135"/>
      <c r="UOY3" s="135"/>
      <c r="UOZ3" s="135"/>
      <c r="UPA3" s="135"/>
      <c r="UPB3" s="135"/>
      <c r="UPC3" s="135"/>
      <c r="UPD3" s="135"/>
      <c r="UPE3" s="135"/>
      <c r="UPF3" s="135"/>
      <c r="UPG3" s="135"/>
      <c r="UPH3" s="135"/>
      <c r="UPI3" s="135"/>
      <c r="UPJ3" s="135"/>
      <c r="UPK3" s="135"/>
      <c r="UPL3" s="135"/>
      <c r="UPM3" s="135"/>
      <c r="UPN3" s="135"/>
      <c r="UPO3" s="135"/>
      <c r="UPP3" s="135"/>
      <c r="UPQ3" s="135"/>
      <c r="UPR3" s="135"/>
      <c r="UPS3" s="135"/>
      <c r="UPT3" s="135"/>
      <c r="UPU3" s="135"/>
      <c r="UPV3" s="135"/>
      <c r="UPW3" s="135"/>
      <c r="UPX3" s="135"/>
      <c r="UPY3" s="135"/>
      <c r="UPZ3" s="135"/>
      <c r="UQA3" s="135"/>
      <c r="UQB3" s="135"/>
      <c r="UQC3" s="135"/>
      <c r="UQD3" s="135"/>
      <c r="UQE3" s="135"/>
      <c r="UQF3" s="135"/>
      <c r="UQG3" s="135"/>
      <c r="UQH3" s="135"/>
      <c r="UQI3" s="135"/>
      <c r="UQJ3" s="135"/>
      <c r="UQK3" s="135"/>
      <c r="UQL3" s="135"/>
      <c r="UQM3" s="135"/>
      <c r="UQN3" s="135"/>
      <c r="UQO3" s="135"/>
      <c r="UQP3" s="135"/>
      <c r="UQQ3" s="135"/>
      <c r="UQR3" s="135"/>
      <c r="UQS3" s="135"/>
      <c r="UQT3" s="135"/>
      <c r="UQU3" s="135"/>
      <c r="UQV3" s="135"/>
      <c r="UQW3" s="135"/>
      <c r="UQX3" s="135"/>
      <c r="UQY3" s="135"/>
      <c r="UQZ3" s="135"/>
      <c r="URA3" s="135"/>
      <c r="URB3" s="135"/>
      <c r="URC3" s="135"/>
      <c r="URD3" s="135"/>
      <c r="URE3" s="135"/>
      <c r="URF3" s="135"/>
      <c r="URG3" s="135"/>
      <c r="URH3" s="135"/>
      <c r="URI3" s="135"/>
      <c r="URJ3" s="135"/>
      <c r="URK3" s="135"/>
      <c r="URL3" s="135"/>
      <c r="URM3" s="135"/>
      <c r="URN3" s="135"/>
      <c r="URO3" s="135"/>
      <c r="URP3" s="135"/>
      <c r="URQ3" s="135"/>
      <c r="URR3" s="135"/>
      <c r="URS3" s="135"/>
      <c r="URT3" s="135"/>
      <c r="URU3" s="135"/>
      <c r="URV3" s="135"/>
      <c r="URW3" s="135"/>
      <c r="URX3" s="135"/>
      <c r="URY3" s="135"/>
      <c r="URZ3" s="135"/>
      <c r="USA3" s="135"/>
      <c r="USB3" s="135"/>
      <c r="USC3" s="135"/>
      <c r="USD3" s="135"/>
      <c r="USE3" s="135"/>
      <c r="USF3" s="135"/>
      <c r="USG3" s="135"/>
      <c r="USH3" s="135"/>
      <c r="USI3" s="135"/>
      <c r="USJ3" s="135"/>
      <c r="USK3" s="135"/>
      <c r="USL3" s="135"/>
      <c r="USM3" s="135"/>
      <c r="USN3" s="135"/>
      <c r="USO3" s="135"/>
      <c r="USP3" s="135"/>
      <c r="USQ3" s="135"/>
      <c r="USR3" s="135"/>
      <c r="USS3" s="135"/>
      <c r="UST3" s="135"/>
      <c r="USU3" s="135"/>
      <c r="USV3" s="135"/>
      <c r="USW3" s="135"/>
      <c r="USX3" s="135"/>
      <c r="USY3" s="135"/>
      <c r="USZ3" s="135"/>
      <c r="UTA3" s="135"/>
      <c r="UTB3" s="135"/>
      <c r="UTC3" s="135"/>
      <c r="UTD3" s="135"/>
      <c r="UTE3" s="135"/>
      <c r="UTF3" s="135"/>
      <c r="UTG3" s="135"/>
      <c r="UTH3" s="135"/>
      <c r="UTI3" s="135"/>
      <c r="UTJ3" s="135"/>
      <c r="UTK3" s="135"/>
      <c r="UTL3" s="135"/>
      <c r="UTM3" s="135"/>
      <c r="UTN3" s="135"/>
      <c r="UTO3" s="135"/>
      <c r="UTP3" s="135"/>
      <c r="UTQ3" s="135"/>
      <c r="UTR3" s="135"/>
      <c r="UTS3" s="135"/>
      <c r="UTT3" s="135"/>
      <c r="UTU3" s="135"/>
      <c r="UTV3" s="135"/>
      <c r="UTW3" s="135"/>
      <c r="UTX3" s="135"/>
      <c r="UTY3" s="135"/>
      <c r="UTZ3" s="135"/>
      <c r="UUA3" s="135"/>
      <c r="UUB3" s="135"/>
      <c r="UUC3" s="135"/>
      <c r="UUD3" s="135"/>
      <c r="UUE3" s="135"/>
      <c r="UUF3" s="135"/>
      <c r="UUG3" s="135"/>
      <c r="UUH3" s="135"/>
      <c r="UUI3" s="135"/>
      <c r="UUJ3" s="135"/>
      <c r="UUK3" s="135"/>
      <c r="UUL3" s="135"/>
      <c r="UUM3" s="135"/>
      <c r="UUN3" s="135"/>
      <c r="UUO3" s="135"/>
      <c r="UUP3" s="135"/>
      <c r="UUQ3" s="135"/>
      <c r="UUR3" s="135"/>
      <c r="UUS3" s="135"/>
      <c r="UUT3" s="135"/>
      <c r="UUU3" s="135"/>
      <c r="UUV3" s="135"/>
      <c r="UUW3" s="135"/>
      <c r="UUX3" s="135"/>
      <c r="UUY3" s="135"/>
      <c r="UUZ3" s="135"/>
      <c r="UVA3" s="135"/>
      <c r="UVB3" s="135"/>
      <c r="UVC3" s="135"/>
      <c r="UVD3" s="135"/>
      <c r="UVE3" s="135"/>
      <c r="UVF3" s="135"/>
      <c r="UVG3" s="135"/>
      <c r="UVH3" s="135"/>
      <c r="UVI3" s="135"/>
      <c r="UVJ3" s="135"/>
      <c r="UVK3" s="135"/>
      <c r="UVL3" s="135"/>
      <c r="UVM3" s="135"/>
      <c r="UVN3" s="135"/>
      <c r="UVO3" s="135"/>
      <c r="UVP3" s="135"/>
      <c r="UVQ3" s="135"/>
      <c r="UVR3" s="135"/>
      <c r="UVS3" s="135"/>
      <c r="UVT3" s="135"/>
      <c r="UVU3" s="135"/>
      <c r="UVV3" s="135"/>
      <c r="UVW3" s="135"/>
      <c r="UVX3" s="135"/>
      <c r="UVY3" s="135"/>
      <c r="UVZ3" s="135"/>
      <c r="UWA3" s="135"/>
      <c r="UWB3" s="135"/>
      <c r="UWC3" s="135"/>
      <c r="UWD3" s="135"/>
      <c r="UWE3" s="135"/>
      <c r="UWF3" s="135"/>
      <c r="UWG3" s="135"/>
      <c r="UWH3" s="135"/>
      <c r="UWI3" s="135"/>
      <c r="UWJ3" s="135"/>
      <c r="UWK3" s="135"/>
      <c r="UWL3" s="135"/>
      <c r="UWM3" s="135"/>
      <c r="UWN3" s="135"/>
      <c r="UWO3" s="135"/>
      <c r="UWP3" s="135"/>
      <c r="UWQ3" s="135"/>
      <c r="UWR3" s="135"/>
      <c r="UWS3" s="135"/>
      <c r="UWT3" s="135"/>
      <c r="UWU3" s="135"/>
      <c r="UWV3" s="135"/>
      <c r="UWW3" s="135"/>
      <c r="UWX3" s="135"/>
      <c r="UWY3" s="135"/>
      <c r="UWZ3" s="135"/>
      <c r="UXA3" s="135"/>
      <c r="UXB3" s="135"/>
      <c r="UXC3" s="135"/>
      <c r="UXD3" s="135"/>
      <c r="UXE3" s="135"/>
      <c r="UXF3" s="135"/>
      <c r="UXG3" s="135"/>
      <c r="UXH3" s="135"/>
      <c r="UXI3" s="135"/>
      <c r="UXJ3" s="135"/>
      <c r="UXK3" s="135"/>
      <c r="UXL3" s="135"/>
      <c r="UXM3" s="135"/>
      <c r="UXN3" s="135"/>
      <c r="UXO3" s="135"/>
      <c r="UXP3" s="135"/>
      <c r="UXQ3" s="135"/>
      <c r="UXR3" s="135"/>
      <c r="UXS3" s="135"/>
      <c r="UXT3" s="135"/>
      <c r="UXU3" s="135"/>
      <c r="UXV3" s="135"/>
      <c r="UXW3" s="135"/>
      <c r="UXX3" s="135"/>
      <c r="UXY3" s="135"/>
      <c r="UXZ3" s="135"/>
      <c r="UYA3" s="135"/>
      <c r="UYB3" s="135"/>
      <c r="UYC3" s="135"/>
      <c r="UYD3" s="135"/>
      <c r="UYE3" s="135"/>
      <c r="UYF3" s="135"/>
      <c r="UYG3" s="135"/>
      <c r="UYH3" s="135"/>
      <c r="UYI3" s="135"/>
      <c r="UYJ3" s="135"/>
      <c r="UYK3" s="135"/>
      <c r="UYL3" s="135"/>
      <c r="UYM3" s="135"/>
      <c r="UYN3" s="135"/>
      <c r="UYO3" s="135"/>
      <c r="UYP3" s="135"/>
      <c r="UYQ3" s="135"/>
      <c r="UYR3" s="135"/>
      <c r="UYS3" s="135"/>
      <c r="UYT3" s="135"/>
      <c r="UYU3" s="135"/>
      <c r="UYV3" s="135"/>
      <c r="UYW3" s="135"/>
      <c r="UYX3" s="135"/>
      <c r="UYY3" s="135"/>
      <c r="UYZ3" s="135"/>
      <c r="UZA3" s="135"/>
      <c r="UZB3" s="135"/>
      <c r="UZC3" s="135"/>
      <c r="UZD3" s="135"/>
      <c r="UZE3" s="135"/>
      <c r="UZF3" s="135"/>
      <c r="UZG3" s="135"/>
      <c r="UZH3" s="135"/>
      <c r="UZI3" s="135"/>
      <c r="UZJ3" s="135"/>
      <c r="UZK3" s="135"/>
      <c r="UZL3" s="135"/>
      <c r="UZM3" s="135"/>
      <c r="UZN3" s="135"/>
      <c r="UZO3" s="135"/>
      <c r="UZP3" s="135"/>
      <c r="UZQ3" s="135"/>
      <c r="UZR3" s="135"/>
      <c r="UZS3" s="135"/>
      <c r="UZT3" s="135"/>
      <c r="UZU3" s="135"/>
      <c r="UZV3" s="135"/>
      <c r="UZW3" s="135"/>
      <c r="UZX3" s="135"/>
      <c r="UZY3" s="135"/>
      <c r="UZZ3" s="135"/>
      <c r="VAA3" s="135"/>
      <c r="VAB3" s="135"/>
      <c r="VAC3" s="135"/>
      <c r="VAD3" s="135"/>
      <c r="VAE3" s="135"/>
      <c r="VAF3" s="135"/>
      <c r="VAG3" s="135"/>
      <c r="VAH3" s="135"/>
      <c r="VAI3" s="135"/>
      <c r="VAJ3" s="135"/>
      <c r="VAK3" s="135"/>
      <c r="VAL3" s="135"/>
      <c r="VAM3" s="135"/>
      <c r="VAN3" s="135"/>
      <c r="VAO3" s="135"/>
      <c r="VAP3" s="135"/>
      <c r="VAQ3" s="135"/>
      <c r="VAR3" s="135"/>
      <c r="VAS3" s="135"/>
      <c r="VAT3" s="135"/>
      <c r="VAU3" s="135"/>
      <c r="VAV3" s="135"/>
      <c r="VAW3" s="135"/>
      <c r="VAX3" s="135"/>
      <c r="VAY3" s="135"/>
      <c r="VAZ3" s="135"/>
      <c r="VBA3" s="135"/>
      <c r="VBB3" s="135"/>
      <c r="VBC3" s="135"/>
      <c r="VBD3" s="135"/>
      <c r="VBE3" s="135"/>
      <c r="VBF3" s="135"/>
      <c r="VBG3" s="135"/>
      <c r="VBH3" s="135"/>
      <c r="VBI3" s="135"/>
      <c r="VBJ3" s="135"/>
      <c r="VBK3" s="135"/>
      <c r="VBL3" s="135"/>
      <c r="VBM3" s="135"/>
      <c r="VBN3" s="135"/>
      <c r="VBO3" s="135"/>
      <c r="VBP3" s="135"/>
      <c r="VBQ3" s="135"/>
      <c r="VBR3" s="135"/>
      <c r="VBS3" s="135"/>
      <c r="VBT3" s="135"/>
      <c r="VBU3" s="135"/>
      <c r="VBV3" s="135"/>
      <c r="VBW3" s="135"/>
      <c r="VBX3" s="135"/>
      <c r="VBY3" s="135"/>
      <c r="VBZ3" s="135"/>
      <c r="VCA3" s="135"/>
      <c r="VCB3" s="135"/>
      <c r="VCC3" s="135"/>
      <c r="VCD3" s="135"/>
      <c r="VCE3" s="135"/>
      <c r="VCF3" s="135"/>
      <c r="VCG3" s="135"/>
      <c r="VCH3" s="135"/>
      <c r="VCI3" s="135"/>
      <c r="VCJ3" s="135"/>
      <c r="VCK3" s="135"/>
      <c r="VCL3" s="135"/>
      <c r="VCM3" s="135"/>
      <c r="VCN3" s="135"/>
      <c r="VCO3" s="135"/>
      <c r="VCP3" s="135"/>
      <c r="VCQ3" s="135"/>
      <c r="VCR3" s="135"/>
      <c r="VCS3" s="135"/>
      <c r="VCT3" s="135"/>
      <c r="VCU3" s="135"/>
      <c r="VCV3" s="135"/>
      <c r="VCW3" s="135"/>
      <c r="VCX3" s="135"/>
      <c r="VCY3" s="135"/>
      <c r="VCZ3" s="135"/>
      <c r="VDA3" s="135"/>
      <c r="VDB3" s="135"/>
      <c r="VDC3" s="135"/>
      <c r="VDD3" s="135"/>
      <c r="VDE3" s="135"/>
      <c r="VDF3" s="135"/>
      <c r="VDG3" s="135"/>
      <c r="VDH3" s="135"/>
      <c r="VDI3" s="135"/>
      <c r="VDJ3" s="135"/>
      <c r="VDK3" s="135"/>
      <c r="VDL3" s="135"/>
      <c r="VDM3" s="135"/>
      <c r="VDN3" s="135"/>
      <c r="VDO3" s="135"/>
      <c r="VDP3" s="135"/>
      <c r="VDQ3" s="135"/>
      <c r="VDR3" s="135"/>
      <c r="VDS3" s="135"/>
      <c r="VDT3" s="135"/>
      <c r="VDU3" s="135"/>
      <c r="VDV3" s="135"/>
      <c r="VDW3" s="135"/>
      <c r="VDX3" s="135"/>
      <c r="VDY3" s="135"/>
      <c r="VDZ3" s="135"/>
      <c r="VEA3" s="135"/>
      <c r="VEB3" s="135"/>
      <c r="VEC3" s="135"/>
      <c r="VED3" s="135"/>
      <c r="VEE3" s="135"/>
      <c r="VEF3" s="135"/>
      <c r="VEG3" s="135"/>
      <c r="VEH3" s="135"/>
      <c r="VEI3" s="135"/>
      <c r="VEJ3" s="135"/>
      <c r="VEK3" s="135"/>
      <c r="VEL3" s="135"/>
      <c r="VEM3" s="135"/>
      <c r="VEN3" s="135"/>
      <c r="VEO3" s="135"/>
      <c r="VEP3" s="135"/>
      <c r="VEQ3" s="135"/>
      <c r="VER3" s="135"/>
      <c r="VES3" s="135"/>
      <c r="VET3" s="135"/>
      <c r="VEU3" s="135"/>
      <c r="VEV3" s="135"/>
      <c r="VEW3" s="135"/>
      <c r="VEX3" s="135"/>
      <c r="VEY3" s="135"/>
      <c r="VEZ3" s="135"/>
      <c r="VFA3" s="135"/>
      <c r="VFB3" s="135"/>
      <c r="VFC3" s="135"/>
      <c r="VFD3" s="135"/>
      <c r="VFE3" s="135"/>
      <c r="VFF3" s="135"/>
      <c r="VFG3" s="135"/>
      <c r="VFH3" s="135"/>
      <c r="VFI3" s="135"/>
      <c r="VFJ3" s="135"/>
      <c r="VFK3" s="135"/>
      <c r="VFL3" s="135"/>
      <c r="VFM3" s="135"/>
      <c r="VFN3" s="135"/>
      <c r="VFO3" s="135"/>
      <c r="VFP3" s="135"/>
      <c r="VFQ3" s="135"/>
      <c r="VFR3" s="135"/>
      <c r="VFS3" s="135"/>
      <c r="VFT3" s="135"/>
      <c r="VFU3" s="135"/>
      <c r="VFV3" s="135"/>
      <c r="VFW3" s="135"/>
      <c r="VFX3" s="135"/>
      <c r="VFY3" s="135"/>
      <c r="VFZ3" s="135"/>
      <c r="VGA3" s="135"/>
      <c r="VGB3" s="135"/>
      <c r="VGC3" s="135"/>
      <c r="VGD3" s="135"/>
      <c r="VGE3" s="135"/>
      <c r="VGF3" s="135"/>
      <c r="VGG3" s="135"/>
      <c r="VGH3" s="135"/>
      <c r="VGI3" s="135"/>
      <c r="VGJ3" s="135"/>
      <c r="VGK3" s="135"/>
      <c r="VGL3" s="135"/>
      <c r="VGM3" s="135"/>
      <c r="VGN3" s="135"/>
      <c r="VGO3" s="135"/>
      <c r="VGP3" s="135"/>
      <c r="VGQ3" s="135"/>
      <c r="VGR3" s="135"/>
      <c r="VGS3" s="135"/>
      <c r="VGT3" s="135"/>
      <c r="VGU3" s="135"/>
      <c r="VGV3" s="135"/>
      <c r="VGW3" s="135"/>
      <c r="VGX3" s="135"/>
      <c r="VGY3" s="135"/>
      <c r="VGZ3" s="135"/>
      <c r="VHA3" s="135"/>
      <c r="VHB3" s="135"/>
      <c r="VHC3" s="135"/>
      <c r="VHD3" s="135"/>
      <c r="VHE3" s="135"/>
      <c r="VHF3" s="135"/>
      <c r="VHG3" s="135"/>
      <c r="VHH3" s="135"/>
      <c r="VHI3" s="135"/>
      <c r="VHJ3" s="135"/>
      <c r="VHK3" s="135"/>
      <c r="VHL3" s="135"/>
      <c r="VHM3" s="135"/>
      <c r="VHN3" s="135"/>
      <c r="VHO3" s="135"/>
      <c r="VHP3" s="135"/>
      <c r="VHQ3" s="135"/>
      <c r="VHR3" s="135"/>
      <c r="VHS3" s="135"/>
      <c r="VHT3" s="135"/>
      <c r="VHU3" s="135"/>
      <c r="VHV3" s="135"/>
      <c r="VHW3" s="135"/>
      <c r="VHX3" s="135"/>
      <c r="VHY3" s="135"/>
      <c r="VHZ3" s="135"/>
      <c r="VIA3" s="135"/>
      <c r="VIB3" s="135"/>
      <c r="VIC3" s="135"/>
      <c r="VID3" s="135"/>
      <c r="VIE3" s="135"/>
      <c r="VIF3" s="135"/>
      <c r="VIG3" s="135"/>
      <c r="VIH3" s="135"/>
      <c r="VII3" s="135"/>
      <c r="VIJ3" s="135"/>
      <c r="VIK3" s="135"/>
      <c r="VIL3" s="135"/>
      <c r="VIM3" s="135"/>
      <c r="VIN3" s="135"/>
      <c r="VIO3" s="135"/>
      <c r="VIP3" s="135"/>
      <c r="VIQ3" s="135"/>
      <c r="VIR3" s="135"/>
      <c r="VIS3" s="135"/>
      <c r="VIT3" s="135"/>
      <c r="VIU3" s="135"/>
      <c r="VIV3" s="135"/>
      <c r="VIW3" s="135"/>
      <c r="VIX3" s="135"/>
      <c r="VIY3" s="135"/>
      <c r="VIZ3" s="135"/>
      <c r="VJA3" s="135"/>
      <c r="VJB3" s="135"/>
      <c r="VJC3" s="135"/>
      <c r="VJD3" s="135"/>
      <c r="VJE3" s="135"/>
      <c r="VJF3" s="135"/>
      <c r="VJG3" s="135"/>
      <c r="VJH3" s="135"/>
      <c r="VJI3" s="135"/>
      <c r="VJJ3" s="135"/>
      <c r="VJK3" s="135"/>
      <c r="VJL3" s="135"/>
      <c r="VJM3" s="135"/>
      <c r="VJN3" s="135"/>
      <c r="VJO3" s="135"/>
      <c r="VJP3" s="135"/>
      <c r="VJQ3" s="135"/>
      <c r="VJR3" s="135"/>
      <c r="VJS3" s="135"/>
      <c r="VJT3" s="135"/>
      <c r="VJU3" s="135"/>
      <c r="VJV3" s="135"/>
      <c r="VJW3" s="135"/>
      <c r="VJX3" s="135"/>
      <c r="VJY3" s="135"/>
      <c r="VJZ3" s="135"/>
      <c r="VKA3" s="135"/>
      <c r="VKB3" s="135"/>
      <c r="VKC3" s="135"/>
      <c r="VKD3" s="135"/>
      <c r="VKE3" s="135"/>
      <c r="VKF3" s="135"/>
      <c r="VKG3" s="135"/>
      <c r="VKH3" s="135"/>
      <c r="VKI3" s="135"/>
      <c r="VKJ3" s="135"/>
      <c r="VKK3" s="135"/>
      <c r="VKL3" s="135"/>
      <c r="VKM3" s="135"/>
      <c r="VKN3" s="135"/>
      <c r="VKO3" s="135"/>
      <c r="VKP3" s="135"/>
      <c r="VKQ3" s="135"/>
      <c r="VKR3" s="135"/>
      <c r="VKS3" s="135"/>
      <c r="VKT3" s="135"/>
      <c r="VKU3" s="135"/>
      <c r="VKV3" s="135"/>
      <c r="VKW3" s="135"/>
      <c r="VKX3" s="135"/>
      <c r="VKY3" s="135"/>
      <c r="VKZ3" s="135"/>
      <c r="VLA3" s="135"/>
      <c r="VLB3" s="135"/>
      <c r="VLC3" s="135"/>
      <c r="VLD3" s="135"/>
      <c r="VLE3" s="135"/>
      <c r="VLF3" s="135"/>
      <c r="VLG3" s="135"/>
      <c r="VLH3" s="135"/>
      <c r="VLI3" s="135"/>
      <c r="VLJ3" s="135"/>
      <c r="VLK3" s="135"/>
      <c r="VLL3" s="135"/>
      <c r="VLM3" s="135"/>
      <c r="VLN3" s="135"/>
      <c r="VLO3" s="135"/>
      <c r="VLP3" s="135"/>
      <c r="VLQ3" s="135"/>
      <c r="VLR3" s="135"/>
      <c r="VLS3" s="135"/>
      <c r="VLT3" s="135"/>
      <c r="VLU3" s="135"/>
      <c r="VLV3" s="135"/>
      <c r="VLW3" s="135"/>
      <c r="VLX3" s="135"/>
      <c r="VLY3" s="135"/>
      <c r="VLZ3" s="135"/>
      <c r="VMA3" s="135"/>
      <c r="VMB3" s="135"/>
      <c r="VMC3" s="135"/>
      <c r="VMD3" s="135"/>
      <c r="VME3" s="135"/>
      <c r="VMF3" s="135"/>
      <c r="VMG3" s="135"/>
      <c r="VMH3" s="135"/>
      <c r="VMI3" s="135"/>
      <c r="VMJ3" s="135"/>
      <c r="VMK3" s="135"/>
      <c r="VML3" s="135"/>
      <c r="VMM3" s="135"/>
      <c r="VMN3" s="135"/>
      <c r="VMO3" s="135"/>
      <c r="VMP3" s="135"/>
      <c r="VMQ3" s="135"/>
      <c r="VMR3" s="135"/>
      <c r="VMS3" s="135"/>
      <c r="VMT3" s="135"/>
      <c r="VMU3" s="135"/>
      <c r="VMV3" s="135"/>
      <c r="VMW3" s="135"/>
      <c r="VMX3" s="135"/>
      <c r="VMY3" s="135"/>
      <c r="VMZ3" s="135"/>
      <c r="VNA3" s="135"/>
      <c r="VNB3" s="135"/>
      <c r="VNC3" s="135"/>
      <c r="VND3" s="135"/>
      <c r="VNE3" s="135"/>
      <c r="VNF3" s="135"/>
      <c r="VNG3" s="135"/>
      <c r="VNH3" s="135"/>
      <c r="VNI3" s="135"/>
      <c r="VNJ3" s="135"/>
      <c r="VNK3" s="135"/>
      <c r="VNL3" s="135"/>
      <c r="VNM3" s="135"/>
      <c r="VNN3" s="135"/>
      <c r="VNO3" s="135"/>
      <c r="VNP3" s="135"/>
      <c r="VNQ3" s="135"/>
      <c r="VNR3" s="135"/>
      <c r="VNS3" s="135"/>
      <c r="VNT3" s="135"/>
      <c r="VNU3" s="135"/>
      <c r="VNV3" s="135"/>
      <c r="VNW3" s="135"/>
      <c r="VNX3" s="135"/>
      <c r="VNY3" s="135"/>
      <c r="VNZ3" s="135"/>
      <c r="VOA3" s="135"/>
      <c r="VOB3" s="135"/>
      <c r="VOC3" s="135"/>
      <c r="VOD3" s="135"/>
      <c r="VOE3" s="135"/>
      <c r="VOF3" s="135"/>
      <c r="VOG3" s="135"/>
      <c r="VOH3" s="135"/>
      <c r="VOI3" s="135"/>
      <c r="VOJ3" s="135"/>
      <c r="VOK3" s="135"/>
      <c r="VOL3" s="135"/>
      <c r="VOM3" s="135"/>
      <c r="VON3" s="135"/>
      <c r="VOO3" s="135"/>
      <c r="VOP3" s="135"/>
      <c r="VOQ3" s="135"/>
      <c r="VOR3" s="135"/>
      <c r="VOS3" s="135"/>
      <c r="VOT3" s="135"/>
      <c r="VOU3" s="135"/>
      <c r="VOV3" s="135"/>
      <c r="VOW3" s="135"/>
      <c r="VOX3" s="135"/>
      <c r="VOY3" s="135"/>
      <c r="VOZ3" s="135"/>
      <c r="VPA3" s="135"/>
      <c r="VPB3" s="135"/>
      <c r="VPC3" s="135"/>
      <c r="VPD3" s="135"/>
      <c r="VPE3" s="135"/>
      <c r="VPF3" s="135"/>
      <c r="VPG3" s="135"/>
      <c r="VPH3" s="135"/>
      <c r="VPI3" s="135"/>
      <c r="VPJ3" s="135"/>
      <c r="VPK3" s="135"/>
      <c r="VPL3" s="135"/>
      <c r="VPM3" s="135"/>
      <c r="VPN3" s="135"/>
      <c r="VPO3" s="135"/>
      <c r="VPP3" s="135"/>
      <c r="VPQ3" s="135"/>
      <c r="VPR3" s="135"/>
      <c r="VPS3" s="135"/>
      <c r="VPT3" s="135"/>
      <c r="VPU3" s="135"/>
      <c r="VPV3" s="135"/>
      <c r="VPW3" s="135"/>
      <c r="VPX3" s="135"/>
      <c r="VPY3" s="135"/>
      <c r="VPZ3" s="135"/>
      <c r="VQA3" s="135"/>
      <c r="VQB3" s="135"/>
      <c r="VQC3" s="135"/>
      <c r="VQD3" s="135"/>
      <c r="VQE3" s="135"/>
      <c r="VQF3" s="135"/>
      <c r="VQG3" s="135"/>
      <c r="VQH3" s="135"/>
      <c r="VQI3" s="135"/>
      <c r="VQJ3" s="135"/>
      <c r="VQK3" s="135"/>
      <c r="VQL3" s="135"/>
      <c r="VQM3" s="135"/>
      <c r="VQN3" s="135"/>
      <c r="VQO3" s="135"/>
      <c r="VQP3" s="135"/>
      <c r="VQQ3" s="135"/>
      <c r="VQR3" s="135"/>
      <c r="VQS3" s="135"/>
      <c r="VQT3" s="135"/>
      <c r="VQU3" s="135"/>
      <c r="VQV3" s="135"/>
      <c r="VQW3" s="135"/>
      <c r="VQX3" s="135"/>
      <c r="VQY3" s="135"/>
      <c r="VQZ3" s="135"/>
      <c r="VRA3" s="135"/>
      <c r="VRB3" s="135"/>
      <c r="VRC3" s="135"/>
      <c r="VRD3" s="135"/>
      <c r="VRE3" s="135"/>
      <c r="VRF3" s="135"/>
      <c r="VRG3" s="135"/>
      <c r="VRH3" s="135"/>
      <c r="VRI3" s="135"/>
      <c r="VRJ3" s="135"/>
      <c r="VRK3" s="135"/>
      <c r="VRL3" s="135"/>
      <c r="VRM3" s="135"/>
      <c r="VRN3" s="135"/>
      <c r="VRO3" s="135"/>
      <c r="VRP3" s="135"/>
      <c r="VRQ3" s="135"/>
      <c r="VRR3" s="135"/>
      <c r="VRS3" s="135"/>
      <c r="VRT3" s="135"/>
      <c r="VRU3" s="135"/>
      <c r="VRV3" s="135"/>
      <c r="VRW3" s="135"/>
      <c r="VRX3" s="135"/>
      <c r="VRY3" s="135"/>
      <c r="VRZ3" s="135"/>
      <c r="VSA3" s="135"/>
      <c r="VSB3" s="135"/>
      <c r="VSC3" s="135"/>
      <c r="VSD3" s="135"/>
      <c r="VSE3" s="135"/>
      <c r="VSF3" s="135"/>
      <c r="VSG3" s="135"/>
      <c r="VSH3" s="135"/>
      <c r="VSI3" s="135"/>
      <c r="VSJ3" s="135"/>
      <c r="VSK3" s="135"/>
      <c r="VSL3" s="135"/>
      <c r="VSM3" s="135"/>
      <c r="VSN3" s="135"/>
      <c r="VSO3" s="135"/>
      <c r="VSP3" s="135"/>
      <c r="VSQ3" s="135"/>
      <c r="VSR3" s="135"/>
      <c r="VSS3" s="135"/>
      <c r="VST3" s="135"/>
      <c r="VSU3" s="135"/>
      <c r="VSV3" s="135"/>
      <c r="VSW3" s="135"/>
      <c r="VSX3" s="135"/>
      <c r="VSY3" s="135"/>
      <c r="VSZ3" s="135"/>
      <c r="VTA3" s="135"/>
      <c r="VTB3" s="135"/>
      <c r="VTC3" s="135"/>
      <c r="VTD3" s="135"/>
      <c r="VTE3" s="135"/>
      <c r="VTF3" s="135"/>
      <c r="VTG3" s="135"/>
      <c r="VTH3" s="135"/>
      <c r="VTI3" s="135"/>
      <c r="VTJ3" s="135"/>
      <c r="VTK3" s="135"/>
      <c r="VTL3" s="135"/>
      <c r="VTM3" s="135"/>
      <c r="VTN3" s="135"/>
      <c r="VTO3" s="135"/>
      <c r="VTP3" s="135"/>
      <c r="VTQ3" s="135"/>
      <c r="VTR3" s="135"/>
      <c r="VTS3" s="135"/>
      <c r="VTT3" s="135"/>
      <c r="VTU3" s="135"/>
      <c r="VTV3" s="135"/>
      <c r="VTW3" s="135"/>
      <c r="VTX3" s="135"/>
      <c r="VTY3" s="135"/>
      <c r="VTZ3" s="135"/>
      <c r="VUA3" s="135"/>
      <c r="VUB3" s="135"/>
      <c r="VUC3" s="135"/>
      <c r="VUD3" s="135"/>
      <c r="VUE3" s="135"/>
      <c r="VUF3" s="135"/>
      <c r="VUG3" s="135"/>
      <c r="VUH3" s="135"/>
      <c r="VUI3" s="135"/>
      <c r="VUJ3" s="135"/>
      <c r="VUK3" s="135"/>
      <c r="VUL3" s="135"/>
      <c r="VUM3" s="135"/>
      <c r="VUN3" s="135"/>
      <c r="VUO3" s="135"/>
      <c r="VUP3" s="135"/>
      <c r="VUQ3" s="135"/>
      <c r="VUR3" s="135"/>
      <c r="VUS3" s="135"/>
      <c r="VUT3" s="135"/>
      <c r="VUU3" s="135"/>
      <c r="VUV3" s="135"/>
      <c r="VUW3" s="135"/>
      <c r="VUX3" s="135"/>
      <c r="VUY3" s="135"/>
      <c r="VUZ3" s="135"/>
      <c r="VVA3" s="135"/>
      <c r="VVB3" s="135"/>
      <c r="VVC3" s="135"/>
      <c r="VVD3" s="135"/>
      <c r="VVE3" s="135"/>
      <c r="VVF3" s="135"/>
      <c r="VVG3" s="135"/>
      <c r="VVH3" s="135"/>
      <c r="VVI3" s="135"/>
      <c r="VVJ3" s="135"/>
      <c r="VVK3" s="135"/>
      <c r="VVL3" s="135"/>
      <c r="VVM3" s="135"/>
      <c r="VVN3" s="135"/>
      <c r="VVO3" s="135"/>
      <c r="VVP3" s="135"/>
      <c r="VVQ3" s="135"/>
      <c r="VVR3" s="135"/>
      <c r="VVS3" s="135"/>
      <c r="VVT3" s="135"/>
      <c r="VVU3" s="135"/>
      <c r="VVV3" s="135"/>
      <c r="VVW3" s="135"/>
      <c r="VVX3" s="135"/>
      <c r="VVY3" s="135"/>
      <c r="VVZ3" s="135"/>
      <c r="VWA3" s="135"/>
      <c r="VWB3" s="135"/>
      <c r="VWC3" s="135"/>
      <c r="VWD3" s="135"/>
      <c r="VWE3" s="135"/>
      <c r="VWF3" s="135"/>
      <c r="VWG3" s="135"/>
      <c r="VWH3" s="135"/>
      <c r="VWI3" s="135"/>
      <c r="VWJ3" s="135"/>
      <c r="VWK3" s="135"/>
      <c r="VWL3" s="135"/>
      <c r="VWM3" s="135"/>
      <c r="VWN3" s="135"/>
      <c r="VWO3" s="135"/>
      <c r="VWP3" s="135"/>
      <c r="VWQ3" s="135"/>
      <c r="VWR3" s="135"/>
      <c r="VWS3" s="135"/>
      <c r="VWT3" s="135"/>
      <c r="VWU3" s="135"/>
      <c r="VWV3" s="135"/>
      <c r="VWW3" s="135"/>
      <c r="VWX3" s="135"/>
      <c r="VWY3" s="135"/>
      <c r="VWZ3" s="135"/>
      <c r="VXA3" s="135"/>
      <c r="VXB3" s="135"/>
      <c r="VXC3" s="135"/>
      <c r="VXD3" s="135"/>
      <c r="VXE3" s="135"/>
      <c r="VXF3" s="135"/>
      <c r="VXG3" s="135"/>
      <c r="VXH3" s="135"/>
      <c r="VXI3" s="135"/>
      <c r="VXJ3" s="135"/>
      <c r="VXK3" s="135"/>
      <c r="VXL3" s="135"/>
      <c r="VXM3" s="135"/>
      <c r="VXN3" s="135"/>
      <c r="VXO3" s="135"/>
      <c r="VXP3" s="135"/>
      <c r="VXQ3" s="135"/>
      <c r="VXR3" s="135"/>
      <c r="VXS3" s="135"/>
      <c r="VXT3" s="135"/>
      <c r="VXU3" s="135"/>
      <c r="VXV3" s="135"/>
      <c r="VXW3" s="135"/>
      <c r="VXX3" s="135"/>
      <c r="VXY3" s="135"/>
      <c r="VXZ3" s="135"/>
      <c r="VYA3" s="135"/>
      <c r="VYB3" s="135"/>
      <c r="VYC3" s="135"/>
      <c r="VYD3" s="135"/>
      <c r="VYE3" s="135"/>
      <c r="VYF3" s="135"/>
      <c r="VYG3" s="135"/>
      <c r="VYH3" s="135"/>
      <c r="VYI3" s="135"/>
      <c r="VYJ3" s="135"/>
      <c r="VYK3" s="135"/>
      <c r="VYL3" s="135"/>
      <c r="VYM3" s="135"/>
      <c r="VYN3" s="135"/>
      <c r="VYO3" s="135"/>
      <c r="VYP3" s="135"/>
      <c r="VYQ3" s="135"/>
      <c r="VYR3" s="135"/>
      <c r="VYS3" s="135"/>
      <c r="VYT3" s="135"/>
      <c r="VYU3" s="135"/>
      <c r="VYV3" s="135"/>
      <c r="VYW3" s="135"/>
      <c r="VYX3" s="135"/>
      <c r="VYY3" s="135"/>
      <c r="VYZ3" s="135"/>
      <c r="VZA3" s="135"/>
      <c r="VZB3" s="135"/>
      <c r="VZC3" s="135"/>
      <c r="VZD3" s="135"/>
      <c r="VZE3" s="135"/>
      <c r="VZF3" s="135"/>
      <c r="VZG3" s="135"/>
      <c r="VZH3" s="135"/>
      <c r="VZI3" s="135"/>
      <c r="VZJ3" s="135"/>
      <c r="VZK3" s="135"/>
      <c r="VZL3" s="135"/>
      <c r="VZM3" s="135"/>
      <c r="VZN3" s="135"/>
      <c r="VZO3" s="135"/>
      <c r="VZP3" s="135"/>
      <c r="VZQ3" s="135"/>
      <c r="VZR3" s="135"/>
      <c r="VZS3" s="135"/>
      <c r="VZT3" s="135"/>
      <c r="VZU3" s="135"/>
      <c r="VZV3" s="135"/>
      <c r="VZW3" s="135"/>
      <c r="VZX3" s="135"/>
      <c r="VZY3" s="135"/>
      <c r="VZZ3" s="135"/>
      <c r="WAA3" s="135"/>
      <c r="WAB3" s="135"/>
      <c r="WAC3" s="135"/>
      <c r="WAD3" s="135"/>
      <c r="WAE3" s="135"/>
      <c r="WAF3" s="135"/>
      <c r="WAG3" s="135"/>
      <c r="WAH3" s="135"/>
      <c r="WAI3" s="135"/>
      <c r="WAJ3" s="135"/>
      <c r="WAK3" s="135"/>
      <c r="WAL3" s="135"/>
      <c r="WAM3" s="135"/>
      <c r="WAN3" s="135"/>
      <c r="WAO3" s="135"/>
      <c r="WAP3" s="135"/>
      <c r="WAQ3" s="135"/>
      <c r="WAR3" s="135"/>
      <c r="WAS3" s="135"/>
      <c r="WAT3" s="135"/>
      <c r="WAU3" s="135"/>
      <c r="WAV3" s="135"/>
      <c r="WAW3" s="135"/>
      <c r="WAX3" s="135"/>
      <c r="WAY3" s="135"/>
      <c r="WAZ3" s="135"/>
      <c r="WBA3" s="135"/>
      <c r="WBB3" s="135"/>
      <c r="WBC3" s="135"/>
      <c r="WBD3" s="135"/>
      <c r="WBE3" s="135"/>
      <c r="WBF3" s="135"/>
      <c r="WBG3" s="135"/>
      <c r="WBH3" s="135"/>
      <c r="WBI3" s="135"/>
      <c r="WBJ3" s="135"/>
      <c r="WBK3" s="135"/>
      <c r="WBL3" s="135"/>
      <c r="WBM3" s="135"/>
      <c r="WBN3" s="135"/>
      <c r="WBO3" s="135"/>
      <c r="WBP3" s="135"/>
      <c r="WBQ3" s="135"/>
      <c r="WBR3" s="135"/>
      <c r="WBS3" s="135"/>
      <c r="WBT3" s="135"/>
      <c r="WBU3" s="135"/>
      <c r="WBV3" s="135"/>
      <c r="WBW3" s="135"/>
      <c r="WBX3" s="135"/>
      <c r="WBY3" s="135"/>
      <c r="WBZ3" s="135"/>
      <c r="WCA3" s="135"/>
      <c r="WCB3" s="135"/>
      <c r="WCC3" s="135"/>
      <c r="WCD3" s="135"/>
      <c r="WCE3" s="135"/>
      <c r="WCF3" s="135"/>
      <c r="WCG3" s="135"/>
      <c r="WCH3" s="135"/>
      <c r="WCI3" s="135"/>
      <c r="WCJ3" s="135"/>
      <c r="WCK3" s="135"/>
      <c r="WCL3" s="135"/>
      <c r="WCM3" s="135"/>
      <c r="WCN3" s="135"/>
      <c r="WCO3" s="135"/>
      <c r="WCP3" s="135"/>
      <c r="WCQ3" s="135"/>
      <c r="WCR3" s="135"/>
      <c r="WCS3" s="135"/>
      <c r="WCT3" s="135"/>
      <c r="WCU3" s="135"/>
      <c r="WCV3" s="135"/>
      <c r="WCW3" s="135"/>
      <c r="WCX3" s="135"/>
      <c r="WCY3" s="135"/>
      <c r="WCZ3" s="135"/>
      <c r="WDA3" s="135"/>
      <c r="WDB3" s="135"/>
      <c r="WDC3" s="135"/>
      <c r="WDD3" s="135"/>
      <c r="WDE3" s="135"/>
      <c r="WDF3" s="135"/>
      <c r="WDG3" s="135"/>
      <c r="WDH3" s="135"/>
      <c r="WDI3" s="135"/>
      <c r="WDJ3" s="135"/>
      <c r="WDK3" s="135"/>
      <c r="WDL3" s="135"/>
      <c r="WDM3" s="135"/>
      <c r="WDN3" s="135"/>
      <c r="WDO3" s="135"/>
      <c r="WDP3" s="135"/>
      <c r="WDQ3" s="135"/>
      <c r="WDR3" s="135"/>
      <c r="WDS3" s="135"/>
      <c r="WDT3" s="135"/>
      <c r="WDU3" s="135"/>
      <c r="WDV3" s="135"/>
      <c r="WDW3" s="135"/>
      <c r="WDX3" s="135"/>
      <c r="WDY3" s="135"/>
      <c r="WDZ3" s="135"/>
      <c r="WEA3" s="135"/>
      <c r="WEB3" s="135"/>
      <c r="WEC3" s="135"/>
      <c r="WED3" s="135"/>
      <c r="WEE3" s="135"/>
      <c r="WEF3" s="135"/>
      <c r="WEG3" s="135"/>
      <c r="WEH3" s="135"/>
      <c r="WEI3" s="135"/>
      <c r="WEJ3" s="135"/>
      <c r="WEK3" s="135"/>
      <c r="WEL3" s="135"/>
      <c r="WEM3" s="135"/>
      <c r="WEN3" s="135"/>
      <c r="WEO3" s="135"/>
      <c r="WEP3" s="135"/>
      <c r="WEQ3" s="135"/>
      <c r="WER3" s="135"/>
      <c r="WES3" s="135"/>
      <c r="WET3" s="135"/>
      <c r="WEU3" s="135"/>
      <c r="WEV3" s="135"/>
      <c r="WEW3" s="135"/>
      <c r="WEX3" s="135"/>
      <c r="WEY3" s="135"/>
      <c r="WEZ3" s="135"/>
      <c r="WFA3" s="135"/>
      <c r="WFB3" s="135"/>
      <c r="WFC3" s="135"/>
      <c r="WFD3" s="135"/>
      <c r="WFE3" s="135"/>
      <c r="WFF3" s="135"/>
      <c r="WFG3" s="135"/>
      <c r="WFH3" s="135"/>
      <c r="WFI3" s="135"/>
      <c r="WFJ3" s="135"/>
      <c r="WFK3" s="135"/>
      <c r="WFL3" s="135"/>
      <c r="WFM3" s="135"/>
      <c r="WFN3" s="135"/>
      <c r="WFO3" s="135"/>
      <c r="WFP3" s="135"/>
      <c r="WFQ3" s="135"/>
      <c r="WFR3" s="135"/>
      <c r="WFS3" s="135"/>
      <c r="WFT3" s="135"/>
      <c r="WFU3" s="135"/>
      <c r="WFV3" s="135"/>
      <c r="WFW3" s="135"/>
      <c r="WFX3" s="135"/>
      <c r="WFY3" s="135"/>
      <c r="WFZ3" s="135"/>
      <c r="WGA3" s="135"/>
      <c r="WGB3" s="135"/>
      <c r="WGC3" s="135"/>
      <c r="WGD3" s="135"/>
      <c r="WGE3" s="135"/>
      <c r="WGF3" s="135"/>
      <c r="WGG3" s="135"/>
      <c r="WGH3" s="135"/>
      <c r="WGI3" s="135"/>
      <c r="WGJ3" s="135"/>
      <c r="WGK3" s="135"/>
      <c r="WGL3" s="135"/>
      <c r="WGM3" s="135"/>
      <c r="WGN3" s="135"/>
      <c r="WGO3" s="135"/>
      <c r="WGP3" s="135"/>
      <c r="WGQ3" s="135"/>
      <c r="WGR3" s="135"/>
      <c r="WGS3" s="135"/>
      <c r="WGT3" s="135"/>
      <c r="WGU3" s="135"/>
      <c r="WGV3" s="135"/>
      <c r="WGW3" s="135"/>
      <c r="WGX3" s="135"/>
      <c r="WGY3" s="135"/>
      <c r="WGZ3" s="135"/>
      <c r="WHA3" s="135"/>
      <c r="WHB3" s="135"/>
      <c r="WHC3" s="135"/>
      <c r="WHD3" s="135"/>
      <c r="WHE3" s="135"/>
      <c r="WHF3" s="135"/>
      <c r="WHG3" s="135"/>
      <c r="WHH3" s="135"/>
      <c r="WHI3" s="135"/>
      <c r="WHJ3" s="135"/>
      <c r="WHK3" s="135"/>
      <c r="WHL3" s="135"/>
      <c r="WHM3" s="135"/>
      <c r="WHN3" s="135"/>
      <c r="WHO3" s="135"/>
      <c r="WHP3" s="135"/>
      <c r="WHQ3" s="135"/>
      <c r="WHR3" s="135"/>
      <c r="WHS3" s="135"/>
      <c r="WHT3" s="135"/>
      <c r="WHU3" s="135"/>
      <c r="WHV3" s="135"/>
      <c r="WHW3" s="135"/>
      <c r="WHX3" s="135"/>
      <c r="WHY3" s="135"/>
      <c r="WHZ3" s="135"/>
      <c r="WIA3" s="135"/>
      <c r="WIB3" s="135"/>
      <c r="WIC3" s="135"/>
      <c r="WID3" s="135"/>
      <c r="WIE3" s="135"/>
      <c r="WIF3" s="135"/>
      <c r="WIG3" s="135"/>
      <c r="WIH3" s="135"/>
      <c r="WII3" s="135"/>
      <c r="WIJ3" s="135"/>
      <c r="WIK3" s="135"/>
      <c r="WIL3" s="135"/>
      <c r="WIM3" s="135"/>
      <c r="WIN3" s="135"/>
      <c r="WIO3" s="135"/>
      <c r="WIP3" s="135"/>
      <c r="WIQ3" s="135"/>
      <c r="WIR3" s="135"/>
      <c r="WIS3" s="135"/>
      <c r="WIT3" s="135"/>
      <c r="WIU3" s="135"/>
      <c r="WIV3" s="135"/>
      <c r="WIW3" s="135"/>
      <c r="WIX3" s="135"/>
      <c r="WIY3" s="135"/>
      <c r="WIZ3" s="135"/>
      <c r="WJA3" s="135"/>
      <c r="WJB3" s="135"/>
      <c r="WJC3" s="135"/>
      <c r="WJD3" s="135"/>
      <c r="WJE3" s="135"/>
      <c r="WJF3" s="135"/>
      <c r="WJG3" s="135"/>
      <c r="WJH3" s="135"/>
      <c r="WJI3" s="135"/>
      <c r="WJJ3" s="135"/>
      <c r="WJK3" s="135"/>
      <c r="WJL3" s="135"/>
      <c r="WJM3" s="135"/>
      <c r="WJN3" s="135"/>
      <c r="WJO3" s="135"/>
      <c r="WJP3" s="135"/>
      <c r="WJQ3" s="135"/>
      <c r="WJR3" s="135"/>
      <c r="WJS3" s="135"/>
      <c r="WJT3" s="135"/>
      <c r="WJU3" s="135"/>
      <c r="WJV3" s="135"/>
      <c r="WJW3" s="135"/>
      <c r="WJX3" s="135"/>
      <c r="WJY3" s="135"/>
      <c r="WJZ3" s="135"/>
      <c r="WKA3" s="135"/>
      <c r="WKB3" s="135"/>
      <c r="WKC3" s="135"/>
      <c r="WKD3" s="135"/>
      <c r="WKE3" s="135"/>
      <c r="WKF3" s="135"/>
      <c r="WKG3" s="135"/>
      <c r="WKH3" s="135"/>
      <c r="WKI3" s="135"/>
      <c r="WKJ3" s="135"/>
      <c r="WKK3" s="135"/>
      <c r="WKL3" s="135"/>
      <c r="WKM3" s="135"/>
      <c r="WKN3" s="135"/>
      <c r="WKO3" s="135"/>
      <c r="WKP3" s="135"/>
      <c r="WKQ3" s="135"/>
      <c r="WKR3" s="135"/>
      <c r="WKS3" s="135"/>
      <c r="WKT3" s="135"/>
      <c r="WKU3" s="135"/>
      <c r="WKV3" s="135"/>
      <c r="WKW3" s="135"/>
      <c r="WKX3" s="135"/>
      <c r="WKY3" s="135"/>
      <c r="WKZ3" s="135"/>
      <c r="WLA3" s="135"/>
      <c r="WLB3" s="135"/>
      <c r="WLC3" s="135"/>
      <c r="WLD3" s="135"/>
      <c r="WLE3" s="135"/>
      <c r="WLF3" s="135"/>
      <c r="WLG3" s="135"/>
      <c r="WLH3" s="135"/>
      <c r="WLI3" s="135"/>
      <c r="WLJ3" s="135"/>
      <c r="WLK3" s="135"/>
      <c r="WLL3" s="135"/>
      <c r="WLM3" s="135"/>
      <c r="WLN3" s="135"/>
      <c r="WLO3" s="135"/>
      <c r="WLP3" s="135"/>
      <c r="WLQ3" s="135"/>
      <c r="WLR3" s="135"/>
      <c r="WLS3" s="135"/>
      <c r="WLT3" s="135"/>
      <c r="WLU3" s="135"/>
      <c r="WLV3" s="135"/>
      <c r="WLW3" s="135"/>
      <c r="WLX3" s="135"/>
      <c r="WLY3" s="135"/>
      <c r="WLZ3" s="135"/>
      <c r="WMA3" s="135"/>
      <c r="WMB3" s="135"/>
      <c r="WMC3" s="135"/>
      <c r="WMD3" s="135"/>
      <c r="WME3" s="135"/>
      <c r="WMF3" s="135"/>
      <c r="WMG3" s="135"/>
      <c r="WMH3" s="135"/>
      <c r="WMI3" s="135"/>
      <c r="WMJ3" s="135"/>
      <c r="WMK3" s="135"/>
      <c r="WML3" s="135"/>
      <c r="WMM3" s="135"/>
      <c r="WMN3" s="135"/>
      <c r="WMO3" s="135"/>
      <c r="WMP3" s="135"/>
      <c r="WMQ3" s="135"/>
      <c r="WMR3" s="135"/>
      <c r="WMS3" s="135"/>
      <c r="WMT3" s="135"/>
      <c r="WMU3" s="135"/>
      <c r="WMV3" s="135"/>
      <c r="WMW3" s="135"/>
      <c r="WMX3" s="135"/>
      <c r="WMY3" s="135"/>
      <c r="WMZ3" s="135"/>
      <c r="WNA3" s="135"/>
      <c r="WNB3" s="135"/>
      <c r="WNC3" s="135"/>
      <c r="WND3" s="135"/>
      <c r="WNE3" s="135"/>
      <c r="WNF3" s="135"/>
      <c r="WNG3" s="135"/>
      <c r="WNH3" s="135"/>
      <c r="WNI3" s="135"/>
      <c r="WNJ3" s="135"/>
      <c r="WNK3" s="135"/>
      <c r="WNL3" s="135"/>
      <c r="WNM3" s="135"/>
      <c r="WNN3" s="135"/>
      <c r="WNO3" s="135"/>
      <c r="WNP3" s="135"/>
      <c r="WNQ3" s="135"/>
      <c r="WNR3" s="135"/>
      <c r="WNS3" s="135"/>
      <c r="WNT3" s="135"/>
      <c r="WNU3" s="135"/>
      <c r="WNV3" s="135"/>
      <c r="WNW3" s="135"/>
      <c r="WNX3" s="135"/>
      <c r="WNY3" s="135"/>
      <c r="WNZ3" s="135"/>
      <c r="WOA3" s="135"/>
      <c r="WOB3" s="135"/>
      <c r="WOC3" s="135"/>
      <c r="WOD3" s="135"/>
      <c r="WOE3" s="135"/>
      <c r="WOF3" s="135"/>
      <c r="WOG3" s="135"/>
      <c r="WOH3" s="135"/>
      <c r="WOI3" s="135"/>
      <c r="WOJ3" s="135"/>
      <c r="WOK3" s="135"/>
      <c r="WOL3" s="135"/>
      <c r="WOM3" s="135"/>
      <c r="WON3" s="135"/>
      <c r="WOO3" s="135"/>
      <c r="WOP3" s="135"/>
      <c r="WOQ3" s="135"/>
      <c r="WOR3" s="135"/>
      <c r="WOS3" s="135"/>
      <c r="WOT3" s="135"/>
      <c r="WOU3" s="135"/>
      <c r="WOV3" s="135"/>
      <c r="WOW3" s="135"/>
      <c r="WOX3" s="135"/>
      <c r="WOY3" s="135"/>
      <c r="WOZ3" s="135"/>
      <c r="WPA3" s="135"/>
      <c r="WPB3" s="135"/>
      <c r="WPC3" s="135"/>
      <c r="WPD3" s="135"/>
      <c r="WPE3" s="135"/>
      <c r="WPF3" s="135"/>
      <c r="WPG3" s="135"/>
      <c r="WPH3" s="135"/>
      <c r="WPI3" s="135"/>
      <c r="WPJ3" s="135"/>
      <c r="WPK3" s="135"/>
      <c r="WPL3" s="135"/>
      <c r="WPM3" s="135"/>
      <c r="WPN3" s="135"/>
      <c r="WPO3" s="135"/>
      <c r="WPP3" s="135"/>
      <c r="WPQ3" s="135"/>
      <c r="WPR3" s="135"/>
      <c r="WPS3" s="135"/>
      <c r="WPT3" s="135"/>
      <c r="WPU3" s="135"/>
      <c r="WPV3" s="135"/>
      <c r="WPW3" s="135"/>
      <c r="WPX3" s="135"/>
      <c r="WPY3" s="135"/>
      <c r="WPZ3" s="135"/>
      <c r="WQA3" s="135"/>
      <c r="WQB3" s="135"/>
      <c r="WQC3" s="135"/>
      <c r="WQD3" s="135"/>
      <c r="WQE3" s="135"/>
      <c r="WQF3" s="135"/>
      <c r="WQG3" s="135"/>
      <c r="WQH3" s="135"/>
      <c r="WQI3" s="135"/>
      <c r="WQJ3" s="135"/>
      <c r="WQK3" s="135"/>
      <c r="WQL3" s="135"/>
      <c r="WQM3" s="135"/>
      <c r="WQN3" s="135"/>
      <c r="WQO3" s="135"/>
      <c r="WQP3" s="135"/>
      <c r="WQQ3" s="135"/>
      <c r="WQR3" s="135"/>
      <c r="WQS3" s="135"/>
      <c r="WQT3" s="135"/>
      <c r="WQU3" s="135"/>
      <c r="WQV3" s="135"/>
      <c r="WQW3" s="135"/>
      <c r="WQX3" s="135"/>
      <c r="WQY3" s="135"/>
      <c r="WQZ3" s="135"/>
      <c r="WRA3" s="135"/>
      <c r="WRB3" s="135"/>
      <c r="WRC3" s="135"/>
      <c r="WRD3" s="135"/>
      <c r="WRE3" s="135"/>
      <c r="WRF3" s="135"/>
      <c r="WRG3" s="135"/>
      <c r="WRH3" s="135"/>
      <c r="WRI3" s="135"/>
      <c r="WRJ3" s="135"/>
      <c r="WRK3" s="135"/>
      <c r="WRL3" s="135"/>
      <c r="WRM3" s="135"/>
      <c r="WRN3" s="135"/>
      <c r="WRO3" s="135"/>
      <c r="WRP3" s="135"/>
      <c r="WRQ3" s="135"/>
      <c r="WRR3" s="135"/>
      <c r="WRS3" s="135"/>
      <c r="WRT3" s="135"/>
      <c r="WRU3" s="135"/>
      <c r="WRV3" s="135"/>
      <c r="WRW3" s="135"/>
      <c r="WRX3" s="135"/>
      <c r="WRY3" s="135"/>
      <c r="WRZ3" s="135"/>
      <c r="WSA3" s="135"/>
      <c r="WSB3" s="135"/>
      <c r="WSC3" s="135"/>
      <c r="WSD3" s="135"/>
      <c r="WSE3" s="135"/>
      <c r="WSF3" s="135"/>
      <c r="WSG3" s="135"/>
      <c r="WSH3" s="135"/>
      <c r="WSI3" s="135"/>
      <c r="WSJ3" s="135"/>
      <c r="WSK3" s="135"/>
      <c r="WSL3" s="135"/>
      <c r="WSM3" s="135"/>
      <c r="WSN3" s="135"/>
      <c r="WSO3" s="135"/>
      <c r="WSP3" s="135"/>
      <c r="WSQ3" s="135"/>
      <c r="WSR3" s="135"/>
      <c r="WSS3" s="135"/>
      <c r="WST3" s="135"/>
      <c r="WSU3" s="135"/>
      <c r="WSV3" s="135"/>
      <c r="WSW3" s="135"/>
      <c r="WSX3" s="135"/>
      <c r="WSY3" s="135"/>
      <c r="WSZ3" s="135"/>
      <c r="WTA3" s="135"/>
      <c r="WTB3" s="135"/>
      <c r="WTC3" s="135"/>
      <c r="WTD3" s="135"/>
      <c r="WTE3" s="135"/>
      <c r="WTF3" s="135"/>
      <c r="WTG3" s="135"/>
      <c r="WTH3" s="135"/>
      <c r="WTI3" s="135"/>
      <c r="WTJ3" s="135"/>
      <c r="WTK3" s="135"/>
      <c r="WTL3" s="135"/>
      <c r="WTM3" s="135"/>
      <c r="WTN3" s="135"/>
      <c r="WTO3" s="135"/>
      <c r="WTP3" s="135"/>
      <c r="WTQ3" s="135"/>
      <c r="WTR3" s="135"/>
      <c r="WTS3" s="135"/>
      <c r="WTT3" s="135"/>
      <c r="WTU3" s="135"/>
      <c r="WTV3" s="135"/>
      <c r="WTW3" s="135"/>
      <c r="WTX3" s="135"/>
      <c r="WTY3" s="135"/>
      <c r="WTZ3" s="135"/>
      <c r="WUA3" s="135"/>
      <c r="WUB3" s="135"/>
      <c r="WUC3" s="135"/>
      <c r="WUD3" s="135"/>
      <c r="WUE3" s="135"/>
      <c r="WUF3" s="135"/>
      <c r="WUG3" s="135"/>
      <c r="WUH3" s="135"/>
      <c r="WUI3" s="135"/>
      <c r="WUJ3" s="135"/>
      <c r="WUK3" s="135"/>
      <c r="WUL3" s="135"/>
      <c r="WUM3" s="135"/>
      <c r="WUN3" s="135"/>
      <c r="WUO3" s="135"/>
      <c r="WUP3" s="135"/>
      <c r="WUQ3" s="135"/>
      <c r="WUR3" s="135"/>
      <c r="WUS3" s="135"/>
      <c r="WUT3" s="135"/>
      <c r="WUU3" s="135"/>
      <c r="WUV3" s="135"/>
      <c r="WUW3" s="135"/>
      <c r="WUX3" s="135"/>
      <c r="WUY3" s="135"/>
      <c r="WUZ3" s="135"/>
      <c r="WVA3" s="135"/>
      <c r="WVB3" s="135"/>
      <c r="WVC3" s="135"/>
      <c r="WVD3" s="135"/>
      <c r="WVE3" s="135"/>
      <c r="WVF3" s="135"/>
      <c r="WVG3" s="135"/>
      <c r="WVH3" s="135"/>
      <c r="WVI3" s="135"/>
      <c r="WVJ3" s="135"/>
      <c r="WVK3" s="135"/>
      <c r="WVL3" s="135"/>
      <c r="WVM3" s="135"/>
      <c r="WVN3" s="135"/>
      <c r="WVO3" s="135"/>
      <c r="WVP3" s="135"/>
      <c r="WVQ3" s="135"/>
      <c r="WVR3" s="135"/>
      <c r="WVS3" s="135"/>
      <c r="WVT3" s="135"/>
      <c r="WVU3" s="135"/>
      <c r="WVV3" s="135"/>
      <c r="WVW3" s="135"/>
      <c r="WVX3" s="135"/>
      <c r="WVY3" s="135"/>
      <c r="WVZ3" s="135"/>
      <c r="WWA3" s="135"/>
      <c r="WWB3" s="135"/>
      <c r="WWC3" s="135"/>
      <c r="WWD3" s="135"/>
      <c r="WWE3" s="135"/>
      <c r="WWF3" s="135"/>
      <c r="WWG3" s="135"/>
      <c r="WWH3" s="135"/>
      <c r="WWI3" s="135"/>
      <c r="WWJ3" s="135"/>
      <c r="WWK3" s="135"/>
      <c r="WWL3" s="135"/>
      <c r="WWM3" s="135"/>
      <c r="WWN3" s="135"/>
      <c r="WWO3" s="135"/>
      <c r="WWP3" s="135"/>
      <c r="WWQ3" s="135"/>
      <c r="WWR3" s="135"/>
      <c r="WWS3" s="135"/>
      <c r="WWT3" s="135"/>
      <c r="WWU3" s="135"/>
      <c r="WWV3" s="135"/>
      <c r="WWW3" s="135"/>
      <c r="WWX3" s="135"/>
      <c r="WWY3" s="135"/>
      <c r="WWZ3" s="135"/>
      <c r="WXA3" s="135"/>
      <c r="WXB3" s="135"/>
      <c r="WXC3" s="135"/>
      <c r="WXD3" s="135"/>
      <c r="WXE3" s="135"/>
      <c r="WXF3" s="135"/>
      <c r="WXG3" s="135"/>
      <c r="WXH3" s="135"/>
      <c r="WXI3" s="135"/>
      <c r="WXJ3" s="135"/>
      <c r="WXK3" s="135"/>
      <c r="WXL3" s="135"/>
      <c r="WXM3" s="135"/>
      <c r="WXN3" s="135"/>
      <c r="WXO3" s="135"/>
      <c r="WXP3" s="135"/>
      <c r="WXQ3" s="135"/>
      <c r="WXR3" s="135"/>
      <c r="WXS3" s="135"/>
      <c r="WXT3" s="135"/>
      <c r="WXU3" s="135"/>
      <c r="WXV3" s="135"/>
      <c r="WXW3" s="135"/>
      <c r="WXX3" s="135"/>
      <c r="WXY3" s="135"/>
      <c r="WXZ3" s="135"/>
      <c r="WYA3" s="135"/>
      <c r="WYB3" s="135"/>
      <c r="WYC3" s="135"/>
      <c r="WYD3" s="135"/>
      <c r="WYE3" s="135"/>
      <c r="WYF3" s="135"/>
      <c r="WYG3" s="135"/>
      <c r="WYH3" s="135"/>
      <c r="WYI3" s="135"/>
      <c r="WYJ3" s="135"/>
      <c r="WYK3" s="135"/>
      <c r="WYL3" s="135"/>
      <c r="WYM3" s="135"/>
      <c r="WYN3" s="135"/>
      <c r="WYO3" s="135"/>
      <c r="WYP3" s="135"/>
      <c r="WYQ3" s="135"/>
      <c r="WYR3" s="135"/>
      <c r="WYS3" s="135"/>
      <c r="WYT3" s="135"/>
      <c r="WYU3" s="135"/>
      <c r="WYV3" s="135"/>
      <c r="WYW3" s="135"/>
      <c r="WYX3" s="135"/>
      <c r="WYY3" s="135"/>
      <c r="WYZ3" s="135"/>
      <c r="WZA3" s="135"/>
      <c r="WZB3" s="135"/>
      <c r="WZC3" s="135"/>
      <c r="WZD3" s="135"/>
      <c r="WZE3" s="135"/>
      <c r="WZF3" s="135"/>
      <c r="WZG3" s="135"/>
      <c r="WZH3" s="135"/>
      <c r="WZI3" s="135"/>
      <c r="WZJ3" s="135"/>
      <c r="WZK3" s="135"/>
      <c r="WZL3" s="135"/>
      <c r="WZM3" s="135"/>
      <c r="WZN3" s="135"/>
      <c r="WZO3" s="135"/>
      <c r="WZP3" s="135"/>
      <c r="WZQ3" s="135"/>
      <c r="WZR3" s="135"/>
      <c r="WZS3" s="135"/>
      <c r="WZT3" s="135"/>
      <c r="WZU3" s="135"/>
      <c r="WZV3" s="135"/>
      <c r="WZW3" s="135"/>
      <c r="WZX3" s="135"/>
      <c r="WZY3" s="135"/>
      <c r="WZZ3" s="135"/>
      <c r="XAA3" s="135"/>
      <c r="XAB3" s="135"/>
      <c r="XAC3" s="135"/>
      <c r="XAD3" s="135"/>
      <c r="XAE3" s="135"/>
      <c r="XAF3" s="135"/>
      <c r="XAG3" s="135"/>
      <c r="XAH3" s="135"/>
      <c r="XAI3" s="135"/>
      <c r="XAJ3" s="135"/>
      <c r="XAK3" s="135"/>
      <c r="XAL3" s="135"/>
      <c r="XAM3" s="135"/>
      <c r="XAN3" s="135"/>
      <c r="XAO3" s="135"/>
      <c r="XAP3" s="135"/>
      <c r="XAQ3" s="135"/>
      <c r="XAR3" s="135"/>
      <c r="XAS3" s="135"/>
      <c r="XAT3" s="135"/>
      <c r="XAU3" s="135"/>
      <c r="XAV3" s="135"/>
      <c r="XAW3" s="135"/>
      <c r="XAX3" s="135"/>
      <c r="XAY3" s="135"/>
      <c r="XAZ3" s="135"/>
      <c r="XBA3" s="135"/>
      <c r="XBB3" s="135"/>
      <c r="XBC3" s="135"/>
      <c r="XBD3" s="135"/>
      <c r="XBE3" s="135"/>
      <c r="XBF3" s="135"/>
      <c r="XBG3" s="135"/>
      <c r="XBH3" s="135"/>
      <c r="XBI3" s="135"/>
      <c r="XBJ3" s="135"/>
      <c r="XBK3" s="135"/>
      <c r="XBL3" s="135"/>
      <c r="XBM3" s="135"/>
      <c r="XBN3" s="135"/>
      <c r="XBO3" s="135"/>
      <c r="XBP3" s="135"/>
      <c r="XBQ3" s="135"/>
      <c r="XBR3" s="135"/>
      <c r="XBS3" s="135"/>
      <c r="XBT3" s="135"/>
      <c r="XBU3" s="135"/>
      <c r="XBV3" s="135"/>
      <c r="XBW3" s="135"/>
      <c r="XBX3" s="135"/>
      <c r="XBY3" s="135"/>
      <c r="XBZ3" s="135"/>
      <c r="XCA3" s="135"/>
      <c r="XCB3" s="135"/>
      <c r="XCC3" s="135"/>
      <c r="XCD3" s="135"/>
      <c r="XCE3" s="135"/>
      <c r="XCF3" s="135"/>
      <c r="XCG3" s="135"/>
      <c r="XCH3" s="135"/>
      <c r="XCI3" s="135"/>
      <c r="XCJ3" s="135"/>
      <c r="XCK3" s="135"/>
      <c r="XCL3" s="135"/>
      <c r="XCM3" s="135"/>
      <c r="XCN3" s="135"/>
      <c r="XCO3" s="135"/>
      <c r="XCP3" s="135"/>
      <c r="XCQ3" s="135"/>
      <c r="XCR3" s="135"/>
      <c r="XCS3" s="135"/>
      <c r="XCT3" s="135"/>
      <c r="XCU3" s="135"/>
      <c r="XCV3" s="135"/>
      <c r="XCW3" s="135"/>
      <c r="XCX3" s="135"/>
      <c r="XCY3" s="135"/>
      <c r="XCZ3" s="135"/>
      <c r="XDA3" s="135"/>
      <c r="XDB3" s="135"/>
      <c r="XDC3" s="135"/>
      <c r="XDD3" s="135"/>
      <c r="XDE3" s="135"/>
      <c r="XDF3" s="135"/>
      <c r="XDG3" s="135"/>
      <c r="XDH3" s="135"/>
      <c r="XDI3" s="135"/>
      <c r="XDJ3" s="135"/>
      <c r="XDK3" s="135"/>
      <c r="XDL3" s="135"/>
      <c r="XDM3" s="135"/>
      <c r="XDN3" s="135"/>
      <c r="XDO3" s="135"/>
      <c r="XDP3" s="135"/>
      <c r="XDQ3" s="135"/>
      <c r="XDR3" s="135"/>
      <c r="XDS3" s="135"/>
      <c r="XDT3" s="135"/>
      <c r="XDU3" s="135"/>
      <c r="XDV3" s="135"/>
      <c r="XDW3" s="135"/>
      <c r="XDX3" s="135"/>
      <c r="XDY3" s="135"/>
      <c r="XDZ3" s="135"/>
      <c r="XEA3" s="135"/>
      <c r="XEB3" s="135"/>
      <c r="XEC3" s="135"/>
      <c r="XED3" s="135"/>
      <c r="XEE3" s="135"/>
      <c r="XEF3" s="135"/>
    </row>
    <row r="4" spans="1:16360" s="315" customFormat="1" ht="13" customHeight="1">
      <c r="A4" s="138"/>
      <c r="B4" s="138"/>
      <c r="C4" s="138"/>
      <c r="D4" s="320"/>
      <c r="E4" s="320"/>
      <c r="F4" s="320"/>
      <c r="G4" s="320"/>
      <c r="H4" s="771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  <c r="AC4" s="135"/>
      <c r="AD4" s="135"/>
      <c r="AE4" s="135"/>
      <c r="AF4" s="135"/>
      <c r="AG4" s="135"/>
      <c r="AH4" s="135"/>
      <c r="AI4" s="135"/>
      <c r="AJ4" s="135"/>
      <c r="AK4" s="135"/>
      <c r="AL4" s="135"/>
      <c r="AM4" s="135"/>
      <c r="AN4" s="135"/>
      <c r="AO4" s="135"/>
      <c r="AP4" s="135"/>
      <c r="AQ4" s="135"/>
      <c r="AR4" s="135"/>
      <c r="AS4" s="135"/>
      <c r="AT4" s="135"/>
      <c r="AU4" s="135"/>
      <c r="AV4" s="135"/>
      <c r="AW4" s="135"/>
      <c r="AX4" s="135"/>
      <c r="AY4" s="135"/>
      <c r="AZ4" s="135"/>
      <c r="BA4" s="135"/>
      <c r="BB4" s="135"/>
      <c r="BC4" s="135"/>
      <c r="BD4" s="135"/>
      <c r="BE4" s="135"/>
      <c r="BF4" s="135"/>
      <c r="BG4" s="135"/>
      <c r="BH4" s="135"/>
      <c r="BI4" s="135"/>
      <c r="BJ4" s="135"/>
      <c r="BK4" s="135"/>
      <c r="BL4" s="135"/>
      <c r="BM4" s="135"/>
      <c r="BN4" s="135"/>
      <c r="BO4" s="135"/>
      <c r="BP4" s="135"/>
      <c r="BQ4" s="135"/>
      <c r="BR4" s="135"/>
      <c r="BS4" s="135"/>
      <c r="BT4" s="135"/>
      <c r="BU4" s="135"/>
      <c r="BV4" s="135"/>
      <c r="BW4" s="135"/>
      <c r="BX4" s="135"/>
      <c r="BY4" s="135"/>
      <c r="BZ4" s="135"/>
      <c r="CA4" s="135"/>
      <c r="CB4" s="135"/>
      <c r="CC4" s="135"/>
      <c r="CD4" s="135"/>
      <c r="CE4" s="135"/>
      <c r="CF4" s="135"/>
      <c r="CG4" s="135"/>
      <c r="CH4" s="135"/>
      <c r="CI4" s="135"/>
      <c r="CJ4" s="135"/>
      <c r="CK4" s="135"/>
      <c r="CL4" s="135"/>
      <c r="CM4" s="135"/>
      <c r="CN4" s="135"/>
      <c r="CO4" s="135"/>
      <c r="CP4" s="135"/>
      <c r="CQ4" s="135"/>
      <c r="CR4" s="135"/>
      <c r="CS4" s="135"/>
      <c r="CT4" s="135"/>
      <c r="CU4" s="135"/>
      <c r="CV4" s="135"/>
      <c r="CW4" s="135"/>
      <c r="CX4" s="135"/>
      <c r="CY4" s="135"/>
      <c r="CZ4" s="135"/>
      <c r="DA4" s="135"/>
      <c r="DB4" s="135"/>
      <c r="DC4" s="135"/>
      <c r="DD4" s="135"/>
      <c r="DE4" s="135"/>
      <c r="DF4" s="135"/>
      <c r="DG4" s="135"/>
      <c r="DH4" s="135"/>
      <c r="DI4" s="135"/>
      <c r="DJ4" s="135"/>
      <c r="DK4" s="135"/>
      <c r="DL4" s="135"/>
      <c r="DM4" s="135"/>
      <c r="DN4" s="135"/>
      <c r="DO4" s="135"/>
      <c r="DP4" s="135"/>
      <c r="DQ4" s="135"/>
      <c r="DR4" s="135"/>
      <c r="DS4" s="135"/>
      <c r="DT4" s="135"/>
      <c r="DU4" s="135"/>
      <c r="DV4" s="135"/>
      <c r="DW4" s="135"/>
      <c r="DX4" s="135"/>
      <c r="DY4" s="135"/>
      <c r="DZ4" s="135"/>
      <c r="EA4" s="135"/>
      <c r="EB4" s="135"/>
      <c r="EC4" s="135"/>
      <c r="ED4" s="135"/>
      <c r="EE4" s="135"/>
      <c r="EF4" s="135"/>
      <c r="EG4" s="135"/>
      <c r="EH4" s="135"/>
      <c r="EI4" s="135"/>
      <c r="EJ4" s="135"/>
      <c r="EK4" s="135"/>
      <c r="EL4" s="135"/>
      <c r="EM4" s="135"/>
      <c r="EN4" s="135"/>
      <c r="EO4" s="135"/>
      <c r="EP4" s="135"/>
      <c r="EQ4" s="135"/>
      <c r="ER4" s="135"/>
      <c r="ES4" s="135"/>
      <c r="ET4" s="135"/>
      <c r="EU4" s="135"/>
      <c r="EV4" s="135"/>
      <c r="EW4" s="135"/>
      <c r="EX4" s="135"/>
      <c r="EY4" s="135"/>
      <c r="EZ4" s="135"/>
      <c r="FA4" s="135"/>
      <c r="FB4" s="135"/>
      <c r="FC4" s="135"/>
      <c r="FD4" s="135"/>
      <c r="FE4" s="135"/>
      <c r="FF4" s="135"/>
      <c r="FG4" s="135"/>
      <c r="FH4" s="135"/>
      <c r="FI4" s="135"/>
      <c r="FJ4" s="135"/>
      <c r="FK4" s="135"/>
      <c r="FL4" s="135"/>
      <c r="FM4" s="135"/>
      <c r="FN4" s="135"/>
      <c r="FO4" s="135"/>
      <c r="FP4" s="135"/>
      <c r="FQ4" s="135"/>
      <c r="FR4" s="135"/>
      <c r="FS4" s="135"/>
      <c r="FT4" s="135"/>
      <c r="FU4" s="135"/>
      <c r="FV4" s="135"/>
      <c r="FW4" s="135"/>
      <c r="FX4" s="135"/>
      <c r="FY4" s="135"/>
      <c r="FZ4" s="135"/>
      <c r="GA4" s="135"/>
      <c r="GB4" s="135"/>
      <c r="GC4" s="135"/>
      <c r="GD4" s="135"/>
      <c r="GE4" s="135"/>
      <c r="GF4" s="135"/>
      <c r="GG4" s="135"/>
      <c r="GH4" s="135"/>
      <c r="GI4" s="135"/>
      <c r="GJ4" s="135"/>
      <c r="GK4" s="135"/>
      <c r="GL4" s="135"/>
      <c r="GM4" s="135"/>
      <c r="GN4" s="135"/>
      <c r="GO4" s="135"/>
      <c r="GP4" s="135"/>
      <c r="GQ4" s="135"/>
      <c r="GR4" s="135"/>
      <c r="GS4" s="135"/>
      <c r="GT4" s="135"/>
      <c r="GU4" s="135"/>
      <c r="GV4" s="135"/>
      <c r="GW4" s="135"/>
      <c r="GX4" s="135"/>
      <c r="GY4" s="135"/>
      <c r="GZ4" s="135"/>
      <c r="HA4" s="135"/>
      <c r="HB4" s="135"/>
      <c r="HC4" s="135"/>
      <c r="HD4" s="135"/>
      <c r="HE4" s="135"/>
      <c r="HF4" s="135"/>
      <c r="HG4" s="135"/>
      <c r="HH4" s="135"/>
      <c r="HI4" s="135"/>
      <c r="HJ4" s="135"/>
      <c r="HK4" s="135"/>
      <c r="HL4" s="135"/>
      <c r="HM4" s="135"/>
      <c r="HN4" s="135"/>
      <c r="HO4" s="135"/>
      <c r="HP4" s="135"/>
      <c r="HQ4" s="135"/>
      <c r="HR4" s="135"/>
      <c r="HS4" s="135"/>
      <c r="HT4" s="135"/>
      <c r="HU4" s="135"/>
      <c r="HV4" s="135"/>
      <c r="HW4" s="135"/>
      <c r="HX4" s="135"/>
      <c r="HY4" s="135"/>
      <c r="HZ4" s="135"/>
      <c r="IA4" s="135"/>
      <c r="IB4" s="135"/>
      <c r="IC4" s="135"/>
      <c r="ID4" s="135"/>
      <c r="IE4" s="135"/>
      <c r="IF4" s="135"/>
      <c r="IG4" s="135"/>
      <c r="IH4" s="135"/>
      <c r="II4" s="135"/>
      <c r="IJ4" s="135"/>
      <c r="IK4" s="135"/>
      <c r="IL4" s="135"/>
      <c r="IM4" s="135"/>
      <c r="IN4" s="135"/>
      <c r="IO4" s="135"/>
      <c r="IP4" s="135"/>
      <c r="IQ4" s="135"/>
      <c r="IR4" s="135"/>
      <c r="IS4" s="135"/>
      <c r="IT4" s="135"/>
      <c r="IU4" s="135"/>
      <c r="IV4" s="135"/>
      <c r="IW4" s="135"/>
      <c r="IX4" s="135"/>
      <c r="IY4" s="135"/>
      <c r="IZ4" s="135"/>
      <c r="JA4" s="135"/>
      <c r="JB4" s="135"/>
      <c r="JC4" s="135"/>
      <c r="JD4" s="135"/>
      <c r="JE4" s="135"/>
      <c r="JF4" s="135"/>
      <c r="JG4" s="135"/>
      <c r="JH4" s="135"/>
      <c r="JI4" s="135"/>
      <c r="JJ4" s="135"/>
      <c r="JK4" s="135"/>
      <c r="JL4" s="135"/>
      <c r="JM4" s="135"/>
      <c r="JN4" s="135"/>
      <c r="JO4" s="135"/>
      <c r="JP4" s="135"/>
      <c r="JQ4" s="135"/>
      <c r="JR4" s="135"/>
      <c r="JS4" s="135"/>
      <c r="JT4" s="135"/>
      <c r="JU4" s="135"/>
      <c r="JV4" s="135"/>
      <c r="JW4" s="135"/>
      <c r="JX4" s="135"/>
      <c r="JY4" s="135"/>
      <c r="JZ4" s="135"/>
      <c r="KA4" s="135"/>
      <c r="KB4" s="135"/>
      <c r="KC4" s="135"/>
      <c r="KD4" s="135"/>
      <c r="KE4" s="135"/>
      <c r="KF4" s="135"/>
      <c r="KG4" s="135"/>
      <c r="KH4" s="135"/>
      <c r="KI4" s="135"/>
      <c r="KJ4" s="135"/>
      <c r="KK4" s="135"/>
      <c r="KL4" s="135"/>
      <c r="KM4" s="135"/>
      <c r="KN4" s="135"/>
      <c r="KO4" s="135"/>
      <c r="KP4" s="135"/>
      <c r="KQ4" s="135"/>
      <c r="KR4" s="135"/>
      <c r="KS4" s="135"/>
      <c r="KT4" s="135"/>
      <c r="KU4" s="135"/>
      <c r="KV4" s="135"/>
      <c r="KW4" s="135"/>
      <c r="KX4" s="135"/>
      <c r="KY4" s="135"/>
      <c r="KZ4" s="135"/>
      <c r="LA4" s="135"/>
      <c r="LB4" s="135"/>
      <c r="LC4" s="135"/>
      <c r="LD4" s="135"/>
      <c r="LE4" s="135"/>
      <c r="LF4" s="135"/>
      <c r="LG4" s="135"/>
      <c r="LH4" s="135"/>
      <c r="LI4" s="135"/>
      <c r="LJ4" s="135"/>
      <c r="LK4" s="135"/>
      <c r="LL4" s="135"/>
      <c r="LM4" s="135"/>
      <c r="LN4" s="135"/>
      <c r="LO4" s="135"/>
      <c r="LP4" s="135"/>
      <c r="LQ4" s="135"/>
      <c r="LR4" s="135"/>
      <c r="LS4" s="135"/>
      <c r="LT4" s="135"/>
      <c r="LU4" s="135"/>
      <c r="LV4" s="135"/>
      <c r="LW4" s="135"/>
      <c r="LX4" s="135"/>
      <c r="LY4" s="135"/>
      <c r="LZ4" s="135"/>
      <c r="MA4" s="135"/>
      <c r="MB4" s="135"/>
      <c r="MC4" s="135"/>
      <c r="MD4" s="135"/>
      <c r="ME4" s="135"/>
      <c r="MF4" s="135"/>
      <c r="MG4" s="135"/>
      <c r="MH4" s="135"/>
      <c r="MI4" s="135"/>
      <c r="MJ4" s="135"/>
      <c r="MK4" s="135"/>
      <c r="ML4" s="135"/>
      <c r="MM4" s="135"/>
      <c r="MN4" s="135"/>
      <c r="MO4" s="135"/>
      <c r="MP4" s="135"/>
      <c r="MQ4" s="135"/>
      <c r="MR4" s="135"/>
      <c r="MS4" s="135"/>
      <c r="MT4" s="135"/>
      <c r="MU4" s="135"/>
      <c r="MV4" s="135"/>
      <c r="MW4" s="135"/>
      <c r="MX4" s="135"/>
      <c r="MY4" s="135"/>
      <c r="MZ4" s="135"/>
      <c r="NA4" s="135"/>
      <c r="NB4" s="135"/>
      <c r="NC4" s="135"/>
      <c r="ND4" s="135"/>
      <c r="NE4" s="135"/>
      <c r="NF4" s="135"/>
      <c r="NG4" s="135"/>
      <c r="NH4" s="135"/>
      <c r="NI4" s="135"/>
      <c r="NJ4" s="135"/>
      <c r="NK4" s="135"/>
      <c r="NL4" s="135"/>
      <c r="NM4" s="135"/>
      <c r="NN4" s="135"/>
      <c r="NO4" s="135"/>
      <c r="NP4" s="135"/>
      <c r="NQ4" s="135"/>
      <c r="NR4" s="135"/>
      <c r="NS4" s="135"/>
      <c r="NT4" s="135"/>
      <c r="NU4" s="135"/>
      <c r="NV4" s="135"/>
      <c r="NW4" s="135"/>
      <c r="NX4" s="135"/>
      <c r="NY4" s="135"/>
      <c r="NZ4" s="135"/>
      <c r="OA4" s="135"/>
      <c r="OB4" s="135"/>
      <c r="OC4" s="135"/>
      <c r="OD4" s="135"/>
      <c r="OE4" s="135"/>
      <c r="OF4" s="135"/>
      <c r="OG4" s="135"/>
      <c r="OH4" s="135"/>
      <c r="OI4" s="135"/>
      <c r="OJ4" s="135"/>
      <c r="OK4" s="135"/>
      <c r="OL4" s="135"/>
      <c r="OM4" s="135"/>
      <c r="ON4" s="135"/>
      <c r="OO4" s="135"/>
      <c r="OP4" s="135"/>
      <c r="OQ4" s="135"/>
      <c r="OR4" s="135"/>
      <c r="OS4" s="135"/>
      <c r="OT4" s="135"/>
      <c r="OU4" s="135"/>
      <c r="OV4" s="135"/>
      <c r="OW4" s="135"/>
      <c r="OX4" s="135"/>
      <c r="OY4" s="135"/>
      <c r="OZ4" s="135"/>
      <c r="PA4" s="135"/>
      <c r="PB4" s="135"/>
      <c r="PC4" s="135"/>
      <c r="PD4" s="135"/>
      <c r="PE4" s="135"/>
      <c r="PF4" s="135"/>
      <c r="PG4" s="135"/>
      <c r="PH4" s="135"/>
      <c r="PI4" s="135"/>
      <c r="PJ4" s="135"/>
      <c r="PK4" s="135"/>
      <c r="PL4" s="135"/>
      <c r="PM4" s="135"/>
      <c r="PN4" s="135"/>
      <c r="PO4" s="135"/>
      <c r="PP4" s="135"/>
      <c r="PQ4" s="135"/>
      <c r="PR4" s="135"/>
      <c r="PS4" s="135"/>
      <c r="PT4" s="135"/>
      <c r="PU4" s="135"/>
      <c r="PV4" s="135"/>
      <c r="PW4" s="135"/>
      <c r="PX4" s="135"/>
      <c r="PY4" s="135"/>
      <c r="PZ4" s="135"/>
      <c r="QA4" s="135"/>
      <c r="QB4" s="135"/>
      <c r="QC4" s="135"/>
      <c r="QD4" s="135"/>
      <c r="QE4" s="135"/>
      <c r="QF4" s="135"/>
      <c r="QG4" s="135"/>
      <c r="QH4" s="135"/>
      <c r="QI4" s="135"/>
      <c r="QJ4" s="135"/>
      <c r="QK4" s="135"/>
      <c r="QL4" s="135"/>
      <c r="QM4" s="135"/>
      <c r="QN4" s="135"/>
      <c r="QO4" s="135"/>
      <c r="QP4" s="135"/>
      <c r="QQ4" s="135"/>
      <c r="QR4" s="135"/>
      <c r="QS4" s="135"/>
      <c r="QT4" s="135"/>
      <c r="QU4" s="135"/>
      <c r="QV4" s="135"/>
      <c r="QW4" s="135"/>
      <c r="QX4" s="135"/>
      <c r="QY4" s="135"/>
      <c r="QZ4" s="135"/>
      <c r="RA4" s="135"/>
      <c r="RB4" s="135"/>
      <c r="RC4" s="135"/>
      <c r="RD4" s="135"/>
      <c r="RE4" s="135"/>
      <c r="RF4" s="135"/>
      <c r="RG4" s="135"/>
      <c r="RH4" s="135"/>
      <c r="RI4" s="135"/>
      <c r="RJ4" s="135"/>
      <c r="RK4" s="135"/>
      <c r="RL4" s="135"/>
      <c r="RM4" s="135"/>
      <c r="RN4" s="135"/>
      <c r="RO4" s="135"/>
      <c r="RP4" s="135"/>
      <c r="RQ4" s="135"/>
      <c r="RR4" s="135"/>
      <c r="RS4" s="135"/>
      <c r="RT4" s="135"/>
      <c r="RU4" s="135"/>
      <c r="RV4" s="135"/>
      <c r="RW4" s="135"/>
      <c r="RX4" s="135"/>
      <c r="RY4" s="135"/>
      <c r="RZ4" s="135"/>
      <c r="SA4" s="135"/>
      <c r="SB4" s="135"/>
      <c r="SC4" s="135"/>
      <c r="SD4" s="135"/>
      <c r="SE4" s="135"/>
      <c r="SF4" s="135"/>
      <c r="SG4" s="135"/>
      <c r="SH4" s="135"/>
      <c r="SI4" s="135"/>
      <c r="SJ4" s="135"/>
      <c r="SK4" s="135"/>
      <c r="SL4" s="135"/>
      <c r="SM4" s="135"/>
      <c r="SN4" s="135"/>
      <c r="SO4" s="135"/>
      <c r="SP4" s="135"/>
      <c r="SQ4" s="135"/>
      <c r="SR4" s="135"/>
      <c r="SS4" s="135"/>
      <c r="ST4" s="135"/>
      <c r="SU4" s="135"/>
      <c r="SV4" s="135"/>
      <c r="SW4" s="135"/>
      <c r="SX4" s="135"/>
      <c r="SY4" s="135"/>
      <c r="SZ4" s="135"/>
      <c r="TA4" s="135"/>
      <c r="TB4" s="135"/>
      <c r="TC4" s="135"/>
      <c r="TD4" s="135"/>
      <c r="TE4" s="135"/>
      <c r="TF4" s="135"/>
      <c r="TG4" s="135"/>
      <c r="TH4" s="135"/>
      <c r="TI4" s="135"/>
      <c r="TJ4" s="135"/>
      <c r="TK4" s="135"/>
      <c r="TL4" s="135"/>
      <c r="TM4" s="135"/>
      <c r="TN4" s="135"/>
      <c r="TO4" s="135"/>
      <c r="TP4" s="135"/>
      <c r="TQ4" s="135"/>
      <c r="TR4" s="135"/>
      <c r="TS4" s="135"/>
      <c r="TT4" s="135"/>
      <c r="TU4" s="135"/>
      <c r="TV4" s="135"/>
      <c r="TW4" s="135"/>
      <c r="TX4" s="135"/>
      <c r="TY4" s="135"/>
      <c r="TZ4" s="135"/>
      <c r="UA4" s="135"/>
      <c r="UB4" s="135"/>
      <c r="UC4" s="135"/>
      <c r="UD4" s="135"/>
      <c r="UE4" s="135"/>
      <c r="UF4" s="135"/>
      <c r="UG4" s="135"/>
      <c r="UH4" s="135"/>
      <c r="UI4" s="135"/>
      <c r="UJ4" s="135"/>
      <c r="UK4" s="135"/>
      <c r="UL4" s="135"/>
      <c r="UM4" s="135"/>
      <c r="UN4" s="135"/>
      <c r="UO4" s="135"/>
      <c r="UP4" s="135"/>
      <c r="UQ4" s="135"/>
      <c r="UR4" s="135"/>
      <c r="US4" s="135"/>
      <c r="UT4" s="135"/>
      <c r="UU4" s="135"/>
      <c r="UV4" s="135"/>
      <c r="UW4" s="135"/>
      <c r="UX4" s="135"/>
      <c r="UY4" s="135"/>
      <c r="UZ4" s="135"/>
      <c r="VA4" s="135"/>
      <c r="VB4" s="135"/>
      <c r="VC4" s="135"/>
      <c r="VD4" s="135"/>
      <c r="VE4" s="135"/>
      <c r="VF4" s="135"/>
      <c r="VG4" s="135"/>
      <c r="VH4" s="135"/>
      <c r="VI4" s="135"/>
      <c r="VJ4" s="135"/>
      <c r="VK4" s="135"/>
      <c r="VL4" s="135"/>
      <c r="VM4" s="135"/>
      <c r="VN4" s="135"/>
      <c r="VO4" s="135"/>
      <c r="VP4" s="135"/>
      <c r="VQ4" s="135"/>
      <c r="VR4" s="135"/>
      <c r="VS4" s="135"/>
      <c r="VT4" s="135"/>
      <c r="VU4" s="135"/>
      <c r="VV4" s="135"/>
      <c r="VW4" s="135"/>
      <c r="VX4" s="135"/>
      <c r="VY4" s="135"/>
      <c r="VZ4" s="135"/>
      <c r="WA4" s="135"/>
      <c r="WB4" s="135"/>
      <c r="WC4" s="135"/>
      <c r="WD4" s="135"/>
      <c r="WE4" s="135"/>
      <c r="WF4" s="135"/>
      <c r="WG4" s="135"/>
      <c r="WH4" s="135"/>
      <c r="WI4" s="135"/>
      <c r="WJ4" s="135"/>
      <c r="WK4" s="135"/>
      <c r="WL4" s="135"/>
      <c r="WM4" s="135"/>
      <c r="WN4" s="135"/>
      <c r="WO4" s="135"/>
      <c r="WP4" s="135"/>
      <c r="WQ4" s="135"/>
      <c r="WR4" s="135"/>
      <c r="WS4" s="135"/>
      <c r="WT4" s="135"/>
      <c r="WU4" s="135"/>
      <c r="WV4" s="135"/>
      <c r="WW4" s="135"/>
      <c r="WX4" s="135"/>
      <c r="WY4" s="135"/>
      <c r="WZ4" s="135"/>
      <c r="XA4" s="135"/>
      <c r="XB4" s="135"/>
      <c r="XC4" s="135"/>
      <c r="XD4" s="135"/>
      <c r="XE4" s="135"/>
      <c r="XF4" s="135"/>
      <c r="XG4" s="135"/>
      <c r="XH4" s="135"/>
      <c r="XI4" s="135"/>
      <c r="XJ4" s="135"/>
      <c r="XK4" s="135"/>
      <c r="XL4" s="135"/>
      <c r="XM4" s="135"/>
      <c r="XN4" s="135"/>
      <c r="XO4" s="135"/>
      <c r="XP4" s="135"/>
      <c r="XQ4" s="135"/>
      <c r="XR4" s="135"/>
      <c r="XS4" s="135"/>
      <c r="XT4" s="135"/>
      <c r="XU4" s="135"/>
      <c r="XV4" s="135"/>
      <c r="XW4" s="135"/>
      <c r="XX4" s="135"/>
      <c r="XY4" s="135"/>
      <c r="XZ4" s="135"/>
      <c r="YA4" s="135"/>
      <c r="YB4" s="135"/>
      <c r="YC4" s="135"/>
      <c r="YD4" s="135"/>
      <c r="YE4" s="135"/>
      <c r="YF4" s="135"/>
      <c r="YG4" s="135"/>
      <c r="YH4" s="135"/>
      <c r="YI4" s="135"/>
      <c r="YJ4" s="135"/>
      <c r="YK4" s="135"/>
      <c r="YL4" s="135"/>
      <c r="YM4" s="135"/>
      <c r="YN4" s="135"/>
      <c r="YO4" s="135"/>
      <c r="YP4" s="135"/>
      <c r="YQ4" s="135"/>
      <c r="YR4" s="135"/>
      <c r="YS4" s="135"/>
      <c r="YT4" s="135"/>
      <c r="YU4" s="135"/>
      <c r="YV4" s="135"/>
      <c r="YW4" s="135"/>
      <c r="YX4" s="135"/>
      <c r="YY4" s="135"/>
      <c r="YZ4" s="135"/>
      <c r="ZA4" s="135"/>
      <c r="ZB4" s="135"/>
      <c r="ZC4" s="135"/>
      <c r="ZD4" s="135"/>
      <c r="ZE4" s="135"/>
      <c r="ZF4" s="135"/>
      <c r="ZG4" s="135"/>
      <c r="ZH4" s="135"/>
      <c r="ZI4" s="135"/>
      <c r="ZJ4" s="135"/>
      <c r="ZK4" s="135"/>
      <c r="ZL4" s="135"/>
      <c r="ZM4" s="135"/>
      <c r="ZN4" s="135"/>
      <c r="ZO4" s="135"/>
      <c r="ZP4" s="135"/>
      <c r="ZQ4" s="135"/>
      <c r="ZR4" s="135"/>
      <c r="ZS4" s="135"/>
      <c r="ZT4" s="135"/>
      <c r="ZU4" s="135"/>
      <c r="ZV4" s="135"/>
      <c r="ZW4" s="135"/>
      <c r="ZX4" s="135"/>
      <c r="ZY4" s="135"/>
      <c r="ZZ4" s="135"/>
      <c r="AAA4" s="135"/>
      <c r="AAB4" s="135"/>
      <c r="AAC4" s="135"/>
      <c r="AAD4" s="135"/>
      <c r="AAE4" s="135"/>
      <c r="AAF4" s="135"/>
      <c r="AAG4" s="135"/>
      <c r="AAH4" s="135"/>
      <c r="AAI4" s="135"/>
      <c r="AAJ4" s="135"/>
      <c r="AAK4" s="135"/>
      <c r="AAL4" s="135"/>
      <c r="AAM4" s="135"/>
      <c r="AAN4" s="135"/>
      <c r="AAO4" s="135"/>
      <c r="AAP4" s="135"/>
      <c r="AAQ4" s="135"/>
      <c r="AAR4" s="135"/>
      <c r="AAS4" s="135"/>
      <c r="AAT4" s="135"/>
      <c r="AAU4" s="135"/>
      <c r="AAV4" s="135"/>
      <c r="AAW4" s="135"/>
      <c r="AAX4" s="135"/>
      <c r="AAY4" s="135"/>
      <c r="AAZ4" s="135"/>
      <c r="ABA4" s="135"/>
      <c r="ABB4" s="135"/>
      <c r="ABC4" s="135"/>
      <c r="ABD4" s="135"/>
      <c r="ABE4" s="135"/>
      <c r="ABF4" s="135"/>
      <c r="ABG4" s="135"/>
      <c r="ABH4" s="135"/>
      <c r="ABI4" s="135"/>
      <c r="ABJ4" s="135"/>
      <c r="ABK4" s="135"/>
      <c r="ABL4" s="135"/>
      <c r="ABM4" s="135"/>
      <c r="ABN4" s="135"/>
      <c r="ABO4" s="135"/>
      <c r="ABP4" s="135"/>
      <c r="ABQ4" s="135"/>
      <c r="ABR4" s="135"/>
      <c r="ABS4" s="135"/>
      <c r="ABT4" s="135"/>
      <c r="ABU4" s="135"/>
      <c r="ABV4" s="135"/>
      <c r="ABW4" s="135"/>
      <c r="ABX4" s="135"/>
      <c r="ABY4" s="135"/>
      <c r="ABZ4" s="135"/>
      <c r="ACA4" s="135"/>
      <c r="ACB4" s="135"/>
      <c r="ACC4" s="135"/>
      <c r="ACD4" s="135"/>
      <c r="ACE4" s="135"/>
      <c r="ACF4" s="135"/>
      <c r="ACG4" s="135"/>
      <c r="ACH4" s="135"/>
      <c r="ACI4" s="135"/>
      <c r="ACJ4" s="135"/>
      <c r="ACK4" s="135"/>
      <c r="ACL4" s="135"/>
      <c r="ACM4" s="135"/>
      <c r="ACN4" s="135"/>
      <c r="ACO4" s="135"/>
      <c r="ACP4" s="135"/>
      <c r="ACQ4" s="135"/>
      <c r="ACR4" s="135"/>
      <c r="ACS4" s="135"/>
      <c r="ACT4" s="135"/>
      <c r="ACU4" s="135"/>
      <c r="ACV4" s="135"/>
      <c r="ACW4" s="135"/>
      <c r="ACX4" s="135"/>
      <c r="ACY4" s="135"/>
      <c r="ACZ4" s="135"/>
      <c r="ADA4" s="135"/>
      <c r="ADB4" s="135"/>
      <c r="ADC4" s="135"/>
      <c r="ADD4" s="135"/>
      <c r="ADE4" s="135"/>
      <c r="ADF4" s="135"/>
      <c r="ADG4" s="135"/>
      <c r="ADH4" s="135"/>
      <c r="ADI4" s="135"/>
      <c r="ADJ4" s="135"/>
      <c r="ADK4" s="135"/>
      <c r="ADL4" s="135"/>
      <c r="ADM4" s="135"/>
      <c r="ADN4" s="135"/>
      <c r="ADO4" s="135"/>
      <c r="ADP4" s="135"/>
      <c r="ADQ4" s="135"/>
      <c r="ADR4" s="135"/>
      <c r="ADS4" s="135"/>
      <c r="ADT4" s="135"/>
      <c r="ADU4" s="135"/>
      <c r="ADV4" s="135"/>
      <c r="ADW4" s="135"/>
      <c r="ADX4" s="135"/>
      <c r="ADY4" s="135"/>
      <c r="ADZ4" s="135"/>
      <c r="AEA4" s="135"/>
      <c r="AEB4" s="135"/>
      <c r="AEC4" s="135"/>
      <c r="AED4" s="135"/>
      <c r="AEE4" s="135"/>
      <c r="AEF4" s="135"/>
      <c r="AEG4" s="135"/>
      <c r="AEH4" s="135"/>
      <c r="AEI4" s="135"/>
      <c r="AEJ4" s="135"/>
      <c r="AEK4" s="135"/>
      <c r="AEL4" s="135"/>
      <c r="AEM4" s="135"/>
      <c r="AEN4" s="135"/>
      <c r="AEO4" s="135"/>
      <c r="AEP4" s="135"/>
      <c r="AEQ4" s="135"/>
      <c r="AER4" s="135"/>
      <c r="AES4" s="135"/>
      <c r="AET4" s="135"/>
      <c r="AEU4" s="135"/>
      <c r="AEV4" s="135"/>
      <c r="AEW4" s="135"/>
      <c r="AEX4" s="135"/>
      <c r="AEY4" s="135"/>
      <c r="AEZ4" s="135"/>
      <c r="AFA4" s="135"/>
      <c r="AFB4" s="135"/>
      <c r="AFC4" s="135"/>
      <c r="AFD4" s="135"/>
      <c r="AFE4" s="135"/>
      <c r="AFF4" s="135"/>
      <c r="AFG4" s="135"/>
      <c r="AFH4" s="135"/>
      <c r="AFI4" s="135"/>
      <c r="AFJ4" s="135"/>
      <c r="AFK4" s="135"/>
      <c r="AFL4" s="135"/>
      <c r="AFM4" s="135"/>
      <c r="AFN4" s="135"/>
      <c r="AFO4" s="135"/>
      <c r="AFP4" s="135"/>
      <c r="AFQ4" s="135"/>
      <c r="AFR4" s="135"/>
      <c r="AFS4" s="135"/>
      <c r="AFT4" s="135"/>
      <c r="AFU4" s="135"/>
      <c r="AFV4" s="135"/>
      <c r="AFW4" s="135"/>
      <c r="AFX4" s="135"/>
      <c r="AFY4" s="135"/>
      <c r="AFZ4" s="135"/>
      <c r="AGA4" s="135"/>
      <c r="AGB4" s="135"/>
      <c r="AGC4" s="135"/>
      <c r="AGD4" s="135"/>
      <c r="AGE4" s="135"/>
      <c r="AGF4" s="135"/>
      <c r="AGG4" s="135"/>
      <c r="AGH4" s="135"/>
      <c r="AGI4" s="135"/>
      <c r="AGJ4" s="135"/>
      <c r="AGK4" s="135"/>
      <c r="AGL4" s="135"/>
      <c r="AGM4" s="135"/>
      <c r="AGN4" s="135"/>
      <c r="AGO4" s="135"/>
      <c r="AGP4" s="135"/>
      <c r="AGQ4" s="135"/>
      <c r="AGR4" s="135"/>
      <c r="AGS4" s="135"/>
      <c r="AGT4" s="135"/>
      <c r="AGU4" s="135"/>
      <c r="AGV4" s="135"/>
      <c r="AGW4" s="135"/>
      <c r="AGX4" s="135"/>
      <c r="AGY4" s="135"/>
      <c r="AGZ4" s="135"/>
      <c r="AHA4" s="135"/>
      <c r="AHB4" s="135"/>
      <c r="AHC4" s="135"/>
      <c r="AHD4" s="135"/>
      <c r="AHE4" s="135"/>
      <c r="AHF4" s="135"/>
      <c r="AHG4" s="135"/>
      <c r="AHH4" s="135"/>
      <c r="AHI4" s="135"/>
      <c r="AHJ4" s="135"/>
      <c r="AHK4" s="135"/>
      <c r="AHL4" s="135"/>
      <c r="AHM4" s="135"/>
      <c r="AHN4" s="135"/>
      <c r="AHO4" s="135"/>
      <c r="AHP4" s="135"/>
      <c r="AHQ4" s="135"/>
      <c r="AHR4" s="135"/>
      <c r="AHS4" s="135"/>
      <c r="AHT4" s="135"/>
      <c r="AHU4" s="135"/>
      <c r="AHV4" s="135"/>
      <c r="AHW4" s="135"/>
      <c r="AHX4" s="135"/>
      <c r="AHY4" s="135"/>
      <c r="AHZ4" s="135"/>
      <c r="AIA4" s="135"/>
      <c r="AIB4" s="135"/>
      <c r="AIC4" s="135"/>
      <c r="AID4" s="135"/>
      <c r="AIE4" s="135"/>
      <c r="AIF4" s="135"/>
      <c r="AIG4" s="135"/>
      <c r="AIH4" s="135"/>
      <c r="AII4" s="135"/>
      <c r="AIJ4" s="135"/>
      <c r="AIK4" s="135"/>
      <c r="AIL4" s="135"/>
      <c r="AIM4" s="135"/>
      <c r="AIN4" s="135"/>
      <c r="AIO4" s="135"/>
      <c r="AIP4" s="135"/>
      <c r="AIQ4" s="135"/>
      <c r="AIR4" s="135"/>
      <c r="AIS4" s="135"/>
      <c r="AIT4" s="135"/>
      <c r="AIU4" s="135"/>
      <c r="AIV4" s="135"/>
      <c r="AIW4" s="135"/>
      <c r="AIX4" s="135"/>
      <c r="AIY4" s="135"/>
      <c r="AIZ4" s="135"/>
      <c r="AJA4" s="135"/>
      <c r="AJB4" s="135"/>
      <c r="AJC4" s="135"/>
      <c r="AJD4" s="135"/>
      <c r="AJE4" s="135"/>
      <c r="AJF4" s="135"/>
      <c r="AJG4" s="135"/>
      <c r="AJH4" s="135"/>
      <c r="AJI4" s="135"/>
      <c r="AJJ4" s="135"/>
      <c r="AJK4" s="135"/>
      <c r="AJL4" s="135"/>
      <c r="AJM4" s="135"/>
      <c r="AJN4" s="135"/>
      <c r="AJO4" s="135"/>
      <c r="AJP4" s="135"/>
      <c r="AJQ4" s="135"/>
      <c r="AJR4" s="135"/>
      <c r="AJS4" s="135"/>
      <c r="AJT4" s="135"/>
      <c r="AJU4" s="135"/>
      <c r="AJV4" s="135"/>
      <c r="AJW4" s="135"/>
      <c r="AJX4" s="135"/>
      <c r="AJY4" s="135"/>
      <c r="AJZ4" s="135"/>
      <c r="AKA4" s="135"/>
      <c r="AKB4" s="135"/>
      <c r="AKC4" s="135"/>
      <c r="AKD4" s="135"/>
      <c r="AKE4" s="135"/>
      <c r="AKF4" s="135"/>
      <c r="AKG4" s="135"/>
      <c r="AKH4" s="135"/>
      <c r="AKI4" s="135"/>
      <c r="AKJ4" s="135"/>
      <c r="AKK4" s="135"/>
      <c r="AKL4" s="135"/>
      <c r="AKM4" s="135"/>
      <c r="AKN4" s="135"/>
      <c r="AKO4" s="135"/>
      <c r="AKP4" s="135"/>
      <c r="AKQ4" s="135"/>
      <c r="AKR4" s="135"/>
      <c r="AKS4" s="135"/>
      <c r="AKT4" s="135"/>
      <c r="AKU4" s="135"/>
      <c r="AKV4" s="135"/>
      <c r="AKW4" s="135"/>
      <c r="AKX4" s="135"/>
      <c r="AKY4" s="135"/>
      <c r="AKZ4" s="135"/>
      <c r="ALA4" s="135"/>
      <c r="ALB4" s="135"/>
      <c r="ALC4" s="135"/>
      <c r="ALD4" s="135"/>
      <c r="ALE4" s="135"/>
      <c r="ALF4" s="135"/>
      <c r="ALG4" s="135"/>
      <c r="ALH4" s="135"/>
      <c r="ALI4" s="135"/>
      <c r="ALJ4" s="135"/>
      <c r="ALK4" s="135"/>
      <c r="ALL4" s="135"/>
      <c r="ALM4" s="135"/>
      <c r="ALN4" s="135"/>
      <c r="ALO4" s="135"/>
      <c r="ALP4" s="135"/>
      <c r="ALQ4" s="135"/>
      <c r="ALR4" s="135"/>
      <c r="ALS4" s="135"/>
      <c r="ALT4" s="135"/>
      <c r="ALU4" s="135"/>
      <c r="ALV4" s="135"/>
      <c r="ALW4" s="135"/>
      <c r="ALX4" s="135"/>
      <c r="ALY4" s="135"/>
      <c r="ALZ4" s="135"/>
      <c r="AMA4" s="135"/>
      <c r="AMB4" s="135"/>
      <c r="AMC4" s="135"/>
      <c r="AMD4" s="135"/>
      <c r="AME4" s="135"/>
      <c r="AMF4" s="135"/>
      <c r="AMG4" s="135"/>
      <c r="AMH4" s="135"/>
      <c r="AMI4" s="135"/>
      <c r="AMJ4" s="135"/>
      <c r="AMK4" s="135"/>
      <c r="AML4" s="135"/>
      <c r="AMM4" s="135"/>
      <c r="AMN4" s="135"/>
      <c r="AMO4" s="135"/>
      <c r="AMP4" s="135"/>
      <c r="AMQ4" s="135"/>
      <c r="AMR4" s="135"/>
      <c r="AMS4" s="135"/>
      <c r="AMT4" s="135"/>
      <c r="AMU4" s="135"/>
      <c r="AMV4" s="135"/>
      <c r="AMW4" s="135"/>
      <c r="AMX4" s="135"/>
      <c r="AMY4" s="135"/>
      <c r="AMZ4" s="135"/>
      <c r="ANA4" s="135"/>
      <c r="ANB4" s="135"/>
      <c r="ANC4" s="135"/>
      <c r="AND4" s="135"/>
      <c r="ANE4" s="135"/>
      <c r="ANF4" s="135"/>
      <c r="ANG4" s="135"/>
      <c r="ANH4" s="135"/>
      <c r="ANI4" s="135"/>
      <c r="ANJ4" s="135"/>
      <c r="ANK4" s="135"/>
      <c r="ANL4" s="135"/>
      <c r="ANM4" s="135"/>
      <c r="ANN4" s="135"/>
      <c r="ANO4" s="135"/>
      <c r="ANP4" s="135"/>
      <c r="ANQ4" s="135"/>
      <c r="ANR4" s="135"/>
      <c r="ANS4" s="135"/>
      <c r="ANT4" s="135"/>
      <c r="ANU4" s="135"/>
      <c r="ANV4" s="135"/>
      <c r="ANW4" s="135"/>
      <c r="ANX4" s="135"/>
      <c r="ANY4" s="135"/>
      <c r="ANZ4" s="135"/>
      <c r="AOA4" s="135"/>
      <c r="AOB4" s="135"/>
      <c r="AOC4" s="135"/>
      <c r="AOD4" s="135"/>
      <c r="AOE4" s="135"/>
      <c r="AOF4" s="135"/>
      <c r="AOG4" s="135"/>
      <c r="AOH4" s="135"/>
      <c r="AOI4" s="135"/>
      <c r="AOJ4" s="135"/>
      <c r="AOK4" s="135"/>
      <c r="AOL4" s="135"/>
      <c r="AOM4" s="135"/>
      <c r="AON4" s="135"/>
      <c r="AOO4" s="135"/>
      <c r="AOP4" s="135"/>
      <c r="AOQ4" s="135"/>
      <c r="AOR4" s="135"/>
      <c r="AOS4" s="135"/>
      <c r="AOT4" s="135"/>
      <c r="AOU4" s="135"/>
      <c r="AOV4" s="135"/>
      <c r="AOW4" s="135"/>
      <c r="AOX4" s="135"/>
      <c r="AOY4" s="135"/>
      <c r="AOZ4" s="135"/>
      <c r="APA4" s="135"/>
      <c r="APB4" s="135"/>
      <c r="APC4" s="135"/>
      <c r="APD4" s="135"/>
      <c r="APE4" s="135"/>
      <c r="APF4" s="135"/>
      <c r="APG4" s="135"/>
      <c r="APH4" s="135"/>
      <c r="API4" s="135"/>
      <c r="APJ4" s="135"/>
      <c r="APK4" s="135"/>
      <c r="APL4" s="135"/>
      <c r="APM4" s="135"/>
      <c r="APN4" s="135"/>
      <c r="APO4" s="135"/>
      <c r="APP4" s="135"/>
      <c r="APQ4" s="135"/>
      <c r="APR4" s="135"/>
      <c r="APS4" s="135"/>
      <c r="APT4" s="135"/>
      <c r="APU4" s="135"/>
      <c r="APV4" s="135"/>
      <c r="APW4" s="135"/>
      <c r="APX4" s="135"/>
      <c r="APY4" s="135"/>
      <c r="APZ4" s="135"/>
      <c r="AQA4" s="135"/>
      <c r="AQB4" s="135"/>
      <c r="AQC4" s="135"/>
      <c r="AQD4" s="135"/>
      <c r="AQE4" s="135"/>
      <c r="AQF4" s="135"/>
      <c r="AQG4" s="135"/>
      <c r="AQH4" s="135"/>
      <c r="AQI4" s="135"/>
      <c r="AQJ4" s="135"/>
      <c r="AQK4" s="135"/>
      <c r="AQL4" s="135"/>
      <c r="AQM4" s="135"/>
      <c r="AQN4" s="135"/>
      <c r="AQO4" s="135"/>
      <c r="AQP4" s="135"/>
      <c r="AQQ4" s="135"/>
      <c r="AQR4" s="135"/>
      <c r="AQS4" s="135"/>
      <c r="AQT4" s="135"/>
      <c r="AQU4" s="135"/>
      <c r="AQV4" s="135"/>
      <c r="AQW4" s="135"/>
      <c r="AQX4" s="135"/>
      <c r="AQY4" s="135"/>
      <c r="AQZ4" s="135"/>
      <c r="ARA4" s="135"/>
      <c r="ARB4" s="135"/>
      <c r="ARC4" s="135"/>
      <c r="ARD4" s="135"/>
      <c r="ARE4" s="135"/>
      <c r="ARF4" s="135"/>
      <c r="ARG4" s="135"/>
      <c r="ARH4" s="135"/>
      <c r="ARI4" s="135"/>
      <c r="ARJ4" s="135"/>
      <c r="ARK4" s="135"/>
      <c r="ARL4" s="135"/>
      <c r="ARM4" s="135"/>
      <c r="ARN4" s="135"/>
      <c r="ARO4" s="135"/>
      <c r="ARP4" s="135"/>
      <c r="ARQ4" s="135"/>
      <c r="ARR4" s="135"/>
      <c r="ARS4" s="135"/>
      <c r="ART4" s="135"/>
      <c r="ARU4" s="135"/>
      <c r="ARV4" s="135"/>
      <c r="ARW4" s="135"/>
      <c r="ARX4" s="135"/>
      <c r="ARY4" s="135"/>
      <c r="ARZ4" s="135"/>
      <c r="ASA4" s="135"/>
      <c r="ASB4" s="135"/>
      <c r="ASC4" s="135"/>
      <c r="ASD4" s="135"/>
      <c r="ASE4" s="135"/>
      <c r="ASF4" s="135"/>
      <c r="ASG4" s="135"/>
      <c r="ASH4" s="135"/>
      <c r="ASI4" s="135"/>
      <c r="ASJ4" s="135"/>
      <c r="ASK4" s="135"/>
      <c r="ASL4" s="135"/>
      <c r="ASM4" s="135"/>
      <c r="ASN4" s="135"/>
      <c r="ASO4" s="135"/>
      <c r="ASP4" s="135"/>
      <c r="ASQ4" s="135"/>
      <c r="ASR4" s="135"/>
      <c r="ASS4" s="135"/>
      <c r="AST4" s="135"/>
      <c r="ASU4" s="135"/>
      <c r="ASV4" s="135"/>
      <c r="ASW4" s="135"/>
      <c r="ASX4" s="135"/>
      <c r="ASY4" s="135"/>
      <c r="ASZ4" s="135"/>
      <c r="ATA4" s="135"/>
      <c r="ATB4" s="135"/>
      <c r="ATC4" s="135"/>
      <c r="ATD4" s="135"/>
      <c r="ATE4" s="135"/>
      <c r="ATF4" s="135"/>
      <c r="ATG4" s="135"/>
      <c r="ATH4" s="135"/>
      <c r="ATI4" s="135"/>
      <c r="ATJ4" s="135"/>
      <c r="ATK4" s="135"/>
      <c r="ATL4" s="135"/>
      <c r="ATM4" s="135"/>
      <c r="ATN4" s="135"/>
      <c r="ATO4" s="135"/>
      <c r="ATP4" s="135"/>
      <c r="ATQ4" s="135"/>
      <c r="ATR4" s="135"/>
      <c r="ATS4" s="135"/>
      <c r="ATT4" s="135"/>
      <c r="ATU4" s="135"/>
      <c r="ATV4" s="135"/>
      <c r="ATW4" s="135"/>
      <c r="ATX4" s="135"/>
      <c r="ATY4" s="135"/>
      <c r="ATZ4" s="135"/>
      <c r="AUA4" s="135"/>
      <c r="AUB4" s="135"/>
      <c r="AUC4" s="135"/>
      <c r="AUD4" s="135"/>
      <c r="AUE4" s="135"/>
      <c r="AUF4" s="135"/>
      <c r="AUG4" s="135"/>
      <c r="AUH4" s="135"/>
      <c r="AUI4" s="135"/>
      <c r="AUJ4" s="135"/>
      <c r="AUK4" s="135"/>
      <c r="AUL4" s="135"/>
      <c r="AUM4" s="135"/>
      <c r="AUN4" s="135"/>
      <c r="AUO4" s="135"/>
      <c r="AUP4" s="135"/>
      <c r="AUQ4" s="135"/>
      <c r="AUR4" s="135"/>
      <c r="AUS4" s="135"/>
      <c r="AUT4" s="135"/>
      <c r="AUU4" s="135"/>
      <c r="AUV4" s="135"/>
      <c r="AUW4" s="135"/>
      <c r="AUX4" s="135"/>
      <c r="AUY4" s="135"/>
      <c r="AUZ4" s="135"/>
      <c r="AVA4" s="135"/>
      <c r="AVB4" s="135"/>
      <c r="AVC4" s="135"/>
      <c r="AVD4" s="135"/>
      <c r="AVE4" s="135"/>
      <c r="AVF4" s="135"/>
      <c r="AVG4" s="135"/>
      <c r="AVH4" s="135"/>
      <c r="AVI4" s="135"/>
      <c r="AVJ4" s="135"/>
      <c r="AVK4" s="135"/>
      <c r="AVL4" s="135"/>
      <c r="AVM4" s="135"/>
      <c r="AVN4" s="135"/>
      <c r="AVO4" s="135"/>
      <c r="AVP4" s="135"/>
      <c r="AVQ4" s="135"/>
      <c r="AVR4" s="135"/>
      <c r="AVS4" s="135"/>
      <c r="AVT4" s="135"/>
      <c r="AVU4" s="135"/>
      <c r="AVV4" s="135"/>
      <c r="AVW4" s="135"/>
      <c r="AVX4" s="135"/>
      <c r="AVY4" s="135"/>
      <c r="AVZ4" s="135"/>
      <c r="AWA4" s="135"/>
      <c r="AWB4" s="135"/>
      <c r="AWC4" s="135"/>
      <c r="AWD4" s="135"/>
      <c r="AWE4" s="135"/>
      <c r="AWF4" s="135"/>
      <c r="AWG4" s="135"/>
      <c r="AWH4" s="135"/>
      <c r="AWI4" s="135"/>
      <c r="AWJ4" s="135"/>
      <c r="AWK4" s="135"/>
      <c r="AWL4" s="135"/>
      <c r="AWM4" s="135"/>
      <c r="AWN4" s="135"/>
      <c r="AWO4" s="135"/>
      <c r="AWP4" s="135"/>
      <c r="AWQ4" s="135"/>
      <c r="AWR4" s="135"/>
      <c r="AWS4" s="135"/>
      <c r="AWT4" s="135"/>
      <c r="AWU4" s="135"/>
      <c r="AWV4" s="135"/>
      <c r="AWW4" s="135"/>
      <c r="AWX4" s="135"/>
      <c r="AWY4" s="135"/>
      <c r="AWZ4" s="135"/>
      <c r="AXA4" s="135"/>
      <c r="AXB4" s="135"/>
      <c r="AXC4" s="135"/>
      <c r="AXD4" s="135"/>
      <c r="AXE4" s="135"/>
      <c r="AXF4" s="135"/>
      <c r="AXG4" s="135"/>
      <c r="AXH4" s="135"/>
      <c r="AXI4" s="135"/>
      <c r="AXJ4" s="135"/>
      <c r="AXK4" s="135"/>
      <c r="AXL4" s="135"/>
      <c r="AXM4" s="135"/>
      <c r="AXN4" s="135"/>
      <c r="AXO4" s="135"/>
      <c r="AXP4" s="135"/>
      <c r="AXQ4" s="135"/>
      <c r="AXR4" s="135"/>
      <c r="AXS4" s="135"/>
      <c r="AXT4" s="135"/>
      <c r="AXU4" s="135"/>
      <c r="AXV4" s="135"/>
      <c r="AXW4" s="135"/>
      <c r="AXX4" s="135"/>
      <c r="AXY4" s="135"/>
      <c r="AXZ4" s="135"/>
      <c r="AYA4" s="135"/>
      <c r="AYB4" s="135"/>
      <c r="AYC4" s="135"/>
      <c r="AYD4" s="135"/>
      <c r="AYE4" s="135"/>
      <c r="AYF4" s="135"/>
      <c r="AYG4" s="135"/>
      <c r="AYH4" s="135"/>
      <c r="AYI4" s="135"/>
      <c r="AYJ4" s="135"/>
      <c r="AYK4" s="135"/>
      <c r="AYL4" s="135"/>
      <c r="AYM4" s="135"/>
      <c r="AYN4" s="135"/>
      <c r="AYO4" s="135"/>
      <c r="AYP4" s="135"/>
      <c r="AYQ4" s="135"/>
      <c r="AYR4" s="135"/>
      <c r="AYS4" s="135"/>
      <c r="AYT4" s="135"/>
      <c r="AYU4" s="135"/>
      <c r="AYV4" s="135"/>
      <c r="AYW4" s="135"/>
      <c r="AYX4" s="135"/>
      <c r="AYY4" s="135"/>
      <c r="AYZ4" s="135"/>
      <c r="AZA4" s="135"/>
      <c r="AZB4" s="135"/>
      <c r="AZC4" s="135"/>
      <c r="AZD4" s="135"/>
      <c r="AZE4" s="135"/>
      <c r="AZF4" s="135"/>
      <c r="AZG4" s="135"/>
      <c r="AZH4" s="135"/>
      <c r="AZI4" s="135"/>
      <c r="AZJ4" s="135"/>
      <c r="AZK4" s="135"/>
      <c r="AZL4" s="135"/>
      <c r="AZM4" s="135"/>
      <c r="AZN4" s="135"/>
      <c r="AZO4" s="135"/>
      <c r="AZP4" s="135"/>
      <c r="AZQ4" s="135"/>
      <c r="AZR4" s="135"/>
      <c r="AZS4" s="135"/>
      <c r="AZT4" s="135"/>
      <c r="AZU4" s="135"/>
      <c r="AZV4" s="135"/>
      <c r="AZW4" s="135"/>
      <c r="AZX4" s="135"/>
      <c r="AZY4" s="135"/>
      <c r="AZZ4" s="135"/>
      <c r="BAA4" s="135"/>
      <c r="BAB4" s="135"/>
      <c r="BAC4" s="135"/>
      <c r="BAD4" s="135"/>
      <c r="BAE4" s="135"/>
      <c r="BAF4" s="135"/>
      <c r="BAG4" s="135"/>
      <c r="BAH4" s="135"/>
      <c r="BAI4" s="135"/>
      <c r="BAJ4" s="135"/>
      <c r="BAK4" s="135"/>
      <c r="BAL4" s="135"/>
      <c r="BAM4" s="135"/>
      <c r="BAN4" s="135"/>
      <c r="BAO4" s="135"/>
      <c r="BAP4" s="135"/>
      <c r="BAQ4" s="135"/>
      <c r="BAR4" s="135"/>
      <c r="BAS4" s="135"/>
      <c r="BAT4" s="135"/>
      <c r="BAU4" s="135"/>
      <c r="BAV4" s="135"/>
      <c r="BAW4" s="135"/>
      <c r="BAX4" s="135"/>
      <c r="BAY4" s="135"/>
      <c r="BAZ4" s="135"/>
      <c r="BBA4" s="135"/>
      <c r="BBB4" s="135"/>
      <c r="BBC4" s="135"/>
      <c r="BBD4" s="135"/>
      <c r="BBE4" s="135"/>
      <c r="BBF4" s="135"/>
      <c r="BBG4" s="135"/>
      <c r="BBH4" s="135"/>
      <c r="BBI4" s="135"/>
      <c r="BBJ4" s="135"/>
      <c r="BBK4" s="135"/>
      <c r="BBL4" s="135"/>
      <c r="BBM4" s="135"/>
      <c r="BBN4" s="135"/>
      <c r="BBO4" s="135"/>
      <c r="BBP4" s="135"/>
      <c r="BBQ4" s="135"/>
      <c r="BBR4" s="135"/>
      <c r="BBS4" s="135"/>
      <c r="BBT4" s="135"/>
      <c r="BBU4" s="135"/>
      <c r="BBV4" s="135"/>
      <c r="BBW4" s="135"/>
      <c r="BBX4" s="135"/>
      <c r="BBY4" s="135"/>
      <c r="BBZ4" s="135"/>
      <c r="BCA4" s="135"/>
      <c r="BCB4" s="135"/>
      <c r="BCC4" s="135"/>
      <c r="BCD4" s="135"/>
      <c r="BCE4" s="135"/>
      <c r="BCF4" s="135"/>
      <c r="BCG4" s="135"/>
      <c r="BCH4" s="135"/>
      <c r="BCI4" s="135"/>
      <c r="BCJ4" s="135"/>
      <c r="BCK4" s="135"/>
      <c r="BCL4" s="135"/>
      <c r="BCM4" s="135"/>
      <c r="BCN4" s="135"/>
      <c r="BCO4" s="135"/>
      <c r="BCP4" s="135"/>
      <c r="BCQ4" s="135"/>
      <c r="BCR4" s="135"/>
      <c r="BCS4" s="135"/>
      <c r="BCT4" s="135"/>
      <c r="BCU4" s="135"/>
      <c r="BCV4" s="135"/>
      <c r="BCW4" s="135"/>
      <c r="BCX4" s="135"/>
      <c r="BCY4" s="135"/>
      <c r="BCZ4" s="135"/>
      <c r="BDA4" s="135"/>
      <c r="BDB4" s="135"/>
      <c r="BDC4" s="135"/>
      <c r="BDD4" s="135"/>
      <c r="BDE4" s="135"/>
      <c r="BDF4" s="135"/>
      <c r="BDG4" s="135"/>
      <c r="BDH4" s="135"/>
      <c r="BDI4" s="135"/>
      <c r="BDJ4" s="135"/>
      <c r="BDK4" s="135"/>
      <c r="BDL4" s="135"/>
      <c r="BDM4" s="135"/>
      <c r="BDN4" s="135"/>
      <c r="BDO4" s="135"/>
      <c r="BDP4" s="135"/>
      <c r="BDQ4" s="135"/>
      <c r="BDR4" s="135"/>
      <c r="BDS4" s="135"/>
      <c r="BDT4" s="135"/>
      <c r="BDU4" s="135"/>
      <c r="BDV4" s="135"/>
      <c r="BDW4" s="135"/>
      <c r="BDX4" s="135"/>
      <c r="BDY4" s="135"/>
      <c r="BDZ4" s="135"/>
      <c r="BEA4" s="135"/>
      <c r="BEB4" s="135"/>
      <c r="BEC4" s="135"/>
      <c r="BED4" s="135"/>
      <c r="BEE4" s="135"/>
      <c r="BEF4" s="135"/>
      <c r="BEG4" s="135"/>
      <c r="BEH4" s="135"/>
      <c r="BEI4" s="135"/>
      <c r="BEJ4" s="135"/>
      <c r="BEK4" s="135"/>
      <c r="BEL4" s="135"/>
      <c r="BEM4" s="135"/>
      <c r="BEN4" s="135"/>
      <c r="BEO4" s="135"/>
      <c r="BEP4" s="135"/>
      <c r="BEQ4" s="135"/>
      <c r="BER4" s="135"/>
      <c r="BES4" s="135"/>
      <c r="BET4" s="135"/>
      <c r="BEU4" s="135"/>
      <c r="BEV4" s="135"/>
      <c r="BEW4" s="135"/>
      <c r="BEX4" s="135"/>
      <c r="BEY4" s="135"/>
      <c r="BEZ4" s="135"/>
      <c r="BFA4" s="135"/>
      <c r="BFB4" s="135"/>
      <c r="BFC4" s="135"/>
      <c r="BFD4" s="135"/>
      <c r="BFE4" s="135"/>
      <c r="BFF4" s="135"/>
      <c r="BFG4" s="135"/>
      <c r="BFH4" s="135"/>
      <c r="BFI4" s="135"/>
      <c r="BFJ4" s="135"/>
      <c r="BFK4" s="135"/>
      <c r="BFL4" s="135"/>
      <c r="BFM4" s="135"/>
      <c r="BFN4" s="135"/>
      <c r="BFO4" s="135"/>
      <c r="BFP4" s="135"/>
      <c r="BFQ4" s="135"/>
      <c r="BFR4" s="135"/>
      <c r="BFS4" s="135"/>
      <c r="BFT4" s="135"/>
      <c r="BFU4" s="135"/>
      <c r="BFV4" s="135"/>
      <c r="BFW4" s="135"/>
      <c r="BFX4" s="135"/>
      <c r="BFY4" s="135"/>
      <c r="BFZ4" s="135"/>
      <c r="BGA4" s="135"/>
      <c r="BGB4" s="135"/>
      <c r="BGC4" s="135"/>
      <c r="BGD4" s="135"/>
      <c r="BGE4" s="135"/>
      <c r="BGF4" s="135"/>
      <c r="BGG4" s="135"/>
      <c r="BGH4" s="135"/>
      <c r="BGI4" s="135"/>
      <c r="BGJ4" s="135"/>
      <c r="BGK4" s="135"/>
      <c r="BGL4" s="135"/>
      <c r="BGM4" s="135"/>
      <c r="BGN4" s="135"/>
      <c r="BGO4" s="135"/>
      <c r="BGP4" s="135"/>
      <c r="BGQ4" s="135"/>
      <c r="BGR4" s="135"/>
      <c r="BGS4" s="135"/>
      <c r="BGT4" s="135"/>
      <c r="BGU4" s="135"/>
      <c r="BGV4" s="135"/>
      <c r="BGW4" s="135"/>
      <c r="BGX4" s="135"/>
      <c r="BGY4" s="135"/>
      <c r="BGZ4" s="135"/>
      <c r="BHA4" s="135"/>
      <c r="BHB4" s="135"/>
      <c r="BHC4" s="135"/>
      <c r="BHD4" s="135"/>
      <c r="BHE4" s="135"/>
      <c r="BHF4" s="135"/>
      <c r="BHG4" s="135"/>
      <c r="BHH4" s="135"/>
      <c r="BHI4" s="135"/>
      <c r="BHJ4" s="135"/>
      <c r="BHK4" s="135"/>
      <c r="BHL4" s="135"/>
      <c r="BHM4" s="135"/>
      <c r="BHN4" s="135"/>
      <c r="BHO4" s="135"/>
      <c r="BHP4" s="135"/>
      <c r="BHQ4" s="135"/>
      <c r="BHR4" s="135"/>
      <c r="BHS4" s="135"/>
      <c r="BHT4" s="135"/>
      <c r="BHU4" s="135"/>
      <c r="BHV4" s="135"/>
      <c r="BHW4" s="135"/>
      <c r="BHX4" s="135"/>
      <c r="BHY4" s="135"/>
      <c r="BHZ4" s="135"/>
      <c r="BIA4" s="135"/>
      <c r="BIB4" s="135"/>
      <c r="BIC4" s="135"/>
      <c r="BID4" s="135"/>
      <c r="BIE4" s="135"/>
      <c r="BIF4" s="135"/>
      <c r="BIG4" s="135"/>
      <c r="BIH4" s="135"/>
      <c r="BII4" s="135"/>
      <c r="BIJ4" s="135"/>
      <c r="BIK4" s="135"/>
      <c r="BIL4" s="135"/>
      <c r="BIM4" s="135"/>
      <c r="BIN4" s="135"/>
      <c r="BIO4" s="135"/>
      <c r="BIP4" s="135"/>
      <c r="BIQ4" s="135"/>
      <c r="BIR4" s="135"/>
      <c r="BIS4" s="135"/>
      <c r="BIT4" s="135"/>
      <c r="BIU4" s="135"/>
      <c r="BIV4" s="135"/>
      <c r="BIW4" s="135"/>
      <c r="BIX4" s="135"/>
      <c r="BIY4" s="135"/>
      <c r="BIZ4" s="135"/>
      <c r="BJA4" s="135"/>
      <c r="BJB4" s="135"/>
      <c r="BJC4" s="135"/>
      <c r="BJD4" s="135"/>
      <c r="BJE4" s="135"/>
      <c r="BJF4" s="135"/>
      <c r="BJG4" s="135"/>
      <c r="BJH4" s="135"/>
      <c r="BJI4" s="135"/>
      <c r="BJJ4" s="135"/>
      <c r="BJK4" s="135"/>
      <c r="BJL4" s="135"/>
      <c r="BJM4" s="135"/>
      <c r="BJN4" s="135"/>
      <c r="BJO4" s="135"/>
      <c r="BJP4" s="135"/>
      <c r="BJQ4" s="135"/>
      <c r="BJR4" s="135"/>
      <c r="BJS4" s="135"/>
      <c r="BJT4" s="135"/>
      <c r="BJU4" s="135"/>
      <c r="BJV4" s="135"/>
      <c r="BJW4" s="135"/>
      <c r="BJX4" s="135"/>
      <c r="BJY4" s="135"/>
      <c r="BJZ4" s="135"/>
      <c r="BKA4" s="135"/>
      <c r="BKB4" s="135"/>
      <c r="BKC4" s="135"/>
      <c r="BKD4" s="135"/>
      <c r="BKE4" s="135"/>
      <c r="BKF4" s="135"/>
      <c r="BKG4" s="135"/>
      <c r="BKH4" s="135"/>
      <c r="BKI4" s="135"/>
      <c r="BKJ4" s="135"/>
      <c r="BKK4" s="135"/>
      <c r="BKL4" s="135"/>
      <c r="BKM4" s="135"/>
      <c r="BKN4" s="135"/>
      <c r="BKO4" s="135"/>
      <c r="BKP4" s="135"/>
      <c r="BKQ4" s="135"/>
      <c r="BKR4" s="135"/>
      <c r="BKS4" s="135"/>
      <c r="BKT4" s="135"/>
      <c r="BKU4" s="135"/>
      <c r="BKV4" s="135"/>
      <c r="BKW4" s="135"/>
      <c r="BKX4" s="135"/>
      <c r="BKY4" s="135"/>
      <c r="BKZ4" s="135"/>
      <c r="BLA4" s="135"/>
      <c r="BLB4" s="135"/>
      <c r="BLC4" s="135"/>
      <c r="BLD4" s="135"/>
      <c r="BLE4" s="135"/>
      <c r="BLF4" s="135"/>
      <c r="BLG4" s="135"/>
      <c r="BLH4" s="135"/>
      <c r="BLI4" s="135"/>
      <c r="BLJ4" s="135"/>
      <c r="BLK4" s="135"/>
      <c r="BLL4" s="135"/>
      <c r="BLM4" s="135"/>
      <c r="BLN4" s="135"/>
      <c r="BLO4" s="135"/>
      <c r="BLP4" s="135"/>
      <c r="BLQ4" s="135"/>
      <c r="BLR4" s="135"/>
      <c r="BLS4" s="135"/>
      <c r="BLT4" s="135"/>
      <c r="BLU4" s="135"/>
      <c r="BLV4" s="135"/>
      <c r="BLW4" s="135"/>
      <c r="BLX4" s="135"/>
      <c r="BLY4" s="135"/>
      <c r="BLZ4" s="135"/>
      <c r="BMA4" s="135"/>
      <c r="BMB4" s="135"/>
      <c r="BMC4" s="135"/>
      <c r="BMD4" s="135"/>
      <c r="BME4" s="135"/>
      <c r="BMF4" s="135"/>
      <c r="BMG4" s="135"/>
      <c r="BMH4" s="135"/>
      <c r="BMI4" s="135"/>
      <c r="BMJ4" s="135"/>
      <c r="BMK4" s="135"/>
      <c r="BML4" s="135"/>
      <c r="BMM4" s="135"/>
      <c r="BMN4" s="135"/>
      <c r="BMO4" s="135"/>
      <c r="BMP4" s="135"/>
      <c r="BMQ4" s="135"/>
      <c r="BMR4" s="135"/>
      <c r="BMS4" s="135"/>
      <c r="BMT4" s="135"/>
      <c r="BMU4" s="135"/>
      <c r="BMV4" s="135"/>
      <c r="BMW4" s="135"/>
      <c r="BMX4" s="135"/>
      <c r="BMY4" s="135"/>
      <c r="BMZ4" s="135"/>
      <c r="BNA4" s="135"/>
      <c r="BNB4" s="135"/>
      <c r="BNC4" s="135"/>
      <c r="BND4" s="135"/>
      <c r="BNE4" s="135"/>
      <c r="BNF4" s="135"/>
      <c r="BNG4" s="135"/>
      <c r="BNH4" s="135"/>
      <c r="BNI4" s="135"/>
      <c r="BNJ4" s="135"/>
      <c r="BNK4" s="135"/>
      <c r="BNL4" s="135"/>
      <c r="BNM4" s="135"/>
      <c r="BNN4" s="135"/>
      <c r="BNO4" s="135"/>
      <c r="BNP4" s="135"/>
      <c r="BNQ4" s="135"/>
      <c r="BNR4" s="135"/>
      <c r="BNS4" s="135"/>
      <c r="BNT4" s="135"/>
      <c r="BNU4" s="135"/>
      <c r="BNV4" s="135"/>
      <c r="BNW4" s="135"/>
      <c r="BNX4" s="135"/>
      <c r="BNY4" s="135"/>
      <c r="BNZ4" s="135"/>
      <c r="BOA4" s="135"/>
      <c r="BOB4" s="135"/>
      <c r="BOC4" s="135"/>
      <c r="BOD4" s="135"/>
      <c r="BOE4" s="135"/>
      <c r="BOF4" s="135"/>
      <c r="BOG4" s="135"/>
      <c r="BOH4" s="135"/>
      <c r="BOI4" s="135"/>
      <c r="BOJ4" s="135"/>
      <c r="BOK4" s="135"/>
      <c r="BOL4" s="135"/>
      <c r="BOM4" s="135"/>
      <c r="BON4" s="135"/>
      <c r="BOO4" s="135"/>
      <c r="BOP4" s="135"/>
      <c r="BOQ4" s="135"/>
      <c r="BOR4" s="135"/>
      <c r="BOS4" s="135"/>
      <c r="BOT4" s="135"/>
      <c r="BOU4" s="135"/>
      <c r="BOV4" s="135"/>
      <c r="BOW4" s="135"/>
      <c r="BOX4" s="135"/>
      <c r="BOY4" s="135"/>
      <c r="BOZ4" s="135"/>
      <c r="BPA4" s="135"/>
      <c r="BPB4" s="135"/>
      <c r="BPC4" s="135"/>
      <c r="BPD4" s="135"/>
      <c r="BPE4" s="135"/>
      <c r="BPF4" s="135"/>
      <c r="BPG4" s="135"/>
      <c r="BPH4" s="135"/>
      <c r="BPI4" s="135"/>
      <c r="BPJ4" s="135"/>
      <c r="BPK4" s="135"/>
      <c r="BPL4" s="135"/>
      <c r="BPM4" s="135"/>
      <c r="BPN4" s="135"/>
      <c r="BPO4" s="135"/>
      <c r="BPP4" s="135"/>
      <c r="BPQ4" s="135"/>
      <c r="BPR4" s="135"/>
      <c r="BPS4" s="135"/>
      <c r="BPT4" s="135"/>
      <c r="BPU4" s="135"/>
      <c r="BPV4" s="135"/>
      <c r="BPW4" s="135"/>
      <c r="BPX4" s="135"/>
      <c r="BPY4" s="135"/>
      <c r="BPZ4" s="135"/>
      <c r="BQA4" s="135"/>
      <c r="BQB4" s="135"/>
      <c r="BQC4" s="135"/>
      <c r="BQD4" s="135"/>
      <c r="BQE4" s="135"/>
      <c r="BQF4" s="135"/>
      <c r="BQG4" s="135"/>
      <c r="BQH4" s="135"/>
      <c r="BQI4" s="135"/>
      <c r="BQJ4" s="135"/>
      <c r="BQK4" s="135"/>
      <c r="BQL4" s="135"/>
      <c r="BQM4" s="135"/>
      <c r="BQN4" s="135"/>
      <c r="BQO4" s="135"/>
      <c r="BQP4" s="135"/>
      <c r="BQQ4" s="135"/>
      <c r="BQR4" s="135"/>
      <c r="BQS4" s="135"/>
      <c r="BQT4" s="135"/>
      <c r="BQU4" s="135"/>
      <c r="BQV4" s="135"/>
      <c r="BQW4" s="135"/>
      <c r="BQX4" s="135"/>
      <c r="BQY4" s="135"/>
      <c r="BQZ4" s="135"/>
      <c r="BRA4" s="135"/>
      <c r="BRB4" s="135"/>
      <c r="BRC4" s="135"/>
      <c r="BRD4" s="135"/>
      <c r="BRE4" s="135"/>
      <c r="BRF4" s="135"/>
      <c r="BRG4" s="135"/>
      <c r="BRH4" s="135"/>
      <c r="BRI4" s="135"/>
      <c r="BRJ4" s="135"/>
      <c r="BRK4" s="135"/>
      <c r="BRL4" s="135"/>
      <c r="BRM4" s="135"/>
      <c r="BRN4" s="135"/>
      <c r="BRO4" s="135"/>
      <c r="BRP4" s="135"/>
      <c r="BRQ4" s="135"/>
      <c r="BRR4" s="135"/>
      <c r="BRS4" s="135"/>
      <c r="BRT4" s="135"/>
      <c r="BRU4" s="135"/>
      <c r="BRV4" s="135"/>
      <c r="BRW4" s="135"/>
      <c r="BRX4" s="135"/>
      <c r="BRY4" s="135"/>
      <c r="BRZ4" s="135"/>
      <c r="BSA4" s="135"/>
      <c r="BSB4" s="135"/>
      <c r="BSC4" s="135"/>
      <c r="BSD4" s="135"/>
      <c r="BSE4" s="135"/>
      <c r="BSF4" s="135"/>
      <c r="BSG4" s="135"/>
      <c r="BSH4" s="135"/>
      <c r="BSI4" s="135"/>
      <c r="BSJ4" s="135"/>
      <c r="BSK4" s="135"/>
      <c r="BSL4" s="135"/>
      <c r="BSM4" s="135"/>
      <c r="BSN4" s="135"/>
      <c r="BSO4" s="135"/>
      <c r="BSP4" s="135"/>
      <c r="BSQ4" s="135"/>
      <c r="BSR4" s="135"/>
      <c r="BSS4" s="135"/>
      <c r="BST4" s="135"/>
      <c r="BSU4" s="135"/>
      <c r="BSV4" s="135"/>
      <c r="BSW4" s="135"/>
      <c r="BSX4" s="135"/>
      <c r="BSY4" s="135"/>
      <c r="BSZ4" s="135"/>
      <c r="BTA4" s="135"/>
      <c r="BTB4" s="135"/>
      <c r="BTC4" s="135"/>
      <c r="BTD4" s="135"/>
      <c r="BTE4" s="135"/>
      <c r="BTF4" s="135"/>
      <c r="BTG4" s="135"/>
      <c r="BTH4" s="135"/>
      <c r="BTI4" s="135"/>
      <c r="BTJ4" s="135"/>
      <c r="BTK4" s="135"/>
      <c r="BTL4" s="135"/>
      <c r="BTM4" s="135"/>
      <c r="BTN4" s="135"/>
      <c r="BTO4" s="135"/>
      <c r="BTP4" s="135"/>
      <c r="BTQ4" s="135"/>
      <c r="BTR4" s="135"/>
      <c r="BTS4" s="135"/>
      <c r="BTT4" s="135"/>
      <c r="BTU4" s="135"/>
      <c r="BTV4" s="135"/>
      <c r="BTW4" s="135"/>
      <c r="BTX4" s="135"/>
      <c r="BTY4" s="135"/>
      <c r="BTZ4" s="135"/>
      <c r="BUA4" s="135"/>
      <c r="BUB4" s="135"/>
      <c r="BUC4" s="135"/>
      <c r="BUD4" s="135"/>
      <c r="BUE4" s="135"/>
      <c r="BUF4" s="135"/>
      <c r="BUG4" s="135"/>
      <c r="BUH4" s="135"/>
      <c r="BUI4" s="135"/>
      <c r="BUJ4" s="135"/>
      <c r="BUK4" s="135"/>
      <c r="BUL4" s="135"/>
      <c r="BUM4" s="135"/>
      <c r="BUN4" s="135"/>
      <c r="BUO4" s="135"/>
      <c r="BUP4" s="135"/>
      <c r="BUQ4" s="135"/>
      <c r="BUR4" s="135"/>
      <c r="BUS4" s="135"/>
      <c r="BUT4" s="135"/>
      <c r="BUU4" s="135"/>
      <c r="BUV4" s="135"/>
      <c r="BUW4" s="135"/>
      <c r="BUX4" s="135"/>
      <c r="BUY4" s="135"/>
      <c r="BUZ4" s="135"/>
      <c r="BVA4" s="135"/>
      <c r="BVB4" s="135"/>
      <c r="BVC4" s="135"/>
      <c r="BVD4" s="135"/>
      <c r="BVE4" s="135"/>
      <c r="BVF4" s="135"/>
      <c r="BVG4" s="135"/>
      <c r="BVH4" s="135"/>
      <c r="BVI4" s="135"/>
      <c r="BVJ4" s="135"/>
      <c r="BVK4" s="135"/>
      <c r="BVL4" s="135"/>
      <c r="BVM4" s="135"/>
      <c r="BVN4" s="135"/>
      <c r="BVO4" s="135"/>
      <c r="BVP4" s="135"/>
      <c r="BVQ4" s="135"/>
      <c r="BVR4" s="135"/>
      <c r="BVS4" s="135"/>
      <c r="BVT4" s="135"/>
      <c r="BVU4" s="135"/>
      <c r="BVV4" s="135"/>
      <c r="BVW4" s="135"/>
      <c r="BVX4" s="135"/>
      <c r="BVY4" s="135"/>
      <c r="BVZ4" s="135"/>
      <c r="BWA4" s="135"/>
      <c r="BWB4" s="135"/>
      <c r="BWC4" s="135"/>
      <c r="BWD4" s="135"/>
      <c r="BWE4" s="135"/>
      <c r="BWF4" s="135"/>
      <c r="BWG4" s="135"/>
      <c r="BWH4" s="135"/>
      <c r="BWI4" s="135"/>
      <c r="BWJ4" s="135"/>
      <c r="BWK4" s="135"/>
      <c r="BWL4" s="135"/>
      <c r="BWM4" s="135"/>
      <c r="BWN4" s="135"/>
      <c r="BWO4" s="135"/>
      <c r="BWP4" s="135"/>
      <c r="BWQ4" s="135"/>
      <c r="BWR4" s="135"/>
      <c r="BWS4" s="135"/>
      <c r="BWT4" s="135"/>
      <c r="BWU4" s="135"/>
      <c r="BWV4" s="135"/>
      <c r="BWW4" s="135"/>
      <c r="BWX4" s="135"/>
      <c r="BWY4" s="135"/>
      <c r="BWZ4" s="135"/>
      <c r="BXA4" s="135"/>
      <c r="BXB4" s="135"/>
      <c r="BXC4" s="135"/>
      <c r="BXD4" s="135"/>
      <c r="BXE4" s="135"/>
      <c r="BXF4" s="135"/>
      <c r="BXG4" s="135"/>
      <c r="BXH4" s="135"/>
      <c r="BXI4" s="135"/>
      <c r="BXJ4" s="135"/>
      <c r="BXK4" s="135"/>
      <c r="BXL4" s="135"/>
      <c r="BXM4" s="135"/>
      <c r="BXN4" s="135"/>
      <c r="BXO4" s="135"/>
      <c r="BXP4" s="135"/>
      <c r="BXQ4" s="135"/>
      <c r="BXR4" s="135"/>
      <c r="BXS4" s="135"/>
      <c r="BXT4" s="135"/>
      <c r="BXU4" s="135"/>
      <c r="BXV4" s="135"/>
      <c r="BXW4" s="135"/>
      <c r="BXX4" s="135"/>
      <c r="BXY4" s="135"/>
      <c r="BXZ4" s="135"/>
      <c r="BYA4" s="135"/>
      <c r="BYB4" s="135"/>
      <c r="BYC4" s="135"/>
      <c r="BYD4" s="135"/>
      <c r="BYE4" s="135"/>
      <c r="BYF4" s="135"/>
      <c r="BYG4" s="135"/>
      <c r="BYH4" s="135"/>
      <c r="BYI4" s="135"/>
      <c r="BYJ4" s="135"/>
      <c r="BYK4" s="135"/>
      <c r="BYL4" s="135"/>
      <c r="BYM4" s="135"/>
      <c r="BYN4" s="135"/>
      <c r="BYO4" s="135"/>
      <c r="BYP4" s="135"/>
      <c r="BYQ4" s="135"/>
      <c r="BYR4" s="135"/>
      <c r="BYS4" s="135"/>
      <c r="BYT4" s="135"/>
      <c r="BYU4" s="135"/>
      <c r="BYV4" s="135"/>
      <c r="BYW4" s="135"/>
      <c r="BYX4" s="135"/>
      <c r="BYY4" s="135"/>
      <c r="BYZ4" s="135"/>
      <c r="BZA4" s="135"/>
      <c r="BZB4" s="135"/>
      <c r="BZC4" s="135"/>
      <c r="BZD4" s="135"/>
      <c r="BZE4" s="135"/>
      <c r="BZF4" s="135"/>
      <c r="BZG4" s="135"/>
      <c r="BZH4" s="135"/>
      <c r="BZI4" s="135"/>
      <c r="BZJ4" s="135"/>
      <c r="BZK4" s="135"/>
      <c r="BZL4" s="135"/>
      <c r="BZM4" s="135"/>
      <c r="BZN4" s="135"/>
      <c r="BZO4" s="135"/>
      <c r="BZP4" s="135"/>
      <c r="BZQ4" s="135"/>
      <c r="BZR4" s="135"/>
      <c r="BZS4" s="135"/>
      <c r="BZT4" s="135"/>
      <c r="BZU4" s="135"/>
      <c r="BZV4" s="135"/>
      <c r="BZW4" s="135"/>
      <c r="BZX4" s="135"/>
      <c r="BZY4" s="135"/>
      <c r="BZZ4" s="135"/>
      <c r="CAA4" s="135"/>
      <c r="CAB4" s="135"/>
      <c r="CAC4" s="135"/>
      <c r="CAD4" s="135"/>
      <c r="CAE4" s="135"/>
      <c r="CAF4" s="135"/>
      <c r="CAG4" s="135"/>
      <c r="CAH4" s="135"/>
      <c r="CAI4" s="135"/>
      <c r="CAJ4" s="135"/>
      <c r="CAK4" s="135"/>
      <c r="CAL4" s="135"/>
      <c r="CAM4" s="135"/>
      <c r="CAN4" s="135"/>
      <c r="CAO4" s="135"/>
      <c r="CAP4" s="135"/>
      <c r="CAQ4" s="135"/>
      <c r="CAR4" s="135"/>
      <c r="CAS4" s="135"/>
      <c r="CAT4" s="135"/>
      <c r="CAU4" s="135"/>
      <c r="CAV4" s="135"/>
      <c r="CAW4" s="135"/>
      <c r="CAX4" s="135"/>
      <c r="CAY4" s="135"/>
      <c r="CAZ4" s="135"/>
      <c r="CBA4" s="135"/>
      <c r="CBB4" s="135"/>
      <c r="CBC4" s="135"/>
      <c r="CBD4" s="135"/>
      <c r="CBE4" s="135"/>
      <c r="CBF4" s="135"/>
      <c r="CBG4" s="135"/>
      <c r="CBH4" s="135"/>
      <c r="CBI4" s="135"/>
      <c r="CBJ4" s="135"/>
      <c r="CBK4" s="135"/>
      <c r="CBL4" s="135"/>
      <c r="CBM4" s="135"/>
      <c r="CBN4" s="135"/>
      <c r="CBO4" s="135"/>
      <c r="CBP4" s="135"/>
      <c r="CBQ4" s="135"/>
      <c r="CBR4" s="135"/>
      <c r="CBS4" s="135"/>
      <c r="CBT4" s="135"/>
      <c r="CBU4" s="135"/>
      <c r="CBV4" s="135"/>
      <c r="CBW4" s="135"/>
      <c r="CBX4" s="135"/>
      <c r="CBY4" s="135"/>
      <c r="CBZ4" s="135"/>
      <c r="CCA4" s="135"/>
      <c r="CCB4" s="135"/>
      <c r="CCC4" s="135"/>
      <c r="CCD4" s="135"/>
      <c r="CCE4" s="135"/>
      <c r="CCF4" s="135"/>
      <c r="CCG4" s="135"/>
      <c r="CCH4" s="135"/>
      <c r="CCI4" s="135"/>
      <c r="CCJ4" s="135"/>
      <c r="CCK4" s="135"/>
      <c r="CCL4" s="135"/>
      <c r="CCM4" s="135"/>
      <c r="CCN4" s="135"/>
      <c r="CCO4" s="135"/>
      <c r="CCP4" s="135"/>
      <c r="CCQ4" s="135"/>
      <c r="CCR4" s="135"/>
      <c r="CCS4" s="135"/>
      <c r="CCT4" s="135"/>
      <c r="CCU4" s="135"/>
      <c r="CCV4" s="135"/>
      <c r="CCW4" s="135"/>
      <c r="CCX4" s="135"/>
      <c r="CCY4" s="135"/>
      <c r="CCZ4" s="135"/>
      <c r="CDA4" s="135"/>
      <c r="CDB4" s="135"/>
      <c r="CDC4" s="135"/>
      <c r="CDD4" s="135"/>
      <c r="CDE4" s="135"/>
      <c r="CDF4" s="135"/>
      <c r="CDG4" s="135"/>
      <c r="CDH4" s="135"/>
      <c r="CDI4" s="135"/>
      <c r="CDJ4" s="135"/>
      <c r="CDK4" s="135"/>
      <c r="CDL4" s="135"/>
      <c r="CDM4" s="135"/>
      <c r="CDN4" s="135"/>
      <c r="CDO4" s="135"/>
      <c r="CDP4" s="135"/>
      <c r="CDQ4" s="135"/>
      <c r="CDR4" s="135"/>
      <c r="CDS4" s="135"/>
      <c r="CDT4" s="135"/>
      <c r="CDU4" s="135"/>
      <c r="CDV4" s="135"/>
      <c r="CDW4" s="135"/>
      <c r="CDX4" s="135"/>
      <c r="CDY4" s="135"/>
      <c r="CDZ4" s="135"/>
      <c r="CEA4" s="135"/>
      <c r="CEB4" s="135"/>
      <c r="CEC4" s="135"/>
      <c r="CED4" s="135"/>
      <c r="CEE4" s="135"/>
      <c r="CEF4" s="135"/>
      <c r="CEG4" s="135"/>
      <c r="CEH4" s="135"/>
      <c r="CEI4" s="135"/>
      <c r="CEJ4" s="135"/>
      <c r="CEK4" s="135"/>
      <c r="CEL4" s="135"/>
      <c r="CEM4" s="135"/>
      <c r="CEN4" s="135"/>
      <c r="CEO4" s="135"/>
      <c r="CEP4" s="135"/>
      <c r="CEQ4" s="135"/>
      <c r="CER4" s="135"/>
      <c r="CES4" s="135"/>
      <c r="CET4" s="135"/>
      <c r="CEU4" s="135"/>
      <c r="CEV4" s="135"/>
      <c r="CEW4" s="135"/>
      <c r="CEX4" s="135"/>
      <c r="CEY4" s="135"/>
      <c r="CEZ4" s="135"/>
      <c r="CFA4" s="135"/>
      <c r="CFB4" s="135"/>
      <c r="CFC4" s="135"/>
      <c r="CFD4" s="135"/>
      <c r="CFE4" s="135"/>
      <c r="CFF4" s="135"/>
      <c r="CFG4" s="135"/>
      <c r="CFH4" s="135"/>
      <c r="CFI4" s="135"/>
      <c r="CFJ4" s="135"/>
      <c r="CFK4" s="135"/>
      <c r="CFL4" s="135"/>
      <c r="CFM4" s="135"/>
      <c r="CFN4" s="135"/>
      <c r="CFO4" s="135"/>
      <c r="CFP4" s="135"/>
      <c r="CFQ4" s="135"/>
      <c r="CFR4" s="135"/>
      <c r="CFS4" s="135"/>
      <c r="CFT4" s="135"/>
      <c r="CFU4" s="135"/>
      <c r="CFV4" s="135"/>
      <c r="CFW4" s="135"/>
      <c r="CFX4" s="135"/>
      <c r="CFY4" s="135"/>
      <c r="CFZ4" s="135"/>
      <c r="CGA4" s="135"/>
      <c r="CGB4" s="135"/>
      <c r="CGC4" s="135"/>
      <c r="CGD4" s="135"/>
      <c r="CGE4" s="135"/>
      <c r="CGF4" s="135"/>
      <c r="CGG4" s="135"/>
      <c r="CGH4" s="135"/>
      <c r="CGI4" s="135"/>
      <c r="CGJ4" s="135"/>
      <c r="CGK4" s="135"/>
      <c r="CGL4" s="135"/>
      <c r="CGM4" s="135"/>
      <c r="CGN4" s="135"/>
      <c r="CGO4" s="135"/>
      <c r="CGP4" s="135"/>
      <c r="CGQ4" s="135"/>
      <c r="CGR4" s="135"/>
      <c r="CGS4" s="135"/>
      <c r="CGT4" s="135"/>
      <c r="CGU4" s="135"/>
      <c r="CGV4" s="135"/>
      <c r="CGW4" s="135"/>
      <c r="CGX4" s="135"/>
      <c r="CGY4" s="135"/>
      <c r="CGZ4" s="135"/>
      <c r="CHA4" s="135"/>
      <c r="CHB4" s="135"/>
      <c r="CHC4" s="135"/>
      <c r="CHD4" s="135"/>
      <c r="CHE4" s="135"/>
      <c r="CHF4" s="135"/>
      <c r="CHG4" s="135"/>
      <c r="CHH4" s="135"/>
      <c r="CHI4" s="135"/>
      <c r="CHJ4" s="135"/>
      <c r="CHK4" s="135"/>
      <c r="CHL4" s="135"/>
      <c r="CHM4" s="135"/>
      <c r="CHN4" s="135"/>
      <c r="CHO4" s="135"/>
      <c r="CHP4" s="135"/>
      <c r="CHQ4" s="135"/>
      <c r="CHR4" s="135"/>
      <c r="CHS4" s="135"/>
      <c r="CHT4" s="135"/>
      <c r="CHU4" s="135"/>
      <c r="CHV4" s="135"/>
      <c r="CHW4" s="135"/>
      <c r="CHX4" s="135"/>
      <c r="CHY4" s="135"/>
      <c r="CHZ4" s="135"/>
      <c r="CIA4" s="135"/>
      <c r="CIB4" s="135"/>
      <c r="CIC4" s="135"/>
      <c r="CID4" s="135"/>
      <c r="CIE4" s="135"/>
      <c r="CIF4" s="135"/>
      <c r="CIG4" s="135"/>
      <c r="CIH4" s="135"/>
      <c r="CII4" s="135"/>
      <c r="CIJ4" s="135"/>
      <c r="CIK4" s="135"/>
      <c r="CIL4" s="135"/>
      <c r="CIM4" s="135"/>
      <c r="CIN4" s="135"/>
      <c r="CIO4" s="135"/>
      <c r="CIP4" s="135"/>
      <c r="CIQ4" s="135"/>
      <c r="CIR4" s="135"/>
      <c r="CIS4" s="135"/>
      <c r="CIT4" s="135"/>
      <c r="CIU4" s="135"/>
      <c r="CIV4" s="135"/>
      <c r="CIW4" s="135"/>
      <c r="CIX4" s="135"/>
      <c r="CIY4" s="135"/>
      <c r="CIZ4" s="135"/>
      <c r="CJA4" s="135"/>
      <c r="CJB4" s="135"/>
      <c r="CJC4" s="135"/>
      <c r="CJD4" s="135"/>
      <c r="CJE4" s="135"/>
      <c r="CJF4" s="135"/>
      <c r="CJG4" s="135"/>
      <c r="CJH4" s="135"/>
      <c r="CJI4" s="135"/>
      <c r="CJJ4" s="135"/>
      <c r="CJK4" s="135"/>
      <c r="CJL4" s="135"/>
      <c r="CJM4" s="135"/>
      <c r="CJN4" s="135"/>
      <c r="CJO4" s="135"/>
      <c r="CJP4" s="135"/>
      <c r="CJQ4" s="135"/>
      <c r="CJR4" s="135"/>
      <c r="CJS4" s="135"/>
      <c r="CJT4" s="135"/>
      <c r="CJU4" s="135"/>
      <c r="CJV4" s="135"/>
      <c r="CJW4" s="135"/>
      <c r="CJX4" s="135"/>
      <c r="CJY4" s="135"/>
      <c r="CJZ4" s="135"/>
      <c r="CKA4" s="135"/>
      <c r="CKB4" s="135"/>
      <c r="CKC4" s="135"/>
      <c r="CKD4" s="135"/>
      <c r="CKE4" s="135"/>
      <c r="CKF4" s="135"/>
      <c r="CKG4" s="135"/>
      <c r="CKH4" s="135"/>
      <c r="CKI4" s="135"/>
      <c r="CKJ4" s="135"/>
      <c r="CKK4" s="135"/>
      <c r="CKL4" s="135"/>
      <c r="CKM4" s="135"/>
      <c r="CKN4" s="135"/>
      <c r="CKO4" s="135"/>
      <c r="CKP4" s="135"/>
      <c r="CKQ4" s="135"/>
      <c r="CKR4" s="135"/>
      <c r="CKS4" s="135"/>
      <c r="CKT4" s="135"/>
      <c r="CKU4" s="135"/>
      <c r="CKV4" s="135"/>
      <c r="CKW4" s="135"/>
      <c r="CKX4" s="135"/>
      <c r="CKY4" s="135"/>
      <c r="CKZ4" s="135"/>
      <c r="CLA4" s="135"/>
      <c r="CLB4" s="135"/>
      <c r="CLC4" s="135"/>
      <c r="CLD4" s="135"/>
      <c r="CLE4" s="135"/>
      <c r="CLF4" s="135"/>
      <c r="CLG4" s="135"/>
      <c r="CLH4" s="135"/>
      <c r="CLI4" s="135"/>
      <c r="CLJ4" s="135"/>
      <c r="CLK4" s="135"/>
      <c r="CLL4" s="135"/>
      <c r="CLM4" s="135"/>
      <c r="CLN4" s="135"/>
      <c r="CLO4" s="135"/>
      <c r="CLP4" s="135"/>
      <c r="CLQ4" s="135"/>
      <c r="CLR4" s="135"/>
      <c r="CLS4" s="135"/>
      <c r="CLT4" s="135"/>
      <c r="CLU4" s="135"/>
      <c r="CLV4" s="135"/>
      <c r="CLW4" s="135"/>
      <c r="CLX4" s="135"/>
      <c r="CLY4" s="135"/>
      <c r="CLZ4" s="135"/>
      <c r="CMA4" s="135"/>
      <c r="CMB4" s="135"/>
      <c r="CMC4" s="135"/>
      <c r="CMD4" s="135"/>
      <c r="CME4" s="135"/>
      <c r="CMF4" s="135"/>
      <c r="CMG4" s="135"/>
      <c r="CMH4" s="135"/>
      <c r="CMI4" s="135"/>
      <c r="CMJ4" s="135"/>
      <c r="CMK4" s="135"/>
      <c r="CML4" s="135"/>
      <c r="CMM4" s="135"/>
      <c r="CMN4" s="135"/>
      <c r="CMO4" s="135"/>
      <c r="CMP4" s="135"/>
      <c r="CMQ4" s="135"/>
      <c r="CMR4" s="135"/>
      <c r="CMS4" s="135"/>
      <c r="CMT4" s="135"/>
      <c r="CMU4" s="135"/>
      <c r="CMV4" s="135"/>
      <c r="CMW4" s="135"/>
      <c r="CMX4" s="135"/>
      <c r="CMY4" s="135"/>
      <c r="CMZ4" s="135"/>
      <c r="CNA4" s="135"/>
      <c r="CNB4" s="135"/>
      <c r="CNC4" s="135"/>
      <c r="CND4" s="135"/>
      <c r="CNE4" s="135"/>
      <c r="CNF4" s="135"/>
      <c r="CNG4" s="135"/>
      <c r="CNH4" s="135"/>
      <c r="CNI4" s="135"/>
      <c r="CNJ4" s="135"/>
      <c r="CNK4" s="135"/>
      <c r="CNL4" s="135"/>
      <c r="CNM4" s="135"/>
      <c r="CNN4" s="135"/>
      <c r="CNO4" s="135"/>
      <c r="CNP4" s="135"/>
      <c r="CNQ4" s="135"/>
      <c r="CNR4" s="135"/>
      <c r="CNS4" s="135"/>
      <c r="CNT4" s="135"/>
      <c r="CNU4" s="135"/>
      <c r="CNV4" s="135"/>
      <c r="CNW4" s="135"/>
      <c r="CNX4" s="135"/>
      <c r="CNY4" s="135"/>
      <c r="CNZ4" s="135"/>
      <c r="COA4" s="135"/>
      <c r="COB4" s="135"/>
      <c r="COC4" s="135"/>
      <c r="COD4" s="135"/>
      <c r="COE4" s="135"/>
      <c r="COF4" s="135"/>
      <c r="COG4" s="135"/>
      <c r="COH4" s="135"/>
      <c r="COI4" s="135"/>
      <c r="COJ4" s="135"/>
      <c r="COK4" s="135"/>
      <c r="COL4" s="135"/>
      <c r="COM4" s="135"/>
      <c r="CON4" s="135"/>
      <c r="COO4" s="135"/>
      <c r="COP4" s="135"/>
      <c r="COQ4" s="135"/>
      <c r="COR4" s="135"/>
      <c r="COS4" s="135"/>
      <c r="COT4" s="135"/>
      <c r="COU4" s="135"/>
      <c r="COV4" s="135"/>
      <c r="COW4" s="135"/>
      <c r="COX4" s="135"/>
      <c r="COY4" s="135"/>
      <c r="COZ4" s="135"/>
      <c r="CPA4" s="135"/>
      <c r="CPB4" s="135"/>
      <c r="CPC4" s="135"/>
      <c r="CPD4" s="135"/>
      <c r="CPE4" s="135"/>
      <c r="CPF4" s="135"/>
      <c r="CPG4" s="135"/>
      <c r="CPH4" s="135"/>
      <c r="CPI4" s="135"/>
      <c r="CPJ4" s="135"/>
      <c r="CPK4" s="135"/>
      <c r="CPL4" s="135"/>
      <c r="CPM4" s="135"/>
      <c r="CPN4" s="135"/>
      <c r="CPO4" s="135"/>
      <c r="CPP4" s="135"/>
      <c r="CPQ4" s="135"/>
      <c r="CPR4" s="135"/>
      <c r="CPS4" s="135"/>
      <c r="CPT4" s="135"/>
      <c r="CPU4" s="135"/>
      <c r="CPV4" s="135"/>
      <c r="CPW4" s="135"/>
      <c r="CPX4" s="135"/>
      <c r="CPY4" s="135"/>
      <c r="CPZ4" s="135"/>
      <c r="CQA4" s="135"/>
      <c r="CQB4" s="135"/>
      <c r="CQC4" s="135"/>
      <c r="CQD4" s="135"/>
      <c r="CQE4" s="135"/>
      <c r="CQF4" s="135"/>
      <c r="CQG4" s="135"/>
      <c r="CQH4" s="135"/>
      <c r="CQI4" s="135"/>
      <c r="CQJ4" s="135"/>
      <c r="CQK4" s="135"/>
      <c r="CQL4" s="135"/>
      <c r="CQM4" s="135"/>
      <c r="CQN4" s="135"/>
      <c r="CQO4" s="135"/>
      <c r="CQP4" s="135"/>
      <c r="CQQ4" s="135"/>
      <c r="CQR4" s="135"/>
      <c r="CQS4" s="135"/>
      <c r="CQT4" s="135"/>
      <c r="CQU4" s="135"/>
      <c r="CQV4" s="135"/>
      <c r="CQW4" s="135"/>
      <c r="CQX4" s="135"/>
      <c r="CQY4" s="135"/>
      <c r="CQZ4" s="135"/>
      <c r="CRA4" s="135"/>
      <c r="CRB4" s="135"/>
      <c r="CRC4" s="135"/>
      <c r="CRD4" s="135"/>
      <c r="CRE4" s="135"/>
      <c r="CRF4" s="135"/>
      <c r="CRG4" s="135"/>
      <c r="CRH4" s="135"/>
      <c r="CRI4" s="135"/>
      <c r="CRJ4" s="135"/>
      <c r="CRK4" s="135"/>
      <c r="CRL4" s="135"/>
      <c r="CRM4" s="135"/>
      <c r="CRN4" s="135"/>
      <c r="CRO4" s="135"/>
      <c r="CRP4" s="135"/>
      <c r="CRQ4" s="135"/>
      <c r="CRR4" s="135"/>
      <c r="CRS4" s="135"/>
      <c r="CRT4" s="135"/>
      <c r="CRU4" s="135"/>
      <c r="CRV4" s="135"/>
      <c r="CRW4" s="135"/>
      <c r="CRX4" s="135"/>
      <c r="CRY4" s="135"/>
      <c r="CRZ4" s="135"/>
      <c r="CSA4" s="135"/>
      <c r="CSB4" s="135"/>
      <c r="CSC4" s="135"/>
      <c r="CSD4" s="135"/>
      <c r="CSE4" s="135"/>
      <c r="CSF4" s="135"/>
      <c r="CSG4" s="135"/>
      <c r="CSH4" s="135"/>
      <c r="CSI4" s="135"/>
      <c r="CSJ4" s="135"/>
      <c r="CSK4" s="135"/>
      <c r="CSL4" s="135"/>
      <c r="CSM4" s="135"/>
      <c r="CSN4" s="135"/>
      <c r="CSO4" s="135"/>
      <c r="CSP4" s="135"/>
      <c r="CSQ4" s="135"/>
      <c r="CSR4" s="135"/>
      <c r="CSS4" s="135"/>
      <c r="CST4" s="135"/>
      <c r="CSU4" s="135"/>
      <c r="CSV4" s="135"/>
      <c r="CSW4" s="135"/>
      <c r="CSX4" s="135"/>
      <c r="CSY4" s="135"/>
      <c r="CSZ4" s="135"/>
      <c r="CTA4" s="135"/>
      <c r="CTB4" s="135"/>
      <c r="CTC4" s="135"/>
      <c r="CTD4" s="135"/>
      <c r="CTE4" s="135"/>
      <c r="CTF4" s="135"/>
      <c r="CTG4" s="135"/>
      <c r="CTH4" s="135"/>
      <c r="CTI4" s="135"/>
      <c r="CTJ4" s="135"/>
      <c r="CTK4" s="135"/>
      <c r="CTL4" s="135"/>
      <c r="CTM4" s="135"/>
      <c r="CTN4" s="135"/>
      <c r="CTO4" s="135"/>
      <c r="CTP4" s="135"/>
      <c r="CTQ4" s="135"/>
      <c r="CTR4" s="135"/>
      <c r="CTS4" s="135"/>
      <c r="CTT4" s="135"/>
      <c r="CTU4" s="135"/>
      <c r="CTV4" s="135"/>
      <c r="CTW4" s="135"/>
      <c r="CTX4" s="135"/>
      <c r="CTY4" s="135"/>
      <c r="CTZ4" s="135"/>
      <c r="CUA4" s="135"/>
      <c r="CUB4" s="135"/>
      <c r="CUC4" s="135"/>
      <c r="CUD4" s="135"/>
      <c r="CUE4" s="135"/>
      <c r="CUF4" s="135"/>
      <c r="CUG4" s="135"/>
      <c r="CUH4" s="135"/>
      <c r="CUI4" s="135"/>
      <c r="CUJ4" s="135"/>
      <c r="CUK4" s="135"/>
      <c r="CUL4" s="135"/>
      <c r="CUM4" s="135"/>
      <c r="CUN4" s="135"/>
      <c r="CUO4" s="135"/>
      <c r="CUP4" s="135"/>
      <c r="CUQ4" s="135"/>
      <c r="CUR4" s="135"/>
      <c r="CUS4" s="135"/>
      <c r="CUT4" s="135"/>
      <c r="CUU4" s="135"/>
      <c r="CUV4" s="135"/>
      <c r="CUW4" s="135"/>
      <c r="CUX4" s="135"/>
      <c r="CUY4" s="135"/>
      <c r="CUZ4" s="135"/>
      <c r="CVA4" s="135"/>
      <c r="CVB4" s="135"/>
      <c r="CVC4" s="135"/>
      <c r="CVD4" s="135"/>
      <c r="CVE4" s="135"/>
      <c r="CVF4" s="135"/>
      <c r="CVG4" s="135"/>
      <c r="CVH4" s="135"/>
      <c r="CVI4" s="135"/>
      <c r="CVJ4" s="135"/>
      <c r="CVK4" s="135"/>
      <c r="CVL4" s="135"/>
      <c r="CVM4" s="135"/>
      <c r="CVN4" s="135"/>
      <c r="CVO4" s="135"/>
      <c r="CVP4" s="135"/>
      <c r="CVQ4" s="135"/>
      <c r="CVR4" s="135"/>
      <c r="CVS4" s="135"/>
      <c r="CVT4" s="135"/>
      <c r="CVU4" s="135"/>
      <c r="CVV4" s="135"/>
      <c r="CVW4" s="135"/>
      <c r="CVX4" s="135"/>
      <c r="CVY4" s="135"/>
      <c r="CVZ4" s="135"/>
      <c r="CWA4" s="135"/>
      <c r="CWB4" s="135"/>
      <c r="CWC4" s="135"/>
      <c r="CWD4" s="135"/>
      <c r="CWE4" s="135"/>
      <c r="CWF4" s="135"/>
      <c r="CWG4" s="135"/>
      <c r="CWH4" s="135"/>
      <c r="CWI4" s="135"/>
      <c r="CWJ4" s="135"/>
      <c r="CWK4" s="135"/>
      <c r="CWL4" s="135"/>
      <c r="CWM4" s="135"/>
      <c r="CWN4" s="135"/>
      <c r="CWO4" s="135"/>
      <c r="CWP4" s="135"/>
      <c r="CWQ4" s="135"/>
      <c r="CWR4" s="135"/>
      <c r="CWS4" s="135"/>
      <c r="CWT4" s="135"/>
      <c r="CWU4" s="135"/>
      <c r="CWV4" s="135"/>
      <c r="CWW4" s="135"/>
      <c r="CWX4" s="135"/>
      <c r="CWY4" s="135"/>
      <c r="CWZ4" s="135"/>
      <c r="CXA4" s="135"/>
      <c r="CXB4" s="135"/>
      <c r="CXC4" s="135"/>
      <c r="CXD4" s="135"/>
      <c r="CXE4" s="135"/>
      <c r="CXF4" s="135"/>
      <c r="CXG4" s="135"/>
      <c r="CXH4" s="135"/>
      <c r="CXI4" s="135"/>
      <c r="CXJ4" s="135"/>
      <c r="CXK4" s="135"/>
      <c r="CXL4" s="135"/>
      <c r="CXM4" s="135"/>
      <c r="CXN4" s="135"/>
      <c r="CXO4" s="135"/>
      <c r="CXP4" s="135"/>
      <c r="CXQ4" s="135"/>
      <c r="CXR4" s="135"/>
      <c r="CXS4" s="135"/>
      <c r="CXT4" s="135"/>
      <c r="CXU4" s="135"/>
      <c r="CXV4" s="135"/>
      <c r="CXW4" s="135"/>
      <c r="CXX4" s="135"/>
      <c r="CXY4" s="135"/>
      <c r="CXZ4" s="135"/>
      <c r="CYA4" s="135"/>
      <c r="CYB4" s="135"/>
      <c r="CYC4" s="135"/>
      <c r="CYD4" s="135"/>
      <c r="CYE4" s="135"/>
      <c r="CYF4" s="135"/>
      <c r="CYG4" s="135"/>
      <c r="CYH4" s="135"/>
      <c r="CYI4" s="135"/>
      <c r="CYJ4" s="135"/>
      <c r="CYK4" s="135"/>
      <c r="CYL4" s="135"/>
      <c r="CYM4" s="135"/>
      <c r="CYN4" s="135"/>
      <c r="CYO4" s="135"/>
      <c r="CYP4" s="135"/>
      <c r="CYQ4" s="135"/>
      <c r="CYR4" s="135"/>
      <c r="CYS4" s="135"/>
      <c r="CYT4" s="135"/>
      <c r="CYU4" s="135"/>
      <c r="CYV4" s="135"/>
      <c r="CYW4" s="135"/>
      <c r="CYX4" s="135"/>
      <c r="CYY4" s="135"/>
      <c r="CYZ4" s="135"/>
      <c r="CZA4" s="135"/>
      <c r="CZB4" s="135"/>
      <c r="CZC4" s="135"/>
      <c r="CZD4" s="135"/>
      <c r="CZE4" s="135"/>
      <c r="CZF4" s="135"/>
      <c r="CZG4" s="135"/>
      <c r="CZH4" s="135"/>
      <c r="CZI4" s="135"/>
      <c r="CZJ4" s="135"/>
      <c r="CZK4" s="135"/>
      <c r="CZL4" s="135"/>
      <c r="CZM4" s="135"/>
      <c r="CZN4" s="135"/>
      <c r="CZO4" s="135"/>
      <c r="CZP4" s="135"/>
      <c r="CZQ4" s="135"/>
      <c r="CZR4" s="135"/>
      <c r="CZS4" s="135"/>
      <c r="CZT4" s="135"/>
      <c r="CZU4" s="135"/>
      <c r="CZV4" s="135"/>
      <c r="CZW4" s="135"/>
      <c r="CZX4" s="135"/>
      <c r="CZY4" s="135"/>
      <c r="CZZ4" s="135"/>
      <c r="DAA4" s="135"/>
      <c r="DAB4" s="135"/>
      <c r="DAC4" s="135"/>
      <c r="DAD4" s="135"/>
      <c r="DAE4" s="135"/>
      <c r="DAF4" s="135"/>
      <c r="DAG4" s="135"/>
      <c r="DAH4" s="135"/>
      <c r="DAI4" s="135"/>
      <c r="DAJ4" s="135"/>
      <c r="DAK4" s="135"/>
      <c r="DAL4" s="135"/>
      <c r="DAM4" s="135"/>
      <c r="DAN4" s="135"/>
      <c r="DAO4" s="135"/>
      <c r="DAP4" s="135"/>
      <c r="DAQ4" s="135"/>
      <c r="DAR4" s="135"/>
      <c r="DAS4" s="135"/>
      <c r="DAT4" s="135"/>
      <c r="DAU4" s="135"/>
      <c r="DAV4" s="135"/>
      <c r="DAW4" s="135"/>
      <c r="DAX4" s="135"/>
      <c r="DAY4" s="135"/>
      <c r="DAZ4" s="135"/>
      <c r="DBA4" s="135"/>
      <c r="DBB4" s="135"/>
      <c r="DBC4" s="135"/>
      <c r="DBD4" s="135"/>
      <c r="DBE4" s="135"/>
      <c r="DBF4" s="135"/>
      <c r="DBG4" s="135"/>
      <c r="DBH4" s="135"/>
      <c r="DBI4" s="135"/>
      <c r="DBJ4" s="135"/>
      <c r="DBK4" s="135"/>
      <c r="DBL4" s="135"/>
      <c r="DBM4" s="135"/>
      <c r="DBN4" s="135"/>
      <c r="DBO4" s="135"/>
      <c r="DBP4" s="135"/>
      <c r="DBQ4" s="135"/>
      <c r="DBR4" s="135"/>
      <c r="DBS4" s="135"/>
      <c r="DBT4" s="135"/>
      <c r="DBU4" s="135"/>
      <c r="DBV4" s="135"/>
      <c r="DBW4" s="135"/>
      <c r="DBX4" s="135"/>
      <c r="DBY4" s="135"/>
      <c r="DBZ4" s="135"/>
      <c r="DCA4" s="135"/>
      <c r="DCB4" s="135"/>
      <c r="DCC4" s="135"/>
      <c r="DCD4" s="135"/>
      <c r="DCE4" s="135"/>
      <c r="DCF4" s="135"/>
      <c r="DCG4" s="135"/>
      <c r="DCH4" s="135"/>
      <c r="DCI4" s="135"/>
      <c r="DCJ4" s="135"/>
      <c r="DCK4" s="135"/>
      <c r="DCL4" s="135"/>
      <c r="DCM4" s="135"/>
      <c r="DCN4" s="135"/>
      <c r="DCO4" s="135"/>
      <c r="DCP4" s="135"/>
      <c r="DCQ4" s="135"/>
      <c r="DCR4" s="135"/>
      <c r="DCS4" s="135"/>
      <c r="DCT4" s="135"/>
      <c r="DCU4" s="135"/>
      <c r="DCV4" s="135"/>
      <c r="DCW4" s="135"/>
      <c r="DCX4" s="135"/>
      <c r="DCY4" s="135"/>
      <c r="DCZ4" s="135"/>
      <c r="DDA4" s="135"/>
      <c r="DDB4" s="135"/>
      <c r="DDC4" s="135"/>
      <c r="DDD4" s="135"/>
      <c r="DDE4" s="135"/>
      <c r="DDF4" s="135"/>
      <c r="DDG4" s="135"/>
      <c r="DDH4" s="135"/>
      <c r="DDI4" s="135"/>
      <c r="DDJ4" s="135"/>
      <c r="DDK4" s="135"/>
      <c r="DDL4" s="135"/>
      <c r="DDM4" s="135"/>
      <c r="DDN4" s="135"/>
      <c r="DDO4" s="135"/>
      <c r="DDP4" s="135"/>
      <c r="DDQ4" s="135"/>
      <c r="DDR4" s="135"/>
      <c r="DDS4" s="135"/>
      <c r="DDT4" s="135"/>
      <c r="DDU4" s="135"/>
      <c r="DDV4" s="135"/>
      <c r="DDW4" s="135"/>
      <c r="DDX4" s="135"/>
      <c r="DDY4" s="135"/>
      <c r="DDZ4" s="135"/>
      <c r="DEA4" s="135"/>
      <c r="DEB4" s="135"/>
      <c r="DEC4" s="135"/>
      <c r="DED4" s="135"/>
      <c r="DEE4" s="135"/>
      <c r="DEF4" s="135"/>
      <c r="DEG4" s="135"/>
      <c r="DEH4" s="135"/>
      <c r="DEI4" s="135"/>
      <c r="DEJ4" s="135"/>
      <c r="DEK4" s="135"/>
      <c r="DEL4" s="135"/>
      <c r="DEM4" s="135"/>
      <c r="DEN4" s="135"/>
      <c r="DEO4" s="135"/>
      <c r="DEP4" s="135"/>
      <c r="DEQ4" s="135"/>
      <c r="DER4" s="135"/>
      <c r="DES4" s="135"/>
      <c r="DET4" s="135"/>
      <c r="DEU4" s="135"/>
      <c r="DEV4" s="135"/>
      <c r="DEW4" s="135"/>
      <c r="DEX4" s="135"/>
      <c r="DEY4" s="135"/>
      <c r="DEZ4" s="135"/>
      <c r="DFA4" s="135"/>
      <c r="DFB4" s="135"/>
      <c r="DFC4" s="135"/>
      <c r="DFD4" s="135"/>
      <c r="DFE4" s="135"/>
      <c r="DFF4" s="135"/>
      <c r="DFG4" s="135"/>
      <c r="DFH4" s="135"/>
      <c r="DFI4" s="135"/>
      <c r="DFJ4" s="135"/>
      <c r="DFK4" s="135"/>
      <c r="DFL4" s="135"/>
      <c r="DFM4" s="135"/>
      <c r="DFN4" s="135"/>
      <c r="DFO4" s="135"/>
      <c r="DFP4" s="135"/>
      <c r="DFQ4" s="135"/>
      <c r="DFR4" s="135"/>
      <c r="DFS4" s="135"/>
      <c r="DFT4" s="135"/>
      <c r="DFU4" s="135"/>
      <c r="DFV4" s="135"/>
      <c r="DFW4" s="135"/>
      <c r="DFX4" s="135"/>
      <c r="DFY4" s="135"/>
      <c r="DFZ4" s="135"/>
      <c r="DGA4" s="135"/>
      <c r="DGB4" s="135"/>
      <c r="DGC4" s="135"/>
      <c r="DGD4" s="135"/>
      <c r="DGE4" s="135"/>
      <c r="DGF4" s="135"/>
      <c r="DGG4" s="135"/>
      <c r="DGH4" s="135"/>
      <c r="DGI4" s="135"/>
      <c r="DGJ4" s="135"/>
      <c r="DGK4" s="135"/>
      <c r="DGL4" s="135"/>
      <c r="DGM4" s="135"/>
      <c r="DGN4" s="135"/>
      <c r="DGO4" s="135"/>
      <c r="DGP4" s="135"/>
      <c r="DGQ4" s="135"/>
      <c r="DGR4" s="135"/>
      <c r="DGS4" s="135"/>
      <c r="DGT4" s="135"/>
      <c r="DGU4" s="135"/>
      <c r="DGV4" s="135"/>
      <c r="DGW4" s="135"/>
      <c r="DGX4" s="135"/>
      <c r="DGY4" s="135"/>
      <c r="DGZ4" s="135"/>
      <c r="DHA4" s="135"/>
      <c r="DHB4" s="135"/>
      <c r="DHC4" s="135"/>
      <c r="DHD4" s="135"/>
      <c r="DHE4" s="135"/>
      <c r="DHF4" s="135"/>
      <c r="DHG4" s="135"/>
      <c r="DHH4" s="135"/>
      <c r="DHI4" s="135"/>
      <c r="DHJ4" s="135"/>
      <c r="DHK4" s="135"/>
      <c r="DHL4" s="135"/>
      <c r="DHM4" s="135"/>
      <c r="DHN4" s="135"/>
      <c r="DHO4" s="135"/>
      <c r="DHP4" s="135"/>
      <c r="DHQ4" s="135"/>
      <c r="DHR4" s="135"/>
      <c r="DHS4" s="135"/>
      <c r="DHT4" s="135"/>
      <c r="DHU4" s="135"/>
      <c r="DHV4" s="135"/>
      <c r="DHW4" s="135"/>
      <c r="DHX4" s="135"/>
      <c r="DHY4" s="135"/>
      <c r="DHZ4" s="135"/>
      <c r="DIA4" s="135"/>
      <c r="DIB4" s="135"/>
      <c r="DIC4" s="135"/>
      <c r="DID4" s="135"/>
      <c r="DIE4" s="135"/>
      <c r="DIF4" s="135"/>
      <c r="DIG4" s="135"/>
      <c r="DIH4" s="135"/>
      <c r="DII4" s="135"/>
      <c r="DIJ4" s="135"/>
      <c r="DIK4" s="135"/>
      <c r="DIL4" s="135"/>
      <c r="DIM4" s="135"/>
      <c r="DIN4" s="135"/>
      <c r="DIO4" s="135"/>
      <c r="DIP4" s="135"/>
      <c r="DIQ4" s="135"/>
      <c r="DIR4" s="135"/>
      <c r="DIS4" s="135"/>
      <c r="DIT4" s="135"/>
      <c r="DIU4" s="135"/>
      <c r="DIV4" s="135"/>
      <c r="DIW4" s="135"/>
      <c r="DIX4" s="135"/>
      <c r="DIY4" s="135"/>
      <c r="DIZ4" s="135"/>
      <c r="DJA4" s="135"/>
      <c r="DJB4" s="135"/>
      <c r="DJC4" s="135"/>
      <c r="DJD4" s="135"/>
      <c r="DJE4" s="135"/>
      <c r="DJF4" s="135"/>
      <c r="DJG4" s="135"/>
      <c r="DJH4" s="135"/>
      <c r="DJI4" s="135"/>
      <c r="DJJ4" s="135"/>
      <c r="DJK4" s="135"/>
      <c r="DJL4" s="135"/>
      <c r="DJM4" s="135"/>
      <c r="DJN4" s="135"/>
      <c r="DJO4" s="135"/>
      <c r="DJP4" s="135"/>
      <c r="DJQ4" s="135"/>
      <c r="DJR4" s="135"/>
      <c r="DJS4" s="135"/>
      <c r="DJT4" s="135"/>
      <c r="DJU4" s="135"/>
      <c r="DJV4" s="135"/>
      <c r="DJW4" s="135"/>
      <c r="DJX4" s="135"/>
      <c r="DJY4" s="135"/>
      <c r="DJZ4" s="135"/>
      <c r="DKA4" s="135"/>
      <c r="DKB4" s="135"/>
      <c r="DKC4" s="135"/>
      <c r="DKD4" s="135"/>
      <c r="DKE4" s="135"/>
      <c r="DKF4" s="135"/>
      <c r="DKG4" s="135"/>
      <c r="DKH4" s="135"/>
      <c r="DKI4" s="135"/>
      <c r="DKJ4" s="135"/>
      <c r="DKK4" s="135"/>
      <c r="DKL4" s="135"/>
      <c r="DKM4" s="135"/>
      <c r="DKN4" s="135"/>
      <c r="DKO4" s="135"/>
      <c r="DKP4" s="135"/>
      <c r="DKQ4" s="135"/>
      <c r="DKR4" s="135"/>
      <c r="DKS4" s="135"/>
      <c r="DKT4" s="135"/>
      <c r="DKU4" s="135"/>
      <c r="DKV4" s="135"/>
      <c r="DKW4" s="135"/>
      <c r="DKX4" s="135"/>
      <c r="DKY4" s="135"/>
      <c r="DKZ4" s="135"/>
      <c r="DLA4" s="135"/>
      <c r="DLB4" s="135"/>
      <c r="DLC4" s="135"/>
      <c r="DLD4" s="135"/>
      <c r="DLE4" s="135"/>
      <c r="DLF4" s="135"/>
      <c r="DLG4" s="135"/>
      <c r="DLH4" s="135"/>
      <c r="DLI4" s="135"/>
      <c r="DLJ4" s="135"/>
      <c r="DLK4" s="135"/>
      <c r="DLL4" s="135"/>
      <c r="DLM4" s="135"/>
      <c r="DLN4" s="135"/>
      <c r="DLO4" s="135"/>
      <c r="DLP4" s="135"/>
      <c r="DLQ4" s="135"/>
      <c r="DLR4" s="135"/>
      <c r="DLS4" s="135"/>
      <c r="DLT4" s="135"/>
      <c r="DLU4" s="135"/>
      <c r="DLV4" s="135"/>
      <c r="DLW4" s="135"/>
      <c r="DLX4" s="135"/>
      <c r="DLY4" s="135"/>
      <c r="DLZ4" s="135"/>
      <c r="DMA4" s="135"/>
      <c r="DMB4" s="135"/>
      <c r="DMC4" s="135"/>
      <c r="DMD4" s="135"/>
      <c r="DME4" s="135"/>
      <c r="DMF4" s="135"/>
      <c r="DMG4" s="135"/>
      <c r="DMH4" s="135"/>
      <c r="DMI4" s="135"/>
      <c r="DMJ4" s="135"/>
      <c r="DMK4" s="135"/>
      <c r="DML4" s="135"/>
      <c r="DMM4" s="135"/>
      <c r="DMN4" s="135"/>
      <c r="DMO4" s="135"/>
      <c r="DMP4" s="135"/>
      <c r="DMQ4" s="135"/>
      <c r="DMR4" s="135"/>
      <c r="DMS4" s="135"/>
      <c r="DMT4" s="135"/>
      <c r="DMU4" s="135"/>
      <c r="DMV4" s="135"/>
      <c r="DMW4" s="135"/>
      <c r="DMX4" s="135"/>
      <c r="DMY4" s="135"/>
      <c r="DMZ4" s="135"/>
      <c r="DNA4" s="135"/>
      <c r="DNB4" s="135"/>
      <c r="DNC4" s="135"/>
      <c r="DND4" s="135"/>
      <c r="DNE4" s="135"/>
      <c r="DNF4" s="135"/>
      <c r="DNG4" s="135"/>
      <c r="DNH4" s="135"/>
      <c r="DNI4" s="135"/>
      <c r="DNJ4" s="135"/>
      <c r="DNK4" s="135"/>
      <c r="DNL4" s="135"/>
      <c r="DNM4" s="135"/>
      <c r="DNN4" s="135"/>
      <c r="DNO4" s="135"/>
      <c r="DNP4" s="135"/>
      <c r="DNQ4" s="135"/>
      <c r="DNR4" s="135"/>
      <c r="DNS4" s="135"/>
      <c r="DNT4" s="135"/>
      <c r="DNU4" s="135"/>
      <c r="DNV4" s="135"/>
      <c r="DNW4" s="135"/>
      <c r="DNX4" s="135"/>
      <c r="DNY4" s="135"/>
      <c r="DNZ4" s="135"/>
      <c r="DOA4" s="135"/>
      <c r="DOB4" s="135"/>
      <c r="DOC4" s="135"/>
      <c r="DOD4" s="135"/>
      <c r="DOE4" s="135"/>
      <c r="DOF4" s="135"/>
      <c r="DOG4" s="135"/>
      <c r="DOH4" s="135"/>
      <c r="DOI4" s="135"/>
      <c r="DOJ4" s="135"/>
      <c r="DOK4" s="135"/>
      <c r="DOL4" s="135"/>
      <c r="DOM4" s="135"/>
      <c r="DON4" s="135"/>
      <c r="DOO4" s="135"/>
      <c r="DOP4" s="135"/>
      <c r="DOQ4" s="135"/>
      <c r="DOR4" s="135"/>
      <c r="DOS4" s="135"/>
      <c r="DOT4" s="135"/>
      <c r="DOU4" s="135"/>
      <c r="DOV4" s="135"/>
      <c r="DOW4" s="135"/>
      <c r="DOX4" s="135"/>
      <c r="DOY4" s="135"/>
      <c r="DOZ4" s="135"/>
      <c r="DPA4" s="135"/>
      <c r="DPB4" s="135"/>
      <c r="DPC4" s="135"/>
      <c r="DPD4" s="135"/>
      <c r="DPE4" s="135"/>
      <c r="DPF4" s="135"/>
      <c r="DPG4" s="135"/>
      <c r="DPH4" s="135"/>
      <c r="DPI4" s="135"/>
      <c r="DPJ4" s="135"/>
      <c r="DPK4" s="135"/>
      <c r="DPL4" s="135"/>
      <c r="DPM4" s="135"/>
      <c r="DPN4" s="135"/>
      <c r="DPO4" s="135"/>
      <c r="DPP4" s="135"/>
      <c r="DPQ4" s="135"/>
      <c r="DPR4" s="135"/>
      <c r="DPS4" s="135"/>
      <c r="DPT4" s="135"/>
      <c r="DPU4" s="135"/>
      <c r="DPV4" s="135"/>
      <c r="DPW4" s="135"/>
      <c r="DPX4" s="135"/>
      <c r="DPY4" s="135"/>
      <c r="DPZ4" s="135"/>
      <c r="DQA4" s="135"/>
      <c r="DQB4" s="135"/>
      <c r="DQC4" s="135"/>
      <c r="DQD4" s="135"/>
      <c r="DQE4" s="135"/>
      <c r="DQF4" s="135"/>
      <c r="DQG4" s="135"/>
      <c r="DQH4" s="135"/>
      <c r="DQI4" s="135"/>
      <c r="DQJ4" s="135"/>
      <c r="DQK4" s="135"/>
      <c r="DQL4" s="135"/>
      <c r="DQM4" s="135"/>
      <c r="DQN4" s="135"/>
      <c r="DQO4" s="135"/>
      <c r="DQP4" s="135"/>
      <c r="DQQ4" s="135"/>
      <c r="DQR4" s="135"/>
      <c r="DQS4" s="135"/>
      <c r="DQT4" s="135"/>
      <c r="DQU4" s="135"/>
      <c r="DQV4" s="135"/>
      <c r="DQW4" s="135"/>
      <c r="DQX4" s="135"/>
      <c r="DQY4" s="135"/>
      <c r="DQZ4" s="135"/>
      <c r="DRA4" s="135"/>
      <c r="DRB4" s="135"/>
      <c r="DRC4" s="135"/>
      <c r="DRD4" s="135"/>
      <c r="DRE4" s="135"/>
      <c r="DRF4" s="135"/>
      <c r="DRG4" s="135"/>
      <c r="DRH4" s="135"/>
      <c r="DRI4" s="135"/>
      <c r="DRJ4" s="135"/>
      <c r="DRK4" s="135"/>
      <c r="DRL4" s="135"/>
      <c r="DRM4" s="135"/>
      <c r="DRN4" s="135"/>
      <c r="DRO4" s="135"/>
      <c r="DRP4" s="135"/>
      <c r="DRQ4" s="135"/>
      <c r="DRR4" s="135"/>
      <c r="DRS4" s="135"/>
      <c r="DRT4" s="135"/>
      <c r="DRU4" s="135"/>
      <c r="DRV4" s="135"/>
      <c r="DRW4" s="135"/>
      <c r="DRX4" s="135"/>
      <c r="DRY4" s="135"/>
      <c r="DRZ4" s="135"/>
      <c r="DSA4" s="135"/>
      <c r="DSB4" s="135"/>
      <c r="DSC4" s="135"/>
      <c r="DSD4" s="135"/>
      <c r="DSE4" s="135"/>
      <c r="DSF4" s="135"/>
      <c r="DSG4" s="135"/>
      <c r="DSH4" s="135"/>
      <c r="DSI4" s="135"/>
      <c r="DSJ4" s="135"/>
      <c r="DSK4" s="135"/>
      <c r="DSL4" s="135"/>
      <c r="DSM4" s="135"/>
      <c r="DSN4" s="135"/>
      <c r="DSO4" s="135"/>
      <c r="DSP4" s="135"/>
      <c r="DSQ4" s="135"/>
      <c r="DSR4" s="135"/>
      <c r="DSS4" s="135"/>
      <c r="DST4" s="135"/>
      <c r="DSU4" s="135"/>
      <c r="DSV4" s="135"/>
      <c r="DSW4" s="135"/>
      <c r="DSX4" s="135"/>
      <c r="DSY4" s="135"/>
      <c r="DSZ4" s="135"/>
      <c r="DTA4" s="135"/>
      <c r="DTB4" s="135"/>
      <c r="DTC4" s="135"/>
      <c r="DTD4" s="135"/>
      <c r="DTE4" s="135"/>
      <c r="DTF4" s="135"/>
      <c r="DTG4" s="135"/>
      <c r="DTH4" s="135"/>
      <c r="DTI4" s="135"/>
      <c r="DTJ4" s="135"/>
      <c r="DTK4" s="135"/>
      <c r="DTL4" s="135"/>
      <c r="DTM4" s="135"/>
      <c r="DTN4" s="135"/>
      <c r="DTO4" s="135"/>
      <c r="DTP4" s="135"/>
      <c r="DTQ4" s="135"/>
      <c r="DTR4" s="135"/>
      <c r="DTS4" s="135"/>
      <c r="DTT4" s="135"/>
      <c r="DTU4" s="135"/>
      <c r="DTV4" s="135"/>
      <c r="DTW4" s="135"/>
      <c r="DTX4" s="135"/>
      <c r="DTY4" s="135"/>
      <c r="DTZ4" s="135"/>
      <c r="DUA4" s="135"/>
      <c r="DUB4" s="135"/>
      <c r="DUC4" s="135"/>
      <c r="DUD4" s="135"/>
      <c r="DUE4" s="135"/>
      <c r="DUF4" s="135"/>
      <c r="DUG4" s="135"/>
      <c r="DUH4" s="135"/>
      <c r="DUI4" s="135"/>
      <c r="DUJ4" s="135"/>
      <c r="DUK4" s="135"/>
      <c r="DUL4" s="135"/>
      <c r="DUM4" s="135"/>
      <c r="DUN4" s="135"/>
      <c r="DUO4" s="135"/>
      <c r="DUP4" s="135"/>
      <c r="DUQ4" s="135"/>
      <c r="DUR4" s="135"/>
      <c r="DUS4" s="135"/>
      <c r="DUT4" s="135"/>
      <c r="DUU4" s="135"/>
      <c r="DUV4" s="135"/>
      <c r="DUW4" s="135"/>
      <c r="DUX4" s="135"/>
      <c r="DUY4" s="135"/>
      <c r="DUZ4" s="135"/>
      <c r="DVA4" s="135"/>
      <c r="DVB4" s="135"/>
      <c r="DVC4" s="135"/>
      <c r="DVD4" s="135"/>
      <c r="DVE4" s="135"/>
      <c r="DVF4" s="135"/>
      <c r="DVG4" s="135"/>
      <c r="DVH4" s="135"/>
      <c r="DVI4" s="135"/>
      <c r="DVJ4" s="135"/>
      <c r="DVK4" s="135"/>
      <c r="DVL4" s="135"/>
      <c r="DVM4" s="135"/>
      <c r="DVN4" s="135"/>
      <c r="DVO4" s="135"/>
      <c r="DVP4" s="135"/>
      <c r="DVQ4" s="135"/>
      <c r="DVR4" s="135"/>
      <c r="DVS4" s="135"/>
      <c r="DVT4" s="135"/>
      <c r="DVU4" s="135"/>
      <c r="DVV4" s="135"/>
      <c r="DVW4" s="135"/>
      <c r="DVX4" s="135"/>
      <c r="DVY4" s="135"/>
      <c r="DVZ4" s="135"/>
      <c r="DWA4" s="135"/>
      <c r="DWB4" s="135"/>
      <c r="DWC4" s="135"/>
      <c r="DWD4" s="135"/>
      <c r="DWE4" s="135"/>
      <c r="DWF4" s="135"/>
      <c r="DWG4" s="135"/>
      <c r="DWH4" s="135"/>
      <c r="DWI4" s="135"/>
      <c r="DWJ4" s="135"/>
      <c r="DWK4" s="135"/>
      <c r="DWL4" s="135"/>
      <c r="DWM4" s="135"/>
      <c r="DWN4" s="135"/>
      <c r="DWO4" s="135"/>
      <c r="DWP4" s="135"/>
      <c r="DWQ4" s="135"/>
      <c r="DWR4" s="135"/>
      <c r="DWS4" s="135"/>
      <c r="DWT4" s="135"/>
      <c r="DWU4" s="135"/>
      <c r="DWV4" s="135"/>
      <c r="DWW4" s="135"/>
      <c r="DWX4" s="135"/>
      <c r="DWY4" s="135"/>
      <c r="DWZ4" s="135"/>
      <c r="DXA4" s="135"/>
      <c r="DXB4" s="135"/>
      <c r="DXC4" s="135"/>
      <c r="DXD4" s="135"/>
      <c r="DXE4" s="135"/>
      <c r="DXF4" s="135"/>
      <c r="DXG4" s="135"/>
      <c r="DXH4" s="135"/>
      <c r="DXI4" s="135"/>
      <c r="DXJ4" s="135"/>
      <c r="DXK4" s="135"/>
      <c r="DXL4" s="135"/>
      <c r="DXM4" s="135"/>
      <c r="DXN4" s="135"/>
      <c r="DXO4" s="135"/>
      <c r="DXP4" s="135"/>
      <c r="DXQ4" s="135"/>
      <c r="DXR4" s="135"/>
      <c r="DXS4" s="135"/>
      <c r="DXT4" s="135"/>
      <c r="DXU4" s="135"/>
      <c r="DXV4" s="135"/>
      <c r="DXW4" s="135"/>
      <c r="DXX4" s="135"/>
      <c r="DXY4" s="135"/>
      <c r="DXZ4" s="135"/>
      <c r="DYA4" s="135"/>
      <c r="DYB4" s="135"/>
      <c r="DYC4" s="135"/>
      <c r="DYD4" s="135"/>
      <c r="DYE4" s="135"/>
      <c r="DYF4" s="135"/>
      <c r="DYG4" s="135"/>
      <c r="DYH4" s="135"/>
      <c r="DYI4" s="135"/>
      <c r="DYJ4" s="135"/>
      <c r="DYK4" s="135"/>
      <c r="DYL4" s="135"/>
      <c r="DYM4" s="135"/>
      <c r="DYN4" s="135"/>
      <c r="DYO4" s="135"/>
      <c r="DYP4" s="135"/>
      <c r="DYQ4" s="135"/>
      <c r="DYR4" s="135"/>
      <c r="DYS4" s="135"/>
      <c r="DYT4" s="135"/>
      <c r="DYU4" s="135"/>
      <c r="DYV4" s="135"/>
      <c r="DYW4" s="135"/>
      <c r="DYX4" s="135"/>
      <c r="DYY4" s="135"/>
      <c r="DYZ4" s="135"/>
      <c r="DZA4" s="135"/>
      <c r="DZB4" s="135"/>
      <c r="DZC4" s="135"/>
      <c r="DZD4" s="135"/>
      <c r="DZE4" s="135"/>
      <c r="DZF4" s="135"/>
      <c r="DZG4" s="135"/>
      <c r="DZH4" s="135"/>
      <c r="DZI4" s="135"/>
      <c r="DZJ4" s="135"/>
      <c r="DZK4" s="135"/>
      <c r="DZL4" s="135"/>
      <c r="DZM4" s="135"/>
      <c r="DZN4" s="135"/>
      <c r="DZO4" s="135"/>
      <c r="DZP4" s="135"/>
      <c r="DZQ4" s="135"/>
      <c r="DZR4" s="135"/>
      <c r="DZS4" s="135"/>
      <c r="DZT4" s="135"/>
      <c r="DZU4" s="135"/>
      <c r="DZV4" s="135"/>
      <c r="DZW4" s="135"/>
      <c r="DZX4" s="135"/>
      <c r="DZY4" s="135"/>
      <c r="DZZ4" s="135"/>
      <c r="EAA4" s="135"/>
      <c r="EAB4" s="135"/>
      <c r="EAC4" s="135"/>
      <c r="EAD4" s="135"/>
      <c r="EAE4" s="135"/>
      <c r="EAF4" s="135"/>
      <c r="EAG4" s="135"/>
      <c r="EAH4" s="135"/>
      <c r="EAI4" s="135"/>
      <c r="EAJ4" s="135"/>
      <c r="EAK4" s="135"/>
      <c r="EAL4" s="135"/>
      <c r="EAM4" s="135"/>
      <c r="EAN4" s="135"/>
      <c r="EAO4" s="135"/>
      <c r="EAP4" s="135"/>
      <c r="EAQ4" s="135"/>
      <c r="EAR4" s="135"/>
      <c r="EAS4" s="135"/>
      <c r="EAT4" s="135"/>
      <c r="EAU4" s="135"/>
      <c r="EAV4" s="135"/>
      <c r="EAW4" s="135"/>
      <c r="EAX4" s="135"/>
      <c r="EAY4" s="135"/>
      <c r="EAZ4" s="135"/>
      <c r="EBA4" s="135"/>
      <c r="EBB4" s="135"/>
      <c r="EBC4" s="135"/>
      <c r="EBD4" s="135"/>
      <c r="EBE4" s="135"/>
      <c r="EBF4" s="135"/>
      <c r="EBG4" s="135"/>
      <c r="EBH4" s="135"/>
      <c r="EBI4" s="135"/>
      <c r="EBJ4" s="135"/>
      <c r="EBK4" s="135"/>
      <c r="EBL4" s="135"/>
      <c r="EBM4" s="135"/>
      <c r="EBN4" s="135"/>
      <c r="EBO4" s="135"/>
      <c r="EBP4" s="135"/>
      <c r="EBQ4" s="135"/>
      <c r="EBR4" s="135"/>
      <c r="EBS4" s="135"/>
      <c r="EBT4" s="135"/>
      <c r="EBU4" s="135"/>
      <c r="EBV4" s="135"/>
      <c r="EBW4" s="135"/>
      <c r="EBX4" s="135"/>
      <c r="EBY4" s="135"/>
      <c r="EBZ4" s="135"/>
      <c r="ECA4" s="135"/>
      <c r="ECB4" s="135"/>
      <c r="ECC4" s="135"/>
      <c r="ECD4" s="135"/>
      <c r="ECE4" s="135"/>
      <c r="ECF4" s="135"/>
      <c r="ECG4" s="135"/>
      <c r="ECH4" s="135"/>
      <c r="ECI4" s="135"/>
      <c r="ECJ4" s="135"/>
      <c r="ECK4" s="135"/>
      <c r="ECL4" s="135"/>
      <c r="ECM4" s="135"/>
      <c r="ECN4" s="135"/>
      <c r="ECO4" s="135"/>
      <c r="ECP4" s="135"/>
      <c r="ECQ4" s="135"/>
      <c r="ECR4" s="135"/>
      <c r="ECS4" s="135"/>
      <c r="ECT4" s="135"/>
      <c r="ECU4" s="135"/>
      <c r="ECV4" s="135"/>
      <c r="ECW4" s="135"/>
      <c r="ECX4" s="135"/>
      <c r="ECY4" s="135"/>
      <c r="ECZ4" s="135"/>
      <c r="EDA4" s="135"/>
      <c r="EDB4" s="135"/>
      <c r="EDC4" s="135"/>
      <c r="EDD4" s="135"/>
      <c r="EDE4" s="135"/>
      <c r="EDF4" s="135"/>
      <c r="EDG4" s="135"/>
      <c r="EDH4" s="135"/>
      <c r="EDI4" s="135"/>
      <c r="EDJ4" s="135"/>
      <c r="EDK4" s="135"/>
      <c r="EDL4" s="135"/>
      <c r="EDM4" s="135"/>
      <c r="EDN4" s="135"/>
      <c r="EDO4" s="135"/>
      <c r="EDP4" s="135"/>
      <c r="EDQ4" s="135"/>
      <c r="EDR4" s="135"/>
      <c r="EDS4" s="135"/>
      <c r="EDT4" s="135"/>
      <c r="EDU4" s="135"/>
      <c r="EDV4" s="135"/>
      <c r="EDW4" s="135"/>
      <c r="EDX4" s="135"/>
      <c r="EDY4" s="135"/>
      <c r="EDZ4" s="135"/>
      <c r="EEA4" s="135"/>
      <c r="EEB4" s="135"/>
      <c r="EEC4" s="135"/>
      <c r="EED4" s="135"/>
      <c r="EEE4" s="135"/>
      <c r="EEF4" s="135"/>
      <c r="EEG4" s="135"/>
      <c r="EEH4" s="135"/>
      <c r="EEI4" s="135"/>
      <c r="EEJ4" s="135"/>
      <c r="EEK4" s="135"/>
      <c r="EEL4" s="135"/>
      <c r="EEM4" s="135"/>
      <c r="EEN4" s="135"/>
      <c r="EEO4" s="135"/>
      <c r="EEP4" s="135"/>
      <c r="EEQ4" s="135"/>
      <c r="EER4" s="135"/>
      <c r="EES4" s="135"/>
      <c r="EET4" s="135"/>
      <c r="EEU4" s="135"/>
      <c r="EEV4" s="135"/>
      <c r="EEW4" s="135"/>
      <c r="EEX4" s="135"/>
      <c r="EEY4" s="135"/>
      <c r="EEZ4" s="135"/>
      <c r="EFA4" s="135"/>
      <c r="EFB4" s="135"/>
      <c r="EFC4" s="135"/>
      <c r="EFD4" s="135"/>
      <c r="EFE4" s="135"/>
      <c r="EFF4" s="135"/>
      <c r="EFG4" s="135"/>
      <c r="EFH4" s="135"/>
      <c r="EFI4" s="135"/>
      <c r="EFJ4" s="135"/>
      <c r="EFK4" s="135"/>
      <c r="EFL4" s="135"/>
      <c r="EFM4" s="135"/>
      <c r="EFN4" s="135"/>
      <c r="EFO4" s="135"/>
      <c r="EFP4" s="135"/>
      <c r="EFQ4" s="135"/>
      <c r="EFR4" s="135"/>
      <c r="EFS4" s="135"/>
      <c r="EFT4" s="135"/>
      <c r="EFU4" s="135"/>
      <c r="EFV4" s="135"/>
      <c r="EFW4" s="135"/>
      <c r="EFX4" s="135"/>
      <c r="EFY4" s="135"/>
      <c r="EFZ4" s="135"/>
      <c r="EGA4" s="135"/>
      <c r="EGB4" s="135"/>
      <c r="EGC4" s="135"/>
      <c r="EGD4" s="135"/>
      <c r="EGE4" s="135"/>
      <c r="EGF4" s="135"/>
      <c r="EGG4" s="135"/>
      <c r="EGH4" s="135"/>
      <c r="EGI4" s="135"/>
      <c r="EGJ4" s="135"/>
      <c r="EGK4" s="135"/>
      <c r="EGL4" s="135"/>
      <c r="EGM4" s="135"/>
      <c r="EGN4" s="135"/>
      <c r="EGO4" s="135"/>
      <c r="EGP4" s="135"/>
      <c r="EGQ4" s="135"/>
      <c r="EGR4" s="135"/>
      <c r="EGS4" s="135"/>
      <c r="EGT4" s="135"/>
      <c r="EGU4" s="135"/>
      <c r="EGV4" s="135"/>
      <c r="EGW4" s="135"/>
      <c r="EGX4" s="135"/>
      <c r="EGY4" s="135"/>
      <c r="EGZ4" s="135"/>
      <c r="EHA4" s="135"/>
      <c r="EHB4" s="135"/>
      <c r="EHC4" s="135"/>
      <c r="EHD4" s="135"/>
      <c r="EHE4" s="135"/>
      <c r="EHF4" s="135"/>
      <c r="EHG4" s="135"/>
      <c r="EHH4" s="135"/>
      <c r="EHI4" s="135"/>
      <c r="EHJ4" s="135"/>
      <c r="EHK4" s="135"/>
      <c r="EHL4" s="135"/>
      <c r="EHM4" s="135"/>
      <c r="EHN4" s="135"/>
      <c r="EHO4" s="135"/>
      <c r="EHP4" s="135"/>
      <c r="EHQ4" s="135"/>
      <c r="EHR4" s="135"/>
      <c r="EHS4" s="135"/>
      <c r="EHT4" s="135"/>
      <c r="EHU4" s="135"/>
      <c r="EHV4" s="135"/>
      <c r="EHW4" s="135"/>
      <c r="EHX4" s="135"/>
      <c r="EHY4" s="135"/>
      <c r="EHZ4" s="135"/>
      <c r="EIA4" s="135"/>
      <c r="EIB4" s="135"/>
      <c r="EIC4" s="135"/>
      <c r="EID4" s="135"/>
      <c r="EIE4" s="135"/>
      <c r="EIF4" s="135"/>
      <c r="EIG4" s="135"/>
      <c r="EIH4" s="135"/>
      <c r="EII4" s="135"/>
      <c r="EIJ4" s="135"/>
      <c r="EIK4" s="135"/>
      <c r="EIL4" s="135"/>
      <c r="EIM4" s="135"/>
      <c r="EIN4" s="135"/>
      <c r="EIO4" s="135"/>
      <c r="EIP4" s="135"/>
      <c r="EIQ4" s="135"/>
      <c r="EIR4" s="135"/>
      <c r="EIS4" s="135"/>
      <c r="EIT4" s="135"/>
      <c r="EIU4" s="135"/>
      <c r="EIV4" s="135"/>
      <c r="EIW4" s="135"/>
      <c r="EIX4" s="135"/>
      <c r="EIY4" s="135"/>
      <c r="EIZ4" s="135"/>
      <c r="EJA4" s="135"/>
      <c r="EJB4" s="135"/>
      <c r="EJC4" s="135"/>
      <c r="EJD4" s="135"/>
      <c r="EJE4" s="135"/>
      <c r="EJF4" s="135"/>
      <c r="EJG4" s="135"/>
      <c r="EJH4" s="135"/>
      <c r="EJI4" s="135"/>
      <c r="EJJ4" s="135"/>
      <c r="EJK4" s="135"/>
      <c r="EJL4" s="135"/>
      <c r="EJM4" s="135"/>
      <c r="EJN4" s="135"/>
      <c r="EJO4" s="135"/>
      <c r="EJP4" s="135"/>
      <c r="EJQ4" s="135"/>
      <c r="EJR4" s="135"/>
      <c r="EJS4" s="135"/>
      <c r="EJT4" s="135"/>
      <c r="EJU4" s="135"/>
      <c r="EJV4" s="135"/>
      <c r="EJW4" s="135"/>
      <c r="EJX4" s="135"/>
      <c r="EJY4" s="135"/>
      <c r="EJZ4" s="135"/>
      <c r="EKA4" s="135"/>
      <c r="EKB4" s="135"/>
      <c r="EKC4" s="135"/>
      <c r="EKD4" s="135"/>
      <c r="EKE4" s="135"/>
      <c r="EKF4" s="135"/>
      <c r="EKG4" s="135"/>
      <c r="EKH4" s="135"/>
      <c r="EKI4" s="135"/>
      <c r="EKJ4" s="135"/>
      <c r="EKK4" s="135"/>
      <c r="EKL4" s="135"/>
      <c r="EKM4" s="135"/>
      <c r="EKN4" s="135"/>
      <c r="EKO4" s="135"/>
      <c r="EKP4" s="135"/>
      <c r="EKQ4" s="135"/>
      <c r="EKR4" s="135"/>
      <c r="EKS4" s="135"/>
      <c r="EKT4" s="135"/>
      <c r="EKU4" s="135"/>
      <c r="EKV4" s="135"/>
      <c r="EKW4" s="135"/>
      <c r="EKX4" s="135"/>
      <c r="EKY4" s="135"/>
      <c r="EKZ4" s="135"/>
      <c r="ELA4" s="135"/>
      <c r="ELB4" s="135"/>
      <c r="ELC4" s="135"/>
      <c r="ELD4" s="135"/>
      <c r="ELE4" s="135"/>
      <c r="ELF4" s="135"/>
      <c r="ELG4" s="135"/>
      <c r="ELH4" s="135"/>
      <c r="ELI4" s="135"/>
      <c r="ELJ4" s="135"/>
      <c r="ELK4" s="135"/>
      <c r="ELL4" s="135"/>
      <c r="ELM4" s="135"/>
      <c r="ELN4" s="135"/>
      <c r="ELO4" s="135"/>
      <c r="ELP4" s="135"/>
      <c r="ELQ4" s="135"/>
      <c r="ELR4" s="135"/>
      <c r="ELS4" s="135"/>
      <c r="ELT4" s="135"/>
      <c r="ELU4" s="135"/>
      <c r="ELV4" s="135"/>
      <c r="ELW4" s="135"/>
      <c r="ELX4" s="135"/>
      <c r="ELY4" s="135"/>
      <c r="ELZ4" s="135"/>
      <c r="EMA4" s="135"/>
      <c r="EMB4" s="135"/>
      <c r="EMC4" s="135"/>
      <c r="EMD4" s="135"/>
      <c r="EME4" s="135"/>
      <c r="EMF4" s="135"/>
      <c r="EMG4" s="135"/>
      <c r="EMH4" s="135"/>
      <c r="EMI4" s="135"/>
      <c r="EMJ4" s="135"/>
      <c r="EMK4" s="135"/>
      <c r="EML4" s="135"/>
      <c r="EMM4" s="135"/>
      <c r="EMN4" s="135"/>
      <c r="EMO4" s="135"/>
      <c r="EMP4" s="135"/>
      <c r="EMQ4" s="135"/>
      <c r="EMR4" s="135"/>
      <c r="EMS4" s="135"/>
      <c r="EMT4" s="135"/>
      <c r="EMU4" s="135"/>
      <c r="EMV4" s="135"/>
      <c r="EMW4" s="135"/>
      <c r="EMX4" s="135"/>
      <c r="EMY4" s="135"/>
      <c r="EMZ4" s="135"/>
      <c r="ENA4" s="135"/>
      <c r="ENB4" s="135"/>
      <c r="ENC4" s="135"/>
      <c r="END4" s="135"/>
      <c r="ENE4" s="135"/>
      <c r="ENF4" s="135"/>
      <c r="ENG4" s="135"/>
      <c r="ENH4" s="135"/>
      <c r="ENI4" s="135"/>
      <c r="ENJ4" s="135"/>
      <c r="ENK4" s="135"/>
      <c r="ENL4" s="135"/>
      <c r="ENM4" s="135"/>
      <c r="ENN4" s="135"/>
      <c r="ENO4" s="135"/>
      <c r="ENP4" s="135"/>
      <c r="ENQ4" s="135"/>
      <c r="ENR4" s="135"/>
      <c r="ENS4" s="135"/>
      <c r="ENT4" s="135"/>
      <c r="ENU4" s="135"/>
      <c r="ENV4" s="135"/>
      <c r="ENW4" s="135"/>
      <c r="ENX4" s="135"/>
      <c r="ENY4" s="135"/>
      <c r="ENZ4" s="135"/>
      <c r="EOA4" s="135"/>
      <c r="EOB4" s="135"/>
      <c r="EOC4" s="135"/>
      <c r="EOD4" s="135"/>
      <c r="EOE4" s="135"/>
      <c r="EOF4" s="135"/>
      <c r="EOG4" s="135"/>
      <c r="EOH4" s="135"/>
      <c r="EOI4" s="135"/>
      <c r="EOJ4" s="135"/>
      <c r="EOK4" s="135"/>
      <c r="EOL4" s="135"/>
      <c r="EOM4" s="135"/>
      <c r="EON4" s="135"/>
      <c r="EOO4" s="135"/>
      <c r="EOP4" s="135"/>
      <c r="EOQ4" s="135"/>
      <c r="EOR4" s="135"/>
      <c r="EOS4" s="135"/>
      <c r="EOT4" s="135"/>
      <c r="EOU4" s="135"/>
      <c r="EOV4" s="135"/>
      <c r="EOW4" s="135"/>
      <c r="EOX4" s="135"/>
      <c r="EOY4" s="135"/>
      <c r="EOZ4" s="135"/>
      <c r="EPA4" s="135"/>
      <c r="EPB4" s="135"/>
      <c r="EPC4" s="135"/>
      <c r="EPD4" s="135"/>
      <c r="EPE4" s="135"/>
      <c r="EPF4" s="135"/>
      <c r="EPG4" s="135"/>
      <c r="EPH4" s="135"/>
      <c r="EPI4" s="135"/>
      <c r="EPJ4" s="135"/>
      <c r="EPK4" s="135"/>
      <c r="EPL4" s="135"/>
      <c r="EPM4" s="135"/>
      <c r="EPN4" s="135"/>
      <c r="EPO4" s="135"/>
      <c r="EPP4" s="135"/>
      <c r="EPQ4" s="135"/>
      <c r="EPR4" s="135"/>
      <c r="EPS4" s="135"/>
      <c r="EPT4" s="135"/>
      <c r="EPU4" s="135"/>
      <c r="EPV4" s="135"/>
      <c r="EPW4" s="135"/>
      <c r="EPX4" s="135"/>
      <c r="EPY4" s="135"/>
      <c r="EPZ4" s="135"/>
      <c r="EQA4" s="135"/>
      <c r="EQB4" s="135"/>
      <c r="EQC4" s="135"/>
      <c r="EQD4" s="135"/>
      <c r="EQE4" s="135"/>
      <c r="EQF4" s="135"/>
      <c r="EQG4" s="135"/>
      <c r="EQH4" s="135"/>
      <c r="EQI4" s="135"/>
      <c r="EQJ4" s="135"/>
      <c r="EQK4" s="135"/>
      <c r="EQL4" s="135"/>
      <c r="EQM4" s="135"/>
      <c r="EQN4" s="135"/>
      <c r="EQO4" s="135"/>
      <c r="EQP4" s="135"/>
      <c r="EQQ4" s="135"/>
      <c r="EQR4" s="135"/>
      <c r="EQS4" s="135"/>
      <c r="EQT4" s="135"/>
      <c r="EQU4" s="135"/>
      <c r="EQV4" s="135"/>
      <c r="EQW4" s="135"/>
      <c r="EQX4" s="135"/>
      <c r="EQY4" s="135"/>
      <c r="EQZ4" s="135"/>
      <c r="ERA4" s="135"/>
      <c r="ERB4" s="135"/>
      <c r="ERC4" s="135"/>
      <c r="ERD4" s="135"/>
      <c r="ERE4" s="135"/>
      <c r="ERF4" s="135"/>
      <c r="ERG4" s="135"/>
      <c r="ERH4" s="135"/>
      <c r="ERI4" s="135"/>
      <c r="ERJ4" s="135"/>
      <c r="ERK4" s="135"/>
      <c r="ERL4" s="135"/>
      <c r="ERM4" s="135"/>
      <c r="ERN4" s="135"/>
      <c r="ERO4" s="135"/>
      <c r="ERP4" s="135"/>
      <c r="ERQ4" s="135"/>
      <c r="ERR4" s="135"/>
      <c r="ERS4" s="135"/>
      <c r="ERT4" s="135"/>
      <c r="ERU4" s="135"/>
      <c r="ERV4" s="135"/>
      <c r="ERW4" s="135"/>
      <c r="ERX4" s="135"/>
      <c r="ERY4" s="135"/>
      <c r="ERZ4" s="135"/>
      <c r="ESA4" s="135"/>
      <c r="ESB4" s="135"/>
      <c r="ESC4" s="135"/>
      <c r="ESD4" s="135"/>
      <c r="ESE4" s="135"/>
      <c r="ESF4" s="135"/>
      <c r="ESG4" s="135"/>
      <c r="ESH4" s="135"/>
      <c r="ESI4" s="135"/>
      <c r="ESJ4" s="135"/>
      <c r="ESK4" s="135"/>
      <c r="ESL4" s="135"/>
      <c r="ESM4" s="135"/>
      <c r="ESN4" s="135"/>
      <c r="ESO4" s="135"/>
      <c r="ESP4" s="135"/>
      <c r="ESQ4" s="135"/>
      <c r="ESR4" s="135"/>
      <c r="ESS4" s="135"/>
      <c r="EST4" s="135"/>
      <c r="ESU4" s="135"/>
      <c r="ESV4" s="135"/>
      <c r="ESW4" s="135"/>
      <c r="ESX4" s="135"/>
      <c r="ESY4" s="135"/>
      <c r="ESZ4" s="135"/>
      <c r="ETA4" s="135"/>
      <c r="ETB4" s="135"/>
      <c r="ETC4" s="135"/>
      <c r="ETD4" s="135"/>
      <c r="ETE4" s="135"/>
      <c r="ETF4" s="135"/>
      <c r="ETG4" s="135"/>
      <c r="ETH4" s="135"/>
      <c r="ETI4" s="135"/>
      <c r="ETJ4" s="135"/>
      <c r="ETK4" s="135"/>
      <c r="ETL4" s="135"/>
      <c r="ETM4" s="135"/>
      <c r="ETN4" s="135"/>
      <c r="ETO4" s="135"/>
      <c r="ETP4" s="135"/>
      <c r="ETQ4" s="135"/>
      <c r="ETR4" s="135"/>
      <c r="ETS4" s="135"/>
      <c r="ETT4" s="135"/>
      <c r="ETU4" s="135"/>
      <c r="ETV4" s="135"/>
      <c r="ETW4" s="135"/>
      <c r="ETX4" s="135"/>
      <c r="ETY4" s="135"/>
      <c r="ETZ4" s="135"/>
      <c r="EUA4" s="135"/>
      <c r="EUB4" s="135"/>
      <c r="EUC4" s="135"/>
      <c r="EUD4" s="135"/>
      <c r="EUE4" s="135"/>
      <c r="EUF4" s="135"/>
      <c r="EUG4" s="135"/>
      <c r="EUH4" s="135"/>
      <c r="EUI4" s="135"/>
      <c r="EUJ4" s="135"/>
      <c r="EUK4" s="135"/>
      <c r="EUL4" s="135"/>
      <c r="EUM4" s="135"/>
      <c r="EUN4" s="135"/>
      <c r="EUO4" s="135"/>
      <c r="EUP4" s="135"/>
      <c r="EUQ4" s="135"/>
      <c r="EUR4" s="135"/>
      <c r="EUS4" s="135"/>
      <c r="EUT4" s="135"/>
      <c r="EUU4" s="135"/>
      <c r="EUV4" s="135"/>
      <c r="EUW4" s="135"/>
      <c r="EUX4" s="135"/>
      <c r="EUY4" s="135"/>
      <c r="EUZ4" s="135"/>
      <c r="EVA4" s="135"/>
      <c r="EVB4" s="135"/>
      <c r="EVC4" s="135"/>
      <c r="EVD4" s="135"/>
      <c r="EVE4" s="135"/>
      <c r="EVF4" s="135"/>
      <c r="EVG4" s="135"/>
      <c r="EVH4" s="135"/>
      <c r="EVI4" s="135"/>
      <c r="EVJ4" s="135"/>
      <c r="EVK4" s="135"/>
      <c r="EVL4" s="135"/>
      <c r="EVM4" s="135"/>
      <c r="EVN4" s="135"/>
      <c r="EVO4" s="135"/>
      <c r="EVP4" s="135"/>
      <c r="EVQ4" s="135"/>
      <c r="EVR4" s="135"/>
      <c r="EVS4" s="135"/>
      <c r="EVT4" s="135"/>
      <c r="EVU4" s="135"/>
      <c r="EVV4" s="135"/>
      <c r="EVW4" s="135"/>
      <c r="EVX4" s="135"/>
      <c r="EVY4" s="135"/>
      <c r="EVZ4" s="135"/>
      <c r="EWA4" s="135"/>
      <c r="EWB4" s="135"/>
      <c r="EWC4" s="135"/>
      <c r="EWD4" s="135"/>
      <c r="EWE4" s="135"/>
      <c r="EWF4" s="135"/>
      <c r="EWG4" s="135"/>
      <c r="EWH4" s="135"/>
      <c r="EWI4" s="135"/>
      <c r="EWJ4" s="135"/>
      <c r="EWK4" s="135"/>
      <c r="EWL4" s="135"/>
      <c r="EWM4" s="135"/>
      <c r="EWN4" s="135"/>
      <c r="EWO4" s="135"/>
      <c r="EWP4" s="135"/>
      <c r="EWQ4" s="135"/>
      <c r="EWR4" s="135"/>
      <c r="EWS4" s="135"/>
      <c r="EWT4" s="135"/>
      <c r="EWU4" s="135"/>
      <c r="EWV4" s="135"/>
      <c r="EWW4" s="135"/>
      <c r="EWX4" s="135"/>
      <c r="EWY4" s="135"/>
      <c r="EWZ4" s="135"/>
      <c r="EXA4" s="135"/>
      <c r="EXB4" s="135"/>
      <c r="EXC4" s="135"/>
      <c r="EXD4" s="135"/>
      <c r="EXE4" s="135"/>
      <c r="EXF4" s="135"/>
      <c r="EXG4" s="135"/>
      <c r="EXH4" s="135"/>
      <c r="EXI4" s="135"/>
      <c r="EXJ4" s="135"/>
      <c r="EXK4" s="135"/>
      <c r="EXL4" s="135"/>
      <c r="EXM4" s="135"/>
      <c r="EXN4" s="135"/>
      <c r="EXO4" s="135"/>
      <c r="EXP4" s="135"/>
      <c r="EXQ4" s="135"/>
      <c r="EXR4" s="135"/>
      <c r="EXS4" s="135"/>
      <c r="EXT4" s="135"/>
      <c r="EXU4" s="135"/>
      <c r="EXV4" s="135"/>
      <c r="EXW4" s="135"/>
      <c r="EXX4" s="135"/>
      <c r="EXY4" s="135"/>
      <c r="EXZ4" s="135"/>
      <c r="EYA4" s="135"/>
      <c r="EYB4" s="135"/>
      <c r="EYC4" s="135"/>
      <c r="EYD4" s="135"/>
      <c r="EYE4" s="135"/>
      <c r="EYF4" s="135"/>
      <c r="EYG4" s="135"/>
      <c r="EYH4" s="135"/>
      <c r="EYI4" s="135"/>
      <c r="EYJ4" s="135"/>
      <c r="EYK4" s="135"/>
      <c r="EYL4" s="135"/>
      <c r="EYM4" s="135"/>
      <c r="EYN4" s="135"/>
      <c r="EYO4" s="135"/>
      <c r="EYP4" s="135"/>
      <c r="EYQ4" s="135"/>
      <c r="EYR4" s="135"/>
      <c r="EYS4" s="135"/>
      <c r="EYT4" s="135"/>
      <c r="EYU4" s="135"/>
      <c r="EYV4" s="135"/>
      <c r="EYW4" s="135"/>
      <c r="EYX4" s="135"/>
      <c r="EYY4" s="135"/>
      <c r="EYZ4" s="135"/>
      <c r="EZA4" s="135"/>
      <c r="EZB4" s="135"/>
      <c r="EZC4" s="135"/>
      <c r="EZD4" s="135"/>
      <c r="EZE4" s="135"/>
      <c r="EZF4" s="135"/>
      <c r="EZG4" s="135"/>
      <c r="EZH4" s="135"/>
      <c r="EZI4" s="135"/>
      <c r="EZJ4" s="135"/>
      <c r="EZK4" s="135"/>
      <c r="EZL4" s="135"/>
      <c r="EZM4" s="135"/>
      <c r="EZN4" s="135"/>
      <c r="EZO4" s="135"/>
      <c r="EZP4" s="135"/>
      <c r="EZQ4" s="135"/>
      <c r="EZR4" s="135"/>
      <c r="EZS4" s="135"/>
      <c r="EZT4" s="135"/>
      <c r="EZU4" s="135"/>
      <c r="EZV4" s="135"/>
      <c r="EZW4" s="135"/>
      <c r="EZX4" s="135"/>
      <c r="EZY4" s="135"/>
      <c r="EZZ4" s="135"/>
      <c r="FAA4" s="135"/>
      <c r="FAB4" s="135"/>
      <c r="FAC4" s="135"/>
      <c r="FAD4" s="135"/>
      <c r="FAE4" s="135"/>
      <c r="FAF4" s="135"/>
      <c r="FAG4" s="135"/>
      <c r="FAH4" s="135"/>
      <c r="FAI4" s="135"/>
      <c r="FAJ4" s="135"/>
      <c r="FAK4" s="135"/>
      <c r="FAL4" s="135"/>
      <c r="FAM4" s="135"/>
      <c r="FAN4" s="135"/>
      <c r="FAO4" s="135"/>
      <c r="FAP4" s="135"/>
      <c r="FAQ4" s="135"/>
      <c r="FAR4" s="135"/>
      <c r="FAS4" s="135"/>
      <c r="FAT4" s="135"/>
      <c r="FAU4" s="135"/>
      <c r="FAV4" s="135"/>
      <c r="FAW4" s="135"/>
      <c r="FAX4" s="135"/>
      <c r="FAY4" s="135"/>
      <c r="FAZ4" s="135"/>
      <c r="FBA4" s="135"/>
      <c r="FBB4" s="135"/>
      <c r="FBC4" s="135"/>
      <c r="FBD4" s="135"/>
      <c r="FBE4" s="135"/>
      <c r="FBF4" s="135"/>
      <c r="FBG4" s="135"/>
      <c r="FBH4" s="135"/>
      <c r="FBI4" s="135"/>
      <c r="FBJ4" s="135"/>
      <c r="FBK4" s="135"/>
      <c r="FBL4" s="135"/>
      <c r="FBM4" s="135"/>
      <c r="FBN4" s="135"/>
      <c r="FBO4" s="135"/>
      <c r="FBP4" s="135"/>
      <c r="FBQ4" s="135"/>
      <c r="FBR4" s="135"/>
      <c r="FBS4" s="135"/>
      <c r="FBT4" s="135"/>
      <c r="FBU4" s="135"/>
      <c r="FBV4" s="135"/>
      <c r="FBW4" s="135"/>
      <c r="FBX4" s="135"/>
      <c r="FBY4" s="135"/>
      <c r="FBZ4" s="135"/>
      <c r="FCA4" s="135"/>
      <c r="FCB4" s="135"/>
      <c r="FCC4" s="135"/>
      <c r="FCD4" s="135"/>
      <c r="FCE4" s="135"/>
      <c r="FCF4" s="135"/>
      <c r="FCG4" s="135"/>
      <c r="FCH4" s="135"/>
      <c r="FCI4" s="135"/>
      <c r="FCJ4" s="135"/>
      <c r="FCK4" s="135"/>
      <c r="FCL4" s="135"/>
      <c r="FCM4" s="135"/>
      <c r="FCN4" s="135"/>
      <c r="FCO4" s="135"/>
      <c r="FCP4" s="135"/>
      <c r="FCQ4" s="135"/>
      <c r="FCR4" s="135"/>
      <c r="FCS4" s="135"/>
      <c r="FCT4" s="135"/>
      <c r="FCU4" s="135"/>
      <c r="FCV4" s="135"/>
      <c r="FCW4" s="135"/>
      <c r="FCX4" s="135"/>
      <c r="FCY4" s="135"/>
      <c r="FCZ4" s="135"/>
      <c r="FDA4" s="135"/>
      <c r="FDB4" s="135"/>
      <c r="FDC4" s="135"/>
      <c r="FDD4" s="135"/>
      <c r="FDE4" s="135"/>
      <c r="FDF4" s="135"/>
      <c r="FDG4" s="135"/>
      <c r="FDH4" s="135"/>
      <c r="FDI4" s="135"/>
      <c r="FDJ4" s="135"/>
      <c r="FDK4" s="135"/>
      <c r="FDL4" s="135"/>
      <c r="FDM4" s="135"/>
      <c r="FDN4" s="135"/>
      <c r="FDO4" s="135"/>
      <c r="FDP4" s="135"/>
      <c r="FDQ4" s="135"/>
      <c r="FDR4" s="135"/>
      <c r="FDS4" s="135"/>
      <c r="FDT4" s="135"/>
      <c r="FDU4" s="135"/>
      <c r="FDV4" s="135"/>
      <c r="FDW4" s="135"/>
      <c r="FDX4" s="135"/>
      <c r="FDY4" s="135"/>
      <c r="FDZ4" s="135"/>
      <c r="FEA4" s="135"/>
      <c r="FEB4" s="135"/>
      <c r="FEC4" s="135"/>
      <c r="FED4" s="135"/>
      <c r="FEE4" s="135"/>
      <c r="FEF4" s="135"/>
      <c r="FEG4" s="135"/>
      <c r="FEH4" s="135"/>
      <c r="FEI4" s="135"/>
      <c r="FEJ4" s="135"/>
      <c r="FEK4" s="135"/>
      <c r="FEL4" s="135"/>
      <c r="FEM4" s="135"/>
      <c r="FEN4" s="135"/>
      <c r="FEO4" s="135"/>
      <c r="FEP4" s="135"/>
      <c r="FEQ4" s="135"/>
      <c r="FER4" s="135"/>
      <c r="FES4" s="135"/>
      <c r="FET4" s="135"/>
      <c r="FEU4" s="135"/>
      <c r="FEV4" s="135"/>
      <c r="FEW4" s="135"/>
      <c r="FEX4" s="135"/>
      <c r="FEY4" s="135"/>
      <c r="FEZ4" s="135"/>
      <c r="FFA4" s="135"/>
      <c r="FFB4" s="135"/>
      <c r="FFC4" s="135"/>
      <c r="FFD4" s="135"/>
      <c r="FFE4" s="135"/>
      <c r="FFF4" s="135"/>
      <c r="FFG4" s="135"/>
      <c r="FFH4" s="135"/>
      <c r="FFI4" s="135"/>
      <c r="FFJ4" s="135"/>
      <c r="FFK4" s="135"/>
      <c r="FFL4" s="135"/>
      <c r="FFM4" s="135"/>
      <c r="FFN4" s="135"/>
      <c r="FFO4" s="135"/>
      <c r="FFP4" s="135"/>
      <c r="FFQ4" s="135"/>
      <c r="FFR4" s="135"/>
      <c r="FFS4" s="135"/>
      <c r="FFT4" s="135"/>
      <c r="FFU4" s="135"/>
      <c r="FFV4" s="135"/>
      <c r="FFW4" s="135"/>
      <c r="FFX4" s="135"/>
      <c r="FFY4" s="135"/>
      <c r="FFZ4" s="135"/>
      <c r="FGA4" s="135"/>
      <c r="FGB4" s="135"/>
      <c r="FGC4" s="135"/>
      <c r="FGD4" s="135"/>
      <c r="FGE4" s="135"/>
      <c r="FGF4" s="135"/>
      <c r="FGG4" s="135"/>
      <c r="FGH4" s="135"/>
      <c r="FGI4" s="135"/>
      <c r="FGJ4" s="135"/>
      <c r="FGK4" s="135"/>
      <c r="FGL4" s="135"/>
      <c r="FGM4" s="135"/>
      <c r="FGN4" s="135"/>
      <c r="FGO4" s="135"/>
      <c r="FGP4" s="135"/>
      <c r="FGQ4" s="135"/>
      <c r="FGR4" s="135"/>
      <c r="FGS4" s="135"/>
      <c r="FGT4" s="135"/>
      <c r="FGU4" s="135"/>
      <c r="FGV4" s="135"/>
      <c r="FGW4" s="135"/>
      <c r="FGX4" s="135"/>
      <c r="FGY4" s="135"/>
      <c r="FGZ4" s="135"/>
      <c r="FHA4" s="135"/>
      <c r="FHB4" s="135"/>
      <c r="FHC4" s="135"/>
      <c r="FHD4" s="135"/>
      <c r="FHE4" s="135"/>
      <c r="FHF4" s="135"/>
      <c r="FHG4" s="135"/>
      <c r="FHH4" s="135"/>
      <c r="FHI4" s="135"/>
      <c r="FHJ4" s="135"/>
      <c r="FHK4" s="135"/>
      <c r="FHL4" s="135"/>
      <c r="FHM4" s="135"/>
      <c r="FHN4" s="135"/>
      <c r="FHO4" s="135"/>
      <c r="FHP4" s="135"/>
      <c r="FHQ4" s="135"/>
      <c r="FHR4" s="135"/>
      <c r="FHS4" s="135"/>
      <c r="FHT4" s="135"/>
      <c r="FHU4" s="135"/>
      <c r="FHV4" s="135"/>
      <c r="FHW4" s="135"/>
      <c r="FHX4" s="135"/>
      <c r="FHY4" s="135"/>
      <c r="FHZ4" s="135"/>
      <c r="FIA4" s="135"/>
      <c r="FIB4" s="135"/>
      <c r="FIC4" s="135"/>
      <c r="FID4" s="135"/>
      <c r="FIE4" s="135"/>
      <c r="FIF4" s="135"/>
      <c r="FIG4" s="135"/>
      <c r="FIH4" s="135"/>
      <c r="FII4" s="135"/>
      <c r="FIJ4" s="135"/>
      <c r="FIK4" s="135"/>
      <c r="FIL4" s="135"/>
      <c r="FIM4" s="135"/>
      <c r="FIN4" s="135"/>
      <c r="FIO4" s="135"/>
      <c r="FIP4" s="135"/>
      <c r="FIQ4" s="135"/>
      <c r="FIR4" s="135"/>
      <c r="FIS4" s="135"/>
      <c r="FIT4" s="135"/>
      <c r="FIU4" s="135"/>
      <c r="FIV4" s="135"/>
      <c r="FIW4" s="135"/>
      <c r="FIX4" s="135"/>
      <c r="FIY4" s="135"/>
      <c r="FIZ4" s="135"/>
      <c r="FJA4" s="135"/>
      <c r="FJB4" s="135"/>
      <c r="FJC4" s="135"/>
      <c r="FJD4" s="135"/>
      <c r="FJE4" s="135"/>
      <c r="FJF4" s="135"/>
      <c r="FJG4" s="135"/>
      <c r="FJH4" s="135"/>
      <c r="FJI4" s="135"/>
      <c r="FJJ4" s="135"/>
      <c r="FJK4" s="135"/>
      <c r="FJL4" s="135"/>
      <c r="FJM4" s="135"/>
      <c r="FJN4" s="135"/>
      <c r="FJO4" s="135"/>
      <c r="FJP4" s="135"/>
      <c r="FJQ4" s="135"/>
      <c r="FJR4" s="135"/>
      <c r="FJS4" s="135"/>
      <c r="FJT4" s="135"/>
      <c r="FJU4" s="135"/>
      <c r="FJV4" s="135"/>
      <c r="FJW4" s="135"/>
      <c r="FJX4" s="135"/>
      <c r="FJY4" s="135"/>
      <c r="FJZ4" s="135"/>
      <c r="FKA4" s="135"/>
      <c r="FKB4" s="135"/>
      <c r="FKC4" s="135"/>
      <c r="FKD4" s="135"/>
      <c r="FKE4" s="135"/>
      <c r="FKF4" s="135"/>
      <c r="FKG4" s="135"/>
      <c r="FKH4" s="135"/>
      <c r="FKI4" s="135"/>
      <c r="FKJ4" s="135"/>
      <c r="FKK4" s="135"/>
      <c r="FKL4" s="135"/>
      <c r="FKM4" s="135"/>
      <c r="FKN4" s="135"/>
      <c r="FKO4" s="135"/>
      <c r="FKP4" s="135"/>
      <c r="FKQ4" s="135"/>
      <c r="FKR4" s="135"/>
      <c r="FKS4" s="135"/>
      <c r="FKT4" s="135"/>
      <c r="FKU4" s="135"/>
      <c r="FKV4" s="135"/>
      <c r="FKW4" s="135"/>
      <c r="FKX4" s="135"/>
      <c r="FKY4" s="135"/>
      <c r="FKZ4" s="135"/>
      <c r="FLA4" s="135"/>
      <c r="FLB4" s="135"/>
      <c r="FLC4" s="135"/>
      <c r="FLD4" s="135"/>
      <c r="FLE4" s="135"/>
      <c r="FLF4" s="135"/>
      <c r="FLG4" s="135"/>
      <c r="FLH4" s="135"/>
      <c r="FLI4" s="135"/>
      <c r="FLJ4" s="135"/>
      <c r="FLK4" s="135"/>
      <c r="FLL4" s="135"/>
      <c r="FLM4" s="135"/>
      <c r="FLN4" s="135"/>
      <c r="FLO4" s="135"/>
      <c r="FLP4" s="135"/>
      <c r="FLQ4" s="135"/>
      <c r="FLR4" s="135"/>
      <c r="FLS4" s="135"/>
      <c r="FLT4" s="135"/>
      <c r="FLU4" s="135"/>
      <c r="FLV4" s="135"/>
      <c r="FLW4" s="135"/>
      <c r="FLX4" s="135"/>
      <c r="FLY4" s="135"/>
      <c r="FLZ4" s="135"/>
      <c r="FMA4" s="135"/>
      <c r="FMB4" s="135"/>
      <c r="FMC4" s="135"/>
      <c r="FMD4" s="135"/>
      <c r="FME4" s="135"/>
      <c r="FMF4" s="135"/>
      <c r="FMG4" s="135"/>
      <c r="FMH4" s="135"/>
      <c r="FMI4" s="135"/>
      <c r="FMJ4" s="135"/>
      <c r="FMK4" s="135"/>
      <c r="FML4" s="135"/>
      <c r="FMM4" s="135"/>
      <c r="FMN4" s="135"/>
      <c r="FMO4" s="135"/>
      <c r="FMP4" s="135"/>
      <c r="FMQ4" s="135"/>
      <c r="FMR4" s="135"/>
      <c r="FMS4" s="135"/>
      <c r="FMT4" s="135"/>
      <c r="FMU4" s="135"/>
      <c r="FMV4" s="135"/>
      <c r="FMW4" s="135"/>
      <c r="FMX4" s="135"/>
      <c r="FMY4" s="135"/>
      <c r="FMZ4" s="135"/>
      <c r="FNA4" s="135"/>
      <c r="FNB4" s="135"/>
      <c r="FNC4" s="135"/>
      <c r="FND4" s="135"/>
      <c r="FNE4" s="135"/>
      <c r="FNF4" s="135"/>
      <c r="FNG4" s="135"/>
      <c r="FNH4" s="135"/>
      <c r="FNI4" s="135"/>
      <c r="FNJ4" s="135"/>
      <c r="FNK4" s="135"/>
      <c r="FNL4" s="135"/>
      <c r="FNM4" s="135"/>
      <c r="FNN4" s="135"/>
      <c r="FNO4" s="135"/>
      <c r="FNP4" s="135"/>
      <c r="FNQ4" s="135"/>
      <c r="FNR4" s="135"/>
      <c r="FNS4" s="135"/>
      <c r="FNT4" s="135"/>
      <c r="FNU4" s="135"/>
      <c r="FNV4" s="135"/>
      <c r="FNW4" s="135"/>
      <c r="FNX4" s="135"/>
      <c r="FNY4" s="135"/>
      <c r="FNZ4" s="135"/>
      <c r="FOA4" s="135"/>
      <c r="FOB4" s="135"/>
      <c r="FOC4" s="135"/>
      <c r="FOD4" s="135"/>
      <c r="FOE4" s="135"/>
      <c r="FOF4" s="135"/>
      <c r="FOG4" s="135"/>
      <c r="FOH4" s="135"/>
      <c r="FOI4" s="135"/>
      <c r="FOJ4" s="135"/>
      <c r="FOK4" s="135"/>
      <c r="FOL4" s="135"/>
      <c r="FOM4" s="135"/>
      <c r="FON4" s="135"/>
      <c r="FOO4" s="135"/>
      <c r="FOP4" s="135"/>
      <c r="FOQ4" s="135"/>
      <c r="FOR4" s="135"/>
      <c r="FOS4" s="135"/>
      <c r="FOT4" s="135"/>
      <c r="FOU4" s="135"/>
      <c r="FOV4" s="135"/>
      <c r="FOW4" s="135"/>
      <c r="FOX4" s="135"/>
      <c r="FOY4" s="135"/>
      <c r="FOZ4" s="135"/>
      <c r="FPA4" s="135"/>
      <c r="FPB4" s="135"/>
      <c r="FPC4" s="135"/>
      <c r="FPD4" s="135"/>
      <c r="FPE4" s="135"/>
      <c r="FPF4" s="135"/>
      <c r="FPG4" s="135"/>
      <c r="FPH4" s="135"/>
      <c r="FPI4" s="135"/>
      <c r="FPJ4" s="135"/>
      <c r="FPK4" s="135"/>
      <c r="FPL4" s="135"/>
      <c r="FPM4" s="135"/>
      <c r="FPN4" s="135"/>
      <c r="FPO4" s="135"/>
      <c r="FPP4" s="135"/>
      <c r="FPQ4" s="135"/>
      <c r="FPR4" s="135"/>
      <c r="FPS4" s="135"/>
      <c r="FPT4" s="135"/>
      <c r="FPU4" s="135"/>
      <c r="FPV4" s="135"/>
      <c r="FPW4" s="135"/>
      <c r="FPX4" s="135"/>
      <c r="FPY4" s="135"/>
      <c r="FPZ4" s="135"/>
      <c r="FQA4" s="135"/>
      <c r="FQB4" s="135"/>
      <c r="FQC4" s="135"/>
      <c r="FQD4" s="135"/>
      <c r="FQE4" s="135"/>
      <c r="FQF4" s="135"/>
      <c r="FQG4" s="135"/>
      <c r="FQH4" s="135"/>
      <c r="FQI4" s="135"/>
      <c r="FQJ4" s="135"/>
      <c r="FQK4" s="135"/>
      <c r="FQL4" s="135"/>
      <c r="FQM4" s="135"/>
      <c r="FQN4" s="135"/>
      <c r="FQO4" s="135"/>
      <c r="FQP4" s="135"/>
      <c r="FQQ4" s="135"/>
      <c r="FQR4" s="135"/>
      <c r="FQS4" s="135"/>
      <c r="FQT4" s="135"/>
      <c r="FQU4" s="135"/>
      <c r="FQV4" s="135"/>
      <c r="FQW4" s="135"/>
      <c r="FQX4" s="135"/>
      <c r="FQY4" s="135"/>
      <c r="FQZ4" s="135"/>
      <c r="FRA4" s="135"/>
      <c r="FRB4" s="135"/>
      <c r="FRC4" s="135"/>
      <c r="FRD4" s="135"/>
      <c r="FRE4" s="135"/>
      <c r="FRF4" s="135"/>
      <c r="FRG4" s="135"/>
      <c r="FRH4" s="135"/>
      <c r="FRI4" s="135"/>
      <c r="FRJ4" s="135"/>
      <c r="FRK4" s="135"/>
      <c r="FRL4" s="135"/>
      <c r="FRM4" s="135"/>
      <c r="FRN4" s="135"/>
      <c r="FRO4" s="135"/>
      <c r="FRP4" s="135"/>
      <c r="FRQ4" s="135"/>
      <c r="FRR4" s="135"/>
      <c r="FRS4" s="135"/>
      <c r="FRT4" s="135"/>
      <c r="FRU4" s="135"/>
      <c r="FRV4" s="135"/>
      <c r="FRW4" s="135"/>
      <c r="FRX4" s="135"/>
      <c r="FRY4" s="135"/>
      <c r="FRZ4" s="135"/>
      <c r="FSA4" s="135"/>
      <c r="FSB4" s="135"/>
      <c r="FSC4" s="135"/>
      <c r="FSD4" s="135"/>
      <c r="FSE4" s="135"/>
      <c r="FSF4" s="135"/>
      <c r="FSG4" s="135"/>
      <c r="FSH4" s="135"/>
      <c r="FSI4" s="135"/>
      <c r="FSJ4" s="135"/>
      <c r="FSK4" s="135"/>
      <c r="FSL4" s="135"/>
      <c r="FSM4" s="135"/>
      <c r="FSN4" s="135"/>
      <c r="FSO4" s="135"/>
      <c r="FSP4" s="135"/>
      <c r="FSQ4" s="135"/>
      <c r="FSR4" s="135"/>
      <c r="FSS4" s="135"/>
      <c r="FST4" s="135"/>
      <c r="FSU4" s="135"/>
      <c r="FSV4" s="135"/>
      <c r="FSW4" s="135"/>
      <c r="FSX4" s="135"/>
      <c r="FSY4" s="135"/>
      <c r="FSZ4" s="135"/>
      <c r="FTA4" s="135"/>
      <c r="FTB4" s="135"/>
      <c r="FTC4" s="135"/>
      <c r="FTD4" s="135"/>
      <c r="FTE4" s="135"/>
      <c r="FTF4" s="135"/>
      <c r="FTG4" s="135"/>
      <c r="FTH4" s="135"/>
      <c r="FTI4" s="135"/>
      <c r="FTJ4" s="135"/>
      <c r="FTK4" s="135"/>
      <c r="FTL4" s="135"/>
      <c r="FTM4" s="135"/>
      <c r="FTN4" s="135"/>
      <c r="FTO4" s="135"/>
      <c r="FTP4" s="135"/>
      <c r="FTQ4" s="135"/>
      <c r="FTR4" s="135"/>
      <c r="FTS4" s="135"/>
      <c r="FTT4" s="135"/>
      <c r="FTU4" s="135"/>
      <c r="FTV4" s="135"/>
      <c r="FTW4" s="135"/>
      <c r="FTX4" s="135"/>
      <c r="FTY4" s="135"/>
      <c r="FTZ4" s="135"/>
      <c r="FUA4" s="135"/>
      <c r="FUB4" s="135"/>
      <c r="FUC4" s="135"/>
      <c r="FUD4" s="135"/>
      <c r="FUE4" s="135"/>
      <c r="FUF4" s="135"/>
      <c r="FUG4" s="135"/>
      <c r="FUH4" s="135"/>
      <c r="FUI4" s="135"/>
      <c r="FUJ4" s="135"/>
      <c r="FUK4" s="135"/>
      <c r="FUL4" s="135"/>
      <c r="FUM4" s="135"/>
      <c r="FUN4" s="135"/>
      <c r="FUO4" s="135"/>
      <c r="FUP4" s="135"/>
      <c r="FUQ4" s="135"/>
      <c r="FUR4" s="135"/>
      <c r="FUS4" s="135"/>
      <c r="FUT4" s="135"/>
      <c r="FUU4" s="135"/>
      <c r="FUV4" s="135"/>
      <c r="FUW4" s="135"/>
      <c r="FUX4" s="135"/>
      <c r="FUY4" s="135"/>
      <c r="FUZ4" s="135"/>
      <c r="FVA4" s="135"/>
      <c r="FVB4" s="135"/>
      <c r="FVC4" s="135"/>
      <c r="FVD4" s="135"/>
      <c r="FVE4" s="135"/>
      <c r="FVF4" s="135"/>
      <c r="FVG4" s="135"/>
      <c r="FVH4" s="135"/>
      <c r="FVI4" s="135"/>
      <c r="FVJ4" s="135"/>
      <c r="FVK4" s="135"/>
      <c r="FVL4" s="135"/>
      <c r="FVM4" s="135"/>
      <c r="FVN4" s="135"/>
      <c r="FVO4" s="135"/>
      <c r="FVP4" s="135"/>
      <c r="FVQ4" s="135"/>
      <c r="FVR4" s="135"/>
      <c r="FVS4" s="135"/>
      <c r="FVT4" s="135"/>
      <c r="FVU4" s="135"/>
      <c r="FVV4" s="135"/>
      <c r="FVW4" s="135"/>
      <c r="FVX4" s="135"/>
      <c r="FVY4" s="135"/>
      <c r="FVZ4" s="135"/>
      <c r="FWA4" s="135"/>
      <c r="FWB4" s="135"/>
      <c r="FWC4" s="135"/>
      <c r="FWD4" s="135"/>
      <c r="FWE4" s="135"/>
      <c r="FWF4" s="135"/>
      <c r="FWG4" s="135"/>
      <c r="FWH4" s="135"/>
      <c r="FWI4" s="135"/>
      <c r="FWJ4" s="135"/>
      <c r="FWK4" s="135"/>
      <c r="FWL4" s="135"/>
      <c r="FWM4" s="135"/>
      <c r="FWN4" s="135"/>
      <c r="FWO4" s="135"/>
      <c r="FWP4" s="135"/>
      <c r="FWQ4" s="135"/>
      <c r="FWR4" s="135"/>
      <c r="FWS4" s="135"/>
      <c r="FWT4" s="135"/>
      <c r="FWU4" s="135"/>
      <c r="FWV4" s="135"/>
      <c r="FWW4" s="135"/>
      <c r="FWX4" s="135"/>
      <c r="FWY4" s="135"/>
      <c r="FWZ4" s="135"/>
      <c r="FXA4" s="135"/>
      <c r="FXB4" s="135"/>
      <c r="FXC4" s="135"/>
      <c r="FXD4" s="135"/>
      <c r="FXE4" s="135"/>
      <c r="FXF4" s="135"/>
      <c r="FXG4" s="135"/>
      <c r="FXH4" s="135"/>
      <c r="FXI4" s="135"/>
      <c r="FXJ4" s="135"/>
      <c r="FXK4" s="135"/>
      <c r="FXL4" s="135"/>
      <c r="FXM4" s="135"/>
      <c r="FXN4" s="135"/>
      <c r="FXO4" s="135"/>
      <c r="FXP4" s="135"/>
      <c r="FXQ4" s="135"/>
      <c r="FXR4" s="135"/>
      <c r="FXS4" s="135"/>
      <c r="FXT4" s="135"/>
      <c r="FXU4" s="135"/>
      <c r="FXV4" s="135"/>
      <c r="FXW4" s="135"/>
      <c r="FXX4" s="135"/>
      <c r="FXY4" s="135"/>
      <c r="FXZ4" s="135"/>
      <c r="FYA4" s="135"/>
      <c r="FYB4" s="135"/>
      <c r="FYC4" s="135"/>
      <c r="FYD4" s="135"/>
      <c r="FYE4" s="135"/>
      <c r="FYF4" s="135"/>
      <c r="FYG4" s="135"/>
      <c r="FYH4" s="135"/>
      <c r="FYI4" s="135"/>
      <c r="FYJ4" s="135"/>
      <c r="FYK4" s="135"/>
      <c r="FYL4" s="135"/>
      <c r="FYM4" s="135"/>
      <c r="FYN4" s="135"/>
      <c r="FYO4" s="135"/>
      <c r="FYP4" s="135"/>
      <c r="FYQ4" s="135"/>
      <c r="FYR4" s="135"/>
      <c r="FYS4" s="135"/>
      <c r="FYT4" s="135"/>
      <c r="FYU4" s="135"/>
      <c r="FYV4" s="135"/>
      <c r="FYW4" s="135"/>
      <c r="FYX4" s="135"/>
      <c r="FYY4" s="135"/>
      <c r="FYZ4" s="135"/>
      <c r="FZA4" s="135"/>
      <c r="FZB4" s="135"/>
      <c r="FZC4" s="135"/>
      <c r="FZD4" s="135"/>
      <c r="FZE4" s="135"/>
      <c r="FZF4" s="135"/>
      <c r="FZG4" s="135"/>
      <c r="FZH4" s="135"/>
      <c r="FZI4" s="135"/>
      <c r="FZJ4" s="135"/>
      <c r="FZK4" s="135"/>
      <c r="FZL4" s="135"/>
      <c r="FZM4" s="135"/>
      <c r="FZN4" s="135"/>
      <c r="FZO4" s="135"/>
      <c r="FZP4" s="135"/>
      <c r="FZQ4" s="135"/>
      <c r="FZR4" s="135"/>
      <c r="FZS4" s="135"/>
      <c r="FZT4" s="135"/>
      <c r="FZU4" s="135"/>
      <c r="FZV4" s="135"/>
      <c r="FZW4" s="135"/>
      <c r="FZX4" s="135"/>
      <c r="FZY4" s="135"/>
      <c r="FZZ4" s="135"/>
      <c r="GAA4" s="135"/>
      <c r="GAB4" s="135"/>
      <c r="GAC4" s="135"/>
      <c r="GAD4" s="135"/>
      <c r="GAE4" s="135"/>
      <c r="GAF4" s="135"/>
      <c r="GAG4" s="135"/>
      <c r="GAH4" s="135"/>
      <c r="GAI4" s="135"/>
      <c r="GAJ4" s="135"/>
      <c r="GAK4" s="135"/>
      <c r="GAL4" s="135"/>
      <c r="GAM4" s="135"/>
      <c r="GAN4" s="135"/>
      <c r="GAO4" s="135"/>
      <c r="GAP4" s="135"/>
      <c r="GAQ4" s="135"/>
      <c r="GAR4" s="135"/>
      <c r="GAS4" s="135"/>
      <c r="GAT4" s="135"/>
      <c r="GAU4" s="135"/>
      <c r="GAV4" s="135"/>
      <c r="GAW4" s="135"/>
      <c r="GAX4" s="135"/>
      <c r="GAY4" s="135"/>
      <c r="GAZ4" s="135"/>
      <c r="GBA4" s="135"/>
      <c r="GBB4" s="135"/>
      <c r="GBC4" s="135"/>
      <c r="GBD4" s="135"/>
      <c r="GBE4" s="135"/>
      <c r="GBF4" s="135"/>
      <c r="GBG4" s="135"/>
      <c r="GBH4" s="135"/>
      <c r="GBI4" s="135"/>
      <c r="GBJ4" s="135"/>
      <c r="GBK4" s="135"/>
      <c r="GBL4" s="135"/>
      <c r="GBM4" s="135"/>
      <c r="GBN4" s="135"/>
      <c r="GBO4" s="135"/>
      <c r="GBP4" s="135"/>
      <c r="GBQ4" s="135"/>
      <c r="GBR4" s="135"/>
      <c r="GBS4" s="135"/>
      <c r="GBT4" s="135"/>
      <c r="GBU4" s="135"/>
      <c r="GBV4" s="135"/>
      <c r="GBW4" s="135"/>
      <c r="GBX4" s="135"/>
      <c r="GBY4" s="135"/>
      <c r="GBZ4" s="135"/>
      <c r="GCA4" s="135"/>
      <c r="GCB4" s="135"/>
      <c r="GCC4" s="135"/>
      <c r="GCD4" s="135"/>
      <c r="GCE4" s="135"/>
      <c r="GCF4" s="135"/>
      <c r="GCG4" s="135"/>
      <c r="GCH4" s="135"/>
      <c r="GCI4" s="135"/>
      <c r="GCJ4" s="135"/>
      <c r="GCK4" s="135"/>
      <c r="GCL4" s="135"/>
      <c r="GCM4" s="135"/>
      <c r="GCN4" s="135"/>
      <c r="GCO4" s="135"/>
      <c r="GCP4" s="135"/>
      <c r="GCQ4" s="135"/>
      <c r="GCR4" s="135"/>
      <c r="GCS4" s="135"/>
      <c r="GCT4" s="135"/>
      <c r="GCU4" s="135"/>
      <c r="GCV4" s="135"/>
      <c r="GCW4" s="135"/>
      <c r="GCX4" s="135"/>
      <c r="GCY4" s="135"/>
      <c r="GCZ4" s="135"/>
      <c r="GDA4" s="135"/>
      <c r="GDB4" s="135"/>
      <c r="GDC4" s="135"/>
      <c r="GDD4" s="135"/>
      <c r="GDE4" s="135"/>
      <c r="GDF4" s="135"/>
      <c r="GDG4" s="135"/>
      <c r="GDH4" s="135"/>
      <c r="GDI4" s="135"/>
      <c r="GDJ4" s="135"/>
      <c r="GDK4" s="135"/>
      <c r="GDL4" s="135"/>
      <c r="GDM4" s="135"/>
      <c r="GDN4" s="135"/>
      <c r="GDO4" s="135"/>
      <c r="GDP4" s="135"/>
      <c r="GDQ4" s="135"/>
      <c r="GDR4" s="135"/>
      <c r="GDS4" s="135"/>
      <c r="GDT4" s="135"/>
      <c r="GDU4" s="135"/>
      <c r="GDV4" s="135"/>
      <c r="GDW4" s="135"/>
      <c r="GDX4" s="135"/>
      <c r="GDY4" s="135"/>
      <c r="GDZ4" s="135"/>
      <c r="GEA4" s="135"/>
      <c r="GEB4" s="135"/>
      <c r="GEC4" s="135"/>
      <c r="GED4" s="135"/>
      <c r="GEE4" s="135"/>
      <c r="GEF4" s="135"/>
      <c r="GEG4" s="135"/>
      <c r="GEH4" s="135"/>
      <c r="GEI4" s="135"/>
      <c r="GEJ4" s="135"/>
      <c r="GEK4" s="135"/>
      <c r="GEL4" s="135"/>
      <c r="GEM4" s="135"/>
      <c r="GEN4" s="135"/>
      <c r="GEO4" s="135"/>
      <c r="GEP4" s="135"/>
      <c r="GEQ4" s="135"/>
      <c r="GER4" s="135"/>
      <c r="GES4" s="135"/>
      <c r="GET4" s="135"/>
      <c r="GEU4" s="135"/>
      <c r="GEV4" s="135"/>
      <c r="GEW4" s="135"/>
      <c r="GEX4" s="135"/>
      <c r="GEY4" s="135"/>
      <c r="GEZ4" s="135"/>
      <c r="GFA4" s="135"/>
      <c r="GFB4" s="135"/>
      <c r="GFC4" s="135"/>
      <c r="GFD4" s="135"/>
      <c r="GFE4" s="135"/>
      <c r="GFF4" s="135"/>
      <c r="GFG4" s="135"/>
      <c r="GFH4" s="135"/>
      <c r="GFI4" s="135"/>
      <c r="GFJ4" s="135"/>
      <c r="GFK4" s="135"/>
      <c r="GFL4" s="135"/>
      <c r="GFM4" s="135"/>
      <c r="GFN4" s="135"/>
      <c r="GFO4" s="135"/>
      <c r="GFP4" s="135"/>
      <c r="GFQ4" s="135"/>
      <c r="GFR4" s="135"/>
      <c r="GFS4" s="135"/>
      <c r="GFT4" s="135"/>
      <c r="GFU4" s="135"/>
      <c r="GFV4" s="135"/>
      <c r="GFW4" s="135"/>
      <c r="GFX4" s="135"/>
      <c r="GFY4" s="135"/>
      <c r="GFZ4" s="135"/>
      <c r="GGA4" s="135"/>
      <c r="GGB4" s="135"/>
      <c r="GGC4" s="135"/>
      <c r="GGD4" s="135"/>
      <c r="GGE4" s="135"/>
      <c r="GGF4" s="135"/>
      <c r="GGG4" s="135"/>
      <c r="GGH4" s="135"/>
      <c r="GGI4" s="135"/>
      <c r="GGJ4" s="135"/>
      <c r="GGK4" s="135"/>
      <c r="GGL4" s="135"/>
      <c r="GGM4" s="135"/>
      <c r="GGN4" s="135"/>
      <c r="GGO4" s="135"/>
      <c r="GGP4" s="135"/>
      <c r="GGQ4" s="135"/>
      <c r="GGR4" s="135"/>
      <c r="GGS4" s="135"/>
      <c r="GGT4" s="135"/>
      <c r="GGU4" s="135"/>
      <c r="GGV4" s="135"/>
      <c r="GGW4" s="135"/>
      <c r="GGX4" s="135"/>
      <c r="GGY4" s="135"/>
      <c r="GGZ4" s="135"/>
      <c r="GHA4" s="135"/>
      <c r="GHB4" s="135"/>
      <c r="GHC4" s="135"/>
      <c r="GHD4" s="135"/>
      <c r="GHE4" s="135"/>
      <c r="GHF4" s="135"/>
      <c r="GHG4" s="135"/>
      <c r="GHH4" s="135"/>
      <c r="GHI4" s="135"/>
      <c r="GHJ4" s="135"/>
      <c r="GHK4" s="135"/>
      <c r="GHL4" s="135"/>
      <c r="GHM4" s="135"/>
      <c r="GHN4" s="135"/>
      <c r="GHO4" s="135"/>
      <c r="GHP4" s="135"/>
      <c r="GHQ4" s="135"/>
      <c r="GHR4" s="135"/>
      <c r="GHS4" s="135"/>
      <c r="GHT4" s="135"/>
      <c r="GHU4" s="135"/>
      <c r="GHV4" s="135"/>
      <c r="GHW4" s="135"/>
      <c r="GHX4" s="135"/>
      <c r="GHY4" s="135"/>
      <c r="GHZ4" s="135"/>
      <c r="GIA4" s="135"/>
      <c r="GIB4" s="135"/>
      <c r="GIC4" s="135"/>
      <c r="GID4" s="135"/>
      <c r="GIE4" s="135"/>
      <c r="GIF4" s="135"/>
      <c r="GIG4" s="135"/>
      <c r="GIH4" s="135"/>
      <c r="GII4" s="135"/>
      <c r="GIJ4" s="135"/>
      <c r="GIK4" s="135"/>
      <c r="GIL4" s="135"/>
      <c r="GIM4" s="135"/>
      <c r="GIN4" s="135"/>
      <c r="GIO4" s="135"/>
      <c r="GIP4" s="135"/>
      <c r="GIQ4" s="135"/>
      <c r="GIR4" s="135"/>
      <c r="GIS4" s="135"/>
      <c r="GIT4" s="135"/>
      <c r="GIU4" s="135"/>
      <c r="GIV4" s="135"/>
      <c r="GIW4" s="135"/>
      <c r="GIX4" s="135"/>
      <c r="GIY4" s="135"/>
      <c r="GIZ4" s="135"/>
      <c r="GJA4" s="135"/>
      <c r="GJB4" s="135"/>
      <c r="GJC4" s="135"/>
      <c r="GJD4" s="135"/>
      <c r="GJE4" s="135"/>
      <c r="GJF4" s="135"/>
      <c r="GJG4" s="135"/>
      <c r="GJH4" s="135"/>
      <c r="GJI4" s="135"/>
      <c r="GJJ4" s="135"/>
      <c r="GJK4" s="135"/>
      <c r="GJL4" s="135"/>
      <c r="GJM4" s="135"/>
      <c r="GJN4" s="135"/>
      <c r="GJO4" s="135"/>
      <c r="GJP4" s="135"/>
      <c r="GJQ4" s="135"/>
      <c r="GJR4" s="135"/>
      <c r="GJS4" s="135"/>
      <c r="GJT4" s="135"/>
      <c r="GJU4" s="135"/>
      <c r="GJV4" s="135"/>
      <c r="GJW4" s="135"/>
      <c r="GJX4" s="135"/>
      <c r="GJY4" s="135"/>
      <c r="GJZ4" s="135"/>
      <c r="GKA4" s="135"/>
      <c r="GKB4" s="135"/>
      <c r="GKC4" s="135"/>
      <c r="GKD4" s="135"/>
      <c r="GKE4" s="135"/>
      <c r="GKF4" s="135"/>
      <c r="GKG4" s="135"/>
      <c r="GKH4" s="135"/>
      <c r="GKI4" s="135"/>
      <c r="GKJ4" s="135"/>
      <c r="GKK4" s="135"/>
      <c r="GKL4" s="135"/>
      <c r="GKM4" s="135"/>
      <c r="GKN4" s="135"/>
      <c r="GKO4" s="135"/>
      <c r="GKP4" s="135"/>
      <c r="GKQ4" s="135"/>
      <c r="GKR4" s="135"/>
      <c r="GKS4" s="135"/>
      <c r="GKT4" s="135"/>
      <c r="GKU4" s="135"/>
      <c r="GKV4" s="135"/>
      <c r="GKW4" s="135"/>
      <c r="GKX4" s="135"/>
      <c r="GKY4" s="135"/>
      <c r="GKZ4" s="135"/>
      <c r="GLA4" s="135"/>
      <c r="GLB4" s="135"/>
      <c r="GLC4" s="135"/>
      <c r="GLD4" s="135"/>
      <c r="GLE4" s="135"/>
      <c r="GLF4" s="135"/>
      <c r="GLG4" s="135"/>
      <c r="GLH4" s="135"/>
      <c r="GLI4" s="135"/>
      <c r="GLJ4" s="135"/>
      <c r="GLK4" s="135"/>
      <c r="GLL4" s="135"/>
      <c r="GLM4" s="135"/>
      <c r="GLN4" s="135"/>
      <c r="GLO4" s="135"/>
      <c r="GLP4" s="135"/>
      <c r="GLQ4" s="135"/>
      <c r="GLR4" s="135"/>
      <c r="GLS4" s="135"/>
      <c r="GLT4" s="135"/>
      <c r="GLU4" s="135"/>
      <c r="GLV4" s="135"/>
      <c r="GLW4" s="135"/>
      <c r="GLX4" s="135"/>
      <c r="GLY4" s="135"/>
      <c r="GLZ4" s="135"/>
      <c r="GMA4" s="135"/>
      <c r="GMB4" s="135"/>
      <c r="GMC4" s="135"/>
      <c r="GMD4" s="135"/>
      <c r="GME4" s="135"/>
      <c r="GMF4" s="135"/>
      <c r="GMG4" s="135"/>
      <c r="GMH4" s="135"/>
      <c r="GMI4" s="135"/>
      <c r="GMJ4" s="135"/>
      <c r="GMK4" s="135"/>
      <c r="GML4" s="135"/>
      <c r="GMM4" s="135"/>
      <c r="GMN4" s="135"/>
      <c r="GMO4" s="135"/>
      <c r="GMP4" s="135"/>
      <c r="GMQ4" s="135"/>
      <c r="GMR4" s="135"/>
      <c r="GMS4" s="135"/>
      <c r="GMT4" s="135"/>
      <c r="GMU4" s="135"/>
      <c r="GMV4" s="135"/>
      <c r="GMW4" s="135"/>
      <c r="GMX4" s="135"/>
      <c r="GMY4" s="135"/>
      <c r="GMZ4" s="135"/>
      <c r="GNA4" s="135"/>
      <c r="GNB4" s="135"/>
      <c r="GNC4" s="135"/>
      <c r="GND4" s="135"/>
      <c r="GNE4" s="135"/>
      <c r="GNF4" s="135"/>
      <c r="GNG4" s="135"/>
      <c r="GNH4" s="135"/>
      <c r="GNI4" s="135"/>
      <c r="GNJ4" s="135"/>
      <c r="GNK4" s="135"/>
      <c r="GNL4" s="135"/>
      <c r="GNM4" s="135"/>
      <c r="GNN4" s="135"/>
      <c r="GNO4" s="135"/>
      <c r="GNP4" s="135"/>
      <c r="GNQ4" s="135"/>
      <c r="GNR4" s="135"/>
      <c r="GNS4" s="135"/>
      <c r="GNT4" s="135"/>
      <c r="GNU4" s="135"/>
      <c r="GNV4" s="135"/>
      <c r="GNW4" s="135"/>
      <c r="GNX4" s="135"/>
      <c r="GNY4" s="135"/>
      <c r="GNZ4" s="135"/>
      <c r="GOA4" s="135"/>
      <c r="GOB4" s="135"/>
      <c r="GOC4" s="135"/>
      <c r="GOD4" s="135"/>
      <c r="GOE4" s="135"/>
      <c r="GOF4" s="135"/>
      <c r="GOG4" s="135"/>
      <c r="GOH4" s="135"/>
      <c r="GOI4" s="135"/>
      <c r="GOJ4" s="135"/>
      <c r="GOK4" s="135"/>
      <c r="GOL4" s="135"/>
      <c r="GOM4" s="135"/>
      <c r="GON4" s="135"/>
      <c r="GOO4" s="135"/>
      <c r="GOP4" s="135"/>
      <c r="GOQ4" s="135"/>
      <c r="GOR4" s="135"/>
      <c r="GOS4" s="135"/>
      <c r="GOT4" s="135"/>
      <c r="GOU4" s="135"/>
      <c r="GOV4" s="135"/>
      <c r="GOW4" s="135"/>
      <c r="GOX4" s="135"/>
      <c r="GOY4" s="135"/>
      <c r="GOZ4" s="135"/>
      <c r="GPA4" s="135"/>
      <c r="GPB4" s="135"/>
      <c r="GPC4" s="135"/>
      <c r="GPD4" s="135"/>
      <c r="GPE4" s="135"/>
      <c r="GPF4" s="135"/>
      <c r="GPG4" s="135"/>
      <c r="GPH4" s="135"/>
      <c r="GPI4" s="135"/>
      <c r="GPJ4" s="135"/>
      <c r="GPK4" s="135"/>
      <c r="GPL4" s="135"/>
      <c r="GPM4" s="135"/>
      <c r="GPN4" s="135"/>
      <c r="GPO4" s="135"/>
      <c r="GPP4" s="135"/>
      <c r="GPQ4" s="135"/>
      <c r="GPR4" s="135"/>
      <c r="GPS4" s="135"/>
      <c r="GPT4" s="135"/>
      <c r="GPU4" s="135"/>
      <c r="GPV4" s="135"/>
      <c r="GPW4" s="135"/>
      <c r="GPX4" s="135"/>
      <c r="GPY4" s="135"/>
      <c r="GPZ4" s="135"/>
      <c r="GQA4" s="135"/>
      <c r="GQB4" s="135"/>
      <c r="GQC4" s="135"/>
      <c r="GQD4" s="135"/>
      <c r="GQE4" s="135"/>
      <c r="GQF4" s="135"/>
      <c r="GQG4" s="135"/>
      <c r="GQH4" s="135"/>
      <c r="GQI4" s="135"/>
      <c r="GQJ4" s="135"/>
      <c r="GQK4" s="135"/>
      <c r="GQL4" s="135"/>
      <c r="GQM4" s="135"/>
      <c r="GQN4" s="135"/>
      <c r="GQO4" s="135"/>
      <c r="GQP4" s="135"/>
      <c r="GQQ4" s="135"/>
      <c r="GQR4" s="135"/>
      <c r="GQS4" s="135"/>
      <c r="GQT4" s="135"/>
      <c r="GQU4" s="135"/>
      <c r="GQV4" s="135"/>
      <c r="GQW4" s="135"/>
      <c r="GQX4" s="135"/>
      <c r="GQY4" s="135"/>
      <c r="GQZ4" s="135"/>
      <c r="GRA4" s="135"/>
      <c r="GRB4" s="135"/>
      <c r="GRC4" s="135"/>
      <c r="GRD4" s="135"/>
      <c r="GRE4" s="135"/>
      <c r="GRF4" s="135"/>
      <c r="GRG4" s="135"/>
      <c r="GRH4" s="135"/>
      <c r="GRI4" s="135"/>
      <c r="GRJ4" s="135"/>
      <c r="GRK4" s="135"/>
      <c r="GRL4" s="135"/>
      <c r="GRM4" s="135"/>
      <c r="GRN4" s="135"/>
      <c r="GRO4" s="135"/>
      <c r="GRP4" s="135"/>
      <c r="GRQ4" s="135"/>
      <c r="GRR4" s="135"/>
      <c r="GRS4" s="135"/>
      <c r="GRT4" s="135"/>
      <c r="GRU4" s="135"/>
      <c r="GRV4" s="135"/>
      <c r="GRW4" s="135"/>
      <c r="GRX4" s="135"/>
      <c r="GRY4" s="135"/>
      <c r="GRZ4" s="135"/>
      <c r="GSA4" s="135"/>
      <c r="GSB4" s="135"/>
      <c r="GSC4" s="135"/>
      <c r="GSD4" s="135"/>
      <c r="GSE4" s="135"/>
      <c r="GSF4" s="135"/>
      <c r="GSG4" s="135"/>
      <c r="GSH4" s="135"/>
      <c r="GSI4" s="135"/>
      <c r="GSJ4" s="135"/>
      <c r="GSK4" s="135"/>
      <c r="GSL4" s="135"/>
      <c r="GSM4" s="135"/>
      <c r="GSN4" s="135"/>
      <c r="GSO4" s="135"/>
      <c r="GSP4" s="135"/>
      <c r="GSQ4" s="135"/>
      <c r="GSR4" s="135"/>
      <c r="GSS4" s="135"/>
      <c r="GST4" s="135"/>
      <c r="GSU4" s="135"/>
      <c r="GSV4" s="135"/>
      <c r="GSW4" s="135"/>
      <c r="GSX4" s="135"/>
      <c r="GSY4" s="135"/>
      <c r="GSZ4" s="135"/>
      <c r="GTA4" s="135"/>
      <c r="GTB4" s="135"/>
      <c r="GTC4" s="135"/>
      <c r="GTD4" s="135"/>
      <c r="GTE4" s="135"/>
      <c r="GTF4" s="135"/>
      <c r="GTG4" s="135"/>
      <c r="GTH4" s="135"/>
      <c r="GTI4" s="135"/>
      <c r="GTJ4" s="135"/>
      <c r="GTK4" s="135"/>
      <c r="GTL4" s="135"/>
      <c r="GTM4" s="135"/>
      <c r="GTN4" s="135"/>
      <c r="GTO4" s="135"/>
      <c r="GTP4" s="135"/>
      <c r="GTQ4" s="135"/>
      <c r="GTR4" s="135"/>
      <c r="GTS4" s="135"/>
      <c r="GTT4" s="135"/>
      <c r="GTU4" s="135"/>
      <c r="GTV4" s="135"/>
      <c r="GTW4" s="135"/>
      <c r="GTX4" s="135"/>
      <c r="GTY4" s="135"/>
      <c r="GTZ4" s="135"/>
      <c r="GUA4" s="135"/>
      <c r="GUB4" s="135"/>
      <c r="GUC4" s="135"/>
      <c r="GUD4" s="135"/>
      <c r="GUE4" s="135"/>
      <c r="GUF4" s="135"/>
      <c r="GUG4" s="135"/>
      <c r="GUH4" s="135"/>
      <c r="GUI4" s="135"/>
      <c r="GUJ4" s="135"/>
      <c r="GUK4" s="135"/>
      <c r="GUL4" s="135"/>
      <c r="GUM4" s="135"/>
      <c r="GUN4" s="135"/>
      <c r="GUO4" s="135"/>
      <c r="GUP4" s="135"/>
      <c r="GUQ4" s="135"/>
      <c r="GUR4" s="135"/>
      <c r="GUS4" s="135"/>
      <c r="GUT4" s="135"/>
      <c r="GUU4" s="135"/>
      <c r="GUV4" s="135"/>
      <c r="GUW4" s="135"/>
      <c r="GUX4" s="135"/>
      <c r="GUY4" s="135"/>
      <c r="GUZ4" s="135"/>
      <c r="GVA4" s="135"/>
      <c r="GVB4" s="135"/>
      <c r="GVC4" s="135"/>
      <c r="GVD4" s="135"/>
      <c r="GVE4" s="135"/>
      <c r="GVF4" s="135"/>
      <c r="GVG4" s="135"/>
      <c r="GVH4" s="135"/>
      <c r="GVI4" s="135"/>
      <c r="GVJ4" s="135"/>
      <c r="GVK4" s="135"/>
      <c r="GVL4" s="135"/>
      <c r="GVM4" s="135"/>
      <c r="GVN4" s="135"/>
      <c r="GVO4" s="135"/>
      <c r="GVP4" s="135"/>
      <c r="GVQ4" s="135"/>
      <c r="GVR4" s="135"/>
      <c r="GVS4" s="135"/>
      <c r="GVT4" s="135"/>
      <c r="GVU4" s="135"/>
      <c r="GVV4" s="135"/>
      <c r="GVW4" s="135"/>
      <c r="GVX4" s="135"/>
      <c r="GVY4" s="135"/>
      <c r="GVZ4" s="135"/>
      <c r="GWA4" s="135"/>
      <c r="GWB4" s="135"/>
      <c r="GWC4" s="135"/>
      <c r="GWD4" s="135"/>
      <c r="GWE4" s="135"/>
      <c r="GWF4" s="135"/>
      <c r="GWG4" s="135"/>
      <c r="GWH4" s="135"/>
      <c r="GWI4" s="135"/>
      <c r="GWJ4" s="135"/>
      <c r="GWK4" s="135"/>
      <c r="GWL4" s="135"/>
      <c r="GWM4" s="135"/>
      <c r="GWN4" s="135"/>
      <c r="GWO4" s="135"/>
      <c r="GWP4" s="135"/>
      <c r="GWQ4" s="135"/>
      <c r="GWR4" s="135"/>
      <c r="GWS4" s="135"/>
      <c r="GWT4" s="135"/>
      <c r="GWU4" s="135"/>
      <c r="GWV4" s="135"/>
      <c r="GWW4" s="135"/>
      <c r="GWX4" s="135"/>
      <c r="GWY4" s="135"/>
      <c r="GWZ4" s="135"/>
      <c r="GXA4" s="135"/>
      <c r="GXB4" s="135"/>
      <c r="GXC4" s="135"/>
      <c r="GXD4" s="135"/>
      <c r="GXE4" s="135"/>
      <c r="GXF4" s="135"/>
      <c r="GXG4" s="135"/>
      <c r="GXH4" s="135"/>
      <c r="GXI4" s="135"/>
      <c r="GXJ4" s="135"/>
      <c r="GXK4" s="135"/>
      <c r="GXL4" s="135"/>
      <c r="GXM4" s="135"/>
      <c r="GXN4" s="135"/>
      <c r="GXO4" s="135"/>
      <c r="GXP4" s="135"/>
      <c r="GXQ4" s="135"/>
      <c r="GXR4" s="135"/>
      <c r="GXS4" s="135"/>
      <c r="GXT4" s="135"/>
      <c r="GXU4" s="135"/>
      <c r="GXV4" s="135"/>
      <c r="GXW4" s="135"/>
      <c r="GXX4" s="135"/>
      <c r="GXY4" s="135"/>
      <c r="GXZ4" s="135"/>
      <c r="GYA4" s="135"/>
      <c r="GYB4" s="135"/>
      <c r="GYC4" s="135"/>
      <c r="GYD4" s="135"/>
      <c r="GYE4" s="135"/>
      <c r="GYF4" s="135"/>
      <c r="GYG4" s="135"/>
      <c r="GYH4" s="135"/>
      <c r="GYI4" s="135"/>
      <c r="GYJ4" s="135"/>
      <c r="GYK4" s="135"/>
      <c r="GYL4" s="135"/>
      <c r="GYM4" s="135"/>
      <c r="GYN4" s="135"/>
      <c r="GYO4" s="135"/>
      <c r="GYP4" s="135"/>
      <c r="GYQ4" s="135"/>
      <c r="GYR4" s="135"/>
      <c r="GYS4" s="135"/>
      <c r="GYT4" s="135"/>
      <c r="GYU4" s="135"/>
      <c r="GYV4" s="135"/>
      <c r="GYW4" s="135"/>
      <c r="GYX4" s="135"/>
      <c r="GYY4" s="135"/>
      <c r="GYZ4" s="135"/>
      <c r="GZA4" s="135"/>
      <c r="GZB4" s="135"/>
      <c r="GZC4" s="135"/>
      <c r="GZD4" s="135"/>
      <c r="GZE4" s="135"/>
      <c r="GZF4" s="135"/>
      <c r="GZG4" s="135"/>
      <c r="GZH4" s="135"/>
      <c r="GZI4" s="135"/>
      <c r="GZJ4" s="135"/>
      <c r="GZK4" s="135"/>
      <c r="GZL4" s="135"/>
      <c r="GZM4" s="135"/>
      <c r="GZN4" s="135"/>
      <c r="GZO4" s="135"/>
      <c r="GZP4" s="135"/>
      <c r="GZQ4" s="135"/>
      <c r="GZR4" s="135"/>
      <c r="GZS4" s="135"/>
      <c r="GZT4" s="135"/>
      <c r="GZU4" s="135"/>
      <c r="GZV4" s="135"/>
      <c r="GZW4" s="135"/>
      <c r="GZX4" s="135"/>
      <c r="GZY4" s="135"/>
      <c r="GZZ4" s="135"/>
      <c r="HAA4" s="135"/>
      <c r="HAB4" s="135"/>
      <c r="HAC4" s="135"/>
      <c r="HAD4" s="135"/>
      <c r="HAE4" s="135"/>
      <c r="HAF4" s="135"/>
      <c r="HAG4" s="135"/>
      <c r="HAH4" s="135"/>
      <c r="HAI4" s="135"/>
      <c r="HAJ4" s="135"/>
      <c r="HAK4" s="135"/>
      <c r="HAL4" s="135"/>
      <c r="HAM4" s="135"/>
      <c r="HAN4" s="135"/>
      <c r="HAO4" s="135"/>
      <c r="HAP4" s="135"/>
      <c r="HAQ4" s="135"/>
      <c r="HAR4" s="135"/>
      <c r="HAS4" s="135"/>
      <c r="HAT4" s="135"/>
      <c r="HAU4" s="135"/>
      <c r="HAV4" s="135"/>
      <c r="HAW4" s="135"/>
      <c r="HAX4" s="135"/>
      <c r="HAY4" s="135"/>
      <c r="HAZ4" s="135"/>
      <c r="HBA4" s="135"/>
      <c r="HBB4" s="135"/>
      <c r="HBC4" s="135"/>
      <c r="HBD4" s="135"/>
      <c r="HBE4" s="135"/>
      <c r="HBF4" s="135"/>
      <c r="HBG4" s="135"/>
      <c r="HBH4" s="135"/>
      <c r="HBI4" s="135"/>
      <c r="HBJ4" s="135"/>
      <c r="HBK4" s="135"/>
      <c r="HBL4" s="135"/>
      <c r="HBM4" s="135"/>
      <c r="HBN4" s="135"/>
      <c r="HBO4" s="135"/>
      <c r="HBP4" s="135"/>
      <c r="HBQ4" s="135"/>
      <c r="HBR4" s="135"/>
      <c r="HBS4" s="135"/>
      <c r="HBT4" s="135"/>
      <c r="HBU4" s="135"/>
      <c r="HBV4" s="135"/>
      <c r="HBW4" s="135"/>
      <c r="HBX4" s="135"/>
      <c r="HBY4" s="135"/>
      <c r="HBZ4" s="135"/>
      <c r="HCA4" s="135"/>
      <c r="HCB4" s="135"/>
      <c r="HCC4" s="135"/>
      <c r="HCD4" s="135"/>
      <c r="HCE4" s="135"/>
      <c r="HCF4" s="135"/>
      <c r="HCG4" s="135"/>
      <c r="HCH4" s="135"/>
      <c r="HCI4" s="135"/>
      <c r="HCJ4" s="135"/>
      <c r="HCK4" s="135"/>
      <c r="HCL4" s="135"/>
      <c r="HCM4" s="135"/>
      <c r="HCN4" s="135"/>
      <c r="HCO4" s="135"/>
      <c r="HCP4" s="135"/>
      <c r="HCQ4" s="135"/>
      <c r="HCR4" s="135"/>
      <c r="HCS4" s="135"/>
      <c r="HCT4" s="135"/>
      <c r="HCU4" s="135"/>
      <c r="HCV4" s="135"/>
      <c r="HCW4" s="135"/>
      <c r="HCX4" s="135"/>
      <c r="HCY4" s="135"/>
      <c r="HCZ4" s="135"/>
      <c r="HDA4" s="135"/>
      <c r="HDB4" s="135"/>
      <c r="HDC4" s="135"/>
      <c r="HDD4" s="135"/>
      <c r="HDE4" s="135"/>
      <c r="HDF4" s="135"/>
      <c r="HDG4" s="135"/>
      <c r="HDH4" s="135"/>
      <c r="HDI4" s="135"/>
      <c r="HDJ4" s="135"/>
      <c r="HDK4" s="135"/>
      <c r="HDL4" s="135"/>
      <c r="HDM4" s="135"/>
      <c r="HDN4" s="135"/>
      <c r="HDO4" s="135"/>
      <c r="HDP4" s="135"/>
      <c r="HDQ4" s="135"/>
      <c r="HDR4" s="135"/>
      <c r="HDS4" s="135"/>
      <c r="HDT4" s="135"/>
      <c r="HDU4" s="135"/>
      <c r="HDV4" s="135"/>
      <c r="HDW4" s="135"/>
      <c r="HDX4" s="135"/>
      <c r="HDY4" s="135"/>
      <c r="HDZ4" s="135"/>
      <c r="HEA4" s="135"/>
      <c r="HEB4" s="135"/>
      <c r="HEC4" s="135"/>
      <c r="HED4" s="135"/>
      <c r="HEE4" s="135"/>
      <c r="HEF4" s="135"/>
      <c r="HEG4" s="135"/>
      <c r="HEH4" s="135"/>
      <c r="HEI4" s="135"/>
      <c r="HEJ4" s="135"/>
      <c r="HEK4" s="135"/>
      <c r="HEL4" s="135"/>
      <c r="HEM4" s="135"/>
      <c r="HEN4" s="135"/>
      <c r="HEO4" s="135"/>
      <c r="HEP4" s="135"/>
      <c r="HEQ4" s="135"/>
      <c r="HER4" s="135"/>
      <c r="HES4" s="135"/>
      <c r="HET4" s="135"/>
      <c r="HEU4" s="135"/>
      <c r="HEV4" s="135"/>
      <c r="HEW4" s="135"/>
      <c r="HEX4" s="135"/>
      <c r="HEY4" s="135"/>
      <c r="HEZ4" s="135"/>
      <c r="HFA4" s="135"/>
      <c r="HFB4" s="135"/>
      <c r="HFC4" s="135"/>
      <c r="HFD4" s="135"/>
      <c r="HFE4" s="135"/>
      <c r="HFF4" s="135"/>
      <c r="HFG4" s="135"/>
      <c r="HFH4" s="135"/>
      <c r="HFI4" s="135"/>
      <c r="HFJ4" s="135"/>
      <c r="HFK4" s="135"/>
      <c r="HFL4" s="135"/>
      <c r="HFM4" s="135"/>
      <c r="HFN4" s="135"/>
      <c r="HFO4" s="135"/>
      <c r="HFP4" s="135"/>
      <c r="HFQ4" s="135"/>
      <c r="HFR4" s="135"/>
      <c r="HFS4" s="135"/>
      <c r="HFT4" s="135"/>
      <c r="HFU4" s="135"/>
      <c r="HFV4" s="135"/>
      <c r="HFW4" s="135"/>
      <c r="HFX4" s="135"/>
      <c r="HFY4" s="135"/>
      <c r="HFZ4" s="135"/>
      <c r="HGA4" s="135"/>
      <c r="HGB4" s="135"/>
      <c r="HGC4" s="135"/>
      <c r="HGD4" s="135"/>
      <c r="HGE4" s="135"/>
      <c r="HGF4" s="135"/>
      <c r="HGG4" s="135"/>
      <c r="HGH4" s="135"/>
      <c r="HGI4" s="135"/>
      <c r="HGJ4" s="135"/>
      <c r="HGK4" s="135"/>
      <c r="HGL4" s="135"/>
      <c r="HGM4" s="135"/>
      <c r="HGN4" s="135"/>
      <c r="HGO4" s="135"/>
      <c r="HGP4" s="135"/>
      <c r="HGQ4" s="135"/>
      <c r="HGR4" s="135"/>
      <c r="HGS4" s="135"/>
      <c r="HGT4" s="135"/>
      <c r="HGU4" s="135"/>
      <c r="HGV4" s="135"/>
      <c r="HGW4" s="135"/>
      <c r="HGX4" s="135"/>
      <c r="HGY4" s="135"/>
      <c r="HGZ4" s="135"/>
      <c r="HHA4" s="135"/>
      <c r="HHB4" s="135"/>
      <c r="HHC4" s="135"/>
      <c r="HHD4" s="135"/>
      <c r="HHE4" s="135"/>
      <c r="HHF4" s="135"/>
      <c r="HHG4" s="135"/>
      <c r="HHH4" s="135"/>
      <c r="HHI4" s="135"/>
      <c r="HHJ4" s="135"/>
      <c r="HHK4" s="135"/>
      <c r="HHL4" s="135"/>
      <c r="HHM4" s="135"/>
      <c r="HHN4" s="135"/>
      <c r="HHO4" s="135"/>
      <c r="HHP4" s="135"/>
      <c r="HHQ4" s="135"/>
      <c r="HHR4" s="135"/>
      <c r="HHS4" s="135"/>
      <c r="HHT4" s="135"/>
      <c r="HHU4" s="135"/>
      <c r="HHV4" s="135"/>
      <c r="HHW4" s="135"/>
      <c r="HHX4" s="135"/>
      <c r="HHY4" s="135"/>
      <c r="HHZ4" s="135"/>
      <c r="HIA4" s="135"/>
      <c r="HIB4" s="135"/>
      <c r="HIC4" s="135"/>
      <c r="HID4" s="135"/>
      <c r="HIE4" s="135"/>
      <c r="HIF4" s="135"/>
      <c r="HIG4" s="135"/>
      <c r="HIH4" s="135"/>
      <c r="HII4" s="135"/>
      <c r="HIJ4" s="135"/>
      <c r="HIK4" s="135"/>
      <c r="HIL4" s="135"/>
      <c r="HIM4" s="135"/>
      <c r="HIN4" s="135"/>
      <c r="HIO4" s="135"/>
      <c r="HIP4" s="135"/>
      <c r="HIQ4" s="135"/>
      <c r="HIR4" s="135"/>
      <c r="HIS4" s="135"/>
      <c r="HIT4" s="135"/>
      <c r="HIU4" s="135"/>
      <c r="HIV4" s="135"/>
      <c r="HIW4" s="135"/>
      <c r="HIX4" s="135"/>
      <c r="HIY4" s="135"/>
      <c r="HIZ4" s="135"/>
      <c r="HJA4" s="135"/>
      <c r="HJB4" s="135"/>
      <c r="HJC4" s="135"/>
      <c r="HJD4" s="135"/>
      <c r="HJE4" s="135"/>
      <c r="HJF4" s="135"/>
      <c r="HJG4" s="135"/>
      <c r="HJH4" s="135"/>
      <c r="HJI4" s="135"/>
      <c r="HJJ4" s="135"/>
      <c r="HJK4" s="135"/>
      <c r="HJL4" s="135"/>
      <c r="HJM4" s="135"/>
      <c r="HJN4" s="135"/>
      <c r="HJO4" s="135"/>
      <c r="HJP4" s="135"/>
      <c r="HJQ4" s="135"/>
      <c r="HJR4" s="135"/>
      <c r="HJS4" s="135"/>
      <c r="HJT4" s="135"/>
      <c r="HJU4" s="135"/>
      <c r="HJV4" s="135"/>
      <c r="HJW4" s="135"/>
      <c r="HJX4" s="135"/>
      <c r="HJY4" s="135"/>
      <c r="HJZ4" s="135"/>
      <c r="HKA4" s="135"/>
      <c r="HKB4" s="135"/>
      <c r="HKC4" s="135"/>
      <c r="HKD4" s="135"/>
      <c r="HKE4" s="135"/>
      <c r="HKF4" s="135"/>
      <c r="HKG4" s="135"/>
      <c r="HKH4" s="135"/>
      <c r="HKI4" s="135"/>
      <c r="HKJ4" s="135"/>
      <c r="HKK4" s="135"/>
      <c r="HKL4" s="135"/>
      <c r="HKM4" s="135"/>
      <c r="HKN4" s="135"/>
      <c r="HKO4" s="135"/>
      <c r="HKP4" s="135"/>
      <c r="HKQ4" s="135"/>
      <c r="HKR4" s="135"/>
      <c r="HKS4" s="135"/>
      <c r="HKT4" s="135"/>
      <c r="HKU4" s="135"/>
      <c r="HKV4" s="135"/>
      <c r="HKW4" s="135"/>
      <c r="HKX4" s="135"/>
      <c r="HKY4" s="135"/>
      <c r="HKZ4" s="135"/>
      <c r="HLA4" s="135"/>
      <c r="HLB4" s="135"/>
      <c r="HLC4" s="135"/>
      <c r="HLD4" s="135"/>
      <c r="HLE4" s="135"/>
      <c r="HLF4" s="135"/>
      <c r="HLG4" s="135"/>
      <c r="HLH4" s="135"/>
      <c r="HLI4" s="135"/>
      <c r="HLJ4" s="135"/>
      <c r="HLK4" s="135"/>
      <c r="HLL4" s="135"/>
      <c r="HLM4" s="135"/>
      <c r="HLN4" s="135"/>
      <c r="HLO4" s="135"/>
      <c r="HLP4" s="135"/>
      <c r="HLQ4" s="135"/>
      <c r="HLR4" s="135"/>
      <c r="HLS4" s="135"/>
      <c r="HLT4" s="135"/>
      <c r="HLU4" s="135"/>
      <c r="HLV4" s="135"/>
      <c r="HLW4" s="135"/>
      <c r="HLX4" s="135"/>
      <c r="HLY4" s="135"/>
      <c r="HLZ4" s="135"/>
      <c r="HMA4" s="135"/>
      <c r="HMB4" s="135"/>
      <c r="HMC4" s="135"/>
      <c r="HMD4" s="135"/>
      <c r="HME4" s="135"/>
      <c r="HMF4" s="135"/>
      <c r="HMG4" s="135"/>
      <c r="HMH4" s="135"/>
      <c r="HMI4" s="135"/>
      <c r="HMJ4" s="135"/>
      <c r="HMK4" s="135"/>
      <c r="HML4" s="135"/>
      <c r="HMM4" s="135"/>
      <c r="HMN4" s="135"/>
      <c r="HMO4" s="135"/>
      <c r="HMP4" s="135"/>
      <c r="HMQ4" s="135"/>
      <c r="HMR4" s="135"/>
      <c r="HMS4" s="135"/>
      <c r="HMT4" s="135"/>
      <c r="HMU4" s="135"/>
      <c r="HMV4" s="135"/>
      <c r="HMW4" s="135"/>
      <c r="HMX4" s="135"/>
      <c r="HMY4" s="135"/>
      <c r="HMZ4" s="135"/>
      <c r="HNA4" s="135"/>
      <c r="HNB4" s="135"/>
      <c r="HNC4" s="135"/>
      <c r="HND4" s="135"/>
      <c r="HNE4" s="135"/>
      <c r="HNF4" s="135"/>
      <c r="HNG4" s="135"/>
      <c r="HNH4" s="135"/>
      <c r="HNI4" s="135"/>
      <c r="HNJ4" s="135"/>
      <c r="HNK4" s="135"/>
      <c r="HNL4" s="135"/>
      <c r="HNM4" s="135"/>
      <c r="HNN4" s="135"/>
      <c r="HNO4" s="135"/>
      <c r="HNP4" s="135"/>
      <c r="HNQ4" s="135"/>
      <c r="HNR4" s="135"/>
      <c r="HNS4" s="135"/>
      <c r="HNT4" s="135"/>
      <c r="HNU4" s="135"/>
      <c r="HNV4" s="135"/>
      <c r="HNW4" s="135"/>
      <c r="HNX4" s="135"/>
      <c r="HNY4" s="135"/>
      <c r="HNZ4" s="135"/>
      <c r="HOA4" s="135"/>
      <c r="HOB4" s="135"/>
      <c r="HOC4" s="135"/>
      <c r="HOD4" s="135"/>
      <c r="HOE4" s="135"/>
      <c r="HOF4" s="135"/>
      <c r="HOG4" s="135"/>
      <c r="HOH4" s="135"/>
      <c r="HOI4" s="135"/>
      <c r="HOJ4" s="135"/>
      <c r="HOK4" s="135"/>
      <c r="HOL4" s="135"/>
      <c r="HOM4" s="135"/>
      <c r="HON4" s="135"/>
      <c r="HOO4" s="135"/>
      <c r="HOP4" s="135"/>
      <c r="HOQ4" s="135"/>
      <c r="HOR4" s="135"/>
      <c r="HOS4" s="135"/>
      <c r="HOT4" s="135"/>
      <c r="HOU4" s="135"/>
      <c r="HOV4" s="135"/>
      <c r="HOW4" s="135"/>
      <c r="HOX4" s="135"/>
      <c r="HOY4" s="135"/>
      <c r="HOZ4" s="135"/>
      <c r="HPA4" s="135"/>
      <c r="HPB4" s="135"/>
      <c r="HPC4" s="135"/>
      <c r="HPD4" s="135"/>
      <c r="HPE4" s="135"/>
      <c r="HPF4" s="135"/>
      <c r="HPG4" s="135"/>
      <c r="HPH4" s="135"/>
      <c r="HPI4" s="135"/>
      <c r="HPJ4" s="135"/>
      <c r="HPK4" s="135"/>
      <c r="HPL4" s="135"/>
      <c r="HPM4" s="135"/>
      <c r="HPN4" s="135"/>
      <c r="HPO4" s="135"/>
      <c r="HPP4" s="135"/>
      <c r="HPQ4" s="135"/>
      <c r="HPR4" s="135"/>
      <c r="HPS4" s="135"/>
      <c r="HPT4" s="135"/>
      <c r="HPU4" s="135"/>
      <c r="HPV4" s="135"/>
      <c r="HPW4" s="135"/>
      <c r="HPX4" s="135"/>
      <c r="HPY4" s="135"/>
      <c r="HPZ4" s="135"/>
      <c r="HQA4" s="135"/>
      <c r="HQB4" s="135"/>
      <c r="HQC4" s="135"/>
      <c r="HQD4" s="135"/>
      <c r="HQE4" s="135"/>
      <c r="HQF4" s="135"/>
      <c r="HQG4" s="135"/>
      <c r="HQH4" s="135"/>
      <c r="HQI4" s="135"/>
      <c r="HQJ4" s="135"/>
      <c r="HQK4" s="135"/>
      <c r="HQL4" s="135"/>
      <c r="HQM4" s="135"/>
      <c r="HQN4" s="135"/>
      <c r="HQO4" s="135"/>
      <c r="HQP4" s="135"/>
      <c r="HQQ4" s="135"/>
      <c r="HQR4" s="135"/>
      <c r="HQS4" s="135"/>
      <c r="HQT4" s="135"/>
      <c r="HQU4" s="135"/>
      <c r="HQV4" s="135"/>
      <c r="HQW4" s="135"/>
      <c r="HQX4" s="135"/>
      <c r="HQY4" s="135"/>
      <c r="HQZ4" s="135"/>
      <c r="HRA4" s="135"/>
      <c r="HRB4" s="135"/>
      <c r="HRC4" s="135"/>
      <c r="HRD4" s="135"/>
      <c r="HRE4" s="135"/>
      <c r="HRF4" s="135"/>
      <c r="HRG4" s="135"/>
      <c r="HRH4" s="135"/>
      <c r="HRI4" s="135"/>
      <c r="HRJ4" s="135"/>
      <c r="HRK4" s="135"/>
      <c r="HRL4" s="135"/>
      <c r="HRM4" s="135"/>
      <c r="HRN4" s="135"/>
      <c r="HRO4" s="135"/>
      <c r="HRP4" s="135"/>
      <c r="HRQ4" s="135"/>
      <c r="HRR4" s="135"/>
      <c r="HRS4" s="135"/>
      <c r="HRT4" s="135"/>
      <c r="HRU4" s="135"/>
      <c r="HRV4" s="135"/>
      <c r="HRW4" s="135"/>
      <c r="HRX4" s="135"/>
      <c r="HRY4" s="135"/>
      <c r="HRZ4" s="135"/>
      <c r="HSA4" s="135"/>
      <c r="HSB4" s="135"/>
      <c r="HSC4" s="135"/>
      <c r="HSD4" s="135"/>
      <c r="HSE4" s="135"/>
      <c r="HSF4" s="135"/>
      <c r="HSG4" s="135"/>
      <c r="HSH4" s="135"/>
      <c r="HSI4" s="135"/>
      <c r="HSJ4" s="135"/>
      <c r="HSK4" s="135"/>
      <c r="HSL4" s="135"/>
      <c r="HSM4" s="135"/>
      <c r="HSN4" s="135"/>
      <c r="HSO4" s="135"/>
      <c r="HSP4" s="135"/>
      <c r="HSQ4" s="135"/>
      <c r="HSR4" s="135"/>
      <c r="HSS4" s="135"/>
      <c r="HST4" s="135"/>
      <c r="HSU4" s="135"/>
      <c r="HSV4" s="135"/>
      <c r="HSW4" s="135"/>
      <c r="HSX4" s="135"/>
      <c r="HSY4" s="135"/>
      <c r="HSZ4" s="135"/>
      <c r="HTA4" s="135"/>
      <c r="HTB4" s="135"/>
      <c r="HTC4" s="135"/>
      <c r="HTD4" s="135"/>
      <c r="HTE4" s="135"/>
      <c r="HTF4" s="135"/>
      <c r="HTG4" s="135"/>
      <c r="HTH4" s="135"/>
      <c r="HTI4" s="135"/>
      <c r="HTJ4" s="135"/>
      <c r="HTK4" s="135"/>
      <c r="HTL4" s="135"/>
      <c r="HTM4" s="135"/>
      <c r="HTN4" s="135"/>
      <c r="HTO4" s="135"/>
      <c r="HTP4" s="135"/>
      <c r="HTQ4" s="135"/>
      <c r="HTR4" s="135"/>
      <c r="HTS4" s="135"/>
      <c r="HTT4" s="135"/>
      <c r="HTU4" s="135"/>
      <c r="HTV4" s="135"/>
      <c r="HTW4" s="135"/>
      <c r="HTX4" s="135"/>
      <c r="HTY4" s="135"/>
      <c r="HTZ4" s="135"/>
      <c r="HUA4" s="135"/>
      <c r="HUB4" s="135"/>
      <c r="HUC4" s="135"/>
      <c r="HUD4" s="135"/>
      <c r="HUE4" s="135"/>
      <c r="HUF4" s="135"/>
      <c r="HUG4" s="135"/>
      <c r="HUH4" s="135"/>
      <c r="HUI4" s="135"/>
      <c r="HUJ4" s="135"/>
      <c r="HUK4" s="135"/>
      <c r="HUL4" s="135"/>
      <c r="HUM4" s="135"/>
      <c r="HUN4" s="135"/>
      <c r="HUO4" s="135"/>
      <c r="HUP4" s="135"/>
      <c r="HUQ4" s="135"/>
      <c r="HUR4" s="135"/>
      <c r="HUS4" s="135"/>
      <c r="HUT4" s="135"/>
      <c r="HUU4" s="135"/>
      <c r="HUV4" s="135"/>
      <c r="HUW4" s="135"/>
      <c r="HUX4" s="135"/>
      <c r="HUY4" s="135"/>
      <c r="HUZ4" s="135"/>
      <c r="HVA4" s="135"/>
      <c r="HVB4" s="135"/>
      <c r="HVC4" s="135"/>
      <c r="HVD4" s="135"/>
      <c r="HVE4" s="135"/>
      <c r="HVF4" s="135"/>
      <c r="HVG4" s="135"/>
      <c r="HVH4" s="135"/>
      <c r="HVI4" s="135"/>
      <c r="HVJ4" s="135"/>
      <c r="HVK4" s="135"/>
      <c r="HVL4" s="135"/>
      <c r="HVM4" s="135"/>
      <c r="HVN4" s="135"/>
      <c r="HVO4" s="135"/>
      <c r="HVP4" s="135"/>
      <c r="HVQ4" s="135"/>
      <c r="HVR4" s="135"/>
      <c r="HVS4" s="135"/>
      <c r="HVT4" s="135"/>
      <c r="HVU4" s="135"/>
      <c r="HVV4" s="135"/>
      <c r="HVW4" s="135"/>
      <c r="HVX4" s="135"/>
      <c r="HVY4" s="135"/>
      <c r="HVZ4" s="135"/>
      <c r="HWA4" s="135"/>
      <c r="HWB4" s="135"/>
      <c r="HWC4" s="135"/>
      <c r="HWD4" s="135"/>
      <c r="HWE4" s="135"/>
      <c r="HWF4" s="135"/>
      <c r="HWG4" s="135"/>
      <c r="HWH4" s="135"/>
      <c r="HWI4" s="135"/>
      <c r="HWJ4" s="135"/>
      <c r="HWK4" s="135"/>
      <c r="HWL4" s="135"/>
      <c r="HWM4" s="135"/>
      <c r="HWN4" s="135"/>
      <c r="HWO4" s="135"/>
      <c r="HWP4" s="135"/>
      <c r="HWQ4" s="135"/>
      <c r="HWR4" s="135"/>
      <c r="HWS4" s="135"/>
      <c r="HWT4" s="135"/>
      <c r="HWU4" s="135"/>
      <c r="HWV4" s="135"/>
      <c r="HWW4" s="135"/>
      <c r="HWX4" s="135"/>
      <c r="HWY4" s="135"/>
      <c r="HWZ4" s="135"/>
      <c r="HXA4" s="135"/>
      <c r="HXB4" s="135"/>
      <c r="HXC4" s="135"/>
      <c r="HXD4" s="135"/>
      <c r="HXE4" s="135"/>
      <c r="HXF4" s="135"/>
      <c r="HXG4" s="135"/>
      <c r="HXH4" s="135"/>
      <c r="HXI4" s="135"/>
      <c r="HXJ4" s="135"/>
      <c r="HXK4" s="135"/>
      <c r="HXL4" s="135"/>
      <c r="HXM4" s="135"/>
      <c r="HXN4" s="135"/>
      <c r="HXO4" s="135"/>
      <c r="HXP4" s="135"/>
      <c r="HXQ4" s="135"/>
      <c r="HXR4" s="135"/>
      <c r="HXS4" s="135"/>
      <c r="HXT4" s="135"/>
      <c r="HXU4" s="135"/>
      <c r="HXV4" s="135"/>
      <c r="HXW4" s="135"/>
      <c r="HXX4" s="135"/>
      <c r="HXY4" s="135"/>
      <c r="HXZ4" s="135"/>
      <c r="HYA4" s="135"/>
      <c r="HYB4" s="135"/>
      <c r="HYC4" s="135"/>
      <c r="HYD4" s="135"/>
      <c r="HYE4" s="135"/>
      <c r="HYF4" s="135"/>
      <c r="HYG4" s="135"/>
      <c r="HYH4" s="135"/>
      <c r="HYI4" s="135"/>
      <c r="HYJ4" s="135"/>
      <c r="HYK4" s="135"/>
      <c r="HYL4" s="135"/>
      <c r="HYM4" s="135"/>
      <c r="HYN4" s="135"/>
      <c r="HYO4" s="135"/>
      <c r="HYP4" s="135"/>
      <c r="HYQ4" s="135"/>
      <c r="HYR4" s="135"/>
      <c r="HYS4" s="135"/>
      <c r="HYT4" s="135"/>
      <c r="HYU4" s="135"/>
      <c r="HYV4" s="135"/>
      <c r="HYW4" s="135"/>
      <c r="HYX4" s="135"/>
      <c r="HYY4" s="135"/>
      <c r="HYZ4" s="135"/>
      <c r="HZA4" s="135"/>
      <c r="HZB4" s="135"/>
      <c r="HZC4" s="135"/>
      <c r="HZD4" s="135"/>
      <c r="HZE4" s="135"/>
      <c r="HZF4" s="135"/>
      <c r="HZG4" s="135"/>
      <c r="HZH4" s="135"/>
      <c r="HZI4" s="135"/>
      <c r="HZJ4" s="135"/>
      <c r="HZK4" s="135"/>
      <c r="HZL4" s="135"/>
      <c r="HZM4" s="135"/>
      <c r="HZN4" s="135"/>
      <c r="HZO4" s="135"/>
      <c r="HZP4" s="135"/>
      <c r="HZQ4" s="135"/>
      <c r="HZR4" s="135"/>
      <c r="HZS4" s="135"/>
      <c r="HZT4" s="135"/>
      <c r="HZU4" s="135"/>
      <c r="HZV4" s="135"/>
      <c r="HZW4" s="135"/>
      <c r="HZX4" s="135"/>
      <c r="HZY4" s="135"/>
      <c r="HZZ4" s="135"/>
      <c r="IAA4" s="135"/>
      <c r="IAB4" s="135"/>
      <c r="IAC4" s="135"/>
      <c r="IAD4" s="135"/>
      <c r="IAE4" s="135"/>
      <c r="IAF4" s="135"/>
      <c r="IAG4" s="135"/>
      <c r="IAH4" s="135"/>
      <c r="IAI4" s="135"/>
      <c r="IAJ4" s="135"/>
      <c r="IAK4" s="135"/>
      <c r="IAL4" s="135"/>
      <c r="IAM4" s="135"/>
      <c r="IAN4" s="135"/>
      <c r="IAO4" s="135"/>
      <c r="IAP4" s="135"/>
      <c r="IAQ4" s="135"/>
      <c r="IAR4" s="135"/>
      <c r="IAS4" s="135"/>
      <c r="IAT4" s="135"/>
      <c r="IAU4" s="135"/>
      <c r="IAV4" s="135"/>
      <c r="IAW4" s="135"/>
      <c r="IAX4" s="135"/>
      <c r="IAY4" s="135"/>
      <c r="IAZ4" s="135"/>
      <c r="IBA4" s="135"/>
      <c r="IBB4" s="135"/>
      <c r="IBC4" s="135"/>
      <c r="IBD4" s="135"/>
      <c r="IBE4" s="135"/>
      <c r="IBF4" s="135"/>
      <c r="IBG4" s="135"/>
      <c r="IBH4" s="135"/>
      <c r="IBI4" s="135"/>
      <c r="IBJ4" s="135"/>
      <c r="IBK4" s="135"/>
      <c r="IBL4" s="135"/>
      <c r="IBM4" s="135"/>
      <c r="IBN4" s="135"/>
      <c r="IBO4" s="135"/>
      <c r="IBP4" s="135"/>
      <c r="IBQ4" s="135"/>
      <c r="IBR4" s="135"/>
      <c r="IBS4" s="135"/>
      <c r="IBT4" s="135"/>
      <c r="IBU4" s="135"/>
      <c r="IBV4" s="135"/>
      <c r="IBW4" s="135"/>
      <c r="IBX4" s="135"/>
      <c r="IBY4" s="135"/>
      <c r="IBZ4" s="135"/>
      <c r="ICA4" s="135"/>
      <c r="ICB4" s="135"/>
      <c r="ICC4" s="135"/>
      <c r="ICD4" s="135"/>
      <c r="ICE4" s="135"/>
      <c r="ICF4" s="135"/>
      <c r="ICG4" s="135"/>
      <c r="ICH4" s="135"/>
      <c r="ICI4" s="135"/>
      <c r="ICJ4" s="135"/>
      <c r="ICK4" s="135"/>
      <c r="ICL4" s="135"/>
      <c r="ICM4" s="135"/>
      <c r="ICN4" s="135"/>
      <c r="ICO4" s="135"/>
      <c r="ICP4" s="135"/>
      <c r="ICQ4" s="135"/>
      <c r="ICR4" s="135"/>
      <c r="ICS4" s="135"/>
      <c r="ICT4" s="135"/>
      <c r="ICU4" s="135"/>
      <c r="ICV4" s="135"/>
      <c r="ICW4" s="135"/>
      <c r="ICX4" s="135"/>
      <c r="ICY4" s="135"/>
      <c r="ICZ4" s="135"/>
      <c r="IDA4" s="135"/>
      <c r="IDB4" s="135"/>
      <c r="IDC4" s="135"/>
      <c r="IDD4" s="135"/>
      <c r="IDE4" s="135"/>
      <c r="IDF4" s="135"/>
      <c r="IDG4" s="135"/>
      <c r="IDH4" s="135"/>
      <c r="IDI4" s="135"/>
      <c r="IDJ4" s="135"/>
      <c r="IDK4" s="135"/>
      <c r="IDL4" s="135"/>
      <c r="IDM4" s="135"/>
      <c r="IDN4" s="135"/>
      <c r="IDO4" s="135"/>
      <c r="IDP4" s="135"/>
      <c r="IDQ4" s="135"/>
      <c r="IDR4" s="135"/>
      <c r="IDS4" s="135"/>
      <c r="IDT4" s="135"/>
      <c r="IDU4" s="135"/>
      <c r="IDV4" s="135"/>
      <c r="IDW4" s="135"/>
      <c r="IDX4" s="135"/>
      <c r="IDY4" s="135"/>
      <c r="IDZ4" s="135"/>
      <c r="IEA4" s="135"/>
      <c r="IEB4" s="135"/>
      <c r="IEC4" s="135"/>
      <c r="IED4" s="135"/>
      <c r="IEE4" s="135"/>
      <c r="IEF4" s="135"/>
      <c r="IEG4" s="135"/>
      <c r="IEH4" s="135"/>
      <c r="IEI4" s="135"/>
      <c r="IEJ4" s="135"/>
      <c r="IEK4" s="135"/>
      <c r="IEL4" s="135"/>
      <c r="IEM4" s="135"/>
      <c r="IEN4" s="135"/>
      <c r="IEO4" s="135"/>
      <c r="IEP4" s="135"/>
      <c r="IEQ4" s="135"/>
      <c r="IER4" s="135"/>
      <c r="IES4" s="135"/>
      <c r="IET4" s="135"/>
      <c r="IEU4" s="135"/>
      <c r="IEV4" s="135"/>
      <c r="IEW4" s="135"/>
      <c r="IEX4" s="135"/>
      <c r="IEY4" s="135"/>
      <c r="IEZ4" s="135"/>
      <c r="IFA4" s="135"/>
      <c r="IFB4" s="135"/>
      <c r="IFC4" s="135"/>
      <c r="IFD4" s="135"/>
      <c r="IFE4" s="135"/>
      <c r="IFF4" s="135"/>
      <c r="IFG4" s="135"/>
      <c r="IFH4" s="135"/>
      <c r="IFI4" s="135"/>
      <c r="IFJ4" s="135"/>
      <c r="IFK4" s="135"/>
      <c r="IFL4" s="135"/>
      <c r="IFM4" s="135"/>
      <c r="IFN4" s="135"/>
      <c r="IFO4" s="135"/>
      <c r="IFP4" s="135"/>
      <c r="IFQ4" s="135"/>
      <c r="IFR4" s="135"/>
      <c r="IFS4" s="135"/>
      <c r="IFT4" s="135"/>
      <c r="IFU4" s="135"/>
      <c r="IFV4" s="135"/>
      <c r="IFW4" s="135"/>
      <c r="IFX4" s="135"/>
      <c r="IFY4" s="135"/>
      <c r="IFZ4" s="135"/>
      <c r="IGA4" s="135"/>
      <c r="IGB4" s="135"/>
      <c r="IGC4" s="135"/>
      <c r="IGD4" s="135"/>
      <c r="IGE4" s="135"/>
      <c r="IGF4" s="135"/>
      <c r="IGG4" s="135"/>
      <c r="IGH4" s="135"/>
      <c r="IGI4" s="135"/>
      <c r="IGJ4" s="135"/>
      <c r="IGK4" s="135"/>
      <c r="IGL4" s="135"/>
      <c r="IGM4" s="135"/>
      <c r="IGN4" s="135"/>
      <c r="IGO4" s="135"/>
      <c r="IGP4" s="135"/>
      <c r="IGQ4" s="135"/>
      <c r="IGR4" s="135"/>
      <c r="IGS4" s="135"/>
      <c r="IGT4" s="135"/>
      <c r="IGU4" s="135"/>
      <c r="IGV4" s="135"/>
      <c r="IGW4" s="135"/>
      <c r="IGX4" s="135"/>
      <c r="IGY4" s="135"/>
      <c r="IGZ4" s="135"/>
      <c r="IHA4" s="135"/>
      <c r="IHB4" s="135"/>
      <c r="IHC4" s="135"/>
      <c r="IHD4" s="135"/>
      <c r="IHE4" s="135"/>
      <c r="IHF4" s="135"/>
      <c r="IHG4" s="135"/>
      <c r="IHH4" s="135"/>
      <c r="IHI4" s="135"/>
      <c r="IHJ4" s="135"/>
      <c r="IHK4" s="135"/>
      <c r="IHL4" s="135"/>
      <c r="IHM4" s="135"/>
      <c r="IHN4" s="135"/>
      <c r="IHO4" s="135"/>
      <c r="IHP4" s="135"/>
      <c r="IHQ4" s="135"/>
      <c r="IHR4" s="135"/>
      <c r="IHS4" s="135"/>
      <c r="IHT4" s="135"/>
      <c r="IHU4" s="135"/>
      <c r="IHV4" s="135"/>
      <c r="IHW4" s="135"/>
      <c r="IHX4" s="135"/>
      <c r="IHY4" s="135"/>
      <c r="IHZ4" s="135"/>
      <c r="IIA4" s="135"/>
      <c r="IIB4" s="135"/>
      <c r="IIC4" s="135"/>
      <c r="IID4" s="135"/>
      <c r="IIE4" s="135"/>
      <c r="IIF4" s="135"/>
      <c r="IIG4" s="135"/>
      <c r="IIH4" s="135"/>
      <c r="III4" s="135"/>
      <c r="IIJ4" s="135"/>
      <c r="IIK4" s="135"/>
      <c r="IIL4" s="135"/>
      <c r="IIM4" s="135"/>
      <c r="IIN4" s="135"/>
      <c r="IIO4" s="135"/>
      <c r="IIP4" s="135"/>
      <c r="IIQ4" s="135"/>
      <c r="IIR4" s="135"/>
      <c r="IIS4" s="135"/>
      <c r="IIT4" s="135"/>
      <c r="IIU4" s="135"/>
      <c r="IIV4" s="135"/>
      <c r="IIW4" s="135"/>
      <c r="IIX4" s="135"/>
      <c r="IIY4" s="135"/>
      <c r="IIZ4" s="135"/>
      <c r="IJA4" s="135"/>
      <c r="IJB4" s="135"/>
      <c r="IJC4" s="135"/>
      <c r="IJD4" s="135"/>
      <c r="IJE4" s="135"/>
      <c r="IJF4" s="135"/>
      <c r="IJG4" s="135"/>
      <c r="IJH4" s="135"/>
      <c r="IJI4" s="135"/>
      <c r="IJJ4" s="135"/>
      <c r="IJK4" s="135"/>
      <c r="IJL4" s="135"/>
      <c r="IJM4" s="135"/>
      <c r="IJN4" s="135"/>
      <c r="IJO4" s="135"/>
      <c r="IJP4" s="135"/>
      <c r="IJQ4" s="135"/>
      <c r="IJR4" s="135"/>
      <c r="IJS4" s="135"/>
      <c r="IJT4" s="135"/>
      <c r="IJU4" s="135"/>
      <c r="IJV4" s="135"/>
      <c r="IJW4" s="135"/>
      <c r="IJX4" s="135"/>
      <c r="IJY4" s="135"/>
      <c r="IJZ4" s="135"/>
      <c r="IKA4" s="135"/>
      <c r="IKB4" s="135"/>
      <c r="IKC4" s="135"/>
      <c r="IKD4" s="135"/>
      <c r="IKE4" s="135"/>
      <c r="IKF4" s="135"/>
      <c r="IKG4" s="135"/>
      <c r="IKH4" s="135"/>
      <c r="IKI4" s="135"/>
      <c r="IKJ4" s="135"/>
      <c r="IKK4" s="135"/>
      <c r="IKL4" s="135"/>
      <c r="IKM4" s="135"/>
      <c r="IKN4" s="135"/>
      <c r="IKO4" s="135"/>
      <c r="IKP4" s="135"/>
      <c r="IKQ4" s="135"/>
      <c r="IKR4" s="135"/>
      <c r="IKS4" s="135"/>
      <c r="IKT4" s="135"/>
      <c r="IKU4" s="135"/>
      <c r="IKV4" s="135"/>
      <c r="IKW4" s="135"/>
      <c r="IKX4" s="135"/>
      <c r="IKY4" s="135"/>
      <c r="IKZ4" s="135"/>
      <c r="ILA4" s="135"/>
      <c r="ILB4" s="135"/>
      <c r="ILC4" s="135"/>
      <c r="ILD4" s="135"/>
      <c r="ILE4" s="135"/>
      <c r="ILF4" s="135"/>
      <c r="ILG4" s="135"/>
      <c r="ILH4" s="135"/>
      <c r="ILI4" s="135"/>
      <c r="ILJ4" s="135"/>
      <c r="ILK4" s="135"/>
      <c r="ILL4" s="135"/>
      <c r="ILM4" s="135"/>
      <c r="ILN4" s="135"/>
      <c r="ILO4" s="135"/>
      <c r="ILP4" s="135"/>
      <c r="ILQ4" s="135"/>
      <c r="ILR4" s="135"/>
      <c r="ILS4" s="135"/>
      <c r="ILT4" s="135"/>
      <c r="ILU4" s="135"/>
      <c r="ILV4" s="135"/>
      <c r="ILW4" s="135"/>
      <c r="ILX4" s="135"/>
      <c r="ILY4" s="135"/>
      <c r="ILZ4" s="135"/>
      <c r="IMA4" s="135"/>
      <c r="IMB4" s="135"/>
      <c r="IMC4" s="135"/>
      <c r="IMD4" s="135"/>
      <c r="IME4" s="135"/>
      <c r="IMF4" s="135"/>
      <c r="IMG4" s="135"/>
      <c r="IMH4" s="135"/>
      <c r="IMI4" s="135"/>
      <c r="IMJ4" s="135"/>
      <c r="IMK4" s="135"/>
      <c r="IML4" s="135"/>
      <c r="IMM4" s="135"/>
      <c r="IMN4" s="135"/>
      <c r="IMO4" s="135"/>
      <c r="IMP4" s="135"/>
      <c r="IMQ4" s="135"/>
      <c r="IMR4" s="135"/>
      <c r="IMS4" s="135"/>
      <c r="IMT4" s="135"/>
      <c r="IMU4" s="135"/>
      <c r="IMV4" s="135"/>
      <c r="IMW4" s="135"/>
      <c r="IMX4" s="135"/>
      <c r="IMY4" s="135"/>
      <c r="IMZ4" s="135"/>
      <c r="INA4" s="135"/>
      <c r="INB4" s="135"/>
      <c r="INC4" s="135"/>
      <c r="IND4" s="135"/>
      <c r="INE4" s="135"/>
      <c r="INF4" s="135"/>
      <c r="ING4" s="135"/>
      <c r="INH4" s="135"/>
      <c r="INI4" s="135"/>
      <c r="INJ4" s="135"/>
      <c r="INK4" s="135"/>
      <c r="INL4" s="135"/>
      <c r="INM4" s="135"/>
      <c r="INN4" s="135"/>
      <c r="INO4" s="135"/>
      <c r="INP4" s="135"/>
      <c r="INQ4" s="135"/>
      <c r="INR4" s="135"/>
      <c r="INS4" s="135"/>
      <c r="INT4" s="135"/>
      <c r="INU4" s="135"/>
      <c r="INV4" s="135"/>
      <c r="INW4" s="135"/>
      <c r="INX4" s="135"/>
      <c r="INY4" s="135"/>
      <c r="INZ4" s="135"/>
      <c r="IOA4" s="135"/>
      <c r="IOB4" s="135"/>
      <c r="IOC4" s="135"/>
      <c r="IOD4" s="135"/>
      <c r="IOE4" s="135"/>
      <c r="IOF4" s="135"/>
      <c r="IOG4" s="135"/>
      <c r="IOH4" s="135"/>
      <c r="IOI4" s="135"/>
      <c r="IOJ4" s="135"/>
      <c r="IOK4" s="135"/>
      <c r="IOL4" s="135"/>
      <c r="IOM4" s="135"/>
      <c r="ION4" s="135"/>
      <c r="IOO4" s="135"/>
      <c r="IOP4" s="135"/>
      <c r="IOQ4" s="135"/>
      <c r="IOR4" s="135"/>
      <c r="IOS4" s="135"/>
      <c r="IOT4" s="135"/>
      <c r="IOU4" s="135"/>
      <c r="IOV4" s="135"/>
      <c r="IOW4" s="135"/>
      <c r="IOX4" s="135"/>
      <c r="IOY4" s="135"/>
      <c r="IOZ4" s="135"/>
      <c r="IPA4" s="135"/>
      <c r="IPB4" s="135"/>
      <c r="IPC4" s="135"/>
      <c r="IPD4" s="135"/>
      <c r="IPE4" s="135"/>
      <c r="IPF4" s="135"/>
      <c r="IPG4" s="135"/>
      <c r="IPH4" s="135"/>
      <c r="IPI4" s="135"/>
      <c r="IPJ4" s="135"/>
      <c r="IPK4" s="135"/>
      <c r="IPL4" s="135"/>
      <c r="IPM4" s="135"/>
      <c r="IPN4" s="135"/>
      <c r="IPO4" s="135"/>
      <c r="IPP4" s="135"/>
      <c r="IPQ4" s="135"/>
      <c r="IPR4" s="135"/>
      <c r="IPS4" s="135"/>
      <c r="IPT4" s="135"/>
      <c r="IPU4" s="135"/>
      <c r="IPV4" s="135"/>
      <c r="IPW4" s="135"/>
      <c r="IPX4" s="135"/>
      <c r="IPY4" s="135"/>
      <c r="IPZ4" s="135"/>
      <c r="IQA4" s="135"/>
      <c r="IQB4" s="135"/>
      <c r="IQC4" s="135"/>
      <c r="IQD4" s="135"/>
      <c r="IQE4" s="135"/>
      <c r="IQF4" s="135"/>
      <c r="IQG4" s="135"/>
      <c r="IQH4" s="135"/>
      <c r="IQI4" s="135"/>
      <c r="IQJ4" s="135"/>
      <c r="IQK4" s="135"/>
      <c r="IQL4" s="135"/>
      <c r="IQM4" s="135"/>
      <c r="IQN4" s="135"/>
      <c r="IQO4" s="135"/>
      <c r="IQP4" s="135"/>
      <c r="IQQ4" s="135"/>
      <c r="IQR4" s="135"/>
      <c r="IQS4" s="135"/>
      <c r="IQT4" s="135"/>
      <c r="IQU4" s="135"/>
      <c r="IQV4" s="135"/>
      <c r="IQW4" s="135"/>
      <c r="IQX4" s="135"/>
      <c r="IQY4" s="135"/>
      <c r="IQZ4" s="135"/>
      <c r="IRA4" s="135"/>
      <c r="IRB4" s="135"/>
      <c r="IRC4" s="135"/>
      <c r="IRD4" s="135"/>
      <c r="IRE4" s="135"/>
      <c r="IRF4" s="135"/>
      <c r="IRG4" s="135"/>
      <c r="IRH4" s="135"/>
      <c r="IRI4" s="135"/>
      <c r="IRJ4" s="135"/>
      <c r="IRK4" s="135"/>
      <c r="IRL4" s="135"/>
      <c r="IRM4" s="135"/>
      <c r="IRN4" s="135"/>
      <c r="IRO4" s="135"/>
      <c r="IRP4" s="135"/>
      <c r="IRQ4" s="135"/>
      <c r="IRR4" s="135"/>
      <c r="IRS4" s="135"/>
      <c r="IRT4" s="135"/>
      <c r="IRU4" s="135"/>
      <c r="IRV4" s="135"/>
      <c r="IRW4" s="135"/>
      <c r="IRX4" s="135"/>
      <c r="IRY4" s="135"/>
      <c r="IRZ4" s="135"/>
      <c r="ISA4" s="135"/>
      <c r="ISB4" s="135"/>
      <c r="ISC4" s="135"/>
      <c r="ISD4" s="135"/>
      <c r="ISE4" s="135"/>
      <c r="ISF4" s="135"/>
      <c r="ISG4" s="135"/>
      <c r="ISH4" s="135"/>
      <c r="ISI4" s="135"/>
      <c r="ISJ4" s="135"/>
      <c r="ISK4" s="135"/>
      <c r="ISL4" s="135"/>
      <c r="ISM4" s="135"/>
      <c r="ISN4" s="135"/>
      <c r="ISO4" s="135"/>
      <c r="ISP4" s="135"/>
      <c r="ISQ4" s="135"/>
      <c r="ISR4" s="135"/>
      <c r="ISS4" s="135"/>
      <c r="IST4" s="135"/>
      <c r="ISU4" s="135"/>
      <c r="ISV4" s="135"/>
      <c r="ISW4" s="135"/>
      <c r="ISX4" s="135"/>
      <c r="ISY4" s="135"/>
      <c r="ISZ4" s="135"/>
      <c r="ITA4" s="135"/>
      <c r="ITB4" s="135"/>
      <c r="ITC4" s="135"/>
      <c r="ITD4" s="135"/>
      <c r="ITE4" s="135"/>
      <c r="ITF4" s="135"/>
      <c r="ITG4" s="135"/>
      <c r="ITH4" s="135"/>
      <c r="ITI4" s="135"/>
      <c r="ITJ4" s="135"/>
      <c r="ITK4" s="135"/>
      <c r="ITL4" s="135"/>
      <c r="ITM4" s="135"/>
      <c r="ITN4" s="135"/>
      <c r="ITO4" s="135"/>
      <c r="ITP4" s="135"/>
      <c r="ITQ4" s="135"/>
      <c r="ITR4" s="135"/>
      <c r="ITS4" s="135"/>
      <c r="ITT4" s="135"/>
      <c r="ITU4" s="135"/>
      <c r="ITV4" s="135"/>
      <c r="ITW4" s="135"/>
      <c r="ITX4" s="135"/>
      <c r="ITY4" s="135"/>
      <c r="ITZ4" s="135"/>
      <c r="IUA4" s="135"/>
      <c r="IUB4" s="135"/>
      <c r="IUC4" s="135"/>
      <c r="IUD4" s="135"/>
      <c r="IUE4" s="135"/>
      <c r="IUF4" s="135"/>
      <c r="IUG4" s="135"/>
      <c r="IUH4" s="135"/>
      <c r="IUI4" s="135"/>
      <c r="IUJ4" s="135"/>
      <c r="IUK4" s="135"/>
      <c r="IUL4" s="135"/>
      <c r="IUM4" s="135"/>
      <c r="IUN4" s="135"/>
      <c r="IUO4" s="135"/>
      <c r="IUP4" s="135"/>
      <c r="IUQ4" s="135"/>
      <c r="IUR4" s="135"/>
      <c r="IUS4" s="135"/>
      <c r="IUT4" s="135"/>
      <c r="IUU4" s="135"/>
      <c r="IUV4" s="135"/>
      <c r="IUW4" s="135"/>
      <c r="IUX4" s="135"/>
      <c r="IUY4" s="135"/>
      <c r="IUZ4" s="135"/>
      <c r="IVA4" s="135"/>
      <c r="IVB4" s="135"/>
      <c r="IVC4" s="135"/>
      <c r="IVD4" s="135"/>
      <c r="IVE4" s="135"/>
      <c r="IVF4" s="135"/>
      <c r="IVG4" s="135"/>
      <c r="IVH4" s="135"/>
      <c r="IVI4" s="135"/>
      <c r="IVJ4" s="135"/>
      <c r="IVK4" s="135"/>
      <c r="IVL4" s="135"/>
      <c r="IVM4" s="135"/>
      <c r="IVN4" s="135"/>
      <c r="IVO4" s="135"/>
      <c r="IVP4" s="135"/>
      <c r="IVQ4" s="135"/>
      <c r="IVR4" s="135"/>
      <c r="IVS4" s="135"/>
      <c r="IVT4" s="135"/>
      <c r="IVU4" s="135"/>
      <c r="IVV4" s="135"/>
      <c r="IVW4" s="135"/>
      <c r="IVX4" s="135"/>
      <c r="IVY4" s="135"/>
      <c r="IVZ4" s="135"/>
      <c r="IWA4" s="135"/>
      <c r="IWB4" s="135"/>
      <c r="IWC4" s="135"/>
      <c r="IWD4" s="135"/>
      <c r="IWE4" s="135"/>
      <c r="IWF4" s="135"/>
      <c r="IWG4" s="135"/>
      <c r="IWH4" s="135"/>
      <c r="IWI4" s="135"/>
      <c r="IWJ4" s="135"/>
      <c r="IWK4" s="135"/>
      <c r="IWL4" s="135"/>
      <c r="IWM4" s="135"/>
      <c r="IWN4" s="135"/>
      <c r="IWO4" s="135"/>
      <c r="IWP4" s="135"/>
      <c r="IWQ4" s="135"/>
      <c r="IWR4" s="135"/>
      <c r="IWS4" s="135"/>
      <c r="IWT4" s="135"/>
      <c r="IWU4" s="135"/>
      <c r="IWV4" s="135"/>
      <c r="IWW4" s="135"/>
      <c r="IWX4" s="135"/>
      <c r="IWY4" s="135"/>
      <c r="IWZ4" s="135"/>
      <c r="IXA4" s="135"/>
      <c r="IXB4" s="135"/>
      <c r="IXC4" s="135"/>
      <c r="IXD4" s="135"/>
      <c r="IXE4" s="135"/>
      <c r="IXF4" s="135"/>
      <c r="IXG4" s="135"/>
      <c r="IXH4" s="135"/>
      <c r="IXI4" s="135"/>
      <c r="IXJ4" s="135"/>
      <c r="IXK4" s="135"/>
      <c r="IXL4" s="135"/>
      <c r="IXM4" s="135"/>
      <c r="IXN4" s="135"/>
      <c r="IXO4" s="135"/>
      <c r="IXP4" s="135"/>
      <c r="IXQ4" s="135"/>
      <c r="IXR4" s="135"/>
      <c r="IXS4" s="135"/>
      <c r="IXT4" s="135"/>
      <c r="IXU4" s="135"/>
      <c r="IXV4" s="135"/>
      <c r="IXW4" s="135"/>
      <c r="IXX4" s="135"/>
      <c r="IXY4" s="135"/>
      <c r="IXZ4" s="135"/>
      <c r="IYA4" s="135"/>
      <c r="IYB4" s="135"/>
      <c r="IYC4" s="135"/>
      <c r="IYD4" s="135"/>
      <c r="IYE4" s="135"/>
      <c r="IYF4" s="135"/>
      <c r="IYG4" s="135"/>
      <c r="IYH4" s="135"/>
      <c r="IYI4" s="135"/>
      <c r="IYJ4" s="135"/>
      <c r="IYK4" s="135"/>
      <c r="IYL4" s="135"/>
      <c r="IYM4" s="135"/>
      <c r="IYN4" s="135"/>
      <c r="IYO4" s="135"/>
      <c r="IYP4" s="135"/>
      <c r="IYQ4" s="135"/>
      <c r="IYR4" s="135"/>
      <c r="IYS4" s="135"/>
      <c r="IYT4" s="135"/>
      <c r="IYU4" s="135"/>
      <c r="IYV4" s="135"/>
      <c r="IYW4" s="135"/>
      <c r="IYX4" s="135"/>
      <c r="IYY4" s="135"/>
      <c r="IYZ4" s="135"/>
      <c r="IZA4" s="135"/>
      <c r="IZB4" s="135"/>
      <c r="IZC4" s="135"/>
      <c r="IZD4" s="135"/>
      <c r="IZE4" s="135"/>
      <c r="IZF4" s="135"/>
      <c r="IZG4" s="135"/>
      <c r="IZH4" s="135"/>
      <c r="IZI4" s="135"/>
      <c r="IZJ4" s="135"/>
      <c r="IZK4" s="135"/>
      <c r="IZL4" s="135"/>
      <c r="IZM4" s="135"/>
      <c r="IZN4" s="135"/>
      <c r="IZO4" s="135"/>
      <c r="IZP4" s="135"/>
      <c r="IZQ4" s="135"/>
      <c r="IZR4" s="135"/>
      <c r="IZS4" s="135"/>
      <c r="IZT4" s="135"/>
      <c r="IZU4" s="135"/>
      <c r="IZV4" s="135"/>
      <c r="IZW4" s="135"/>
      <c r="IZX4" s="135"/>
      <c r="IZY4" s="135"/>
      <c r="IZZ4" s="135"/>
      <c r="JAA4" s="135"/>
      <c r="JAB4" s="135"/>
      <c r="JAC4" s="135"/>
      <c r="JAD4" s="135"/>
      <c r="JAE4" s="135"/>
      <c r="JAF4" s="135"/>
      <c r="JAG4" s="135"/>
      <c r="JAH4" s="135"/>
      <c r="JAI4" s="135"/>
      <c r="JAJ4" s="135"/>
      <c r="JAK4" s="135"/>
      <c r="JAL4" s="135"/>
      <c r="JAM4" s="135"/>
      <c r="JAN4" s="135"/>
      <c r="JAO4" s="135"/>
      <c r="JAP4" s="135"/>
      <c r="JAQ4" s="135"/>
      <c r="JAR4" s="135"/>
      <c r="JAS4" s="135"/>
      <c r="JAT4" s="135"/>
      <c r="JAU4" s="135"/>
      <c r="JAV4" s="135"/>
      <c r="JAW4" s="135"/>
      <c r="JAX4" s="135"/>
      <c r="JAY4" s="135"/>
      <c r="JAZ4" s="135"/>
      <c r="JBA4" s="135"/>
      <c r="JBB4" s="135"/>
      <c r="JBC4" s="135"/>
      <c r="JBD4" s="135"/>
      <c r="JBE4" s="135"/>
      <c r="JBF4" s="135"/>
      <c r="JBG4" s="135"/>
      <c r="JBH4" s="135"/>
      <c r="JBI4" s="135"/>
      <c r="JBJ4" s="135"/>
      <c r="JBK4" s="135"/>
      <c r="JBL4" s="135"/>
      <c r="JBM4" s="135"/>
      <c r="JBN4" s="135"/>
      <c r="JBO4" s="135"/>
      <c r="JBP4" s="135"/>
      <c r="JBQ4" s="135"/>
      <c r="JBR4" s="135"/>
      <c r="JBS4" s="135"/>
      <c r="JBT4" s="135"/>
      <c r="JBU4" s="135"/>
      <c r="JBV4" s="135"/>
      <c r="JBW4" s="135"/>
      <c r="JBX4" s="135"/>
      <c r="JBY4" s="135"/>
      <c r="JBZ4" s="135"/>
      <c r="JCA4" s="135"/>
      <c r="JCB4" s="135"/>
      <c r="JCC4" s="135"/>
      <c r="JCD4" s="135"/>
      <c r="JCE4" s="135"/>
      <c r="JCF4" s="135"/>
      <c r="JCG4" s="135"/>
      <c r="JCH4" s="135"/>
      <c r="JCI4" s="135"/>
      <c r="JCJ4" s="135"/>
      <c r="JCK4" s="135"/>
      <c r="JCL4" s="135"/>
      <c r="JCM4" s="135"/>
      <c r="JCN4" s="135"/>
      <c r="JCO4" s="135"/>
      <c r="JCP4" s="135"/>
      <c r="JCQ4" s="135"/>
      <c r="JCR4" s="135"/>
      <c r="JCS4" s="135"/>
      <c r="JCT4" s="135"/>
      <c r="JCU4" s="135"/>
      <c r="JCV4" s="135"/>
      <c r="JCW4" s="135"/>
      <c r="JCX4" s="135"/>
      <c r="JCY4" s="135"/>
      <c r="JCZ4" s="135"/>
      <c r="JDA4" s="135"/>
      <c r="JDB4" s="135"/>
      <c r="JDC4" s="135"/>
      <c r="JDD4" s="135"/>
      <c r="JDE4" s="135"/>
      <c r="JDF4" s="135"/>
      <c r="JDG4" s="135"/>
      <c r="JDH4" s="135"/>
      <c r="JDI4" s="135"/>
      <c r="JDJ4" s="135"/>
      <c r="JDK4" s="135"/>
      <c r="JDL4" s="135"/>
      <c r="JDM4" s="135"/>
      <c r="JDN4" s="135"/>
      <c r="JDO4" s="135"/>
      <c r="JDP4" s="135"/>
      <c r="JDQ4" s="135"/>
      <c r="JDR4" s="135"/>
      <c r="JDS4" s="135"/>
      <c r="JDT4" s="135"/>
      <c r="JDU4" s="135"/>
      <c r="JDV4" s="135"/>
      <c r="JDW4" s="135"/>
      <c r="JDX4" s="135"/>
      <c r="JDY4" s="135"/>
      <c r="JDZ4" s="135"/>
      <c r="JEA4" s="135"/>
      <c r="JEB4" s="135"/>
      <c r="JEC4" s="135"/>
      <c r="JED4" s="135"/>
      <c r="JEE4" s="135"/>
      <c r="JEF4" s="135"/>
      <c r="JEG4" s="135"/>
      <c r="JEH4" s="135"/>
      <c r="JEI4" s="135"/>
      <c r="JEJ4" s="135"/>
      <c r="JEK4" s="135"/>
      <c r="JEL4" s="135"/>
      <c r="JEM4" s="135"/>
      <c r="JEN4" s="135"/>
      <c r="JEO4" s="135"/>
      <c r="JEP4" s="135"/>
      <c r="JEQ4" s="135"/>
      <c r="JER4" s="135"/>
      <c r="JES4" s="135"/>
      <c r="JET4" s="135"/>
      <c r="JEU4" s="135"/>
      <c r="JEV4" s="135"/>
      <c r="JEW4" s="135"/>
      <c r="JEX4" s="135"/>
      <c r="JEY4" s="135"/>
      <c r="JEZ4" s="135"/>
      <c r="JFA4" s="135"/>
      <c r="JFB4" s="135"/>
      <c r="JFC4" s="135"/>
      <c r="JFD4" s="135"/>
      <c r="JFE4" s="135"/>
      <c r="JFF4" s="135"/>
      <c r="JFG4" s="135"/>
      <c r="JFH4" s="135"/>
      <c r="JFI4" s="135"/>
      <c r="JFJ4" s="135"/>
      <c r="JFK4" s="135"/>
      <c r="JFL4" s="135"/>
      <c r="JFM4" s="135"/>
      <c r="JFN4" s="135"/>
      <c r="JFO4" s="135"/>
      <c r="JFP4" s="135"/>
      <c r="JFQ4" s="135"/>
      <c r="JFR4" s="135"/>
      <c r="JFS4" s="135"/>
      <c r="JFT4" s="135"/>
      <c r="JFU4" s="135"/>
      <c r="JFV4" s="135"/>
      <c r="JFW4" s="135"/>
      <c r="JFX4" s="135"/>
      <c r="JFY4" s="135"/>
      <c r="JFZ4" s="135"/>
      <c r="JGA4" s="135"/>
      <c r="JGB4" s="135"/>
      <c r="JGC4" s="135"/>
      <c r="JGD4" s="135"/>
      <c r="JGE4" s="135"/>
      <c r="JGF4" s="135"/>
      <c r="JGG4" s="135"/>
      <c r="JGH4" s="135"/>
      <c r="JGI4" s="135"/>
      <c r="JGJ4" s="135"/>
      <c r="JGK4" s="135"/>
      <c r="JGL4" s="135"/>
      <c r="JGM4" s="135"/>
      <c r="JGN4" s="135"/>
      <c r="JGO4" s="135"/>
      <c r="JGP4" s="135"/>
      <c r="JGQ4" s="135"/>
      <c r="JGR4" s="135"/>
      <c r="JGS4" s="135"/>
      <c r="JGT4" s="135"/>
      <c r="JGU4" s="135"/>
      <c r="JGV4" s="135"/>
      <c r="JGW4" s="135"/>
      <c r="JGX4" s="135"/>
      <c r="JGY4" s="135"/>
      <c r="JGZ4" s="135"/>
      <c r="JHA4" s="135"/>
      <c r="JHB4" s="135"/>
      <c r="JHC4" s="135"/>
      <c r="JHD4" s="135"/>
      <c r="JHE4" s="135"/>
      <c r="JHF4" s="135"/>
      <c r="JHG4" s="135"/>
      <c r="JHH4" s="135"/>
      <c r="JHI4" s="135"/>
      <c r="JHJ4" s="135"/>
      <c r="JHK4" s="135"/>
      <c r="JHL4" s="135"/>
      <c r="JHM4" s="135"/>
      <c r="JHN4" s="135"/>
      <c r="JHO4" s="135"/>
      <c r="JHP4" s="135"/>
      <c r="JHQ4" s="135"/>
      <c r="JHR4" s="135"/>
      <c r="JHS4" s="135"/>
      <c r="JHT4" s="135"/>
      <c r="JHU4" s="135"/>
      <c r="JHV4" s="135"/>
      <c r="JHW4" s="135"/>
      <c r="JHX4" s="135"/>
      <c r="JHY4" s="135"/>
      <c r="JHZ4" s="135"/>
      <c r="JIA4" s="135"/>
      <c r="JIB4" s="135"/>
      <c r="JIC4" s="135"/>
      <c r="JID4" s="135"/>
      <c r="JIE4" s="135"/>
      <c r="JIF4" s="135"/>
      <c r="JIG4" s="135"/>
      <c r="JIH4" s="135"/>
      <c r="JII4" s="135"/>
      <c r="JIJ4" s="135"/>
      <c r="JIK4" s="135"/>
      <c r="JIL4" s="135"/>
      <c r="JIM4" s="135"/>
      <c r="JIN4" s="135"/>
      <c r="JIO4" s="135"/>
      <c r="JIP4" s="135"/>
      <c r="JIQ4" s="135"/>
      <c r="JIR4" s="135"/>
      <c r="JIS4" s="135"/>
      <c r="JIT4" s="135"/>
      <c r="JIU4" s="135"/>
      <c r="JIV4" s="135"/>
      <c r="JIW4" s="135"/>
      <c r="JIX4" s="135"/>
      <c r="JIY4" s="135"/>
      <c r="JIZ4" s="135"/>
      <c r="JJA4" s="135"/>
      <c r="JJB4" s="135"/>
      <c r="JJC4" s="135"/>
      <c r="JJD4" s="135"/>
      <c r="JJE4" s="135"/>
      <c r="JJF4" s="135"/>
      <c r="JJG4" s="135"/>
      <c r="JJH4" s="135"/>
      <c r="JJI4" s="135"/>
      <c r="JJJ4" s="135"/>
      <c r="JJK4" s="135"/>
      <c r="JJL4" s="135"/>
      <c r="JJM4" s="135"/>
      <c r="JJN4" s="135"/>
      <c r="JJO4" s="135"/>
      <c r="JJP4" s="135"/>
      <c r="JJQ4" s="135"/>
      <c r="JJR4" s="135"/>
      <c r="JJS4" s="135"/>
      <c r="JJT4" s="135"/>
      <c r="JJU4" s="135"/>
      <c r="JJV4" s="135"/>
      <c r="JJW4" s="135"/>
      <c r="JJX4" s="135"/>
      <c r="JJY4" s="135"/>
      <c r="JJZ4" s="135"/>
      <c r="JKA4" s="135"/>
      <c r="JKB4" s="135"/>
      <c r="JKC4" s="135"/>
      <c r="JKD4" s="135"/>
      <c r="JKE4" s="135"/>
      <c r="JKF4" s="135"/>
      <c r="JKG4" s="135"/>
      <c r="JKH4" s="135"/>
      <c r="JKI4" s="135"/>
      <c r="JKJ4" s="135"/>
      <c r="JKK4" s="135"/>
      <c r="JKL4" s="135"/>
      <c r="JKM4" s="135"/>
      <c r="JKN4" s="135"/>
      <c r="JKO4" s="135"/>
      <c r="JKP4" s="135"/>
      <c r="JKQ4" s="135"/>
      <c r="JKR4" s="135"/>
      <c r="JKS4" s="135"/>
      <c r="JKT4" s="135"/>
      <c r="JKU4" s="135"/>
      <c r="JKV4" s="135"/>
      <c r="JKW4" s="135"/>
      <c r="JKX4" s="135"/>
      <c r="JKY4" s="135"/>
      <c r="JKZ4" s="135"/>
      <c r="JLA4" s="135"/>
      <c r="JLB4" s="135"/>
      <c r="JLC4" s="135"/>
      <c r="JLD4" s="135"/>
      <c r="JLE4" s="135"/>
      <c r="JLF4" s="135"/>
      <c r="JLG4" s="135"/>
      <c r="JLH4" s="135"/>
      <c r="JLI4" s="135"/>
      <c r="JLJ4" s="135"/>
      <c r="JLK4" s="135"/>
      <c r="JLL4" s="135"/>
      <c r="JLM4" s="135"/>
      <c r="JLN4" s="135"/>
      <c r="JLO4" s="135"/>
      <c r="JLP4" s="135"/>
      <c r="JLQ4" s="135"/>
      <c r="JLR4" s="135"/>
      <c r="JLS4" s="135"/>
      <c r="JLT4" s="135"/>
      <c r="JLU4" s="135"/>
      <c r="JLV4" s="135"/>
      <c r="JLW4" s="135"/>
      <c r="JLX4" s="135"/>
      <c r="JLY4" s="135"/>
      <c r="JLZ4" s="135"/>
      <c r="JMA4" s="135"/>
      <c r="JMB4" s="135"/>
      <c r="JMC4" s="135"/>
      <c r="JMD4" s="135"/>
      <c r="JME4" s="135"/>
      <c r="JMF4" s="135"/>
      <c r="JMG4" s="135"/>
      <c r="JMH4" s="135"/>
      <c r="JMI4" s="135"/>
      <c r="JMJ4" s="135"/>
      <c r="JMK4" s="135"/>
      <c r="JML4" s="135"/>
      <c r="JMM4" s="135"/>
      <c r="JMN4" s="135"/>
      <c r="JMO4" s="135"/>
      <c r="JMP4" s="135"/>
      <c r="JMQ4" s="135"/>
      <c r="JMR4" s="135"/>
      <c r="JMS4" s="135"/>
      <c r="JMT4" s="135"/>
      <c r="JMU4" s="135"/>
      <c r="JMV4" s="135"/>
      <c r="JMW4" s="135"/>
      <c r="JMX4" s="135"/>
      <c r="JMY4" s="135"/>
      <c r="JMZ4" s="135"/>
      <c r="JNA4" s="135"/>
      <c r="JNB4" s="135"/>
      <c r="JNC4" s="135"/>
      <c r="JND4" s="135"/>
      <c r="JNE4" s="135"/>
      <c r="JNF4" s="135"/>
      <c r="JNG4" s="135"/>
      <c r="JNH4" s="135"/>
      <c r="JNI4" s="135"/>
      <c r="JNJ4" s="135"/>
      <c r="JNK4" s="135"/>
      <c r="JNL4" s="135"/>
      <c r="JNM4" s="135"/>
      <c r="JNN4" s="135"/>
      <c r="JNO4" s="135"/>
      <c r="JNP4" s="135"/>
      <c r="JNQ4" s="135"/>
      <c r="JNR4" s="135"/>
      <c r="JNS4" s="135"/>
      <c r="JNT4" s="135"/>
      <c r="JNU4" s="135"/>
      <c r="JNV4" s="135"/>
      <c r="JNW4" s="135"/>
      <c r="JNX4" s="135"/>
      <c r="JNY4" s="135"/>
      <c r="JNZ4" s="135"/>
      <c r="JOA4" s="135"/>
      <c r="JOB4" s="135"/>
      <c r="JOC4" s="135"/>
      <c r="JOD4" s="135"/>
      <c r="JOE4" s="135"/>
      <c r="JOF4" s="135"/>
      <c r="JOG4" s="135"/>
      <c r="JOH4" s="135"/>
      <c r="JOI4" s="135"/>
      <c r="JOJ4" s="135"/>
      <c r="JOK4" s="135"/>
      <c r="JOL4" s="135"/>
      <c r="JOM4" s="135"/>
      <c r="JON4" s="135"/>
      <c r="JOO4" s="135"/>
      <c r="JOP4" s="135"/>
      <c r="JOQ4" s="135"/>
      <c r="JOR4" s="135"/>
      <c r="JOS4" s="135"/>
      <c r="JOT4" s="135"/>
      <c r="JOU4" s="135"/>
      <c r="JOV4" s="135"/>
      <c r="JOW4" s="135"/>
      <c r="JOX4" s="135"/>
      <c r="JOY4" s="135"/>
      <c r="JOZ4" s="135"/>
      <c r="JPA4" s="135"/>
      <c r="JPB4" s="135"/>
      <c r="JPC4" s="135"/>
      <c r="JPD4" s="135"/>
      <c r="JPE4" s="135"/>
      <c r="JPF4" s="135"/>
      <c r="JPG4" s="135"/>
      <c r="JPH4" s="135"/>
      <c r="JPI4" s="135"/>
      <c r="JPJ4" s="135"/>
      <c r="JPK4" s="135"/>
      <c r="JPL4" s="135"/>
      <c r="JPM4" s="135"/>
      <c r="JPN4" s="135"/>
      <c r="JPO4" s="135"/>
      <c r="JPP4" s="135"/>
      <c r="JPQ4" s="135"/>
      <c r="JPR4" s="135"/>
      <c r="JPS4" s="135"/>
      <c r="JPT4" s="135"/>
      <c r="JPU4" s="135"/>
      <c r="JPV4" s="135"/>
      <c r="JPW4" s="135"/>
      <c r="JPX4" s="135"/>
      <c r="JPY4" s="135"/>
      <c r="JPZ4" s="135"/>
      <c r="JQA4" s="135"/>
      <c r="JQB4" s="135"/>
      <c r="JQC4" s="135"/>
      <c r="JQD4" s="135"/>
      <c r="JQE4" s="135"/>
      <c r="JQF4" s="135"/>
      <c r="JQG4" s="135"/>
      <c r="JQH4" s="135"/>
      <c r="JQI4" s="135"/>
      <c r="JQJ4" s="135"/>
      <c r="JQK4" s="135"/>
      <c r="JQL4" s="135"/>
      <c r="JQM4" s="135"/>
      <c r="JQN4" s="135"/>
      <c r="JQO4" s="135"/>
      <c r="JQP4" s="135"/>
      <c r="JQQ4" s="135"/>
      <c r="JQR4" s="135"/>
      <c r="JQS4" s="135"/>
      <c r="JQT4" s="135"/>
      <c r="JQU4" s="135"/>
      <c r="JQV4" s="135"/>
      <c r="JQW4" s="135"/>
      <c r="JQX4" s="135"/>
      <c r="JQY4" s="135"/>
      <c r="JQZ4" s="135"/>
      <c r="JRA4" s="135"/>
      <c r="JRB4" s="135"/>
      <c r="JRC4" s="135"/>
      <c r="JRD4" s="135"/>
      <c r="JRE4" s="135"/>
      <c r="JRF4" s="135"/>
      <c r="JRG4" s="135"/>
      <c r="JRH4" s="135"/>
      <c r="JRI4" s="135"/>
      <c r="JRJ4" s="135"/>
      <c r="JRK4" s="135"/>
      <c r="JRL4" s="135"/>
      <c r="JRM4" s="135"/>
      <c r="JRN4" s="135"/>
      <c r="JRO4" s="135"/>
      <c r="JRP4" s="135"/>
      <c r="JRQ4" s="135"/>
      <c r="JRR4" s="135"/>
      <c r="JRS4" s="135"/>
      <c r="JRT4" s="135"/>
      <c r="JRU4" s="135"/>
      <c r="JRV4" s="135"/>
      <c r="JRW4" s="135"/>
      <c r="JRX4" s="135"/>
      <c r="JRY4" s="135"/>
      <c r="JRZ4" s="135"/>
      <c r="JSA4" s="135"/>
      <c r="JSB4" s="135"/>
      <c r="JSC4" s="135"/>
      <c r="JSD4" s="135"/>
      <c r="JSE4" s="135"/>
      <c r="JSF4" s="135"/>
      <c r="JSG4" s="135"/>
      <c r="JSH4" s="135"/>
      <c r="JSI4" s="135"/>
      <c r="JSJ4" s="135"/>
      <c r="JSK4" s="135"/>
      <c r="JSL4" s="135"/>
      <c r="JSM4" s="135"/>
      <c r="JSN4" s="135"/>
      <c r="JSO4" s="135"/>
      <c r="JSP4" s="135"/>
      <c r="JSQ4" s="135"/>
      <c r="JSR4" s="135"/>
      <c r="JSS4" s="135"/>
      <c r="JST4" s="135"/>
      <c r="JSU4" s="135"/>
      <c r="JSV4" s="135"/>
      <c r="JSW4" s="135"/>
      <c r="JSX4" s="135"/>
      <c r="JSY4" s="135"/>
      <c r="JSZ4" s="135"/>
      <c r="JTA4" s="135"/>
      <c r="JTB4" s="135"/>
      <c r="JTC4" s="135"/>
      <c r="JTD4" s="135"/>
      <c r="JTE4" s="135"/>
      <c r="JTF4" s="135"/>
      <c r="JTG4" s="135"/>
      <c r="JTH4" s="135"/>
      <c r="JTI4" s="135"/>
      <c r="JTJ4" s="135"/>
      <c r="JTK4" s="135"/>
      <c r="JTL4" s="135"/>
      <c r="JTM4" s="135"/>
      <c r="JTN4" s="135"/>
      <c r="JTO4" s="135"/>
      <c r="JTP4" s="135"/>
      <c r="JTQ4" s="135"/>
      <c r="JTR4" s="135"/>
      <c r="JTS4" s="135"/>
      <c r="JTT4" s="135"/>
      <c r="JTU4" s="135"/>
      <c r="JTV4" s="135"/>
      <c r="JTW4" s="135"/>
      <c r="JTX4" s="135"/>
      <c r="JTY4" s="135"/>
      <c r="JTZ4" s="135"/>
      <c r="JUA4" s="135"/>
      <c r="JUB4" s="135"/>
      <c r="JUC4" s="135"/>
      <c r="JUD4" s="135"/>
      <c r="JUE4" s="135"/>
      <c r="JUF4" s="135"/>
      <c r="JUG4" s="135"/>
      <c r="JUH4" s="135"/>
      <c r="JUI4" s="135"/>
      <c r="JUJ4" s="135"/>
      <c r="JUK4" s="135"/>
      <c r="JUL4" s="135"/>
      <c r="JUM4" s="135"/>
      <c r="JUN4" s="135"/>
      <c r="JUO4" s="135"/>
      <c r="JUP4" s="135"/>
      <c r="JUQ4" s="135"/>
      <c r="JUR4" s="135"/>
      <c r="JUS4" s="135"/>
      <c r="JUT4" s="135"/>
      <c r="JUU4" s="135"/>
      <c r="JUV4" s="135"/>
      <c r="JUW4" s="135"/>
      <c r="JUX4" s="135"/>
      <c r="JUY4" s="135"/>
      <c r="JUZ4" s="135"/>
      <c r="JVA4" s="135"/>
      <c r="JVB4" s="135"/>
      <c r="JVC4" s="135"/>
      <c r="JVD4" s="135"/>
      <c r="JVE4" s="135"/>
      <c r="JVF4" s="135"/>
      <c r="JVG4" s="135"/>
      <c r="JVH4" s="135"/>
      <c r="JVI4" s="135"/>
      <c r="JVJ4" s="135"/>
      <c r="JVK4" s="135"/>
      <c r="JVL4" s="135"/>
      <c r="JVM4" s="135"/>
      <c r="JVN4" s="135"/>
      <c r="JVO4" s="135"/>
      <c r="JVP4" s="135"/>
      <c r="JVQ4" s="135"/>
      <c r="JVR4" s="135"/>
      <c r="JVS4" s="135"/>
      <c r="JVT4" s="135"/>
      <c r="JVU4" s="135"/>
      <c r="JVV4" s="135"/>
      <c r="JVW4" s="135"/>
      <c r="JVX4" s="135"/>
      <c r="JVY4" s="135"/>
      <c r="JVZ4" s="135"/>
      <c r="JWA4" s="135"/>
      <c r="JWB4" s="135"/>
      <c r="JWC4" s="135"/>
      <c r="JWD4" s="135"/>
      <c r="JWE4" s="135"/>
      <c r="JWF4" s="135"/>
      <c r="JWG4" s="135"/>
      <c r="JWH4" s="135"/>
      <c r="JWI4" s="135"/>
      <c r="JWJ4" s="135"/>
      <c r="JWK4" s="135"/>
      <c r="JWL4" s="135"/>
      <c r="JWM4" s="135"/>
      <c r="JWN4" s="135"/>
      <c r="JWO4" s="135"/>
      <c r="JWP4" s="135"/>
      <c r="JWQ4" s="135"/>
      <c r="JWR4" s="135"/>
      <c r="JWS4" s="135"/>
      <c r="JWT4" s="135"/>
      <c r="JWU4" s="135"/>
      <c r="JWV4" s="135"/>
      <c r="JWW4" s="135"/>
      <c r="JWX4" s="135"/>
      <c r="JWY4" s="135"/>
      <c r="JWZ4" s="135"/>
      <c r="JXA4" s="135"/>
      <c r="JXB4" s="135"/>
      <c r="JXC4" s="135"/>
      <c r="JXD4" s="135"/>
      <c r="JXE4" s="135"/>
      <c r="JXF4" s="135"/>
      <c r="JXG4" s="135"/>
      <c r="JXH4" s="135"/>
      <c r="JXI4" s="135"/>
      <c r="JXJ4" s="135"/>
      <c r="JXK4" s="135"/>
      <c r="JXL4" s="135"/>
      <c r="JXM4" s="135"/>
      <c r="JXN4" s="135"/>
      <c r="JXO4" s="135"/>
      <c r="JXP4" s="135"/>
      <c r="JXQ4" s="135"/>
      <c r="JXR4" s="135"/>
      <c r="JXS4" s="135"/>
      <c r="JXT4" s="135"/>
      <c r="JXU4" s="135"/>
      <c r="JXV4" s="135"/>
      <c r="JXW4" s="135"/>
      <c r="JXX4" s="135"/>
      <c r="JXY4" s="135"/>
      <c r="JXZ4" s="135"/>
      <c r="JYA4" s="135"/>
      <c r="JYB4" s="135"/>
      <c r="JYC4" s="135"/>
      <c r="JYD4" s="135"/>
      <c r="JYE4" s="135"/>
      <c r="JYF4" s="135"/>
      <c r="JYG4" s="135"/>
      <c r="JYH4" s="135"/>
      <c r="JYI4" s="135"/>
      <c r="JYJ4" s="135"/>
      <c r="JYK4" s="135"/>
      <c r="JYL4" s="135"/>
      <c r="JYM4" s="135"/>
      <c r="JYN4" s="135"/>
      <c r="JYO4" s="135"/>
      <c r="JYP4" s="135"/>
      <c r="JYQ4" s="135"/>
      <c r="JYR4" s="135"/>
      <c r="JYS4" s="135"/>
      <c r="JYT4" s="135"/>
      <c r="JYU4" s="135"/>
      <c r="JYV4" s="135"/>
      <c r="JYW4" s="135"/>
      <c r="JYX4" s="135"/>
      <c r="JYY4" s="135"/>
      <c r="JYZ4" s="135"/>
      <c r="JZA4" s="135"/>
      <c r="JZB4" s="135"/>
      <c r="JZC4" s="135"/>
      <c r="JZD4" s="135"/>
      <c r="JZE4" s="135"/>
      <c r="JZF4" s="135"/>
      <c r="JZG4" s="135"/>
      <c r="JZH4" s="135"/>
      <c r="JZI4" s="135"/>
      <c r="JZJ4" s="135"/>
      <c r="JZK4" s="135"/>
      <c r="JZL4" s="135"/>
      <c r="JZM4" s="135"/>
      <c r="JZN4" s="135"/>
      <c r="JZO4" s="135"/>
      <c r="JZP4" s="135"/>
      <c r="JZQ4" s="135"/>
      <c r="JZR4" s="135"/>
      <c r="JZS4" s="135"/>
      <c r="JZT4" s="135"/>
      <c r="JZU4" s="135"/>
      <c r="JZV4" s="135"/>
      <c r="JZW4" s="135"/>
      <c r="JZX4" s="135"/>
      <c r="JZY4" s="135"/>
      <c r="JZZ4" s="135"/>
      <c r="KAA4" s="135"/>
      <c r="KAB4" s="135"/>
      <c r="KAC4" s="135"/>
      <c r="KAD4" s="135"/>
      <c r="KAE4" s="135"/>
      <c r="KAF4" s="135"/>
      <c r="KAG4" s="135"/>
      <c r="KAH4" s="135"/>
      <c r="KAI4" s="135"/>
      <c r="KAJ4" s="135"/>
      <c r="KAK4" s="135"/>
      <c r="KAL4" s="135"/>
      <c r="KAM4" s="135"/>
      <c r="KAN4" s="135"/>
      <c r="KAO4" s="135"/>
      <c r="KAP4" s="135"/>
      <c r="KAQ4" s="135"/>
      <c r="KAR4" s="135"/>
      <c r="KAS4" s="135"/>
      <c r="KAT4" s="135"/>
      <c r="KAU4" s="135"/>
      <c r="KAV4" s="135"/>
      <c r="KAW4" s="135"/>
      <c r="KAX4" s="135"/>
      <c r="KAY4" s="135"/>
      <c r="KAZ4" s="135"/>
      <c r="KBA4" s="135"/>
      <c r="KBB4" s="135"/>
      <c r="KBC4" s="135"/>
      <c r="KBD4" s="135"/>
      <c r="KBE4" s="135"/>
      <c r="KBF4" s="135"/>
      <c r="KBG4" s="135"/>
      <c r="KBH4" s="135"/>
      <c r="KBI4" s="135"/>
      <c r="KBJ4" s="135"/>
      <c r="KBK4" s="135"/>
      <c r="KBL4" s="135"/>
      <c r="KBM4" s="135"/>
      <c r="KBN4" s="135"/>
      <c r="KBO4" s="135"/>
      <c r="KBP4" s="135"/>
      <c r="KBQ4" s="135"/>
      <c r="KBR4" s="135"/>
      <c r="KBS4" s="135"/>
      <c r="KBT4" s="135"/>
      <c r="KBU4" s="135"/>
      <c r="KBV4" s="135"/>
      <c r="KBW4" s="135"/>
      <c r="KBX4" s="135"/>
      <c r="KBY4" s="135"/>
      <c r="KBZ4" s="135"/>
      <c r="KCA4" s="135"/>
      <c r="KCB4" s="135"/>
      <c r="KCC4" s="135"/>
      <c r="KCD4" s="135"/>
      <c r="KCE4" s="135"/>
      <c r="KCF4" s="135"/>
      <c r="KCG4" s="135"/>
      <c r="KCH4" s="135"/>
      <c r="KCI4" s="135"/>
      <c r="KCJ4" s="135"/>
      <c r="KCK4" s="135"/>
      <c r="KCL4" s="135"/>
      <c r="KCM4" s="135"/>
      <c r="KCN4" s="135"/>
      <c r="KCO4" s="135"/>
      <c r="KCP4" s="135"/>
      <c r="KCQ4" s="135"/>
      <c r="KCR4" s="135"/>
      <c r="KCS4" s="135"/>
      <c r="KCT4" s="135"/>
      <c r="KCU4" s="135"/>
      <c r="KCV4" s="135"/>
      <c r="KCW4" s="135"/>
      <c r="KCX4" s="135"/>
      <c r="KCY4" s="135"/>
      <c r="KCZ4" s="135"/>
      <c r="KDA4" s="135"/>
      <c r="KDB4" s="135"/>
      <c r="KDC4" s="135"/>
      <c r="KDD4" s="135"/>
      <c r="KDE4" s="135"/>
      <c r="KDF4" s="135"/>
      <c r="KDG4" s="135"/>
      <c r="KDH4" s="135"/>
      <c r="KDI4" s="135"/>
      <c r="KDJ4" s="135"/>
      <c r="KDK4" s="135"/>
      <c r="KDL4" s="135"/>
      <c r="KDM4" s="135"/>
      <c r="KDN4" s="135"/>
      <c r="KDO4" s="135"/>
      <c r="KDP4" s="135"/>
      <c r="KDQ4" s="135"/>
      <c r="KDR4" s="135"/>
      <c r="KDS4" s="135"/>
      <c r="KDT4" s="135"/>
      <c r="KDU4" s="135"/>
      <c r="KDV4" s="135"/>
      <c r="KDW4" s="135"/>
      <c r="KDX4" s="135"/>
      <c r="KDY4" s="135"/>
      <c r="KDZ4" s="135"/>
      <c r="KEA4" s="135"/>
      <c r="KEB4" s="135"/>
      <c r="KEC4" s="135"/>
      <c r="KED4" s="135"/>
      <c r="KEE4" s="135"/>
      <c r="KEF4" s="135"/>
      <c r="KEG4" s="135"/>
      <c r="KEH4" s="135"/>
      <c r="KEI4" s="135"/>
      <c r="KEJ4" s="135"/>
      <c r="KEK4" s="135"/>
      <c r="KEL4" s="135"/>
      <c r="KEM4" s="135"/>
      <c r="KEN4" s="135"/>
      <c r="KEO4" s="135"/>
      <c r="KEP4" s="135"/>
      <c r="KEQ4" s="135"/>
      <c r="KER4" s="135"/>
      <c r="KES4" s="135"/>
      <c r="KET4" s="135"/>
      <c r="KEU4" s="135"/>
      <c r="KEV4" s="135"/>
      <c r="KEW4" s="135"/>
      <c r="KEX4" s="135"/>
      <c r="KEY4" s="135"/>
      <c r="KEZ4" s="135"/>
      <c r="KFA4" s="135"/>
      <c r="KFB4" s="135"/>
      <c r="KFC4" s="135"/>
      <c r="KFD4" s="135"/>
      <c r="KFE4" s="135"/>
      <c r="KFF4" s="135"/>
      <c r="KFG4" s="135"/>
      <c r="KFH4" s="135"/>
      <c r="KFI4" s="135"/>
      <c r="KFJ4" s="135"/>
      <c r="KFK4" s="135"/>
      <c r="KFL4" s="135"/>
      <c r="KFM4" s="135"/>
      <c r="KFN4" s="135"/>
      <c r="KFO4" s="135"/>
      <c r="KFP4" s="135"/>
      <c r="KFQ4" s="135"/>
      <c r="KFR4" s="135"/>
      <c r="KFS4" s="135"/>
      <c r="KFT4" s="135"/>
      <c r="KFU4" s="135"/>
      <c r="KFV4" s="135"/>
      <c r="KFW4" s="135"/>
      <c r="KFX4" s="135"/>
      <c r="KFY4" s="135"/>
      <c r="KFZ4" s="135"/>
      <c r="KGA4" s="135"/>
      <c r="KGB4" s="135"/>
      <c r="KGC4" s="135"/>
      <c r="KGD4" s="135"/>
      <c r="KGE4" s="135"/>
      <c r="KGF4" s="135"/>
      <c r="KGG4" s="135"/>
      <c r="KGH4" s="135"/>
      <c r="KGI4" s="135"/>
      <c r="KGJ4" s="135"/>
      <c r="KGK4" s="135"/>
      <c r="KGL4" s="135"/>
      <c r="KGM4" s="135"/>
      <c r="KGN4" s="135"/>
      <c r="KGO4" s="135"/>
      <c r="KGP4" s="135"/>
      <c r="KGQ4" s="135"/>
      <c r="KGR4" s="135"/>
      <c r="KGS4" s="135"/>
      <c r="KGT4" s="135"/>
      <c r="KGU4" s="135"/>
      <c r="KGV4" s="135"/>
      <c r="KGW4" s="135"/>
      <c r="KGX4" s="135"/>
      <c r="KGY4" s="135"/>
      <c r="KGZ4" s="135"/>
      <c r="KHA4" s="135"/>
      <c r="KHB4" s="135"/>
      <c r="KHC4" s="135"/>
      <c r="KHD4" s="135"/>
      <c r="KHE4" s="135"/>
      <c r="KHF4" s="135"/>
      <c r="KHG4" s="135"/>
      <c r="KHH4" s="135"/>
      <c r="KHI4" s="135"/>
      <c r="KHJ4" s="135"/>
      <c r="KHK4" s="135"/>
      <c r="KHL4" s="135"/>
      <c r="KHM4" s="135"/>
      <c r="KHN4" s="135"/>
      <c r="KHO4" s="135"/>
      <c r="KHP4" s="135"/>
      <c r="KHQ4" s="135"/>
      <c r="KHR4" s="135"/>
      <c r="KHS4" s="135"/>
      <c r="KHT4" s="135"/>
      <c r="KHU4" s="135"/>
      <c r="KHV4" s="135"/>
      <c r="KHW4" s="135"/>
      <c r="KHX4" s="135"/>
      <c r="KHY4" s="135"/>
      <c r="KHZ4" s="135"/>
      <c r="KIA4" s="135"/>
      <c r="KIB4" s="135"/>
      <c r="KIC4" s="135"/>
      <c r="KID4" s="135"/>
      <c r="KIE4" s="135"/>
      <c r="KIF4" s="135"/>
      <c r="KIG4" s="135"/>
      <c r="KIH4" s="135"/>
      <c r="KII4" s="135"/>
      <c r="KIJ4" s="135"/>
      <c r="KIK4" s="135"/>
      <c r="KIL4" s="135"/>
      <c r="KIM4" s="135"/>
      <c r="KIN4" s="135"/>
      <c r="KIO4" s="135"/>
      <c r="KIP4" s="135"/>
      <c r="KIQ4" s="135"/>
      <c r="KIR4" s="135"/>
      <c r="KIS4" s="135"/>
      <c r="KIT4" s="135"/>
      <c r="KIU4" s="135"/>
      <c r="KIV4" s="135"/>
      <c r="KIW4" s="135"/>
      <c r="KIX4" s="135"/>
      <c r="KIY4" s="135"/>
      <c r="KIZ4" s="135"/>
      <c r="KJA4" s="135"/>
      <c r="KJB4" s="135"/>
      <c r="KJC4" s="135"/>
      <c r="KJD4" s="135"/>
      <c r="KJE4" s="135"/>
      <c r="KJF4" s="135"/>
      <c r="KJG4" s="135"/>
      <c r="KJH4" s="135"/>
      <c r="KJI4" s="135"/>
      <c r="KJJ4" s="135"/>
      <c r="KJK4" s="135"/>
      <c r="KJL4" s="135"/>
      <c r="KJM4" s="135"/>
      <c r="KJN4" s="135"/>
      <c r="KJO4" s="135"/>
      <c r="KJP4" s="135"/>
      <c r="KJQ4" s="135"/>
      <c r="KJR4" s="135"/>
      <c r="KJS4" s="135"/>
      <c r="KJT4" s="135"/>
      <c r="KJU4" s="135"/>
      <c r="KJV4" s="135"/>
      <c r="KJW4" s="135"/>
      <c r="KJX4" s="135"/>
      <c r="KJY4" s="135"/>
      <c r="KJZ4" s="135"/>
      <c r="KKA4" s="135"/>
      <c r="KKB4" s="135"/>
      <c r="KKC4" s="135"/>
      <c r="KKD4" s="135"/>
      <c r="KKE4" s="135"/>
      <c r="KKF4" s="135"/>
      <c r="KKG4" s="135"/>
      <c r="KKH4" s="135"/>
      <c r="KKI4" s="135"/>
      <c r="KKJ4" s="135"/>
      <c r="KKK4" s="135"/>
      <c r="KKL4" s="135"/>
      <c r="KKM4" s="135"/>
      <c r="KKN4" s="135"/>
      <c r="KKO4" s="135"/>
      <c r="KKP4" s="135"/>
      <c r="KKQ4" s="135"/>
      <c r="KKR4" s="135"/>
      <c r="KKS4" s="135"/>
      <c r="KKT4" s="135"/>
      <c r="KKU4" s="135"/>
      <c r="KKV4" s="135"/>
      <c r="KKW4" s="135"/>
      <c r="KKX4" s="135"/>
      <c r="KKY4" s="135"/>
      <c r="KKZ4" s="135"/>
      <c r="KLA4" s="135"/>
      <c r="KLB4" s="135"/>
      <c r="KLC4" s="135"/>
      <c r="KLD4" s="135"/>
      <c r="KLE4" s="135"/>
      <c r="KLF4" s="135"/>
      <c r="KLG4" s="135"/>
      <c r="KLH4" s="135"/>
      <c r="KLI4" s="135"/>
      <c r="KLJ4" s="135"/>
      <c r="KLK4" s="135"/>
      <c r="KLL4" s="135"/>
      <c r="KLM4" s="135"/>
      <c r="KLN4" s="135"/>
      <c r="KLO4" s="135"/>
      <c r="KLP4" s="135"/>
      <c r="KLQ4" s="135"/>
      <c r="KLR4" s="135"/>
      <c r="KLS4" s="135"/>
      <c r="KLT4" s="135"/>
      <c r="KLU4" s="135"/>
      <c r="KLV4" s="135"/>
      <c r="KLW4" s="135"/>
      <c r="KLX4" s="135"/>
      <c r="KLY4" s="135"/>
      <c r="KLZ4" s="135"/>
      <c r="KMA4" s="135"/>
      <c r="KMB4" s="135"/>
      <c r="KMC4" s="135"/>
      <c r="KMD4" s="135"/>
      <c r="KME4" s="135"/>
      <c r="KMF4" s="135"/>
      <c r="KMG4" s="135"/>
      <c r="KMH4" s="135"/>
      <c r="KMI4" s="135"/>
      <c r="KMJ4" s="135"/>
      <c r="KMK4" s="135"/>
      <c r="KML4" s="135"/>
      <c r="KMM4" s="135"/>
      <c r="KMN4" s="135"/>
      <c r="KMO4" s="135"/>
      <c r="KMP4" s="135"/>
      <c r="KMQ4" s="135"/>
      <c r="KMR4" s="135"/>
      <c r="KMS4" s="135"/>
      <c r="KMT4" s="135"/>
      <c r="KMU4" s="135"/>
      <c r="KMV4" s="135"/>
      <c r="KMW4" s="135"/>
      <c r="KMX4" s="135"/>
      <c r="KMY4" s="135"/>
      <c r="KMZ4" s="135"/>
      <c r="KNA4" s="135"/>
      <c r="KNB4" s="135"/>
      <c r="KNC4" s="135"/>
      <c r="KND4" s="135"/>
      <c r="KNE4" s="135"/>
      <c r="KNF4" s="135"/>
      <c r="KNG4" s="135"/>
      <c r="KNH4" s="135"/>
      <c r="KNI4" s="135"/>
      <c r="KNJ4" s="135"/>
      <c r="KNK4" s="135"/>
      <c r="KNL4" s="135"/>
      <c r="KNM4" s="135"/>
      <c r="KNN4" s="135"/>
      <c r="KNO4" s="135"/>
      <c r="KNP4" s="135"/>
      <c r="KNQ4" s="135"/>
      <c r="KNR4" s="135"/>
      <c r="KNS4" s="135"/>
      <c r="KNT4" s="135"/>
      <c r="KNU4" s="135"/>
      <c r="KNV4" s="135"/>
      <c r="KNW4" s="135"/>
      <c r="KNX4" s="135"/>
      <c r="KNY4" s="135"/>
      <c r="KNZ4" s="135"/>
      <c r="KOA4" s="135"/>
      <c r="KOB4" s="135"/>
      <c r="KOC4" s="135"/>
      <c r="KOD4" s="135"/>
      <c r="KOE4" s="135"/>
      <c r="KOF4" s="135"/>
      <c r="KOG4" s="135"/>
      <c r="KOH4" s="135"/>
      <c r="KOI4" s="135"/>
      <c r="KOJ4" s="135"/>
      <c r="KOK4" s="135"/>
      <c r="KOL4" s="135"/>
      <c r="KOM4" s="135"/>
      <c r="KON4" s="135"/>
      <c r="KOO4" s="135"/>
      <c r="KOP4" s="135"/>
      <c r="KOQ4" s="135"/>
      <c r="KOR4" s="135"/>
      <c r="KOS4" s="135"/>
      <c r="KOT4" s="135"/>
      <c r="KOU4" s="135"/>
      <c r="KOV4" s="135"/>
      <c r="KOW4" s="135"/>
      <c r="KOX4" s="135"/>
      <c r="KOY4" s="135"/>
      <c r="KOZ4" s="135"/>
      <c r="KPA4" s="135"/>
      <c r="KPB4" s="135"/>
      <c r="KPC4" s="135"/>
      <c r="KPD4" s="135"/>
      <c r="KPE4" s="135"/>
      <c r="KPF4" s="135"/>
      <c r="KPG4" s="135"/>
      <c r="KPH4" s="135"/>
      <c r="KPI4" s="135"/>
      <c r="KPJ4" s="135"/>
      <c r="KPK4" s="135"/>
      <c r="KPL4" s="135"/>
      <c r="KPM4" s="135"/>
      <c r="KPN4" s="135"/>
      <c r="KPO4" s="135"/>
      <c r="KPP4" s="135"/>
      <c r="KPQ4" s="135"/>
      <c r="KPR4" s="135"/>
      <c r="KPS4" s="135"/>
      <c r="KPT4" s="135"/>
      <c r="KPU4" s="135"/>
      <c r="KPV4" s="135"/>
      <c r="KPW4" s="135"/>
      <c r="KPX4" s="135"/>
      <c r="KPY4" s="135"/>
      <c r="KPZ4" s="135"/>
      <c r="KQA4" s="135"/>
      <c r="KQB4" s="135"/>
      <c r="KQC4" s="135"/>
      <c r="KQD4" s="135"/>
      <c r="KQE4" s="135"/>
      <c r="KQF4" s="135"/>
      <c r="KQG4" s="135"/>
      <c r="KQH4" s="135"/>
      <c r="KQI4" s="135"/>
      <c r="KQJ4" s="135"/>
      <c r="KQK4" s="135"/>
      <c r="KQL4" s="135"/>
      <c r="KQM4" s="135"/>
      <c r="KQN4" s="135"/>
      <c r="KQO4" s="135"/>
      <c r="KQP4" s="135"/>
      <c r="KQQ4" s="135"/>
      <c r="KQR4" s="135"/>
      <c r="KQS4" s="135"/>
      <c r="KQT4" s="135"/>
      <c r="KQU4" s="135"/>
      <c r="KQV4" s="135"/>
      <c r="KQW4" s="135"/>
      <c r="KQX4" s="135"/>
      <c r="KQY4" s="135"/>
      <c r="KQZ4" s="135"/>
      <c r="KRA4" s="135"/>
      <c r="KRB4" s="135"/>
      <c r="KRC4" s="135"/>
      <c r="KRD4" s="135"/>
      <c r="KRE4" s="135"/>
      <c r="KRF4" s="135"/>
      <c r="KRG4" s="135"/>
      <c r="KRH4" s="135"/>
      <c r="KRI4" s="135"/>
      <c r="KRJ4" s="135"/>
      <c r="KRK4" s="135"/>
      <c r="KRL4" s="135"/>
      <c r="KRM4" s="135"/>
      <c r="KRN4" s="135"/>
      <c r="KRO4" s="135"/>
      <c r="KRP4" s="135"/>
      <c r="KRQ4" s="135"/>
      <c r="KRR4" s="135"/>
      <c r="KRS4" s="135"/>
      <c r="KRT4" s="135"/>
      <c r="KRU4" s="135"/>
      <c r="KRV4" s="135"/>
      <c r="KRW4" s="135"/>
      <c r="KRX4" s="135"/>
      <c r="KRY4" s="135"/>
      <c r="KRZ4" s="135"/>
      <c r="KSA4" s="135"/>
      <c r="KSB4" s="135"/>
      <c r="KSC4" s="135"/>
      <c r="KSD4" s="135"/>
      <c r="KSE4" s="135"/>
      <c r="KSF4" s="135"/>
      <c r="KSG4" s="135"/>
      <c r="KSH4" s="135"/>
      <c r="KSI4" s="135"/>
      <c r="KSJ4" s="135"/>
      <c r="KSK4" s="135"/>
      <c r="KSL4" s="135"/>
      <c r="KSM4" s="135"/>
      <c r="KSN4" s="135"/>
      <c r="KSO4" s="135"/>
      <c r="KSP4" s="135"/>
      <c r="KSQ4" s="135"/>
      <c r="KSR4" s="135"/>
      <c r="KSS4" s="135"/>
      <c r="KST4" s="135"/>
      <c r="KSU4" s="135"/>
      <c r="KSV4" s="135"/>
      <c r="KSW4" s="135"/>
      <c r="KSX4" s="135"/>
      <c r="KSY4" s="135"/>
      <c r="KSZ4" s="135"/>
      <c r="KTA4" s="135"/>
      <c r="KTB4" s="135"/>
      <c r="KTC4" s="135"/>
      <c r="KTD4" s="135"/>
      <c r="KTE4" s="135"/>
      <c r="KTF4" s="135"/>
      <c r="KTG4" s="135"/>
      <c r="KTH4" s="135"/>
      <c r="KTI4" s="135"/>
      <c r="KTJ4" s="135"/>
      <c r="KTK4" s="135"/>
      <c r="KTL4" s="135"/>
      <c r="KTM4" s="135"/>
      <c r="KTN4" s="135"/>
      <c r="KTO4" s="135"/>
      <c r="KTP4" s="135"/>
      <c r="KTQ4" s="135"/>
      <c r="KTR4" s="135"/>
      <c r="KTS4" s="135"/>
      <c r="KTT4" s="135"/>
      <c r="KTU4" s="135"/>
      <c r="KTV4" s="135"/>
      <c r="KTW4" s="135"/>
      <c r="KTX4" s="135"/>
      <c r="KTY4" s="135"/>
      <c r="KTZ4" s="135"/>
      <c r="KUA4" s="135"/>
      <c r="KUB4" s="135"/>
      <c r="KUC4" s="135"/>
      <c r="KUD4" s="135"/>
      <c r="KUE4" s="135"/>
      <c r="KUF4" s="135"/>
      <c r="KUG4" s="135"/>
      <c r="KUH4" s="135"/>
      <c r="KUI4" s="135"/>
      <c r="KUJ4" s="135"/>
      <c r="KUK4" s="135"/>
      <c r="KUL4" s="135"/>
      <c r="KUM4" s="135"/>
      <c r="KUN4" s="135"/>
      <c r="KUO4" s="135"/>
      <c r="KUP4" s="135"/>
      <c r="KUQ4" s="135"/>
      <c r="KUR4" s="135"/>
      <c r="KUS4" s="135"/>
      <c r="KUT4" s="135"/>
      <c r="KUU4" s="135"/>
      <c r="KUV4" s="135"/>
      <c r="KUW4" s="135"/>
      <c r="KUX4" s="135"/>
      <c r="KUY4" s="135"/>
      <c r="KUZ4" s="135"/>
      <c r="KVA4" s="135"/>
      <c r="KVB4" s="135"/>
      <c r="KVC4" s="135"/>
      <c r="KVD4" s="135"/>
      <c r="KVE4" s="135"/>
      <c r="KVF4" s="135"/>
      <c r="KVG4" s="135"/>
      <c r="KVH4" s="135"/>
      <c r="KVI4" s="135"/>
      <c r="KVJ4" s="135"/>
      <c r="KVK4" s="135"/>
      <c r="KVL4" s="135"/>
      <c r="KVM4" s="135"/>
      <c r="KVN4" s="135"/>
      <c r="KVO4" s="135"/>
      <c r="KVP4" s="135"/>
      <c r="KVQ4" s="135"/>
      <c r="KVR4" s="135"/>
      <c r="KVS4" s="135"/>
      <c r="KVT4" s="135"/>
      <c r="KVU4" s="135"/>
      <c r="KVV4" s="135"/>
      <c r="KVW4" s="135"/>
      <c r="KVX4" s="135"/>
      <c r="KVY4" s="135"/>
      <c r="KVZ4" s="135"/>
      <c r="KWA4" s="135"/>
      <c r="KWB4" s="135"/>
      <c r="KWC4" s="135"/>
      <c r="KWD4" s="135"/>
      <c r="KWE4" s="135"/>
      <c r="KWF4" s="135"/>
      <c r="KWG4" s="135"/>
      <c r="KWH4" s="135"/>
      <c r="KWI4" s="135"/>
      <c r="KWJ4" s="135"/>
      <c r="KWK4" s="135"/>
      <c r="KWL4" s="135"/>
      <c r="KWM4" s="135"/>
      <c r="KWN4" s="135"/>
      <c r="KWO4" s="135"/>
      <c r="KWP4" s="135"/>
      <c r="KWQ4" s="135"/>
      <c r="KWR4" s="135"/>
      <c r="KWS4" s="135"/>
      <c r="KWT4" s="135"/>
      <c r="KWU4" s="135"/>
      <c r="KWV4" s="135"/>
      <c r="KWW4" s="135"/>
      <c r="KWX4" s="135"/>
      <c r="KWY4" s="135"/>
      <c r="KWZ4" s="135"/>
      <c r="KXA4" s="135"/>
      <c r="KXB4" s="135"/>
      <c r="KXC4" s="135"/>
      <c r="KXD4" s="135"/>
      <c r="KXE4" s="135"/>
      <c r="KXF4" s="135"/>
      <c r="KXG4" s="135"/>
      <c r="KXH4" s="135"/>
      <c r="KXI4" s="135"/>
      <c r="KXJ4" s="135"/>
      <c r="KXK4" s="135"/>
      <c r="KXL4" s="135"/>
      <c r="KXM4" s="135"/>
      <c r="KXN4" s="135"/>
      <c r="KXO4" s="135"/>
      <c r="KXP4" s="135"/>
      <c r="KXQ4" s="135"/>
      <c r="KXR4" s="135"/>
      <c r="KXS4" s="135"/>
      <c r="KXT4" s="135"/>
      <c r="KXU4" s="135"/>
      <c r="KXV4" s="135"/>
      <c r="KXW4" s="135"/>
      <c r="KXX4" s="135"/>
      <c r="KXY4" s="135"/>
      <c r="KXZ4" s="135"/>
      <c r="KYA4" s="135"/>
      <c r="KYB4" s="135"/>
      <c r="KYC4" s="135"/>
      <c r="KYD4" s="135"/>
      <c r="KYE4" s="135"/>
      <c r="KYF4" s="135"/>
      <c r="KYG4" s="135"/>
      <c r="KYH4" s="135"/>
      <c r="KYI4" s="135"/>
      <c r="KYJ4" s="135"/>
      <c r="KYK4" s="135"/>
      <c r="KYL4" s="135"/>
      <c r="KYM4" s="135"/>
      <c r="KYN4" s="135"/>
      <c r="KYO4" s="135"/>
      <c r="KYP4" s="135"/>
      <c r="KYQ4" s="135"/>
      <c r="KYR4" s="135"/>
      <c r="KYS4" s="135"/>
      <c r="KYT4" s="135"/>
      <c r="KYU4" s="135"/>
      <c r="KYV4" s="135"/>
      <c r="KYW4" s="135"/>
      <c r="KYX4" s="135"/>
      <c r="KYY4" s="135"/>
      <c r="KYZ4" s="135"/>
      <c r="KZA4" s="135"/>
      <c r="KZB4" s="135"/>
      <c r="KZC4" s="135"/>
      <c r="KZD4" s="135"/>
      <c r="KZE4" s="135"/>
      <c r="KZF4" s="135"/>
      <c r="KZG4" s="135"/>
      <c r="KZH4" s="135"/>
      <c r="KZI4" s="135"/>
      <c r="KZJ4" s="135"/>
      <c r="KZK4" s="135"/>
      <c r="KZL4" s="135"/>
      <c r="KZM4" s="135"/>
      <c r="KZN4" s="135"/>
      <c r="KZO4" s="135"/>
      <c r="KZP4" s="135"/>
      <c r="KZQ4" s="135"/>
      <c r="KZR4" s="135"/>
      <c r="KZS4" s="135"/>
      <c r="KZT4" s="135"/>
      <c r="KZU4" s="135"/>
      <c r="KZV4" s="135"/>
      <c r="KZW4" s="135"/>
      <c r="KZX4" s="135"/>
      <c r="KZY4" s="135"/>
      <c r="KZZ4" s="135"/>
      <c r="LAA4" s="135"/>
      <c r="LAB4" s="135"/>
      <c r="LAC4" s="135"/>
      <c r="LAD4" s="135"/>
      <c r="LAE4" s="135"/>
      <c r="LAF4" s="135"/>
      <c r="LAG4" s="135"/>
      <c r="LAH4" s="135"/>
      <c r="LAI4" s="135"/>
      <c r="LAJ4" s="135"/>
      <c r="LAK4" s="135"/>
      <c r="LAL4" s="135"/>
      <c r="LAM4" s="135"/>
      <c r="LAN4" s="135"/>
      <c r="LAO4" s="135"/>
      <c r="LAP4" s="135"/>
      <c r="LAQ4" s="135"/>
      <c r="LAR4" s="135"/>
      <c r="LAS4" s="135"/>
      <c r="LAT4" s="135"/>
      <c r="LAU4" s="135"/>
      <c r="LAV4" s="135"/>
      <c r="LAW4" s="135"/>
      <c r="LAX4" s="135"/>
      <c r="LAY4" s="135"/>
      <c r="LAZ4" s="135"/>
      <c r="LBA4" s="135"/>
      <c r="LBB4" s="135"/>
      <c r="LBC4" s="135"/>
      <c r="LBD4" s="135"/>
      <c r="LBE4" s="135"/>
      <c r="LBF4" s="135"/>
      <c r="LBG4" s="135"/>
      <c r="LBH4" s="135"/>
      <c r="LBI4" s="135"/>
      <c r="LBJ4" s="135"/>
      <c r="LBK4" s="135"/>
      <c r="LBL4" s="135"/>
      <c r="LBM4" s="135"/>
      <c r="LBN4" s="135"/>
      <c r="LBO4" s="135"/>
      <c r="LBP4" s="135"/>
      <c r="LBQ4" s="135"/>
      <c r="LBR4" s="135"/>
      <c r="LBS4" s="135"/>
      <c r="LBT4" s="135"/>
      <c r="LBU4" s="135"/>
      <c r="LBV4" s="135"/>
      <c r="LBW4" s="135"/>
      <c r="LBX4" s="135"/>
      <c r="LBY4" s="135"/>
      <c r="LBZ4" s="135"/>
      <c r="LCA4" s="135"/>
      <c r="LCB4" s="135"/>
      <c r="LCC4" s="135"/>
      <c r="LCD4" s="135"/>
      <c r="LCE4" s="135"/>
      <c r="LCF4" s="135"/>
      <c r="LCG4" s="135"/>
      <c r="LCH4" s="135"/>
      <c r="LCI4" s="135"/>
      <c r="LCJ4" s="135"/>
      <c r="LCK4" s="135"/>
      <c r="LCL4" s="135"/>
      <c r="LCM4" s="135"/>
      <c r="LCN4" s="135"/>
      <c r="LCO4" s="135"/>
      <c r="LCP4" s="135"/>
      <c r="LCQ4" s="135"/>
      <c r="LCR4" s="135"/>
      <c r="LCS4" s="135"/>
      <c r="LCT4" s="135"/>
      <c r="LCU4" s="135"/>
      <c r="LCV4" s="135"/>
      <c r="LCW4" s="135"/>
      <c r="LCX4" s="135"/>
      <c r="LCY4" s="135"/>
      <c r="LCZ4" s="135"/>
      <c r="LDA4" s="135"/>
      <c r="LDB4" s="135"/>
      <c r="LDC4" s="135"/>
      <c r="LDD4" s="135"/>
      <c r="LDE4" s="135"/>
      <c r="LDF4" s="135"/>
      <c r="LDG4" s="135"/>
      <c r="LDH4" s="135"/>
      <c r="LDI4" s="135"/>
      <c r="LDJ4" s="135"/>
      <c r="LDK4" s="135"/>
      <c r="LDL4" s="135"/>
      <c r="LDM4" s="135"/>
      <c r="LDN4" s="135"/>
      <c r="LDO4" s="135"/>
      <c r="LDP4" s="135"/>
      <c r="LDQ4" s="135"/>
      <c r="LDR4" s="135"/>
      <c r="LDS4" s="135"/>
      <c r="LDT4" s="135"/>
      <c r="LDU4" s="135"/>
      <c r="LDV4" s="135"/>
      <c r="LDW4" s="135"/>
      <c r="LDX4" s="135"/>
      <c r="LDY4" s="135"/>
      <c r="LDZ4" s="135"/>
      <c r="LEA4" s="135"/>
      <c r="LEB4" s="135"/>
      <c r="LEC4" s="135"/>
      <c r="LED4" s="135"/>
      <c r="LEE4" s="135"/>
      <c r="LEF4" s="135"/>
      <c r="LEG4" s="135"/>
      <c r="LEH4" s="135"/>
      <c r="LEI4" s="135"/>
      <c r="LEJ4" s="135"/>
      <c r="LEK4" s="135"/>
      <c r="LEL4" s="135"/>
      <c r="LEM4" s="135"/>
      <c r="LEN4" s="135"/>
      <c r="LEO4" s="135"/>
      <c r="LEP4" s="135"/>
      <c r="LEQ4" s="135"/>
      <c r="LER4" s="135"/>
      <c r="LES4" s="135"/>
      <c r="LET4" s="135"/>
      <c r="LEU4" s="135"/>
      <c r="LEV4" s="135"/>
      <c r="LEW4" s="135"/>
      <c r="LEX4" s="135"/>
      <c r="LEY4" s="135"/>
      <c r="LEZ4" s="135"/>
      <c r="LFA4" s="135"/>
      <c r="LFB4" s="135"/>
      <c r="LFC4" s="135"/>
      <c r="LFD4" s="135"/>
      <c r="LFE4" s="135"/>
      <c r="LFF4" s="135"/>
      <c r="LFG4" s="135"/>
      <c r="LFH4" s="135"/>
      <c r="LFI4" s="135"/>
      <c r="LFJ4" s="135"/>
      <c r="LFK4" s="135"/>
      <c r="LFL4" s="135"/>
      <c r="LFM4" s="135"/>
      <c r="LFN4" s="135"/>
      <c r="LFO4" s="135"/>
      <c r="LFP4" s="135"/>
      <c r="LFQ4" s="135"/>
      <c r="LFR4" s="135"/>
      <c r="LFS4" s="135"/>
      <c r="LFT4" s="135"/>
      <c r="LFU4" s="135"/>
      <c r="LFV4" s="135"/>
      <c r="LFW4" s="135"/>
      <c r="LFX4" s="135"/>
      <c r="LFY4" s="135"/>
      <c r="LFZ4" s="135"/>
      <c r="LGA4" s="135"/>
      <c r="LGB4" s="135"/>
      <c r="LGC4" s="135"/>
      <c r="LGD4" s="135"/>
      <c r="LGE4" s="135"/>
      <c r="LGF4" s="135"/>
      <c r="LGG4" s="135"/>
      <c r="LGH4" s="135"/>
      <c r="LGI4" s="135"/>
      <c r="LGJ4" s="135"/>
      <c r="LGK4" s="135"/>
      <c r="LGL4" s="135"/>
      <c r="LGM4" s="135"/>
      <c r="LGN4" s="135"/>
      <c r="LGO4" s="135"/>
      <c r="LGP4" s="135"/>
      <c r="LGQ4" s="135"/>
      <c r="LGR4" s="135"/>
      <c r="LGS4" s="135"/>
      <c r="LGT4" s="135"/>
      <c r="LGU4" s="135"/>
      <c r="LGV4" s="135"/>
      <c r="LGW4" s="135"/>
      <c r="LGX4" s="135"/>
      <c r="LGY4" s="135"/>
      <c r="LGZ4" s="135"/>
      <c r="LHA4" s="135"/>
      <c r="LHB4" s="135"/>
      <c r="LHC4" s="135"/>
      <c r="LHD4" s="135"/>
      <c r="LHE4" s="135"/>
      <c r="LHF4" s="135"/>
      <c r="LHG4" s="135"/>
      <c r="LHH4" s="135"/>
      <c r="LHI4" s="135"/>
      <c r="LHJ4" s="135"/>
      <c r="LHK4" s="135"/>
      <c r="LHL4" s="135"/>
      <c r="LHM4" s="135"/>
      <c r="LHN4" s="135"/>
      <c r="LHO4" s="135"/>
      <c r="LHP4" s="135"/>
      <c r="LHQ4" s="135"/>
      <c r="LHR4" s="135"/>
      <c r="LHS4" s="135"/>
      <c r="LHT4" s="135"/>
      <c r="LHU4" s="135"/>
      <c r="LHV4" s="135"/>
      <c r="LHW4" s="135"/>
      <c r="LHX4" s="135"/>
      <c r="LHY4" s="135"/>
      <c r="LHZ4" s="135"/>
      <c r="LIA4" s="135"/>
      <c r="LIB4" s="135"/>
      <c r="LIC4" s="135"/>
      <c r="LID4" s="135"/>
      <c r="LIE4" s="135"/>
      <c r="LIF4" s="135"/>
      <c r="LIG4" s="135"/>
      <c r="LIH4" s="135"/>
      <c r="LII4" s="135"/>
      <c r="LIJ4" s="135"/>
      <c r="LIK4" s="135"/>
      <c r="LIL4" s="135"/>
      <c r="LIM4" s="135"/>
      <c r="LIN4" s="135"/>
      <c r="LIO4" s="135"/>
      <c r="LIP4" s="135"/>
      <c r="LIQ4" s="135"/>
      <c r="LIR4" s="135"/>
      <c r="LIS4" s="135"/>
      <c r="LIT4" s="135"/>
      <c r="LIU4" s="135"/>
      <c r="LIV4" s="135"/>
      <c r="LIW4" s="135"/>
      <c r="LIX4" s="135"/>
      <c r="LIY4" s="135"/>
      <c r="LIZ4" s="135"/>
      <c r="LJA4" s="135"/>
      <c r="LJB4" s="135"/>
      <c r="LJC4" s="135"/>
      <c r="LJD4" s="135"/>
      <c r="LJE4" s="135"/>
      <c r="LJF4" s="135"/>
      <c r="LJG4" s="135"/>
      <c r="LJH4" s="135"/>
      <c r="LJI4" s="135"/>
      <c r="LJJ4" s="135"/>
      <c r="LJK4" s="135"/>
      <c r="LJL4" s="135"/>
      <c r="LJM4" s="135"/>
      <c r="LJN4" s="135"/>
      <c r="LJO4" s="135"/>
      <c r="LJP4" s="135"/>
      <c r="LJQ4" s="135"/>
      <c r="LJR4" s="135"/>
      <c r="LJS4" s="135"/>
      <c r="LJT4" s="135"/>
      <c r="LJU4" s="135"/>
      <c r="LJV4" s="135"/>
      <c r="LJW4" s="135"/>
      <c r="LJX4" s="135"/>
      <c r="LJY4" s="135"/>
      <c r="LJZ4" s="135"/>
      <c r="LKA4" s="135"/>
      <c r="LKB4" s="135"/>
      <c r="LKC4" s="135"/>
      <c r="LKD4" s="135"/>
      <c r="LKE4" s="135"/>
      <c r="LKF4" s="135"/>
      <c r="LKG4" s="135"/>
      <c r="LKH4" s="135"/>
      <c r="LKI4" s="135"/>
      <c r="LKJ4" s="135"/>
      <c r="LKK4" s="135"/>
      <c r="LKL4" s="135"/>
      <c r="LKM4" s="135"/>
      <c r="LKN4" s="135"/>
      <c r="LKO4" s="135"/>
      <c r="LKP4" s="135"/>
      <c r="LKQ4" s="135"/>
      <c r="LKR4" s="135"/>
      <c r="LKS4" s="135"/>
      <c r="LKT4" s="135"/>
      <c r="LKU4" s="135"/>
      <c r="LKV4" s="135"/>
      <c r="LKW4" s="135"/>
      <c r="LKX4" s="135"/>
      <c r="LKY4" s="135"/>
      <c r="LKZ4" s="135"/>
      <c r="LLA4" s="135"/>
      <c r="LLB4" s="135"/>
      <c r="LLC4" s="135"/>
      <c r="LLD4" s="135"/>
      <c r="LLE4" s="135"/>
      <c r="LLF4" s="135"/>
      <c r="LLG4" s="135"/>
      <c r="LLH4" s="135"/>
      <c r="LLI4" s="135"/>
      <c r="LLJ4" s="135"/>
      <c r="LLK4" s="135"/>
      <c r="LLL4" s="135"/>
      <c r="LLM4" s="135"/>
      <c r="LLN4" s="135"/>
      <c r="LLO4" s="135"/>
      <c r="LLP4" s="135"/>
      <c r="LLQ4" s="135"/>
      <c r="LLR4" s="135"/>
      <c r="LLS4" s="135"/>
      <c r="LLT4" s="135"/>
      <c r="LLU4" s="135"/>
      <c r="LLV4" s="135"/>
      <c r="LLW4" s="135"/>
      <c r="LLX4" s="135"/>
      <c r="LLY4" s="135"/>
      <c r="LLZ4" s="135"/>
      <c r="LMA4" s="135"/>
      <c r="LMB4" s="135"/>
      <c r="LMC4" s="135"/>
      <c r="LMD4" s="135"/>
      <c r="LME4" s="135"/>
      <c r="LMF4" s="135"/>
      <c r="LMG4" s="135"/>
      <c r="LMH4" s="135"/>
      <c r="LMI4" s="135"/>
      <c r="LMJ4" s="135"/>
      <c r="LMK4" s="135"/>
      <c r="LML4" s="135"/>
      <c r="LMM4" s="135"/>
      <c r="LMN4" s="135"/>
      <c r="LMO4" s="135"/>
      <c r="LMP4" s="135"/>
      <c r="LMQ4" s="135"/>
      <c r="LMR4" s="135"/>
      <c r="LMS4" s="135"/>
      <c r="LMT4" s="135"/>
      <c r="LMU4" s="135"/>
      <c r="LMV4" s="135"/>
      <c r="LMW4" s="135"/>
      <c r="LMX4" s="135"/>
      <c r="LMY4" s="135"/>
      <c r="LMZ4" s="135"/>
      <c r="LNA4" s="135"/>
      <c r="LNB4" s="135"/>
      <c r="LNC4" s="135"/>
      <c r="LND4" s="135"/>
      <c r="LNE4" s="135"/>
      <c r="LNF4" s="135"/>
      <c r="LNG4" s="135"/>
      <c r="LNH4" s="135"/>
      <c r="LNI4" s="135"/>
      <c r="LNJ4" s="135"/>
      <c r="LNK4" s="135"/>
      <c r="LNL4" s="135"/>
      <c r="LNM4" s="135"/>
      <c r="LNN4" s="135"/>
      <c r="LNO4" s="135"/>
      <c r="LNP4" s="135"/>
      <c r="LNQ4" s="135"/>
      <c r="LNR4" s="135"/>
      <c r="LNS4" s="135"/>
      <c r="LNT4" s="135"/>
      <c r="LNU4" s="135"/>
      <c r="LNV4" s="135"/>
      <c r="LNW4" s="135"/>
      <c r="LNX4" s="135"/>
      <c r="LNY4" s="135"/>
      <c r="LNZ4" s="135"/>
      <c r="LOA4" s="135"/>
      <c r="LOB4" s="135"/>
      <c r="LOC4" s="135"/>
      <c r="LOD4" s="135"/>
      <c r="LOE4" s="135"/>
      <c r="LOF4" s="135"/>
      <c r="LOG4" s="135"/>
      <c r="LOH4" s="135"/>
      <c r="LOI4" s="135"/>
      <c r="LOJ4" s="135"/>
      <c r="LOK4" s="135"/>
      <c r="LOL4" s="135"/>
      <c r="LOM4" s="135"/>
      <c r="LON4" s="135"/>
      <c r="LOO4" s="135"/>
      <c r="LOP4" s="135"/>
      <c r="LOQ4" s="135"/>
      <c r="LOR4" s="135"/>
      <c r="LOS4" s="135"/>
      <c r="LOT4" s="135"/>
      <c r="LOU4" s="135"/>
      <c r="LOV4" s="135"/>
      <c r="LOW4" s="135"/>
      <c r="LOX4" s="135"/>
      <c r="LOY4" s="135"/>
      <c r="LOZ4" s="135"/>
      <c r="LPA4" s="135"/>
      <c r="LPB4" s="135"/>
      <c r="LPC4" s="135"/>
      <c r="LPD4" s="135"/>
      <c r="LPE4" s="135"/>
      <c r="LPF4" s="135"/>
      <c r="LPG4" s="135"/>
      <c r="LPH4" s="135"/>
      <c r="LPI4" s="135"/>
      <c r="LPJ4" s="135"/>
      <c r="LPK4" s="135"/>
      <c r="LPL4" s="135"/>
      <c r="LPM4" s="135"/>
      <c r="LPN4" s="135"/>
      <c r="LPO4" s="135"/>
      <c r="LPP4" s="135"/>
      <c r="LPQ4" s="135"/>
      <c r="LPR4" s="135"/>
      <c r="LPS4" s="135"/>
      <c r="LPT4" s="135"/>
      <c r="LPU4" s="135"/>
      <c r="LPV4" s="135"/>
      <c r="LPW4" s="135"/>
      <c r="LPX4" s="135"/>
      <c r="LPY4" s="135"/>
      <c r="LPZ4" s="135"/>
      <c r="LQA4" s="135"/>
      <c r="LQB4" s="135"/>
      <c r="LQC4" s="135"/>
      <c r="LQD4" s="135"/>
      <c r="LQE4" s="135"/>
      <c r="LQF4" s="135"/>
      <c r="LQG4" s="135"/>
      <c r="LQH4" s="135"/>
      <c r="LQI4" s="135"/>
      <c r="LQJ4" s="135"/>
      <c r="LQK4" s="135"/>
      <c r="LQL4" s="135"/>
      <c r="LQM4" s="135"/>
      <c r="LQN4" s="135"/>
      <c r="LQO4" s="135"/>
      <c r="LQP4" s="135"/>
      <c r="LQQ4" s="135"/>
      <c r="LQR4" s="135"/>
      <c r="LQS4" s="135"/>
      <c r="LQT4" s="135"/>
      <c r="LQU4" s="135"/>
      <c r="LQV4" s="135"/>
      <c r="LQW4" s="135"/>
      <c r="LQX4" s="135"/>
      <c r="LQY4" s="135"/>
      <c r="LQZ4" s="135"/>
      <c r="LRA4" s="135"/>
      <c r="LRB4" s="135"/>
      <c r="LRC4" s="135"/>
      <c r="LRD4" s="135"/>
      <c r="LRE4" s="135"/>
      <c r="LRF4" s="135"/>
      <c r="LRG4" s="135"/>
      <c r="LRH4" s="135"/>
      <c r="LRI4" s="135"/>
      <c r="LRJ4" s="135"/>
      <c r="LRK4" s="135"/>
      <c r="LRL4" s="135"/>
      <c r="LRM4" s="135"/>
      <c r="LRN4" s="135"/>
      <c r="LRO4" s="135"/>
      <c r="LRP4" s="135"/>
      <c r="LRQ4" s="135"/>
      <c r="LRR4" s="135"/>
      <c r="LRS4" s="135"/>
      <c r="LRT4" s="135"/>
      <c r="LRU4" s="135"/>
      <c r="LRV4" s="135"/>
      <c r="LRW4" s="135"/>
      <c r="LRX4" s="135"/>
      <c r="LRY4" s="135"/>
      <c r="LRZ4" s="135"/>
      <c r="LSA4" s="135"/>
      <c r="LSB4" s="135"/>
      <c r="LSC4" s="135"/>
      <c r="LSD4" s="135"/>
      <c r="LSE4" s="135"/>
      <c r="LSF4" s="135"/>
      <c r="LSG4" s="135"/>
      <c r="LSH4" s="135"/>
      <c r="LSI4" s="135"/>
      <c r="LSJ4" s="135"/>
      <c r="LSK4" s="135"/>
      <c r="LSL4" s="135"/>
      <c r="LSM4" s="135"/>
      <c r="LSN4" s="135"/>
      <c r="LSO4" s="135"/>
      <c r="LSP4" s="135"/>
      <c r="LSQ4" s="135"/>
      <c r="LSR4" s="135"/>
      <c r="LSS4" s="135"/>
      <c r="LST4" s="135"/>
      <c r="LSU4" s="135"/>
      <c r="LSV4" s="135"/>
      <c r="LSW4" s="135"/>
      <c r="LSX4" s="135"/>
      <c r="LSY4" s="135"/>
      <c r="LSZ4" s="135"/>
      <c r="LTA4" s="135"/>
      <c r="LTB4" s="135"/>
      <c r="LTC4" s="135"/>
      <c r="LTD4" s="135"/>
      <c r="LTE4" s="135"/>
      <c r="LTF4" s="135"/>
      <c r="LTG4" s="135"/>
      <c r="LTH4" s="135"/>
      <c r="LTI4" s="135"/>
      <c r="LTJ4" s="135"/>
      <c r="LTK4" s="135"/>
      <c r="LTL4" s="135"/>
      <c r="LTM4" s="135"/>
      <c r="LTN4" s="135"/>
      <c r="LTO4" s="135"/>
      <c r="LTP4" s="135"/>
      <c r="LTQ4" s="135"/>
      <c r="LTR4" s="135"/>
      <c r="LTS4" s="135"/>
      <c r="LTT4" s="135"/>
      <c r="LTU4" s="135"/>
      <c r="LTV4" s="135"/>
      <c r="LTW4" s="135"/>
      <c r="LTX4" s="135"/>
      <c r="LTY4" s="135"/>
      <c r="LTZ4" s="135"/>
      <c r="LUA4" s="135"/>
      <c r="LUB4" s="135"/>
      <c r="LUC4" s="135"/>
      <c r="LUD4" s="135"/>
      <c r="LUE4" s="135"/>
      <c r="LUF4" s="135"/>
      <c r="LUG4" s="135"/>
      <c r="LUH4" s="135"/>
      <c r="LUI4" s="135"/>
      <c r="LUJ4" s="135"/>
      <c r="LUK4" s="135"/>
      <c r="LUL4" s="135"/>
      <c r="LUM4" s="135"/>
      <c r="LUN4" s="135"/>
      <c r="LUO4" s="135"/>
      <c r="LUP4" s="135"/>
      <c r="LUQ4" s="135"/>
      <c r="LUR4" s="135"/>
      <c r="LUS4" s="135"/>
      <c r="LUT4" s="135"/>
      <c r="LUU4" s="135"/>
      <c r="LUV4" s="135"/>
      <c r="LUW4" s="135"/>
      <c r="LUX4" s="135"/>
      <c r="LUY4" s="135"/>
      <c r="LUZ4" s="135"/>
      <c r="LVA4" s="135"/>
      <c r="LVB4" s="135"/>
      <c r="LVC4" s="135"/>
      <c r="LVD4" s="135"/>
      <c r="LVE4" s="135"/>
      <c r="LVF4" s="135"/>
      <c r="LVG4" s="135"/>
      <c r="LVH4" s="135"/>
      <c r="LVI4" s="135"/>
      <c r="LVJ4" s="135"/>
      <c r="LVK4" s="135"/>
      <c r="LVL4" s="135"/>
      <c r="LVM4" s="135"/>
      <c r="LVN4" s="135"/>
      <c r="LVO4" s="135"/>
      <c r="LVP4" s="135"/>
      <c r="LVQ4" s="135"/>
      <c r="LVR4" s="135"/>
      <c r="LVS4" s="135"/>
      <c r="LVT4" s="135"/>
      <c r="LVU4" s="135"/>
      <c r="LVV4" s="135"/>
      <c r="LVW4" s="135"/>
      <c r="LVX4" s="135"/>
      <c r="LVY4" s="135"/>
      <c r="LVZ4" s="135"/>
      <c r="LWA4" s="135"/>
      <c r="LWB4" s="135"/>
      <c r="LWC4" s="135"/>
      <c r="LWD4" s="135"/>
      <c r="LWE4" s="135"/>
      <c r="LWF4" s="135"/>
      <c r="LWG4" s="135"/>
      <c r="LWH4" s="135"/>
      <c r="LWI4" s="135"/>
      <c r="LWJ4" s="135"/>
      <c r="LWK4" s="135"/>
      <c r="LWL4" s="135"/>
      <c r="LWM4" s="135"/>
      <c r="LWN4" s="135"/>
      <c r="LWO4" s="135"/>
      <c r="LWP4" s="135"/>
      <c r="LWQ4" s="135"/>
      <c r="LWR4" s="135"/>
      <c r="LWS4" s="135"/>
      <c r="LWT4" s="135"/>
      <c r="LWU4" s="135"/>
      <c r="LWV4" s="135"/>
      <c r="LWW4" s="135"/>
      <c r="LWX4" s="135"/>
      <c r="LWY4" s="135"/>
      <c r="LWZ4" s="135"/>
      <c r="LXA4" s="135"/>
      <c r="LXB4" s="135"/>
      <c r="LXC4" s="135"/>
      <c r="LXD4" s="135"/>
      <c r="LXE4" s="135"/>
      <c r="LXF4" s="135"/>
      <c r="LXG4" s="135"/>
      <c r="LXH4" s="135"/>
      <c r="LXI4" s="135"/>
      <c r="LXJ4" s="135"/>
      <c r="LXK4" s="135"/>
      <c r="LXL4" s="135"/>
      <c r="LXM4" s="135"/>
      <c r="LXN4" s="135"/>
      <c r="LXO4" s="135"/>
      <c r="LXP4" s="135"/>
      <c r="LXQ4" s="135"/>
      <c r="LXR4" s="135"/>
      <c r="LXS4" s="135"/>
      <c r="LXT4" s="135"/>
      <c r="LXU4" s="135"/>
      <c r="LXV4" s="135"/>
      <c r="LXW4" s="135"/>
      <c r="LXX4" s="135"/>
      <c r="LXY4" s="135"/>
      <c r="LXZ4" s="135"/>
      <c r="LYA4" s="135"/>
      <c r="LYB4" s="135"/>
      <c r="LYC4" s="135"/>
      <c r="LYD4" s="135"/>
      <c r="LYE4" s="135"/>
      <c r="LYF4" s="135"/>
      <c r="LYG4" s="135"/>
      <c r="LYH4" s="135"/>
      <c r="LYI4" s="135"/>
      <c r="LYJ4" s="135"/>
      <c r="LYK4" s="135"/>
      <c r="LYL4" s="135"/>
      <c r="LYM4" s="135"/>
      <c r="LYN4" s="135"/>
      <c r="LYO4" s="135"/>
      <c r="LYP4" s="135"/>
      <c r="LYQ4" s="135"/>
      <c r="LYR4" s="135"/>
      <c r="LYS4" s="135"/>
      <c r="LYT4" s="135"/>
      <c r="LYU4" s="135"/>
      <c r="LYV4" s="135"/>
      <c r="LYW4" s="135"/>
      <c r="LYX4" s="135"/>
      <c r="LYY4" s="135"/>
      <c r="LYZ4" s="135"/>
      <c r="LZA4" s="135"/>
      <c r="LZB4" s="135"/>
      <c r="LZC4" s="135"/>
      <c r="LZD4" s="135"/>
      <c r="LZE4" s="135"/>
      <c r="LZF4" s="135"/>
      <c r="LZG4" s="135"/>
      <c r="LZH4" s="135"/>
      <c r="LZI4" s="135"/>
      <c r="LZJ4" s="135"/>
      <c r="LZK4" s="135"/>
      <c r="LZL4" s="135"/>
      <c r="LZM4" s="135"/>
      <c r="LZN4" s="135"/>
      <c r="LZO4" s="135"/>
      <c r="LZP4" s="135"/>
      <c r="LZQ4" s="135"/>
      <c r="LZR4" s="135"/>
      <c r="LZS4" s="135"/>
      <c r="LZT4" s="135"/>
      <c r="LZU4" s="135"/>
      <c r="LZV4" s="135"/>
      <c r="LZW4" s="135"/>
      <c r="LZX4" s="135"/>
      <c r="LZY4" s="135"/>
      <c r="LZZ4" s="135"/>
      <c r="MAA4" s="135"/>
      <c r="MAB4" s="135"/>
      <c r="MAC4" s="135"/>
      <c r="MAD4" s="135"/>
      <c r="MAE4" s="135"/>
      <c r="MAF4" s="135"/>
      <c r="MAG4" s="135"/>
      <c r="MAH4" s="135"/>
      <c r="MAI4" s="135"/>
      <c r="MAJ4" s="135"/>
      <c r="MAK4" s="135"/>
      <c r="MAL4" s="135"/>
      <c r="MAM4" s="135"/>
      <c r="MAN4" s="135"/>
      <c r="MAO4" s="135"/>
      <c r="MAP4" s="135"/>
      <c r="MAQ4" s="135"/>
      <c r="MAR4" s="135"/>
      <c r="MAS4" s="135"/>
      <c r="MAT4" s="135"/>
      <c r="MAU4" s="135"/>
      <c r="MAV4" s="135"/>
      <c r="MAW4" s="135"/>
      <c r="MAX4" s="135"/>
      <c r="MAY4" s="135"/>
      <c r="MAZ4" s="135"/>
      <c r="MBA4" s="135"/>
      <c r="MBB4" s="135"/>
      <c r="MBC4" s="135"/>
      <c r="MBD4" s="135"/>
      <c r="MBE4" s="135"/>
      <c r="MBF4" s="135"/>
      <c r="MBG4" s="135"/>
      <c r="MBH4" s="135"/>
      <c r="MBI4" s="135"/>
      <c r="MBJ4" s="135"/>
      <c r="MBK4" s="135"/>
      <c r="MBL4" s="135"/>
      <c r="MBM4" s="135"/>
      <c r="MBN4" s="135"/>
      <c r="MBO4" s="135"/>
      <c r="MBP4" s="135"/>
      <c r="MBQ4" s="135"/>
      <c r="MBR4" s="135"/>
      <c r="MBS4" s="135"/>
      <c r="MBT4" s="135"/>
      <c r="MBU4" s="135"/>
      <c r="MBV4" s="135"/>
      <c r="MBW4" s="135"/>
      <c r="MBX4" s="135"/>
      <c r="MBY4" s="135"/>
      <c r="MBZ4" s="135"/>
      <c r="MCA4" s="135"/>
      <c r="MCB4" s="135"/>
      <c r="MCC4" s="135"/>
      <c r="MCD4" s="135"/>
      <c r="MCE4" s="135"/>
      <c r="MCF4" s="135"/>
      <c r="MCG4" s="135"/>
      <c r="MCH4" s="135"/>
      <c r="MCI4" s="135"/>
      <c r="MCJ4" s="135"/>
      <c r="MCK4" s="135"/>
      <c r="MCL4" s="135"/>
      <c r="MCM4" s="135"/>
      <c r="MCN4" s="135"/>
      <c r="MCO4" s="135"/>
      <c r="MCP4" s="135"/>
      <c r="MCQ4" s="135"/>
      <c r="MCR4" s="135"/>
      <c r="MCS4" s="135"/>
      <c r="MCT4" s="135"/>
      <c r="MCU4" s="135"/>
      <c r="MCV4" s="135"/>
      <c r="MCW4" s="135"/>
      <c r="MCX4" s="135"/>
      <c r="MCY4" s="135"/>
      <c r="MCZ4" s="135"/>
      <c r="MDA4" s="135"/>
      <c r="MDB4" s="135"/>
      <c r="MDC4" s="135"/>
      <c r="MDD4" s="135"/>
      <c r="MDE4" s="135"/>
      <c r="MDF4" s="135"/>
      <c r="MDG4" s="135"/>
      <c r="MDH4" s="135"/>
      <c r="MDI4" s="135"/>
      <c r="MDJ4" s="135"/>
      <c r="MDK4" s="135"/>
      <c r="MDL4" s="135"/>
      <c r="MDM4" s="135"/>
      <c r="MDN4" s="135"/>
      <c r="MDO4" s="135"/>
      <c r="MDP4" s="135"/>
      <c r="MDQ4" s="135"/>
      <c r="MDR4" s="135"/>
      <c r="MDS4" s="135"/>
      <c r="MDT4" s="135"/>
      <c r="MDU4" s="135"/>
      <c r="MDV4" s="135"/>
      <c r="MDW4" s="135"/>
      <c r="MDX4" s="135"/>
      <c r="MDY4" s="135"/>
      <c r="MDZ4" s="135"/>
      <c r="MEA4" s="135"/>
      <c r="MEB4" s="135"/>
      <c r="MEC4" s="135"/>
      <c r="MED4" s="135"/>
      <c r="MEE4" s="135"/>
      <c r="MEF4" s="135"/>
      <c r="MEG4" s="135"/>
      <c r="MEH4" s="135"/>
      <c r="MEI4" s="135"/>
      <c r="MEJ4" s="135"/>
      <c r="MEK4" s="135"/>
      <c r="MEL4" s="135"/>
      <c r="MEM4" s="135"/>
      <c r="MEN4" s="135"/>
      <c r="MEO4" s="135"/>
      <c r="MEP4" s="135"/>
      <c r="MEQ4" s="135"/>
      <c r="MER4" s="135"/>
      <c r="MES4" s="135"/>
      <c r="MET4" s="135"/>
      <c r="MEU4" s="135"/>
      <c r="MEV4" s="135"/>
      <c r="MEW4" s="135"/>
      <c r="MEX4" s="135"/>
      <c r="MEY4" s="135"/>
      <c r="MEZ4" s="135"/>
      <c r="MFA4" s="135"/>
      <c r="MFB4" s="135"/>
      <c r="MFC4" s="135"/>
      <c r="MFD4" s="135"/>
      <c r="MFE4" s="135"/>
      <c r="MFF4" s="135"/>
      <c r="MFG4" s="135"/>
      <c r="MFH4" s="135"/>
      <c r="MFI4" s="135"/>
      <c r="MFJ4" s="135"/>
      <c r="MFK4" s="135"/>
      <c r="MFL4" s="135"/>
      <c r="MFM4" s="135"/>
      <c r="MFN4" s="135"/>
      <c r="MFO4" s="135"/>
      <c r="MFP4" s="135"/>
      <c r="MFQ4" s="135"/>
      <c r="MFR4" s="135"/>
      <c r="MFS4" s="135"/>
      <c r="MFT4" s="135"/>
      <c r="MFU4" s="135"/>
      <c r="MFV4" s="135"/>
      <c r="MFW4" s="135"/>
      <c r="MFX4" s="135"/>
      <c r="MFY4" s="135"/>
      <c r="MFZ4" s="135"/>
      <c r="MGA4" s="135"/>
      <c r="MGB4" s="135"/>
      <c r="MGC4" s="135"/>
      <c r="MGD4" s="135"/>
      <c r="MGE4" s="135"/>
      <c r="MGF4" s="135"/>
      <c r="MGG4" s="135"/>
      <c r="MGH4" s="135"/>
      <c r="MGI4" s="135"/>
      <c r="MGJ4" s="135"/>
      <c r="MGK4" s="135"/>
      <c r="MGL4" s="135"/>
      <c r="MGM4" s="135"/>
      <c r="MGN4" s="135"/>
      <c r="MGO4" s="135"/>
      <c r="MGP4" s="135"/>
      <c r="MGQ4" s="135"/>
      <c r="MGR4" s="135"/>
      <c r="MGS4" s="135"/>
      <c r="MGT4" s="135"/>
      <c r="MGU4" s="135"/>
      <c r="MGV4" s="135"/>
      <c r="MGW4" s="135"/>
      <c r="MGX4" s="135"/>
      <c r="MGY4" s="135"/>
      <c r="MGZ4" s="135"/>
      <c r="MHA4" s="135"/>
      <c r="MHB4" s="135"/>
      <c r="MHC4" s="135"/>
      <c r="MHD4" s="135"/>
      <c r="MHE4" s="135"/>
      <c r="MHF4" s="135"/>
      <c r="MHG4" s="135"/>
      <c r="MHH4" s="135"/>
      <c r="MHI4" s="135"/>
      <c r="MHJ4" s="135"/>
      <c r="MHK4" s="135"/>
      <c r="MHL4" s="135"/>
      <c r="MHM4" s="135"/>
      <c r="MHN4" s="135"/>
      <c r="MHO4" s="135"/>
      <c r="MHP4" s="135"/>
      <c r="MHQ4" s="135"/>
      <c r="MHR4" s="135"/>
      <c r="MHS4" s="135"/>
      <c r="MHT4" s="135"/>
      <c r="MHU4" s="135"/>
      <c r="MHV4" s="135"/>
      <c r="MHW4" s="135"/>
      <c r="MHX4" s="135"/>
      <c r="MHY4" s="135"/>
      <c r="MHZ4" s="135"/>
      <c r="MIA4" s="135"/>
      <c r="MIB4" s="135"/>
      <c r="MIC4" s="135"/>
      <c r="MID4" s="135"/>
      <c r="MIE4" s="135"/>
      <c r="MIF4" s="135"/>
      <c r="MIG4" s="135"/>
      <c r="MIH4" s="135"/>
      <c r="MII4" s="135"/>
      <c r="MIJ4" s="135"/>
      <c r="MIK4" s="135"/>
      <c r="MIL4" s="135"/>
      <c r="MIM4" s="135"/>
      <c r="MIN4" s="135"/>
      <c r="MIO4" s="135"/>
      <c r="MIP4" s="135"/>
      <c r="MIQ4" s="135"/>
      <c r="MIR4" s="135"/>
      <c r="MIS4" s="135"/>
      <c r="MIT4" s="135"/>
      <c r="MIU4" s="135"/>
      <c r="MIV4" s="135"/>
      <c r="MIW4" s="135"/>
      <c r="MIX4" s="135"/>
      <c r="MIY4" s="135"/>
      <c r="MIZ4" s="135"/>
      <c r="MJA4" s="135"/>
      <c r="MJB4" s="135"/>
      <c r="MJC4" s="135"/>
      <c r="MJD4" s="135"/>
      <c r="MJE4" s="135"/>
      <c r="MJF4" s="135"/>
      <c r="MJG4" s="135"/>
      <c r="MJH4" s="135"/>
      <c r="MJI4" s="135"/>
      <c r="MJJ4" s="135"/>
      <c r="MJK4" s="135"/>
      <c r="MJL4" s="135"/>
      <c r="MJM4" s="135"/>
      <c r="MJN4" s="135"/>
      <c r="MJO4" s="135"/>
      <c r="MJP4" s="135"/>
      <c r="MJQ4" s="135"/>
      <c r="MJR4" s="135"/>
      <c r="MJS4" s="135"/>
      <c r="MJT4" s="135"/>
      <c r="MJU4" s="135"/>
      <c r="MJV4" s="135"/>
      <c r="MJW4" s="135"/>
      <c r="MJX4" s="135"/>
      <c r="MJY4" s="135"/>
      <c r="MJZ4" s="135"/>
      <c r="MKA4" s="135"/>
      <c r="MKB4" s="135"/>
      <c r="MKC4" s="135"/>
      <c r="MKD4" s="135"/>
      <c r="MKE4" s="135"/>
      <c r="MKF4" s="135"/>
      <c r="MKG4" s="135"/>
      <c r="MKH4" s="135"/>
      <c r="MKI4" s="135"/>
      <c r="MKJ4" s="135"/>
      <c r="MKK4" s="135"/>
      <c r="MKL4" s="135"/>
      <c r="MKM4" s="135"/>
      <c r="MKN4" s="135"/>
      <c r="MKO4" s="135"/>
      <c r="MKP4" s="135"/>
      <c r="MKQ4" s="135"/>
      <c r="MKR4" s="135"/>
      <c r="MKS4" s="135"/>
      <c r="MKT4" s="135"/>
      <c r="MKU4" s="135"/>
      <c r="MKV4" s="135"/>
      <c r="MKW4" s="135"/>
      <c r="MKX4" s="135"/>
      <c r="MKY4" s="135"/>
      <c r="MKZ4" s="135"/>
      <c r="MLA4" s="135"/>
      <c r="MLB4" s="135"/>
      <c r="MLC4" s="135"/>
      <c r="MLD4" s="135"/>
      <c r="MLE4" s="135"/>
      <c r="MLF4" s="135"/>
      <c r="MLG4" s="135"/>
      <c r="MLH4" s="135"/>
      <c r="MLI4" s="135"/>
      <c r="MLJ4" s="135"/>
      <c r="MLK4" s="135"/>
      <c r="MLL4" s="135"/>
      <c r="MLM4" s="135"/>
      <c r="MLN4" s="135"/>
      <c r="MLO4" s="135"/>
      <c r="MLP4" s="135"/>
      <c r="MLQ4" s="135"/>
      <c r="MLR4" s="135"/>
      <c r="MLS4" s="135"/>
      <c r="MLT4" s="135"/>
      <c r="MLU4" s="135"/>
      <c r="MLV4" s="135"/>
      <c r="MLW4" s="135"/>
      <c r="MLX4" s="135"/>
      <c r="MLY4" s="135"/>
      <c r="MLZ4" s="135"/>
      <c r="MMA4" s="135"/>
      <c r="MMB4" s="135"/>
      <c r="MMC4" s="135"/>
      <c r="MMD4" s="135"/>
      <c r="MME4" s="135"/>
      <c r="MMF4" s="135"/>
      <c r="MMG4" s="135"/>
      <c r="MMH4" s="135"/>
      <c r="MMI4" s="135"/>
      <c r="MMJ4" s="135"/>
      <c r="MMK4" s="135"/>
      <c r="MML4" s="135"/>
      <c r="MMM4" s="135"/>
      <c r="MMN4" s="135"/>
      <c r="MMO4" s="135"/>
      <c r="MMP4" s="135"/>
      <c r="MMQ4" s="135"/>
      <c r="MMR4" s="135"/>
      <c r="MMS4" s="135"/>
      <c r="MMT4" s="135"/>
      <c r="MMU4" s="135"/>
      <c r="MMV4" s="135"/>
      <c r="MMW4" s="135"/>
      <c r="MMX4" s="135"/>
      <c r="MMY4" s="135"/>
      <c r="MMZ4" s="135"/>
      <c r="MNA4" s="135"/>
      <c r="MNB4" s="135"/>
      <c r="MNC4" s="135"/>
      <c r="MND4" s="135"/>
      <c r="MNE4" s="135"/>
      <c r="MNF4" s="135"/>
      <c r="MNG4" s="135"/>
      <c r="MNH4" s="135"/>
      <c r="MNI4" s="135"/>
      <c r="MNJ4" s="135"/>
      <c r="MNK4" s="135"/>
      <c r="MNL4" s="135"/>
      <c r="MNM4" s="135"/>
      <c r="MNN4" s="135"/>
      <c r="MNO4" s="135"/>
      <c r="MNP4" s="135"/>
      <c r="MNQ4" s="135"/>
      <c r="MNR4" s="135"/>
      <c r="MNS4" s="135"/>
      <c r="MNT4" s="135"/>
      <c r="MNU4" s="135"/>
      <c r="MNV4" s="135"/>
      <c r="MNW4" s="135"/>
      <c r="MNX4" s="135"/>
      <c r="MNY4" s="135"/>
      <c r="MNZ4" s="135"/>
      <c r="MOA4" s="135"/>
      <c r="MOB4" s="135"/>
      <c r="MOC4" s="135"/>
      <c r="MOD4" s="135"/>
      <c r="MOE4" s="135"/>
      <c r="MOF4" s="135"/>
      <c r="MOG4" s="135"/>
      <c r="MOH4" s="135"/>
      <c r="MOI4" s="135"/>
      <c r="MOJ4" s="135"/>
      <c r="MOK4" s="135"/>
      <c r="MOL4" s="135"/>
      <c r="MOM4" s="135"/>
      <c r="MON4" s="135"/>
      <c r="MOO4" s="135"/>
      <c r="MOP4" s="135"/>
      <c r="MOQ4" s="135"/>
      <c r="MOR4" s="135"/>
      <c r="MOS4" s="135"/>
      <c r="MOT4" s="135"/>
      <c r="MOU4" s="135"/>
      <c r="MOV4" s="135"/>
      <c r="MOW4" s="135"/>
      <c r="MOX4" s="135"/>
      <c r="MOY4" s="135"/>
      <c r="MOZ4" s="135"/>
      <c r="MPA4" s="135"/>
      <c r="MPB4" s="135"/>
      <c r="MPC4" s="135"/>
      <c r="MPD4" s="135"/>
      <c r="MPE4" s="135"/>
      <c r="MPF4" s="135"/>
      <c r="MPG4" s="135"/>
      <c r="MPH4" s="135"/>
      <c r="MPI4" s="135"/>
      <c r="MPJ4" s="135"/>
      <c r="MPK4" s="135"/>
      <c r="MPL4" s="135"/>
      <c r="MPM4" s="135"/>
      <c r="MPN4" s="135"/>
      <c r="MPO4" s="135"/>
      <c r="MPP4" s="135"/>
      <c r="MPQ4" s="135"/>
      <c r="MPR4" s="135"/>
      <c r="MPS4" s="135"/>
      <c r="MPT4" s="135"/>
      <c r="MPU4" s="135"/>
      <c r="MPV4" s="135"/>
      <c r="MPW4" s="135"/>
      <c r="MPX4" s="135"/>
      <c r="MPY4" s="135"/>
      <c r="MPZ4" s="135"/>
      <c r="MQA4" s="135"/>
      <c r="MQB4" s="135"/>
      <c r="MQC4" s="135"/>
      <c r="MQD4" s="135"/>
      <c r="MQE4" s="135"/>
      <c r="MQF4" s="135"/>
      <c r="MQG4" s="135"/>
      <c r="MQH4" s="135"/>
      <c r="MQI4" s="135"/>
      <c r="MQJ4" s="135"/>
      <c r="MQK4" s="135"/>
      <c r="MQL4" s="135"/>
      <c r="MQM4" s="135"/>
      <c r="MQN4" s="135"/>
      <c r="MQO4" s="135"/>
      <c r="MQP4" s="135"/>
      <c r="MQQ4" s="135"/>
      <c r="MQR4" s="135"/>
      <c r="MQS4" s="135"/>
      <c r="MQT4" s="135"/>
      <c r="MQU4" s="135"/>
      <c r="MQV4" s="135"/>
      <c r="MQW4" s="135"/>
      <c r="MQX4" s="135"/>
      <c r="MQY4" s="135"/>
      <c r="MQZ4" s="135"/>
      <c r="MRA4" s="135"/>
      <c r="MRB4" s="135"/>
      <c r="MRC4" s="135"/>
      <c r="MRD4" s="135"/>
      <c r="MRE4" s="135"/>
      <c r="MRF4" s="135"/>
      <c r="MRG4" s="135"/>
      <c r="MRH4" s="135"/>
      <c r="MRI4" s="135"/>
      <c r="MRJ4" s="135"/>
      <c r="MRK4" s="135"/>
      <c r="MRL4" s="135"/>
      <c r="MRM4" s="135"/>
      <c r="MRN4" s="135"/>
      <c r="MRO4" s="135"/>
      <c r="MRP4" s="135"/>
      <c r="MRQ4" s="135"/>
      <c r="MRR4" s="135"/>
      <c r="MRS4" s="135"/>
      <c r="MRT4" s="135"/>
      <c r="MRU4" s="135"/>
      <c r="MRV4" s="135"/>
      <c r="MRW4" s="135"/>
      <c r="MRX4" s="135"/>
      <c r="MRY4" s="135"/>
      <c r="MRZ4" s="135"/>
      <c r="MSA4" s="135"/>
      <c r="MSB4" s="135"/>
      <c r="MSC4" s="135"/>
      <c r="MSD4" s="135"/>
      <c r="MSE4" s="135"/>
      <c r="MSF4" s="135"/>
      <c r="MSG4" s="135"/>
      <c r="MSH4" s="135"/>
      <c r="MSI4" s="135"/>
      <c r="MSJ4" s="135"/>
      <c r="MSK4" s="135"/>
      <c r="MSL4" s="135"/>
      <c r="MSM4" s="135"/>
      <c r="MSN4" s="135"/>
      <c r="MSO4" s="135"/>
      <c r="MSP4" s="135"/>
      <c r="MSQ4" s="135"/>
      <c r="MSR4" s="135"/>
      <c r="MSS4" s="135"/>
      <c r="MST4" s="135"/>
      <c r="MSU4" s="135"/>
      <c r="MSV4" s="135"/>
      <c r="MSW4" s="135"/>
      <c r="MSX4" s="135"/>
      <c r="MSY4" s="135"/>
      <c r="MSZ4" s="135"/>
      <c r="MTA4" s="135"/>
      <c r="MTB4" s="135"/>
      <c r="MTC4" s="135"/>
      <c r="MTD4" s="135"/>
      <c r="MTE4" s="135"/>
      <c r="MTF4" s="135"/>
      <c r="MTG4" s="135"/>
      <c r="MTH4" s="135"/>
      <c r="MTI4" s="135"/>
      <c r="MTJ4" s="135"/>
      <c r="MTK4" s="135"/>
      <c r="MTL4" s="135"/>
      <c r="MTM4" s="135"/>
      <c r="MTN4" s="135"/>
      <c r="MTO4" s="135"/>
      <c r="MTP4" s="135"/>
      <c r="MTQ4" s="135"/>
      <c r="MTR4" s="135"/>
      <c r="MTS4" s="135"/>
      <c r="MTT4" s="135"/>
      <c r="MTU4" s="135"/>
      <c r="MTV4" s="135"/>
      <c r="MTW4" s="135"/>
      <c r="MTX4" s="135"/>
      <c r="MTY4" s="135"/>
      <c r="MTZ4" s="135"/>
      <c r="MUA4" s="135"/>
      <c r="MUB4" s="135"/>
      <c r="MUC4" s="135"/>
      <c r="MUD4" s="135"/>
      <c r="MUE4" s="135"/>
      <c r="MUF4" s="135"/>
      <c r="MUG4" s="135"/>
      <c r="MUH4" s="135"/>
      <c r="MUI4" s="135"/>
      <c r="MUJ4" s="135"/>
      <c r="MUK4" s="135"/>
      <c r="MUL4" s="135"/>
      <c r="MUM4" s="135"/>
      <c r="MUN4" s="135"/>
      <c r="MUO4" s="135"/>
      <c r="MUP4" s="135"/>
      <c r="MUQ4" s="135"/>
      <c r="MUR4" s="135"/>
      <c r="MUS4" s="135"/>
      <c r="MUT4" s="135"/>
      <c r="MUU4" s="135"/>
      <c r="MUV4" s="135"/>
      <c r="MUW4" s="135"/>
      <c r="MUX4" s="135"/>
      <c r="MUY4" s="135"/>
      <c r="MUZ4" s="135"/>
      <c r="MVA4" s="135"/>
      <c r="MVB4" s="135"/>
      <c r="MVC4" s="135"/>
      <c r="MVD4" s="135"/>
      <c r="MVE4" s="135"/>
      <c r="MVF4" s="135"/>
      <c r="MVG4" s="135"/>
      <c r="MVH4" s="135"/>
      <c r="MVI4" s="135"/>
      <c r="MVJ4" s="135"/>
      <c r="MVK4" s="135"/>
      <c r="MVL4" s="135"/>
      <c r="MVM4" s="135"/>
      <c r="MVN4" s="135"/>
      <c r="MVO4" s="135"/>
      <c r="MVP4" s="135"/>
      <c r="MVQ4" s="135"/>
      <c r="MVR4" s="135"/>
      <c r="MVS4" s="135"/>
      <c r="MVT4" s="135"/>
      <c r="MVU4" s="135"/>
      <c r="MVV4" s="135"/>
      <c r="MVW4" s="135"/>
      <c r="MVX4" s="135"/>
      <c r="MVY4" s="135"/>
      <c r="MVZ4" s="135"/>
      <c r="MWA4" s="135"/>
      <c r="MWB4" s="135"/>
      <c r="MWC4" s="135"/>
      <c r="MWD4" s="135"/>
      <c r="MWE4" s="135"/>
      <c r="MWF4" s="135"/>
      <c r="MWG4" s="135"/>
      <c r="MWH4" s="135"/>
      <c r="MWI4" s="135"/>
      <c r="MWJ4" s="135"/>
      <c r="MWK4" s="135"/>
      <c r="MWL4" s="135"/>
      <c r="MWM4" s="135"/>
      <c r="MWN4" s="135"/>
      <c r="MWO4" s="135"/>
      <c r="MWP4" s="135"/>
      <c r="MWQ4" s="135"/>
      <c r="MWR4" s="135"/>
      <c r="MWS4" s="135"/>
      <c r="MWT4" s="135"/>
      <c r="MWU4" s="135"/>
      <c r="MWV4" s="135"/>
      <c r="MWW4" s="135"/>
      <c r="MWX4" s="135"/>
      <c r="MWY4" s="135"/>
      <c r="MWZ4" s="135"/>
      <c r="MXA4" s="135"/>
      <c r="MXB4" s="135"/>
      <c r="MXC4" s="135"/>
      <c r="MXD4" s="135"/>
      <c r="MXE4" s="135"/>
      <c r="MXF4" s="135"/>
      <c r="MXG4" s="135"/>
      <c r="MXH4" s="135"/>
      <c r="MXI4" s="135"/>
      <c r="MXJ4" s="135"/>
      <c r="MXK4" s="135"/>
      <c r="MXL4" s="135"/>
      <c r="MXM4" s="135"/>
      <c r="MXN4" s="135"/>
      <c r="MXO4" s="135"/>
      <c r="MXP4" s="135"/>
      <c r="MXQ4" s="135"/>
      <c r="MXR4" s="135"/>
      <c r="MXS4" s="135"/>
      <c r="MXT4" s="135"/>
      <c r="MXU4" s="135"/>
      <c r="MXV4" s="135"/>
      <c r="MXW4" s="135"/>
      <c r="MXX4" s="135"/>
      <c r="MXY4" s="135"/>
      <c r="MXZ4" s="135"/>
      <c r="MYA4" s="135"/>
      <c r="MYB4" s="135"/>
      <c r="MYC4" s="135"/>
      <c r="MYD4" s="135"/>
      <c r="MYE4" s="135"/>
      <c r="MYF4" s="135"/>
      <c r="MYG4" s="135"/>
      <c r="MYH4" s="135"/>
      <c r="MYI4" s="135"/>
      <c r="MYJ4" s="135"/>
      <c r="MYK4" s="135"/>
      <c r="MYL4" s="135"/>
      <c r="MYM4" s="135"/>
      <c r="MYN4" s="135"/>
      <c r="MYO4" s="135"/>
      <c r="MYP4" s="135"/>
      <c r="MYQ4" s="135"/>
      <c r="MYR4" s="135"/>
      <c r="MYS4" s="135"/>
      <c r="MYT4" s="135"/>
      <c r="MYU4" s="135"/>
      <c r="MYV4" s="135"/>
      <c r="MYW4" s="135"/>
      <c r="MYX4" s="135"/>
      <c r="MYY4" s="135"/>
      <c r="MYZ4" s="135"/>
      <c r="MZA4" s="135"/>
      <c r="MZB4" s="135"/>
      <c r="MZC4" s="135"/>
      <c r="MZD4" s="135"/>
      <c r="MZE4" s="135"/>
      <c r="MZF4" s="135"/>
      <c r="MZG4" s="135"/>
      <c r="MZH4" s="135"/>
      <c r="MZI4" s="135"/>
      <c r="MZJ4" s="135"/>
      <c r="MZK4" s="135"/>
      <c r="MZL4" s="135"/>
      <c r="MZM4" s="135"/>
      <c r="MZN4" s="135"/>
      <c r="MZO4" s="135"/>
      <c r="MZP4" s="135"/>
      <c r="MZQ4" s="135"/>
      <c r="MZR4" s="135"/>
      <c r="MZS4" s="135"/>
      <c r="MZT4" s="135"/>
      <c r="MZU4" s="135"/>
      <c r="MZV4" s="135"/>
      <c r="MZW4" s="135"/>
      <c r="MZX4" s="135"/>
      <c r="MZY4" s="135"/>
      <c r="MZZ4" s="135"/>
      <c r="NAA4" s="135"/>
      <c r="NAB4" s="135"/>
      <c r="NAC4" s="135"/>
      <c r="NAD4" s="135"/>
      <c r="NAE4" s="135"/>
      <c r="NAF4" s="135"/>
      <c r="NAG4" s="135"/>
      <c r="NAH4" s="135"/>
      <c r="NAI4" s="135"/>
      <c r="NAJ4" s="135"/>
      <c r="NAK4" s="135"/>
      <c r="NAL4" s="135"/>
      <c r="NAM4" s="135"/>
      <c r="NAN4" s="135"/>
      <c r="NAO4" s="135"/>
      <c r="NAP4" s="135"/>
      <c r="NAQ4" s="135"/>
      <c r="NAR4" s="135"/>
      <c r="NAS4" s="135"/>
      <c r="NAT4" s="135"/>
      <c r="NAU4" s="135"/>
      <c r="NAV4" s="135"/>
      <c r="NAW4" s="135"/>
      <c r="NAX4" s="135"/>
      <c r="NAY4" s="135"/>
      <c r="NAZ4" s="135"/>
      <c r="NBA4" s="135"/>
      <c r="NBB4" s="135"/>
      <c r="NBC4" s="135"/>
      <c r="NBD4" s="135"/>
      <c r="NBE4" s="135"/>
      <c r="NBF4" s="135"/>
      <c r="NBG4" s="135"/>
      <c r="NBH4" s="135"/>
      <c r="NBI4" s="135"/>
      <c r="NBJ4" s="135"/>
      <c r="NBK4" s="135"/>
      <c r="NBL4" s="135"/>
      <c r="NBM4" s="135"/>
      <c r="NBN4" s="135"/>
      <c r="NBO4" s="135"/>
      <c r="NBP4" s="135"/>
      <c r="NBQ4" s="135"/>
      <c r="NBR4" s="135"/>
      <c r="NBS4" s="135"/>
      <c r="NBT4" s="135"/>
      <c r="NBU4" s="135"/>
      <c r="NBV4" s="135"/>
      <c r="NBW4" s="135"/>
      <c r="NBX4" s="135"/>
      <c r="NBY4" s="135"/>
      <c r="NBZ4" s="135"/>
      <c r="NCA4" s="135"/>
      <c r="NCB4" s="135"/>
      <c r="NCC4" s="135"/>
      <c r="NCD4" s="135"/>
      <c r="NCE4" s="135"/>
      <c r="NCF4" s="135"/>
      <c r="NCG4" s="135"/>
      <c r="NCH4" s="135"/>
      <c r="NCI4" s="135"/>
      <c r="NCJ4" s="135"/>
      <c r="NCK4" s="135"/>
      <c r="NCL4" s="135"/>
      <c r="NCM4" s="135"/>
      <c r="NCN4" s="135"/>
      <c r="NCO4" s="135"/>
      <c r="NCP4" s="135"/>
      <c r="NCQ4" s="135"/>
      <c r="NCR4" s="135"/>
      <c r="NCS4" s="135"/>
      <c r="NCT4" s="135"/>
      <c r="NCU4" s="135"/>
      <c r="NCV4" s="135"/>
      <c r="NCW4" s="135"/>
      <c r="NCX4" s="135"/>
      <c r="NCY4" s="135"/>
      <c r="NCZ4" s="135"/>
      <c r="NDA4" s="135"/>
      <c r="NDB4" s="135"/>
      <c r="NDC4" s="135"/>
      <c r="NDD4" s="135"/>
      <c r="NDE4" s="135"/>
      <c r="NDF4" s="135"/>
      <c r="NDG4" s="135"/>
      <c r="NDH4" s="135"/>
      <c r="NDI4" s="135"/>
      <c r="NDJ4" s="135"/>
      <c r="NDK4" s="135"/>
      <c r="NDL4" s="135"/>
      <c r="NDM4" s="135"/>
      <c r="NDN4" s="135"/>
      <c r="NDO4" s="135"/>
      <c r="NDP4" s="135"/>
      <c r="NDQ4" s="135"/>
      <c r="NDR4" s="135"/>
      <c r="NDS4" s="135"/>
      <c r="NDT4" s="135"/>
      <c r="NDU4" s="135"/>
      <c r="NDV4" s="135"/>
      <c r="NDW4" s="135"/>
      <c r="NDX4" s="135"/>
      <c r="NDY4" s="135"/>
      <c r="NDZ4" s="135"/>
      <c r="NEA4" s="135"/>
      <c r="NEB4" s="135"/>
      <c r="NEC4" s="135"/>
      <c r="NED4" s="135"/>
      <c r="NEE4" s="135"/>
      <c r="NEF4" s="135"/>
      <c r="NEG4" s="135"/>
      <c r="NEH4" s="135"/>
      <c r="NEI4" s="135"/>
      <c r="NEJ4" s="135"/>
      <c r="NEK4" s="135"/>
      <c r="NEL4" s="135"/>
      <c r="NEM4" s="135"/>
      <c r="NEN4" s="135"/>
      <c r="NEO4" s="135"/>
      <c r="NEP4" s="135"/>
      <c r="NEQ4" s="135"/>
      <c r="NER4" s="135"/>
      <c r="NES4" s="135"/>
      <c r="NET4" s="135"/>
      <c r="NEU4" s="135"/>
      <c r="NEV4" s="135"/>
      <c r="NEW4" s="135"/>
      <c r="NEX4" s="135"/>
      <c r="NEY4" s="135"/>
      <c r="NEZ4" s="135"/>
      <c r="NFA4" s="135"/>
      <c r="NFB4" s="135"/>
      <c r="NFC4" s="135"/>
      <c r="NFD4" s="135"/>
      <c r="NFE4" s="135"/>
      <c r="NFF4" s="135"/>
      <c r="NFG4" s="135"/>
      <c r="NFH4" s="135"/>
      <c r="NFI4" s="135"/>
      <c r="NFJ4" s="135"/>
      <c r="NFK4" s="135"/>
      <c r="NFL4" s="135"/>
      <c r="NFM4" s="135"/>
      <c r="NFN4" s="135"/>
      <c r="NFO4" s="135"/>
      <c r="NFP4" s="135"/>
      <c r="NFQ4" s="135"/>
      <c r="NFR4" s="135"/>
      <c r="NFS4" s="135"/>
      <c r="NFT4" s="135"/>
      <c r="NFU4" s="135"/>
      <c r="NFV4" s="135"/>
      <c r="NFW4" s="135"/>
      <c r="NFX4" s="135"/>
      <c r="NFY4" s="135"/>
      <c r="NFZ4" s="135"/>
      <c r="NGA4" s="135"/>
      <c r="NGB4" s="135"/>
      <c r="NGC4" s="135"/>
      <c r="NGD4" s="135"/>
      <c r="NGE4" s="135"/>
      <c r="NGF4" s="135"/>
      <c r="NGG4" s="135"/>
      <c r="NGH4" s="135"/>
      <c r="NGI4" s="135"/>
      <c r="NGJ4" s="135"/>
      <c r="NGK4" s="135"/>
      <c r="NGL4" s="135"/>
      <c r="NGM4" s="135"/>
      <c r="NGN4" s="135"/>
      <c r="NGO4" s="135"/>
      <c r="NGP4" s="135"/>
      <c r="NGQ4" s="135"/>
      <c r="NGR4" s="135"/>
      <c r="NGS4" s="135"/>
      <c r="NGT4" s="135"/>
      <c r="NGU4" s="135"/>
      <c r="NGV4" s="135"/>
      <c r="NGW4" s="135"/>
      <c r="NGX4" s="135"/>
      <c r="NGY4" s="135"/>
      <c r="NGZ4" s="135"/>
      <c r="NHA4" s="135"/>
      <c r="NHB4" s="135"/>
      <c r="NHC4" s="135"/>
      <c r="NHD4" s="135"/>
      <c r="NHE4" s="135"/>
      <c r="NHF4" s="135"/>
      <c r="NHG4" s="135"/>
      <c r="NHH4" s="135"/>
      <c r="NHI4" s="135"/>
      <c r="NHJ4" s="135"/>
      <c r="NHK4" s="135"/>
      <c r="NHL4" s="135"/>
      <c r="NHM4" s="135"/>
      <c r="NHN4" s="135"/>
      <c r="NHO4" s="135"/>
      <c r="NHP4" s="135"/>
      <c r="NHQ4" s="135"/>
      <c r="NHR4" s="135"/>
      <c r="NHS4" s="135"/>
      <c r="NHT4" s="135"/>
      <c r="NHU4" s="135"/>
      <c r="NHV4" s="135"/>
      <c r="NHW4" s="135"/>
      <c r="NHX4" s="135"/>
      <c r="NHY4" s="135"/>
      <c r="NHZ4" s="135"/>
      <c r="NIA4" s="135"/>
      <c r="NIB4" s="135"/>
      <c r="NIC4" s="135"/>
      <c r="NID4" s="135"/>
      <c r="NIE4" s="135"/>
      <c r="NIF4" s="135"/>
      <c r="NIG4" s="135"/>
      <c r="NIH4" s="135"/>
      <c r="NII4" s="135"/>
      <c r="NIJ4" s="135"/>
      <c r="NIK4" s="135"/>
      <c r="NIL4" s="135"/>
      <c r="NIM4" s="135"/>
      <c r="NIN4" s="135"/>
      <c r="NIO4" s="135"/>
      <c r="NIP4" s="135"/>
      <c r="NIQ4" s="135"/>
      <c r="NIR4" s="135"/>
      <c r="NIS4" s="135"/>
      <c r="NIT4" s="135"/>
      <c r="NIU4" s="135"/>
      <c r="NIV4" s="135"/>
      <c r="NIW4" s="135"/>
      <c r="NIX4" s="135"/>
      <c r="NIY4" s="135"/>
      <c r="NIZ4" s="135"/>
      <c r="NJA4" s="135"/>
      <c r="NJB4" s="135"/>
      <c r="NJC4" s="135"/>
      <c r="NJD4" s="135"/>
      <c r="NJE4" s="135"/>
      <c r="NJF4" s="135"/>
      <c r="NJG4" s="135"/>
      <c r="NJH4" s="135"/>
      <c r="NJI4" s="135"/>
      <c r="NJJ4" s="135"/>
      <c r="NJK4" s="135"/>
      <c r="NJL4" s="135"/>
      <c r="NJM4" s="135"/>
      <c r="NJN4" s="135"/>
      <c r="NJO4" s="135"/>
      <c r="NJP4" s="135"/>
      <c r="NJQ4" s="135"/>
      <c r="NJR4" s="135"/>
      <c r="NJS4" s="135"/>
      <c r="NJT4" s="135"/>
      <c r="NJU4" s="135"/>
      <c r="NJV4" s="135"/>
      <c r="NJW4" s="135"/>
      <c r="NJX4" s="135"/>
      <c r="NJY4" s="135"/>
      <c r="NJZ4" s="135"/>
      <c r="NKA4" s="135"/>
      <c r="NKB4" s="135"/>
      <c r="NKC4" s="135"/>
      <c r="NKD4" s="135"/>
      <c r="NKE4" s="135"/>
      <c r="NKF4" s="135"/>
      <c r="NKG4" s="135"/>
      <c r="NKH4" s="135"/>
      <c r="NKI4" s="135"/>
      <c r="NKJ4" s="135"/>
      <c r="NKK4" s="135"/>
      <c r="NKL4" s="135"/>
      <c r="NKM4" s="135"/>
      <c r="NKN4" s="135"/>
      <c r="NKO4" s="135"/>
      <c r="NKP4" s="135"/>
      <c r="NKQ4" s="135"/>
      <c r="NKR4" s="135"/>
      <c r="NKS4" s="135"/>
      <c r="NKT4" s="135"/>
      <c r="NKU4" s="135"/>
      <c r="NKV4" s="135"/>
      <c r="NKW4" s="135"/>
      <c r="NKX4" s="135"/>
      <c r="NKY4" s="135"/>
      <c r="NKZ4" s="135"/>
      <c r="NLA4" s="135"/>
      <c r="NLB4" s="135"/>
      <c r="NLC4" s="135"/>
      <c r="NLD4" s="135"/>
      <c r="NLE4" s="135"/>
      <c r="NLF4" s="135"/>
      <c r="NLG4" s="135"/>
      <c r="NLH4" s="135"/>
      <c r="NLI4" s="135"/>
      <c r="NLJ4" s="135"/>
      <c r="NLK4" s="135"/>
      <c r="NLL4" s="135"/>
      <c r="NLM4" s="135"/>
      <c r="NLN4" s="135"/>
      <c r="NLO4" s="135"/>
      <c r="NLP4" s="135"/>
      <c r="NLQ4" s="135"/>
      <c r="NLR4" s="135"/>
      <c r="NLS4" s="135"/>
      <c r="NLT4" s="135"/>
      <c r="NLU4" s="135"/>
      <c r="NLV4" s="135"/>
      <c r="NLW4" s="135"/>
      <c r="NLX4" s="135"/>
      <c r="NLY4" s="135"/>
      <c r="NLZ4" s="135"/>
      <c r="NMA4" s="135"/>
      <c r="NMB4" s="135"/>
      <c r="NMC4" s="135"/>
      <c r="NMD4" s="135"/>
      <c r="NME4" s="135"/>
      <c r="NMF4" s="135"/>
      <c r="NMG4" s="135"/>
      <c r="NMH4" s="135"/>
      <c r="NMI4" s="135"/>
      <c r="NMJ4" s="135"/>
      <c r="NMK4" s="135"/>
      <c r="NML4" s="135"/>
      <c r="NMM4" s="135"/>
      <c r="NMN4" s="135"/>
      <c r="NMO4" s="135"/>
      <c r="NMP4" s="135"/>
      <c r="NMQ4" s="135"/>
      <c r="NMR4" s="135"/>
      <c r="NMS4" s="135"/>
      <c r="NMT4" s="135"/>
      <c r="NMU4" s="135"/>
      <c r="NMV4" s="135"/>
      <c r="NMW4" s="135"/>
      <c r="NMX4" s="135"/>
      <c r="NMY4" s="135"/>
      <c r="NMZ4" s="135"/>
      <c r="NNA4" s="135"/>
      <c r="NNB4" s="135"/>
      <c r="NNC4" s="135"/>
      <c r="NND4" s="135"/>
      <c r="NNE4" s="135"/>
      <c r="NNF4" s="135"/>
      <c r="NNG4" s="135"/>
      <c r="NNH4" s="135"/>
      <c r="NNI4" s="135"/>
      <c r="NNJ4" s="135"/>
      <c r="NNK4" s="135"/>
      <c r="NNL4" s="135"/>
      <c r="NNM4" s="135"/>
      <c r="NNN4" s="135"/>
      <c r="NNO4" s="135"/>
      <c r="NNP4" s="135"/>
      <c r="NNQ4" s="135"/>
      <c r="NNR4" s="135"/>
      <c r="NNS4" s="135"/>
      <c r="NNT4" s="135"/>
      <c r="NNU4" s="135"/>
      <c r="NNV4" s="135"/>
      <c r="NNW4" s="135"/>
      <c r="NNX4" s="135"/>
      <c r="NNY4" s="135"/>
      <c r="NNZ4" s="135"/>
      <c r="NOA4" s="135"/>
      <c r="NOB4" s="135"/>
      <c r="NOC4" s="135"/>
      <c r="NOD4" s="135"/>
      <c r="NOE4" s="135"/>
      <c r="NOF4" s="135"/>
      <c r="NOG4" s="135"/>
      <c r="NOH4" s="135"/>
      <c r="NOI4" s="135"/>
      <c r="NOJ4" s="135"/>
      <c r="NOK4" s="135"/>
      <c r="NOL4" s="135"/>
      <c r="NOM4" s="135"/>
      <c r="NON4" s="135"/>
      <c r="NOO4" s="135"/>
      <c r="NOP4" s="135"/>
      <c r="NOQ4" s="135"/>
      <c r="NOR4" s="135"/>
      <c r="NOS4" s="135"/>
      <c r="NOT4" s="135"/>
      <c r="NOU4" s="135"/>
      <c r="NOV4" s="135"/>
      <c r="NOW4" s="135"/>
      <c r="NOX4" s="135"/>
      <c r="NOY4" s="135"/>
      <c r="NOZ4" s="135"/>
      <c r="NPA4" s="135"/>
      <c r="NPB4" s="135"/>
      <c r="NPC4" s="135"/>
      <c r="NPD4" s="135"/>
      <c r="NPE4" s="135"/>
      <c r="NPF4" s="135"/>
      <c r="NPG4" s="135"/>
      <c r="NPH4" s="135"/>
      <c r="NPI4" s="135"/>
      <c r="NPJ4" s="135"/>
      <c r="NPK4" s="135"/>
      <c r="NPL4" s="135"/>
      <c r="NPM4" s="135"/>
      <c r="NPN4" s="135"/>
      <c r="NPO4" s="135"/>
      <c r="NPP4" s="135"/>
      <c r="NPQ4" s="135"/>
      <c r="NPR4" s="135"/>
      <c r="NPS4" s="135"/>
      <c r="NPT4" s="135"/>
      <c r="NPU4" s="135"/>
      <c r="NPV4" s="135"/>
      <c r="NPW4" s="135"/>
      <c r="NPX4" s="135"/>
      <c r="NPY4" s="135"/>
      <c r="NPZ4" s="135"/>
      <c r="NQA4" s="135"/>
      <c r="NQB4" s="135"/>
      <c r="NQC4" s="135"/>
      <c r="NQD4" s="135"/>
      <c r="NQE4" s="135"/>
      <c r="NQF4" s="135"/>
      <c r="NQG4" s="135"/>
      <c r="NQH4" s="135"/>
      <c r="NQI4" s="135"/>
      <c r="NQJ4" s="135"/>
      <c r="NQK4" s="135"/>
      <c r="NQL4" s="135"/>
      <c r="NQM4" s="135"/>
      <c r="NQN4" s="135"/>
      <c r="NQO4" s="135"/>
      <c r="NQP4" s="135"/>
      <c r="NQQ4" s="135"/>
      <c r="NQR4" s="135"/>
      <c r="NQS4" s="135"/>
      <c r="NQT4" s="135"/>
      <c r="NQU4" s="135"/>
      <c r="NQV4" s="135"/>
      <c r="NQW4" s="135"/>
      <c r="NQX4" s="135"/>
      <c r="NQY4" s="135"/>
      <c r="NQZ4" s="135"/>
      <c r="NRA4" s="135"/>
      <c r="NRB4" s="135"/>
      <c r="NRC4" s="135"/>
      <c r="NRD4" s="135"/>
      <c r="NRE4" s="135"/>
      <c r="NRF4" s="135"/>
      <c r="NRG4" s="135"/>
      <c r="NRH4" s="135"/>
      <c r="NRI4" s="135"/>
      <c r="NRJ4" s="135"/>
      <c r="NRK4" s="135"/>
      <c r="NRL4" s="135"/>
      <c r="NRM4" s="135"/>
      <c r="NRN4" s="135"/>
      <c r="NRO4" s="135"/>
      <c r="NRP4" s="135"/>
      <c r="NRQ4" s="135"/>
      <c r="NRR4" s="135"/>
      <c r="NRS4" s="135"/>
      <c r="NRT4" s="135"/>
      <c r="NRU4" s="135"/>
      <c r="NRV4" s="135"/>
      <c r="NRW4" s="135"/>
      <c r="NRX4" s="135"/>
      <c r="NRY4" s="135"/>
      <c r="NRZ4" s="135"/>
      <c r="NSA4" s="135"/>
      <c r="NSB4" s="135"/>
      <c r="NSC4" s="135"/>
      <c r="NSD4" s="135"/>
      <c r="NSE4" s="135"/>
      <c r="NSF4" s="135"/>
      <c r="NSG4" s="135"/>
      <c r="NSH4" s="135"/>
      <c r="NSI4" s="135"/>
      <c r="NSJ4" s="135"/>
      <c r="NSK4" s="135"/>
      <c r="NSL4" s="135"/>
      <c r="NSM4" s="135"/>
      <c r="NSN4" s="135"/>
      <c r="NSO4" s="135"/>
      <c r="NSP4" s="135"/>
      <c r="NSQ4" s="135"/>
      <c r="NSR4" s="135"/>
      <c r="NSS4" s="135"/>
      <c r="NST4" s="135"/>
      <c r="NSU4" s="135"/>
      <c r="NSV4" s="135"/>
      <c r="NSW4" s="135"/>
      <c r="NSX4" s="135"/>
      <c r="NSY4" s="135"/>
      <c r="NSZ4" s="135"/>
      <c r="NTA4" s="135"/>
      <c r="NTB4" s="135"/>
      <c r="NTC4" s="135"/>
      <c r="NTD4" s="135"/>
      <c r="NTE4" s="135"/>
      <c r="NTF4" s="135"/>
      <c r="NTG4" s="135"/>
      <c r="NTH4" s="135"/>
      <c r="NTI4" s="135"/>
      <c r="NTJ4" s="135"/>
      <c r="NTK4" s="135"/>
      <c r="NTL4" s="135"/>
      <c r="NTM4" s="135"/>
      <c r="NTN4" s="135"/>
      <c r="NTO4" s="135"/>
      <c r="NTP4" s="135"/>
      <c r="NTQ4" s="135"/>
      <c r="NTR4" s="135"/>
      <c r="NTS4" s="135"/>
      <c r="NTT4" s="135"/>
      <c r="NTU4" s="135"/>
      <c r="NTV4" s="135"/>
      <c r="NTW4" s="135"/>
      <c r="NTX4" s="135"/>
      <c r="NTY4" s="135"/>
      <c r="NTZ4" s="135"/>
      <c r="NUA4" s="135"/>
      <c r="NUB4" s="135"/>
      <c r="NUC4" s="135"/>
      <c r="NUD4" s="135"/>
      <c r="NUE4" s="135"/>
      <c r="NUF4" s="135"/>
      <c r="NUG4" s="135"/>
      <c r="NUH4" s="135"/>
      <c r="NUI4" s="135"/>
      <c r="NUJ4" s="135"/>
      <c r="NUK4" s="135"/>
      <c r="NUL4" s="135"/>
      <c r="NUM4" s="135"/>
      <c r="NUN4" s="135"/>
      <c r="NUO4" s="135"/>
      <c r="NUP4" s="135"/>
      <c r="NUQ4" s="135"/>
      <c r="NUR4" s="135"/>
      <c r="NUS4" s="135"/>
      <c r="NUT4" s="135"/>
      <c r="NUU4" s="135"/>
      <c r="NUV4" s="135"/>
      <c r="NUW4" s="135"/>
      <c r="NUX4" s="135"/>
      <c r="NUY4" s="135"/>
      <c r="NUZ4" s="135"/>
      <c r="NVA4" s="135"/>
      <c r="NVB4" s="135"/>
      <c r="NVC4" s="135"/>
      <c r="NVD4" s="135"/>
      <c r="NVE4" s="135"/>
      <c r="NVF4" s="135"/>
      <c r="NVG4" s="135"/>
      <c r="NVH4" s="135"/>
      <c r="NVI4" s="135"/>
      <c r="NVJ4" s="135"/>
      <c r="NVK4" s="135"/>
      <c r="NVL4" s="135"/>
      <c r="NVM4" s="135"/>
      <c r="NVN4" s="135"/>
      <c r="NVO4" s="135"/>
      <c r="NVP4" s="135"/>
      <c r="NVQ4" s="135"/>
      <c r="NVR4" s="135"/>
      <c r="NVS4" s="135"/>
      <c r="NVT4" s="135"/>
      <c r="NVU4" s="135"/>
      <c r="NVV4" s="135"/>
      <c r="NVW4" s="135"/>
      <c r="NVX4" s="135"/>
      <c r="NVY4" s="135"/>
      <c r="NVZ4" s="135"/>
      <c r="NWA4" s="135"/>
      <c r="NWB4" s="135"/>
      <c r="NWC4" s="135"/>
      <c r="NWD4" s="135"/>
      <c r="NWE4" s="135"/>
      <c r="NWF4" s="135"/>
      <c r="NWG4" s="135"/>
      <c r="NWH4" s="135"/>
      <c r="NWI4" s="135"/>
      <c r="NWJ4" s="135"/>
      <c r="NWK4" s="135"/>
      <c r="NWL4" s="135"/>
      <c r="NWM4" s="135"/>
      <c r="NWN4" s="135"/>
      <c r="NWO4" s="135"/>
      <c r="NWP4" s="135"/>
      <c r="NWQ4" s="135"/>
      <c r="NWR4" s="135"/>
      <c r="NWS4" s="135"/>
      <c r="NWT4" s="135"/>
      <c r="NWU4" s="135"/>
      <c r="NWV4" s="135"/>
      <c r="NWW4" s="135"/>
      <c r="NWX4" s="135"/>
      <c r="NWY4" s="135"/>
      <c r="NWZ4" s="135"/>
      <c r="NXA4" s="135"/>
      <c r="NXB4" s="135"/>
      <c r="NXC4" s="135"/>
      <c r="NXD4" s="135"/>
      <c r="NXE4" s="135"/>
      <c r="NXF4" s="135"/>
      <c r="NXG4" s="135"/>
      <c r="NXH4" s="135"/>
      <c r="NXI4" s="135"/>
      <c r="NXJ4" s="135"/>
      <c r="NXK4" s="135"/>
      <c r="NXL4" s="135"/>
      <c r="NXM4" s="135"/>
      <c r="NXN4" s="135"/>
      <c r="NXO4" s="135"/>
      <c r="NXP4" s="135"/>
      <c r="NXQ4" s="135"/>
      <c r="NXR4" s="135"/>
      <c r="NXS4" s="135"/>
      <c r="NXT4" s="135"/>
      <c r="NXU4" s="135"/>
      <c r="NXV4" s="135"/>
      <c r="NXW4" s="135"/>
      <c r="NXX4" s="135"/>
      <c r="NXY4" s="135"/>
      <c r="NXZ4" s="135"/>
      <c r="NYA4" s="135"/>
      <c r="NYB4" s="135"/>
      <c r="NYC4" s="135"/>
      <c r="NYD4" s="135"/>
      <c r="NYE4" s="135"/>
      <c r="NYF4" s="135"/>
      <c r="NYG4" s="135"/>
      <c r="NYH4" s="135"/>
      <c r="NYI4" s="135"/>
      <c r="NYJ4" s="135"/>
      <c r="NYK4" s="135"/>
      <c r="NYL4" s="135"/>
      <c r="NYM4" s="135"/>
      <c r="NYN4" s="135"/>
      <c r="NYO4" s="135"/>
      <c r="NYP4" s="135"/>
      <c r="NYQ4" s="135"/>
      <c r="NYR4" s="135"/>
      <c r="NYS4" s="135"/>
      <c r="NYT4" s="135"/>
      <c r="NYU4" s="135"/>
      <c r="NYV4" s="135"/>
      <c r="NYW4" s="135"/>
      <c r="NYX4" s="135"/>
      <c r="NYY4" s="135"/>
      <c r="NYZ4" s="135"/>
      <c r="NZA4" s="135"/>
      <c r="NZB4" s="135"/>
      <c r="NZC4" s="135"/>
      <c r="NZD4" s="135"/>
      <c r="NZE4" s="135"/>
      <c r="NZF4" s="135"/>
      <c r="NZG4" s="135"/>
      <c r="NZH4" s="135"/>
      <c r="NZI4" s="135"/>
      <c r="NZJ4" s="135"/>
      <c r="NZK4" s="135"/>
      <c r="NZL4" s="135"/>
      <c r="NZM4" s="135"/>
      <c r="NZN4" s="135"/>
      <c r="NZO4" s="135"/>
      <c r="NZP4" s="135"/>
      <c r="NZQ4" s="135"/>
      <c r="NZR4" s="135"/>
      <c r="NZS4" s="135"/>
      <c r="NZT4" s="135"/>
      <c r="NZU4" s="135"/>
      <c r="NZV4" s="135"/>
      <c r="NZW4" s="135"/>
      <c r="NZX4" s="135"/>
      <c r="NZY4" s="135"/>
      <c r="NZZ4" s="135"/>
      <c r="OAA4" s="135"/>
      <c r="OAB4" s="135"/>
      <c r="OAC4" s="135"/>
      <c r="OAD4" s="135"/>
      <c r="OAE4" s="135"/>
      <c r="OAF4" s="135"/>
      <c r="OAG4" s="135"/>
      <c r="OAH4" s="135"/>
      <c r="OAI4" s="135"/>
      <c r="OAJ4" s="135"/>
      <c r="OAK4" s="135"/>
      <c r="OAL4" s="135"/>
      <c r="OAM4" s="135"/>
      <c r="OAN4" s="135"/>
      <c r="OAO4" s="135"/>
      <c r="OAP4" s="135"/>
      <c r="OAQ4" s="135"/>
      <c r="OAR4" s="135"/>
      <c r="OAS4" s="135"/>
      <c r="OAT4" s="135"/>
      <c r="OAU4" s="135"/>
      <c r="OAV4" s="135"/>
      <c r="OAW4" s="135"/>
      <c r="OAX4" s="135"/>
      <c r="OAY4" s="135"/>
      <c r="OAZ4" s="135"/>
      <c r="OBA4" s="135"/>
      <c r="OBB4" s="135"/>
      <c r="OBC4" s="135"/>
      <c r="OBD4" s="135"/>
      <c r="OBE4" s="135"/>
      <c r="OBF4" s="135"/>
      <c r="OBG4" s="135"/>
      <c r="OBH4" s="135"/>
      <c r="OBI4" s="135"/>
      <c r="OBJ4" s="135"/>
      <c r="OBK4" s="135"/>
      <c r="OBL4" s="135"/>
      <c r="OBM4" s="135"/>
      <c r="OBN4" s="135"/>
      <c r="OBO4" s="135"/>
      <c r="OBP4" s="135"/>
      <c r="OBQ4" s="135"/>
      <c r="OBR4" s="135"/>
      <c r="OBS4" s="135"/>
      <c r="OBT4" s="135"/>
      <c r="OBU4" s="135"/>
      <c r="OBV4" s="135"/>
      <c r="OBW4" s="135"/>
      <c r="OBX4" s="135"/>
      <c r="OBY4" s="135"/>
      <c r="OBZ4" s="135"/>
      <c r="OCA4" s="135"/>
      <c r="OCB4" s="135"/>
      <c r="OCC4" s="135"/>
      <c r="OCD4" s="135"/>
      <c r="OCE4" s="135"/>
      <c r="OCF4" s="135"/>
      <c r="OCG4" s="135"/>
      <c r="OCH4" s="135"/>
      <c r="OCI4" s="135"/>
      <c r="OCJ4" s="135"/>
      <c r="OCK4" s="135"/>
      <c r="OCL4" s="135"/>
      <c r="OCM4" s="135"/>
      <c r="OCN4" s="135"/>
      <c r="OCO4" s="135"/>
      <c r="OCP4" s="135"/>
      <c r="OCQ4" s="135"/>
      <c r="OCR4" s="135"/>
      <c r="OCS4" s="135"/>
      <c r="OCT4" s="135"/>
      <c r="OCU4" s="135"/>
      <c r="OCV4" s="135"/>
      <c r="OCW4" s="135"/>
      <c r="OCX4" s="135"/>
      <c r="OCY4" s="135"/>
      <c r="OCZ4" s="135"/>
      <c r="ODA4" s="135"/>
      <c r="ODB4" s="135"/>
      <c r="ODC4" s="135"/>
      <c r="ODD4" s="135"/>
      <c r="ODE4" s="135"/>
      <c r="ODF4" s="135"/>
      <c r="ODG4" s="135"/>
      <c r="ODH4" s="135"/>
      <c r="ODI4" s="135"/>
      <c r="ODJ4" s="135"/>
      <c r="ODK4" s="135"/>
      <c r="ODL4" s="135"/>
      <c r="ODM4" s="135"/>
      <c r="ODN4" s="135"/>
      <c r="ODO4" s="135"/>
      <c r="ODP4" s="135"/>
      <c r="ODQ4" s="135"/>
      <c r="ODR4" s="135"/>
      <c r="ODS4" s="135"/>
      <c r="ODT4" s="135"/>
      <c r="ODU4" s="135"/>
      <c r="ODV4" s="135"/>
      <c r="ODW4" s="135"/>
      <c r="ODX4" s="135"/>
      <c r="ODY4" s="135"/>
      <c r="ODZ4" s="135"/>
      <c r="OEA4" s="135"/>
      <c r="OEB4" s="135"/>
      <c r="OEC4" s="135"/>
      <c r="OED4" s="135"/>
      <c r="OEE4" s="135"/>
      <c r="OEF4" s="135"/>
      <c r="OEG4" s="135"/>
      <c r="OEH4" s="135"/>
      <c r="OEI4" s="135"/>
      <c r="OEJ4" s="135"/>
      <c r="OEK4" s="135"/>
      <c r="OEL4" s="135"/>
      <c r="OEM4" s="135"/>
      <c r="OEN4" s="135"/>
      <c r="OEO4" s="135"/>
      <c r="OEP4" s="135"/>
      <c r="OEQ4" s="135"/>
      <c r="OER4" s="135"/>
      <c r="OES4" s="135"/>
      <c r="OET4" s="135"/>
      <c r="OEU4" s="135"/>
      <c r="OEV4" s="135"/>
      <c r="OEW4" s="135"/>
      <c r="OEX4" s="135"/>
      <c r="OEY4" s="135"/>
      <c r="OEZ4" s="135"/>
      <c r="OFA4" s="135"/>
      <c r="OFB4" s="135"/>
      <c r="OFC4" s="135"/>
      <c r="OFD4" s="135"/>
      <c r="OFE4" s="135"/>
      <c r="OFF4" s="135"/>
      <c r="OFG4" s="135"/>
      <c r="OFH4" s="135"/>
      <c r="OFI4" s="135"/>
      <c r="OFJ4" s="135"/>
      <c r="OFK4" s="135"/>
      <c r="OFL4" s="135"/>
      <c r="OFM4" s="135"/>
      <c r="OFN4" s="135"/>
      <c r="OFO4" s="135"/>
      <c r="OFP4" s="135"/>
      <c r="OFQ4" s="135"/>
      <c r="OFR4" s="135"/>
      <c r="OFS4" s="135"/>
      <c r="OFT4" s="135"/>
      <c r="OFU4" s="135"/>
      <c r="OFV4" s="135"/>
      <c r="OFW4" s="135"/>
      <c r="OFX4" s="135"/>
      <c r="OFY4" s="135"/>
      <c r="OFZ4" s="135"/>
      <c r="OGA4" s="135"/>
      <c r="OGB4" s="135"/>
      <c r="OGC4" s="135"/>
      <c r="OGD4" s="135"/>
      <c r="OGE4" s="135"/>
      <c r="OGF4" s="135"/>
      <c r="OGG4" s="135"/>
      <c r="OGH4" s="135"/>
      <c r="OGI4" s="135"/>
      <c r="OGJ4" s="135"/>
      <c r="OGK4" s="135"/>
      <c r="OGL4" s="135"/>
      <c r="OGM4" s="135"/>
      <c r="OGN4" s="135"/>
      <c r="OGO4" s="135"/>
      <c r="OGP4" s="135"/>
      <c r="OGQ4" s="135"/>
      <c r="OGR4" s="135"/>
      <c r="OGS4" s="135"/>
      <c r="OGT4" s="135"/>
      <c r="OGU4" s="135"/>
      <c r="OGV4" s="135"/>
      <c r="OGW4" s="135"/>
      <c r="OGX4" s="135"/>
      <c r="OGY4" s="135"/>
      <c r="OGZ4" s="135"/>
      <c r="OHA4" s="135"/>
      <c r="OHB4" s="135"/>
      <c r="OHC4" s="135"/>
      <c r="OHD4" s="135"/>
      <c r="OHE4" s="135"/>
      <c r="OHF4" s="135"/>
      <c r="OHG4" s="135"/>
      <c r="OHH4" s="135"/>
      <c r="OHI4" s="135"/>
      <c r="OHJ4" s="135"/>
      <c r="OHK4" s="135"/>
      <c r="OHL4" s="135"/>
      <c r="OHM4" s="135"/>
      <c r="OHN4" s="135"/>
      <c r="OHO4" s="135"/>
      <c r="OHP4" s="135"/>
      <c r="OHQ4" s="135"/>
      <c r="OHR4" s="135"/>
      <c r="OHS4" s="135"/>
      <c r="OHT4" s="135"/>
      <c r="OHU4" s="135"/>
      <c r="OHV4" s="135"/>
      <c r="OHW4" s="135"/>
      <c r="OHX4" s="135"/>
      <c r="OHY4" s="135"/>
      <c r="OHZ4" s="135"/>
      <c r="OIA4" s="135"/>
      <c r="OIB4" s="135"/>
      <c r="OIC4" s="135"/>
      <c r="OID4" s="135"/>
      <c r="OIE4" s="135"/>
      <c r="OIF4" s="135"/>
      <c r="OIG4" s="135"/>
      <c r="OIH4" s="135"/>
      <c r="OII4" s="135"/>
      <c r="OIJ4" s="135"/>
      <c r="OIK4" s="135"/>
      <c r="OIL4" s="135"/>
      <c r="OIM4" s="135"/>
      <c r="OIN4" s="135"/>
      <c r="OIO4" s="135"/>
      <c r="OIP4" s="135"/>
      <c r="OIQ4" s="135"/>
      <c r="OIR4" s="135"/>
      <c r="OIS4" s="135"/>
      <c r="OIT4" s="135"/>
      <c r="OIU4" s="135"/>
      <c r="OIV4" s="135"/>
      <c r="OIW4" s="135"/>
      <c r="OIX4" s="135"/>
      <c r="OIY4" s="135"/>
      <c r="OIZ4" s="135"/>
      <c r="OJA4" s="135"/>
      <c r="OJB4" s="135"/>
      <c r="OJC4" s="135"/>
      <c r="OJD4" s="135"/>
      <c r="OJE4" s="135"/>
      <c r="OJF4" s="135"/>
      <c r="OJG4" s="135"/>
      <c r="OJH4" s="135"/>
      <c r="OJI4" s="135"/>
      <c r="OJJ4" s="135"/>
      <c r="OJK4" s="135"/>
      <c r="OJL4" s="135"/>
      <c r="OJM4" s="135"/>
      <c r="OJN4" s="135"/>
      <c r="OJO4" s="135"/>
      <c r="OJP4" s="135"/>
      <c r="OJQ4" s="135"/>
      <c r="OJR4" s="135"/>
      <c r="OJS4" s="135"/>
      <c r="OJT4" s="135"/>
      <c r="OJU4" s="135"/>
      <c r="OJV4" s="135"/>
      <c r="OJW4" s="135"/>
      <c r="OJX4" s="135"/>
      <c r="OJY4" s="135"/>
      <c r="OJZ4" s="135"/>
      <c r="OKA4" s="135"/>
      <c r="OKB4" s="135"/>
      <c r="OKC4" s="135"/>
      <c r="OKD4" s="135"/>
      <c r="OKE4" s="135"/>
      <c r="OKF4" s="135"/>
      <c r="OKG4" s="135"/>
      <c r="OKH4" s="135"/>
      <c r="OKI4" s="135"/>
      <c r="OKJ4" s="135"/>
      <c r="OKK4" s="135"/>
      <c r="OKL4" s="135"/>
      <c r="OKM4" s="135"/>
      <c r="OKN4" s="135"/>
      <c r="OKO4" s="135"/>
      <c r="OKP4" s="135"/>
      <c r="OKQ4" s="135"/>
      <c r="OKR4" s="135"/>
      <c r="OKS4" s="135"/>
      <c r="OKT4" s="135"/>
      <c r="OKU4" s="135"/>
      <c r="OKV4" s="135"/>
      <c r="OKW4" s="135"/>
      <c r="OKX4" s="135"/>
      <c r="OKY4" s="135"/>
      <c r="OKZ4" s="135"/>
      <c r="OLA4" s="135"/>
      <c r="OLB4" s="135"/>
      <c r="OLC4" s="135"/>
      <c r="OLD4" s="135"/>
      <c r="OLE4" s="135"/>
      <c r="OLF4" s="135"/>
      <c r="OLG4" s="135"/>
      <c r="OLH4" s="135"/>
      <c r="OLI4" s="135"/>
      <c r="OLJ4" s="135"/>
      <c r="OLK4" s="135"/>
      <c r="OLL4" s="135"/>
      <c r="OLM4" s="135"/>
      <c r="OLN4" s="135"/>
      <c r="OLO4" s="135"/>
      <c r="OLP4" s="135"/>
      <c r="OLQ4" s="135"/>
      <c r="OLR4" s="135"/>
      <c r="OLS4" s="135"/>
      <c r="OLT4" s="135"/>
      <c r="OLU4" s="135"/>
      <c r="OLV4" s="135"/>
      <c r="OLW4" s="135"/>
      <c r="OLX4" s="135"/>
      <c r="OLY4" s="135"/>
      <c r="OLZ4" s="135"/>
      <c r="OMA4" s="135"/>
      <c r="OMB4" s="135"/>
      <c r="OMC4" s="135"/>
      <c r="OMD4" s="135"/>
      <c r="OME4" s="135"/>
      <c r="OMF4" s="135"/>
      <c r="OMG4" s="135"/>
      <c r="OMH4" s="135"/>
      <c r="OMI4" s="135"/>
      <c r="OMJ4" s="135"/>
      <c r="OMK4" s="135"/>
      <c r="OML4" s="135"/>
      <c r="OMM4" s="135"/>
      <c r="OMN4" s="135"/>
      <c r="OMO4" s="135"/>
      <c r="OMP4" s="135"/>
      <c r="OMQ4" s="135"/>
      <c r="OMR4" s="135"/>
      <c r="OMS4" s="135"/>
      <c r="OMT4" s="135"/>
      <c r="OMU4" s="135"/>
      <c r="OMV4" s="135"/>
      <c r="OMW4" s="135"/>
      <c r="OMX4" s="135"/>
      <c r="OMY4" s="135"/>
      <c r="OMZ4" s="135"/>
      <c r="ONA4" s="135"/>
      <c r="ONB4" s="135"/>
      <c r="ONC4" s="135"/>
      <c r="OND4" s="135"/>
      <c r="ONE4" s="135"/>
      <c r="ONF4" s="135"/>
      <c r="ONG4" s="135"/>
      <c r="ONH4" s="135"/>
      <c r="ONI4" s="135"/>
      <c r="ONJ4" s="135"/>
      <c r="ONK4" s="135"/>
      <c r="ONL4" s="135"/>
      <c r="ONM4" s="135"/>
      <c r="ONN4" s="135"/>
      <c r="ONO4" s="135"/>
      <c r="ONP4" s="135"/>
      <c r="ONQ4" s="135"/>
      <c r="ONR4" s="135"/>
      <c r="ONS4" s="135"/>
      <c r="ONT4" s="135"/>
      <c r="ONU4" s="135"/>
      <c r="ONV4" s="135"/>
      <c r="ONW4" s="135"/>
      <c r="ONX4" s="135"/>
      <c r="ONY4" s="135"/>
      <c r="ONZ4" s="135"/>
      <c r="OOA4" s="135"/>
      <c r="OOB4" s="135"/>
      <c r="OOC4" s="135"/>
      <c r="OOD4" s="135"/>
      <c r="OOE4" s="135"/>
      <c r="OOF4" s="135"/>
      <c r="OOG4" s="135"/>
      <c r="OOH4" s="135"/>
      <c r="OOI4" s="135"/>
      <c r="OOJ4" s="135"/>
      <c r="OOK4" s="135"/>
      <c r="OOL4" s="135"/>
      <c r="OOM4" s="135"/>
      <c r="OON4" s="135"/>
      <c r="OOO4" s="135"/>
      <c r="OOP4" s="135"/>
      <c r="OOQ4" s="135"/>
      <c r="OOR4" s="135"/>
      <c r="OOS4" s="135"/>
      <c r="OOT4" s="135"/>
      <c r="OOU4" s="135"/>
      <c r="OOV4" s="135"/>
      <c r="OOW4" s="135"/>
      <c r="OOX4" s="135"/>
      <c r="OOY4" s="135"/>
      <c r="OOZ4" s="135"/>
      <c r="OPA4" s="135"/>
      <c r="OPB4" s="135"/>
      <c r="OPC4" s="135"/>
      <c r="OPD4" s="135"/>
      <c r="OPE4" s="135"/>
      <c r="OPF4" s="135"/>
      <c r="OPG4" s="135"/>
      <c r="OPH4" s="135"/>
      <c r="OPI4" s="135"/>
      <c r="OPJ4" s="135"/>
      <c r="OPK4" s="135"/>
      <c r="OPL4" s="135"/>
      <c r="OPM4" s="135"/>
      <c r="OPN4" s="135"/>
      <c r="OPO4" s="135"/>
      <c r="OPP4" s="135"/>
      <c r="OPQ4" s="135"/>
      <c r="OPR4" s="135"/>
      <c r="OPS4" s="135"/>
      <c r="OPT4" s="135"/>
      <c r="OPU4" s="135"/>
      <c r="OPV4" s="135"/>
      <c r="OPW4" s="135"/>
      <c r="OPX4" s="135"/>
      <c r="OPY4" s="135"/>
      <c r="OPZ4" s="135"/>
      <c r="OQA4" s="135"/>
      <c r="OQB4" s="135"/>
      <c r="OQC4" s="135"/>
      <c r="OQD4" s="135"/>
      <c r="OQE4" s="135"/>
      <c r="OQF4" s="135"/>
      <c r="OQG4" s="135"/>
      <c r="OQH4" s="135"/>
      <c r="OQI4" s="135"/>
      <c r="OQJ4" s="135"/>
      <c r="OQK4" s="135"/>
      <c r="OQL4" s="135"/>
      <c r="OQM4" s="135"/>
      <c r="OQN4" s="135"/>
      <c r="OQO4" s="135"/>
      <c r="OQP4" s="135"/>
      <c r="OQQ4" s="135"/>
      <c r="OQR4" s="135"/>
      <c r="OQS4" s="135"/>
      <c r="OQT4" s="135"/>
      <c r="OQU4" s="135"/>
      <c r="OQV4" s="135"/>
      <c r="OQW4" s="135"/>
      <c r="OQX4" s="135"/>
      <c r="OQY4" s="135"/>
      <c r="OQZ4" s="135"/>
      <c r="ORA4" s="135"/>
      <c r="ORB4" s="135"/>
      <c r="ORC4" s="135"/>
      <c r="ORD4" s="135"/>
      <c r="ORE4" s="135"/>
      <c r="ORF4" s="135"/>
      <c r="ORG4" s="135"/>
      <c r="ORH4" s="135"/>
      <c r="ORI4" s="135"/>
      <c r="ORJ4" s="135"/>
      <c r="ORK4" s="135"/>
      <c r="ORL4" s="135"/>
      <c r="ORM4" s="135"/>
      <c r="ORN4" s="135"/>
      <c r="ORO4" s="135"/>
      <c r="ORP4" s="135"/>
      <c r="ORQ4" s="135"/>
      <c r="ORR4" s="135"/>
      <c r="ORS4" s="135"/>
      <c r="ORT4" s="135"/>
      <c r="ORU4" s="135"/>
      <c r="ORV4" s="135"/>
      <c r="ORW4" s="135"/>
      <c r="ORX4" s="135"/>
      <c r="ORY4" s="135"/>
      <c r="ORZ4" s="135"/>
      <c r="OSA4" s="135"/>
      <c r="OSB4" s="135"/>
      <c r="OSC4" s="135"/>
      <c r="OSD4" s="135"/>
      <c r="OSE4" s="135"/>
      <c r="OSF4" s="135"/>
      <c r="OSG4" s="135"/>
      <c r="OSH4" s="135"/>
      <c r="OSI4" s="135"/>
      <c r="OSJ4" s="135"/>
      <c r="OSK4" s="135"/>
      <c r="OSL4" s="135"/>
      <c r="OSM4" s="135"/>
      <c r="OSN4" s="135"/>
      <c r="OSO4" s="135"/>
      <c r="OSP4" s="135"/>
      <c r="OSQ4" s="135"/>
      <c r="OSR4" s="135"/>
      <c r="OSS4" s="135"/>
      <c r="OST4" s="135"/>
      <c r="OSU4" s="135"/>
      <c r="OSV4" s="135"/>
      <c r="OSW4" s="135"/>
      <c r="OSX4" s="135"/>
      <c r="OSY4" s="135"/>
      <c r="OSZ4" s="135"/>
      <c r="OTA4" s="135"/>
      <c r="OTB4" s="135"/>
      <c r="OTC4" s="135"/>
      <c r="OTD4" s="135"/>
      <c r="OTE4" s="135"/>
      <c r="OTF4" s="135"/>
      <c r="OTG4" s="135"/>
      <c r="OTH4" s="135"/>
      <c r="OTI4" s="135"/>
      <c r="OTJ4" s="135"/>
      <c r="OTK4" s="135"/>
      <c r="OTL4" s="135"/>
      <c r="OTM4" s="135"/>
      <c r="OTN4" s="135"/>
      <c r="OTO4" s="135"/>
      <c r="OTP4" s="135"/>
      <c r="OTQ4" s="135"/>
      <c r="OTR4" s="135"/>
      <c r="OTS4" s="135"/>
      <c r="OTT4" s="135"/>
      <c r="OTU4" s="135"/>
      <c r="OTV4" s="135"/>
      <c r="OTW4" s="135"/>
      <c r="OTX4" s="135"/>
      <c r="OTY4" s="135"/>
      <c r="OTZ4" s="135"/>
      <c r="OUA4" s="135"/>
      <c r="OUB4" s="135"/>
      <c r="OUC4" s="135"/>
      <c r="OUD4" s="135"/>
      <c r="OUE4" s="135"/>
      <c r="OUF4" s="135"/>
      <c r="OUG4" s="135"/>
      <c r="OUH4" s="135"/>
      <c r="OUI4" s="135"/>
      <c r="OUJ4" s="135"/>
      <c r="OUK4" s="135"/>
      <c r="OUL4" s="135"/>
      <c r="OUM4" s="135"/>
      <c r="OUN4" s="135"/>
      <c r="OUO4" s="135"/>
      <c r="OUP4" s="135"/>
      <c r="OUQ4" s="135"/>
      <c r="OUR4" s="135"/>
      <c r="OUS4" s="135"/>
      <c r="OUT4" s="135"/>
      <c r="OUU4" s="135"/>
      <c r="OUV4" s="135"/>
      <c r="OUW4" s="135"/>
      <c r="OUX4" s="135"/>
      <c r="OUY4" s="135"/>
      <c r="OUZ4" s="135"/>
      <c r="OVA4" s="135"/>
      <c r="OVB4" s="135"/>
      <c r="OVC4" s="135"/>
      <c r="OVD4" s="135"/>
      <c r="OVE4" s="135"/>
      <c r="OVF4" s="135"/>
      <c r="OVG4" s="135"/>
      <c r="OVH4" s="135"/>
      <c r="OVI4" s="135"/>
      <c r="OVJ4" s="135"/>
      <c r="OVK4" s="135"/>
      <c r="OVL4" s="135"/>
      <c r="OVM4" s="135"/>
      <c r="OVN4" s="135"/>
      <c r="OVO4" s="135"/>
      <c r="OVP4" s="135"/>
      <c r="OVQ4" s="135"/>
      <c r="OVR4" s="135"/>
      <c r="OVS4" s="135"/>
      <c r="OVT4" s="135"/>
      <c r="OVU4" s="135"/>
      <c r="OVV4" s="135"/>
      <c r="OVW4" s="135"/>
      <c r="OVX4" s="135"/>
      <c r="OVY4" s="135"/>
      <c r="OVZ4" s="135"/>
      <c r="OWA4" s="135"/>
      <c r="OWB4" s="135"/>
      <c r="OWC4" s="135"/>
      <c r="OWD4" s="135"/>
      <c r="OWE4" s="135"/>
      <c r="OWF4" s="135"/>
      <c r="OWG4" s="135"/>
      <c r="OWH4" s="135"/>
      <c r="OWI4" s="135"/>
      <c r="OWJ4" s="135"/>
      <c r="OWK4" s="135"/>
      <c r="OWL4" s="135"/>
      <c r="OWM4" s="135"/>
      <c r="OWN4" s="135"/>
      <c r="OWO4" s="135"/>
      <c r="OWP4" s="135"/>
      <c r="OWQ4" s="135"/>
      <c r="OWR4" s="135"/>
      <c r="OWS4" s="135"/>
      <c r="OWT4" s="135"/>
      <c r="OWU4" s="135"/>
      <c r="OWV4" s="135"/>
      <c r="OWW4" s="135"/>
      <c r="OWX4" s="135"/>
      <c r="OWY4" s="135"/>
      <c r="OWZ4" s="135"/>
      <c r="OXA4" s="135"/>
      <c r="OXB4" s="135"/>
      <c r="OXC4" s="135"/>
      <c r="OXD4" s="135"/>
      <c r="OXE4" s="135"/>
      <c r="OXF4" s="135"/>
      <c r="OXG4" s="135"/>
      <c r="OXH4" s="135"/>
      <c r="OXI4" s="135"/>
      <c r="OXJ4" s="135"/>
      <c r="OXK4" s="135"/>
      <c r="OXL4" s="135"/>
      <c r="OXM4" s="135"/>
      <c r="OXN4" s="135"/>
      <c r="OXO4" s="135"/>
      <c r="OXP4" s="135"/>
      <c r="OXQ4" s="135"/>
      <c r="OXR4" s="135"/>
      <c r="OXS4" s="135"/>
      <c r="OXT4" s="135"/>
      <c r="OXU4" s="135"/>
      <c r="OXV4" s="135"/>
      <c r="OXW4" s="135"/>
      <c r="OXX4" s="135"/>
      <c r="OXY4" s="135"/>
      <c r="OXZ4" s="135"/>
      <c r="OYA4" s="135"/>
      <c r="OYB4" s="135"/>
      <c r="OYC4" s="135"/>
      <c r="OYD4" s="135"/>
      <c r="OYE4" s="135"/>
      <c r="OYF4" s="135"/>
      <c r="OYG4" s="135"/>
      <c r="OYH4" s="135"/>
      <c r="OYI4" s="135"/>
      <c r="OYJ4" s="135"/>
      <c r="OYK4" s="135"/>
      <c r="OYL4" s="135"/>
      <c r="OYM4" s="135"/>
      <c r="OYN4" s="135"/>
      <c r="OYO4" s="135"/>
      <c r="OYP4" s="135"/>
      <c r="OYQ4" s="135"/>
      <c r="OYR4" s="135"/>
      <c r="OYS4" s="135"/>
      <c r="OYT4" s="135"/>
      <c r="OYU4" s="135"/>
      <c r="OYV4" s="135"/>
      <c r="OYW4" s="135"/>
      <c r="OYX4" s="135"/>
      <c r="OYY4" s="135"/>
      <c r="OYZ4" s="135"/>
      <c r="OZA4" s="135"/>
      <c r="OZB4" s="135"/>
      <c r="OZC4" s="135"/>
      <c r="OZD4" s="135"/>
      <c r="OZE4" s="135"/>
      <c r="OZF4" s="135"/>
      <c r="OZG4" s="135"/>
      <c r="OZH4" s="135"/>
      <c r="OZI4" s="135"/>
      <c r="OZJ4" s="135"/>
      <c r="OZK4" s="135"/>
      <c r="OZL4" s="135"/>
      <c r="OZM4" s="135"/>
      <c r="OZN4" s="135"/>
      <c r="OZO4" s="135"/>
      <c r="OZP4" s="135"/>
      <c r="OZQ4" s="135"/>
      <c r="OZR4" s="135"/>
      <c r="OZS4" s="135"/>
      <c r="OZT4" s="135"/>
      <c r="OZU4" s="135"/>
      <c r="OZV4" s="135"/>
      <c r="OZW4" s="135"/>
      <c r="OZX4" s="135"/>
      <c r="OZY4" s="135"/>
      <c r="OZZ4" s="135"/>
      <c r="PAA4" s="135"/>
      <c r="PAB4" s="135"/>
      <c r="PAC4" s="135"/>
      <c r="PAD4" s="135"/>
      <c r="PAE4" s="135"/>
      <c r="PAF4" s="135"/>
      <c r="PAG4" s="135"/>
      <c r="PAH4" s="135"/>
      <c r="PAI4" s="135"/>
      <c r="PAJ4" s="135"/>
      <c r="PAK4" s="135"/>
      <c r="PAL4" s="135"/>
      <c r="PAM4" s="135"/>
      <c r="PAN4" s="135"/>
      <c r="PAO4" s="135"/>
      <c r="PAP4" s="135"/>
      <c r="PAQ4" s="135"/>
      <c r="PAR4" s="135"/>
      <c r="PAS4" s="135"/>
      <c r="PAT4" s="135"/>
      <c r="PAU4" s="135"/>
      <c r="PAV4" s="135"/>
      <c r="PAW4" s="135"/>
      <c r="PAX4" s="135"/>
      <c r="PAY4" s="135"/>
      <c r="PAZ4" s="135"/>
      <c r="PBA4" s="135"/>
      <c r="PBB4" s="135"/>
      <c r="PBC4" s="135"/>
      <c r="PBD4" s="135"/>
      <c r="PBE4" s="135"/>
      <c r="PBF4" s="135"/>
      <c r="PBG4" s="135"/>
      <c r="PBH4" s="135"/>
      <c r="PBI4" s="135"/>
      <c r="PBJ4" s="135"/>
      <c r="PBK4" s="135"/>
      <c r="PBL4" s="135"/>
      <c r="PBM4" s="135"/>
      <c r="PBN4" s="135"/>
      <c r="PBO4" s="135"/>
      <c r="PBP4" s="135"/>
      <c r="PBQ4" s="135"/>
      <c r="PBR4" s="135"/>
      <c r="PBS4" s="135"/>
      <c r="PBT4" s="135"/>
      <c r="PBU4" s="135"/>
      <c r="PBV4" s="135"/>
      <c r="PBW4" s="135"/>
      <c r="PBX4" s="135"/>
      <c r="PBY4" s="135"/>
      <c r="PBZ4" s="135"/>
      <c r="PCA4" s="135"/>
      <c r="PCB4" s="135"/>
      <c r="PCC4" s="135"/>
      <c r="PCD4" s="135"/>
      <c r="PCE4" s="135"/>
      <c r="PCF4" s="135"/>
      <c r="PCG4" s="135"/>
      <c r="PCH4" s="135"/>
      <c r="PCI4" s="135"/>
      <c r="PCJ4" s="135"/>
      <c r="PCK4" s="135"/>
      <c r="PCL4" s="135"/>
      <c r="PCM4" s="135"/>
      <c r="PCN4" s="135"/>
      <c r="PCO4" s="135"/>
      <c r="PCP4" s="135"/>
      <c r="PCQ4" s="135"/>
      <c r="PCR4" s="135"/>
      <c r="PCS4" s="135"/>
      <c r="PCT4" s="135"/>
      <c r="PCU4" s="135"/>
      <c r="PCV4" s="135"/>
      <c r="PCW4" s="135"/>
      <c r="PCX4" s="135"/>
      <c r="PCY4" s="135"/>
      <c r="PCZ4" s="135"/>
      <c r="PDA4" s="135"/>
      <c r="PDB4" s="135"/>
      <c r="PDC4" s="135"/>
      <c r="PDD4" s="135"/>
      <c r="PDE4" s="135"/>
      <c r="PDF4" s="135"/>
      <c r="PDG4" s="135"/>
      <c r="PDH4" s="135"/>
      <c r="PDI4" s="135"/>
      <c r="PDJ4" s="135"/>
      <c r="PDK4" s="135"/>
      <c r="PDL4" s="135"/>
      <c r="PDM4" s="135"/>
      <c r="PDN4" s="135"/>
      <c r="PDO4" s="135"/>
      <c r="PDP4" s="135"/>
      <c r="PDQ4" s="135"/>
      <c r="PDR4" s="135"/>
      <c r="PDS4" s="135"/>
      <c r="PDT4" s="135"/>
      <c r="PDU4" s="135"/>
      <c r="PDV4" s="135"/>
      <c r="PDW4" s="135"/>
      <c r="PDX4" s="135"/>
      <c r="PDY4" s="135"/>
      <c r="PDZ4" s="135"/>
      <c r="PEA4" s="135"/>
      <c r="PEB4" s="135"/>
      <c r="PEC4" s="135"/>
      <c r="PED4" s="135"/>
      <c r="PEE4" s="135"/>
      <c r="PEF4" s="135"/>
      <c r="PEG4" s="135"/>
      <c r="PEH4" s="135"/>
      <c r="PEI4" s="135"/>
      <c r="PEJ4" s="135"/>
      <c r="PEK4" s="135"/>
      <c r="PEL4" s="135"/>
      <c r="PEM4" s="135"/>
      <c r="PEN4" s="135"/>
      <c r="PEO4" s="135"/>
      <c r="PEP4" s="135"/>
      <c r="PEQ4" s="135"/>
      <c r="PER4" s="135"/>
      <c r="PES4" s="135"/>
      <c r="PET4" s="135"/>
      <c r="PEU4" s="135"/>
      <c r="PEV4" s="135"/>
      <c r="PEW4" s="135"/>
      <c r="PEX4" s="135"/>
      <c r="PEY4" s="135"/>
      <c r="PEZ4" s="135"/>
      <c r="PFA4" s="135"/>
      <c r="PFB4" s="135"/>
      <c r="PFC4" s="135"/>
      <c r="PFD4" s="135"/>
      <c r="PFE4" s="135"/>
      <c r="PFF4" s="135"/>
      <c r="PFG4" s="135"/>
      <c r="PFH4" s="135"/>
      <c r="PFI4" s="135"/>
      <c r="PFJ4" s="135"/>
      <c r="PFK4" s="135"/>
      <c r="PFL4" s="135"/>
      <c r="PFM4" s="135"/>
      <c r="PFN4" s="135"/>
      <c r="PFO4" s="135"/>
      <c r="PFP4" s="135"/>
      <c r="PFQ4" s="135"/>
      <c r="PFR4" s="135"/>
      <c r="PFS4" s="135"/>
      <c r="PFT4" s="135"/>
      <c r="PFU4" s="135"/>
      <c r="PFV4" s="135"/>
      <c r="PFW4" s="135"/>
      <c r="PFX4" s="135"/>
      <c r="PFY4" s="135"/>
      <c r="PFZ4" s="135"/>
      <c r="PGA4" s="135"/>
      <c r="PGB4" s="135"/>
      <c r="PGC4" s="135"/>
      <c r="PGD4" s="135"/>
      <c r="PGE4" s="135"/>
      <c r="PGF4" s="135"/>
      <c r="PGG4" s="135"/>
      <c r="PGH4" s="135"/>
      <c r="PGI4" s="135"/>
      <c r="PGJ4" s="135"/>
      <c r="PGK4" s="135"/>
      <c r="PGL4" s="135"/>
      <c r="PGM4" s="135"/>
      <c r="PGN4" s="135"/>
      <c r="PGO4" s="135"/>
      <c r="PGP4" s="135"/>
      <c r="PGQ4" s="135"/>
      <c r="PGR4" s="135"/>
      <c r="PGS4" s="135"/>
      <c r="PGT4" s="135"/>
      <c r="PGU4" s="135"/>
      <c r="PGV4" s="135"/>
      <c r="PGW4" s="135"/>
      <c r="PGX4" s="135"/>
      <c r="PGY4" s="135"/>
      <c r="PGZ4" s="135"/>
      <c r="PHA4" s="135"/>
      <c r="PHB4" s="135"/>
      <c r="PHC4" s="135"/>
      <c r="PHD4" s="135"/>
      <c r="PHE4" s="135"/>
      <c r="PHF4" s="135"/>
      <c r="PHG4" s="135"/>
      <c r="PHH4" s="135"/>
      <c r="PHI4" s="135"/>
      <c r="PHJ4" s="135"/>
      <c r="PHK4" s="135"/>
      <c r="PHL4" s="135"/>
      <c r="PHM4" s="135"/>
      <c r="PHN4" s="135"/>
      <c r="PHO4" s="135"/>
      <c r="PHP4" s="135"/>
      <c r="PHQ4" s="135"/>
      <c r="PHR4" s="135"/>
      <c r="PHS4" s="135"/>
      <c r="PHT4" s="135"/>
      <c r="PHU4" s="135"/>
      <c r="PHV4" s="135"/>
      <c r="PHW4" s="135"/>
      <c r="PHX4" s="135"/>
      <c r="PHY4" s="135"/>
      <c r="PHZ4" s="135"/>
      <c r="PIA4" s="135"/>
      <c r="PIB4" s="135"/>
      <c r="PIC4" s="135"/>
      <c r="PID4" s="135"/>
      <c r="PIE4" s="135"/>
      <c r="PIF4" s="135"/>
      <c r="PIG4" s="135"/>
      <c r="PIH4" s="135"/>
      <c r="PII4" s="135"/>
      <c r="PIJ4" s="135"/>
      <c r="PIK4" s="135"/>
      <c r="PIL4" s="135"/>
      <c r="PIM4" s="135"/>
      <c r="PIN4" s="135"/>
      <c r="PIO4" s="135"/>
      <c r="PIP4" s="135"/>
      <c r="PIQ4" s="135"/>
      <c r="PIR4" s="135"/>
      <c r="PIS4" s="135"/>
      <c r="PIT4" s="135"/>
      <c r="PIU4" s="135"/>
      <c r="PIV4" s="135"/>
      <c r="PIW4" s="135"/>
      <c r="PIX4" s="135"/>
      <c r="PIY4" s="135"/>
      <c r="PIZ4" s="135"/>
      <c r="PJA4" s="135"/>
      <c r="PJB4" s="135"/>
      <c r="PJC4" s="135"/>
      <c r="PJD4" s="135"/>
      <c r="PJE4" s="135"/>
      <c r="PJF4" s="135"/>
      <c r="PJG4" s="135"/>
      <c r="PJH4" s="135"/>
      <c r="PJI4" s="135"/>
      <c r="PJJ4" s="135"/>
      <c r="PJK4" s="135"/>
      <c r="PJL4" s="135"/>
      <c r="PJM4" s="135"/>
      <c r="PJN4" s="135"/>
      <c r="PJO4" s="135"/>
      <c r="PJP4" s="135"/>
      <c r="PJQ4" s="135"/>
      <c r="PJR4" s="135"/>
      <c r="PJS4" s="135"/>
      <c r="PJT4" s="135"/>
      <c r="PJU4" s="135"/>
      <c r="PJV4" s="135"/>
      <c r="PJW4" s="135"/>
      <c r="PJX4" s="135"/>
      <c r="PJY4" s="135"/>
      <c r="PJZ4" s="135"/>
      <c r="PKA4" s="135"/>
      <c r="PKB4" s="135"/>
      <c r="PKC4" s="135"/>
      <c r="PKD4" s="135"/>
      <c r="PKE4" s="135"/>
      <c r="PKF4" s="135"/>
      <c r="PKG4" s="135"/>
      <c r="PKH4" s="135"/>
      <c r="PKI4" s="135"/>
      <c r="PKJ4" s="135"/>
      <c r="PKK4" s="135"/>
      <c r="PKL4" s="135"/>
      <c r="PKM4" s="135"/>
      <c r="PKN4" s="135"/>
      <c r="PKO4" s="135"/>
      <c r="PKP4" s="135"/>
      <c r="PKQ4" s="135"/>
      <c r="PKR4" s="135"/>
      <c r="PKS4" s="135"/>
      <c r="PKT4" s="135"/>
      <c r="PKU4" s="135"/>
      <c r="PKV4" s="135"/>
      <c r="PKW4" s="135"/>
      <c r="PKX4" s="135"/>
      <c r="PKY4" s="135"/>
      <c r="PKZ4" s="135"/>
      <c r="PLA4" s="135"/>
      <c r="PLB4" s="135"/>
      <c r="PLC4" s="135"/>
      <c r="PLD4" s="135"/>
      <c r="PLE4" s="135"/>
      <c r="PLF4" s="135"/>
      <c r="PLG4" s="135"/>
      <c r="PLH4" s="135"/>
      <c r="PLI4" s="135"/>
      <c r="PLJ4" s="135"/>
      <c r="PLK4" s="135"/>
      <c r="PLL4" s="135"/>
      <c r="PLM4" s="135"/>
      <c r="PLN4" s="135"/>
      <c r="PLO4" s="135"/>
      <c r="PLP4" s="135"/>
      <c r="PLQ4" s="135"/>
      <c r="PLR4" s="135"/>
      <c r="PLS4" s="135"/>
      <c r="PLT4" s="135"/>
      <c r="PLU4" s="135"/>
      <c r="PLV4" s="135"/>
      <c r="PLW4" s="135"/>
      <c r="PLX4" s="135"/>
      <c r="PLY4" s="135"/>
      <c r="PLZ4" s="135"/>
      <c r="PMA4" s="135"/>
      <c r="PMB4" s="135"/>
      <c r="PMC4" s="135"/>
      <c r="PMD4" s="135"/>
      <c r="PME4" s="135"/>
      <c r="PMF4" s="135"/>
      <c r="PMG4" s="135"/>
      <c r="PMH4" s="135"/>
      <c r="PMI4" s="135"/>
      <c r="PMJ4" s="135"/>
      <c r="PMK4" s="135"/>
      <c r="PML4" s="135"/>
      <c r="PMM4" s="135"/>
      <c r="PMN4" s="135"/>
      <c r="PMO4" s="135"/>
      <c r="PMP4" s="135"/>
      <c r="PMQ4" s="135"/>
      <c r="PMR4" s="135"/>
      <c r="PMS4" s="135"/>
      <c r="PMT4" s="135"/>
      <c r="PMU4" s="135"/>
      <c r="PMV4" s="135"/>
      <c r="PMW4" s="135"/>
      <c r="PMX4" s="135"/>
      <c r="PMY4" s="135"/>
      <c r="PMZ4" s="135"/>
      <c r="PNA4" s="135"/>
      <c r="PNB4" s="135"/>
      <c r="PNC4" s="135"/>
      <c r="PND4" s="135"/>
      <c r="PNE4" s="135"/>
      <c r="PNF4" s="135"/>
      <c r="PNG4" s="135"/>
      <c r="PNH4" s="135"/>
      <c r="PNI4" s="135"/>
      <c r="PNJ4" s="135"/>
      <c r="PNK4" s="135"/>
      <c r="PNL4" s="135"/>
      <c r="PNM4" s="135"/>
      <c r="PNN4" s="135"/>
      <c r="PNO4" s="135"/>
      <c r="PNP4" s="135"/>
      <c r="PNQ4" s="135"/>
      <c r="PNR4" s="135"/>
      <c r="PNS4" s="135"/>
      <c r="PNT4" s="135"/>
      <c r="PNU4" s="135"/>
      <c r="PNV4" s="135"/>
      <c r="PNW4" s="135"/>
      <c r="PNX4" s="135"/>
      <c r="PNY4" s="135"/>
      <c r="PNZ4" s="135"/>
      <c r="POA4" s="135"/>
      <c r="POB4" s="135"/>
      <c r="POC4" s="135"/>
      <c r="POD4" s="135"/>
      <c r="POE4" s="135"/>
      <c r="POF4" s="135"/>
      <c r="POG4" s="135"/>
      <c r="POH4" s="135"/>
      <c r="POI4" s="135"/>
      <c r="POJ4" s="135"/>
      <c r="POK4" s="135"/>
      <c r="POL4" s="135"/>
      <c r="POM4" s="135"/>
      <c r="PON4" s="135"/>
      <c r="POO4" s="135"/>
      <c r="POP4" s="135"/>
      <c r="POQ4" s="135"/>
      <c r="POR4" s="135"/>
      <c r="POS4" s="135"/>
      <c r="POT4" s="135"/>
      <c r="POU4" s="135"/>
      <c r="POV4" s="135"/>
      <c r="POW4" s="135"/>
      <c r="POX4" s="135"/>
      <c r="POY4" s="135"/>
      <c r="POZ4" s="135"/>
      <c r="PPA4" s="135"/>
      <c r="PPB4" s="135"/>
      <c r="PPC4" s="135"/>
      <c r="PPD4" s="135"/>
      <c r="PPE4" s="135"/>
      <c r="PPF4" s="135"/>
      <c r="PPG4" s="135"/>
      <c r="PPH4" s="135"/>
      <c r="PPI4" s="135"/>
      <c r="PPJ4" s="135"/>
      <c r="PPK4" s="135"/>
      <c r="PPL4" s="135"/>
      <c r="PPM4" s="135"/>
      <c r="PPN4" s="135"/>
      <c r="PPO4" s="135"/>
      <c r="PPP4" s="135"/>
      <c r="PPQ4" s="135"/>
      <c r="PPR4" s="135"/>
      <c r="PPS4" s="135"/>
      <c r="PPT4" s="135"/>
      <c r="PPU4" s="135"/>
      <c r="PPV4" s="135"/>
      <c r="PPW4" s="135"/>
      <c r="PPX4" s="135"/>
      <c r="PPY4" s="135"/>
      <c r="PPZ4" s="135"/>
      <c r="PQA4" s="135"/>
      <c r="PQB4" s="135"/>
      <c r="PQC4" s="135"/>
      <c r="PQD4" s="135"/>
      <c r="PQE4" s="135"/>
      <c r="PQF4" s="135"/>
      <c r="PQG4" s="135"/>
      <c r="PQH4" s="135"/>
      <c r="PQI4" s="135"/>
      <c r="PQJ4" s="135"/>
      <c r="PQK4" s="135"/>
      <c r="PQL4" s="135"/>
      <c r="PQM4" s="135"/>
      <c r="PQN4" s="135"/>
      <c r="PQO4" s="135"/>
      <c r="PQP4" s="135"/>
      <c r="PQQ4" s="135"/>
      <c r="PQR4" s="135"/>
      <c r="PQS4" s="135"/>
      <c r="PQT4" s="135"/>
      <c r="PQU4" s="135"/>
      <c r="PQV4" s="135"/>
      <c r="PQW4" s="135"/>
      <c r="PQX4" s="135"/>
      <c r="PQY4" s="135"/>
      <c r="PQZ4" s="135"/>
      <c r="PRA4" s="135"/>
      <c r="PRB4" s="135"/>
      <c r="PRC4" s="135"/>
      <c r="PRD4" s="135"/>
      <c r="PRE4" s="135"/>
      <c r="PRF4" s="135"/>
      <c r="PRG4" s="135"/>
      <c r="PRH4" s="135"/>
      <c r="PRI4" s="135"/>
      <c r="PRJ4" s="135"/>
      <c r="PRK4" s="135"/>
      <c r="PRL4" s="135"/>
      <c r="PRM4" s="135"/>
      <c r="PRN4" s="135"/>
      <c r="PRO4" s="135"/>
      <c r="PRP4" s="135"/>
      <c r="PRQ4" s="135"/>
      <c r="PRR4" s="135"/>
      <c r="PRS4" s="135"/>
      <c r="PRT4" s="135"/>
      <c r="PRU4" s="135"/>
      <c r="PRV4" s="135"/>
      <c r="PRW4" s="135"/>
      <c r="PRX4" s="135"/>
      <c r="PRY4" s="135"/>
      <c r="PRZ4" s="135"/>
      <c r="PSA4" s="135"/>
      <c r="PSB4" s="135"/>
      <c r="PSC4" s="135"/>
      <c r="PSD4" s="135"/>
      <c r="PSE4" s="135"/>
      <c r="PSF4" s="135"/>
      <c r="PSG4" s="135"/>
      <c r="PSH4" s="135"/>
      <c r="PSI4" s="135"/>
      <c r="PSJ4" s="135"/>
      <c r="PSK4" s="135"/>
      <c r="PSL4" s="135"/>
      <c r="PSM4" s="135"/>
      <c r="PSN4" s="135"/>
      <c r="PSO4" s="135"/>
      <c r="PSP4" s="135"/>
      <c r="PSQ4" s="135"/>
      <c r="PSR4" s="135"/>
      <c r="PSS4" s="135"/>
      <c r="PST4" s="135"/>
      <c r="PSU4" s="135"/>
      <c r="PSV4" s="135"/>
      <c r="PSW4" s="135"/>
      <c r="PSX4" s="135"/>
      <c r="PSY4" s="135"/>
      <c r="PSZ4" s="135"/>
      <c r="PTA4" s="135"/>
      <c r="PTB4" s="135"/>
      <c r="PTC4" s="135"/>
      <c r="PTD4" s="135"/>
      <c r="PTE4" s="135"/>
      <c r="PTF4" s="135"/>
      <c r="PTG4" s="135"/>
      <c r="PTH4" s="135"/>
      <c r="PTI4" s="135"/>
      <c r="PTJ4" s="135"/>
      <c r="PTK4" s="135"/>
      <c r="PTL4" s="135"/>
      <c r="PTM4" s="135"/>
      <c r="PTN4" s="135"/>
      <c r="PTO4" s="135"/>
      <c r="PTP4" s="135"/>
      <c r="PTQ4" s="135"/>
      <c r="PTR4" s="135"/>
      <c r="PTS4" s="135"/>
      <c r="PTT4" s="135"/>
      <c r="PTU4" s="135"/>
      <c r="PTV4" s="135"/>
      <c r="PTW4" s="135"/>
      <c r="PTX4" s="135"/>
      <c r="PTY4" s="135"/>
      <c r="PTZ4" s="135"/>
      <c r="PUA4" s="135"/>
      <c r="PUB4" s="135"/>
      <c r="PUC4" s="135"/>
      <c r="PUD4" s="135"/>
      <c r="PUE4" s="135"/>
      <c r="PUF4" s="135"/>
      <c r="PUG4" s="135"/>
      <c r="PUH4" s="135"/>
      <c r="PUI4" s="135"/>
      <c r="PUJ4" s="135"/>
      <c r="PUK4" s="135"/>
      <c r="PUL4" s="135"/>
      <c r="PUM4" s="135"/>
      <c r="PUN4" s="135"/>
      <c r="PUO4" s="135"/>
      <c r="PUP4" s="135"/>
      <c r="PUQ4" s="135"/>
      <c r="PUR4" s="135"/>
      <c r="PUS4" s="135"/>
      <c r="PUT4" s="135"/>
      <c r="PUU4" s="135"/>
      <c r="PUV4" s="135"/>
      <c r="PUW4" s="135"/>
      <c r="PUX4" s="135"/>
      <c r="PUY4" s="135"/>
      <c r="PUZ4" s="135"/>
      <c r="PVA4" s="135"/>
      <c r="PVB4" s="135"/>
      <c r="PVC4" s="135"/>
      <c r="PVD4" s="135"/>
      <c r="PVE4" s="135"/>
      <c r="PVF4" s="135"/>
      <c r="PVG4" s="135"/>
      <c r="PVH4" s="135"/>
      <c r="PVI4" s="135"/>
      <c r="PVJ4" s="135"/>
      <c r="PVK4" s="135"/>
      <c r="PVL4" s="135"/>
      <c r="PVM4" s="135"/>
      <c r="PVN4" s="135"/>
      <c r="PVO4" s="135"/>
      <c r="PVP4" s="135"/>
      <c r="PVQ4" s="135"/>
      <c r="PVR4" s="135"/>
      <c r="PVS4" s="135"/>
      <c r="PVT4" s="135"/>
      <c r="PVU4" s="135"/>
      <c r="PVV4" s="135"/>
      <c r="PVW4" s="135"/>
      <c r="PVX4" s="135"/>
      <c r="PVY4" s="135"/>
      <c r="PVZ4" s="135"/>
      <c r="PWA4" s="135"/>
      <c r="PWB4" s="135"/>
      <c r="PWC4" s="135"/>
      <c r="PWD4" s="135"/>
      <c r="PWE4" s="135"/>
      <c r="PWF4" s="135"/>
      <c r="PWG4" s="135"/>
      <c r="PWH4" s="135"/>
      <c r="PWI4" s="135"/>
      <c r="PWJ4" s="135"/>
      <c r="PWK4" s="135"/>
      <c r="PWL4" s="135"/>
      <c r="PWM4" s="135"/>
      <c r="PWN4" s="135"/>
      <c r="PWO4" s="135"/>
      <c r="PWP4" s="135"/>
      <c r="PWQ4" s="135"/>
      <c r="PWR4" s="135"/>
      <c r="PWS4" s="135"/>
      <c r="PWT4" s="135"/>
      <c r="PWU4" s="135"/>
      <c r="PWV4" s="135"/>
      <c r="PWW4" s="135"/>
      <c r="PWX4" s="135"/>
      <c r="PWY4" s="135"/>
      <c r="PWZ4" s="135"/>
      <c r="PXA4" s="135"/>
      <c r="PXB4" s="135"/>
      <c r="PXC4" s="135"/>
      <c r="PXD4" s="135"/>
      <c r="PXE4" s="135"/>
      <c r="PXF4" s="135"/>
      <c r="PXG4" s="135"/>
      <c r="PXH4" s="135"/>
      <c r="PXI4" s="135"/>
      <c r="PXJ4" s="135"/>
      <c r="PXK4" s="135"/>
      <c r="PXL4" s="135"/>
      <c r="PXM4" s="135"/>
      <c r="PXN4" s="135"/>
      <c r="PXO4" s="135"/>
      <c r="PXP4" s="135"/>
      <c r="PXQ4" s="135"/>
      <c r="PXR4" s="135"/>
      <c r="PXS4" s="135"/>
      <c r="PXT4" s="135"/>
      <c r="PXU4" s="135"/>
      <c r="PXV4" s="135"/>
      <c r="PXW4" s="135"/>
      <c r="PXX4" s="135"/>
      <c r="PXY4" s="135"/>
      <c r="PXZ4" s="135"/>
      <c r="PYA4" s="135"/>
      <c r="PYB4" s="135"/>
      <c r="PYC4" s="135"/>
      <c r="PYD4" s="135"/>
      <c r="PYE4" s="135"/>
      <c r="PYF4" s="135"/>
      <c r="PYG4" s="135"/>
      <c r="PYH4" s="135"/>
      <c r="PYI4" s="135"/>
      <c r="PYJ4" s="135"/>
      <c r="PYK4" s="135"/>
      <c r="PYL4" s="135"/>
      <c r="PYM4" s="135"/>
      <c r="PYN4" s="135"/>
      <c r="PYO4" s="135"/>
      <c r="PYP4" s="135"/>
      <c r="PYQ4" s="135"/>
      <c r="PYR4" s="135"/>
      <c r="PYS4" s="135"/>
      <c r="PYT4" s="135"/>
      <c r="PYU4" s="135"/>
      <c r="PYV4" s="135"/>
      <c r="PYW4" s="135"/>
      <c r="PYX4" s="135"/>
      <c r="PYY4" s="135"/>
      <c r="PYZ4" s="135"/>
      <c r="PZA4" s="135"/>
      <c r="PZB4" s="135"/>
      <c r="PZC4" s="135"/>
      <c r="PZD4" s="135"/>
      <c r="PZE4" s="135"/>
      <c r="PZF4" s="135"/>
      <c r="PZG4" s="135"/>
      <c r="PZH4" s="135"/>
      <c r="PZI4" s="135"/>
      <c r="PZJ4" s="135"/>
      <c r="PZK4" s="135"/>
      <c r="PZL4" s="135"/>
      <c r="PZM4" s="135"/>
      <c r="PZN4" s="135"/>
      <c r="PZO4" s="135"/>
      <c r="PZP4" s="135"/>
      <c r="PZQ4" s="135"/>
      <c r="PZR4" s="135"/>
      <c r="PZS4" s="135"/>
      <c r="PZT4" s="135"/>
      <c r="PZU4" s="135"/>
      <c r="PZV4" s="135"/>
      <c r="PZW4" s="135"/>
      <c r="PZX4" s="135"/>
      <c r="PZY4" s="135"/>
      <c r="PZZ4" s="135"/>
      <c r="QAA4" s="135"/>
      <c r="QAB4" s="135"/>
      <c r="QAC4" s="135"/>
      <c r="QAD4" s="135"/>
      <c r="QAE4" s="135"/>
      <c r="QAF4" s="135"/>
      <c r="QAG4" s="135"/>
      <c r="QAH4" s="135"/>
      <c r="QAI4" s="135"/>
      <c r="QAJ4" s="135"/>
      <c r="QAK4" s="135"/>
      <c r="QAL4" s="135"/>
      <c r="QAM4" s="135"/>
      <c r="QAN4" s="135"/>
      <c r="QAO4" s="135"/>
      <c r="QAP4" s="135"/>
      <c r="QAQ4" s="135"/>
      <c r="QAR4" s="135"/>
      <c r="QAS4" s="135"/>
      <c r="QAT4" s="135"/>
      <c r="QAU4" s="135"/>
      <c r="QAV4" s="135"/>
      <c r="QAW4" s="135"/>
      <c r="QAX4" s="135"/>
      <c r="QAY4" s="135"/>
      <c r="QAZ4" s="135"/>
      <c r="QBA4" s="135"/>
      <c r="QBB4" s="135"/>
      <c r="QBC4" s="135"/>
      <c r="QBD4" s="135"/>
      <c r="QBE4" s="135"/>
      <c r="QBF4" s="135"/>
      <c r="QBG4" s="135"/>
      <c r="QBH4" s="135"/>
      <c r="QBI4" s="135"/>
      <c r="QBJ4" s="135"/>
      <c r="QBK4" s="135"/>
      <c r="QBL4" s="135"/>
      <c r="QBM4" s="135"/>
      <c r="QBN4" s="135"/>
      <c r="QBO4" s="135"/>
      <c r="QBP4" s="135"/>
      <c r="QBQ4" s="135"/>
      <c r="QBR4" s="135"/>
      <c r="QBS4" s="135"/>
      <c r="QBT4" s="135"/>
      <c r="QBU4" s="135"/>
      <c r="QBV4" s="135"/>
      <c r="QBW4" s="135"/>
      <c r="QBX4" s="135"/>
      <c r="QBY4" s="135"/>
      <c r="QBZ4" s="135"/>
      <c r="QCA4" s="135"/>
      <c r="QCB4" s="135"/>
      <c r="QCC4" s="135"/>
      <c r="QCD4" s="135"/>
      <c r="QCE4" s="135"/>
      <c r="QCF4" s="135"/>
      <c r="QCG4" s="135"/>
      <c r="QCH4" s="135"/>
      <c r="QCI4" s="135"/>
      <c r="QCJ4" s="135"/>
      <c r="QCK4" s="135"/>
      <c r="QCL4" s="135"/>
      <c r="QCM4" s="135"/>
      <c r="QCN4" s="135"/>
      <c r="QCO4" s="135"/>
      <c r="QCP4" s="135"/>
      <c r="QCQ4" s="135"/>
      <c r="QCR4" s="135"/>
      <c r="QCS4" s="135"/>
      <c r="QCT4" s="135"/>
      <c r="QCU4" s="135"/>
      <c r="QCV4" s="135"/>
      <c r="QCW4" s="135"/>
      <c r="QCX4" s="135"/>
      <c r="QCY4" s="135"/>
      <c r="QCZ4" s="135"/>
      <c r="QDA4" s="135"/>
      <c r="QDB4" s="135"/>
      <c r="QDC4" s="135"/>
      <c r="QDD4" s="135"/>
      <c r="QDE4" s="135"/>
      <c r="QDF4" s="135"/>
      <c r="QDG4" s="135"/>
      <c r="QDH4" s="135"/>
      <c r="QDI4" s="135"/>
      <c r="QDJ4" s="135"/>
      <c r="QDK4" s="135"/>
      <c r="QDL4" s="135"/>
      <c r="QDM4" s="135"/>
      <c r="QDN4" s="135"/>
      <c r="QDO4" s="135"/>
      <c r="QDP4" s="135"/>
      <c r="QDQ4" s="135"/>
      <c r="QDR4" s="135"/>
      <c r="QDS4" s="135"/>
      <c r="QDT4" s="135"/>
      <c r="QDU4" s="135"/>
      <c r="QDV4" s="135"/>
      <c r="QDW4" s="135"/>
      <c r="QDX4" s="135"/>
      <c r="QDY4" s="135"/>
      <c r="QDZ4" s="135"/>
      <c r="QEA4" s="135"/>
      <c r="QEB4" s="135"/>
      <c r="QEC4" s="135"/>
      <c r="QED4" s="135"/>
      <c r="QEE4" s="135"/>
      <c r="QEF4" s="135"/>
      <c r="QEG4" s="135"/>
      <c r="QEH4" s="135"/>
      <c r="QEI4" s="135"/>
      <c r="QEJ4" s="135"/>
      <c r="QEK4" s="135"/>
      <c r="QEL4" s="135"/>
      <c r="QEM4" s="135"/>
      <c r="QEN4" s="135"/>
      <c r="QEO4" s="135"/>
      <c r="QEP4" s="135"/>
      <c r="QEQ4" s="135"/>
      <c r="QER4" s="135"/>
      <c r="QES4" s="135"/>
      <c r="QET4" s="135"/>
      <c r="QEU4" s="135"/>
      <c r="QEV4" s="135"/>
      <c r="QEW4" s="135"/>
      <c r="QEX4" s="135"/>
      <c r="QEY4" s="135"/>
      <c r="QEZ4" s="135"/>
      <c r="QFA4" s="135"/>
      <c r="QFB4" s="135"/>
      <c r="QFC4" s="135"/>
      <c r="QFD4" s="135"/>
      <c r="QFE4" s="135"/>
      <c r="QFF4" s="135"/>
      <c r="QFG4" s="135"/>
      <c r="QFH4" s="135"/>
      <c r="QFI4" s="135"/>
      <c r="QFJ4" s="135"/>
      <c r="QFK4" s="135"/>
      <c r="QFL4" s="135"/>
      <c r="QFM4" s="135"/>
      <c r="QFN4" s="135"/>
      <c r="QFO4" s="135"/>
      <c r="QFP4" s="135"/>
      <c r="QFQ4" s="135"/>
      <c r="QFR4" s="135"/>
      <c r="QFS4" s="135"/>
      <c r="QFT4" s="135"/>
      <c r="QFU4" s="135"/>
      <c r="QFV4" s="135"/>
      <c r="QFW4" s="135"/>
      <c r="QFX4" s="135"/>
      <c r="QFY4" s="135"/>
      <c r="QFZ4" s="135"/>
      <c r="QGA4" s="135"/>
      <c r="QGB4" s="135"/>
      <c r="QGC4" s="135"/>
      <c r="QGD4" s="135"/>
      <c r="QGE4" s="135"/>
      <c r="QGF4" s="135"/>
      <c r="QGG4" s="135"/>
      <c r="QGH4" s="135"/>
      <c r="QGI4" s="135"/>
      <c r="QGJ4" s="135"/>
      <c r="QGK4" s="135"/>
      <c r="QGL4" s="135"/>
      <c r="QGM4" s="135"/>
      <c r="QGN4" s="135"/>
      <c r="QGO4" s="135"/>
      <c r="QGP4" s="135"/>
      <c r="QGQ4" s="135"/>
      <c r="QGR4" s="135"/>
      <c r="QGS4" s="135"/>
      <c r="QGT4" s="135"/>
      <c r="QGU4" s="135"/>
      <c r="QGV4" s="135"/>
      <c r="QGW4" s="135"/>
      <c r="QGX4" s="135"/>
      <c r="QGY4" s="135"/>
      <c r="QGZ4" s="135"/>
      <c r="QHA4" s="135"/>
      <c r="QHB4" s="135"/>
      <c r="QHC4" s="135"/>
      <c r="QHD4" s="135"/>
      <c r="QHE4" s="135"/>
      <c r="QHF4" s="135"/>
      <c r="QHG4" s="135"/>
      <c r="QHH4" s="135"/>
      <c r="QHI4" s="135"/>
      <c r="QHJ4" s="135"/>
      <c r="QHK4" s="135"/>
      <c r="QHL4" s="135"/>
      <c r="QHM4" s="135"/>
      <c r="QHN4" s="135"/>
      <c r="QHO4" s="135"/>
      <c r="QHP4" s="135"/>
      <c r="QHQ4" s="135"/>
      <c r="QHR4" s="135"/>
      <c r="QHS4" s="135"/>
      <c r="QHT4" s="135"/>
      <c r="QHU4" s="135"/>
      <c r="QHV4" s="135"/>
      <c r="QHW4" s="135"/>
      <c r="QHX4" s="135"/>
      <c r="QHY4" s="135"/>
      <c r="QHZ4" s="135"/>
      <c r="QIA4" s="135"/>
      <c r="QIB4" s="135"/>
      <c r="QIC4" s="135"/>
      <c r="QID4" s="135"/>
      <c r="QIE4" s="135"/>
      <c r="QIF4" s="135"/>
      <c r="QIG4" s="135"/>
      <c r="QIH4" s="135"/>
      <c r="QII4" s="135"/>
      <c r="QIJ4" s="135"/>
      <c r="QIK4" s="135"/>
      <c r="QIL4" s="135"/>
      <c r="QIM4" s="135"/>
      <c r="QIN4" s="135"/>
      <c r="QIO4" s="135"/>
      <c r="QIP4" s="135"/>
      <c r="QIQ4" s="135"/>
      <c r="QIR4" s="135"/>
      <c r="QIS4" s="135"/>
      <c r="QIT4" s="135"/>
      <c r="QIU4" s="135"/>
      <c r="QIV4" s="135"/>
      <c r="QIW4" s="135"/>
      <c r="QIX4" s="135"/>
      <c r="QIY4" s="135"/>
      <c r="QIZ4" s="135"/>
      <c r="QJA4" s="135"/>
      <c r="QJB4" s="135"/>
      <c r="QJC4" s="135"/>
      <c r="QJD4" s="135"/>
      <c r="QJE4" s="135"/>
      <c r="QJF4" s="135"/>
      <c r="QJG4" s="135"/>
      <c r="QJH4" s="135"/>
      <c r="QJI4" s="135"/>
      <c r="QJJ4" s="135"/>
      <c r="QJK4" s="135"/>
      <c r="QJL4" s="135"/>
      <c r="QJM4" s="135"/>
      <c r="QJN4" s="135"/>
      <c r="QJO4" s="135"/>
      <c r="QJP4" s="135"/>
      <c r="QJQ4" s="135"/>
      <c r="QJR4" s="135"/>
      <c r="QJS4" s="135"/>
      <c r="QJT4" s="135"/>
      <c r="QJU4" s="135"/>
      <c r="QJV4" s="135"/>
      <c r="QJW4" s="135"/>
      <c r="QJX4" s="135"/>
      <c r="QJY4" s="135"/>
      <c r="QJZ4" s="135"/>
      <c r="QKA4" s="135"/>
      <c r="QKB4" s="135"/>
      <c r="QKC4" s="135"/>
      <c r="QKD4" s="135"/>
      <c r="QKE4" s="135"/>
      <c r="QKF4" s="135"/>
      <c r="QKG4" s="135"/>
      <c r="QKH4" s="135"/>
      <c r="QKI4" s="135"/>
      <c r="QKJ4" s="135"/>
      <c r="QKK4" s="135"/>
      <c r="QKL4" s="135"/>
      <c r="QKM4" s="135"/>
      <c r="QKN4" s="135"/>
      <c r="QKO4" s="135"/>
      <c r="QKP4" s="135"/>
      <c r="QKQ4" s="135"/>
      <c r="QKR4" s="135"/>
      <c r="QKS4" s="135"/>
      <c r="QKT4" s="135"/>
      <c r="QKU4" s="135"/>
      <c r="QKV4" s="135"/>
      <c r="QKW4" s="135"/>
      <c r="QKX4" s="135"/>
      <c r="QKY4" s="135"/>
      <c r="QKZ4" s="135"/>
      <c r="QLA4" s="135"/>
      <c r="QLB4" s="135"/>
      <c r="QLC4" s="135"/>
      <c r="QLD4" s="135"/>
      <c r="QLE4" s="135"/>
      <c r="QLF4" s="135"/>
      <c r="QLG4" s="135"/>
      <c r="QLH4" s="135"/>
      <c r="QLI4" s="135"/>
      <c r="QLJ4" s="135"/>
      <c r="QLK4" s="135"/>
      <c r="QLL4" s="135"/>
      <c r="QLM4" s="135"/>
      <c r="QLN4" s="135"/>
      <c r="QLO4" s="135"/>
      <c r="QLP4" s="135"/>
      <c r="QLQ4" s="135"/>
      <c r="QLR4" s="135"/>
      <c r="QLS4" s="135"/>
      <c r="QLT4" s="135"/>
      <c r="QLU4" s="135"/>
      <c r="QLV4" s="135"/>
      <c r="QLW4" s="135"/>
      <c r="QLX4" s="135"/>
      <c r="QLY4" s="135"/>
      <c r="QLZ4" s="135"/>
      <c r="QMA4" s="135"/>
      <c r="QMB4" s="135"/>
      <c r="QMC4" s="135"/>
      <c r="QMD4" s="135"/>
      <c r="QME4" s="135"/>
      <c r="QMF4" s="135"/>
      <c r="QMG4" s="135"/>
      <c r="QMH4" s="135"/>
      <c r="QMI4" s="135"/>
      <c r="QMJ4" s="135"/>
      <c r="QMK4" s="135"/>
      <c r="QML4" s="135"/>
      <c r="QMM4" s="135"/>
      <c r="QMN4" s="135"/>
      <c r="QMO4" s="135"/>
      <c r="QMP4" s="135"/>
      <c r="QMQ4" s="135"/>
      <c r="QMR4" s="135"/>
      <c r="QMS4" s="135"/>
      <c r="QMT4" s="135"/>
      <c r="QMU4" s="135"/>
      <c r="QMV4" s="135"/>
      <c r="QMW4" s="135"/>
      <c r="QMX4" s="135"/>
      <c r="QMY4" s="135"/>
      <c r="QMZ4" s="135"/>
      <c r="QNA4" s="135"/>
      <c r="QNB4" s="135"/>
      <c r="QNC4" s="135"/>
      <c r="QND4" s="135"/>
      <c r="QNE4" s="135"/>
      <c r="QNF4" s="135"/>
      <c r="QNG4" s="135"/>
      <c r="QNH4" s="135"/>
      <c r="QNI4" s="135"/>
      <c r="QNJ4" s="135"/>
      <c r="QNK4" s="135"/>
      <c r="QNL4" s="135"/>
      <c r="QNM4" s="135"/>
      <c r="QNN4" s="135"/>
      <c r="QNO4" s="135"/>
      <c r="QNP4" s="135"/>
      <c r="QNQ4" s="135"/>
      <c r="QNR4" s="135"/>
      <c r="QNS4" s="135"/>
      <c r="QNT4" s="135"/>
      <c r="QNU4" s="135"/>
      <c r="QNV4" s="135"/>
      <c r="QNW4" s="135"/>
      <c r="QNX4" s="135"/>
      <c r="QNY4" s="135"/>
      <c r="QNZ4" s="135"/>
      <c r="QOA4" s="135"/>
      <c r="QOB4" s="135"/>
      <c r="QOC4" s="135"/>
      <c r="QOD4" s="135"/>
      <c r="QOE4" s="135"/>
      <c r="QOF4" s="135"/>
      <c r="QOG4" s="135"/>
      <c r="QOH4" s="135"/>
      <c r="QOI4" s="135"/>
      <c r="QOJ4" s="135"/>
      <c r="QOK4" s="135"/>
      <c r="QOL4" s="135"/>
      <c r="QOM4" s="135"/>
      <c r="QON4" s="135"/>
      <c r="QOO4" s="135"/>
      <c r="QOP4" s="135"/>
      <c r="QOQ4" s="135"/>
      <c r="QOR4" s="135"/>
      <c r="QOS4" s="135"/>
      <c r="QOT4" s="135"/>
      <c r="QOU4" s="135"/>
      <c r="QOV4" s="135"/>
      <c r="QOW4" s="135"/>
      <c r="QOX4" s="135"/>
      <c r="QOY4" s="135"/>
      <c r="QOZ4" s="135"/>
      <c r="QPA4" s="135"/>
      <c r="QPB4" s="135"/>
      <c r="QPC4" s="135"/>
      <c r="QPD4" s="135"/>
      <c r="QPE4" s="135"/>
      <c r="QPF4" s="135"/>
      <c r="QPG4" s="135"/>
      <c r="QPH4" s="135"/>
      <c r="QPI4" s="135"/>
      <c r="QPJ4" s="135"/>
      <c r="QPK4" s="135"/>
      <c r="QPL4" s="135"/>
      <c r="QPM4" s="135"/>
      <c r="QPN4" s="135"/>
      <c r="QPO4" s="135"/>
      <c r="QPP4" s="135"/>
      <c r="QPQ4" s="135"/>
      <c r="QPR4" s="135"/>
      <c r="QPS4" s="135"/>
      <c r="QPT4" s="135"/>
      <c r="QPU4" s="135"/>
      <c r="QPV4" s="135"/>
      <c r="QPW4" s="135"/>
      <c r="QPX4" s="135"/>
      <c r="QPY4" s="135"/>
      <c r="QPZ4" s="135"/>
      <c r="QQA4" s="135"/>
      <c r="QQB4" s="135"/>
      <c r="QQC4" s="135"/>
      <c r="QQD4" s="135"/>
      <c r="QQE4" s="135"/>
      <c r="QQF4" s="135"/>
      <c r="QQG4" s="135"/>
      <c r="QQH4" s="135"/>
      <c r="QQI4" s="135"/>
      <c r="QQJ4" s="135"/>
      <c r="QQK4" s="135"/>
      <c r="QQL4" s="135"/>
      <c r="QQM4" s="135"/>
      <c r="QQN4" s="135"/>
      <c r="QQO4" s="135"/>
      <c r="QQP4" s="135"/>
      <c r="QQQ4" s="135"/>
      <c r="QQR4" s="135"/>
      <c r="QQS4" s="135"/>
      <c r="QQT4" s="135"/>
      <c r="QQU4" s="135"/>
      <c r="QQV4" s="135"/>
      <c r="QQW4" s="135"/>
      <c r="QQX4" s="135"/>
      <c r="QQY4" s="135"/>
      <c r="QQZ4" s="135"/>
      <c r="QRA4" s="135"/>
      <c r="QRB4" s="135"/>
      <c r="QRC4" s="135"/>
      <c r="QRD4" s="135"/>
      <c r="QRE4" s="135"/>
      <c r="QRF4" s="135"/>
      <c r="QRG4" s="135"/>
      <c r="QRH4" s="135"/>
      <c r="QRI4" s="135"/>
      <c r="QRJ4" s="135"/>
      <c r="QRK4" s="135"/>
      <c r="QRL4" s="135"/>
      <c r="QRM4" s="135"/>
      <c r="QRN4" s="135"/>
      <c r="QRO4" s="135"/>
      <c r="QRP4" s="135"/>
      <c r="QRQ4" s="135"/>
      <c r="QRR4" s="135"/>
      <c r="QRS4" s="135"/>
      <c r="QRT4" s="135"/>
      <c r="QRU4" s="135"/>
      <c r="QRV4" s="135"/>
      <c r="QRW4" s="135"/>
      <c r="QRX4" s="135"/>
      <c r="QRY4" s="135"/>
      <c r="QRZ4" s="135"/>
      <c r="QSA4" s="135"/>
      <c r="QSB4" s="135"/>
      <c r="QSC4" s="135"/>
      <c r="QSD4" s="135"/>
      <c r="QSE4" s="135"/>
      <c r="QSF4" s="135"/>
      <c r="QSG4" s="135"/>
      <c r="QSH4" s="135"/>
      <c r="QSI4" s="135"/>
      <c r="QSJ4" s="135"/>
      <c r="QSK4" s="135"/>
      <c r="QSL4" s="135"/>
      <c r="QSM4" s="135"/>
      <c r="QSN4" s="135"/>
      <c r="QSO4" s="135"/>
      <c r="QSP4" s="135"/>
      <c r="QSQ4" s="135"/>
      <c r="QSR4" s="135"/>
      <c r="QSS4" s="135"/>
      <c r="QST4" s="135"/>
      <c r="QSU4" s="135"/>
      <c r="QSV4" s="135"/>
      <c r="QSW4" s="135"/>
      <c r="QSX4" s="135"/>
      <c r="QSY4" s="135"/>
      <c r="QSZ4" s="135"/>
      <c r="QTA4" s="135"/>
      <c r="QTB4" s="135"/>
      <c r="QTC4" s="135"/>
      <c r="QTD4" s="135"/>
      <c r="QTE4" s="135"/>
      <c r="QTF4" s="135"/>
      <c r="QTG4" s="135"/>
      <c r="QTH4" s="135"/>
      <c r="QTI4" s="135"/>
      <c r="QTJ4" s="135"/>
      <c r="QTK4" s="135"/>
      <c r="QTL4" s="135"/>
      <c r="QTM4" s="135"/>
      <c r="QTN4" s="135"/>
      <c r="QTO4" s="135"/>
      <c r="QTP4" s="135"/>
      <c r="QTQ4" s="135"/>
      <c r="QTR4" s="135"/>
      <c r="QTS4" s="135"/>
      <c r="QTT4" s="135"/>
      <c r="QTU4" s="135"/>
      <c r="QTV4" s="135"/>
      <c r="QTW4" s="135"/>
      <c r="QTX4" s="135"/>
      <c r="QTY4" s="135"/>
      <c r="QTZ4" s="135"/>
      <c r="QUA4" s="135"/>
      <c r="QUB4" s="135"/>
      <c r="QUC4" s="135"/>
      <c r="QUD4" s="135"/>
      <c r="QUE4" s="135"/>
      <c r="QUF4" s="135"/>
      <c r="QUG4" s="135"/>
      <c r="QUH4" s="135"/>
      <c r="QUI4" s="135"/>
      <c r="QUJ4" s="135"/>
      <c r="QUK4" s="135"/>
      <c r="QUL4" s="135"/>
      <c r="QUM4" s="135"/>
      <c r="QUN4" s="135"/>
      <c r="QUO4" s="135"/>
      <c r="QUP4" s="135"/>
      <c r="QUQ4" s="135"/>
      <c r="QUR4" s="135"/>
      <c r="QUS4" s="135"/>
      <c r="QUT4" s="135"/>
      <c r="QUU4" s="135"/>
      <c r="QUV4" s="135"/>
      <c r="QUW4" s="135"/>
      <c r="QUX4" s="135"/>
      <c r="QUY4" s="135"/>
      <c r="QUZ4" s="135"/>
      <c r="QVA4" s="135"/>
      <c r="QVB4" s="135"/>
      <c r="QVC4" s="135"/>
      <c r="QVD4" s="135"/>
      <c r="QVE4" s="135"/>
      <c r="QVF4" s="135"/>
      <c r="QVG4" s="135"/>
      <c r="QVH4" s="135"/>
      <c r="QVI4" s="135"/>
      <c r="QVJ4" s="135"/>
      <c r="QVK4" s="135"/>
      <c r="QVL4" s="135"/>
      <c r="QVM4" s="135"/>
      <c r="QVN4" s="135"/>
      <c r="QVO4" s="135"/>
      <c r="QVP4" s="135"/>
      <c r="QVQ4" s="135"/>
      <c r="QVR4" s="135"/>
      <c r="QVS4" s="135"/>
      <c r="QVT4" s="135"/>
      <c r="QVU4" s="135"/>
      <c r="QVV4" s="135"/>
      <c r="QVW4" s="135"/>
      <c r="QVX4" s="135"/>
      <c r="QVY4" s="135"/>
      <c r="QVZ4" s="135"/>
      <c r="QWA4" s="135"/>
      <c r="QWB4" s="135"/>
      <c r="QWC4" s="135"/>
      <c r="QWD4" s="135"/>
      <c r="QWE4" s="135"/>
      <c r="QWF4" s="135"/>
      <c r="QWG4" s="135"/>
      <c r="QWH4" s="135"/>
      <c r="QWI4" s="135"/>
      <c r="QWJ4" s="135"/>
      <c r="QWK4" s="135"/>
      <c r="QWL4" s="135"/>
      <c r="QWM4" s="135"/>
      <c r="QWN4" s="135"/>
      <c r="QWO4" s="135"/>
      <c r="QWP4" s="135"/>
      <c r="QWQ4" s="135"/>
      <c r="QWR4" s="135"/>
      <c r="QWS4" s="135"/>
      <c r="QWT4" s="135"/>
      <c r="QWU4" s="135"/>
      <c r="QWV4" s="135"/>
      <c r="QWW4" s="135"/>
      <c r="QWX4" s="135"/>
      <c r="QWY4" s="135"/>
      <c r="QWZ4" s="135"/>
      <c r="QXA4" s="135"/>
      <c r="QXB4" s="135"/>
      <c r="QXC4" s="135"/>
      <c r="QXD4" s="135"/>
      <c r="QXE4" s="135"/>
      <c r="QXF4" s="135"/>
      <c r="QXG4" s="135"/>
      <c r="QXH4" s="135"/>
      <c r="QXI4" s="135"/>
      <c r="QXJ4" s="135"/>
      <c r="QXK4" s="135"/>
      <c r="QXL4" s="135"/>
      <c r="QXM4" s="135"/>
      <c r="QXN4" s="135"/>
      <c r="QXO4" s="135"/>
      <c r="QXP4" s="135"/>
      <c r="QXQ4" s="135"/>
      <c r="QXR4" s="135"/>
      <c r="QXS4" s="135"/>
      <c r="QXT4" s="135"/>
      <c r="QXU4" s="135"/>
      <c r="QXV4" s="135"/>
      <c r="QXW4" s="135"/>
      <c r="QXX4" s="135"/>
      <c r="QXY4" s="135"/>
      <c r="QXZ4" s="135"/>
      <c r="QYA4" s="135"/>
      <c r="QYB4" s="135"/>
      <c r="QYC4" s="135"/>
      <c r="QYD4" s="135"/>
      <c r="QYE4" s="135"/>
      <c r="QYF4" s="135"/>
      <c r="QYG4" s="135"/>
      <c r="QYH4" s="135"/>
      <c r="QYI4" s="135"/>
      <c r="QYJ4" s="135"/>
      <c r="QYK4" s="135"/>
      <c r="QYL4" s="135"/>
      <c r="QYM4" s="135"/>
      <c r="QYN4" s="135"/>
      <c r="QYO4" s="135"/>
      <c r="QYP4" s="135"/>
      <c r="QYQ4" s="135"/>
      <c r="QYR4" s="135"/>
      <c r="QYS4" s="135"/>
      <c r="QYT4" s="135"/>
      <c r="QYU4" s="135"/>
      <c r="QYV4" s="135"/>
      <c r="QYW4" s="135"/>
      <c r="QYX4" s="135"/>
      <c r="QYY4" s="135"/>
      <c r="QYZ4" s="135"/>
      <c r="QZA4" s="135"/>
      <c r="QZB4" s="135"/>
      <c r="QZC4" s="135"/>
      <c r="QZD4" s="135"/>
      <c r="QZE4" s="135"/>
      <c r="QZF4" s="135"/>
      <c r="QZG4" s="135"/>
      <c r="QZH4" s="135"/>
      <c r="QZI4" s="135"/>
      <c r="QZJ4" s="135"/>
      <c r="QZK4" s="135"/>
      <c r="QZL4" s="135"/>
      <c r="QZM4" s="135"/>
      <c r="QZN4" s="135"/>
      <c r="QZO4" s="135"/>
      <c r="QZP4" s="135"/>
      <c r="QZQ4" s="135"/>
      <c r="QZR4" s="135"/>
      <c r="QZS4" s="135"/>
      <c r="QZT4" s="135"/>
      <c r="QZU4" s="135"/>
      <c r="QZV4" s="135"/>
      <c r="QZW4" s="135"/>
      <c r="QZX4" s="135"/>
      <c r="QZY4" s="135"/>
      <c r="QZZ4" s="135"/>
      <c r="RAA4" s="135"/>
      <c r="RAB4" s="135"/>
      <c r="RAC4" s="135"/>
      <c r="RAD4" s="135"/>
      <c r="RAE4" s="135"/>
      <c r="RAF4" s="135"/>
      <c r="RAG4" s="135"/>
      <c r="RAH4" s="135"/>
      <c r="RAI4" s="135"/>
      <c r="RAJ4" s="135"/>
      <c r="RAK4" s="135"/>
      <c r="RAL4" s="135"/>
      <c r="RAM4" s="135"/>
      <c r="RAN4" s="135"/>
      <c r="RAO4" s="135"/>
      <c r="RAP4" s="135"/>
      <c r="RAQ4" s="135"/>
      <c r="RAR4" s="135"/>
      <c r="RAS4" s="135"/>
      <c r="RAT4" s="135"/>
      <c r="RAU4" s="135"/>
      <c r="RAV4" s="135"/>
      <c r="RAW4" s="135"/>
      <c r="RAX4" s="135"/>
      <c r="RAY4" s="135"/>
      <c r="RAZ4" s="135"/>
      <c r="RBA4" s="135"/>
      <c r="RBB4" s="135"/>
      <c r="RBC4" s="135"/>
      <c r="RBD4" s="135"/>
      <c r="RBE4" s="135"/>
      <c r="RBF4" s="135"/>
      <c r="RBG4" s="135"/>
      <c r="RBH4" s="135"/>
      <c r="RBI4" s="135"/>
      <c r="RBJ4" s="135"/>
      <c r="RBK4" s="135"/>
      <c r="RBL4" s="135"/>
      <c r="RBM4" s="135"/>
      <c r="RBN4" s="135"/>
      <c r="RBO4" s="135"/>
      <c r="RBP4" s="135"/>
      <c r="RBQ4" s="135"/>
      <c r="RBR4" s="135"/>
      <c r="RBS4" s="135"/>
      <c r="RBT4" s="135"/>
      <c r="RBU4" s="135"/>
      <c r="RBV4" s="135"/>
      <c r="RBW4" s="135"/>
      <c r="RBX4" s="135"/>
      <c r="RBY4" s="135"/>
      <c r="RBZ4" s="135"/>
      <c r="RCA4" s="135"/>
      <c r="RCB4" s="135"/>
      <c r="RCC4" s="135"/>
      <c r="RCD4" s="135"/>
      <c r="RCE4" s="135"/>
      <c r="RCF4" s="135"/>
      <c r="RCG4" s="135"/>
      <c r="RCH4" s="135"/>
      <c r="RCI4" s="135"/>
      <c r="RCJ4" s="135"/>
      <c r="RCK4" s="135"/>
      <c r="RCL4" s="135"/>
      <c r="RCM4" s="135"/>
      <c r="RCN4" s="135"/>
      <c r="RCO4" s="135"/>
      <c r="RCP4" s="135"/>
      <c r="RCQ4" s="135"/>
      <c r="RCR4" s="135"/>
      <c r="RCS4" s="135"/>
      <c r="RCT4" s="135"/>
      <c r="RCU4" s="135"/>
      <c r="RCV4" s="135"/>
      <c r="RCW4" s="135"/>
      <c r="RCX4" s="135"/>
      <c r="RCY4" s="135"/>
      <c r="RCZ4" s="135"/>
      <c r="RDA4" s="135"/>
      <c r="RDB4" s="135"/>
      <c r="RDC4" s="135"/>
      <c r="RDD4" s="135"/>
      <c r="RDE4" s="135"/>
      <c r="RDF4" s="135"/>
      <c r="RDG4" s="135"/>
      <c r="RDH4" s="135"/>
      <c r="RDI4" s="135"/>
      <c r="RDJ4" s="135"/>
      <c r="RDK4" s="135"/>
      <c r="RDL4" s="135"/>
      <c r="RDM4" s="135"/>
      <c r="RDN4" s="135"/>
      <c r="RDO4" s="135"/>
      <c r="RDP4" s="135"/>
      <c r="RDQ4" s="135"/>
      <c r="RDR4" s="135"/>
      <c r="RDS4" s="135"/>
      <c r="RDT4" s="135"/>
      <c r="RDU4" s="135"/>
      <c r="RDV4" s="135"/>
      <c r="RDW4" s="135"/>
      <c r="RDX4" s="135"/>
      <c r="RDY4" s="135"/>
      <c r="RDZ4" s="135"/>
      <c r="REA4" s="135"/>
      <c r="REB4" s="135"/>
      <c r="REC4" s="135"/>
      <c r="RED4" s="135"/>
      <c r="REE4" s="135"/>
      <c r="REF4" s="135"/>
      <c r="REG4" s="135"/>
      <c r="REH4" s="135"/>
      <c r="REI4" s="135"/>
      <c r="REJ4" s="135"/>
      <c r="REK4" s="135"/>
      <c r="REL4" s="135"/>
      <c r="REM4" s="135"/>
      <c r="REN4" s="135"/>
      <c r="REO4" s="135"/>
      <c r="REP4" s="135"/>
      <c r="REQ4" s="135"/>
      <c r="RER4" s="135"/>
      <c r="RES4" s="135"/>
      <c r="RET4" s="135"/>
      <c r="REU4" s="135"/>
      <c r="REV4" s="135"/>
      <c r="REW4" s="135"/>
      <c r="REX4" s="135"/>
      <c r="REY4" s="135"/>
      <c r="REZ4" s="135"/>
      <c r="RFA4" s="135"/>
      <c r="RFB4" s="135"/>
      <c r="RFC4" s="135"/>
      <c r="RFD4" s="135"/>
      <c r="RFE4" s="135"/>
      <c r="RFF4" s="135"/>
      <c r="RFG4" s="135"/>
      <c r="RFH4" s="135"/>
      <c r="RFI4" s="135"/>
      <c r="RFJ4" s="135"/>
      <c r="RFK4" s="135"/>
      <c r="RFL4" s="135"/>
      <c r="RFM4" s="135"/>
      <c r="RFN4" s="135"/>
      <c r="RFO4" s="135"/>
      <c r="RFP4" s="135"/>
      <c r="RFQ4" s="135"/>
      <c r="RFR4" s="135"/>
      <c r="RFS4" s="135"/>
      <c r="RFT4" s="135"/>
      <c r="RFU4" s="135"/>
      <c r="RFV4" s="135"/>
      <c r="RFW4" s="135"/>
      <c r="RFX4" s="135"/>
      <c r="RFY4" s="135"/>
      <c r="RFZ4" s="135"/>
      <c r="RGA4" s="135"/>
      <c r="RGB4" s="135"/>
      <c r="RGC4" s="135"/>
      <c r="RGD4" s="135"/>
      <c r="RGE4" s="135"/>
      <c r="RGF4" s="135"/>
      <c r="RGG4" s="135"/>
      <c r="RGH4" s="135"/>
      <c r="RGI4" s="135"/>
      <c r="RGJ4" s="135"/>
      <c r="RGK4" s="135"/>
      <c r="RGL4" s="135"/>
      <c r="RGM4" s="135"/>
      <c r="RGN4" s="135"/>
      <c r="RGO4" s="135"/>
      <c r="RGP4" s="135"/>
      <c r="RGQ4" s="135"/>
      <c r="RGR4" s="135"/>
      <c r="RGS4" s="135"/>
      <c r="RGT4" s="135"/>
      <c r="RGU4" s="135"/>
      <c r="RGV4" s="135"/>
      <c r="RGW4" s="135"/>
      <c r="RGX4" s="135"/>
      <c r="RGY4" s="135"/>
      <c r="RGZ4" s="135"/>
      <c r="RHA4" s="135"/>
      <c r="RHB4" s="135"/>
      <c r="RHC4" s="135"/>
      <c r="RHD4" s="135"/>
      <c r="RHE4" s="135"/>
      <c r="RHF4" s="135"/>
      <c r="RHG4" s="135"/>
      <c r="RHH4" s="135"/>
      <c r="RHI4" s="135"/>
      <c r="RHJ4" s="135"/>
      <c r="RHK4" s="135"/>
      <c r="RHL4" s="135"/>
      <c r="RHM4" s="135"/>
      <c r="RHN4" s="135"/>
      <c r="RHO4" s="135"/>
      <c r="RHP4" s="135"/>
      <c r="RHQ4" s="135"/>
      <c r="RHR4" s="135"/>
      <c r="RHS4" s="135"/>
      <c r="RHT4" s="135"/>
      <c r="RHU4" s="135"/>
      <c r="RHV4" s="135"/>
      <c r="RHW4" s="135"/>
      <c r="RHX4" s="135"/>
      <c r="RHY4" s="135"/>
      <c r="RHZ4" s="135"/>
      <c r="RIA4" s="135"/>
      <c r="RIB4" s="135"/>
      <c r="RIC4" s="135"/>
      <c r="RID4" s="135"/>
      <c r="RIE4" s="135"/>
      <c r="RIF4" s="135"/>
      <c r="RIG4" s="135"/>
      <c r="RIH4" s="135"/>
      <c r="RII4" s="135"/>
      <c r="RIJ4" s="135"/>
      <c r="RIK4" s="135"/>
      <c r="RIL4" s="135"/>
      <c r="RIM4" s="135"/>
      <c r="RIN4" s="135"/>
      <c r="RIO4" s="135"/>
      <c r="RIP4" s="135"/>
      <c r="RIQ4" s="135"/>
      <c r="RIR4" s="135"/>
      <c r="RIS4" s="135"/>
      <c r="RIT4" s="135"/>
      <c r="RIU4" s="135"/>
      <c r="RIV4" s="135"/>
      <c r="RIW4" s="135"/>
      <c r="RIX4" s="135"/>
      <c r="RIY4" s="135"/>
      <c r="RIZ4" s="135"/>
      <c r="RJA4" s="135"/>
      <c r="RJB4" s="135"/>
      <c r="RJC4" s="135"/>
      <c r="RJD4" s="135"/>
      <c r="RJE4" s="135"/>
      <c r="RJF4" s="135"/>
      <c r="RJG4" s="135"/>
      <c r="RJH4" s="135"/>
      <c r="RJI4" s="135"/>
      <c r="RJJ4" s="135"/>
      <c r="RJK4" s="135"/>
      <c r="RJL4" s="135"/>
      <c r="RJM4" s="135"/>
      <c r="RJN4" s="135"/>
      <c r="RJO4" s="135"/>
      <c r="RJP4" s="135"/>
      <c r="RJQ4" s="135"/>
      <c r="RJR4" s="135"/>
      <c r="RJS4" s="135"/>
      <c r="RJT4" s="135"/>
      <c r="RJU4" s="135"/>
      <c r="RJV4" s="135"/>
      <c r="RJW4" s="135"/>
      <c r="RJX4" s="135"/>
      <c r="RJY4" s="135"/>
      <c r="RJZ4" s="135"/>
      <c r="RKA4" s="135"/>
      <c r="RKB4" s="135"/>
      <c r="RKC4" s="135"/>
      <c r="RKD4" s="135"/>
      <c r="RKE4" s="135"/>
      <c r="RKF4" s="135"/>
      <c r="RKG4" s="135"/>
      <c r="RKH4" s="135"/>
      <c r="RKI4" s="135"/>
      <c r="RKJ4" s="135"/>
      <c r="RKK4" s="135"/>
      <c r="RKL4" s="135"/>
      <c r="RKM4" s="135"/>
      <c r="RKN4" s="135"/>
      <c r="RKO4" s="135"/>
      <c r="RKP4" s="135"/>
      <c r="RKQ4" s="135"/>
      <c r="RKR4" s="135"/>
      <c r="RKS4" s="135"/>
      <c r="RKT4" s="135"/>
      <c r="RKU4" s="135"/>
      <c r="RKV4" s="135"/>
      <c r="RKW4" s="135"/>
      <c r="RKX4" s="135"/>
      <c r="RKY4" s="135"/>
      <c r="RKZ4" s="135"/>
      <c r="RLA4" s="135"/>
      <c r="RLB4" s="135"/>
      <c r="RLC4" s="135"/>
      <c r="RLD4" s="135"/>
      <c r="RLE4" s="135"/>
      <c r="RLF4" s="135"/>
      <c r="RLG4" s="135"/>
      <c r="RLH4" s="135"/>
      <c r="RLI4" s="135"/>
      <c r="RLJ4" s="135"/>
      <c r="RLK4" s="135"/>
      <c r="RLL4" s="135"/>
      <c r="RLM4" s="135"/>
      <c r="RLN4" s="135"/>
      <c r="RLO4" s="135"/>
      <c r="RLP4" s="135"/>
      <c r="RLQ4" s="135"/>
      <c r="RLR4" s="135"/>
      <c r="RLS4" s="135"/>
      <c r="RLT4" s="135"/>
      <c r="RLU4" s="135"/>
      <c r="RLV4" s="135"/>
      <c r="RLW4" s="135"/>
      <c r="RLX4" s="135"/>
      <c r="RLY4" s="135"/>
      <c r="RLZ4" s="135"/>
      <c r="RMA4" s="135"/>
      <c r="RMB4" s="135"/>
      <c r="RMC4" s="135"/>
      <c r="RMD4" s="135"/>
      <c r="RME4" s="135"/>
      <c r="RMF4" s="135"/>
      <c r="RMG4" s="135"/>
      <c r="RMH4" s="135"/>
      <c r="RMI4" s="135"/>
      <c r="RMJ4" s="135"/>
      <c r="RMK4" s="135"/>
      <c r="RML4" s="135"/>
      <c r="RMM4" s="135"/>
      <c r="RMN4" s="135"/>
      <c r="RMO4" s="135"/>
      <c r="RMP4" s="135"/>
      <c r="RMQ4" s="135"/>
      <c r="RMR4" s="135"/>
      <c r="RMS4" s="135"/>
      <c r="RMT4" s="135"/>
      <c r="RMU4" s="135"/>
      <c r="RMV4" s="135"/>
      <c r="RMW4" s="135"/>
      <c r="RMX4" s="135"/>
      <c r="RMY4" s="135"/>
      <c r="RMZ4" s="135"/>
      <c r="RNA4" s="135"/>
      <c r="RNB4" s="135"/>
      <c r="RNC4" s="135"/>
      <c r="RND4" s="135"/>
      <c r="RNE4" s="135"/>
      <c r="RNF4" s="135"/>
      <c r="RNG4" s="135"/>
      <c r="RNH4" s="135"/>
      <c r="RNI4" s="135"/>
      <c r="RNJ4" s="135"/>
      <c r="RNK4" s="135"/>
      <c r="RNL4" s="135"/>
      <c r="RNM4" s="135"/>
      <c r="RNN4" s="135"/>
      <c r="RNO4" s="135"/>
      <c r="RNP4" s="135"/>
      <c r="RNQ4" s="135"/>
      <c r="RNR4" s="135"/>
      <c r="RNS4" s="135"/>
      <c r="RNT4" s="135"/>
      <c r="RNU4" s="135"/>
      <c r="RNV4" s="135"/>
      <c r="RNW4" s="135"/>
      <c r="RNX4" s="135"/>
      <c r="RNY4" s="135"/>
      <c r="RNZ4" s="135"/>
      <c r="ROA4" s="135"/>
      <c r="ROB4" s="135"/>
      <c r="ROC4" s="135"/>
      <c r="ROD4" s="135"/>
      <c r="ROE4" s="135"/>
      <c r="ROF4" s="135"/>
      <c r="ROG4" s="135"/>
      <c r="ROH4" s="135"/>
      <c r="ROI4" s="135"/>
      <c r="ROJ4" s="135"/>
      <c r="ROK4" s="135"/>
      <c r="ROL4" s="135"/>
      <c r="ROM4" s="135"/>
      <c r="RON4" s="135"/>
      <c r="ROO4" s="135"/>
      <c r="ROP4" s="135"/>
      <c r="ROQ4" s="135"/>
      <c r="ROR4" s="135"/>
      <c r="ROS4" s="135"/>
      <c r="ROT4" s="135"/>
      <c r="ROU4" s="135"/>
      <c r="ROV4" s="135"/>
      <c r="ROW4" s="135"/>
      <c r="ROX4" s="135"/>
      <c r="ROY4" s="135"/>
      <c r="ROZ4" s="135"/>
      <c r="RPA4" s="135"/>
      <c r="RPB4" s="135"/>
      <c r="RPC4" s="135"/>
      <c r="RPD4" s="135"/>
      <c r="RPE4" s="135"/>
      <c r="RPF4" s="135"/>
      <c r="RPG4" s="135"/>
      <c r="RPH4" s="135"/>
      <c r="RPI4" s="135"/>
      <c r="RPJ4" s="135"/>
      <c r="RPK4" s="135"/>
      <c r="RPL4" s="135"/>
      <c r="RPM4" s="135"/>
      <c r="RPN4" s="135"/>
      <c r="RPO4" s="135"/>
      <c r="RPP4" s="135"/>
      <c r="RPQ4" s="135"/>
      <c r="RPR4" s="135"/>
      <c r="RPS4" s="135"/>
      <c r="RPT4" s="135"/>
      <c r="RPU4" s="135"/>
      <c r="RPV4" s="135"/>
      <c r="RPW4" s="135"/>
      <c r="RPX4" s="135"/>
      <c r="RPY4" s="135"/>
      <c r="RPZ4" s="135"/>
      <c r="RQA4" s="135"/>
      <c r="RQB4" s="135"/>
      <c r="RQC4" s="135"/>
      <c r="RQD4" s="135"/>
      <c r="RQE4" s="135"/>
      <c r="RQF4" s="135"/>
      <c r="RQG4" s="135"/>
      <c r="RQH4" s="135"/>
      <c r="RQI4" s="135"/>
      <c r="RQJ4" s="135"/>
      <c r="RQK4" s="135"/>
      <c r="RQL4" s="135"/>
      <c r="RQM4" s="135"/>
      <c r="RQN4" s="135"/>
      <c r="RQO4" s="135"/>
      <c r="RQP4" s="135"/>
      <c r="RQQ4" s="135"/>
      <c r="RQR4" s="135"/>
      <c r="RQS4" s="135"/>
      <c r="RQT4" s="135"/>
      <c r="RQU4" s="135"/>
      <c r="RQV4" s="135"/>
      <c r="RQW4" s="135"/>
      <c r="RQX4" s="135"/>
      <c r="RQY4" s="135"/>
      <c r="RQZ4" s="135"/>
      <c r="RRA4" s="135"/>
      <c r="RRB4" s="135"/>
      <c r="RRC4" s="135"/>
      <c r="RRD4" s="135"/>
      <c r="RRE4" s="135"/>
      <c r="RRF4" s="135"/>
      <c r="RRG4" s="135"/>
      <c r="RRH4" s="135"/>
      <c r="RRI4" s="135"/>
      <c r="RRJ4" s="135"/>
      <c r="RRK4" s="135"/>
      <c r="RRL4" s="135"/>
      <c r="RRM4" s="135"/>
      <c r="RRN4" s="135"/>
      <c r="RRO4" s="135"/>
      <c r="RRP4" s="135"/>
      <c r="RRQ4" s="135"/>
      <c r="RRR4" s="135"/>
      <c r="RRS4" s="135"/>
      <c r="RRT4" s="135"/>
      <c r="RRU4" s="135"/>
      <c r="RRV4" s="135"/>
      <c r="RRW4" s="135"/>
      <c r="RRX4" s="135"/>
      <c r="RRY4" s="135"/>
      <c r="RRZ4" s="135"/>
      <c r="RSA4" s="135"/>
      <c r="RSB4" s="135"/>
      <c r="RSC4" s="135"/>
      <c r="RSD4" s="135"/>
      <c r="RSE4" s="135"/>
      <c r="RSF4" s="135"/>
      <c r="RSG4" s="135"/>
      <c r="RSH4" s="135"/>
      <c r="RSI4" s="135"/>
      <c r="RSJ4" s="135"/>
      <c r="RSK4" s="135"/>
      <c r="RSL4" s="135"/>
      <c r="RSM4" s="135"/>
      <c r="RSN4" s="135"/>
      <c r="RSO4" s="135"/>
      <c r="RSP4" s="135"/>
      <c r="RSQ4" s="135"/>
      <c r="RSR4" s="135"/>
      <c r="RSS4" s="135"/>
      <c r="RST4" s="135"/>
      <c r="RSU4" s="135"/>
      <c r="RSV4" s="135"/>
      <c r="RSW4" s="135"/>
      <c r="RSX4" s="135"/>
      <c r="RSY4" s="135"/>
      <c r="RSZ4" s="135"/>
      <c r="RTA4" s="135"/>
      <c r="RTB4" s="135"/>
      <c r="RTC4" s="135"/>
      <c r="RTD4" s="135"/>
      <c r="RTE4" s="135"/>
      <c r="RTF4" s="135"/>
      <c r="RTG4" s="135"/>
      <c r="RTH4" s="135"/>
      <c r="RTI4" s="135"/>
      <c r="RTJ4" s="135"/>
      <c r="RTK4" s="135"/>
      <c r="RTL4" s="135"/>
      <c r="RTM4" s="135"/>
      <c r="RTN4" s="135"/>
      <c r="RTO4" s="135"/>
      <c r="RTP4" s="135"/>
      <c r="RTQ4" s="135"/>
      <c r="RTR4" s="135"/>
      <c r="RTS4" s="135"/>
      <c r="RTT4" s="135"/>
      <c r="RTU4" s="135"/>
      <c r="RTV4" s="135"/>
      <c r="RTW4" s="135"/>
      <c r="RTX4" s="135"/>
      <c r="RTY4" s="135"/>
      <c r="RTZ4" s="135"/>
      <c r="RUA4" s="135"/>
      <c r="RUB4" s="135"/>
      <c r="RUC4" s="135"/>
      <c r="RUD4" s="135"/>
      <c r="RUE4" s="135"/>
      <c r="RUF4" s="135"/>
      <c r="RUG4" s="135"/>
      <c r="RUH4" s="135"/>
      <c r="RUI4" s="135"/>
      <c r="RUJ4" s="135"/>
      <c r="RUK4" s="135"/>
      <c r="RUL4" s="135"/>
      <c r="RUM4" s="135"/>
      <c r="RUN4" s="135"/>
      <c r="RUO4" s="135"/>
      <c r="RUP4" s="135"/>
      <c r="RUQ4" s="135"/>
      <c r="RUR4" s="135"/>
      <c r="RUS4" s="135"/>
      <c r="RUT4" s="135"/>
      <c r="RUU4" s="135"/>
      <c r="RUV4" s="135"/>
      <c r="RUW4" s="135"/>
      <c r="RUX4" s="135"/>
      <c r="RUY4" s="135"/>
      <c r="RUZ4" s="135"/>
      <c r="RVA4" s="135"/>
      <c r="RVB4" s="135"/>
      <c r="RVC4" s="135"/>
      <c r="RVD4" s="135"/>
      <c r="RVE4" s="135"/>
      <c r="RVF4" s="135"/>
      <c r="RVG4" s="135"/>
      <c r="RVH4" s="135"/>
      <c r="RVI4" s="135"/>
      <c r="RVJ4" s="135"/>
      <c r="RVK4" s="135"/>
      <c r="RVL4" s="135"/>
      <c r="RVM4" s="135"/>
      <c r="RVN4" s="135"/>
      <c r="RVO4" s="135"/>
      <c r="RVP4" s="135"/>
      <c r="RVQ4" s="135"/>
      <c r="RVR4" s="135"/>
      <c r="RVS4" s="135"/>
      <c r="RVT4" s="135"/>
      <c r="RVU4" s="135"/>
      <c r="RVV4" s="135"/>
      <c r="RVW4" s="135"/>
      <c r="RVX4" s="135"/>
      <c r="RVY4" s="135"/>
      <c r="RVZ4" s="135"/>
      <c r="RWA4" s="135"/>
      <c r="RWB4" s="135"/>
      <c r="RWC4" s="135"/>
      <c r="RWD4" s="135"/>
      <c r="RWE4" s="135"/>
      <c r="RWF4" s="135"/>
      <c r="RWG4" s="135"/>
      <c r="RWH4" s="135"/>
      <c r="RWI4" s="135"/>
      <c r="RWJ4" s="135"/>
      <c r="RWK4" s="135"/>
      <c r="RWL4" s="135"/>
      <c r="RWM4" s="135"/>
      <c r="RWN4" s="135"/>
      <c r="RWO4" s="135"/>
      <c r="RWP4" s="135"/>
      <c r="RWQ4" s="135"/>
      <c r="RWR4" s="135"/>
      <c r="RWS4" s="135"/>
      <c r="RWT4" s="135"/>
      <c r="RWU4" s="135"/>
      <c r="RWV4" s="135"/>
      <c r="RWW4" s="135"/>
      <c r="RWX4" s="135"/>
      <c r="RWY4" s="135"/>
      <c r="RWZ4" s="135"/>
      <c r="RXA4" s="135"/>
      <c r="RXB4" s="135"/>
      <c r="RXC4" s="135"/>
      <c r="RXD4" s="135"/>
      <c r="RXE4" s="135"/>
      <c r="RXF4" s="135"/>
      <c r="RXG4" s="135"/>
      <c r="RXH4" s="135"/>
      <c r="RXI4" s="135"/>
      <c r="RXJ4" s="135"/>
      <c r="RXK4" s="135"/>
      <c r="RXL4" s="135"/>
      <c r="RXM4" s="135"/>
      <c r="RXN4" s="135"/>
      <c r="RXO4" s="135"/>
      <c r="RXP4" s="135"/>
      <c r="RXQ4" s="135"/>
      <c r="RXR4" s="135"/>
      <c r="RXS4" s="135"/>
      <c r="RXT4" s="135"/>
      <c r="RXU4" s="135"/>
      <c r="RXV4" s="135"/>
      <c r="RXW4" s="135"/>
      <c r="RXX4" s="135"/>
      <c r="RXY4" s="135"/>
      <c r="RXZ4" s="135"/>
      <c r="RYA4" s="135"/>
      <c r="RYB4" s="135"/>
      <c r="RYC4" s="135"/>
      <c r="RYD4" s="135"/>
      <c r="RYE4" s="135"/>
      <c r="RYF4" s="135"/>
      <c r="RYG4" s="135"/>
      <c r="RYH4" s="135"/>
      <c r="RYI4" s="135"/>
      <c r="RYJ4" s="135"/>
      <c r="RYK4" s="135"/>
      <c r="RYL4" s="135"/>
      <c r="RYM4" s="135"/>
      <c r="RYN4" s="135"/>
      <c r="RYO4" s="135"/>
      <c r="RYP4" s="135"/>
      <c r="RYQ4" s="135"/>
      <c r="RYR4" s="135"/>
      <c r="RYS4" s="135"/>
      <c r="RYT4" s="135"/>
      <c r="RYU4" s="135"/>
      <c r="RYV4" s="135"/>
      <c r="RYW4" s="135"/>
      <c r="RYX4" s="135"/>
      <c r="RYY4" s="135"/>
      <c r="RYZ4" s="135"/>
      <c r="RZA4" s="135"/>
      <c r="RZB4" s="135"/>
      <c r="RZC4" s="135"/>
      <c r="RZD4" s="135"/>
      <c r="RZE4" s="135"/>
      <c r="RZF4" s="135"/>
      <c r="RZG4" s="135"/>
      <c r="RZH4" s="135"/>
      <c r="RZI4" s="135"/>
      <c r="RZJ4" s="135"/>
      <c r="RZK4" s="135"/>
      <c r="RZL4" s="135"/>
      <c r="RZM4" s="135"/>
      <c r="RZN4" s="135"/>
      <c r="RZO4" s="135"/>
      <c r="RZP4" s="135"/>
      <c r="RZQ4" s="135"/>
      <c r="RZR4" s="135"/>
      <c r="RZS4" s="135"/>
      <c r="RZT4" s="135"/>
      <c r="RZU4" s="135"/>
      <c r="RZV4" s="135"/>
      <c r="RZW4" s="135"/>
      <c r="RZX4" s="135"/>
      <c r="RZY4" s="135"/>
      <c r="RZZ4" s="135"/>
      <c r="SAA4" s="135"/>
      <c r="SAB4" s="135"/>
      <c r="SAC4" s="135"/>
      <c r="SAD4" s="135"/>
      <c r="SAE4" s="135"/>
      <c r="SAF4" s="135"/>
      <c r="SAG4" s="135"/>
      <c r="SAH4" s="135"/>
      <c r="SAI4" s="135"/>
      <c r="SAJ4" s="135"/>
      <c r="SAK4" s="135"/>
      <c r="SAL4" s="135"/>
      <c r="SAM4" s="135"/>
      <c r="SAN4" s="135"/>
      <c r="SAO4" s="135"/>
      <c r="SAP4" s="135"/>
      <c r="SAQ4" s="135"/>
      <c r="SAR4" s="135"/>
      <c r="SAS4" s="135"/>
      <c r="SAT4" s="135"/>
      <c r="SAU4" s="135"/>
      <c r="SAV4" s="135"/>
      <c r="SAW4" s="135"/>
      <c r="SAX4" s="135"/>
      <c r="SAY4" s="135"/>
      <c r="SAZ4" s="135"/>
      <c r="SBA4" s="135"/>
      <c r="SBB4" s="135"/>
      <c r="SBC4" s="135"/>
      <c r="SBD4" s="135"/>
      <c r="SBE4" s="135"/>
      <c r="SBF4" s="135"/>
      <c r="SBG4" s="135"/>
      <c r="SBH4" s="135"/>
      <c r="SBI4" s="135"/>
      <c r="SBJ4" s="135"/>
      <c r="SBK4" s="135"/>
      <c r="SBL4" s="135"/>
      <c r="SBM4" s="135"/>
      <c r="SBN4" s="135"/>
      <c r="SBO4" s="135"/>
      <c r="SBP4" s="135"/>
      <c r="SBQ4" s="135"/>
      <c r="SBR4" s="135"/>
      <c r="SBS4" s="135"/>
      <c r="SBT4" s="135"/>
      <c r="SBU4" s="135"/>
      <c r="SBV4" s="135"/>
      <c r="SBW4" s="135"/>
      <c r="SBX4" s="135"/>
      <c r="SBY4" s="135"/>
      <c r="SBZ4" s="135"/>
      <c r="SCA4" s="135"/>
      <c r="SCB4" s="135"/>
      <c r="SCC4" s="135"/>
      <c r="SCD4" s="135"/>
      <c r="SCE4" s="135"/>
      <c r="SCF4" s="135"/>
      <c r="SCG4" s="135"/>
      <c r="SCH4" s="135"/>
      <c r="SCI4" s="135"/>
      <c r="SCJ4" s="135"/>
      <c r="SCK4" s="135"/>
      <c r="SCL4" s="135"/>
      <c r="SCM4" s="135"/>
      <c r="SCN4" s="135"/>
      <c r="SCO4" s="135"/>
      <c r="SCP4" s="135"/>
      <c r="SCQ4" s="135"/>
      <c r="SCR4" s="135"/>
      <c r="SCS4" s="135"/>
      <c r="SCT4" s="135"/>
      <c r="SCU4" s="135"/>
      <c r="SCV4" s="135"/>
      <c r="SCW4" s="135"/>
      <c r="SCX4" s="135"/>
      <c r="SCY4" s="135"/>
      <c r="SCZ4" s="135"/>
      <c r="SDA4" s="135"/>
      <c r="SDB4" s="135"/>
      <c r="SDC4" s="135"/>
      <c r="SDD4" s="135"/>
      <c r="SDE4" s="135"/>
      <c r="SDF4" s="135"/>
      <c r="SDG4" s="135"/>
      <c r="SDH4" s="135"/>
      <c r="SDI4" s="135"/>
      <c r="SDJ4" s="135"/>
      <c r="SDK4" s="135"/>
      <c r="SDL4" s="135"/>
      <c r="SDM4" s="135"/>
      <c r="SDN4" s="135"/>
      <c r="SDO4" s="135"/>
      <c r="SDP4" s="135"/>
      <c r="SDQ4" s="135"/>
      <c r="SDR4" s="135"/>
      <c r="SDS4" s="135"/>
      <c r="SDT4" s="135"/>
      <c r="SDU4" s="135"/>
      <c r="SDV4" s="135"/>
      <c r="SDW4" s="135"/>
      <c r="SDX4" s="135"/>
      <c r="SDY4" s="135"/>
      <c r="SDZ4" s="135"/>
      <c r="SEA4" s="135"/>
      <c r="SEB4" s="135"/>
      <c r="SEC4" s="135"/>
      <c r="SED4" s="135"/>
      <c r="SEE4" s="135"/>
      <c r="SEF4" s="135"/>
      <c r="SEG4" s="135"/>
      <c r="SEH4" s="135"/>
      <c r="SEI4" s="135"/>
      <c r="SEJ4" s="135"/>
      <c r="SEK4" s="135"/>
      <c r="SEL4" s="135"/>
      <c r="SEM4" s="135"/>
      <c r="SEN4" s="135"/>
      <c r="SEO4" s="135"/>
      <c r="SEP4" s="135"/>
      <c r="SEQ4" s="135"/>
      <c r="SER4" s="135"/>
      <c r="SES4" s="135"/>
      <c r="SET4" s="135"/>
      <c r="SEU4" s="135"/>
      <c r="SEV4" s="135"/>
      <c r="SEW4" s="135"/>
      <c r="SEX4" s="135"/>
      <c r="SEY4" s="135"/>
      <c r="SEZ4" s="135"/>
      <c r="SFA4" s="135"/>
      <c r="SFB4" s="135"/>
      <c r="SFC4" s="135"/>
      <c r="SFD4" s="135"/>
      <c r="SFE4" s="135"/>
      <c r="SFF4" s="135"/>
      <c r="SFG4" s="135"/>
      <c r="SFH4" s="135"/>
      <c r="SFI4" s="135"/>
      <c r="SFJ4" s="135"/>
      <c r="SFK4" s="135"/>
      <c r="SFL4" s="135"/>
      <c r="SFM4" s="135"/>
      <c r="SFN4" s="135"/>
      <c r="SFO4" s="135"/>
      <c r="SFP4" s="135"/>
      <c r="SFQ4" s="135"/>
      <c r="SFR4" s="135"/>
      <c r="SFS4" s="135"/>
      <c r="SFT4" s="135"/>
      <c r="SFU4" s="135"/>
      <c r="SFV4" s="135"/>
      <c r="SFW4" s="135"/>
      <c r="SFX4" s="135"/>
      <c r="SFY4" s="135"/>
      <c r="SFZ4" s="135"/>
      <c r="SGA4" s="135"/>
      <c r="SGB4" s="135"/>
      <c r="SGC4" s="135"/>
      <c r="SGD4" s="135"/>
      <c r="SGE4" s="135"/>
      <c r="SGF4" s="135"/>
      <c r="SGG4" s="135"/>
      <c r="SGH4" s="135"/>
      <c r="SGI4" s="135"/>
      <c r="SGJ4" s="135"/>
      <c r="SGK4" s="135"/>
      <c r="SGL4" s="135"/>
      <c r="SGM4" s="135"/>
      <c r="SGN4" s="135"/>
      <c r="SGO4" s="135"/>
      <c r="SGP4" s="135"/>
      <c r="SGQ4" s="135"/>
      <c r="SGR4" s="135"/>
      <c r="SGS4" s="135"/>
      <c r="SGT4" s="135"/>
      <c r="SGU4" s="135"/>
      <c r="SGV4" s="135"/>
      <c r="SGW4" s="135"/>
      <c r="SGX4" s="135"/>
      <c r="SGY4" s="135"/>
      <c r="SGZ4" s="135"/>
      <c r="SHA4" s="135"/>
      <c r="SHB4" s="135"/>
      <c r="SHC4" s="135"/>
      <c r="SHD4" s="135"/>
      <c r="SHE4" s="135"/>
      <c r="SHF4" s="135"/>
      <c r="SHG4" s="135"/>
      <c r="SHH4" s="135"/>
      <c r="SHI4" s="135"/>
      <c r="SHJ4" s="135"/>
      <c r="SHK4" s="135"/>
      <c r="SHL4" s="135"/>
      <c r="SHM4" s="135"/>
      <c r="SHN4" s="135"/>
      <c r="SHO4" s="135"/>
      <c r="SHP4" s="135"/>
      <c r="SHQ4" s="135"/>
      <c r="SHR4" s="135"/>
      <c r="SHS4" s="135"/>
      <c r="SHT4" s="135"/>
      <c r="SHU4" s="135"/>
      <c r="SHV4" s="135"/>
      <c r="SHW4" s="135"/>
      <c r="SHX4" s="135"/>
      <c r="SHY4" s="135"/>
      <c r="SHZ4" s="135"/>
      <c r="SIA4" s="135"/>
      <c r="SIB4" s="135"/>
      <c r="SIC4" s="135"/>
      <c r="SID4" s="135"/>
      <c r="SIE4" s="135"/>
      <c r="SIF4" s="135"/>
      <c r="SIG4" s="135"/>
      <c r="SIH4" s="135"/>
      <c r="SII4" s="135"/>
      <c r="SIJ4" s="135"/>
      <c r="SIK4" s="135"/>
      <c r="SIL4" s="135"/>
      <c r="SIM4" s="135"/>
      <c r="SIN4" s="135"/>
      <c r="SIO4" s="135"/>
      <c r="SIP4" s="135"/>
      <c r="SIQ4" s="135"/>
      <c r="SIR4" s="135"/>
      <c r="SIS4" s="135"/>
      <c r="SIT4" s="135"/>
      <c r="SIU4" s="135"/>
      <c r="SIV4" s="135"/>
      <c r="SIW4" s="135"/>
      <c r="SIX4" s="135"/>
      <c r="SIY4" s="135"/>
      <c r="SIZ4" s="135"/>
      <c r="SJA4" s="135"/>
      <c r="SJB4" s="135"/>
      <c r="SJC4" s="135"/>
      <c r="SJD4" s="135"/>
      <c r="SJE4" s="135"/>
      <c r="SJF4" s="135"/>
      <c r="SJG4" s="135"/>
      <c r="SJH4" s="135"/>
      <c r="SJI4" s="135"/>
      <c r="SJJ4" s="135"/>
      <c r="SJK4" s="135"/>
      <c r="SJL4" s="135"/>
      <c r="SJM4" s="135"/>
      <c r="SJN4" s="135"/>
      <c r="SJO4" s="135"/>
      <c r="SJP4" s="135"/>
      <c r="SJQ4" s="135"/>
      <c r="SJR4" s="135"/>
      <c r="SJS4" s="135"/>
      <c r="SJT4" s="135"/>
      <c r="SJU4" s="135"/>
      <c r="SJV4" s="135"/>
      <c r="SJW4" s="135"/>
      <c r="SJX4" s="135"/>
      <c r="SJY4" s="135"/>
      <c r="SJZ4" s="135"/>
      <c r="SKA4" s="135"/>
      <c r="SKB4" s="135"/>
      <c r="SKC4" s="135"/>
      <c r="SKD4" s="135"/>
      <c r="SKE4" s="135"/>
      <c r="SKF4" s="135"/>
      <c r="SKG4" s="135"/>
      <c r="SKH4" s="135"/>
      <c r="SKI4" s="135"/>
      <c r="SKJ4" s="135"/>
      <c r="SKK4" s="135"/>
      <c r="SKL4" s="135"/>
      <c r="SKM4" s="135"/>
      <c r="SKN4" s="135"/>
      <c r="SKO4" s="135"/>
      <c r="SKP4" s="135"/>
      <c r="SKQ4" s="135"/>
      <c r="SKR4" s="135"/>
      <c r="SKS4" s="135"/>
      <c r="SKT4" s="135"/>
      <c r="SKU4" s="135"/>
      <c r="SKV4" s="135"/>
      <c r="SKW4" s="135"/>
      <c r="SKX4" s="135"/>
      <c r="SKY4" s="135"/>
      <c r="SKZ4" s="135"/>
      <c r="SLA4" s="135"/>
      <c r="SLB4" s="135"/>
      <c r="SLC4" s="135"/>
      <c r="SLD4" s="135"/>
      <c r="SLE4" s="135"/>
      <c r="SLF4" s="135"/>
      <c r="SLG4" s="135"/>
      <c r="SLH4" s="135"/>
      <c r="SLI4" s="135"/>
      <c r="SLJ4" s="135"/>
      <c r="SLK4" s="135"/>
      <c r="SLL4" s="135"/>
      <c r="SLM4" s="135"/>
      <c r="SLN4" s="135"/>
      <c r="SLO4" s="135"/>
      <c r="SLP4" s="135"/>
      <c r="SLQ4" s="135"/>
      <c r="SLR4" s="135"/>
      <c r="SLS4" s="135"/>
      <c r="SLT4" s="135"/>
      <c r="SLU4" s="135"/>
      <c r="SLV4" s="135"/>
      <c r="SLW4" s="135"/>
      <c r="SLX4" s="135"/>
      <c r="SLY4" s="135"/>
      <c r="SLZ4" s="135"/>
      <c r="SMA4" s="135"/>
      <c r="SMB4" s="135"/>
      <c r="SMC4" s="135"/>
      <c r="SMD4" s="135"/>
      <c r="SME4" s="135"/>
      <c r="SMF4" s="135"/>
      <c r="SMG4" s="135"/>
      <c r="SMH4" s="135"/>
      <c r="SMI4" s="135"/>
      <c r="SMJ4" s="135"/>
      <c r="SMK4" s="135"/>
      <c r="SML4" s="135"/>
      <c r="SMM4" s="135"/>
      <c r="SMN4" s="135"/>
      <c r="SMO4" s="135"/>
      <c r="SMP4" s="135"/>
      <c r="SMQ4" s="135"/>
      <c r="SMR4" s="135"/>
      <c r="SMS4" s="135"/>
      <c r="SMT4" s="135"/>
      <c r="SMU4" s="135"/>
      <c r="SMV4" s="135"/>
      <c r="SMW4" s="135"/>
      <c r="SMX4" s="135"/>
      <c r="SMY4" s="135"/>
      <c r="SMZ4" s="135"/>
      <c r="SNA4" s="135"/>
      <c r="SNB4" s="135"/>
      <c r="SNC4" s="135"/>
      <c r="SND4" s="135"/>
      <c r="SNE4" s="135"/>
      <c r="SNF4" s="135"/>
      <c r="SNG4" s="135"/>
      <c r="SNH4" s="135"/>
      <c r="SNI4" s="135"/>
      <c r="SNJ4" s="135"/>
      <c r="SNK4" s="135"/>
      <c r="SNL4" s="135"/>
      <c r="SNM4" s="135"/>
      <c r="SNN4" s="135"/>
      <c r="SNO4" s="135"/>
      <c r="SNP4" s="135"/>
      <c r="SNQ4" s="135"/>
      <c r="SNR4" s="135"/>
      <c r="SNS4" s="135"/>
      <c r="SNT4" s="135"/>
      <c r="SNU4" s="135"/>
      <c r="SNV4" s="135"/>
      <c r="SNW4" s="135"/>
      <c r="SNX4" s="135"/>
      <c r="SNY4" s="135"/>
      <c r="SNZ4" s="135"/>
      <c r="SOA4" s="135"/>
      <c r="SOB4" s="135"/>
      <c r="SOC4" s="135"/>
      <c r="SOD4" s="135"/>
      <c r="SOE4" s="135"/>
      <c r="SOF4" s="135"/>
      <c r="SOG4" s="135"/>
      <c r="SOH4" s="135"/>
      <c r="SOI4" s="135"/>
      <c r="SOJ4" s="135"/>
      <c r="SOK4" s="135"/>
      <c r="SOL4" s="135"/>
      <c r="SOM4" s="135"/>
      <c r="SON4" s="135"/>
      <c r="SOO4" s="135"/>
      <c r="SOP4" s="135"/>
      <c r="SOQ4" s="135"/>
      <c r="SOR4" s="135"/>
      <c r="SOS4" s="135"/>
      <c r="SOT4" s="135"/>
      <c r="SOU4" s="135"/>
      <c r="SOV4" s="135"/>
      <c r="SOW4" s="135"/>
      <c r="SOX4" s="135"/>
      <c r="SOY4" s="135"/>
      <c r="SOZ4" s="135"/>
      <c r="SPA4" s="135"/>
      <c r="SPB4" s="135"/>
      <c r="SPC4" s="135"/>
      <c r="SPD4" s="135"/>
      <c r="SPE4" s="135"/>
      <c r="SPF4" s="135"/>
      <c r="SPG4" s="135"/>
      <c r="SPH4" s="135"/>
      <c r="SPI4" s="135"/>
      <c r="SPJ4" s="135"/>
      <c r="SPK4" s="135"/>
      <c r="SPL4" s="135"/>
      <c r="SPM4" s="135"/>
      <c r="SPN4" s="135"/>
      <c r="SPO4" s="135"/>
      <c r="SPP4" s="135"/>
      <c r="SPQ4" s="135"/>
      <c r="SPR4" s="135"/>
      <c r="SPS4" s="135"/>
      <c r="SPT4" s="135"/>
      <c r="SPU4" s="135"/>
      <c r="SPV4" s="135"/>
      <c r="SPW4" s="135"/>
      <c r="SPX4" s="135"/>
      <c r="SPY4" s="135"/>
      <c r="SPZ4" s="135"/>
      <c r="SQA4" s="135"/>
      <c r="SQB4" s="135"/>
      <c r="SQC4" s="135"/>
      <c r="SQD4" s="135"/>
      <c r="SQE4" s="135"/>
      <c r="SQF4" s="135"/>
      <c r="SQG4" s="135"/>
      <c r="SQH4" s="135"/>
      <c r="SQI4" s="135"/>
      <c r="SQJ4" s="135"/>
      <c r="SQK4" s="135"/>
      <c r="SQL4" s="135"/>
      <c r="SQM4" s="135"/>
      <c r="SQN4" s="135"/>
      <c r="SQO4" s="135"/>
      <c r="SQP4" s="135"/>
      <c r="SQQ4" s="135"/>
      <c r="SQR4" s="135"/>
      <c r="SQS4" s="135"/>
      <c r="SQT4" s="135"/>
      <c r="SQU4" s="135"/>
      <c r="SQV4" s="135"/>
      <c r="SQW4" s="135"/>
      <c r="SQX4" s="135"/>
      <c r="SQY4" s="135"/>
      <c r="SQZ4" s="135"/>
      <c r="SRA4" s="135"/>
      <c r="SRB4" s="135"/>
      <c r="SRC4" s="135"/>
      <c r="SRD4" s="135"/>
      <c r="SRE4" s="135"/>
      <c r="SRF4" s="135"/>
      <c r="SRG4" s="135"/>
      <c r="SRH4" s="135"/>
      <c r="SRI4" s="135"/>
      <c r="SRJ4" s="135"/>
      <c r="SRK4" s="135"/>
      <c r="SRL4" s="135"/>
      <c r="SRM4" s="135"/>
      <c r="SRN4" s="135"/>
      <c r="SRO4" s="135"/>
      <c r="SRP4" s="135"/>
      <c r="SRQ4" s="135"/>
      <c r="SRR4" s="135"/>
      <c r="SRS4" s="135"/>
      <c r="SRT4" s="135"/>
      <c r="SRU4" s="135"/>
      <c r="SRV4" s="135"/>
      <c r="SRW4" s="135"/>
      <c r="SRX4" s="135"/>
      <c r="SRY4" s="135"/>
      <c r="SRZ4" s="135"/>
      <c r="SSA4" s="135"/>
      <c r="SSB4" s="135"/>
      <c r="SSC4" s="135"/>
      <c r="SSD4" s="135"/>
      <c r="SSE4" s="135"/>
      <c r="SSF4" s="135"/>
      <c r="SSG4" s="135"/>
      <c r="SSH4" s="135"/>
      <c r="SSI4" s="135"/>
      <c r="SSJ4" s="135"/>
      <c r="SSK4" s="135"/>
      <c r="SSL4" s="135"/>
      <c r="SSM4" s="135"/>
      <c r="SSN4" s="135"/>
      <c r="SSO4" s="135"/>
      <c r="SSP4" s="135"/>
      <c r="SSQ4" s="135"/>
      <c r="SSR4" s="135"/>
      <c r="SSS4" s="135"/>
      <c r="SST4" s="135"/>
      <c r="SSU4" s="135"/>
      <c r="SSV4" s="135"/>
      <c r="SSW4" s="135"/>
      <c r="SSX4" s="135"/>
      <c r="SSY4" s="135"/>
      <c r="SSZ4" s="135"/>
      <c r="STA4" s="135"/>
      <c r="STB4" s="135"/>
      <c r="STC4" s="135"/>
      <c r="STD4" s="135"/>
      <c r="STE4" s="135"/>
      <c r="STF4" s="135"/>
      <c r="STG4" s="135"/>
      <c r="STH4" s="135"/>
      <c r="STI4" s="135"/>
      <c r="STJ4" s="135"/>
      <c r="STK4" s="135"/>
      <c r="STL4" s="135"/>
      <c r="STM4" s="135"/>
      <c r="STN4" s="135"/>
      <c r="STO4" s="135"/>
      <c r="STP4" s="135"/>
      <c r="STQ4" s="135"/>
      <c r="STR4" s="135"/>
      <c r="STS4" s="135"/>
      <c r="STT4" s="135"/>
      <c r="STU4" s="135"/>
      <c r="STV4" s="135"/>
      <c r="STW4" s="135"/>
      <c r="STX4" s="135"/>
      <c r="STY4" s="135"/>
      <c r="STZ4" s="135"/>
      <c r="SUA4" s="135"/>
      <c r="SUB4" s="135"/>
      <c r="SUC4" s="135"/>
      <c r="SUD4" s="135"/>
      <c r="SUE4" s="135"/>
      <c r="SUF4" s="135"/>
      <c r="SUG4" s="135"/>
      <c r="SUH4" s="135"/>
      <c r="SUI4" s="135"/>
      <c r="SUJ4" s="135"/>
      <c r="SUK4" s="135"/>
      <c r="SUL4" s="135"/>
      <c r="SUM4" s="135"/>
      <c r="SUN4" s="135"/>
      <c r="SUO4" s="135"/>
      <c r="SUP4" s="135"/>
      <c r="SUQ4" s="135"/>
      <c r="SUR4" s="135"/>
      <c r="SUS4" s="135"/>
      <c r="SUT4" s="135"/>
      <c r="SUU4" s="135"/>
      <c r="SUV4" s="135"/>
      <c r="SUW4" s="135"/>
      <c r="SUX4" s="135"/>
      <c r="SUY4" s="135"/>
      <c r="SUZ4" s="135"/>
      <c r="SVA4" s="135"/>
      <c r="SVB4" s="135"/>
      <c r="SVC4" s="135"/>
      <c r="SVD4" s="135"/>
      <c r="SVE4" s="135"/>
      <c r="SVF4" s="135"/>
      <c r="SVG4" s="135"/>
      <c r="SVH4" s="135"/>
      <c r="SVI4" s="135"/>
      <c r="SVJ4" s="135"/>
      <c r="SVK4" s="135"/>
      <c r="SVL4" s="135"/>
      <c r="SVM4" s="135"/>
      <c r="SVN4" s="135"/>
      <c r="SVO4" s="135"/>
      <c r="SVP4" s="135"/>
      <c r="SVQ4" s="135"/>
      <c r="SVR4" s="135"/>
      <c r="SVS4" s="135"/>
      <c r="SVT4" s="135"/>
      <c r="SVU4" s="135"/>
      <c r="SVV4" s="135"/>
      <c r="SVW4" s="135"/>
      <c r="SVX4" s="135"/>
      <c r="SVY4" s="135"/>
      <c r="SVZ4" s="135"/>
      <c r="SWA4" s="135"/>
      <c r="SWB4" s="135"/>
      <c r="SWC4" s="135"/>
      <c r="SWD4" s="135"/>
      <c r="SWE4" s="135"/>
      <c r="SWF4" s="135"/>
      <c r="SWG4" s="135"/>
      <c r="SWH4" s="135"/>
      <c r="SWI4" s="135"/>
      <c r="SWJ4" s="135"/>
      <c r="SWK4" s="135"/>
      <c r="SWL4" s="135"/>
      <c r="SWM4" s="135"/>
      <c r="SWN4" s="135"/>
      <c r="SWO4" s="135"/>
      <c r="SWP4" s="135"/>
      <c r="SWQ4" s="135"/>
      <c r="SWR4" s="135"/>
      <c r="SWS4" s="135"/>
      <c r="SWT4" s="135"/>
      <c r="SWU4" s="135"/>
      <c r="SWV4" s="135"/>
      <c r="SWW4" s="135"/>
      <c r="SWX4" s="135"/>
      <c r="SWY4" s="135"/>
      <c r="SWZ4" s="135"/>
      <c r="SXA4" s="135"/>
      <c r="SXB4" s="135"/>
      <c r="SXC4" s="135"/>
      <c r="SXD4" s="135"/>
      <c r="SXE4" s="135"/>
      <c r="SXF4" s="135"/>
      <c r="SXG4" s="135"/>
      <c r="SXH4" s="135"/>
      <c r="SXI4" s="135"/>
      <c r="SXJ4" s="135"/>
      <c r="SXK4" s="135"/>
      <c r="SXL4" s="135"/>
      <c r="SXM4" s="135"/>
      <c r="SXN4" s="135"/>
      <c r="SXO4" s="135"/>
      <c r="SXP4" s="135"/>
      <c r="SXQ4" s="135"/>
      <c r="SXR4" s="135"/>
      <c r="SXS4" s="135"/>
      <c r="SXT4" s="135"/>
      <c r="SXU4" s="135"/>
      <c r="SXV4" s="135"/>
      <c r="SXW4" s="135"/>
      <c r="SXX4" s="135"/>
      <c r="SXY4" s="135"/>
      <c r="SXZ4" s="135"/>
      <c r="SYA4" s="135"/>
      <c r="SYB4" s="135"/>
      <c r="SYC4" s="135"/>
      <c r="SYD4" s="135"/>
      <c r="SYE4" s="135"/>
      <c r="SYF4" s="135"/>
      <c r="SYG4" s="135"/>
      <c r="SYH4" s="135"/>
      <c r="SYI4" s="135"/>
      <c r="SYJ4" s="135"/>
      <c r="SYK4" s="135"/>
      <c r="SYL4" s="135"/>
      <c r="SYM4" s="135"/>
      <c r="SYN4" s="135"/>
      <c r="SYO4" s="135"/>
      <c r="SYP4" s="135"/>
      <c r="SYQ4" s="135"/>
      <c r="SYR4" s="135"/>
      <c r="SYS4" s="135"/>
      <c r="SYT4" s="135"/>
      <c r="SYU4" s="135"/>
      <c r="SYV4" s="135"/>
      <c r="SYW4" s="135"/>
      <c r="SYX4" s="135"/>
      <c r="SYY4" s="135"/>
      <c r="SYZ4" s="135"/>
      <c r="SZA4" s="135"/>
      <c r="SZB4" s="135"/>
      <c r="SZC4" s="135"/>
      <c r="SZD4" s="135"/>
      <c r="SZE4" s="135"/>
      <c r="SZF4" s="135"/>
      <c r="SZG4" s="135"/>
      <c r="SZH4" s="135"/>
      <c r="SZI4" s="135"/>
      <c r="SZJ4" s="135"/>
      <c r="SZK4" s="135"/>
      <c r="SZL4" s="135"/>
      <c r="SZM4" s="135"/>
      <c r="SZN4" s="135"/>
      <c r="SZO4" s="135"/>
      <c r="SZP4" s="135"/>
      <c r="SZQ4" s="135"/>
      <c r="SZR4" s="135"/>
      <c r="SZS4" s="135"/>
      <c r="SZT4" s="135"/>
      <c r="SZU4" s="135"/>
      <c r="SZV4" s="135"/>
      <c r="SZW4" s="135"/>
      <c r="SZX4" s="135"/>
      <c r="SZY4" s="135"/>
      <c r="SZZ4" s="135"/>
      <c r="TAA4" s="135"/>
      <c r="TAB4" s="135"/>
      <c r="TAC4" s="135"/>
      <c r="TAD4" s="135"/>
      <c r="TAE4" s="135"/>
      <c r="TAF4" s="135"/>
      <c r="TAG4" s="135"/>
      <c r="TAH4" s="135"/>
      <c r="TAI4" s="135"/>
      <c r="TAJ4" s="135"/>
      <c r="TAK4" s="135"/>
      <c r="TAL4" s="135"/>
      <c r="TAM4" s="135"/>
      <c r="TAN4" s="135"/>
      <c r="TAO4" s="135"/>
      <c r="TAP4" s="135"/>
      <c r="TAQ4" s="135"/>
      <c r="TAR4" s="135"/>
      <c r="TAS4" s="135"/>
      <c r="TAT4" s="135"/>
      <c r="TAU4" s="135"/>
      <c r="TAV4" s="135"/>
      <c r="TAW4" s="135"/>
      <c r="TAX4" s="135"/>
      <c r="TAY4" s="135"/>
      <c r="TAZ4" s="135"/>
      <c r="TBA4" s="135"/>
      <c r="TBB4" s="135"/>
      <c r="TBC4" s="135"/>
      <c r="TBD4" s="135"/>
      <c r="TBE4" s="135"/>
      <c r="TBF4" s="135"/>
      <c r="TBG4" s="135"/>
      <c r="TBH4" s="135"/>
      <c r="TBI4" s="135"/>
      <c r="TBJ4" s="135"/>
      <c r="TBK4" s="135"/>
      <c r="TBL4" s="135"/>
      <c r="TBM4" s="135"/>
      <c r="TBN4" s="135"/>
      <c r="TBO4" s="135"/>
      <c r="TBP4" s="135"/>
      <c r="TBQ4" s="135"/>
      <c r="TBR4" s="135"/>
      <c r="TBS4" s="135"/>
      <c r="TBT4" s="135"/>
      <c r="TBU4" s="135"/>
      <c r="TBV4" s="135"/>
      <c r="TBW4" s="135"/>
      <c r="TBX4" s="135"/>
      <c r="TBY4" s="135"/>
      <c r="TBZ4" s="135"/>
      <c r="TCA4" s="135"/>
      <c r="TCB4" s="135"/>
      <c r="TCC4" s="135"/>
      <c r="TCD4" s="135"/>
      <c r="TCE4" s="135"/>
      <c r="TCF4" s="135"/>
      <c r="TCG4" s="135"/>
      <c r="TCH4" s="135"/>
      <c r="TCI4" s="135"/>
      <c r="TCJ4" s="135"/>
      <c r="TCK4" s="135"/>
      <c r="TCL4" s="135"/>
      <c r="TCM4" s="135"/>
      <c r="TCN4" s="135"/>
      <c r="TCO4" s="135"/>
      <c r="TCP4" s="135"/>
      <c r="TCQ4" s="135"/>
      <c r="TCR4" s="135"/>
      <c r="TCS4" s="135"/>
      <c r="TCT4" s="135"/>
      <c r="TCU4" s="135"/>
      <c r="TCV4" s="135"/>
      <c r="TCW4" s="135"/>
      <c r="TCX4" s="135"/>
      <c r="TCY4" s="135"/>
      <c r="TCZ4" s="135"/>
      <c r="TDA4" s="135"/>
      <c r="TDB4" s="135"/>
      <c r="TDC4" s="135"/>
      <c r="TDD4" s="135"/>
      <c r="TDE4" s="135"/>
      <c r="TDF4" s="135"/>
      <c r="TDG4" s="135"/>
      <c r="TDH4" s="135"/>
      <c r="TDI4" s="135"/>
      <c r="TDJ4" s="135"/>
      <c r="TDK4" s="135"/>
      <c r="TDL4" s="135"/>
      <c r="TDM4" s="135"/>
      <c r="TDN4" s="135"/>
      <c r="TDO4" s="135"/>
      <c r="TDP4" s="135"/>
      <c r="TDQ4" s="135"/>
      <c r="TDR4" s="135"/>
      <c r="TDS4" s="135"/>
      <c r="TDT4" s="135"/>
      <c r="TDU4" s="135"/>
      <c r="TDV4" s="135"/>
      <c r="TDW4" s="135"/>
      <c r="TDX4" s="135"/>
      <c r="TDY4" s="135"/>
      <c r="TDZ4" s="135"/>
      <c r="TEA4" s="135"/>
      <c r="TEB4" s="135"/>
      <c r="TEC4" s="135"/>
      <c r="TED4" s="135"/>
      <c r="TEE4" s="135"/>
      <c r="TEF4" s="135"/>
      <c r="TEG4" s="135"/>
      <c r="TEH4" s="135"/>
      <c r="TEI4" s="135"/>
      <c r="TEJ4" s="135"/>
      <c r="TEK4" s="135"/>
      <c r="TEL4" s="135"/>
      <c r="TEM4" s="135"/>
      <c r="TEN4" s="135"/>
      <c r="TEO4" s="135"/>
      <c r="TEP4" s="135"/>
      <c r="TEQ4" s="135"/>
      <c r="TER4" s="135"/>
      <c r="TES4" s="135"/>
      <c r="TET4" s="135"/>
      <c r="TEU4" s="135"/>
      <c r="TEV4" s="135"/>
      <c r="TEW4" s="135"/>
      <c r="TEX4" s="135"/>
      <c r="TEY4" s="135"/>
      <c r="TEZ4" s="135"/>
      <c r="TFA4" s="135"/>
      <c r="TFB4" s="135"/>
      <c r="TFC4" s="135"/>
      <c r="TFD4" s="135"/>
      <c r="TFE4" s="135"/>
      <c r="TFF4" s="135"/>
      <c r="TFG4" s="135"/>
      <c r="TFH4" s="135"/>
      <c r="TFI4" s="135"/>
      <c r="TFJ4" s="135"/>
      <c r="TFK4" s="135"/>
      <c r="TFL4" s="135"/>
      <c r="TFM4" s="135"/>
      <c r="TFN4" s="135"/>
      <c r="TFO4" s="135"/>
      <c r="TFP4" s="135"/>
      <c r="TFQ4" s="135"/>
      <c r="TFR4" s="135"/>
      <c r="TFS4" s="135"/>
      <c r="TFT4" s="135"/>
      <c r="TFU4" s="135"/>
      <c r="TFV4" s="135"/>
      <c r="TFW4" s="135"/>
      <c r="TFX4" s="135"/>
      <c r="TFY4" s="135"/>
      <c r="TFZ4" s="135"/>
      <c r="TGA4" s="135"/>
      <c r="TGB4" s="135"/>
      <c r="TGC4" s="135"/>
      <c r="TGD4" s="135"/>
      <c r="TGE4" s="135"/>
      <c r="TGF4" s="135"/>
      <c r="TGG4" s="135"/>
      <c r="TGH4" s="135"/>
      <c r="TGI4" s="135"/>
      <c r="TGJ4" s="135"/>
      <c r="TGK4" s="135"/>
      <c r="TGL4" s="135"/>
      <c r="TGM4" s="135"/>
      <c r="TGN4" s="135"/>
      <c r="TGO4" s="135"/>
      <c r="TGP4" s="135"/>
      <c r="TGQ4" s="135"/>
      <c r="TGR4" s="135"/>
      <c r="TGS4" s="135"/>
      <c r="TGT4" s="135"/>
      <c r="TGU4" s="135"/>
      <c r="TGV4" s="135"/>
      <c r="TGW4" s="135"/>
      <c r="TGX4" s="135"/>
      <c r="TGY4" s="135"/>
      <c r="TGZ4" s="135"/>
      <c r="THA4" s="135"/>
      <c r="THB4" s="135"/>
      <c r="THC4" s="135"/>
      <c r="THD4" s="135"/>
      <c r="THE4" s="135"/>
      <c r="THF4" s="135"/>
      <c r="THG4" s="135"/>
      <c r="THH4" s="135"/>
      <c r="THI4" s="135"/>
      <c r="THJ4" s="135"/>
      <c r="THK4" s="135"/>
      <c r="THL4" s="135"/>
      <c r="THM4" s="135"/>
      <c r="THN4" s="135"/>
      <c r="THO4" s="135"/>
      <c r="THP4" s="135"/>
      <c r="THQ4" s="135"/>
      <c r="THR4" s="135"/>
      <c r="THS4" s="135"/>
      <c r="THT4" s="135"/>
      <c r="THU4" s="135"/>
      <c r="THV4" s="135"/>
      <c r="THW4" s="135"/>
      <c r="THX4" s="135"/>
      <c r="THY4" s="135"/>
      <c r="THZ4" s="135"/>
      <c r="TIA4" s="135"/>
      <c r="TIB4" s="135"/>
      <c r="TIC4" s="135"/>
      <c r="TID4" s="135"/>
      <c r="TIE4" s="135"/>
      <c r="TIF4" s="135"/>
      <c r="TIG4" s="135"/>
      <c r="TIH4" s="135"/>
      <c r="TII4" s="135"/>
      <c r="TIJ4" s="135"/>
      <c r="TIK4" s="135"/>
      <c r="TIL4" s="135"/>
      <c r="TIM4" s="135"/>
      <c r="TIN4" s="135"/>
      <c r="TIO4" s="135"/>
      <c r="TIP4" s="135"/>
      <c r="TIQ4" s="135"/>
      <c r="TIR4" s="135"/>
      <c r="TIS4" s="135"/>
      <c r="TIT4" s="135"/>
      <c r="TIU4" s="135"/>
      <c r="TIV4" s="135"/>
      <c r="TIW4" s="135"/>
      <c r="TIX4" s="135"/>
      <c r="TIY4" s="135"/>
      <c r="TIZ4" s="135"/>
      <c r="TJA4" s="135"/>
      <c r="TJB4" s="135"/>
      <c r="TJC4" s="135"/>
      <c r="TJD4" s="135"/>
      <c r="TJE4" s="135"/>
      <c r="TJF4" s="135"/>
      <c r="TJG4" s="135"/>
      <c r="TJH4" s="135"/>
      <c r="TJI4" s="135"/>
      <c r="TJJ4" s="135"/>
      <c r="TJK4" s="135"/>
      <c r="TJL4" s="135"/>
      <c r="TJM4" s="135"/>
      <c r="TJN4" s="135"/>
      <c r="TJO4" s="135"/>
      <c r="TJP4" s="135"/>
      <c r="TJQ4" s="135"/>
      <c r="TJR4" s="135"/>
      <c r="TJS4" s="135"/>
      <c r="TJT4" s="135"/>
      <c r="TJU4" s="135"/>
      <c r="TJV4" s="135"/>
      <c r="TJW4" s="135"/>
      <c r="TJX4" s="135"/>
      <c r="TJY4" s="135"/>
      <c r="TJZ4" s="135"/>
      <c r="TKA4" s="135"/>
      <c r="TKB4" s="135"/>
      <c r="TKC4" s="135"/>
      <c r="TKD4" s="135"/>
      <c r="TKE4" s="135"/>
      <c r="TKF4" s="135"/>
      <c r="TKG4" s="135"/>
      <c r="TKH4" s="135"/>
      <c r="TKI4" s="135"/>
      <c r="TKJ4" s="135"/>
      <c r="TKK4" s="135"/>
      <c r="TKL4" s="135"/>
      <c r="TKM4" s="135"/>
      <c r="TKN4" s="135"/>
      <c r="TKO4" s="135"/>
      <c r="TKP4" s="135"/>
      <c r="TKQ4" s="135"/>
      <c r="TKR4" s="135"/>
      <c r="TKS4" s="135"/>
      <c r="TKT4" s="135"/>
      <c r="TKU4" s="135"/>
      <c r="TKV4" s="135"/>
      <c r="TKW4" s="135"/>
      <c r="TKX4" s="135"/>
      <c r="TKY4" s="135"/>
      <c r="TKZ4" s="135"/>
      <c r="TLA4" s="135"/>
      <c r="TLB4" s="135"/>
      <c r="TLC4" s="135"/>
      <c r="TLD4" s="135"/>
      <c r="TLE4" s="135"/>
      <c r="TLF4" s="135"/>
      <c r="TLG4" s="135"/>
      <c r="TLH4" s="135"/>
      <c r="TLI4" s="135"/>
      <c r="TLJ4" s="135"/>
      <c r="TLK4" s="135"/>
      <c r="TLL4" s="135"/>
      <c r="TLM4" s="135"/>
      <c r="TLN4" s="135"/>
      <c r="TLO4" s="135"/>
      <c r="TLP4" s="135"/>
      <c r="TLQ4" s="135"/>
      <c r="TLR4" s="135"/>
      <c r="TLS4" s="135"/>
      <c r="TLT4" s="135"/>
      <c r="TLU4" s="135"/>
      <c r="TLV4" s="135"/>
      <c r="TLW4" s="135"/>
      <c r="TLX4" s="135"/>
      <c r="TLY4" s="135"/>
      <c r="TLZ4" s="135"/>
      <c r="TMA4" s="135"/>
      <c r="TMB4" s="135"/>
      <c r="TMC4" s="135"/>
      <c r="TMD4" s="135"/>
      <c r="TME4" s="135"/>
      <c r="TMF4" s="135"/>
      <c r="TMG4" s="135"/>
      <c r="TMH4" s="135"/>
      <c r="TMI4" s="135"/>
      <c r="TMJ4" s="135"/>
      <c r="TMK4" s="135"/>
      <c r="TML4" s="135"/>
      <c r="TMM4" s="135"/>
      <c r="TMN4" s="135"/>
      <c r="TMO4" s="135"/>
      <c r="TMP4" s="135"/>
      <c r="TMQ4" s="135"/>
      <c r="TMR4" s="135"/>
      <c r="TMS4" s="135"/>
      <c r="TMT4" s="135"/>
      <c r="TMU4" s="135"/>
      <c r="TMV4" s="135"/>
      <c r="TMW4" s="135"/>
      <c r="TMX4" s="135"/>
      <c r="TMY4" s="135"/>
      <c r="TMZ4" s="135"/>
      <c r="TNA4" s="135"/>
      <c r="TNB4" s="135"/>
      <c r="TNC4" s="135"/>
      <c r="TND4" s="135"/>
      <c r="TNE4" s="135"/>
      <c r="TNF4" s="135"/>
      <c r="TNG4" s="135"/>
      <c r="TNH4" s="135"/>
      <c r="TNI4" s="135"/>
      <c r="TNJ4" s="135"/>
      <c r="TNK4" s="135"/>
      <c r="TNL4" s="135"/>
      <c r="TNM4" s="135"/>
      <c r="TNN4" s="135"/>
      <c r="TNO4" s="135"/>
      <c r="TNP4" s="135"/>
      <c r="TNQ4" s="135"/>
      <c r="TNR4" s="135"/>
      <c r="TNS4" s="135"/>
      <c r="TNT4" s="135"/>
      <c r="TNU4" s="135"/>
      <c r="TNV4" s="135"/>
      <c r="TNW4" s="135"/>
      <c r="TNX4" s="135"/>
      <c r="TNY4" s="135"/>
      <c r="TNZ4" s="135"/>
      <c r="TOA4" s="135"/>
      <c r="TOB4" s="135"/>
      <c r="TOC4" s="135"/>
      <c r="TOD4" s="135"/>
      <c r="TOE4" s="135"/>
      <c r="TOF4" s="135"/>
      <c r="TOG4" s="135"/>
      <c r="TOH4" s="135"/>
      <c r="TOI4" s="135"/>
      <c r="TOJ4" s="135"/>
      <c r="TOK4" s="135"/>
      <c r="TOL4" s="135"/>
      <c r="TOM4" s="135"/>
      <c r="TON4" s="135"/>
      <c r="TOO4" s="135"/>
      <c r="TOP4" s="135"/>
      <c r="TOQ4" s="135"/>
      <c r="TOR4" s="135"/>
      <c r="TOS4" s="135"/>
      <c r="TOT4" s="135"/>
      <c r="TOU4" s="135"/>
      <c r="TOV4" s="135"/>
      <c r="TOW4" s="135"/>
      <c r="TOX4" s="135"/>
      <c r="TOY4" s="135"/>
      <c r="TOZ4" s="135"/>
      <c r="TPA4" s="135"/>
      <c r="TPB4" s="135"/>
      <c r="TPC4" s="135"/>
      <c r="TPD4" s="135"/>
      <c r="TPE4" s="135"/>
      <c r="TPF4" s="135"/>
      <c r="TPG4" s="135"/>
      <c r="TPH4" s="135"/>
      <c r="TPI4" s="135"/>
      <c r="TPJ4" s="135"/>
      <c r="TPK4" s="135"/>
      <c r="TPL4" s="135"/>
      <c r="TPM4" s="135"/>
      <c r="TPN4" s="135"/>
      <c r="TPO4" s="135"/>
      <c r="TPP4" s="135"/>
      <c r="TPQ4" s="135"/>
      <c r="TPR4" s="135"/>
      <c r="TPS4" s="135"/>
      <c r="TPT4" s="135"/>
      <c r="TPU4" s="135"/>
      <c r="TPV4" s="135"/>
      <c r="TPW4" s="135"/>
      <c r="TPX4" s="135"/>
      <c r="TPY4" s="135"/>
      <c r="TPZ4" s="135"/>
      <c r="TQA4" s="135"/>
      <c r="TQB4" s="135"/>
      <c r="TQC4" s="135"/>
      <c r="TQD4" s="135"/>
      <c r="TQE4" s="135"/>
      <c r="TQF4" s="135"/>
      <c r="TQG4" s="135"/>
      <c r="TQH4" s="135"/>
      <c r="TQI4" s="135"/>
      <c r="TQJ4" s="135"/>
      <c r="TQK4" s="135"/>
      <c r="TQL4" s="135"/>
      <c r="TQM4" s="135"/>
      <c r="TQN4" s="135"/>
      <c r="TQO4" s="135"/>
      <c r="TQP4" s="135"/>
      <c r="TQQ4" s="135"/>
      <c r="TQR4" s="135"/>
      <c r="TQS4" s="135"/>
      <c r="TQT4" s="135"/>
      <c r="TQU4" s="135"/>
      <c r="TQV4" s="135"/>
      <c r="TQW4" s="135"/>
      <c r="TQX4" s="135"/>
      <c r="TQY4" s="135"/>
      <c r="TQZ4" s="135"/>
      <c r="TRA4" s="135"/>
      <c r="TRB4" s="135"/>
      <c r="TRC4" s="135"/>
      <c r="TRD4" s="135"/>
      <c r="TRE4" s="135"/>
      <c r="TRF4" s="135"/>
      <c r="TRG4" s="135"/>
      <c r="TRH4" s="135"/>
      <c r="TRI4" s="135"/>
      <c r="TRJ4" s="135"/>
      <c r="TRK4" s="135"/>
      <c r="TRL4" s="135"/>
      <c r="TRM4" s="135"/>
      <c r="TRN4" s="135"/>
      <c r="TRO4" s="135"/>
      <c r="TRP4" s="135"/>
      <c r="TRQ4" s="135"/>
      <c r="TRR4" s="135"/>
      <c r="TRS4" s="135"/>
      <c r="TRT4" s="135"/>
      <c r="TRU4" s="135"/>
      <c r="TRV4" s="135"/>
      <c r="TRW4" s="135"/>
      <c r="TRX4" s="135"/>
      <c r="TRY4" s="135"/>
      <c r="TRZ4" s="135"/>
      <c r="TSA4" s="135"/>
      <c r="TSB4" s="135"/>
      <c r="TSC4" s="135"/>
      <c r="TSD4" s="135"/>
      <c r="TSE4" s="135"/>
      <c r="TSF4" s="135"/>
      <c r="TSG4" s="135"/>
      <c r="TSH4" s="135"/>
      <c r="TSI4" s="135"/>
      <c r="TSJ4" s="135"/>
      <c r="TSK4" s="135"/>
      <c r="TSL4" s="135"/>
      <c r="TSM4" s="135"/>
      <c r="TSN4" s="135"/>
      <c r="TSO4" s="135"/>
      <c r="TSP4" s="135"/>
      <c r="TSQ4" s="135"/>
      <c r="TSR4" s="135"/>
      <c r="TSS4" s="135"/>
      <c r="TST4" s="135"/>
      <c r="TSU4" s="135"/>
      <c r="TSV4" s="135"/>
      <c r="TSW4" s="135"/>
      <c r="TSX4" s="135"/>
      <c r="TSY4" s="135"/>
      <c r="TSZ4" s="135"/>
      <c r="TTA4" s="135"/>
      <c r="TTB4" s="135"/>
      <c r="TTC4" s="135"/>
      <c r="TTD4" s="135"/>
      <c r="TTE4" s="135"/>
      <c r="TTF4" s="135"/>
      <c r="TTG4" s="135"/>
      <c r="TTH4" s="135"/>
      <c r="TTI4" s="135"/>
      <c r="TTJ4" s="135"/>
      <c r="TTK4" s="135"/>
      <c r="TTL4" s="135"/>
      <c r="TTM4" s="135"/>
      <c r="TTN4" s="135"/>
      <c r="TTO4" s="135"/>
      <c r="TTP4" s="135"/>
      <c r="TTQ4" s="135"/>
      <c r="TTR4" s="135"/>
      <c r="TTS4" s="135"/>
      <c r="TTT4" s="135"/>
      <c r="TTU4" s="135"/>
      <c r="TTV4" s="135"/>
      <c r="TTW4" s="135"/>
      <c r="TTX4" s="135"/>
      <c r="TTY4" s="135"/>
      <c r="TTZ4" s="135"/>
      <c r="TUA4" s="135"/>
      <c r="TUB4" s="135"/>
      <c r="TUC4" s="135"/>
      <c r="TUD4" s="135"/>
      <c r="TUE4" s="135"/>
      <c r="TUF4" s="135"/>
      <c r="TUG4" s="135"/>
      <c r="TUH4" s="135"/>
      <c r="TUI4" s="135"/>
      <c r="TUJ4" s="135"/>
      <c r="TUK4" s="135"/>
      <c r="TUL4" s="135"/>
      <c r="TUM4" s="135"/>
      <c r="TUN4" s="135"/>
      <c r="TUO4" s="135"/>
      <c r="TUP4" s="135"/>
      <c r="TUQ4" s="135"/>
      <c r="TUR4" s="135"/>
      <c r="TUS4" s="135"/>
      <c r="TUT4" s="135"/>
      <c r="TUU4" s="135"/>
      <c r="TUV4" s="135"/>
      <c r="TUW4" s="135"/>
      <c r="TUX4" s="135"/>
      <c r="TUY4" s="135"/>
      <c r="TUZ4" s="135"/>
      <c r="TVA4" s="135"/>
      <c r="TVB4" s="135"/>
      <c r="TVC4" s="135"/>
      <c r="TVD4" s="135"/>
      <c r="TVE4" s="135"/>
      <c r="TVF4" s="135"/>
      <c r="TVG4" s="135"/>
      <c r="TVH4" s="135"/>
      <c r="TVI4" s="135"/>
      <c r="TVJ4" s="135"/>
      <c r="TVK4" s="135"/>
      <c r="TVL4" s="135"/>
      <c r="TVM4" s="135"/>
      <c r="TVN4" s="135"/>
      <c r="TVO4" s="135"/>
      <c r="TVP4" s="135"/>
      <c r="TVQ4" s="135"/>
      <c r="TVR4" s="135"/>
      <c r="TVS4" s="135"/>
      <c r="TVT4" s="135"/>
      <c r="TVU4" s="135"/>
      <c r="TVV4" s="135"/>
      <c r="TVW4" s="135"/>
      <c r="TVX4" s="135"/>
      <c r="TVY4" s="135"/>
      <c r="TVZ4" s="135"/>
      <c r="TWA4" s="135"/>
      <c r="TWB4" s="135"/>
      <c r="TWC4" s="135"/>
      <c r="TWD4" s="135"/>
      <c r="TWE4" s="135"/>
      <c r="TWF4" s="135"/>
      <c r="TWG4" s="135"/>
      <c r="TWH4" s="135"/>
      <c r="TWI4" s="135"/>
      <c r="TWJ4" s="135"/>
      <c r="TWK4" s="135"/>
      <c r="TWL4" s="135"/>
      <c r="TWM4" s="135"/>
      <c r="TWN4" s="135"/>
      <c r="TWO4" s="135"/>
      <c r="TWP4" s="135"/>
      <c r="TWQ4" s="135"/>
      <c r="TWR4" s="135"/>
      <c r="TWS4" s="135"/>
      <c r="TWT4" s="135"/>
      <c r="TWU4" s="135"/>
      <c r="TWV4" s="135"/>
      <c r="TWW4" s="135"/>
      <c r="TWX4" s="135"/>
      <c r="TWY4" s="135"/>
      <c r="TWZ4" s="135"/>
      <c r="TXA4" s="135"/>
      <c r="TXB4" s="135"/>
      <c r="TXC4" s="135"/>
      <c r="TXD4" s="135"/>
      <c r="TXE4" s="135"/>
      <c r="TXF4" s="135"/>
      <c r="TXG4" s="135"/>
      <c r="TXH4" s="135"/>
      <c r="TXI4" s="135"/>
      <c r="TXJ4" s="135"/>
      <c r="TXK4" s="135"/>
      <c r="TXL4" s="135"/>
      <c r="TXM4" s="135"/>
      <c r="TXN4" s="135"/>
      <c r="TXO4" s="135"/>
      <c r="TXP4" s="135"/>
      <c r="TXQ4" s="135"/>
      <c r="TXR4" s="135"/>
      <c r="TXS4" s="135"/>
      <c r="TXT4" s="135"/>
      <c r="TXU4" s="135"/>
      <c r="TXV4" s="135"/>
      <c r="TXW4" s="135"/>
      <c r="TXX4" s="135"/>
      <c r="TXY4" s="135"/>
      <c r="TXZ4" s="135"/>
      <c r="TYA4" s="135"/>
      <c r="TYB4" s="135"/>
      <c r="TYC4" s="135"/>
      <c r="TYD4" s="135"/>
      <c r="TYE4" s="135"/>
      <c r="TYF4" s="135"/>
      <c r="TYG4" s="135"/>
      <c r="TYH4" s="135"/>
      <c r="TYI4" s="135"/>
      <c r="TYJ4" s="135"/>
      <c r="TYK4" s="135"/>
      <c r="TYL4" s="135"/>
      <c r="TYM4" s="135"/>
      <c r="TYN4" s="135"/>
      <c r="TYO4" s="135"/>
      <c r="TYP4" s="135"/>
      <c r="TYQ4" s="135"/>
      <c r="TYR4" s="135"/>
      <c r="TYS4" s="135"/>
      <c r="TYT4" s="135"/>
      <c r="TYU4" s="135"/>
      <c r="TYV4" s="135"/>
      <c r="TYW4" s="135"/>
      <c r="TYX4" s="135"/>
      <c r="TYY4" s="135"/>
      <c r="TYZ4" s="135"/>
      <c r="TZA4" s="135"/>
      <c r="TZB4" s="135"/>
      <c r="TZC4" s="135"/>
      <c r="TZD4" s="135"/>
      <c r="TZE4" s="135"/>
      <c r="TZF4" s="135"/>
      <c r="TZG4" s="135"/>
      <c r="TZH4" s="135"/>
      <c r="TZI4" s="135"/>
      <c r="TZJ4" s="135"/>
      <c r="TZK4" s="135"/>
      <c r="TZL4" s="135"/>
      <c r="TZM4" s="135"/>
      <c r="TZN4" s="135"/>
      <c r="TZO4" s="135"/>
      <c r="TZP4" s="135"/>
      <c r="TZQ4" s="135"/>
      <c r="TZR4" s="135"/>
      <c r="TZS4" s="135"/>
      <c r="TZT4" s="135"/>
      <c r="TZU4" s="135"/>
      <c r="TZV4" s="135"/>
      <c r="TZW4" s="135"/>
      <c r="TZX4" s="135"/>
      <c r="TZY4" s="135"/>
      <c r="TZZ4" s="135"/>
      <c r="UAA4" s="135"/>
      <c r="UAB4" s="135"/>
      <c r="UAC4" s="135"/>
      <c r="UAD4" s="135"/>
      <c r="UAE4" s="135"/>
      <c r="UAF4" s="135"/>
      <c r="UAG4" s="135"/>
      <c r="UAH4" s="135"/>
      <c r="UAI4" s="135"/>
      <c r="UAJ4" s="135"/>
      <c r="UAK4" s="135"/>
      <c r="UAL4" s="135"/>
      <c r="UAM4" s="135"/>
      <c r="UAN4" s="135"/>
      <c r="UAO4" s="135"/>
      <c r="UAP4" s="135"/>
      <c r="UAQ4" s="135"/>
      <c r="UAR4" s="135"/>
      <c r="UAS4" s="135"/>
      <c r="UAT4" s="135"/>
      <c r="UAU4" s="135"/>
      <c r="UAV4" s="135"/>
      <c r="UAW4" s="135"/>
      <c r="UAX4" s="135"/>
      <c r="UAY4" s="135"/>
      <c r="UAZ4" s="135"/>
      <c r="UBA4" s="135"/>
      <c r="UBB4" s="135"/>
      <c r="UBC4" s="135"/>
      <c r="UBD4" s="135"/>
      <c r="UBE4" s="135"/>
      <c r="UBF4" s="135"/>
      <c r="UBG4" s="135"/>
      <c r="UBH4" s="135"/>
      <c r="UBI4" s="135"/>
      <c r="UBJ4" s="135"/>
      <c r="UBK4" s="135"/>
      <c r="UBL4" s="135"/>
      <c r="UBM4" s="135"/>
      <c r="UBN4" s="135"/>
      <c r="UBO4" s="135"/>
      <c r="UBP4" s="135"/>
      <c r="UBQ4" s="135"/>
      <c r="UBR4" s="135"/>
      <c r="UBS4" s="135"/>
      <c r="UBT4" s="135"/>
      <c r="UBU4" s="135"/>
      <c r="UBV4" s="135"/>
      <c r="UBW4" s="135"/>
      <c r="UBX4" s="135"/>
      <c r="UBY4" s="135"/>
      <c r="UBZ4" s="135"/>
      <c r="UCA4" s="135"/>
      <c r="UCB4" s="135"/>
      <c r="UCC4" s="135"/>
      <c r="UCD4" s="135"/>
      <c r="UCE4" s="135"/>
      <c r="UCF4" s="135"/>
      <c r="UCG4" s="135"/>
      <c r="UCH4" s="135"/>
      <c r="UCI4" s="135"/>
      <c r="UCJ4" s="135"/>
      <c r="UCK4" s="135"/>
      <c r="UCL4" s="135"/>
      <c r="UCM4" s="135"/>
      <c r="UCN4" s="135"/>
      <c r="UCO4" s="135"/>
      <c r="UCP4" s="135"/>
      <c r="UCQ4" s="135"/>
      <c r="UCR4" s="135"/>
      <c r="UCS4" s="135"/>
      <c r="UCT4" s="135"/>
      <c r="UCU4" s="135"/>
      <c r="UCV4" s="135"/>
      <c r="UCW4" s="135"/>
      <c r="UCX4" s="135"/>
      <c r="UCY4" s="135"/>
      <c r="UCZ4" s="135"/>
      <c r="UDA4" s="135"/>
      <c r="UDB4" s="135"/>
      <c r="UDC4" s="135"/>
      <c r="UDD4" s="135"/>
      <c r="UDE4" s="135"/>
      <c r="UDF4" s="135"/>
      <c r="UDG4" s="135"/>
      <c r="UDH4" s="135"/>
      <c r="UDI4" s="135"/>
      <c r="UDJ4" s="135"/>
      <c r="UDK4" s="135"/>
      <c r="UDL4" s="135"/>
      <c r="UDM4" s="135"/>
      <c r="UDN4" s="135"/>
      <c r="UDO4" s="135"/>
      <c r="UDP4" s="135"/>
      <c r="UDQ4" s="135"/>
      <c r="UDR4" s="135"/>
      <c r="UDS4" s="135"/>
      <c r="UDT4" s="135"/>
      <c r="UDU4" s="135"/>
      <c r="UDV4" s="135"/>
      <c r="UDW4" s="135"/>
      <c r="UDX4" s="135"/>
      <c r="UDY4" s="135"/>
      <c r="UDZ4" s="135"/>
      <c r="UEA4" s="135"/>
      <c r="UEB4" s="135"/>
      <c r="UEC4" s="135"/>
      <c r="UED4" s="135"/>
      <c r="UEE4" s="135"/>
      <c r="UEF4" s="135"/>
      <c r="UEG4" s="135"/>
      <c r="UEH4" s="135"/>
      <c r="UEI4" s="135"/>
      <c r="UEJ4" s="135"/>
      <c r="UEK4" s="135"/>
      <c r="UEL4" s="135"/>
      <c r="UEM4" s="135"/>
      <c r="UEN4" s="135"/>
      <c r="UEO4" s="135"/>
      <c r="UEP4" s="135"/>
      <c r="UEQ4" s="135"/>
      <c r="UER4" s="135"/>
      <c r="UES4" s="135"/>
      <c r="UET4" s="135"/>
      <c r="UEU4" s="135"/>
      <c r="UEV4" s="135"/>
      <c r="UEW4" s="135"/>
      <c r="UEX4" s="135"/>
      <c r="UEY4" s="135"/>
      <c r="UEZ4" s="135"/>
      <c r="UFA4" s="135"/>
      <c r="UFB4" s="135"/>
      <c r="UFC4" s="135"/>
      <c r="UFD4" s="135"/>
      <c r="UFE4" s="135"/>
      <c r="UFF4" s="135"/>
      <c r="UFG4" s="135"/>
      <c r="UFH4" s="135"/>
      <c r="UFI4" s="135"/>
      <c r="UFJ4" s="135"/>
      <c r="UFK4" s="135"/>
      <c r="UFL4" s="135"/>
      <c r="UFM4" s="135"/>
      <c r="UFN4" s="135"/>
      <c r="UFO4" s="135"/>
      <c r="UFP4" s="135"/>
      <c r="UFQ4" s="135"/>
      <c r="UFR4" s="135"/>
      <c r="UFS4" s="135"/>
      <c r="UFT4" s="135"/>
      <c r="UFU4" s="135"/>
      <c r="UFV4" s="135"/>
      <c r="UFW4" s="135"/>
      <c r="UFX4" s="135"/>
      <c r="UFY4" s="135"/>
      <c r="UFZ4" s="135"/>
      <c r="UGA4" s="135"/>
      <c r="UGB4" s="135"/>
      <c r="UGC4" s="135"/>
      <c r="UGD4" s="135"/>
      <c r="UGE4" s="135"/>
      <c r="UGF4" s="135"/>
      <c r="UGG4" s="135"/>
      <c r="UGH4" s="135"/>
      <c r="UGI4" s="135"/>
      <c r="UGJ4" s="135"/>
      <c r="UGK4" s="135"/>
      <c r="UGL4" s="135"/>
      <c r="UGM4" s="135"/>
      <c r="UGN4" s="135"/>
      <c r="UGO4" s="135"/>
      <c r="UGP4" s="135"/>
      <c r="UGQ4" s="135"/>
      <c r="UGR4" s="135"/>
      <c r="UGS4" s="135"/>
      <c r="UGT4" s="135"/>
      <c r="UGU4" s="135"/>
      <c r="UGV4" s="135"/>
      <c r="UGW4" s="135"/>
      <c r="UGX4" s="135"/>
      <c r="UGY4" s="135"/>
      <c r="UGZ4" s="135"/>
      <c r="UHA4" s="135"/>
      <c r="UHB4" s="135"/>
      <c r="UHC4" s="135"/>
      <c r="UHD4" s="135"/>
      <c r="UHE4" s="135"/>
      <c r="UHF4" s="135"/>
      <c r="UHG4" s="135"/>
      <c r="UHH4" s="135"/>
      <c r="UHI4" s="135"/>
      <c r="UHJ4" s="135"/>
      <c r="UHK4" s="135"/>
      <c r="UHL4" s="135"/>
      <c r="UHM4" s="135"/>
      <c r="UHN4" s="135"/>
      <c r="UHO4" s="135"/>
      <c r="UHP4" s="135"/>
      <c r="UHQ4" s="135"/>
      <c r="UHR4" s="135"/>
      <c r="UHS4" s="135"/>
      <c r="UHT4" s="135"/>
      <c r="UHU4" s="135"/>
      <c r="UHV4" s="135"/>
      <c r="UHW4" s="135"/>
      <c r="UHX4" s="135"/>
      <c r="UHY4" s="135"/>
      <c r="UHZ4" s="135"/>
      <c r="UIA4" s="135"/>
      <c r="UIB4" s="135"/>
      <c r="UIC4" s="135"/>
      <c r="UID4" s="135"/>
      <c r="UIE4" s="135"/>
      <c r="UIF4" s="135"/>
      <c r="UIG4" s="135"/>
      <c r="UIH4" s="135"/>
      <c r="UII4" s="135"/>
      <c r="UIJ4" s="135"/>
      <c r="UIK4" s="135"/>
      <c r="UIL4" s="135"/>
      <c r="UIM4" s="135"/>
      <c r="UIN4" s="135"/>
      <c r="UIO4" s="135"/>
      <c r="UIP4" s="135"/>
      <c r="UIQ4" s="135"/>
      <c r="UIR4" s="135"/>
      <c r="UIS4" s="135"/>
      <c r="UIT4" s="135"/>
      <c r="UIU4" s="135"/>
      <c r="UIV4" s="135"/>
      <c r="UIW4" s="135"/>
      <c r="UIX4" s="135"/>
      <c r="UIY4" s="135"/>
      <c r="UIZ4" s="135"/>
      <c r="UJA4" s="135"/>
      <c r="UJB4" s="135"/>
      <c r="UJC4" s="135"/>
      <c r="UJD4" s="135"/>
      <c r="UJE4" s="135"/>
      <c r="UJF4" s="135"/>
      <c r="UJG4" s="135"/>
      <c r="UJH4" s="135"/>
      <c r="UJI4" s="135"/>
      <c r="UJJ4" s="135"/>
      <c r="UJK4" s="135"/>
      <c r="UJL4" s="135"/>
      <c r="UJM4" s="135"/>
      <c r="UJN4" s="135"/>
      <c r="UJO4" s="135"/>
      <c r="UJP4" s="135"/>
      <c r="UJQ4" s="135"/>
      <c r="UJR4" s="135"/>
      <c r="UJS4" s="135"/>
      <c r="UJT4" s="135"/>
      <c r="UJU4" s="135"/>
      <c r="UJV4" s="135"/>
      <c r="UJW4" s="135"/>
      <c r="UJX4" s="135"/>
      <c r="UJY4" s="135"/>
      <c r="UJZ4" s="135"/>
      <c r="UKA4" s="135"/>
      <c r="UKB4" s="135"/>
      <c r="UKC4" s="135"/>
      <c r="UKD4" s="135"/>
      <c r="UKE4" s="135"/>
      <c r="UKF4" s="135"/>
      <c r="UKG4" s="135"/>
      <c r="UKH4" s="135"/>
      <c r="UKI4" s="135"/>
      <c r="UKJ4" s="135"/>
      <c r="UKK4" s="135"/>
      <c r="UKL4" s="135"/>
      <c r="UKM4" s="135"/>
      <c r="UKN4" s="135"/>
      <c r="UKO4" s="135"/>
      <c r="UKP4" s="135"/>
      <c r="UKQ4" s="135"/>
      <c r="UKR4" s="135"/>
      <c r="UKS4" s="135"/>
      <c r="UKT4" s="135"/>
      <c r="UKU4" s="135"/>
      <c r="UKV4" s="135"/>
      <c r="UKW4" s="135"/>
      <c r="UKX4" s="135"/>
      <c r="UKY4" s="135"/>
      <c r="UKZ4" s="135"/>
      <c r="ULA4" s="135"/>
      <c r="ULB4" s="135"/>
      <c r="ULC4" s="135"/>
      <c r="ULD4" s="135"/>
      <c r="ULE4" s="135"/>
      <c r="ULF4" s="135"/>
      <c r="ULG4" s="135"/>
      <c r="ULH4" s="135"/>
      <c r="ULI4" s="135"/>
      <c r="ULJ4" s="135"/>
      <c r="ULK4" s="135"/>
      <c r="ULL4" s="135"/>
      <c r="ULM4" s="135"/>
      <c r="ULN4" s="135"/>
      <c r="ULO4" s="135"/>
      <c r="ULP4" s="135"/>
      <c r="ULQ4" s="135"/>
      <c r="ULR4" s="135"/>
      <c r="ULS4" s="135"/>
      <c r="ULT4" s="135"/>
      <c r="ULU4" s="135"/>
      <c r="ULV4" s="135"/>
      <c r="ULW4" s="135"/>
      <c r="ULX4" s="135"/>
      <c r="ULY4" s="135"/>
      <c r="ULZ4" s="135"/>
      <c r="UMA4" s="135"/>
      <c r="UMB4" s="135"/>
      <c r="UMC4" s="135"/>
      <c r="UMD4" s="135"/>
      <c r="UME4" s="135"/>
      <c r="UMF4" s="135"/>
      <c r="UMG4" s="135"/>
      <c r="UMH4" s="135"/>
      <c r="UMI4" s="135"/>
      <c r="UMJ4" s="135"/>
      <c r="UMK4" s="135"/>
      <c r="UML4" s="135"/>
      <c r="UMM4" s="135"/>
      <c r="UMN4" s="135"/>
      <c r="UMO4" s="135"/>
      <c r="UMP4" s="135"/>
      <c r="UMQ4" s="135"/>
      <c r="UMR4" s="135"/>
      <c r="UMS4" s="135"/>
      <c r="UMT4" s="135"/>
      <c r="UMU4" s="135"/>
      <c r="UMV4" s="135"/>
      <c r="UMW4" s="135"/>
      <c r="UMX4" s="135"/>
      <c r="UMY4" s="135"/>
      <c r="UMZ4" s="135"/>
      <c r="UNA4" s="135"/>
      <c r="UNB4" s="135"/>
      <c r="UNC4" s="135"/>
      <c r="UND4" s="135"/>
      <c r="UNE4" s="135"/>
      <c r="UNF4" s="135"/>
      <c r="UNG4" s="135"/>
      <c r="UNH4" s="135"/>
      <c r="UNI4" s="135"/>
      <c r="UNJ4" s="135"/>
      <c r="UNK4" s="135"/>
      <c r="UNL4" s="135"/>
      <c r="UNM4" s="135"/>
      <c r="UNN4" s="135"/>
      <c r="UNO4" s="135"/>
      <c r="UNP4" s="135"/>
      <c r="UNQ4" s="135"/>
      <c r="UNR4" s="135"/>
      <c r="UNS4" s="135"/>
      <c r="UNT4" s="135"/>
      <c r="UNU4" s="135"/>
      <c r="UNV4" s="135"/>
      <c r="UNW4" s="135"/>
      <c r="UNX4" s="135"/>
      <c r="UNY4" s="135"/>
      <c r="UNZ4" s="135"/>
      <c r="UOA4" s="135"/>
      <c r="UOB4" s="135"/>
      <c r="UOC4" s="135"/>
      <c r="UOD4" s="135"/>
      <c r="UOE4" s="135"/>
      <c r="UOF4" s="135"/>
      <c r="UOG4" s="135"/>
      <c r="UOH4" s="135"/>
      <c r="UOI4" s="135"/>
      <c r="UOJ4" s="135"/>
      <c r="UOK4" s="135"/>
      <c r="UOL4" s="135"/>
      <c r="UOM4" s="135"/>
      <c r="UON4" s="135"/>
      <c r="UOO4" s="135"/>
      <c r="UOP4" s="135"/>
      <c r="UOQ4" s="135"/>
      <c r="UOR4" s="135"/>
      <c r="UOS4" s="135"/>
      <c r="UOT4" s="135"/>
      <c r="UOU4" s="135"/>
      <c r="UOV4" s="135"/>
      <c r="UOW4" s="135"/>
      <c r="UOX4" s="135"/>
      <c r="UOY4" s="135"/>
      <c r="UOZ4" s="135"/>
      <c r="UPA4" s="135"/>
      <c r="UPB4" s="135"/>
      <c r="UPC4" s="135"/>
      <c r="UPD4" s="135"/>
      <c r="UPE4" s="135"/>
      <c r="UPF4" s="135"/>
      <c r="UPG4" s="135"/>
      <c r="UPH4" s="135"/>
      <c r="UPI4" s="135"/>
      <c r="UPJ4" s="135"/>
      <c r="UPK4" s="135"/>
      <c r="UPL4" s="135"/>
      <c r="UPM4" s="135"/>
      <c r="UPN4" s="135"/>
      <c r="UPO4" s="135"/>
      <c r="UPP4" s="135"/>
      <c r="UPQ4" s="135"/>
      <c r="UPR4" s="135"/>
      <c r="UPS4" s="135"/>
      <c r="UPT4" s="135"/>
      <c r="UPU4" s="135"/>
      <c r="UPV4" s="135"/>
      <c r="UPW4" s="135"/>
      <c r="UPX4" s="135"/>
      <c r="UPY4" s="135"/>
      <c r="UPZ4" s="135"/>
      <c r="UQA4" s="135"/>
      <c r="UQB4" s="135"/>
      <c r="UQC4" s="135"/>
      <c r="UQD4" s="135"/>
      <c r="UQE4" s="135"/>
      <c r="UQF4" s="135"/>
      <c r="UQG4" s="135"/>
      <c r="UQH4" s="135"/>
      <c r="UQI4" s="135"/>
      <c r="UQJ4" s="135"/>
      <c r="UQK4" s="135"/>
      <c r="UQL4" s="135"/>
      <c r="UQM4" s="135"/>
      <c r="UQN4" s="135"/>
      <c r="UQO4" s="135"/>
      <c r="UQP4" s="135"/>
      <c r="UQQ4" s="135"/>
      <c r="UQR4" s="135"/>
      <c r="UQS4" s="135"/>
      <c r="UQT4" s="135"/>
      <c r="UQU4" s="135"/>
      <c r="UQV4" s="135"/>
      <c r="UQW4" s="135"/>
      <c r="UQX4" s="135"/>
      <c r="UQY4" s="135"/>
      <c r="UQZ4" s="135"/>
      <c r="URA4" s="135"/>
      <c r="URB4" s="135"/>
      <c r="URC4" s="135"/>
      <c r="URD4" s="135"/>
      <c r="URE4" s="135"/>
      <c r="URF4" s="135"/>
      <c r="URG4" s="135"/>
      <c r="URH4" s="135"/>
      <c r="URI4" s="135"/>
      <c r="URJ4" s="135"/>
      <c r="URK4" s="135"/>
      <c r="URL4" s="135"/>
      <c r="URM4" s="135"/>
      <c r="URN4" s="135"/>
      <c r="URO4" s="135"/>
      <c r="URP4" s="135"/>
      <c r="URQ4" s="135"/>
      <c r="URR4" s="135"/>
      <c r="URS4" s="135"/>
      <c r="URT4" s="135"/>
      <c r="URU4" s="135"/>
      <c r="URV4" s="135"/>
      <c r="URW4" s="135"/>
      <c r="URX4" s="135"/>
      <c r="URY4" s="135"/>
      <c r="URZ4" s="135"/>
      <c r="USA4" s="135"/>
      <c r="USB4" s="135"/>
      <c r="USC4" s="135"/>
      <c r="USD4" s="135"/>
      <c r="USE4" s="135"/>
      <c r="USF4" s="135"/>
      <c r="USG4" s="135"/>
      <c r="USH4" s="135"/>
      <c r="USI4" s="135"/>
      <c r="USJ4" s="135"/>
      <c r="USK4" s="135"/>
      <c r="USL4" s="135"/>
      <c r="USM4" s="135"/>
      <c r="USN4" s="135"/>
      <c r="USO4" s="135"/>
      <c r="USP4" s="135"/>
      <c r="USQ4" s="135"/>
      <c r="USR4" s="135"/>
      <c r="USS4" s="135"/>
      <c r="UST4" s="135"/>
      <c r="USU4" s="135"/>
      <c r="USV4" s="135"/>
      <c r="USW4" s="135"/>
      <c r="USX4" s="135"/>
      <c r="USY4" s="135"/>
      <c r="USZ4" s="135"/>
      <c r="UTA4" s="135"/>
      <c r="UTB4" s="135"/>
      <c r="UTC4" s="135"/>
      <c r="UTD4" s="135"/>
      <c r="UTE4" s="135"/>
      <c r="UTF4" s="135"/>
      <c r="UTG4" s="135"/>
      <c r="UTH4" s="135"/>
      <c r="UTI4" s="135"/>
      <c r="UTJ4" s="135"/>
      <c r="UTK4" s="135"/>
      <c r="UTL4" s="135"/>
      <c r="UTM4" s="135"/>
      <c r="UTN4" s="135"/>
      <c r="UTO4" s="135"/>
      <c r="UTP4" s="135"/>
      <c r="UTQ4" s="135"/>
      <c r="UTR4" s="135"/>
      <c r="UTS4" s="135"/>
      <c r="UTT4" s="135"/>
      <c r="UTU4" s="135"/>
      <c r="UTV4" s="135"/>
      <c r="UTW4" s="135"/>
      <c r="UTX4" s="135"/>
      <c r="UTY4" s="135"/>
      <c r="UTZ4" s="135"/>
      <c r="UUA4" s="135"/>
      <c r="UUB4" s="135"/>
      <c r="UUC4" s="135"/>
      <c r="UUD4" s="135"/>
      <c r="UUE4" s="135"/>
      <c r="UUF4" s="135"/>
      <c r="UUG4" s="135"/>
      <c r="UUH4" s="135"/>
      <c r="UUI4" s="135"/>
      <c r="UUJ4" s="135"/>
      <c r="UUK4" s="135"/>
      <c r="UUL4" s="135"/>
      <c r="UUM4" s="135"/>
      <c r="UUN4" s="135"/>
      <c r="UUO4" s="135"/>
      <c r="UUP4" s="135"/>
      <c r="UUQ4" s="135"/>
      <c r="UUR4" s="135"/>
      <c r="UUS4" s="135"/>
      <c r="UUT4" s="135"/>
      <c r="UUU4" s="135"/>
      <c r="UUV4" s="135"/>
      <c r="UUW4" s="135"/>
      <c r="UUX4" s="135"/>
      <c r="UUY4" s="135"/>
      <c r="UUZ4" s="135"/>
      <c r="UVA4" s="135"/>
      <c r="UVB4" s="135"/>
      <c r="UVC4" s="135"/>
      <c r="UVD4" s="135"/>
      <c r="UVE4" s="135"/>
      <c r="UVF4" s="135"/>
      <c r="UVG4" s="135"/>
      <c r="UVH4" s="135"/>
      <c r="UVI4" s="135"/>
      <c r="UVJ4" s="135"/>
      <c r="UVK4" s="135"/>
      <c r="UVL4" s="135"/>
      <c r="UVM4" s="135"/>
      <c r="UVN4" s="135"/>
      <c r="UVO4" s="135"/>
      <c r="UVP4" s="135"/>
      <c r="UVQ4" s="135"/>
      <c r="UVR4" s="135"/>
      <c r="UVS4" s="135"/>
      <c r="UVT4" s="135"/>
      <c r="UVU4" s="135"/>
      <c r="UVV4" s="135"/>
      <c r="UVW4" s="135"/>
      <c r="UVX4" s="135"/>
      <c r="UVY4" s="135"/>
      <c r="UVZ4" s="135"/>
      <c r="UWA4" s="135"/>
      <c r="UWB4" s="135"/>
      <c r="UWC4" s="135"/>
      <c r="UWD4" s="135"/>
      <c r="UWE4" s="135"/>
      <c r="UWF4" s="135"/>
      <c r="UWG4" s="135"/>
      <c r="UWH4" s="135"/>
      <c r="UWI4" s="135"/>
      <c r="UWJ4" s="135"/>
      <c r="UWK4" s="135"/>
      <c r="UWL4" s="135"/>
      <c r="UWM4" s="135"/>
      <c r="UWN4" s="135"/>
      <c r="UWO4" s="135"/>
      <c r="UWP4" s="135"/>
      <c r="UWQ4" s="135"/>
      <c r="UWR4" s="135"/>
      <c r="UWS4" s="135"/>
      <c r="UWT4" s="135"/>
      <c r="UWU4" s="135"/>
      <c r="UWV4" s="135"/>
      <c r="UWW4" s="135"/>
      <c r="UWX4" s="135"/>
      <c r="UWY4" s="135"/>
      <c r="UWZ4" s="135"/>
      <c r="UXA4" s="135"/>
      <c r="UXB4" s="135"/>
      <c r="UXC4" s="135"/>
      <c r="UXD4" s="135"/>
      <c r="UXE4" s="135"/>
      <c r="UXF4" s="135"/>
      <c r="UXG4" s="135"/>
      <c r="UXH4" s="135"/>
      <c r="UXI4" s="135"/>
      <c r="UXJ4" s="135"/>
      <c r="UXK4" s="135"/>
      <c r="UXL4" s="135"/>
      <c r="UXM4" s="135"/>
      <c r="UXN4" s="135"/>
      <c r="UXO4" s="135"/>
      <c r="UXP4" s="135"/>
      <c r="UXQ4" s="135"/>
      <c r="UXR4" s="135"/>
      <c r="UXS4" s="135"/>
      <c r="UXT4" s="135"/>
      <c r="UXU4" s="135"/>
      <c r="UXV4" s="135"/>
      <c r="UXW4" s="135"/>
      <c r="UXX4" s="135"/>
      <c r="UXY4" s="135"/>
      <c r="UXZ4" s="135"/>
      <c r="UYA4" s="135"/>
      <c r="UYB4" s="135"/>
      <c r="UYC4" s="135"/>
      <c r="UYD4" s="135"/>
      <c r="UYE4" s="135"/>
      <c r="UYF4" s="135"/>
      <c r="UYG4" s="135"/>
      <c r="UYH4" s="135"/>
      <c r="UYI4" s="135"/>
      <c r="UYJ4" s="135"/>
      <c r="UYK4" s="135"/>
      <c r="UYL4" s="135"/>
      <c r="UYM4" s="135"/>
      <c r="UYN4" s="135"/>
      <c r="UYO4" s="135"/>
      <c r="UYP4" s="135"/>
      <c r="UYQ4" s="135"/>
      <c r="UYR4" s="135"/>
      <c r="UYS4" s="135"/>
      <c r="UYT4" s="135"/>
      <c r="UYU4" s="135"/>
      <c r="UYV4" s="135"/>
      <c r="UYW4" s="135"/>
      <c r="UYX4" s="135"/>
      <c r="UYY4" s="135"/>
      <c r="UYZ4" s="135"/>
      <c r="UZA4" s="135"/>
      <c r="UZB4" s="135"/>
      <c r="UZC4" s="135"/>
      <c r="UZD4" s="135"/>
      <c r="UZE4" s="135"/>
      <c r="UZF4" s="135"/>
      <c r="UZG4" s="135"/>
      <c r="UZH4" s="135"/>
      <c r="UZI4" s="135"/>
      <c r="UZJ4" s="135"/>
      <c r="UZK4" s="135"/>
      <c r="UZL4" s="135"/>
      <c r="UZM4" s="135"/>
      <c r="UZN4" s="135"/>
      <c r="UZO4" s="135"/>
      <c r="UZP4" s="135"/>
      <c r="UZQ4" s="135"/>
      <c r="UZR4" s="135"/>
      <c r="UZS4" s="135"/>
      <c r="UZT4" s="135"/>
      <c r="UZU4" s="135"/>
      <c r="UZV4" s="135"/>
      <c r="UZW4" s="135"/>
      <c r="UZX4" s="135"/>
      <c r="UZY4" s="135"/>
      <c r="UZZ4" s="135"/>
      <c r="VAA4" s="135"/>
      <c r="VAB4" s="135"/>
      <c r="VAC4" s="135"/>
      <c r="VAD4" s="135"/>
      <c r="VAE4" s="135"/>
      <c r="VAF4" s="135"/>
      <c r="VAG4" s="135"/>
      <c r="VAH4" s="135"/>
      <c r="VAI4" s="135"/>
      <c r="VAJ4" s="135"/>
      <c r="VAK4" s="135"/>
      <c r="VAL4" s="135"/>
      <c r="VAM4" s="135"/>
      <c r="VAN4" s="135"/>
      <c r="VAO4" s="135"/>
      <c r="VAP4" s="135"/>
      <c r="VAQ4" s="135"/>
      <c r="VAR4" s="135"/>
      <c r="VAS4" s="135"/>
      <c r="VAT4" s="135"/>
      <c r="VAU4" s="135"/>
      <c r="VAV4" s="135"/>
      <c r="VAW4" s="135"/>
      <c r="VAX4" s="135"/>
      <c r="VAY4" s="135"/>
      <c r="VAZ4" s="135"/>
      <c r="VBA4" s="135"/>
      <c r="VBB4" s="135"/>
      <c r="VBC4" s="135"/>
      <c r="VBD4" s="135"/>
      <c r="VBE4" s="135"/>
      <c r="VBF4" s="135"/>
      <c r="VBG4" s="135"/>
      <c r="VBH4" s="135"/>
      <c r="VBI4" s="135"/>
      <c r="VBJ4" s="135"/>
      <c r="VBK4" s="135"/>
      <c r="VBL4" s="135"/>
      <c r="VBM4" s="135"/>
      <c r="VBN4" s="135"/>
      <c r="VBO4" s="135"/>
      <c r="VBP4" s="135"/>
      <c r="VBQ4" s="135"/>
      <c r="VBR4" s="135"/>
      <c r="VBS4" s="135"/>
      <c r="VBT4" s="135"/>
      <c r="VBU4" s="135"/>
      <c r="VBV4" s="135"/>
      <c r="VBW4" s="135"/>
      <c r="VBX4" s="135"/>
      <c r="VBY4" s="135"/>
      <c r="VBZ4" s="135"/>
      <c r="VCA4" s="135"/>
      <c r="VCB4" s="135"/>
      <c r="VCC4" s="135"/>
      <c r="VCD4" s="135"/>
      <c r="VCE4" s="135"/>
      <c r="VCF4" s="135"/>
      <c r="VCG4" s="135"/>
      <c r="VCH4" s="135"/>
      <c r="VCI4" s="135"/>
      <c r="VCJ4" s="135"/>
      <c r="VCK4" s="135"/>
      <c r="VCL4" s="135"/>
      <c r="VCM4" s="135"/>
      <c r="VCN4" s="135"/>
      <c r="VCO4" s="135"/>
      <c r="VCP4" s="135"/>
      <c r="VCQ4" s="135"/>
      <c r="VCR4" s="135"/>
      <c r="VCS4" s="135"/>
      <c r="VCT4" s="135"/>
      <c r="VCU4" s="135"/>
      <c r="VCV4" s="135"/>
      <c r="VCW4" s="135"/>
      <c r="VCX4" s="135"/>
      <c r="VCY4" s="135"/>
      <c r="VCZ4" s="135"/>
      <c r="VDA4" s="135"/>
      <c r="VDB4" s="135"/>
      <c r="VDC4" s="135"/>
      <c r="VDD4" s="135"/>
      <c r="VDE4" s="135"/>
      <c r="VDF4" s="135"/>
      <c r="VDG4" s="135"/>
      <c r="VDH4" s="135"/>
      <c r="VDI4" s="135"/>
      <c r="VDJ4" s="135"/>
      <c r="VDK4" s="135"/>
      <c r="VDL4" s="135"/>
      <c r="VDM4" s="135"/>
      <c r="VDN4" s="135"/>
      <c r="VDO4" s="135"/>
      <c r="VDP4" s="135"/>
      <c r="VDQ4" s="135"/>
      <c r="VDR4" s="135"/>
      <c r="VDS4" s="135"/>
      <c r="VDT4" s="135"/>
      <c r="VDU4" s="135"/>
      <c r="VDV4" s="135"/>
      <c r="VDW4" s="135"/>
      <c r="VDX4" s="135"/>
      <c r="VDY4" s="135"/>
      <c r="VDZ4" s="135"/>
      <c r="VEA4" s="135"/>
      <c r="VEB4" s="135"/>
      <c r="VEC4" s="135"/>
      <c r="VED4" s="135"/>
      <c r="VEE4" s="135"/>
      <c r="VEF4" s="135"/>
      <c r="VEG4" s="135"/>
      <c r="VEH4" s="135"/>
      <c r="VEI4" s="135"/>
      <c r="VEJ4" s="135"/>
      <c r="VEK4" s="135"/>
      <c r="VEL4" s="135"/>
      <c r="VEM4" s="135"/>
      <c r="VEN4" s="135"/>
      <c r="VEO4" s="135"/>
      <c r="VEP4" s="135"/>
      <c r="VEQ4" s="135"/>
      <c r="VER4" s="135"/>
      <c r="VES4" s="135"/>
      <c r="VET4" s="135"/>
      <c r="VEU4" s="135"/>
      <c r="VEV4" s="135"/>
      <c r="VEW4" s="135"/>
      <c r="VEX4" s="135"/>
      <c r="VEY4" s="135"/>
      <c r="VEZ4" s="135"/>
      <c r="VFA4" s="135"/>
      <c r="VFB4" s="135"/>
      <c r="VFC4" s="135"/>
      <c r="VFD4" s="135"/>
      <c r="VFE4" s="135"/>
      <c r="VFF4" s="135"/>
      <c r="VFG4" s="135"/>
      <c r="VFH4" s="135"/>
      <c r="VFI4" s="135"/>
      <c r="VFJ4" s="135"/>
      <c r="VFK4" s="135"/>
      <c r="VFL4" s="135"/>
      <c r="VFM4" s="135"/>
      <c r="VFN4" s="135"/>
      <c r="VFO4" s="135"/>
      <c r="VFP4" s="135"/>
      <c r="VFQ4" s="135"/>
      <c r="VFR4" s="135"/>
      <c r="VFS4" s="135"/>
      <c r="VFT4" s="135"/>
      <c r="VFU4" s="135"/>
      <c r="VFV4" s="135"/>
      <c r="VFW4" s="135"/>
      <c r="VFX4" s="135"/>
      <c r="VFY4" s="135"/>
      <c r="VFZ4" s="135"/>
      <c r="VGA4" s="135"/>
      <c r="VGB4" s="135"/>
      <c r="VGC4" s="135"/>
      <c r="VGD4" s="135"/>
      <c r="VGE4" s="135"/>
      <c r="VGF4" s="135"/>
      <c r="VGG4" s="135"/>
      <c r="VGH4" s="135"/>
      <c r="VGI4" s="135"/>
      <c r="VGJ4" s="135"/>
      <c r="VGK4" s="135"/>
      <c r="VGL4" s="135"/>
      <c r="VGM4" s="135"/>
      <c r="VGN4" s="135"/>
      <c r="VGO4" s="135"/>
      <c r="VGP4" s="135"/>
      <c r="VGQ4" s="135"/>
      <c r="VGR4" s="135"/>
      <c r="VGS4" s="135"/>
      <c r="VGT4" s="135"/>
      <c r="VGU4" s="135"/>
      <c r="VGV4" s="135"/>
      <c r="VGW4" s="135"/>
      <c r="VGX4" s="135"/>
      <c r="VGY4" s="135"/>
      <c r="VGZ4" s="135"/>
      <c r="VHA4" s="135"/>
      <c r="VHB4" s="135"/>
      <c r="VHC4" s="135"/>
      <c r="VHD4" s="135"/>
      <c r="VHE4" s="135"/>
      <c r="VHF4" s="135"/>
      <c r="VHG4" s="135"/>
      <c r="VHH4" s="135"/>
      <c r="VHI4" s="135"/>
      <c r="VHJ4" s="135"/>
      <c r="VHK4" s="135"/>
      <c r="VHL4" s="135"/>
      <c r="VHM4" s="135"/>
      <c r="VHN4" s="135"/>
      <c r="VHO4" s="135"/>
      <c r="VHP4" s="135"/>
      <c r="VHQ4" s="135"/>
      <c r="VHR4" s="135"/>
      <c r="VHS4" s="135"/>
      <c r="VHT4" s="135"/>
      <c r="VHU4" s="135"/>
      <c r="VHV4" s="135"/>
      <c r="VHW4" s="135"/>
      <c r="VHX4" s="135"/>
      <c r="VHY4" s="135"/>
      <c r="VHZ4" s="135"/>
      <c r="VIA4" s="135"/>
      <c r="VIB4" s="135"/>
      <c r="VIC4" s="135"/>
      <c r="VID4" s="135"/>
      <c r="VIE4" s="135"/>
      <c r="VIF4" s="135"/>
      <c r="VIG4" s="135"/>
      <c r="VIH4" s="135"/>
      <c r="VII4" s="135"/>
      <c r="VIJ4" s="135"/>
      <c r="VIK4" s="135"/>
      <c r="VIL4" s="135"/>
      <c r="VIM4" s="135"/>
      <c r="VIN4" s="135"/>
      <c r="VIO4" s="135"/>
      <c r="VIP4" s="135"/>
      <c r="VIQ4" s="135"/>
      <c r="VIR4" s="135"/>
      <c r="VIS4" s="135"/>
      <c r="VIT4" s="135"/>
      <c r="VIU4" s="135"/>
      <c r="VIV4" s="135"/>
      <c r="VIW4" s="135"/>
      <c r="VIX4" s="135"/>
      <c r="VIY4" s="135"/>
      <c r="VIZ4" s="135"/>
      <c r="VJA4" s="135"/>
      <c r="VJB4" s="135"/>
      <c r="VJC4" s="135"/>
      <c r="VJD4" s="135"/>
      <c r="VJE4" s="135"/>
      <c r="VJF4" s="135"/>
      <c r="VJG4" s="135"/>
      <c r="VJH4" s="135"/>
      <c r="VJI4" s="135"/>
      <c r="VJJ4" s="135"/>
      <c r="VJK4" s="135"/>
      <c r="VJL4" s="135"/>
      <c r="VJM4" s="135"/>
      <c r="VJN4" s="135"/>
      <c r="VJO4" s="135"/>
      <c r="VJP4" s="135"/>
      <c r="VJQ4" s="135"/>
      <c r="VJR4" s="135"/>
      <c r="VJS4" s="135"/>
      <c r="VJT4" s="135"/>
      <c r="VJU4" s="135"/>
      <c r="VJV4" s="135"/>
      <c r="VJW4" s="135"/>
      <c r="VJX4" s="135"/>
      <c r="VJY4" s="135"/>
      <c r="VJZ4" s="135"/>
      <c r="VKA4" s="135"/>
      <c r="VKB4" s="135"/>
      <c r="VKC4" s="135"/>
      <c r="VKD4" s="135"/>
      <c r="VKE4" s="135"/>
      <c r="VKF4" s="135"/>
      <c r="VKG4" s="135"/>
      <c r="VKH4" s="135"/>
      <c r="VKI4" s="135"/>
      <c r="VKJ4" s="135"/>
      <c r="VKK4" s="135"/>
      <c r="VKL4" s="135"/>
      <c r="VKM4" s="135"/>
      <c r="VKN4" s="135"/>
      <c r="VKO4" s="135"/>
      <c r="VKP4" s="135"/>
      <c r="VKQ4" s="135"/>
      <c r="VKR4" s="135"/>
      <c r="VKS4" s="135"/>
      <c r="VKT4" s="135"/>
      <c r="VKU4" s="135"/>
      <c r="VKV4" s="135"/>
      <c r="VKW4" s="135"/>
      <c r="VKX4" s="135"/>
      <c r="VKY4" s="135"/>
      <c r="VKZ4" s="135"/>
      <c r="VLA4" s="135"/>
      <c r="VLB4" s="135"/>
      <c r="VLC4" s="135"/>
      <c r="VLD4" s="135"/>
      <c r="VLE4" s="135"/>
      <c r="VLF4" s="135"/>
      <c r="VLG4" s="135"/>
      <c r="VLH4" s="135"/>
      <c r="VLI4" s="135"/>
      <c r="VLJ4" s="135"/>
      <c r="VLK4" s="135"/>
      <c r="VLL4" s="135"/>
      <c r="VLM4" s="135"/>
      <c r="VLN4" s="135"/>
      <c r="VLO4" s="135"/>
      <c r="VLP4" s="135"/>
      <c r="VLQ4" s="135"/>
      <c r="VLR4" s="135"/>
      <c r="VLS4" s="135"/>
      <c r="VLT4" s="135"/>
      <c r="VLU4" s="135"/>
      <c r="VLV4" s="135"/>
      <c r="VLW4" s="135"/>
      <c r="VLX4" s="135"/>
      <c r="VLY4" s="135"/>
      <c r="VLZ4" s="135"/>
      <c r="VMA4" s="135"/>
      <c r="VMB4" s="135"/>
      <c r="VMC4" s="135"/>
      <c r="VMD4" s="135"/>
      <c r="VME4" s="135"/>
      <c r="VMF4" s="135"/>
      <c r="VMG4" s="135"/>
      <c r="VMH4" s="135"/>
      <c r="VMI4" s="135"/>
      <c r="VMJ4" s="135"/>
      <c r="VMK4" s="135"/>
      <c r="VML4" s="135"/>
      <c r="VMM4" s="135"/>
      <c r="VMN4" s="135"/>
      <c r="VMO4" s="135"/>
      <c r="VMP4" s="135"/>
      <c r="VMQ4" s="135"/>
      <c r="VMR4" s="135"/>
      <c r="VMS4" s="135"/>
      <c r="VMT4" s="135"/>
      <c r="VMU4" s="135"/>
      <c r="VMV4" s="135"/>
      <c r="VMW4" s="135"/>
      <c r="VMX4" s="135"/>
      <c r="VMY4" s="135"/>
      <c r="VMZ4" s="135"/>
      <c r="VNA4" s="135"/>
      <c r="VNB4" s="135"/>
      <c r="VNC4" s="135"/>
      <c r="VND4" s="135"/>
      <c r="VNE4" s="135"/>
      <c r="VNF4" s="135"/>
      <c r="VNG4" s="135"/>
      <c r="VNH4" s="135"/>
      <c r="VNI4" s="135"/>
      <c r="VNJ4" s="135"/>
      <c r="VNK4" s="135"/>
      <c r="VNL4" s="135"/>
      <c r="VNM4" s="135"/>
      <c r="VNN4" s="135"/>
      <c r="VNO4" s="135"/>
      <c r="VNP4" s="135"/>
      <c r="VNQ4" s="135"/>
      <c r="VNR4" s="135"/>
      <c r="VNS4" s="135"/>
      <c r="VNT4" s="135"/>
      <c r="VNU4" s="135"/>
      <c r="VNV4" s="135"/>
      <c r="VNW4" s="135"/>
      <c r="VNX4" s="135"/>
      <c r="VNY4" s="135"/>
      <c r="VNZ4" s="135"/>
      <c r="VOA4" s="135"/>
      <c r="VOB4" s="135"/>
      <c r="VOC4" s="135"/>
      <c r="VOD4" s="135"/>
      <c r="VOE4" s="135"/>
      <c r="VOF4" s="135"/>
      <c r="VOG4" s="135"/>
      <c r="VOH4" s="135"/>
      <c r="VOI4" s="135"/>
      <c r="VOJ4" s="135"/>
      <c r="VOK4" s="135"/>
      <c r="VOL4" s="135"/>
      <c r="VOM4" s="135"/>
      <c r="VON4" s="135"/>
      <c r="VOO4" s="135"/>
      <c r="VOP4" s="135"/>
      <c r="VOQ4" s="135"/>
      <c r="VOR4" s="135"/>
      <c r="VOS4" s="135"/>
      <c r="VOT4" s="135"/>
      <c r="VOU4" s="135"/>
      <c r="VOV4" s="135"/>
      <c r="VOW4" s="135"/>
      <c r="VOX4" s="135"/>
      <c r="VOY4" s="135"/>
      <c r="VOZ4" s="135"/>
      <c r="VPA4" s="135"/>
      <c r="VPB4" s="135"/>
      <c r="VPC4" s="135"/>
      <c r="VPD4" s="135"/>
      <c r="VPE4" s="135"/>
      <c r="VPF4" s="135"/>
      <c r="VPG4" s="135"/>
      <c r="VPH4" s="135"/>
      <c r="VPI4" s="135"/>
      <c r="VPJ4" s="135"/>
      <c r="VPK4" s="135"/>
      <c r="VPL4" s="135"/>
      <c r="VPM4" s="135"/>
      <c r="VPN4" s="135"/>
      <c r="VPO4" s="135"/>
      <c r="VPP4" s="135"/>
      <c r="VPQ4" s="135"/>
      <c r="VPR4" s="135"/>
      <c r="VPS4" s="135"/>
      <c r="VPT4" s="135"/>
      <c r="VPU4" s="135"/>
      <c r="VPV4" s="135"/>
      <c r="VPW4" s="135"/>
      <c r="VPX4" s="135"/>
      <c r="VPY4" s="135"/>
      <c r="VPZ4" s="135"/>
      <c r="VQA4" s="135"/>
      <c r="VQB4" s="135"/>
      <c r="VQC4" s="135"/>
      <c r="VQD4" s="135"/>
      <c r="VQE4" s="135"/>
      <c r="VQF4" s="135"/>
      <c r="VQG4" s="135"/>
      <c r="VQH4" s="135"/>
      <c r="VQI4" s="135"/>
      <c r="VQJ4" s="135"/>
      <c r="VQK4" s="135"/>
      <c r="VQL4" s="135"/>
      <c r="VQM4" s="135"/>
      <c r="VQN4" s="135"/>
      <c r="VQO4" s="135"/>
      <c r="VQP4" s="135"/>
      <c r="VQQ4" s="135"/>
      <c r="VQR4" s="135"/>
      <c r="VQS4" s="135"/>
      <c r="VQT4" s="135"/>
      <c r="VQU4" s="135"/>
      <c r="VQV4" s="135"/>
      <c r="VQW4" s="135"/>
      <c r="VQX4" s="135"/>
      <c r="VQY4" s="135"/>
      <c r="VQZ4" s="135"/>
      <c r="VRA4" s="135"/>
      <c r="VRB4" s="135"/>
      <c r="VRC4" s="135"/>
      <c r="VRD4" s="135"/>
      <c r="VRE4" s="135"/>
      <c r="VRF4" s="135"/>
      <c r="VRG4" s="135"/>
      <c r="VRH4" s="135"/>
      <c r="VRI4" s="135"/>
      <c r="VRJ4" s="135"/>
      <c r="VRK4" s="135"/>
      <c r="VRL4" s="135"/>
      <c r="VRM4" s="135"/>
      <c r="VRN4" s="135"/>
      <c r="VRO4" s="135"/>
      <c r="VRP4" s="135"/>
      <c r="VRQ4" s="135"/>
      <c r="VRR4" s="135"/>
      <c r="VRS4" s="135"/>
      <c r="VRT4" s="135"/>
      <c r="VRU4" s="135"/>
      <c r="VRV4" s="135"/>
      <c r="VRW4" s="135"/>
      <c r="VRX4" s="135"/>
      <c r="VRY4" s="135"/>
      <c r="VRZ4" s="135"/>
      <c r="VSA4" s="135"/>
      <c r="VSB4" s="135"/>
      <c r="VSC4" s="135"/>
      <c r="VSD4" s="135"/>
      <c r="VSE4" s="135"/>
      <c r="VSF4" s="135"/>
      <c r="VSG4" s="135"/>
      <c r="VSH4" s="135"/>
      <c r="VSI4" s="135"/>
      <c r="VSJ4" s="135"/>
      <c r="VSK4" s="135"/>
      <c r="VSL4" s="135"/>
      <c r="VSM4" s="135"/>
      <c r="VSN4" s="135"/>
      <c r="VSO4" s="135"/>
      <c r="VSP4" s="135"/>
      <c r="VSQ4" s="135"/>
      <c r="VSR4" s="135"/>
      <c r="VSS4" s="135"/>
      <c r="VST4" s="135"/>
      <c r="VSU4" s="135"/>
      <c r="VSV4" s="135"/>
      <c r="VSW4" s="135"/>
      <c r="VSX4" s="135"/>
      <c r="VSY4" s="135"/>
      <c r="VSZ4" s="135"/>
      <c r="VTA4" s="135"/>
      <c r="VTB4" s="135"/>
      <c r="VTC4" s="135"/>
      <c r="VTD4" s="135"/>
      <c r="VTE4" s="135"/>
      <c r="VTF4" s="135"/>
      <c r="VTG4" s="135"/>
      <c r="VTH4" s="135"/>
      <c r="VTI4" s="135"/>
      <c r="VTJ4" s="135"/>
      <c r="VTK4" s="135"/>
      <c r="VTL4" s="135"/>
      <c r="VTM4" s="135"/>
      <c r="VTN4" s="135"/>
      <c r="VTO4" s="135"/>
      <c r="VTP4" s="135"/>
      <c r="VTQ4" s="135"/>
      <c r="VTR4" s="135"/>
      <c r="VTS4" s="135"/>
      <c r="VTT4" s="135"/>
      <c r="VTU4" s="135"/>
      <c r="VTV4" s="135"/>
      <c r="VTW4" s="135"/>
      <c r="VTX4" s="135"/>
      <c r="VTY4" s="135"/>
      <c r="VTZ4" s="135"/>
      <c r="VUA4" s="135"/>
      <c r="VUB4" s="135"/>
      <c r="VUC4" s="135"/>
      <c r="VUD4" s="135"/>
      <c r="VUE4" s="135"/>
      <c r="VUF4" s="135"/>
      <c r="VUG4" s="135"/>
      <c r="VUH4" s="135"/>
      <c r="VUI4" s="135"/>
      <c r="VUJ4" s="135"/>
      <c r="VUK4" s="135"/>
      <c r="VUL4" s="135"/>
      <c r="VUM4" s="135"/>
      <c r="VUN4" s="135"/>
      <c r="VUO4" s="135"/>
      <c r="VUP4" s="135"/>
      <c r="VUQ4" s="135"/>
      <c r="VUR4" s="135"/>
      <c r="VUS4" s="135"/>
      <c r="VUT4" s="135"/>
      <c r="VUU4" s="135"/>
      <c r="VUV4" s="135"/>
      <c r="VUW4" s="135"/>
      <c r="VUX4" s="135"/>
      <c r="VUY4" s="135"/>
      <c r="VUZ4" s="135"/>
      <c r="VVA4" s="135"/>
      <c r="VVB4" s="135"/>
      <c r="VVC4" s="135"/>
      <c r="VVD4" s="135"/>
      <c r="VVE4" s="135"/>
      <c r="VVF4" s="135"/>
      <c r="VVG4" s="135"/>
      <c r="VVH4" s="135"/>
      <c r="VVI4" s="135"/>
      <c r="VVJ4" s="135"/>
      <c r="VVK4" s="135"/>
      <c r="VVL4" s="135"/>
      <c r="VVM4" s="135"/>
      <c r="VVN4" s="135"/>
      <c r="VVO4" s="135"/>
      <c r="VVP4" s="135"/>
      <c r="VVQ4" s="135"/>
      <c r="VVR4" s="135"/>
      <c r="VVS4" s="135"/>
      <c r="VVT4" s="135"/>
      <c r="VVU4" s="135"/>
      <c r="VVV4" s="135"/>
      <c r="VVW4" s="135"/>
      <c r="VVX4" s="135"/>
      <c r="VVY4" s="135"/>
      <c r="VVZ4" s="135"/>
      <c r="VWA4" s="135"/>
      <c r="VWB4" s="135"/>
      <c r="VWC4" s="135"/>
      <c r="VWD4" s="135"/>
      <c r="VWE4" s="135"/>
      <c r="VWF4" s="135"/>
      <c r="VWG4" s="135"/>
      <c r="VWH4" s="135"/>
      <c r="VWI4" s="135"/>
      <c r="VWJ4" s="135"/>
      <c r="VWK4" s="135"/>
      <c r="VWL4" s="135"/>
      <c r="VWM4" s="135"/>
      <c r="VWN4" s="135"/>
      <c r="VWO4" s="135"/>
      <c r="VWP4" s="135"/>
      <c r="VWQ4" s="135"/>
      <c r="VWR4" s="135"/>
      <c r="VWS4" s="135"/>
      <c r="VWT4" s="135"/>
      <c r="VWU4" s="135"/>
      <c r="VWV4" s="135"/>
      <c r="VWW4" s="135"/>
      <c r="VWX4" s="135"/>
      <c r="VWY4" s="135"/>
      <c r="VWZ4" s="135"/>
      <c r="VXA4" s="135"/>
      <c r="VXB4" s="135"/>
      <c r="VXC4" s="135"/>
      <c r="VXD4" s="135"/>
      <c r="VXE4" s="135"/>
      <c r="VXF4" s="135"/>
      <c r="VXG4" s="135"/>
      <c r="VXH4" s="135"/>
      <c r="VXI4" s="135"/>
      <c r="VXJ4" s="135"/>
      <c r="VXK4" s="135"/>
      <c r="VXL4" s="135"/>
      <c r="VXM4" s="135"/>
      <c r="VXN4" s="135"/>
      <c r="VXO4" s="135"/>
      <c r="VXP4" s="135"/>
      <c r="VXQ4" s="135"/>
      <c r="VXR4" s="135"/>
      <c r="VXS4" s="135"/>
      <c r="VXT4" s="135"/>
      <c r="VXU4" s="135"/>
      <c r="VXV4" s="135"/>
      <c r="VXW4" s="135"/>
      <c r="VXX4" s="135"/>
      <c r="VXY4" s="135"/>
      <c r="VXZ4" s="135"/>
      <c r="VYA4" s="135"/>
      <c r="VYB4" s="135"/>
      <c r="VYC4" s="135"/>
      <c r="VYD4" s="135"/>
      <c r="VYE4" s="135"/>
      <c r="VYF4" s="135"/>
      <c r="VYG4" s="135"/>
      <c r="VYH4" s="135"/>
      <c r="VYI4" s="135"/>
      <c r="VYJ4" s="135"/>
      <c r="VYK4" s="135"/>
      <c r="VYL4" s="135"/>
      <c r="VYM4" s="135"/>
      <c r="VYN4" s="135"/>
      <c r="VYO4" s="135"/>
      <c r="VYP4" s="135"/>
      <c r="VYQ4" s="135"/>
      <c r="VYR4" s="135"/>
      <c r="VYS4" s="135"/>
      <c r="VYT4" s="135"/>
      <c r="VYU4" s="135"/>
      <c r="VYV4" s="135"/>
      <c r="VYW4" s="135"/>
      <c r="VYX4" s="135"/>
      <c r="VYY4" s="135"/>
      <c r="VYZ4" s="135"/>
      <c r="VZA4" s="135"/>
      <c r="VZB4" s="135"/>
      <c r="VZC4" s="135"/>
      <c r="VZD4" s="135"/>
      <c r="VZE4" s="135"/>
      <c r="VZF4" s="135"/>
      <c r="VZG4" s="135"/>
      <c r="VZH4" s="135"/>
      <c r="VZI4" s="135"/>
      <c r="VZJ4" s="135"/>
      <c r="VZK4" s="135"/>
      <c r="VZL4" s="135"/>
      <c r="VZM4" s="135"/>
      <c r="VZN4" s="135"/>
      <c r="VZO4" s="135"/>
      <c r="VZP4" s="135"/>
      <c r="VZQ4" s="135"/>
      <c r="VZR4" s="135"/>
      <c r="VZS4" s="135"/>
      <c r="VZT4" s="135"/>
      <c r="VZU4" s="135"/>
      <c r="VZV4" s="135"/>
      <c r="VZW4" s="135"/>
      <c r="VZX4" s="135"/>
      <c r="VZY4" s="135"/>
      <c r="VZZ4" s="135"/>
      <c r="WAA4" s="135"/>
      <c r="WAB4" s="135"/>
      <c r="WAC4" s="135"/>
      <c r="WAD4" s="135"/>
      <c r="WAE4" s="135"/>
      <c r="WAF4" s="135"/>
      <c r="WAG4" s="135"/>
      <c r="WAH4" s="135"/>
      <c r="WAI4" s="135"/>
      <c r="WAJ4" s="135"/>
      <c r="WAK4" s="135"/>
      <c r="WAL4" s="135"/>
      <c r="WAM4" s="135"/>
      <c r="WAN4" s="135"/>
      <c r="WAO4" s="135"/>
      <c r="WAP4" s="135"/>
      <c r="WAQ4" s="135"/>
      <c r="WAR4" s="135"/>
      <c r="WAS4" s="135"/>
      <c r="WAT4" s="135"/>
      <c r="WAU4" s="135"/>
      <c r="WAV4" s="135"/>
      <c r="WAW4" s="135"/>
      <c r="WAX4" s="135"/>
      <c r="WAY4" s="135"/>
      <c r="WAZ4" s="135"/>
      <c r="WBA4" s="135"/>
      <c r="WBB4" s="135"/>
      <c r="WBC4" s="135"/>
      <c r="WBD4" s="135"/>
      <c r="WBE4" s="135"/>
      <c r="WBF4" s="135"/>
      <c r="WBG4" s="135"/>
      <c r="WBH4" s="135"/>
      <c r="WBI4" s="135"/>
      <c r="WBJ4" s="135"/>
      <c r="WBK4" s="135"/>
      <c r="WBL4" s="135"/>
      <c r="WBM4" s="135"/>
      <c r="WBN4" s="135"/>
      <c r="WBO4" s="135"/>
      <c r="WBP4" s="135"/>
      <c r="WBQ4" s="135"/>
      <c r="WBR4" s="135"/>
      <c r="WBS4" s="135"/>
      <c r="WBT4" s="135"/>
      <c r="WBU4" s="135"/>
      <c r="WBV4" s="135"/>
      <c r="WBW4" s="135"/>
      <c r="WBX4" s="135"/>
      <c r="WBY4" s="135"/>
      <c r="WBZ4" s="135"/>
      <c r="WCA4" s="135"/>
      <c r="WCB4" s="135"/>
      <c r="WCC4" s="135"/>
      <c r="WCD4" s="135"/>
      <c r="WCE4" s="135"/>
      <c r="WCF4" s="135"/>
      <c r="WCG4" s="135"/>
      <c r="WCH4" s="135"/>
      <c r="WCI4" s="135"/>
      <c r="WCJ4" s="135"/>
      <c r="WCK4" s="135"/>
      <c r="WCL4" s="135"/>
      <c r="WCM4" s="135"/>
      <c r="WCN4" s="135"/>
      <c r="WCO4" s="135"/>
      <c r="WCP4" s="135"/>
      <c r="WCQ4" s="135"/>
      <c r="WCR4" s="135"/>
      <c r="WCS4" s="135"/>
      <c r="WCT4" s="135"/>
      <c r="WCU4" s="135"/>
      <c r="WCV4" s="135"/>
      <c r="WCW4" s="135"/>
      <c r="WCX4" s="135"/>
      <c r="WCY4" s="135"/>
      <c r="WCZ4" s="135"/>
      <c r="WDA4" s="135"/>
      <c r="WDB4" s="135"/>
      <c r="WDC4" s="135"/>
      <c r="WDD4" s="135"/>
      <c r="WDE4" s="135"/>
      <c r="WDF4" s="135"/>
      <c r="WDG4" s="135"/>
      <c r="WDH4" s="135"/>
      <c r="WDI4" s="135"/>
      <c r="WDJ4" s="135"/>
      <c r="WDK4" s="135"/>
      <c r="WDL4" s="135"/>
      <c r="WDM4" s="135"/>
      <c r="WDN4" s="135"/>
      <c r="WDO4" s="135"/>
      <c r="WDP4" s="135"/>
      <c r="WDQ4" s="135"/>
      <c r="WDR4" s="135"/>
      <c r="WDS4" s="135"/>
      <c r="WDT4" s="135"/>
      <c r="WDU4" s="135"/>
      <c r="WDV4" s="135"/>
      <c r="WDW4" s="135"/>
      <c r="WDX4" s="135"/>
      <c r="WDY4" s="135"/>
      <c r="WDZ4" s="135"/>
      <c r="WEA4" s="135"/>
      <c r="WEB4" s="135"/>
      <c r="WEC4" s="135"/>
      <c r="WED4" s="135"/>
      <c r="WEE4" s="135"/>
      <c r="WEF4" s="135"/>
      <c r="WEG4" s="135"/>
      <c r="WEH4" s="135"/>
      <c r="WEI4" s="135"/>
      <c r="WEJ4" s="135"/>
      <c r="WEK4" s="135"/>
      <c r="WEL4" s="135"/>
      <c r="WEM4" s="135"/>
      <c r="WEN4" s="135"/>
      <c r="WEO4" s="135"/>
      <c r="WEP4" s="135"/>
      <c r="WEQ4" s="135"/>
      <c r="WER4" s="135"/>
      <c r="WES4" s="135"/>
      <c r="WET4" s="135"/>
      <c r="WEU4" s="135"/>
      <c r="WEV4" s="135"/>
      <c r="WEW4" s="135"/>
      <c r="WEX4" s="135"/>
      <c r="WEY4" s="135"/>
      <c r="WEZ4" s="135"/>
      <c r="WFA4" s="135"/>
      <c r="WFB4" s="135"/>
      <c r="WFC4" s="135"/>
      <c r="WFD4" s="135"/>
      <c r="WFE4" s="135"/>
      <c r="WFF4" s="135"/>
      <c r="WFG4" s="135"/>
      <c r="WFH4" s="135"/>
      <c r="WFI4" s="135"/>
      <c r="WFJ4" s="135"/>
      <c r="WFK4" s="135"/>
      <c r="WFL4" s="135"/>
      <c r="WFM4" s="135"/>
      <c r="WFN4" s="135"/>
      <c r="WFO4" s="135"/>
      <c r="WFP4" s="135"/>
      <c r="WFQ4" s="135"/>
      <c r="WFR4" s="135"/>
      <c r="WFS4" s="135"/>
      <c r="WFT4" s="135"/>
      <c r="WFU4" s="135"/>
      <c r="WFV4" s="135"/>
      <c r="WFW4" s="135"/>
      <c r="WFX4" s="135"/>
      <c r="WFY4" s="135"/>
      <c r="WFZ4" s="135"/>
      <c r="WGA4" s="135"/>
      <c r="WGB4" s="135"/>
      <c r="WGC4" s="135"/>
      <c r="WGD4" s="135"/>
      <c r="WGE4" s="135"/>
      <c r="WGF4" s="135"/>
      <c r="WGG4" s="135"/>
      <c r="WGH4" s="135"/>
      <c r="WGI4" s="135"/>
      <c r="WGJ4" s="135"/>
      <c r="WGK4" s="135"/>
      <c r="WGL4" s="135"/>
      <c r="WGM4" s="135"/>
      <c r="WGN4" s="135"/>
      <c r="WGO4" s="135"/>
      <c r="WGP4" s="135"/>
      <c r="WGQ4" s="135"/>
      <c r="WGR4" s="135"/>
      <c r="WGS4" s="135"/>
      <c r="WGT4" s="135"/>
      <c r="WGU4" s="135"/>
      <c r="WGV4" s="135"/>
      <c r="WGW4" s="135"/>
      <c r="WGX4" s="135"/>
      <c r="WGY4" s="135"/>
      <c r="WGZ4" s="135"/>
      <c r="WHA4" s="135"/>
      <c r="WHB4" s="135"/>
      <c r="WHC4" s="135"/>
      <c r="WHD4" s="135"/>
      <c r="WHE4" s="135"/>
      <c r="WHF4" s="135"/>
      <c r="WHG4" s="135"/>
      <c r="WHH4" s="135"/>
      <c r="WHI4" s="135"/>
      <c r="WHJ4" s="135"/>
      <c r="WHK4" s="135"/>
      <c r="WHL4" s="135"/>
      <c r="WHM4" s="135"/>
      <c r="WHN4" s="135"/>
      <c r="WHO4" s="135"/>
      <c r="WHP4" s="135"/>
      <c r="WHQ4" s="135"/>
      <c r="WHR4" s="135"/>
      <c r="WHS4" s="135"/>
      <c r="WHT4" s="135"/>
      <c r="WHU4" s="135"/>
      <c r="WHV4" s="135"/>
      <c r="WHW4" s="135"/>
      <c r="WHX4" s="135"/>
      <c r="WHY4" s="135"/>
      <c r="WHZ4" s="135"/>
      <c r="WIA4" s="135"/>
      <c r="WIB4" s="135"/>
      <c r="WIC4" s="135"/>
      <c r="WID4" s="135"/>
      <c r="WIE4" s="135"/>
      <c r="WIF4" s="135"/>
      <c r="WIG4" s="135"/>
      <c r="WIH4" s="135"/>
      <c r="WII4" s="135"/>
      <c r="WIJ4" s="135"/>
      <c r="WIK4" s="135"/>
      <c r="WIL4" s="135"/>
      <c r="WIM4" s="135"/>
      <c r="WIN4" s="135"/>
      <c r="WIO4" s="135"/>
      <c r="WIP4" s="135"/>
      <c r="WIQ4" s="135"/>
      <c r="WIR4" s="135"/>
      <c r="WIS4" s="135"/>
      <c r="WIT4" s="135"/>
      <c r="WIU4" s="135"/>
      <c r="WIV4" s="135"/>
      <c r="WIW4" s="135"/>
      <c r="WIX4" s="135"/>
      <c r="WIY4" s="135"/>
      <c r="WIZ4" s="135"/>
      <c r="WJA4" s="135"/>
      <c r="WJB4" s="135"/>
      <c r="WJC4" s="135"/>
      <c r="WJD4" s="135"/>
      <c r="WJE4" s="135"/>
      <c r="WJF4" s="135"/>
      <c r="WJG4" s="135"/>
      <c r="WJH4" s="135"/>
      <c r="WJI4" s="135"/>
      <c r="WJJ4" s="135"/>
      <c r="WJK4" s="135"/>
      <c r="WJL4" s="135"/>
      <c r="WJM4" s="135"/>
      <c r="WJN4" s="135"/>
      <c r="WJO4" s="135"/>
      <c r="WJP4" s="135"/>
      <c r="WJQ4" s="135"/>
      <c r="WJR4" s="135"/>
      <c r="WJS4" s="135"/>
      <c r="WJT4" s="135"/>
      <c r="WJU4" s="135"/>
      <c r="WJV4" s="135"/>
      <c r="WJW4" s="135"/>
      <c r="WJX4" s="135"/>
      <c r="WJY4" s="135"/>
      <c r="WJZ4" s="135"/>
      <c r="WKA4" s="135"/>
      <c r="WKB4" s="135"/>
      <c r="WKC4" s="135"/>
      <c r="WKD4" s="135"/>
      <c r="WKE4" s="135"/>
      <c r="WKF4" s="135"/>
      <c r="WKG4" s="135"/>
      <c r="WKH4" s="135"/>
      <c r="WKI4" s="135"/>
      <c r="WKJ4" s="135"/>
      <c r="WKK4" s="135"/>
      <c r="WKL4" s="135"/>
      <c r="WKM4" s="135"/>
      <c r="WKN4" s="135"/>
      <c r="WKO4" s="135"/>
      <c r="WKP4" s="135"/>
      <c r="WKQ4" s="135"/>
      <c r="WKR4" s="135"/>
      <c r="WKS4" s="135"/>
      <c r="WKT4" s="135"/>
      <c r="WKU4" s="135"/>
      <c r="WKV4" s="135"/>
      <c r="WKW4" s="135"/>
      <c r="WKX4" s="135"/>
      <c r="WKY4" s="135"/>
      <c r="WKZ4" s="135"/>
      <c r="WLA4" s="135"/>
      <c r="WLB4" s="135"/>
      <c r="WLC4" s="135"/>
      <c r="WLD4" s="135"/>
      <c r="WLE4" s="135"/>
      <c r="WLF4" s="135"/>
      <c r="WLG4" s="135"/>
      <c r="WLH4" s="135"/>
      <c r="WLI4" s="135"/>
      <c r="WLJ4" s="135"/>
      <c r="WLK4" s="135"/>
      <c r="WLL4" s="135"/>
      <c r="WLM4" s="135"/>
      <c r="WLN4" s="135"/>
      <c r="WLO4" s="135"/>
      <c r="WLP4" s="135"/>
      <c r="WLQ4" s="135"/>
      <c r="WLR4" s="135"/>
      <c r="WLS4" s="135"/>
      <c r="WLT4" s="135"/>
      <c r="WLU4" s="135"/>
      <c r="WLV4" s="135"/>
      <c r="WLW4" s="135"/>
      <c r="WLX4" s="135"/>
      <c r="WLY4" s="135"/>
      <c r="WLZ4" s="135"/>
      <c r="WMA4" s="135"/>
      <c r="WMB4" s="135"/>
      <c r="WMC4" s="135"/>
      <c r="WMD4" s="135"/>
      <c r="WME4" s="135"/>
      <c r="WMF4" s="135"/>
      <c r="WMG4" s="135"/>
      <c r="WMH4" s="135"/>
      <c r="WMI4" s="135"/>
      <c r="WMJ4" s="135"/>
      <c r="WMK4" s="135"/>
      <c r="WML4" s="135"/>
      <c r="WMM4" s="135"/>
      <c r="WMN4" s="135"/>
      <c r="WMO4" s="135"/>
      <c r="WMP4" s="135"/>
      <c r="WMQ4" s="135"/>
      <c r="WMR4" s="135"/>
      <c r="WMS4" s="135"/>
      <c r="WMT4" s="135"/>
      <c r="WMU4" s="135"/>
      <c r="WMV4" s="135"/>
      <c r="WMW4" s="135"/>
      <c r="WMX4" s="135"/>
      <c r="WMY4" s="135"/>
      <c r="WMZ4" s="135"/>
      <c r="WNA4" s="135"/>
      <c r="WNB4" s="135"/>
      <c r="WNC4" s="135"/>
      <c r="WND4" s="135"/>
      <c r="WNE4" s="135"/>
      <c r="WNF4" s="135"/>
      <c r="WNG4" s="135"/>
      <c r="WNH4" s="135"/>
      <c r="WNI4" s="135"/>
      <c r="WNJ4" s="135"/>
      <c r="WNK4" s="135"/>
      <c r="WNL4" s="135"/>
      <c r="WNM4" s="135"/>
      <c r="WNN4" s="135"/>
      <c r="WNO4" s="135"/>
      <c r="WNP4" s="135"/>
      <c r="WNQ4" s="135"/>
      <c r="WNR4" s="135"/>
      <c r="WNS4" s="135"/>
      <c r="WNT4" s="135"/>
      <c r="WNU4" s="135"/>
      <c r="WNV4" s="135"/>
      <c r="WNW4" s="135"/>
      <c r="WNX4" s="135"/>
      <c r="WNY4" s="135"/>
      <c r="WNZ4" s="135"/>
      <c r="WOA4" s="135"/>
      <c r="WOB4" s="135"/>
      <c r="WOC4" s="135"/>
      <c r="WOD4" s="135"/>
      <c r="WOE4" s="135"/>
      <c r="WOF4" s="135"/>
      <c r="WOG4" s="135"/>
      <c r="WOH4" s="135"/>
      <c r="WOI4" s="135"/>
      <c r="WOJ4" s="135"/>
      <c r="WOK4" s="135"/>
      <c r="WOL4" s="135"/>
      <c r="WOM4" s="135"/>
      <c r="WON4" s="135"/>
      <c r="WOO4" s="135"/>
      <c r="WOP4" s="135"/>
      <c r="WOQ4" s="135"/>
      <c r="WOR4" s="135"/>
      <c r="WOS4" s="135"/>
      <c r="WOT4" s="135"/>
      <c r="WOU4" s="135"/>
      <c r="WOV4" s="135"/>
      <c r="WOW4" s="135"/>
      <c r="WOX4" s="135"/>
      <c r="WOY4" s="135"/>
      <c r="WOZ4" s="135"/>
      <c r="WPA4" s="135"/>
      <c r="WPB4" s="135"/>
      <c r="WPC4" s="135"/>
      <c r="WPD4" s="135"/>
      <c r="WPE4" s="135"/>
      <c r="WPF4" s="135"/>
      <c r="WPG4" s="135"/>
      <c r="WPH4" s="135"/>
      <c r="WPI4" s="135"/>
      <c r="WPJ4" s="135"/>
      <c r="WPK4" s="135"/>
      <c r="WPL4" s="135"/>
      <c r="WPM4" s="135"/>
      <c r="WPN4" s="135"/>
      <c r="WPO4" s="135"/>
      <c r="WPP4" s="135"/>
      <c r="WPQ4" s="135"/>
      <c r="WPR4" s="135"/>
      <c r="WPS4" s="135"/>
      <c r="WPT4" s="135"/>
      <c r="WPU4" s="135"/>
      <c r="WPV4" s="135"/>
      <c r="WPW4" s="135"/>
      <c r="WPX4" s="135"/>
      <c r="WPY4" s="135"/>
      <c r="WPZ4" s="135"/>
      <c r="WQA4" s="135"/>
      <c r="WQB4" s="135"/>
      <c r="WQC4" s="135"/>
      <c r="WQD4" s="135"/>
      <c r="WQE4" s="135"/>
      <c r="WQF4" s="135"/>
      <c r="WQG4" s="135"/>
      <c r="WQH4" s="135"/>
      <c r="WQI4" s="135"/>
      <c r="WQJ4" s="135"/>
      <c r="WQK4" s="135"/>
      <c r="WQL4" s="135"/>
      <c r="WQM4" s="135"/>
      <c r="WQN4" s="135"/>
      <c r="WQO4" s="135"/>
      <c r="WQP4" s="135"/>
      <c r="WQQ4" s="135"/>
      <c r="WQR4" s="135"/>
      <c r="WQS4" s="135"/>
      <c r="WQT4" s="135"/>
      <c r="WQU4" s="135"/>
      <c r="WQV4" s="135"/>
      <c r="WQW4" s="135"/>
      <c r="WQX4" s="135"/>
      <c r="WQY4" s="135"/>
      <c r="WQZ4" s="135"/>
      <c r="WRA4" s="135"/>
      <c r="WRB4" s="135"/>
      <c r="WRC4" s="135"/>
      <c r="WRD4" s="135"/>
      <c r="WRE4" s="135"/>
      <c r="WRF4" s="135"/>
      <c r="WRG4" s="135"/>
      <c r="WRH4" s="135"/>
      <c r="WRI4" s="135"/>
      <c r="WRJ4" s="135"/>
      <c r="WRK4" s="135"/>
      <c r="WRL4" s="135"/>
      <c r="WRM4" s="135"/>
      <c r="WRN4" s="135"/>
      <c r="WRO4" s="135"/>
      <c r="WRP4" s="135"/>
      <c r="WRQ4" s="135"/>
      <c r="WRR4" s="135"/>
      <c r="WRS4" s="135"/>
      <c r="WRT4" s="135"/>
      <c r="WRU4" s="135"/>
      <c r="WRV4" s="135"/>
      <c r="WRW4" s="135"/>
      <c r="WRX4" s="135"/>
      <c r="WRY4" s="135"/>
      <c r="WRZ4" s="135"/>
      <c r="WSA4" s="135"/>
      <c r="WSB4" s="135"/>
      <c r="WSC4" s="135"/>
      <c r="WSD4" s="135"/>
      <c r="WSE4" s="135"/>
      <c r="WSF4" s="135"/>
      <c r="WSG4" s="135"/>
      <c r="WSH4" s="135"/>
      <c r="WSI4" s="135"/>
      <c r="WSJ4" s="135"/>
      <c r="WSK4" s="135"/>
      <c r="WSL4" s="135"/>
      <c r="WSM4" s="135"/>
      <c r="WSN4" s="135"/>
      <c r="WSO4" s="135"/>
      <c r="WSP4" s="135"/>
      <c r="WSQ4" s="135"/>
      <c r="WSR4" s="135"/>
      <c r="WSS4" s="135"/>
      <c r="WST4" s="135"/>
      <c r="WSU4" s="135"/>
      <c r="WSV4" s="135"/>
      <c r="WSW4" s="135"/>
      <c r="WSX4" s="135"/>
      <c r="WSY4" s="135"/>
      <c r="WSZ4" s="135"/>
      <c r="WTA4" s="135"/>
      <c r="WTB4" s="135"/>
      <c r="WTC4" s="135"/>
      <c r="WTD4" s="135"/>
      <c r="WTE4" s="135"/>
      <c r="WTF4" s="135"/>
      <c r="WTG4" s="135"/>
      <c r="WTH4" s="135"/>
      <c r="WTI4" s="135"/>
      <c r="WTJ4" s="135"/>
      <c r="WTK4" s="135"/>
      <c r="WTL4" s="135"/>
      <c r="WTM4" s="135"/>
      <c r="WTN4" s="135"/>
      <c r="WTO4" s="135"/>
      <c r="WTP4" s="135"/>
      <c r="WTQ4" s="135"/>
      <c r="WTR4" s="135"/>
      <c r="WTS4" s="135"/>
      <c r="WTT4" s="135"/>
      <c r="WTU4" s="135"/>
      <c r="WTV4" s="135"/>
      <c r="WTW4" s="135"/>
      <c r="WTX4" s="135"/>
      <c r="WTY4" s="135"/>
      <c r="WTZ4" s="135"/>
      <c r="WUA4" s="135"/>
      <c r="WUB4" s="135"/>
      <c r="WUC4" s="135"/>
      <c r="WUD4" s="135"/>
      <c r="WUE4" s="135"/>
      <c r="WUF4" s="135"/>
      <c r="WUG4" s="135"/>
      <c r="WUH4" s="135"/>
      <c r="WUI4" s="135"/>
      <c r="WUJ4" s="135"/>
      <c r="WUK4" s="135"/>
      <c r="WUL4" s="135"/>
      <c r="WUM4" s="135"/>
      <c r="WUN4" s="135"/>
      <c r="WUO4" s="135"/>
      <c r="WUP4" s="135"/>
      <c r="WUQ4" s="135"/>
      <c r="WUR4" s="135"/>
      <c r="WUS4" s="135"/>
      <c r="WUT4" s="135"/>
      <c r="WUU4" s="135"/>
      <c r="WUV4" s="135"/>
      <c r="WUW4" s="135"/>
      <c r="WUX4" s="135"/>
      <c r="WUY4" s="135"/>
      <c r="WUZ4" s="135"/>
      <c r="WVA4" s="135"/>
      <c r="WVB4" s="135"/>
      <c r="WVC4" s="135"/>
      <c r="WVD4" s="135"/>
      <c r="WVE4" s="135"/>
      <c r="WVF4" s="135"/>
      <c r="WVG4" s="135"/>
      <c r="WVH4" s="135"/>
      <c r="WVI4" s="135"/>
      <c r="WVJ4" s="135"/>
      <c r="WVK4" s="135"/>
      <c r="WVL4" s="135"/>
      <c r="WVM4" s="135"/>
      <c r="WVN4" s="135"/>
      <c r="WVO4" s="135"/>
      <c r="WVP4" s="135"/>
      <c r="WVQ4" s="135"/>
      <c r="WVR4" s="135"/>
      <c r="WVS4" s="135"/>
      <c r="WVT4" s="135"/>
      <c r="WVU4" s="135"/>
      <c r="WVV4" s="135"/>
      <c r="WVW4" s="135"/>
      <c r="WVX4" s="135"/>
      <c r="WVY4" s="135"/>
      <c r="WVZ4" s="135"/>
      <c r="WWA4" s="135"/>
      <c r="WWB4" s="135"/>
      <c r="WWC4" s="135"/>
      <c r="WWD4" s="135"/>
      <c r="WWE4" s="135"/>
      <c r="WWF4" s="135"/>
      <c r="WWG4" s="135"/>
      <c r="WWH4" s="135"/>
      <c r="WWI4" s="135"/>
      <c r="WWJ4" s="135"/>
      <c r="WWK4" s="135"/>
      <c r="WWL4" s="135"/>
      <c r="WWM4" s="135"/>
      <c r="WWN4" s="135"/>
      <c r="WWO4" s="135"/>
      <c r="WWP4" s="135"/>
      <c r="WWQ4" s="135"/>
      <c r="WWR4" s="135"/>
      <c r="WWS4" s="135"/>
      <c r="WWT4" s="135"/>
      <c r="WWU4" s="135"/>
      <c r="WWV4" s="135"/>
      <c r="WWW4" s="135"/>
      <c r="WWX4" s="135"/>
      <c r="WWY4" s="135"/>
      <c r="WWZ4" s="135"/>
      <c r="WXA4" s="135"/>
      <c r="WXB4" s="135"/>
      <c r="WXC4" s="135"/>
      <c r="WXD4" s="135"/>
      <c r="WXE4" s="135"/>
      <c r="WXF4" s="135"/>
      <c r="WXG4" s="135"/>
      <c r="WXH4" s="135"/>
      <c r="WXI4" s="135"/>
      <c r="WXJ4" s="135"/>
      <c r="WXK4" s="135"/>
      <c r="WXL4" s="135"/>
      <c r="WXM4" s="135"/>
      <c r="WXN4" s="135"/>
      <c r="WXO4" s="135"/>
      <c r="WXP4" s="135"/>
      <c r="WXQ4" s="135"/>
      <c r="WXR4" s="135"/>
      <c r="WXS4" s="135"/>
      <c r="WXT4" s="135"/>
      <c r="WXU4" s="135"/>
      <c r="WXV4" s="135"/>
      <c r="WXW4" s="135"/>
      <c r="WXX4" s="135"/>
      <c r="WXY4" s="135"/>
      <c r="WXZ4" s="135"/>
      <c r="WYA4" s="135"/>
      <c r="WYB4" s="135"/>
      <c r="WYC4" s="135"/>
      <c r="WYD4" s="135"/>
      <c r="WYE4" s="135"/>
      <c r="WYF4" s="135"/>
      <c r="WYG4" s="135"/>
      <c r="WYH4" s="135"/>
      <c r="WYI4" s="135"/>
      <c r="WYJ4" s="135"/>
      <c r="WYK4" s="135"/>
      <c r="WYL4" s="135"/>
      <c r="WYM4" s="135"/>
      <c r="WYN4" s="135"/>
      <c r="WYO4" s="135"/>
      <c r="WYP4" s="135"/>
      <c r="WYQ4" s="135"/>
      <c r="WYR4" s="135"/>
      <c r="WYS4" s="135"/>
      <c r="WYT4" s="135"/>
      <c r="WYU4" s="135"/>
      <c r="WYV4" s="135"/>
      <c r="WYW4" s="135"/>
      <c r="WYX4" s="135"/>
      <c r="WYY4" s="135"/>
      <c r="WYZ4" s="135"/>
      <c r="WZA4" s="135"/>
      <c r="WZB4" s="135"/>
      <c r="WZC4" s="135"/>
      <c r="WZD4" s="135"/>
      <c r="WZE4" s="135"/>
      <c r="WZF4" s="135"/>
      <c r="WZG4" s="135"/>
      <c r="WZH4" s="135"/>
      <c r="WZI4" s="135"/>
      <c r="WZJ4" s="135"/>
      <c r="WZK4" s="135"/>
      <c r="WZL4" s="135"/>
      <c r="WZM4" s="135"/>
      <c r="WZN4" s="135"/>
      <c r="WZO4" s="135"/>
      <c r="WZP4" s="135"/>
      <c r="WZQ4" s="135"/>
      <c r="WZR4" s="135"/>
      <c r="WZS4" s="135"/>
      <c r="WZT4" s="135"/>
      <c r="WZU4" s="135"/>
      <c r="WZV4" s="135"/>
      <c r="WZW4" s="135"/>
      <c r="WZX4" s="135"/>
      <c r="WZY4" s="135"/>
      <c r="WZZ4" s="135"/>
      <c r="XAA4" s="135"/>
      <c r="XAB4" s="135"/>
      <c r="XAC4" s="135"/>
      <c r="XAD4" s="135"/>
      <c r="XAE4" s="135"/>
      <c r="XAF4" s="135"/>
      <c r="XAG4" s="135"/>
      <c r="XAH4" s="135"/>
      <c r="XAI4" s="135"/>
      <c r="XAJ4" s="135"/>
      <c r="XAK4" s="135"/>
      <c r="XAL4" s="135"/>
      <c r="XAM4" s="135"/>
      <c r="XAN4" s="135"/>
      <c r="XAO4" s="135"/>
      <c r="XAP4" s="135"/>
      <c r="XAQ4" s="135"/>
      <c r="XAR4" s="135"/>
      <c r="XAS4" s="135"/>
      <c r="XAT4" s="135"/>
      <c r="XAU4" s="135"/>
      <c r="XAV4" s="135"/>
      <c r="XAW4" s="135"/>
      <c r="XAX4" s="135"/>
      <c r="XAY4" s="135"/>
      <c r="XAZ4" s="135"/>
      <c r="XBA4" s="135"/>
      <c r="XBB4" s="135"/>
      <c r="XBC4" s="135"/>
      <c r="XBD4" s="135"/>
      <c r="XBE4" s="135"/>
      <c r="XBF4" s="135"/>
      <c r="XBG4" s="135"/>
      <c r="XBH4" s="135"/>
      <c r="XBI4" s="135"/>
      <c r="XBJ4" s="135"/>
      <c r="XBK4" s="135"/>
      <c r="XBL4" s="135"/>
      <c r="XBM4" s="135"/>
      <c r="XBN4" s="135"/>
      <c r="XBO4" s="135"/>
      <c r="XBP4" s="135"/>
      <c r="XBQ4" s="135"/>
      <c r="XBR4" s="135"/>
      <c r="XBS4" s="135"/>
      <c r="XBT4" s="135"/>
      <c r="XBU4" s="135"/>
      <c r="XBV4" s="135"/>
      <c r="XBW4" s="135"/>
      <c r="XBX4" s="135"/>
      <c r="XBY4" s="135"/>
      <c r="XBZ4" s="135"/>
      <c r="XCA4" s="135"/>
      <c r="XCB4" s="135"/>
      <c r="XCC4" s="135"/>
      <c r="XCD4" s="135"/>
      <c r="XCE4" s="135"/>
      <c r="XCF4" s="135"/>
      <c r="XCG4" s="135"/>
      <c r="XCH4" s="135"/>
      <c r="XCI4" s="135"/>
      <c r="XCJ4" s="135"/>
      <c r="XCK4" s="135"/>
      <c r="XCL4" s="135"/>
      <c r="XCM4" s="135"/>
      <c r="XCN4" s="135"/>
      <c r="XCO4" s="135"/>
      <c r="XCP4" s="135"/>
      <c r="XCQ4" s="135"/>
      <c r="XCR4" s="135"/>
      <c r="XCS4" s="135"/>
      <c r="XCT4" s="135"/>
      <c r="XCU4" s="135"/>
      <c r="XCV4" s="135"/>
      <c r="XCW4" s="135"/>
      <c r="XCX4" s="135"/>
      <c r="XCY4" s="135"/>
      <c r="XCZ4" s="135"/>
      <c r="XDA4" s="135"/>
      <c r="XDB4" s="135"/>
      <c r="XDC4" s="135"/>
      <c r="XDD4" s="135"/>
      <c r="XDE4" s="135"/>
      <c r="XDF4" s="135"/>
      <c r="XDG4" s="135"/>
      <c r="XDH4" s="135"/>
      <c r="XDI4" s="135"/>
      <c r="XDJ4" s="135"/>
      <c r="XDK4" s="135"/>
      <c r="XDL4" s="135"/>
      <c r="XDM4" s="135"/>
      <c r="XDN4" s="135"/>
      <c r="XDO4" s="135"/>
      <c r="XDP4" s="135"/>
      <c r="XDQ4" s="135"/>
      <c r="XDR4" s="135"/>
      <c r="XDS4" s="135"/>
      <c r="XDT4" s="135"/>
      <c r="XDU4" s="135"/>
      <c r="XDV4" s="135"/>
      <c r="XDW4" s="135"/>
      <c r="XDX4" s="135"/>
      <c r="XDY4" s="135"/>
      <c r="XDZ4" s="135"/>
      <c r="XEA4" s="135"/>
      <c r="XEB4" s="135"/>
      <c r="XEC4" s="135"/>
      <c r="XED4" s="135"/>
      <c r="XEE4" s="135"/>
      <c r="XEF4" s="135"/>
    </row>
    <row r="5" spans="1:16360" s="315" customFormat="1" ht="13" customHeight="1">
      <c r="A5" s="321"/>
      <c r="B5" s="321"/>
      <c r="C5" s="321"/>
      <c r="D5" s="320"/>
      <c r="E5" s="320"/>
      <c r="F5" s="320"/>
      <c r="G5" s="320"/>
      <c r="H5" s="771"/>
      <c r="I5" s="135"/>
      <c r="J5" s="135"/>
      <c r="K5" s="135"/>
      <c r="L5" s="135"/>
      <c r="M5" s="135"/>
      <c r="N5" s="135"/>
      <c r="O5" s="135"/>
      <c r="P5" s="135"/>
      <c r="Q5" s="135"/>
      <c r="R5" s="135"/>
      <c r="S5" s="135"/>
      <c r="T5" s="135"/>
      <c r="U5" s="135"/>
      <c r="V5" s="135"/>
      <c r="W5" s="135"/>
      <c r="X5" s="135"/>
      <c r="Y5" s="135"/>
      <c r="Z5" s="135"/>
      <c r="AA5" s="135"/>
      <c r="AB5" s="135"/>
      <c r="AC5" s="135"/>
      <c r="AD5" s="135"/>
      <c r="AE5" s="135"/>
      <c r="AF5" s="135"/>
      <c r="AG5" s="135"/>
      <c r="AH5" s="135"/>
      <c r="AI5" s="135"/>
      <c r="AJ5" s="135"/>
      <c r="AK5" s="135"/>
      <c r="AL5" s="135"/>
      <c r="AM5" s="135"/>
      <c r="AN5" s="135"/>
      <c r="AO5" s="135"/>
      <c r="AP5" s="135"/>
      <c r="AQ5" s="135"/>
      <c r="AR5" s="135"/>
      <c r="AS5" s="135"/>
      <c r="AT5" s="135"/>
      <c r="AU5" s="135"/>
      <c r="AV5" s="135"/>
      <c r="AW5" s="135"/>
      <c r="AX5" s="135"/>
      <c r="AY5" s="135"/>
      <c r="AZ5" s="135"/>
      <c r="BA5" s="135"/>
      <c r="BB5" s="135"/>
      <c r="BC5" s="135"/>
      <c r="BD5" s="135"/>
      <c r="BE5" s="135"/>
      <c r="BF5" s="135"/>
      <c r="BG5" s="135"/>
      <c r="BH5" s="135"/>
      <c r="BI5" s="135"/>
      <c r="BJ5" s="135"/>
      <c r="BK5" s="135"/>
      <c r="BL5" s="135"/>
      <c r="BM5" s="135"/>
      <c r="BN5" s="135"/>
      <c r="BO5" s="135"/>
      <c r="BP5" s="135"/>
      <c r="BQ5" s="135"/>
      <c r="BR5" s="135"/>
      <c r="BS5" s="135"/>
      <c r="BT5" s="135"/>
      <c r="BU5" s="135"/>
      <c r="BV5" s="135"/>
      <c r="BW5" s="135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135"/>
      <c r="CK5" s="135"/>
      <c r="CL5" s="135"/>
      <c r="CM5" s="135"/>
      <c r="CN5" s="135"/>
      <c r="CO5" s="135"/>
      <c r="CP5" s="135"/>
      <c r="CQ5" s="135"/>
      <c r="CR5" s="135"/>
      <c r="CS5" s="135"/>
      <c r="CT5" s="135"/>
      <c r="CU5" s="135"/>
      <c r="CV5" s="135"/>
      <c r="CW5" s="135"/>
      <c r="CX5" s="135"/>
      <c r="CY5" s="135"/>
      <c r="CZ5" s="135"/>
      <c r="DA5" s="135"/>
      <c r="DB5" s="135"/>
      <c r="DC5" s="135"/>
      <c r="DD5" s="135"/>
      <c r="DE5" s="135"/>
      <c r="DF5" s="135"/>
      <c r="DG5" s="135"/>
      <c r="DH5" s="135"/>
      <c r="DI5" s="135"/>
      <c r="DJ5" s="135"/>
      <c r="DK5" s="135"/>
      <c r="DL5" s="135"/>
      <c r="DM5" s="135"/>
      <c r="DN5" s="135"/>
      <c r="DO5" s="135"/>
      <c r="DP5" s="135"/>
      <c r="DQ5" s="135"/>
      <c r="DR5" s="135"/>
      <c r="DS5" s="135"/>
      <c r="DT5" s="135"/>
      <c r="DU5" s="135"/>
      <c r="DV5" s="135"/>
      <c r="DW5" s="135"/>
      <c r="DX5" s="135"/>
      <c r="DY5" s="135"/>
      <c r="DZ5" s="135"/>
      <c r="EA5" s="135"/>
      <c r="EB5" s="135"/>
      <c r="EC5" s="135"/>
      <c r="ED5" s="135"/>
      <c r="EE5" s="135"/>
      <c r="EF5" s="135"/>
      <c r="EG5" s="135"/>
      <c r="EH5" s="135"/>
      <c r="EI5" s="135"/>
      <c r="EJ5" s="135"/>
      <c r="EK5" s="135"/>
      <c r="EL5" s="135"/>
      <c r="EM5" s="135"/>
      <c r="EN5" s="135"/>
      <c r="EO5" s="135"/>
      <c r="EP5" s="135"/>
      <c r="EQ5" s="135"/>
      <c r="ER5" s="135"/>
      <c r="ES5" s="135"/>
      <c r="ET5" s="135"/>
      <c r="EU5" s="135"/>
      <c r="EV5" s="135"/>
      <c r="EW5" s="135"/>
      <c r="EX5" s="135"/>
      <c r="EY5" s="135"/>
      <c r="EZ5" s="135"/>
      <c r="FA5" s="135"/>
      <c r="FB5" s="135"/>
      <c r="FC5" s="135"/>
      <c r="FD5" s="135"/>
      <c r="FE5" s="135"/>
      <c r="FF5" s="135"/>
      <c r="FG5" s="135"/>
      <c r="FH5" s="135"/>
      <c r="FI5" s="135"/>
      <c r="FJ5" s="135"/>
      <c r="FK5" s="135"/>
      <c r="FL5" s="135"/>
      <c r="FM5" s="135"/>
      <c r="FN5" s="135"/>
      <c r="FO5" s="135"/>
      <c r="FP5" s="135"/>
      <c r="FQ5" s="135"/>
      <c r="FR5" s="135"/>
      <c r="FS5" s="135"/>
      <c r="FT5" s="135"/>
      <c r="FU5" s="135"/>
      <c r="FV5" s="135"/>
      <c r="FW5" s="135"/>
      <c r="FX5" s="135"/>
      <c r="FY5" s="135"/>
      <c r="FZ5" s="135"/>
      <c r="GA5" s="135"/>
      <c r="GB5" s="135"/>
      <c r="GC5" s="135"/>
      <c r="GD5" s="135"/>
      <c r="GE5" s="135"/>
      <c r="GF5" s="135"/>
      <c r="GG5" s="135"/>
      <c r="GH5" s="135"/>
      <c r="GI5" s="135"/>
      <c r="GJ5" s="135"/>
      <c r="GK5" s="135"/>
      <c r="GL5" s="135"/>
      <c r="GM5" s="135"/>
      <c r="GN5" s="135"/>
      <c r="GO5" s="135"/>
      <c r="GP5" s="135"/>
      <c r="GQ5" s="135"/>
      <c r="GR5" s="135"/>
      <c r="GS5" s="135"/>
      <c r="GT5" s="135"/>
      <c r="GU5" s="135"/>
      <c r="GV5" s="135"/>
      <c r="GW5" s="135"/>
      <c r="GX5" s="135"/>
      <c r="GY5" s="135"/>
      <c r="GZ5" s="135"/>
      <c r="HA5" s="135"/>
      <c r="HB5" s="135"/>
      <c r="HC5" s="135"/>
      <c r="HD5" s="135"/>
      <c r="HE5" s="135"/>
      <c r="HF5" s="135"/>
      <c r="HG5" s="135"/>
      <c r="HH5" s="135"/>
      <c r="HI5" s="135"/>
      <c r="HJ5" s="135"/>
      <c r="HK5" s="135"/>
      <c r="HL5" s="135"/>
      <c r="HM5" s="135"/>
      <c r="HN5" s="135"/>
      <c r="HO5" s="135"/>
      <c r="HP5" s="135"/>
      <c r="HQ5" s="135"/>
      <c r="HR5" s="135"/>
      <c r="HS5" s="135"/>
      <c r="HT5" s="135"/>
      <c r="HU5" s="135"/>
      <c r="HV5" s="135"/>
      <c r="HW5" s="135"/>
      <c r="HX5" s="135"/>
      <c r="HY5" s="135"/>
      <c r="HZ5" s="135"/>
      <c r="IA5" s="135"/>
      <c r="IB5" s="135"/>
      <c r="IC5" s="135"/>
      <c r="ID5" s="135"/>
      <c r="IE5" s="135"/>
      <c r="IF5" s="135"/>
      <c r="IG5" s="135"/>
      <c r="IH5" s="135"/>
      <c r="II5" s="135"/>
      <c r="IJ5" s="135"/>
      <c r="IK5" s="135"/>
      <c r="IL5" s="135"/>
      <c r="IM5" s="135"/>
      <c r="IN5" s="135"/>
      <c r="IO5" s="135"/>
      <c r="IP5" s="135"/>
      <c r="IQ5" s="135"/>
      <c r="IR5" s="135"/>
      <c r="IS5" s="135"/>
      <c r="IT5" s="135"/>
      <c r="IU5" s="135"/>
      <c r="IV5" s="135"/>
      <c r="IW5" s="135"/>
      <c r="IX5" s="135"/>
      <c r="IY5" s="135"/>
      <c r="IZ5" s="135"/>
      <c r="JA5" s="135"/>
      <c r="JB5" s="135"/>
      <c r="JC5" s="135"/>
      <c r="JD5" s="135"/>
      <c r="JE5" s="135"/>
      <c r="JF5" s="135"/>
      <c r="JG5" s="135"/>
      <c r="JH5" s="135"/>
      <c r="JI5" s="135"/>
      <c r="JJ5" s="135"/>
      <c r="JK5" s="135"/>
      <c r="JL5" s="135"/>
      <c r="JM5" s="135"/>
      <c r="JN5" s="135"/>
      <c r="JO5" s="135"/>
      <c r="JP5" s="135"/>
      <c r="JQ5" s="135"/>
      <c r="JR5" s="135"/>
      <c r="JS5" s="135"/>
      <c r="JT5" s="135"/>
      <c r="JU5" s="135"/>
      <c r="JV5" s="135"/>
      <c r="JW5" s="135"/>
      <c r="JX5" s="135"/>
      <c r="JY5" s="135"/>
      <c r="JZ5" s="135"/>
      <c r="KA5" s="135"/>
      <c r="KB5" s="135"/>
      <c r="KC5" s="135"/>
      <c r="KD5" s="135"/>
      <c r="KE5" s="135"/>
      <c r="KF5" s="135"/>
      <c r="KG5" s="135"/>
      <c r="KH5" s="135"/>
      <c r="KI5" s="135"/>
      <c r="KJ5" s="135"/>
      <c r="KK5" s="135"/>
      <c r="KL5" s="135"/>
      <c r="KM5" s="135"/>
      <c r="KN5" s="135"/>
      <c r="KO5" s="135"/>
      <c r="KP5" s="135"/>
      <c r="KQ5" s="135"/>
      <c r="KR5" s="135"/>
      <c r="KS5" s="135"/>
      <c r="KT5" s="135"/>
      <c r="KU5" s="135"/>
      <c r="KV5" s="135"/>
      <c r="KW5" s="135"/>
      <c r="KX5" s="135"/>
      <c r="KY5" s="135"/>
      <c r="KZ5" s="135"/>
      <c r="LA5" s="135"/>
      <c r="LB5" s="135"/>
      <c r="LC5" s="135"/>
      <c r="LD5" s="135"/>
      <c r="LE5" s="135"/>
      <c r="LF5" s="135"/>
      <c r="LG5" s="135"/>
      <c r="LH5" s="135"/>
      <c r="LI5" s="135"/>
      <c r="LJ5" s="135"/>
      <c r="LK5" s="135"/>
      <c r="LL5" s="135"/>
      <c r="LM5" s="135"/>
      <c r="LN5" s="135"/>
      <c r="LO5" s="135"/>
      <c r="LP5" s="135"/>
      <c r="LQ5" s="135"/>
      <c r="LR5" s="135"/>
      <c r="LS5" s="135"/>
      <c r="LT5" s="135"/>
      <c r="LU5" s="135"/>
      <c r="LV5" s="135"/>
      <c r="LW5" s="135"/>
      <c r="LX5" s="135"/>
      <c r="LY5" s="135"/>
      <c r="LZ5" s="135"/>
      <c r="MA5" s="135"/>
      <c r="MB5" s="135"/>
      <c r="MC5" s="135"/>
      <c r="MD5" s="135"/>
      <c r="ME5" s="135"/>
      <c r="MF5" s="135"/>
      <c r="MG5" s="135"/>
      <c r="MH5" s="135"/>
      <c r="MI5" s="135"/>
      <c r="MJ5" s="135"/>
      <c r="MK5" s="135"/>
      <c r="ML5" s="135"/>
      <c r="MM5" s="135"/>
      <c r="MN5" s="135"/>
      <c r="MO5" s="135"/>
      <c r="MP5" s="135"/>
      <c r="MQ5" s="135"/>
      <c r="MR5" s="135"/>
      <c r="MS5" s="135"/>
      <c r="MT5" s="135"/>
      <c r="MU5" s="135"/>
      <c r="MV5" s="135"/>
      <c r="MW5" s="135"/>
      <c r="MX5" s="135"/>
      <c r="MY5" s="135"/>
      <c r="MZ5" s="135"/>
      <c r="NA5" s="135"/>
      <c r="NB5" s="135"/>
      <c r="NC5" s="135"/>
      <c r="ND5" s="135"/>
      <c r="NE5" s="135"/>
      <c r="NF5" s="135"/>
      <c r="NG5" s="135"/>
      <c r="NH5" s="135"/>
      <c r="NI5" s="135"/>
      <c r="NJ5" s="135"/>
      <c r="NK5" s="135"/>
      <c r="NL5" s="135"/>
      <c r="NM5" s="135"/>
      <c r="NN5" s="135"/>
      <c r="NO5" s="135"/>
      <c r="NP5" s="135"/>
      <c r="NQ5" s="135"/>
      <c r="NR5" s="135"/>
      <c r="NS5" s="135"/>
      <c r="NT5" s="135"/>
      <c r="NU5" s="135"/>
      <c r="NV5" s="135"/>
      <c r="NW5" s="135"/>
      <c r="NX5" s="135"/>
      <c r="NY5" s="135"/>
      <c r="NZ5" s="135"/>
      <c r="OA5" s="135"/>
      <c r="OB5" s="135"/>
      <c r="OC5" s="135"/>
      <c r="OD5" s="135"/>
      <c r="OE5" s="135"/>
      <c r="OF5" s="135"/>
      <c r="OG5" s="135"/>
      <c r="OH5" s="135"/>
      <c r="OI5" s="135"/>
      <c r="OJ5" s="135"/>
      <c r="OK5" s="135"/>
      <c r="OL5" s="135"/>
      <c r="OM5" s="135"/>
      <c r="ON5" s="135"/>
      <c r="OO5" s="135"/>
      <c r="OP5" s="135"/>
      <c r="OQ5" s="135"/>
      <c r="OR5" s="135"/>
      <c r="OS5" s="135"/>
      <c r="OT5" s="135"/>
      <c r="OU5" s="135"/>
      <c r="OV5" s="135"/>
      <c r="OW5" s="135"/>
      <c r="OX5" s="135"/>
      <c r="OY5" s="135"/>
      <c r="OZ5" s="135"/>
      <c r="PA5" s="135"/>
      <c r="PB5" s="135"/>
      <c r="PC5" s="135"/>
      <c r="PD5" s="135"/>
      <c r="PE5" s="135"/>
      <c r="PF5" s="135"/>
      <c r="PG5" s="135"/>
      <c r="PH5" s="135"/>
      <c r="PI5" s="135"/>
      <c r="PJ5" s="135"/>
      <c r="PK5" s="135"/>
      <c r="PL5" s="135"/>
      <c r="PM5" s="135"/>
      <c r="PN5" s="135"/>
      <c r="PO5" s="135"/>
      <c r="PP5" s="135"/>
      <c r="PQ5" s="135"/>
      <c r="PR5" s="135"/>
      <c r="PS5" s="135"/>
      <c r="PT5" s="135"/>
      <c r="PU5" s="135"/>
      <c r="PV5" s="135"/>
      <c r="PW5" s="135"/>
      <c r="PX5" s="135"/>
      <c r="PY5" s="135"/>
      <c r="PZ5" s="135"/>
      <c r="QA5" s="135"/>
      <c r="QB5" s="135"/>
      <c r="QC5" s="135"/>
      <c r="QD5" s="135"/>
      <c r="QE5" s="135"/>
      <c r="QF5" s="135"/>
      <c r="QG5" s="135"/>
      <c r="QH5" s="135"/>
      <c r="QI5" s="135"/>
      <c r="QJ5" s="135"/>
      <c r="QK5" s="135"/>
      <c r="QL5" s="135"/>
      <c r="QM5" s="135"/>
      <c r="QN5" s="135"/>
      <c r="QO5" s="135"/>
      <c r="QP5" s="135"/>
      <c r="QQ5" s="135"/>
      <c r="QR5" s="135"/>
      <c r="QS5" s="135"/>
      <c r="QT5" s="135"/>
      <c r="QU5" s="135"/>
      <c r="QV5" s="135"/>
      <c r="QW5" s="135"/>
      <c r="QX5" s="135"/>
      <c r="QY5" s="135"/>
      <c r="QZ5" s="135"/>
      <c r="RA5" s="135"/>
      <c r="RB5" s="135"/>
      <c r="RC5" s="135"/>
      <c r="RD5" s="135"/>
      <c r="RE5" s="135"/>
      <c r="RF5" s="135"/>
      <c r="RG5" s="135"/>
      <c r="RH5" s="135"/>
      <c r="RI5" s="135"/>
      <c r="RJ5" s="135"/>
      <c r="RK5" s="135"/>
      <c r="RL5" s="135"/>
      <c r="RM5" s="135"/>
      <c r="RN5" s="135"/>
      <c r="RO5" s="135"/>
      <c r="RP5" s="135"/>
      <c r="RQ5" s="135"/>
      <c r="RR5" s="135"/>
      <c r="RS5" s="135"/>
      <c r="RT5" s="135"/>
      <c r="RU5" s="135"/>
      <c r="RV5" s="135"/>
      <c r="RW5" s="135"/>
      <c r="RX5" s="135"/>
      <c r="RY5" s="135"/>
      <c r="RZ5" s="135"/>
      <c r="SA5" s="135"/>
      <c r="SB5" s="135"/>
      <c r="SC5" s="135"/>
      <c r="SD5" s="135"/>
      <c r="SE5" s="135"/>
      <c r="SF5" s="135"/>
      <c r="SG5" s="135"/>
      <c r="SH5" s="135"/>
      <c r="SI5" s="135"/>
      <c r="SJ5" s="135"/>
      <c r="SK5" s="135"/>
      <c r="SL5" s="135"/>
      <c r="SM5" s="135"/>
      <c r="SN5" s="135"/>
      <c r="SO5" s="135"/>
      <c r="SP5" s="135"/>
      <c r="SQ5" s="135"/>
      <c r="SR5" s="135"/>
      <c r="SS5" s="135"/>
      <c r="ST5" s="135"/>
      <c r="SU5" s="135"/>
      <c r="SV5" s="135"/>
      <c r="SW5" s="135"/>
      <c r="SX5" s="135"/>
      <c r="SY5" s="135"/>
      <c r="SZ5" s="135"/>
      <c r="TA5" s="135"/>
      <c r="TB5" s="135"/>
      <c r="TC5" s="135"/>
      <c r="TD5" s="135"/>
      <c r="TE5" s="135"/>
      <c r="TF5" s="135"/>
      <c r="TG5" s="135"/>
      <c r="TH5" s="135"/>
      <c r="TI5" s="135"/>
      <c r="TJ5" s="135"/>
      <c r="TK5" s="135"/>
      <c r="TL5" s="135"/>
      <c r="TM5" s="135"/>
      <c r="TN5" s="135"/>
      <c r="TO5" s="135"/>
      <c r="TP5" s="135"/>
      <c r="TQ5" s="135"/>
      <c r="TR5" s="135"/>
      <c r="TS5" s="135"/>
      <c r="TT5" s="135"/>
      <c r="TU5" s="135"/>
      <c r="TV5" s="135"/>
      <c r="TW5" s="135"/>
      <c r="TX5" s="135"/>
      <c r="TY5" s="135"/>
      <c r="TZ5" s="135"/>
      <c r="UA5" s="135"/>
      <c r="UB5" s="135"/>
      <c r="UC5" s="135"/>
      <c r="UD5" s="135"/>
      <c r="UE5" s="135"/>
      <c r="UF5" s="135"/>
      <c r="UG5" s="135"/>
      <c r="UH5" s="135"/>
      <c r="UI5" s="135"/>
      <c r="UJ5" s="135"/>
      <c r="UK5" s="135"/>
      <c r="UL5" s="135"/>
      <c r="UM5" s="135"/>
      <c r="UN5" s="135"/>
      <c r="UO5" s="135"/>
      <c r="UP5" s="135"/>
      <c r="UQ5" s="135"/>
      <c r="UR5" s="135"/>
      <c r="US5" s="135"/>
      <c r="UT5" s="135"/>
      <c r="UU5" s="135"/>
      <c r="UV5" s="135"/>
      <c r="UW5" s="135"/>
      <c r="UX5" s="135"/>
      <c r="UY5" s="135"/>
      <c r="UZ5" s="135"/>
      <c r="VA5" s="135"/>
      <c r="VB5" s="135"/>
      <c r="VC5" s="135"/>
      <c r="VD5" s="135"/>
      <c r="VE5" s="135"/>
      <c r="VF5" s="135"/>
      <c r="VG5" s="135"/>
      <c r="VH5" s="135"/>
      <c r="VI5" s="135"/>
      <c r="VJ5" s="135"/>
      <c r="VK5" s="135"/>
      <c r="VL5" s="135"/>
      <c r="VM5" s="135"/>
      <c r="VN5" s="135"/>
      <c r="VO5" s="135"/>
      <c r="VP5" s="135"/>
      <c r="VQ5" s="135"/>
      <c r="VR5" s="135"/>
      <c r="VS5" s="135"/>
      <c r="VT5" s="135"/>
      <c r="VU5" s="135"/>
      <c r="VV5" s="135"/>
      <c r="VW5" s="135"/>
      <c r="VX5" s="135"/>
      <c r="VY5" s="135"/>
      <c r="VZ5" s="135"/>
      <c r="WA5" s="135"/>
      <c r="WB5" s="135"/>
      <c r="WC5" s="135"/>
      <c r="WD5" s="135"/>
      <c r="WE5" s="135"/>
      <c r="WF5" s="135"/>
      <c r="WG5" s="135"/>
      <c r="WH5" s="135"/>
      <c r="WI5" s="135"/>
      <c r="WJ5" s="135"/>
      <c r="WK5" s="135"/>
      <c r="WL5" s="135"/>
      <c r="WM5" s="135"/>
      <c r="WN5" s="135"/>
      <c r="WO5" s="135"/>
      <c r="WP5" s="135"/>
      <c r="WQ5" s="135"/>
      <c r="WR5" s="135"/>
      <c r="WS5" s="135"/>
      <c r="WT5" s="135"/>
      <c r="WU5" s="135"/>
      <c r="WV5" s="135"/>
      <c r="WW5" s="135"/>
      <c r="WX5" s="135"/>
      <c r="WY5" s="135"/>
      <c r="WZ5" s="135"/>
      <c r="XA5" s="135"/>
      <c r="XB5" s="135"/>
      <c r="XC5" s="135"/>
      <c r="XD5" s="135"/>
      <c r="XE5" s="135"/>
      <c r="XF5" s="135"/>
      <c r="XG5" s="135"/>
      <c r="XH5" s="135"/>
      <c r="XI5" s="135"/>
      <c r="XJ5" s="135"/>
      <c r="XK5" s="135"/>
      <c r="XL5" s="135"/>
      <c r="XM5" s="135"/>
      <c r="XN5" s="135"/>
      <c r="XO5" s="135"/>
      <c r="XP5" s="135"/>
      <c r="XQ5" s="135"/>
      <c r="XR5" s="135"/>
      <c r="XS5" s="135"/>
      <c r="XT5" s="135"/>
      <c r="XU5" s="135"/>
      <c r="XV5" s="135"/>
      <c r="XW5" s="135"/>
      <c r="XX5" s="135"/>
      <c r="XY5" s="135"/>
      <c r="XZ5" s="135"/>
      <c r="YA5" s="135"/>
      <c r="YB5" s="135"/>
      <c r="YC5" s="135"/>
      <c r="YD5" s="135"/>
      <c r="YE5" s="135"/>
      <c r="YF5" s="135"/>
      <c r="YG5" s="135"/>
      <c r="YH5" s="135"/>
      <c r="YI5" s="135"/>
      <c r="YJ5" s="135"/>
      <c r="YK5" s="135"/>
      <c r="YL5" s="135"/>
      <c r="YM5" s="135"/>
      <c r="YN5" s="135"/>
      <c r="YO5" s="135"/>
      <c r="YP5" s="135"/>
      <c r="YQ5" s="135"/>
      <c r="YR5" s="135"/>
      <c r="YS5" s="135"/>
      <c r="YT5" s="135"/>
      <c r="YU5" s="135"/>
      <c r="YV5" s="135"/>
      <c r="YW5" s="135"/>
      <c r="YX5" s="135"/>
      <c r="YY5" s="135"/>
      <c r="YZ5" s="135"/>
      <c r="ZA5" s="135"/>
      <c r="ZB5" s="135"/>
      <c r="ZC5" s="135"/>
      <c r="ZD5" s="135"/>
      <c r="ZE5" s="135"/>
      <c r="ZF5" s="135"/>
      <c r="ZG5" s="135"/>
      <c r="ZH5" s="135"/>
      <c r="ZI5" s="135"/>
      <c r="ZJ5" s="135"/>
      <c r="ZK5" s="135"/>
      <c r="ZL5" s="135"/>
      <c r="ZM5" s="135"/>
      <c r="ZN5" s="135"/>
      <c r="ZO5" s="135"/>
      <c r="ZP5" s="135"/>
      <c r="ZQ5" s="135"/>
      <c r="ZR5" s="135"/>
      <c r="ZS5" s="135"/>
      <c r="ZT5" s="135"/>
      <c r="ZU5" s="135"/>
      <c r="ZV5" s="135"/>
      <c r="ZW5" s="135"/>
      <c r="ZX5" s="135"/>
      <c r="ZY5" s="135"/>
      <c r="ZZ5" s="135"/>
      <c r="AAA5" s="135"/>
      <c r="AAB5" s="135"/>
      <c r="AAC5" s="135"/>
      <c r="AAD5" s="135"/>
      <c r="AAE5" s="135"/>
      <c r="AAF5" s="135"/>
      <c r="AAG5" s="135"/>
      <c r="AAH5" s="135"/>
      <c r="AAI5" s="135"/>
      <c r="AAJ5" s="135"/>
      <c r="AAK5" s="135"/>
      <c r="AAL5" s="135"/>
      <c r="AAM5" s="135"/>
      <c r="AAN5" s="135"/>
      <c r="AAO5" s="135"/>
      <c r="AAP5" s="135"/>
      <c r="AAQ5" s="135"/>
      <c r="AAR5" s="135"/>
      <c r="AAS5" s="135"/>
      <c r="AAT5" s="135"/>
      <c r="AAU5" s="135"/>
      <c r="AAV5" s="135"/>
      <c r="AAW5" s="135"/>
      <c r="AAX5" s="135"/>
      <c r="AAY5" s="135"/>
      <c r="AAZ5" s="135"/>
      <c r="ABA5" s="135"/>
      <c r="ABB5" s="135"/>
      <c r="ABC5" s="135"/>
      <c r="ABD5" s="135"/>
      <c r="ABE5" s="135"/>
      <c r="ABF5" s="135"/>
      <c r="ABG5" s="135"/>
      <c r="ABH5" s="135"/>
      <c r="ABI5" s="135"/>
      <c r="ABJ5" s="135"/>
      <c r="ABK5" s="135"/>
      <c r="ABL5" s="135"/>
      <c r="ABM5" s="135"/>
      <c r="ABN5" s="135"/>
      <c r="ABO5" s="135"/>
      <c r="ABP5" s="135"/>
      <c r="ABQ5" s="135"/>
      <c r="ABR5" s="135"/>
      <c r="ABS5" s="135"/>
      <c r="ABT5" s="135"/>
      <c r="ABU5" s="135"/>
      <c r="ABV5" s="135"/>
      <c r="ABW5" s="135"/>
      <c r="ABX5" s="135"/>
      <c r="ABY5" s="135"/>
      <c r="ABZ5" s="135"/>
      <c r="ACA5" s="135"/>
      <c r="ACB5" s="135"/>
      <c r="ACC5" s="135"/>
      <c r="ACD5" s="135"/>
      <c r="ACE5" s="135"/>
      <c r="ACF5" s="135"/>
      <c r="ACG5" s="135"/>
      <c r="ACH5" s="135"/>
      <c r="ACI5" s="135"/>
      <c r="ACJ5" s="135"/>
      <c r="ACK5" s="135"/>
      <c r="ACL5" s="135"/>
      <c r="ACM5" s="135"/>
      <c r="ACN5" s="135"/>
      <c r="ACO5" s="135"/>
      <c r="ACP5" s="135"/>
      <c r="ACQ5" s="135"/>
      <c r="ACR5" s="135"/>
      <c r="ACS5" s="135"/>
      <c r="ACT5" s="135"/>
      <c r="ACU5" s="135"/>
      <c r="ACV5" s="135"/>
      <c r="ACW5" s="135"/>
      <c r="ACX5" s="135"/>
      <c r="ACY5" s="135"/>
      <c r="ACZ5" s="135"/>
      <c r="ADA5" s="135"/>
      <c r="ADB5" s="135"/>
      <c r="ADC5" s="135"/>
      <c r="ADD5" s="135"/>
      <c r="ADE5" s="135"/>
      <c r="ADF5" s="135"/>
      <c r="ADG5" s="135"/>
      <c r="ADH5" s="135"/>
      <c r="ADI5" s="135"/>
      <c r="ADJ5" s="135"/>
      <c r="ADK5" s="135"/>
      <c r="ADL5" s="135"/>
      <c r="ADM5" s="135"/>
      <c r="ADN5" s="135"/>
      <c r="ADO5" s="135"/>
      <c r="ADP5" s="135"/>
      <c r="ADQ5" s="135"/>
      <c r="ADR5" s="135"/>
      <c r="ADS5" s="135"/>
      <c r="ADT5" s="135"/>
      <c r="ADU5" s="135"/>
      <c r="ADV5" s="135"/>
      <c r="ADW5" s="135"/>
      <c r="ADX5" s="135"/>
      <c r="ADY5" s="135"/>
      <c r="ADZ5" s="135"/>
      <c r="AEA5" s="135"/>
      <c r="AEB5" s="135"/>
      <c r="AEC5" s="135"/>
      <c r="AED5" s="135"/>
      <c r="AEE5" s="135"/>
      <c r="AEF5" s="135"/>
      <c r="AEG5" s="135"/>
      <c r="AEH5" s="135"/>
      <c r="AEI5" s="135"/>
      <c r="AEJ5" s="135"/>
      <c r="AEK5" s="135"/>
      <c r="AEL5" s="135"/>
      <c r="AEM5" s="135"/>
      <c r="AEN5" s="135"/>
      <c r="AEO5" s="135"/>
      <c r="AEP5" s="135"/>
      <c r="AEQ5" s="135"/>
      <c r="AER5" s="135"/>
      <c r="AES5" s="135"/>
      <c r="AET5" s="135"/>
      <c r="AEU5" s="135"/>
      <c r="AEV5" s="135"/>
      <c r="AEW5" s="135"/>
      <c r="AEX5" s="135"/>
      <c r="AEY5" s="135"/>
      <c r="AEZ5" s="135"/>
      <c r="AFA5" s="135"/>
      <c r="AFB5" s="135"/>
      <c r="AFC5" s="135"/>
      <c r="AFD5" s="135"/>
      <c r="AFE5" s="135"/>
      <c r="AFF5" s="135"/>
      <c r="AFG5" s="135"/>
      <c r="AFH5" s="135"/>
      <c r="AFI5" s="135"/>
      <c r="AFJ5" s="135"/>
      <c r="AFK5" s="135"/>
      <c r="AFL5" s="135"/>
      <c r="AFM5" s="135"/>
      <c r="AFN5" s="135"/>
      <c r="AFO5" s="135"/>
      <c r="AFP5" s="135"/>
      <c r="AFQ5" s="135"/>
      <c r="AFR5" s="135"/>
      <c r="AFS5" s="135"/>
      <c r="AFT5" s="135"/>
      <c r="AFU5" s="135"/>
      <c r="AFV5" s="135"/>
      <c r="AFW5" s="135"/>
      <c r="AFX5" s="135"/>
      <c r="AFY5" s="135"/>
      <c r="AFZ5" s="135"/>
      <c r="AGA5" s="135"/>
      <c r="AGB5" s="135"/>
      <c r="AGC5" s="135"/>
      <c r="AGD5" s="135"/>
      <c r="AGE5" s="135"/>
      <c r="AGF5" s="135"/>
      <c r="AGG5" s="135"/>
      <c r="AGH5" s="135"/>
      <c r="AGI5" s="135"/>
      <c r="AGJ5" s="135"/>
      <c r="AGK5" s="135"/>
      <c r="AGL5" s="135"/>
      <c r="AGM5" s="135"/>
      <c r="AGN5" s="135"/>
      <c r="AGO5" s="135"/>
      <c r="AGP5" s="135"/>
      <c r="AGQ5" s="135"/>
      <c r="AGR5" s="135"/>
      <c r="AGS5" s="135"/>
      <c r="AGT5" s="135"/>
      <c r="AGU5" s="135"/>
      <c r="AGV5" s="135"/>
      <c r="AGW5" s="135"/>
      <c r="AGX5" s="135"/>
      <c r="AGY5" s="135"/>
      <c r="AGZ5" s="135"/>
      <c r="AHA5" s="135"/>
      <c r="AHB5" s="135"/>
      <c r="AHC5" s="135"/>
      <c r="AHD5" s="135"/>
      <c r="AHE5" s="135"/>
      <c r="AHF5" s="135"/>
      <c r="AHG5" s="135"/>
      <c r="AHH5" s="135"/>
      <c r="AHI5" s="135"/>
      <c r="AHJ5" s="135"/>
      <c r="AHK5" s="135"/>
      <c r="AHL5" s="135"/>
      <c r="AHM5" s="135"/>
      <c r="AHN5" s="135"/>
      <c r="AHO5" s="135"/>
      <c r="AHP5" s="135"/>
      <c r="AHQ5" s="135"/>
      <c r="AHR5" s="135"/>
      <c r="AHS5" s="135"/>
      <c r="AHT5" s="135"/>
      <c r="AHU5" s="135"/>
      <c r="AHV5" s="135"/>
      <c r="AHW5" s="135"/>
      <c r="AHX5" s="135"/>
      <c r="AHY5" s="135"/>
      <c r="AHZ5" s="135"/>
      <c r="AIA5" s="135"/>
      <c r="AIB5" s="135"/>
      <c r="AIC5" s="135"/>
      <c r="AID5" s="135"/>
      <c r="AIE5" s="135"/>
      <c r="AIF5" s="135"/>
      <c r="AIG5" s="135"/>
      <c r="AIH5" s="135"/>
      <c r="AII5" s="135"/>
      <c r="AIJ5" s="135"/>
      <c r="AIK5" s="135"/>
      <c r="AIL5" s="135"/>
      <c r="AIM5" s="135"/>
      <c r="AIN5" s="135"/>
      <c r="AIO5" s="135"/>
      <c r="AIP5" s="135"/>
      <c r="AIQ5" s="135"/>
      <c r="AIR5" s="135"/>
      <c r="AIS5" s="135"/>
      <c r="AIT5" s="135"/>
      <c r="AIU5" s="135"/>
      <c r="AIV5" s="135"/>
      <c r="AIW5" s="135"/>
      <c r="AIX5" s="135"/>
      <c r="AIY5" s="135"/>
      <c r="AIZ5" s="135"/>
      <c r="AJA5" s="135"/>
      <c r="AJB5" s="135"/>
      <c r="AJC5" s="135"/>
      <c r="AJD5" s="135"/>
      <c r="AJE5" s="135"/>
      <c r="AJF5" s="135"/>
      <c r="AJG5" s="135"/>
      <c r="AJH5" s="135"/>
      <c r="AJI5" s="135"/>
      <c r="AJJ5" s="135"/>
      <c r="AJK5" s="135"/>
      <c r="AJL5" s="135"/>
      <c r="AJM5" s="135"/>
      <c r="AJN5" s="135"/>
      <c r="AJO5" s="135"/>
      <c r="AJP5" s="135"/>
      <c r="AJQ5" s="135"/>
      <c r="AJR5" s="135"/>
      <c r="AJS5" s="135"/>
      <c r="AJT5" s="135"/>
      <c r="AJU5" s="135"/>
      <c r="AJV5" s="135"/>
      <c r="AJW5" s="135"/>
      <c r="AJX5" s="135"/>
      <c r="AJY5" s="135"/>
      <c r="AJZ5" s="135"/>
      <c r="AKA5" s="135"/>
      <c r="AKB5" s="135"/>
      <c r="AKC5" s="135"/>
      <c r="AKD5" s="135"/>
      <c r="AKE5" s="135"/>
      <c r="AKF5" s="135"/>
      <c r="AKG5" s="135"/>
      <c r="AKH5" s="135"/>
      <c r="AKI5" s="135"/>
      <c r="AKJ5" s="135"/>
      <c r="AKK5" s="135"/>
      <c r="AKL5" s="135"/>
      <c r="AKM5" s="135"/>
      <c r="AKN5" s="135"/>
      <c r="AKO5" s="135"/>
      <c r="AKP5" s="135"/>
      <c r="AKQ5" s="135"/>
      <c r="AKR5" s="135"/>
      <c r="AKS5" s="135"/>
      <c r="AKT5" s="135"/>
      <c r="AKU5" s="135"/>
      <c r="AKV5" s="135"/>
      <c r="AKW5" s="135"/>
      <c r="AKX5" s="135"/>
      <c r="AKY5" s="135"/>
      <c r="AKZ5" s="135"/>
      <c r="ALA5" s="135"/>
      <c r="ALB5" s="135"/>
      <c r="ALC5" s="135"/>
      <c r="ALD5" s="135"/>
      <c r="ALE5" s="135"/>
      <c r="ALF5" s="135"/>
      <c r="ALG5" s="135"/>
      <c r="ALH5" s="135"/>
      <c r="ALI5" s="135"/>
      <c r="ALJ5" s="135"/>
      <c r="ALK5" s="135"/>
      <c r="ALL5" s="135"/>
      <c r="ALM5" s="135"/>
      <c r="ALN5" s="135"/>
      <c r="ALO5" s="135"/>
      <c r="ALP5" s="135"/>
      <c r="ALQ5" s="135"/>
      <c r="ALR5" s="135"/>
      <c r="ALS5" s="135"/>
      <c r="ALT5" s="135"/>
      <c r="ALU5" s="135"/>
      <c r="ALV5" s="135"/>
      <c r="ALW5" s="135"/>
      <c r="ALX5" s="135"/>
      <c r="ALY5" s="135"/>
      <c r="ALZ5" s="135"/>
      <c r="AMA5" s="135"/>
      <c r="AMB5" s="135"/>
      <c r="AMC5" s="135"/>
      <c r="AMD5" s="135"/>
      <c r="AME5" s="135"/>
      <c r="AMF5" s="135"/>
      <c r="AMG5" s="135"/>
      <c r="AMH5" s="135"/>
      <c r="AMI5" s="135"/>
      <c r="AMJ5" s="135"/>
      <c r="AMK5" s="135"/>
      <c r="AML5" s="135"/>
      <c r="AMM5" s="135"/>
      <c r="AMN5" s="135"/>
      <c r="AMO5" s="135"/>
      <c r="AMP5" s="135"/>
      <c r="AMQ5" s="135"/>
      <c r="AMR5" s="135"/>
      <c r="AMS5" s="135"/>
      <c r="AMT5" s="135"/>
      <c r="AMU5" s="135"/>
      <c r="AMV5" s="135"/>
      <c r="AMW5" s="135"/>
      <c r="AMX5" s="135"/>
      <c r="AMY5" s="135"/>
      <c r="AMZ5" s="135"/>
      <c r="ANA5" s="135"/>
      <c r="ANB5" s="135"/>
      <c r="ANC5" s="135"/>
      <c r="AND5" s="135"/>
      <c r="ANE5" s="135"/>
      <c r="ANF5" s="135"/>
      <c r="ANG5" s="135"/>
      <c r="ANH5" s="135"/>
      <c r="ANI5" s="135"/>
      <c r="ANJ5" s="135"/>
      <c r="ANK5" s="135"/>
      <c r="ANL5" s="135"/>
      <c r="ANM5" s="135"/>
      <c r="ANN5" s="135"/>
      <c r="ANO5" s="135"/>
      <c r="ANP5" s="135"/>
      <c r="ANQ5" s="135"/>
      <c r="ANR5" s="135"/>
      <c r="ANS5" s="135"/>
      <c r="ANT5" s="135"/>
      <c r="ANU5" s="135"/>
      <c r="ANV5" s="135"/>
      <c r="ANW5" s="135"/>
      <c r="ANX5" s="135"/>
      <c r="ANY5" s="135"/>
      <c r="ANZ5" s="135"/>
      <c r="AOA5" s="135"/>
      <c r="AOB5" s="135"/>
      <c r="AOC5" s="135"/>
      <c r="AOD5" s="135"/>
      <c r="AOE5" s="135"/>
      <c r="AOF5" s="135"/>
      <c r="AOG5" s="135"/>
      <c r="AOH5" s="135"/>
      <c r="AOI5" s="135"/>
      <c r="AOJ5" s="135"/>
      <c r="AOK5" s="135"/>
      <c r="AOL5" s="135"/>
      <c r="AOM5" s="135"/>
      <c r="AON5" s="135"/>
      <c r="AOO5" s="135"/>
      <c r="AOP5" s="135"/>
      <c r="AOQ5" s="135"/>
      <c r="AOR5" s="135"/>
      <c r="AOS5" s="135"/>
      <c r="AOT5" s="135"/>
      <c r="AOU5" s="135"/>
      <c r="AOV5" s="135"/>
      <c r="AOW5" s="135"/>
      <c r="AOX5" s="135"/>
      <c r="AOY5" s="135"/>
      <c r="AOZ5" s="135"/>
      <c r="APA5" s="135"/>
      <c r="APB5" s="135"/>
      <c r="APC5" s="135"/>
      <c r="APD5" s="135"/>
      <c r="APE5" s="135"/>
      <c r="APF5" s="135"/>
      <c r="APG5" s="135"/>
      <c r="APH5" s="135"/>
      <c r="API5" s="135"/>
      <c r="APJ5" s="135"/>
      <c r="APK5" s="135"/>
      <c r="APL5" s="135"/>
      <c r="APM5" s="135"/>
      <c r="APN5" s="135"/>
      <c r="APO5" s="135"/>
      <c r="APP5" s="135"/>
      <c r="APQ5" s="135"/>
      <c r="APR5" s="135"/>
      <c r="APS5" s="135"/>
      <c r="APT5" s="135"/>
      <c r="APU5" s="135"/>
      <c r="APV5" s="135"/>
      <c r="APW5" s="135"/>
      <c r="APX5" s="135"/>
      <c r="APY5" s="135"/>
      <c r="APZ5" s="135"/>
      <c r="AQA5" s="135"/>
      <c r="AQB5" s="135"/>
      <c r="AQC5" s="135"/>
      <c r="AQD5" s="135"/>
      <c r="AQE5" s="135"/>
      <c r="AQF5" s="135"/>
      <c r="AQG5" s="135"/>
      <c r="AQH5" s="135"/>
      <c r="AQI5" s="135"/>
      <c r="AQJ5" s="135"/>
      <c r="AQK5" s="135"/>
      <c r="AQL5" s="135"/>
      <c r="AQM5" s="135"/>
      <c r="AQN5" s="135"/>
      <c r="AQO5" s="135"/>
      <c r="AQP5" s="135"/>
      <c r="AQQ5" s="135"/>
      <c r="AQR5" s="135"/>
      <c r="AQS5" s="135"/>
      <c r="AQT5" s="135"/>
      <c r="AQU5" s="135"/>
      <c r="AQV5" s="135"/>
      <c r="AQW5" s="135"/>
      <c r="AQX5" s="135"/>
      <c r="AQY5" s="135"/>
      <c r="AQZ5" s="135"/>
      <c r="ARA5" s="135"/>
      <c r="ARB5" s="135"/>
      <c r="ARC5" s="135"/>
      <c r="ARD5" s="135"/>
      <c r="ARE5" s="135"/>
      <c r="ARF5" s="135"/>
      <c r="ARG5" s="135"/>
      <c r="ARH5" s="135"/>
      <c r="ARI5" s="135"/>
      <c r="ARJ5" s="135"/>
      <c r="ARK5" s="135"/>
      <c r="ARL5" s="135"/>
      <c r="ARM5" s="135"/>
      <c r="ARN5" s="135"/>
      <c r="ARO5" s="135"/>
      <c r="ARP5" s="135"/>
      <c r="ARQ5" s="135"/>
      <c r="ARR5" s="135"/>
      <c r="ARS5" s="135"/>
      <c r="ART5" s="135"/>
      <c r="ARU5" s="135"/>
      <c r="ARV5" s="135"/>
      <c r="ARW5" s="135"/>
      <c r="ARX5" s="135"/>
      <c r="ARY5" s="135"/>
      <c r="ARZ5" s="135"/>
      <c r="ASA5" s="135"/>
      <c r="ASB5" s="135"/>
      <c r="ASC5" s="135"/>
      <c r="ASD5" s="135"/>
      <c r="ASE5" s="135"/>
      <c r="ASF5" s="135"/>
      <c r="ASG5" s="135"/>
      <c r="ASH5" s="135"/>
      <c r="ASI5" s="135"/>
      <c r="ASJ5" s="135"/>
      <c r="ASK5" s="135"/>
      <c r="ASL5" s="135"/>
      <c r="ASM5" s="135"/>
      <c r="ASN5" s="135"/>
      <c r="ASO5" s="135"/>
      <c r="ASP5" s="135"/>
      <c r="ASQ5" s="135"/>
      <c r="ASR5" s="135"/>
      <c r="ASS5" s="135"/>
      <c r="AST5" s="135"/>
      <c r="ASU5" s="135"/>
      <c r="ASV5" s="135"/>
      <c r="ASW5" s="135"/>
      <c r="ASX5" s="135"/>
      <c r="ASY5" s="135"/>
      <c r="ASZ5" s="135"/>
      <c r="ATA5" s="135"/>
      <c r="ATB5" s="135"/>
      <c r="ATC5" s="135"/>
      <c r="ATD5" s="135"/>
      <c r="ATE5" s="135"/>
      <c r="ATF5" s="135"/>
      <c r="ATG5" s="135"/>
      <c r="ATH5" s="135"/>
      <c r="ATI5" s="135"/>
      <c r="ATJ5" s="135"/>
      <c r="ATK5" s="135"/>
      <c r="ATL5" s="135"/>
      <c r="ATM5" s="135"/>
      <c r="ATN5" s="135"/>
      <c r="ATO5" s="135"/>
      <c r="ATP5" s="135"/>
      <c r="ATQ5" s="135"/>
      <c r="ATR5" s="135"/>
      <c r="ATS5" s="135"/>
      <c r="ATT5" s="135"/>
      <c r="ATU5" s="135"/>
      <c r="ATV5" s="135"/>
      <c r="ATW5" s="135"/>
      <c r="ATX5" s="135"/>
      <c r="ATY5" s="135"/>
      <c r="ATZ5" s="135"/>
      <c r="AUA5" s="135"/>
      <c r="AUB5" s="135"/>
      <c r="AUC5" s="135"/>
      <c r="AUD5" s="135"/>
      <c r="AUE5" s="135"/>
      <c r="AUF5" s="135"/>
      <c r="AUG5" s="135"/>
      <c r="AUH5" s="135"/>
      <c r="AUI5" s="135"/>
      <c r="AUJ5" s="135"/>
      <c r="AUK5" s="135"/>
      <c r="AUL5" s="135"/>
      <c r="AUM5" s="135"/>
      <c r="AUN5" s="135"/>
      <c r="AUO5" s="135"/>
      <c r="AUP5" s="135"/>
      <c r="AUQ5" s="135"/>
      <c r="AUR5" s="135"/>
      <c r="AUS5" s="135"/>
      <c r="AUT5" s="135"/>
      <c r="AUU5" s="135"/>
      <c r="AUV5" s="135"/>
      <c r="AUW5" s="135"/>
      <c r="AUX5" s="135"/>
      <c r="AUY5" s="135"/>
      <c r="AUZ5" s="135"/>
      <c r="AVA5" s="135"/>
      <c r="AVB5" s="135"/>
      <c r="AVC5" s="135"/>
      <c r="AVD5" s="135"/>
      <c r="AVE5" s="135"/>
      <c r="AVF5" s="135"/>
      <c r="AVG5" s="135"/>
      <c r="AVH5" s="135"/>
      <c r="AVI5" s="135"/>
      <c r="AVJ5" s="135"/>
      <c r="AVK5" s="135"/>
      <c r="AVL5" s="135"/>
      <c r="AVM5" s="135"/>
      <c r="AVN5" s="135"/>
      <c r="AVO5" s="135"/>
      <c r="AVP5" s="135"/>
      <c r="AVQ5" s="135"/>
      <c r="AVR5" s="135"/>
      <c r="AVS5" s="135"/>
      <c r="AVT5" s="135"/>
      <c r="AVU5" s="135"/>
      <c r="AVV5" s="135"/>
      <c r="AVW5" s="135"/>
      <c r="AVX5" s="135"/>
      <c r="AVY5" s="135"/>
      <c r="AVZ5" s="135"/>
      <c r="AWA5" s="135"/>
      <c r="AWB5" s="135"/>
      <c r="AWC5" s="135"/>
      <c r="AWD5" s="135"/>
      <c r="AWE5" s="135"/>
      <c r="AWF5" s="135"/>
      <c r="AWG5" s="135"/>
      <c r="AWH5" s="135"/>
      <c r="AWI5" s="135"/>
      <c r="AWJ5" s="135"/>
      <c r="AWK5" s="135"/>
      <c r="AWL5" s="135"/>
      <c r="AWM5" s="135"/>
      <c r="AWN5" s="135"/>
      <c r="AWO5" s="135"/>
      <c r="AWP5" s="135"/>
      <c r="AWQ5" s="135"/>
      <c r="AWR5" s="135"/>
      <c r="AWS5" s="135"/>
      <c r="AWT5" s="135"/>
      <c r="AWU5" s="135"/>
      <c r="AWV5" s="135"/>
      <c r="AWW5" s="135"/>
      <c r="AWX5" s="135"/>
      <c r="AWY5" s="135"/>
      <c r="AWZ5" s="135"/>
      <c r="AXA5" s="135"/>
      <c r="AXB5" s="135"/>
      <c r="AXC5" s="135"/>
      <c r="AXD5" s="135"/>
      <c r="AXE5" s="135"/>
      <c r="AXF5" s="135"/>
      <c r="AXG5" s="135"/>
      <c r="AXH5" s="135"/>
      <c r="AXI5" s="135"/>
      <c r="AXJ5" s="135"/>
      <c r="AXK5" s="135"/>
      <c r="AXL5" s="135"/>
      <c r="AXM5" s="135"/>
      <c r="AXN5" s="135"/>
      <c r="AXO5" s="135"/>
      <c r="AXP5" s="135"/>
      <c r="AXQ5" s="135"/>
      <c r="AXR5" s="135"/>
      <c r="AXS5" s="135"/>
      <c r="AXT5" s="135"/>
      <c r="AXU5" s="135"/>
      <c r="AXV5" s="135"/>
      <c r="AXW5" s="135"/>
      <c r="AXX5" s="135"/>
      <c r="AXY5" s="135"/>
      <c r="AXZ5" s="135"/>
      <c r="AYA5" s="135"/>
      <c r="AYB5" s="135"/>
      <c r="AYC5" s="135"/>
      <c r="AYD5" s="135"/>
      <c r="AYE5" s="135"/>
      <c r="AYF5" s="135"/>
      <c r="AYG5" s="135"/>
      <c r="AYH5" s="135"/>
      <c r="AYI5" s="135"/>
      <c r="AYJ5" s="135"/>
      <c r="AYK5" s="135"/>
      <c r="AYL5" s="135"/>
      <c r="AYM5" s="135"/>
      <c r="AYN5" s="135"/>
      <c r="AYO5" s="135"/>
      <c r="AYP5" s="135"/>
      <c r="AYQ5" s="135"/>
      <c r="AYR5" s="135"/>
      <c r="AYS5" s="135"/>
      <c r="AYT5" s="135"/>
      <c r="AYU5" s="135"/>
      <c r="AYV5" s="135"/>
      <c r="AYW5" s="135"/>
      <c r="AYX5" s="135"/>
      <c r="AYY5" s="135"/>
      <c r="AYZ5" s="135"/>
      <c r="AZA5" s="135"/>
      <c r="AZB5" s="135"/>
      <c r="AZC5" s="135"/>
      <c r="AZD5" s="135"/>
      <c r="AZE5" s="135"/>
      <c r="AZF5" s="135"/>
      <c r="AZG5" s="135"/>
      <c r="AZH5" s="135"/>
      <c r="AZI5" s="135"/>
      <c r="AZJ5" s="135"/>
      <c r="AZK5" s="135"/>
      <c r="AZL5" s="135"/>
      <c r="AZM5" s="135"/>
      <c r="AZN5" s="135"/>
      <c r="AZO5" s="135"/>
      <c r="AZP5" s="135"/>
      <c r="AZQ5" s="135"/>
      <c r="AZR5" s="135"/>
      <c r="AZS5" s="135"/>
      <c r="AZT5" s="135"/>
      <c r="AZU5" s="135"/>
      <c r="AZV5" s="135"/>
      <c r="AZW5" s="135"/>
      <c r="AZX5" s="135"/>
      <c r="AZY5" s="135"/>
      <c r="AZZ5" s="135"/>
      <c r="BAA5" s="135"/>
      <c r="BAB5" s="135"/>
      <c r="BAC5" s="135"/>
      <c r="BAD5" s="135"/>
      <c r="BAE5" s="135"/>
      <c r="BAF5" s="135"/>
      <c r="BAG5" s="135"/>
      <c r="BAH5" s="135"/>
      <c r="BAI5" s="135"/>
      <c r="BAJ5" s="135"/>
      <c r="BAK5" s="135"/>
      <c r="BAL5" s="135"/>
      <c r="BAM5" s="135"/>
      <c r="BAN5" s="135"/>
      <c r="BAO5" s="135"/>
      <c r="BAP5" s="135"/>
      <c r="BAQ5" s="135"/>
      <c r="BAR5" s="135"/>
      <c r="BAS5" s="135"/>
      <c r="BAT5" s="135"/>
      <c r="BAU5" s="135"/>
      <c r="BAV5" s="135"/>
      <c r="BAW5" s="135"/>
      <c r="BAX5" s="135"/>
      <c r="BAY5" s="135"/>
      <c r="BAZ5" s="135"/>
      <c r="BBA5" s="135"/>
      <c r="BBB5" s="135"/>
      <c r="BBC5" s="135"/>
      <c r="BBD5" s="135"/>
      <c r="BBE5" s="135"/>
      <c r="BBF5" s="135"/>
      <c r="BBG5" s="135"/>
      <c r="BBH5" s="135"/>
      <c r="BBI5" s="135"/>
      <c r="BBJ5" s="135"/>
      <c r="BBK5" s="135"/>
      <c r="BBL5" s="135"/>
      <c r="BBM5" s="135"/>
      <c r="BBN5" s="135"/>
      <c r="BBO5" s="135"/>
      <c r="BBP5" s="135"/>
      <c r="BBQ5" s="135"/>
      <c r="BBR5" s="135"/>
      <c r="BBS5" s="135"/>
      <c r="BBT5" s="135"/>
      <c r="BBU5" s="135"/>
      <c r="BBV5" s="135"/>
      <c r="BBW5" s="135"/>
      <c r="BBX5" s="135"/>
      <c r="BBY5" s="135"/>
      <c r="BBZ5" s="135"/>
      <c r="BCA5" s="135"/>
      <c r="BCB5" s="135"/>
      <c r="BCC5" s="135"/>
      <c r="BCD5" s="135"/>
      <c r="BCE5" s="135"/>
      <c r="BCF5" s="135"/>
      <c r="BCG5" s="135"/>
      <c r="BCH5" s="135"/>
      <c r="BCI5" s="135"/>
      <c r="BCJ5" s="135"/>
      <c r="BCK5" s="135"/>
      <c r="BCL5" s="135"/>
      <c r="BCM5" s="135"/>
      <c r="BCN5" s="135"/>
      <c r="BCO5" s="135"/>
      <c r="BCP5" s="135"/>
      <c r="BCQ5" s="135"/>
      <c r="BCR5" s="135"/>
      <c r="BCS5" s="135"/>
      <c r="BCT5" s="135"/>
      <c r="BCU5" s="135"/>
      <c r="BCV5" s="135"/>
      <c r="BCW5" s="135"/>
      <c r="BCX5" s="135"/>
      <c r="BCY5" s="135"/>
      <c r="BCZ5" s="135"/>
      <c r="BDA5" s="135"/>
      <c r="BDB5" s="135"/>
      <c r="BDC5" s="135"/>
      <c r="BDD5" s="135"/>
      <c r="BDE5" s="135"/>
      <c r="BDF5" s="135"/>
      <c r="BDG5" s="135"/>
      <c r="BDH5" s="135"/>
      <c r="BDI5" s="135"/>
      <c r="BDJ5" s="135"/>
      <c r="BDK5" s="135"/>
      <c r="BDL5" s="135"/>
      <c r="BDM5" s="135"/>
      <c r="BDN5" s="135"/>
      <c r="BDO5" s="135"/>
      <c r="BDP5" s="135"/>
      <c r="BDQ5" s="135"/>
      <c r="BDR5" s="135"/>
      <c r="BDS5" s="135"/>
      <c r="BDT5" s="135"/>
      <c r="BDU5" s="135"/>
      <c r="BDV5" s="135"/>
      <c r="BDW5" s="135"/>
      <c r="BDX5" s="135"/>
      <c r="BDY5" s="135"/>
      <c r="BDZ5" s="135"/>
      <c r="BEA5" s="135"/>
      <c r="BEB5" s="135"/>
      <c r="BEC5" s="135"/>
      <c r="BED5" s="135"/>
      <c r="BEE5" s="135"/>
      <c r="BEF5" s="135"/>
      <c r="BEG5" s="135"/>
      <c r="BEH5" s="135"/>
      <c r="BEI5" s="135"/>
      <c r="BEJ5" s="135"/>
      <c r="BEK5" s="135"/>
      <c r="BEL5" s="135"/>
      <c r="BEM5" s="135"/>
      <c r="BEN5" s="135"/>
      <c r="BEO5" s="135"/>
      <c r="BEP5" s="135"/>
      <c r="BEQ5" s="135"/>
      <c r="BER5" s="135"/>
      <c r="BES5" s="135"/>
      <c r="BET5" s="135"/>
      <c r="BEU5" s="135"/>
      <c r="BEV5" s="135"/>
      <c r="BEW5" s="135"/>
      <c r="BEX5" s="135"/>
      <c r="BEY5" s="135"/>
      <c r="BEZ5" s="135"/>
      <c r="BFA5" s="135"/>
      <c r="BFB5" s="135"/>
      <c r="BFC5" s="135"/>
      <c r="BFD5" s="135"/>
      <c r="BFE5" s="135"/>
      <c r="BFF5" s="135"/>
      <c r="BFG5" s="135"/>
      <c r="BFH5" s="135"/>
      <c r="BFI5" s="135"/>
      <c r="BFJ5" s="135"/>
      <c r="BFK5" s="135"/>
      <c r="BFL5" s="135"/>
      <c r="BFM5" s="135"/>
      <c r="BFN5" s="135"/>
      <c r="BFO5" s="135"/>
      <c r="BFP5" s="135"/>
      <c r="BFQ5" s="135"/>
      <c r="BFR5" s="135"/>
      <c r="BFS5" s="135"/>
      <c r="BFT5" s="135"/>
      <c r="BFU5" s="135"/>
      <c r="BFV5" s="135"/>
      <c r="BFW5" s="135"/>
      <c r="BFX5" s="135"/>
      <c r="BFY5" s="135"/>
      <c r="BFZ5" s="135"/>
      <c r="BGA5" s="135"/>
      <c r="BGB5" s="135"/>
      <c r="BGC5" s="135"/>
      <c r="BGD5" s="135"/>
      <c r="BGE5" s="135"/>
      <c r="BGF5" s="135"/>
      <c r="BGG5" s="135"/>
      <c r="BGH5" s="135"/>
      <c r="BGI5" s="135"/>
      <c r="BGJ5" s="135"/>
      <c r="BGK5" s="135"/>
      <c r="BGL5" s="135"/>
      <c r="BGM5" s="135"/>
      <c r="BGN5" s="135"/>
      <c r="BGO5" s="135"/>
      <c r="BGP5" s="135"/>
      <c r="BGQ5" s="135"/>
      <c r="BGR5" s="135"/>
      <c r="BGS5" s="135"/>
      <c r="BGT5" s="135"/>
      <c r="BGU5" s="135"/>
      <c r="BGV5" s="135"/>
      <c r="BGW5" s="135"/>
      <c r="BGX5" s="135"/>
      <c r="BGY5" s="135"/>
      <c r="BGZ5" s="135"/>
      <c r="BHA5" s="135"/>
      <c r="BHB5" s="135"/>
      <c r="BHC5" s="135"/>
      <c r="BHD5" s="135"/>
      <c r="BHE5" s="135"/>
      <c r="BHF5" s="135"/>
      <c r="BHG5" s="135"/>
      <c r="BHH5" s="135"/>
      <c r="BHI5" s="135"/>
      <c r="BHJ5" s="135"/>
      <c r="BHK5" s="135"/>
      <c r="BHL5" s="135"/>
      <c r="BHM5" s="135"/>
      <c r="BHN5" s="135"/>
      <c r="BHO5" s="135"/>
      <c r="BHP5" s="135"/>
      <c r="BHQ5" s="135"/>
      <c r="BHR5" s="135"/>
      <c r="BHS5" s="135"/>
      <c r="BHT5" s="135"/>
      <c r="BHU5" s="135"/>
      <c r="BHV5" s="135"/>
      <c r="BHW5" s="135"/>
      <c r="BHX5" s="135"/>
      <c r="BHY5" s="135"/>
      <c r="BHZ5" s="135"/>
      <c r="BIA5" s="135"/>
      <c r="BIB5" s="135"/>
      <c r="BIC5" s="135"/>
      <c r="BID5" s="135"/>
      <c r="BIE5" s="135"/>
      <c r="BIF5" s="135"/>
      <c r="BIG5" s="135"/>
      <c r="BIH5" s="135"/>
      <c r="BII5" s="135"/>
      <c r="BIJ5" s="135"/>
      <c r="BIK5" s="135"/>
      <c r="BIL5" s="135"/>
      <c r="BIM5" s="135"/>
      <c r="BIN5" s="135"/>
      <c r="BIO5" s="135"/>
      <c r="BIP5" s="135"/>
      <c r="BIQ5" s="135"/>
      <c r="BIR5" s="135"/>
      <c r="BIS5" s="135"/>
      <c r="BIT5" s="135"/>
      <c r="BIU5" s="135"/>
      <c r="BIV5" s="135"/>
      <c r="BIW5" s="135"/>
      <c r="BIX5" s="135"/>
      <c r="BIY5" s="135"/>
      <c r="BIZ5" s="135"/>
      <c r="BJA5" s="135"/>
      <c r="BJB5" s="135"/>
      <c r="BJC5" s="135"/>
      <c r="BJD5" s="135"/>
      <c r="BJE5" s="135"/>
      <c r="BJF5" s="135"/>
      <c r="BJG5" s="135"/>
      <c r="BJH5" s="135"/>
      <c r="BJI5" s="135"/>
      <c r="BJJ5" s="135"/>
      <c r="BJK5" s="135"/>
      <c r="BJL5" s="135"/>
      <c r="BJM5" s="135"/>
      <c r="BJN5" s="135"/>
      <c r="BJO5" s="135"/>
      <c r="BJP5" s="135"/>
      <c r="BJQ5" s="135"/>
      <c r="BJR5" s="135"/>
      <c r="BJS5" s="135"/>
      <c r="BJT5" s="135"/>
      <c r="BJU5" s="135"/>
      <c r="BJV5" s="135"/>
      <c r="BJW5" s="135"/>
      <c r="BJX5" s="135"/>
      <c r="BJY5" s="135"/>
      <c r="BJZ5" s="135"/>
      <c r="BKA5" s="135"/>
      <c r="BKB5" s="135"/>
      <c r="BKC5" s="135"/>
      <c r="BKD5" s="135"/>
      <c r="BKE5" s="135"/>
      <c r="BKF5" s="135"/>
      <c r="BKG5" s="135"/>
      <c r="BKH5" s="135"/>
      <c r="BKI5" s="135"/>
      <c r="BKJ5" s="135"/>
      <c r="BKK5" s="135"/>
      <c r="BKL5" s="135"/>
      <c r="BKM5" s="135"/>
      <c r="BKN5" s="135"/>
      <c r="BKO5" s="135"/>
      <c r="BKP5" s="135"/>
      <c r="BKQ5" s="135"/>
      <c r="BKR5" s="135"/>
      <c r="BKS5" s="135"/>
      <c r="BKT5" s="135"/>
      <c r="BKU5" s="135"/>
      <c r="BKV5" s="135"/>
      <c r="BKW5" s="135"/>
      <c r="BKX5" s="135"/>
      <c r="BKY5" s="135"/>
      <c r="BKZ5" s="135"/>
      <c r="BLA5" s="135"/>
      <c r="BLB5" s="135"/>
      <c r="BLC5" s="135"/>
      <c r="BLD5" s="135"/>
      <c r="BLE5" s="135"/>
      <c r="BLF5" s="135"/>
      <c r="BLG5" s="135"/>
      <c r="BLH5" s="135"/>
      <c r="BLI5" s="135"/>
      <c r="BLJ5" s="135"/>
      <c r="BLK5" s="135"/>
      <c r="BLL5" s="135"/>
      <c r="BLM5" s="135"/>
      <c r="BLN5" s="135"/>
      <c r="BLO5" s="135"/>
      <c r="BLP5" s="135"/>
      <c r="BLQ5" s="135"/>
      <c r="BLR5" s="135"/>
      <c r="BLS5" s="135"/>
      <c r="BLT5" s="135"/>
      <c r="BLU5" s="135"/>
      <c r="BLV5" s="135"/>
      <c r="BLW5" s="135"/>
      <c r="BLX5" s="135"/>
      <c r="BLY5" s="135"/>
      <c r="BLZ5" s="135"/>
      <c r="BMA5" s="135"/>
      <c r="BMB5" s="135"/>
      <c r="BMC5" s="135"/>
      <c r="BMD5" s="135"/>
      <c r="BME5" s="135"/>
      <c r="BMF5" s="135"/>
      <c r="BMG5" s="135"/>
      <c r="BMH5" s="135"/>
      <c r="BMI5" s="135"/>
      <c r="BMJ5" s="135"/>
      <c r="BMK5" s="135"/>
      <c r="BML5" s="135"/>
      <c r="BMM5" s="135"/>
      <c r="BMN5" s="135"/>
      <c r="BMO5" s="135"/>
      <c r="BMP5" s="135"/>
      <c r="BMQ5" s="135"/>
      <c r="BMR5" s="135"/>
      <c r="BMS5" s="135"/>
      <c r="BMT5" s="135"/>
      <c r="BMU5" s="135"/>
      <c r="BMV5" s="135"/>
      <c r="BMW5" s="135"/>
      <c r="BMX5" s="135"/>
      <c r="BMY5" s="135"/>
      <c r="BMZ5" s="135"/>
      <c r="BNA5" s="135"/>
      <c r="BNB5" s="135"/>
      <c r="BNC5" s="135"/>
      <c r="BND5" s="135"/>
      <c r="BNE5" s="135"/>
      <c r="BNF5" s="135"/>
      <c r="BNG5" s="135"/>
      <c r="BNH5" s="135"/>
      <c r="BNI5" s="135"/>
      <c r="BNJ5" s="135"/>
      <c r="BNK5" s="135"/>
      <c r="BNL5" s="135"/>
      <c r="BNM5" s="135"/>
      <c r="BNN5" s="135"/>
      <c r="BNO5" s="135"/>
      <c r="BNP5" s="135"/>
      <c r="BNQ5" s="135"/>
      <c r="BNR5" s="135"/>
      <c r="BNS5" s="135"/>
      <c r="BNT5" s="135"/>
      <c r="BNU5" s="135"/>
      <c r="BNV5" s="135"/>
      <c r="BNW5" s="135"/>
      <c r="BNX5" s="135"/>
      <c r="BNY5" s="135"/>
      <c r="BNZ5" s="135"/>
      <c r="BOA5" s="135"/>
      <c r="BOB5" s="135"/>
      <c r="BOC5" s="135"/>
      <c r="BOD5" s="135"/>
      <c r="BOE5" s="135"/>
      <c r="BOF5" s="135"/>
      <c r="BOG5" s="135"/>
      <c r="BOH5" s="135"/>
      <c r="BOI5" s="135"/>
      <c r="BOJ5" s="135"/>
      <c r="BOK5" s="135"/>
      <c r="BOL5" s="135"/>
      <c r="BOM5" s="135"/>
      <c r="BON5" s="135"/>
      <c r="BOO5" s="135"/>
      <c r="BOP5" s="135"/>
      <c r="BOQ5" s="135"/>
      <c r="BOR5" s="135"/>
      <c r="BOS5" s="135"/>
      <c r="BOT5" s="135"/>
      <c r="BOU5" s="135"/>
      <c r="BOV5" s="135"/>
      <c r="BOW5" s="135"/>
      <c r="BOX5" s="135"/>
      <c r="BOY5" s="135"/>
      <c r="BOZ5" s="135"/>
      <c r="BPA5" s="135"/>
      <c r="BPB5" s="135"/>
      <c r="BPC5" s="135"/>
      <c r="BPD5" s="135"/>
      <c r="BPE5" s="135"/>
      <c r="BPF5" s="135"/>
      <c r="BPG5" s="135"/>
      <c r="BPH5" s="135"/>
      <c r="BPI5" s="135"/>
      <c r="BPJ5" s="135"/>
      <c r="BPK5" s="135"/>
      <c r="BPL5" s="135"/>
      <c r="BPM5" s="135"/>
      <c r="BPN5" s="135"/>
      <c r="BPO5" s="135"/>
      <c r="BPP5" s="135"/>
      <c r="BPQ5" s="135"/>
      <c r="BPR5" s="135"/>
      <c r="BPS5" s="135"/>
      <c r="BPT5" s="135"/>
      <c r="BPU5" s="135"/>
      <c r="BPV5" s="135"/>
      <c r="BPW5" s="135"/>
      <c r="BPX5" s="135"/>
      <c r="BPY5" s="135"/>
      <c r="BPZ5" s="135"/>
      <c r="BQA5" s="135"/>
      <c r="BQB5" s="135"/>
      <c r="BQC5" s="135"/>
      <c r="BQD5" s="135"/>
      <c r="BQE5" s="135"/>
      <c r="BQF5" s="135"/>
      <c r="BQG5" s="135"/>
      <c r="BQH5" s="135"/>
      <c r="BQI5" s="135"/>
      <c r="BQJ5" s="135"/>
      <c r="BQK5" s="135"/>
      <c r="BQL5" s="135"/>
      <c r="BQM5" s="135"/>
      <c r="BQN5" s="135"/>
      <c r="BQO5" s="135"/>
      <c r="BQP5" s="135"/>
      <c r="BQQ5" s="135"/>
      <c r="BQR5" s="135"/>
      <c r="BQS5" s="135"/>
      <c r="BQT5" s="135"/>
      <c r="BQU5" s="135"/>
      <c r="BQV5" s="135"/>
      <c r="BQW5" s="135"/>
      <c r="BQX5" s="135"/>
      <c r="BQY5" s="135"/>
      <c r="BQZ5" s="135"/>
      <c r="BRA5" s="135"/>
      <c r="BRB5" s="135"/>
      <c r="BRC5" s="135"/>
      <c r="BRD5" s="135"/>
      <c r="BRE5" s="135"/>
      <c r="BRF5" s="135"/>
      <c r="BRG5" s="135"/>
      <c r="BRH5" s="135"/>
      <c r="BRI5" s="135"/>
      <c r="BRJ5" s="135"/>
      <c r="BRK5" s="135"/>
      <c r="BRL5" s="135"/>
      <c r="BRM5" s="135"/>
      <c r="BRN5" s="135"/>
      <c r="BRO5" s="135"/>
      <c r="BRP5" s="135"/>
      <c r="BRQ5" s="135"/>
      <c r="BRR5" s="135"/>
      <c r="BRS5" s="135"/>
      <c r="BRT5" s="135"/>
      <c r="BRU5" s="135"/>
      <c r="BRV5" s="135"/>
      <c r="BRW5" s="135"/>
      <c r="BRX5" s="135"/>
      <c r="BRY5" s="135"/>
      <c r="BRZ5" s="135"/>
      <c r="BSA5" s="135"/>
      <c r="BSB5" s="135"/>
      <c r="BSC5" s="135"/>
      <c r="BSD5" s="135"/>
      <c r="BSE5" s="135"/>
      <c r="BSF5" s="135"/>
      <c r="BSG5" s="135"/>
      <c r="BSH5" s="135"/>
      <c r="BSI5" s="135"/>
      <c r="BSJ5" s="135"/>
      <c r="BSK5" s="135"/>
      <c r="BSL5" s="135"/>
      <c r="BSM5" s="135"/>
      <c r="BSN5" s="135"/>
      <c r="BSO5" s="135"/>
      <c r="BSP5" s="135"/>
      <c r="BSQ5" s="135"/>
      <c r="BSR5" s="135"/>
      <c r="BSS5" s="135"/>
      <c r="BST5" s="135"/>
      <c r="BSU5" s="135"/>
      <c r="BSV5" s="135"/>
      <c r="BSW5" s="135"/>
      <c r="BSX5" s="135"/>
      <c r="BSY5" s="135"/>
      <c r="BSZ5" s="135"/>
      <c r="BTA5" s="135"/>
      <c r="BTB5" s="135"/>
      <c r="BTC5" s="135"/>
      <c r="BTD5" s="135"/>
      <c r="BTE5" s="135"/>
      <c r="BTF5" s="135"/>
      <c r="BTG5" s="135"/>
      <c r="BTH5" s="135"/>
      <c r="BTI5" s="135"/>
      <c r="BTJ5" s="135"/>
      <c r="BTK5" s="135"/>
      <c r="BTL5" s="135"/>
      <c r="BTM5" s="135"/>
      <c r="BTN5" s="135"/>
      <c r="BTO5" s="135"/>
      <c r="BTP5" s="135"/>
      <c r="BTQ5" s="135"/>
      <c r="BTR5" s="135"/>
      <c r="BTS5" s="135"/>
      <c r="BTT5" s="135"/>
      <c r="BTU5" s="135"/>
      <c r="BTV5" s="135"/>
      <c r="BTW5" s="135"/>
      <c r="BTX5" s="135"/>
      <c r="BTY5" s="135"/>
      <c r="BTZ5" s="135"/>
      <c r="BUA5" s="135"/>
      <c r="BUB5" s="135"/>
      <c r="BUC5" s="135"/>
      <c r="BUD5" s="135"/>
      <c r="BUE5" s="135"/>
      <c r="BUF5" s="135"/>
      <c r="BUG5" s="135"/>
      <c r="BUH5" s="135"/>
      <c r="BUI5" s="135"/>
      <c r="BUJ5" s="135"/>
      <c r="BUK5" s="135"/>
      <c r="BUL5" s="135"/>
      <c r="BUM5" s="135"/>
      <c r="BUN5" s="135"/>
      <c r="BUO5" s="135"/>
      <c r="BUP5" s="135"/>
      <c r="BUQ5" s="135"/>
      <c r="BUR5" s="135"/>
      <c r="BUS5" s="135"/>
      <c r="BUT5" s="135"/>
      <c r="BUU5" s="135"/>
      <c r="BUV5" s="135"/>
      <c r="BUW5" s="135"/>
      <c r="BUX5" s="135"/>
      <c r="BUY5" s="135"/>
      <c r="BUZ5" s="135"/>
      <c r="BVA5" s="135"/>
      <c r="BVB5" s="135"/>
      <c r="BVC5" s="135"/>
      <c r="BVD5" s="135"/>
      <c r="BVE5" s="135"/>
      <c r="BVF5" s="135"/>
      <c r="BVG5" s="135"/>
      <c r="BVH5" s="135"/>
      <c r="BVI5" s="135"/>
      <c r="BVJ5" s="135"/>
      <c r="BVK5" s="135"/>
      <c r="BVL5" s="135"/>
      <c r="BVM5" s="135"/>
      <c r="BVN5" s="135"/>
      <c r="BVO5" s="135"/>
      <c r="BVP5" s="135"/>
      <c r="BVQ5" s="135"/>
      <c r="BVR5" s="135"/>
      <c r="BVS5" s="135"/>
      <c r="BVT5" s="135"/>
      <c r="BVU5" s="135"/>
      <c r="BVV5" s="135"/>
      <c r="BVW5" s="135"/>
      <c r="BVX5" s="135"/>
      <c r="BVY5" s="135"/>
      <c r="BVZ5" s="135"/>
      <c r="BWA5" s="135"/>
      <c r="BWB5" s="135"/>
      <c r="BWC5" s="135"/>
      <c r="BWD5" s="135"/>
      <c r="BWE5" s="135"/>
      <c r="BWF5" s="135"/>
      <c r="BWG5" s="135"/>
      <c r="BWH5" s="135"/>
      <c r="BWI5" s="135"/>
      <c r="BWJ5" s="135"/>
      <c r="BWK5" s="135"/>
      <c r="BWL5" s="135"/>
      <c r="BWM5" s="135"/>
      <c r="BWN5" s="135"/>
      <c r="BWO5" s="135"/>
      <c r="BWP5" s="135"/>
      <c r="BWQ5" s="135"/>
      <c r="BWR5" s="135"/>
      <c r="BWS5" s="135"/>
      <c r="BWT5" s="135"/>
      <c r="BWU5" s="135"/>
      <c r="BWV5" s="135"/>
      <c r="BWW5" s="135"/>
      <c r="BWX5" s="135"/>
      <c r="BWY5" s="135"/>
      <c r="BWZ5" s="135"/>
      <c r="BXA5" s="135"/>
      <c r="BXB5" s="135"/>
      <c r="BXC5" s="135"/>
      <c r="BXD5" s="135"/>
      <c r="BXE5" s="135"/>
      <c r="BXF5" s="135"/>
      <c r="BXG5" s="135"/>
      <c r="BXH5" s="135"/>
      <c r="BXI5" s="135"/>
      <c r="BXJ5" s="135"/>
      <c r="BXK5" s="135"/>
      <c r="BXL5" s="135"/>
      <c r="BXM5" s="135"/>
      <c r="BXN5" s="135"/>
      <c r="BXO5" s="135"/>
      <c r="BXP5" s="135"/>
      <c r="BXQ5" s="135"/>
      <c r="BXR5" s="135"/>
      <c r="BXS5" s="135"/>
      <c r="BXT5" s="135"/>
      <c r="BXU5" s="135"/>
      <c r="BXV5" s="135"/>
      <c r="BXW5" s="135"/>
      <c r="BXX5" s="135"/>
      <c r="BXY5" s="135"/>
      <c r="BXZ5" s="135"/>
      <c r="BYA5" s="135"/>
      <c r="BYB5" s="135"/>
      <c r="BYC5" s="135"/>
      <c r="BYD5" s="135"/>
      <c r="BYE5" s="135"/>
      <c r="BYF5" s="135"/>
      <c r="BYG5" s="135"/>
      <c r="BYH5" s="135"/>
      <c r="BYI5" s="135"/>
      <c r="BYJ5" s="135"/>
      <c r="BYK5" s="135"/>
      <c r="BYL5" s="135"/>
      <c r="BYM5" s="135"/>
      <c r="BYN5" s="135"/>
      <c r="BYO5" s="135"/>
      <c r="BYP5" s="135"/>
      <c r="BYQ5" s="135"/>
      <c r="BYR5" s="135"/>
      <c r="BYS5" s="135"/>
      <c r="BYT5" s="135"/>
      <c r="BYU5" s="135"/>
      <c r="BYV5" s="135"/>
      <c r="BYW5" s="135"/>
      <c r="BYX5" s="135"/>
      <c r="BYY5" s="135"/>
      <c r="BYZ5" s="135"/>
      <c r="BZA5" s="135"/>
      <c r="BZB5" s="135"/>
      <c r="BZC5" s="135"/>
      <c r="BZD5" s="135"/>
      <c r="BZE5" s="135"/>
      <c r="BZF5" s="135"/>
      <c r="BZG5" s="135"/>
      <c r="BZH5" s="135"/>
      <c r="BZI5" s="135"/>
      <c r="BZJ5" s="135"/>
      <c r="BZK5" s="135"/>
      <c r="BZL5" s="135"/>
      <c r="BZM5" s="135"/>
      <c r="BZN5" s="135"/>
      <c r="BZO5" s="135"/>
      <c r="BZP5" s="135"/>
      <c r="BZQ5" s="135"/>
      <c r="BZR5" s="135"/>
      <c r="BZS5" s="135"/>
      <c r="BZT5" s="135"/>
      <c r="BZU5" s="135"/>
      <c r="BZV5" s="135"/>
      <c r="BZW5" s="135"/>
      <c r="BZX5" s="135"/>
      <c r="BZY5" s="135"/>
      <c r="BZZ5" s="135"/>
      <c r="CAA5" s="135"/>
      <c r="CAB5" s="135"/>
      <c r="CAC5" s="135"/>
      <c r="CAD5" s="135"/>
      <c r="CAE5" s="135"/>
      <c r="CAF5" s="135"/>
      <c r="CAG5" s="135"/>
      <c r="CAH5" s="135"/>
      <c r="CAI5" s="135"/>
      <c r="CAJ5" s="135"/>
      <c r="CAK5" s="135"/>
      <c r="CAL5" s="135"/>
      <c r="CAM5" s="135"/>
      <c r="CAN5" s="135"/>
      <c r="CAO5" s="135"/>
      <c r="CAP5" s="135"/>
      <c r="CAQ5" s="135"/>
      <c r="CAR5" s="135"/>
      <c r="CAS5" s="135"/>
      <c r="CAT5" s="135"/>
      <c r="CAU5" s="135"/>
      <c r="CAV5" s="135"/>
      <c r="CAW5" s="135"/>
      <c r="CAX5" s="135"/>
      <c r="CAY5" s="135"/>
      <c r="CAZ5" s="135"/>
      <c r="CBA5" s="135"/>
      <c r="CBB5" s="135"/>
      <c r="CBC5" s="135"/>
      <c r="CBD5" s="135"/>
      <c r="CBE5" s="135"/>
      <c r="CBF5" s="135"/>
      <c r="CBG5" s="135"/>
      <c r="CBH5" s="135"/>
      <c r="CBI5" s="135"/>
      <c r="CBJ5" s="135"/>
      <c r="CBK5" s="135"/>
      <c r="CBL5" s="135"/>
      <c r="CBM5" s="135"/>
      <c r="CBN5" s="135"/>
      <c r="CBO5" s="135"/>
      <c r="CBP5" s="135"/>
      <c r="CBQ5" s="135"/>
      <c r="CBR5" s="135"/>
      <c r="CBS5" s="135"/>
      <c r="CBT5" s="135"/>
      <c r="CBU5" s="135"/>
      <c r="CBV5" s="135"/>
      <c r="CBW5" s="135"/>
      <c r="CBX5" s="135"/>
      <c r="CBY5" s="135"/>
      <c r="CBZ5" s="135"/>
      <c r="CCA5" s="135"/>
      <c r="CCB5" s="135"/>
      <c r="CCC5" s="135"/>
      <c r="CCD5" s="135"/>
      <c r="CCE5" s="135"/>
      <c r="CCF5" s="135"/>
      <c r="CCG5" s="135"/>
      <c r="CCH5" s="135"/>
      <c r="CCI5" s="135"/>
      <c r="CCJ5" s="135"/>
      <c r="CCK5" s="135"/>
      <c r="CCL5" s="135"/>
      <c r="CCM5" s="135"/>
      <c r="CCN5" s="135"/>
      <c r="CCO5" s="135"/>
      <c r="CCP5" s="135"/>
      <c r="CCQ5" s="135"/>
      <c r="CCR5" s="135"/>
      <c r="CCS5" s="135"/>
      <c r="CCT5" s="135"/>
      <c r="CCU5" s="135"/>
      <c r="CCV5" s="135"/>
      <c r="CCW5" s="135"/>
      <c r="CCX5" s="135"/>
      <c r="CCY5" s="135"/>
      <c r="CCZ5" s="135"/>
      <c r="CDA5" s="135"/>
      <c r="CDB5" s="135"/>
      <c r="CDC5" s="135"/>
      <c r="CDD5" s="135"/>
      <c r="CDE5" s="135"/>
      <c r="CDF5" s="135"/>
      <c r="CDG5" s="135"/>
      <c r="CDH5" s="135"/>
      <c r="CDI5" s="135"/>
      <c r="CDJ5" s="135"/>
      <c r="CDK5" s="135"/>
      <c r="CDL5" s="135"/>
      <c r="CDM5" s="135"/>
      <c r="CDN5" s="135"/>
      <c r="CDO5" s="135"/>
      <c r="CDP5" s="135"/>
      <c r="CDQ5" s="135"/>
      <c r="CDR5" s="135"/>
      <c r="CDS5" s="135"/>
      <c r="CDT5" s="135"/>
      <c r="CDU5" s="135"/>
      <c r="CDV5" s="135"/>
      <c r="CDW5" s="135"/>
      <c r="CDX5" s="135"/>
      <c r="CDY5" s="135"/>
      <c r="CDZ5" s="135"/>
      <c r="CEA5" s="135"/>
      <c r="CEB5" s="135"/>
      <c r="CEC5" s="135"/>
      <c r="CED5" s="135"/>
      <c r="CEE5" s="135"/>
      <c r="CEF5" s="135"/>
      <c r="CEG5" s="135"/>
      <c r="CEH5" s="135"/>
      <c r="CEI5" s="135"/>
      <c r="CEJ5" s="135"/>
      <c r="CEK5" s="135"/>
      <c r="CEL5" s="135"/>
      <c r="CEM5" s="135"/>
      <c r="CEN5" s="135"/>
      <c r="CEO5" s="135"/>
      <c r="CEP5" s="135"/>
      <c r="CEQ5" s="135"/>
      <c r="CER5" s="135"/>
      <c r="CES5" s="135"/>
      <c r="CET5" s="135"/>
      <c r="CEU5" s="135"/>
      <c r="CEV5" s="135"/>
      <c r="CEW5" s="135"/>
      <c r="CEX5" s="135"/>
      <c r="CEY5" s="135"/>
      <c r="CEZ5" s="135"/>
      <c r="CFA5" s="135"/>
      <c r="CFB5" s="135"/>
      <c r="CFC5" s="135"/>
      <c r="CFD5" s="135"/>
      <c r="CFE5" s="135"/>
      <c r="CFF5" s="135"/>
      <c r="CFG5" s="135"/>
      <c r="CFH5" s="135"/>
      <c r="CFI5" s="135"/>
      <c r="CFJ5" s="135"/>
      <c r="CFK5" s="135"/>
      <c r="CFL5" s="135"/>
      <c r="CFM5" s="135"/>
      <c r="CFN5" s="135"/>
      <c r="CFO5" s="135"/>
      <c r="CFP5" s="135"/>
      <c r="CFQ5" s="135"/>
      <c r="CFR5" s="135"/>
      <c r="CFS5" s="135"/>
      <c r="CFT5" s="135"/>
      <c r="CFU5" s="135"/>
      <c r="CFV5" s="135"/>
      <c r="CFW5" s="135"/>
      <c r="CFX5" s="135"/>
      <c r="CFY5" s="135"/>
      <c r="CFZ5" s="135"/>
      <c r="CGA5" s="135"/>
      <c r="CGB5" s="135"/>
      <c r="CGC5" s="135"/>
      <c r="CGD5" s="135"/>
      <c r="CGE5" s="135"/>
      <c r="CGF5" s="135"/>
      <c r="CGG5" s="135"/>
      <c r="CGH5" s="135"/>
      <c r="CGI5" s="135"/>
      <c r="CGJ5" s="135"/>
      <c r="CGK5" s="135"/>
      <c r="CGL5" s="135"/>
      <c r="CGM5" s="135"/>
      <c r="CGN5" s="135"/>
      <c r="CGO5" s="135"/>
      <c r="CGP5" s="135"/>
      <c r="CGQ5" s="135"/>
      <c r="CGR5" s="135"/>
      <c r="CGS5" s="135"/>
      <c r="CGT5" s="135"/>
      <c r="CGU5" s="135"/>
      <c r="CGV5" s="135"/>
      <c r="CGW5" s="135"/>
      <c r="CGX5" s="135"/>
      <c r="CGY5" s="135"/>
      <c r="CGZ5" s="135"/>
      <c r="CHA5" s="135"/>
      <c r="CHB5" s="135"/>
      <c r="CHC5" s="135"/>
      <c r="CHD5" s="135"/>
      <c r="CHE5" s="135"/>
      <c r="CHF5" s="135"/>
      <c r="CHG5" s="135"/>
      <c r="CHH5" s="135"/>
      <c r="CHI5" s="135"/>
      <c r="CHJ5" s="135"/>
      <c r="CHK5" s="135"/>
      <c r="CHL5" s="135"/>
      <c r="CHM5" s="135"/>
      <c r="CHN5" s="135"/>
      <c r="CHO5" s="135"/>
      <c r="CHP5" s="135"/>
      <c r="CHQ5" s="135"/>
      <c r="CHR5" s="135"/>
      <c r="CHS5" s="135"/>
      <c r="CHT5" s="135"/>
      <c r="CHU5" s="135"/>
      <c r="CHV5" s="135"/>
      <c r="CHW5" s="135"/>
      <c r="CHX5" s="135"/>
      <c r="CHY5" s="135"/>
      <c r="CHZ5" s="135"/>
      <c r="CIA5" s="135"/>
      <c r="CIB5" s="135"/>
      <c r="CIC5" s="135"/>
      <c r="CID5" s="135"/>
      <c r="CIE5" s="135"/>
      <c r="CIF5" s="135"/>
      <c r="CIG5" s="135"/>
      <c r="CIH5" s="135"/>
      <c r="CII5" s="135"/>
      <c r="CIJ5" s="135"/>
      <c r="CIK5" s="135"/>
      <c r="CIL5" s="135"/>
      <c r="CIM5" s="135"/>
      <c r="CIN5" s="135"/>
      <c r="CIO5" s="135"/>
      <c r="CIP5" s="135"/>
      <c r="CIQ5" s="135"/>
      <c r="CIR5" s="135"/>
      <c r="CIS5" s="135"/>
      <c r="CIT5" s="135"/>
      <c r="CIU5" s="135"/>
      <c r="CIV5" s="135"/>
      <c r="CIW5" s="135"/>
      <c r="CIX5" s="135"/>
      <c r="CIY5" s="135"/>
      <c r="CIZ5" s="135"/>
      <c r="CJA5" s="135"/>
      <c r="CJB5" s="135"/>
      <c r="CJC5" s="135"/>
      <c r="CJD5" s="135"/>
      <c r="CJE5" s="135"/>
      <c r="CJF5" s="135"/>
      <c r="CJG5" s="135"/>
      <c r="CJH5" s="135"/>
      <c r="CJI5" s="135"/>
      <c r="CJJ5" s="135"/>
      <c r="CJK5" s="135"/>
      <c r="CJL5" s="135"/>
      <c r="CJM5" s="135"/>
      <c r="CJN5" s="135"/>
      <c r="CJO5" s="135"/>
      <c r="CJP5" s="135"/>
      <c r="CJQ5" s="135"/>
      <c r="CJR5" s="135"/>
      <c r="CJS5" s="135"/>
      <c r="CJT5" s="135"/>
      <c r="CJU5" s="135"/>
      <c r="CJV5" s="135"/>
      <c r="CJW5" s="135"/>
      <c r="CJX5" s="135"/>
      <c r="CJY5" s="135"/>
      <c r="CJZ5" s="135"/>
      <c r="CKA5" s="135"/>
      <c r="CKB5" s="135"/>
      <c r="CKC5" s="135"/>
      <c r="CKD5" s="135"/>
      <c r="CKE5" s="135"/>
      <c r="CKF5" s="135"/>
      <c r="CKG5" s="135"/>
      <c r="CKH5" s="135"/>
      <c r="CKI5" s="135"/>
      <c r="CKJ5" s="135"/>
      <c r="CKK5" s="135"/>
      <c r="CKL5" s="135"/>
      <c r="CKM5" s="135"/>
      <c r="CKN5" s="135"/>
      <c r="CKO5" s="135"/>
      <c r="CKP5" s="135"/>
      <c r="CKQ5" s="135"/>
      <c r="CKR5" s="135"/>
      <c r="CKS5" s="135"/>
      <c r="CKT5" s="135"/>
      <c r="CKU5" s="135"/>
      <c r="CKV5" s="135"/>
      <c r="CKW5" s="135"/>
      <c r="CKX5" s="135"/>
      <c r="CKY5" s="135"/>
      <c r="CKZ5" s="135"/>
      <c r="CLA5" s="135"/>
      <c r="CLB5" s="135"/>
      <c r="CLC5" s="135"/>
      <c r="CLD5" s="135"/>
      <c r="CLE5" s="135"/>
      <c r="CLF5" s="135"/>
      <c r="CLG5" s="135"/>
      <c r="CLH5" s="135"/>
      <c r="CLI5" s="135"/>
      <c r="CLJ5" s="135"/>
      <c r="CLK5" s="135"/>
      <c r="CLL5" s="135"/>
      <c r="CLM5" s="135"/>
      <c r="CLN5" s="135"/>
      <c r="CLO5" s="135"/>
      <c r="CLP5" s="135"/>
      <c r="CLQ5" s="135"/>
      <c r="CLR5" s="135"/>
      <c r="CLS5" s="135"/>
      <c r="CLT5" s="135"/>
      <c r="CLU5" s="135"/>
      <c r="CLV5" s="135"/>
      <c r="CLW5" s="135"/>
      <c r="CLX5" s="135"/>
      <c r="CLY5" s="135"/>
      <c r="CLZ5" s="135"/>
      <c r="CMA5" s="135"/>
      <c r="CMB5" s="135"/>
      <c r="CMC5" s="135"/>
      <c r="CMD5" s="135"/>
      <c r="CME5" s="135"/>
      <c r="CMF5" s="135"/>
      <c r="CMG5" s="135"/>
      <c r="CMH5" s="135"/>
      <c r="CMI5" s="135"/>
      <c r="CMJ5" s="135"/>
      <c r="CMK5" s="135"/>
      <c r="CML5" s="135"/>
      <c r="CMM5" s="135"/>
      <c r="CMN5" s="135"/>
      <c r="CMO5" s="135"/>
      <c r="CMP5" s="135"/>
      <c r="CMQ5" s="135"/>
      <c r="CMR5" s="135"/>
      <c r="CMS5" s="135"/>
      <c r="CMT5" s="135"/>
      <c r="CMU5" s="135"/>
      <c r="CMV5" s="135"/>
      <c r="CMW5" s="135"/>
      <c r="CMX5" s="135"/>
      <c r="CMY5" s="135"/>
      <c r="CMZ5" s="135"/>
      <c r="CNA5" s="135"/>
      <c r="CNB5" s="135"/>
      <c r="CNC5" s="135"/>
      <c r="CND5" s="135"/>
      <c r="CNE5" s="135"/>
      <c r="CNF5" s="135"/>
      <c r="CNG5" s="135"/>
      <c r="CNH5" s="135"/>
      <c r="CNI5" s="135"/>
      <c r="CNJ5" s="135"/>
      <c r="CNK5" s="135"/>
      <c r="CNL5" s="135"/>
      <c r="CNM5" s="135"/>
      <c r="CNN5" s="135"/>
      <c r="CNO5" s="135"/>
      <c r="CNP5" s="135"/>
      <c r="CNQ5" s="135"/>
      <c r="CNR5" s="135"/>
      <c r="CNS5" s="135"/>
      <c r="CNT5" s="135"/>
      <c r="CNU5" s="135"/>
      <c r="CNV5" s="135"/>
      <c r="CNW5" s="135"/>
      <c r="CNX5" s="135"/>
      <c r="CNY5" s="135"/>
      <c r="CNZ5" s="135"/>
      <c r="COA5" s="135"/>
      <c r="COB5" s="135"/>
      <c r="COC5" s="135"/>
      <c r="COD5" s="135"/>
      <c r="COE5" s="135"/>
      <c r="COF5" s="135"/>
      <c r="COG5" s="135"/>
      <c r="COH5" s="135"/>
      <c r="COI5" s="135"/>
      <c r="COJ5" s="135"/>
      <c r="COK5" s="135"/>
      <c r="COL5" s="135"/>
      <c r="COM5" s="135"/>
      <c r="CON5" s="135"/>
      <c r="COO5" s="135"/>
      <c r="COP5" s="135"/>
      <c r="COQ5" s="135"/>
      <c r="COR5" s="135"/>
      <c r="COS5" s="135"/>
      <c r="COT5" s="135"/>
      <c r="COU5" s="135"/>
      <c r="COV5" s="135"/>
      <c r="COW5" s="135"/>
      <c r="COX5" s="135"/>
      <c r="COY5" s="135"/>
      <c r="COZ5" s="135"/>
      <c r="CPA5" s="135"/>
      <c r="CPB5" s="135"/>
      <c r="CPC5" s="135"/>
      <c r="CPD5" s="135"/>
      <c r="CPE5" s="135"/>
      <c r="CPF5" s="135"/>
      <c r="CPG5" s="135"/>
      <c r="CPH5" s="135"/>
      <c r="CPI5" s="135"/>
      <c r="CPJ5" s="135"/>
      <c r="CPK5" s="135"/>
      <c r="CPL5" s="135"/>
      <c r="CPM5" s="135"/>
      <c r="CPN5" s="135"/>
      <c r="CPO5" s="135"/>
      <c r="CPP5" s="135"/>
      <c r="CPQ5" s="135"/>
      <c r="CPR5" s="135"/>
      <c r="CPS5" s="135"/>
      <c r="CPT5" s="135"/>
      <c r="CPU5" s="135"/>
      <c r="CPV5" s="135"/>
      <c r="CPW5" s="135"/>
      <c r="CPX5" s="135"/>
      <c r="CPY5" s="135"/>
      <c r="CPZ5" s="135"/>
      <c r="CQA5" s="135"/>
      <c r="CQB5" s="135"/>
      <c r="CQC5" s="135"/>
      <c r="CQD5" s="135"/>
      <c r="CQE5" s="135"/>
      <c r="CQF5" s="135"/>
      <c r="CQG5" s="135"/>
      <c r="CQH5" s="135"/>
      <c r="CQI5" s="135"/>
      <c r="CQJ5" s="135"/>
      <c r="CQK5" s="135"/>
      <c r="CQL5" s="135"/>
      <c r="CQM5" s="135"/>
      <c r="CQN5" s="135"/>
      <c r="CQO5" s="135"/>
      <c r="CQP5" s="135"/>
      <c r="CQQ5" s="135"/>
      <c r="CQR5" s="135"/>
      <c r="CQS5" s="135"/>
      <c r="CQT5" s="135"/>
      <c r="CQU5" s="135"/>
      <c r="CQV5" s="135"/>
      <c r="CQW5" s="135"/>
      <c r="CQX5" s="135"/>
      <c r="CQY5" s="135"/>
      <c r="CQZ5" s="135"/>
      <c r="CRA5" s="135"/>
      <c r="CRB5" s="135"/>
      <c r="CRC5" s="135"/>
      <c r="CRD5" s="135"/>
      <c r="CRE5" s="135"/>
      <c r="CRF5" s="135"/>
      <c r="CRG5" s="135"/>
      <c r="CRH5" s="135"/>
      <c r="CRI5" s="135"/>
      <c r="CRJ5" s="135"/>
      <c r="CRK5" s="135"/>
      <c r="CRL5" s="135"/>
      <c r="CRM5" s="135"/>
      <c r="CRN5" s="135"/>
      <c r="CRO5" s="135"/>
      <c r="CRP5" s="135"/>
      <c r="CRQ5" s="135"/>
      <c r="CRR5" s="135"/>
      <c r="CRS5" s="135"/>
      <c r="CRT5" s="135"/>
      <c r="CRU5" s="135"/>
      <c r="CRV5" s="135"/>
      <c r="CRW5" s="135"/>
      <c r="CRX5" s="135"/>
      <c r="CRY5" s="135"/>
      <c r="CRZ5" s="135"/>
      <c r="CSA5" s="135"/>
      <c r="CSB5" s="135"/>
      <c r="CSC5" s="135"/>
      <c r="CSD5" s="135"/>
      <c r="CSE5" s="135"/>
      <c r="CSF5" s="135"/>
      <c r="CSG5" s="135"/>
      <c r="CSH5" s="135"/>
      <c r="CSI5" s="135"/>
      <c r="CSJ5" s="135"/>
      <c r="CSK5" s="135"/>
      <c r="CSL5" s="135"/>
      <c r="CSM5" s="135"/>
      <c r="CSN5" s="135"/>
      <c r="CSO5" s="135"/>
      <c r="CSP5" s="135"/>
      <c r="CSQ5" s="135"/>
      <c r="CSR5" s="135"/>
      <c r="CSS5" s="135"/>
      <c r="CST5" s="135"/>
      <c r="CSU5" s="135"/>
      <c r="CSV5" s="135"/>
      <c r="CSW5" s="135"/>
      <c r="CSX5" s="135"/>
      <c r="CSY5" s="135"/>
      <c r="CSZ5" s="135"/>
      <c r="CTA5" s="135"/>
      <c r="CTB5" s="135"/>
      <c r="CTC5" s="135"/>
      <c r="CTD5" s="135"/>
      <c r="CTE5" s="135"/>
      <c r="CTF5" s="135"/>
      <c r="CTG5" s="135"/>
      <c r="CTH5" s="135"/>
      <c r="CTI5" s="135"/>
      <c r="CTJ5" s="135"/>
      <c r="CTK5" s="135"/>
      <c r="CTL5" s="135"/>
      <c r="CTM5" s="135"/>
      <c r="CTN5" s="135"/>
      <c r="CTO5" s="135"/>
      <c r="CTP5" s="135"/>
      <c r="CTQ5" s="135"/>
      <c r="CTR5" s="135"/>
      <c r="CTS5" s="135"/>
      <c r="CTT5" s="135"/>
      <c r="CTU5" s="135"/>
      <c r="CTV5" s="135"/>
      <c r="CTW5" s="135"/>
      <c r="CTX5" s="135"/>
      <c r="CTY5" s="135"/>
      <c r="CTZ5" s="135"/>
      <c r="CUA5" s="135"/>
      <c r="CUB5" s="135"/>
      <c r="CUC5" s="135"/>
      <c r="CUD5" s="135"/>
      <c r="CUE5" s="135"/>
      <c r="CUF5" s="135"/>
      <c r="CUG5" s="135"/>
      <c r="CUH5" s="135"/>
      <c r="CUI5" s="135"/>
      <c r="CUJ5" s="135"/>
      <c r="CUK5" s="135"/>
      <c r="CUL5" s="135"/>
      <c r="CUM5" s="135"/>
      <c r="CUN5" s="135"/>
      <c r="CUO5" s="135"/>
      <c r="CUP5" s="135"/>
      <c r="CUQ5" s="135"/>
      <c r="CUR5" s="135"/>
      <c r="CUS5" s="135"/>
      <c r="CUT5" s="135"/>
      <c r="CUU5" s="135"/>
      <c r="CUV5" s="135"/>
      <c r="CUW5" s="135"/>
      <c r="CUX5" s="135"/>
      <c r="CUY5" s="135"/>
      <c r="CUZ5" s="135"/>
      <c r="CVA5" s="135"/>
      <c r="CVB5" s="135"/>
      <c r="CVC5" s="135"/>
      <c r="CVD5" s="135"/>
      <c r="CVE5" s="135"/>
      <c r="CVF5" s="135"/>
      <c r="CVG5" s="135"/>
      <c r="CVH5" s="135"/>
      <c r="CVI5" s="135"/>
      <c r="CVJ5" s="135"/>
      <c r="CVK5" s="135"/>
      <c r="CVL5" s="135"/>
      <c r="CVM5" s="135"/>
      <c r="CVN5" s="135"/>
      <c r="CVO5" s="135"/>
      <c r="CVP5" s="135"/>
      <c r="CVQ5" s="135"/>
      <c r="CVR5" s="135"/>
      <c r="CVS5" s="135"/>
      <c r="CVT5" s="135"/>
      <c r="CVU5" s="135"/>
      <c r="CVV5" s="135"/>
      <c r="CVW5" s="135"/>
      <c r="CVX5" s="135"/>
      <c r="CVY5" s="135"/>
      <c r="CVZ5" s="135"/>
      <c r="CWA5" s="135"/>
      <c r="CWB5" s="135"/>
      <c r="CWC5" s="135"/>
      <c r="CWD5" s="135"/>
      <c r="CWE5" s="135"/>
      <c r="CWF5" s="135"/>
      <c r="CWG5" s="135"/>
      <c r="CWH5" s="135"/>
      <c r="CWI5" s="135"/>
      <c r="CWJ5" s="135"/>
      <c r="CWK5" s="135"/>
      <c r="CWL5" s="135"/>
      <c r="CWM5" s="135"/>
      <c r="CWN5" s="135"/>
      <c r="CWO5" s="135"/>
      <c r="CWP5" s="135"/>
      <c r="CWQ5" s="135"/>
      <c r="CWR5" s="135"/>
      <c r="CWS5" s="135"/>
      <c r="CWT5" s="135"/>
      <c r="CWU5" s="135"/>
      <c r="CWV5" s="135"/>
      <c r="CWW5" s="135"/>
      <c r="CWX5" s="135"/>
      <c r="CWY5" s="135"/>
      <c r="CWZ5" s="135"/>
      <c r="CXA5" s="135"/>
      <c r="CXB5" s="135"/>
      <c r="CXC5" s="135"/>
      <c r="CXD5" s="135"/>
      <c r="CXE5" s="135"/>
      <c r="CXF5" s="135"/>
      <c r="CXG5" s="135"/>
      <c r="CXH5" s="135"/>
      <c r="CXI5" s="135"/>
      <c r="CXJ5" s="135"/>
      <c r="CXK5" s="135"/>
      <c r="CXL5" s="135"/>
      <c r="CXM5" s="135"/>
      <c r="CXN5" s="135"/>
      <c r="CXO5" s="135"/>
      <c r="CXP5" s="135"/>
      <c r="CXQ5" s="135"/>
      <c r="CXR5" s="135"/>
      <c r="CXS5" s="135"/>
      <c r="CXT5" s="135"/>
      <c r="CXU5" s="135"/>
      <c r="CXV5" s="135"/>
      <c r="CXW5" s="135"/>
      <c r="CXX5" s="135"/>
      <c r="CXY5" s="135"/>
      <c r="CXZ5" s="135"/>
      <c r="CYA5" s="135"/>
      <c r="CYB5" s="135"/>
      <c r="CYC5" s="135"/>
      <c r="CYD5" s="135"/>
      <c r="CYE5" s="135"/>
      <c r="CYF5" s="135"/>
      <c r="CYG5" s="135"/>
      <c r="CYH5" s="135"/>
      <c r="CYI5" s="135"/>
      <c r="CYJ5" s="135"/>
      <c r="CYK5" s="135"/>
      <c r="CYL5" s="135"/>
      <c r="CYM5" s="135"/>
      <c r="CYN5" s="135"/>
      <c r="CYO5" s="135"/>
      <c r="CYP5" s="135"/>
      <c r="CYQ5" s="135"/>
      <c r="CYR5" s="135"/>
      <c r="CYS5" s="135"/>
      <c r="CYT5" s="135"/>
      <c r="CYU5" s="135"/>
      <c r="CYV5" s="135"/>
      <c r="CYW5" s="135"/>
      <c r="CYX5" s="135"/>
      <c r="CYY5" s="135"/>
      <c r="CYZ5" s="135"/>
      <c r="CZA5" s="135"/>
      <c r="CZB5" s="135"/>
      <c r="CZC5" s="135"/>
      <c r="CZD5" s="135"/>
      <c r="CZE5" s="135"/>
      <c r="CZF5" s="135"/>
      <c r="CZG5" s="135"/>
      <c r="CZH5" s="135"/>
      <c r="CZI5" s="135"/>
      <c r="CZJ5" s="135"/>
      <c r="CZK5" s="135"/>
      <c r="CZL5" s="135"/>
      <c r="CZM5" s="135"/>
      <c r="CZN5" s="135"/>
      <c r="CZO5" s="135"/>
      <c r="CZP5" s="135"/>
      <c r="CZQ5" s="135"/>
      <c r="CZR5" s="135"/>
      <c r="CZS5" s="135"/>
      <c r="CZT5" s="135"/>
      <c r="CZU5" s="135"/>
      <c r="CZV5" s="135"/>
      <c r="CZW5" s="135"/>
      <c r="CZX5" s="135"/>
      <c r="CZY5" s="135"/>
      <c r="CZZ5" s="135"/>
      <c r="DAA5" s="135"/>
      <c r="DAB5" s="135"/>
      <c r="DAC5" s="135"/>
      <c r="DAD5" s="135"/>
      <c r="DAE5" s="135"/>
      <c r="DAF5" s="135"/>
      <c r="DAG5" s="135"/>
      <c r="DAH5" s="135"/>
      <c r="DAI5" s="135"/>
      <c r="DAJ5" s="135"/>
      <c r="DAK5" s="135"/>
      <c r="DAL5" s="135"/>
      <c r="DAM5" s="135"/>
      <c r="DAN5" s="135"/>
      <c r="DAO5" s="135"/>
      <c r="DAP5" s="135"/>
      <c r="DAQ5" s="135"/>
      <c r="DAR5" s="135"/>
      <c r="DAS5" s="135"/>
      <c r="DAT5" s="135"/>
      <c r="DAU5" s="135"/>
      <c r="DAV5" s="135"/>
      <c r="DAW5" s="135"/>
      <c r="DAX5" s="135"/>
      <c r="DAY5" s="135"/>
      <c r="DAZ5" s="135"/>
      <c r="DBA5" s="135"/>
      <c r="DBB5" s="135"/>
      <c r="DBC5" s="135"/>
      <c r="DBD5" s="135"/>
      <c r="DBE5" s="135"/>
      <c r="DBF5" s="135"/>
      <c r="DBG5" s="135"/>
      <c r="DBH5" s="135"/>
      <c r="DBI5" s="135"/>
      <c r="DBJ5" s="135"/>
      <c r="DBK5" s="135"/>
      <c r="DBL5" s="135"/>
      <c r="DBM5" s="135"/>
      <c r="DBN5" s="135"/>
      <c r="DBO5" s="135"/>
      <c r="DBP5" s="135"/>
      <c r="DBQ5" s="135"/>
      <c r="DBR5" s="135"/>
      <c r="DBS5" s="135"/>
      <c r="DBT5" s="135"/>
      <c r="DBU5" s="135"/>
      <c r="DBV5" s="135"/>
      <c r="DBW5" s="135"/>
      <c r="DBX5" s="135"/>
      <c r="DBY5" s="135"/>
      <c r="DBZ5" s="135"/>
      <c r="DCA5" s="135"/>
      <c r="DCB5" s="135"/>
      <c r="DCC5" s="135"/>
      <c r="DCD5" s="135"/>
      <c r="DCE5" s="135"/>
      <c r="DCF5" s="135"/>
      <c r="DCG5" s="135"/>
      <c r="DCH5" s="135"/>
      <c r="DCI5" s="135"/>
      <c r="DCJ5" s="135"/>
      <c r="DCK5" s="135"/>
      <c r="DCL5" s="135"/>
      <c r="DCM5" s="135"/>
      <c r="DCN5" s="135"/>
      <c r="DCO5" s="135"/>
      <c r="DCP5" s="135"/>
      <c r="DCQ5" s="135"/>
      <c r="DCR5" s="135"/>
      <c r="DCS5" s="135"/>
      <c r="DCT5" s="135"/>
      <c r="DCU5" s="135"/>
      <c r="DCV5" s="135"/>
      <c r="DCW5" s="135"/>
      <c r="DCX5" s="135"/>
      <c r="DCY5" s="135"/>
      <c r="DCZ5" s="135"/>
      <c r="DDA5" s="135"/>
      <c r="DDB5" s="135"/>
      <c r="DDC5" s="135"/>
      <c r="DDD5" s="135"/>
      <c r="DDE5" s="135"/>
      <c r="DDF5" s="135"/>
      <c r="DDG5" s="135"/>
      <c r="DDH5" s="135"/>
      <c r="DDI5" s="135"/>
      <c r="DDJ5" s="135"/>
      <c r="DDK5" s="135"/>
      <c r="DDL5" s="135"/>
      <c r="DDM5" s="135"/>
      <c r="DDN5" s="135"/>
      <c r="DDO5" s="135"/>
      <c r="DDP5" s="135"/>
      <c r="DDQ5" s="135"/>
      <c r="DDR5" s="135"/>
      <c r="DDS5" s="135"/>
      <c r="DDT5" s="135"/>
      <c r="DDU5" s="135"/>
      <c r="DDV5" s="135"/>
      <c r="DDW5" s="135"/>
      <c r="DDX5" s="135"/>
      <c r="DDY5" s="135"/>
      <c r="DDZ5" s="135"/>
      <c r="DEA5" s="135"/>
      <c r="DEB5" s="135"/>
      <c r="DEC5" s="135"/>
      <c r="DED5" s="135"/>
      <c r="DEE5" s="135"/>
      <c r="DEF5" s="135"/>
      <c r="DEG5" s="135"/>
      <c r="DEH5" s="135"/>
      <c r="DEI5" s="135"/>
      <c r="DEJ5" s="135"/>
      <c r="DEK5" s="135"/>
      <c r="DEL5" s="135"/>
      <c r="DEM5" s="135"/>
      <c r="DEN5" s="135"/>
      <c r="DEO5" s="135"/>
      <c r="DEP5" s="135"/>
      <c r="DEQ5" s="135"/>
      <c r="DER5" s="135"/>
      <c r="DES5" s="135"/>
      <c r="DET5" s="135"/>
      <c r="DEU5" s="135"/>
      <c r="DEV5" s="135"/>
      <c r="DEW5" s="135"/>
      <c r="DEX5" s="135"/>
      <c r="DEY5" s="135"/>
      <c r="DEZ5" s="135"/>
      <c r="DFA5" s="135"/>
      <c r="DFB5" s="135"/>
      <c r="DFC5" s="135"/>
      <c r="DFD5" s="135"/>
      <c r="DFE5" s="135"/>
      <c r="DFF5" s="135"/>
      <c r="DFG5" s="135"/>
      <c r="DFH5" s="135"/>
      <c r="DFI5" s="135"/>
      <c r="DFJ5" s="135"/>
      <c r="DFK5" s="135"/>
      <c r="DFL5" s="135"/>
      <c r="DFM5" s="135"/>
      <c r="DFN5" s="135"/>
      <c r="DFO5" s="135"/>
      <c r="DFP5" s="135"/>
      <c r="DFQ5" s="135"/>
      <c r="DFR5" s="135"/>
      <c r="DFS5" s="135"/>
      <c r="DFT5" s="135"/>
      <c r="DFU5" s="135"/>
      <c r="DFV5" s="135"/>
      <c r="DFW5" s="135"/>
      <c r="DFX5" s="135"/>
      <c r="DFY5" s="135"/>
      <c r="DFZ5" s="135"/>
      <c r="DGA5" s="135"/>
      <c r="DGB5" s="135"/>
      <c r="DGC5" s="135"/>
      <c r="DGD5" s="135"/>
      <c r="DGE5" s="135"/>
      <c r="DGF5" s="135"/>
      <c r="DGG5" s="135"/>
      <c r="DGH5" s="135"/>
      <c r="DGI5" s="135"/>
      <c r="DGJ5" s="135"/>
      <c r="DGK5" s="135"/>
      <c r="DGL5" s="135"/>
      <c r="DGM5" s="135"/>
      <c r="DGN5" s="135"/>
      <c r="DGO5" s="135"/>
      <c r="DGP5" s="135"/>
      <c r="DGQ5" s="135"/>
      <c r="DGR5" s="135"/>
      <c r="DGS5" s="135"/>
      <c r="DGT5" s="135"/>
      <c r="DGU5" s="135"/>
      <c r="DGV5" s="135"/>
      <c r="DGW5" s="135"/>
      <c r="DGX5" s="135"/>
      <c r="DGY5" s="135"/>
      <c r="DGZ5" s="135"/>
      <c r="DHA5" s="135"/>
      <c r="DHB5" s="135"/>
      <c r="DHC5" s="135"/>
      <c r="DHD5" s="135"/>
      <c r="DHE5" s="135"/>
      <c r="DHF5" s="135"/>
      <c r="DHG5" s="135"/>
      <c r="DHH5" s="135"/>
      <c r="DHI5" s="135"/>
      <c r="DHJ5" s="135"/>
      <c r="DHK5" s="135"/>
      <c r="DHL5" s="135"/>
      <c r="DHM5" s="135"/>
      <c r="DHN5" s="135"/>
      <c r="DHO5" s="135"/>
      <c r="DHP5" s="135"/>
      <c r="DHQ5" s="135"/>
      <c r="DHR5" s="135"/>
      <c r="DHS5" s="135"/>
      <c r="DHT5" s="135"/>
      <c r="DHU5" s="135"/>
      <c r="DHV5" s="135"/>
      <c r="DHW5" s="135"/>
      <c r="DHX5" s="135"/>
      <c r="DHY5" s="135"/>
      <c r="DHZ5" s="135"/>
      <c r="DIA5" s="135"/>
      <c r="DIB5" s="135"/>
      <c r="DIC5" s="135"/>
      <c r="DID5" s="135"/>
      <c r="DIE5" s="135"/>
      <c r="DIF5" s="135"/>
      <c r="DIG5" s="135"/>
      <c r="DIH5" s="135"/>
      <c r="DII5" s="135"/>
      <c r="DIJ5" s="135"/>
      <c r="DIK5" s="135"/>
      <c r="DIL5" s="135"/>
      <c r="DIM5" s="135"/>
      <c r="DIN5" s="135"/>
      <c r="DIO5" s="135"/>
      <c r="DIP5" s="135"/>
      <c r="DIQ5" s="135"/>
      <c r="DIR5" s="135"/>
      <c r="DIS5" s="135"/>
      <c r="DIT5" s="135"/>
      <c r="DIU5" s="135"/>
      <c r="DIV5" s="135"/>
      <c r="DIW5" s="135"/>
      <c r="DIX5" s="135"/>
      <c r="DIY5" s="135"/>
      <c r="DIZ5" s="135"/>
      <c r="DJA5" s="135"/>
      <c r="DJB5" s="135"/>
      <c r="DJC5" s="135"/>
      <c r="DJD5" s="135"/>
      <c r="DJE5" s="135"/>
      <c r="DJF5" s="135"/>
      <c r="DJG5" s="135"/>
      <c r="DJH5" s="135"/>
      <c r="DJI5" s="135"/>
      <c r="DJJ5" s="135"/>
      <c r="DJK5" s="135"/>
      <c r="DJL5" s="135"/>
      <c r="DJM5" s="135"/>
      <c r="DJN5" s="135"/>
      <c r="DJO5" s="135"/>
      <c r="DJP5" s="135"/>
      <c r="DJQ5" s="135"/>
      <c r="DJR5" s="135"/>
      <c r="DJS5" s="135"/>
      <c r="DJT5" s="135"/>
      <c r="DJU5" s="135"/>
      <c r="DJV5" s="135"/>
      <c r="DJW5" s="135"/>
      <c r="DJX5" s="135"/>
      <c r="DJY5" s="135"/>
      <c r="DJZ5" s="135"/>
      <c r="DKA5" s="135"/>
      <c r="DKB5" s="135"/>
      <c r="DKC5" s="135"/>
      <c r="DKD5" s="135"/>
      <c r="DKE5" s="135"/>
      <c r="DKF5" s="135"/>
      <c r="DKG5" s="135"/>
      <c r="DKH5" s="135"/>
      <c r="DKI5" s="135"/>
      <c r="DKJ5" s="135"/>
      <c r="DKK5" s="135"/>
      <c r="DKL5" s="135"/>
      <c r="DKM5" s="135"/>
      <c r="DKN5" s="135"/>
      <c r="DKO5" s="135"/>
      <c r="DKP5" s="135"/>
      <c r="DKQ5" s="135"/>
      <c r="DKR5" s="135"/>
      <c r="DKS5" s="135"/>
      <c r="DKT5" s="135"/>
      <c r="DKU5" s="135"/>
      <c r="DKV5" s="135"/>
      <c r="DKW5" s="135"/>
      <c r="DKX5" s="135"/>
      <c r="DKY5" s="135"/>
      <c r="DKZ5" s="135"/>
      <c r="DLA5" s="135"/>
      <c r="DLB5" s="135"/>
      <c r="DLC5" s="135"/>
      <c r="DLD5" s="135"/>
      <c r="DLE5" s="135"/>
      <c r="DLF5" s="135"/>
      <c r="DLG5" s="135"/>
      <c r="DLH5" s="135"/>
      <c r="DLI5" s="135"/>
      <c r="DLJ5" s="135"/>
      <c r="DLK5" s="135"/>
      <c r="DLL5" s="135"/>
      <c r="DLM5" s="135"/>
      <c r="DLN5" s="135"/>
      <c r="DLO5" s="135"/>
      <c r="DLP5" s="135"/>
      <c r="DLQ5" s="135"/>
      <c r="DLR5" s="135"/>
      <c r="DLS5" s="135"/>
      <c r="DLT5" s="135"/>
      <c r="DLU5" s="135"/>
      <c r="DLV5" s="135"/>
      <c r="DLW5" s="135"/>
      <c r="DLX5" s="135"/>
      <c r="DLY5" s="135"/>
      <c r="DLZ5" s="135"/>
      <c r="DMA5" s="135"/>
      <c r="DMB5" s="135"/>
      <c r="DMC5" s="135"/>
      <c r="DMD5" s="135"/>
      <c r="DME5" s="135"/>
      <c r="DMF5" s="135"/>
      <c r="DMG5" s="135"/>
      <c r="DMH5" s="135"/>
      <c r="DMI5" s="135"/>
      <c r="DMJ5" s="135"/>
      <c r="DMK5" s="135"/>
      <c r="DML5" s="135"/>
      <c r="DMM5" s="135"/>
      <c r="DMN5" s="135"/>
      <c r="DMO5" s="135"/>
      <c r="DMP5" s="135"/>
      <c r="DMQ5" s="135"/>
      <c r="DMR5" s="135"/>
      <c r="DMS5" s="135"/>
      <c r="DMT5" s="135"/>
      <c r="DMU5" s="135"/>
      <c r="DMV5" s="135"/>
      <c r="DMW5" s="135"/>
      <c r="DMX5" s="135"/>
      <c r="DMY5" s="135"/>
      <c r="DMZ5" s="135"/>
      <c r="DNA5" s="135"/>
      <c r="DNB5" s="135"/>
      <c r="DNC5" s="135"/>
      <c r="DND5" s="135"/>
      <c r="DNE5" s="135"/>
      <c r="DNF5" s="135"/>
      <c r="DNG5" s="135"/>
      <c r="DNH5" s="135"/>
      <c r="DNI5" s="135"/>
      <c r="DNJ5" s="135"/>
      <c r="DNK5" s="135"/>
      <c r="DNL5" s="135"/>
      <c r="DNM5" s="135"/>
      <c r="DNN5" s="135"/>
      <c r="DNO5" s="135"/>
      <c r="DNP5" s="135"/>
      <c r="DNQ5" s="135"/>
      <c r="DNR5" s="135"/>
      <c r="DNS5" s="135"/>
      <c r="DNT5" s="135"/>
      <c r="DNU5" s="135"/>
      <c r="DNV5" s="135"/>
      <c r="DNW5" s="135"/>
      <c r="DNX5" s="135"/>
      <c r="DNY5" s="135"/>
      <c r="DNZ5" s="135"/>
      <c r="DOA5" s="135"/>
      <c r="DOB5" s="135"/>
      <c r="DOC5" s="135"/>
      <c r="DOD5" s="135"/>
      <c r="DOE5" s="135"/>
      <c r="DOF5" s="135"/>
      <c r="DOG5" s="135"/>
      <c r="DOH5" s="135"/>
      <c r="DOI5" s="135"/>
      <c r="DOJ5" s="135"/>
      <c r="DOK5" s="135"/>
      <c r="DOL5" s="135"/>
      <c r="DOM5" s="135"/>
      <c r="DON5" s="135"/>
      <c r="DOO5" s="135"/>
      <c r="DOP5" s="135"/>
      <c r="DOQ5" s="135"/>
      <c r="DOR5" s="135"/>
      <c r="DOS5" s="135"/>
      <c r="DOT5" s="135"/>
      <c r="DOU5" s="135"/>
      <c r="DOV5" s="135"/>
      <c r="DOW5" s="135"/>
      <c r="DOX5" s="135"/>
      <c r="DOY5" s="135"/>
      <c r="DOZ5" s="135"/>
      <c r="DPA5" s="135"/>
      <c r="DPB5" s="135"/>
      <c r="DPC5" s="135"/>
      <c r="DPD5" s="135"/>
      <c r="DPE5" s="135"/>
      <c r="DPF5" s="135"/>
      <c r="DPG5" s="135"/>
      <c r="DPH5" s="135"/>
      <c r="DPI5" s="135"/>
      <c r="DPJ5" s="135"/>
      <c r="DPK5" s="135"/>
      <c r="DPL5" s="135"/>
      <c r="DPM5" s="135"/>
      <c r="DPN5" s="135"/>
      <c r="DPO5" s="135"/>
      <c r="DPP5" s="135"/>
      <c r="DPQ5" s="135"/>
      <c r="DPR5" s="135"/>
      <c r="DPS5" s="135"/>
      <c r="DPT5" s="135"/>
      <c r="DPU5" s="135"/>
      <c r="DPV5" s="135"/>
      <c r="DPW5" s="135"/>
      <c r="DPX5" s="135"/>
      <c r="DPY5" s="135"/>
      <c r="DPZ5" s="135"/>
      <c r="DQA5" s="135"/>
      <c r="DQB5" s="135"/>
      <c r="DQC5" s="135"/>
      <c r="DQD5" s="135"/>
      <c r="DQE5" s="135"/>
      <c r="DQF5" s="135"/>
      <c r="DQG5" s="135"/>
      <c r="DQH5" s="135"/>
      <c r="DQI5" s="135"/>
      <c r="DQJ5" s="135"/>
      <c r="DQK5" s="135"/>
      <c r="DQL5" s="135"/>
      <c r="DQM5" s="135"/>
      <c r="DQN5" s="135"/>
      <c r="DQO5" s="135"/>
      <c r="DQP5" s="135"/>
      <c r="DQQ5" s="135"/>
      <c r="DQR5" s="135"/>
      <c r="DQS5" s="135"/>
      <c r="DQT5" s="135"/>
      <c r="DQU5" s="135"/>
      <c r="DQV5" s="135"/>
      <c r="DQW5" s="135"/>
      <c r="DQX5" s="135"/>
      <c r="DQY5" s="135"/>
      <c r="DQZ5" s="135"/>
      <c r="DRA5" s="135"/>
      <c r="DRB5" s="135"/>
      <c r="DRC5" s="135"/>
      <c r="DRD5" s="135"/>
      <c r="DRE5" s="135"/>
      <c r="DRF5" s="135"/>
      <c r="DRG5" s="135"/>
      <c r="DRH5" s="135"/>
      <c r="DRI5" s="135"/>
      <c r="DRJ5" s="135"/>
      <c r="DRK5" s="135"/>
      <c r="DRL5" s="135"/>
      <c r="DRM5" s="135"/>
      <c r="DRN5" s="135"/>
      <c r="DRO5" s="135"/>
      <c r="DRP5" s="135"/>
      <c r="DRQ5" s="135"/>
      <c r="DRR5" s="135"/>
      <c r="DRS5" s="135"/>
      <c r="DRT5" s="135"/>
      <c r="DRU5" s="135"/>
      <c r="DRV5" s="135"/>
      <c r="DRW5" s="135"/>
      <c r="DRX5" s="135"/>
      <c r="DRY5" s="135"/>
      <c r="DRZ5" s="135"/>
      <c r="DSA5" s="135"/>
      <c r="DSB5" s="135"/>
      <c r="DSC5" s="135"/>
      <c r="DSD5" s="135"/>
      <c r="DSE5" s="135"/>
      <c r="DSF5" s="135"/>
      <c r="DSG5" s="135"/>
      <c r="DSH5" s="135"/>
      <c r="DSI5" s="135"/>
      <c r="DSJ5" s="135"/>
      <c r="DSK5" s="135"/>
      <c r="DSL5" s="135"/>
      <c r="DSM5" s="135"/>
      <c r="DSN5" s="135"/>
      <c r="DSO5" s="135"/>
      <c r="DSP5" s="135"/>
      <c r="DSQ5" s="135"/>
      <c r="DSR5" s="135"/>
      <c r="DSS5" s="135"/>
      <c r="DST5" s="135"/>
      <c r="DSU5" s="135"/>
      <c r="DSV5" s="135"/>
      <c r="DSW5" s="135"/>
      <c r="DSX5" s="135"/>
      <c r="DSY5" s="135"/>
      <c r="DSZ5" s="135"/>
      <c r="DTA5" s="135"/>
      <c r="DTB5" s="135"/>
      <c r="DTC5" s="135"/>
      <c r="DTD5" s="135"/>
      <c r="DTE5" s="135"/>
      <c r="DTF5" s="135"/>
      <c r="DTG5" s="135"/>
      <c r="DTH5" s="135"/>
      <c r="DTI5" s="135"/>
      <c r="DTJ5" s="135"/>
      <c r="DTK5" s="135"/>
      <c r="DTL5" s="135"/>
      <c r="DTM5" s="135"/>
      <c r="DTN5" s="135"/>
      <c r="DTO5" s="135"/>
      <c r="DTP5" s="135"/>
      <c r="DTQ5" s="135"/>
      <c r="DTR5" s="135"/>
      <c r="DTS5" s="135"/>
      <c r="DTT5" s="135"/>
      <c r="DTU5" s="135"/>
      <c r="DTV5" s="135"/>
      <c r="DTW5" s="135"/>
      <c r="DTX5" s="135"/>
      <c r="DTY5" s="135"/>
      <c r="DTZ5" s="135"/>
      <c r="DUA5" s="135"/>
      <c r="DUB5" s="135"/>
      <c r="DUC5" s="135"/>
      <c r="DUD5" s="135"/>
      <c r="DUE5" s="135"/>
      <c r="DUF5" s="135"/>
      <c r="DUG5" s="135"/>
      <c r="DUH5" s="135"/>
      <c r="DUI5" s="135"/>
      <c r="DUJ5" s="135"/>
      <c r="DUK5" s="135"/>
      <c r="DUL5" s="135"/>
      <c r="DUM5" s="135"/>
      <c r="DUN5" s="135"/>
      <c r="DUO5" s="135"/>
      <c r="DUP5" s="135"/>
      <c r="DUQ5" s="135"/>
      <c r="DUR5" s="135"/>
      <c r="DUS5" s="135"/>
      <c r="DUT5" s="135"/>
      <c r="DUU5" s="135"/>
      <c r="DUV5" s="135"/>
      <c r="DUW5" s="135"/>
      <c r="DUX5" s="135"/>
      <c r="DUY5" s="135"/>
      <c r="DUZ5" s="135"/>
      <c r="DVA5" s="135"/>
      <c r="DVB5" s="135"/>
      <c r="DVC5" s="135"/>
      <c r="DVD5" s="135"/>
      <c r="DVE5" s="135"/>
      <c r="DVF5" s="135"/>
      <c r="DVG5" s="135"/>
      <c r="DVH5" s="135"/>
      <c r="DVI5" s="135"/>
      <c r="DVJ5" s="135"/>
      <c r="DVK5" s="135"/>
      <c r="DVL5" s="135"/>
      <c r="DVM5" s="135"/>
      <c r="DVN5" s="135"/>
      <c r="DVO5" s="135"/>
      <c r="DVP5" s="135"/>
      <c r="DVQ5" s="135"/>
      <c r="DVR5" s="135"/>
      <c r="DVS5" s="135"/>
      <c r="DVT5" s="135"/>
      <c r="DVU5" s="135"/>
      <c r="DVV5" s="135"/>
      <c r="DVW5" s="135"/>
      <c r="DVX5" s="135"/>
      <c r="DVY5" s="135"/>
      <c r="DVZ5" s="135"/>
      <c r="DWA5" s="135"/>
      <c r="DWB5" s="135"/>
      <c r="DWC5" s="135"/>
      <c r="DWD5" s="135"/>
      <c r="DWE5" s="135"/>
      <c r="DWF5" s="135"/>
      <c r="DWG5" s="135"/>
      <c r="DWH5" s="135"/>
      <c r="DWI5" s="135"/>
      <c r="DWJ5" s="135"/>
      <c r="DWK5" s="135"/>
      <c r="DWL5" s="135"/>
      <c r="DWM5" s="135"/>
      <c r="DWN5" s="135"/>
      <c r="DWO5" s="135"/>
      <c r="DWP5" s="135"/>
      <c r="DWQ5" s="135"/>
      <c r="DWR5" s="135"/>
      <c r="DWS5" s="135"/>
      <c r="DWT5" s="135"/>
      <c r="DWU5" s="135"/>
      <c r="DWV5" s="135"/>
      <c r="DWW5" s="135"/>
      <c r="DWX5" s="135"/>
      <c r="DWY5" s="135"/>
      <c r="DWZ5" s="135"/>
      <c r="DXA5" s="135"/>
      <c r="DXB5" s="135"/>
      <c r="DXC5" s="135"/>
      <c r="DXD5" s="135"/>
      <c r="DXE5" s="135"/>
      <c r="DXF5" s="135"/>
      <c r="DXG5" s="135"/>
      <c r="DXH5" s="135"/>
      <c r="DXI5" s="135"/>
      <c r="DXJ5" s="135"/>
      <c r="DXK5" s="135"/>
      <c r="DXL5" s="135"/>
      <c r="DXM5" s="135"/>
      <c r="DXN5" s="135"/>
      <c r="DXO5" s="135"/>
      <c r="DXP5" s="135"/>
      <c r="DXQ5" s="135"/>
      <c r="DXR5" s="135"/>
      <c r="DXS5" s="135"/>
      <c r="DXT5" s="135"/>
      <c r="DXU5" s="135"/>
      <c r="DXV5" s="135"/>
      <c r="DXW5" s="135"/>
      <c r="DXX5" s="135"/>
      <c r="DXY5" s="135"/>
      <c r="DXZ5" s="135"/>
      <c r="DYA5" s="135"/>
      <c r="DYB5" s="135"/>
      <c r="DYC5" s="135"/>
      <c r="DYD5" s="135"/>
      <c r="DYE5" s="135"/>
      <c r="DYF5" s="135"/>
      <c r="DYG5" s="135"/>
      <c r="DYH5" s="135"/>
      <c r="DYI5" s="135"/>
      <c r="DYJ5" s="135"/>
      <c r="DYK5" s="135"/>
      <c r="DYL5" s="135"/>
      <c r="DYM5" s="135"/>
      <c r="DYN5" s="135"/>
      <c r="DYO5" s="135"/>
      <c r="DYP5" s="135"/>
      <c r="DYQ5" s="135"/>
      <c r="DYR5" s="135"/>
      <c r="DYS5" s="135"/>
      <c r="DYT5" s="135"/>
      <c r="DYU5" s="135"/>
      <c r="DYV5" s="135"/>
      <c r="DYW5" s="135"/>
      <c r="DYX5" s="135"/>
      <c r="DYY5" s="135"/>
      <c r="DYZ5" s="135"/>
      <c r="DZA5" s="135"/>
      <c r="DZB5" s="135"/>
      <c r="DZC5" s="135"/>
      <c r="DZD5" s="135"/>
      <c r="DZE5" s="135"/>
      <c r="DZF5" s="135"/>
      <c r="DZG5" s="135"/>
      <c r="DZH5" s="135"/>
      <c r="DZI5" s="135"/>
      <c r="DZJ5" s="135"/>
      <c r="DZK5" s="135"/>
      <c r="DZL5" s="135"/>
      <c r="DZM5" s="135"/>
      <c r="DZN5" s="135"/>
      <c r="DZO5" s="135"/>
      <c r="DZP5" s="135"/>
      <c r="DZQ5" s="135"/>
      <c r="DZR5" s="135"/>
      <c r="DZS5" s="135"/>
      <c r="DZT5" s="135"/>
      <c r="DZU5" s="135"/>
      <c r="DZV5" s="135"/>
      <c r="DZW5" s="135"/>
      <c r="DZX5" s="135"/>
      <c r="DZY5" s="135"/>
      <c r="DZZ5" s="135"/>
      <c r="EAA5" s="135"/>
      <c r="EAB5" s="135"/>
      <c r="EAC5" s="135"/>
      <c r="EAD5" s="135"/>
      <c r="EAE5" s="135"/>
      <c r="EAF5" s="135"/>
      <c r="EAG5" s="135"/>
      <c r="EAH5" s="135"/>
      <c r="EAI5" s="135"/>
      <c r="EAJ5" s="135"/>
      <c r="EAK5" s="135"/>
      <c r="EAL5" s="135"/>
      <c r="EAM5" s="135"/>
      <c r="EAN5" s="135"/>
      <c r="EAO5" s="135"/>
      <c r="EAP5" s="135"/>
      <c r="EAQ5" s="135"/>
      <c r="EAR5" s="135"/>
      <c r="EAS5" s="135"/>
      <c r="EAT5" s="135"/>
      <c r="EAU5" s="135"/>
      <c r="EAV5" s="135"/>
      <c r="EAW5" s="135"/>
      <c r="EAX5" s="135"/>
      <c r="EAY5" s="135"/>
      <c r="EAZ5" s="135"/>
      <c r="EBA5" s="135"/>
      <c r="EBB5" s="135"/>
      <c r="EBC5" s="135"/>
      <c r="EBD5" s="135"/>
      <c r="EBE5" s="135"/>
      <c r="EBF5" s="135"/>
      <c r="EBG5" s="135"/>
      <c r="EBH5" s="135"/>
      <c r="EBI5" s="135"/>
      <c r="EBJ5" s="135"/>
      <c r="EBK5" s="135"/>
      <c r="EBL5" s="135"/>
      <c r="EBM5" s="135"/>
      <c r="EBN5" s="135"/>
      <c r="EBO5" s="135"/>
      <c r="EBP5" s="135"/>
      <c r="EBQ5" s="135"/>
      <c r="EBR5" s="135"/>
      <c r="EBS5" s="135"/>
      <c r="EBT5" s="135"/>
      <c r="EBU5" s="135"/>
      <c r="EBV5" s="135"/>
      <c r="EBW5" s="135"/>
      <c r="EBX5" s="135"/>
      <c r="EBY5" s="135"/>
      <c r="EBZ5" s="135"/>
      <c r="ECA5" s="135"/>
      <c r="ECB5" s="135"/>
      <c r="ECC5" s="135"/>
      <c r="ECD5" s="135"/>
      <c r="ECE5" s="135"/>
      <c r="ECF5" s="135"/>
      <c r="ECG5" s="135"/>
      <c r="ECH5" s="135"/>
      <c r="ECI5" s="135"/>
      <c r="ECJ5" s="135"/>
      <c r="ECK5" s="135"/>
      <c r="ECL5" s="135"/>
      <c r="ECM5" s="135"/>
      <c r="ECN5" s="135"/>
      <c r="ECO5" s="135"/>
      <c r="ECP5" s="135"/>
      <c r="ECQ5" s="135"/>
      <c r="ECR5" s="135"/>
      <c r="ECS5" s="135"/>
      <c r="ECT5" s="135"/>
      <c r="ECU5" s="135"/>
      <c r="ECV5" s="135"/>
      <c r="ECW5" s="135"/>
      <c r="ECX5" s="135"/>
      <c r="ECY5" s="135"/>
      <c r="ECZ5" s="135"/>
      <c r="EDA5" s="135"/>
      <c r="EDB5" s="135"/>
      <c r="EDC5" s="135"/>
      <c r="EDD5" s="135"/>
      <c r="EDE5" s="135"/>
      <c r="EDF5" s="135"/>
      <c r="EDG5" s="135"/>
      <c r="EDH5" s="135"/>
      <c r="EDI5" s="135"/>
      <c r="EDJ5" s="135"/>
      <c r="EDK5" s="135"/>
      <c r="EDL5" s="135"/>
      <c r="EDM5" s="135"/>
      <c r="EDN5" s="135"/>
      <c r="EDO5" s="135"/>
      <c r="EDP5" s="135"/>
      <c r="EDQ5" s="135"/>
      <c r="EDR5" s="135"/>
      <c r="EDS5" s="135"/>
      <c r="EDT5" s="135"/>
      <c r="EDU5" s="135"/>
      <c r="EDV5" s="135"/>
      <c r="EDW5" s="135"/>
      <c r="EDX5" s="135"/>
      <c r="EDY5" s="135"/>
      <c r="EDZ5" s="135"/>
      <c r="EEA5" s="135"/>
      <c r="EEB5" s="135"/>
      <c r="EEC5" s="135"/>
      <c r="EED5" s="135"/>
      <c r="EEE5" s="135"/>
      <c r="EEF5" s="135"/>
      <c r="EEG5" s="135"/>
      <c r="EEH5" s="135"/>
      <c r="EEI5" s="135"/>
      <c r="EEJ5" s="135"/>
      <c r="EEK5" s="135"/>
      <c r="EEL5" s="135"/>
      <c r="EEM5" s="135"/>
      <c r="EEN5" s="135"/>
      <c r="EEO5" s="135"/>
      <c r="EEP5" s="135"/>
      <c r="EEQ5" s="135"/>
      <c r="EER5" s="135"/>
      <c r="EES5" s="135"/>
      <c r="EET5" s="135"/>
      <c r="EEU5" s="135"/>
      <c r="EEV5" s="135"/>
      <c r="EEW5" s="135"/>
      <c r="EEX5" s="135"/>
      <c r="EEY5" s="135"/>
      <c r="EEZ5" s="135"/>
      <c r="EFA5" s="135"/>
      <c r="EFB5" s="135"/>
      <c r="EFC5" s="135"/>
      <c r="EFD5" s="135"/>
      <c r="EFE5" s="135"/>
      <c r="EFF5" s="135"/>
      <c r="EFG5" s="135"/>
      <c r="EFH5" s="135"/>
      <c r="EFI5" s="135"/>
      <c r="EFJ5" s="135"/>
      <c r="EFK5" s="135"/>
      <c r="EFL5" s="135"/>
      <c r="EFM5" s="135"/>
      <c r="EFN5" s="135"/>
      <c r="EFO5" s="135"/>
      <c r="EFP5" s="135"/>
      <c r="EFQ5" s="135"/>
      <c r="EFR5" s="135"/>
      <c r="EFS5" s="135"/>
      <c r="EFT5" s="135"/>
      <c r="EFU5" s="135"/>
      <c r="EFV5" s="135"/>
      <c r="EFW5" s="135"/>
      <c r="EFX5" s="135"/>
      <c r="EFY5" s="135"/>
      <c r="EFZ5" s="135"/>
      <c r="EGA5" s="135"/>
      <c r="EGB5" s="135"/>
      <c r="EGC5" s="135"/>
      <c r="EGD5" s="135"/>
      <c r="EGE5" s="135"/>
      <c r="EGF5" s="135"/>
      <c r="EGG5" s="135"/>
      <c r="EGH5" s="135"/>
      <c r="EGI5" s="135"/>
      <c r="EGJ5" s="135"/>
      <c r="EGK5" s="135"/>
      <c r="EGL5" s="135"/>
      <c r="EGM5" s="135"/>
      <c r="EGN5" s="135"/>
      <c r="EGO5" s="135"/>
      <c r="EGP5" s="135"/>
      <c r="EGQ5" s="135"/>
      <c r="EGR5" s="135"/>
      <c r="EGS5" s="135"/>
      <c r="EGT5" s="135"/>
      <c r="EGU5" s="135"/>
      <c r="EGV5" s="135"/>
      <c r="EGW5" s="135"/>
      <c r="EGX5" s="135"/>
      <c r="EGY5" s="135"/>
      <c r="EGZ5" s="135"/>
      <c r="EHA5" s="135"/>
      <c r="EHB5" s="135"/>
      <c r="EHC5" s="135"/>
      <c r="EHD5" s="135"/>
      <c r="EHE5" s="135"/>
      <c r="EHF5" s="135"/>
      <c r="EHG5" s="135"/>
      <c r="EHH5" s="135"/>
      <c r="EHI5" s="135"/>
      <c r="EHJ5" s="135"/>
      <c r="EHK5" s="135"/>
      <c r="EHL5" s="135"/>
      <c r="EHM5" s="135"/>
      <c r="EHN5" s="135"/>
      <c r="EHO5" s="135"/>
      <c r="EHP5" s="135"/>
      <c r="EHQ5" s="135"/>
      <c r="EHR5" s="135"/>
      <c r="EHS5" s="135"/>
      <c r="EHT5" s="135"/>
      <c r="EHU5" s="135"/>
      <c r="EHV5" s="135"/>
      <c r="EHW5" s="135"/>
      <c r="EHX5" s="135"/>
      <c r="EHY5" s="135"/>
      <c r="EHZ5" s="135"/>
      <c r="EIA5" s="135"/>
      <c r="EIB5" s="135"/>
      <c r="EIC5" s="135"/>
      <c r="EID5" s="135"/>
      <c r="EIE5" s="135"/>
      <c r="EIF5" s="135"/>
      <c r="EIG5" s="135"/>
      <c r="EIH5" s="135"/>
      <c r="EII5" s="135"/>
      <c r="EIJ5" s="135"/>
      <c r="EIK5" s="135"/>
      <c r="EIL5" s="135"/>
      <c r="EIM5" s="135"/>
      <c r="EIN5" s="135"/>
      <c r="EIO5" s="135"/>
      <c r="EIP5" s="135"/>
      <c r="EIQ5" s="135"/>
      <c r="EIR5" s="135"/>
      <c r="EIS5" s="135"/>
      <c r="EIT5" s="135"/>
      <c r="EIU5" s="135"/>
      <c r="EIV5" s="135"/>
      <c r="EIW5" s="135"/>
      <c r="EIX5" s="135"/>
      <c r="EIY5" s="135"/>
      <c r="EIZ5" s="135"/>
      <c r="EJA5" s="135"/>
      <c r="EJB5" s="135"/>
      <c r="EJC5" s="135"/>
      <c r="EJD5" s="135"/>
      <c r="EJE5" s="135"/>
      <c r="EJF5" s="135"/>
      <c r="EJG5" s="135"/>
      <c r="EJH5" s="135"/>
      <c r="EJI5" s="135"/>
      <c r="EJJ5" s="135"/>
      <c r="EJK5" s="135"/>
      <c r="EJL5" s="135"/>
      <c r="EJM5" s="135"/>
      <c r="EJN5" s="135"/>
      <c r="EJO5" s="135"/>
      <c r="EJP5" s="135"/>
      <c r="EJQ5" s="135"/>
      <c r="EJR5" s="135"/>
      <c r="EJS5" s="135"/>
      <c r="EJT5" s="135"/>
      <c r="EJU5" s="135"/>
      <c r="EJV5" s="135"/>
      <c r="EJW5" s="135"/>
      <c r="EJX5" s="135"/>
      <c r="EJY5" s="135"/>
      <c r="EJZ5" s="135"/>
      <c r="EKA5" s="135"/>
      <c r="EKB5" s="135"/>
      <c r="EKC5" s="135"/>
      <c r="EKD5" s="135"/>
      <c r="EKE5" s="135"/>
      <c r="EKF5" s="135"/>
      <c r="EKG5" s="135"/>
      <c r="EKH5" s="135"/>
      <c r="EKI5" s="135"/>
      <c r="EKJ5" s="135"/>
      <c r="EKK5" s="135"/>
      <c r="EKL5" s="135"/>
      <c r="EKM5" s="135"/>
      <c r="EKN5" s="135"/>
      <c r="EKO5" s="135"/>
      <c r="EKP5" s="135"/>
      <c r="EKQ5" s="135"/>
      <c r="EKR5" s="135"/>
      <c r="EKS5" s="135"/>
      <c r="EKT5" s="135"/>
      <c r="EKU5" s="135"/>
      <c r="EKV5" s="135"/>
      <c r="EKW5" s="135"/>
      <c r="EKX5" s="135"/>
      <c r="EKY5" s="135"/>
      <c r="EKZ5" s="135"/>
      <c r="ELA5" s="135"/>
      <c r="ELB5" s="135"/>
      <c r="ELC5" s="135"/>
      <c r="ELD5" s="135"/>
      <c r="ELE5" s="135"/>
      <c r="ELF5" s="135"/>
      <c r="ELG5" s="135"/>
      <c r="ELH5" s="135"/>
      <c r="ELI5" s="135"/>
      <c r="ELJ5" s="135"/>
      <c r="ELK5" s="135"/>
      <c r="ELL5" s="135"/>
      <c r="ELM5" s="135"/>
      <c r="ELN5" s="135"/>
      <c r="ELO5" s="135"/>
      <c r="ELP5" s="135"/>
      <c r="ELQ5" s="135"/>
      <c r="ELR5" s="135"/>
      <c r="ELS5" s="135"/>
      <c r="ELT5" s="135"/>
      <c r="ELU5" s="135"/>
      <c r="ELV5" s="135"/>
      <c r="ELW5" s="135"/>
      <c r="ELX5" s="135"/>
      <c r="ELY5" s="135"/>
      <c r="ELZ5" s="135"/>
      <c r="EMA5" s="135"/>
      <c r="EMB5" s="135"/>
      <c r="EMC5" s="135"/>
      <c r="EMD5" s="135"/>
      <c r="EME5" s="135"/>
      <c r="EMF5" s="135"/>
      <c r="EMG5" s="135"/>
      <c r="EMH5" s="135"/>
      <c r="EMI5" s="135"/>
      <c r="EMJ5" s="135"/>
      <c r="EMK5" s="135"/>
      <c r="EML5" s="135"/>
      <c r="EMM5" s="135"/>
      <c r="EMN5" s="135"/>
      <c r="EMO5" s="135"/>
      <c r="EMP5" s="135"/>
      <c r="EMQ5" s="135"/>
      <c r="EMR5" s="135"/>
      <c r="EMS5" s="135"/>
      <c r="EMT5" s="135"/>
      <c r="EMU5" s="135"/>
      <c r="EMV5" s="135"/>
      <c r="EMW5" s="135"/>
      <c r="EMX5" s="135"/>
      <c r="EMY5" s="135"/>
      <c r="EMZ5" s="135"/>
      <c r="ENA5" s="135"/>
      <c r="ENB5" s="135"/>
      <c r="ENC5" s="135"/>
      <c r="END5" s="135"/>
      <c r="ENE5" s="135"/>
      <c r="ENF5" s="135"/>
      <c r="ENG5" s="135"/>
      <c r="ENH5" s="135"/>
      <c r="ENI5" s="135"/>
      <c r="ENJ5" s="135"/>
      <c r="ENK5" s="135"/>
      <c r="ENL5" s="135"/>
      <c r="ENM5" s="135"/>
      <c r="ENN5" s="135"/>
      <c r="ENO5" s="135"/>
      <c r="ENP5" s="135"/>
      <c r="ENQ5" s="135"/>
      <c r="ENR5" s="135"/>
      <c r="ENS5" s="135"/>
      <c r="ENT5" s="135"/>
      <c r="ENU5" s="135"/>
      <c r="ENV5" s="135"/>
      <c r="ENW5" s="135"/>
      <c r="ENX5" s="135"/>
      <c r="ENY5" s="135"/>
      <c r="ENZ5" s="135"/>
      <c r="EOA5" s="135"/>
      <c r="EOB5" s="135"/>
      <c r="EOC5" s="135"/>
      <c r="EOD5" s="135"/>
      <c r="EOE5" s="135"/>
      <c r="EOF5" s="135"/>
      <c r="EOG5" s="135"/>
      <c r="EOH5" s="135"/>
      <c r="EOI5" s="135"/>
      <c r="EOJ5" s="135"/>
      <c r="EOK5" s="135"/>
      <c r="EOL5" s="135"/>
      <c r="EOM5" s="135"/>
      <c r="EON5" s="135"/>
      <c r="EOO5" s="135"/>
      <c r="EOP5" s="135"/>
      <c r="EOQ5" s="135"/>
      <c r="EOR5" s="135"/>
      <c r="EOS5" s="135"/>
      <c r="EOT5" s="135"/>
      <c r="EOU5" s="135"/>
      <c r="EOV5" s="135"/>
      <c r="EOW5" s="135"/>
      <c r="EOX5" s="135"/>
      <c r="EOY5" s="135"/>
      <c r="EOZ5" s="135"/>
      <c r="EPA5" s="135"/>
      <c r="EPB5" s="135"/>
      <c r="EPC5" s="135"/>
      <c r="EPD5" s="135"/>
      <c r="EPE5" s="135"/>
      <c r="EPF5" s="135"/>
      <c r="EPG5" s="135"/>
      <c r="EPH5" s="135"/>
      <c r="EPI5" s="135"/>
      <c r="EPJ5" s="135"/>
      <c r="EPK5" s="135"/>
      <c r="EPL5" s="135"/>
      <c r="EPM5" s="135"/>
      <c r="EPN5" s="135"/>
      <c r="EPO5" s="135"/>
      <c r="EPP5" s="135"/>
      <c r="EPQ5" s="135"/>
      <c r="EPR5" s="135"/>
      <c r="EPS5" s="135"/>
      <c r="EPT5" s="135"/>
      <c r="EPU5" s="135"/>
      <c r="EPV5" s="135"/>
      <c r="EPW5" s="135"/>
      <c r="EPX5" s="135"/>
      <c r="EPY5" s="135"/>
      <c r="EPZ5" s="135"/>
      <c r="EQA5" s="135"/>
      <c r="EQB5" s="135"/>
      <c r="EQC5" s="135"/>
      <c r="EQD5" s="135"/>
      <c r="EQE5" s="135"/>
      <c r="EQF5" s="135"/>
      <c r="EQG5" s="135"/>
      <c r="EQH5" s="135"/>
      <c r="EQI5" s="135"/>
      <c r="EQJ5" s="135"/>
      <c r="EQK5" s="135"/>
      <c r="EQL5" s="135"/>
      <c r="EQM5" s="135"/>
      <c r="EQN5" s="135"/>
      <c r="EQO5" s="135"/>
      <c r="EQP5" s="135"/>
      <c r="EQQ5" s="135"/>
      <c r="EQR5" s="135"/>
      <c r="EQS5" s="135"/>
      <c r="EQT5" s="135"/>
      <c r="EQU5" s="135"/>
      <c r="EQV5" s="135"/>
      <c r="EQW5" s="135"/>
      <c r="EQX5" s="135"/>
      <c r="EQY5" s="135"/>
      <c r="EQZ5" s="135"/>
      <c r="ERA5" s="135"/>
      <c r="ERB5" s="135"/>
      <c r="ERC5" s="135"/>
      <c r="ERD5" s="135"/>
      <c r="ERE5" s="135"/>
      <c r="ERF5" s="135"/>
      <c r="ERG5" s="135"/>
      <c r="ERH5" s="135"/>
      <c r="ERI5" s="135"/>
      <c r="ERJ5" s="135"/>
      <c r="ERK5" s="135"/>
      <c r="ERL5" s="135"/>
      <c r="ERM5" s="135"/>
      <c r="ERN5" s="135"/>
      <c r="ERO5" s="135"/>
      <c r="ERP5" s="135"/>
      <c r="ERQ5" s="135"/>
      <c r="ERR5" s="135"/>
      <c r="ERS5" s="135"/>
      <c r="ERT5" s="135"/>
      <c r="ERU5" s="135"/>
      <c r="ERV5" s="135"/>
      <c r="ERW5" s="135"/>
      <c r="ERX5" s="135"/>
      <c r="ERY5" s="135"/>
      <c r="ERZ5" s="135"/>
      <c r="ESA5" s="135"/>
      <c r="ESB5" s="135"/>
      <c r="ESC5" s="135"/>
      <c r="ESD5" s="135"/>
      <c r="ESE5" s="135"/>
      <c r="ESF5" s="135"/>
      <c r="ESG5" s="135"/>
      <c r="ESH5" s="135"/>
      <c r="ESI5" s="135"/>
      <c r="ESJ5" s="135"/>
      <c r="ESK5" s="135"/>
      <c r="ESL5" s="135"/>
      <c r="ESM5" s="135"/>
      <c r="ESN5" s="135"/>
      <c r="ESO5" s="135"/>
      <c r="ESP5" s="135"/>
      <c r="ESQ5" s="135"/>
      <c r="ESR5" s="135"/>
      <c r="ESS5" s="135"/>
      <c r="EST5" s="135"/>
      <c r="ESU5" s="135"/>
      <c r="ESV5" s="135"/>
      <c r="ESW5" s="135"/>
      <c r="ESX5" s="135"/>
      <c r="ESY5" s="135"/>
      <c r="ESZ5" s="135"/>
      <c r="ETA5" s="135"/>
      <c r="ETB5" s="135"/>
      <c r="ETC5" s="135"/>
      <c r="ETD5" s="135"/>
      <c r="ETE5" s="135"/>
      <c r="ETF5" s="135"/>
      <c r="ETG5" s="135"/>
      <c r="ETH5" s="135"/>
      <c r="ETI5" s="135"/>
      <c r="ETJ5" s="135"/>
      <c r="ETK5" s="135"/>
      <c r="ETL5" s="135"/>
      <c r="ETM5" s="135"/>
      <c r="ETN5" s="135"/>
      <c r="ETO5" s="135"/>
      <c r="ETP5" s="135"/>
      <c r="ETQ5" s="135"/>
      <c r="ETR5" s="135"/>
      <c r="ETS5" s="135"/>
      <c r="ETT5" s="135"/>
      <c r="ETU5" s="135"/>
      <c r="ETV5" s="135"/>
      <c r="ETW5" s="135"/>
      <c r="ETX5" s="135"/>
      <c r="ETY5" s="135"/>
      <c r="ETZ5" s="135"/>
      <c r="EUA5" s="135"/>
      <c r="EUB5" s="135"/>
      <c r="EUC5" s="135"/>
      <c r="EUD5" s="135"/>
      <c r="EUE5" s="135"/>
      <c r="EUF5" s="135"/>
      <c r="EUG5" s="135"/>
      <c r="EUH5" s="135"/>
      <c r="EUI5" s="135"/>
      <c r="EUJ5" s="135"/>
      <c r="EUK5" s="135"/>
      <c r="EUL5" s="135"/>
      <c r="EUM5" s="135"/>
      <c r="EUN5" s="135"/>
      <c r="EUO5" s="135"/>
      <c r="EUP5" s="135"/>
      <c r="EUQ5" s="135"/>
      <c r="EUR5" s="135"/>
      <c r="EUS5" s="135"/>
      <c r="EUT5" s="135"/>
      <c r="EUU5" s="135"/>
      <c r="EUV5" s="135"/>
      <c r="EUW5" s="135"/>
      <c r="EUX5" s="135"/>
      <c r="EUY5" s="135"/>
      <c r="EUZ5" s="135"/>
      <c r="EVA5" s="135"/>
      <c r="EVB5" s="135"/>
      <c r="EVC5" s="135"/>
      <c r="EVD5" s="135"/>
      <c r="EVE5" s="135"/>
      <c r="EVF5" s="135"/>
      <c r="EVG5" s="135"/>
      <c r="EVH5" s="135"/>
      <c r="EVI5" s="135"/>
      <c r="EVJ5" s="135"/>
      <c r="EVK5" s="135"/>
      <c r="EVL5" s="135"/>
      <c r="EVM5" s="135"/>
      <c r="EVN5" s="135"/>
      <c r="EVO5" s="135"/>
      <c r="EVP5" s="135"/>
      <c r="EVQ5" s="135"/>
      <c r="EVR5" s="135"/>
      <c r="EVS5" s="135"/>
      <c r="EVT5" s="135"/>
      <c r="EVU5" s="135"/>
      <c r="EVV5" s="135"/>
      <c r="EVW5" s="135"/>
      <c r="EVX5" s="135"/>
      <c r="EVY5" s="135"/>
      <c r="EVZ5" s="135"/>
      <c r="EWA5" s="135"/>
      <c r="EWB5" s="135"/>
      <c r="EWC5" s="135"/>
      <c r="EWD5" s="135"/>
      <c r="EWE5" s="135"/>
      <c r="EWF5" s="135"/>
      <c r="EWG5" s="135"/>
      <c r="EWH5" s="135"/>
      <c r="EWI5" s="135"/>
      <c r="EWJ5" s="135"/>
      <c r="EWK5" s="135"/>
      <c r="EWL5" s="135"/>
      <c r="EWM5" s="135"/>
      <c r="EWN5" s="135"/>
      <c r="EWO5" s="135"/>
      <c r="EWP5" s="135"/>
      <c r="EWQ5" s="135"/>
      <c r="EWR5" s="135"/>
      <c r="EWS5" s="135"/>
      <c r="EWT5" s="135"/>
      <c r="EWU5" s="135"/>
      <c r="EWV5" s="135"/>
      <c r="EWW5" s="135"/>
      <c r="EWX5" s="135"/>
      <c r="EWY5" s="135"/>
      <c r="EWZ5" s="135"/>
      <c r="EXA5" s="135"/>
      <c r="EXB5" s="135"/>
      <c r="EXC5" s="135"/>
      <c r="EXD5" s="135"/>
      <c r="EXE5" s="135"/>
      <c r="EXF5" s="135"/>
      <c r="EXG5" s="135"/>
      <c r="EXH5" s="135"/>
      <c r="EXI5" s="135"/>
      <c r="EXJ5" s="135"/>
      <c r="EXK5" s="135"/>
      <c r="EXL5" s="135"/>
      <c r="EXM5" s="135"/>
      <c r="EXN5" s="135"/>
      <c r="EXO5" s="135"/>
      <c r="EXP5" s="135"/>
      <c r="EXQ5" s="135"/>
      <c r="EXR5" s="135"/>
      <c r="EXS5" s="135"/>
      <c r="EXT5" s="135"/>
      <c r="EXU5" s="135"/>
      <c r="EXV5" s="135"/>
      <c r="EXW5" s="135"/>
      <c r="EXX5" s="135"/>
      <c r="EXY5" s="135"/>
      <c r="EXZ5" s="135"/>
      <c r="EYA5" s="135"/>
      <c r="EYB5" s="135"/>
      <c r="EYC5" s="135"/>
      <c r="EYD5" s="135"/>
      <c r="EYE5" s="135"/>
      <c r="EYF5" s="135"/>
      <c r="EYG5" s="135"/>
      <c r="EYH5" s="135"/>
      <c r="EYI5" s="135"/>
      <c r="EYJ5" s="135"/>
      <c r="EYK5" s="135"/>
      <c r="EYL5" s="135"/>
      <c r="EYM5" s="135"/>
      <c r="EYN5" s="135"/>
      <c r="EYO5" s="135"/>
      <c r="EYP5" s="135"/>
      <c r="EYQ5" s="135"/>
      <c r="EYR5" s="135"/>
      <c r="EYS5" s="135"/>
      <c r="EYT5" s="135"/>
      <c r="EYU5" s="135"/>
      <c r="EYV5" s="135"/>
      <c r="EYW5" s="135"/>
      <c r="EYX5" s="135"/>
      <c r="EYY5" s="135"/>
      <c r="EYZ5" s="135"/>
      <c r="EZA5" s="135"/>
      <c r="EZB5" s="135"/>
      <c r="EZC5" s="135"/>
      <c r="EZD5" s="135"/>
      <c r="EZE5" s="135"/>
      <c r="EZF5" s="135"/>
      <c r="EZG5" s="135"/>
      <c r="EZH5" s="135"/>
      <c r="EZI5" s="135"/>
      <c r="EZJ5" s="135"/>
      <c r="EZK5" s="135"/>
      <c r="EZL5" s="135"/>
      <c r="EZM5" s="135"/>
      <c r="EZN5" s="135"/>
      <c r="EZO5" s="135"/>
      <c r="EZP5" s="135"/>
      <c r="EZQ5" s="135"/>
      <c r="EZR5" s="135"/>
      <c r="EZS5" s="135"/>
      <c r="EZT5" s="135"/>
      <c r="EZU5" s="135"/>
      <c r="EZV5" s="135"/>
      <c r="EZW5" s="135"/>
      <c r="EZX5" s="135"/>
      <c r="EZY5" s="135"/>
      <c r="EZZ5" s="135"/>
      <c r="FAA5" s="135"/>
      <c r="FAB5" s="135"/>
      <c r="FAC5" s="135"/>
      <c r="FAD5" s="135"/>
      <c r="FAE5" s="135"/>
      <c r="FAF5" s="135"/>
      <c r="FAG5" s="135"/>
      <c r="FAH5" s="135"/>
      <c r="FAI5" s="135"/>
      <c r="FAJ5" s="135"/>
      <c r="FAK5" s="135"/>
      <c r="FAL5" s="135"/>
      <c r="FAM5" s="135"/>
      <c r="FAN5" s="135"/>
      <c r="FAO5" s="135"/>
      <c r="FAP5" s="135"/>
      <c r="FAQ5" s="135"/>
      <c r="FAR5" s="135"/>
      <c r="FAS5" s="135"/>
      <c r="FAT5" s="135"/>
      <c r="FAU5" s="135"/>
      <c r="FAV5" s="135"/>
      <c r="FAW5" s="135"/>
      <c r="FAX5" s="135"/>
      <c r="FAY5" s="135"/>
      <c r="FAZ5" s="135"/>
      <c r="FBA5" s="135"/>
      <c r="FBB5" s="135"/>
      <c r="FBC5" s="135"/>
      <c r="FBD5" s="135"/>
      <c r="FBE5" s="135"/>
      <c r="FBF5" s="135"/>
      <c r="FBG5" s="135"/>
      <c r="FBH5" s="135"/>
      <c r="FBI5" s="135"/>
      <c r="FBJ5" s="135"/>
      <c r="FBK5" s="135"/>
      <c r="FBL5" s="135"/>
      <c r="FBM5" s="135"/>
      <c r="FBN5" s="135"/>
      <c r="FBO5" s="135"/>
      <c r="FBP5" s="135"/>
      <c r="FBQ5" s="135"/>
      <c r="FBR5" s="135"/>
      <c r="FBS5" s="135"/>
      <c r="FBT5" s="135"/>
      <c r="FBU5" s="135"/>
      <c r="FBV5" s="135"/>
      <c r="FBW5" s="135"/>
      <c r="FBX5" s="135"/>
      <c r="FBY5" s="135"/>
      <c r="FBZ5" s="135"/>
      <c r="FCA5" s="135"/>
      <c r="FCB5" s="135"/>
      <c r="FCC5" s="135"/>
      <c r="FCD5" s="135"/>
      <c r="FCE5" s="135"/>
      <c r="FCF5" s="135"/>
      <c r="FCG5" s="135"/>
      <c r="FCH5" s="135"/>
      <c r="FCI5" s="135"/>
      <c r="FCJ5" s="135"/>
      <c r="FCK5" s="135"/>
      <c r="FCL5" s="135"/>
      <c r="FCM5" s="135"/>
      <c r="FCN5" s="135"/>
      <c r="FCO5" s="135"/>
      <c r="FCP5" s="135"/>
      <c r="FCQ5" s="135"/>
      <c r="FCR5" s="135"/>
      <c r="FCS5" s="135"/>
      <c r="FCT5" s="135"/>
      <c r="FCU5" s="135"/>
      <c r="FCV5" s="135"/>
      <c r="FCW5" s="135"/>
      <c r="FCX5" s="135"/>
      <c r="FCY5" s="135"/>
      <c r="FCZ5" s="135"/>
      <c r="FDA5" s="135"/>
      <c r="FDB5" s="135"/>
      <c r="FDC5" s="135"/>
      <c r="FDD5" s="135"/>
      <c r="FDE5" s="135"/>
      <c r="FDF5" s="135"/>
      <c r="FDG5" s="135"/>
      <c r="FDH5" s="135"/>
      <c r="FDI5" s="135"/>
      <c r="FDJ5" s="135"/>
      <c r="FDK5" s="135"/>
      <c r="FDL5" s="135"/>
      <c r="FDM5" s="135"/>
      <c r="FDN5" s="135"/>
      <c r="FDO5" s="135"/>
      <c r="FDP5" s="135"/>
      <c r="FDQ5" s="135"/>
      <c r="FDR5" s="135"/>
      <c r="FDS5" s="135"/>
      <c r="FDT5" s="135"/>
      <c r="FDU5" s="135"/>
      <c r="FDV5" s="135"/>
      <c r="FDW5" s="135"/>
      <c r="FDX5" s="135"/>
      <c r="FDY5" s="135"/>
      <c r="FDZ5" s="135"/>
      <c r="FEA5" s="135"/>
      <c r="FEB5" s="135"/>
      <c r="FEC5" s="135"/>
      <c r="FED5" s="135"/>
      <c r="FEE5" s="135"/>
      <c r="FEF5" s="135"/>
      <c r="FEG5" s="135"/>
      <c r="FEH5" s="135"/>
      <c r="FEI5" s="135"/>
      <c r="FEJ5" s="135"/>
      <c r="FEK5" s="135"/>
      <c r="FEL5" s="135"/>
      <c r="FEM5" s="135"/>
      <c r="FEN5" s="135"/>
      <c r="FEO5" s="135"/>
      <c r="FEP5" s="135"/>
      <c r="FEQ5" s="135"/>
      <c r="FER5" s="135"/>
      <c r="FES5" s="135"/>
      <c r="FET5" s="135"/>
      <c r="FEU5" s="135"/>
      <c r="FEV5" s="135"/>
      <c r="FEW5" s="135"/>
      <c r="FEX5" s="135"/>
      <c r="FEY5" s="135"/>
      <c r="FEZ5" s="135"/>
      <c r="FFA5" s="135"/>
      <c r="FFB5" s="135"/>
      <c r="FFC5" s="135"/>
      <c r="FFD5" s="135"/>
      <c r="FFE5" s="135"/>
      <c r="FFF5" s="135"/>
      <c r="FFG5" s="135"/>
      <c r="FFH5" s="135"/>
      <c r="FFI5" s="135"/>
      <c r="FFJ5" s="135"/>
      <c r="FFK5" s="135"/>
      <c r="FFL5" s="135"/>
      <c r="FFM5" s="135"/>
      <c r="FFN5" s="135"/>
      <c r="FFO5" s="135"/>
      <c r="FFP5" s="135"/>
      <c r="FFQ5" s="135"/>
      <c r="FFR5" s="135"/>
      <c r="FFS5" s="135"/>
      <c r="FFT5" s="135"/>
      <c r="FFU5" s="135"/>
      <c r="FFV5" s="135"/>
      <c r="FFW5" s="135"/>
      <c r="FFX5" s="135"/>
      <c r="FFY5" s="135"/>
      <c r="FFZ5" s="135"/>
      <c r="FGA5" s="135"/>
      <c r="FGB5" s="135"/>
      <c r="FGC5" s="135"/>
      <c r="FGD5" s="135"/>
      <c r="FGE5" s="135"/>
      <c r="FGF5" s="135"/>
      <c r="FGG5" s="135"/>
      <c r="FGH5" s="135"/>
      <c r="FGI5" s="135"/>
      <c r="FGJ5" s="135"/>
      <c r="FGK5" s="135"/>
      <c r="FGL5" s="135"/>
      <c r="FGM5" s="135"/>
      <c r="FGN5" s="135"/>
      <c r="FGO5" s="135"/>
      <c r="FGP5" s="135"/>
      <c r="FGQ5" s="135"/>
      <c r="FGR5" s="135"/>
      <c r="FGS5" s="135"/>
      <c r="FGT5" s="135"/>
      <c r="FGU5" s="135"/>
      <c r="FGV5" s="135"/>
      <c r="FGW5" s="135"/>
      <c r="FGX5" s="135"/>
      <c r="FGY5" s="135"/>
      <c r="FGZ5" s="135"/>
      <c r="FHA5" s="135"/>
      <c r="FHB5" s="135"/>
      <c r="FHC5" s="135"/>
      <c r="FHD5" s="135"/>
      <c r="FHE5" s="135"/>
      <c r="FHF5" s="135"/>
      <c r="FHG5" s="135"/>
      <c r="FHH5" s="135"/>
      <c r="FHI5" s="135"/>
      <c r="FHJ5" s="135"/>
      <c r="FHK5" s="135"/>
      <c r="FHL5" s="135"/>
      <c r="FHM5" s="135"/>
      <c r="FHN5" s="135"/>
      <c r="FHO5" s="135"/>
      <c r="FHP5" s="135"/>
      <c r="FHQ5" s="135"/>
      <c r="FHR5" s="135"/>
      <c r="FHS5" s="135"/>
      <c r="FHT5" s="135"/>
      <c r="FHU5" s="135"/>
      <c r="FHV5" s="135"/>
      <c r="FHW5" s="135"/>
      <c r="FHX5" s="135"/>
      <c r="FHY5" s="135"/>
      <c r="FHZ5" s="135"/>
      <c r="FIA5" s="135"/>
      <c r="FIB5" s="135"/>
      <c r="FIC5" s="135"/>
      <c r="FID5" s="135"/>
      <c r="FIE5" s="135"/>
      <c r="FIF5" s="135"/>
      <c r="FIG5" s="135"/>
      <c r="FIH5" s="135"/>
      <c r="FII5" s="135"/>
      <c r="FIJ5" s="135"/>
      <c r="FIK5" s="135"/>
      <c r="FIL5" s="135"/>
      <c r="FIM5" s="135"/>
      <c r="FIN5" s="135"/>
      <c r="FIO5" s="135"/>
      <c r="FIP5" s="135"/>
      <c r="FIQ5" s="135"/>
      <c r="FIR5" s="135"/>
      <c r="FIS5" s="135"/>
      <c r="FIT5" s="135"/>
      <c r="FIU5" s="135"/>
      <c r="FIV5" s="135"/>
      <c r="FIW5" s="135"/>
      <c r="FIX5" s="135"/>
      <c r="FIY5" s="135"/>
      <c r="FIZ5" s="135"/>
      <c r="FJA5" s="135"/>
      <c r="FJB5" s="135"/>
      <c r="FJC5" s="135"/>
      <c r="FJD5" s="135"/>
      <c r="FJE5" s="135"/>
      <c r="FJF5" s="135"/>
      <c r="FJG5" s="135"/>
      <c r="FJH5" s="135"/>
      <c r="FJI5" s="135"/>
      <c r="FJJ5" s="135"/>
      <c r="FJK5" s="135"/>
      <c r="FJL5" s="135"/>
      <c r="FJM5" s="135"/>
      <c r="FJN5" s="135"/>
      <c r="FJO5" s="135"/>
      <c r="FJP5" s="135"/>
      <c r="FJQ5" s="135"/>
      <c r="FJR5" s="135"/>
      <c r="FJS5" s="135"/>
      <c r="FJT5" s="135"/>
      <c r="FJU5" s="135"/>
      <c r="FJV5" s="135"/>
      <c r="FJW5" s="135"/>
      <c r="FJX5" s="135"/>
      <c r="FJY5" s="135"/>
      <c r="FJZ5" s="135"/>
      <c r="FKA5" s="135"/>
      <c r="FKB5" s="135"/>
      <c r="FKC5" s="135"/>
      <c r="FKD5" s="135"/>
      <c r="FKE5" s="135"/>
      <c r="FKF5" s="135"/>
      <c r="FKG5" s="135"/>
      <c r="FKH5" s="135"/>
      <c r="FKI5" s="135"/>
      <c r="FKJ5" s="135"/>
      <c r="FKK5" s="135"/>
      <c r="FKL5" s="135"/>
      <c r="FKM5" s="135"/>
      <c r="FKN5" s="135"/>
      <c r="FKO5" s="135"/>
      <c r="FKP5" s="135"/>
      <c r="FKQ5" s="135"/>
      <c r="FKR5" s="135"/>
      <c r="FKS5" s="135"/>
      <c r="FKT5" s="135"/>
      <c r="FKU5" s="135"/>
      <c r="FKV5" s="135"/>
      <c r="FKW5" s="135"/>
      <c r="FKX5" s="135"/>
      <c r="FKY5" s="135"/>
      <c r="FKZ5" s="135"/>
      <c r="FLA5" s="135"/>
      <c r="FLB5" s="135"/>
      <c r="FLC5" s="135"/>
      <c r="FLD5" s="135"/>
      <c r="FLE5" s="135"/>
      <c r="FLF5" s="135"/>
      <c r="FLG5" s="135"/>
      <c r="FLH5" s="135"/>
      <c r="FLI5" s="135"/>
      <c r="FLJ5" s="135"/>
      <c r="FLK5" s="135"/>
      <c r="FLL5" s="135"/>
      <c r="FLM5" s="135"/>
      <c r="FLN5" s="135"/>
      <c r="FLO5" s="135"/>
      <c r="FLP5" s="135"/>
      <c r="FLQ5" s="135"/>
      <c r="FLR5" s="135"/>
      <c r="FLS5" s="135"/>
      <c r="FLT5" s="135"/>
      <c r="FLU5" s="135"/>
      <c r="FLV5" s="135"/>
      <c r="FLW5" s="135"/>
      <c r="FLX5" s="135"/>
      <c r="FLY5" s="135"/>
      <c r="FLZ5" s="135"/>
      <c r="FMA5" s="135"/>
      <c r="FMB5" s="135"/>
      <c r="FMC5" s="135"/>
      <c r="FMD5" s="135"/>
      <c r="FME5" s="135"/>
      <c r="FMF5" s="135"/>
      <c r="FMG5" s="135"/>
      <c r="FMH5" s="135"/>
      <c r="FMI5" s="135"/>
      <c r="FMJ5" s="135"/>
      <c r="FMK5" s="135"/>
      <c r="FML5" s="135"/>
      <c r="FMM5" s="135"/>
      <c r="FMN5" s="135"/>
      <c r="FMO5" s="135"/>
      <c r="FMP5" s="135"/>
      <c r="FMQ5" s="135"/>
      <c r="FMR5" s="135"/>
      <c r="FMS5" s="135"/>
      <c r="FMT5" s="135"/>
      <c r="FMU5" s="135"/>
      <c r="FMV5" s="135"/>
      <c r="FMW5" s="135"/>
      <c r="FMX5" s="135"/>
      <c r="FMY5" s="135"/>
      <c r="FMZ5" s="135"/>
      <c r="FNA5" s="135"/>
      <c r="FNB5" s="135"/>
      <c r="FNC5" s="135"/>
      <c r="FND5" s="135"/>
      <c r="FNE5" s="135"/>
      <c r="FNF5" s="135"/>
      <c r="FNG5" s="135"/>
      <c r="FNH5" s="135"/>
      <c r="FNI5" s="135"/>
      <c r="FNJ5" s="135"/>
      <c r="FNK5" s="135"/>
      <c r="FNL5" s="135"/>
      <c r="FNM5" s="135"/>
      <c r="FNN5" s="135"/>
      <c r="FNO5" s="135"/>
      <c r="FNP5" s="135"/>
      <c r="FNQ5" s="135"/>
      <c r="FNR5" s="135"/>
      <c r="FNS5" s="135"/>
      <c r="FNT5" s="135"/>
      <c r="FNU5" s="135"/>
      <c r="FNV5" s="135"/>
      <c r="FNW5" s="135"/>
      <c r="FNX5" s="135"/>
      <c r="FNY5" s="135"/>
      <c r="FNZ5" s="135"/>
      <c r="FOA5" s="135"/>
      <c r="FOB5" s="135"/>
      <c r="FOC5" s="135"/>
      <c r="FOD5" s="135"/>
      <c r="FOE5" s="135"/>
      <c r="FOF5" s="135"/>
      <c r="FOG5" s="135"/>
      <c r="FOH5" s="135"/>
      <c r="FOI5" s="135"/>
      <c r="FOJ5" s="135"/>
      <c r="FOK5" s="135"/>
      <c r="FOL5" s="135"/>
      <c r="FOM5" s="135"/>
      <c r="FON5" s="135"/>
      <c r="FOO5" s="135"/>
      <c r="FOP5" s="135"/>
      <c r="FOQ5" s="135"/>
      <c r="FOR5" s="135"/>
      <c r="FOS5" s="135"/>
      <c r="FOT5" s="135"/>
      <c r="FOU5" s="135"/>
      <c r="FOV5" s="135"/>
      <c r="FOW5" s="135"/>
      <c r="FOX5" s="135"/>
      <c r="FOY5" s="135"/>
      <c r="FOZ5" s="135"/>
      <c r="FPA5" s="135"/>
      <c r="FPB5" s="135"/>
      <c r="FPC5" s="135"/>
      <c r="FPD5" s="135"/>
      <c r="FPE5" s="135"/>
      <c r="FPF5" s="135"/>
      <c r="FPG5" s="135"/>
      <c r="FPH5" s="135"/>
      <c r="FPI5" s="135"/>
      <c r="FPJ5" s="135"/>
      <c r="FPK5" s="135"/>
      <c r="FPL5" s="135"/>
      <c r="FPM5" s="135"/>
      <c r="FPN5" s="135"/>
      <c r="FPO5" s="135"/>
      <c r="FPP5" s="135"/>
      <c r="FPQ5" s="135"/>
      <c r="FPR5" s="135"/>
      <c r="FPS5" s="135"/>
      <c r="FPT5" s="135"/>
      <c r="FPU5" s="135"/>
      <c r="FPV5" s="135"/>
      <c r="FPW5" s="135"/>
      <c r="FPX5" s="135"/>
      <c r="FPY5" s="135"/>
      <c r="FPZ5" s="135"/>
      <c r="FQA5" s="135"/>
      <c r="FQB5" s="135"/>
      <c r="FQC5" s="135"/>
      <c r="FQD5" s="135"/>
      <c r="FQE5" s="135"/>
      <c r="FQF5" s="135"/>
      <c r="FQG5" s="135"/>
      <c r="FQH5" s="135"/>
      <c r="FQI5" s="135"/>
      <c r="FQJ5" s="135"/>
      <c r="FQK5" s="135"/>
      <c r="FQL5" s="135"/>
      <c r="FQM5" s="135"/>
      <c r="FQN5" s="135"/>
      <c r="FQO5" s="135"/>
      <c r="FQP5" s="135"/>
      <c r="FQQ5" s="135"/>
      <c r="FQR5" s="135"/>
      <c r="FQS5" s="135"/>
      <c r="FQT5" s="135"/>
      <c r="FQU5" s="135"/>
      <c r="FQV5" s="135"/>
      <c r="FQW5" s="135"/>
      <c r="FQX5" s="135"/>
      <c r="FQY5" s="135"/>
      <c r="FQZ5" s="135"/>
      <c r="FRA5" s="135"/>
      <c r="FRB5" s="135"/>
      <c r="FRC5" s="135"/>
      <c r="FRD5" s="135"/>
      <c r="FRE5" s="135"/>
      <c r="FRF5" s="135"/>
      <c r="FRG5" s="135"/>
      <c r="FRH5" s="135"/>
      <c r="FRI5" s="135"/>
      <c r="FRJ5" s="135"/>
      <c r="FRK5" s="135"/>
      <c r="FRL5" s="135"/>
      <c r="FRM5" s="135"/>
      <c r="FRN5" s="135"/>
      <c r="FRO5" s="135"/>
      <c r="FRP5" s="135"/>
      <c r="FRQ5" s="135"/>
      <c r="FRR5" s="135"/>
      <c r="FRS5" s="135"/>
      <c r="FRT5" s="135"/>
      <c r="FRU5" s="135"/>
      <c r="FRV5" s="135"/>
      <c r="FRW5" s="135"/>
      <c r="FRX5" s="135"/>
      <c r="FRY5" s="135"/>
      <c r="FRZ5" s="135"/>
      <c r="FSA5" s="135"/>
      <c r="FSB5" s="135"/>
      <c r="FSC5" s="135"/>
      <c r="FSD5" s="135"/>
      <c r="FSE5" s="135"/>
      <c r="FSF5" s="135"/>
      <c r="FSG5" s="135"/>
      <c r="FSH5" s="135"/>
      <c r="FSI5" s="135"/>
      <c r="FSJ5" s="135"/>
      <c r="FSK5" s="135"/>
      <c r="FSL5" s="135"/>
      <c r="FSM5" s="135"/>
      <c r="FSN5" s="135"/>
      <c r="FSO5" s="135"/>
      <c r="FSP5" s="135"/>
      <c r="FSQ5" s="135"/>
      <c r="FSR5" s="135"/>
      <c r="FSS5" s="135"/>
      <c r="FST5" s="135"/>
      <c r="FSU5" s="135"/>
      <c r="FSV5" s="135"/>
      <c r="FSW5" s="135"/>
      <c r="FSX5" s="135"/>
      <c r="FSY5" s="135"/>
      <c r="FSZ5" s="135"/>
      <c r="FTA5" s="135"/>
      <c r="FTB5" s="135"/>
      <c r="FTC5" s="135"/>
      <c r="FTD5" s="135"/>
      <c r="FTE5" s="135"/>
      <c r="FTF5" s="135"/>
      <c r="FTG5" s="135"/>
      <c r="FTH5" s="135"/>
      <c r="FTI5" s="135"/>
      <c r="FTJ5" s="135"/>
      <c r="FTK5" s="135"/>
      <c r="FTL5" s="135"/>
      <c r="FTM5" s="135"/>
      <c r="FTN5" s="135"/>
      <c r="FTO5" s="135"/>
      <c r="FTP5" s="135"/>
      <c r="FTQ5" s="135"/>
      <c r="FTR5" s="135"/>
      <c r="FTS5" s="135"/>
      <c r="FTT5" s="135"/>
      <c r="FTU5" s="135"/>
      <c r="FTV5" s="135"/>
      <c r="FTW5" s="135"/>
      <c r="FTX5" s="135"/>
      <c r="FTY5" s="135"/>
      <c r="FTZ5" s="135"/>
      <c r="FUA5" s="135"/>
      <c r="FUB5" s="135"/>
      <c r="FUC5" s="135"/>
      <c r="FUD5" s="135"/>
      <c r="FUE5" s="135"/>
      <c r="FUF5" s="135"/>
      <c r="FUG5" s="135"/>
      <c r="FUH5" s="135"/>
      <c r="FUI5" s="135"/>
      <c r="FUJ5" s="135"/>
      <c r="FUK5" s="135"/>
      <c r="FUL5" s="135"/>
      <c r="FUM5" s="135"/>
      <c r="FUN5" s="135"/>
      <c r="FUO5" s="135"/>
      <c r="FUP5" s="135"/>
      <c r="FUQ5" s="135"/>
      <c r="FUR5" s="135"/>
      <c r="FUS5" s="135"/>
      <c r="FUT5" s="135"/>
      <c r="FUU5" s="135"/>
      <c r="FUV5" s="135"/>
      <c r="FUW5" s="135"/>
      <c r="FUX5" s="135"/>
      <c r="FUY5" s="135"/>
      <c r="FUZ5" s="135"/>
      <c r="FVA5" s="135"/>
      <c r="FVB5" s="135"/>
      <c r="FVC5" s="135"/>
      <c r="FVD5" s="135"/>
      <c r="FVE5" s="135"/>
      <c r="FVF5" s="135"/>
      <c r="FVG5" s="135"/>
      <c r="FVH5" s="135"/>
      <c r="FVI5" s="135"/>
      <c r="FVJ5" s="135"/>
      <c r="FVK5" s="135"/>
      <c r="FVL5" s="135"/>
      <c r="FVM5" s="135"/>
      <c r="FVN5" s="135"/>
      <c r="FVO5" s="135"/>
      <c r="FVP5" s="135"/>
      <c r="FVQ5" s="135"/>
      <c r="FVR5" s="135"/>
      <c r="FVS5" s="135"/>
      <c r="FVT5" s="135"/>
      <c r="FVU5" s="135"/>
      <c r="FVV5" s="135"/>
      <c r="FVW5" s="135"/>
      <c r="FVX5" s="135"/>
      <c r="FVY5" s="135"/>
      <c r="FVZ5" s="135"/>
      <c r="FWA5" s="135"/>
      <c r="FWB5" s="135"/>
      <c r="FWC5" s="135"/>
      <c r="FWD5" s="135"/>
      <c r="FWE5" s="135"/>
      <c r="FWF5" s="135"/>
      <c r="FWG5" s="135"/>
      <c r="FWH5" s="135"/>
      <c r="FWI5" s="135"/>
      <c r="FWJ5" s="135"/>
      <c r="FWK5" s="135"/>
      <c r="FWL5" s="135"/>
      <c r="FWM5" s="135"/>
      <c r="FWN5" s="135"/>
      <c r="FWO5" s="135"/>
      <c r="FWP5" s="135"/>
      <c r="FWQ5" s="135"/>
      <c r="FWR5" s="135"/>
      <c r="FWS5" s="135"/>
      <c r="FWT5" s="135"/>
      <c r="FWU5" s="135"/>
      <c r="FWV5" s="135"/>
      <c r="FWW5" s="135"/>
      <c r="FWX5" s="135"/>
      <c r="FWY5" s="135"/>
      <c r="FWZ5" s="135"/>
      <c r="FXA5" s="135"/>
      <c r="FXB5" s="135"/>
      <c r="FXC5" s="135"/>
      <c r="FXD5" s="135"/>
      <c r="FXE5" s="135"/>
      <c r="FXF5" s="135"/>
      <c r="FXG5" s="135"/>
      <c r="FXH5" s="135"/>
      <c r="FXI5" s="135"/>
      <c r="FXJ5" s="135"/>
      <c r="FXK5" s="135"/>
      <c r="FXL5" s="135"/>
      <c r="FXM5" s="135"/>
      <c r="FXN5" s="135"/>
      <c r="FXO5" s="135"/>
      <c r="FXP5" s="135"/>
      <c r="FXQ5" s="135"/>
      <c r="FXR5" s="135"/>
      <c r="FXS5" s="135"/>
      <c r="FXT5" s="135"/>
      <c r="FXU5" s="135"/>
      <c r="FXV5" s="135"/>
      <c r="FXW5" s="135"/>
      <c r="FXX5" s="135"/>
      <c r="FXY5" s="135"/>
      <c r="FXZ5" s="135"/>
      <c r="FYA5" s="135"/>
      <c r="FYB5" s="135"/>
      <c r="FYC5" s="135"/>
      <c r="FYD5" s="135"/>
      <c r="FYE5" s="135"/>
      <c r="FYF5" s="135"/>
      <c r="FYG5" s="135"/>
      <c r="FYH5" s="135"/>
      <c r="FYI5" s="135"/>
      <c r="FYJ5" s="135"/>
      <c r="FYK5" s="135"/>
      <c r="FYL5" s="135"/>
      <c r="FYM5" s="135"/>
      <c r="FYN5" s="135"/>
      <c r="FYO5" s="135"/>
      <c r="FYP5" s="135"/>
      <c r="FYQ5" s="135"/>
      <c r="FYR5" s="135"/>
      <c r="FYS5" s="135"/>
      <c r="FYT5" s="135"/>
      <c r="FYU5" s="135"/>
      <c r="FYV5" s="135"/>
      <c r="FYW5" s="135"/>
      <c r="FYX5" s="135"/>
      <c r="FYY5" s="135"/>
      <c r="FYZ5" s="135"/>
      <c r="FZA5" s="135"/>
      <c r="FZB5" s="135"/>
      <c r="FZC5" s="135"/>
      <c r="FZD5" s="135"/>
      <c r="FZE5" s="135"/>
      <c r="FZF5" s="135"/>
      <c r="FZG5" s="135"/>
      <c r="FZH5" s="135"/>
      <c r="FZI5" s="135"/>
      <c r="FZJ5" s="135"/>
      <c r="FZK5" s="135"/>
      <c r="FZL5" s="135"/>
      <c r="FZM5" s="135"/>
      <c r="FZN5" s="135"/>
      <c r="FZO5" s="135"/>
      <c r="FZP5" s="135"/>
      <c r="FZQ5" s="135"/>
      <c r="FZR5" s="135"/>
      <c r="FZS5" s="135"/>
      <c r="FZT5" s="135"/>
      <c r="FZU5" s="135"/>
      <c r="FZV5" s="135"/>
      <c r="FZW5" s="135"/>
      <c r="FZX5" s="135"/>
      <c r="FZY5" s="135"/>
      <c r="FZZ5" s="135"/>
      <c r="GAA5" s="135"/>
      <c r="GAB5" s="135"/>
      <c r="GAC5" s="135"/>
      <c r="GAD5" s="135"/>
      <c r="GAE5" s="135"/>
      <c r="GAF5" s="135"/>
      <c r="GAG5" s="135"/>
      <c r="GAH5" s="135"/>
      <c r="GAI5" s="135"/>
      <c r="GAJ5" s="135"/>
      <c r="GAK5" s="135"/>
      <c r="GAL5" s="135"/>
      <c r="GAM5" s="135"/>
      <c r="GAN5" s="135"/>
      <c r="GAO5" s="135"/>
      <c r="GAP5" s="135"/>
      <c r="GAQ5" s="135"/>
      <c r="GAR5" s="135"/>
      <c r="GAS5" s="135"/>
      <c r="GAT5" s="135"/>
      <c r="GAU5" s="135"/>
      <c r="GAV5" s="135"/>
      <c r="GAW5" s="135"/>
      <c r="GAX5" s="135"/>
      <c r="GAY5" s="135"/>
      <c r="GAZ5" s="135"/>
      <c r="GBA5" s="135"/>
      <c r="GBB5" s="135"/>
      <c r="GBC5" s="135"/>
      <c r="GBD5" s="135"/>
      <c r="GBE5" s="135"/>
      <c r="GBF5" s="135"/>
      <c r="GBG5" s="135"/>
      <c r="GBH5" s="135"/>
      <c r="GBI5" s="135"/>
      <c r="GBJ5" s="135"/>
      <c r="GBK5" s="135"/>
      <c r="GBL5" s="135"/>
      <c r="GBM5" s="135"/>
      <c r="GBN5" s="135"/>
      <c r="GBO5" s="135"/>
      <c r="GBP5" s="135"/>
      <c r="GBQ5" s="135"/>
      <c r="GBR5" s="135"/>
      <c r="GBS5" s="135"/>
      <c r="GBT5" s="135"/>
      <c r="GBU5" s="135"/>
      <c r="GBV5" s="135"/>
      <c r="GBW5" s="135"/>
      <c r="GBX5" s="135"/>
      <c r="GBY5" s="135"/>
      <c r="GBZ5" s="135"/>
      <c r="GCA5" s="135"/>
      <c r="GCB5" s="135"/>
      <c r="GCC5" s="135"/>
      <c r="GCD5" s="135"/>
      <c r="GCE5" s="135"/>
      <c r="GCF5" s="135"/>
      <c r="GCG5" s="135"/>
      <c r="GCH5" s="135"/>
      <c r="GCI5" s="135"/>
      <c r="GCJ5" s="135"/>
      <c r="GCK5" s="135"/>
      <c r="GCL5" s="135"/>
      <c r="GCM5" s="135"/>
      <c r="GCN5" s="135"/>
      <c r="GCO5" s="135"/>
      <c r="GCP5" s="135"/>
      <c r="GCQ5" s="135"/>
      <c r="GCR5" s="135"/>
      <c r="GCS5" s="135"/>
      <c r="GCT5" s="135"/>
      <c r="GCU5" s="135"/>
      <c r="GCV5" s="135"/>
      <c r="GCW5" s="135"/>
      <c r="GCX5" s="135"/>
      <c r="GCY5" s="135"/>
      <c r="GCZ5" s="135"/>
      <c r="GDA5" s="135"/>
      <c r="GDB5" s="135"/>
      <c r="GDC5" s="135"/>
      <c r="GDD5" s="135"/>
      <c r="GDE5" s="135"/>
      <c r="GDF5" s="135"/>
      <c r="GDG5" s="135"/>
      <c r="GDH5" s="135"/>
      <c r="GDI5" s="135"/>
      <c r="GDJ5" s="135"/>
      <c r="GDK5" s="135"/>
      <c r="GDL5" s="135"/>
      <c r="GDM5" s="135"/>
      <c r="GDN5" s="135"/>
      <c r="GDO5" s="135"/>
      <c r="GDP5" s="135"/>
      <c r="GDQ5" s="135"/>
      <c r="GDR5" s="135"/>
      <c r="GDS5" s="135"/>
      <c r="GDT5" s="135"/>
      <c r="GDU5" s="135"/>
      <c r="GDV5" s="135"/>
      <c r="GDW5" s="135"/>
      <c r="GDX5" s="135"/>
      <c r="GDY5" s="135"/>
      <c r="GDZ5" s="135"/>
      <c r="GEA5" s="135"/>
      <c r="GEB5" s="135"/>
      <c r="GEC5" s="135"/>
      <c r="GED5" s="135"/>
      <c r="GEE5" s="135"/>
      <c r="GEF5" s="135"/>
      <c r="GEG5" s="135"/>
      <c r="GEH5" s="135"/>
      <c r="GEI5" s="135"/>
      <c r="GEJ5" s="135"/>
      <c r="GEK5" s="135"/>
      <c r="GEL5" s="135"/>
      <c r="GEM5" s="135"/>
      <c r="GEN5" s="135"/>
      <c r="GEO5" s="135"/>
      <c r="GEP5" s="135"/>
      <c r="GEQ5" s="135"/>
      <c r="GER5" s="135"/>
      <c r="GES5" s="135"/>
      <c r="GET5" s="135"/>
      <c r="GEU5" s="135"/>
      <c r="GEV5" s="135"/>
      <c r="GEW5" s="135"/>
      <c r="GEX5" s="135"/>
      <c r="GEY5" s="135"/>
      <c r="GEZ5" s="135"/>
      <c r="GFA5" s="135"/>
      <c r="GFB5" s="135"/>
      <c r="GFC5" s="135"/>
      <c r="GFD5" s="135"/>
      <c r="GFE5" s="135"/>
      <c r="GFF5" s="135"/>
      <c r="GFG5" s="135"/>
      <c r="GFH5" s="135"/>
      <c r="GFI5" s="135"/>
      <c r="GFJ5" s="135"/>
      <c r="GFK5" s="135"/>
      <c r="GFL5" s="135"/>
      <c r="GFM5" s="135"/>
      <c r="GFN5" s="135"/>
      <c r="GFO5" s="135"/>
      <c r="GFP5" s="135"/>
      <c r="GFQ5" s="135"/>
      <c r="GFR5" s="135"/>
      <c r="GFS5" s="135"/>
      <c r="GFT5" s="135"/>
      <c r="GFU5" s="135"/>
      <c r="GFV5" s="135"/>
      <c r="GFW5" s="135"/>
      <c r="GFX5" s="135"/>
      <c r="GFY5" s="135"/>
      <c r="GFZ5" s="135"/>
      <c r="GGA5" s="135"/>
      <c r="GGB5" s="135"/>
      <c r="GGC5" s="135"/>
      <c r="GGD5" s="135"/>
      <c r="GGE5" s="135"/>
      <c r="GGF5" s="135"/>
      <c r="GGG5" s="135"/>
      <c r="GGH5" s="135"/>
      <c r="GGI5" s="135"/>
      <c r="GGJ5" s="135"/>
      <c r="GGK5" s="135"/>
      <c r="GGL5" s="135"/>
      <c r="GGM5" s="135"/>
      <c r="GGN5" s="135"/>
      <c r="GGO5" s="135"/>
      <c r="GGP5" s="135"/>
      <c r="GGQ5" s="135"/>
      <c r="GGR5" s="135"/>
      <c r="GGS5" s="135"/>
      <c r="GGT5" s="135"/>
      <c r="GGU5" s="135"/>
      <c r="GGV5" s="135"/>
      <c r="GGW5" s="135"/>
      <c r="GGX5" s="135"/>
      <c r="GGY5" s="135"/>
      <c r="GGZ5" s="135"/>
      <c r="GHA5" s="135"/>
      <c r="GHB5" s="135"/>
      <c r="GHC5" s="135"/>
      <c r="GHD5" s="135"/>
      <c r="GHE5" s="135"/>
      <c r="GHF5" s="135"/>
      <c r="GHG5" s="135"/>
      <c r="GHH5" s="135"/>
      <c r="GHI5" s="135"/>
      <c r="GHJ5" s="135"/>
      <c r="GHK5" s="135"/>
      <c r="GHL5" s="135"/>
      <c r="GHM5" s="135"/>
      <c r="GHN5" s="135"/>
      <c r="GHO5" s="135"/>
      <c r="GHP5" s="135"/>
      <c r="GHQ5" s="135"/>
      <c r="GHR5" s="135"/>
      <c r="GHS5" s="135"/>
      <c r="GHT5" s="135"/>
      <c r="GHU5" s="135"/>
      <c r="GHV5" s="135"/>
      <c r="GHW5" s="135"/>
      <c r="GHX5" s="135"/>
      <c r="GHY5" s="135"/>
      <c r="GHZ5" s="135"/>
      <c r="GIA5" s="135"/>
      <c r="GIB5" s="135"/>
      <c r="GIC5" s="135"/>
      <c r="GID5" s="135"/>
      <c r="GIE5" s="135"/>
      <c r="GIF5" s="135"/>
      <c r="GIG5" s="135"/>
      <c r="GIH5" s="135"/>
      <c r="GII5" s="135"/>
      <c r="GIJ5" s="135"/>
      <c r="GIK5" s="135"/>
      <c r="GIL5" s="135"/>
      <c r="GIM5" s="135"/>
      <c r="GIN5" s="135"/>
      <c r="GIO5" s="135"/>
      <c r="GIP5" s="135"/>
      <c r="GIQ5" s="135"/>
      <c r="GIR5" s="135"/>
      <c r="GIS5" s="135"/>
      <c r="GIT5" s="135"/>
      <c r="GIU5" s="135"/>
      <c r="GIV5" s="135"/>
      <c r="GIW5" s="135"/>
      <c r="GIX5" s="135"/>
      <c r="GIY5" s="135"/>
      <c r="GIZ5" s="135"/>
      <c r="GJA5" s="135"/>
      <c r="GJB5" s="135"/>
      <c r="GJC5" s="135"/>
      <c r="GJD5" s="135"/>
      <c r="GJE5" s="135"/>
      <c r="GJF5" s="135"/>
      <c r="GJG5" s="135"/>
      <c r="GJH5" s="135"/>
      <c r="GJI5" s="135"/>
      <c r="GJJ5" s="135"/>
      <c r="GJK5" s="135"/>
      <c r="GJL5" s="135"/>
      <c r="GJM5" s="135"/>
      <c r="GJN5" s="135"/>
      <c r="GJO5" s="135"/>
      <c r="GJP5" s="135"/>
      <c r="GJQ5" s="135"/>
      <c r="GJR5" s="135"/>
      <c r="GJS5" s="135"/>
      <c r="GJT5" s="135"/>
      <c r="GJU5" s="135"/>
      <c r="GJV5" s="135"/>
      <c r="GJW5" s="135"/>
      <c r="GJX5" s="135"/>
      <c r="GJY5" s="135"/>
      <c r="GJZ5" s="135"/>
      <c r="GKA5" s="135"/>
      <c r="GKB5" s="135"/>
      <c r="GKC5" s="135"/>
      <c r="GKD5" s="135"/>
      <c r="GKE5" s="135"/>
      <c r="GKF5" s="135"/>
      <c r="GKG5" s="135"/>
      <c r="GKH5" s="135"/>
      <c r="GKI5" s="135"/>
      <c r="GKJ5" s="135"/>
      <c r="GKK5" s="135"/>
      <c r="GKL5" s="135"/>
      <c r="GKM5" s="135"/>
      <c r="GKN5" s="135"/>
      <c r="GKO5" s="135"/>
      <c r="GKP5" s="135"/>
      <c r="GKQ5" s="135"/>
      <c r="GKR5" s="135"/>
      <c r="GKS5" s="135"/>
      <c r="GKT5" s="135"/>
      <c r="GKU5" s="135"/>
      <c r="GKV5" s="135"/>
      <c r="GKW5" s="135"/>
      <c r="GKX5" s="135"/>
      <c r="GKY5" s="135"/>
      <c r="GKZ5" s="135"/>
      <c r="GLA5" s="135"/>
      <c r="GLB5" s="135"/>
      <c r="GLC5" s="135"/>
      <c r="GLD5" s="135"/>
      <c r="GLE5" s="135"/>
      <c r="GLF5" s="135"/>
      <c r="GLG5" s="135"/>
      <c r="GLH5" s="135"/>
      <c r="GLI5" s="135"/>
      <c r="GLJ5" s="135"/>
      <c r="GLK5" s="135"/>
      <c r="GLL5" s="135"/>
      <c r="GLM5" s="135"/>
      <c r="GLN5" s="135"/>
      <c r="GLO5" s="135"/>
      <c r="GLP5" s="135"/>
      <c r="GLQ5" s="135"/>
      <c r="GLR5" s="135"/>
      <c r="GLS5" s="135"/>
      <c r="GLT5" s="135"/>
      <c r="GLU5" s="135"/>
      <c r="GLV5" s="135"/>
      <c r="GLW5" s="135"/>
      <c r="GLX5" s="135"/>
      <c r="GLY5" s="135"/>
      <c r="GLZ5" s="135"/>
      <c r="GMA5" s="135"/>
      <c r="GMB5" s="135"/>
      <c r="GMC5" s="135"/>
      <c r="GMD5" s="135"/>
      <c r="GME5" s="135"/>
      <c r="GMF5" s="135"/>
      <c r="GMG5" s="135"/>
      <c r="GMH5" s="135"/>
      <c r="GMI5" s="135"/>
      <c r="GMJ5" s="135"/>
      <c r="GMK5" s="135"/>
      <c r="GML5" s="135"/>
      <c r="GMM5" s="135"/>
      <c r="GMN5" s="135"/>
      <c r="GMO5" s="135"/>
      <c r="GMP5" s="135"/>
      <c r="GMQ5" s="135"/>
      <c r="GMR5" s="135"/>
      <c r="GMS5" s="135"/>
      <c r="GMT5" s="135"/>
      <c r="GMU5" s="135"/>
      <c r="GMV5" s="135"/>
      <c r="GMW5" s="135"/>
      <c r="GMX5" s="135"/>
      <c r="GMY5" s="135"/>
      <c r="GMZ5" s="135"/>
      <c r="GNA5" s="135"/>
      <c r="GNB5" s="135"/>
      <c r="GNC5" s="135"/>
      <c r="GND5" s="135"/>
      <c r="GNE5" s="135"/>
      <c r="GNF5" s="135"/>
      <c r="GNG5" s="135"/>
      <c r="GNH5" s="135"/>
      <c r="GNI5" s="135"/>
      <c r="GNJ5" s="135"/>
      <c r="GNK5" s="135"/>
      <c r="GNL5" s="135"/>
      <c r="GNM5" s="135"/>
      <c r="GNN5" s="135"/>
      <c r="GNO5" s="135"/>
      <c r="GNP5" s="135"/>
      <c r="GNQ5" s="135"/>
      <c r="GNR5" s="135"/>
      <c r="GNS5" s="135"/>
      <c r="GNT5" s="135"/>
      <c r="GNU5" s="135"/>
      <c r="GNV5" s="135"/>
      <c r="GNW5" s="135"/>
      <c r="GNX5" s="135"/>
      <c r="GNY5" s="135"/>
      <c r="GNZ5" s="135"/>
      <c r="GOA5" s="135"/>
      <c r="GOB5" s="135"/>
      <c r="GOC5" s="135"/>
      <c r="GOD5" s="135"/>
      <c r="GOE5" s="135"/>
      <c r="GOF5" s="135"/>
      <c r="GOG5" s="135"/>
      <c r="GOH5" s="135"/>
      <c r="GOI5" s="135"/>
      <c r="GOJ5" s="135"/>
      <c r="GOK5" s="135"/>
      <c r="GOL5" s="135"/>
      <c r="GOM5" s="135"/>
      <c r="GON5" s="135"/>
      <c r="GOO5" s="135"/>
      <c r="GOP5" s="135"/>
      <c r="GOQ5" s="135"/>
      <c r="GOR5" s="135"/>
      <c r="GOS5" s="135"/>
      <c r="GOT5" s="135"/>
      <c r="GOU5" s="135"/>
      <c r="GOV5" s="135"/>
      <c r="GOW5" s="135"/>
      <c r="GOX5" s="135"/>
      <c r="GOY5" s="135"/>
      <c r="GOZ5" s="135"/>
      <c r="GPA5" s="135"/>
      <c r="GPB5" s="135"/>
      <c r="GPC5" s="135"/>
      <c r="GPD5" s="135"/>
      <c r="GPE5" s="135"/>
      <c r="GPF5" s="135"/>
      <c r="GPG5" s="135"/>
      <c r="GPH5" s="135"/>
      <c r="GPI5" s="135"/>
      <c r="GPJ5" s="135"/>
      <c r="GPK5" s="135"/>
      <c r="GPL5" s="135"/>
      <c r="GPM5" s="135"/>
      <c r="GPN5" s="135"/>
      <c r="GPO5" s="135"/>
      <c r="GPP5" s="135"/>
      <c r="GPQ5" s="135"/>
      <c r="GPR5" s="135"/>
      <c r="GPS5" s="135"/>
      <c r="GPT5" s="135"/>
      <c r="GPU5" s="135"/>
      <c r="GPV5" s="135"/>
      <c r="GPW5" s="135"/>
      <c r="GPX5" s="135"/>
      <c r="GPY5" s="135"/>
      <c r="GPZ5" s="135"/>
      <c r="GQA5" s="135"/>
      <c r="GQB5" s="135"/>
      <c r="GQC5" s="135"/>
      <c r="GQD5" s="135"/>
      <c r="GQE5" s="135"/>
      <c r="GQF5" s="135"/>
      <c r="GQG5" s="135"/>
      <c r="GQH5" s="135"/>
      <c r="GQI5" s="135"/>
      <c r="GQJ5" s="135"/>
      <c r="GQK5" s="135"/>
      <c r="GQL5" s="135"/>
      <c r="GQM5" s="135"/>
      <c r="GQN5" s="135"/>
      <c r="GQO5" s="135"/>
      <c r="GQP5" s="135"/>
      <c r="GQQ5" s="135"/>
      <c r="GQR5" s="135"/>
      <c r="GQS5" s="135"/>
      <c r="GQT5" s="135"/>
      <c r="GQU5" s="135"/>
      <c r="GQV5" s="135"/>
      <c r="GQW5" s="135"/>
      <c r="GQX5" s="135"/>
      <c r="GQY5" s="135"/>
      <c r="GQZ5" s="135"/>
      <c r="GRA5" s="135"/>
      <c r="GRB5" s="135"/>
      <c r="GRC5" s="135"/>
      <c r="GRD5" s="135"/>
      <c r="GRE5" s="135"/>
      <c r="GRF5" s="135"/>
      <c r="GRG5" s="135"/>
      <c r="GRH5" s="135"/>
      <c r="GRI5" s="135"/>
      <c r="GRJ5" s="135"/>
      <c r="GRK5" s="135"/>
      <c r="GRL5" s="135"/>
      <c r="GRM5" s="135"/>
      <c r="GRN5" s="135"/>
      <c r="GRO5" s="135"/>
      <c r="GRP5" s="135"/>
      <c r="GRQ5" s="135"/>
      <c r="GRR5" s="135"/>
      <c r="GRS5" s="135"/>
      <c r="GRT5" s="135"/>
      <c r="GRU5" s="135"/>
      <c r="GRV5" s="135"/>
      <c r="GRW5" s="135"/>
      <c r="GRX5" s="135"/>
      <c r="GRY5" s="135"/>
      <c r="GRZ5" s="135"/>
      <c r="GSA5" s="135"/>
      <c r="GSB5" s="135"/>
      <c r="GSC5" s="135"/>
      <c r="GSD5" s="135"/>
      <c r="GSE5" s="135"/>
      <c r="GSF5" s="135"/>
      <c r="GSG5" s="135"/>
      <c r="GSH5" s="135"/>
      <c r="GSI5" s="135"/>
      <c r="GSJ5" s="135"/>
      <c r="GSK5" s="135"/>
      <c r="GSL5" s="135"/>
      <c r="GSM5" s="135"/>
      <c r="GSN5" s="135"/>
      <c r="GSO5" s="135"/>
      <c r="GSP5" s="135"/>
      <c r="GSQ5" s="135"/>
      <c r="GSR5" s="135"/>
      <c r="GSS5" s="135"/>
      <c r="GST5" s="135"/>
      <c r="GSU5" s="135"/>
      <c r="GSV5" s="135"/>
      <c r="GSW5" s="135"/>
      <c r="GSX5" s="135"/>
      <c r="GSY5" s="135"/>
      <c r="GSZ5" s="135"/>
      <c r="GTA5" s="135"/>
      <c r="GTB5" s="135"/>
      <c r="GTC5" s="135"/>
      <c r="GTD5" s="135"/>
      <c r="GTE5" s="135"/>
      <c r="GTF5" s="135"/>
      <c r="GTG5" s="135"/>
      <c r="GTH5" s="135"/>
      <c r="GTI5" s="135"/>
      <c r="GTJ5" s="135"/>
      <c r="GTK5" s="135"/>
      <c r="GTL5" s="135"/>
      <c r="GTM5" s="135"/>
      <c r="GTN5" s="135"/>
      <c r="GTO5" s="135"/>
      <c r="GTP5" s="135"/>
      <c r="GTQ5" s="135"/>
      <c r="GTR5" s="135"/>
      <c r="GTS5" s="135"/>
      <c r="GTT5" s="135"/>
      <c r="GTU5" s="135"/>
      <c r="GTV5" s="135"/>
      <c r="GTW5" s="135"/>
      <c r="GTX5" s="135"/>
      <c r="GTY5" s="135"/>
      <c r="GTZ5" s="135"/>
      <c r="GUA5" s="135"/>
      <c r="GUB5" s="135"/>
      <c r="GUC5" s="135"/>
      <c r="GUD5" s="135"/>
      <c r="GUE5" s="135"/>
      <c r="GUF5" s="135"/>
      <c r="GUG5" s="135"/>
      <c r="GUH5" s="135"/>
      <c r="GUI5" s="135"/>
      <c r="GUJ5" s="135"/>
      <c r="GUK5" s="135"/>
      <c r="GUL5" s="135"/>
      <c r="GUM5" s="135"/>
      <c r="GUN5" s="135"/>
      <c r="GUO5" s="135"/>
      <c r="GUP5" s="135"/>
      <c r="GUQ5" s="135"/>
      <c r="GUR5" s="135"/>
      <c r="GUS5" s="135"/>
      <c r="GUT5" s="135"/>
      <c r="GUU5" s="135"/>
      <c r="GUV5" s="135"/>
      <c r="GUW5" s="135"/>
      <c r="GUX5" s="135"/>
      <c r="GUY5" s="135"/>
      <c r="GUZ5" s="135"/>
      <c r="GVA5" s="135"/>
      <c r="GVB5" s="135"/>
      <c r="GVC5" s="135"/>
      <c r="GVD5" s="135"/>
      <c r="GVE5" s="135"/>
      <c r="GVF5" s="135"/>
      <c r="GVG5" s="135"/>
      <c r="GVH5" s="135"/>
      <c r="GVI5" s="135"/>
      <c r="GVJ5" s="135"/>
      <c r="GVK5" s="135"/>
      <c r="GVL5" s="135"/>
      <c r="GVM5" s="135"/>
      <c r="GVN5" s="135"/>
      <c r="GVO5" s="135"/>
      <c r="GVP5" s="135"/>
      <c r="GVQ5" s="135"/>
      <c r="GVR5" s="135"/>
      <c r="GVS5" s="135"/>
      <c r="GVT5" s="135"/>
      <c r="GVU5" s="135"/>
      <c r="GVV5" s="135"/>
      <c r="GVW5" s="135"/>
      <c r="GVX5" s="135"/>
      <c r="GVY5" s="135"/>
      <c r="GVZ5" s="135"/>
      <c r="GWA5" s="135"/>
      <c r="GWB5" s="135"/>
      <c r="GWC5" s="135"/>
      <c r="GWD5" s="135"/>
      <c r="GWE5" s="135"/>
      <c r="GWF5" s="135"/>
      <c r="GWG5" s="135"/>
      <c r="GWH5" s="135"/>
      <c r="GWI5" s="135"/>
      <c r="GWJ5" s="135"/>
      <c r="GWK5" s="135"/>
      <c r="GWL5" s="135"/>
      <c r="GWM5" s="135"/>
      <c r="GWN5" s="135"/>
      <c r="GWO5" s="135"/>
      <c r="GWP5" s="135"/>
      <c r="GWQ5" s="135"/>
      <c r="GWR5" s="135"/>
      <c r="GWS5" s="135"/>
      <c r="GWT5" s="135"/>
      <c r="GWU5" s="135"/>
      <c r="GWV5" s="135"/>
      <c r="GWW5" s="135"/>
      <c r="GWX5" s="135"/>
      <c r="GWY5" s="135"/>
      <c r="GWZ5" s="135"/>
      <c r="GXA5" s="135"/>
      <c r="GXB5" s="135"/>
      <c r="GXC5" s="135"/>
      <c r="GXD5" s="135"/>
      <c r="GXE5" s="135"/>
      <c r="GXF5" s="135"/>
      <c r="GXG5" s="135"/>
      <c r="GXH5" s="135"/>
      <c r="GXI5" s="135"/>
      <c r="GXJ5" s="135"/>
      <c r="GXK5" s="135"/>
      <c r="GXL5" s="135"/>
      <c r="GXM5" s="135"/>
      <c r="GXN5" s="135"/>
      <c r="GXO5" s="135"/>
      <c r="GXP5" s="135"/>
      <c r="GXQ5" s="135"/>
      <c r="GXR5" s="135"/>
      <c r="GXS5" s="135"/>
      <c r="GXT5" s="135"/>
      <c r="GXU5" s="135"/>
      <c r="GXV5" s="135"/>
      <c r="GXW5" s="135"/>
      <c r="GXX5" s="135"/>
      <c r="GXY5" s="135"/>
      <c r="GXZ5" s="135"/>
      <c r="GYA5" s="135"/>
      <c r="GYB5" s="135"/>
      <c r="GYC5" s="135"/>
      <c r="GYD5" s="135"/>
      <c r="GYE5" s="135"/>
      <c r="GYF5" s="135"/>
      <c r="GYG5" s="135"/>
      <c r="GYH5" s="135"/>
      <c r="GYI5" s="135"/>
      <c r="GYJ5" s="135"/>
      <c r="GYK5" s="135"/>
      <c r="GYL5" s="135"/>
      <c r="GYM5" s="135"/>
      <c r="GYN5" s="135"/>
      <c r="GYO5" s="135"/>
      <c r="GYP5" s="135"/>
      <c r="GYQ5" s="135"/>
      <c r="GYR5" s="135"/>
      <c r="GYS5" s="135"/>
      <c r="GYT5" s="135"/>
      <c r="GYU5" s="135"/>
      <c r="GYV5" s="135"/>
      <c r="GYW5" s="135"/>
      <c r="GYX5" s="135"/>
      <c r="GYY5" s="135"/>
      <c r="GYZ5" s="135"/>
      <c r="GZA5" s="135"/>
      <c r="GZB5" s="135"/>
      <c r="GZC5" s="135"/>
      <c r="GZD5" s="135"/>
      <c r="GZE5" s="135"/>
      <c r="GZF5" s="135"/>
      <c r="GZG5" s="135"/>
      <c r="GZH5" s="135"/>
      <c r="GZI5" s="135"/>
      <c r="GZJ5" s="135"/>
      <c r="GZK5" s="135"/>
      <c r="GZL5" s="135"/>
      <c r="GZM5" s="135"/>
      <c r="GZN5" s="135"/>
      <c r="GZO5" s="135"/>
      <c r="GZP5" s="135"/>
      <c r="GZQ5" s="135"/>
      <c r="GZR5" s="135"/>
      <c r="GZS5" s="135"/>
      <c r="GZT5" s="135"/>
      <c r="GZU5" s="135"/>
      <c r="GZV5" s="135"/>
      <c r="GZW5" s="135"/>
      <c r="GZX5" s="135"/>
      <c r="GZY5" s="135"/>
      <c r="GZZ5" s="135"/>
      <c r="HAA5" s="135"/>
      <c r="HAB5" s="135"/>
      <c r="HAC5" s="135"/>
      <c r="HAD5" s="135"/>
      <c r="HAE5" s="135"/>
      <c r="HAF5" s="135"/>
      <c r="HAG5" s="135"/>
      <c r="HAH5" s="135"/>
      <c r="HAI5" s="135"/>
      <c r="HAJ5" s="135"/>
      <c r="HAK5" s="135"/>
      <c r="HAL5" s="135"/>
      <c r="HAM5" s="135"/>
      <c r="HAN5" s="135"/>
      <c r="HAO5" s="135"/>
      <c r="HAP5" s="135"/>
      <c r="HAQ5" s="135"/>
      <c r="HAR5" s="135"/>
      <c r="HAS5" s="135"/>
      <c r="HAT5" s="135"/>
      <c r="HAU5" s="135"/>
      <c r="HAV5" s="135"/>
      <c r="HAW5" s="135"/>
      <c r="HAX5" s="135"/>
      <c r="HAY5" s="135"/>
      <c r="HAZ5" s="135"/>
      <c r="HBA5" s="135"/>
      <c r="HBB5" s="135"/>
      <c r="HBC5" s="135"/>
      <c r="HBD5" s="135"/>
      <c r="HBE5" s="135"/>
      <c r="HBF5" s="135"/>
      <c r="HBG5" s="135"/>
      <c r="HBH5" s="135"/>
      <c r="HBI5" s="135"/>
      <c r="HBJ5" s="135"/>
      <c r="HBK5" s="135"/>
      <c r="HBL5" s="135"/>
      <c r="HBM5" s="135"/>
      <c r="HBN5" s="135"/>
      <c r="HBO5" s="135"/>
      <c r="HBP5" s="135"/>
      <c r="HBQ5" s="135"/>
      <c r="HBR5" s="135"/>
      <c r="HBS5" s="135"/>
      <c r="HBT5" s="135"/>
      <c r="HBU5" s="135"/>
      <c r="HBV5" s="135"/>
      <c r="HBW5" s="135"/>
      <c r="HBX5" s="135"/>
      <c r="HBY5" s="135"/>
      <c r="HBZ5" s="135"/>
      <c r="HCA5" s="135"/>
      <c r="HCB5" s="135"/>
      <c r="HCC5" s="135"/>
      <c r="HCD5" s="135"/>
      <c r="HCE5" s="135"/>
      <c r="HCF5" s="135"/>
      <c r="HCG5" s="135"/>
      <c r="HCH5" s="135"/>
      <c r="HCI5" s="135"/>
      <c r="HCJ5" s="135"/>
      <c r="HCK5" s="135"/>
      <c r="HCL5" s="135"/>
      <c r="HCM5" s="135"/>
      <c r="HCN5" s="135"/>
      <c r="HCO5" s="135"/>
      <c r="HCP5" s="135"/>
      <c r="HCQ5" s="135"/>
      <c r="HCR5" s="135"/>
      <c r="HCS5" s="135"/>
      <c r="HCT5" s="135"/>
      <c r="HCU5" s="135"/>
      <c r="HCV5" s="135"/>
      <c r="HCW5" s="135"/>
      <c r="HCX5" s="135"/>
      <c r="HCY5" s="135"/>
      <c r="HCZ5" s="135"/>
      <c r="HDA5" s="135"/>
      <c r="HDB5" s="135"/>
      <c r="HDC5" s="135"/>
      <c r="HDD5" s="135"/>
      <c r="HDE5" s="135"/>
      <c r="HDF5" s="135"/>
      <c r="HDG5" s="135"/>
      <c r="HDH5" s="135"/>
      <c r="HDI5" s="135"/>
      <c r="HDJ5" s="135"/>
      <c r="HDK5" s="135"/>
      <c r="HDL5" s="135"/>
      <c r="HDM5" s="135"/>
      <c r="HDN5" s="135"/>
      <c r="HDO5" s="135"/>
      <c r="HDP5" s="135"/>
      <c r="HDQ5" s="135"/>
      <c r="HDR5" s="135"/>
      <c r="HDS5" s="135"/>
      <c r="HDT5" s="135"/>
      <c r="HDU5" s="135"/>
      <c r="HDV5" s="135"/>
      <c r="HDW5" s="135"/>
      <c r="HDX5" s="135"/>
      <c r="HDY5" s="135"/>
      <c r="HDZ5" s="135"/>
      <c r="HEA5" s="135"/>
      <c r="HEB5" s="135"/>
      <c r="HEC5" s="135"/>
      <c r="HED5" s="135"/>
      <c r="HEE5" s="135"/>
      <c r="HEF5" s="135"/>
      <c r="HEG5" s="135"/>
      <c r="HEH5" s="135"/>
      <c r="HEI5" s="135"/>
      <c r="HEJ5" s="135"/>
      <c r="HEK5" s="135"/>
      <c r="HEL5" s="135"/>
      <c r="HEM5" s="135"/>
      <c r="HEN5" s="135"/>
      <c r="HEO5" s="135"/>
      <c r="HEP5" s="135"/>
      <c r="HEQ5" s="135"/>
      <c r="HER5" s="135"/>
      <c r="HES5" s="135"/>
      <c r="HET5" s="135"/>
      <c r="HEU5" s="135"/>
      <c r="HEV5" s="135"/>
      <c r="HEW5" s="135"/>
      <c r="HEX5" s="135"/>
      <c r="HEY5" s="135"/>
      <c r="HEZ5" s="135"/>
      <c r="HFA5" s="135"/>
      <c r="HFB5" s="135"/>
      <c r="HFC5" s="135"/>
      <c r="HFD5" s="135"/>
      <c r="HFE5" s="135"/>
      <c r="HFF5" s="135"/>
      <c r="HFG5" s="135"/>
      <c r="HFH5" s="135"/>
      <c r="HFI5" s="135"/>
      <c r="HFJ5" s="135"/>
      <c r="HFK5" s="135"/>
      <c r="HFL5" s="135"/>
      <c r="HFM5" s="135"/>
      <c r="HFN5" s="135"/>
      <c r="HFO5" s="135"/>
      <c r="HFP5" s="135"/>
      <c r="HFQ5" s="135"/>
      <c r="HFR5" s="135"/>
      <c r="HFS5" s="135"/>
      <c r="HFT5" s="135"/>
      <c r="HFU5" s="135"/>
      <c r="HFV5" s="135"/>
      <c r="HFW5" s="135"/>
      <c r="HFX5" s="135"/>
      <c r="HFY5" s="135"/>
      <c r="HFZ5" s="135"/>
      <c r="HGA5" s="135"/>
      <c r="HGB5" s="135"/>
      <c r="HGC5" s="135"/>
      <c r="HGD5" s="135"/>
      <c r="HGE5" s="135"/>
      <c r="HGF5" s="135"/>
      <c r="HGG5" s="135"/>
      <c r="HGH5" s="135"/>
      <c r="HGI5" s="135"/>
      <c r="HGJ5" s="135"/>
      <c r="HGK5" s="135"/>
      <c r="HGL5" s="135"/>
      <c r="HGM5" s="135"/>
      <c r="HGN5" s="135"/>
      <c r="HGO5" s="135"/>
      <c r="HGP5" s="135"/>
      <c r="HGQ5" s="135"/>
      <c r="HGR5" s="135"/>
      <c r="HGS5" s="135"/>
      <c r="HGT5" s="135"/>
      <c r="HGU5" s="135"/>
      <c r="HGV5" s="135"/>
      <c r="HGW5" s="135"/>
      <c r="HGX5" s="135"/>
      <c r="HGY5" s="135"/>
      <c r="HGZ5" s="135"/>
      <c r="HHA5" s="135"/>
      <c r="HHB5" s="135"/>
      <c r="HHC5" s="135"/>
      <c r="HHD5" s="135"/>
      <c r="HHE5" s="135"/>
      <c r="HHF5" s="135"/>
      <c r="HHG5" s="135"/>
      <c r="HHH5" s="135"/>
      <c r="HHI5" s="135"/>
      <c r="HHJ5" s="135"/>
      <c r="HHK5" s="135"/>
      <c r="HHL5" s="135"/>
      <c r="HHM5" s="135"/>
      <c r="HHN5" s="135"/>
      <c r="HHO5" s="135"/>
      <c r="HHP5" s="135"/>
      <c r="HHQ5" s="135"/>
      <c r="HHR5" s="135"/>
      <c r="HHS5" s="135"/>
      <c r="HHT5" s="135"/>
      <c r="HHU5" s="135"/>
      <c r="HHV5" s="135"/>
      <c r="HHW5" s="135"/>
      <c r="HHX5" s="135"/>
      <c r="HHY5" s="135"/>
      <c r="HHZ5" s="135"/>
      <c r="HIA5" s="135"/>
      <c r="HIB5" s="135"/>
      <c r="HIC5" s="135"/>
      <c r="HID5" s="135"/>
      <c r="HIE5" s="135"/>
      <c r="HIF5" s="135"/>
      <c r="HIG5" s="135"/>
      <c r="HIH5" s="135"/>
      <c r="HII5" s="135"/>
      <c r="HIJ5" s="135"/>
      <c r="HIK5" s="135"/>
      <c r="HIL5" s="135"/>
      <c r="HIM5" s="135"/>
      <c r="HIN5" s="135"/>
      <c r="HIO5" s="135"/>
      <c r="HIP5" s="135"/>
      <c r="HIQ5" s="135"/>
      <c r="HIR5" s="135"/>
      <c r="HIS5" s="135"/>
      <c r="HIT5" s="135"/>
      <c r="HIU5" s="135"/>
      <c r="HIV5" s="135"/>
      <c r="HIW5" s="135"/>
      <c r="HIX5" s="135"/>
      <c r="HIY5" s="135"/>
      <c r="HIZ5" s="135"/>
      <c r="HJA5" s="135"/>
      <c r="HJB5" s="135"/>
      <c r="HJC5" s="135"/>
      <c r="HJD5" s="135"/>
      <c r="HJE5" s="135"/>
      <c r="HJF5" s="135"/>
      <c r="HJG5" s="135"/>
      <c r="HJH5" s="135"/>
      <c r="HJI5" s="135"/>
      <c r="HJJ5" s="135"/>
      <c r="HJK5" s="135"/>
      <c r="HJL5" s="135"/>
      <c r="HJM5" s="135"/>
      <c r="HJN5" s="135"/>
      <c r="HJO5" s="135"/>
      <c r="HJP5" s="135"/>
      <c r="HJQ5" s="135"/>
      <c r="HJR5" s="135"/>
      <c r="HJS5" s="135"/>
      <c r="HJT5" s="135"/>
      <c r="HJU5" s="135"/>
      <c r="HJV5" s="135"/>
      <c r="HJW5" s="135"/>
      <c r="HJX5" s="135"/>
      <c r="HJY5" s="135"/>
      <c r="HJZ5" s="135"/>
      <c r="HKA5" s="135"/>
      <c r="HKB5" s="135"/>
      <c r="HKC5" s="135"/>
      <c r="HKD5" s="135"/>
      <c r="HKE5" s="135"/>
      <c r="HKF5" s="135"/>
      <c r="HKG5" s="135"/>
      <c r="HKH5" s="135"/>
      <c r="HKI5" s="135"/>
      <c r="HKJ5" s="135"/>
      <c r="HKK5" s="135"/>
      <c r="HKL5" s="135"/>
      <c r="HKM5" s="135"/>
      <c r="HKN5" s="135"/>
      <c r="HKO5" s="135"/>
      <c r="HKP5" s="135"/>
      <c r="HKQ5" s="135"/>
      <c r="HKR5" s="135"/>
      <c r="HKS5" s="135"/>
      <c r="HKT5" s="135"/>
      <c r="HKU5" s="135"/>
      <c r="HKV5" s="135"/>
      <c r="HKW5" s="135"/>
      <c r="HKX5" s="135"/>
      <c r="HKY5" s="135"/>
      <c r="HKZ5" s="135"/>
      <c r="HLA5" s="135"/>
      <c r="HLB5" s="135"/>
      <c r="HLC5" s="135"/>
      <c r="HLD5" s="135"/>
      <c r="HLE5" s="135"/>
      <c r="HLF5" s="135"/>
      <c r="HLG5" s="135"/>
      <c r="HLH5" s="135"/>
      <c r="HLI5" s="135"/>
      <c r="HLJ5" s="135"/>
      <c r="HLK5" s="135"/>
      <c r="HLL5" s="135"/>
      <c r="HLM5" s="135"/>
      <c r="HLN5" s="135"/>
      <c r="HLO5" s="135"/>
      <c r="HLP5" s="135"/>
      <c r="HLQ5" s="135"/>
      <c r="HLR5" s="135"/>
      <c r="HLS5" s="135"/>
      <c r="HLT5" s="135"/>
      <c r="HLU5" s="135"/>
      <c r="HLV5" s="135"/>
      <c r="HLW5" s="135"/>
      <c r="HLX5" s="135"/>
      <c r="HLY5" s="135"/>
      <c r="HLZ5" s="135"/>
      <c r="HMA5" s="135"/>
      <c r="HMB5" s="135"/>
      <c r="HMC5" s="135"/>
      <c r="HMD5" s="135"/>
      <c r="HME5" s="135"/>
      <c r="HMF5" s="135"/>
      <c r="HMG5" s="135"/>
      <c r="HMH5" s="135"/>
      <c r="HMI5" s="135"/>
      <c r="HMJ5" s="135"/>
      <c r="HMK5" s="135"/>
      <c r="HML5" s="135"/>
      <c r="HMM5" s="135"/>
      <c r="HMN5" s="135"/>
      <c r="HMO5" s="135"/>
      <c r="HMP5" s="135"/>
      <c r="HMQ5" s="135"/>
      <c r="HMR5" s="135"/>
      <c r="HMS5" s="135"/>
      <c r="HMT5" s="135"/>
      <c r="HMU5" s="135"/>
      <c r="HMV5" s="135"/>
      <c r="HMW5" s="135"/>
      <c r="HMX5" s="135"/>
      <c r="HMY5" s="135"/>
      <c r="HMZ5" s="135"/>
      <c r="HNA5" s="135"/>
      <c r="HNB5" s="135"/>
      <c r="HNC5" s="135"/>
      <c r="HND5" s="135"/>
      <c r="HNE5" s="135"/>
      <c r="HNF5" s="135"/>
      <c r="HNG5" s="135"/>
      <c r="HNH5" s="135"/>
      <c r="HNI5" s="135"/>
      <c r="HNJ5" s="135"/>
      <c r="HNK5" s="135"/>
      <c r="HNL5" s="135"/>
      <c r="HNM5" s="135"/>
      <c r="HNN5" s="135"/>
      <c r="HNO5" s="135"/>
      <c r="HNP5" s="135"/>
      <c r="HNQ5" s="135"/>
      <c r="HNR5" s="135"/>
      <c r="HNS5" s="135"/>
      <c r="HNT5" s="135"/>
      <c r="HNU5" s="135"/>
      <c r="HNV5" s="135"/>
      <c r="HNW5" s="135"/>
      <c r="HNX5" s="135"/>
      <c r="HNY5" s="135"/>
      <c r="HNZ5" s="135"/>
      <c r="HOA5" s="135"/>
      <c r="HOB5" s="135"/>
      <c r="HOC5" s="135"/>
      <c r="HOD5" s="135"/>
      <c r="HOE5" s="135"/>
      <c r="HOF5" s="135"/>
      <c r="HOG5" s="135"/>
      <c r="HOH5" s="135"/>
      <c r="HOI5" s="135"/>
      <c r="HOJ5" s="135"/>
      <c r="HOK5" s="135"/>
      <c r="HOL5" s="135"/>
      <c r="HOM5" s="135"/>
      <c r="HON5" s="135"/>
      <c r="HOO5" s="135"/>
      <c r="HOP5" s="135"/>
      <c r="HOQ5" s="135"/>
      <c r="HOR5" s="135"/>
      <c r="HOS5" s="135"/>
      <c r="HOT5" s="135"/>
      <c r="HOU5" s="135"/>
      <c r="HOV5" s="135"/>
      <c r="HOW5" s="135"/>
      <c r="HOX5" s="135"/>
      <c r="HOY5" s="135"/>
      <c r="HOZ5" s="135"/>
      <c r="HPA5" s="135"/>
      <c r="HPB5" s="135"/>
      <c r="HPC5" s="135"/>
      <c r="HPD5" s="135"/>
      <c r="HPE5" s="135"/>
      <c r="HPF5" s="135"/>
      <c r="HPG5" s="135"/>
      <c r="HPH5" s="135"/>
      <c r="HPI5" s="135"/>
      <c r="HPJ5" s="135"/>
      <c r="HPK5" s="135"/>
      <c r="HPL5" s="135"/>
      <c r="HPM5" s="135"/>
      <c r="HPN5" s="135"/>
      <c r="HPO5" s="135"/>
      <c r="HPP5" s="135"/>
      <c r="HPQ5" s="135"/>
      <c r="HPR5" s="135"/>
      <c r="HPS5" s="135"/>
      <c r="HPT5" s="135"/>
      <c r="HPU5" s="135"/>
      <c r="HPV5" s="135"/>
      <c r="HPW5" s="135"/>
      <c r="HPX5" s="135"/>
      <c r="HPY5" s="135"/>
      <c r="HPZ5" s="135"/>
      <c r="HQA5" s="135"/>
      <c r="HQB5" s="135"/>
      <c r="HQC5" s="135"/>
      <c r="HQD5" s="135"/>
      <c r="HQE5" s="135"/>
      <c r="HQF5" s="135"/>
      <c r="HQG5" s="135"/>
      <c r="HQH5" s="135"/>
      <c r="HQI5" s="135"/>
      <c r="HQJ5" s="135"/>
      <c r="HQK5" s="135"/>
      <c r="HQL5" s="135"/>
      <c r="HQM5" s="135"/>
      <c r="HQN5" s="135"/>
      <c r="HQO5" s="135"/>
      <c r="HQP5" s="135"/>
      <c r="HQQ5" s="135"/>
      <c r="HQR5" s="135"/>
      <c r="HQS5" s="135"/>
      <c r="HQT5" s="135"/>
      <c r="HQU5" s="135"/>
      <c r="HQV5" s="135"/>
      <c r="HQW5" s="135"/>
      <c r="HQX5" s="135"/>
      <c r="HQY5" s="135"/>
      <c r="HQZ5" s="135"/>
      <c r="HRA5" s="135"/>
      <c r="HRB5" s="135"/>
      <c r="HRC5" s="135"/>
      <c r="HRD5" s="135"/>
      <c r="HRE5" s="135"/>
      <c r="HRF5" s="135"/>
      <c r="HRG5" s="135"/>
      <c r="HRH5" s="135"/>
      <c r="HRI5" s="135"/>
      <c r="HRJ5" s="135"/>
      <c r="HRK5" s="135"/>
      <c r="HRL5" s="135"/>
      <c r="HRM5" s="135"/>
      <c r="HRN5" s="135"/>
      <c r="HRO5" s="135"/>
      <c r="HRP5" s="135"/>
      <c r="HRQ5" s="135"/>
      <c r="HRR5" s="135"/>
      <c r="HRS5" s="135"/>
      <c r="HRT5" s="135"/>
      <c r="HRU5" s="135"/>
      <c r="HRV5" s="135"/>
      <c r="HRW5" s="135"/>
      <c r="HRX5" s="135"/>
      <c r="HRY5" s="135"/>
      <c r="HRZ5" s="135"/>
      <c r="HSA5" s="135"/>
      <c r="HSB5" s="135"/>
      <c r="HSC5" s="135"/>
      <c r="HSD5" s="135"/>
      <c r="HSE5" s="135"/>
      <c r="HSF5" s="135"/>
      <c r="HSG5" s="135"/>
      <c r="HSH5" s="135"/>
      <c r="HSI5" s="135"/>
      <c r="HSJ5" s="135"/>
      <c r="HSK5" s="135"/>
      <c r="HSL5" s="135"/>
      <c r="HSM5" s="135"/>
      <c r="HSN5" s="135"/>
      <c r="HSO5" s="135"/>
      <c r="HSP5" s="135"/>
      <c r="HSQ5" s="135"/>
      <c r="HSR5" s="135"/>
      <c r="HSS5" s="135"/>
      <c r="HST5" s="135"/>
      <c r="HSU5" s="135"/>
      <c r="HSV5" s="135"/>
      <c r="HSW5" s="135"/>
      <c r="HSX5" s="135"/>
      <c r="HSY5" s="135"/>
      <c r="HSZ5" s="135"/>
      <c r="HTA5" s="135"/>
      <c r="HTB5" s="135"/>
      <c r="HTC5" s="135"/>
      <c r="HTD5" s="135"/>
      <c r="HTE5" s="135"/>
      <c r="HTF5" s="135"/>
      <c r="HTG5" s="135"/>
      <c r="HTH5" s="135"/>
      <c r="HTI5" s="135"/>
      <c r="HTJ5" s="135"/>
      <c r="HTK5" s="135"/>
      <c r="HTL5" s="135"/>
      <c r="HTM5" s="135"/>
      <c r="HTN5" s="135"/>
      <c r="HTO5" s="135"/>
      <c r="HTP5" s="135"/>
      <c r="HTQ5" s="135"/>
      <c r="HTR5" s="135"/>
      <c r="HTS5" s="135"/>
      <c r="HTT5" s="135"/>
      <c r="HTU5" s="135"/>
      <c r="HTV5" s="135"/>
      <c r="HTW5" s="135"/>
      <c r="HTX5" s="135"/>
      <c r="HTY5" s="135"/>
      <c r="HTZ5" s="135"/>
      <c r="HUA5" s="135"/>
      <c r="HUB5" s="135"/>
      <c r="HUC5" s="135"/>
      <c r="HUD5" s="135"/>
      <c r="HUE5" s="135"/>
      <c r="HUF5" s="135"/>
      <c r="HUG5" s="135"/>
      <c r="HUH5" s="135"/>
      <c r="HUI5" s="135"/>
      <c r="HUJ5" s="135"/>
      <c r="HUK5" s="135"/>
      <c r="HUL5" s="135"/>
      <c r="HUM5" s="135"/>
      <c r="HUN5" s="135"/>
      <c r="HUO5" s="135"/>
      <c r="HUP5" s="135"/>
      <c r="HUQ5" s="135"/>
      <c r="HUR5" s="135"/>
      <c r="HUS5" s="135"/>
      <c r="HUT5" s="135"/>
      <c r="HUU5" s="135"/>
      <c r="HUV5" s="135"/>
      <c r="HUW5" s="135"/>
      <c r="HUX5" s="135"/>
      <c r="HUY5" s="135"/>
      <c r="HUZ5" s="135"/>
      <c r="HVA5" s="135"/>
      <c r="HVB5" s="135"/>
      <c r="HVC5" s="135"/>
      <c r="HVD5" s="135"/>
      <c r="HVE5" s="135"/>
      <c r="HVF5" s="135"/>
      <c r="HVG5" s="135"/>
      <c r="HVH5" s="135"/>
      <c r="HVI5" s="135"/>
      <c r="HVJ5" s="135"/>
      <c r="HVK5" s="135"/>
      <c r="HVL5" s="135"/>
      <c r="HVM5" s="135"/>
      <c r="HVN5" s="135"/>
      <c r="HVO5" s="135"/>
      <c r="HVP5" s="135"/>
      <c r="HVQ5" s="135"/>
      <c r="HVR5" s="135"/>
      <c r="HVS5" s="135"/>
      <c r="HVT5" s="135"/>
      <c r="HVU5" s="135"/>
      <c r="HVV5" s="135"/>
      <c r="HVW5" s="135"/>
      <c r="HVX5" s="135"/>
      <c r="HVY5" s="135"/>
      <c r="HVZ5" s="135"/>
      <c r="HWA5" s="135"/>
      <c r="HWB5" s="135"/>
      <c r="HWC5" s="135"/>
      <c r="HWD5" s="135"/>
      <c r="HWE5" s="135"/>
      <c r="HWF5" s="135"/>
      <c r="HWG5" s="135"/>
      <c r="HWH5" s="135"/>
      <c r="HWI5" s="135"/>
      <c r="HWJ5" s="135"/>
      <c r="HWK5" s="135"/>
      <c r="HWL5" s="135"/>
      <c r="HWM5" s="135"/>
      <c r="HWN5" s="135"/>
      <c r="HWO5" s="135"/>
      <c r="HWP5" s="135"/>
      <c r="HWQ5" s="135"/>
      <c r="HWR5" s="135"/>
      <c r="HWS5" s="135"/>
      <c r="HWT5" s="135"/>
      <c r="HWU5" s="135"/>
      <c r="HWV5" s="135"/>
      <c r="HWW5" s="135"/>
      <c r="HWX5" s="135"/>
      <c r="HWY5" s="135"/>
      <c r="HWZ5" s="135"/>
      <c r="HXA5" s="135"/>
      <c r="HXB5" s="135"/>
      <c r="HXC5" s="135"/>
      <c r="HXD5" s="135"/>
      <c r="HXE5" s="135"/>
      <c r="HXF5" s="135"/>
      <c r="HXG5" s="135"/>
      <c r="HXH5" s="135"/>
      <c r="HXI5" s="135"/>
      <c r="HXJ5" s="135"/>
      <c r="HXK5" s="135"/>
      <c r="HXL5" s="135"/>
      <c r="HXM5" s="135"/>
      <c r="HXN5" s="135"/>
      <c r="HXO5" s="135"/>
      <c r="HXP5" s="135"/>
      <c r="HXQ5" s="135"/>
      <c r="HXR5" s="135"/>
      <c r="HXS5" s="135"/>
      <c r="HXT5" s="135"/>
      <c r="HXU5" s="135"/>
      <c r="HXV5" s="135"/>
      <c r="HXW5" s="135"/>
      <c r="HXX5" s="135"/>
      <c r="HXY5" s="135"/>
      <c r="HXZ5" s="135"/>
      <c r="HYA5" s="135"/>
      <c r="HYB5" s="135"/>
      <c r="HYC5" s="135"/>
      <c r="HYD5" s="135"/>
      <c r="HYE5" s="135"/>
      <c r="HYF5" s="135"/>
      <c r="HYG5" s="135"/>
      <c r="HYH5" s="135"/>
      <c r="HYI5" s="135"/>
      <c r="HYJ5" s="135"/>
      <c r="HYK5" s="135"/>
      <c r="HYL5" s="135"/>
      <c r="HYM5" s="135"/>
      <c r="HYN5" s="135"/>
      <c r="HYO5" s="135"/>
      <c r="HYP5" s="135"/>
      <c r="HYQ5" s="135"/>
      <c r="HYR5" s="135"/>
      <c r="HYS5" s="135"/>
      <c r="HYT5" s="135"/>
      <c r="HYU5" s="135"/>
      <c r="HYV5" s="135"/>
      <c r="HYW5" s="135"/>
      <c r="HYX5" s="135"/>
      <c r="HYY5" s="135"/>
      <c r="HYZ5" s="135"/>
      <c r="HZA5" s="135"/>
      <c r="HZB5" s="135"/>
      <c r="HZC5" s="135"/>
      <c r="HZD5" s="135"/>
      <c r="HZE5" s="135"/>
      <c r="HZF5" s="135"/>
      <c r="HZG5" s="135"/>
      <c r="HZH5" s="135"/>
      <c r="HZI5" s="135"/>
      <c r="HZJ5" s="135"/>
      <c r="HZK5" s="135"/>
      <c r="HZL5" s="135"/>
      <c r="HZM5" s="135"/>
      <c r="HZN5" s="135"/>
      <c r="HZO5" s="135"/>
      <c r="HZP5" s="135"/>
      <c r="HZQ5" s="135"/>
      <c r="HZR5" s="135"/>
      <c r="HZS5" s="135"/>
      <c r="HZT5" s="135"/>
      <c r="HZU5" s="135"/>
      <c r="HZV5" s="135"/>
      <c r="HZW5" s="135"/>
      <c r="HZX5" s="135"/>
      <c r="HZY5" s="135"/>
      <c r="HZZ5" s="135"/>
      <c r="IAA5" s="135"/>
      <c r="IAB5" s="135"/>
      <c r="IAC5" s="135"/>
      <c r="IAD5" s="135"/>
      <c r="IAE5" s="135"/>
      <c r="IAF5" s="135"/>
      <c r="IAG5" s="135"/>
      <c r="IAH5" s="135"/>
      <c r="IAI5" s="135"/>
      <c r="IAJ5" s="135"/>
      <c r="IAK5" s="135"/>
      <c r="IAL5" s="135"/>
      <c r="IAM5" s="135"/>
      <c r="IAN5" s="135"/>
      <c r="IAO5" s="135"/>
      <c r="IAP5" s="135"/>
      <c r="IAQ5" s="135"/>
      <c r="IAR5" s="135"/>
      <c r="IAS5" s="135"/>
      <c r="IAT5" s="135"/>
      <c r="IAU5" s="135"/>
      <c r="IAV5" s="135"/>
      <c r="IAW5" s="135"/>
      <c r="IAX5" s="135"/>
      <c r="IAY5" s="135"/>
      <c r="IAZ5" s="135"/>
      <c r="IBA5" s="135"/>
      <c r="IBB5" s="135"/>
      <c r="IBC5" s="135"/>
      <c r="IBD5" s="135"/>
      <c r="IBE5" s="135"/>
      <c r="IBF5" s="135"/>
      <c r="IBG5" s="135"/>
      <c r="IBH5" s="135"/>
      <c r="IBI5" s="135"/>
      <c r="IBJ5" s="135"/>
      <c r="IBK5" s="135"/>
      <c r="IBL5" s="135"/>
      <c r="IBM5" s="135"/>
      <c r="IBN5" s="135"/>
      <c r="IBO5" s="135"/>
      <c r="IBP5" s="135"/>
      <c r="IBQ5" s="135"/>
      <c r="IBR5" s="135"/>
      <c r="IBS5" s="135"/>
      <c r="IBT5" s="135"/>
      <c r="IBU5" s="135"/>
      <c r="IBV5" s="135"/>
      <c r="IBW5" s="135"/>
      <c r="IBX5" s="135"/>
      <c r="IBY5" s="135"/>
      <c r="IBZ5" s="135"/>
      <c r="ICA5" s="135"/>
      <c r="ICB5" s="135"/>
      <c r="ICC5" s="135"/>
      <c r="ICD5" s="135"/>
      <c r="ICE5" s="135"/>
      <c r="ICF5" s="135"/>
      <c r="ICG5" s="135"/>
      <c r="ICH5" s="135"/>
      <c r="ICI5" s="135"/>
      <c r="ICJ5" s="135"/>
      <c r="ICK5" s="135"/>
      <c r="ICL5" s="135"/>
      <c r="ICM5" s="135"/>
      <c r="ICN5" s="135"/>
      <c r="ICO5" s="135"/>
      <c r="ICP5" s="135"/>
      <c r="ICQ5" s="135"/>
      <c r="ICR5" s="135"/>
      <c r="ICS5" s="135"/>
      <c r="ICT5" s="135"/>
      <c r="ICU5" s="135"/>
      <c r="ICV5" s="135"/>
      <c r="ICW5" s="135"/>
      <c r="ICX5" s="135"/>
      <c r="ICY5" s="135"/>
      <c r="ICZ5" s="135"/>
      <c r="IDA5" s="135"/>
      <c r="IDB5" s="135"/>
      <c r="IDC5" s="135"/>
      <c r="IDD5" s="135"/>
      <c r="IDE5" s="135"/>
      <c r="IDF5" s="135"/>
      <c r="IDG5" s="135"/>
      <c r="IDH5" s="135"/>
      <c r="IDI5" s="135"/>
      <c r="IDJ5" s="135"/>
      <c r="IDK5" s="135"/>
      <c r="IDL5" s="135"/>
      <c r="IDM5" s="135"/>
      <c r="IDN5" s="135"/>
      <c r="IDO5" s="135"/>
      <c r="IDP5" s="135"/>
      <c r="IDQ5" s="135"/>
      <c r="IDR5" s="135"/>
      <c r="IDS5" s="135"/>
      <c r="IDT5" s="135"/>
      <c r="IDU5" s="135"/>
      <c r="IDV5" s="135"/>
      <c r="IDW5" s="135"/>
      <c r="IDX5" s="135"/>
      <c r="IDY5" s="135"/>
      <c r="IDZ5" s="135"/>
      <c r="IEA5" s="135"/>
      <c r="IEB5" s="135"/>
      <c r="IEC5" s="135"/>
      <c r="IED5" s="135"/>
      <c r="IEE5" s="135"/>
      <c r="IEF5" s="135"/>
      <c r="IEG5" s="135"/>
      <c r="IEH5" s="135"/>
      <c r="IEI5" s="135"/>
      <c r="IEJ5" s="135"/>
      <c r="IEK5" s="135"/>
      <c r="IEL5" s="135"/>
      <c r="IEM5" s="135"/>
      <c r="IEN5" s="135"/>
      <c r="IEO5" s="135"/>
      <c r="IEP5" s="135"/>
      <c r="IEQ5" s="135"/>
      <c r="IER5" s="135"/>
      <c r="IES5" s="135"/>
      <c r="IET5" s="135"/>
      <c r="IEU5" s="135"/>
      <c r="IEV5" s="135"/>
      <c r="IEW5" s="135"/>
      <c r="IEX5" s="135"/>
      <c r="IEY5" s="135"/>
      <c r="IEZ5" s="135"/>
      <c r="IFA5" s="135"/>
      <c r="IFB5" s="135"/>
      <c r="IFC5" s="135"/>
      <c r="IFD5" s="135"/>
      <c r="IFE5" s="135"/>
      <c r="IFF5" s="135"/>
      <c r="IFG5" s="135"/>
      <c r="IFH5" s="135"/>
      <c r="IFI5" s="135"/>
      <c r="IFJ5" s="135"/>
      <c r="IFK5" s="135"/>
      <c r="IFL5" s="135"/>
      <c r="IFM5" s="135"/>
      <c r="IFN5" s="135"/>
      <c r="IFO5" s="135"/>
      <c r="IFP5" s="135"/>
      <c r="IFQ5" s="135"/>
      <c r="IFR5" s="135"/>
      <c r="IFS5" s="135"/>
      <c r="IFT5" s="135"/>
      <c r="IFU5" s="135"/>
      <c r="IFV5" s="135"/>
      <c r="IFW5" s="135"/>
      <c r="IFX5" s="135"/>
      <c r="IFY5" s="135"/>
      <c r="IFZ5" s="135"/>
      <c r="IGA5" s="135"/>
      <c r="IGB5" s="135"/>
      <c r="IGC5" s="135"/>
      <c r="IGD5" s="135"/>
      <c r="IGE5" s="135"/>
      <c r="IGF5" s="135"/>
      <c r="IGG5" s="135"/>
      <c r="IGH5" s="135"/>
      <c r="IGI5" s="135"/>
      <c r="IGJ5" s="135"/>
      <c r="IGK5" s="135"/>
      <c r="IGL5" s="135"/>
      <c r="IGM5" s="135"/>
      <c r="IGN5" s="135"/>
      <c r="IGO5" s="135"/>
      <c r="IGP5" s="135"/>
      <c r="IGQ5" s="135"/>
      <c r="IGR5" s="135"/>
      <c r="IGS5" s="135"/>
      <c r="IGT5" s="135"/>
      <c r="IGU5" s="135"/>
      <c r="IGV5" s="135"/>
      <c r="IGW5" s="135"/>
      <c r="IGX5" s="135"/>
      <c r="IGY5" s="135"/>
      <c r="IGZ5" s="135"/>
      <c r="IHA5" s="135"/>
      <c r="IHB5" s="135"/>
      <c r="IHC5" s="135"/>
      <c r="IHD5" s="135"/>
      <c r="IHE5" s="135"/>
      <c r="IHF5" s="135"/>
      <c r="IHG5" s="135"/>
      <c r="IHH5" s="135"/>
      <c r="IHI5" s="135"/>
      <c r="IHJ5" s="135"/>
      <c r="IHK5" s="135"/>
      <c r="IHL5" s="135"/>
      <c r="IHM5" s="135"/>
      <c r="IHN5" s="135"/>
      <c r="IHO5" s="135"/>
      <c r="IHP5" s="135"/>
      <c r="IHQ5" s="135"/>
      <c r="IHR5" s="135"/>
      <c r="IHS5" s="135"/>
      <c r="IHT5" s="135"/>
      <c r="IHU5" s="135"/>
      <c r="IHV5" s="135"/>
      <c r="IHW5" s="135"/>
      <c r="IHX5" s="135"/>
      <c r="IHY5" s="135"/>
      <c r="IHZ5" s="135"/>
      <c r="IIA5" s="135"/>
      <c r="IIB5" s="135"/>
      <c r="IIC5" s="135"/>
      <c r="IID5" s="135"/>
      <c r="IIE5" s="135"/>
      <c r="IIF5" s="135"/>
      <c r="IIG5" s="135"/>
      <c r="IIH5" s="135"/>
      <c r="III5" s="135"/>
      <c r="IIJ5" s="135"/>
      <c r="IIK5" s="135"/>
      <c r="IIL5" s="135"/>
      <c r="IIM5" s="135"/>
      <c r="IIN5" s="135"/>
      <c r="IIO5" s="135"/>
      <c r="IIP5" s="135"/>
      <c r="IIQ5" s="135"/>
      <c r="IIR5" s="135"/>
      <c r="IIS5" s="135"/>
      <c r="IIT5" s="135"/>
      <c r="IIU5" s="135"/>
      <c r="IIV5" s="135"/>
      <c r="IIW5" s="135"/>
      <c r="IIX5" s="135"/>
      <c r="IIY5" s="135"/>
      <c r="IIZ5" s="135"/>
      <c r="IJA5" s="135"/>
      <c r="IJB5" s="135"/>
      <c r="IJC5" s="135"/>
      <c r="IJD5" s="135"/>
      <c r="IJE5" s="135"/>
      <c r="IJF5" s="135"/>
      <c r="IJG5" s="135"/>
      <c r="IJH5" s="135"/>
      <c r="IJI5" s="135"/>
      <c r="IJJ5" s="135"/>
      <c r="IJK5" s="135"/>
      <c r="IJL5" s="135"/>
      <c r="IJM5" s="135"/>
      <c r="IJN5" s="135"/>
      <c r="IJO5" s="135"/>
      <c r="IJP5" s="135"/>
      <c r="IJQ5" s="135"/>
      <c r="IJR5" s="135"/>
      <c r="IJS5" s="135"/>
      <c r="IJT5" s="135"/>
      <c r="IJU5" s="135"/>
      <c r="IJV5" s="135"/>
      <c r="IJW5" s="135"/>
      <c r="IJX5" s="135"/>
      <c r="IJY5" s="135"/>
      <c r="IJZ5" s="135"/>
      <c r="IKA5" s="135"/>
      <c r="IKB5" s="135"/>
      <c r="IKC5" s="135"/>
      <c r="IKD5" s="135"/>
      <c r="IKE5" s="135"/>
      <c r="IKF5" s="135"/>
      <c r="IKG5" s="135"/>
      <c r="IKH5" s="135"/>
      <c r="IKI5" s="135"/>
      <c r="IKJ5" s="135"/>
      <c r="IKK5" s="135"/>
      <c r="IKL5" s="135"/>
      <c r="IKM5" s="135"/>
      <c r="IKN5" s="135"/>
      <c r="IKO5" s="135"/>
      <c r="IKP5" s="135"/>
      <c r="IKQ5" s="135"/>
      <c r="IKR5" s="135"/>
      <c r="IKS5" s="135"/>
      <c r="IKT5" s="135"/>
      <c r="IKU5" s="135"/>
      <c r="IKV5" s="135"/>
      <c r="IKW5" s="135"/>
      <c r="IKX5" s="135"/>
      <c r="IKY5" s="135"/>
      <c r="IKZ5" s="135"/>
      <c r="ILA5" s="135"/>
      <c r="ILB5" s="135"/>
      <c r="ILC5" s="135"/>
      <c r="ILD5" s="135"/>
      <c r="ILE5" s="135"/>
      <c r="ILF5" s="135"/>
      <c r="ILG5" s="135"/>
      <c r="ILH5" s="135"/>
      <c r="ILI5" s="135"/>
      <c r="ILJ5" s="135"/>
      <c r="ILK5" s="135"/>
      <c r="ILL5" s="135"/>
      <c r="ILM5" s="135"/>
      <c r="ILN5" s="135"/>
      <c r="ILO5" s="135"/>
      <c r="ILP5" s="135"/>
      <c r="ILQ5" s="135"/>
      <c r="ILR5" s="135"/>
      <c r="ILS5" s="135"/>
      <c r="ILT5" s="135"/>
      <c r="ILU5" s="135"/>
      <c r="ILV5" s="135"/>
      <c r="ILW5" s="135"/>
      <c r="ILX5" s="135"/>
      <c r="ILY5" s="135"/>
      <c r="ILZ5" s="135"/>
      <c r="IMA5" s="135"/>
      <c r="IMB5" s="135"/>
      <c r="IMC5" s="135"/>
      <c r="IMD5" s="135"/>
      <c r="IME5" s="135"/>
      <c r="IMF5" s="135"/>
      <c r="IMG5" s="135"/>
      <c r="IMH5" s="135"/>
      <c r="IMI5" s="135"/>
      <c r="IMJ5" s="135"/>
      <c r="IMK5" s="135"/>
      <c r="IML5" s="135"/>
      <c r="IMM5" s="135"/>
      <c r="IMN5" s="135"/>
      <c r="IMO5" s="135"/>
      <c r="IMP5" s="135"/>
      <c r="IMQ5" s="135"/>
      <c r="IMR5" s="135"/>
      <c r="IMS5" s="135"/>
      <c r="IMT5" s="135"/>
      <c r="IMU5" s="135"/>
      <c r="IMV5" s="135"/>
      <c r="IMW5" s="135"/>
      <c r="IMX5" s="135"/>
      <c r="IMY5" s="135"/>
      <c r="IMZ5" s="135"/>
      <c r="INA5" s="135"/>
      <c r="INB5" s="135"/>
      <c r="INC5" s="135"/>
      <c r="IND5" s="135"/>
      <c r="INE5" s="135"/>
      <c r="INF5" s="135"/>
      <c r="ING5" s="135"/>
      <c r="INH5" s="135"/>
      <c r="INI5" s="135"/>
      <c r="INJ5" s="135"/>
      <c r="INK5" s="135"/>
      <c r="INL5" s="135"/>
      <c r="INM5" s="135"/>
      <c r="INN5" s="135"/>
      <c r="INO5" s="135"/>
      <c r="INP5" s="135"/>
      <c r="INQ5" s="135"/>
      <c r="INR5" s="135"/>
      <c r="INS5" s="135"/>
      <c r="INT5" s="135"/>
      <c r="INU5" s="135"/>
      <c r="INV5" s="135"/>
      <c r="INW5" s="135"/>
      <c r="INX5" s="135"/>
      <c r="INY5" s="135"/>
      <c r="INZ5" s="135"/>
      <c r="IOA5" s="135"/>
      <c r="IOB5" s="135"/>
      <c r="IOC5" s="135"/>
      <c r="IOD5" s="135"/>
      <c r="IOE5" s="135"/>
      <c r="IOF5" s="135"/>
      <c r="IOG5" s="135"/>
      <c r="IOH5" s="135"/>
      <c r="IOI5" s="135"/>
      <c r="IOJ5" s="135"/>
      <c r="IOK5" s="135"/>
      <c r="IOL5" s="135"/>
      <c r="IOM5" s="135"/>
      <c r="ION5" s="135"/>
      <c r="IOO5" s="135"/>
      <c r="IOP5" s="135"/>
      <c r="IOQ5" s="135"/>
      <c r="IOR5" s="135"/>
      <c r="IOS5" s="135"/>
      <c r="IOT5" s="135"/>
      <c r="IOU5" s="135"/>
      <c r="IOV5" s="135"/>
      <c r="IOW5" s="135"/>
      <c r="IOX5" s="135"/>
      <c r="IOY5" s="135"/>
      <c r="IOZ5" s="135"/>
      <c r="IPA5" s="135"/>
      <c r="IPB5" s="135"/>
      <c r="IPC5" s="135"/>
      <c r="IPD5" s="135"/>
      <c r="IPE5" s="135"/>
      <c r="IPF5" s="135"/>
      <c r="IPG5" s="135"/>
      <c r="IPH5" s="135"/>
      <c r="IPI5" s="135"/>
      <c r="IPJ5" s="135"/>
      <c r="IPK5" s="135"/>
      <c r="IPL5" s="135"/>
      <c r="IPM5" s="135"/>
      <c r="IPN5" s="135"/>
      <c r="IPO5" s="135"/>
      <c r="IPP5" s="135"/>
      <c r="IPQ5" s="135"/>
      <c r="IPR5" s="135"/>
      <c r="IPS5" s="135"/>
      <c r="IPT5" s="135"/>
      <c r="IPU5" s="135"/>
      <c r="IPV5" s="135"/>
      <c r="IPW5" s="135"/>
      <c r="IPX5" s="135"/>
      <c r="IPY5" s="135"/>
      <c r="IPZ5" s="135"/>
      <c r="IQA5" s="135"/>
      <c r="IQB5" s="135"/>
      <c r="IQC5" s="135"/>
      <c r="IQD5" s="135"/>
      <c r="IQE5" s="135"/>
      <c r="IQF5" s="135"/>
      <c r="IQG5" s="135"/>
      <c r="IQH5" s="135"/>
      <c r="IQI5" s="135"/>
      <c r="IQJ5" s="135"/>
      <c r="IQK5" s="135"/>
      <c r="IQL5" s="135"/>
      <c r="IQM5" s="135"/>
      <c r="IQN5" s="135"/>
      <c r="IQO5" s="135"/>
      <c r="IQP5" s="135"/>
      <c r="IQQ5" s="135"/>
      <c r="IQR5" s="135"/>
      <c r="IQS5" s="135"/>
      <c r="IQT5" s="135"/>
      <c r="IQU5" s="135"/>
      <c r="IQV5" s="135"/>
      <c r="IQW5" s="135"/>
      <c r="IQX5" s="135"/>
      <c r="IQY5" s="135"/>
      <c r="IQZ5" s="135"/>
      <c r="IRA5" s="135"/>
      <c r="IRB5" s="135"/>
      <c r="IRC5" s="135"/>
      <c r="IRD5" s="135"/>
      <c r="IRE5" s="135"/>
      <c r="IRF5" s="135"/>
      <c r="IRG5" s="135"/>
      <c r="IRH5" s="135"/>
      <c r="IRI5" s="135"/>
      <c r="IRJ5" s="135"/>
      <c r="IRK5" s="135"/>
      <c r="IRL5" s="135"/>
      <c r="IRM5" s="135"/>
      <c r="IRN5" s="135"/>
      <c r="IRO5" s="135"/>
      <c r="IRP5" s="135"/>
      <c r="IRQ5" s="135"/>
      <c r="IRR5" s="135"/>
      <c r="IRS5" s="135"/>
      <c r="IRT5" s="135"/>
      <c r="IRU5" s="135"/>
      <c r="IRV5" s="135"/>
      <c r="IRW5" s="135"/>
      <c r="IRX5" s="135"/>
      <c r="IRY5" s="135"/>
      <c r="IRZ5" s="135"/>
      <c r="ISA5" s="135"/>
      <c r="ISB5" s="135"/>
      <c r="ISC5" s="135"/>
      <c r="ISD5" s="135"/>
      <c r="ISE5" s="135"/>
      <c r="ISF5" s="135"/>
      <c r="ISG5" s="135"/>
      <c r="ISH5" s="135"/>
      <c r="ISI5" s="135"/>
      <c r="ISJ5" s="135"/>
      <c r="ISK5" s="135"/>
      <c r="ISL5" s="135"/>
      <c r="ISM5" s="135"/>
      <c r="ISN5" s="135"/>
      <c r="ISO5" s="135"/>
      <c r="ISP5" s="135"/>
      <c r="ISQ5" s="135"/>
      <c r="ISR5" s="135"/>
      <c r="ISS5" s="135"/>
      <c r="IST5" s="135"/>
      <c r="ISU5" s="135"/>
      <c r="ISV5" s="135"/>
      <c r="ISW5" s="135"/>
      <c r="ISX5" s="135"/>
      <c r="ISY5" s="135"/>
      <c r="ISZ5" s="135"/>
      <c r="ITA5" s="135"/>
      <c r="ITB5" s="135"/>
      <c r="ITC5" s="135"/>
      <c r="ITD5" s="135"/>
      <c r="ITE5" s="135"/>
      <c r="ITF5" s="135"/>
      <c r="ITG5" s="135"/>
      <c r="ITH5" s="135"/>
      <c r="ITI5" s="135"/>
      <c r="ITJ5" s="135"/>
      <c r="ITK5" s="135"/>
      <c r="ITL5" s="135"/>
      <c r="ITM5" s="135"/>
      <c r="ITN5" s="135"/>
      <c r="ITO5" s="135"/>
      <c r="ITP5" s="135"/>
      <c r="ITQ5" s="135"/>
      <c r="ITR5" s="135"/>
      <c r="ITS5" s="135"/>
      <c r="ITT5" s="135"/>
      <c r="ITU5" s="135"/>
      <c r="ITV5" s="135"/>
      <c r="ITW5" s="135"/>
      <c r="ITX5" s="135"/>
      <c r="ITY5" s="135"/>
      <c r="ITZ5" s="135"/>
      <c r="IUA5" s="135"/>
      <c r="IUB5" s="135"/>
      <c r="IUC5" s="135"/>
      <c r="IUD5" s="135"/>
      <c r="IUE5" s="135"/>
      <c r="IUF5" s="135"/>
      <c r="IUG5" s="135"/>
      <c r="IUH5" s="135"/>
      <c r="IUI5" s="135"/>
      <c r="IUJ5" s="135"/>
      <c r="IUK5" s="135"/>
      <c r="IUL5" s="135"/>
      <c r="IUM5" s="135"/>
      <c r="IUN5" s="135"/>
      <c r="IUO5" s="135"/>
      <c r="IUP5" s="135"/>
      <c r="IUQ5" s="135"/>
      <c r="IUR5" s="135"/>
      <c r="IUS5" s="135"/>
      <c r="IUT5" s="135"/>
      <c r="IUU5" s="135"/>
      <c r="IUV5" s="135"/>
      <c r="IUW5" s="135"/>
      <c r="IUX5" s="135"/>
      <c r="IUY5" s="135"/>
      <c r="IUZ5" s="135"/>
      <c r="IVA5" s="135"/>
      <c r="IVB5" s="135"/>
      <c r="IVC5" s="135"/>
      <c r="IVD5" s="135"/>
      <c r="IVE5" s="135"/>
      <c r="IVF5" s="135"/>
      <c r="IVG5" s="135"/>
      <c r="IVH5" s="135"/>
      <c r="IVI5" s="135"/>
      <c r="IVJ5" s="135"/>
      <c r="IVK5" s="135"/>
      <c r="IVL5" s="135"/>
      <c r="IVM5" s="135"/>
      <c r="IVN5" s="135"/>
      <c r="IVO5" s="135"/>
      <c r="IVP5" s="135"/>
      <c r="IVQ5" s="135"/>
      <c r="IVR5" s="135"/>
      <c r="IVS5" s="135"/>
      <c r="IVT5" s="135"/>
      <c r="IVU5" s="135"/>
      <c r="IVV5" s="135"/>
      <c r="IVW5" s="135"/>
      <c r="IVX5" s="135"/>
      <c r="IVY5" s="135"/>
      <c r="IVZ5" s="135"/>
      <c r="IWA5" s="135"/>
      <c r="IWB5" s="135"/>
      <c r="IWC5" s="135"/>
      <c r="IWD5" s="135"/>
      <c r="IWE5" s="135"/>
      <c r="IWF5" s="135"/>
      <c r="IWG5" s="135"/>
      <c r="IWH5" s="135"/>
      <c r="IWI5" s="135"/>
      <c r="IWJ5" s="135"/>
      <c r="IWK5" s="135"/>
      <c r="IWL5" s="135"/>
      <c r="IWM5" s="135"/>
      <c r="IWN5" s="135"/>
      <c r="IWO5" s="135"/>
      <c r="IWP5" s="135"/>
      <c r="IWQ5" s="135"/>
      <c r="IWR5" s="135"/>
      <c r="IWS5" s="135"/>
      <c r="IWT5" s="135"/>
      <c r="IWU5" s="135"/>
      <c r="IWV5" s="135"/>
      <c r="IWW5" s="135"/>
      <c r="IWX5" s="135"/>
      <c r="IWY5" s="135"/>
      <c r="IWZ5" s="135"/>
      <c r="IXA5" s="135"/>
      <c r="IXB5" s="135"/>
      <c r="IXC5" s="135"/>
      <c r="IXD5" s="135"/>
      <c r="IXE5" s="135"/>
      <c r="IXF5" s="135"/>
      <c r="IXG5" s="135"/>
      <c r="IXH5" s="135"/>
      <c r="IXI5" s="135"/>
      <c r="IXJ5" s="135"/>
      <c r="IXK5" s="135"/>
      <c r="IXL5" s="135"/>
      <c r="IXM5" s="135"/>
      <c r="IXN5" s="135"/>
      <c r="IXO5" s="135"/>
      <c r="IXP5" s="135"/>
      <c r="IXQ5" s="135"/>
      <c r="IXR5" s="135"/>
      <c r="IXS5" s="135"/>
      <c r="IXT5" s="135"/>
      <c r="IXU5" s="135"/>
      <c r="IXV5" s="135"/>
      <c r="IXW5" s="135"/>
      <c r="IXX5" s="135"/>
      <c r="IXY5" s="135"/>
      <c r="IXZ5" s="135"/>
      <c r="IYA5" s="135"/>
      <c r="IYB5" s="135"/>
      <c r="IYC5" s="135"/>
      <c r="IYD5" s="135"/>
      <c r="IYE5" s="135"/>
      <c r="IYF5" s="135"/>
      <c r="IYG5" s="135"/>
      <c r="IYH5" s="135"/>
      <c r="IYI5" s="135"/>
      <c r="IYJ5" s="135"/>
      <c r="IYK5" s="135"/>
      <c r="IYL5" s="135"/>
      <c r="IYM5" s="135"/>
      <c r="IYN5" s="135"/>
      <c r="IYO5" s="135"/>
      <c r="IYP5" s="135"/>
      <c r="IYQ5" s="135"/>
      <c r="IYR5" s="135"/>
      <c r="IYS5" s="135"/>
      <c r="IYT5" s="135"/>
      <c r="IYU5" s="135"/>
      <c r="IYV5" s="135"/>
      <c r="IYW5" s="135"/>
      <c r="IYX5" s="135"/>
      <c r="IYY5" s="135"/>
      <c r="IYZ5" s="135"/>
      <c r="IZA5" s="135"/>
      <c r="IZB5" s="135"/>
      <c r="IZC5" s="135"/>
      <c r="IZD5" s="135"/>
      <c r="IZE5" s="135"/>
      <c r="IZF5" s="135"/>
      <c r="IZG5" s="135"/>
      <c r="IZH5" s="135"/>
      <c r="IZI5" s="135"/>
      <c r="IZJ5" s="135"/>
      <c r="IZK5" s="135"/>
      <c r="IZL5" s="135"/>
      <c r="IZM5" s="135"/>
      <c r="IZN5" s="135"/>
      <c r="IZO5" s="135"/>
      <c r="IZP5" s="135"/>
      <c r="IZQ5" s="135"/>
      <c r="IZR5" s="135"/>
      <c r="IZS5" s="135"/>
      <c r="IZT5" s="135"/>
      <c r="IZU5" s="135"/>
      <c r="IZV5" s="135"/>
      <c r="IZW5" s="135"/>
      <c r="IZX5" s="135"/>
      <c r="IZY5" s="135"/>
      <c r="IZZ5" s="135"/>
      <c r="JAA5" s="135"/>
      <c r="JAB5" s="135"/>
      <c r="JAC5" s="135"/>
      <c r="JAD5" s="135"/>
      <c r="JAE5" s="135"/>
      <c r="JAF5" s="135"/>
      <c r="JAG5" s="135"/>
      <c r="JAH5" s="135"/>
      <c r="JAI5" s="135"/>
      <c r="JAJ5" s="135"/>
      <c r="JAK5" s="135"/>
      <c r="JAL5" s="135"/>
      <c r="JAM5" s="135"/>
      <c r="JAN5" s="135"/>
      <c r="JAO5" s="135"/>
      <c r="JAP5" s="135"/>
      <c r="JAQ5" s="135"/>
      <c r="JAR5" s="135"/>
      <c r="JAS5" s="135"/>
      <c r="JAT5" s="135"/>
      <c r="JAU5" s="135"/>
      <c r="JAV5" s="135"/>
      <c r="JAW5" s="135"/>
      <c r="JAX5" s="135"/>
      <c r="JAY5" s="135"/>
      <c r="JAZ5" s="135"/>
      <c r="JBA5" s="135"/>
      <c r="JBB5" s="135"/>
      <c r="JBC5" s="135"/>
      <c r="JBD5" s="135"/>
      <c r="JBE5" s="135"/>
      <c r="JBF5" s="135"/>
      <c r="JBG5" s="135"/>
      <c r="JBH5" s="135"/>
      <c r="JBI5" s="135"/>
      <c r="JBJ5" s="135"/>
      <c r="JBK5" s="135"/>
      <c r="JBL5" s="135"/>
      <c r="JBM5" s="135"/>
      <c r="JBN5" s="135"/>
      <c r="JBO5" s="135"/>
      <c r="JBP5" s="135"/>
      <c r="JBQ5" s="135"/>
      <c r="JBR5" s="135"/>
      <c r="JBS5" s="135"/>
      <c r="JBT5" s="135"/>
      <c r="JBU5" s="135"/>
      <c r="JBV5" s="135"/>
      <c r="JBW5" s="135"/>
      <c r="JBX5" s="135"/>
      <c r="JBY5" s="135"/>
      <c r="JBZ5" s="135"/>
      <c r="JCA5" s="135"/>
      <c r="JCB5" s="135"/>
      <c r="JCC5" s="135"/>
      <c r="JCD5" s="135"/>
      <c r="JCE5" s="135"/>
      <c r="JCF5" s="135"/>
      <c r="JCG5" s="135"/>
      <c r="JCH5" s="135"/>
      <c r="JCI5" s="135"/>
      <c r="JCJ5" s="135"/>
      <c r="JCK5" s="135"/>
      <c r="JCL5" s="135"/>
      <c r="JCM5" s="135"/>
      <c r="JCN5" s="135"/>
      <c r="JCO5" s="135"/>
      <c r="JCP5" s="135"/>
      <c r="JCQ5" s="135"/>
      <c r="JCR5" s="135"/>
      <c r="JCS5" s="135"/>
      <c r="JCT5" s="135"/>
      <c r="JCU5" s="135"/>
      <c r="JCV5" s="135"/>
      <c r="JCW5" s="135"/>
      <c r="JCX5" s="135"/>
      <c r="JCY5" s="135"/>
      <c r="JCZ5" s="135"/>
      <c r="JDA5" s="135"/>
      <c r="JDB5" s="135"/>
      <c r="JDC5" s="135"/>
      <c r="JDD5" s="135"/>
      <c r="JDE5" s="135"/>
      <c r="JDF5" s="135"/>
      <c r="JDG5" s="135"/>
      <c r="JDH5" s="135"/>
      <c r="JDI5" s="135"/>
      <c r="JDJ5" s="135"/>
      <c r="JDK5" s="135"/>
      <c r="JDL5" s="135"/>
      <c r="JDM5" s="135"/>
      <c r="JDN5" s="135"/>
      <c r="JDO5" s="135"/>
      <c r="JDP5" s="135"/>
      <c r="JDQ5" s="135"/>
      <c r="JDR5" s="135"/>
      <c r="JDS5" s="135"/>
      <c r="JDT5" s="135"/>
      <c r="JDU5" s="135"/>
      <c r="JDV5" s="135"/>
      <c r="JDW5" s="135"/>
      <c r="JDX5" s="135"/>
      <c r="JDY5" s="135"/>
      <c r="JDZ5" s="135"/>
      <c r="JEA5" s="135"/>
      <c r="JEB5" s="135"/>
      <c r="JEC5" s="135"/>
      <c r="JED5" s="135"/>
      <c r="JEE5" s="135"/>
      <c r="JEF5" s="135"/>
      <c r="JEG5" s="135"/>
      <c r="JEH5" s="135"/>
      <c r="JEI5" s="135"/>
      <c r="JEJ5" s="135"/>
      <c r="JEK5" s="135"/>
      <c r="JEL5" s="135"/>
      <c r="JEM5" s="135"/>
      <c r="JEN5" s="135"/>
      <c r="JEO5" s="135"/>
      <c r="JEP5" s="135"/>
      <c r="JEQ5" s="135"/>
      <c r="JER5" s="135"/>
      <c r="JES5" s="135"/>
      <c r="JET5" s="135"/>
      <c r="JEU5" s="135"/>
      <c r="JEV5" s="135"/>
      <c r="JEW5" s="135"/>
      <c r="JEX5" s="135"/>
      <c r="JEY5" s="135"/>
      <c r="JEZ5" s="135"/>
      <c r="JFA5" s="135"/>
      <c r="JFB5" s="135"/>
      <c r="JFC5" s="135"/>
      <c r="JFD5" s="135"/>
      <c r="JFE5" s="135"/>
      <c r="JFF5" s="135"/>
      <c r="JFG5" s="135"/>
      <c r="JFH5" s="135"/>
      <c r="JFI5" s="135"/>
      <c r="JFJ5" s="135"/>
      <c r="JFK5" s="135"/>
      <c r="JFL5" s="135"/>
      <c r="JFM5" s="135"/>
      <c r="JFN5" s="135"/>
      <c r="JFO5" s="135"/>
      <c r="JFP5" s="135"/>
      <c r="JFQ5" s="135"/>
      <c r="JFR5" s="135"/>
      <c r="JFS5" s="135"/>
      <c r="JFT5" s="135"/>
      <c r="JFU5" s="135"/>
      <c r="JFV5" s="135"/>
      <c r="JFW5" s="135"/>
      <c r="JFX5" s="135"/>
      <c r="JFY5" s="135"/>
      <c r="JFZ5" s="135"/>
      <c r="JGA5" s="135"/>
      <c r="JGB5" s="135"/>
      <c r="JGC5" s="135"/>
      <c r="JGD5" s="135"/>
      <c r="JGE5" s="135"/>
      <c r="JGF5" s="135"/>
      <c r="JGG5" s="135"/>
      <c r="JGH5" s="135"/>
      <c r="JGI5" s="135"/>
      <c r="JGJ5" s="135"/>
      <c r="JGK5" s="135"/>
      <c r="JGL5" s="135"/>
      <c r="JGM5" s="135"/>
      <c r="JGN5" s="135"/>
      <c r="JGO5" s="135"/>
      <c r="JGP5" s="135"/>
      <c r="JGQ5" s="135"/>
      <c r="JGR5" s="135"/>
      <c r="JGS5" s="135"/>
      <c r="JGT5" s="135"/>
      <c r="JGU5" s="135"/>
      <c r="JGV5" s="135"/>
      <c r="JGW5" s="135"/>
      <c r="JGX5" s="135"/>
      <c r="JGY5" s="135"/>
      <c r="JGZ5" s="135"/>
      <c r="JHA5" s="135"/>
      <c r="JHB5" s="135"/>
      <c r="JHC5" s="135"/>
      <c r="JHD5" s="135"/>
      <c r="JHE5" s="135"/>
      <c r="JHF5" s="135"/>
      <c r="JHG5" s="135"/>
      <c r="JHH5" s="135"/>
      <c r="JHI5" s="135"/>
      <c r="JHJ5" s="135"/>
      <c r="JHK5" s="135"/>
      <c r="JHL5" s="135"/>
      <c r="JHM5" s="135"/>
      <c r="JHN5" s="135"/>
      <c r="JHO5" s="135"/>
      <c r="JHP5" s="135"/>
      <c r="JHQ5" s="135"/>
      <c r="JHR5" s="135"/>
      <c r="JHS5" s="135"/>
      <c r="JHT5" s="135"/>
      <c r="JHU5" s="135"/>
      <c r="JHV5" s="135"/>
      <c r="JHW5" s="135"/>
      <c r="JHX5" s="135"/>
      <c r="JHY5" s="135"/>
      <c r="JHZ5" s="135"/>
      <c r="JIA5" s="135"/>
      <c r="JIB5" s="135"/>
      <c r="JIC5" s="135"/>
      <c r="JID5" s="135"/>
      <c r="JIE5" s="135"/>
      <c r="JIF5" s="135"/>
      <c r="JIG5" s="135"/>
      <c r="JIH5" s="135"/>
      <c r="JII5" s="135"/>
      <c r="JIJ5" s="135"/>
      <c r="JIK5" s="135"/>
      <c r="JIL5" s="135"/>
      <c r="JIM5" s="135"/>
      <c r="JIN5" s="135"/>
      <c r="JIO5" s="135"/>
      <c r="JIP5" s="135"/>
      <c r="JIQ5" s="135"/>
      <c r="JIR5" s="135"/>
      <c r="JIS5" s="135"/>
      <c r="JIT5" s="135"/>
      <c r="JIU5" s="135"/>
      <c r="JIV5" s="135"/>
      <c r="JIW5" s="135"/>
      <c r="JIX5" s="135"/>
      <c r="JIY5" s="135"/>
      <c r="JIZ5" s="135"/>
      <c r="JJA5" s="135"/>
      <c r="JJB5" s="135"/>
      <c r="JJC5" s="135"/>
      <c r="JJD5" s="135"/>
      <c r="JJE5" s="135"/>
      <c r="JJF5" s="135"/>
      <c r="JJG5" s="135"/>
      <c r="JJH5" s="135"/>
      <c r="JJI5" s="135"/>
      <c r="JJJ5" s="135"/>
      <c r="JJK5" s="135"/>
      <c r="JJL5" s="135"/>
      <c r="JJM5" s="135"/>
      <c r="JJN5" s="135"/>
      <c r="JJO5" s="135"/>
      <c r="JJP5" s="135"/>
      <c r="JJQ5" s="135"/>
      <c r="JJR5" s="135"/>
      <c r="JJS5" s="135"/>
      <c r="JJT5" s="135"/>
      <c r="JJU5" s="135"/>
      <c r="JJV5" s="135"/>
      <c r="JJW5" s="135"/>
      <c r="JJX5" s="135"/>
      <c r="JJY5" s="135"/>
      <c r="JJZ5" s="135"/>
      <c r="JKA5" s="135"/>
      <c r="JKB5" s="135"/>
      <c r="JKC5" s="135"/>
      <c r="JKD5" s="135"/>
      <c r="JKE5" s="135"/>
      <c r="JKF5" s="135"/>
      <c r="JKG5" s="135"/>
      <c r="JKH5" s="135"/>
      <c r="JKI5" s="135"/>
      <c r="JKJ5" s="135"/>
      <c r="JKK5" s="135"/>
      <c r="JKL5" s="135"/>
      <c r="JKM5" s="135"/>
      <c r="JKN5" s="135"/>
      <c r="JKO5" s="135"/>
      <c r="JKP5" s="135"/>
      <c r="JKQ5" s="135"/>
      <c r="JKR5" s="135"/>
      <c r="JKS5" s="135"/>
      <c r="JKT5" s="135"/>
      <c r="JKU5" s="135"/>
      <c r="JKV5" s="135"/>
      <c r="JKW5" s="135"/>
      <c r="JKX5" s="135"/>
      <c r="JKY5" s="135"/>
      <c r="JKZ5" s="135"/>
      <c r="JLA5" s="135"/>
      <c r="JLB5" s="135"/>
      <c r="JLC5" s="135"/>
      <c r="JLD5" s="135"/>
      <c r="JLE5" s="135"/>
      <c r="JLF5" s="135"/>
      <c r="JLG5" s="135"/>
      <c r="JLH5" s="135"/>
      <c r="JLI5" s="135"/>
      <c r="JLJ5" s="135"/>
      <c r="JLK5" s="135"/>
      <c r="JLL5" s="135"/>
      <c r="JLM5" s="135"/>
      <c r="JLN5" s="135"/>
      <c r="JLO5" s="135"/>
      <c r="JLP5" s="135"/>
      <c r="JLQ5" s="135"/>
      <c r="JLR5" s="135"/>
      <c r="JLS5" s="135"/>
      <c r="JLT5" s="135"/>
      <c r="JLU5" s="135"/>
      <c r="JLV5" s="135"/>
      <c r="JLW5" s="135"/>
      <c r="JLX5" s="135"/>
      <c r="JLY5" s="135"/>
      <c r="JLZ5" s="135"/>
      <c r="JMA5" s="135"/>
      <c r="JMB5" s="135"/>
      <c r="JMC5" s="135"/>
      <c r="JMD5" s="135"/>
      <c r="JME5" s="135"/>
      <c r="JMF5" s="135"/>
      <c r="JMG5" s="135"/>
      <c r="JMH5" s="135"/>
      <c r="JMI5" s="135"/>
      <c r="JMJ5" s="135"/>
      <c r="JMK5" s="135"/>
      <c r="JML5" s="135"/>
      <c r="JMM5" s="135"/>
      <c r="JMN5" s="135"/>
      <c r="JMO5" s="135"/>
      <c r="JMP5" s="135"/>
      <c r="JMQ5" s="135"/>
      <c r="JMR5" s="135"/>
      <c r="JMS5" s="135"/>
      <c r="JMT5" s="135"/>
      <c r="JMU5" s="135"/>
      <c r="JMV5" s="135"/>
      <c r="JMW5" s="135"/>
      <c r="JMX5" s="135"/>
      <c r="JMY5" s="135"/>
      <c r="JMZ5" s="135"/>
      <c r="JNA5" s="135"/>
      <c r="JNB5" s="135"/>
      <c r="JNC5" s="135"/>
      <c r="JND5" s="135"/>
      <c r="JNE5" s="135"/>
      <c r="JNF5" s="135"/>
      <c r="JNG5" s="135"/>
      <c r="JNH5" s="135"/>
      <c r="JNI5" s="135"/>
      <c r="JNJ5" s="135"/>
      <c r="JNK5" s="135"/>
      <c r="JNL5" s="135"/>
      <c r="JNM5" s="135"/>
      <c r="JNN5" s="135"/>
      <c r="JNO5" s="135"/>
      <c r="JNP5" s="135"/>
      <c r="JNQ5" s="135"/>
      <c r="JNR5" s="135"/>
      <c r="JNS5" s="135"/>
      <c r="JNT5" s="135"/>
      <c r="JNU5" s="135"/>
      <c r="JNV5" s="135"/>
      <c r="JNW5" s="135"/>
      <c r="JNX5" s="135"/>
      <c r="JNY5" s="135"/>
      <c r="JNZ5" s="135"/>
      <c r="JOA5" s="135"/>
      <c r="JOB5" s="135"/>
      <c r="JOC5" s="135"/>
      <c r="JOD5" s="135"/>
      <c r="JOE5" s="135"/>
      <c r="JOF5" s="135"/>
      <c r="JOG5" s="135"/>
      <c r="JOH5" s="135"/>
      <c r="JOI5" s="135"/>
      <c r="JOJ5" s="135"/>
      <c r="JOK5" s="135"/>
      <c r="JOL5" s="135"/>
      <c r="JOM5" s="135"/>
      <c r="JON5" s="135"/>
      <c r="JOO5" s="135"/>
      <c r="JOP5" s="135"/>
      <c r="JOQ5" s="135"/>
      <c r="JOR5" s="135"/>
      <c r="JOS5" s="135"/>
      <c r="JOT5" s="135"/>
      <c r="JOU5" s="135"/>
      <c r="JOV5" s="135"/>
      <c r="JOW5" s="135"/>
      <c r="JOX5" s="135"/>
      <c r="JOY5" s="135"/>
      <c r="JOZ5" s="135"/>
      <c r="JPA5" s="135"/>
      <c r="JPB5" s="135"/>
      <c r="JPC5" s="135"/>
      <c r="JPD5" s="135"/>
      <c r="JPE5" s="135"/>
      <c r="JPF5" s="135"/>
      <c r="JPG5" s="135"/>
      <c r="JPH5" s="135"/>
      <c r="JPI5" s="135"/>
      <c r="JPJ5" s="135"/>
      <c r="JPK5" s="135"/>
      <c r="JPL5" s="135"/>
      <c r="JPM5" s="135"/>
      <c r="JPN5" s="135"/>
      <c r="JPO5" s="135"/>
      <c r="JPP5" s="135"/>
      <c r="JPQ5" s="135"/>
      <c r="JPR5" s="135"/>
      <c r="JPS5" s="135"/>
      <c r="JPT5" s="135"/>
      <c r="JPU5" s="135"/>
      <c r="JPV5" s="135"/>
      <c r="JPW5" s="135"/>
      <c r="JPX5" s="135"/>
      <c r="JPY5" s="135"/>
      <c r="JPZ5" s="135"/>
      <c r="JQA5" s="135"/>
      <c r="JQB5" s="135"/>
      <c r="JQC5" s="135"/>
      <c r="JQD5" s="135"/>
      <c r="JQE5" s="135"/>
      <c r="JQF5" s="135"/>
      <c r="JQG5" s="135"/>
      <c r="JQH5" s="135"/>
      <c r="JQI5" s="135"/>
      <c r="JQJ5" s="135"/>
      <c r="JQK5" s="135"/>
      <c r="JQL5" s="135"/>
      <c r="JQM5" s="135"/>
      <c r="JQN5" s="135"/>
      <c r="JQO5" s="135"/>
      <c r="JQP5" s="135"/>
      <c r="JQQ5" s="135"/>
      <c r="JQR5" s="135"/>
      <c r="JQS5" s="135"/>
      <c r="JQT5" s="135"/>
      <c r="JQU5" s="135"/>
      <c r="JQV5" s="135"/>
      <c r="JQW5" s="135"/>
      <c r="JQX5" s="135"/>
      <c r="JQY5" s="135"/>
      <c r="JQZ5" s="135"/>
      <c r="JRA5" s="135"/>
      <c r="JRB5" s="135"/>
      <c r="JRC5" s="135"/>
      <c r="JRD5" s="135"/>
      <c r="JRE5" s="135"/>
      <c r="JRF5" s="135"/>
      <c r="JRG5" s="135"/>
      <c r="JRH5" s="135"/>
      <c r="JRI5" s="135"/>
      <c r="JRJ5" s="135"/>
      <c r="JRK5" s="135"/>
      <c r="JRL5" s="135"/>
      <c r="JRM5" s="135"/>
      <c r="JRN5" s="135"/>
      <c r="JRO5" s="135"/>
      <c r="JRP5" s="135"/>
      <c r="JRQ5" s="135"/>
      <c r="JRR5" s="135"/>
      <c r="JRS5" s="135"/>
      <c r="JRT5" s="135"/>
      <c r="JRU5" s="135"/>
      <c r="JRV5" s="135"/>
      <c r="JRW5" s="135"/>
      <c r="JRX5" s="135"/>
      <c r="JRY5" s="135"/>
      <c r="JRZ5" s="135"/>
      <c r="JSA5" s="135"/>
      <c r="JSB5" s="135"/>
      <c r="JSC5" s="135"/>
      <c r="JSD5" s="135"/>
      <c r="JSE5" s="135"/>
      <c r="JSF5" s="135"/>
      <c r="JSG5" s="135"/>
      <c r="JSH5" s="135"/>
      <c r="JSI5" s="135"/>
      <c r="JSJ5" s="135"/>
      <c r="JSK5" s="135"/>
      <c r="JSL5" s="135"/>
      <c r="JSM5" s="135"/>
      <c r="JSN5" s="135"/>
      <c r="JSO5" s="135"/>
      <c r="JSP5" s="135"/>
      <c r="JSQ5" s="135"/>
      <c r="JSR5" s="135"/>
      <c r="JSS5" s="135"/>
      <c r="JST5" s="135"/>
      <c r="JSU5" s="135"/>
      <c r="JSV5" s="135"/>
      <c r="JSW5" s="135"/>
      <c r="JSX5" s="135"/>
      <c r="JSY5" s="135"/>
      <c r="JSZ5" s="135"/>
      <c r="JTA5" s="135"/>
      <c r="JTB5" s="135"/>
      <c r="JTC5" s="135"/>
      <c r="JTD5" s="135"/>
      <c r="JTE5" s="135"/>
      <c r="JTF5" s="135"/>
      <c r="JTG5" s="135"/>
      <c r="JTH5" s="135"/>
      <c r="JTI5" s="135"/>
      <c r="JTJ5" s="135"/>
      <c r="JTK5" s="135"/>
      <c r="JTL5" s="135"/>
      <c r="JTM5" s="135"/>
      <c r="JTN5" s="135"/>
      <c r="JTO5" s="135"/>
      <c r="JTP5" s="135"/>
      <c r="JTQ5" s="135"/>
      <c r="JTR5" s="135"/>
      <c r="JTS5" s="135"/>
      <c r="JTT5" s="135"/>
      <c r="JTU5" s="135"/>
      <c r="JTV5" s="135"/>
      <c r="JTW5" s="135"/>
      <c r="JTX5" s="135"/>
      <c r="JTY5" s="135"/>
      <c r="JTZ5" s="135"/>
      <c r="JUA5" s="135"/>
      <c r="JUB5" s="135"/>
      <c r="JUC5" s="135"/>
      <c r="JUD5" s="135"/>
      <c r="JUE5" s="135"/>
      <c r="JUF5" s="135"/>
      <c r="JUG5" s="135"/>
      <c r="JUH5" s="135"/>
      <c r="JUI5" s="135"/>
      <c r="JUJ5" s="135"/>
      <c r="JUK5" s="135"/>
      <c r="JUL5" s="135"/>
      <c r="JUM5" s="135"/>
      <c r="JUN5" s="135"/>
      <c r="JUO5" s="135"/>
      <c r="JUP5" s="135"/>
      <c r="JUQ5" s="135"/>
      <c r="JUR5" s="135"/>
      <c r="JUS5" s="135"/>
      <c r="JUT5" s="135"/>
      <c r="JUU5" s="135"/>
      <c r="JUV5" s="135"/>
      <c r="JUW5" s="135"/>
      <c r="JUX5" s="135"/>
      <c r="JUY5" s="135"/>
      <c r="JUZ5" s="135"/>
      <c r="JVA5" s="135"/>
      <c r="JVB5" s="135"/>
      <c r="JVC5" s="135"/>
      <c r="JVD5" s="135"/>
      <c r="JVE5" s="135"/>
      <c r="JVF5" s="135"/>
      <c r="JVG5" s="135"/>
      <c r="JVH5" s="135"/>
      <c r="JVI5" s="135"/>
      <c r="JVJ5" s="135"/>
      <c r="JVK5" s="135"/>
      <c r="JVL5" s="135"/>
      <c r="JVM5" s="135"/>
      <c r="JVN5" s="135"/>
      <c r="JVO5" s="135"/>
      <c r="JVP5" s="135"/>
      <c r="JVQ5" s="135"/>
      <c r="JVR5" s="135"/>
      <c r="JVS5" s="135"/>
      <c r="JVT5" s="135"/>
      <c r="JVU5" s="135"/>
      <c r="JVV5" s="135"/>
      <c r="JVW5" s="135"/>
      <c r="JVX5" s="135"/>
      <c r="JVY5" s="135"/>
      <c r="JVZ5" s="135"/>
      <c r="JWA5" s="135"/>
      <c r="JWB5" s="135"/>
      <c r="JWC5" s="135"/>
      <c r="JWD5" s="135"/>
      <c r="JWE5" s="135"/>
      <c r="JWF5" s="135"/>
      <c r="JWG5" s="135"/>
      <c r="JWH5" s="135"/>
      <c r="JWI5" s="135"/>
      <c r="JWJ5" s="135"/>
      <c r="JWK5" s="135"/>
      <c r="JWL5" s="135"/>
      <c r="JWM5" s="135"/>
      <c r="JWN5" s="135"/>
      <c r="JWO5" s="135"/>
      <c r="JWP5" s="135"/>
      <c r="JWQ5" s="135"/>
      <c r="JWR5" s="135"/>
      <c r="JWS5" s="135"/>
      <c r="JWT5" s="135"/>
      <c r="JWU5" s="135"/>
      <c r="JWV5" s="135"/>
      <c r="JWW5" s="135"/>
      <c r="JWX5" s="135"/>
      <c r="JWY5" s="135"/>
      <c r="JWZ5" s="135"/>
      <c r="JXA5" s="135"/>
      <c r="JXB5" s="135"/>
      <c r="JXC5" s="135"/>
      <c r="JXD5" s="135"/>
      <c r="JXE5" s="135"/>
      <c r="JXF5" s="135"/>
      <c r="JXG5" s="135"/>
      <c r="JXH5" s="135"/>
      <c r="JXI5" s="135"/>
      <c r="JXJ5" s="135"/>
      <c r="JXK5" s="135"/>
      <c r="JXL5" s="135"/>
      <c r="JXM5" s="135"/>
      <c r="JXN5" s="135"/>
      <c r="JXO5" s="135"/>
      <c r="JXP5" s="135"/>
      <c r="JXQ5" s="135"/>
      <c r="JXR5" s="135"/>
      <c r="JXS5" s="135"/>
      <c r="JXT5" s="135"/>
      <c r="JXU5" s="135"/>
      <c r="JXV5" s="135"/>
      <c r="JXW5" s="135"/>
      <c r="JXX5" s="135"/>
      <c r="JXY5" s="135"/>
      <c r="JXZ5" s="135"/>
      <c r="JYA5" s="135"/>
      <c r="JYB5" s="135"/>
      <c r="JYC5" s="135"/>
      <c r="JYD5" s="135"/>
      <c r="JYE5" s="135"/>
      <c r="JYF5" s="135"/>
      <c r="JYG5" s="135"/>
      <c r="JYH5" s="135"/>
      <c r="JYI5" s="135"/>
      <c r="JYJ5" s="135"/>
      <c r="JYK5" s="135"/>
      <c r="JYL5" s="135"/>
      <c r="JYM5" s="135"/>
      <c r="JYN5" s="135"/>
      <c r="JYO5" s="135"/>
      <c r="JYP5" s="135"/>
      <c r="JYQ5" s="135"/>
      <c r="JYR5" s="135"/>
      <c r="JYS5" s="135"/>
      <c r="JYT5" s="135"/>
      <c r="JYU5" s="135"/>
      <c r="JYV5" s="135"/>
      <c r="JYW5" s="135"/>
      <c r="JYX5" s="135"/>
      <c r="JYY5" s="135"/>
      <c r="JYZ5" s="135"/>
      <c r="JZA5" s="135"/>
      <c r="JZB5" s="135"/>
      <c r="JZC5" s="135"/>
      <c r="JZD5" s="135"/>
      <c r="JZE5" s="135"/>
      <c r="JZF5" s="135"/>
      <c r="JZG5" s="135"/>
      <c r="JZH5" s="135"/>
      <c r="JZI5" s="135"/>
      <c r="JZJ5" s="135"/>
      <c r="JZK5" s="135"/>
      <c r="JZL5" s="135"/>
      <c r="JZM5" s="135"/>
      <c r="JZN5" s="135"/>
      <c r="JZO5" s="135"/>
      <c r="JZP5" s="135"/>
      <c r="JZQ5" s="135"/>
      <c r="JZR5" s="135"/>
      <c r="JZS5" s="135"/>
      <c r="JZT5" s="135"/>
      <c r="JZU5" s="135"/>
      <c r="JZV5" s="135"/>
      <c r="JZW5" s="135"/>
      <c r="JZX5" s="135"/>
      <c r="JZY5" s="135"/>
      <c r="JZZ5" s="135"/>
      <c r="KAA5" s="135"/>
      <c r="KAB5" s="135"/>
      <c r="KAC5" s="135"/>
      <c r="KAD5" s="135"/>
      <c r="KAE5" s="135"/>
      <c r="KAF5" s="135"/>
      <c r="KAG5" s="135"/>
      <c r="KAH5" s="135"/>
      <c r="KAI5" s="135"/>
      <c r="KAJ5" s="135"/>
      <c r="KAK5" s="135"/>
      <c r="KAL5" s="135"/>
      <c r="KAM5" s="135"/>
      <c r="KAN5" s="135"/>
      <c r="KAO5" s="135"/>
      <c r="KAP5" s="135"/>
      <c r="KAQ5" s="135"/>
      <c r="KAR5" s="135"/>
      <c r="KAS5" s="135"/>
      <c r="KAT5" s="135"/>
      <c r="KAU5" s="135"/>
      <c r="KAV5" s="135"/>
      <c r="KAW5" s="135"/>
      <c r="KAX5" s="135"/>
      <c r="KAY5" s="135"/>
      <c r="KAZ5" s="135"/>
      <c r="KBA5" s="135"/>
      <c r="KBB5" s="135"/>
      <c r="KBC5" s="135"/>
      <c r="KBD5" s="135"/>
      <c r="KBE5" s="135"/>
      <c r="KBF5" s="135"/>
      <c r="KBG5" s="135"/>
      <c r="KBH5" s="135"/>
      <c r="KBI5" s="135"/>
      <c r="KBJ5" s="135"/>
      <c r="KBK5" s="135"/>
      <c r="KBL5" s="135"/>
      <c r="KBM5" s="135"/>
      <c r="KBN5" s="135"/>
      <c r="KBO5" s="135"/>
      <c r="KBP5" s="135"/>
      <c r="KBQ5" s="135"/>
      <c r="KBR5" s="135"/>
      <c r="KBS5" s="135"/>
      <c r="KBT5" s="135"/>
      <c r="KBU5" s="135"/>
      <c r="KBV5" s="135"/>
      <c r="KBW5" s="135"/>
      <c r="KBX5" s="135"/>
      <c r="KBY5" s="135"/>
      <c r="KBZ5" s="135"/>
      <c r="KCA5" s="135"/>
      <c r="KCB5" s="135"/>
      <c r="KCC5" s="135"/>
      <c r="KCD5" s="135"/>
      <c r="KCE5" s="135"/>
      <c r="KCF5" s="135"/>
      <c r="KCG5" s="135"/>
      <c r="KCH5" s="135"/>
      <c r="KCI5" s="135"/>
      <c r="KCJ5" s="135"/>
      <c r="KCK5" s="135"/>
      <c r="KCL5" s="135"/>
      <c r="KCM5" s="135"/>
      <c r="KCN5" s="135"/>
      <c r="KCO5" s="135"/>
      <c r="KCP5" s="135"/>
      <c r="KCQ5" s="135"/>
      <c r="KCR5" s="135"/>
      <c r="KCS5" s="135"/>
      <c r="KCT5" s="135"/>
      <c r="KCU5" s="135"/>
      <c r="KCV5" s="135"/>
      <c r="KCW5" s="135"/>
      <c r="KCX5" s="135"/>
      <c r="KCY5" s="135"/>
      <c r="KCZ5" s="135"/>
      <c r="KDA5" s="135"/>
      <c r="KDB5" s="135"/>
      <c r="KDC5" s="135"/>
      <c r="KDD5" s="135"/>
      <c r="KDE5" s="135"/>
      <c r="KDF5" s="135"/>
      <c r="KDG5" s="135"/>
      <c r="KDH5" s="135"/>
      <c r="KDI5" s="135"/>
      <c r="KDJ5" s="135"/>
      <c r="KDK5" s="135"/>
      <c r="KDL5" s="135"/>
      <c r="KDM5" s="135"/>
      <c r="KDN5" s="135"/>
      <c r="KDO5" s="135"/>
      <c r="KDP5" s="135"/>
      <c r="KDQ5" s="135"/>
      <c r="KDR5" s="135"/>
      <c r="KDS5" s="135"/>
      <c r="KDT5" s="135"/>
      <c r="KDU5" s="135"/>
      <c r="KDV5" s="135"/>
      <c r="KDW5" s="135"/>
      <c r="KDX5" s="135"/>
      <c r="KDY5" s="135"/>
      <c r="KDZ5" s="135"/>
      <c r="KEA5" s="135"/>
      <c r="KEB5" s="135"/>
      <c r="KEC5" s="135"/>
      <c r="KED5" s="135"/>
      <c r="KEE5" s="135"/>
      <c r="KEF5" s="135"/>
      <c r="KEG5" s="135"/>
      <c r="KEH5" s="135"/>
      <c r="KEI5" s="135"/>
      <c r="KEJ5" s="135"/>
      <c r="KEK5" s="135"/>
      <c r="KEL5" s="135"/>
      <c r="KEM5" s="135"/>
      <c r="KEN5" s="135"/>
      <c r="KEO5" s="135"/>
      <c r="KEP5" s="135"/>
      <c r="KEQ5" s="135"/>
      <c r="KER5" s="135"/>
      <c r="KES5" s="135"/>
      <c r="KET5" s="135"/>
      <c r="KEU5" s="135"/>
      <c r="KEV5" s="135"/>
      <c r="KEW5" s="135"/>
      <c r="KEX5" s="135"/>
      <c r="KEY5" s="135"/>
      <c r="KEZ5" s="135"/>
      <c r="KFA5" s="135"/>
      <c r="KFB5" s="135"/>
      <c r="KFC5" s="135"/>
      <c r="KFD5" s="135"/>
      <c r="KFE5" s="135"/>
      <c r="KFF5" s="135"/>
      <c r="KFG5" s="135"/>
      <c r="KFH5" s="135"/>
      <c r="KFI5" s="135"/>
      <c r="KFJ5" s="135"/>
      <c r="KFK5" s="135"/>
      <c r="KFL5" s="135"/>
      <c r="KFM5" s="135"/>
      <c r="KFN5" s="135"/>
      <c r="KFO5" s="135"/>
      <c r="KFP5" s="135"/>
      <c r="KFQ5" s="135"/>
      <c r="KFR5" s="135"/>
      <c r="KFS5" s="135"/>
      <c r="KFT5" s="135"/>
      <c r="KFU5" s="135"/>
      <c r="KFV5" s="135"/>
      <c r="KFW5" s="135"/>
      <c r="KFX5" s="135"/>
      <c r="KFY5" s="135"/>
      <c r="KFZ5" s="135"/>
      <c r="KGA5" s="135"/>
      <c r="KGB5" s="135"/>
      <c r="KGC5" s="135"/>
      <c r="KGD5" s="135"/>
      <c r="KGE5" s="135"/>
      <c r="KGF5" s="135"/>
      <c r="KGG5" s="135"/>
      <c r="KGH5" s="135"/>
      <c r="KGI5" s="135"/>
      <c r="KGJ5" s="135"/>
      <c r="KGK5" s="135"/>
      <c r="KGL5" s="135"/>
      <c r="KGM5" s="135"/>
      <c r="KGN5" s="135"/>
      <c r="KGO5" s="135"/>
      <c r="KGP5" s="135"/>
      <c r="KGQ5" s="135"/>
      <c r="KGR5" s="135"/>
      <c r="KGS5" s="135"/>
      <c r="KGT5" s="135"/>
      <c r="KGU5" s="135"/>
      <c r="KGV5" s="135"/>
      <c r="KGW5" s="135"/>
      <c r="KGX5" s="135"/>
      <c r="KGY5" s="135"/>
      <c r="KGZ5" s="135"/>
      <c r="KHA5" s="135"/>
      <c r="KHB5" s="135"/>
      <c r="KHC5" s="135"/>
      <c r="KHD5" s="135"/>
      <c r="KHE5" s="135"/>
      <c r="KHF5" s="135"/>
      <c r="KHG5" s="135"/>
      <c r="KHH5" s="135"/>
      <c r="KHI5" s="135"/>
      <c r="KHJ5" s="135"/>
      <c r="KHK5" s="135"/>
      <c r="KHL5" s="135"/>
      <c r="KHM5" s="135"/>
      <c r="KHN5" s="135"/>
      <c r="KHO5" s="135"/>
      <c r="KHP5" s="135"/>
      <c r="KHQ5" s="135"/>
      <c r="KHR5" s="135"/>
      <c r="KHS5" s="135"/>
      <c r="KHT5" s="135"/>
      <c r="KHU5" s="135"/>
      <c r="KHV5" s="135"/>
      <c r="KHW5" s="135"/>
      <c r="KHX5" s="135"/>
      <c r="KHY5" s="135"/>
      <c r="KHZ5" s="135"/>
      <c r="KIA5" s="135"/>
      <c r="KIB5" s="135"/>
      <c r="KIC5" s="135"/>
      <c r="KID5" s="135"/>
      <c r="KIE5" s="135"/>
      <c r="KIF5" s="135"/>
      <c r="KIG5" s="135"/>
      <c r="KIH5" s="135"/>
      <c r="KII5" s="135"/>
      <c r="KIJ5" s="135"/>
      <c r="KIK5" s="135"/>
      <c r="KIL5" s="135"/>
      <c r="KIM5" s="135"/>
      <c r="KIN5" s="135"/>
      <c r="KIO5" s="135"/>
      <c r="KIP5" s="135"/>
      <c r="KIQ5" s="135"/>
      <c r="KIR5" s="135"/>
      <c r="KIS5" s="135"/>
      <c r="KIT5" s="135"/>
      <c r="KIU5" s="135"/>
      <c r="KIV5" s="135"/>
      <c r="KIW5" s="135"/>
      <c r="KIX5" s="135"/>
      <c r="KIY5" s="135"/>
      <c r="KIZ5" s="135"/>
      <c r="KJA5" s="135"/>
      <c r="KJB5" s="135"/>
      <c r="KJC5" s="135"/>
      <c r="KJD5" s="135"/>
      <c r="KJE5" s="135"/>
      <c r="KJF5" s="135"/>
      <c r="KJG5" s="135"/>
      <c r="KJH5" s="135"/>
      <c r="KJI5" s="135"/>
      <c r="KJJ5" s="135"/>
      <c r="KJK5" s="135"/>
      <c r="KJL5" s="135"/>
      <c r="KJM5" s="135"/>
      <c r="KJN5" s="135"/>
      <c r="KJO5" s="135"/>
      <c r="KJP5" s="135"/>
      <c r="KJQ5" s="135"/>
      <c r="KJR5" s="135"/>
      <c r="KJS5" s="135"/>
      <c r="KJT5" s="135"/>
      <c r="KJU5" s="135"/>
      <c r="KJV5" s="135"/>
      <c r="KJW5" s="135"/>
      <c r="KJX5" s="135"/>
      <c r="KJY5" s="135"/>
      <c r="KJZ5" s="135"/>
      <c r="KKA5" s="135"/>
      <c r="KKB5" s="135"/>
      <c r="KKC5" s="135"/>
      <c r="KKD5" s="135"/>
      <c r="KKE5" s="135"/>
      <c r="KKF5" s="135"/>
      <c r="KKG5" s="135"/>
      <c r="KKH5" s="135"/>
      <c r="KKI5" s="135"/>
      <c r="KKJ5" s="135"/>
      <c r="KKK5" s="135"/>
      <c r="KKL5" s="135"/>
      <c r="KKM5" s="135"/>
      <c r="KKN5" s="135"/>
      <c r="KKO5" s="135"/>
      <c r="KKP5" s="135"/>
      <c r="KKQ5" s="135"/>
      <c r="KKR5" s="135"/>
      <c r="KKS5" s="135"/>
      <c r="KKT5" s="135"/>
      <c r="KKU5" s="135"/>
      <c r="KKV5" s="135"/>
      <c r="KKW5" s="135"/>
      <c r="KKX5" s="135"/>
      <c r="KKY5" s="135"/>
      <c r="KKZ5" s="135"/>
      <c r="KLA5" s="135"/>
      <c r="KLB5" s="135"/>
      <c r="KLC5" s="135"/>
      <c r="KLD5" s="135"/>
      <c r="KLE5" s="135"/>
      <c r="KLF5" s="135"/>
      <c r="KLG5" s="135"/>
      <c r="KLH5" s="135"/>
      <c r="KLI5" s="135"/>
      <c r="KLJ5" s="135"/>
      <c r="KLK5" s="135"/>
      <c r="KLL5" s="135"/>
      <c r="KLM5" s="135"/>
      <c r="KLN5" s="135"/>
      <c r="KLO5" s="135"/>
      <c r="KLP5" s="135"/>
      <c r="KLQ5" s="135"/>
      <c r="KLR5" s="135"/>
      <c r="KLS5" s="135"/>
      <c r="KLT5" s="135"/>
      <c r="KLU5" s="135"/>
      <c r="KLV5" s="135"/>
      <c r="KLW5" s="135"/>
      <c r="KLX5" s="135"/>
      <c r="KLY5" s="135"/>
      <c r="KLZ5" s="135"/>
      <c r="KMA5" s="135"/>
      <c r="KMB5" s="135"/>
      <c r="KMC5" s="135"/>
      <c r="KMD5" s="135"/>
      <c r="KME5" s="135"/>
      <c r="KMF5" s="135"/>
      <c r="KMG5" s="135"/>
      <c r="KMH5" s="135"/>
      <c r="KMI5" s="135"/>
      <c r="KMJ5" s="135"/>
      <c r="KMK5" s="135"/>
      <c r="KML5" s="135"/>
      <c r="KMM5" s="135"/>
      <c r="KMN5" s="135"/>
      <c r="KMO5" s="135"/>
      <c r="KMP5" s="135"/>
      <c r="KMQ5" s="135"/>
      <c r="KMR5" s="135"/>
      <c r="KMS5" s="135"/>
      <c r="KMT5" s="135"/>
      <c r="KMU5" s="135"/>
      <c r="KMV5" s="135"/>
      <c r="KMW5" s="135"/>
      <c r="KMX5" s="135"/>
      <c r="KMY5" s="135"/>
      <c r="KMZ5" s="135"/>
      <c r="KNA5" s="135"/>
      <c r="KNB5" s="135"/>
      <c r="KNC5" s="135"/>
      <c r="KND5" s="135"/>
      <c r="KNE5" s="135"/>
      <c r="KNF5" s="135"/>
      <c r="KNG5" s="135"/>
      <c r="KNH5" s="135"/>
      <c r="KNI5" s="135"/>
      <c r="KNJ5" s="135"/>
      <c r="KNK5" s="135"/>
      <c r="KNL5" s="135"/>
      <c r="KNM5" s="135"/>
      <c r="KNN5" s="135"/>
      <c r="KNO5" s="135"/>
      <c r="KNP5" s="135"/>
      <c r="KNQ5" s="135"/>
      <c r="KNR5" s="135"/>
      <c r="KNS5" s="135"/>
      <c r="KNT5" s="135"/>
      <c r="KNU5" s="135"/>
      <c r="KNV5" s="135"/>
      <c r="KNW5" s="135"/>
      <c r="KNX5" s="135"/>
      <c r="KNY5" s="135"/>
      <c r="KNZ5" s="135"/>
      <c r="KOA5" s="135"/>
      <c r="KOB5" s="135"/>
      <c r="KOC5" s="135"/>
      <c r="KOD5" s="135"/>
      <c r="KOE5" s="135"/>
      <c r="KOF5" s="135"/>
      <c r="KOG5" s="135"/>
      <c r="KOH5" s="135"/>
      <c r="KOI5" s="135"/>
      <c r="KOJ5" s="135"/>
      <c r="KOK5" s="135"/>
      <c r="KOL5" s="135"/>
      <c r="KOM5" s="135"/>
      <c r="KON5" s="135"/>
      <c r="KOO5" s="135"/>
      <c r="KOP5" s="135"/>
      <c r="KOQ5" s="135"/>
      <c r="KOR5" s="135"/>
      <c r="KOS5" s="135"/>
      <c r="KOT5" s="135"/>
      <c r="KOU5" s="135"/>
      <c r="KOV5" s="135"/>
      <c r="KOW5" s="135"/>
      <c r="KOX5" s="135"/>
      <c r="KOY5" s="135"/>
      <c r="KOZ5" s="135"/>
      <c r="KPA5" s="135"/>
      <c r="KPB5" s="135"/>
      <c r="KPC5" s="135"/>
      <c r="KPD5" s="135"/>
      <c r="KPE5" s="135"/>
      <c r="KPF5" s="135"/>
      <c r="KPG5" s="135"/>
      <c r="KPH5" s="135"/>
      <c r="KPI5" s="135"/>
      <c r="KPJ5" s="135"/>
      <c r="KPK5" s="135"/>
      <c r="KPL5" s="135"/>
      <c r="KPM5" s="135"/>
      <c r="KPN5" s="135"/>
      <c r="KPO5" s="135"/>
      <c r="KPP5" s="135"/>
      <c r="KPQ5" s="135"/>
      <c r="KPR5" s="135"/>
      <c r="KPS5" s="135"/>
      <c r="KPT5" s="135"/>
      <c r="KPU5" s="135"/>
      <c r="KPV5" s="135"/>
      <c r="KPW5" s="135"/>
      <c r="KPX5" s="135"/>
      <c r="KPY5" s="135"/>
      <c r="KPZ5" s="135"/>
      <c r="KQA5" s="135"/>
      <c r="KQB5" s="135"/>
      <c r="KQC5" s="135"/>
      <c r="KQD5" s="135"/>
      <c r="KQE5" s="135"/>
      <c r="KQF5" s="135"/>
      <c r="KQG5" s="135"/>
      <c r="KQH5" s="135"/>
      <c r="KQI5" s="135"/>
      <c r="KQJ5" s="135"/>
      <c r="KQK5" s="135"/>
      <c r="KQL5" s="135"/>
      <c r="KQM5" s="135"/>
      <c r="KQN5" s="135"/>
      <c r="KQO5" s="135"/>
      <c r="KQP5" s="135"/>
      <c r="KQQ5" s="135"/>
      <c r="KQR5" s="135"/>
      <c r="KQS5" s="135"/>
      <c r="KQT5" s="135"/>
      <c r="KQU5" s="135"/>
      <c r="KQV5" s="135"/>
      <c r="KQW5" s="135"/>
      <c r="KQX5" s="135"/>
      <c r="KQY5" s="135"/>
      <c r="KQZ5" s="135"/>
      <c r="KRA5" s="135"/>
      <c r="KRB5" s="135"/>
      <c r="KRC5" s="135"/>
      <c r="KRD5" s="135"/>
      <c r="KRE5" s="135"/>
      <c r="KRF5" s="135"/>
      <c r="KRG5" s="135"/>
      <c r="KRH5" s="135"/>
      <c r="KRI5" s="135"/>
      <c r="KRJ5" s="135"/>
      <c r="KRK5" s="135"/>
      <c r="KRL5" s="135"/>
      <c r="KRM5" s="135"/>
      <c r="KRN5" s="135"/>
      <c r="KRO5" s="135"/>
      <c r="KRP5" s="135"/>
      <c r="KRQ5" s="135"/>
      <c r="KRR5" s="135"/>
      <c r="KRS5" s="135"/>
      <c r="KRT5" s="135"/>
      <c r="KRU5" s="135"/>
      <c r="KRV5" s="135"/>
      <c r="KRW5" s="135"/>
      <c r="KRX5" s="135"/>
      <c r="KRY5" s="135"/>
      <c r="KRZ5" s="135"/>
      <c r="KSA5" s="135"/>
      <c r="KSB5" s="135"/>
      <c r="KSC5" s="135"/>
      <c r="KSD5" s="135"/>
      <c r="KSE5" s="135"/>
      <c r="KSF5" s="135"/>
      <c r="KSG5" s="135"/>
      <c r="KSH5" s="135"/>
      <c r="KSI5" s="135"/>
      <c r="KSJ5" s="135"/>
      <c r="KSK5" s="135"/>
      <c r="KSL5" s="135"/>
      <c r="KSM5" s="135"/>
      <c r="KSN5" s="135"/>
      <c r="KSO5" s="135"/>
      <c r="KSP5" s="135"/>
      <c r="KSQ5" s="135"/>
      <c r="KSR5" s="135"/>
      <c r="KSS5" s="135"/>
      <c r="KST5" s="135"/>
      <c r="KSU5" s="135"/>
      <c r="KSV5" s="135"/>
      <c r="KSW5" s="135"/>
      <c r="KSX5" s="135"/>
      <c r="KSY5" s="135"/>
      <c r="KSZ5" s="135"/>
      <c r="KTA5" s="135"/>
      <c r="KTB5" s="135"/>
      <c r="KTC5" s="135"/>
      <c r="KTD5" s="135"/>
      <c r="KTE5" s="135"/>
      <c r="KTF5" s="135"/>
      <c r="KTG5" s="135"/>
      <c r="KTH5" s="135"/>
      <c r="KTI5" s="135"/>
      <c r="KTJ5" s="135"/>
      <c r="KTK5" s="135"/>
      <c r="KTL5" s="135"/>
      <c r="KTM5" s="135"/>
      <c r="KTN5" s="135"/>
      <c r="KTO5" s="135"/>
      <c r="KTP5" s="135"/>
      <c r="KTQ5" s="135"/>
      <c r="KTR5" s="135"/>
      <c r="KTS5" s="135"/>
      <c r="KTT5" s="135"/>
      <c r="KTU5" s="135"/>
      <c r="KTV5" s="135"/>
      <c r="KTW5" s="135"/>
      <c r="KTX5" s="135"/>
      <c r="KTY5" s="135"/>
      <c r="KTZ5" s="135"/>
      <c r="KUA5" s="135"/>
      <c r="KUB5" s="135"/>
      <c r="KUC5" s="135"/>
      <c r="KUD5" s="135"/>
      <c r="KUE5" s="135"/>
      <c r="KUF5" s="135"/>
      <c r="KUG5" s="135"/>
      <c r="KUH5" s="135"/>
      <c r="KUI5" s="135"/>
      <c r="KUJ5" s="135"/>
      <c r="KUK5" s="135"/>
      <c r="KUL5" s="135"/>
      <c r="KUM5" s="135"/>
      <c r="KUN5" s="135"/>
      <c r="KUO5" s="135"/>
      <c r="KUP5" s="135"/>
      <c r="KUQ5" s="135"/>
      <c r="KUR5" s="135"/>
      <c r="KUS5" s="135"/>
      <c r="KUT5" s="135"/>
      <c r="KUU5" s="135"/>
      <c r="KUV5" s="135"/>
      <c r="KUW5" s="135"/>
      <c r="KUX5" s="135"/>
      <c r="KUY5" s="135"/>
      <c r="KUZ5" s="135"/>
      <c r="KVA5" s="135"/>
      <c r="KVB5" s="135"/>
      <c r="KVC5" s="135"/>
      <c r="KVD5" s="135"/>
      <c r="KVE5" s="135"/>
      <c r="KVF5" s="135"/>
      <c r="KVG5" s="135"/>
      <c r="KVH5" s="135"/>
      <c r="KVI5" s="135"/>
      <c r="KVJ5" s="135"/>
      <c r="KVK5" s="135"/>
      <c r="KVL5" s="135"/>
      <c r="KVM5" s="135"/>
      <c r="KVN5" s="135"/>
      <c r="KVO5" s="135"/>
      <c r="KVP5" s="135"/>
      <c r="KVQ5" s="135"/>
      <c r="KVR5" s="135"/>
      <c r="KVS5" s="135"/>
      <c r="KVT5" s="135"/>
      <c r="KVU5" s="135"/>
      <c r="KVV5" s="135"/>
      <c r="KVW5" s="135"/>
      <c r="KVX5" s="135"/>
      <c r="KVY5" s="135"/>
      <c r="KVZ5" s="135"/>
      <c r="KWA5" s="135"/>
      <c r="KWB5" s="135"/>
      <c r="KWC5" s="135"/>
      <c r="KWD5" s="135"/>
      <c r="KWE5" s="135"/>
      <c r="KWF5" s="135"/>
      <c r="KWG5" s="135"/>
      <c r="KWH5" s="135"/>
      <c r="KWI5" s="135"/>
      <c r="KWJ5" s="135"/>
      <c r="KWK5" s="135"/>
      <c r="KWL5" s="135"/>
      <c r="KWM5" s="135"/>
      <c r="KWN5" s="135"/>
      <c r="KWO5" s="135"/>
      <c r="KWP5" s="135"/>
      <c r="KWQ5" s="135"/>
      <c r="KWR5" s="135"/>
      <c r="KWS5" s="135"/>
      <c r="KWT5" s="135"/>
      <c r="KWU5" s="135"/>
      <c r="KWV5" s="135"/>
      <c r="KWW5" s="135"/>
      <c r="KWX5" s="135"/>
      <c r="KWY5" s="135"/>
      <c r="KWZ5" s="135"/>
      <c r="KXA5" s="135"/>
      <c r="KXB5" s="135"/>
      <c r="KXC5" s="135"/>
      <c r="KXD5" s="135"/>
      <c r="KXE5" s="135"/>
      <c r="KXF5" s="135"/>
      <c r="KXG5" s="135"/>
      <c r="KXH5" s="135"/>
      <c r="KXI5" s="135"/>
      <c r="KXJ5" s="135"/>
      <c r="KXK5" s="135"/>
      <c r="KXL5" s="135"/>
      <c r="KXM5" s="135"/>
      <c r="KXN5" s="135"/>
      <c r="KXO5" s="135"/>
      <c r="KXP5" s="135"/>
      <c r="KXQ5" s="135"/>
      <c r="KXR5" s="135"/>
      <c r="KXS5" s="135"/>
      <c r="KXT5" s="135"/>
      <c r="KXU5" s="135"/>
      <c r="KXV5" s="135"/>
      <c r="KXW5" s="135"/>
      <c r="KXX5" s="135"/>
      <c r="KXY5" s="135"/>
      <c r="KXZ5" s="135"/>
      <c r="KYA5" s="135"/>
      <c r="KYB5" s="135"/>
      <c r="KYC5" s="135"/>
      <c r="KYD5" s="135"/>
      <c r="KYE5" s="135"/>
      <c r="KYF5" s="135"/>
      <c r="KYG5" s="135"/>
      <c r="KYH5" s="135"/>
      <c r="KYI5" s="135"/>
      <c r="KYJ5" s="135"/>
      <c r="KYK5" s="135"/>
      <c r="KYL5" s="135"/>
      <c r="KYM5" s="135"/>
      <c r="KYN5" s="135"/>
      <c r="KYO5" s="135"/>
      <c r="KYP5" s="135"/>
      <c r="KYQ5" s="135"/>
      <c r="KYR5" s="135"/>
      <c r="KYS5" s="135"/>
      <c r="KYT5" s="135"/>
      <c r="KYU5" s="135"/>
      <c r="KYV5" s="135"/>
      <c r="KYW5" s="135"/>
      <c r="KYX5" s="135"/>
      <c r="KYY5" s="135"/>
      <c r="KYZ5" s="135"/>
      <c r="KZA5" s="135"/>
      <c r="KZB5" s="135"/>
      <c r="KZC5" s="135"/>
      <c r="KZD5" s="135"/>
      <c r="KZE5" s="135"/>
      <c r="KZF5" s="135"/>
      <c r="KZG5" s="135"/>
      <c r="KZH5" s="135"/>
      <c r="KZI5" s="135"/>
      <c r="KZJ5" s="135"/>
      <c r="KZK5" s="135"/>
      <c r="KZL5" s="135"/>
      <c r="KZM5" s="135"/>
      <c r="KZN5" s="135"/>
      <c r="KZO5" s="135"/>
      <c r="KZP5" s="135"/>
      <c r="KZQ5" s="135"/>
      <c r="KZR5" s="135"/>
      <c r="KZS5" s="135"/>
      <c r="KZT5" s="135"/>
      <c r="KZU5" s="135"/>
      <c r="KZV5" s="135"/>
      <c r="KZW5" s="135"/>
      <c r="KZX5" s="135"/>
      <c r="KZY5" s="135"/>
      <c r="KZZ5" s="135"/>
      <c r="LAA5" s="135"/>
      <c r="LAB5" s="135"/>
      <c r="LAC5" s="135"/>
      <c r="LAD5" s="135"/>
      <c r="LAE5" s="135"/>
      <c r="LAF5" s="135"/>
      <c r="LAG5" s="135"/>
      <c r="LAH5" s="135"/>
      <c r="LAI5" s="135"/>
      <c r="LAJ5" s="135"/>
      <c r="LAK5" s="135"/>
      <c r="LAL5" s="135"/>
      <c r="LAM5" s="135"/>
      <c r="LAN5" s="135"/>
      <c r="LAO5" s="135"/>
      <c r="LAP5" s="135"/>
      <c r="LAQ5" s="135"/>
      <c r="LAR5" s="135"/>
      <c r="LAS5" s="135"/>
      <c r="LAT5" s="135"/>
      <c r="LAU5" s="135"/>
      <c r="LAV5" s="135"/>
      <c r="LAW5" s="135"/>
      <c r="LAX5" s="135"/>
      <c r="LAY5" s="135"/>
      <c r="LAZ5" s="135"/>
      <c r="LBA5" s="135"/>
      <c r="LBB5" s="135"/>
      <c r="LBC5" s="135"/>
      <c r="LBD5" s="135"/>
      <c r="LBE5" s="135"/>
      <c r="LBF5" s="135"/>
      <c r="LBG5" s="135"/>
      <c r="LBH5" s="135"/>
      <c r="LBI5" s="135"/>
      <c r="LBJ5" s="135"/>
      <c r="LBK5" s="135"/>
      <c r="LBL5" s="135"/>
      <c r="LBM5" s="135"/>
      <c r="LBN5" s="135"/>
      <c r="LBO5" s="135"/>
      <c r="LBP5" s="135"/>
      <c r="LBQ5" s="135"/>
      <c r="LBR5" s="135"/>
      <c r="LBS5" s="135"/>
      <c r="LBT5" s="135"/>
      <c r="LBU5" s="135"/>
      <c r="LBV5" s="135"/>
      <c r="LBW5" s="135"/>
      <c r="LBX5" s="135"/>
      <c r="LBY5" s="135"/>
      <c r="LBZ5" s="135"/>
      <c r="LCA5" s="135"/>
      <c r="LCB5" s="135"/>
      <c r="LCC5" s="135"/>
      <c r="LCD5" s="135"/>
      <c r="LCE5" s="135"/>
      <c r="LCF5" s="135"/>
      <c r="LCG5" s="135"/>
      <c r="LCH5" s="135"/>
      <c r="LCI5" s="135"/>
      <c r="LCJ5" s="135"/>
      <c r="LCK5" s="135"/>
      <c r="LCL5" s="135"/>
      <c r="LCM5" s="135"/>
      <c r="LCN5" s="135"/>
      <c r="LCO5" s="135"/>
      <c r="LCP5" s="135"/>
      <c r="LCQ5" s="135"/>
      <c r="LCR5" s="135"/>
      <c r="LCS5" s="135"/>
      <c r="LCT5" s="135"/>
      <c r="LCU5" s="135"/>
      <c r="LCV5" s="135"/>
      <c r="LCW5" s="135"/>
      <c r="LCX5" s="135"/>
      <c r="LCY5" s="135"/>
      <c r="LCZ5" s="135"/>
      <c r="LDA5" s="135"/>
      <c r="LDB5" s="135"/>
      <c r="LDC5" s="135"/>
      <c r="LDD5" s="135"/>
      <c r="LDE5" s="135"/>
      <c r="LDF5" s="135"/>
      <c r="LDG5" s="135"/>
      <c r="LDH5" s="135"/>
      <c r="LDI5" s="135"/>
      <c r="LDJ5" s="135"/>
      <c r="LDK5" s="135"/>
      <c r="LDL5" s="135"/>
      <c r="LDM5" s="135"/>
      <c r="LDN5" s="135"/>
      <c r="LDO5" s="135"/>
      <c r="LDP5" s="135"/>
      <c r="LDQ5" s="135"/>
      <c r="LDR5" s="135"/>
      <c r="LDS5" s="135"/>
      <c r="LDT5" s="135"/>
      <c r="LDU5" s="135"/>
      <c r="LDV5" s="135"/>
      <c r="LDW5" s="135"/>
      <c r="LDX5" s="135"/>
      <c r="LDY5" s="135"/>
      <c r="LDZ5" s="135"/>
      <c r="LEA5" s="135"/>
      <c r="LEB5" s="135"/>
      <c r="LEC5" s="135"/>
      <c r="LED5" s="135"/>
      <c r="LEE5" s="135"/>
      <c r="LEF5" s="135"/>
      <c r="LEG5" s="135"/>
      <c r="LEH5" s="135"/>
      <c r="LEI5" s="135"/>
      <c r="LEJ5" s="135"/>
      <c r="LEK5" s="135"/>
      <c r="LEL5" s="135"/>
      <c r="LEM5" s="135"/>
      <c r="LEN5" s="135"/>
      <c r="LEO5" s="135"/>
      <c r="LEP5" s="135"/>
      <c r="LEQ5" s="135"/>
      <c r="LER5" s="135"/>
      <c r="LES5" s="135"/>
      <c r="LET5" s="135"/>
      <c r="LEU5" s="135"/>
      <c r="LEV5" s="135"/>
      <c r="LEW5" s="135"/>
      <c r="LEX5" s="135"/>
      <c r="LEY5" s="135"/>
      <c r="LEZ5" s="135"/>
      <c r="LFA5" s="135"/>
      <c r="LFB5" s="135"/>
      <c r="LFC5" s="135"/>
      <c r="LFD5" s="135"/>
      <c r="LFE5" s="135"/>
      <c r="LFF5" s="135"/>
      <c r="LFG5" s="135"/>
      <c r="LFH5" s="135"/>
      <c r="LFI5" s="135"/>
      <c r="LFJ5" s="135"/>
      <c r="LFK5" s="135"/>
      <c r="LFL5" s="135"/>
      <c r="LFM5" s="135"/>
      <c r="LFN5" s="135"/>
      <c r="LFO5" s="135"/>
      <c r="LFP5" s="135"/>
      <c r="LFQ5" s="135"/>
      <c r="LFR5" s="135"/>
      <c r="LFS5" s="135"/>
      <c r="LFT5" s="135"/>
      <c r="LFU5" s="135"/>
      <c r="LFV5" s="135"/>
      <c r="LFW5" s="135"/>
      <c r="LFX5" s="135"/>
      <c r="LFY5" s="135"/>
      <c r="LFZ5" s="135"/>
      <c r="LGA5" s="135"/>
      <c r="LGB5" s="135"/>
      <c r="LGC5" s="135"/>
      <c r="LGD5" s="135"/>
      <c r="LGE5" s="135"/>
      <c r="LGF5" s="135"/>
      <c r="LGG5" s="135"/>
      <c r="LGH5" s="135"/>
      <c r="LGI5" s="135"/>
      <c r="LGJ5" s="135"/>
      <c r="LGK5" s="135"/>
      <c r="LGL5" s="135"/>
      <c r="LGM5" s="135"/>
      <c r="LGN5" s="135"/>
      <c r="LGO5" s="135"/>
      <c r="LGP5" s="135"/>
      <c r="LGQ5" s="135"/>
      <c r="LGR5" s="135"/>
      <c r="LGS5" s="135"/>
      <c r="LGT5" s="135"/>
      <c r="LGU5" s="135"/>
      <c r="LGV5" s="135"/>
      <c r="LGW5" s="135"/>
      <c r="LGX5" s="135"/>
      <c r="LGY5" s="135"/>
      <c r="LGZ5" s="135"/>
      <c r="LHA5" s="135"/>
      <c r="LHB5" s="135"/>
      <c r="LHC5" s="135"/>
      <c r="LHD5" s="135"/>
      <c r="LHE5" s="135"/>
      <c r="LHF5" s="135"/>
      <c r="LHG5" s="135"/>
      <c r="LHH5" s="135"/>
      <c r="LHI5" s="135"/>
      <c r="LHJ5" s="135"/>
      <c r="LHK5" s="135"/>
      <c r="LHL5" s="135"/>
      <c r="LHM5" s="135"/>
      <c r="LHN5" s="135"/>
      <c r="LHO5" s="135"/>
      <c r="LHP5" s="135"/>
      <c r="LHQ5" s="135"/>
      <c r="LHR5" s="135"/>
      <c r="LHS5" s="135"/>
      <c r="LHT5" s="135"/>
      <c r="LHU5" s="135"/>
      <c r="LHV5" s="135"/>
      <c r="LHW5" s="135"/>
      <c r="LHX5" s="135"/>
      <c r="LHY5" s="135"/>
      <c r="LHZ5" s="135"/>
      <c r="LIA5" s="135"/>
      <c r="LIB5" s="135"/>
      <c r="LIC5" s="135"/>
      <c r="LID5" s="135"/>
      <c r="LIE5" s="135"/>
      <c r="LIF5" s="135"/>
      <c r="LIG5" s="135"/>
      <c r="LIH5" s="135"/>
      <c r="LII5" s="135"/>
      <c r="LIJ5" s="135"/>
      <c r="LIK5" s="135"/>
      <c r="LIL5" s="135"/>
      <c r="LIM5" s="135"/>
      <c r="LIN5" s="135"/>
      <c r="LIO5" s="135"/>
      <c r="LIP5" s="135"/>
      <c r="LIQ5" s="135"/>
      <c r="LIR5" s="135"/>
      <c r="LIS5" s="135"/>
      <c r="LIT5" s="135"/>
      <c r="LIU5" s="135"/>
      <c r="LIV5" s="135"/>
      <c r="LIW5" s="135"/>
      <c r="LIX5" s="135"/>
      <c r="LIY5" s="135"/>
      <c r="LIZ5" s="135"/>
      <c r="LJA5" s="135"/>
      <c r="LJB5" s="135"/>
      <c r="LJC5" s="135"/>
      <c r="LJD5" s="135"/>
      <c r="LJE5" s="135"/>
      <c r="LJF5" s="135"/>
      <c r="LJG5" s="135"/>
      <c r="LJH5" s="135"/>
      <c r="LJI5" s="135"/>
      <c r="LJJ5" s="135"/>
      <c r="LJK5" s="135"/>
      <c r="LJL5" s="135"/>
      <c r="LJM5" s="135"/>
      <c r="LJN5" s="135"/>
      <c r="LJO5" s="135"/>
      <c r="LJP5" s="135"/>
      <c r="LJQ5" s="135"/>
      <c r="LJR5" s="135"/>
      <c r="LJS5" s="135"/>
      <c r="LJT5" s="135"/>
      <c r="LJU5" s="135"/>
      <c r="LJV5" s="135"/>
      <c r="LJW5" s="135"/>
      <c r="LJX5" s="135"/>
      <c r="LJY5" s="135"/>
      <c r="LJZ5" s="135"/>
      <c r="LKA5" s="135"/>
      <c r="LKB5" s="135"/>
      <c r="LKC5" s="135"/>
      <c r="LKD5" s="135"/>
      <c r="LKE5" s="135"/>
      <c r="LKF5" s="135"/>
      <c r="LKG5" s="135"/>
      <c r="LKH5" s="135"/>
      <c r="LKI5" s="135"/>
      <c r="LKJ5" s="135"/>
      <c r="LKK5" s="135"/>
      <c r="LKL5" s="135"/>
      <c r="LKM5" s="135"/>
      <c r="LKN5" s="135"/>
      <c r="LKO5" s="135"/>
      <c r="LKP5" s="135"/>
      <c r="LKQ5" s="135"/>
      <c r="LKR5" s="135"/>
      <c r="LKS5" s="135"/>
      <c r="LKT5" s="135"/>
      <c r="LKU5" s="135"/>
      <c r="LKV5" s="135"/>
      <c r="LKW5" s="135"/>
      <c r="LKX5" s="135"/>
      <c r="LKY5" s="135"/>
      <c r="LKZ5" s="135"/>
      <c r="LLA5" s="135"/>
      <c r="LLB5" s="135"/>
      <c r="LLC5" s="135"/>
      <c r="LLD5" s="135"/>
      <c r="LLE5" s="135"/>
      <c r="LLF5" s="135"/>
      <c r="LLG5" s="135"/>
      <c r="LLH5" s="135"/>
      <c r="LLI5" s="135"/>
      <c r="LLJ5" s="135"/>
      <c r="LLK5" s="135"/>
      <c r="LLL5" s="135"/>
      <c r="LLM5" s="135"/>
      <c r="LLN5" s="135"/>
      <c r="LLO5" s="135"/>
      <c r="LLP5" s="135"/>
      <c r="LLQ5" s="135"/>
      <c r="LLR5" s="135"/>
      <c r="LLS5" s="135"/>
      <c r="LLT5" s="135"/>
      <c r="LLU5" s="135"/>
      <c r="LLV5" s="135"/>
      <c r="LLW5" s="135"/>
      <c r="LLX5" s="135"/>
      <c r="LLY5" s="135"/>
      <c r="LLZ5" s="135"/>
      <c r="LMA5" s="135"/>
      <c r="LMB5" s="135"/>
      <c r="LMC5" s="135"/>
      <c r="LMD5" s="135"/>
      <c r="LME5" s="135"/>
      <c r="LMF5" s="135"/>
      <c r="LMG5" s="135"/>
      <c r="LMH5" s="135"/>
      <c r="LMI5" s="135"/>
      <c r="LMJ5" s="135"/>
      <c r="LMK5" s="135"/>
      <c r="LML5" s="135"/>
      <c r="LMM5" s="135"/>
      <c r="LMN5" s="135"/>
      <c r="LMO5" s="135"/>
      <c r="LMP5" s="135"/>
      <c r="LMQ5" s="135"/>
      <c r="LMR5" s="135"/>
      <c r="LMS5" s="135"/>
      <c r="LMT5" s="135"/>
      <c r="LMU5" s="135"/>
      <c r="LMV5" s="135"/>
      <c r="LMW5" s="135"/>
      <c r="LMX5" s="135"/>
      <c r="LMY5" s="135"/>
      <c r="LMZ5" s="135"/>
      <c r="LNA5" s="135"/>
      <c r="LNB5" s="135"/>
      <c r="LNC5" s="135"/>
      <c r="LND5" s="135"/>
      <c r="LNE5" s="135"/>
      <c r="LNF5" s="135"/>
      <c r="LNG5" s="135"/>
      <c r="LNH5" s="135"/>
      <c r="LNI5" s="135"/>
      <c r="LNJ5" s="135"/>
      <c r="LNK5" s="135"/>
      <c r="LNL5" s="135"/>
      <c r="LNM5" s="135"/>
      <c r="LNN5" s="135"/>
      <c r="LNO5" s="135"/>
      <c r="LNP5" s="135"/>
      <c r="LNQ5" s="135"/>
      <c r="LNR5" s="135"/>
      <c r="LNS5" s="135"/>
      <c r="LNT5" s="135"/>
      <c r="LNU5" s="135"/>
      <c r="LNV5" s="135"/>
      <c r="LNW5" s="135"/>
      <c r="LNX5" s="135"/>
      <c r="LNY5" s="135"/>
      <c r="LNZ5" s="135"/>
      <c r="LOA5" s="135"/>
      <c r="LOB5" s="135"/>
      <c r="LOC5" s="135"/>
      <c r="LOD5" s="135"/>
      <c r="LOE5" s="135"/>
      <c r="LOF5" s="135"/>
      <c r="LOG5" s="135"/>
      <c r="LOH5" s="135"/>
      <c r="LOI5" s="135"/>
      <c r="LOJ5" s="135"/>
      <c r="LOK5" s="135"/>
      <c r="LOL5" s="135"/>
      <c r="LOM5" s="135"/>
      <c r="LON5" s="135"/>
      <c r="LOO5" s="135"/>
      <c r="LOP5" s="135"/>
      <c r="LOQ5" s="135"/>
      <c r="LOR5" s="135"/>
      <c r="LOS5" s="135"/>
      <c r="LOT5" s="135"/>
      <c r="LOU5" s="135"/>
      <c r="LOV5" s="135"/>
      <c r="LOW5" s="135"/>
      <c r="LOX5" s="135"/>
      <c r="LOY5" s="135"/>
      <c r="LOZ5" s="135"/>
      <c r="LPA5" s="135"/>
      <c r="LPB5" s="135"/>
      <c r="LPC5" s="135"/>
      <c r="LPD5" s="135"/>
      <c r="LPE5" s="135"/>
      <c r="LPF5" s="135"/>
      <c r="LPG5" s="135"/>
      <c r="LPH5" s="135"/>
      <c r="LPI5" s="135"/>
      <c r="LPJ5" s="135"/>
      <c r="LPK5" s="135"/>
      <c r="LPL5" s="135"/>
      <c r="LPM5" s="135"/>
      <c r="LPN5" s="135"/>
      <c r="LPO5" s="135"/>
      <c r="LPP5" s="135"/>
      <c r="LPQ5" s="135"/>
      <c r="LPR5" s="135"/>
      <c r="LPS5" s="135"/>
      <c r="LPT5" s="135"/>
      <c r="LPU5" s="135"/>
      <c r="LPV5" s="135"/>
      <c r="LPW5" s="135"/>
      <c r="LPX5" s="135"/>
      <c r="LPY5" s="135"/>
      <c r="LPZ5" s="135"/>
      <c r="LQA5" s="135"/>
      <c r="LQB5" s="135"/>
      <c r="LQC5" s="135"/>
      <c r="LQD5" s="135"/>
      <c r="LQE5" s="135"/>
      <c r="LQF5" s="135"/>
      <c r="LQG5" s="135"/>
      <c r="LQH5" s="135"/>
      <c r="LQI5" s="135"/>
      <c r="LQJ5" s="135"/>
      <c r="LQK5" s="135"/>
      <c r="LQL5" s="135"/>
      <c r="LQM5" s="135"/>
      <c r="LQN5" s="135"/>
      <c r="LQO5" s="135"/>
      <c r="LQP5" s="135"/>
      <c r="LQQ5" s="135"/>
      <c r="LQR5" s="135"/>
      <c r="LQS5" s="135"/>
      <c r="LQT5" s="135"/>
      <c r="LQU5" s="135"/>
      <c r="LQV5" s="135"/>
      <c r="LQW5" s="135"/>
      <c r="LQX5" s="135"/>
      <c r="LQY5" s="135"/>
      <c r="LQZ5" s="135"/>
      <c r="LRA5" s="135"/>
      <c r="LRB5" s="135"/>
      <c r="LRC5" s="135"/>
      <c r="LRD5" s="135"/>
      <c r="LRE5" s="135"/>
      <c r="LRF5" s="135"/>
      <c r="LRG5" s="135"/>
      <c r="LRH5" s="135"/>
      <c r="LRI5" s="135"/>
      <c r="LRJ5" s="135"/>
      <c r="LRK5" s="135"/>
      <c r="LRL5" s="135"/>
      <c r="LRM5" s="135"/>
      <c r="LRN5" s="135"/>
      <c r="LRO5" s="135"/>
      <c r="LRP5" s="135"/>
      <c r="LRQ5" s="135"/>
      <c r="LRR5" s="135"/>
      <c r="LRS5" s="135"/>
      <c r="LRT5" s="135"/>
      <c r="LRU5" s="135"/>
      <c r="LRV5" s="135"/>
      <c r="LRW5" s="135"/>
      <c r="LRX5" s="135"/>
      <c r="LRY5" s="135"/>
      <c r="LRZ5" s="135"/>
      <c r="LSA5" s="135"/>
      <c r="LSB5" s="135"/>
      <c r="LSC5" s="135"/>
      <c r="LSD5" s="135"/>
      <c r="LSE5" s="135"/>
      <c r="LSF5" s="135"/>
      <c r="LSG5" s="135"/>
      <c r="LSH5" s="135"/>
      <c r="LSI5" s="135"/>
      <c r="LSJ5" s="135"/>
      <c r="LSK5" s="135"/>
      <c r="LSL5" s="135"/>
      <c r="LSM5" s="135"/>
      <c r="LSN5" s="135"/>
      <c r="LSO5" s="135"/>
      <c r="LSP5" s="135"/>
      <c r="LSQ5" s="135"/>
      <c r="LSR5" s="135"/>
      <c r="LSS5" s="135"/>
      <c r="LST5" s="135"/>
      <c r="LSU5" s="135"/>
      <c r="LSV5" s="135"/>
      <c r="LSW5" s="135"/>
      <c r="LSX5" s="135"/>
      <c r="LSY5" s="135"/>
      <c r="LSZ5" s="135"/>
      <c r="LTA5" s="135"/>
      <c r="LTB5" s="135"/>
      <c r="LTC5" s="135"/>
      <c r="LTD5" s="135"/>
      <c r="LTE5" s="135"/>
      <c r="LTF5" s="135"/>
      <c r="LTG5" s="135"/>
      <c r="LTH5" s="135"/>
      <c r="LTI5" s="135"/>
      <c r="LTJ5" s="135"/>
      <c r="LTK5" s="135"/>
      <c r="LTL5" s="135"/>
      <c r="LTM5" s="135"/>
      <c r="LTN5" s="135"/>
      <c r="LTO5" s="135"/>
      <c r="LTP5" s="135"/>
      <c r="LTQ5" s="135"/>
      <c r="LTR5" s="135"/>
      <c r="LTS5" s="135"/>
      <c r="LTT5" s="135"/>
      <c r="LTU5" s="135"/>
      <c r="LTV5" s="135"/>
      <c r="LTW5" s="135"/>
      <c r="LTX5" s="135"/>
      <c r="LTY5" s="135"/>
      <c r="LTZ5" s="135"/>
      <c r="LUA5" s="135"/>
      <c r="LUB5" s="135"/>
      <c r="LUC5" s="135"/>
      <c r="LUD5" s="135"/>
      <c r="LUE5" s="135"/>
      <c r="LUF5" s="135"/>
      <c r="LUG5" s="135"/>
      <c r="LUH5" s="135"/>
      <c r="LUI5" s="135"/>
      <c r="LUJ5" s="135"/>
      <c r="LUK5" s="135"/>
      <c r="LUL5" s="135"/>
      <c r="LUM5" s="135"/>
      <c r="LUN5" s="135"/>
      <c r="LUO5" s="135"/>
      <c r="LUP5" s="135"/>
      <c r="LUQ5" s="135"/>
      <c r="LUR5" s="135"/>
      <c r="LUS5" s="135"/>
      <c r="LUT5" s="135"/>
      <c r="LUU5" s="135"/>
      <c r="LUV5" s="135"/>
      <c r="LUW5" s="135"/>
      <c r="LUX5" s="135"/>
      <c r="LUY5" s="135"/>
      <c r="LUZ5" s="135"/>
      <c r="LVA5" s="135"/>
      <c r="LVB5" s="135"/>
      <c r="LVC5" s="135"/>
      <c r="LVD5" s="135"/>
      <c r="LVE5" s="135"/>
      <c r="LVF5" s="135"/>
      <c r="LVG5" s="135"/>
      <c r="LVH5" s="135"/>
      <c r="LVI5" s="135"/>
      <c r="LVJ5" s="135"/>
      <c r="LVK5" s="135"/>
      <c r="LVL5" s="135"/>
      <c r="LVM5" s="135"/>
      <c r="LVN5" s="135"/>
      <c r="LVO5" s="135"/>
      <c r="LVP5" s="135"/>
      <c r="LVQ5" s="135"/>
      <c r="LVR5" s="135"/>
      <c r="LVS5" s="135"/>
      <c r="LVT5" s="135"/>
      <c r="LVU5" s="135"/>
      <c r="LVV5" s="135"/>
      <c r="LVW5" s="135"/>
      <c r="LVX5" s="135"/>
      <c r="LVY5" s="135"/>
      <c r="LVZ5" s="135"/>
      <c r="LWA5" s="135"/>
      <c r="LWB5" s="135"/>
      <c r="LWC5" s="135"/>
      <c r="LWD5" s="135"/>
      <c r="LWE5" s="135"/>
      <c r="LWF5" s="135"/>
      <c r="LWG5" s="135"/>
      <c r="LWH5" s="135"/>
      <c r="LWI5" s="135"/>
      <c r="LWJ5" s="135"/>
      <c r="LWK5" s="135"/>
      <c r="LWL5" s="135"/>
      <c r="LWM5" s="135"/>
      <c r="LWN5" s="135"/>
      <c r="LWO5" s="135"/>
      <c r="LWP5" s="135"/>
      <c r="LWQ5" s="135"/>
      <c r="LWR5" s="135"/>
      <c r="LWS5" s="135"/>
      <c r="LWT5" s="135"/>
      <c r="LWU5" s="135"/>
      <c r="LWV5" s="135"/>
      <c r="LWW5" s="135"/>
      <c r="LWX5" s="135"/>
      <c r="LWY5" s="135"/>
      <c r="LWZ5" s="135"/>
      <c r="LXA5" s="135"/>
      <c r="LXB5" s="135"/>
      <c r="LXC5" s="135"/>
      <c r="LXD5" s="135"/>
      <c r="LXE5" s="135"/>
      <c r="LXF5" s="135"/>
      <c r="LXG5" s="135"/>
      <c r="LXH5" s="135"/>
      <c r="LXI5" s="135"/>
      <c r="LXJ5" s="135"/>
      <c r="LXK5" s="135"/>
      <c r="LXL5" s="135"/>
      <c r="LXM5" s="135"/>
      <c r="LXN5" s="135"/>
      <c r="LXO5" s="135"/>
      <c r="LXP5" s="135"/>
      <c r="LXQ5" s="135"/>
      <c r="LXR5" s="135"/>
      <c r="LXS5" s="135"/>
      <c r="LXT5" s="135"/>
      <c r="LXU5" s="135"/>
      <c r="LXV5" s="135"/>
      <c r="LXW5" s="135"/>
      <c r="LXX5" s="135"/>
      <c r="LXY5" s="135"/>
      <c r="LXZ5" s="135"/>
      <c r="LYA5" s="135"/>
      <c r="LYB5" s="135"/>
      <c r="LYC5" s="135"/>
      <c r="LYD5" s="135"/>
      <c r="LYE5" s="135"/>
      <c r="LYF5" s="135"/>
      <c r="LYG5" s="135"/>
      <c r="LYH5" s="135"/>
      <c r="LYI5" s="135"/>
      <c r="LYJ5" s="135"/>
      <c r="LYK5" s="135"/>
      <c r="LYL5" s="135"/>
      <c r="LYM5" s="135"/>
      <c r="LYN5" s="135"/>
      <c r="LYO5" s="135"/>
      <c r="LYP5" s="135"/>
      <c r="LYQ5" s="135"/>
      <c r="LYR5" s="135"/>
      <c r="LYS5" s="135"/>
      <c r="LYT5" s="135"/>
      <c r="LYU5" s="135"/>
      <c r="LYV5" s="135"/>
      <c r="LYW5" s="135"/>
      <c r="LYX5" s="135"/>
      <c r="LYY5" s="135"/>
      <c r="LYZ5" s="135"/>
      <c r="LZA5" s="135"/>
      <c r="LZB5" s="135"/>
      <c r="LZC5" s="135"/>
      <c r="LZD5" s="135"/>
      <c r="LZE5" s="135"/>
      <c r="LZF5" s="135"/>
      <c r="LZG5" s="135"/>
      <c r="LZH5" s="135"/>
      <c r="LZI5" s="135"/>
      <c r="LZJ5" s="135"/>
      <c r="LZK5" s="135"/>
      <c r="LZL5" s="135"/>
      <c r="LZM5" s="135"/>
      <c r="LZN5" s="135"/>
      <c r="LZO5" s="135"/>
      <c r="LZP5" s="135"/>
      <c r="LZQ5" s="135"/>
      <c r="LZR5" s="135"/>
      <c r="LZS5" s="135"/>
      <c r="LZT5" s="135"/>
      <c r="LZU5" s="135"/>
      <c r="LZV5" s="135"/>
      <c r="LZW5" s="135"/>
      <c r="LZX5" s="135"/>
      <c r="LZY5" s="135"/>
      <c r="LZZ5" s="135"/>
      <c r="MAA5" s="135"/>
      <c r="MAB5" s="135"/>
      <c r="MAC5" s="135"/>
      <c r="MAD5" s="135"/>
      <c r="MAE5" s="135"/>
      <c r="MAF5" s="135"/>
      <c r="MAG5" s="135"/>
      <c r="MAH5" s="135"/>
      <c r="MAI5" s="135"/>
      <c r="MAJ5" s="135"/>
      <c r="MAK5" s="135"/>
      <c r="MAL5" s="135"/>
      <c r="MAM5" s="135"/>
      <c r="MAN5" s="135"/>
      <c r="MAO5" s="135"/>
      <c r="MAP5" s="135"/>
      <c r="MAQ5" s="135"/>
      <c r="MAR5" s="135"/>
      <c r="MAS5" s="135"/>
      <c r="MAT5" s="135"/>
      <c r="MAU5" s="135"/>
      <c r="MAV5" s="135"/>
      <c r="MAW5" s="135"/>
      <c r="MAX5" s="135"/>
      <c r="MAY5" s="135"/>
      <c r="MAZ5" s="135"/>
      <c r="MBA5" s="135"/>
      <c r="MBB5" s="135"/>
      <c r="MBC5" s="135"/>
      <c r="MBD5" s="135"/>
      <c r="MBE5" s="135"/>
      <c r="MBF5" s="135"/>
      <c r="MBG5" s="135"/>
      <c r="MBH5" s="135"/>
      <c r="MBI5" s="135"/>
      <c r="MBJ5" s="135"/>
      <c r="MBK5" s="135"/>
      <c r="MBL5" s="135"/>
      <c r="MBM5" s="135"/>
      <c r="MBN5" s="135"/>
      <c r="MBO5" s="135"/>
      <c r="MBP5" s="135"/>
      <c r="MBQ5" s="135"/>
      <c r="MBR5" s="135"/>
      <c r="MBS5" s="135"/>
      <c r="MBT5" s="135"/>
      <c r="MBU5" s="135"/>
      <c r="MBV5" s="135"/>
      <c r="MBW5" s="135"/>
      <c r="MBX5" s="135"/>
      <c r="MBY5" s="135"/>
      <c r="MBZ5" s="135"/>
      <c r="MCA5" s="135"/>
      <c r="MCB5" s="135"/>
      <c r="MCC5" s="135"/>
      <c r="MCD5" s="135"/>
      <c r="MCE5" s="135"/>
      <c r="MCF5" s="135"/>
      <c r="MCG5" s="135"/>
      <c r="MCH5" s="135"/>
      <c r="MCI5" s="135"/>
      <c r="MCJ5" s="135"/>
      <c r="MCK5" s="135"/>
      <c r="MCL5" s="135"/>
      <c r="MCM5" s="135"/>
      <c r="MCN5" s="135"/>
      <c r="MCO5" s="135"/>
      <c r="MCP5" s="135"/>
      <c r="MCQ5" s="135"/>
      <c r="MCR5" s="135"/>
      <c r="MCS5" s="135"/>
      <c r="MCT5" s="135"/>
      <c r="MCU5" s="135"/>
      <c r="MCV5" s="135"/>
      <c r="MCW5" s="135"/>
      <c r="MCX5" s="135"/>
      <c r="MCY5" s="135"/>
      <c r="MCZ5" s="135"/>
      <c r="MDA5" s="135"/>
      <c r="MDB5" s="135"/>
      <c r="MDC5" s="135"/>
      <c r="MDD5" s="135"/>
      <c r="MDE5" s="135"/>
      <c r="MDF5" s="135"/>
      <c r="MDG5" s="135"/>
      <c r="MDH5" s="135"/>
      <c r="MDI5" s="135"/>
      <c r="MDJ5" s="135"/>
      <c r="MDK5" s="135"/>
      <c r="MDL5" s="135"/>
      <c r="MDM5" s="135"/>
      <c r="MDN5" s="135"/>
      <c r="MDO5" s="135"/>
      <c r="MDP5" s="135"/>
      <c r="MDQ5" s="135"/>
      <c r="MDR5" s="135"/>
      <c r="MDS5" s="135"/>
      <c r="MDT5" s="135"/>
      <c r="MDU5" s="135"/>
      <c r="MDV5" s="135"/>
      <c r="MDW5" s="135"/>
      <c r="MDX5" s="135"/>
      <c r="MDY5" s="135"/>
      <c r="MDZ5" s="135"/>
      <c r="MEA5" s="135"/>
      <c r="MEB5" s="135"/>
      <c r="MEC5" s="135"/>
      <c r="MED5" s="135"/>
      <c r="MEE5" s="135"/>
      <c r="MEF5" s="135"/>
      <c r="MEG5" s="135"/>
      <c r="MEH5" s="135"/>
      <c r="MEI5" s="135"/>
      <c r="MEJ5" s="135"/>
      <c r="MEK5" s="135"/>
      <c r="MEL5" s="135"/>
      <c r="MEM5" s="135"/>
      <c r="MEN5" s="135"/>
      <c r="MEO5" s="135"/>
      <c r="MEP5" s="135"/>
      <c r="MEQ5" s="135"/>
      <c r="MER5" s="135"/>
      <c r="MES5" s="135"/>
      <c r="MET5" s="135"/>
      <c r="MEU5" s="135"/>
      <c r="MEV5" s="135"/>
      <c r="MEW5" s="135"/>
      <c r="MEX5" s="135"/>
      <c r="MEY5" s="135"/>
      <c r="MEZ5" s="135"/>
      <c r="MFA5" s="135"/>
      <c r="MFB5" s="135"/>
      <c r="MFC5" s="135"/>
      <c r="MFD5" s="135"/>
      <c r="MFE5" s="135"/>
      <c r="MFF5" s="135"/>
      <c r="MFG5" s="135"/>
      <c r="MFH5" s="135"/>
      <c r="MFI5" s="135"/>
      <c r="MFJ5" s="135"/>
      <c r="MFK5" s="135"/>
      <c r="MFL5" s="135"/>
      <c r="MFM5" s="135"/>
      <c r="MFN5" s="135"/>
      <c r="MFO5" s="135"/>
      <c r="MFP5" s="135"/>
      <c r="MFQ5" s="135"/>
      <c r="MFR5" s="135"/>
      <c r="MFS5" s="135"/>
      <c r="MFT5" s="135"/>
      <c r="MFU5" s="135"/>
      <c r="MFV5" s="135"/>
      <c r="MFW5" s="135"/>
      <c r="MFX5" s="135"/>
      <c r="MFY5" s="135"/>
      <c r="MFZ5" s="135"/>
      <c r="MGA5" s="135"/>
      <c r="MGB5" s="135"/>
      <c r="MGC5" s="135"/>
      <c r="MGD5" s="135"/>
      <c r="MGE5" s="135"/>
      <c r="MGF5" s="135"/>
      <c r="MGG5" s="135"/>
      <c r="MGH5" s="135"/>
      <c r="MGI5" s="135"/>
      <c r="MGJ5" s="135"/>
      <c r="MGK5" s="135"/>
      <c r="MGL5" s="135"/>
      <c r="MGM5" s="135"/>
      <c r="MGN5" s="135"/>
      <c r="MGO5" s="135"/>
      <c r="MGP5" s="135"/>
      <c r="MGQ5" s="135"/>
      <c r="MGR5" s="135"/>
      <c r="MGS5" s="135"/>
      <c r="MGT5" s="135"/>
      <c r="MGU5" s="135"/>
      <c r="MGV5" s="135"/>
      <c r="MGW5" s="135"/>
      <c r="MGX5" s="135"/>
      <c r="MGY5" s="135"/>
      <c r="MGZ5" s="135"/>
      <c r="MHA5" s="135"/>
      <c r="MHB5" s="135"/>
      <c r="MHC5" s="135"/>
      <c r="MHD5" s="135"/>
      <c r="MHE5" s="135"/>
      <c r="MHF5" s="135"/>
      <c r="MHG5" s="135"/>
      <c r="MHH5" s="135"/>
      <c r="MHI5" s="135"/>
      <c r="MHJ5" s="135"/>
      <c r="MHK5" s="135"/>
      <c r="MHL5" s="135"/>
      <c r="MHM5" s="135"/>
      <c r="MHN5" s="135"/>
      <c r="MHO5" s="135"/>
      <c r="MHP5" s="135"/>
      <c r="MHQ5" s="135"/>
      <c r="MHR5" s="135"/>
      <c r="MHS5" s="135"/>
      <c r="MHT5" s="135"/>
      <c r="MHU5" s="135"/>
      <c r="MHV5" s="135"/>
      <c r="MHW5" s="135"/>
      <c r="MHX5" s="135"/>
      <c r="MHY5" s="135"/>
      <c r="MHZ5" s="135"/>
      <c r="MIA5" s="135"/>
      <c r="MIB5" s="135"/>
      <c r="MIC5" s="135"/>
      <c r="MID5" s="135"/>
      <c r="MIE5" s="135"/>
      <c r="MIF5" s="135"/>
      <c r="MIG5" s="135"/>
      <c r="MIH5" s="135"/>
      <c r="MII5" s="135"/>
      <c r="MIJ5" s="135"/>
      <c r="MIK5" s="135"/>
      <c r="MIL5" s="135"/>
      <c r="MIM5" s="135"/>
      <c r="MIN5" s="135"/>
      <c r="MIO5" s="135"/>
      <c r="MIP5" s="135"/>
      <c r="MIQ5" s="135"/>
      <c r="MIR5" s="135"/>
      <c r="MIS5" s="135"/>
      <c r="MIT5" s="135"/>
      <c r="MIU5" s="135"/>
      <c r="MIV5" s="135"/>
      <c r="MIW5" s="135"/>
      <c r="MIX5" s="135"/>
      <c r="MIY5" s="135"/>
      <c r="MIZ5" s="135"/>
      <c r="MJA5" s="135"/>
      <c r="MJB5" s="135"/>
      <c r="MJC5" s="135"/>
      <c r="MJD5" s="135"/>
      <c r="MJE5" s="135"/>
      <c r="MJF5" s="135"/>
      <c r="MJG5" s="135"/>
      <c r="MJH5" s="135"/>
      <c r="MJI5" s="135"/>
      <c r="MJJ5" s="135"/>
      <c r="MJK5" s="135"/>
      <c r="MJL5" s="135"/>
      <c r="MJM5" s="135"/>
      <c r="MJN5" s="135"/>
      <c r="MJO5" s="135"/>
      <c r="MJP5" s="135"/>
      <c r="MJQ5" s="135"/>
      <c r="MJR5" s="135"/>
      <c r="MJS5" s="135"/>
      <c r="MJT5" s="135"/>
      <c r="MJU5" s="135"/>
      <c r="MJV5" s="135"/>
      <c r="MJW5" s="135"/>
      <c r="MJX5" s="135"/>
      <c r="MJY5" s="135"/>
      <c r="MJZ5" s="135"/>
      <c r="MKA5" s="135"/>
      <c r="MKB5" s="135"/>
      <c r="MKC5" s="135"/>
      <c r="MKD5" s="135"/>
      <c r="MKE5" s="135"/>
      <c r="MKF5" s="135"/>
      <c r="MKG5" s="135"/>
      <c r="MKH5" s="135"/>
      <c r="MKI5" s="135"/>
      <c r="MKJ5" s="135"/>
      <c r="MKK5" s="135"/>
      <c r="MKL5" s="135"/>
      <c r="MKM5" s="135"/>
      <c r="MKN5" s="135"/>
      <c r="MKO5" s="135"/>
      <c r="MKP5" s="135"/>
      <c r="MKQ5" s="135"/>
      <c r="MKR5" s="135"/>
      <c r="MKS5" s="135"/>
      <c r="MKT5" s="135"/>
      <c r="MKU5" s="135"/>
      <c r="MKV5" s="135"/>
      <c r="MKW5" s="135"/>
      <c r="MKX5" s="135"/>
      <c r="MKY5" s="135"/>
      <c r="MKZ5" s="135"/>
      <c r="MLA5" s="135"/>
      <c r="MLB5" s="135"/>
      <c r="MLC5" s="135"/>
      <c r="MLD5" s="135"/>
      <c r="MLE5" s="135"/>
      <c r="MLF5" s="135"/>
      <c r="MLG5" s="135"/>
      <c r="MLH5" s="135"/>
      <c r="MLI5" s="135"/>
      <c r="MLJ5" s="135"/>
      <c r="MLK5" s="135"/>
      <c r="MLL5" s="135"/>
      <c r="MLM5" s="135"/>
      <c r="MLN5" s="135"/>
      <c r="MLO5" s="135"/>
      <c r="MLP5" s="135"/>
      <c r="MLQ5" s="135"/>
      <c r="MLR5" s="135"/>
      <c r="MLS5" s="135"/>
      <c r="MLT5" s="135"/>
      <c r="MLU5" s="135"/>
      <c r="MLV5" s="135"/>
      <c r="MLW5" s="135"/>
      <c r="MLX5" s="135"/>
      <c r="MLY5" s="135"/>
      <c r="MLZ5" s="135"/>
      <c r="MMA5" s="135"/>
      <c r="MMB5" s="135"/>
      <c r="MMC5" s="135"/>
      <c r="MMD5" s="135"/>
      <c r="MME5" s="135"/>
      <c r="MMF5" s="135"/>
      <c r="MMG5" s="135"/>
      <c r="MMH5" s="135"/>
      <c r="MMI5" s="135"/>
      <c r="MMJ5" s="135"/>
      <c r="MMK5" s="135"/>
      <c r="MML5" s="135"/>
      <c r="MMM5" s="135"/>
      <c r="MMN5" s="135"/>
      <c r="MMO5" s="135"/>
      <c r="MMP5" s="135"/>
      <c r="MMQ5" s="135"/>
      <c r="MMR5" s="135"/>
      <c r="MMS5" s="135"/>
      <c r="MMT5" s="135"/>
      <c r="MMU5" s="135"/>
      <c r="MMV5" s="135"/>
      <c r="MMW5" s="135"/>
      <c r="MMX5" s="135"/>
      <c r="MMY5" s="135"/>
      <c r="MMZ5" s="135"/>
      <c r="MNA5" s="135"/>
      <c r="MNB5" s="135"/>
      <c r="MNC5" s="135"/>
      <c r="MND5" s="135"/>
      <c r="MNE5" s="135"/>
      <c r="MNF5" s="135"/>
      <c r="MNG5" s="135"/>
      <c r="MNH5" s="135"/>
      <c r="MNI5" s="135"/>
      <c r="MNJ5" s="135"/>
      <c r="MNK5" s="135"/>
      <c r="MNL5" s="135"/>
      <c r="MNM5" s="135"/>
      <c r="MNN5" s="135"/>
      <c r="MNO5" s="135"/>
      <c r="MNP5" s="135"/>
      <c r="MNQ5" s="135"/>
      <c r="MNR5" s="135"/>
      <c r="MNS5" s="135"/>
      <c r="MNT5" s="135"/>
      <c r="MNU5" s="135"/>
      <c r="MNV5" s="135"/>
      <c r="MNW5" s="135"/>
      <c r="MNX5" s="135"/>
      <c r="MNY5" s="135"/>
      <c r="MNZ5" s="135"/>
      <c r="MOA5" s="135"/>
      <c r="MOB5" s="135"/>
      <c r="MOC5" s="135"/>
      <c r="MOD5" s="135"/>
      <c r="MOE5" s="135"/>
      <c r="MOF5" s="135"/>
      <c r="MOG5" s="135"/>
      <c r="MOH5" s="135"/>
      <c r="MOI5" s="135"/>
      <c r="MOJ5" s="135"/>
      <c r="MOK5" s="135"/>
      <c r="MOL5" s="135"/>
      <c r="MOM5" s="135"/>
      <c r="MON5" s="135"/>
      <c r="MOO5" s="135"/>
      <c r="MOP5" s="135"/>
      <c r="MOQ5" s="135"/>
      <c r="MOR5" s="135"/>
      <c r="MOS5" s="135"/>
      <c r="MOT5" s="135"/>
      <c r="MOU5" s="135"/>
      <c r="MOV5" s="135"/>
      <c r="MOW5" s="135"/>
      <c r="MOX5" s="135"/>
      <c r="MOY5" s="135"/>
      <c r="MOZ5" s="135"/>
      <c r="MPA5" s="135"/>
      <c r="MPB5" s="135"/>
      <c r="MPC5" s="135"/>
      <c r="MPD5" s="135"/>
      <c r="MPE5" s="135"/>
      <c r="MPF5" s="135"/>
      <c r="MPG5" s="135"/>
      <c r="MPH5" s="135"/>
      <c r="MPI5" s="135"/>
      <c r="MPJ5" s="135"/>
      <c r="MPK5" s="135"/>
      <c r="MPL5" s="135"/>
      <c r="MPM5" s="135"/>
      <c r="MPN5" s="135"/>
      <c r="MPO5" s="135"/>
      <c r="MPP5" s="135"/>
      <c r="MPQ5" s="135"/>
      <c r="MPR5" s="135"/>
      <c r="MPS5" s="135"/>
      <c r="MPT5" s="135"/>
      <c r="MPU5" s="135"/>
      <c r="MPV5" s="135"/>
      <c r="MPW5" s="135"/>
      <c r="MPX5" s="135"/>
      <c r="MPY5" s="135"/>
      <c r="MPZ5" s="135"/>
      <c r="MQA5" s="135"/>
      <c r="MQB5" s="135"/>
      <c r="MQC5" s="135"/>
      <c r="MQD5" s="135"/>
      <c r="MQE5" s="135"/>
      <c r="MQF5" s="135"/>
      <c r="MQG5" s="135"/>
      <c r="MQH5" s="135"/>
      <c r="MQI5" s="135"/>
      <c r="MQJ5" s="135"/>
      <c r="MQK5" s="135"/>
      <c r="MQL5" s="135"/>
      <c r="MQM5" s="135"/>
      <c r="MQN5" s="135"/>
      <c r="MQO5" s="135"/>
      <c r="MQP5" s="135"/>
      <c r="MQQ5" s="135"/>
      <c r="MQR5" s="135"/>
      <c r="MQS5" s="135"/>
      <c r="MQT5" s="135"/>
      <c r="MQU5" s="135"/>
      <c r="MQV5" s="135"/>
      <c r="MQW5" s="135"/>
      <c r="MQX5" s="135"/>
      <c r="MQY5" s="135"/>
      <c r="MQZ5" s="135"/>
      <c r="MRA5" s="135"/>
      <c r="MRB5" s="135"/>
      <c r="MRC5" s="135"/>
      <c r="MRD5" s="135"/>
      <c r="MRE5" s="135"/>
      <c r="MRF5" s="135"/>
      <c r="MRG5" s="135"/>
      <c r="MRH5" s="135"/>
      <c r="MRI5" s="135"/>
      <c r="MRJ5" s="135"/>
      <c r="MRK5" s="135"/>
      <c r="MRL5" s="135"/>
      <c r="MRM5" s="135"/>
      <c r="MRN5" s="135"/>
      <c r="MRO5" s="135"/>
      <c r="MRP5" s="135"/>
      <c r="MRQ5" s="135"/>
      <c r="MRR5" s="135"/>
      <c r="MRS5" s="135"/>
      <c r="MRT5" s="135"/>
      <c r="MRU5" s="135"/>
      <c r="MRV5" s="135"/>
      <c r="MRW5" s="135"/>
      <c r="MRX5" s="135"/>
      <c r="MRY5" s="135"/>
      <c r="MRZ5" s="135"/>
      <c r="MSA5" s="135"/>
      <c r="MSB5" s="135"/>
      <c r="MSC5" s="135"/>
      <c r="MSD5" s="135"/>
      <c r="MSE5" s="135"/>
      <c r="MSF5" s="135"/>
      <c r="MSG5" s="135"/>
      <c r="MSH5" s="135"/>
      <c r="MSI5" s="135"/>
      <c r="MSJ5" s="135"/>
      <c r="MSK5" s="135"/>
      <c r="MSL5" s="135"/>
      <c r="MSM5" s="135"/>
      <c r="MSN5" s="135"/>
      <c r="MSO5" s="135"/>
      <c r="MSP5" s="135"/>
      <c r="MSQ5" s="135"/>
      <c r="MSR5" s="135"/>
      <c r="MSS5" s="135"/>
      <c r="MST5" s="135"/>
      <c r="MSU5" s="135"/>
      <c r="MSV5" s="135"/>
      <c r="MSW5" s="135"/>
      <c r="MSX5" s="135"/>
      <c r="MSY5" s="135"/>
      <c r="MSZ5" s="135"/>
      <c r="MTA5" s="135"/>
      <c r="MTB5" s="135"/>
      <c r="MTC5" s="135"/>
      <c r="MTD5" s="135"/>
      <c r="MTE5" s="135"/>
      <c r="MTF5" s="135"/>
      <c r="MTG5" s="135"/>
      <c r="MTH5" s="135"/>
      <c r="MTI5" s="135"/>
      <c r="MTJ5" s="135"/>
      <c r="MTK5" s="135"/>
      <c r="MTL5" s="135"/>
      <c r="MTM5" s="135"/>
      <c r="MTN5" s="135"/>
      <c r="MTO5" s="135"/>
      <c r="MTP5" s="135"/>
      <c r="MTQ5" s="135"/>
      <c r="MTR5" s="135"/>
      <c r="MTS5" s="135"/>
      <c r="MTT5" s="135"/>
      <c r="MTU5" s="135"/>
      <c r="MTV5" s="135"/>
      <c r="MTW5" s="135"/>
      <c r="MTX5" s="135"/>
      <c r="MTY5" s="135"/>
      <c r="MTZ5" s="135"/>
      <c r="MUA5" s="135"/>
      <c r="MUB5" s="135"/>
      <c r="MUC5" s="135"/>
      <c r="MUD5" s="135"/>
      <c r="MUE5" s="135"/>
      <c r="MUF5" s="135"/>
      <c r="MUG5" s="135"/>
      <c r="MUH5" s="135"/>
      <c r="MUI5" s="135"/>
      <c r="MUJ5" s="135"/>
      <c r="MUK5" s="135"/>
      <c r="MUL5" s="135"/>
      <c r="MUM5" s="135"/>
      <c r="MUN5" s="135"/>
      <c r="MUO5" s="135"/>
      <c r="MUP5" s="135"/>
      <c r="MUQ5" s="135"/>
      <c r="MUR5" s="135"/>
      <c r="MUS5" s="135"/>
      <c r="MUT5" s="135"/>
      <c r="MUU5" s="135"/>
      <c r="MUV5" s="135"/>
      <c r="MUW5" s="135"/>
      <c r="MUX5" s="135"/>
      <c r="MUY5" s="135"/>
      <c r="MUZ5" s="135"/>
      <c r="MVA5" s="135"/>
      <c r="MVB5" s="135"/>
      <c r="MVC5" s="135"/>
      <c r="MVD5" s="135"/>
      <c r="MVE5" s="135"/>
      <c r="MVF5" s="135"/>
      <c r="MVG5" s="135"/>
      <c r="MVH5" s="135"/>
      <c r="MVI5" s="135"/>
      <c r="MVJ5" s="135"/>
      <c r="MVK5" s="135"/>
      <c r="MVL5" s="135"/>
      <c r="MVM5" s="135"/>
      <c r="MVN5" s="135"/>
      <c r="MVO5" s="135"/>
      <c r="MVP5" s="135"/>
      <c r="MVQ5" s="135"/>
      <c r="MVR5" s="135"/>
      <c r="MVS5" s="135"/>
      <c r="MVT5" s="135"/>
      <c r="MVU5" s="135"/>
      <c r="MVV5" s="135"/>
      <c r="MVW5" s="135"/>
      <c r="MVX5" s="135"/>
      <c r="MVY5" s="135"/>
      <c r="MVZ5" s="135"/>
      <c r="MWA5" s="135"/>
      <c r="MWB5" s="135"/>
      <c r="MWC5" s="135"/>
      <c r="MWD5" s="135"/>
      <c r="MWE5" s="135"/>
      <c r="MWF5" s="135"/>
      <c r="MWG5" s="135"/>
      <c r="MWH5" s="135"/>
      <c r="MWI5" s="135"/>
      <c r="MWJ5" s="135"/>
      <c r="MWK5" s="135"/>
      <c r="MWL5" s="135"/>
      <c r="MWM5" s="135"/>
      <c r="MWN5" s="135"/>
      <c r="MWO5" s="135"/>
      <c r="MWP5" s="135"/>
      <c r="MWQ5" s="135"/>
      <c r="MWR5" s="135"/>
      <c r="MWS5" s="135"/>
      <c r="MWT5" s="135"/>
      <c r="MWU5" s="135"/>
      <c r="MWV5" s="135"/>
      <c r="MWW5" s="135"/>
      <c r="MWX5" s="135"/>
      <c r="MWY5" s="135"/>
      <c r="MWZ5" s="135"/>
      <c r="MXA5" s="135"/>
      <c r="MXB5" s="135"/>
      <c r="MXC5" s="135"/>
      <c r="MXD5" s="135"/>
      <c r="MXE5" s="135"/>
      <c r="MXF5" s="135"/>
      <c r="MXG5" s="135"/>
      <c r="MXH5" s="135"/>
      <c r="MXI5" s="135"/>
      <c r="MXJ5" s="135"/>
      <c r="MXK5" s="135"/>
      <c r="MXL5" s="135"/>
      <c r="MXM5" s="135"/>
      <c r="MXN5" s="135"/>
      <c r="MXO5" s="135"/>
      <c r="MXP5" s="135"/>
      <c r="MXQ5" s="135"/>
      <c r="MXR5" s="135"/>
      <c r="MXS5" s="135"/>
      <c r="MXT5" s="135"/>
      <c r="MXU5" s="135"/>
      <c r="MXV5" s="135"/>
      <c r="MXW5" s="135"/>
      <c r="MXX5" s="135"/>
      <c r="MXY5" s="135"/>
      <c r="MXZ5" s="135"/>
      <c r="MYA5" s="135"/>
      <c r="MYB5" s="135"/>
      <c r="MYC5" s="135"/>
      <c r="MYD5" s="135"/>
      <c r="MYE5" s="135"/>
      <c r="MYF5" s="135"/>
      <c r="MYG5" s="135"/>
      <c r="MYH5" s="135"/>
      <c r="MYI5" s="135"/>
      <c r="MYJ5" s="135"/>
      <c r="MYK5" s="135"/>
      <c r="MYL5" s="135"/>
      <c r="MYM5" s="135"/>
      <c r="MYN5" s="135"/>
      <c r="MYO5" s="135"/>
      <c r="MYP5" s="135"/>
      <c r="MYQ5" s="135"/>
      <c r="MYR5" s="135"/>
      <c r="MYS5" s="135"/>
      <c r="MYT5" s="135"/>
      <c r="MYU5" s="135"/>
      <c r="MYV5" s="135"/>
      <c r="MYW5" s="135"/>
      <c r="MYX5" s="135"/>
      <c r="MYY5" s="135"/>
      <c r="MYZ5" s="135"/>
      <c r="MZA5" s="135"/>
      <c r="MZB5" s="135"/>
      <c r="MZC5" s="135"/>
      <c r="MZD5" s="135"/>
      <c r="MZE5" s="135"/>
      <c r="MZF5" s="135"/>
      <c r="MZG5" s="135"/>
      <c r="MZH5" s="135"/>
      <c r="MZI5" s="135"/>
      <c r="MZJ5" s="135"/>
      <c r="MZK5" s="135"/>
      <c r="MZL5" s="135"/>
      <c r="MZM5" s="135"/>
      <c r="MZN5" s="135"/>
      <c r="MZO5" s="135"/>
      <c r="MZP5" s="135"/>
      <c r="MZQ5" s="135"/>
      <c r="MZR5" s="135"/>
      <c r="MZS5" s="135"/>
      <c r="MZT5" s="135"/>
      <c r="MZU5" s="135"/>
      <c r="MZV5" s="135"/>
      <c r="MZW5" s="135"/>
      <c r="MZX5" s="135"/>
      <c r="MZY5" s="135"/>
      <c r="MZZ5" s="135"/>
      <c r="NAA5" s="135"/>
      <c r="NAB5" s="135"/>
      <c r="NAC5" s="135"/>
      <c r="NAD5" s="135"/>
      <c r="NAE5" s="135"/>
      <c r="NAF5" s="135"/>
      <c r="NAG5" s="135"/>
      <c r="NAH5" s="135"/>
      <c r="NAI5" s="135"/>
      <c r="NAJ5" s="135"/>
      <c r="NAK5" s="135"/>
      <c r="NAL5" s="135"/>
      <c r="NAM5" s="135"/>
      <c r="NAN5" s="135"/>
      <c r="NAO5" s="135"/>
      <c r="NAP5" s="135"/>
      <c r="NAQ5" s="135"/>
      <c r="NAR5" s="135"/>
      <c r="NAS5" s="135"/>
      <c r="NAT5" s="135"/>
      <c r="NAU5" s="135"/>
      <c r="NAV5" s="135"/>
      <c r="NAW5" s="135"/>
      <c r="NAX5" s="135"/>
      <c r="NAY5" s="135"/>
      <c r="NAZ5" s="135"/>
      <c r="NBA5" s="135"/>
      <c r="NBB5" s="135"/>
      <c r="NBC5" s="135"/>
      <c r="NBD5" s="135"/>
      <c r="NBE5" s="135"/>
      <c r="NBF5" s="135"/>
      <c r="NBG5" s="135"/>
      <c r="NBH5" s="135"/>
      <c r="NBI5" s="135"/>
      <c r="NBJ5" s="135"/>
      <c r="NBK5" s="135"/>
      <c r="NBL5" s="135"/>
      <c r="NBM5" s="135"/>
      <c r="NBN5" s="135"/>
      <c r="NBO5" s="135"/>
      <c r="NBP5" s="135"/>
      <c r="NBQ5" s="135"/>
      <c r="NBR5" s="135"/>
      <c r="NBS5" s="135"/>
      <c r="NBT5" s="135"/>
      <c r="NBU5" s="135"/>
      <c r="NBV5" s="135"/>
      <c r="NBW5" s="135"/>
      <c r="NBX5" s="135"/>
      <c r="NBY5" s="135"/>
      <c r="NBZ5" s="135"/>
      <c r="NCA5" s="135"/>
      <c r="NCB5" s="135"/>
      <c r="NCC5" s="135"/>
      <c r="NCD5" s="135"/>
      <c r="NCE5" s="135"/>
      <c r="NCF5" s="135"/>
      <c r="NCG5" s="135"/>
      <c r="NCH5" s="135"/>
      <c r="NCI5" s="135"/>
      <c r="NCJ5" s="135"/>
      <c r="NCK5" s="135"/>
      <c r="NCL5" s="135"/>
      <c r="NCM5" s="135"/>
      <c r="NCN5" s="135"/>
      <c r="NCO5" s="135"/>
      <c r="NCP5" s="135"/>
      <c r="NCQ5" s="135"/>
      <c r="NCR5" s="135"/>
      <c r="NCS5" s="135"/>
      <c r="NCT5" s="135"/>
      <c r="NCU5" s="135"/>
      <c r="NCV5" s="135"/>
      <c r="NCW5" s="135"/>
      <c r="NCX5" s="135"/>
      <c r="NCY5" s="135"/>
      <c r="NCZ5" s="135"/>
      <c r="NDA5" s="135"/>
      <c r="NDB5" s="135"/>
      <c r="NDC5" s="135"/>
      <c r="NDD5" s="135"/>
      <c r="NDE5" s="135"/>
      <c r="NDF5" s="135"/>
      <c r="NDG5" s="135"/>
      <c r="NDH5" s="135"/>
      <c r="NDI5" s="135"/>
      <c r="NDJ5" s="135"/>
      <c r="NDK5" s="135"/>
      <c r="NDL5" s="135"/>
      <c r="NDM5" s="135"/>
      <c r="NDN5" s="135"/>
      <c r="NDO5" s="135"/>
      <c r="NDP5" s="135"/>
      <c r="NDQ5" s="135"/>
      <c r="NDR5" s="135"/>
      <c r="NDS5" s="135"/>
      <c r="NDT5" s="135"/>
      <c r="NDU5" s="135"/>
      <c r="NDV5" s="135"/>
      <c r="NDW5" s="135"/>
      <c r="NDX5" s="135"/>
      <c r="NDY5" s="135"/>
      <c r="NDZ5" s="135"/>
      <c r="NEA5" s="135"/>
      <c r="NEB5" s="135"/>
      <c r="NEC5" s="135"/>
      <c r="NED5" s="135"/>
      <c r="NEE5" s="135"/>
      <c r="NEF5" s="135"/>
      <c r="NEG5" s="135"/>
      <c r="NEH5" s="135"/>
      <c r="NEI5" s="135"/>
      <c r="NEJ5" s="135"/>
      <c r="NEK5" s="135"/>
      <c r="NEL5" s="135"/>
      <c r="NEM5" s="135"/>
      <c r="NEN5" s="135"/>
      <c r="NEO5" s="135"/>
      <c r="NEP5" s="135"/>
      <c r="NEQ5" s="135"/>
      <c r="NER5" s="135"/>
      <c r="NES5" s="135"/>
      <c r="NET5" s="135"/>
      <c r="NEU5" s="135"/>
      <c r="NEV5" s="135"/>
      <c r="NEW5" s="135"/>
      <c r="NEX5" s="135"/>
      <c r="NEY5" s="135"/>
      <c r="NEZ5" s="135"/>
      <c r="NFA5" s="135"/>
      <c r="NFB5" s="135"/>
      <c r="NFC5" s="135"/>
      <c r="NFD5" s="135"/>
      <c r="NFE5" s="135"/>
      <c r="NFF5" s="135"/>
      <c r="NFG5" s="135"/>
      <c r="NFH5" s="135"/>
      <c r="NFI5" s="135"/>
      <c r="NFJ5" s="135"/>
      <c r="NFK5" s="135"/>
      <c r="NFL5" s="135"/>
      <c r="NFM5" s="135"/>
      <c r="NFN5" s="135"/>
      <c r="NFO5" s="135"/>
      <c r="NFP5" s="135"/>
      <c r="NFQ5" s="135"/>
      <c r="NFR5" s="135"/>
      <c r="NFS5" s="135"/>
      <c r="NFT5" s="135"/>
      <c r="NFU5" s="135"/>
      <c r="NFV5" s="135"/>
      <c r="NFW5" s="135"/>
      <c r="NFX5" s="135"/>
      <c r="NFY5" s="135"/>
      <c r="NFZ5" s="135"/>
      <c r="NGA5" s="135"/>
      <c r="NGB5" s="135"/>
      <c r="NGC5" s="135"/>
      <c r="NGD5" s="135"/>
      <c r="NGE5" s="135"/>
      <c r="NGF5" s="135"/>
      <c r="NGG5" s="135"/>
      <c r="NGH5" s="135"/>
      <c r="NGI5" s="135"/>
      <c r="NGJ5" s="135"/>
      <c r="NGK5" s="135"/>
      <c r="NGL5" s="135"/>
      <c r="NGM5" s="135"/>
      <c r="NGN5" s="135"/>
      <c r="NGO5" s="135"/>
      <c r="NGP5" s="135"/>
      <c r="NGQ5" s="135"/>
      <c r="NGR5" s="135"/>
      <c r="NGS5" s="135"/>
      <c r="NGT5" s="135"/>
      <c r="NGU5" s="135"/>
      <c r="NGV5" s="135"/>
      <c r="NGW5" s="135"/>
      <c r="NGX5" s="135"/>
      <c r="NGY5" s="135"/>
      <c r="NGZ5" s="135"/>
      <c r="NHA5" s="135"/>
      <c r="NHB5" s="135"/>
      <c r="NHC5" s="135"/>
      <c r="NHD5" s="135"/>
      <c r="NHE5" s="135"/>
      <c r="NHF5" s="135"/>
      <c r="NHG5" s="135"/>
      <c r="NHH5" s="135"/>
      <c r="NHI5" s="135"/>
      <c r="NHJ5" s="135"/>
      <c r="NHK5" s="135"/>
      <c r="NHL5" s="135"/>
      <c r="NHM5" s="135"/>
      <c r="NHN5" s="135"/>
      <c r="NHO5" s="135"/>
      <c r="NHP5" s="135"/>
      <c r="NHQ5" s="135"/>
      <c r="NHR5" s="135"/>
      <c r="NHS5" s="135"/>
      <c r="NHT5" s="135"/>
      <c r="NHU5" s="135"/>
      <c r="NHV5" s="135"/>
      <c r="NHW5" s="135"/>
      <c r="NHX5" s="135"/>
      <c r="NHY5" s="135"/>
      <c r="NHZ5" s="135"/>
      <c r="NIA5" s="135"/>
      <c r="NIB5" s="135"/>
      <c r="NIC5" s="135"/>
      <c r="NID5" s="135"/>
      <c r="NIE5" s="135"/>
      <c r="NIF5" s="135"/>
      <c r="NIG5" s="135"/>
      <c r="NIH5" s="135"/>
      <c r="NII5" s="135"/>
      <c r="NIJ5" s="135"/>
      <c r="NIK5" s="135"/>
      <c r="NIL5" s="135"/>
      <c r="NIM5" s="135"/>
      <c r="NIN5" s="135"/>
      <c r="NIO5" s="135"/>
      <c r="NIP5" s="135"/>
      <c r="NIQ5" s="135"/>
      <c r="NIR5" s="135"/>
      <c r="NIS5" s="135"/>
      <c r="NIT5" s="135"/>
      <c r="NIU5" s="135"/>
      <c r="NIV5" s="135"/>
      <c r="NIW5" s="135"/>
      <c r="NIX5" s="135"/>
      <c r="NIY5" s="135"/>
      <c r="NIZ5" s="135"/>
      <c r="NJA5" s="135"/>
      <c r="NJB5" s="135"/>
      <c r="NJC5" s="135"/>
      <c r="NJD5" s="135"/>
      <c r="NJE5" s="135"/>
      <c r="NJF5" s="135"/>
      <c r="NJG5" s="135"/>
      <c r="NJH5" s="135"/>
      <c r="NJI5" s="135"/>
      <c r="NJJ5" s="135"/>
      <c r="NJK5" s="135"/>
      <c r="NJL5" s="135"/>
      <c r="NJM5" s="135"/>
      <c r="NJN5" s="135"/>
      <c r="NJO5" s="135"/>
      <c r="NJP5" s="135"/>
      <c r="NJQ5" s="135"/>
      <c r="NJR5" s="135"/>
      <c r="NJS5" s="135"/>
      <c r="NJT5" s="135"/>
      <c r="NJU5" s="135"/>
      <c r="NJV5" s="135"/>
      <c r="NJW5" s="135"/>
      <c r="NJX5" s="135"/>
      <c r="NJY5" s="135"/>
      <c r="NJZ5" s="135"/>
      <c r="NKA5" s="135"/>
      <c r="NKB5" s="135"/>
      <c r="NKC5" s="135"/>
      <c r="NKD5" s="135"/>
      <c r="NKE5" s="135"/>
      <c r="NKF5" s="135"/>
      <c r="NKG5" s="135"/>
      <c r="NKH5" s="135"/>
      <c r="NKI5" s="135"/>
      <c r="NKJ5" s="135"/>
      <c r="NKK5" s="135"/>
      <c r="NKL5" s="135"/>
      <c r="NKM5" s="135"/>
      <c r="NKN5" s="135"/>
      <c r="NKO5" s="135"/>
      <c r="NKP5" s="135"/>
      <c r="NKQ5" s="135"/>
      <c r="NKR5" s="135"/>
      <c r="NKS5" s="135"/>
      <c r="NKT5" s="135"/>
      <c r="NKU5" s="135"/>
      <c r="NKV5" s="135"/>
      <c r="NKW5" s="135"/>
      <c r="NKX5" s="135"/>
      <c r="NKY5" s="135"/>
      <c r="NKZ5" s="135"/>
      <c r="NLA5" s="135"/>
      <c r="NLB5" s="135"/>
      <c r="NLC5" s="135"/>
      <c r="NLD5" s="135"/>
      <c r="NLE5" s="135"/>
      <c r="NLF5" s="135"/>
      <c r="NLG5" s="135"/>
      <c r="NLH5" s="135"/>
      <c r="NLI5" s="135"/>
      <c r="NLJ5" s="135"/>
      <c r="NLK5" s="135"/>
      <c r="NLL5" s="135"/>
      <c r="NLM5" s="135"/>
      <c r="NLN5" s="135"/>
      <c r="NLO5" s="135"/>
      <c r="NLP5" s="135"/>
      <c r="NLQ5" s="135"/>
      <c r="NLR5" s="135"/>
      <c r="NLS5" s="135"/>
      <c r="NLT5" s="135"/>
      <c r="NLU5" s="135"/>
      <c r="NLV5" s="135"/>
      <c r="NLW5" s="135"/>
      <c r="NLX5" s="135"/>
      <c r="NLY5" s="135"/>
      <c r="NLZ5" s="135"/>
      <c r="NMA5" s="135"/>
      <c r="NMB5" s="135"/>
      <c r="NMC5" s="135"/>
      <c r="NMD5" s="135"/>
      <c r="NME5" s="135"/>
      <c r="NMF5" s="135"/>
      <c r="NMG5" s="135"/>
      <c r="NMH5" s="135"/>
      <c r="NMI5" s="135"/>
      <c r="NMJ5" s="135"/>
      <c r="NMK5" s="135"/>
      <c r="NML5" s="135"/>
      <c r="NMM5" s="135"/>
      <c r="NMN5" s="135"/>
      <c r="NMO5" s="135"/>
      <c r="NMP5" s="135"/>
      <c r="NMQ5" s="135"/>
      <c r="NMR5" s="135"/>
      <c r="NMS5" s="135"/>
      <c r="NMT5" s="135"/>
      <c r="NMU5" s="135"/>
      <c r="NMV5" s="135"/>
      <c r="NMW5" s="135"/>
      <c r="NMX5" s="135"/>
      <c r="NMY5" s="135"/>
      <c r="NMZ5" s="135"/>
      <c r="NNA5" s="135"/>
      <c r="NNB5" s="135"/>
      <c r="NNC5" s="135"/>
      <c r="NND5" s="135"/>
      <c r="NNE5" s="135"/>
      <c r="NNF5" s="135"/>
      <c r="NNG5" s="135"/>
      <c r="NNH5" s="135"/>
      <c r="NNI5" s="135"/>
      <c r="NNJ5" s="135"/>
      <c r="NNK5" s="135"/>
      <c r="NNL5" s="135"/>
      <c r="NNM5" s="135"/>
      <c r="NNN5" s="135"/>
      <c r="NNO5" s="135"/>
      <c r="NNP5" s="135"/>
      <c r="NNQ5" s="135"/>
      <c r="NNR5" s="135"/>
      <c r="NNS5" s="135"/>
      <c r="NNT5" s="135"/>
      <c r="NNU5" s="135"/>
      <c r="NNV5" s="135"/>
      <c r="NNW5" s="135"/>
      <c r="NNX5" s="135"/>
      <c r="NNY5" s="135"/>
      <c r="NNZ5" s="135"/>
      <c r="NOA5" s="135"/>
      <c r="NOB5" s="135"/>
      <c r="NOC5" s="135"/>
      <c r="NOD5" s="135"/>
      <c r="NOE5" s="135"/>
      <c r="NOF5" s="135"/>
      <c r="NOG5" s="135"/>
      <c r="NOH5" s="135"/>
      <c r="NOI5" s="135"/>
      <c r="NOJ5" s="135"/>
      <c r="NOK5" s="135"/>
      <c r="NOL5" s="135"/>
      <c r="NOM5" s="135"/>
      <c r="NON5" s="135"/>
      <c r="NOO5" s="135"/>
      <c r="NOP5" s="135"/>
      <c r="NOQ5" s="135"/>
      <c r="NOR5" s="135"/>
      <c r="NOS5" s="135"/>
      <c r="NOT5" s="135"/>
      <c r="NOU5" s="135"/>
      <c r="NOV5" s="135"/>
      <c r="NOW5" s="135"/>
      <c r="NOX5" s="135"/>
      <c r="NOY5" s="135"/>
      <c r="NOZ5" s="135"/>
      <c r="NPA5" s="135"/>
      <c r="NPB5" s="135"/>
      <c r="NPC5" s="135"/>
      <c r="NPD5" s="135"/>
      <c r="NPE5" s="135"/>
      <c r="NPF5" s="135"/>
      <c r="NPG5" s="135"/>
      <c r="NPH5" s="135"/>
      <c r="NPI5" s="135"/>
      <c r="NPJ5" s="135"/>
      <c r="NPK5" s="135"/>
      <c r="NPL5" s="135"/>
      <c r="NPM5" s="135"/>
      <c r="NPN5" s="135"/>
      <c r="NPO5" s="135"/>
      <c r="NPP5" s="135"/>
      <c r="NPQ5" s="135"/>
      <c r="NPR5" s="135"/>
      <c r="NPS5" s="135"/>
      <c r="NPT5" s="135"/>
      <c r="NPU5" s="135"/>
      <c r="NPV5" s="135"/>
      <c r="NPW5" s="135"/>
      <c r="NPX5" s="135"/>
      <c r="NPY5" s="135"/>
      <c r="NPZ5" s="135"/>
      <c r="NQA5" s="135"/>
      <c r="NQB5" s="135"/>
      <c r="NQC5" s="135"/>
      <c r="NQD5" s="135"/>
      <c r="NQE5" s="135"/>
      <c r="NQF5" s="135"/>
      <c r="NQG5" s="135"/>
      <c r="NQH5" s="135"/>
      <c r="NQI5" s="135"/>
      <c r="NQJ5" s="135"/>
      <c r="NQK5" s="135"/>
      <c r="NQL5" s="135"/>
      <c r="NQM5" s="135"/>
      <c r="NQN5" s="135"/>
      <c r="NQO5" s="135"/>
      <c r="NQP5" s="135"/>
      <c r="NQQ5" s="135"/>
      <c r="NQR5" s="135"/>
      <c r="NQS5" s="135"/>
      <c r="NQT5" s="135"/>
      <c r="NQU5" s="135"/>
      <c r="NQV5" s="135"/>
      <c r="NQW5" s="135"/>
      <c r="NQX5" s="135"/>
      <c r="NQY5" s="135"/>
      <c r="NQZ5" s="135"/>
      <c r="NRA5" s="135"/>
      <c r="NRB5" s="135"/>
      <c r="NRC5" s="135"/>
      <c r="NRD5" s="135"/>
      <c r="NRE5" s="135"/>
      <c r="NRF5" s="135"/>
      <c r="NRG5" s="135"/>
      <c r="NRH5" s="135"/>
      <c r="NRI5" s="135"/>
      <c r="NRJ5" s="135"/>
      <c r="NRK5" s="135"/>
      <c r="NRL5" s="135"/>
      <c r="NRM5" s="135"/>
      <c r="NRN5" s="135"/>
      <c r="NRO5" s="135"/>
      <c r="NRP5" s="135"/>
      <c r="NRQ5" s="135"/>
      <c r="NRR5" s="135"/>
      <c r="NRS5" s="135"/>
      <c r="NRT5" s="135"/>
      <c r="NRU5" s="135"/>
      <c r="NRV5" s="135"/>
      <c r="NRW5" s="135"/>
      <c r="NRX5" s="135"/>
      <c r="NRY5" s="135"/>
      <c r="NRZ5" s="135"/>
      <c r="NSA5" s="135"/>
      <c r="NSB5" s="135"/>
      <c r="NSC5" s="135"/>
      <c r="NSD5" s="135"/>
      <c r="NSE5" s="135"/>
      <c r="NSF5" s="135"/>
      <c r="NSG5" s="135"/>
      <c r="NSH5" s="135"/>
      <c r="NSI5" s="135"/>
      <c r="NSJ5" s="135"/>
      <c r="NSK5" s="135"/>
      <c r="NSL5" s="135"/>
      <c r="NSM5" s="135"/>
      <c r="NSN5" s="135"/>
      <c r="NSO5" s="135"/>
      <c r="NSP5" s="135"/>
      <c r="NSQ5" s="135"/>
      <c r="NSR5" s="135"/>
      <c r="NSS5" s="135"/>
      <c r="NST5" s="135"/>
      <c r="NSU5" s="135"/>
      <c r="NSV5" s="135"/>
      <c r="NSW5" s="135"/>
      <c r="NSX5" s="135"/>
      <c r="NSY5" s="135"/>
      <c r="NSZ5" s="135"/>
      <c r="NTA5" s="135"/>
      <c r="NTB5" s="135"/>
      <c r="NTC5" s="135"/>
      <c r="NTD5" s="135"/>
      <c r="NTE5" s="135"/>
      <c r="NTF5" s="135"/>
      <c r="NTG5" s="135"/>
      <c r="NTH5" s="135"/>
      <c r="NTI5" s="135"/>
      <c r="NTJ5" s="135"/>
      <c r="NTK5" s="135"/>
      <c r="NTL5" s="135"/>
      <c r="NTM5" s="135"/>
      <c r="NTN5" s="135"/>
      <c r="NTO5" s="135"/>
      <c r="NTP5" s="135"/>
      <c r="NTQ5" s="135"/>
      <c r="NTR5" s="135"/>
      <c r="NTS5" s="135"/>
      <c r="NTT5" s="135"/>
      <c r="NTU5" s="135"/>
      <c r="NTV5" s="135"/>
      <c r="NTW5" s="135"/>
      <c r="NTX5" s="135"/>
      <c r="NTY5" s="135"/>
      <c r="NTZ5" s="135"/>
      <c r="NUA5" s="135"/>
      <c r="NUB5" s="135"/>
      <c r="NUC5" s="135"/>
      <c r="NUD5" s="135"/>
      <c r="NUE5" s="135"/>
      <c r="NUF5" s="135"/>
      <c r="NUG5" s="135"/>
      <c r="NUH5" s="135"/>
      <c r="NUI5" s="135"/>
      <c r="NUJ5" s="135"/>
      <c r="NUK5" s="135"/>
      <c r="NUL5" s="135"/>
      <c r="NUM5" s="135"/>
      <c r="NUN5" s="135"/>
      <c r="NUO5" s="135"/>
      <c r="NUP5" s="135"/>
      <c r="NUQ5" s="135"/>
      <c r="NUR5" s="135"/>
      <c r="NUS5" s="135"/>
      <c r="NUT5" s="135"/>
      <c r="NUU5" s="135"/>
      <c r="NUV5" s="135"/>
      <c r="NUW5" s="135"/>
      <c r="NUX5" s="135"/>
      <c r="NUY5" s="135"/>
      <c r="NUZ5" s="135"/>
      <c r="NVA5" s="135"/>
      <c r="NVB5" s="135"/>
      <c r="NVC5" s="135"/>
      <c r="NVD5" s="135"/>
      <c r="NVE5" s="135"/>
      <c r="NVF5" s="135"/>
      <c r="NVG5" s="135"/>
      <c r="NVH5" s="135"/>
      <c r="NVI5" s="135"/>
      <c r="NVJ5" s="135"/>
      <c r="NVK5" s="135"/>
      <c r="NVL5" s="135"/>
      <c r="NVM5" s="135"/>
      <c r="NVN5" s="135"/>
      <c r="NVO5" s="135"/>
      <c r="NVP5" s="135"/>
      <c r="NVQ5" s="135"/>
      <c r="NVR5" s="135"/>
      <c r="NVS5" s="135"/>
      <c r="NVT5" s="135"/>
      <c r="NVU5" s="135"/>
      <c r="NVV5" s="135"/>
      <c r="NVW5" s="135"/>
      <c r="NVX5" s="135"/>
      <c r="NVY5" s="135"/>
      <c r="NVZ5" s="135"/>
      <c r="NWA5" s="135"/>
      <c r="NWB5" s="135"/>
      <c r="NWC5" s="135"/>
      <c r="NWD5" s="135"/>
      <c r="NWE5" s="135"/>
      <c r="NWF5" s="135"/>
      <c r="NWG5" s="135"/>
      <c r="NWH5" s="135"/>
      <c r="NWI5" s="135"/>
      <c r="NWJ5" s="135"/>
      <c r="NWK5" s="135"/>
      <c r="NWL5" s="135"/>
      <c r="NWM5" s="135"/>
      <c r="NWN5" s="135"/>
      <c r="NWO5" s="135"/>
      <c r="NWP5" s="135"/>
      <c r="NWQ5" s="135"/>
      <c r="NWR5" s="135"/>
      <c r="NWS5" s="135"/>
      <c r="NWT5" s="135"/>
      <c r="NWU5" s="135"/>
      <c r="NWV5" s="135"/>
      <c r="NWW5" s="135"/>
      <c r="NWX5" s="135"/>
      <c r="NWY5" s="135"/>
      <c r="NWZ5" s="135"/>
      <c r="NXA5" s="135"/>
      <c r="NXB5" s="135"/>
      <c r="NXC5" s="135"/>
      <c r="NXD5" s="135"/>
      <c r="NXE5" s="135"/>
      <c r="NXF5" s="135"/>
      <c r="NXG5" s="135"/>
      <c r="NXH5" s="135"/>
      <c r="NXI5" s="135"/>
      <c r="NXJ5" s="135"/>
      <c r="NXK5" s="135"/>
      <c r="NXL5" s="135"/>
      <c r="NXM5" s="135"/>
      <c r="NXN5" s="135"/>
      <c r="NXO5" s="135"/>
      <c r="NXP5" s="135"/>
      <c r="NXQ5" s="135"/>
      <c r="NXR5" s="135"/>
      <c r="NXS5" s="135"/>
      <c r="NXT5" s="135"/>
      <c r="NXU5" s="135"/>
      <c r="NXV5" s="135"/>
      <c r="NXW5" s="135"/>
      <c r="NXX5" s="135"/>
      <c r="NXY5" s="135"/>
      <c r="NXZ5" s="135"/>
      <c r="NYA5" s="135"/>
      <c r="NYB5" s="135"/>
      <c r="NYC5" s="135"/>
      <c r="NYD5" s="135"/>
      <c r="NYE5" s="135"/>
      <c r="NYF5" s="135"/>
      <c r="NYG5" s="135"/>
      <c r="NYH5" s="135"/>
      <c r="NYI5" s="135"/>
      <c r="NYJ5" s="135"/>
      <c r="NYK5" s="135"/>
      <c r="NYL5" s="135"/>
      <c r="NYM5" s="135"/>
      <c r="NYN5" s="135"/>
      <c r="NYO5" s="135"/>
      <c r="NYP5" s="135"/>
      <c r="NYQ5" s="135"/>
      <c r="NYR5" s="135"/>
      <c r="NYS5" s="135"/>
      <c r="NYT5" s="135"/>
      <c r="NYU5" s="135"/>
      <c r="NYV5" s="135"/>
      <c r="NYW5" s="135"/>
      <c r="NYX5" s="135"/>
      <c r="NYY5" s="135"/>
      <c r="NYZ5" s="135"/>
      <c r="NZA5" s="135"/>
      <c r="NZB5" s="135"/>
      <c r="NZC5" s="135"/>
      <c r="NZD5" s="135"/>
      <c r="NZE5" s="135"/>
      <c r="NZF5" s="135"/>
      <c r="NZG5" s="135"/>
      <c r="NZH5" s="135"/>
      <c r="NZI5" s="135"/>
      <c r="NZJ5" s="135"/>
      <c r="NZK5" s="135"/>
      <c r="NZL5" s="135"/>
      <c r="NZM5" s="135"/>
      <c r="NZN5" s="135"/>
      <c r="NZO5" s="135"/>
      <c r="NZP5" s="135"/>
      <c r="NZQ5" s="135"/>
      <c r="NZR5" s="135"/>
      <c r="NZS5" s="135"/>
      <c r="NZT5" s="135"/>
      <c r="NZU5" s="135"/>
      <c r="NZV5" s="135"/>
      <c r="NZW5" s="135"/>
      <c r="NZX5" s="135"/>
      <c r="NZY5" s="135"/>
      <c r="NZZ5" s="135"/>
      <c r="OAA5" s="135"/>
      <c r="OAB5" s="135"/>
      <c r="OAC5" s="135"/>
      <c r="OAD5" s="135"/>
      <c r="OAE5" s="135"/>
      <c r="OAF5" s="135"/>
      <c r="OAG5" s="135"/>
      <c r="OAH5" s="135"/>
      <c r="OAI5" s="135"/>
      <c r="OAJ5" s="135"/>
      <c r="OAK5" s="135"/>
      <c r="OAL5" s="135"/>
      <c r="OAM5" s="135"/>
      <c r="OAN5" s="135"/>
      <c r="OAO5" s="135"/>
      <c r="OAP5" s="135"/>
      <c r="OAQ5" s="135"/>
      <c r="OAR5" s="135"/>
      <c r="OAS5" s="135"/>
      <c r="OAT5" s="135"/>
      <c r="OAU5" s="135"/>
      <c r="OAV5" s="135"/>
      <c r="OAW5" s="135"/>
      <c r="OAX5" s="135"/>
      <c r="OAY5" s="135"/>
      <c r="OAZ5" s="135"/>
      <c r="OBA5" s="135"/>
      <c r="OBB5" s="135"/>
      <c r="OBC5" s="135"/>
      <c r="OBD5" s="135"/>
      <c r="OBE5" s="135"/>
      <c r="OBF5" s="135"/>
      <c r="OBG5" s="135"/>
      <c r="OBH5" s="135"/>
      <c r="OBI5" s="135"/>
      <c r="OBJ5" s="135"/>
      <c r="OBK5" s="135"/>
      <c r="OBL5" s="135"/>
      <c r="OBM5" s="135"/>
      <c r="OBN5" s="135"/>
      <c r="OBO5" s="135"/>
      <c r="OBP5" s="135"/>
      <c r="OBQ5" s="135"/>
      <c r="OBR5" s="135"/>
      <c r="OBS5" s="135"/>
      <c r="OBT5" s="135"/>
      <c r="OBU5" s="135"/>
      <c r="OBV5" s="135"/>
      <c r="OBW5" s="135"/>
      <c r="OBX5" s="135"/>
      <c r="OBY5" s="135"/>
      <c r="OBZ5" s="135"/>
      <c r="OCA5" s="135"/>
      <c r="OCB5" s="135"/>
      <c r="OCC5" s="135"/>
      <c r="OCD5" s="135"/>
      <c r="OCE5" s="135"/>
      <c r="OCF5" s="135"/>
      <c r="OCG5" s="135"/>
      <c r="OCH5" s="135"/>
      <c r="OCI5" s="135"/>
      <c r="OCJ5" s="135"/>
      <c r="OCK5" s="135"/>
      <c r="OCL5" s="135"/>
      <c r="OCM5" s="135"/>
      <c r="OCN5" s="135"/>
      <c r="OCO5" s="135"/>
      <c r="OCP5" s="135"/>
      <c r="OCQ5" s="135"/>
      <c r="OCR5" s="135"/>
      <c r="OCS5" s="135"/>
      <c r="OCT5" s="135"/>
      <c r="OCU5" s="135"/>
      <c r="OCV5" s="135"/>
      <c r="OCW5" s="135"/>
      <c r="OCX5" s="135"/>
      <c r="OCY5" s="135"/>
      <c r="OCZ5" s="135"/>
      <c r="ODA5" s="135"/>
      <c r="ODB5" s="135"/>
      <c r="ODC5" s="135"/>
      <c r="ODD5" s="135"/>
      <c r="ODE5" s="135"/>
      <c r="ODF5" s="135"/>
      <c r="ODG5" s="135"/>
      <c r="ODH5" s="135"/>
      <c r="ODI5" s="135"/>
      <c r="ODJ5" s="135"/>
      <c r="ODK5" s="135"/>
      <c r="ODL5" s="135"/>
      <c r="ODM5" s="135"/>
      <c r="ODN5" s="135"/>
      <c r="ODO5" s="135"/>
      <c r="ODP5" s="135"/>
      <c r="ODQ5" s="135"/>
      <c r="ODR5" s="135"/>
      <c r="ODS5" s="135"/>
      <c r="ODT5" s="135"/>
      <c r="ODU5" s="135"/>
      <c r="ODV5" s="135"/>
      <c r="ODW5" s="135"/>
      <c r="ODX5" s="135"/>
      <c r="ODY5" s="135"/>
      <c r="ODZ5" s="135"/>
      <c r="OEA5" s="135"/>
      <c r="OEB5" s="135"/>
      <c r="OEC5" s="135"/>
      <c r="OED5" s="135"/>
      <c r="OEE5" s="135"/>
      <c r="OEF5" s="135"/>
      <c r="OEG5" s="135"/>
      <c r="OEH5" s="135"/>
      <c r="OEI5" s="135"/>
      <c r="OEJ5" s="135"/>
      <c r="OEK5" s="135"/>
      <c r="OEL5" s="135"/>
      <c r="OEM5" s="135"/>
      <c r="OEN5" s="135"/>
      <c r="OEO5" s="135"/>
      <c r="OEP5" s="135"/>
      <c r="OEQ5" s="135"/>
      <c r="OER5" s="135"/>
      <c r="OES5" s="135"/>
      <c r="OET5" s="135"/>
      <c r="OEU5" s="135"/>
      <c r="OEV5" s="135"/>
      <c r="OEW5" s="135"/>
      <c r="OEX5" s="135"/>
      <c r="OEY5" s="135"/>
      <c r="OEZ5" s="135"/>
      <c r="OFA5" s="135"/>
      <c r="OFB5" s="135"/>
      <c r="OFC5" s="135"/>
      <c r="OFD5" s="135"/>
      <c r="OFE5" s="135"/>
      <c r="OFF5" s="135"/>
      <c r="OFG5" s="135"/>
      <c r="OFH5" s="135"/>
      <c r="OFI5" s="135"/>
      <c r="OFJ5" s="135"/>
      <c r="OFK5" s="135"/>
      <c r="OFL5" s="135"/>
      <c r="OFM5" s="135"/>
      <c r="OFN5" s="135"/>
      <c r="OFO5" s="135"/>
      <c r="OFP5" s="135"/>
      <c r="OFQ5" s="135"/>
      <c r="OFR5" s="135"/>
      <c r="OFS5" s="135"/>
      <c r="OFT5" s="135"/>
      <c r="OFU5" s="135"/>
      <c r="OFV5" s="135"/>
      <c r="OFW5" s="135"/>
      <c r="OFX5" s="135"/>
      <c r="OFY5" s="135"/>
      <c r="OFZ5" s="135"/>
      <c r="OGA5" s="135"/>
      <c r="OGB5" s="135"/>
      <c r="OGC5" s="135"/>
      <c r="OGD5" s="135"/>
      <c r="OGE5" s="135"/>
      <c r="OGF5" s="135"/>
      <c r="OGG5" s="135"/>
      <c r="OGH5" s="135"/>
      <c r="OGI5" s="135"/>
      <c r="OGJ5" s="135"/>
      <c r="OGK5" s="135"/>
      <c r="OGL5" s="135"/>
      <c r="OGM5" s="135"/>
      <c r="OGN5" s="135"/>
      <c r="OGO5" s="135"/>
      <c r="OGP5" s="135"/>
      <c r="OGQ5" s="135"/>
      <c r="OGR5" s="135"/>
      <c r="OGS5" s="135"/>
      <c r="OGT5" s="135"/>
      <c r="OGU5" s="135"/>
      <c r="OGV5" s="135"/>
      <c r="OGW5" s="135"/>
      <c r="OGX5" s="135"/>
      <c r="OGY5" s="135"/>
      <c r="OGZ5" s="135"/>
      <c r="OHA5" s="135"/>
      <c r="OHB5" s="135"/>
      <c r="OHC5" s="135"/>
      <c r="OHD5" s="135"/>
      <c r="OHE5" s="135"/>
      <c r="OHF5" s="135"/>
      <c r="OHG5" s="135"/>
      <c r="OHH5" s="135"/>
      <c r="OHI5" s="135"/>
      <c r="OHJ5" s="135"/>
      <c r="OHK5" s="135"/>
      <c r="OHL5" s="135"/>
      <c r="OHM5" s="135"/>
      <c r="OHN5" s="135"/>
      <c r="OHO5" s="135"/>
      <c r="OHP5" s="135"/>
      <c r="OHQ5" s="135"/>
      <c r="OHR5" s="135"/>
      <c r="OHS5" s="135"/>
      <c r="OHT5" s="135"/>
      <c r="OHU5" s="135"/>
      <c r="OHV5" s="135"/>
      <c r="OHW5" s="135"/>
      <c r="OHX5" s="135"/>
      <c r="OHY5" s="135"/>
      <c r="OHZ5" s="135"/>
      <c r="OIA5" s="135"/>
      <c r="OIB5" s="135"/>
      <c r="OIC5" s="135"/>
      <c r="OID5" s="135"/>
      <c r="OIE5" s="135"/>
      <c r="OIF5" s="135"/>
      <c r="OIG5" s="135"/>
      <c r="OIH5" s="135"/>
      <c r="OII5" s="135"/>
      <c r="OIJ5" s="135"/>
      <c r="OIK5" s="135"/>
      <c r="OIL5" s="135"/>
      <c r="OIM5" s="135"/>
      <c r="OIN5" s="135"/>
      <c r="OIO5" s="135"/>
      <c r="OIP5" s="135"/>
      <c r="OIQ5" s="135"/>
      <c r="OIR5" s="135"/>
      <c r="OIS5" s="135"/>
      <c r="OIT5" s="135"/>
      <c r="OIU5" s="135"/>
      <c r="OIV5" s="135"/>
      <c r="OIW5" s="135"/>
      <c r="OIX5" s="135"/>
      <c r="OIY5" s="135"/>
      <c r="OIZ5" s="135"/>
      <c r="OJA5" s="135"/>
      <c r="OJB5" s="135"/>
      <c r="OJC5" s="135"/>
      <c r="OJD5" s="135"/>
      <c r="OJE5" s="135"/>
      <c r="OJF5" s="135"/>
      <c r="OJG5" s="135"/>
      <c r="OJH5" s="135"/>
      <c r="OJI5" s="135"/>
      <c r="OJJ5" s="135"/>
      <c r="OJK5" s="135"/>
      <c r="OJL5" s="135"/>
      <c r="OJM5" s="135"/>
      <c r="OJN5" s="135"/>
      <c r="OJO5" s="135"/>
      <c r="OJP5" s="135"/>
      <c r="OJQ5" s="135"/>
      <c r="OJR5" s="135"/>
      <c r="OJS5" s="135"/>
      <c r="OJT5" s="135"/>
      <c r="OJU5" s="135"/>
      <c r="OJV5" s="135"/>
      <c r="OJW5" s="135"/>
      <c r="OJX5" s="135"/>
      <c r="OJY5" s="135"/>
      <c r="OJZ5" s="135"/>
      <c r="OKA5" s="135"/>
      <c r="OKB5" s="135"/>
      <c r="OKC5" s="135"/>
      <c r="OKD5" s="135"/>
      <c r="OKE5" s="135"/>
      <c r="OKF5" s="135"/>
      <c r="OKG5" s="135"/>
      <c r="OKH5" s="135"/>
      <c r="OKI5" s="135"/>
      <c r="OKJ5" s="135"/>
      <c r="OKK5" s="135"/>
      <c r="OKL5" s="135"/>
      <c r="OKM5" s="135"/>
      <c r="OKN5" s="135"/>
      <c r="OKO5" s="135"/>
      <c r="OKP5" s="135"/>
      <c r="OKQ5" s="135"/>
      <c r="OKR5" s="135"/>
      <c r="OKS5" s="135"/>
      <c r="OKT5" s="135"/>
      <c r="OKU5" s="135"/>
      <c r="OKV5" s="135"/>
      <c r="OKW5" s="135"/>
      <c r="OKX5" s="135"/>
      <c r="OKY5" s="135"/>
      <c r="OKZ5" s="135"/>
      <c r="OLA5" s="135"/>
      <c r="OLB5" s="135"/>
      <c r="OLC5" s="135"/>
      <c r="OLD5" s="135"/>
      <c r="OLE5" s="135"/>
      <c r="OLF5" s="135"/>
      <c r="OLG5" s="135"/>
      <c r="OLH5" s="135"/>
      <c r="OLI5" s="135"/>
      <c r="OLJ5" s="135"/>
      <c r="OLK5" s="135"/>
      <c r="OLL5" s="135"/>
      <c r="OLM5" s="135"/>
      <c r="OLN5" s="135"/>
      <c r="OLO5" s="135"/>
      <c r="OLP5" s="135"/>
      <c r="OLQ5" s="135"/>
      <c r="OLR5" s="135"/>
      <c r="OLS5" s="135"/>
      <c r="OLT5" s="135"/>
      <c r="OLU5" s="135"/>
      <c r="OLV5" s="135"/>
      <c r="OLW5" s="135"/>
      <c r="OLX5" s="135"/>
      <c r="OLY5" s="135"/>
      <c r="OLZ5" s="135"/>
      <c r="OMA5" s="135"/>
      <c r="OMB5" s="135"/>
      <c r="OMC5" s="135"/>
      <c r="OMD5" s="135"/>
      <c r="OME5" s="135"/>
      <c r="OMF5" s="135"/>
      <c r="OMG5" s="135"/>
      <c r="OMH5" s="135"/>
      <c r="OMI5" s="135"/>
      <c r="OMJ5" s="135"/>
      <c r="OMK5" s="135"/>
      <c r="OML5" s="135"/>
      <c r="OMM5" s="135"/>
      <c r="OMN5" s="135"/>
      <c r="OMO5" s="135"/>
      <c r="OMP5" s="135"/>
      <c r="OMQ5" s="135"/>
      <c r="OMR5" s="135"/>
      <c r="OMS5" s="135"/>
      <c r="OMT5" s="135"/>
      <c r="OMU5" s="135"/>
      <c r="OMV5" s="135"/>
      <c r="OMW5" s="135"/>
      <c r="OMX5" s="135"/>
      <c r="OMY5" s="135"/>
      <c r="OMZ5" s="135"/>
      <c r="ONA5" s="135"/>
      <c r="ONB5" s="135"/>
      <c r="ONC5" s="135"/>
      <c r="OND5" s="135"/>
      <c r="ONE5" s="135"/>
      <c r="ONF5" s="135"/>
      <c r="ONG5" s="135"/>
      <c r="ONH5" s="135"/>
      <c r="ONI5" s="135"/>
      <c r="ONJ5" s="135"/>
      <c r="ONK5" s="135"/>
      <c r="ONL5" s="135"/>
      <c r="ONM5" s="135"/>
      <c r="ONN5" s="135"/>
      <c r="ONO5" s="135"/>
      <c r="ONP5" s="135"/>
      <c r="ONQ5" s="135"/>
      <c r="ONR5" s="135"/>
      <c r="ONS5" s="135"/>
      <c r="ONT5" s="135"/>
      <c r="ONU5" s="135"/>
      <c r="ONV5" s="135"/>
      <c r="ONW5" s="135"/>
      <c r="ONX5" s="135"/>
      <c r="ONY5" s="135"/>
      <c r="ONZ5" s="135"/>
      <c r="OOA5" s="135"/>
      <c r="OOB5" s="135"/>
      <c r="OOC5" s="135"/>
      <c r="OOD5" s="135"/>
      <c r="OOE5" s="135"/>
      <c r="OOF5" s="135"/>
      <c r="OOG5" s="135"/>
      <c r="OOH5" s="135"/>
      <c r="OOI5" s="135"/>
      <c r="OOJ5" s="135"/>
      <c r="OOK5" s="135"/>
      <c r="OOL5" s="135"/>
      <c r="OOM5" s="135"/>
      <c r="OON5" s="135"/>
      <c r="OOO5" s="135"/>
      <c r="OOP5" s="135"/>
      <c r="OOQ5" s="135"/>
      <c r="OOR5" s="135"/>
      <c r="OOS5" s="135"/>
      <c r="OOT5" s="135"/>
      <c r="OOU5" s="135"/>
      <c r="OOV5" s="135"/>
      <c r="OOW5" s="135"/>
      <c r="OOX5" s="135"/>
      <c r="OOY5" s="135"/>
      <c r="OOZ5" s="135"/>
      <c r="OPA5" s="135"/>
      <c r="OPB5" s="135"/>
      <c r="OPC5" s="135"/>
      <c r="OPD5" s="135"/>
      <c r="OPE5" s="135"/>
      <c r="OPF5" s="135"/>
      <c r="OPG5" s="135"/>
      <c r="OPH5" s="135"/>
      <c r="OPI5" s="135"/>
      <c r="OPJ5" s="135"/>
      <c r="OPK5" s="135"/>
      <c r="OPL5" s="135"/>
      <c r="OPM5" s="135"/>
      <c r="OPN5" s="135"/>
      <c r="OPO5" s="135"/>
      <c r="OPP5" s="135"/>
      <c r="OPQ5" s="135"/>
      <c r="OPR5" s="135"/>
      <c r="OPS5" s="135"/>
      <c r="OPT5" s="135"/>
      <c r="OPU5" s="135"/>
      <c r="OPV5" s="135"/>
      <c r="OPW5" s="135"/>
      <c r="OPX5" s="135"/>
      <c r="OPY5" s="135"/>
      <c r="OPZ5" s="135"/>
      <c r="OQA5" s="135"/>
      <c r="OQB5" s="135"/>
      <c r="OQC5" s="135"/>
      <c r="OQD5" s="135"/>
      <c r="OQE5" s="135"/>
      <c r="OQF5" s="135"/>
      <c r="OQG5" s="135"/>
      <c r="OQH5" s="135"/>
      <c r="OQI5" s="135"/>
      <c r="OQJ5" s="135"/>
      <c r="OQK5" s="135"/>
      <c r="OQL5" s="135"/>
      <c r="OQM5" s="135"/>
      <c r="OQN5" s="135"/>
      <c r="OQO5" s="135"/>
      <c r="OQP5" s="135"/>
      <c r="OQQ5" s="135"/>
      <c r="OQR5" s="135"/>
      <c r="OQS5" s="135"/>
      <c r="OQT5" s="135"/>
      <c r="OQU5" s="135"/>
      <c r="OQV5" s="135"/>
      <c r="OQW5" s="135"/>
      <c r="OQX5" s="135"/>
      <c r="OQY5" s="135"/>
      <c r="OQZ5" s="135"/>
      <c r="ORA5" s="135"/>
      <c r="ORB5" s="135"/>
      <c r="ORC5" s="135"/>
      <c r="ORD5" s="135"/>
      <c r="ORE5" s="135"/>
      <c r="ORF5" s="135"/>
      <c r="ORG5" s="135"/>
      <c r="ORH5" s="135"/>
      <c r="ORI5" s="135"/>
      <c r="ORJ5" s="135"/>
      <c r="ORK5" s="135"/>
      <c r="ORL5" s="135"/>
      <c r="ORM5" s="135"/>
      <c r="ORN5" s="135"/>
      <c r="ORO5" s="135"/>
      <c r="ORP5" s="135"/>
      <c r="ORQ5" s="135"/>
      <c r="ORR5" s="135"/>
      <c r="ORS5" s="135"/>
      <c r="ORT5" s="135"/>
      <c r="ORU5" s="135"/>
      <c r="ORV5" s="135"/>
      <c r="ORW5" s="135"/>
      <c r="ORX5" s="135"/>
      <c r="ORY5" s="135"/>
      <c r="ORZ5" s="135"/>
      <c r="OSA5" s="135"/>
      <c r="OSB5" s="135"/>
      <c r="OSC5" s="135"/>
      <c r="OSD5" s="135"/>
      <c r="OSE5" s="135"/>
      <c r="OSF5" s="135"/>
      <c r="OSG5" s="135"/>
      <c r="OSH5" s="135"/>
      <c r="OSI5" s="135"/>
      <c r="OSJ5" s="135"/>
      <c r="OSK5" s="135"/>
      <c r="OSL5" s="135"/>
      <c r="OSM5" s="135"/>
      <c r="OSN5" s="135"/>
      <c r="OSO5" s="135"/>
      <c r="OSP5" s="135"/>
      <c r="OSQ5" s="135"/>
      <c r="OSR5" s="135"/>
      <c r="OSS5" s="135"/>
      <c r="OST5" s="135"/>
      <c r="OSU5" s="135"/>
      <c r="OSV5" s="135"/>
      <c r="OSW5" s="135"/>
      <c r="OSX5" s="135"/>
      <c r="OSY5" s="135"/>
      <c r="OSZ5" s="135"/>
      <c r="OTA5" s="135"/>
      <c r="OTB5" s="135"/>
      <c r="OTC5" s="135"/>
      <c r="OTD5" s="135"/>
      <c r="OTE5" s="135"/>
      <c r="OTF5" s="135"/>
      <c r="OTG5" s="135"/>
      <c r="OTH5" s="135"/>
      <c r="OTI5" s="135"/>
      <c r="OTJ5" s="135"/>
      <c r="OTK5" s="135"/>
      <c r="OTL5" s="135"/>
      <c r="OTM5" s="135"/>
      <c r="OTN5" s="135"/>
      <c r="OTO5" s="135"/>
      <c r="OTP5" s="135"/>
      <c r="OTQ5" s="135"/>
      <c r="OTR5" s="135"/>
      <c r="OTS5" s="135"/>
      <c r="OTT5" s="135"/>
      <c r="OTU5" s="135"/>
      <c r="OTV5" s="135"/>
      <c r="OTW5" s="135"/>
      <c r="OTX5" s="135"/>
      <c r="OTY5" s="135"/>
      <c r="OTZ5" s="135"/>
      <c r="OUA5" s="135"/>
      <c r="OUB5" s="135"/>
      <c r="OUC5" s="135"/>
      <c r="OUD5" s="135"/>
      <c r="OUE5" s="135"/>
      <c r="OUF5" s="135"/>
      <c r="OUG5" s="135"/>
      <c r="OUH5" s="135"/>
      <c r="OUI5" s="135"/>
      <c r="OUJ5" s="135"/>
      <c r="OUK5" s="135"/>
      <c r="OUL5" s="135"/>
      <c r="OUM5" s="135"/>
      <c r="OUN5" s="135"/>
      <c r="OUO5" s="135"/>
      <c r="OUP5" s="135"/>
      <c r="OUQ5" s="135"/>
      <c r="OUR5" s="135"/>
      <c r="OUS5" s="135"/>
      <c r="OUT5" s="135"/>
      <c r="OUU5" s="135"/>
      <c r="OUV5" s="135"/>
      <c r="OUW5" s="135"/>
      <c r="OUX5" s="135"/>
      <c r="OUY5" s="135"/>
      <c r="OUZ5" s="135"/>
      <c r="OVA5" s="135"/>
      <c r="OVB5" s="135"/>
      <c r="OVC5" s="135"/>
      <c r="OVD5" s="135"/>
      <c r="OVE5" s="135"/>
      <c r="OVF5" s="135"/>
      <c r="OVG5" s="135"/>
      <c r="OVH5" s="135"/>
      <c r="OVI5" s="135"/>
      <c r="OVJ5" s="135"/>
      <c r="OVK5" s="135"/>
      <c r="OVL5" s="135"/>
      <c r="OVM5" s="135"/>
      <c r="OVN5" s="135"/>
      <c r="OVO5" s="135"/>
      <c r="OVP5" s="135"/>
      <c r="OVQ5" s="135"/>
      <c r="OVR5" s="135"/>
      <c r="OVS5" s="135"/>
      <c r="OVT5" s="135"/>
      <c r="OVU5" s="135"/>
      <c r="OVV5" s="135"/>
      <c r="OVW5" s="135"/>
      <c r="OVX5" s="135"/>
      <c r="OVY5" s="135"/>
      <c r="OVZ5" s="135"/>
      <c r="OWA5" s="135"/>
      <c r="OWB5" s="135"/>
      <c r="OWC5" s="135"/>
      <c r="OWD5" s="135"/>
      <c r="OWE5" s="135"/>
      <c r="OWF5" s="135"/>
      <c r="OWG5" s="135"/>
      <c r="OWH5" s="135"/>
      <c r="OWI5" s="135"/>
      <c r="OWJ5" s="135"/>
      <c r="OWK5" s="135"/>
      <c r="OWL5" s="135"/>
      <c r="OWM5" s="135"/>
      <c r="OWN5" s="135"/>
      <c r="OWO5" s="135"/>
      <c r="OWP5" s="135"/>
      <c r="OWQ5" s="135"/>
      <c r="OWR5" s="135"/>
      <c r="OWS5" s="135"/>
      <c r="OWT5" s="135"/>
      <c r="OWU5" s="135"/>
      <c r="OWV5" s="135"/>
      <c r="OWW5" s="135"/>
      <c r="OWX5" s="135"/>
      <c r="OWY5" s="135"/>
      <c r="OWZ5" s="135"/>
      <c r="OXA5" s="135"/>
      <c r="OXB5" s="135"/>
      <c r="OXC5" s="135"/>
      <c r="OXD5" s="135"/>
      <c r="OXE5" s="135"/>
      <c r="OXF5" s="135"/>
      <c r="OXG5" s="135"/>
      <c r="OXH5" s="135"/>
      <c r="OXI5" s="135"/>
      <c r="OXJ5" s="135"/>
      <c r="OXK5" s="135"/>
      <c r="OXL5" s="135"/>
      <c r="OXM5" s="135"/>
      <c r="OXN5" s="135"/>
      <c r="OXO5" s="135"/>
      <c r="OXP5" s="135"/>
      <c r="OXQ5" s="135"/>
      <c r="OXR5" s="135"/>
      <c r="OXS5" s="135"/>
      <c r="OXT5" s="135"/>
      <c r="OXU5" s="135"/>
      <c r="OXV5" s="135"/>
      <c r="OXW5" s="135"/>
      <c r="OXX5" s="135"/>
      <c r="OXY5" s="135"/>
      <c r="OXZ5" s="135"/>
      <c r="OYA5" s="135"/>
      <c r="OYB5" s="135"/>
      <c r="OYC5" s="135"/>
      <c r="OYD5" s="135"/>
      <c r="OYE5" s="135"/>
      <c r="OYF5" s="135"/>
      <c r="OYG5" s="135"/>
      <c r="OYH5" s="135"/>
      <c r="OYI5" s="135"/>
      <c r="OYJ5" s="135"/>
      <c r="OYK5" s="135"/>
      <c r="OYL5" s="135"/>
      <c r="OYM5" s="135"/>
      <c r="OYN5" s="135"/>
      <c r="OYO5" s="135"/>
      <c r="OYP5" s="135"/>
      <c r="OYQ5" s="135"/>
      <c r="OYR5" s="135"/>
      <c r="OYS5" s="135"/>
      <c r="OYT5" s="135"/>
      <c r="OYU5" s="135"/>
      <c r="OYV5" s="135"/>
      <c r="OYW5" s="135"/>
      <c r="OYX5" s="135"/>
      <c r="OYY5" s="135"/>
      <c r="OYZ5" s="135"/>
      <c r="OZA5" s="135"/>
      <c r="OZB5" s="135"/>
      <c r="OZC5" s="135"/>
      <c r="OZD5" s="135"/>
      <c r="OZE5" s="135"/>
      <c r="OZF5" s="135"/>
      <c r="OZG5" s="135"/>
      <c r="OZH5" s="135"/>
      <c r="OZI5" s="135"/>
      <c r="OZJ5" s="135"/>
      <c r="OZK5" s="135"/>
      <c r="OZL5" s="135"/>
      <c r="OZM5" s="135"/>
      <c r="OZN5" s="135"/>
      <c r="OZO5" s="135"/>
      <c r="OZP5" s="135"/>
      <c r="OZQ5" s="135"/>
      <c r="OZR5" s="135"/>
      <c r="OZS5" s="135"/>
      <c r="OZT5" s="135"/>
      <c r="OZU5" s="135"/>
      <c r="OZV5" s="135"/>
      <c r="OZW5" s="135"/>
      <c r="OZX5" s="135"/>
      <c r="OZY5" s="135"/>
      <c r="OZZ5" s="135"/>
      <c r="PAA5" s="135"/>
      <c r="PAB5" s="135"/>
      <c r="PAC5" s="135"/>
      <c r="PAD5" s="135"/>
      <c r="PAE5" s="135"/>
      <c r="PAF5" s="135"/>
      <c r="PAG5" s="135"/>
      <c r="PAH5" s="135"/>
      <c r="PAI5" s="135"/>
      <c r="PAJ5" s="135"/>
      <c r="PAK5" s="135"/>
      <c r="PAL5" s="135"/>
      <c r="PAM5" s="135"/>
      <c r="PAN5" s="135"/>
      <c r="PAO5" s="135"/>
      <c r="PAP5" s="135"/>
      <c r="PAQ5" s="135"/>
      <c r="PAR5" s="135"/>
      <c r="PAS5" s="135"/>
      <c r="PAT5" s="135"/>
      <c r="PAU5" s="135"/>
      <c r="PAV5" s="135"/>
      <c r="PAW5" s="135"/>
      <c r="PAX5" s="135"/>
      <c r="PAY5" s="135"/>
      <c r="PAZ5" s="135"/>
      <c r="PBA5" s="135"/>
      <c r="PBB5" s="135"/>
      <c r="PBC5" s="135"/>
      <c r="PBD5" s="135"/>
      <c r="PBE5" s="135"/>
      <c r="PBF5" s="135"/>
      <c r="PBG5" s="135"/>
      <c r="PBH5" s="135"/>
      <c r="PBI5" s="135"/>
      <c r="PBJ5" s="135"/>
      <c r="PBK5" s="135"/>
      <c r="PBL5" s="135"/>
      <c r="PBM5" s="135"/>
      <c r="PBN5" s="135"/>
      <c r="PBO5" s="135"/>
      <c r="PBP5" s="135"/>
      <c r="PBQ5" s="135"/>
      <c r="PBR5" s="135"/>
      <c r="PBS5" s="135"/>
      <c r="PBT5" s="135"/>
      <c r="PBU5" s="135"/>
      <c r="PBV5" s="135"/>
      <c r="PBW5" s="135"/>
      <c r="PBX5" s="135"/>
      <c r="PBY5" s="135"/>
      <c r="PBZ5" s="135"/>
      <c r="PCA5" s="135"/>
      <c r="PCB5" s="135"/>
      <c r="PCC5" s="135"/>
      <c r="PCD5" s="135"/>
      <c r="PCE5" s="135"/>
      <c r="PCF5" s="135"/>
      <c r="PCG5" s="135"/>
      <c r="PCH5" s="135"/>
      <c r="PCI5" s="135"/>
      <c r="PCJ5" s="135"/>
      <c r="PCK5" s="135"/>
      <c r="PCL5" s="135"/>
      <c r="PCM5" s="135"/>
      <c r="PCN5" s="135"/>
      <c r="PCO5" s="135"/>
      <c r="PCP5" s="135"/>
      <c r="PCQ5" s="135"/>
      <c r="PCR5" s="135"/>
      <c r="PCS5" s="135"/>
      <c r="PCT5" s="135"/>
      <c r="PCU5" s="135"/>
      <c r="PCV5" s="135"/>
      <c r="PCW5" s="135"/>
      <c r="PCX5" s="135"/>
      <c r="PCY5" s="135"/>
      <c r="PCZ5" s="135"/>
      <c r="PDA5" s="135"/>
      <c r="PDB5" s="135"/>
      <c r="PDC5" s="135"/>
      <c r="PDD5" s="135"/>
      <c r="PDE5" s="135"/>
      <c r="PDF5" s="135"/>
      <c r="PDG5" s="135"/>
      <c r="PDH5" s="135"/>
      <c r="PDI5" s="135"/>
      <c r="PDJ5" s="135"/>
      <c r="PDK5" s="135"/>
      <c r="PDL5" s="135"/>
      <c r="PDM5" s="135"/>
      <c r="PDN5" s="135"/>
      <c r="PDO5" s="135"/>
      <c r="PDP5" s="135"/>
      <c r="PDQ5" s="135"/>
      <c r="PDR5" s="135"/>
      <c r="PDS5" s="135"/>
      <c r="PDT5" s="135"/>
      <c r="PDU5" s="135"/>
      <c r="PDV5" s="135"/>
      <c r="PDW5" s="135"/>
      <c r="PDX5" s="135"/>
      <c r="PDY5" s="135"/>
      <c r="PDZ5" s="135"/>
      <c r="PEA5" s="135"/>
      <c r="PEB5" s="135"/>
      <c r="PEC5" s="135"/>
      <c r="PED5" s="135"/>
      <c r="PEE5" s="135"/>
      <c r="PEF5" s="135"/>
      <c r="PEG5" s="135"/>
      <c r="PEH5" s="135"/>
      <c r="PEI5" s="135"/>
      <c r="PEJ5" s="135"/>
      <c r="PEK5" s="135"/>
      <c r="PEL5" s="135"/>
      <c r="PEM5" s="135"/>
      <c r="PEN5" s="135"/>
      <c r="PEO5" s="135"/>
      <c r="PEP5" s="135"/>
      <c r="PEQ5" s="135"/>
      <c r="PER5" s="135"/>
      <c r="PES5" s="135"/>
      <c r="PET5" s="135"/>
      <c r="PEU5" s="135"/>
      <c r="PEV5" s="135"/>
      <c r="PEW5" s="135"/>
      <c r="PEX5" s="135"/>
      <c r="PEY5" s="135"/>
      <c r="PEZ5" s="135"/>
      <c r="PFA5" s="135"/>
      <c r="PFB5" s="135"/>
      <c r="PFC5" s="135"/>
      <c r="PFD5" s="135"/>
      <c r="PFE5" s="135"/>
      <c r="PFF5" s="135"/>
      <c r="PFG5" s="135"/>
      <c r="PFH5" s="135"/>
      <c r="PFI5" s="135"/>
      <c r="PFJ5" s="135"/>
      <c r="PFK5" s="135"/>
      <c r="PFL5" s="135"/>
      <c r="PFM5" s="135"/>
      <c r="PFN5" s="135"/>
      <c r="PFO5" s="135"/>
      <c r="PFP5" s="135"/>
      <c r="PFQ5" s="135"/>
      <c r="PFR5" s="135"/>
      <c r="PFS5" s="135"/>
      <c r="PFT5" s="135"/>
      <c r="PFU5" s="135"/>
      <c r="PFV5" s="135"/>
      <c r="PFW5" s="135"/>
      <c r="PFX5" s="135"/>
      <c r="PFY5" s="135"/>
      <c r="PFZ5" s="135"/>
      <c r="PGA5" s="135"/>
      <c r="PGB5" s="135"/>
      <c r="PGC5" s="135"/>
      <c r="PGD5" s="135"/>
      <c r="PGE5" s="135"/>
      <c r="PGF5" s="135"/>
      <c r="PGG5" s="135"/>
      <c r="PGH5" s="135"/>
      <c r="PGI5" s="135"/>
      <c r="PGJ5" s="135"/>
      <c r="PGK5" s="135"/>
      <c r="PGL5" s="135"/>
      <c r="PGM5" s="135"/>
      <c r="PGN5" s="135"/>
      <c r="PGO5" s="135"/>
      <c r="PGP5" s="135"/>
      <c r="PGQ5" s="135"/>
      <c r="PGR5" s="135"/>
      <c r="PGS5" s="135"/>
      <c r="PGT5" s="135"/>
      <c r="PGU5" s="135"/>
      <c r="PGV5" s="135"/>
      <c r="PGW5" s="135"/>
      <c r="PGX5" s="135"/>
      <c r="PGY5" s="135"/>
      <c r="PGZ5" s="135"/>
      <c r="PHA5" s="135"/>
      <c r="PHB5" s="135"/>
      <c r="PHC5" s="135"/>
      <c r="PHD5" s="135"/>
      <c r="PHE5" s="135"/>
      <c r="PHF5" s="135"/>
      <c r="PHG5" s="135"/>
      <c r="PHH5" s="135"/>
      <c r="PHI5" s="135"/>
      <c r="PHJ5" s="135"/>
      <c r="PHK5" s="135"/>
      <c r="PHL5" s="135"/>
      <c r="PHM5" s="135"/>
      <c r="PHN5" s="135"/>
      <c r="PHO5" s="135"/>
      <c r="PHP5" s="135"/>
      <c r="PHQ5" s="135"/>
      <c r="PHR5" s="135"/>
      <c r="PHS5" s="135"/>
      <c r="PHT5" s="135"/>
      <c r="PHU5" s="135"/>
      <c r="PHV5" s="135"/>
      <c r="PHW5" s="135"/>
      <c r="PHX5" s="135"/>
      <c r="PHY5" s="135"/>
      <c r="PHZ5" s="135"/>
      <c r="PIA5" s="135"/>
      <c r="PIB5" s="135"/>
      <c r="PIC5" s="135"/>
      <c r="PID5" s="135"/>
      <c r="PIE5" s="135"/>
      <c r="PIF5" s="135"/>
      <c r="PIG5" s="135"/>
      <c r="PIH5" s="135"/>
      <c r="PII5" s="135"/>
      <c r="PIJ5" s="135"/>
      <c r="PIK5" s="135"/>
      <c r="PIL5" s="135"/>
      <c r="PIM5" s="135"/>
      <c r="PIN5" s="135"/>
      <c r="PIO5" s="135"/>
      <c r="PIP5" s="135"/>
      <c r="PIQ5" s="135"/>
      <c r="PIR5" s="135"/>
      <c r="PIS5" s="135"/>
      <c r="PIT5" s="135"/>
      <c r="PIU5" s="135"/>
      <c r="PIV5" s="135"/>
      <c r="PIW5" s="135"/>
      <c r="PIX5" s="135"/>
      <c r="PIY5" s="135"/>
      <c r="PIZ5" s="135"/>
      <c r="PJA5" s="135"/>
      <c r="PJB5" s="135"/>
      <c r="PJC5" s="135"/>
      <c r="PJD5" s="135"/>
      <c r="PJE5" s="135"/>
      <c r="PJF5" s="135"/>
      <c r="PJG5" s="135"/>
      <c r="PJH5" s="135"/>
      <c r="PJI5" s="135"/>
      <c r="PJJ5" s="135"/>
      <c r="PJK5" s="135"/>
      <c r="PJL5" s="135"/>
      <c r="PJM5" s="135"/>
      <c r="PJN5" s="135"/>
      <c r="PJO5" s="135"/>
      <c r="PJP5" s="135"/>
      <c r="PJQ5" s="135"/>
      <c r="PJR5" s="135"/>
      <c r="PJS5" s="135"/>
      <c r="PJT5" s="135"/>
      <c r="PJU5" s="135"/>
      <c r="PJV5" s="135"/>
      <c r="PJW5" s="135"/>
      <c r="PJX5" s="135"/>
      <c r="PJY5" s="135"/>
      <c r="PJZ5" s="135"/>
      <c r="PKA5" s="135"/>
      <c r="PKB5" s="135"/>
      <c r="PKC5" s="135"/>
      <c r="PKD5" s="135"/>
      <c r="PKE5" s="135"/>
      <c r="PKF5" s="135"/>
      <c r="PKG5" s="135"/>
      <c r="PKH5" s="135"/>
      <c r="PKI5" s="135"/>
      <c r="PKJ5" s="135"/>
      <c r="PKK5" s="135"/>
      <c r="PKL5" s="135"/>
      <c r="PKM5" s="135"/>
      <c r="PKN5" s="135"/>
      <c r="PKO5" s="135"/>
      <c r="PKP5" s="135"/>
      <c r="PKQ5" s="135"/>
      <c r="PKR5" s="135"/>
      <c r="PKS5" s="135"/>
      <c r="PKT5" s="135"/>
      <c r="PKU5" s="135"/>
      <c r="PKV5" s="135"/>
      <c r="PKW5" s="135"/>
      <c r="PKX5" s="135"/>
      <c r="PKY5" s="135"/>
      <c r="PKZ5" s="135"/>
      <c r="PLA5" s="135"/>
      <c r="PLB5" s="135"/>
      <c r="PLC5" s="135"/>
      <c r="PLD5" s="135"/>
      <c r="PLE5" s="135"/>
      <c r="PLF5" s="135"/>
      <c r="PLG5" s="135"/>
      <c r="PLH5" s="135"/>
      <c r="PLI5" s="135"/>
      <c r="PLJ5" s="135"/>
      <c r="PLK5" s="135"/>
      <c r="PLL5" s="135"/>
      <c r="PLM5" s="135"/>
      <c r="PLN5" s="135"/>
      <c r="PLO5" s="135"/>
      <c r="PLP5" s="135"/>
      <c r="PLQ5" s="135"/>
      <c r="PLR5" s="135"/>
      <c r="PLS5" s="135"/>
      <c r="PLT5" s="135"/>
      <c r="PLU5" s="135"/>
      <c r="PLV5" s="135"/>
      <c r="PLW5" s="135"/>
      <c r="PLX5" s="135"/>
      <c r="PLY5" s="135"/>
      <c r="PLZ5" s="135"/>
      <c r="PMA5" s="135"/>
      <c r="PMB5" s="135"/>
      <c r="PMC5" s="135"/>
      <c r="PMD5" s="135"/>
      <c r="PME5" s="135"/>
      <c r="PMF5" s="135"/>
      <c r="PMG5" s="135"/>
      <c r="PMH5" s="135"/>
      <c r="PMI5" s="135"/>
      <c r="PMJ5" s="135"/>
      <c r="PMK5" s="135"/>
      <c r="PML5" s="135"/>
      <c r="PMM5" s="135"/>
      <c r="PMN5" s="135"/>
      <c r="PMO5" s="135"/>
      <c r="PMP5" s="135"/>
      <c r="PMQ5" s="135"/>
      <c r="PMR5" s="135"/>
      <c r="PMS5" s="135"/>
      <c r="PMT5" s="135"/>
      <c r="PMU5" s="135"/>
      <c r="PMV5" s="135"/>
      <c r="PMW5" s="135"/>
      <c r="PMX5" s="135"/>
      <c r="PMY5" s="135"/>
      <c r="PMZ5" s="135"/>
      <c r="PNA5" s="135"/>
      <c r="PNB5" s="135"/>
      <c r="PNC5" s="135"/>
      <c r="PND5" s="135"/>
      <c r="PNE5" s="135"/>
      <c r="PNF5" s="135"/>
      <c r="PNG5" s="135"/>
      <c r="PNH5" s="135"/>
      <c r="PNI5" s="135"/>
      <c r="PNJ5" s="135"/>
      <c r="PNK5" s="135"/>
      <c r="PNL5" s="135"/>
      <c r="PNM5" s="135"/>
      <c r="PNN5" s="135"/>
      <c r="PNO5" s="135"/>
      <c r="PNP5" s="135"/>
      <c r="PNQ5" s="135"/>
      <c r="PNR5" s="135"/>
      <c r="PNS5" s="135"/>
      <c r="PNT5" s="135"/>
      <c r="PNU5" s="135"/>
      <c r="PNV5" s="135"/>
      <c r="PNW5" s="135"/>
      <c r="PNX5" s="135"/>
      <c r="PNY5" s="135"/>
      <c r="PNZ5" s="135"/>
      <c r="POA5" s="135"/>
      <c r="POB5" s="135"/>
      <c r="POC5" s="135"/>
      <c r="POD5" s="135"/>
      <c r="POE5" s="135"/>
      <c r="POF5" s="135"/>
      <c r="POG5" s="135"/>
      <c r="POH5" s="135"/>
      <c r="POI5" s="135"/>
      <c r="POJ5" s="135"/>
      <c r="POK5" s="135"/>
      <c r="POL5" s="135"/>
      <c r="POM5" s="135"/>
      <c r="PON5" s="135"/>
      <c r="POO5" s="135"/>
      <c r="POP5" s="135"/>
      <c r="POQ5" s="135"/>
      <c r="POR5" s="135"/>
      <c r="POS5" s="135"/>
      <c r="POT5" s="135"/>
      <c r="POU5" s="135"/>
      <c r="POV5" s="135"/>
      <c r="POW5" s="135"/>
      <c r="POX5" s="135"/>
      <c r="POY5" s="135"/>
      <c r="POZ5" s="135"/>
      <c r="PPA5" s="135"/>
      <c r="PPB5" s="135"/>
      <c r="PPC5" s="135"/>
      <c r="PPD5" s="135"/>
      <c r="PPE5" s="135"/>
      <c r="PPF5" s="135"/>
      <c r="PPG5" s="135"/>
      <c r="PPH5" s="135"/>
      <c r="PPI5" s="135"/>
      <c r="PPJ5" s="135"/>
      <c r="PPK5" s="135"/>
      <c r="PPL5" s="135"/>
      <c r="PPM5" s="135"/>
      <c r="PPN5" s="135"/>
      <c r="PPO5" s="135"/>
      <c r="PPP5" s="135"/>
      <c r="PPQ5" s="135"/>
      <c r="PPR5" s="135"/>
      <c r="PPS5" s="135"/>
      <c r="PPT5" s="135"/>
      <c r="PPU5" s="135"/>
      <c r="PPV5" s="135"/>
      <c r="PPW5" s="135"/>
      <c r="PPX5" s="135"/>
      <c r="PPY5" s="135"/>
      <c r="PPZ5" s="135"/>
      <c r="PQA5" s="135"/>
      <c r="PQB5" s="135"/>
      <c r="PQC5" s="135"/>
      <c r="PQD5" s="135"/>
      <c r="PQE5" s="135"/>
      <c r="PQF5" s="135"/>
      <c r="PQG5" s="135"/>
      <c r="PQH5" s="135"/>
      <c r="PQI5" s="135"/>
      <c r="PQJ5" s="135"/>
      <c r="PQK5" s="135"/>
      <c r="PQL5" s="135"/>
      <c r="PQM5" s="135"/>
      <c r="PQN5" s="135"/>
      <c r="PQO5" s="135"/>
      <c r="PQP5" s="135"/>
      <c r="PQQ5" s="135"/>
      <c r="PQR5" s="135"/>
      <c r="PQS5" s="135"/>
      <c r="PQT5" s="135"/>
      <c r="PQU5" s="135"/>
      <c r="PQV5" s="135"/>
      <c r="PQW5" s="135"/>
      <c r="PQX5" s="135"/>
      <c r="PQY5" s="135"/>
      <c r="PQZ5" s="135"/>
      <c r="PRA5" s="135"/>
      <c r="PRB5" s="135"/>
      <c r="PRC5" s="135"/>
      <c r="PRD5" s="135"/>
      <c r="PRE5" s="135"/>
      <c r="PRF5" s="135"/>
      <c r="PRG5" s="135"/>
      <c r="PRH5" s="135"/>
      <c r="PRI5" s="135"/>
      <c r="PRJ5" s="135"/>
      <c r="PRK5" s="135"/>
      <c r="PRL5" s="135"/>
      <c r="PRM5" s="135"/>
      <c r="PRN5" s="135"/>
      <c r="PRO5" s="135"/>
      <c r="PRP5" s="135"/>
      <c r="PRQ5" s="135"/>
      <c r="PRR5" s="135"/>
      <c r="PRS5" s="135"/>
      <c r="PRT5" s="135"/>
      <c r="PRU5" s="135"/>
      <c r="PRV5" s="135"/>
      <c r="PRW5" s="135"/>
      <c r="PRX5" s="135"/>
      <c r="PRY5" s="135"/>
      <c r="PRZ5" s="135"/>
      <c r="PSA5" s="135"/>
      <c r="PSB5" s="135"/>
      <c r="PSC5" s="135"/>
      <c r="PSD5" s="135"/>
      <c r="PSE5" s="135"/>
      <c r="PSF5" s="135"/>
      <c r="PSG5" s="135"/>
      <c r="PSH5" s="135"/>
      <c r="PSI5" s="135"/>
      <c r="PSJ5" s="135"/>
      <c r="PSK5" s="135"/>
      <c r="PSL5" s="135"/>
      <c r="PSM5" s="135"/>
      <c r="PSN5" s="135"/>
      <c r="PSO5" s="135"/>
      <c r="PSP5" s="135"/>
      <c r="PSQ5" s="135"/>
      <c r="PSR5" s="135"/>
      <c r="PSS5" s="135"/>
      <c r="PST5" s="135"/>
      <c r="PSU5" s="135"/>
      <c r="PSV5" s="135"/>
      <c r="PSW5" s="135"/>
      <c r="PSX5" s="135"/>
      <c r="PSY5" s="135"/>
      <c r="PSZ5" s="135"/>
      <c r="PTA5" s="135"/>
      <c r="PTB5" s="135"/>
      <c r="PTC5" s="135"/>
      <c r="PTD5" s="135"/>
      <c r="PTE5" s="135"/>
      <c r="PTF5" s="135"/>
      <c r="PTG5" s="135"/>
      <c r="PTH5" s="135"/>
      <c r="PTI5" s="135"/>
      <c r="PTJ5" s="135"/>
      <c r="PTK5" s="135"/>
      <c r="PTL5" s="135"/>
      <c r="PTM5" s="135"/>
      <c r="PTN5" s="135"/>
      <c r="PTO5" s="135"/>
      <c r="PTP5" s="135"/>
      <c r="PTQ5" s="135"/>
      <c r="PTR5" s="135"/>
      <c r="PTS5" s="135"/>
      <c r="PTT5" s="135"/>
      <c r="PTU5" s="135"/>
      <c r="PTV5" s="135"/>
      <c r="PTW5" s="135"/>
      <c r="PTX5" s="135"/>
      <c r="PTY5" s="135"/>
      <c r="PTZ5" s="135"/>
      <c r="PUA5" s="135"/>
      <c r="PUB5" s="135"/>
      <c r="PUC5" s="135"/>
      <c r="PUD5" s="135"/>
      <c r="PUE5" s="135"/>
      <c r="PUF5" s="135"/>
      <c r="PUG5" s="135"/>
      <c r="PUH5" s="135"/>
      <c r="PUI5" s="135"/>
      <c r="PUJ5" s="135"/>
      <c r="PUK5" s="135"/>
      <c r="PUL5" s="135"/>
      <c r="PUM5" s="135"/>
      <c r="PUN5" s="135"/>
      <c r="PUO5" s="135"/>
      <c r="PUP5" s="135"/>
      <c r="PUQ5" s="135"/>
      <c r="PUR5" s="135"/>
      <c r="PUS5" s="135"/>
      <c r="PUT5" s="135"/>
      <c r="PUU5" s="135"/>
      <c r="PUV5" s="135"/>
      <c r="PUW5" s="135"/>
      <c r="PUX5" s="135"/>
      <c r="PUY5" s="135"/>
      <c r="PUZ5" s="135"/>
      <c r="PVA5" s="135"/>
      <c r="PVB5" s="135"/>
      <c r="PVC5" s="135"/>
      <c r="PVD5" s="135"/>
      <c r="PVE5" s="135"/>
      <c r="PVF5" s="135"/>
      <c r="PVG5" s="135"/>
      <c r="PVH5" s="135"/>
      <c r="PVI5" s="135"/>
      <c r="PVJ5" s="135"/>
      <c r="PVK5" s="135"/>
      <c r="PVL5" s="135"/>
      <c r="PVM5" s="135"/>
      <c r="PVN5" s="135"/>
      <c r="PVO5" s="135"/>
      <c r="PVP5" s="135"/>
      <c r="PVQ5" s="135"/>
      <c r="PVR5" s="135"/>
      <c r="PVS5" s="135"/>
      <c r="PVT5" s="135"/>
      <c r="PVU5" s="135"/>
      <c r="PVV5" s="135"/>
      <c r="PVW5" s="135"/>
      <c r="PVX5" s="135"/>
      <c r="PVY5" s="135"/>
      <c r="PVZ5" s="135"/>
      <c r="PWA5" s="135"/>
      <c r="PWB5" s="135"/>
      <c r="PWC5" s="135"/>
      <c r="PWD5" s="135"/>
      <c r="PWE5" s="135"/>
      <c r="PWF5" s="135"/>
      <c r="PWG5" s="135"/>
      <c r="PWH5" s="135"/>
      <c r="PWI5" s="135"/>
      <c r="PWJ5" s="135"/>
      <c r="PWK5" s="135"/>
      <c r="PWL5" s="135"/>
      <c r="PWM5" s="135"/>
      <c r="PWN5" s="135"/>
      <c r="PWO5" s="135"/>
      <c r="PWP5" s="135"/>
      <c r="PWQ5" s="135"/>
      <c r="PWR5" s="135"/>
      <c r="PWS5" s="135"/>
      <c r="PWT5" s="135"/>
      <c r="PWU5" s="135"/>
      <c r="PWV5" s="135"/>
      <c r="PWW5" s="135"/>
      <c r="PWX5" s="135"/>
      <c r="PWY5" s="135"/>
      <c r="PWZ5" s="135"/>
      <c r="PXA5" s="135"/>
      <c r="PXB5" s="135"/>
      <c r="PXC5" s="135"/>
      <c r="PXD5" s="135"/>
      <c r="PXE5" s="135"/>
      <c r="PXF5" s="135"/>
      <c r="PXG5" s="135"/>
      <c r="PXH5" s="135"/>
      <c r="PXI5" s="135"/>
      <c r="PXJ5" s="135"/>
      <c r="PXK5" s="135"/>
      <c r="PXL5" s="135"/>
      <c r="PXM5" s="135"/>
      <c r="PXN5" s="135"/>
      <c r="PXO5" s="135"/>
      <c r="PXP5" s="135"/>
      <c r="PXQ5" s="135"/>
      <c r="PXR5" s="135"/>
      <c r="PXS5" s="135"/>
      <c r="PXT5" s="135"/>
      <c r="PXU5" s="135"/>
      <c r="PXV5" s="135"/>
      <c r="PXW5" s="135"/>
      <c r="PXX5" s="135"/>
      <c r="PXY5" s="135"/>
      <c r="PXZ5" s="135"/>
      <c r="PYA5" s="135"/>
      <c r="PYB5" s="135"/>
      <c r="PYC5" s="135"/>
      <c r="PYD5" s="135"/>
      <c r="PYE5" s="135"/>
      <c r="PYF5" s="135"/>
      <c r="PYG5" s="135"/>
      <c r="PYH5" s="135"/>
      <c r="PYI5" s="135"/>
      <c r="PYJ5" s="135"/>
      <c r="PYK5" s="135"/>
      <c r="PYL5" s="135"/>
      <c r="PYM5" s="135"/>
      <c r="PYN5" s="135"/>
      <c r="PYO5" s="135"/>
      <c r="PYP5" s="135"/>
      <c r="PYQ5" s="135"/>
      <c r="PYR5" s="135"/>
      <c r="PYS5" s="135"/>
      <c r="PYT5" s="135"/>
      <c r="PYU5" s="135"/>
      <c r="PYV5" s="135"/>
      <c r="PYW5" s="135"/>
      <c r="PYX5" s="135"/>
      <c r="PYY5" s="135"/>
      <c r="PYZ5" s="135"/>
      <c r="PZA5" s="135"/>
      <c r="PZB5" s="135"/>
      <c r="PZC5" s="135"/>
      <c r="PZD5" s="135"/>
      <c r="PZE5" s="135"/>
      <c r="PZF5" s="135"/>
      <c r="PZG5" s="135"/>
      <c r="PZH5" s="135"/>
      <c r="PZI5" s="135"/>
      <c r="PZJ5" s="135"/>
      <c r="PZK5" s="135"/>
      <c r="PZL5" s="135"/>
      <c r="PZM5" s="135"/>
      <c r="PZN5" s="135"/>
      <c r="PZO5" s="135"/>
      <c r="PZP5" s="135"/>
      <c r="PZQ5" s="135"/>
      <c r="PZR5" s="135"/>
      <c r="PZS5" s="135"/>
      <c r="PZT5" s="135"/>
      <c r="PZU5" s="135"/>
      <c r="PZV5" s="135"/>
      <c r="PZW5" s="135"/>
      <c r="PZX5" s="135"/>
      <c r="PZY5" s="135"/>
      <c r="PZZ5" s="135"/>
      <c r="QAA5" s="135"/>
      <c r="QAB5" s="135"/>
      <c r="QAC5" s="135"/>
      <c r="QAD5" s="135"/>
      <c r="QAE5" s="135"/>
      <c r="QAF5" s="135"/>
      <c r="QAG5" s="135"/>
      <c r="QAH5" s="135"/>
      <c r="QAI5" s="135"/>
      <c r="QAJ5" s="135"/>
      <c r="QAK5" s="135"/>
      <c r="QAL5" s="135"/>
      <c r="QAM5" s="135"/>
      <c r="QAN5" s="135"/>
      <c r="QAO5" s="135"/>
      <c r="QAP5" s="135"/>
      <c r="QAQ5" s="135"/>
      <c r="QAR5" s="135"/>
      <c r="QAS5" s="135"/>
      <c r="QAT5" s="135"/>
      <c r="QAU5" s="135"/>
      <c r="QAV5" s="135"/>
      <c r="QAW5" s="135"/>
      <c r="QAX5" s="135"/>
      <c r="QAY5" s="135"/>
      <c r="QAZ5" s="135"/>
      <c r="QBA5" s="135"/>
      <c r="QBB5" s="135"/>
      <c r="QBC5" s="135"/>
      <c r="QBD5" s="135"/>
      <c r="QBE5" s="135"/>
      <c r="QBF5" s="135"/>
      <c r="QBG5" s="135"/>
      <c r="QBH5" s="135"/>
      <c r="QBI5" s="135"/>
      <c r="QBJ5" s="135"/>
      <c r="QBK5" s="135"/>
      <c r="QBL5" s="135"/>
      <c r="QBM5" s="135"/>
      <c r="QBN5" s="135"/>
      <c r="QBO5" s="135"/>
      <c r="QBP5" s="135"/>
      <c r="QBQ5" s="135"/>
      <c r="QBR5" s="135"/>
      <c r="QBS5" s="135"/>
      <c r="QBT5" s="135"/>
      <c r="QBU5" s="135"/>
      <c r="QBV5" s="135"/>
      <c r="QBW5" s="135"/>
      <c r="QBX5" s="135"/>
      <c r="QBY5" s="135"/>
      <c r="QBZ5" s="135"/>
      <c r="QCA5" s="135"/>
      <c r="QCB5" s="135"/>
      <c r="QCC5" s="135"/>
      <c r="QCD5" s="135"/>
      <c r="QCE5" s="135"/>
      <c r="QCF5" s="135"/>
      <c r="QCG5" s="135"/>
      <c r="QCH5" s="135"/>
      <c r="QCI5" s="135"/>
      <c r="QCJ5" s="135"/>
      <c r="QCK5" s="135"/>
      <c r="QCL5" s="135"/>
      <c r="QCM5" s="135"/>
      <c r="QCN5" s="135"/>
      <c r="QCO5" s="135"/>
      <c r="QCP5" s="135"/>
      <c r="QCQ5" s="135"/>
      <c r="QCR5" s="135"/>
      <c r="QCS5" s="135"/>
      <c r="QCT5" s="135"/>
      <c r="QCU5" s="135"/>
      <c r="QCV5" s="135"/>
      <c r="QCW5" s="135"/>
      <c r="QCX5" s="135"/>
      <c r="QCY5" s="135"/>
      <c r="QCZ5" s="135"/>
      <c r="QDA5" s="135"/>
      <c r="QDB5" s="135"/>
      <c r="QDC5" s="135"/>
      <c r="QDD5" s="135"/>
      <c r="QDE5" s="135"/>
      <c r="QDF5" s="135"/>
      <c r="QDG5" s="135"/>
      <c r="QDH5" s="135"/>
      <c r="QDI5" s="135"/>
      <c r="QDJ5" s="135"/>
      <c r="QDK5" s="135"/>
      <c r="QDL5" s="135"/>
      <c r="QDM5" s="135"/>
      <c r="QDN5" s="135"/>
      <c r="QDO5" s="135"/>
      <c r="QDP5" s="135"/>
      <c r="QDQ5" s="135"/>
      <c r="QDR5" s="135"/>
      <c r="QDS5" s="135"/>
      <c r="QDT5" s="135"/>
      <c r="QDU5" s="135"/>
      <c r="QDV5" s="135"/>
      <c r="QDW5" s="135"/>
      <c r="QDX5" s="135"/>
      <c r="QDY5" s="135"/>
      <c r="QDZ5" s="135"/>
      <c r="QEA5" s="135"/>
      <c r="QEB5" s="135"/>
      <c r="QEC5" s="135"/>
      <c r="QED5" s="135"/>
      <c r="QEE5" s="135"/>
      <c r="QEF5" s="135"/>
      <c r="QEG5" s="135"/>
      <c r="QEH5" s="135"/>
      <c r="QEI5" s="135"/>
      <c r="QEJ5" s="135"/>
      <c r="QEK5" s="135"/>
      <c r="QEL5" s="135"/>
      <c r="QEM5" s="135"/>
      <c r="QEN5" s="135"/>
      <c r="QEO5" s="135"/>
      <c r="QEP5" s="135"/>
      <c r="QEQ5" s="135"/>
      <c r="QER5" s="135"/>
      <c r="QES5" s="135"/>
      <c r="QET5" s="135"/>
      <c r="QEU5" s="135"/>
      <c r="QEV5" s="135"/>
      <c r="QEW5" s="135"/>
      <c r="QEX5" s="135"/>
      <c r="QEY5" s="135"/>
      <c r="QEZ5" s="135"/>
      <c r="QFA5" s="135"/>
      <c r="QFB5" s="135"/>
      <c r="QFC5" s="135"/>
      <c r="QFD5" s="135"/>
      <c r="QFE5" s="135"/>
      <c r="QFF5" s="135"/>
      <c r="QFG5" s="135"/>
      <c r="QFH5" s="135"/>
      <c r="QFI5" s="135"/>
      <c r="QFJ5" s="135"/>
      <c r="QFK5" s="135"/>
      <c r="QFL5" s="135"/>
      <c r="QFM5" s="135"/>
      <c r="QFN5" s="135"/>
      <c r="QFO5" s="135"/>
      <c r="QFP5" s="135"/>
      <c r="QFQ5" s="135"/>
      <c r="QFR5" s="135"/>
      <c r="QFS5" s="135"/>
      <c r="QFT5" s="135"/>
      <c r="QFU5" s="135"/>
      <c r="QFV5" s="135"/>
      <c r="QFW5" s="135"/>
      <c r="QFX5" s="135"/>
      <c r="QFY5" s="135"/>
      <c r="QFZ5" s="135"/>
      <c r="QGA5" s="135"/>
      <c r="QGB5" s="135"/>
      <c r="QGC5" s="135"/>
      <c r="QGD5" s="135"/>
      <c r="QGE5" s="135"/>
      <c r="QGF5" s="135"/>
      <c r="QGG5" s="135"/>
      <c r="QGH5" s="135"/>
      <c r="QGI5" s="135"/>
      <c r="QGJ5" s="135"/>
      <c r="QGK5" s="135"/>
      <c r="QGL5" s="135"/>
      <c r="QGM5" s="135"/>
      <c r="QGN5" s="135"/>
      <c r="QGO5" s="135"/>
      <c r="QGP5" s="135"/>
      <c r="QGQ5" s="135"/>
      <c r="QGR5" s="135"/>
      <c r="QGS5" s="135"/>
      <c r="QGT5" s="135"/>
      <c r="QGU5" s="135"/>
      <c r="QGV5" s="135"/>
      <c r="QGW5" s="135"/>
      <c r="QGX5" s="135"/>
      <c r="QGY5" s="135"/>
      <c r="QGZ5" s="135"/>
      <c r="QHA5" s="135"/>
      <c r="QHB5" s="135"/>
      <c r="QHC5" s="135"/>
      <c r="QHD5" s="135"/>
      <c r="QHE5" s="135"/>
      <c r="QHF5" s="135"/>
      <c r="QHG5" s="135"/>
      <c r="QHH5" s="135"/>
      <c r="QHI5" s="135"/>
      <c r="QHJ5" s="135"/>
      <c r="QHK5" s="135"/>
      <c r="QHL5" s="135"/>
      <c r="QHM5" s="135"/>
      <c r="QHN5" s="135"/>
      <c r="QHO5" s="135"/>
      <c r="QHP5" s="135"/>
      <c r="QHQ5" s="135"/>
      <c r="QHR5" s="135"/>
      <c r="QHS5" s="135"/>
      <c r="QHT5" s="135"/>
      <c r="QHU5" s="135"/>
      <c r="QHV5" s="135"/>
      <c r="QHW5" s="135"/>
      <c r="QHX5" s="135"/>
      <c r="QHY5" s="135"/>
      <c r="QHZ5" s="135"/>
      <c r="QIA5" s="135"/>
      <c r="QIB5" s="135"/>
      <c r="QIC5" s="135"/>
      <c r="QID5" s="135"/>
      <c r="QIE5" s="135"/>
      <c r="QIF5" s="135"/>
      <c r="QIG5" s="135"/>
      <c r="QIH5" s="135"/>
      <c r="QII5" s="135"/>
      <c r="QIJ5" s="135"/>
      <c r="QIK5" s="135"/>
      <c r="QIL5" s="135"/>
      <c r="QIM5" s="135"/>
      <c r="QIN5" s="135"/>
      <c r="QIO5" s="135"/>
      <c r="QIP5" s="135"/>
      <c r="QIQ5" s="135"/>
      <c r="QIR5" s="135"/>
      <c r="QIS5" s="135"/>
      <c r="QIT5" s="135"/>
      <c r="QIU5" s="135"/>
      <c r="QIV5" s="135"/>
      <c r="QIW5" s="135"/>
      <c r="QIX5" s="135"/>
      <c r="QIY5" s="135"/>
      <c r="QIZ5" s="135"/>
      <c r="QJA5" s="135"/>
      <c r="QJB5" s="135"/>
      <c r="QJC5" s="135"/>
      <c r="QJD5" s="135"/>
      <c r="QJE5" s="135"/>
      <c r="QJF5" s="135"/>
      <c r="QJG5" s="135"/>
      <c r="QJH5" s="135"/>
      <c r="QJI5" s="135"/>
      <c r="QJJ5" s="135"/>
      <c r="QJK5" s="135"/>
      <c r="QJL5" s="135"/>
      <c r="QJM5" s="135"/>
      <c r="QJN5" s="135"/>
      <c r="QJO5" s="135"/>
      <c r="QJP5" s="135"/>
      <c r="QJQ5" s="135"/>
      <c r="QJR5" s="135"/>
      <c r="QJS5" s="135"/>
      <c r="QJT5" s="135"/>
      <c r="QJU5" s="135"/>
      <c r="QJV5" s="135"/>
      <c r="QJW5" s="135"/>
      <c r="QJX5" s="135"/>
      <c r="QJY5" s="135"/>
      <c r="QJZ5" s="135"/>
      <c r="QKA5" s="135"/>
      <c r="QKB5" s="135"/>
      <c r="QKC5" s="135"/>
      <c r="QKD5" s="135"/>
      <c r="QKE5" s="135"/>
      <c r="QKF5" s="135"/>
      <c r="QKG5" s="135"/>
      <c r="QKH5" s="135"/>
      <c r="QKI5" s="135"/>
      <c r="QKJ5" s="135"/>
      <c r="QKK5" s="135"/>
      <c r="QKL5" s="135"/>
      <c r="QKM5" s="135"/>
      <c r="QKN5" s="135"/>
      <c r="QKO5" s="135"/>
      <c r="QKP5" s="135"/>
      <c r="QKQ5" s="135"/>
      <c r="QKR5" s="135"/>
      <c r="QKS5" s="135"/>
      <c r="QKT5" s="135"/>
      <c r="QKU5" s="135"/>
      <c r="QKV5" s="135"/>
      <c r="QKW5" s="135"/>
      <c r="QKX5" s="135"/>
      <c r="QKY5" s="135"/>
      <c r="QKZ5" s="135"/>
      <c r="QLA5" s="135"/>
      <c r="QLB5" s="135"/>
      <c r="QLC5" s="135"/>
      <c r="QLD5" s="135"/>
      <c r="QLE5" s="135"/>
      <c r="QLF5" s="135"/>
      <c r="QLG5" s="135"/>
      <c r="QLH5" s="135"/>
      <c r="QLI5" s="135"/>
      <c r="QLJ5" s="135"/>
      <c r="QLK5" s="135"/>
      <c r="QLL5" s="135"/>
      <c r="QLM5" s="135"/>
      <c r="QLN5" s="135"/>
      <c r="QLO5" s="135"/>
      <c r="QLP5" s="135"/>
      <c r="QLQ5" s="135"/>
      <c r="QLR5" s="135"/>
      <c r="QLS5" s="135"/>
      <c r="QLT5" s="135"/>
      <c r="QLU5" s="135"/>
      <c r="QLV5" s="135"/>
      <c r="QLW5" s="135"/>
      <c r="QLX5" s="135"/>
      <c r="QLY5" s="135"/>
      <c r="QLZ5" s="135"/>
      <c r="QMA5" s="135"/>
      <c r="QMB5" s="135"/>
      <c r="QMC5" s="135"/>
      <c r="QMD5" s="135"/>
      <c r="QME5" s="135"/>
      <c r="QMF5" s="135"/>
      <c r="QMG5" s="135"/>
      <c r="QMH5" s="135"/>
      <c r="QMI5" s="135"/>
      <c r="QMJ5" s="135"/>
      <c r="QMK5" s="135"/>
      <c r="QML5" s="135"/>
      <c r="QMM5" s="135"/>
      <c r="QMN5" s="135"/>
      <c r="QMO5" s="135"/>
      <c r="QMP5" s="135"/>
      <c r="QMQ5" s="135"/>
      <c r="QMR5" s="135"/>
      <c r="QMS5" s="135"/>
      <c r="QMT5" s="135"/>
      <c r="QMU5" s="135"/>
      <c r="QMV5" s="135"/>
      <c r="QMW5" s="135"/>
      <c r="QMX5" s="135"/>
      <c r="QMY5" s="135"/>
      <c r="QMZ5" s="135"/>
      <c r="QNA5" s="135"/>
      <c r="QNB5" s="135"/>
      <c r="QNC5" s="135"/>
      <c r="QND5" s="135"/>
      <c r="QNE5" s="135"/>
      <c r="QNF5" s="135"/>
      <c r="QNG5" s="135"/>
      <c r="QNH5" s="135"/>
      <c r="QNI5" s="135"/>
      <c r="QNJ5" s="135"/>
      <c r="QNK5" s="135"/>
      <c r="QNL5" s="135"/>
      <c r="QNM5" s="135"/>
      <c r="QNN5" s="135"/>
      <c r="QNO5" s="135"/>
      <c r="QNP5" s="135"/>
      <c r="QNQ5" s="135"/>
      <c r="QNR5" s="135"/>
      <c r="QNS5" s="135"/>
      <c r="QNT5" s="135"/>
      <c r="QNU5" s="135"/>
      <c r="QNV5" s="135"/>
      <c r="QNW5" s="135"/>
      <c r="QNX5" s="135"/>
      <c r="QNY5" s="135"/>
      <c r="QNZ5" s="135"/>
      <c r="QOA5" s="135"/>
      <c r="QOB5" s="135"/>
      <c r="QOC5" s="135"/>
      <c r="QOD5" s="135"/>
      <c r="QOE5" s="135"/>
      <c r="QOF5" s="135"/>
      <c r="QOG5" s="135"/>
      <c r="QOH5" s="135"/>
      <c r="QOI5" s="135"/>
      <c r="QOJ5" s="135"/>
      <c r="QOK5" s="135"/>
      <c r="QOL5" s="135"/>
      <c r="QOM5" s="135"/>
      <c r="QON5" s="135"/>
      <c r="QOO5" s="135"/>
      <c r="QOP5" s="135"/>
      <c r="QOQ5" s="135"/>
      <c r="QOR5" s="135"/>
      <c r="QOS5" s="135"/>
      <c r="QOT5" s="135"/>
      <c r="QOU5" s="135"/>
      <c r="QOV5" s="135"/>
      <c r="QOW5" s="135"/>
      <c r="QOX5" s="135"/>
      <c r="QOY5" s="135"/>
      <c r="QOZ5" s="135"/>
      <c r="QPA5" s="135"/>
      <c r="QPB5" s="135"/>
      <c r="QPC5" s="135"/>
      <c r="QPD5" s="135"/>
      <c r="QPE5" s="135"/>
      <c r="QPF5" s="135"/>
      <c r="QPG5" s="135"/>
      <c r="QPH5" s="135"/>
      <c r="QPI5" s="135"/>
      <c r="QPJ5" s="135"/>
      <c r="QPK5" s="135"/>
      <c r="QPL5" s="135"/>
      <c r="QPM5" s="135"/>
      <c r="QPN5" s="135"/>
      <c r="QPO5" s="135"/>
      <c r="QPP5" s="135"/>
      <c r="QPQ5" s="135"/>
      <c r="QPR5" s="135"/>
      <c r="QPS5" s="135"/>
      <c r="QPT5" s="135"/>
      <c r="QPU5" s="135"/>
      <c r="QPV5" s="135"/>
      <c r="QPW5" s="135"/>
      <c r="QPX5" s="135"/>
      <c r="QPY5" s="135"/>
      <c r="QPZ5" s="135"/>
      <c r="QQA5" s="135"/>
      <c r="QQB5" s="135"/>
      <c r="QQC5" s="135"/>
      <c r="QQD5" s="135"/>
      <c r="QQE5" s="135"/>
      <c r="QQF5" s="135"/>
      <c r="QQG5" s="135"/>
      <c r="QQH5" s="135"/>
      <c r="QQI5" s="135"/>
      <c r="QQJ5" s="135"/>
      <c r="QQK5" s="135"/>
      <c r="QQL5" s="135"/>
      <c r="QQM5" s="135"/>
      <c r="QQN5" s="135"/>
      <c r="QQO5" s="135"/>
      <c r="QQP5" s="135"/>
      <c r="QQQ5" s="135"/>
      <c r="QQR5" s="135"/>
      <c r="QQS5" s="135"/>
      <c r="QQT5" s="135"/>
      <c r="QQU5" s="135"/>
      <c r="QQV5" s="135"/>
      <c r="QQW5" s="135"/>
      <c r="QQX5" s="135"/>
      <c r="QQY5" s="135"/>
      <c r="QQZ5" s="135"/>
      <c r="QRA5" s="135"/>
      <c r="QRB5" s="135"/>
      <c r="QRC5" s="135"/>
      <c r="QRD5" s="135"/>
      <c r="QRE5" s="135"/>
      <c r="QRF5" s="135"/>
      <c r="QRG5" s="135"/>
      <c r="QRH5" s="135"/>
      <c r="QRI5" s="135"/>
      <c r="QRJ5" s="135"/>
      <c r="QRK5" s="135"/>
      <c r="QRL5" s="135"/>
      <c r="QRM5" s="135"/>
      <c r="QRN5" s="135"/>
      <c r="QRO5" s="135"/>
      <c r="QRP5" s="135"/>
      <c r="QRQ5" s="135"/>
      <c r="QRR5" s="135"/>
      <c r="QRS5" s="135"/>
      <c r="QRT5" s="135"/>
      <c r="QRU5" s="135"/>
      <c r="QRV5" s="135"/>
      <c r="QRW5" s="135"/>
      <c r="QRX5" s="135"/>
      <c r="QRY5" s="135"/>
      <c r="QRZ5" s="135"/>
      <c r="QSA5" s="135"/>
      <c r="QSB5" s="135"/>
      <c r="QSC5" s="135"/>
      <c r="QSD5" s="135"/>
      <c r="QSE5" s="135"/>
      <c r="QSF5" s="135"/>
      <c r="QSG5" s="135"/>
      <c r="QSH5" s="135"/>
      <c r="QSI5" s="135"/>
      <c r="QSJ5" s="135"/>
      <c r="QSK5" s="135"/>
      <c r="QSL5" s="135"/>
      <c r="QSM5" s="135"/>
      <c r="QSN5" s="135"/>
      <c r="QSO5" s="135"/>
      <c r="QSP5" s="135"/>
      <c r="QSQ5" s="135"/>
      <c r="QSR5" s="135"/>
      <c r="QSS5" s="135"/>
      <c r="QST5" s="135"/>
      <c r="QSU5" s="135"/>
      <c r="QSV5" s="135"/>
      <c r="QSW5" s="135"/>
      <c r="QSX5" s="135"/>
      <c r="QSY5" s="135"/>
      <c r="QSZ5" s="135"/>
      <c r="QTA5" s="135"/>
      <c r="QTB5" s="135"/>
      <c r="QTC5" s="135"/>
      <c r="QTD5" s="135"/>
      <c r="QTE5" s="135"/>
      <c r="QTF5" s="135"/>
      <c r="QTG5" s="135"/>
      <c r="QTH5" s="135"/>
      <c r="QTI5" s="135"/>
      <c r="QTJ5" s="135"/>
      <c r="QTK5" s="135"/>
      <c r="QTL5" s="135"/>
      <c r="QTM5" s="135"/>
      <c r="QTN5" s="135"/>
      <c r="QTO5" s="135"/>
      <c r="QTP5" s="135"/>
      <c r="QTQ5" s="135"/>
      <c r="QTR5" s="135"/>
      <c r="QTS5" s="135"/>
      <c r="QTT5" s="135"/>
      <c r="QTU5" s="135"/>
      <c r="QTV5" s="135"/>
      <c r="QTW5" s="135"/>
      <c r="QTX5" s="135"/>
      <c r="QTY5" s="135"/>
      <c r="QTZ5" s="135"/>
      <c r="QUA5" s="135"/>
      <c r="QUB5" s="135"/>
      <c r="QUC5" s="135"/>
      <c r="QUD5" s="135"/>
      <c r="QUE5" s="135"/>
      <c r="QUF5" s="135"/>
      <c r="QUG5" s="135"/>
      <c r="QUH5" s="135"/>
      <c r="QUI5" s="135"/>
      <c r="QUJ5" s="135"/>
      <c r="QUK5" s="135"/>
      <c r="QUL5" s="135"/>
      <c r="QUM5" s="135"/>
      <c r="QUN5" s="135"/>
      <c r="QUO5" s="135"/>
      <c r="QUP5" s="135"/>
      <c r="QUQ5" s="135"/>
      <c r="QUR5" s="135"/>
      <c r="QUS5" s="135"/>
      <c r="QUT5" s="135"/>
      <c r="QUU5" s="135"/>
      <c r="QUV5" s="135"/>
      <c r="QUW5" s="135"/>
      <c r="QUX5" s="135"/>
      <c r="QUY5" s="135"/>
      <c r="QUZ5" s="135"/>
      <c r="QVA5" s="135"/>
      <c r="QVB5" s="135"/>
      <c r="QVC5" s="135"/>
      <c r="QVD5" s="135"/>
      <c r="QVE5" s="135"/>
      <c r="QVF5" s="135"/>
      <c r="QVG5" s="135"/>
      <c r="QVH5" s="135"/>
      <c r="QVI5" s="135"/>
      <c r="QVJ5" s="135"/>
      <c r="QVK5" s="135"/>
      <c r="QVL5" s="135"/>
      <c r="QVM5" s="135"/>
      <c r="QVN5" s="135"/>
      <c r="QVO5" s="135"/>
      <c r="QVP5" s="135"/>
      <c r="QVQ5" s="135"/>
      <c r="QVR5" s="135"/>
      <c r="QVS5" s="135"/>
      <c r="QVT5" s="135"/>
      <c r="QVU5" s="135"/>
      <c r="QVV5" s="135"/>
      <c r="QVW5" s="135"/>
      <c r="QVX5" s="135"/>
      <c r="QVY5" s="135"/>
      <c r="QVZ5" s="135"/>
      <c r="QWA5" s="135"/>
      <c r="QWB5" s="135"/>
      <c r="QWC5" s="135"/>
      <c r="QWD5" s="135"/>
      <c r="QWE5" s="135"/>
      <c r="QWF5" s="135"/>
      <c r="QWG5" s="135"/>
      <c r="QWH5" s="135"/>
      <c r="QWI5" s="135"/>
      <c r="QWJ5" s="135"/>
      <c r="QWK5" s="135"/>
      <c r="QWL5" s="135"/>
      <c r="QWM5" s="135"/>
      <c r="QWN5" s="135"/>
      <c r="QWO5" s="135"/>
      <c r="QWP5" s="135"/>
      <c r="QWQ5" s="135"/>
      <c r="QWR5" s="135"/>
      <c r="QWS5" s="135"/>
      <c r="QWT5" s="135"/>
      <c r="QWU5" s="135"/>
      <c r="QWV5" s="135"/>
      <c r="QWW5" s="135"/>
      <c r="QWX5" s="135"/>
      <c r="QWY5" s="135"/>
      <c r="QWZ5" s="135"/>
      <c r="QXA5" s="135"/>
      <c r="QXB5" s="135"/>
      <c r="QXC5" s="135"/>
      <c r="QXD5" s="135"/>
      <c r="QXE5" s="135"/>
      <c r="QXF5" s="135"/>
      <c r="QXG5" s="135"/>
      <c r="QXH5" s="135"/>
      <c r="QXI5" s="135"/>
      <c r="QXJ5" s="135"/>
      <c r="QXK5" s="135"/>
      <c r="QXL5" s="135"/>
      <c r="QXM5" s="135"/>
      <c r="QXN5" s="135"/>
      <c r="QXO5" s="135"/>
      <c r="QXP5" s="135"/>
      <c r="QXQ5" s="135"/>
      <c r="QXR5" s="135"/>
      <c r="QXS5" s="135"/>
      <c r="QXT5" s="135"/>
      <c r="QXU5" s="135"/>
      <c r="QXV5" s="135"/>
      <c r="QXW5" s="135"/>
      <c r="QXX5" s="135"/>
      <c r="QXY5" s="135"/>
      <c r="QXZ5" s="135"/>
      <c r="QYA5" s="135"/>
      <c r="QYB5" s="135"/>
      <c r="QYC5" s="135"/>
      <c r="QYD5" s="135"/>
      <c r="QYE5" s="135"/>
      <c r="QYF5" s="135"/>
      <c r="QYG5" s="135"/>
      <c r="QYH5" s="135"/>
      <c r="QYI5" s="135"/>
      <c r="QYJ5" s="135"/>
      <c r="QYK5" s="135"/>
      <c r="QYL5" s="135"/>
      <c r="QYM5" s="135"/>
      <c r="QYN5" s="135"/>
      <c r="QYO5" s="135"/>
      <c r="QYP5" s="135"/>
      <c r="QYQ5" s="135"/>
      <c r="QYR5" s="135"/>
      <c r="QYS5" s="135"/>
      <c r="QYT5" s="135"/>
      <c r="QYU5" s="135"/>
      <c r="QYV5" s="135"/>
      <c r="QYW5" s="135"/>
      <c r="QYX5" s="135"/>
      <c r="QYY5" s="135"/>
      <c r="QYZ5" s="135"/>
      <c r="QZA5" s="135"/>
      <c r="QZB5" s="135"/>
      <c r="QZC5" s="135"/>
      <c r="QZD5" s="135"/>
      <c r="QZE5" s="135"/>
      <c r="QZF5" s="135"/>
      <c r="QZG5" s="135"/>
      <c r="QZH5" s="135"/>
      <c r="QZI5" s="135"/>
      <c r="QZJ5" s="135"/>
      <c r="QZK5" s="135"/>
      <c r="QZL5" s="135"/>
      <c r="QZM5" s="135"/>
      <c r="QZN5" s="135"/>
      <c r="QZO5" s="135"/>
      <c r="QZP5" s="135"/>
      <c r="QZQ5" s="135"/>
      <c r="QZR5" s="135"/>
      <c r="QZS5" s="135"/>
      <c r="QZT5" s="135"/>
      <c r="QZU5" s="135"/>
      <c r="QZV5" s="135"/>
      <c r="QZW5" s="135"/>
      <c r="QZX5" s="135"/>
      <c r="QZY5" s="135"/>
      <c r="QZZ5" s="135"/>
      <c r="RAA5" s="135"/>
      <c r="RAB5" s="135"/>
      <c r="RAC5" s="135"/>
      <c r="RAD5" s="135"/>
      <c r="RAE5" s="135"/>
      <c r="RAF5" s="135"/>
      <c r="RAG5" s="135"/>
      <c r="RAH5" s="135"/>
      <c r="RAI5" s="135"/>
      <c r="RAJ5" s="135"/>
      <c r="RAK5" s="135"/>
      <c r="RAL5" s="135"/>
      <c r="RAM5" s="135"/>
      <c r="RAN5" s="135"/>
      <c r="RAO5" s="135"/>
      <c r="RAP5" s="135"/>
      <c r="RAQ5" s="135"/>
      <c r="RAR5" s="135"/>
      <c r="RAS5" s="135"/>
      <c r="RAT5" s="135"/>
      <c r="RAU5" s="135"/>
      <c r="RAV5" s="135"/>
      <c r="RAW5" s="135"/>
      <c r="RAX5" s="135"/>
      <c r="RAY5" s="135"/>
      <c r="RAZ5" s="135"/>
      <c r="RBA5" s="135"/>
      <c r="RBB5" s="135"/>
      <c r="RBC5" s="135"/>
      <c r="RBD5" s="135"/>
      <c r="RBE5" s="135"/>
      <c r="RBF5" s="135"/>
      <c r="RBG5" s="135"/>
      <c r="RBH5" s="135"/>
      <c r="RBI5" s="135"/>
      <c r="RBJ5" s="135"/>
      <c r="RBK5" s="135"/>
      <c r="RBL5" s="135"/>
      <c r="RBM5" s="135"/>
      <c r="RBN5" s="135"/>
      <c r="RBO5" s="135"/>
      <c r="RBP5" s="135"/>
      <c r="RBQ5" s="135"/>
      <c r="RBR5" s="135"/>
      <c r="RBS5" s="135"/>
      <c r="RBT5" s="135"/>
      <c r="RBU5" s="135"/>
      <c r="RBV5" s="135"/>
      <c r="RBW5" s="135"/>
      <c r="RBX5" s="135"/>
      <c r="RBY5" s="135"/>
      <c r="RBZ5" s="135"/>
      <c r="RCA5" s="135"/>
      <c r="RCB5" s="135"/>
      <c r="RCC5" s="135"/>
      <c r="RCD5" s="135"/>
      <c r="RCE5" s="135"/>
      <c r="RCF5" s="135"/>
      <c r="RCG5" s="135"/>
      <c r="RCH5" s="135"/>
      <c r="RCI5" s="135"/>
      <c r="RCJ5" s="135"/>
      <c r="RCK5" s="135"/>
      <c r="RCL5" s="135"/>
      <c r="RCM5" s="135"/>
      <c r="RCN5" s="135"/>
      <c r="RCO5" s="135"/>
      <c r="RCP5" s="135"/>
      <c r="RCQ5" s="135"/>
      <c r="RCR5" s="135"/>
      <c r="RCS5" s="135"/>
      <c r="RCT5" s="135"/>
      <c r="RCU5" s="135"/>
      <c r="RCV5" s="135"/>
      <c r="RCW5" s="135"/>
      <c r="RCX5" s="135"/>
      <c r="RCY5" s="135"/>
      <c r="RCZ5" s="135"/>
      <c r="RDA5" s="135"/>
      <c r="RDB5" s="135"/>
      <c r="RDC5" s="135"/>
      <c r="RDD5" s="135"/>
      <c r="RDE5" s="135"/>
      <c r="RDF5" s="135"/>
      <c r="RDG5" s="135"/>
      <c r="RDH5" s="135"/>
      <c r="RDI5" s="135"/>
      <c r="RDJ5" s="135"/>
      <c r="RDK5" s="135"/>
      <c r="RDL5" s="135"/>
      <c r="RDM5" s="135"/>
      <c r="RDN5" s="135"/>
      <c r="RDO5" s="135"/>
      <c r="RDP5" s="135"/>
      <c r="RDQ5" s="135"/>
      <c r="RDR5" s="135"/>
      <c r="RDS5" s="135"/>
      <c r="RDT5" s="135"/>
      <c r="RDU5" s="135"/>
      <c r="RDV5" s="135"/>
      <c r="RDW5" s="135"/>
      <c r="RDX5" s="135"/>
      <c r="RDY5" s="135"/>
      <c r="RDZ5" s="135"/>
      <c r="REA5" s="135"/>
      <c r="REB5" s="135"/>
      <c r="REC5" s="135"/>
      <c r="RED5" s="135"/>
      <c r="REE5" s="135"/>
      <c r="REF5" s="135"/>
      <c r="REG5" s="135"/>
      <c r="REH5" s="135"/>
      <c r="REI5" s="135"/>
      <c r="REJ5" s="135"/>
      <c r="REK5" s="135"/>
      <c r="REL5" s="135"/>
      <c r="REM5" s="135"/>
      <c r="REN5" s="135"/>
      <c r="REO5" s="135"/>
      <c r="REP5" s="135"/>
      <c r="REQ5" s="135"/>
      <c r="RER5" s="135"/>
      <c r="RES5" s="135"/>
      <c r="RET5" s="135"/>
      <c r="REU5" s="135"/>
      <c r="REV5" s="135"/>
      <c r="REW5" s="135"/>
      <c r="REX5" s="135"/>
      <c r="REY5" s="135"/>
      <c r="REZ5" s="135"/>
      <c r="RFA5" s="135"/>
      <c r="RFB5" s="135"/>
      <c r="RFC5" s="135"/>
      <c r="RFD5" s="135"/>
      <c r="RFE5" s="135"/>
      <c r="RFF5" s="135"/>
      <c r="RFG5" s="135"/>
      <c r="RFH5" s="135"/>
      <c r="RFI5" s="135"/>
      <c r="RFJ5" s="135"/>
      <c r="RFK5" s="135"/>
      <c r="RFL5" s="135"/>
      <c r="RFM5" s="135"/>
      <c r="RFN5" s="135"/>
      <c r="RFO5" s="135"/>
      <c r="RFP5" s="135"/>
      <c r="RFQ5" s="135"/>
      <c r="RFR5" s="135"/>
      <c r="RFS5" s="135"/>
      <c r="RFT5" s="135"/>
      <c r="RFU5" s="135"/>
      <c r="RFV5" s="135"/>
      <c r="RFW5" s="135"/>
      <c r="RFX5" s="135"/>
      <c r="RFY5" s="135"/>
      <c r="RFZ5" s="135"/>
      <c r="RGA5" s="135"/>
      <c r="RGB5" s="135"/>
      <c r="RGC5" s="135"/>
      <c r="RGD5" s="135"/>
      <c r="RGE5" s="135"/>
      <c r="RGF5" s="135"/>
      <c r="RGG5" s="135"/>
      <c r="RGH5" s="135"/>
      <c r="RGI5" s="135"/>
      <c r="RGJ5" s="135"/>
      <c r="RGK5" s="135"/>
      <c r="RGL5" s="135"/>
      <c r="RGM5" s="135"/>
      <c r="RGN5" s="135"/>
      <c r="RGO5" s="135"/>
      <c r="RGP5" s="135"/>
      <c r="RGQ5" s="135"/>
      <c r="RGR5" s="135"/>
      <c r="RGS5" s="135"/>
      <c r="RGT5" s="135"/>
      <c r="RGU5" s="135"/>
      <c r="RGV5" s="135"/>
      <c r="RGW5" s="135"/>
      <c r="RGX5" s="135"/>
      <c r="RGY5" s="135"/>
      <c r="RGZ5" s="135"/>
      <c r="RHA5" s="135"/>
      <c r="RHB5" s="135"/>
      <c r="RHC5" s="135"/>
      <c r="RHD5" s="135"/>
      <c r="RHE5" s="135"/>
      <c r="RHF5" s="135"/>
      <c r="RHG5" s="135"/>
      <c r="RHH5" s="135"/>
      <c r="RHI5" s="135"/>
      <c r="RHJ5" s="135"/>
      <c r="RHK5" s="135"/>
      <c r="RHL5" s="135"/>
      <c r="RHM5" s="135"/>
      <c r="RHN5" s="135"/>
      <c r="RHO5" s="135"/>
      <c r="RHP5" s="135"/>
      <c r="RHQ5" s="135"/>
      <c r="RHR5" s="135"/>
      <c r="RHS5" s="135"/>
      <c r="RHT5" s="135"/>
      <c r="RHU5" s="135"/>
      <c r="RHV5" s="135"/>
      <c r="RHW5" s="135"/>
      <c r="RHX5" s="135"/>
      <c r="RHY5" s="135"/>
      <c r="RHZ5" s="135"/>
      <c r="RIA5" s="135"/>
      <c r="RIB5" s="135"/>
      <c r="RIC5" s="135"/>
      <c r="RID5" s="135"/>
      <c r="RIE5" s="135"/>
      <c r="RIF5" s="135"/>
      <c r="RIG5" s="135"/>
      <c r="RIH5" s="135"/>
      <c r="RII5" s="135"/>
      <c r="RIJ5" s="135"/>
      <c r="RIK5" s="135"/>
      <c r="RIL5" s="135"/>
      <c r="RIM5" s="135"/>
      <c r="RIN5" s="135"/>
      <c r="RIO5" s="135"/>
      <c r="RIP5" s="135"/>
      <c r="RIQ5" s="135"/>
      <c r="RIR5" s="135"/>
      <c r="RIS5" s="135"/>
      <c r="RIT5" s="135"/>
      <c r="RIU5" s="135"/>
      <c r="RIV5" s="135"/>
      <c r="RIW5" s="135"/>
      <c r="RIX5" s="135"/>
      <c r="RIY5" s="135"/>
      <c r="RIZ5" s="135"/>
      <c r="RJA5" s="135"/>
      <c r="RJB5" s="135"/>
      <c r="RJC5" s="135"/>
      <c r="RJD5" s="135"/>
      <c r="RJE5" s="135"/>
      <c r="RJF5" s="135"/>
      <c r="RJG5" s="135"/>
      <c r="RJH5" s="135"/>
      <c r="RJI5" s="135"/>
      <c r="RJJ5" s="135"/>
      <c r="RJK5" s="135"/>
      <c r="RJL5" s="135"/>
      <c r="RJM5" s="135"/>
      <c r="RJN5" s="135"/>
      <c r="RJO5" s="135"/>
      <c r="RJP5" s="135"/>
      <c r="RJQ5" s="135"/>
      <c r="RJR5" s="135"/>
      <c r="RJS5" s="135"/>
      <c r="RJT5" s="135"/>
      <c r="RJU5" s="135"/>
      <c r="RJV5" s="135"/>
      <c r="RJW5" s="135"/>
      <c r="RJX5" s="135"/>
      <c r="RJY5" s="135"/>
      <c r="RJZ5" s="135"/>
      <c r="RKA5" s="135"/>
      <c r="RKB5" s="135"/>
      <c r="RKC5" s="135"/>
      <c r="RKD5" s="135"/>
      <c r="RKE5" s="135"/>
      <c r="RKF5" s="135"/>
      <c r="RKG5" s="135"/>
      <c r="RKH5" s="135"/>
      <c r="RKI5" s="135"/>
      <c r="RKJ5" s="135"/>
      <c r="RKK5" s="135"/>
      <c r="RKL5" s="135"/>
      <c r="RKM5" s="135"/>
      <c r="RKN5" s="135"/>
      <c r="RKO5" s="135"/>
      <c r="RKP5" s="135"/>
      <c r="RKQ5" s="135"/>
      <c r="RKR5" s="135"/>
      <c r="RKS5" s="135"/>
      <c r="RKT5" s="135"/>
      <c r="RKU5" s="135"/>
      <c r="RKV5" s="135"/>
      <c r="RKW5" s="135"/>
      <c r="RKX5" s="135"/>
      <c r="RKY5" s="135"/>
      <c r="RKZ5" s="135"/>
      <c r="RLA5" s="135"/>
      <c r="RLB5" s="135"/>
      <c r="RLC5" s="135"/>
      <c r="RLD5" s="135"/>
      <c r="RLE5" s="135"/>
      <c r="RLF5" s="135"/>
      <c r="RLG5" s="135"/>
      <c r="RLH5" s="135"/>
      <c r="RLI5" s="135"/>
      <c r="RLJ5" s="135"/>
      <c r="RLK5" s="135"/>
      <c r="RLL5" s="135"/>
      <c r="RLM5" s="135"/>
      <c r="RLN5" s="135"/>
      <c r="RLO5" s="135"/>
      <c r="RLP5" s="135"/>
      <c r="RLQ5" s="135"/>
      <c r="RLR5" s="135"/>
      <c r="RLS5" s="135"/>
      <c r="RLT5" s="135"/>
      <c r="RLU5" s="135"/>
      <c r="RLV5" s="135"/>
      <c r="RLW5" s="135"/>
      <c r="RLX5" s="135"/>
      <c r="RLY5" s="135"/>
      <c r="RLZ5" s="135"/>
      <c r="RMA5" s="135"/>
      <c r="RMB5" s="135"/>
      <c r="RMC5" s="135"/>
      <c r="RMD5" s="135"/>
      <c r="RME5" s="135"/>
      <c r="RMF5" s="135"/>
      <c r="RMG5" s="135"/>
      <c r="RMH5" s="135"/>
      <c r="RMI5" s="135"/>
      <c r="RMJ5" s="135"/>
      <c r="RMK5" s="135"/>
      <c r="RML5" s="135"/>
      <c r="RMM5" s="135"/>
      <c r="RMN5" s="135"/>
      <c r="RMO5" s="135"/>
      <c r="RMP5" s="135"/>
      <c r="RMQ5" s="135"/>
      <c r="RMR5" s="135"/>
      <c r="RMS5" s="135"/>
      <c r="RMT5" s="135"/>
      <c r="RMU5" s="135"/>
      <c r="RMV5" s="135"/>
      <c r="RMW5" s="135"/>
      <c r="RMX5" s="135"/>
      <c r="RMY5" s="135"/>
      <c r="RMZ5" s="135"/>
      <c r="RNA5" s="135"/>
      <c r="RNB5" s="135"/>
      <c r="RNC5" s="135"/>
      <c r="RND5" s="135"/>
      <c r="RNE5" s="135"/>
      <c r="RNF5" s="135"/>
      <c r="RNG5" s="135"/>
      <c r="RNH5" s="135"/>
      <c r="RNI5" s="135"/>
      <c r="RNJ5" s="135"/>
      <c r="RNK5" s="135"/>
      <c r="RNL5" s="135"/>
      <c r="RNM5" s="135"/>
      <c r="RNN5" s="135"/>
      <c r="RNO5" s="135"/>
      <c r="RNP5" s="135"/>
      <c r="RNQ5" s="135"/>
      <c r="RNR5" s="135"/>
      <c r="RNS5" s="135"/>
      <c r="RNT5" s="135"/>
      <c r="RNU5" s="135"/>
      <c r="RNV5" s="135"/>
      <c r="RNW5" s="135"/>
      <c r="RNX5" s="135"/>
      <c r="RNY5" s="135"/>
      <c r="RNZ5" s="135"/>
      <c r="ROA5" s="135"/>
      <c r="ROB5" s="135"/>
      <c r="ROC5" s="135"/>
      <c r="ROD5" s="135"/>
      <c r="ROE5" s="135"/>
      <c r="ROF5" s="135"/>
      <c r="ROG5" s="135"/>
      <c r="ROH5" s="135"/>
      <c r="ROI5" s="135"/>
      <c r="ROJ5" s="135"/>
      <c r="ROK5" s="135"/>
      <c r="ROL5" s="135"/>
      <c r="ROM5" s="135"/>
      <c r="RON5" s="135"/>
      <c r="ROO5" s="135"/>
      <c r="ROP5" s="135"/>
      <c r="ROQ5" s="135"/>
      <c r="ROR5" s="135"/>
      <c r="ROS5" s="135"/>
      <c r="ROT5" s="135"/>
      <c r="ROU5" s="135"/>
      <c r="ROV5" s="135"/>
      <c r="ROW5" s="135"/>
      <c r="ROX5" s="135"/>
      <c r="ROY5" s="135"/>
      <c r="ROZ5" s="135"/>
      <c r="RPA5" s="135"/>
      <c r="RPB5" s="135"/>
      <c r="RPC5" s="135"/>
      <c r="RPD5" s="135"/>
      <c r="RPE5" s="135"/>
      <c r="RPF5" s="135"/>
      <c r="RPG5" s="135"/>
      <c r="RPH5" s="135"/>
      <c r="RPI5" s="135"/>
      <c r="RPJ5" s="135"/>
      <c r="RPK5" s="135"/>
      <c r="RPL5" s="135"/>
      <c r="RPM5" s="135"/>
      <c r="RPN5" s="135"/>
      <c r="RPO5" s="135"/>
      <c r="RPP5" s="135"/>
      <c r="RPQ5" s="135"/>
      <c r="RPR5" s="135"/>
      <c r="RPS5" s="135"/>
      <c r="RPT5" s="135"/>
      <c r="RPU5" s="135"/>
      <c r="RPV5" s="135"/>
      <c r="RPW5" s="135"/>
      <c r="RPX5" s="135"/>
      <c r="RPY5" s="135"/>
      <c r="RPZ5" s="135"/>
      <c r="RQA5" s="135"/>
      <c r="RQB5" s="135"/>
      <c r="RQC5" s="135"/>
      <c r="RQD5" s="135"/>
      <c r="RQE5" s="135"/>
      <c r="RQF5" s="135"/>
      <c r="RQG5" s="135"/>
      <c r="RQH5" s="135"/>
      <c r="RQI5" s="135"/>
      <c r="RQJ5" s="135"/>
      <c r="RQK5" s="135"/>
      <c r="RQL5" s="135"/>
      <c r="RQM5" s="135"/>
      <c r="RQN5" s="135"/>
      <c r="RQO5" s="135"/>
      <c r="RQP5" s="135"/>
      <c r="RQQ5" s="135"/>
      <c r="RQR5" s="135"/>
      <c r="RQS5" s="135"/>
      <c r="RQT5" s="135"/>
      <c r="RQU5" s="135"/>
      <c r="RQV5" s="135"/>
      <c r="RQW5" s="135"/>
      <c r="RQX5" s="135"/>
      <c r="RQY5" s="135"/>
      <c r="RQZ5" s="135"/>
      <c r="RRA5" s="135"/>
      <c r="RRB5" s="135"/>
      <c r="RRC5" s="135"/>
      <c r="RRD5" s="135"/>
      <c r="RRE5" s="135"/>
      <c r="RRF5" s="135"/>
      <c r="RRG5" s="135"/>
      <c r="RRH5" s="135"/>
      <c r="RRI5" s="135"/>
      <c r="RRJ5" s="135"/>
      <c r="RRK5" s="135"/>
      <c r="RRL5" s="135"/>
      <c r="RRM5" s="135"/>
      <c r="RRN5" s="135"/>
      <c r="RRO5" s="135"/>
      <c r="RRP5" s="135"/>
      <c r="RRQ5" s="135"/>
      <c r="RRR5" s="135"/>
      <c r="RRS5" s="135"/>
      <c r="RRT5" s="135"/>
      <c r="RRU5" s="135"/>
      <c r="RRV5" s="135"/>
      <c r="RRW5" s="135"/>
      <c r="RRX5" s="135"/>
      <c r="RRY5" s="135"/>
      <c r="RRZ5" s="135"/>
      <c r="RSA5" s="135"/>
      <c r="RSB5" s="135"/>
      <c r="RSC5" s="135"/>
      <c r="RSD5" s="135"/>
      <c r="RSE5" s="135"/>
      <c r="RSF5" s="135"/>
      <c r="RSG5" s="135"/>
      <c r="RSH5" s="135"/>
      <c r="RSI5" s="135"/>
      <c r="RSJ5" s="135"/>
      <c r="RSK5" s="135"/>
      <c r="RSL5" s="135"/>
      <c r="RSM5" s="135"/>
      <c r="RSN5" s="135"/>
      <c r="RSO5" s="135"/>
      <c r="RSP5" s="135"/>
      <c r="RSQ5" s="135"/>
      <c r="RSR5" s="135"/>
      <c r="RSS5" s="135"/>
      <c r="RST5" s="135"/>
      <c r="RSU5" s="135"/>
      <c r="RSV5" s="135"/>
      <c r="RSW5" s="135"/>
      <c r="RSX5" s="135"/>
      <c r="RSY5" s="135"/>
      <c r="RSZ5" s="135"/>
      <c r="RTA5" s="135"/>
      <c r="RTB5" s="135"/>
      <c r="RTC5" s="135"/>
      <c r="RTD5" s="135"/>
      <c r="RTE5" s="135"/>
      <c r="RTF5" s="135"/>
      <c r="RTG5" s="135"/>
      <c r="RTH5" s="135"/>
      <c r="RTI5" s="135"/>
      <c r="RTJ5" s="135"/>
      <c r="RTK5" s="135"/>
      <c r="RTL5" s="135"/>
      <c r="RTM5" s="135"/>
      <c r="RTN5" s="135"/>
      <c r="RTO5" s="135"/>
      <c r="RTP5" s="135"/>
      <c r="RTQ5" s="135"/>
      <c r="RTR5" s="135"/>
      <c r="RTS5" s="135"/>
      <c r="RTT5" s="135"/>
      <c r="RTU5" s="135"/>
      <c r="RTV5" s="135"/>
      <c r="RTW5" s="135"/>
      <c r="RTX5" s="135"/>
      <c r="RTY5" s="135"/>
      <c r="RTZ5" s="135"/>
      <c r="RUA5" s="135"/>
      <c r="RUB5" s="135"/>
      <c r="RUC5" s="135"/>
      <c r="RUD5" s="135"/>
      <c r="RUE5" s="135"/>
      <c r="RUF5" s="135"/>
      <c r="RUG5" s="135"/>
      <c r="RUH5" s="135"/>
      <c r="RUI5" s="135"/>
      <c r="RUJ5" s="135"/>
      <c r="RUK5" s="135"/>
      <c r="RUL5" s="135"/>
      <c r="RUM5" s="135"/>
      <c r="RUN5" s="135"/>
      <c r="RUO5" s="135"/>
      <c r="RUP5" s="135"/>
      <c r="RUQ5" s="135"/>
      <c r="RUR5" s="135"/>
      <c r="RUS5" s="135"/>
      <c r="RUT5" s="135"/>
      <c r="RUU5" s="135"/>
      <c r="RUV5" s="135"/>
      <c r="RUW5" s="135"/>
      <c r="RUX5" s="135"/>
      <c r="RUY5" s="135"/>
      <c r="RUZ5" s="135"/>
      <c r="RVA5" s="135"/>
      <c r="RVB5" s="135"/>
      <c r="RVC5" s="135"/>
      <c r="RVD5" s="135"/>
      <c r="RVE5" s="135"/>
      <c r="RVF5" s="135"/>
      <c r="RVG5" s="135"/>
      <c r="RVH5" s="135"/>
      <c r="RVI5" s="135"/>
      <c r="RVJ5" s="135"/>
      <c r="RVK5" s="135"/>
      <c r="RVL5" s="135"/>
      <c r="RVM5" s="135"/>
      <c r="RVN5" s="135"/>
      <c r="RVO5" s="135"/>
      <c r="RVP5" s="135"/>
      <c r="RVQ5" s="135"/>
      <c r="RVR5" s="135"/>
      <c r="RVS5" s="135"/>
      <c r="RVT5" s="135"/>
      <c r="RVU5" s="135"/>
      <c r="RVV5" s="135"/>
      <c r="RVW5" s="135"/>
      <c r="RVX5" s="135"/>
      <c r="RVY5" s="135"/>
      <c r="RVZ5" s="135"/>
      <c r="RWA5" s="135"/>
      <c r="RWB5" s="135"/>
      <c r="RWC5" s="135"/>
      <c r="RWD5" s="135"/>
      <c r="RWE5" s="135"/>
      <c r="RWF5" s="135"/>
      <c r="RWG5" s="135"/>
      <c r="RWH5" s="135"/>
      <c r="RWI5" s="135"/>
      <c r="RWJ5" s="135"/>
      <c r="RWK5" s="135"/>
      <c r="RWL5" s="135"/>
      <c r="RWM5" s="135"/>
      <c r="RWN5" s="135"/>
      <c r="RWO5" s="135"/>
      <c r="RWP5" s="135"/>
      <c r="RWQ5" s="135"/>
      <c r="RWR5" s="135"/>
      <c r="RWS5" s="135"/>
      <c r="RWT5" s="135"/>
      <c r="RWU5" s="135"/>
      <c r="RWV5" s="135"/>
      <c r="RWW5" s="135"/>
      <c r="RWX5" s="135"/>
      <c r="RWY5" s="135"/>
      <c r="RWZ5" s="135"/>
      <c r="RXA5" s="135"/>
      <c r="RXB5" s="135"/>
      <c r="RXC5" s="135"/>
      <c r="RXD5" s="135"/>
      <c r="RXE5" s="135"/>
      <c r="RXF5" s="135"/>
      <c r="RXG5" s="135"/>
      <c r="RXH5" s="135"/>
      <c r="RXI5" s="135"/>
      <c r="RXJ5" s="135"/>
      <c r="RXK5" s="135"/>
      <c r="RXL5" s="135"/>
      <c r="RXM5" s="135"/>
      <c r="RXN5" s="135"/>
      <c r="RXO5" s="135"/>
      <c r="RXP5" s="135"/>
      <c r="RXQ5" s="135"/>
      <c r="RXR5" s="135"/>
      <c r="RXS5" s="135"/>
      <c r="RXT5" s="135"/>
      <c r="RXU5" s="135"/>
      <c r="RXV5" s="135"/>
      <c r="RXW5" s="135"/>
      <c r="RXX5" s="135"/>
      <c r="RXY5" s="135"/>
      <c r="RXZ5" s="135"/>
      <c r="RYA5" s="135"/>
      <c r="RYB5" s="135"/>
      <c r="RYC5" s="135"/>
      <c r="RYD5" s="135"/>
      <c r="RYE5" s="135"/>
      <c r="RYF5" s="135"/>
      <c r="RYG5" s="135"/>
      <c r="RYH5" s="135"/>
      <c r="RYI5" s="135"/>
      <c r="RYJ5" s="135"/>
      <c r="RYK5" s="135"/>
      <c r="RYL5" s="135"/>
      <c r="RYM5" s="135"/>
      <c r="RYN5" s="135"/>
      <c r="RYO5" s="135"/>
      <c r="RYP5" s="135"/>
      <c r="RYQ5" s="135"/>
      <c r="RYR5" s="135"/>
      <c r="RYS5" s="135"/>
      <c r="RYT5" s="135"/>
      <c r="RYU5" s="135"/>
      <c r="RYV5" s="135"/>
      <c r="RYW5" s="135"/>
      <c r="RYX5" s="135"/>
      <c r="RYY5" s="135"/>
      <c r="RYZ5" s="135"/>
      <c r="RZA5" s="135"/>
      <c r="RZB5" s="135"/>
      <c r="RZC5" s="135"/>
      <c r="RZD5" s="135"/>
      <c r="RZE5" s="135"/>
      <c r="RZF5" s="135"/>
      <c r="RZG5" s="135"/>
      <c r="RZH5" s="135"/>
      <c r="RZI5" s="135"/>
      <c r="RZJ5" s="135"/>
      <c r="RZK5" s="135"/>
      <c r="RZL5" s="135"/>
      <c r="RZM5" s="135"/>
      <c r="RZN5" s="135"/>
      <c r="RZO5" s="135"/>
      <c r="RZP5" s="135"/>
      <c r="RZQ5" s="135"/>
      <c r="RZR5" s="135"/>
      <c r="RZS5" s="135"/>
      <c r="RZT5" s="135"/>
      <c r="RZU5" s="135"/>
      <c r="RZV5" s="135"/>
      <c r="RZW5" s="135"/>
      <c r="RZX5" s="135"/>
      <c r="RZY5" s="135"/>
      <c r="RZZ5" s="135"/>
      <c r="SAA5" s="135"/>
      <c r="SAB5" s="135"/>
      <c r="SAC5" s="135"/>
      <c r="SAD5" s="135"/>
      <c r="SAE5" s="135"/>
      <c r="SAF5" s="135"/>
      <c r="SAG5" s="135"/>
      <c r="SAH5" s="135"/>
      <c r="SAI5" s="135"/>
      <c r="SAJ5" s="135"/>
      <c r="SAK5" s="135"/>
      <c r="SAL5" s="135"/>
      <c r="SAM5" s="135"/>
      <c r="SAN5" s="135"/>
      <c r="SAO5" s="135"/>
      <c r="SAP5" s="135"/>
      <c r="SAQ5" s="135"/>
      <c r="SAR5" s="135"/>
      <c r="SAS5" s="135"/>
      <c r="SAT5" s="135"/>
      <c r="SAU5" s="135"/>
      <c r="SAV5" s="135"/>
      <c r="SAW5" s="135"/>
      <c r="SAX5" s="135"/>
      <c r="SAY5" s="135"/>
      <c r="SAZ5" s="135"/>
      <c r="SBA5" s="135"/>
      <c r="SBB5" s="135"/>
      <c r="SBC5" s="135"/>
      <c r="SBD5" s="135"/>
      <c r="SBE5" s="135"/>
      <c r="SBF5" s="135"/>
      <c r="SBG5" s="135"/>
      <c r="SBH5" s="135"/>
      <c r="SBI5" s="135"/>
      <c r="SBJ5" s="135"/>
      <c r="SBK5" s="135"/>
      <c r="SBL5" s="135"/>
      <c r="SBM5" s="135"/>
      <c r="SBN5" s="135"/>
      <c r="SBO5" s="135"/>
      <c r="SBP5" s="135"/>
      <c r="SBQ5" s="135"/>
      <c r="SBR5" s="135"/>
      <c r="SBS5" s="135"/>
      <c r="SBT5" s="135"/>
      <c r="SBU5" s="135"/>
      <c r="SBV5" s="135"/>
      <c r="SBW5" s="135"/>
      <c r="SBX5" s="135"/>
      <c r="SBY5" s="135"/>
      <c r="SBZ5" s="135"/>
      <c r="SCA5" s="135"/>
      <c r="SCB5" s="135"/>
      <c r="SCC5" s="135"/>
      <c r="SCD5" s="135"/>
      <c r="SCE5" s="135"/>
      <c r="SCF5" s="135"/>
      <c r="SCG5" s="135"/>
      <c r="SCH5" s="135"/>
      <c r="SCI5" s="135"/>
      <c r="SCJ5" s="135"/>
      <c r="SCK5" s="135"/>
      <c r="SCL5" s="135"/>
      <c r="SCM5" s="135"/>
      <c r="SCN5" s="135"/>
      <c r="SCO5" s="135"/>
      <c r="SCP5" s="135"/>
      <c r="SCQ5" s="135"/>
      <c r="SCR5" s="135"/>
      <c r="SCS5" s="135"/>
      <c r="SCT5" s="135"/>
      <c r="SCU5" s="135"/>
      <c r="SCV5" s="135"/>
      <c r="SCW5" s="135"/>
      <c r="SCX5" s="135"/>
      <c r="SCY5" s="135"/>
      <c r="SCZ5" s="135"/>
      <c r="SDA5" s="135"/>
      <c r="SDB5" s="135"/>
      <c r="SDC5" s="135"/>
      <c r="SDD5" s="135"/>
      <c r="SDE5" s="135"/>
      <c r="SDF5" s="135"/>
      <c r="SDG5" s="135"/>
      <c r="SDH5" s="135"/>
      <c r="SDI5" s="135"/>
      <c r="SDJ5" s="135"/>
      <c r="SDK5" s="135"/>
      <c r="SDL5" s="135"/>
      <c r="SDM5" s="135"/>
      <c r="SDN5" s="135"/>
      <c r="SDO5" s="135"/>
      <c r="SDP5" s="135"/>
      <c r="SDQ5" s="135"/>
      <c r="SDR5" s="135"/>
      <c r="SDS5" s="135"/>
      <c r="SDT5" s="135"/>
      <c r="SDU5" s="135"/>
      <c r="SDV5" s="135"/>
      <c r="SDW5" s="135"/>
      <c r="SDX5" s="135"/>
      <c r="SDY5" s="135"/>
      <c r="SDZ5" s="135"/>
      <c r="SEA5" s="135"/>
      <c r="SEB5" s="135"/>
      <c r="SEC5" s="135"/>
      <c r="SED5" s="135"/>
      <c r="SEE5" s="135"/>
      <c r="SEF5" s="135"/>
      <c r="SEG5" s="135"/>
      <c r="SEH5" s="135"/>
      <c r="SEI5" s="135"/>
      <c r="SEJ5" s="135"/>
      <c r="SEK5" s="135"/>
      <c r="SEL5" s="135"/>
      <c r="SEM5" s="135"/>
      <c r="SEN5" s="135"/>
      <c r="SEO5" s="135"/>
      <c r="SEP5" s="135"/>
      <c r="SEQ5" s="135"/>
      <c r="SER5" s="135"/>
      <c r="SES5" s="135"/>
      <c r="SET5" s="135"/>
      <c r="SEU5" s="135"/>
      <c r="SEV5" s="135"/>
      <c r="SEW5" s="135"/>
      <c r="SEX5" s="135"/>
      <c r="SEY5" s="135"/>
      <c r="SEZ5" s="135"/>
      <c r="SFA5" s="135"/>
      <c r="SFB5" s="135"/>
      <c r="SFC5" s="135"/>
      <c r="SFD5" s="135"/>
      <c r="SFE5" s="135"/>
      <c r="SFF5" s="135"/>
      <c r="SFG5" s="135"/>
      <c r="SFH5" s="135"/>
      <c r="SFI5" s="135"/>
      <c r="SFJ5" s="135"/>
      <c r="SFK5" s="135"/>
      <c r="SFL5" s="135"/>
      <c r="SFM5" s="135"/>
      <c r="SFN5" s="135"/>
      <c r="SFO5" s="135"/>
      <c r="SFP5" s="135"/>
      <c r="SFQ5" s="135"/>
      <c r="SFR5" s="135"/>
      <c r="SFS5" s="135"/>
      <c r="SFT5" s="135"/>
      <c r="SFU5" s="135"/>
      <c r="SFV5" s="135"/>
      <c r="SFW5" s="135"/>
      <c r="SFX5" s="135"/>
      <c r="SFY5" s="135"/>
      <c r="SFZ5" s="135"/>
      <c r="SGA5" s="135"/>
      <c r="SGB5" s="135"/>
      <c r="SGC5" s="135"/>
      <c r="SGD5" s="135"/>
      <c r="SGE5" s="135"/>
      <c r="SGF5" s="135"/>
      <c r="SGG5" s="135"/>
      <c r="SGH5" s="135"/>
      <c r="SGI5" s="135"/>
      <c r="SGJ5" s="135"/>
      <c r="SGK5" s="135"/>
      <c r="SGL5" s="135"/>
      <c r="SGM5" s="135"/>
      <c r="SGN5" s="135"/>
      <c r="SGO5" s="135"/>
      <c r="SGP5" s="135"/>
      <c r="SGQ5" s="135"/>
      <c r="SGR5" s="135"/>
      <c r="SGS5" s="135"/>
      <c r="SGT5" s="135"/>
      <c r="SGU5" s="135"/>
      <c r="SGV5" s="135"/>
      <c r="SGW5" s="135"/>
      <c r="SGX5" s="135"/>
      <c r="SGY5" s="135"/>
      <c r="SGZ5" s="135"/>
      <c r="SHA5" s="135"/>
      <c r="SHB5" s="135"/>
      <c r="SHC5" s="135"/>
      <c r="SHD5" s="135"/>
      <c r="SHE5" s="135"/>
      <c r="SHF5" s="135"/>
      <c r="SHG5" s="135"/>
      <c r="SHH5" s="135"/>
      <c r="SHI5" s="135"/>
      <c r="SHJ5" s="135"/>
      <c r="SHK5" s="135"/>
      <c r="SHL5" s="135"/>
      <c r="SHM5" s="135"/>
      <c r="SHN5" s="135"/>
      <c r="SHO5" s="135"/>
      <c r="SHP5" s="135"/>
      <c r="SHQ5" s="135"/>
      <c r="SHR5" s="135"/>
      <c r="SHS5" s="135"/>
      <c r="SHT5" s="135"/>
      <c r="SHU5" s="135"/>
      <c r="SHV5" s="135"/>
      <c r="SHW5" s="135"/>
      <c r="SHX5" s="135"/>
      <c r="SHY5" s="135"/>
      <c r="SHZ5" s="135"/>
      <c r="SIA5" s="135"/>
      <c r="SIB5" s="135"/>
      <c r="SIC5" s="135"/>
      <c r="SID5" s="135"/>
      <c r="SIE5" s="135"/>
      <c r="SIF5" s="135"/>
      <c r="SIG5" s="135"/>
      <c r="SIH5" s="135"/>
      <c r="SII5" s="135"/>
      <c r="SIJ5" s="135"/>
      <c r="SIK5" s="135"/>
      <c r="SIL5" s="135"/>
      <c r="SIM5" s="135"/>
      <c r="SIN5" s="135"/>
      <c r="SIO5" s="135"/>
      <c r="SIP5" s="135"/>
      <c r="SIQ5" s="135"/>
      <c r="SIR5" s="135"/>
      <c r="SIS5" s="135"/>
      <c r="SIT5" s="135"/>
      <c r="SIU5" s="135"/>
      <c r="SIV5" s="135"/>
      <c r="SIW5" s="135"/>
      <c r="SIX5" s="135"/>
      <c r="SIY5" s="135"/>
      <c r="SIZ5" s="135"/>
      <c r="SJA5" s="135"/>
      <c r="SJB5" s="135"/>
      <c r="SJC5" s="135"/>
      <c r="SJD5" s="135"/>
      <c r="SJE5" s="135"/>
      <c r="SJF5" s="135"/>
      <c r="SJG5" s="135"/>
      <c r="SJH5" s="135"/>
      <c r="SJI5" s="135"/>
      <c r="SJJ5" s="135"/>
      <c r="SJK5" s="135"/>
      <c r="SJL5" s="135"/>
      <c r="SJM5" s="135"/>
      <c r="SJN5" s="135"/>
      <c r="SJO5" s="135"/>
      <c r="SJP5" s="135"/>
      <c r="SJQ5" s="135"/>
      <c r="SJR5" s="135"/>
      <c r="SJS5" s="135"/>
      <c r="SJT5" s="135"/>
      <c r="SJU5" s="135"/>
      <c r="SJV5" s="135"/>
      <c r="SJW5" s="135"/>
      <c r="SJX5" s="135"/>
      <c r="SJY5" s="135"/>
      <c r="SJZ5" s="135"/>
      <c r="SKA5" s="135"/>
      <c r="SKB5" s="135"/>
      <c r="SKC5" s="135"/>
      <c r="SKD5" s="135"/>
      <c r="SKE5" s="135"/>
      <c r="SKF5" s="135"/>
      <c r="SKG5" s="135"/>
      <c r="SKH5" s="135"/>
      <c r="SKI5" s="135"/>
      <c r="SKJ5" s="135"/>
      <c r="SKK5" s="135"/>
      <c r="SKL5" s="135"/>
      <c r="SKM5" s="135"/>
      <c r="SKN5" s="135"/>
      <c r="SKO5" s="135"/>
      <c r="SKP5" s="135"/>
      <c r="SKQ5" s="135"/>
      <c r="SKR5" s="135"/>
      <c r="SKS5" s="135"/>
      <c r="SKT5" s="135"/>
      <c r="SKU5" s="135"/>
      <c r="SKV5" s="135"/>
      <c r="SKW5" s="135"/>
      <c r="SKX5" s="135"/>
      <c r="SKY5" s="135"/>
      <c r="SKZ5" s="135"/>
      <c r="SLA5" s="135"/>
      <c r="SLB5" s="135"/>
      <c r="SLC5" s="135"/>
      <c r="SLD5" s="135"/>
      <c r="SLE5" s="135"/>
      <c r="SLF5" s="135"/>
      <c r="SLG5" s="135"/>
      <c r="SLH5" s="135"/>
      <c r="SLI5" s="135"/>
      <c r="SLJ5" s="135"/>
      <c r="SLK5" s="135"/>
      <c r="SLL5" s="135"/>
      <c r="SLM5" s="135"/>
      <c r="SLN5" s="135"/>
      <c r="SLO5" s="135"/>
      <c r="SLP5" s="135"/>
      <c r="SLQ5" s="135"/>
      <c r="SLR5" s="135"/>
      <c r="SLS5" s="135"/>
      <c r="SLT5" s="135"/>
      <c r="SLU5" s="135"/>
      <c r="SLV5" s="135"/>
      <c r="SLW5" s="135"/>
      <c r="SLX5" s="135"/>
      <c r="SLY5" s="135"/>
      <c r="SLZ5" s="135"/>
      <c r="SMA5" s="135"/>
      <c r="SMB5" s="135"/>
      <c r="SMC5" s="135"/>
      <c r="SMD5" s="135"/>
      <c r="SME5" s="135"/>
      <c r="SMF5" s="135"/>
      <c r="SMG5" s="135"/>
      <c r="SMH5" s="135"/>
      <c r="SMI5" s="135"/>
      <c r="SMJ5" s="135"/>
      <c r="SMK5" s="135"/>
      <c r="SML5" s="135"/>
      <c r="SMM5" s="135"/>
      <c r="SMN5" s="135"/>
      <c r="SMO5" s="135"/>
      <c r="SMP5" s="135"/>
      <c r="SMQ5" s="135"/>
      <c r="SMR5" s="135"/>
      <c r="SMS5" s="135"/>
      <c r="SMT5" s="135"/>
      <c r="SMU5" s="135"/>
      <c r="SMV5" s="135"/>
      <c r="SMW5" s="135"/>
      <c r="SMX5" s="135"/>
      <c r="SMY5" s="135"/>
      <c r="SMZ5" s="135"/>
      <c r="SNA5" s="135"/>
      <c r="SNB5" s="135"/>
      <c r="SNC5" s="135"/>
      <c r="SND5" s="135"/>
      <c r="SNE5" s="135"/>
      <c r="SNF5" s="135"/>
      <c r="SNG5" s="135"/>
      <c r="SNH5" s="135"/>
      <c r="SNI5" s="135"/>
      <c r="SNJ5" s="135"/>
      <c r="SNK5" s="135"/>
      <c r="SNL5" s="135"/>
      <c r="SNM5" s="135"/>
      <c r="SNN5" s="135"/>
      <c r="SNO5" s="135"/>
      <c r="SNP5" s="135"/>
      <c r="SNQ5" s="135"/>
      <c r="SNR5" s="135"/>
      <c r="SNS5" s="135"/>
      <c r="SNT5" s="135"/>
      <c r="SNU5" s="135"/>
      <c r="SNV5" s="135"/>
      <c r="SNW5" s="135"/>
      <c r="SNX5" s="135"/>
      <c r="SNY5" s="135"/>
      <c r="SNZ5" s="135"/>
      <c r="SOA5" s="135"/>
      <c r="SOB5" s="135"/>
      <c r="SOC5" s="135"/>
      <c r="SOD5" s="135"/>
      <c r="SOE5" s="135"/>
      <c r="SOF5" s="135"/>
      <c r="SOG5" s="135"/>
      <c r="SOH5" s="135"/>
      <c r="SOI5" s="135"/>
      <c r="SOJ5" s="135"/>
      <c r="SOK5" s="135"/>
      <c r="SOL5" s="135"/>
      <c r="SOM5" s="135"/>
      <c r="SON5" s="135"/>
      <c r="SOO5" s="135"/>
      <c r="SOP5" s="135"/>
      <c r="SOQ5" s="135"/>
      <c r="SOR5" s="135"/>
      <c r="SOS5" s="135"/>
      <c r="SOT5" s="135"/>
      <c r="SOU5" s="135"/>
      <c r="SOV5" s="135"/>
      <c r="SOW5" s="135"/>
      <c r="SOX5" s="135"/>
      <c r="SOY5" s="135"/>
      <c r="SOZ5" s="135"/>
      <c r="SPA5" s="135"/>
      <c r="SPB5" s="135"/>
      <c r="SPC5" s="135"/>
      <c r="SPD5" s="135"/>
      <c r="SPE5" s="135"/>
      <c r="SPF5" s="135"/>
      <c r="SPG5" s="135"/>
      <c r="SPH5" s="135"/>
      <c r="SPI5" s="135"/>
      <c r="SPJ5" s="135"/>
      <c r="SPK5" s="135"/>
      <c r="SPL5" s="135"/>
      <c r="SPM5" s="135"/>
      <c r="SPN5" s="135"/>
      <c r="SPO5" s="135"/>
      <c r="SPP5" s="135"/>
      <c r="SPQ5" s="135"/>
      <c r="SPR5" s="135"/>
      <c r="SPS5" s="135"/>
      <c r="SPT5" s="135"/>
      <c r="SPU5" s="135"/>
      <c r="SPV5" s="135"/>
      <c r="SPW5" s="135"/>
      <c r="SPX5" s="135"/>
      <c r="SPY5" s="135"/>
      <c r="SPZ5" s="135"/>
      <c r="SQA5" s="135"/>
      <c r="SQB5" s="135"/>
      <c r="SQC5" s="135"/>
      <c r="SQD5" s="135"/>
      <c r="SQE5" s="135"/>
      <c r="SQF5" s="135"/>
      <c r="SQG5" s="135"/>
      <c r="SQH5" s="135"/>
      <c r="SQI5" s="135"/>
      <c r="SQJ5" s="135"/>
      <c r="SQK5" s="135"/>
      <c r="SQL5" s="135"/>
      <c r="SQM5" s="135"/>
      <c r="SQN5" s="135"/>
      <c r="SQO5" s="135"/>
      <c r="SQP5" s="135"/>
      <c r="SQQ5" s="135"/>
      <c r="SQR5" s="135"/>
      <c r="SQS5" s="135"/>
      <c r="SQT5" s="135"/>
      <c r="SQU5" s="135"/>
      <c r="SQV5" s="135"/>
      <c r="SQW5" s="135"/>
      <c r="SQX5" s="135"/>
      <c r="SQY5" s="135"/>
      <c r="SQZ5" s="135"/>
      <c r="SRA5" s="135"/>
      <c r="SRB5" s="135"/>
      <c r="SRC5" s="135"/>
      <c r="SRD5" s="135"/>
      <c r="SRE5" s="135"/>
      <c r="SRF5" s="135"/>
      <c r="SRG5" s="135"/>
      <c r="SRH5" s="135"/>
      <c r="SRI5" s="135"/>
      <c r="SRJ5" s="135"/>
      <c r="SRK5" s="135"/>
      <c r="SRL5" s="135"/>
      <c r="SRM5" s="135"/>
      <c r="SRN5" s="135"/>
      <c r="SRO5" s="135"/>
      <c r="SRP5" s="135"/>
      <c r="SRQ5" s="135"/>
      <c r="SRR5" s="135"/>
      <c r="SRS5" s="135"/>
      <c r="SRT5" s="135"/>
      <c r="SRU5" s="135"/>
      <c r="SRV5" s="135"/>
      <c r="SRW5" s="135"/>
      <c r="SRX5" s="135"/>
      <c r="SRY5" s="135"/>
      <c r="SRZ5" s="135"/>
      <c r="SSA5" s="135"/>
      <c r="SSB5" s="135"/>
      <c r="SSC5" s="135"/>
      <c r="SSD5" s="135"/>
      <c r="SSE5" s="135"/>
      <c r="SSF5" s="135"/>
      <c r="SSG5" s="135"/>
      <c r="SSH5" s="135"/>
      <c r="SSI5" s="135"/>
      <c r="SSJ5" s="135"/>
      <c r="SSK5" s="135"/>
      <c r="SSL5" s="135"/>
      <c r="SSM5" s="135"/>
      <c r="SSN5" s="135"/>
      <c r="SSO5" s="135"/>
      <c r="SSP5" s="135"/>
      <c r="SSQ5" s="135"/>
      <c r="SSR5" s="135"/>
      <c r="SSS5" s="135"/>
      <c r="SST5" s="135"/>
      <c r="SSU5" s="135"/>
      <c r="SSV5" s="135"/>
      <c r="SSW5" s="135"/>
      <c r="SSX5" s="135"/>
      <c r="SSY5" s="135"/>
      <c r="SSZ5" s="135"/>
      <c r="STA5" s="135"/>
      <c r="STB5" s="135"/>
      <c r="STC5" s="135"/>
      <c r="STD5" s="135"/>
      <c r="STE5" s="135"/>
      <c r="STF5" s="135"/>
      <c r="STG5" s="135"/>
      <c r="STH5" s="135"/>
      <c r="STI5" s="135"/>
      <c r="STJ5" s="135"/>
      <c r="STK5" s="135"/>
      <c r="STL5" s="135"/>
      <c r="STM5" s="135"/>
      <c r="STN5" s="135"/>
      <c r="STO5" s="135"/>
      <c r="STP5" s="135"/>
      <c r="STQ5" s="135"/>
      <c r="STR5" s="135"/>
      <c r="STS5" s="135"/>
      <c r="STT5" s="135"/>
      <c r="STU5" s="135"/>
      <c r="STV5" s="135"/>
      <c r="STW5" s="135"/>
      <c r="STX5" s="135"/>
      <c r="STY5" s="135"/>
      <c r="STZ5" s="135"/>
      <c r="SUA5" s="135"/>
      <c r="SUB5" s="135"/>
      <c r="SUC5" s="135"/>
      <c r="SUD5" s="135"/>
      <c r="SUE5" s="135"/>
      <c r="SUF5" s="135"/>
      <c r="SUG5" s="135"/>
      <c r="SUH5" s="135"/>
      <c r="SUI5" s="135"/>
      <c r="SUJ5" s="135"/>
      <c r="SUK5" s="135"/>
      <c r="SUL5" s="135"/>
      <c r="SUM5" s="135"/>
      <c r="SUN5" s="135"/>
      <c r="SUO5" s="135"/>
      <c r="SUP5" s="135"/>
      <c r="SUQ5" s="135"/>
      <c r="SUR5" s="135"/>
      <c r="SUS5" s="135"/>
      <c r="SUT5" s="135"/>
      <c r="SUU5" s="135"/>
      <c r="SUV5" s="135"/>
      <c r="SUW5" s="135"/>
      <c r="SUX5" s="135"/>
      <c r="SUY5" s="135"/>
      <c r="SUZ5" s="135"/>
      <c r="SVA5" s="135"/>
      <c r="SVB5" s="135"/>
      <c r="SVC5" s="135"/>
      <c r="SVD5" s="135"/>
      <c r="SVE5" s="135"/>
      <c r="SVF5" s="135"/>
      <c r="SVG5" s="135"/>
      <c r="SVH5" s="135"/>
      <c r="SVI5" s="135"/>
      <c r="SVJ5" s="135"/>
      <c r="SVK5" s="135"/>
      <c r="SVL5" s="135"/>
      <c r="SVM5" s="135"/>
      <c r="SVN5" s="135"/>
      <c r="SVO5" s="135"/>
      <c r="SVP5" s="135"/>
      <c r="SVQ5" s="135"/>
      <c r="SVR5" s="135"/>
      <c r="SVS5" s="135"/>
      <c r="SVT5" s="135"/>
      <c r="SVU5" s="135"/>
      <c r="SVV5" s="135"/>
      <c r="SVW5" s="135"/>
      <c r="SVX5" s="135"/>
      <c r="SVY5" s="135"/>
      <c r="SVZ5" s="135"/>
      <c r="SWA5" s="135"/>
      <c r="SWB5" s="135"/>
      <c r="SWC5" s="135"/>
      <c r="SWD5" s="135"/>
      <c r="SWE5" s="135"/>
      <c r="SWF5" s="135"/>
      <c r="SWG5" s="135"/>
      <c r="SWH5" s="135"/>
      <c r="SWI5" s="135"/>
      <c r="SWJ5" s="135"/>
      <c r="SWK5" s="135"/>
      <c r="SWL5" s="135"/>
      <c r="SWM5" s="135"/>
      <c r="SWN5" s="135"/>
      <c r="SWO5" s="135"/>
      <c r="SWP5" s="135"/>
      <c r="SWQ5" s="135"/>
      <c r="SWR5" s="135"/>
      <c r="SWS5" s="135"/>
      <c r="SWT5" s="135"/>
      <c r="SWU5" s="135"/>
      <c r="SWV5" s="135"/>
      <c r="SWW5" s="135"/>
      <c r="SWX5" s="135"/>
      <c r="SWY5" s="135"/>
      <c r="SWZ5" s="135"/>
      <c r="SXA5" s="135"/>
      <c r="SXB5" s="135"/>
      <c r="SXC5" s="135"/>
      <c r="SXD5" s="135"/>
      <c r="SXE5" s="135"/>
      <c r="SXF5" s="135"/>
      <c r="SXG5" s="135"/>
      <c r="SXH5" s="135"/>
      <c r="SXI5" s="135"/>
      <c r="SXJ5" s="135"/>
      <c r="SXK5" s="135"/>
      <c r="SXL5" s="135"/>
      <c r="SXM5" s="135"/>
      <c r="SXN5" s="135"/>
      <c r="SXO5" s="135"/>
      <c r="SXP5" s="135"/>
      <c r="SXQ5" s="135"/>
      <c r="SXR5" s="135"/>
      <c r="SXS5" s="135"/>
      <c r="SXT5" s="135"/>
      <c r="SXU5" s="135"/>
      <c r="SXV5" s="135"/>
      <c r="SXW5" s="135"/>
      <c r="SXX5" s="135"/>
      <c r="SXY5" s="135"/>
      <c r="SXZ5" s="135"/>
      <c r="SYA5" s="135"/>
      <c r="SYB5" s="135"/>
      <c r="SYC5" s="135"/>
      <c r="SYD5" s="135"/>
      <c r="SYE5" s="135"/>
      <c r="SYF5" s="135"/>
      <c r="SYG5" s="135"/>
      <c r="SYH5" s="135"/>
      <c r="SYI5" s="135"/>
      <c r="SYJ5" s="135"/>
      <c r="SYK5" s="135"/>
      <c r="SYL5" s="135"/>
      <c r="SYM5" s="135"/>
      <c r="SYN5" s="135"/>
      <c r="SYO5" s="135"/>
      <c r="SYP5" s="135"/>
      <c r="SYQ5" s="135"/>
      <c r="SYR5" s="135"/>
      <c r="SYS5" s="135"/>
      <c r="SYT5" s="135"/>
      <c r="SYU5" s="135"/>
      <c r="SYV5" s="135"/>
      <c r="SYW5" s="135"/>
      <c r="SYX5" s="135"/>
      <c r="SYY5" s="135"/>
      <c r="SYZ5" s="135"/>
      <c r="SZA5" s="135"/>
      <c r="SZB5" s="135"/>
      <c r="SZC5" s="135"/>
      <c r="SZD5" s="135"/>
      <c r="SZE5" s="135"/>
      <c r="SZF5" s="135"/>
      <c r="SZG5" s="135"/>
      <c r="SZH5" s="135"/>
      <c r="SZI5" s="135"/>
      <c r="SZJ5" s="135"/>
      <c r="SZK5" s="135"/>
      <c r="SZL5" s="135"/>
      <c r="SZM5" s="135"/>
      <c r="SZN5" s="135"/>
      <c r="SZO5" s="135"/>
      <c r="SZP5" s="135"/>
      <c r="SZQ5" s="135"/>
      <c r="SZR5" s="135"/>
      <c r="SZS5" s="135"/>
      <c r="SZT5" s="135"/>
      <c r="SZU5" s="135"/>
      <c r="SZV5" s="135"/>
      <c r="SZW5" s="135"/>
      <c r="SZX5" s="135"/>
      <c r="SZY5" s="135"/>
      <c r="SZZ5" s="135"/>
      <c r="TAA5" s="135"/>
      <c r="TAB5" s="135"/>
      <c r="TAC5" s="135"/>
      <c r="TAD5" s="135"/>
      <c r="TAE5" s="135"/>
      <c r="TAF5" s="135"/>
      <c r="TAG5" s="135"/>
      <c r="TAH5" s="135"/>
      <c r="TAI5" s="135"/>
      <c r="TAJ5" s="135"/>
      <c r="TAK5" s="135"/>
      <c r="TAL5" s="135"/>
      <c r="TAM5" s="135"/>
      <c r="TAN5" s="135"/>
      <c r="TAO5" s="135"/>
      <c r="TAP5" s="135"/>
      <c r="TAQ5" s="135"/>
      <c r="TAR5" s="135"/>
      <c r="TAS5" s="135"/>
      <c r="TAT5" s="135"/>
      <c r="TAU5" s="135"/>
      <c r="TAV5" s="135"/>
      <c r="TAW5" s="135"/>
      <c r="TAX5" s="135"/>
      <c r="TAY5" s="135"/>
      <c r="TAZ5" s="135"/>
      <c r="TBA5" s="135"/>
      <c r="TBB5" s="135"/>
      <c r="TBC5" s="135"/>
      <c r="TBD5" s="135"/>
      <c r="TBE5" s="135"/>
      <c r="TBF5" s="135"/>
      <c r="TBG5" s="135"/>
      <c r="TBH5" s="135"/>
      <c r="TBI5" s="135"/>
      <c r="TBJ5" s="135"/>
      <c r="TBK5" s="135"/>
      <c r="TBL5" s="135"/>
      <c r="TBM5" s="135"/>
      <c r="TBN5" s="135"/>
      <c r="TBO5" s="135"/>
      <c r="TBP5" s="135"/>
      <c r="TBQ5" s="135"/>
      <c r="TBR5" s="135"/>
      <c r="TBS5" s="135"/>
      <c r="TBT5" s="135"/>
      <c r="TBU5" s="135"/>
      <c r="TBV5" s="135"/>
      <c r="TBW5" s="135"/>
      <c r="TBX5" s="135"/>
      <c r="TBY5" s="135"/>
      <c r="TBZ5" s="135"/>
      <c r="TCA5" s="135"/>
      <c r="TCB5" s="135"/>
      <c r="TCC5" s="135"/>
      <c r="TCD5" s="135"/>
      <c r="TCE5" s="135"/>
      <c r="TCF5" s="135"/>
      <c r="TCG5" s="135"/>
      <c r="TCH5" s="135"/>
      <c r="TCI5" s="135"/>
      <c r="TCJ5" s="135"/>
      <c r="TCK5" s="135"/>
      <c r="TCL5" s="135"/>
      <c r="TCM5" s="135"/>
      <c r="TCN5" s="135"/>
      <c r="TCO5" s="135"/>
      <c r="TCP5" s="135"/>
      <c r="TCQ5" s="135"/>
      <c r="TCR5" s="135"/>
      <c r="TCS5" s="135"/>
      <c r="TCT5" s="135"/>
      <c r="TCU5" s="135"/>
      <c r="TCV5" s="135"/>
      <c r="TCW5" s="135"/>
      <c r="TCX5" s="135"/>
      <c r="TCY5" s="135"/>
      <c r="TCZ5" s="135"/>
      <c r="TDA5" s="135"/>
      <c r="TDB5" s="135"/>
      <c r="TDC5" s="135"/>
      <c r="TDD5" s="135"/>
      <c r="TDE5" s="135"/>
      <c r="TDF5" s="135"/>
      <c r="TDG5" s="135"/>
      <c r="TDH5" s="135"/>
      <c r="TDI5" s="135"/>
      <c r="TDJ5" s="135"/>
      <c r="TDK5" s="135"/>
      <c r="TDL5" s="135"/>
      <c r="TDM5" s="135"/>
      <c r="TDN5" s="135"/>
      <c r="TDO5" s="135"/>
      <c r="TDP5" s="135"/>
      <c r="TDQ5" s="135"/>
      <c r="TDR5" s="135"/>
      <c r="TDS5" s="135"/>
      <c r="TDT5" s="135"/>
      <c r="TDU5" s="135"/>
      <c r="TDV5" s="135"/>
      <c r="TDW5" s="135"/>
      <c r="TDX5" s="135"/>
      <c r="TDY5" s="135"/>
      <c r="TDZ5" s="135"/>
      <c r="TEA5" s="135"/>
      <c r="TEB5" s="135"/>
      <c r="TEC5" s="135"/>
      <c r="TED5" s="135"/>
      <c r="TEE5" s="135"/>
      <c r="TEF5" s="135"/>
      <c r="TEG5" s="135"/>
      <c r="TEH5" s="135"/>
      <c r="TEI5" s="135"/>
      <c r="TEJ5" s="135"/>
      <c r="TEK5" s="135"/>
      <c r="TEL5" s="135"/>
      <c r="TEM5" s="135"/>
      <c r="TEN5" s="135"/>
      <c r="TEO5" s="135"/>
      <c r="TEP5" s="135"/>
      <c r="TEQ5" s="135"/>
      <c r="TER5" s="135"/>
      <c r="TES5" s="135"/>
      <c r="TET5" s="135"/>
      <c r="TEU5" s="135"/>
      <c r="TEV5" s="135"/>
      <c r="TEW5" s="135"/>
      <c r="TEX5" s="135"/>
      <c r="TEY5" s="135"/>
      <c r="TEZ5" s="135"/>
      <c r="TFA5" s="135"/>
      <c r="TFB5" s="135"/>
      <c r="TFC5" s="135"/>
      <c r="TFD5" s="135"/>
      <c r="TFE5" s="135"/>
      <c r="TFF5" s="135"/>
      <c r="TFG5" s="135"/>
      <c r="TFH5" s="135"/>
      <c r="TFI5" s="135"/>
      <c r="TFJ5" s="135"/>
      <c r="TFK5" s="135"/>
      <c r="TFL5" s="135"/>
      <c r="TFM5" s="135"/>
      <c r="TFN5" s="135"/>
      <c r="TFO5" s="135"/>
      <c r="TFP5" s="135"/>
      <c r="TFQ5" s="135"/>
      <c r="TFR5" s="135"/>
      <c r="TFS5" s="135"/>
      <c r="TFT5" s="135"/>
      <c r="TFU5" s="135"/>
      <c r="TFV5" s="135"/>
      <c r="TFW5" s="135"/>
      <c r="TFX5" s="135"/>
      <c r="TFY5" s="135"/>
      <c r="TFZ5" s="135"/>
      <c r="TGA5" s="135"/>
      <c r="TGB5" s="135"/>
      <c r="TGC5" s="135"/>
      <c r="TGD5" s="135"/>
      <c r="TGE5" s="135"/>
      <c r="TGF5" s="135"/>
      <c r="TGG5" s="135"/>
      <c r="TGH5" s="135"/>
      <c r="TGI5" s="135"/>
      <c r="TGJ5" s="135"/>
      <c r="TGK5" s="135"/>
      <c r="TGL5" s="135"/>
      <c r="TGM5" s="135"/>
      <c r="TGN5" s="135"/>
      <c r="TGO5" s="135"/>
      <c r="TGP5" s="135"/>
      <c r="TGQ5" s="135"/>
      <c r="TGR5" s="135"/>
      <c r="TGS5" s="135"/>
      <c r="TGT5" s="135"/>
      <c r="TGU5" s="135"/>
      <c r="TGV5" s="135"/>
      <c r="TGW5" s="135"/>
      <c r="TGX5" s="135"/>
      <c r="TGY5" s="135"/>
      <c r="TGZ5" s="135"/>
      <c r="THA5" s="135"/>
      <c r="THB5" s="135"/>
      <c r="THC5" s="135"/>
      <c r="THD5" s="135"/>
      <c r="THE5" s="135"/>
      <c r="THF5" s="135"/>
      <c r="THG5" s="135"/>
      <c r="THH5" s="135"/>
      <c r="THI5" s="135"/>
      <c r="THJ5" s="135"/>
      <c r="THK5" s="135"/>
      <c r="THL5" s="135"/>
      <c r="THM5" s="135"/>
      <c r="THN5" s="135"/>
      <c r="THO5" s="135"/>
      <c r="THP5" s="135"/>
      <c r="THQ5" s="135"/>
      <c r="THR5" s="135"/>
      <c r="THS5" s="135"/>
      <c r="THT5" s="135"/>
      <c r="THU5" s="135"/>
      <c r="THV5" s="135"/>
      <c r="THW5" s="135"/>
      <c r="THX5" s="135"/>
      <c r="THY5" s="135"/>
      <c r="THZ5" s="135"/>
      <c r="TIA5" s="135"/>
      <c r="TIB5" s="135"/>
      <c r="TIC5" s="135"/>
      <c r="TID5" s="135"/>
      <c r="TIE5" s="135"/>
      <c r="TIF5" s="135"/>
      <c r="TIG5" s="135"/>
      <c r="TIH5" s="135"/>
      <c r="TII5" s="135"/>
      <c r="TIJ5" s="135"/>
      <c r="TIK5" s="135"/>
      <c r="TIL5" s="135"/>
      <c r="TIM5" s="135"/>
      <c r="TIN5" s="135"/>
      <c r="TIO5" s="135"/>
      <c r="TIP5" s="135"/>
      <c r="TIQ5" s="135"/>
      <c r="TIR5" s="135"/>
      <c r="TIS5" s="135"/>
      <c r="TIT5" s="135"/>
      <c r="TIU5" s="135"/>
      <c r="TIV5" s="135"/>
      <c r="TIW5" s="135"/>
      <c r="TIX5" s="135"/>
      <c r="TIY5" s="135"/>
      <c r="TIZ5" s="135"/>
      <c r="TJA5" s="135"/>
      <c r="TJB5" s="135"/>
      <c r="TJC5" s="135"/>
      <c r="TJD5" s="135"/>
      <c r="TJE5" s="135"/>
      <c r="TJF5" s="135"/>
      <c r="TJG5" s="135"/>
      <c r="TJH5" s="135"/>
      <c r="TJI5" s="135"/>
      <c r="TJJ5" s="135"/>
      <c r="TJK5" s="135"/>
      <c r="TJL5" s="135"/>
      <c r="TJM5" s="135"/>
      <c r="TJN5" s="135"/>
      <c r="TJO5" s="135"/>
      <c r="TJP5" s="135"/>
      <c r="TJQ5" s="135"/>
      <c r="TJR5" s="135"/>
      <c r="TJS5" s="135"/>
      <c r="TJT5" s="135"/>
      <c r="TJU5" s="135"/>
      <c r="TJV5" s="135"/>
      <c r="TJW5" s="135"/>
      <c r="TJX5" s="135"/>
      <c r="TJY5" s="135"/>
      <c r="TJZ5" s="135"/>
      <c r="TKA5" s="135"/>
      <c r="TKB5" s="135"/>
      <c r="TKC5" s="135"/>
      <c r="TKD5" s="135"/>
      <c r="TKE5" s="135"/>
      <c r="TKF5" s="135"/>
      <c r="TKG5" s="135"/>
      <c r="TKH5" s="135"/>
      <c r="TKI5" s="135"/>
      <c r="TKJ5" s="135"/>
      <c r="TKK5" s="135"/>
      <c r="TKL5" s="135"/>
      <c r="TKM5" s="135"/>
      <c r="TKN5" s="135"/>
      <c r="TKO5" s="135"/>
      <c r="TKP5" s="135"/>
      <c r="TKQ5" s="135"/>
      <c r="TKR5" s="135"/>
      <c r="TKS5" s="135"/>
      <c r="TKT5" s="135"/>
      <c r="TKU5" s="135"/>
      <c r="TKV5" s="135"/>
      <c r="TKW5" s="135"/>
      <c r="TKX5" s="135"/>
      <c r="TKY5" s="135"/>
      <c r="TKZ5" s="135"/>
      <c r="TLA5" s="135"/>
      <c r="TLB5" s="135"/>
      <c r="TLC5" s="135"/>
      <c r="TLD5" s="135"/>
      <c r="TLE5" s="135"/>
      <c r="TLF5" s="135"/>
      <c r="TLG5" s="135"/>
      <c r="TLH5" s="135"/>
      <c r="TLI5" s="135"/>
      <c r="TLJ5" s="135"/>
      <c r="TLK5" s="135"/>
      <c r="TLL5" s="135"/>
      <c r="TLM5" s="135"/>
      <c r="TLN5" s="135"/>
      <c r="TLO5" s="135"/>
      <c r="TLP5" s="135"/>
      <c r="TLQ5" s="135"/>
      <c r="TLR5" s="135"/>
      <c r="TLS5" s="135"/>
      <c r="TLT5" s="135"/>
      <c r="TLU5" s="135"/>
      <c r="TLV5" s="135"/>
      <c r="TLW5" s="135"/>
      <c r="TLX5" s="135"/>
      <c r="TLY5" s="135"/>
      <c r="TLZ5" s="135"/>
      <c r="TMA5" s="135"/>
      <c r="TMB5" s="135"/>
      <c r="TMC5" s="135"/>
      <c r="TMD5" s="135"/>
      <c r="TME5" s="135"/>
      <c r="TMF5" s="135"/>
      <c r="TMG5" s="135"/>
      <c r="TMH5" s="135"/>
      <c r="TMI5" s="135"/>
      <c r="TMJ5" s="135"/>
      <c r="TMK5" s="135"/>
      <c r="TML5" s="135"/>
      <c r="TMM5" s="135"/>
      <c r="TMN5" s="135"/>
      <c r="TMO5" s="135"/>
      <c r="TMP5" s="135"/>
      <c r="TMQ5" s="135"/>
      <c r="TMR5" s="135"/>
      <c r="TMS5" s="135"/>
      <c r="TMT5" s="135"/>
      <c r="TMU5" s="135"/>
      <c r="TMV5" s="135"/>
      <c r="TMW5" s="135"/>
      <c r="TMX5" s="135"/>
      <c r="TMY5" s="135"/>
      <c r="TMZ5" s="135"/>
      <c r="TNA5" s="135"/>
      <c r="TNB5" s="135"/>
      <c r="TNC5" s="135"/>
      <c r="TND5" s="135"/>
      <c r="TNE5" s="135"/>
      <c r="TNF5" s="135"/>
      <c r="TNG5" s="135"/>
      <c r="TNH5" s="135"/>
      <c r="TNI5" s="135"/>
      <c r="TNJ5" s="135"/>
      <c r="TNK5" s="135"/>
      <c r="TNL5" s="135"/>
      <c r="TNM5" s="135"/>
      <c r="TNN5" s="135"/>
      <c r="TNO5" s="135"/>
      <c r="TNP5" s="135"/>
      <c r="TNQ5" s="135"/>
      <c r="TNR5" s="135"/>
      <c r="TNS5" s="135"/>
      <c r="TNT5" s="135"/>
      <c r="TNU5" s="135"/>
      <c r="TNV5" s="135"/>
      <c r="TNW5" s="135"/>
      <c r="TNX5" s="135"/>
      <c r="TNY5" s="135"/>
      <c r="TNZ5" s="135"/>
      <c r="TOA5" s="135"/>
      <c r="TOB5" s="135"/>
      <c r="TOC5" s="135"/>
      <c r="TOD5" s="135"/>
      <c r="TOE5" s="135"/>
      <c r="TOF5" s="135"/>
      <c r="TOG5" s="135"/>
      <c r="TOH5" s="135"/>
      <c r="TOI5" s="135"/>
      <c r="TOJ5" s="135"/>
      <c r="TOK5" s="135"/>
      <c r="TOL5" s="135"/>
      <c r="TOM5" s="135"/>
      <c r="TON5" s="135"/>
      <c r="TOO5" s="135"/>
      <c r="TOP5" s="135"/>
      <c r="TOQ5" s="135"/>
      <c r="TOR5" s="135"/>
      <c r="TOS5" s="135"/>
      <c r="TOT5" s="135"/>
      <c r="TOU5" s="135"/>
      <c r="TOV5" s="135"/>
      <c r="TOW5" s="135"/>
      <c r="TOX5" s="135"/>
      <c r="TOY5" s="135"/>
      <c r="TOZ5" s="135"/>
      <c r="TPA5" s="135"/>
      <c r="TPB5" s="135"/>
      <c r="TPC5" s="135"/>
      <c r="TPD5" s="135"/>
      <c r="TPE5" s="135"/>
      <c r="TPF5" s="135"/>
      <c r="TPG5" s="135"/>
      <c r="TPH5" s="135"/>
      <c r="TPI5" s="135"/>
      <c r="TPJ5" s="135"/>
      <c r="TPK5" s="135"/>
      <c r="TPL5" s="135"/>
      <c r="TPM5" s="135"/>
      <c r="TPN5" s="135"/>
      <c r="TPO5" s="135"/>
      <c r="TPP5" s="135"/>
      <c r="TPQ5" s="135"/>
      <c r="TPR5" s="135"/>
      <c r="TPS5" s="135"/>
      <c r="TPT5" s="135"/>
      <c r="TPU5" s="135"/>
      <c r="TPV5" s="135"/>
      <c r="TPW5" s="135"/>
      <c r="TPX5" s="135"/>
      <c r="TPY5" s="135"/>
      <c r="TPZ5" s="135"/>
      <c r="TQA5" s="135"/>
      <c r="TQB5" s="135"/>
      <c r="TQC5" s="135"/>
      <c r="TQD5" s="135"/>
      <c r="TQE5" s="135"/>
      <c r="TQF5" s="135"/>
      <c r="TQG5" s="135"/>
      <c r="TQH5" s="135"/>
      <c r="TQI5" s="135"/>
      <c r="TQJ5" s="135"/>
      <c r="TQK5" s="135"/>
      <c r="TQL5" s="135"/>
      <c r="TQM5" s="135"/>
      <c r="TQN5" s="135"/>
      <c r="TQO5" s="135"/>
      <c r="TQP5" s="135"/>
      <c r="TQQ5" s="135"/>
      <c r="TQR5" s="135"/>
      <c r="TQS5" s="135"/>
      <c r="TQT5" s="135"/>
      <c r="TQU5" s="135"/>
      <c r="TQV5" s="135"/>
      <c r="TQW5" s="135"/>
      <c r="TQX5" s="135"/>
      <c r="TQY5" s="135"/>
      <c r="TQZ5" s="135"/>
      <c r="TRA5" s="135"/>
      <c r="TRB5" s="135"/>
      <c r="TRC5" s="135"/>
      <c r="TRD5" s="135"/>
      <c r="TRE5" s="135"/>
      <c r="TRF5" s="135"/>
      <c r="TRG5" s="135"/>
      <c r="TRH5" s="135"/>
      <c r="TRI5" s="135"/>
      <c r="TRJ5" s="135"/>
      <c r="TRK5" s="135"/>
      <c r="TRL5" s="135"/>
      <c r="TRM5" s="135"/>
      <c r="TRN5" s="135"/>
      <c r="TRO5" s="135"/>
      <c r="TRP5" s="135"/>
      <c r="TRQ5" s="135"/>
      <c r="TRR5" s="135"/>
      <c r="TRS5" s="135"/>
      <c r="TRT5" s="135"/>
      <c r="TRU5" s="135"/>
      <c r="TRV5" s="135"/>
      <c r="TRW5" s="135"/>
      <c r="TRX5" s="135"/>
      <c r="TRY5" s="135"/>
      <c r="TRZ5" s="135"/>
      <c r="TSA5" s="135"/>
      <c r="TSB5" s="135"/>
      <c r="TSC5" s="135"/>
      <c r="TSD5" s="135"/>
      <c r="TSE5" s="135"/>
      <c r="TSF5" s="135"/>
      <c r="TSG5" s="135"/>
      <c r="TSH5" s="135"/>
      <c r="TSI5" s="135"/>
      <c r="TSJ5" s="135"/>
      <c r="TSK5" s="135"/>
      <c r="TSL5" s="135"/>
      <c r="TSM5" s="135"/>
      <c r="TSN5" s="135"/>
      <c r="TSO5" s="135"/>
      <c r="TSP5" s="135"/>
      <c r="TSQ5" s="135"/>
      <c r="TSR5" s="135"/>
      <c r="TSS5" s="135"/>
      <c r="TST5" s="135"/>
      <c r="TSU5" s="135"/>
      <c r="TSV5" s="135"/>
      <c r="TSW5" s="135"/>
      <c r="TSX5" s="135"/>
      <c r="TSY5" s="135"/>
      <c r="TSZ5" s="135"/>
      <c r="TTA5" s="135"/>
      <c r="TTB5" s="135"/>
      <c r="TTC5" s="135"/>
      <c r="TTD5" s="135"/>
      <c r="TTE5" s="135"/>
      <c r="TTF5" s="135"/>
      <c r="TTG5" s="135"/>
      <c r="TTH5" s="135"/>
      <c r="TTI5" s="135"/>
      <c r="TTJ5" s="135"/>
      <c r="TTK5" s="135"/>
      <c r="TTL5" s="135"/>
      <c r="TTM5" s="135"/>
      <c r="TTN5" s="135"/>
      <c r="TTO5" s="135"/>
      <c r="TTP5" s="135"/>
      <c r="TTQ5" s="135"/>
      <c r="TTR5" s="135"/>
      <c r="TTS5" s="135"/>
      <c r="TTT5" s="135"/>
      <c r="TTU5" s="135"/>
      <c r="TTV5" s="135"/>
      <c r="TTW5" s="135"/>
      <c r="TTX5" s="135"/>
      <c r="TTY5" s="135"/>
      <c r="TTZ5" s="135"/>
      <c r="TUA5" s="135"/>
      <c r="TUB5" s="135"/>
      <c r="TUC5" s="135"/>
      <c r="TUD5" s="135"/>
      <c r="TUE5" s="135"/>
      <c r="TUF5" s="135"/>
      <c r="TUG5" s="135"/>
      <c r="TUH5" s="135"/>
      <c r="TUI5" s="135"/>
      <c r="TUJ5" s="135"/>
      <c r="TUK5" s="135"/>
      <c r="TUL5" s="135"/>
      <c r="TUM5" s="135"/>
      <c r="TUN5" s="135"/>
      <c r="TUO5" s="135"/>
      <c r="TUP5" s="135"/>
      <c r="TUQ5" s="135"/>
      <c r="TUR5" s="135"/>
      <c r="TUS5" s="135"/>
      <c r="TUT5" s="135"/>
      <c r="TUU5" s="135"/>
      <c r="TUV5" s="135"/>
      <c r="TUW5" s="135"/>
      <c r="TUX5" s="135"/>
      <c r="TUY5" s="135"/>
      <c r="TUZ5" s="135"/>
      <c r="TVA5" s="135"/>
      <c r="TVB5" s="135"/>
      <c r="TVC5" s="135"/>
      <c r="TVD5" s="135"/>
      <c r="TVE5" s="135"/>
      <c r="TVF5" s="135"/>
      <c r="TVG5" s="135"/>
      <c r="TVH5" s="135"/>
      <c r="TVI5" s="135"/>
      <c r="TVJ5" s="135"/>
      <c r="TVK5" s="135"/>
      <c r="TVL5" s="135"/>
      <c r="TVM5" s="135"/>
      <c r="TVN5" s="135"/>
      <c r="TVO5" s="135"/>
      <c r="TVP5" s="135"/>
      <c r="TVQ5" s="135"/>
      <c r="TVR5" s="135"/>
      <c r="TVS5" s="135"/>
      <c r="TVT5" s="135"/>
      <c r="TVU5" s="135"/>
      <c r="TVV5" s="135"/>
      <c r="TVW5" s="135"/>
      <c r="TVX5" s="135"/>
      <c r="TVY5" s="135"/>
      <c r="TVZ5" s="135"/>
      <c r="TWA5" s="135"/>
      <c r="TWB5" s="135"/>
      <c r="TWC5" s="135"/>
      <c r="TWD5" s="135"/>
      <c r="TWE5" s="135"/>
      <c r="TWF5" s="135"/>
      <c r="TWG5" s="135"/>
      <c r="TWH5" s="135"/>
      <c r="TWI5" s="135"/>
      <c r="TWJ5" s="135"/>
      <c r="TWK5" s="135"/>
      <c r="TWL5" s="135"/>
      <c r="TWM5" s="135"/>
      <c r="TWN5" s="135"/>
      <c r="TWO5" s="135"/>
      <c r="TWP5" s="135"/>
      <c r="TWQ5" s="135"/>
      <c r="TWR5" s="135"/>
      <c r="TWS5" s="135"/>
      <c r="TWT5" s="135"/>
      <c r="TWU5" s="135"/>
      <c r="TWV5" s="135"/>
      <c r="TWW5" s="135"/>
      <c r="TWX5" s="135"/>
      <c r="TWY5" s="135"/>
      <c r="TWZ5" s="135"/>
      <c r="TXA5" s="135"/>
      <c r="TXB5" s="135"/>
      <c r="TXC5" s="135"/>
      <c r="TXD5" s="135"/>
      <c r="TXE5" s="135"/>
      <c r="TXF5" s="135"/>
      <c r="TXG5" s="135"/>
      <c r="TXH5" s="135"/>
      <c r="TXI5" s="135"/>
      <c r="TXJ5" s="135"/>
      <c r="TXK5" s="135"/>
      <c r="TXL5" s="135"/>
      <c r="TXM5" s="135"/>
      <c r="TXN5" s="135"/>
      <c r="TXO5" s="135"/>
      <c r="TXP5" s="135"/>
      <c r="TXQ5" s="135"/>
      <c r="TXR5" s="135"/>
      <c r="TXS5" s="135"/>
      <c r="TXT5" s="135"/>
      <c r="TXU5" s="135"/>
      <c r="TXV5" s="135"/>
      <c r="TXW5" s="135"/>
      <c r="TXX5" s="135"/>
      <c r="TXY5" s="135"/>
      <c r="TXZ5" s="135"/>
      <c r="TYA5" s="135"/>
      <c r="TYB5" s="135"/>
      <c r="TYC5" s="135"/>
      <c r="TYD5" s="135"/>
      <c r="TYE5" s="135"/>
      <c r="TYF5" s="135"/>
      <c r="TYG5" s="135"/>
      <c r="TYH5" s="135"/>
      <c r="TYI5" s="135"/>
      <c r="TYJ5" s="135"/>
      <c r="TYK5" s="135"/>
      <c r="TYL5" s="135"/>
      <c r="TYM5" s="135"/>
      <c r="TYN5" s="135"/>
      <c r="TYO5" s="135"/>
      <c r="TYP5" s="135"/>
      <c r="TYQ5" s="135"/>
      <c r="TYR5" s="135"/>
      <c r="TYS5" s="135"/>
      <c r="TYT5" s="135"/>
      <c r="TYU5" s="135"/>
      <c r="TYV5" s="135"/>
      <c r="TYW5" s="135"/>
      <c r="TYX5" s="135"/>
      <c r="TYY5" s="135"/>
      <c r="TYZ5" s="135"/>
      <c r="TZA5" s="135"/>
      <c r="TZB5" s="135"/>
      <c r="TZC5" s="135"/>
      <c r="TZD5" s="135"/>
      <c r="TZE5" s="135"/>
      <c r="TZF5" s="135"/>
      <c r="TZG5" s="135"/>
      <c r="TZH5" s="135"/>
      <c r="TZI5" s="135"/>
      <c r="TZJ5" s="135"/>
      <c r="TZK5" s="135"/>
      <c r="TZL5" s="135"/>
      <c r="TZM5" s="135"/>
      <c r="TZN5" s="135"/>
      <c r="TZO5" s="135"/>
      <c r="TZP5" s="135"/>
      <c r="TZQ5" s="135"/>
      <c r="TZR5" s="135"/>
      <c r="TZS5" s="135"/>
      <c r="TZT5" s="135"/>
      <c r="TZU5" s="135"/>
      <c r="TZV5" s="135"/>
      <c r="TZW5" s="135"/>
      <c r="TZX5" s="135"/>
      <c r="TZY5" s="135"/>
      <c r="TZZ5" s="135"/>
      <c r="UAA5" s="135"/>
      <c r="UAB5" s="135"/>
      <c r="UAC5" s="135"/>
      <c r="UAD5" s="135"/>
      <c r="UAE5" s="135"/>
      <c r="UAF5" s="135"/>
      <c r="UAG5" s="135"/>
      <c r="UAH5" s="135"/>
      <c r="UAI5" s="135"/>
      <c r="UAJ5" s="135"/>
      <c r="UAK5" s="135"/>
      <c r="UAL5" s="135"/>
      <c r="UAM5" s="135"/>
      <c r="UAN5" s="135"/>
      <c r="UAO5" s="135"/>
      <c r="UAP5" s="135"/>
      <c r="UAQ5" s="135"/>
      <c r="UAR5" s="135"/>
      <c r="UAS5" s="135"/>
      <c r="UAT5" s="135"/>
      <c r="UAU5" s="135"/>
      <c r="UAV5" s="135"/>
      <c r="UAW5" s="135"/>
      <c r="UAX5" s="135"/>
      <c r="UAY5" s="135"/>
      <c r="UAZ5" s="135"/>
      <c r="UBA5" s="135"/>
      <c r="UBB5" s="135"/>
      <c r="UBC5" s="135"/>
      <c r="UBD5" s="135"/>
      <c r="UBE5" s="135"/>
      <c r="UBF5" s="135"/>
      <c r="UBG5" s="135"/>
      <c r="UBH5" s="135"/>
      <c r="UBI5" s="135"/>
      <c r="UBJ5" s="135"/>
      <c r="UBK5" s="135"/>
      <c r="UBL5" s="135"/>
      <c r="UBM5" s="135"/>
      <c r="UBN5" s="135"/>
      <c r="UBO5" s="135"/>
      <c r="UBP5" s="135"/>
      <c r="UBQ5" s="135"/>
      <c r="UBR5" s="135"/>
      <c r="UBS5" s="135"/>
      <c r="UBT5" s="135"/>
      <c r="UBU5" s="135"/>
      <c r="UBV5" s="135"/>
      <c r="UBW5" s="135"/>
      <c r="UBX5" s="135"/>
      <c r="UBY5" s="135"/>
      <c r="UBZ5" s="135"/>
      <c r="UCA5" s="135"/>
      <c r="UCB5" s="135"/>
      <c r="UCC5" s="135"/>
      <c r="UCD5" s="135"/>
      <c r="UCE5" s="135"/>
      <c r="UCF5" s="135"/>
      <c r="UCG5" s="135"/>
      <c r="UCH5" s="135"/>
      <c r="UCI5" s="135"/>
      <c r="UCJ5" s="135"/>
      <c r="UCK5" s="135"/>
      <c r="UCL5" s="135"/>
      <c r="UCM5" s="135"/>
      <c r="UCN5" s="135"/>
      <c r="UCO5" s="135"/>
      <c r="UCP5" s="135"/>
      <c r="UCQ5" s="135"/>
      <c r="UCR5" s="135"/>
      <c r="UCS5" s="135"/>
      <c r="UCT5" s="135"/>
      <c r="UCU5" s="135"/>
      <c r="UCV5" s="135"/>
      <c r="UCW5" s="135"/>
      <c r="UCX5" s="135"/>
      <c r="UCY5" s="135"/>
      <c r="UCZ5" s="135"/>
      <c r="UDA5" s="135"/>
      <c r="UDB5" s="135"/>
      <c r="UDC5" s="135"/>
      <c r="UDD5" s="135"/>
      <c r="UDE5" s="135"/>
      <c r="UDF5" s="135"/>
      <c r="UDG5" s="135"/>
      <c r="UDH5" s="135"/>
      <c r="UDI5" s="135"/>
      <c r="UDJ5" s="135"/>
      <c r="UDK5" s="135"/>
      <c r="UDL5" s="135"/>
      <c r="UDM5" s="135"/>
      <c r="UDN5" s="135"/>
      <c r="UDO5" s="135"/>
      <c r="UDP5" s="135"/>
      <c r="UDQ5" s="135"/>
      <c r="UDR5" s="135"/>
      <c r="UDS5" s="135"/>
      <c r="UDT5" s="135"/>
      <c r="UDU5" s="135"/>
      <c r="UDV5" s="135"/>
      <c r="UDW5" s="135"/>
      <c r="UDX5" s="135"/>
      <c r="UDY5" s="135"/>
      <c r="UDZ5" s="135"/>
      <c r="UEA5" s="135"/>
      <c r="UEB5" s="135"/>
      <c r="UEC5" s="135"/>
      <c r="UED5" s="135"/>
      <c r="UEE5" s="135"/>
      <c r="UEF5" s="135"/>
      <c r="UEG5" s="135"/>
      <c r="UEH5" s="135"/>
      <c r="UEI5" s="135"/>
      <c r="UEJ5" s="135"/>
      <c r="UEK5" s="135"/>
      <c r="UEL5" s="135"/>
      <c r="UEM5" s="135"/>
      <c r="UEN5" s="135"/>
      <c r="UEO5" s="135"/>
      <c r="UEP5" s="135"/>
      <c r="UEQ5" s="135"/>
      <c r="UER5" s="135"/>
      <c r="UES5" s="135"/>
      <c r="UET5" s="135"/>
      <c r="UEU5" s="135"/>
      <c r="UEV5" s="135"/>
      <c r="UEW5" s="135"/>
      <c r="UEX5" s="135"/>
      <c r="UEY5" s="135"/>
      <c r="UEZ5" s="135"/>
      <c r="UFA5" s="135"/>
      <c r="UFB5" s="135"/>
      <c r="UFC5" s="135"/>
      <c r="UFD5" s="135"/>
      <c r="UFE5" s="135"/>
      <c r="UFF5" s="135"/>
      <c r="UFG5" s="135"/>
      <c r="UFH5" s="135"/>
      <c r="UFI5" s="135"/>
      <c r="UFJ5" s="135"/>
      <c r="UFK5" s="135"/>
      <c r="UFL5" s="135"/>
      <c r="UFM5" s="135"/>
      <c r="UFN5" s="135"/>
      <c r="UFO5" s="135"/>
      <c r="UFP5" s="135"/>
      <c r="UFQ5" s="135"/>
      <c r="UFR5" s="135"/>
      <c r="UFS5" s="135"/>
      <c r="UFT5" s="135"/>
      <c r="UFU5" s="135"/>
      <c r="UFV5" s="135"/>
      <c r="UFW5" s="135"/>
      <c r="UFX5" s="135"/>
      <c r="UFY5" s="135"/>
      <c r="UFZ5" s="135"/>
      <c r="UGA5" s="135"/>
      <c r="UGB5" s="135"/>
      <c r="UGC5" s="135"/>
      <c r="UGD5" s="135"/>
      <c r="UGE5" s="135"/>
      <c r="UGF5" s="135"/>
      <c r="UGG5" s="135"/>
      <c r="UGH5" s="135"/>
      <c r="UGI5" s="135"/>
      <c r="UGJ5" s="135"/>
      <c r="UGK5" s="135"/>
      <c r="UGL5" s="135"/>
      <c r="UGM5" s="135"/>
      <c r="UGN5" s="135"/>
      <c r="UGO5" s="135"/>
      <c r="UGP5" s="135"/>
      <c r="UGQ5" s="135"/>
      <c r="UGR5" s="135"/>
      <c r="UGS5" s="135"/>
      <c r="UGT5" s="135"/>
      <c r="UGU5" s="135"/>
      <c r="UGV5" s="135"/>
      <c r="UGW5" s="135"/>
      <c r="UGX5" s="135"/>
      <c r="UGY5" s="135"/>
      <c r="UGZ5" s="135"/>
      <c r="UHA5" s="135"/>
      <c r="UHB5" s="135"/>
      <c r="UHC5" s="135"/>
      <c r="UHD5" s="135"/>
      <c r="UHE5" s="135"/>
      <c r="UHF5" s="135"/>
      <c r="UHG5" s="135"/>
      <c r="UHH5" s="135"/>
      <c r="UHI5" s="135"/>
      <c r="UHJ5" s="135"/>
      <c r="UHK5" s="135"/>
      <c r="UHL5" s="135"/>
      <c r="UHM5" s="135"/>
      <c r="UHN5" s="135"/>
      <c r="UHO5" s="135"/>
      <c r="UHP5" s="135"/>
      <c r="UHQ5" s="135"/>
      <c r="UHR5" s="135"/>
      <c r="UHS5" s="135"/>
      <c r="UHT5" s="135"/>
      <c r="UHU5" s="135"/>
      <c r="UHV5" s="135"/>
      <c r="UHW5" s="135"/>
      <c r="UHX5" s="135"/>
      <c r="UHY5" s="135"/>
      <c r="UHZ5" s="135"/>
      <c r="UIA5" s="135"/>
      <c r="UIB5" s="135"/>
      <c r="UIC5" s="135"/>
      <c r="UID5" s="135"/>
      <c r="UIE5" s="135"/>
      <c r="UIF5" s="135"/>
      <c r="UIG5" s="135"/>
      <c r="UIH5" s="135"/>
      <c r="UII5" s="135"/>
      <c r="UIJ5" s="135"/>
      <c r="UIK5" s="135"/>
      <c r="UIL5" s="135"/>
      <c r="UIM5" s="135"/>
      <c r="UIN5" s="135"/>
      <c r="UIO5" s="135"/>
      <c r="UIP5" s="135"/>
      <c r="UIQ5" s="135"/>
      <c r="UIR5" s="135"/>
      <c r="UIS5" s="135"/>
      <c r="UIT5" s="135"/>
      <c r="UIU5" s="135"/>
      <c r="UIV5" s="135"/>
      <c r="UIW5" s="135"/>
      <c r="UIX5" s="135"/>
      <c r="UIY5" s="135"/>
      <c r="UIZ5" s="135"/>
      <c r="UJA5" s="135"/>
      <c r="UJB5" s="135"/>
      <c r="UJC5" s="135"/>
      <c r="UJD5" s="135"/>
      <c r="UJE5" s="135"/>
      <c r="UJF5" s="135"/>
      <c r="UJG5" s="135"/>
      <c r="UJH5" s="135"/>
      <c r="UJI5" s="135"/>
      <c r="UJJ5" s="135"/>
      <c r="UJK5" s="135"/>
      <c r="UJL5" s="135"/>
      <c r="UJM5" s="135"/>
      <c r="UJN5" s="135"/>
      <c r="UJO5" s="135"/>
      <c r="UJP5" s="135"/>
      <c r="UJQ5" s="135"/>
      <c r="UJR5" s="135"/>
      <c r="UJS5" s="135"/>
      <c r="UJT5" s="135"/>
      <c r="UJU5" s="135"/>
      <c r="UJV5" s="135"/>
      <c r="UJW5" s="135"/>
      <c r="UJX5" s="135"/>
      <c r="UJY5" s="135"/>
      <c r="UJZ5" s="135"/>
      <c r="UKA5" s="135"/>
      <c r="UKB5" s="135"/>
      <c r="UKC5" s="135"/>
      <c r="UKD5" s="135"/>
      <c r="UKE5" s="135"/>
      <c r="UKF5" s="135"/>
      <c r="UKG5" s="135"/>
      <c r="UKH5" s="135"/>
      <c r="UKI5" s="135"/>
      <c r="UKJ5" s="135"/>
      <c r="UKK5" s="135"/>
      <c r="UKL5" s="135"/>
      <c r="UKM5" s="135"/>
      <c r="UKN5" s="135"/>
      <c r="UKO5" s="135"/>
      <c r="UKP5" s="135"/>
      <c r="UKQ5" s="135"/>
      <c r="UKR5" s="135"/>
      <c r="UKS5" s="135"/>
      <c r="UKT5" s="135"/>
      <c r="UKU5" s="135"/>
      <c r="UKV5" s="135"/>
      <c r="UKW5" s="135"/>
      <c r="UKX5" s="135"/>
      <c r="UKY5" s="135"/>
      <c r="UKZ5" s="135"/>
      <c r="ULA5" s="135"/>
      <c r="ULB5" s="135"/>
      <c r="ULC5" s="135"/>
      <c r="ULD5" s="135"/>
      <c r="ULE5" s="135"/>
      <c r="ULF5" s="135"/>
      <c r="ULG5" s="135"/>
      <c r="ULH5" s="135"/>
      <c r="ULI5" s="135"/>
      <c r="ULJ5" s="135"/>
      <c r="ULK5" s="135"/>
      <c r="ULL5" s="135"/>
      <c r="ULM5" s="135"/>
      <c r="ULN5" s="135"/>
      <c r="ULO5" s="135"/>
      <c r="ULP5" s="135"/>
      <c r="ULQ5" s="135"/>
      <c r="ULR5" s="135"/>
      <c r="ULS5" s="135"/>
      <c r="ULT5" s="135"/>
      <c r="ULU5" s="135"/>
      <c r="ULV5" s="135"/>
      <c r="ULW5" s="135"/>
      <c r="ULX5" s="135"/>
      <c r="ULY5" s="135"/>
      <c r="ULZ5" s="135"/>
      <c r="UMA5" s="135"/>
      <c r="UMB5" s="135"/>
      <c r="UMC5" s="135"/>
      <c r="UMD5" s="135"/>
      <c r="UME5" s="135"/>
      <c r="UMF5" s="135"/>
      <c r="UMG5" s="135"/>
      <c r="UMH5" s="135"/>
      <c r="UMI5" s="135"/>
      <c r="UMJ5" s="135"/>
      <c r="UMK5" s="135"/>
      <c r="UML5" s="135"/>
      <c r="UMM5" s="135"/>
      <c r="UMN5" s="135"/>
      <c r="UMO5" s="135"/>
      <c r="UMP5" s="135"/>
      <c r="UMQ5" s="135"/>
      <c r="UMR5" s="135"/>
      <c r="UMS5" s="135"/>
      <c r="UMT5" s="135"/>
      <c r="UMU5" s="135"/>
      <c r="UMV5" s="135"/>
      <c r="UMW5" s="135"/>
      <c r="UMX5" s="135"/>
      <c r="UMY5" s="135"/>
      <c r="UMZ5" s="135"/>
      <c r="UNA5" s="135"/>
      <c r="UNB5" s="135"/>
      <c r="UNC5" s="135"/>
      <c r="UND5" s="135"/>
      <c r="UNE5" s="135"/>
      <c r="UNF5" s="135"/>
      <c r="UNG5" s="135"/>
      <c r="UNH5" s="135"/>
      <c r="UNI5" s="135"/>
      <c r="UNJ5" s="135"/>
      <c r="UNK5" s="135"/>
      <c r="UNL5" s="135"/>
      <c r="UNM5" s="135"/>
      <c r="UNN5" s="135"/>
      <c r="UNO5" s="135"/>
      <c r="UNP5" s="135"/>
      <c r="UNQ5" s="135"/>
      <c r="UNR5" s="135"/>
      <c r="UNS5" s="135"/>
      <c r="UNT5" s="135"/>
      <c r="UNU5" s="135"/>
      <c r="UNV5" s="135"/>
      <c r="UNW5" s="135"/>
      <c r="UNX5" s="135"/>
      <c r="UNY5" s="135"/>
      <c r="UNZ5" s="135"/>
      <c r="UOA5" s="135"/>
      <c r="UOB5" s="135"/>
      <c r="UOC5" s="135"/>
      <c r="UOD5" s="135"/>
      <c r="UOE5" s="135"/>
      <c r="UOF5" s="135"/>
      <c r="UOG5" s="135"/>
      <c r="UOH5" s="135"/>
      <c r="UOI5" s="135"/>
      <c r="UOJ5" s="135"/>
      <c r="UOK5" s="135"/>
      <c r="UOL5" s="135"/>
      <c r="UOM5" s="135"/>
      <c r="UON5" s="135"/>
      <c r="UOO5" s="135"/>
      <c r="UOP5" s="135"/>
      <c r="UOQ5" s="135"/>
      <c r="UOR5" s="135"/>
      <c r="UOS5" s="135"/>
      <c r="UOT5" s="135"/>
      <c r="UOU5" s="135"/>
      <c r="UOV5" s="135"/>
      <c r="UOW5" s="135"/>
      <c r="UOX5" s="135"/>
      <c r="UOY5" s="135"/>
      <c r="UOZ5" s="135"/>
      <c r="UPA5" s="135"/>
      <c r="UPB5" s="135"/>
      <c r="UPC5" s="135"/>
      <c r="UPD5" s="135"/>
      <c r="UPE5" s="135"/>
      <c r="UPF5" s="135"/>
      <c r="UPG5" s="135"/>
      <c r="UPH5" s="135"/>
      <c r="UPI5" s="135"/>
      <c r="UPJ5" s="135"/>
      <c r="UPK5" s="135"/>
      <c r="UPL5" s="135"/>
      <c r="UPM5" s="135"/>
      <c r="UPN5" s="135"/>
      <c r="UPO5" s="135"/>
      <c r="UPP5" s="135"/>
      <c r="UPQ5" s="135"/>
      <c r="UPR5" s="135"/>
      <c r="UPS5" s="135"/>
      <c r="UPT5" s="135"/>
      <c r="UPU5" s="135"/>
      <c r="UPV5" s="135"/>
      <c r="UPW5" s="135"/>
      <c r="UPX5" s="135"/>
      <c r="UPY5" s="135"/>
      <c r="UPZ5" s="135"/>
      <c r="UQA5" s="135"/>
      <c r="UQB5" s="135"/>
      <c r="UQC5" s="135"/>
      <c r="UQD5" s="135"/>
      <c r="UQE5" s="135"/>
      <c r="UQF5" s="135"/>
      <c r="UQG5" s="135"/>
      <c r="UQH5" s="135"/>
      <c r="UQI5" s="135"/>
      <c r="UQJ5" s="135"/>
      <c r="UQK5" s="135"/>
      <c r="UQL5" s="135"/>
      <c r="UQM5" s="135"/>
      <c r="UQN5" s="135"/>
      <c r="UQO5" s="135"/>
      <c r="UQP5" s="135"/>
      <c r="UQQ5" s="135"/>
      <c r="UQR5" s="135"/>
      <c r="UQS5" s="135"/>
      <c r="UQT5" s="135"/>
      <c r="UQU5" s="135"/>
      <c r="UQV5" s="135"/>
      <c r="UQW5" s="135"/>
      <c r="UQX5" s="135"/>
      <c r="UQY5" s="135"/>
      <c r="UQZ5" s="135"/>
      <c r="URA5" s="135"/>
      <c r="URB5" s="135"/>
      <c r="URC5" s="135"/>
      <c r="URD5" s="135"/>
      <c r="URE5" s="135"/>
      <c r="URF5" s="135"/>
      <c r="URG5" s="135"/>
      <c r="URH5" s="135"/>
      <c r="URI5" s="135"/>
      <c r="URJ5" s="135"/>
      <c r="URK5" s="135"/>
      <c r="URL5" s="135"/>
      <c r="URM5" s="135"/>
      <c r="URN5" s="135"/>
      <c r="URO5" s="135"/>
      <c r="URP5" s="135"/>
      <c r="URQ5" s="135"/>
      <c r="URR5" s="135"/>
      <c r="URS5" s="135"/>
      <c r="URT5" s="135"/>
      <c r="URU5" s="135"/>
      <c r="URV5" s="135"/>
      <c r="URW5" s="135"/>
      <c r="URX5" s="135"/>
      <c r="URY5" s="135"/>
      <c r="URZ5" s="135"/>
      <c r="USA5" s="135"/>
      <c r="USB5" s="135"/>
      <c r="USC5" s="135"/>
      <c r="USD5" s="135"/>
      <c r="USE5" s="135"/>
      <c r="USF5" s="135"/>
      <c r="USG5" s="135"/>
      <c r="USH5" s="135"/>
      <c r="USI5" s="135"/>
      <c r="USJ5" s="135"/>
      <c r="USK5" s="135"/>
      <c r="USL5" s="135"/>
      <c r="USM5" s="135"/>
      <c r="USN5" s="135"/>
      <c r="USO5" s="135"/>
      <c r="USP5" s="135"/>
      <c r="USQ5" s="135"/>
      <c r="USR5" s="135"/>
      <c r="USS5" s="135"/>
      <c r="UST5" s="135"/>
      <c r="USU5" s="135"/>
      <c r="USV5" s="135"/>
      <c r="USW5" s="135"/>
      <c r="USX5" s="135"/>
      <c r="USY5" s="135"/>
      <c r="USZ5" s="135"/>
      <c r="UTA5" s="135"/>
      <c r="UTB5" s="135"/>
      <c r="UTC5" s="135"/>
      <c r="UTD5" s="135"/>
      <c r="UTE5" s="135"/>
      <c r="UTF5" s="135"/>
      <c r="UTG5" s="135"/>
      <c r="UTH5" s="135"/>
      <c r="UTI5" s="135"/>
      <c r="UTJ5" s="135"/>
      <c r="UTK5" s="135"/>
      <c r="UTL5" s="135"/>
      <c r="UTM5" s="135"/>
      <c r="UTN5" s="135"/>
      <c r="UTO5" s="135"/>
      <c r="UTP5" s="135"/>
      <c r="UTQ5" s="135"/>
      <c r="UTR5" s="135"/>
      <c r="UTS5" s="135"/>
      <c r="UTT5" s="135"/>
      <c r="UTU5" s="135"/>
      <c r="UTV5" s="135"/>
      <c r="UTW5" s="135"/>
      <c r="UTX5" s="135"/>
      <c r="UTY5" s="135"/>
      <c r="UTZ5" s="135"/>
      <c r="UUA5" s="135"/>
      <c r="UUB5" s="135"/>
      <c r="UUC5" s="135"/>
      <c r="UUD5" s="135"/>
      <c r="UUE5" s="135"/>
      <c r="UUF5" s="135"/>
      <c r="UUG5" s="135"/>
      <c r="UUH5" s="135"/>
      <c r="UUI5" s="135"/>
      <c r="UUJ5" s="135"/>
      <c r="UUK5" s="135"/>
      <c r="UUL5" s="135"/>
      <c r="UUM5" s="135"/>
      <c r="UUN5" s="135"/>
      <c r="UUO5" s="135"/>
      <c r="UUP5" s="135"/>
      <c r="UUQ5" s="135"/>
      <c r="UUR5" s="135"/>
      <c r="UUS5" s="135"/>
      <c r="UUT5" s="135"/>
      <c r="UUU5" s="135"/>
      <c r="UUV5" s="135"/>
      <c r="UUW5" s="135"/>
      <c r="UUX5" s="135"/>
      <c r="UUY5" s="135"/>
      <c r="UUZ5" s="135"/>
      <c r="UVA5" s="135"/>
      <c r="UVB5" s="135"/>
      <c r="UVC5" s="135"/>
      <c r="UVD5" s="135"/>
      <c r="UVE5" s="135"/>
      <c r="UVF5" s="135"/>
      <c r="UVG5" s="135"/>
      <c r="UVH5" s="135"/>
      <c r="UVI5" s="135"/>
      <c r="UVJ5" s="135"/>
      <c r="UVK5" s="135"/>
      <c r="UVL5" s="135"/>
      <c r="UVM5" s="135"/>
      <c r="UVN5" s="135"/>
      <c r="UVO5" s="135"/>
      <c r="UVP5" s="135"/>
      <c r="UVQ5" s="135"/>
      <c r="UVR5" s="135"/>
      <c r="UVS5" s="135"/>
      <c r="UVT5" s="135"/>
      <c r="UVU5" s="135"/>
      <c r="UVV5" s="135"/>
      <c r="UVW5" s="135"/>
      <c r="UVX5" s="135"/>
      <c r="UVY5" s="135"/>
      <c r="UVZ5" s="135"/>
      <c r="UWA5" s="135"/>
      <c r="UWB5" s="135"/>
      <c r="UWC5" s="135"/>
      <c r="UWD5" s="135"/>
      <c r="UWE5" s="135"/>
      <c r="UWF5" s="135"/>
      <c r="UWG5" s="135"/>
      <c r="UWH5" s="135"/>
      <c r="UWI5" s="135"/>
      <c r="UWJ5" s="135"/>
      <c r="UWK5" s="135"/>
      <c r="UWL5" s="135"/>
      <c r="UWM5" s="135"/>
      <c r="UWN5" s="135"/>
      <c r="UWO5" s="135"/>
      <c r="UWP5" s="135"/>
      <c r="UWQ5" s="135"/>
      <c r="UWR5" s="135"/>
      <c r="UWS5" s="135"/>
      <c r="UWT5" s="135"/>
      <c r="UWU5" s="135"/>
      <c r="UWV5" s="135"/>
      <c r="UWW5" s="135"/>
      <c r="UWX5" s="135"/>
      <c r="UWY5" s="135"/>
      <c r="UWZ5" s="135"/>
      <c r="UXA5" s="135"/>
      <c r="UXB5" s="135"/>
      <c r="UXC5" s="135"/>
      <c r="UXD5" s="135"/>
      <c r="UXE5" s="135"/>
      <c r="UXF5" s="135"/>
      <c r="UXG5" s="135"/>
      <c r="UXH5" s="135"/>
      <c r="UXI5" s="135"/>
      <c r="UXJ5" s="135"/>
      <c r="UXK5" s="135"/>
      <c r="UXL5" s="135"/>
      <c r="UXM5" s="135"/>
      <c r="UXN5" s="135"/>
      <c r="UXO5" s="135"/>
      <c r="UXP5" s="135"/>
      <c r="UXQ5" s="135"/>
      <c r="UXR5" s="135"/>
      <c r="UXS5" s="135"/>
      <c r="UXT5" s="135"/>
      <c r="UXU5" s="135"/>
      <c r="UXV5" s="135"/>
      <c r="UXW5" s="135"/>
      <c r="UXX5" s="135"/>
      <c r="UXY5" s="135"/>
      <c r="UXZ5" s="135"/>
      <c r="UYA5" s="135"/>
      <c r="UYB5" s="135"/>
      <c r="UYC5" s="135"/>
      <c r="UYD5" s="135"/>
      <c r="UYE5" s="135"/>
      <c r="UYF5" s="135"/>
      <c r="UYG5" s="135"/>
      <c r="UYH5" s="135"/>
      <c r="UYI5" s="135"/>
      <c r="UYJ5" s="135"/>
      <c r="UYK5" s="135"/>
      <c r="UYL5" s="135"/>
      <c r="UYM5" s="135"/>
      <c r="UYN5" s="135"/>
      <c r="UYO5" s="135"/>
      <c r="UYP5" s="135"/>
      <c r="UYQ5" s="135"/>
      <c r="UYR5" s="135"/>
      <c r="UYS5" s="135"/>
      <c r="UYT5" s="135"/>
      <c r="UYU5" s="135"/>
      <c r="UYV5" s="135"/>
      <c r="UYW5" s="135"/>
      <c r="UYX5" s="135"/>
      <c r="UYY5" s="135"/>
      <c r="UYZ5" s="135"/>
      <c r="UZA5" s="135"/>
      <c r="UZB5" s="135"/>
      <c r="UZC5" s="135"/>
      <c r="UZD5" s="135"/>
      <c r="UZE5" s="135"/>
      <c r="UZF5" s="135"/>
      <c r="UZG5" s="135"/>
      <c r="UZH5" s="135"/>
      <c r="UZI5" s="135"/>
      <c r="UZJ5" s="135"/>
      <c r="UZK5" s="135"/>
      <c r="UZL5" s="135"/>
      <c r="UZM5" s="135"/>
      <c r="UZN5" s="135"/>
      <c r="UZO5" s="135"/>
      <c r="UZP5" s="135"/>
      <c r="UZQ5" s="135"/>
      <c r="UZR5" s="135"/>
      <c r="UZS5" s="135"/>
      <c r="UZT5" s="135"/>
      <c r="UZU5" s="135"/>
      <c r="UZV5" s="135"/>
      <c r="UZW5" s="135"/>
      <c r="UZX5" s="135"/>
      <c r="UZY5" s="135"/>
      <c r="UZZ5" s="135"/>
      <c r="VAA5" s="135"/>
      <c r="VAB5" s="135"/>
      <c r="VAC5" s="135"/>
      <c r="VAD5" s="135"/>
      <c r="VAE5" s="135"/>
      <c r="VAF5" s="135"/>
      <c r="VAG5" s="135"/>
      <c r="VAH5" s="135"/>
      <c r="VAI5" s="135"/>
      <c r="VAJ5" s="135"/>
      <c r="VAK5" s="135"/>
      <c r="VAL5" s="135"/>
      <c r="VAM5" s="135"/>
      <c r="VAN5" s="135"/>
      <c r="VAO5" s="135"/>
      <c r="VAP5" s="135"/>
      <c r="VAQ5" s="135"/>
      <c r="VAR5" s="135"/>
      <c r="VAS5" s="135"/>
      <c r="VAT5" s="135"/>
      <c r="VAU5" s="135"/>
      <c r="VAV5" s="135"/>
      <c r="VAW5" s="135"/>
      <c r="VAX5" s="135"/>
      <c r="VAY5" s="135"/>
      <c r="VAZ5" s="135"/>
      <c r="VBA5" s="135"/>
      <c r="VBB5" s="135"/>
      <c r="VBC5" s="135"/>
      <c r="VBD5" s="135"/>
      <c r="VBE5" s="135"/>
      <c r="VBF5" s="135"/>
      <c r="VBG5" s="135"/>
      <c r="VBH5" s="135"/>
      <c r="VBI5" s="135"/>
      <c r="VBJ5" s="135"/>
      <c r="VBK5" s="135"/>
      <c r="VBL5" s="135"/>
      <c r="VBM5" s="135"/>
      <c r="VBN5" s="135"/>
      <c r="VBO5" s="135"/>
      <c r="VBP5" s="135"/>
      <c r="VBQ5" s="135"/>
      <c r="VBR5" s="135"/>
      <c r="VBS5" s="135"/>
      <c r="VBT5" s="135"/>
      <c r="VBU5" s="135"/>
      <c r="VBV5" s="135"/>
      <c r="VBW5" s="135"/>
      <c r="VBX5" s="135"/>
      <c r="VBY5" s="135"/>
      <c r="VBZ5" s="135"/>
      <c r="VCA5" s="135"/>
      <c r="VCB5" s="135"/>
      <c r="VCC5" s="135"/>
      <c r="VCD5" s="135"/>
      <c r="VCE5" s="135"/>
      <c r="VCF5" s="135"/>
      <c r="VCG5" s="135"/>
      <c r="VCH5" s="135"/>
      <c r="VCI5" s="135"/>
      <c r="VCJ5" s="135"/>
      <c r="VCK5" s="135"/>
      <c r="VCL5" s="135"/>
      <c r="VCM5" s="135"/>
      <c r="VCN5" s="135"/>
      <c r="VCO5" s="135"/>
      <c r="VCP5" s="135"/>
      <c r="VCQ5" s="135"/>
      <c r="VCR5" s="135"/>
      <c r="VCS5" s="135"/>
      <c r="VCT5" s="135"/>
      <c r="VCU5" s="135"/>
      <c r="VCV5" s="135"/>
      <c r="VCW5" s="135"/>
      <c r="VCX5" s="135"/>
      <c r="VCY5" s="135"/>
      <c r="VCZ5" s="135"/>
      <c r="VDA5" s="135"/>
      <c r="VDB5" s="135"/>
      <c r="VDC5" s="135"/>
      <c r="VDD5" s="135"/>
      <c r="VDE5" s="135"/>
      <c r="VDF5" s="135"/>
      <c r="VDG5" s="135"/>
      <c r="VDH5" s="135"/>
      <c r="VDI5" s="135"/>
      <c r="VDJ5" s="135"/>
      <c r="VDK5" s="135"/>
      <c r="VDL5" s="135"/>
      <c r="VDM5" s="135"/>
      <c r="VDN5" s="135"/>
      <c r="VDO5" s="135"/>
      <c r="VDP5" s="135"/>
      <c r="VDQ5" s="135"/>
      <c r="VDR5" s="135"/>
      <c r="VDS5" s="135"/>
      <c r="VDT5" s="135"/>
      <c r="VDU5" s="135"/>
      <c r="VDV5" s="135"/>
      <c r="VDW5" s="135"/>
      <c r="VDX5" s="135"/>
      <c r="VDY5" s="135"/>
      <c r="VDZ5" s="135"/>
      <c r="VEA5" s="135"/>
      <c r="VEB5" s="135"/>
      <c r="VEC5" s="135"/>
      <c r="VED5" s="135"/>
      <c r="VEE5" s="135"/>
      <c r="VEF5" s="135"/>
      <c r="VEG5" s="135"/>
      <c r="VEH5" s="135"/>
      <c r="VEI5" s="135"/>
      <c r="VEJ5" s="135"/>
      <c r="VEK5" s="135"/>
      <c r="VEL5" s="135"/>
      <c r="VEM5" s="135"/>
      <c r="VEN5" s="135"/>
      <c r="VEO5" s="135"/>
      <c r="VEP5" s="135"/>
      <c r="VEQ5" s="135"/>
      <c r="VER5" s="135"/>
      <c r="VES5" s="135"/>
      <c r="VET5" s="135"/>
      <c r="VEU5" s="135"/>
      <c r="VEV5" s="135"/>
      <c r="VEW5" s="135"/>
      <c r="VEX5" s="135"/>
      <c r="VEY5" s="135"/>
      <c r="VEZ5" s="135"/>
      <c r="VFA5" s="135"/>
      <c r="VFB5" s="135"/>
      <c r="VFC5" s="135"/>
      <c r="VFD5" s="135"/>
      <c r="VFE5" s="135"/>
      <c r="VFF5" s="135"/>
      <c r="VFG5" s="135"/>
      <c r="VFH5" s="135"/>
      <c r="VFI5" s="135"/>
      <c r="VFJ5" s="135"/>
      <c r="VFK5" s="135"/>
      <c r="VFL5" s="135"/>
      <c r="VFM5" s="135"/>
      <c r="VFN5" s="135"/>
      <c r="VFO5" s="135"/>
      <c r="VFP5" s="135"/>
      <c r="VFQ5" s="135"/>
      <c r="VFR5" s="135"/>
      <c r="VFS5" s="135"/>
      <c r="VFT5" s="135"/>
      <c r="VFU5" s="135"/>
      <c r="VFV5" s="135"/>
      <c r="VFW5" s="135"/>
      <c r="VFX5" s="135"/>
      <c r="VFY5" s="135"/>
      <c r="VFZ5" s="135"/>
      <c r="VGA5" s="135"/>
      <c r="VGB5" s="135"/>
      <c r="VGC5" s="135"/>
      <c r="VGD5" s="135"/>
      <c r="VGE5" s="135"/>
      <c r="VGF5" s="135"/>
      <c r="VGG5" s="135"/>
      <c r="VGH5" s="135"/>
      <c r="VGI5" s="135"/>
      <c r="VGJ5" s="135"/>
      <c r="VGK5" s="135"/>
      <c r="VGL5" s="135"/>
      <c r="VGM5" s="135"/>
      <c r="VGN5" s="135"/>
      <c r="VGO5" s="135"/>
      <c r="VGP5" s="135"/>
      <c r="VGQ5" s="135"/>
      <c r="VGR5" s="135"/>
      <c r="VGS5" s="135"/>
      <c r="VGT5" s="135"/>
      <c r="VGU5" s="135"/>
      <c r="VGV5" s="135"/>
      <c r="VGW5" s="135"/>
      <c r="VGX5" s="135"/>
      <c r="VGY5" s="135"/>
      <c r="VGZ5" s="135"/>
      <c r="VHA5" s="135"/>
      <c r="VHB5" s="135"/>
      <c r="VHC5" s="135"/>
      <c r="VHD5" s="135"/>
      <c r="VHE5" s="135"/>
      <c r="VHF5" s="135"/>
      <c r="VHG5" s="135"/>
      <c r="VHH5" s="135"/>
      <c r="VHI5" s="135"/>
      <c r="VHJ5" s="135"/>
      <c r="VHK5" s="135"/>
      <c r="VHL5" s="135"/>
      <c r="VHM5" s="135"/>
      <c r="VHN5" s="135"/>
      <c r="VHO5" s="135"/>
      <c r="VHP5" s="135"/>
      <c r="VHQ5" s="135"/>
      <c r="VHR5" s="135"/>
      <c r="VHS5" s="135"/>
      <c r="VHT5" s="135"/>
      <c r="VHU5" s="135"/>
      <c r="VHV5" s="135"/>
      <c r="VHW5" s="135"/>
      <c r="VHX5" s="135"/>
      <c r="VHY5" s="135"/>
      <c r="VHZ5" s="135"/>
      <c r="VIA5" s="135"/>
      <c r="VIB5" s="135"/>
      <c r="VIC5" s="135"/>
      <c r="VID5" s="135"/>
      <c r="VIE5" s="135"/>
      <c r="VIF5" s="135"/>
      <c r="VIG5" s="135"/>
      <c r="VIH5" s="135"/>
      <c r="VII5" s="135"/>
      <c r="VIJ5" s="135"/>
      <c r="VIK5" s="135"/>
      <c r="VIL5" s="135"/>
      <c r="VIM5" s="135"/>
      <c r="VIN5" s="135"/>
      <c r="VIO5" s="135"/>
      <c r="VIP5" s="135"/>
      <c r="VIQ5" s="135"/>
      <c r="VIR5" s="135"/>
      <c r="VIS5" s="135"/>
      <c r="VIT5" s="135"/>
      <c r="VIU5" s="135"/>
      <c r="VIV5" s="135"/>
      <c r="VIW5" s="135"/>
      <c r="VIX5" s="135"/>
      <c r="VIY5" s="135"/>
      <c r="VIZ5" s="135"/>
      <c r="VJA5" s="135"/>
      <c r="VJB5" s="135"/>
      <c r="VJC5" s="135"/>
      <c r="VJD5" s="135"/>
      <c r="VJE5" s="135"/>
      <c r="VJF5" s="135"/>
      <c r="VJG5" s="135"/>
      <c r="VJH5" s="135"/>
      <c r="VJI5" s="135"/>
      <c r="VJJ5" s="135"/>
      <c r="VJK5" s="135"/>
      <c r="VJL5" s="135"/>
      <c r="VJM5" s="135"/>
      <c r="VJN5" s="135"/>
      <c r="VJO5" s="135"/>
      <c r="VJP5" s="135"/>
      <c r="VJQ5" s="135"/>
      <c r="VJR5" s="135"/>
      <c r="VJS5" s="135"/>
      <c r="VJT5" s="135"/>
      <c r="VJU5" s="135"/>
      <c r="VJV5" s="135"/>
      <c r="VJW5" s="135"/>
      <c r="VJX5" s="135"/>
      <c r="VJY5" s="135"/>
      <c r="VJZ5" s="135"/>
      <c r="VKA5" s="135"/>
      <c r="VKB5" s="135"/>
      <c r="VKC5" s="135"/>
      <c r="VKD5" s="135"/>
      <c r="VKE5" s="135"/>
      <c r="VKF5" s="135"/>
      <c r="VKG5" s="135"/>
      <c r="VKH5" s="135"/>
      <c r="VKI5" s="135"/>
      <c r="VKJ5" s="135"/>
      <c r="VKK5" s="135"/>
      <c r="VKL5" s="135"/>
      <c r="VKM5" s="135"/>
      <c r="VKN5" s="135"/>
      <c r="VKO5" s="135"/>
      <c r="VKP5" s="135"/>
      <c r="VKQ5" s="135"/>
      <c r="VKR5" s="135"/>
      <c r="VKS5" s="135"/>
      <c r="VKT5" s="135"/>
      <c r="VKU5" s="135"/>
      <c r="VKV5" s="135"/>
      <c r="VKW5" s="135"/>
      <c r="VKX5" s="135"/>
      <c r="VKY5" s="135"/>
      <c r="VKZ5" s="135"/>
      <c r="VLA5" s="135"/>
      <c r="VLB5" s="135"/>
      <c r="VLC5" s="135"/>
      <c r="VLD5" s="135"/>
      <c r="VLE5" s="135"/>
      <c r="VLF5" s="135"/>
      <c r="VLG5" s="135"/>
      <c r="VLH5" s="135"/>
      <c r="VLI5" s="135"/>
      <c r="VLJ5" s="135"/>
      <c r="VLK5" s="135"/>
      <c r="VLL5" s="135"/>
      <c r="VLM5" s="135"/>
      <c r="VLN5" s="135"/>
      <c r="VLO5" s="135"/>
      <c r="VLP5" s="135"/>
      <c r="VLQ5" s="135"/>
      <c r="VLR5" s="135"/>
      <c r="VLS5" s="135"/>
      <c r="VLT5" s="135"/>
      <c r="VLU5" s="135"/>
      <c r="VLV5" s="135"/>
      <c r="VLW5" s="135"/>
      <c r="VLX5" s="135"/>
      <c r="VLY5" s="135"/>
      <c r="VLZ5" s="135"/>
      <c r="VMA5" s="135"/>
      <c r="VMB5" s="135"/>
      <c r="VMC5" s="135"/>
      <c r="VMD5" s="135"/>
      <c r="VME5" s="135"/>
      <c r="VMF5" s="135"/>
      <c r="VMG5" s="135"/>
      <c r="VMH5" s="135"/>
      <c r="VMI5" s="135"/>
      <c r="VMJ5" s="135"/>
      <c r="VMK5" s="135"/>
      <c r="VML5" s="135"/>
      <c r="VMM5" s="135"/>
      <c r="VMN5" s="135"/>
      <c r="VMO5" s="135"/>
      <c r="VMP5" s="135"/>
      <c r="VMQ5" s="135"/>
      <c r="VMR5" s="135"/>
      <c r="VMS5" s="135"/>
      <c r="VMT5" s="135"/>
      <c r="VMU5" s="135"/>
      <c r="VMV5" s="135"/>
      <c r="VMW5" s="135"/>
      <c r="VMX5" s="135"/>
      <c r="VMY5" s="135"/>
      <c r="VMZ5" s="135"/>
      <c r="VNA5" s="135"/>
      <c r="VNB5" s="135"/>
      <c r="VNC5" s="135"/>
      <c r="VND5" s="135"/>
      <c r="VNE5" s="135"/>
      <c r="VNF5" s="135"/>
      <c r="VNG5" s="135"/>
      <c r="VNH5" s="135"/>
      <c r="VNI5" s="135"/>
      <c r="VNJ5" s="135"/>
      <c r="VNK5" s="135"/>
      <c r="VNL5" s="135"/>
      <c r="VNM5" s="135"/>
      <c r="VNN5" s="135"/>
      <c r="VNO5" s="135"/>
      <c r="VNP5" s="135"/>
      <c r="VNQ5" s="135"/>
      <c r="VNR5" s="135"/>
      <c r="VNS5" s="135"/>
      <c r="VNT5" s="135"/>
      <c r="VNU5" s="135"/>
      <c r="VNV5" s="135"/>
      <c r="VNW5" s="135"/>
      <c r="VNX5" s="135"/>
      <c r="VNY5" s="135"/>
      <c r="VNZ5" s="135"/>
      <c r="VOA5" s="135"/>
      <c r="VOB5" s="135"/>
      <c r="VOC5" s="135"/>
      <c r="VOD5" s="135"/>
      <c r="VOE5" s="135"/>
      <c r="VOF5" s="135"/>
      <c r="VOG5" s="135"/>
      <c r="VOH5" s="135"/>
      <c r="VOI5" s="135"/>
      <c r="VOJ5" s="135"/>
      <c r="VOK5" s="135"/>
      <c r="VOL5" s="135"/>
      <c r="VOM5" s="135"/>
      <c r="VON5" s="135"/>
      <c r="VOO5" s="135"/>
      <c r="VOP5" s="135"/>
      <c r="VOQ5" s="135"/>
      <c r="VOR5" s="135"/>
      <c r="VOS5" s="135"/>
      <c r="VOT5" s="135"/>
      <c r="VOU5" s="135"/>
      <c r="VOV5" s="135"/>
      <c r="VOW5" s="135"/>
      <c r="VOX5" s="135"/>
      <c r="VOY5" s="135"/>
      <c r="VOZ5" s="135"/>
      <c r="VPA5" s="135"/>
      <c r="VPB5" s="135"/>
      <c r="VPC5" s="135"/>
      <c r="VPD5" s="135"/>
      <c r="VPE5" s="135"/>
      <c r="VPF5" s="135"/>
      <c r="VPG5" s="135"/>
      <c r="VPH5" s="135"/>
      <c r="VPI5" s="135"/>
      <c r="VPJ5" s="135"/>
      <c r="VPK5" s="135"/>
      <c r="VPL5" s="135"/>
      <c r="VPM5" s="135"/>
      <c r="VPN5" s="135"/>
      <c r="VPO5" s="135"/>
      <c r="VPP5" s="135"/>
      <c r="VPQ5" s="135"/>
      <c r="VPR5" s="135"/>
      <c r="VPS5" s="135"/>
      <c r="VPT5" s="135"/>
      <c r="VPU5" s="135"/>
      <c r="VPV5" s="135"/>
      <c r="VPW5" s="135"/>
      <c r="VPX5" s="135"/>
      <c r="VPY5" s="135"/>
      <c r="VPZ5" s="135"/>
      <c r="VQA5" s="135"/>
      <c r="VQB5" s="135"/>
      <c r="VQC5" s="135"/>
      <c r="VQD5" s="135"/>
      <c r="VQE5" s="135"/>
      <c r="VQF5" s="135"/>
      <c r="VQG5" s="135"/>
      <c r="VQH5" s="135"/>
      <c r="VQI5" s="135"/>
      <c r="VQJ5" s="135"/>
      <c r="VQK5" s="135"/>
      <c r="VQL5" s="135"/>
      <c r="VQM5" s="135"/>
      <c r="VQN5" s="135"/>
      <c r="VQO5" s="135"/>
      <c r="VQP5" s="135"/>
      <c r="VQQ5" s="135"/>
      <c r="VQR5" s="135"/>
      <c r="VQS5" s="135"/>
      <c r="VQT5" s="135"/>
      <c r="VQU5" s="135"/>
      <c r="VQV5" s="135"/>
      <c r="VQW5" s="135"/>
      <c r="VQX5" s="135"/>
      <c r="VQY5" s="135"/>
      <c r="VQZ5" s="135"/>
      <c r="VRA5" s="135"/>
      <c r="VRB5" s="135"/>
      <c r="VRC5" s="135"/>
      <c r="VRD5" s="135"/>
      <c r="VRE5" s="135"/>
      <c r="VRF5" s="135"/>
      <c r="VRG5" s="135"/>
      <c r="VRH5" s="135"/>
      <c r="VRI5" s="135"/>
      <c r="VRJ5" s="135"/>
      <c r="VRK5" s="135"/>
      <c r="VRL5" s="135"/>
      <c r="VRM5" s="135"/>
      <c r="VRN5" s="135"/>
      <c r="VRO5" s="135"/>
      <c r="VRP5" s="135"/>
      <c r="VRQ5" s="135"/>
      <c r="VRR5" s="135"/>
      <c r="VRS5" s="135"/>
      <c r="VRT5" s="135"/>
      <c r="VRU5" s="135"/>
      <c r="VRV5" s="135"/>
      <c r="VRW5" s="135"/>
      <c r="VRX5" s="135"/>
      <c r="VRY5" s="135"/>
      <c r="VRZ5" s="135"/>
      <c r="VSA5" s="135"/>
      <c r="VSB5" s="135"/>
      <c r="VSC5" s="135"/>
      <c r="VSD5" s="135"/>
      <c r="VSE5" s="135"/>
      <c r="VSF5" s="135"/>
      <c r="VSG5" s="135"/>
      <c r="VSH5" s="135"/>
      <c r="VSI5" s="135"/>
      <c r="VSJ5" s="135"/>
      <c r="VSK5" s="135"/>
      <c r="VSL5" s="135"/>
      <c r="VSM5" s="135"/>
      <c r="VSN5" s="135"/>
      <c r="VSO5" s="135"/>
      <c r="VSP5" s="135"/>
      <c r="VSQ5" s="135"/>
      <c r="VSR5" s="135"/>
      <c r="VSS5" s="135"/>
      <c r="VST5" s="135"/>
      <c r="VSU5" s="135"/>
      <c r="VSV5" s="135"/>
      <c r="VSW5" s="135"/>
      <c r="VSX5" s="135"/>
      <c r="VSY5" s="135"/>
      <c r="VSZ5" s="135"/>
      <c r="VTA5" s="135"/>
      <c r="VTB5" s="135"/>
      <c r="VTC5" s="135"/>
      <c r="VTD5" s="135"/>
      <c r="VTE5" s="135"/>
      <c r="VTF5" s="135"/>
      <c r="VTG5" s="135"/>
      <c r="VTH5" s="135"/>
      <c r="VTI5" s="135"/>
      <c r="VTJ5" s="135"/>
      <c r="VTK5" s="135"/>
      <c r="VTL5" s="135"/>
      <c r="VTM5" s="135"/>
      <c r="VTN5" s="135"/>
      <c r="VTO5" s="135"/>
      <c r="VTP5" s="135"/>
      <c r="VTQ5" s="135"/>
      <c r="VTR5" s="135"/>
      <c r="VTS5" s="135"/>
      <c r="VTT5" s="135"/>
      <c r="VTU5" s="135"/>
      <c r="VTV5" s="135"/>
      <c r="VTW5" s="135"/>
      <c r="VTX5" s="135"/>
      <c r="VTY5" s="135"/>
      <c r="VTZ5" s="135"/>
      <c r="VUA5" s="135"/>
      <c r="VUB5" s="135"/>
      <c r="VUC5" s="135"/>
      <c r="VUD5" s="135"/>
      <c r="VUE5" s="135"/>
      <c r="VUF5" s="135"/>
      <c r="VUG5" s="135"/>
      <c r="VUH5" s="135"/>
      <c r="VUI5" s="135"/>
      <c r="VUJ5" s="135"/>
      <c r="VUK5" s="135"/>
      <c r="VUL5" s="135"/>
      <c r="VUM5" s="135"/>
      <c r="VUN5" s="135"/>
      <c r="VUO5" s="135"/>
      <c r="VUP5" s="135"/>
      <c r="VUQ5" s="135"/>
      <c r="VUR5" s="135"/>
      <c r="VUS5" s="135"/>
      <c r="VUT5" s="135"/>
      <c r="VUU5" s="135"/>
      <c r="VUV5" s="135"/>
      <c r="VUW5" s="135"/>
      <c r="VUX5" s="135"/>
      <c r="VUY5" s="135"/>
      <c r="VUZ5" s="135"/>
      <c r="VVA5" s="135"/>
      <c r="VVB5" s="135"/>
      <c r="VVC5" s="135"/>
      <c r="VVD5" s="135"/>
      <c r="VVE5" s="135"/>
      <c r="VVF5" s="135"/>
      <c r="VVG5" s="135"/>
      <c r="VVH5" s="135"/>
      <c r="VVI5" s="135"/>
      <c r="VVJ5" s="135"/>
      <c r="VVK5" s="135"/>
      <c r="VVL5" s="135"/>
      <c r="VVM5" s="135"/>
      <c r="VVN5" s="135"/>
      <c r="VVO5" s="135"/>
      <c r="VVP5" s="135"/>
      <c r="VVQ5" s="135"/>
      <c r="VVR5" s="135"/>
      <c r="VVS5" s="135"/>
      <c r="VVT5" s="135"/>
      <c r="VVU5" s="135"/>
      <c r="VVV5" s="135"/>
      <c r="VVW5" s="135"/>
      <c r="VVX5" s="135"/>
      <c r="VVY5" s="135"/>
      <c r="VVZ5" s="135"/>
      <c r="VWA5" s="135"/>
      <c r="VWB5" s="135"/>
      <c r="VWC5" s="135"/>
      <c r="VWD5" s="135"/>
      <c r="VWE5" s="135"/>
      <c r="VWF5" s="135"/>
      <c r="VWG5" s="135"/>
      <c r="VWH5" s="135"/>
      <c r="VWI5" s="135"/>
      <c r="VWJ5" s="135"/>
      <c r="VWK5" s="135"/>
      <c r="VWL5" s="135"/>
      <c r="VWM5" s="135"/>
      <c r="VWN5" s="135"/>
      <c r="VWO5" s="135"/>
      <c r="VWP5" s="135"/>
      <c r="VWQ5" s="135"/>
      <c r="VWR5" s="135"/>
      <c r="VWS5" s="135"/>
      <c r="VWT5" s="135"/>
      <c r="VWU5" s="135"/>
      <c r="VWV5" s="135"/>
      <c r="VWW5" s="135"/>
      <c r="VWX5" s="135"/>
      <c r="VWY5" s="135"/>
      <c r="VWZ5" s="135"/>
      <c r="VXA5" s="135"/>
      <c r="VXB5" s="135"/>
      <c r="VXC5" s="135"/>
      <c r="VXD5" s="135"/>
      <c r="VXE5" s="135"/>
      <c r="VXF5" s="135"/>
      <c r="VXG5" s="135"/>
      <c r="VXH5" s="135"/>
      <c r="VXI5" s="135"/>
      <c r="VXJ5" s="135"/>
      <c r="VXK5" s="135"/>
      <c r="VXL5" s="135"/>
      <c r="VXM5" s="135"/>
      <c r="VXN5" s="135"/>
      <c r="VXO5" s="135"/>
      <c r="VXP5" s="135"/>
      <c r="VXQ5" s="135"/>
      <c r="VXR5" s="135"/>
      <c r="VXS5" s="135"/>
      <c r="VXT5" s="135"/>
      <c r="VXU5" s="135"/>
      <c r="VXV5" s="135"/>
      <c r="VXW5" s="135"/>
      <c r="VXX5" s="135"/>
      <c r="VXY5" s="135"/>
      <c r="VXZ5" s="135"/>
      <c r="VYA5" s="135"/>
      <c r="VYB5" s="135"/>
      <c r="VYC5" s="135"/>
      <c r="VYD5" s="135"/>
      <c r="VYE5" s="135"/>
      <c r="VYF5" s="135"/>
      <c r="VYG5" s="135"/>
      <c r="VYH5" s="135"/>
      <c r="VYI5" s="135"/>
      <c r="VYJ5" s="135"/>
      <c r="VYK5" s="135"/>
      <c r="VYL5" s="135"/>
      <c r="VYM5" s="135"/>
      <c r="VYN5" s="135"/>
      <c r="VYO5" s="135"/>
      <c r="VYP5" s="135"/>
      <c r="VYQ5" s="135"/>
      <c r="VYR5" s="135"/>
      <c r="VYS5" s="135"/>
      <c r="VYT5" s="135"/>
      <c r="VYU5" s="135"/>
      <c r="VYV5" s="135"/>
      <c r="VYW5" s="135"/>
      <c r="VYX5" s="135"/>
      <c r="VYY5" s="135"/>
      <c r="VYZ5" s="135"/>
      <c r="VZA5" s="135"/>
      <c r="VZB5" s="135"/>
      <c r="VZC5" s="135"/>
      <c r="VZD5" s="135"/>
      <c r="VZE5" s="135"/>
      <c r="VZF5" s="135"/>
      <c r="VZG5" s="135"/>
      <c r="VZH5" s="135"/>
      <c r="VZI5" s="135"/>
      <c r="VZJ5" s="135"/>
      <c r="VZK5" s="135"/>
      <c r="VZL5" s="135"/>
      <c r="VZM5" s="135"/>
      <c r="VZN5" s="135"/>
      <c r="VZO5" s="135"/>
      <c r="VZP5" s="135"/>
      <c r="VZQ5" s="135"/>
      <c r="VZR5" s="135"/>
      <c r="VZS5" s="135"/>
      <c r="VZT5" s="135"/>
      <c r="VZU5" s="135"/>
      <c r="VZV5" s="135"/>
      <c r="VZW5" s="135"/>
      <c r="VZX5" s="135"/>
      <c r="VZY5" s="135"/>
      <c r="VZZ5" s="135"/>
      <c r="WAA5" s="135"/>
      <c r="WAB5" s="135"/>
      <c r="WAC5" s="135"/>
      <c r="WAD5" s="135"/>
      <c r="WAE5" s="135"/>
      <c r="WAF5" s="135"/>
      <c r="WAG5" s="135"/>
      <c r="WAH5" s="135"/>
      <c r="WAI5" s="135"/>
      <c r="WAJ5" s="135"/>
      <c r="WAK5" s="135"/>
      <c r="WAL5" s="135"/>
      <c r="WAM5" s="135"/>
      <c r="WAN5" s="135"/>
      <c r="WAO5" s="135"/>
      <c r="WAP5" s="135"/>
      <c r="WAQ5" s="135"/>
      <c r="WAR5" s="135"/>
      <c r="WAS5" s="135"/>
      <c r="WAT5" s="135"/>
      <c r="WAU5" s="135"/>
      <c r="WAV5" s="135"/>
      <c r="WAW5" s="135"/>
      <c r="WAX5" s="135"/>
      <c r="WAY5" s="135"/>
      <c r="WAZ5" s="135"/>
      <c r="WBA5" s="135"/>
      <c r="WBB5" s="135"/>
      <c r="WBC5" s="135"/>
      <c r="WBD5" s="135"/>
      <c r="WBE5" s="135"/>
      <c r="WBF5" s="135"/>
      <c r="WBG5" s="135"/>
      <c r="WBH5" s="135"/>
      <c r="WBI5" s="135"/>
      <c r="WBJ5" s="135"/>
      <c r="WBK5" s="135"/>
      <c r="WBL5" s="135"/>
      <c r="WBM5" s="135"/>
      <c r="WBN5" s="135"/>
      <c r="WBO5" s="135"/>
      <c r="WBP5" s="135"/>
      <c r="WBQ5" s="135"/>
      <c r="WBR5" s="135"/>
      <c r="WBS5" s="135"/>
      <c r="WBT5" s="135"/>
      <c r="WBU5" s="135"/>
      <c r="WBV5" s="135"/>
      <c r="WBW5" s="135"/>
      <c r="WBX5" s="135"/>
      <c r="WBY5" s="135"/>
      <c r="WBZ5" s="135"/>
      <c r="WCA5" s="135"/>
      <c r="WCB5" s="135"/>
      <c r="WCC5" s="135"/>
      <c r="WCD5" s="135"/>
      <c r="WCE5" s="135"/>
      <c r="WCF5" s="135"/>
      <c r="WCG5" s="135"/>
      <c r="WCH5" s="135"/>
      <c r="WCI5" s="135"/>
      <c r="WCJ5" s="135"/>
      <c r="WCK5" s="135"/>
      <c r="WCL5" s="135"/>
      <c r="WCM5" s="135"/>
      <c r="WCN5" s="135"/>
      <c r="WCO5" s="135"/>
      <c r="WCP5" s="135"/>
      <c r="WCQ5" s="135"/>
      <c r="WCR5" s="135"/>
      <c r="WCS5" s="135"/>
      <c r="WCT5" s="135"/>
      <c r="WCU5" s="135"/>
      <c r="WCV5" s="135"/>
      <c r="WCW5" s="135"/>
      <c r="WCX5" s="135"/>
      <c r="WCY5" s="135"/>
      <c r="WCZ5" s="135"/>
      <c r="WDA5" s="135"/>
      <c r="WDB5" s="135"/>
      <c r="WDC5" s="135"/>
      <c r="WDD5" s="135"/>
      <c r="WDE5" s="135"/>
      <c r="WDF5" s="135"/>
      <c r="WDG5" s="135"/>
      <c r="WDH5" s="135"/>
      <c r="WDI5" s="135"/>
      <c r="WDJ5" s="135"/>
      <c r="WDK5" s="135"/>
      <c r="WDL5" s="135"/>
      <c r="WDM5" s="135"/>
      <c r="WDN5" s="135"/>
      <c r="WDO5" s="135"/>
      <c r="WDP5" s="135"/>
      <c r="WDQ5" s="135"/>
      <c r="WDR5" s="135"/>
      <c r="WDS5" s="135"/>
      <c r="WDT5" s="135"/>
      <c r="WDU5" s="135"/>
      <c r="WDV5" s="135"/>
      <c r="WDW5" s="135"/>
      <c r="WDX5" s="135"/>
      <c r="WDY5" s="135"/>
      <c r="WDZ5" s="135"/>
      <c r="WEA5" s="135"/>
      <c r="WEB5" s="135"/>
      <c r="WEC5" s="135"/>
      <c r="WED5" s="135"/>
      <c r="WEE5" s="135"/>
      <c r="WEF5" s="135"/>
      <c r="WEG5" s="135"/>
      <c r="WEH5" s="135"/>
      <c r="WEI5" s="135"/>
      <c r="WEJ5" s="135"/>
      <c r="WEK5" s="135"/>
      <c r="WEL5" s="135"/>
      <c r="WEM5" s="135"/>
      <c r="WEN5" s="135"/>
      <c r="WEO5" s="135"/>
      <c r="WEP5" s="135"/>
      <c r="WEQ5" s="135"/>
      <c r="WER5" s="135"/>
      <c r="WES5" s="135"/>
      <c r="WET5" s="135"/>
      <c r="WEU5" s="135"/>
      <c r="WEV5" s="135"/>
      <c r="WEW5" s="135"/>
      <c r="WEX5" s="135"/>
      <c r="WEY5" s="135"/>
      <c r="WEZ5" s="135"/>
      <c r="WFA5" s="135"/>
      <c r="WFB5" s="135"/>
      <c r="WFC5" s="135"/>
      <c r="WFD5" s="135"/>
      <c r="WFE5" s="135"/>
      <c r="WFF5" s="135"/>
      <c r="WFG5" s="135"/>
      <c r="WFH5" s="135"/>
      <c r="WFI5" s="135"/>
      <c r="WFJ5" s="135"/>
      <c r="WFK5" s="135"/>
      <c r="WFL5" s="135"/>
      <c r="WFM5" s="135"/>
      <c r="WFN5" s="135"/>
      <c r="WFO5" s="135"/>
      <c r="WFP5" s="135"/>
      <c r="WFQ5" s="135"/>
      <c r="WFR5" s="135"/>
      <c r="WFS5" s="135"/>
      <c r="WFT5" s="135"/>
      <c r="WFU5" s="135"/>
      <c r="WFV5" s="135"/>
      <c r="WFW5" s="135"/>
      <c r="WFX5" s="135"/>
      <c r="WFY5" s="135"/>
      <c r="WFZ5" s="135"/>
      <c r="WGA5" s="135"/>
      <c r="WGB5" s="135"/>
      <c r="WGC5" s="135"/>
      <c r="WGD5" s="135"/>
      <c r="WGE5" s="135"/>
      <c r="WGF5" s="135"/>
      <c r="WGG5" s="135"/>
      <c r="WGH5" s="135"/>
      <c r="WGI5" s="135"/>
      <c r="WGJ5" s="135"/>
      <c r="WGK5" s="135"/>
      <c r="WGL5" s="135"/>
      <c r="WGM5" s="135"/>
      <c r="WGN5" s="135"/>
      <c r="WGO5" s="135"/>
      <c r="WGP5" s="135"/>
      <c r="WGQ5" s="135"/>
      <c r="WGR5" s="135"/>
      <c r="WGS5" s="135"/>
      <c r="WGT5" s="135"/>
      <c r="WGU5" s="135"/>
      <c r="WGV5" s="135"/>
      <c r="WGW5" s="135"/>
      <c r="WGX5" s="135"/>
      <c r="WGY5" s="135"/>
      <c r="WGZ5" s="135"/>
      <c r="WHA5" s="135"/>
      <c r="WHB5" s="135"/>
      <c r="WHC5" s="135"/>
      <c r="WHD5" s="135"/>
      <c r="WHE5" s="135"/>
      <c r="WHF5" s="135"/>
      <c r="WHG5" s="135"/>
      <c r="WHH5" s="135"/>
      <c r="WHI5" s="135"/>
      <c r="WHJ5" s="135"/>
      <c r="WHK5" s="135"/>
      <c r="WHL5" s="135"/>
      <c r="WHM5" s="135"/>
      <c r="WHN5" s="135"/>
      <c r="WHO5" s="135"/>
      <c r="WHP5" s="135"/>
      <c r="WHQ5" s="135"/>
      <c r="WHR5" s="135"/>
      <c r="WHS5" s="135"/>
      <c r="WHT5" s="135"/>
      <c r="WHU5" s="135"/>
      <c r="WHV5" s="135"/>
      <c r="WHW5" s="135"/>
      <c r="WHX5" s="135"/>
      <c r="WHY5" s="135"/>
      <c r="WHZ5" s="135"/>
      <c r="WIA5" s="135"/>
      <c r="WIB5" s="135"/>
      <c r="WIC5" s="135"/>
      <c r="WID5" s="135"/>
      <c r="WIE5" s="135"/>
      <c r="WIF5" s="135"/>
      <c r="WIG5" s="135"/>
      <c r="WIH5" s="135"/>
      <c r="WII5" s="135"/>
      <c r="WIJ5" s="135"/>
      <c r="WIK5" s="135"/>
      <c r="WIL5" s="135"/>
      <c r="WIM5" s="135"/>
      <c r="WIN5" s="135"/>
      <c r="WIO5" s="135"/>
      <c r="WIP5" s="135"/>
      <c r="WIQ5" s="135"/>
      <c r="WIR5" s="135"/>
      <c r="WIS5" s="135"/>
      <c r="WIT5" s="135"/>
      <c r="WIU5" s="135"/>
      <c r="WIV5" s="135"/>
      <c r="WIW5" s="135"/>
      <c r="WIX5" s="135"/>
      <c r="WIY5" s="135"/>
      <c r="WIZ5" s="135"/>
      <c r="WJA5" s="135"/>
      <c r="WJB5" s="135"/>
      <c r="WJC5" s="135"/>
      <c r="WJD5" s="135"/>
      <c r="WJE5" s="135"/>
      <c r="WJF5" s="135"/>
      <c r="WJG5" s="135"/>
      <c r="WJH5" s="135"/>
      <c r="WJI5" s="135"/>
      <c r="WJJ5" s="135"/>
      <c r="WJK5" s="135"/>
      <c r="WJL5" s="135"/>
      <c r="WJM5" s="135"/>
      <c r="WJN5" s="135"/>
      <c r="WJO5" s="135"/>
      <c r="WJP5" s="135"/>
      <c r="WJQ5" s="135"/>
      <c r="WJR5" s="135"/>
      <c r="WJS5" s="135"/>
      <c r="WJT5" s="135"/>
      <c r="WJU5" s="135"/>
      <c r="WJV5" s="135"/>
      <c r="WJW5" s="135"/>
      <c r="WJX5" s="135"/>
      <c r="WJY5" s="135"/>
      <c r="WJZ5" s="135"/>
      <c r="WKA5" s="135"/>
      <c r="WKB5" s="135"/>
      <c r="WKC5" s="135"/>
      <c r="WKD5" s="135"/>
      <c r="WKE5" s="135"/>
      <c r="WKF5" s="135"/>
      <c r="WKG5" s="135"/>
      <c r="WKH5" s="135"/>
      <c r="WKI5" s="135"/>
      <c r="WKJ5" s="135"/>
      <c r="WKK5" s="135"/>
      <c r="WKL5" s="135"/>
      <c r="WKM5" s="135"/>
      <c r="WKN5" s="135"/>
      <c r="WKO5" s="135"/>
      <c r="WKP5" s="135"/>
      <c r="WKQ5" s="135"/>
      <c r="WKR5" s="135"/>
      <c r="WKS5" s="135"/>
      <c r="WKT5" s="135"/>
      <c r="WKU5" s="135"/>
      <c r="WKV5" s="135"/>
      <c r="WKW5" s="135"/>
      <c r="WKX5" s="135"/>
      <c r="WKY5" s="135"/>
      <c r="WKZ5" s="135"/>
      <c r="WLA5" s="135"/>
      <c r="WLB5" s="135"/>
      <c r="WLC5" s="135"/>
      <c r="WLD5" s="135"/>
      <c r="WLE5" s="135"/>
      <c r="WLF5" s="135"/>
      <c r="WLG5" s="135"/>
      <c r="WLH5" s="135"/>
      <c r="WLI5" s="135"/>
      <c r="WLJ5" s="135"/>
      <c r="WLK5" s="135"/>
      <c r="WLL5" s="135"/>
      <c r="WLM5" s="135"/>
      <c r="WLN5" s="135"/>
      <c r="WLO5" s="135"/>
      <c r="WLP5" s="135"/>
      <c r="WLQ5" s="135"/>
      <c r="WLR5" s="135"/>
      <c r="WLS5" s="135"/>
      <c r="WLT5" s="135"/>
      <c r="WLU5" s="135"/>
      <c r="WLV5" s="135"/>
      <c r="WLW5" s="135"/>
      <c r="WLX5" s="135"/>
      <c r="WLY5" s="135"/>
      <c r="WLZ5" s="135"/>
      <c r="WMA5" s="135"/>
      <c r="WMB5" s="135"/>
      <c r="WMC5" s="135"/>
      <c r="WMD5" s="135"/>
      <c r="WME5" s="135"/>
      <c r="WMF5" s="135"/>
      <c r="WMG5" s="135"/>
      <c r="WMH5" s="135"/>
      <c r="WMI5" s="135"/>
      <c r="WMJ5" s="135"/>
      <c r="WMK5" s="135"/>
      <c r="WML5" s="135"/>
      <c r="WMM5" s="135"/>
      <c r="WMN5" s="135"/>
      <c r="WMO5" s="135"/>
      <c r="WMP5" s="135"/>
      <c r="WMQ5" s="135"/>
      <c r="WMR5" s="135"/>
      <c r="WMS5" s="135"/>
      <c r="WMT5" s="135"/>
      <c r="WMU5" s="135"/>
      <c r="WMV5" s="135"/>
      <c r="WMW5" s="135"/>
      <c r="WMX5" s="135"/>
      <c r="WMY5" s="135"/>
      <c r="WMZ5" s="135"/>
      <c r="WNA5" s="135"/>
      <c r="WNB5" s="135"/>
      <c r="WNC5" s="135"/>
      <c r="WND5" s="135"/>
      <c r="WNE5" s="135"/>
      <c r="WNF5" s="135"/>
      <c r="WNG5" s="135"/>
      <c r="WNH5" s="135"/>
      <c r="WNI5" s="135"/>
      <c r="WNJ5" s="135"/>
      <c r="WNK5" s="135"/>
      <c r="WNL5" s="135"/>
      <c r="WNM5" s="135"/>
      <c r="WNN5" s="135"/>
      <c r="WNO5" s="135"/>
      <c r="WNP5" s="135"/>
      <c r="WNQ5" s="135"/>
      <c r="WNR5" s="135"/>
      <c r="WNS5" s="135"/>
      <c r="WNT5" s="135"/>
      <c r="WNU5" s="135"/>
      <c r="WNV5" s="135"/>
      <c r="WNW5" s="135"/>
      <c r="WNX5" s="135"/>
      <c r="WNY5" s="135"/>
      <c r="WNZ5" s="135"/>
      <c r="WOA5" s="135"/>
      <c r="WOB5" s="135"/>
      <c r="WOC5" s="135"/>
      <c r="WOD5" s="135"/>
      <c r="WOE5" s="135"/>
      <c r="WOF5" s="135"/>
      <c r="WOG5" s="135"/>
      <c r="WOH5" s="135"/>
      <c r="WOI5" s="135"/>
      <c r="WOJ5" s="135"/>
      <c r="WOK5" s="135"/>
      <c r="WOL5" s="135"/>
      <c r="WOM5" s="135"/>
      <c r="WON5" s="135"/>
      <c r="WOO5" s="135"/>
      <c r="WOP5" s="135"/>
      <c r="WOQ5" s="135"/>
      <c r="WOR5" s="135"/>
      <c r="WOS5" s="135"/>
      <c r="WOT5" s="135"/>
      <c r="WOU5" s="135"/>
      <c r="WOV5" s="135"/>
      <c r="WOW5" s="135"/>
      <c r="WOX5" s="135"/>
      <c r="WOY5" s="135"/>
      <c r="WOZ5" s="135"/>
      <c r="WPA5" s="135"/>
      <c r="WPB5" s="135"/>
      <c r="WPC5" s="135"/>
      <c r="WPD5" s="135"/>
      <c r="WPE5" s="135"/>
      <c r="WPF5" s="135"/>
      <c r="WPG5" s="135"/>
      <c r="WPH5" s="135"/>
      <c r="WPI5" s="135"/>
      <c r="WPJ5" s="135"/>
      <c r="WPK5" s="135"/>
      <c r="WPL5" s="135"/>
      <c r="WPM5" s="135"/>
      <c r="WPN5" s="135"/>
      <c r="WPO5" s="135"/>
      <c r="WPP5" s="135"/>
      <c r="WPQ5" s="135"/>
      <c r="WPR5" s="135"/>
      <c r="WPS5" s="135"/>
      <c r="WPT5" s="135"/>
      <c r="WPU5" s="135"/>
      <c r="WPV5" s="135"/>
      <c r="WPW5" s="135"/>
      <c r="WPX5" s="135"/>
      <c r="WPY5" s="135"/>
      <c r="WPZ5" s="135"/>
      <c r="WQA5" s="135"/>
      <c r="WQB5" s="135"/>
      <c r="WQC5" s="135"/>
      <c r="WQD5" s="135"/>
      <c r="WQE5" s="135"/>
      <c r="WQF5" s="135"/>
      <c r="WQG5" s="135"/>
      <c r="WQH5" s="135"/>
      <c r="WQI5" s="135"/>
      <c r="WQJ5" s="135"/>
      <c r="WQK5" s="135"/>
      <c r="WQL5" s="135"/>
      <c r="WQM5" s="135"/>
      <c r="WQN5" s="135"/>
      <c r="WQO5" s="135"/>
      <c r="WQP5" s="135"/>
      <c r="WQQ5" s="135"/>
      <c r="WQR5" s="135"/>
      <c r="WQS5" s="135"/>
      <c r="WQT5" s="135"/>
      <c r="WQU5" s="135"/>
      <c r="WQV5" s="135"/>
      <c r="WQW5" s="135"/>
      <c r="WQX5" s="135"/>
      <c r="WQY5" s="135"/>
      <c r="WQZ5" s="135"/>
      <c r="WRA5" s="135"/>
      <c r="WRB5" s="135"/>
      <c r="WRC5" s="135"/>
      <c r="WRD5" s="135"/>
      <c r="WRE5" s="135"/>
      <c r="WRF5" s="135"/>
      <c r="WRG5" s="135"/>
      <c r="WRH5" s="135"/>
      <c r="WRI5" s="135"/>
      <c r="WRJ5" s="135"/>
      <c r="WRK5" s="135"/>
      <c r="WRL5" s="135"/>
      <c r="WRM5" s="135"/>
      <c r="WRN5" s="135"/>
      <c r="WRO5" s="135"/>
      <c r="WRP5" s="135"/>
      <c r="WRQ5" s="135"/>
      <c r="WRR5" s="135"/>
      <c r="WRS5" s="135"/>
      <c r="WRT5" s="135"/>
      <c r="WRU5" s="135"/>
      <c r="WRV5" s="135"/>
      <c r="WRW5" s="135"/>
      <c r="WRX5" s="135"/>
      <c r="WRY5" s="135"/>
      <c r="WRZ5" s="135"/>
      <c r="WSA5" s="135"/>
      <c r="WSB5" s="135"/>
      <c r="WSC5" s="135"/>
      <c r="WSD5" s="135"/>
      <c r="WSE5" s="135"/>
      <c r="WSF5" s="135"/>
      <c r="WSG5" s="135"/>
      <c r="WSH5" s="135"/>
      <c r="WSI5" s="135"/>
      <c r="WSJ5" s="135"/>
      <c r="WSK5" s="135"/>
      <c r="WSL5" s="135"/>
      <c r="WSM5" s="135"/>
      <c r="WSN5" s="135"/>
      <c r="WSO5" s="135"/>
      <c r="WSP5" s="135"/>
      <c r="WSQ5" s="135"/>
      <c r="WSR5" s="135"/>
      <c r="WSS5" s="135"/>
      <c r="WST5" s="135"/>
      <c r="WSU5" s="135"/>
      <c r="WSV5" s="135"/>
      <c r="WSW5" s="135"/>
      <c r="WSX5" s="135"/>
      <c r="WSY5" s="135"/>
      <c r="WSZ5" s="135"/>
      <c r="WTA5" s="135"/>
      <c r="WTB5" s="135"/>
      <c r="WTC5" s="135"/>
      <c r="WTD5" s="135"/>
      <c r="WTE5" s="135"/>
      <c r="WTF5" s="135"/>
      <c r="WTG5" s="135"/>
      <c r="WTH5" s="135"/>
      <c r="WTI5" s="135"/>
      <c r="WTJ5" s="135"/>
      <c r="WTK5" s="135"/>
      <c r="WTL5" s="135"/>
      <c r="WTM5" s="135"/>
      <c r="WTN5" s="135"/>
      <c r="WTO5" s="135"/>
      <c r="WTP5" s="135"/>
      <c r="WTQ5" s="135"/>
      <c r="WTR5" s="135"/>
      <c r="WTS5" s="135"/>
      <c r="WTT5" s="135"/>
      <c r="WTU5" s="135"/>
      <c r="WTV5" s="135"/>
      <c r="WTW5" s="135"/>
      <c r="WTX5" s="135"/>
      <c r="WTY5" s="135"/>
      <c r="WTZ5" s="135"/>
      <c r="WUA5" s="135"/>
      <c r="WUB5" s="135"/>
      <c r="WUC5" s="135"/>
      <c r="WUD5" s="135"/>
      <c r="WUE5" s="135"/>
      <c r="WUF5" s="135"/>
      <c r="WUG5" s="135"/>
      <c r="WUH5" s="135"/>
      <c r="WUI5" s="135"/>
      <c r="WUJ5" s="135"/>
      <c r="WUK5" s="135"/>
      <c r="WUL5" s="135"/>
      <c r="WUM5" s="135"/>
      <c r="WUN5" s="135"/>
      <c r="WUO5" s="135"/>
      <c r="WUP5" s="135"/>
      <c r="WUQ5" s="135"/>
      <c r="WUR5" s="135"/>
      <c r="WUS5" s="135"/>
      <c r="WUT5" s="135"/>
      <c r="WUU5" s="135"/>
      <c r="WUV5" s="135"/>
      <c r="WUW5" s="135"/>
      <c r="WUX5" s="135"/>
      <c r="WUY5" s="135"/>
      <c r="WUZ5" s="135"/>
      <c r="WVA5" s="135"/>
      <c r="WVB5" s="135"/>
      <c r="WVC5" s="135"/>
      <c r="WVD5" s="135"/>
      <c r="WVE5" s="135"/>
      <c r="WVF5" s="135"/>
      <c r="WVG5" s="135"/>
      <c r="WVH5" s="135"/>
      <c r="WVI5" s="135"/>
      <c r="WVJ5" s="135"/>
      <c r="WVK5" s="135"/>
      <c r="WVL5" s="135"/>
      <c r="WVM5" s="135"/>
      <c r="WVN5" s="135"/>
      <c r="WVO5" s="135"/>
      <c r="WVP5" s="135"/>
      <c r="WVQ5" s="135"/>
      <c r="WVR5" s="135"/>
      <c r="WVS5" s="135"/>
      <c r="WVT5" s="135"/>
      <c r="WVU5" s="135"/>
      <c r="WVV5" s="135"/>
      <c r="WVW5" s="135"/>
      <c r="WVX5" s="135"/>
      <c r="WVY5" s="135"/>
      <c r="WVZ5" s="135"/>
      <c r="WWA5" s="135"/>
      <c r="WWB5" s="135"/>
      <c r="WWC5" s="135"/>
      <c r="WWD5" s="135"/>
      <c r="WWE5" s="135"/>
      <c r="WWF5" s="135"/>
      <c r="WWG5" s="135"/>
      <c r="WWH5" s="135"/>
      <c r="WWI5" s="135"/>
      <c r="WWJ5" s="135"/>
      <c r="WWK5" s="135"/>
      <c r="WWL5" s="135"/>
      <c r="WWM5" s="135"/>
      <c r="WWN5" s="135"/>
      <c r="WWO5" s="135"/>
      <c r="WWP5" s="135"/>
      <c r="WWQ5" s="135"/>
      <c r="WWR5" s="135"/>
      <c r="WWS5" s="135"/>
      <c r="WWT5" s="135"/>
      <c r="WWU5" s="135"/>
      <c r="WWV5" s="135"/>
      <c r="WWW5" s="135"/>
      <c r="WWX5" s="135"/>
      <c r="WWY5" s="135"/>
      <c r="WWZ5" s="135"/>
      <c r="WXA5" s="135"/>
      <c r="WXB5" s="135"/>
      <c r="WXC5" s="135"/>
      <c r="WXD5" s="135"/>
      <c r="WXE5" s="135"/>
      <c r="WXF5" s="135"/>
      <c r="WXG5" s="135"/>
      <c r="WXH5" s="135"/>
      <c r="WXI5" s="135"/>
      <c r="WXJ5" s="135"/>
      <c r="WXK5" s="135"/>
      <c r="WXL5" s="135"/>
      <c r="WXM5" s="135"/>
      <c r="WXN5" s="135"/>
      <c r="WXO5" s="135"/>
      <c r="WXP5" s="135"/>
      <c r="WXQ5" s="135"/>
      <c r="WXR5" s="135"/>
      <c r="WXS5" s="135"/>
      <c r="WXT5" s="135"/>
      <c r="WXU5" s="135"/>
      <c r="WXV5" s="135"/>
      <c r="WXW5" s="135"/>
      <c r="WXX5" s="135"/>
      <c r="WXY5" s="135"/>
      <c r="WXZ5" s="135"/>
      <c r="WYA5" s="135"/>
      <c r="WYB5" s="135"/>
      <c r="WYC5" s="135"/>
      <c r="WYD5" s="135"/>
      <c r="WYE5" s="135"/>
      <c r="WYF5" s="135"/>
      <c r="WYG5" s="135"/>
      <c r="WYH5" s="135"/>
      <c r="WYI5" s="135"/>
      <c r="WYJ5" s="135"/>
      <c r="WYK5" s="135"/>
      <c r="WYL5" s="135"/>
      <c r="WYM5" s="135"/>
      <c r="WYN5" s="135"/>
      <c r="WYO5" s="135"/>
      <c r="WYP5" s="135"/>
      <c r="WYQ5" s="135"/>
      <c r="WYR5" s="135"/>
      <c r="WYS5" s="135"/>
      <c r="WYT5" s="135"/>
      <c r="WYU5" s="135"/>
      <c r="WYV5" s="135"/>
      <c r="WYW5" s="135"/>
      <c r="WYX5" s="135"/>
      <c r="WYY5" s="135"/>
      <c r="WYZ5" s="135"/>
      <c r="WZA5" s="135"/>
      <c r="WZB5" s="135"/>
      <c r="WZC5" s="135"/>
      <c r="WZD5" s="135"/>
      <c r="WZE5" s="135"/>
      <c r="WZF5" s="135"/>
      <c r="WZG5" s="135"/>
      <c r="WZH5" s="135"/>
      <c r="WZI5" s="135"/>
      <c r="WZJ5" s="135"/>
      <c r="WZK5" s="135"/>
      <c r="WZL5" s="135"/>
      <c r="WZM5" s="135"/>
      <c r="WZN5" s="135"/>
      <c r="WZO5" s="135"/>
      <c r="WZP5" s="135"/>
      <c r="WZQ5" s="135"/>
      <c r="WZR5" s="135"/>
      <c r="WZS5" s="135"/>
      <c r="WZT5" s="135"/>
      <c r="WZU5" s="135"/>
      <c r="WZV5" s="135"/>
      <c r="WZW5" s="135"/>
      <c r="WZX5" s="135"/>
      <c r="WZY5" s="135"/>
      <c r="WZZ5" s="135"/>
      <c r="XAA5" s="135"/>
      <c r="XAB5" s="135"/>
      <c r="XAC5" s="135"/>
      <c r="XAD5" s="135"/>
      <c r="XAE5" s="135"/>
      <c r="XAF5" s="135"/>
      <c r="XAG5" s="135"/>
      <c r="XAH5" s="135"/>
      <c r="XAI5" s="135"/>
      <c r="XAJ5" s="135"/>
      <c r="XAK5" s="135"/>
      <c r="XAL5" s="135"/>
      <c r="XAM5" s="135"/>
      <c r="XAN5" s="135"/>
      <c r="XAO5" s="135"/>
      <c r="XAP5" s="135"/>
      <c r="XAQ5" s="135"/>
      <c r="XAR5" s="135"/>
      <c r="XAS5" s="135"/>
      <c r="XAT5" s="135"/>
      <c r="XAU5" s="135"/>
      <c r="XAV5" s="135"/>
      <c r="XAW5" s="135"/>
      <c r="XAX5" s="135"/>
      <c r="XAY5" s="135"/>
      <c r="XAZ5" s="135"/>
      <c r="XBA5" s="135"/>
      <c r="XBB5" s="135"/>
      <c r="XBC5" s="135"/>
      <c r="XBD5" s="135"/>
      <c r="XBE5" s="135"/>
      <c r="XBF5" s="135"/>
      <c r="XBG5" s="135"/>
      <c r="XBH5" s="135"/>
      <c r="XBI5" s="135"/>
      <c r="XBJ5" s="135"/>
      <c r="XBK5" s="135"/>
      <c r="XBL5" s="135"/>
      <c r="XBM5" s="135"/>
      <c r="XBN5" s="135"/>
      <c r="XBO5" s="135"/>
      <c r="XBP5" s="135"/>
      <c r="XBQ5" s="135"/>
      <c r="XBR5" s="135"/>
      <c r="XBS5" s="135"/>
      <c r="XBT5" s="135"/>
      <c r="XBU5" s="135"/>
      <c r="XBV5" s="135"/>
      <c r="XBW5" s="135"/>
      <c r="XBX5" s="135"/>
      <c r="XBY5" s="135"/>
      <c r="XBZ5" s="135"/>
      <c r="XCA5" s="135"/>
      <c r="XCB5" s="135"/>
      <c r="XCC5" s="135"/>
      <c r="XCD5" s="135"/>
      <c r="XCE5" s="135"/>
      <c r="XCF5" s="135"/>
      <c r="XCG5" s="135"/>
      <c r="XCH5" s="135"/>
      <c r="XCI5" s="135"/>
      <c r="XCJ5" s="135"/>
      <c r="XCK5" s="135"/>
      <c r="XCL5" s="135"/>
      <c r="XCM5" s="135"/>
      <c r="XCN5" s="135"/>
      <c r="XCO5" s="135"/>
      <c r="XCP5" s="135"/>
      <c r="XCQ5" s="135"/>
      <c r="XCR5" s="135"/>
      <c r="XCS5" s="135"/>
      <c r="XCT5" s="135"/>
      <c r="XCU5" s="135"/>
      <c r="XCV5" s="135"/>
      <c r="XCW5" s="135"/>
      <c r="XCX5" s="135"/>
      <c r="XCY5" s="135"/>
      <c r="XCZ5" s="135"/>
      <c r="XDA5" s="135"/>
      <c r="XDB5" s="135"/>
      <c r="XDC5" s="135"/>
      <c r="XDD5" s="135"/>
      <c r="XDE5" s="135"/>
      <c r="XDF5" s="135"/>
      <c r="XDG5" s="135"/>
      <c r="XDH5" s="135"/>
      <c r="XDI5" s="135"/>
      <c r="XDJ5" s="135"/>
      <c r="XDK5" s="135"/>
      <c r="XDL5" s="135"/>
      <c r="XDM5" s="135"/>
      <c r="XDN5" s="135"/>
      <c r="XDO5" s="135"/>
      <c r="XDP5" s="135"/>
      <c r="XDQ5" s="135"/>
      <c r="XDR5" s="135"/>
      <c r="XDS5" s="135"/>
      <c r="XDT5" s="135"/>
      <c r="XDU5" s="135"/>
      <c r="XDV5" s="135"/>
      <c r="XDW5" s="135"/>
      <c r="XDX5" s="135"/>
      <c r="XDY5" s="135"/>
      <c r="XDZ5" s="135"/>
      <c r="XEA5" s="135"/>
      <c r="XEB5" s="135"/>
      <c r="XEC5" s="135"/>
      <c r="XED5" s="135"/>
      <c r="XEE5" s="135"/>
      <c r="XEF5" s="135"/>
    </row>
    <row r="6" spans="1:16360" s="315" customFormat="1" ht="14" customHeight="1">
      <c r="D6" s="320"/>
      <c r="E6" s="320"/>
      <c r="F6" s="320"/>
      <c r="G6" s="320"/>
      <c r="H6" s="771"/>
      <c r="I6" s="135"/>
      <c r="J6" s="135"/>
      <c r="K6" s="135"/>
      <c r="L6" s="135"/>
      <c r="M6" s="135"/>
      <c r="N6" s="135"/>
      <c r="O6" s="135"/>
      <c r="P6" s="135"/>
      <c r="Q6" s="135"/>
      <c r="R6" s="135"/>
      <c r="S6" s="135"/>
      <c r="T6" s="135"/>
      <c r="U6" s="135"/>
      <c r="V6" s="135"/>
      <c r="W6" s="135"/>
      <c r="X6" s="135"/>
      <c r="Y6" s="135"/>
      <c r="Z6" s="135"/>
      <c r="AA6" s="135"/>
      <c r="AB6" s="135"/>
      <c r="AC6" s="135"/>
      <c r="AD6" s="135"/>
      <c r="AE6" s="135"/>
      <c r="AF6" s="135"/>
      <c r="AG6" s="135"/>
      <c r="AH6" s="135"/>
      <c r="AI6" s="135"/>
      <c r="AJ6" s="135"/>
      <c r="AK6" s="135"/>
      <c r="AL6" s="135"/>
      <c r="AM6" s="135"/>
      <c r="AN6" s="135"/>
      <c r="AO6" s="135"/>
      <c r="AP6" s="135"/>
      <c r="AQ6" s="135"/>
      <c r="AR6" s="135"/>
      <c r="AS6" s="135"/>
      <c r="AT6" s="135"/>
      <c r="AU6" s="135"/>
      <c r="AV6" s="135"/>
      <c r="AW6" s="135"/>
      <c r="AX6" s="135"/>
      <c r="AY6" s="135"/>
      <c r="AZ6" s="135"/>
      <c r="BA6" s="135"/>
      <c r="BB6" s="135"/>
      <c r="BC6" s="135"/>
      <c r="BD6" s="135"/>
      <c r="BE6" s="135"/>
      <c r="BF6" s="135"/>
      <c r="BG6" s="135"/>
      <c r="BH6" s="135"/>
      <c r="BI6" s="135"/>
      <c r="BJ6" s="135"/>
      <c r="BK6" s="135"/>
      <c r="BL6" s="135"/>
      <c r="BM6" s="135"/>
      <c r="BN6" s="135"/>
      <c r="BO6" s="135"/>
      <c r="BP6" s="135"/>
      <c r="BQ6" s="135"/>
      <c r="BR6" s="135"/>
      <c r="BS6" s="135"/>
      <c r="BT6" s="135"/>
      <c r="BU6" s="135"/>
      <c r="BV6" s="135"/>
      <c r="BW6" s="135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135"/>
      <c r="CK6" s="135"/>
      <c r="CL6" s="135"/>
      <c r="CM6" s="135"/>
      <c r="CN6" s="135"/>
      <c r="CO6" s="135"/>
      <c r="CP6" s="135"/>
      <c r="CQ6" s="135"/>
      <c r="CR6" s="135"/>
      <c r="CS6" s="135"/>
      <c r="CT6" s="135"/>
      <c r="CU6" s="135"/>
      <c r="CV6" s="135"/>
      <c r="CW6" s="135"/>
      <c r="CX6" s="135"/>
      <c r="CY6" s="135"/>
      <c r="CZ6" s="135"/>
      <c r="DA6" s="135"/>
      <c r="DB6" s="135"/>
      <c r="DC6" s="135"/>
      <c r="DD6" s="135"/>
      <c r="DE6" s="135"/>
      <c r="DF6" s="135"/>
      <c r="DG6" s="135"/>
      <c r="DH6" s="135"/>
      <c r="DI6" s="135"/>
      <c r="DJ6" s="135"/>
      <c r="DK6" s="135"/>
      <c r="DL6" s="135"/>
      <c r="DM6" s="135"/>
      <c r="DN6" s="135"/>
      <c r="DO6" s="135"/>
      <c r="DP6" s="135"/>
      <c r="DQ6" s="135"/>
      <c r="DR6" s="135"/>
      <c r="DS6" s="135"/>
      <c r="DT6" s="135"/>
      <c r="DU6" s="135"/>
      <c r="DV6" s="135"/>
      <c r="DW6" s="135"/>
      <c r="DX6" s="135"/>
      <c r="DY6" s="135"/>
      <c r="DZ6" s="135"/>
      <c r="EA6" s="135"/>
      <c r="EB6" s="135"/>
      <c r="EC6" s="135"/>
      <c r="ED6" s="135"/>
      <c r="EE6" s="135"/>
      <c r="EF6" s="135"/>
      <c r="EG6" s="135"/>
      <c r="EH6" s="135"/>
      <c r="EI6" s="135"/>
      <c r="EJ6" s="135"/>
      <c r="EK6" s="135"/>
      <c r="EL6" s="135"/>
      <c r="EM6" s="135"/>
      <c r="EN6" s="135"/>
      <c r="EO6" s="135"/>
      <c r="EP6" s="135"/>
      <c r="EQ6" s="135"/>
      <c r="ER6" s="135"/>
      <c r="ES6" s="135"/>
      <c r="ET6" s="135"/>
      <c r="EU6" s="135"/>
      <c r="EV6" s="135"/>
      <c r="EW6" s="135"/>
      <c r="EX6" s="135"/>
      <c r="EY6" s="135"/>
      <c r="EZ6" s="135"/>
      <c r="FA6" s="135"/>
      <c r="FB6" s="135"/>
      <c r="FC6" s="135"/>
      <c r="FD6" s="135"/>
      <c r="FE6" s="135"/>
      <c r="FF6" s="135"/>
      <c r="FG6" s="135"/>
      <c r="FH6" s="135"/>
      <c r="FI6" s="135"/>
      <c r="FJ6" s="135"/>
      <c r="FK6" s="135"/>
      <c r="FL6" s="135"/>
      <c r="FM6" s="135"/>
      <c r="FN6" s="135"/>
      <c r="FO6" s="135"/>
      <c r="FP6" s="135"/>
      <c r="FQ6" s="135"/>
      <c r="FR6" s="135"/>
      <c r="FS6" s="135"/>
      <c r="FT6" s="135"/>
      <c r="FU6" s="135"/>
      <c r="FV6" s="135"/>
      <c r="FW6" s="135"/>
      <c r="FX6" s="135"/>
      <c r="FY6" s="135"/>
      <c r="FZ6" s="135"/>
      <c r="GA6" s="135"/>
      <c r="GB6" s="135"/>
      <c r="GC6" s="135"/>
      <c r="GD6" s="135"/>
      <c r="GE6" s="135"/>
      <c r="GF6" s="135"/>
      <c r="GG6" s="135"/>
      <c r="GH6" s="135"/>
      <c r="GI6" s="135"/>
      <c r="GJ6" s="135"/>
      <c r="GK6" s="135"/>
      <c r="GL6" s="135"/>
      <c r="GM6" s="135"/>
      <c r="GN6" s="135"/>
      <c r="GO6" s="135"/>
      <c r="GP6" s="135"/>
      <c r="GQ6" s="135"/>
      <c r="GR6" s="135"/>
      <c r="GS6" s="135"/>
      <c r="GT6" s="135"/>
      <c r="GU6" s="135"/>
      <c r="GV6" s="135"/>
      <c r="GW6" s="135"/>
      <c r="GX6" s="135"/>
      <c r="GY6" s="135"/>
      <c r="GZ6" s="135"/>
      <c r="HA6" s="135"/>
      <c r="HB6" s="135"/>
      <c r="HC6" s="135"/>
      <c r="HD6" s="135"/>
      <c r="HE6" s="135"/>
      <c r="HF6" s="135"/>
      <c r="HG6" s="135"/>
      <c r="HH6" s="135"/>
      <c r="HI6" s="135"/>
      <c r="HJ6" s="135"/>
      <c r="HK6" s="135"/>
      <c r="HL6" s="135"/>
      <c r="HM6" s="135"/>
      <c r="HN6" s="135"/>
      <c r="HO6" s="135"/>
      <c r="HP6" s="135"/>
      <c r="HQ6" s="135"/>
      <c r="HR6" s="135"/>
      <c r="HS6" s="135"/>
      <c r="HT6" s="135"/>
      <c r="HU6" s="135"/>
      <c r="HV6" s="135"/>
      <c r="HW6" s="135"/>
      <c r="HX6" s="135"/>
      <c r="HY6" s="135"/>
      <c r="HZ6" s="135"/>
      <c r="IA6" s="135"/>
      <c r="IB6" s="135"/>
      <c r="IC6" s="135"/>
      <c r="ID6" s="135"/>
      <c r="IE6" s="135"/>
      <c r="IF6" s="135"/>
      <c r="IG6" s="135"/>
      <c r="IH6" s="135"/>
      <c r="II6" s="135"/>
      <c r="IJ6" s="135"/>
      <c r="IK6" s="135"/>
      <c r="IL6" s="135"/>
      <c r="IM6" s="135"/>
      <c r="IN6" s="135"/>
      <c r="IO6" s="135"/>
      <c r="IP6" s="135"/>
      <c r="IQ6" s="135"/>
      <c r="IR6" s="135"/>
      <c r="IS6" s="135"/>
      <c r="IT6" s="135"/>
      <c r="IU6" s="135"/>
      <c r="IV6" s="135"/>
      <c r="IW6" s="135"/>
      <c r="IX6" s="135"/>
      <c r="IY6" s="135"/>
      <c r="IZ6" s="135"/>
      <c r="JA6" s="135"/>
      <c r="JB6" s="135"/>
      <c r="JC6" s="135"/>
      <c r="JD6" s="135"/>
      <c r="JE6" s="135"/>
      <c r="JF6" s="135"/>
      <c r="JG6" s="135"/>
      <c r="JH6" s="135"/>
      <c r="JI6" s="135"/>
      <c r="JJ6" s="135"/>
      <c r="JK6" s="135"/>
      <c r="JL6" s="135"/>
      <c r="JM6" s="135"/>
      <c r="JN6" s="135"/>
      <c r="JO6" s="135"/>
      <c r="JP6" s="135"/>
      <c r="JQ6" s="135"/>
      <c r="JR6" s="135"/>
      <c r="JS6" s="135"/>
      <c r="JT6" s="135"/>
      <c r="JU6" s="135"/>
      <c r="JV6" s="135"/>
      <c r="JW6" s="135"/>
      <c r="JX6" s="135"/>
      <c r="JY6" s="135"/>
      <c r="JZ6" s="135"/>
      <c r="KA6" s="135"/>
      <c r="KB6" s="135"/>
      <c r="KC6" s="135"/>
      <c r="KD6" s="135"/>
      <c r="KE6" s="135"/>
      <c r="KF6" s="135"/>
      <c r="KG6" s="135"/>
      <c r="KH6" s="135"/>
      <c r="KI6" s="135"/>
      <c r="KJ6" s="135"/>
      <c r="KK6" s="135"/>
      <c r="KL6" s="135"/>
      <c r="KM6" s="135"/>
      <c r="KN6" s="135"/>
      <c r="KO6" s="135"/>
      <c r="KP6" s="135"/>
      <c r="KQ6" s="135"/>
      <c r="KR6" s="135"/>
      <c r="KS6" s="135"/>
      <c r="KT6" s="135"/>
      <c r="KU6" s="135"/>
      <c r="KV6" s="135"/>
      <c r="KW6" s="135"/>
      <c r="KX6" s="135"/>
      <c r="KY6" s="135"/>
      <c r="KZ6" s="135"/>
      <c r="LA6" s="135"/>
      <c r="LB6" s="135"/>
      <c r="LC6" s="135"/>
      <c r="LD6" s="135"/>
      <c r="LE6" s="135"/>
      <c r="LF6" s="135"/>
      <c r="LG6" s="135"/>
      <c r="LH6" s="135"/>
      <c r="LI6" s="135"/>
      <c r="LJ6" s="135"/>
      <c r="LK6" s="135"/>
      <c r="LL6" s="135"/>
      <c r="LM6" s="135"/>
      <c r="LN6" s="135"/>
      <c r="LO6" s="135"/>
      <c r="LP6" s="135"/>
      <c r="LQ6" s="135"/>
      <c r="LR6" s="135"/>
      <c r="LS6" s="135"/>
      <c r="LT6" s="135"/>
      <c r="LU6" s="135"/>
      <c r="LV6" s="135"/>
      <c r="LW6" s="135"/>
      <c r="LX6" s="135"/>
      <c r="LY6" s="135"/>
      <c r="LZ6" s="135"/>
      <c r="MA6" s="135"/>
      <c r="MB6" s="135"/>
      <c r="MC6" s="135"/>
      <c r="MD6" s="135"/>
      <c r="ME6" s="135"/>
      <c r="MF6" s="135"/>
      <c r="MG6" s="135"/>
      <c r="MH6" s="135"/>
      <c r="MI6" s="135"/>
      <c r="MJ6" s="135"/>
      <c r="MK6" s="135"/>
      <c r="ML6" s="135"/>
      <c r="MM6" s="135"/>
      <c r="MN6" s="135"/>
      <c r="MO6" s="135"/>
      <c r="MP6" s="135"/>
      <c r="MQ6" s="135"/>
      <c r="MR6" s="135"/>
      <c r="MS6" s="135"/>
      <c r="MT6" s="135"/>
      <c r="MU6" s="135"/>
      <c r="MV6" s="135"/>
      <c r="MW6" s="135"/>
      <c r="MX6" s="135"/>
      <c r="MY6" s="135"/>
      <c r="MZ6" s="135"/>
      <c r="NA6" s="135"/>
      <c r="NB6" s="135"/>
      <c r="NC6" s="135"/>
      <c r="ND6" s="135"/>
      <c r="NE6" s="135"/>
      <c r="NF6" s="135"/>
      <c r="NG6" s="135"/>
      <c r="NH6" s="135"/>
      <c r="NI6" s="135"/>
      <c r="NJ6" s="135"/>
      <c r="NK6" s="135"/>
      <c r="NL6" s="135"/>
      <c r="NM6" s="135"/>
      <c r="NN6" s="135"/>
      <c r="NO6" s="135"/>
      <c r="NP6" s="135"/>
      <c r="NQ6" s="135"/>
      <c r="NR6" s="135"/>
      <c r="NS6" s="135"/>
      <c r="NT6" s="135"/>
      <c r="NU6" s="135"/>
      <c r="NV6" s="135"/>
      <c r="NW6" s="135"/>
      <c r="NX6" s="135"/>
      <c r="NY6" s="135"/>
      <c r="NZ6" s="135"/>
      <c r="OA6" s="135"/>
      <c r="OB6" s="135"/>
      <c r="OC6" s="135"/>
      <c r="OD6" s="135"/>
      <c r="OE6" s="135"/>
      <c r="OF6" s="135"/>
      <c r="OG6" s="135"/>
      <c r="OH6" s="135"/>
      <c r="OI6" s="135"/>
      <c r="OJ6" s="135"/>
      <c r="OK6" s="135"/>
      <c r="OL6" s="135"/>
      <c r="OM6" s="135"/>
      <c r="ON6" s="135"/>
      <c r="OO6" s="135"/>
      <c r="OP6" s="135"/>
      <c r="OQ6" s="135"/>
      <c r="OR6" s="135"/>
      <c r="OS6" s="135"/>
      <c r="OT6" s="135"/>
      <c r="OU6" s="135"/>
      <c r="OV6" s="135"/>
      <c r="OW6" s="135"/>
      <c r="OX6" s="135"/>
      <c r="OY6" s="135"/>
      <c r="OZ6" s="135"/>
      <c r="PA6" s="135"/>
      <c r="PB6" s="135"/>
      <c r="PC6" s="135"/>
      <c r="PD6" s="135"/>
      <c r="PE6" s="135"/>
      <c r="PF6" s="135"/>
      <c r="PG6" s="135"/>
      <c r="PH6" s="135"/>
      <c r="PI6" s="135"/>
      <c r="PJ6" s="135"/>
      <c r="PK6" s="135"/>
      <c r="PL6" s="135"/>
      <c r="PM6" s="135"/>
      <c r="PN6" s="135"/>
      <c r="PO6" s="135"/>
      <c r="PP6" s="135"/>
      <c r="PQ6" s="135"/>
      <c r="PR6" s="135"/>
      <c r="PS6" s="135"/>
      <c r="PT6" s="135"/>
      <c r="PU6" s="135"/>
      <c r="PV6" s="135"/>
      <c r="PW6" s="135"/>
      <c r="PX6" s="135"/>
      <c r="PY6" s="135"/>
      <c r="PZ6" s="135"/>
      <c r="QA6" s="135"/>
      <c r="QB6" s="135"/>
      <c r="QC6" s="135"/>
      <c r="QD6" s="135"/>
      <c r="QE6" s="135"/>
      <c r="QF6" s="135"/>
      <c r="QG6" s="135"/>
      <c r="QH6" s="135"/>
      <c r="QI6" s="135"/>
      <c r="QJ6" s="135"/>
      <c r="QK6" s="135"/>
      <c r="QL6" s="135"/>
      <c r="QM6" s="135"/>
      <c r="QN6" s="135"/>
      <c r="QO6" s="135"/>
      <c r="QP6" s="135"/>
      <c r="QQ6" s="135"/>
      <c r="QR6" s="135"/>
      <c r="QS6" s="135"/>
      <c r="QT6" s="135"/>
      <c r="QU6" s="135"/>
      <c r="QV6" s="135"/>
      <c r="QW6" s="135"/>
      <c r="QX6" s="135"/>
      <c r="QY6" s="135"/>
      <c r="QZ6" s="135"/>
      <c r="RA6" s="135"/>
      <c r="RB6" s="135"/>
      <c r="RC6" s="135"/>
      <c r="RD6" s="135"/>
      <c r="RE6" s="135"/>
      <c r="RF6" s="135"/>
      <c r="RG6" s="135"/>
      <c r="RH6" s="135"/>
      <c r="RI6" s="135"/>
      <c r="RJ6" s="135"/>
      <c r="RK6" s="135"/>
      <c r="RL6" s="135"/>
      <c r="RM6" s="135"/>
      <c r="RN6" s="135"/>
      <c r="RO6" s="135"/>
      <c r="RP6" s="135"/>
      <c r="RQ6" s="135"/>
      <c r="RR6" s="135"/>
      <c r="RS6" s="135"/>
      <c r="RT6" s="135"/>
      <c r="RU6" s="135"/>
      <c r="RV6" s="135"/>
      <c r="RW6" s="135"/>
      <c r="RX6" s="135"/>
      <c r="RY6" s="135"/>
      <c r="RZ6" s="135"/>
      <c r="SA6" s="135"/>
      <c r="SB6" s="135"/>
      <c r="SC6" s="135"/>
      <c r="SD6" s="135"/>
      <c r="SE6" s="135"/>
      <c r="SF6" s="135"/>
      <c r="SG6" s="135"/>
      <c r="SH6" s="135"/>
      <c r="SI6" s="135"/>
      <c r="SJ6" s="135"/>
      <c r="SK6" s="135"/>
      <c r="SL6" s="135"/>
      <c r="SM6" s="135"/>
      <c r="SN6" s="135"/>
      <c r="SO6" s="135"/>
      <c r="SP6" s="135"/>
      <c r="SQ6" s="135"/>
      <c r="SR6" s="135"/>
      <c r="SS6" s="135"/>
      <c r="ST6" s="135"/>
      <c r="SU6" s="135"/>
      <c r="SV6" s="135"/>
      <c r="SW6" s="135"/>
      <c r="SX6" s="135"/>
      <c r="SY6" s="135"/>
      <c r="SZ6" s="135"/>
      <c r="TA6" s="135"/>
      <c r="TB6" s="135"/>
      <c r="TC6" s="135"/>
      <c r="TD6" s="135"/>
      <c r="TE6" s="135"/>
      <c r="TF6" s="135"/>
      <c r="TG6" s="135"/>
      <c r="TH6" s="135"/>
      <c r="TI6" s="135"/>
      <c r="TJ6" s="135"/>
      <c r="TK6" s="135"/>
      <c r="TL6" s="135"/>
      <c r="TM6" s="135"/>
      <c r="TN6" s="135"/>
      <c r="TO6" s="135"/>
      <c r="TP6" s="135"/>
      <c r="TQ6" s="135"/>
      <c r="TR6" s="135"/>
      <c r="TS6" s="135"/>
      <c r="TT6" s="135"/>
      <c r="TU6" s="135"/>
      <c r="TV6" s="135"/>
      <c r="TW6" s="135"/>
      <c r="TX6" s="135"/>
      <c r="TY6" s="135"/>
      <c r="TZ6" s="135"/>
      <c r="UA6" s="135"/>
      <c r="UB6" s="135"/>
      <c r="UC6" s="135"/>
      <c r="UD6" s="135"/>
      <c r="UE6" s="135"/>
      <c r="UF6" s="135"/>
      <c r="UG6" s="135"/>
      <c r="UH6" s="135"/>
      <c r="UI6" s="135"/>
      <c r="UJ6" s="135"/>
      <c r="UK6" s="135"/>
      <c r="UL6" s="135"/>
      <c r="UM6" s="135"/>
      <c r="UN6" s="135"/>
      <c r="UO6" s="135"/>
      <c r="UP6" s="135"/>
      <c r="UQ6" s="135"/>
      <c r="UR6" s="135"/>
      <c r="US6" s="135"/>
      <c r="UT6" s="135"/>
      <c r="UU6" s="135"/>
      <c r="UV6" s="135"/>
      <c r="UW6" s="135"/>
      <c r="UX6" s="135"/>
      <c r="UY6" s="135"/>
      <c r="UZ6" s="135"/>
      <c r="VA6" s="135"/>
      <c r="VB6" s="135"/>
      <c r="VC6" s="135"/>
      <c r="VD6" s="135"/>
      <c r="VE6" s="135"/>
      <c r="VF6" s="135"/>
      <c r="VG6" s="135"/>
      <c r="VH6" s="135"/>
      <c r="VI6" s="135"/>
      <c r="VJ6" s="135"/>
      <c r="VK6" s="135"/>
      <c r="VL6" s="135"/>
      <c r="VM6" s="135"/>
      <c r="VN6" s="135"/>
      <c r="VO6" s="135"/>
      <c r="VP6" s="135"/>
      <c r="VQ6" s="135"/>
      <c r="VR6" s="135"/>
      <c r="VS6" s="135"/>
      <c r="VT6" s="135"/>
      <c r="VU6" s="135"/>
      <c r="VV6" s="135"/>
      <c r="VW6" s="135"/>
      <c r="VX6" s="135"/>
      <c r="VY6" s="135"/>
      <c r="VZ6" s="135"/>
      <c r="WA6" s="135"/>
      <c r="WB6" s="135"/>
      <c r="WC6" s="135"/>
      <c r="WD6" s="135"/>
      <c r="WE6" s="135"/>
      <c r="WF6" s="135"/>
      <c r="WG6" s="135"/>
      <c r="WH6" s="135"/>
      <c r="WI6" s="135"/>
      <c r="WJ6" s="135"/>
      <c r="WK6" s="135"/>
      <c r="WL6" s="135"/>
      <c r="WM6" s="135"/>
      <c r="WN6" s="135"/>
      <c r="WO6" s="135"/>
      <c r="WP6" s="135"/>
      <c r="WQ6" s="135"/>
      <c r="WR6" s="135"/>
      <c r="WS6" s="135"/>
      <c r="WT6" s="135"/>
      <c r="WU6" s="135"/>
      <c r="WV6" s="135"/>
      <c r="WW6" s="135"/>
      <c r="WX6" s="135"/>
      <c r="WY6" s="135"/>
      <c r="WZ6" s="135"/>
      <c r="XA6" s="135"/>
      <c r="XB6" s="135"/>
      <c r="XC6" s="135"/>
      <c r="XD6" s="135"/>
      <c r="XE6" s="135"/>
      <c r="XF6" s="135"/>
      <c r="XG6" s="135"/>
      <c r="XH6" s="135"/>
      <c r="XI6" s="135"/>
      <c r="XJ6" s="135"/>
      <c r="XK6" s="135"/>
      <c r="XL6" s="135"/>
      <c r="XM6" s="135"/>
      <c r="XN6" s="135"/>
      <c r="XO6" s="135"/>
      <c r="XP6" s="135"/>
      <c r="XQ6" s="135"/>
      <c r="XR6" s="135"/>
      <c r="XS6" s="135"/>
      <c r="XT6" s="135"/>
      <c r="XU6" s="135"/>
      <c r="XV6" s="135"/>
      <c r="XW6" s="135"/>
      <c r="XX6" s="135"/>
      <c r="XY6" s="135"/>
      <c r="XZ6" s="135"/>
      <c r="YA6" s="135"/>
      <c r="YB6" s="135"/>
      <c r="YC6" s="135"/>
      <c r="YD6" s="135"/>
      <c r="YE6" s="135"/>
      <c r="YF6" s="135"/>
      <c r="YG6" s="135"/>
      <c r="YH6" s="135"/>
      <c r="YI6" s="135"/>
      <c r="YJ6" s="135"/>
      <c r="YK6" s="135"/>
      <c r="YL6" s="135"/>
      <c r="YM6" s="135"/>
      <c r="YN6" s="135"/>
      <c r="YO6" s="135"/>
      <c r="YP6" s="135"/>
      <c r="YQ6" s="135"/>
      <c r="YR6" s="135"/>
      <c r="YS6" s="135"/>
      <c r="YT6" s="135"/>
      <c r="YU6" s="135"/>
      <c r="YV6" s="135"/>
      <c r="YW6" s="135"/>
      <c r="YX6" s="135"/>
      <c r="YY6" s="135"/>
      <c r="YZ6" s="135"/>
      <c r="ZA6" s="135"/>
      <c r="ZB6" s="135"/>
      <c r="ZC6" s="135"/>
      <c r="ZD6" s="135"/>
      <c r="ZE6" s="135"/>
      <c r="ZF6" s="135"/>
      <c r="ZG6" s="135"/>
      <c r="ZH6" s="135"/>
      <c r="ZI6" s="135"/>
      <c r="ZJ6" s="135"/>
      <c r="ZK6" s="135"/>
      <c r="ZL6" s="135"/>
      <c r="ZM6" s="135"/>
      <c r="ZN6" s="135"/>
      <c r="ZO6" s="135"/>
      <c r="ZP6" s="135"/>
      <c r="ZQ6" s="135"/>
      <c r="ZR6" s="135"/>
      <c r="ZS6" s="135"/>
      <c r="ZT6" s="135"/>
      <c r="ZU6" s="135"/>
      <c r="ZV6" s="135"/>
      <c r="ZW6" s="135"/>
      <c r="ZX6" s="135"/>
      <c r="ZY6" s="135"/>
      <c r="ZZ6" s="135"/>
      <c r="AAA6" s="135"/>
      <c r="AAB6" s="135"/>
      <c r="AAC6" s="135"/>
      <c r="AAD6" s="135"/>
      <c r="AAE6" s="135"/>
      <c r="AAF6" s="135"/>
      <c r="AAG6" s="135"/>
      <c r="AAH6" s="135"/>
      <c r="AAI6" s="135"/>
      <c r="AAJ6" s="135"/>
      <c r="AAK6" s="135"/>
      <c r="AAL6" s="135"/>
      <c r="AAM6" s="135"/>
      <c r="AAN6" s="135"/>
      <c r="AAO6" s="135"/>
      <c r="AAP6" s="135"/>
      <c r="AAQ6" s="135"/>
      <c r="AAR6" s="135"/>
      <c r="AAS6" s="135"/>
      <c r="AAT6" s="135"/>
      <c r="AAU6" s="135"/>
      <c r="AAV6" s="135"/>
      <c r="AAW6" s="135"/>
      <c r="AAX6" s="135"/>
      <c r="AAY6" s="135"/>
      <c r="AAZ6" s="135"/>
      <c r="ABA6" s="135"/>
      <c r="ABB6" s="135"/>
      <c r="ABC6" s="135"/>
      <c r="ABD6" s="135"/>
      <c r="ABE6" s="135"/>
      <c r="ABF6" s="135"/>
      <c r="ABG6" s="135"/>
      <c r="ABH6" s="135"/>
      <c r="ABI6" s="135"/>
      <c r="ABJ6" s="135"/>
      <c r="ABK6" s="135"/>
      <c r="ABL6" s="135"/>
      <c r="ABM6" s="135"/>
      <c r="ABN6" s="135"/>
      <c r="ABO6" s="135"/>
      <c r="ABP6" s="135"/>
      <c r="ABQ6" s="135"/>
      <c r="ABR6" s="135"/>
      <c r="ABS6" s="135"/>
      <c r="ABT6" s="135"/>
      <c r="ABU6" s="135"/>
      <c r="ABV6" s="135"/>
      <c r="ABW6" s="135"/>
      <c r="ABX6" s="135"/>
      <c r="ABY6" s="135"/>
      <c r="ABZ6" s="135"/>
      <c r="ACA6" s="135"/>
      <c r="ACB6" s="135"/>
      <c r="ACC6" s="135"/>
      <c r="ACD6" s="135"/>
      <c r="ACE6" s="135"/>
      <c r="ACF6" s="135"/>
      <c r="ACG6" s="135"/>
      <c r="ACH6" s="135"/>
      <c r="ACI6" s="135"/>
      <c r="ACJ6" s="135"/>
      <c r="ACK6" s="135"/>
      <c r="ACL6" s="135"/>
      <c r="ACM6" s="135"/>
      <c r="ACN6" s="135"/>
      <c r="ACO6" s="135"/>
      <c r="ACP6" s="135"/>
      <c r="ACQ6" s="135"/>
      <c r="ACR6" s="135"/>
      <c r="ACS6" s="135"/>
      <c r="ACT6" s="135"/>
      <c r="ACU6" s="135"/>
      <c r="ACV6" s="135"/>
      <c r="ACW6" s="135"/>
      <c r="ACX6" s="135"/>
      <c r="ACY6" s="135"/>
      <c r="ACZ6" s="135"/>
      <c r="ADA6" s="135"/>
      <c r="ADB6" s="135"/>
      <c r="ADC6" s="135"/>
      <c r="ADD6" s="135"/>
      <c r="ADE6" s="135"/>
      <c r="ADF6" s="135"/>
      <c r="ADG6" s="135"/>
      <c r="ADH6" s="135"/>
      <c r="ADI6" s="135"/>
      <c r="ADJ6" s="135"/>
      <c r="ADK6" s="135"/>
      <c r="ADL6" s="135"/>
      <c r="ADM6" s="135"/>
      <c r="ADN6" s="135"/>
      <c r="ADO6" s="135"/>
      <c r="ADP6" s="135"/>
      <c r="ADQ6" s="135"/>
      <c r="ADR6" s="135"/>
      <c r="ADS6" s="135"/>
      <c r="ADT6" s="135"/>
      <c r="ADU6" s="135"/>
      <c r="ADV6" s="135"/>
      <c r="ADW6" s="135"/>
      <c r="ADX6" s="135"/>
      <c r="ADY6" s="135"/>
      <c r="ADZ6" s="135"/>
      <c r="AEA6" s="135"/>
      <c r="AEB6" s="135"/>
      <c r="AEC6" s="135"/>
      <c r="AED6" s="135"/>
      <c r="AEE6" s="135"/>
      <c r="AEF6" s="135"/>
      <c r="AEG6" s="135"/>
      <c r="AEH6" s="135"/>
      <c r="AEI6" s="135"/>
      <c r="AEJ6" s="135"/>
      <c r="AEK6" s="135"/>
      <c r="AEL6" s="135"/>
      <c r="AEM6" s="135"/>
      <c r="AEN6" s="135"/>
      <c r="AEO6" s="135"/>
      <c r="AEP6" s="135"/>
      <c r="AEQ6" s="135"/>
      <c r="AER6" s="135"/>
      <c r="AES6" s="135"/>
      <c r="AET6" s="135"/>
      <c r="AEU6" s="135"/>
      <c r="AEV6" s="135"/>
      <c r="AEW6" s="135"/>
      <c r="AEX6" s="135"/>
      <c r="AEY6" s="135"/>
      <c r="AEZ6" s="135"/>
      <c r="AFA6" s="135"/>
      <c r="AFB6" s="135"/>
      <c r="AFC6" s="135"/>
      <c r="AFD6" s="135"/>
      <c r="AFE6" s="135"/>
      <c r="AFF6" s="135"/>
      <c r="AFG6" s="135"/>
      <c r="AFH6" s="135"/>
      <c r="AFI6" s="135"/>
      <c r="AFJ6" s="135"/>
      <c r="AFK6" s="135"/>
      <c r="AFL6" s="135"/>
      <c r="AFM6" s="135"/>
      <c r="AFN6" s="135"/>
      <c r="AFO6" s="135"/>
      <c r="AFP6" s="135"/>
      <c r="AFQ6" s="135"/>
      <c r="AFR6" s="135"/>
      <c r="AFS6" s="135"/>
      <c r="AFT6" s="135"/>
      <c r="AFU6" s="135"/>
      <c r="AFV6" s="135"/>
      <c r="AFW6" s="135"/>
      <c r="AFX6" s="135"/>
      <c r="AFY6" s="135"/>
      <c r="AFZ6" s="135"/>
      <c r="AGA6" s="135"/>
      <c r="AGB6" s="135"/>
      <c r="AGC6" s="135"/>
      <c r="AGD6" s="135"/>
      <c r="AGE6" s="135"/>
      <c r="AGF6" s="135"/>
      <c r="AGG6" s="135"/>
      <c r="AGH6" s="135"/>
      <c r="AGI6" s="135"/>
      <c r="AGJ6" s="135"/>
      <c r="AGK6" s="135"/>
      <c r="AGL6" s="135"/>
      <c r="AGM6" s="135"/>
      <c r="AGN6" s="135"/>
      <c r="AGO6" s="135"/>
      <c r="AGP6" s="135"/>
      <c r="AGQ6" s="135"/>
      <c r="AGR6" s="135"/>
      <c r="AGS6" s="135"/>
      <c r="AGT6" s="135"/>
      <c r="AGU6" s="135"/>
      <c r="AGV6" s="135"/>
      <c r="AGW6" s="135"/>
      <c r="AGX6" s="135"/>
      <c r="AGY6" s="135"/>
      <c r="AGZ6" s="135"/>
      <c r="AHA6" s="135"/>
      <c r="AHB6" s="135"/>
      <c r="AHC6" s="135"/>
      <c r="AHD6" s="135"/>
      <c r="AHE6" s="135"/>
      <c r="AHF6" s="135"/>
      <c r="AHG6" s="135"/>
      <c r="AHH6" s="135"/>
      <c r="AHI6" s="135"/>
      <c r="AHJ6" s="135"/>
      <c r="AHK6" s="135"/>
      <c r="AHL6" s="135"/>
      <c r="AHM6" s="135"/>
      <c r="AHN6" s="135"/>
      <c r="AHO6" s="135"/>
      <c r="AHP6" s="135"/>
      <c r="AHQ6" s="135"/>
      <c r="AHR6" s="135"/>
      <c r="AHS6" s="135"/>
      <c r="AHT6" s="135"/>
      <c r="AHU6" s="135"/>
      <c r="AHV6" s="135"/>
      <c r="AHW6" s="135"/>
      <c r="AHX6" s="135"/>
      <c r="AHY6" s="135"/>
      <c r="AHZ6" s="135"/>
      <c r="AIA6" s="135"/>
      <c r="AIB6" s="135"/>
      <c r="AIC6" s="135"/>
      <c r="AID6" s="135"/>
      <c r="AIE6" s="135"/>
      <c r="AIF6" s="135"/>
      <c r="AIG6" s="135"/>
      <c r="AIH6" s="135"/>
      <c r="AII6" s="135"/>
      <c r="AIJ6" s="135"/>
      <c r="AIK6" s="135"/>
      <c r="AIL6" s="135"/>
      <c r="AIM6" s="135"/>
      <c r="AIN6" s="135"/>
      <c r="AIO6" s="135"/>
      <c r="AIP6" s="135"/>
      <c r="AIQ6" s="135"/>
      <c r="AIR6" s="135"/>
      <c r="AIS6" s="135"/>
      <c r="AIT6" s="135"/>
      <c r="AIU6" s="135"/>
      <c r="AIV6" s="135"/>
      <c r="AIW6" s="135"/>
      <c r="AIX6" s="135"/>
      <c r="AIY6" s="135"/>
      <c r="AIZ6" s="135"/>
      <c r="AJA6" s="135"/>
      <c r="AJB6" s="135"/>
      <c r="AJC6" s="135"/>
      <c r="AJD6" s="135"/>
      <c r="AJE6" s="135"/>
      <c r="AJF6" s="135"/>
      <c r="AJG6" s="135"/>
      <c r="AJH6" s="135"/>
      <c r="AJI6" s="135"/>
      <c r="AJJ6" s="135"/>
      <c r="AJK6" s="135"/>
      <c r="AJL6" s="135"/>
      <c r="AJM6" s="135"/>
      <c r="AJN6" s="135"/>
      <c r="AJO6" s="135"/>
      <c r="AJP6" s="135"/>
      <c r="AJQ6" s="135"/>
      <c r="AJR6" s="135"/>
      <c r="AJS6" s="135"/>
      <c r="AJT6" s="135"/>
      <c r="AJU6" s="135"/>
      <c r="AJV6" s="135"/>
      <c r="AJW6" s="135"/>
      <c r="AJX6" s="135"/>
      <c r="AJY6" s="135"/>
      <c r="AJZ6" s="135"/>
      <c r="AKA6" s="135"/>
      <c r="AKB6" s="135"/>
      <c r="AKC6" s="135"/>
      <c r="AKD6" s="135"/>
      <c r="AKE6" s="135"/>
      <c r="AKF6" s="135"/>
      <c r="AKG6" s="135"/>
      <c r="AKH6" s="135"/>
      <c r="AKI6" s="135"/>
      <c r="AKJ6" s="135"/>
      <c r="AKK6" s="135"/>
      <c r="AKL6" s="135"/>
      <c r="AKM6" s="135"/>
      <c r="AKN6" s="135"/>
      <c r="AKO6" s="135"/>
      <c r="AKP6" s="135"/>
      <c r="AKQ6" s="135"/>
      <c r="AKR6" s="135"/>
      <c r="AKS6" s="135"/>
      <c r="AKT6" s="135"/>
      <c r="AKU6" s="135"/>
      <c r="AKV6" s="135"/>
      <c r="AKW6" s="135"/>
      <c r="AKX6" s="135"/>
      <c r="AKY6" s="135"/>
      <c r="AKZ6" s="135"/>
      <c r="ALA6" s="135"/>
      <c r="ALB6" s="135"/>
      <c r="ALC6" s="135"/>
      <c r="ALD6" s="135"/>
      <c r="ALE6" s="135"/>
      <c r="ALF6" s="135"/>
      <c r="ALG6" s="135"/>
      <c r="ALH6" s="135"/>
      <c r="ALI6" s="135"/>
      <c r="ALJ6" s="135"/>
      <c r="ALK6" s="135"/>
      <c r="ALL6" s="135"/>
      <c r="ALM6" s="135"/>
      <c r="ALN6" s="135"/>
      <c r="ALO6" s="135"/>
      <c r="ALP6" s="135"/>
      <c r="ALQ6" s="135"/>
      <c r="ALR6" s="135"/>
      <c r="ALS6" s="135"/>
      <c r="ALT6" s="135"/>
      <c r="ALU6" s="135"/>
      <c r="ALV6" s="135"/>
      <c r="ALW6" s="135"/>
      <c r="ALX6" s="135"/>
      <c r="ALY6" s="135"/>
      <c r="ALZ6" s="135"/>
      <c r="AMA6" s="135"/>
      <c r="AMB6" s="135"/>
      <c r="AMC6" s="135"/>
      <c r="AMD6" s="135"/>
      <c r="AME6" s="135"/>
      <c r="AMF6" s="135"/>
      <c r="AMG6" s="135"/>
      <c r="AMH6" s="135"/>
      <c r="AMI6" s="135"/>
      <c r="AMJ6" s="135"/>
      <c r="AMK6" s="135"/>
      <c r="AML6" s="135"/>
      <c r="AMM6" s="135"/>
      <c r="AMN6" s="135"/>
      <c r="AMO6" s="135"/>
      <c r="AMP6" s="135"/>
      <c r="AMQ6" s="135"/>
      <c r="AMR6" s="135"/>
      <c r="AMS6" s="135"/>
      <c r="AMT6" s="135"/>
      <c r="AMU6" s="135"/>
      <c r="AMV6" s="135"/>
      <c r="AMW6" s="135"/>
      <c r="AMX6" s="135"/>
      <c r="AMY6" s="135"/>
      <c r="AMZ6" s="135"/>
      <c r="ANA6" s="135"/>
      <c r="ANB6" s="135"/>
      <c r="ANC6" s="135"/>
      <c r="AND6" s="135"/>
      <c r="ANE6" s="135"/>
      <c r="ANF6" s="135"/>
      <c r="ANG6" s="135"/>
      <c r="ANH6" s="135"/>
      <c r="ANI6" s="135"/>
      <c r="ANJ6" s="135"/>
      <c r="ANK6" s="135"/>
      <c r="ANL6" s="135"/>
      <c r="ANM6" s="135"/>
      <c r="ANN6" s="135"/>
      <c r="ANO6" s="135"/>
      <c r="ANP6" s="135"/>
      <c r="ANQ6" s="135"/>
      <c r="ANR6" s="135"/>
      <c r="ANS6" s="135"/>
      <c r="ANT6" s="135"/>
      <c r="ANU6" s="135"/>
      <c r="ANV6" s="135"/>
      <c r="ANW6" s="135"/>
      <c r="ANX6" s="135"/>
      <c r="ANY6" s="135"/>
      <c r="ANZ6" s="135"/>
      <c r="AOA6" s="135"/>
      <c r="AOB6" s="135"/>
      <c r="AOC6" s="135"/>
      <c r="AOD6" s="135"/>
      <c r="AOE6" s="135"/>
      <c r="AOF6" s="135"/>
      <c r="AOG6" s="135"/>
      <c r="AOH6" s="135"/>
      <c r="AOI6" s="135"/>
      <c r="AOJ6" s="135"/>
      <c r="AOK6" s="135"/>
      <c r="AOL6" s="135"/>
      <c r="AOM6" s="135"/>
      <c r="AON6" s="135"/>
      <c r="AOO6" s="135"/>
      <c r="AOP6" s="135"/>
      <c r="AOQ6" s="135"/>
      <c r="AOR6" s="135"/>
      <c r="AOS6" s="135"/>
      <c r="AOT6" s="135"/>
      <c r="AOU6" s="135"/>
      <c r="AOV6" s="135"/>
      <c r="AOW6" s="135"/>
      <c r="AOX6" s="135"/>
      <c r="AOY6" s="135"/>
      <c r="AOZ6" s="135"/>
      <c r="APA6" s="135"/>
      <c r="APB6" s="135"/>
      <c r="APC6" s="135"/>
      <c r="APD6" s="135"/>
      <c r="APE6" s="135"/>
      <c r="APF6" s="135"/>
      <c r="APG6" s="135"/>
      <c r="APH6" s="135"/>
      <c r="API6" s="135"/>
      <c r="APJ6" s="135"/>
      <c r="APK6" s="135"/>
      <c r="APL6" s="135"/>
      <c r="APM6" s="135"/>
      <c r="APN6" s="135"/>
      <c r="APO6" s="135"/>
      <c r="APP6" s="135"/>
      <c r="APQ6" s="135"/>
      <c r="APR6" s="135"/>
      <c r="APS6" s="135"/>
      <c r="APT6" s="135"/>
      <c r="APU6" s="135"/>
      <c r="APV6" s="135"/>
      <c r="APW6" s="135"/>
      <c r="APX6" s="135"/>
      <c r="APY6" s="135"/>
      <c r="APZ6" s="135"/>
      <c r="AQA6" s="135"/>
      <c r="AQB6" s="135"/>
      <c r="AQC6" s="135"/>
      <c r="AQD6" s="135"/>
      <c r="AQE6" s="135"/>
      <c r="AQF6" s="135"/>
      <c r="AQG6" s="135"/>
      <c r="AQH6" s="135"/>
      <c r="AQI6" s="135"/>
      <c r="AQJ6" s="135"/>
      <c r="AQK6" s="135"/>
      <c r="AQL6" s="135"/>
      <c r="AQM6" s="135"/>
      <c r="AQN6" s="135"/>
      <c r="AQO6" s="135"/>
      <c r="AQP6" s="135"/>
      <c r="AQQ6" s="135"/>
      <c r="AQR6" s="135"/>
      <c r="AQS6" s="135"/>
      <c r="AQT6" s="135"/>
      <c r="AQU6" s="135"/>
      <c r="AQV6" s="135"/>
      <c r="AQW6" s="135"/>
      <c r="AQX6" s="135"/>
      <c r="AQY6" s="135"/>
      <c r="AQZ6" s="135"/>
      <c r="ARA6" s="135"/>
      <c r="ARB6" s="135"/>
      <c r="ARC6" s="135"/>
      <c r="ARD6" s="135"/>
      <c r="ARE6" s="135"/>
      <c r="ARF6" s="135"/>
      <c r="ARG6" s="135"/>
      <c r="ARH6" s="135"/>
      <c r="ARI6" s="135"/>
      <c r="ARJ6" s="135"/>
      <c r="ARK6" s="135"/>
      <c r="ARL6" s="135"/>
      <c r="ARM6" s="135"/>
      <c r="ARN6" s="135"/>
      <c r="ARO6" s="135"/>
      <c r="ARP6" s="135"/>
      <c r="ARQ6" s="135"/>
      <c r="ARR6" s="135"/>
      <c r="ARS6" s="135"/>
      <c r="ART6" s="135"/>
      <c r="ARU6" s="135"/>
      <c r="ARV6" s="135"/>
      <c r="ARW6" s="135"/>
      <c r="ARX6" s="135"/>
      <c r="ARY6" s="135"/>
      <c r="ARZ6" s="135"/>
      <c r="ASA6" s="135"/>
      <c r="ASB6" s="135"/>
      <c r="ASC6" s="135"/>
      <c r="ASD6" s="135"/>
      <c r="ASE6" s="135"/>
      <c r="ASF6" s="135"/>
      <c r="ASG6" s="135"/>
      <c r="ASH6" s="135"/>
      <c r="ASI6" s="135"/>
      <c r="ASJ6" s="135"/>
      <c r="ASK6" s="135"/>
      <c r="ASL6" s="135"/>
      <c r="ASM6" s="135"/>
      <c r="ASN6" s="135"/>
      <c r="ASO6" s="135"/>
      <c r="ASP6" s="135"/>
      <c r="ASQ6" s="135"/>
      <c r="ASR6" s="135"/>
      <c r="ASS6" s="135"/>
      <c r="AST6" s="135"/>
      <c r="ASU6" s="135"/>
      <c r="ASV6" s="135"/>
      <c r="ASW6" s="135"/>
      <c r="ASX6" s="135"/>
      <c r="ASY6" s="135"/>
      <c r="ASZ6" s="135"/>
      <c r="ATA6" s="135"/>
      <c r="ATB6" s="135"/>
      <c r="ATC6" s="135"/>
      <c r="ATD6" s="135"/>
      <c r="ATE6" s="135"/>
      <c r="ATF6" s="135"/>
      <c r="ATG6" s="135"/>
      <c r="ATH6" s="135"/>
      <c r="ATI6" s="135"/>
      <c r="ATJ6" s="135"/>
      <c r="ATK6" s="135"/>
      <c r="ATL6" s="135"/>
      <c r="ATM6" s="135"/>
      <c r="ATN6" s="135"/>
      <c r="ATO6" s="135"/>
      <c r="ATP6" s="135"/>
      <c r="ATQ6" s="135"/>
      <c r="ATR6" s="135"/>
      <c r="ATS6" s="135"/>
      <c r="ATT6" s="135"/>
      <c r="ATU6" s="135"/>
      <c r="ATV6" s="135"/>
      <c r="ATW6" s="135"/>
      <c r="ATX6" s="135"/>
      <c r="ATY6" s="135"/>
      <c r="ATZ6" s="135"/>
      <c r="AUA6" s="135"/>
      <c r="AUB6" s="135"/>
      <c r="AUC6" s="135"/>
      <c r="AUD6" s="135"/>
      <c r="AUE6" s="135"/>
      <c r="AUF6" s="135"/>
      <c r="AUG6" s="135"/>
      <c r="AUH6" s="135"/>
      <c r="AUI6" s="135"/>
      <c r="AUJ6" s="135"/>
      <c r="AUK6" s="135"/>
      <c r="AUL6" s="135"/>
      <c r="AUM6" s="135"/>
      <c r="AUN6" s="135"/>
      <c r="AUO6" s="135"/>
      <c r="AUP6" s="135"/>
      <c r="AUQ6" s="135"/>
      <c r="AUR6" s="135"/>
      <c r="AUS6" s="135"/>
      <c r="AUT6" s="135"/>
      <c r="AUU6" s="135"/>
      <c r="AUV6" s="135"/>
      <c r="AUW6" s="135"/>
      <c r="AUX6" s="135"/>
      <c r="AUY6" s="135"/>
      <c r="AUZ6" s="135"/>
      <c r="AVA6" s="135"/>
      <c r="AVB6" s="135"/>
      <c r="AVC6" s="135"/>
      <c r="AVD6" s="135"/>
      <c r="AVE6" s="135"/>
      <c r="AVF6" s="135"/>
      <c r="AVG6" s="135"/>
      <c r="AVH6" s="135"/>
      <c r="AVI6" s="135"/>
      <c r="AVJ6" s="135"/>
      <c r="AVK6" s="135"/>
      <c r="AVL6" s="135"/>
      <c r="AVM6" s="135"/>
      <c r="AVN6" s="135"/>
      <c r="AVO6" s="135"/>
      <c r="AVP6" s="135"/>
      <c r="AVQ6" s="135"/>
      <c r="AVR6" s="135"/>
      <c r="AVS6" s="135"/>
      <c r="AVT6" s="135"/>
      <c r="AVU6" s="135"/>
      <c r="AVV6" s="135"/>
      <c r="AVW6" s="135"/>
      <c r="AVX6" s="135"/>
      <c r="AVY6" s="135"/>
      <c r="AVZ6" s="135"/>
      <c r="AWA6" s="135"/>
      <c r="AWB6" s="135"/>
      <c r="AWC6" s="135"/>
      <c r="AWD6" s="135"/>
      <c r="AWE6" s="135"/>
      <c r="AWF6" s="135"/>
      <c r="AWG6" s="135"/>
      <c r="AWH6" s="135"/>
      <c r="AWI6" s="135"/>
      <c r="AWJ6" s="135"/>
      <c r="AWK6" s="135"/>
      <c r="AWL6" s="135"/>
      <c r="AWM6" s="135"/>
      <c r="AWN6" s="135"/>
      <c r="AWO6" s="135"/>
      <c r="AWP6" s="135"/>
      <c r="AWQ6" s="135"/>
      <c r="AWR6" s="135"/>
      <c r="AWS6" s="135"/>
      <c r="AWT6" s="135"/>
      <c r="AWU6" s="135"/>
      <c r="AWV6" s="135"/>
      <c r="AWW6" s="135"/>
      <c r="AWX6" s="135"/>
      <c r="AWY6" s="135"/>
      <c r="AWZ6" s="135"/>
      <c r="AXA6" s="135"/>
      <c r="AXB6" s="135"/>
      <c r="AXC6" s="135"/>
      <c r="AXD6" s="135"/>
      <c r="AXE6" s="135"/>
      <c r="AXF6" s="135"/>
      <c r="AXG6" s="135"/>
      <c r="AXH6" s="135"/>
      <c r="AXI6" s="135"/>
      <c r="AXJ6" s="135"/>
      <c r="AXK6" s="135"/>
      <c r="AXL6" s="135"/>
      <c r="AXM6" s="135"/>
      <c r="AXN6" s="135"/>
      <c r="AXO6" s="135"/>
      <c r="AXP6" s="135"/>
      <c r="AXQ6" s="135"/>
      <c r="AXR6" s="135"/>
      <c r="AXS6" s="135"/>
      <c r="AXT6" s="135"/>
      <c r="AXU6" s="135"/>
      <c r="AXV6" s="135"/>
      <c r="AXW6" s="135"/>
      <c r="AXX6" s="135"/>
      <c r="AXY6" s="135"/>
      <c r="AXZ6" s="135"/>
      <c r="AYA6" s="135"/>
      <c r="AYB6" s="135"/>
      <c r="AYC6" s="135"/>
      <c r="AYD6" s="135"/>
      <c r="AYE6" s="135"/>
      <c r="AYF6" s="135"/>
      <c r="AYG6" s="135"/>
      <c r="AYH6" s="135"/>
      <c r="AYI6" s="135"/>
      <c r="AYJ6" s="135"/>
      <c r="AYK6" s="135"/>
      <c r="AYL6" s="135"/>
      <c r="AYM6" s="135"/>
      <c r="AYN6" s="135"/>
      <c r="AYO6" s="135"/>
      <c r="AYP6" s="135"/>
      <c r="AYQ6" s="135"/>
      <c r="AYR6" s="135"/>
      <c r="AYS6" s="135"/>
      <c r="AYT6" s="135"/>
      <c r="AYU6" s="135"/>
      <c r="AYV6" s="135"/>
      <c r="AYW6" s="135"/>
      <c r="AYX6" s="135"/>
      <c r="AYY6" s="135"/>
      <c r="AYZ6" s="135"/>
      <c r="AZA6" s="135"/>
      <c r="AZB6" s="135"/>
      <c r="AZC6" s="135"/>
      <c r="AZD6" s="135"/>
      <c r="AZE6" s="135"/>
      <c r="AZF6" s="135"/>
      <c r="AZG6" s="135"/>
      <c r="AZH6" s="135"/>
      <c r="AZI6" s="135"/>
      <c r="AZJ6" s="135"/>
      <c r="AZK6" s="135"/>
      <c r="AZL6" s="135"/>
      <c r="AZM6" s="135"/>
      <c r="AZN6" s="135"/>
      <c r="AZO6" s="135"/>
      <c r="AZP6" s="135"/>
      <c r="AZQ6" s="135"/>
      <c r="AZR6" s="135"/>
      <c r="AZS6" s="135"/>
      <c r="AZT6" s="135"/>
      <c r="AZU6" s="135"/>
      <c r="AZV6" s="135"/>
      <c r="AZW6" s="135"/>
      <c r="AZX6" s="135"/>
      <c r="AZY6" s="135"/>
      <c r="AZZ6" s="135"/>
      <c r="BAA6" s="135"/>
      <c r="BAB6" s="135"/>
      <c r="BAC6" s="135"/>
      <c r="BAD6" s="135"/>
      <c r="BAE6" s="135"/>
      <c r="BAF6" s="135"/>
      <c r="BAG6" s="135"/>
      <c r="BAH6" s="135"/>
      <c r="BAI6" s="135"/>
      <c r="BAJ6" s="135"/>
      <c r="BAK6" s="135"/>
      <c r="BAL6" s="135"/>
      <c r="BAM6" s="135"/>
      <c r="BAN6" s="135"/>
      <c r="BAO6" s="135"/>
      <c r="BAP6" s="135"/>
      <c r="BAQ6" s="135"/>
      <c r="BAR6" s="135"/>
      <c r="BAS6" s="135"/>
      <c r="BAT6" s="135"/>
      <c r="BAU6" s="135"/>
      <c r="BAV6" s="135"/>
      <c r="BAW6" s="135"/>
      <c r="BAX6" s="135"/>
      <c r="BAY6" s="135"/>
      <c r="BAZ6" s="135"/>
      <c r="BBA6" s="135"/>
      <c r="BBB6" s="135"/>
      <c r="BBC6" s="135"/>
      <c r="BBD6" s="135"/>
      <c r="BBE6" s="135"/>
      <c r="BBF6" s="135"/>
      <c r="BBG6" s="135"/>
      <c r="BBH6" s="135"/>
      <c r="BBI6" s="135"/>
      <c r="BBJ6" s="135"/>
      <c r="BBK6" s="135"/>
      <c r="BBL6" s="135"/>
      <c r="BBM6" s="135"/>
      <c r="BBN6" s="135"/>
      <c r="BBO6" s="135"/>
      <c r="BBP6" s="135"/>
      <c r="BBQ6" s="135"/>
      <c r="BBR6" s="135"/>
      <c r="BBS6" s="135"/>
      <c r="BBT6" s="135"/>
      <c r="BBU6" s="135"/>
      <c r="BBV6" s="135"/>
      <c r="BBW6" s="135"/>
      <c r="BBX6" s="135"/>
      <c r="BBY6" s="135"/>
      <c r="BBZ6" s="135"/>
      <c r="BCA6" s="135"/>
      <c r="BCB6" s="135"/>
      <c r="BCC6" s="135"/>
      <c r="BCD6" s="135"/>
      <c r="BCE6" s="135"/>
      <c r="BCF6" s="135"/>
      <c r="BCG6" s="135"/>
      <c r="BCH6" s="135"/>
      <c r="BCI6" s="135"/>
      <c r="BCJ6" s="135"/>
      <c r="BCK6" s="135"/>
      <c r="BCL6" s="135"/>
      <c r="BCM6" s="135"/>
      <c r="BCN6" s="135"/>
      <c r="BCO6" s="135"/>
      <c r="BCP6" s="135"/>
      <c r="BCQ6" s="135"/>
      <c r="BCR6" s="135"/>
      <c r="BCS6" s="135"/>
      <c r="BCT6" s="135"/>
      <c r="BCU6" s="135"/>
      <c r="BCV6" s="135"/>
      <c r="BCW6" s="135"/>
      <c r="BCX6" s="135"/>
      <c r="BCY6" s="135"/>
      <c r="BCZ6" s="135"/>
      <c r="BDA6" s="135"/>
      <c r="BDB6" s="135"/>
      <c r="BDC6" s="135"/>
      <c r="BDD6" s="135"/>
      <c r="BDE6" s="135"/>
      <c r="BDF6" s="135"/>
      <c r="BDG6" s="135"/>
      <c r="BDH6" s="135"/>
      <c r="BDI6" s="135"/>
      <c r="BDJ6" s="135"/>
      <c r="BDK6" s="135"/>
      <c r="BDL6" s="135"/>
      <c r="BDM6" s="135"/>
      <c r="BDN6" s="135"/>
      <c r="BDO6" s="135"/>
      <c r="BDP6" s="135"/>
      <c r="BDQ6" s="135"/>
      <c r="BDR6" s="135"/>
      <c r="BDS6" s="135"/>
      <c r="BDT6" s="135"/>
      <c r="BDU6" s="135"/>
      <c r="BDV6" s="135"/>
      <c r="BDW6" s="135"/>
      <c r="BDX6" s="135"/>
      <c r="BDY6" s="135"/>
      <c r="BDZ6" s="135"/>
      <c r="BEA6" s="135"/>
      <c r="BEB6" s="135"/>
      <c r="BEC6" s="135"/>
      <c r="BED6" s="135"/>
      <c r="BEE6" s="135"/>
      <c r="BEF6" s="135"/>
      <c r="BEG6" s="135"/>
      <c r="BEH6" s="135"/>
      <c r="BEI6" s="135"/>
      <c r="BEJ6" s="135"/>
      <c r="BEK6" s="135"/>
      <c r="BEL6" s="135"/>
      <c r="BEM6" s="135"/>
      <c r="BEN6" s="135"/>
      <c r="BEO6" s="135"/>
      <c r="BEP6" s="135"/>
      <c r="BEQ6" s="135"/>
      <c r="BER6" s="135"/>
      <c r="BES6" s="135"/>
      <c r="BET6" s="135"/>
      <c r="BEU6" s="135"/>
      <c r="BEV6" s="135"/>
      <c r="BEW6" s="135"/>
      <c r="BEX6" s="135"/>
      <c r="BEY6" s="135"/>
      <c r="BEZ6" s="135"/>
      <c r="BFA6" s="135"/>
      <c r="BFB6" s="135"/>
      <c r="BFC6" s="135"/>
      <c r="BFD6" s="135"/>
      <c r="BFE6" s="135"/>
      <c r="BFF6" s="135"/>
      <c r="BFG6" s="135"/>
      <c r="BFH6" s="135"/>
      <c r="BFI6" s="135"/>
      <c r="BFJ6" s="135"/>
      <c r="BFK6" s="135"/>
      <c r="BFL6" s="135"/>
      <c r="BFM6" s="135"/>
      <c r="BFN6" s="135"/>
      <c r="BFO6" s="135"/>
      <c r="BFP6" s="135"/>
      <c r="BFQ6" s="135"/>
      <c r="BFR6" s="135"/>
      <c r="BFS6" s="135"/>
      <c r="BFT6" s="135"/>
      <c r="BFU6" s="135"/>
      <c r="BFV6" s="135"/>
      <c r="BFW6" s="135"/>
      <c r="BFX6" s="135"/>
      <c r="BFY6" s="135"/>
      <c r="BFZ6" s="135"/>
      <c r="BGA6" s="135"/>
      <c r="BGB6" s="135"/>
      <c r="BGC6" s="135"/>
      <c r="BGD6" s="135"/>
      <c r="BGE6" s="135"/>
      <c r="BGF6" s="135"/>
      <c r="BGG6" s="135"/>
      <c r="BGH6" s="135"/>
      <c r="BGI6" s="135"/>
      <c r="BGJ6" s="135"/>
      <c r="BGK6" s="135"/>
      <c r="BGL6" s="135"/>
      <c r="BGM6" s="135"/>
      <c r="BGN6" s="135"/>
      <c r="BGO6" s="135"/>
      <c r="BGP6" s="135"/>
      <c r="BGQ6" s="135"/>
      <c r="BGR6" s="135"/>
      <c r="BGS6" s="135"/>
      <c r="BGT6" s="135"/>
      <c r="BGU6" s="135"/>
      <c r="BGV6" s="135"/>
      <c r="BGW6" s="135"/>
      <c r="BGX6" s="135"/>
      <c r="BGY6" s="135"/>
      <c r="BGZ6" s="135"/>
      <c r="BHA6" s="135"/>
      <c r="BHB6" s="135"/>
      <c r="BHC6" s="135"/>
      <c r="BHD6" s="135"/>
      <c r="BHE6" s="135"/>
      <c r="BHF6" s="135"/>
      <c r="BHG6" s="135"/>
      <c r="BHH6" s="135"/>
      <c r="BHI6" s="135"/>
      <c r="BHJ6" s="135"/>
      <c r="BHK6" s="135"/>
      <c r="BHL6" s="135"/>
      <c r="BHM6" s="135"/>
      <c r="BHN6" s="135"/>
      <c r="BHO6" s="135"/>
      <c r="BHP6" s="135"/>
      <c r="BHQ6" s="135"/>
      <c r="BHR6" s="135"/>
      <c r="BHS6" s="135"/>
      <c r="BHT6" s="135"/>
      <c r="BHU6" s="135"/>
      <c r="BHV6" s="135"/>
      <c r="BHW6" s="135"/>
      <c r="BHX6" s="135"/>
      <c r="BHY6" s="135"/>
      <c r="BHZ6" s="135"/>
      <c r="BIA6" s="135"/>
      <c r="BIB6" s="135"/>
      <c r="BIC6" s="135"/>
      <c r="BID6" s="135"/>
      <c r="BIE6" s="135"/>
      <c r="BIF6" s="135"/>
      <c r="BIG6" s="135"/>
      <c r="BIH6" s="135"/>
      <c r="BII6" s="135"/>
      <c r="BIJ6" s="135"/>
      <c r="BIK6" s="135"/>
      <c r="BIL6" s="135"/>
      <c r="BIM6" s="135"/>
      <c r="BIN6" s="135"/>
      <c r="BIO6" s="135"/>
      <c r="BIP6" s="135"/>
      <c r="BIQ6" s="135"/>
      <c r="BIR6" s="135"/>
      <c r="BIS6" s="135"/>
      <c r="BIT6" s="135"/>
      <c r="BIU6" s="135"/>
      <c r="BIV6" s="135"/>
      <c r="BIW6" s="135"/>
      <c r="BIX6" s="135"/>
      <c r="BIY6" s="135"/>
      <c r="BIZ6" s="135"/>
      <c r="BJA6" s="135"/>
      <c r="BJB6" s="135"/>
      <c r="BJC6" s="135"/>
      <c r="BJD6" s="135"/>
      <c r="BJE6" s="135"/>
      <c r="BJF6" s="135"/>
      <c r="BJG6" s="135"/>
      <c r="BJH6" s="135"/>
      <c r="BJI6" s="135"/>
      <c r="BJJ6" s="135"/>
      <c r="BJK6" s="135"/>
      <c r="BJL6" s="135"/>
      <c r="BJM6" s="135"/>
      <c r="BJN6" s="135"/>
      <c r="BJO6" s="135"/>
      <c r="BJP6" s="135"/>
      <c r="BJQ6" s="135"/>
      <c r="BJR6" s="135"/>
      <c r="BJS6" s="135"/>
      <c r="BJT6" s="135"/>
      <c r="BJU6" s="135"/>
      <c r="BJV6" s="135"/>
      <c r="BJW6" s="135"/>
      <c r="BJX6" s="135"/>
      <c r="BJY6" s="135"/>
      <c r="BJZ6" s="135"/>
      <c r="BKA6" s="135"/>
      <c r="BKB6" s="135"/>
      <c r="BKC6" s="135"/>
      <c r="BKD6" s="135"/>
      <c r="BKE6" s="135"/>
      <c r="BKF6" s="135"/>
      <c r="BKG6" s="135"/>
      <c r="BKH6" s="135"/>
      <c r="BKI6" s="135"/>
      <c r="BKJ6" s="135"/>
      <c r="BKK6" s="135"/>
      <c r="BKL6" s="135"/>
      <c r="BKM6" s="135"/>
      <c r="BKN6" s="135"/>
      <c r="BKO6" s="135"/>
      <c r="BKP6" s="135"/>
      <c r="BKQ6" s="135"/>
      <c r="BKR6" s="135"/>
      <c r="BKS6" s="135"/>
      <c r="BKT6" s="135"/>
      <c r="BKU6" s="135"/>
      <c r="BKV6" s="135"/>
      <c r="BKW6" s="135"/>
      <c r="BKX6" s="135"/>
      <c r="BKY6" s="135"/>
      <c r="BKZ6" s="135"/>
      <c r="BLA6" s="135"/>
      <c r="BLB6" s="135"/>
      <c r="BLC6" s="135"/>
      <c r="BLD6" s="135"/>
      <c r="BLE6" s="135"/>
      <c r="BLF6" s="135"/>
      <c r="BLG6" s="135"/>
      <c r="BLH6" s="135"/>
      <c r="BLI6" s="135"/>
      <c r="BLJ6" s="135"/>
      <c r="BLK6" s="135"/>
      <c r="BLL6" s="135"/>
      <c r="BLM6" s="135"/>
      <c r="BLN6" s="135"/>
      <c r="BLO6" s="135"/>
      <c r="BLP6" s="135"/>
      <c r="BLQ6" s="135"/>
      <c r="BLR6" s="135"/>
      <c r="BLS6" s="135"/>
      <c r="BLT6" s="135"/>
      <c r="BLU6" s="135"/>
      <c r="BLV6" s="135"/>
      <c r="BLW6" s="135"/>
      <c r="BLX6" s="135"/>
      <c r="BLY6" s="135"/>
      <c r="BLZ6" s="135"/>
      <c r="BMA6" s="135"/>
      <c r="BMB6" s="135"/>
      <c r="BMC6" s="135"/>
      <c r="BMD6" s="135"/>
      <c r="BME6" s="135"/>
      <c r="BMF6" s="135"/>
      <c r="BMG6" s="135"/>
      <c r="BMH6" s="135"/>
      <c r="BMI6" s="135"/>
      <c r="BMJ6" s="135"/>
      <c r="BMK6" s="135"/>
      <c r="BML6" s="135"/>
      <c r="BMM6" s="135"/>
      <c r="BMN6" s="135"/>
      <c r="BMO6" s="135"/>
      <c r="BMP6" s="135"/>
      <c r="BMQ6" s="135"/>
      <c r="BMR6" s="135"/>
      <c r="BMS6" s="135"/>
      <c r="BMT6" s="135"/>
      <c r="BMU6" s="135"/>
      <c r="BMV6" s="135"/>
      <c r="BMW6" s="135"/>
      <c r="BMX6" s="135"/>
      <c r="BMY6" s="135"/>
      <c r="BMZ6" s="135"/>
      <c r="BNA6" s="135"/>
      <c r="BNB6" s="135"/>
      <c r="BNC6" s="135"/>
      <c r="BND6" s="135"/>
      <c r="BNE6" s="135"/>
      <c r="BNF6" s="135"/>
      <c r="BNG6" s="135"/>
      <c r="BNH6" s="135"/>
      <c r="BNI6" s="135"/>
      <c r="BNJ6" s="135"/>
      <c r="BNK6" s="135"/>
      <c r="BNL6" s="135"/>
      <c r="BNM6" s="135"/>
      <c r="BNN6" s="135"/>
      <c r="BNO6" s="135"/>
      <c r="BNP6" s="135"/>
      <c r="BNQ6" s="135"/>
      <c r="BNR6" s="135"/>
      <c r="BNS6" s="135"/>
      <c r="BNT6" s="135"/>
      <c r="BNU6" s="135"/>
      <c r="BNV6" s="135"/>
      <c r="BNW6" s="135"/>
      <c r="BNX6" s="135"/>
      <c r="BNY6" s="135"/>
      <c r="BNZ6" s="135"/>
      <c r="BOA6" s="135"/>
      <c r="BOB6" s="135"/>
      <c r="BOC6" s="135"/>
      <c r="BOD6" s="135"/>
      <c r="BOE6" s="135"/>
      <c r="BOF6" s="135"/>
      <c r="BOG6" s="135"/>
      <c r="BOH6" s="135"/>
      <c r="BOI6" s="135"/>
      <c r="BOJ6" s="135"/>
      <c r="BOK6" s="135"/>
      <c r="BOL6" s="135"/>
      <c r="BOM6" s="135"/>
      <c r="BON6" s="135"/>
      <c r="BOO6" s="135"/>
      <c r="BOP6" s="135"/>
      <c r="BOQ6" s="135"/>
      <c r="BOR6" s="135"/>
      <c r="BOS6" s="135"/>
      <c r="BOT6" s="135"/>
      <c r="BOU6" s="135"/>
      <c r="BOV6" s="135"/>
      <c r="BOW6" s="135"/>
      <c r="BOX6" s="135"/>
      <c r="BOY6" s="135"/>
      <c r="BOZ6" s="135"/>
      <c r="BPA6" s="135"/>
      <c r="BPB6" s="135"/>
      <c r="BPC6" s="135"/>
      <c r="BPD6" s="135"/>
      <c r="BPE6" s="135"/>
      <c r="BPF6" s="135"/>
      <c r="BPG6" s="135"/>
      <c r="BPH6" s="135"/>
      <c r="BPI6" s="135"/>
      <c r="BPJ6" s="135"/>
      <c r="BPK6" s="135"/>
      <c r="BPL6" s="135"/>
      <c r="BPM6" s="135"/>
      <c r="BPN6" s="135"/>
      <c r="BPO6" s="135"/>
      <c r="BPP6" s="135"/>
      <c r="BPQ6" s="135"/>
      <c r="BPR6" s="135"/>
      <c r="BPS6" s="135"/>
      <c r="BPT6" s="135"/>
      <c r="BPU6" s="135"/>
      <c r="BPV6" s="135"/>
      <c r="BPW6" s="135"/>
      <c r="BPX6" s="135"/>
      <c r="BPY6" s="135"/>
      <c r="BPZ6" s="135"/>
      <c r="BQA6" s="135"/>
      <c r="BQB6" s="135"/>
      <c r="BQC6" s="135"/>
      <c r="BQD6" s="135"/>
      <c r="BQE6" s="135"/>
      <c r="BQF6" s="135"/>
      <c r="BQG6" s="135"/>
      <c r="BQH6" s="135"/>
      <c r="BQI6" s="135"/>
      <c r="BQJ6" s="135"/>
      <c r="BQK6" s="135"/>
      <c r="BQL6" s="135"/>
      <c r="BQM6" s="135"/>
      <c r="BQN6" s="135"/>
      <c r="BQO6" s="135"/>
      <c r="BQP6" s="135"/>
      <c r="BQQ6" s="135"/>
      <c r="BQR6" s="135"/>
      <c r="BQS6" s="135"/>
      <c r="BQT6" s="135"/>
      <c r="BQU6" s="135"/>
      <c r="BQV6" s="135"/>
      <c r="BQW6" s="135"/>
      <c r="BQX6" s="135"/>
      <c r="BQY6" s="135"/>
      <c r="BQZ6" s="135"/>
      <c r="BRA6" s="135"/>
      <c r="BRB6" s="135"/>
      <c r="BRC6" s="135"/>
      <c r="BRD6" s="135"/>
      <c r="BRE6" s="135"/>
      <c r="BRF6" s="135"/>
      <c r="BRG6" s="135"/>
      <c r="BRH6" s="135"/>
      <c r="BRI6" s="135"/>
      <c r="BRJ6" s="135"/>
      <c r="BRK6" s="135"/>
      <c r="BRL6" s="135"/>
      <c r="BRM6" s="135"/>
      <c r="BRN6" s="135"/>
      <c r="BRO6" s="135"/>
      <c r="BRP6" s="135"/>
      <c r="BRQ6" s="135"/>
      <c r="BRR6" s="135"/>
      <c r="BRS6" s="135"/>
      <c r="BRT6" s="135"/>
      <c r="BRU6" s="135"/>
      <c r="BRV6" s="135"/>
      <c r="BRW6" s="135"/>
      <c r="BRX6" s="135"/>
      <c r="BRY6" s="135"/>
      <c r="BRZ6" s="135"/>
      <c r="BSA6" s="135"/>
      <c r="BSB6" s="135"/>
      <c r="BSC6" s="135"/>
      <c r="BSD6" s="135"/>
      <c r="BSE6" s="135"/>
      <c r="BSF6" s="135"/>
      <c r="BSG6" s="135"/>
      <c r="BSH6" s="135"/>
      <c r="BSI6" s="135"/>
      <c r="BSJ6" s="135"/>
      <c r="BSK6" s="135"/>
      <c r="BSL6" s="135"/>
      <c r="BSM6" s="135"/>
      <c r="BSN6" s="135"/>
      <c r="BSO6" s="135"/>
      <c r="BSP6" s="135"/>
      <c r="BSQ6" s="135"/>
      <c r="BSR6" s="135"/>
      <c r="BSS6" s="135"/>
      <c r="BST6" s="135"/>
      <c r="BSU6" s="135"/>
      <c r="BSV6" s="135"/>
      <c r="BSW6" s="135"/>
      <c r="BSX6" s="135"/>
      <c r="BSY6" s="135"/>
      <c r="BSZ6" s="135"/>
      <c r="BTA6" s="135"/>
      <c r="BTB6" s="135"/>
      <c r="BTC6" s="135"/>
      <c r="BTD6" s="135"/>
      <c r="BTE6" s="135"/>
      <c r="BTF6" s="135"/>
      <c r="BTG6" s="135"/>
      <c r="BTH6" s="135"/>
      <c r="BTI6" s="135"/>
      <c r="BTJ6" s="135"/>
      <c r="BTK6" s="135"/>
      <c r="BTL6" s="135"/>
      <c r="BTM6" s="135"/>
      <c r="BTN6" s="135"/>
      <c r="BTO6" s="135"/>
      <c r="BTP6" s="135"/>
      <c r="BTQ6" s="135"/>
      <c r="BTR6" s="135"/>
      <c r="BTS6" s="135"/>
      <c r="BTT6" s="135"/>
      <c r="BTU6" s="135"/>
      <c r="BTV6" s="135"/>
      <c r="BTW6" s="135"/>
      <c r="BTX6" s="135"/>
      <c r="BTY6" s="135"/>
      <c r="BTZ6" s="135"/>
      <c r="BUA6" s="135"/>
      <c r="BUB6" s="135"/>
      <c r="BUC6" s="135"/>
      <c r="BUD6" s="135"/>
      <c r="BUE6" s="135"/>
      <c r="BUF6" s="135"/>
      <c r="BUG6" s="135"/>
      <c r="BUH6" s="135"/>
      <c r="BUI6" s="135"/>
      <c r="BUJ6" s="135"/>
      <c r="BUK6" s="135"/>
      <c r="BUL6" s="135"/>
      <c r="BUM6" s="135"/>
      <c r="BUN6" s="135"/>
      <c r="BUO6" s="135"/>
      <c r="BUP6" s="135"/>
      <c r="BUQ6" s="135"/>
      <c r="BUR6" s="135"/>
      <c r="BUS6" s="135"/>
      <c r="BUT6" s="135"/>
      <c r="BUU6" s="135"/>
      <c r="BUV6" s="135"/>
      <c r="BUW6" s="135"/>
      <c r="BUX6" s="135"/>
      <c r="BUY6" s="135"/>
      <c r="BUZ6" s="135"/>
      <c r="BVA6" s="135"/>
      <c r="BVB6" s="135"/>
      <c r="BVC6" s="135"/>
      <c r="BVD6" s="135"/>
      <c r="BVE6" s="135"/>
      <c r="BVF6" s="135"/>
      <c r="BVG6" s="135"/>
      <c r="BVH6" s="135"/>
      <c r="BVI6" s="135"/>
      <c r="BVJ6" s="135"/>
      <c r="BVK6" s="135"/>
      <c r="BVL6" s="135"/>
      <c r="BVM6" s="135"/>
      <c r="BVN6" s="135"/>
      <c r="BVO6" s="135"/>
      <c r="BVP6" s="135"/>
      <c r="BVQ6" s="135"/>
      <c r="BVR6" s="135"/>
      <c r="BVS6" s="135"/>
      <c r="BVT6" s="135"/>
      <c r="BVU6" s="135"/>
      <c r="BVV6" s="135"/>
      <c r="BVW6" s="135"/>
      <c r="BVX6" s="135"/>
      <c r="BVY6" s="135"/>
      <c r="BVZ6" s="135"/>
      <c r="BWA6" s="135"/>
      <c r="BWB6" s="135"/>
      <c r="BWC6" s="135"/>
      <c r="BWD6" s="135"/>
      <c r="BWE6" s="135"/>
      <c r="BWF6" s="135"/>
      <c r="BWG6" s="135"/>
      <c r="BWH6" s="135"/>
      <c r="BWI6" s="135"/>
      <c r="BWJ6" s="135"/>
      <c r="BWK6" s="135"/>
      <c r="BWL6" s="135"/>
      <c r="BWM6" s="135"/>
      <c r="BWN6" s="135"/>
      <c r="BWO6" s="135"/>
      <c r="BWP6" s="135"/>
      <c r="BWQ6" s="135"/>
      <c r="BWR6" s="135"/>
      <c r="BWS6" s="135"/>
      <c r="BWT6" s="135"/>
      <c r="BWU6" s="135"/>
      <c r="BWV6" s="135"/>
      <c r="BWW6" s="135"/>
      <c r="BWX6" s="135"/>
      <c r="BWY6" s="135"/>
      <c r="BWZ6" s="135"/>
      <c r="BXA6" s="135"/>
      <c r="BXB6" s="135"/>
      <c r="BXC6" s="135"/>
      <c r="BXD6" s="135"/>
      <c r="BXE6" s="135"/>
      <c r="BXF6" s="135"/>
      <c r="BXG6" s="135"/>
      <c r="BXH6" s="135"/>
      <c r="BXI6" s="135"/>
      <c r="BXJ6" s="135"/>
      <c r="BXK6" s="135"/>
      <c r="BXL6" s="135"/>
      <c r="BXM6" s="135"/>
      <c r="BXN6" s="135"/>
      <c r="BXO6" s="135"/>
      <c r="BXP6" s="135"/>
      <c r="BXQ6" s="135"/>
      <c r="BXR6" s="135"/>
      <c r="BXS6" s="135"/>
      <c r="BXT6" s="135"/>
      <c r="BXU6" s="135"/>
      <c r="BXV6" s="135"/>
      <c r="BXW6" s="135"/>
      <c r="BXX6" s="135"/>
      <c r="BXY6" s="135"/>
      <c r="BXZ6" s="135"/>
      <c r="BYA6" s="135"/>
      <c r="BYB6" s="135"/>
      <c r="BYC6" s="135"/>
      <c r="BYD6" s="135"/>
      <c r="BYE6" s="135"/>
      <c r="BYF6" s="135"/>
      <c r="BYG6" s="135"/>
      <c r="BYH6" s="135"/>
      <c r="BYI6" s="135"/>
      <c r="BYJ6" s="135"/>
      <c r="BYK6" s="135"/>
      <c r="BYL6" s="135"/>
      <c r="BYM6" s="135"/>
      <c r="BYN6" s="135"/>
      <c r="BYO6" s="135"/>
      <c r="BYP6" s="135"/>
      <c r="BYQ6" s="135"/>
      <c r="BYR6" s="135"/>
      <c r="BYS6" s="135"/>
      <c r="BYT6" s="135"/>
      <c r="BYU6" s="135"/>
      <c r="BYV6" s="135"/>
      <c r="BYW6" s="135"/>
      <c r="BYX6" s="135"/>
      <c r="BYY6" s="135"/>
      <c r="BYZ6" s="135"/>
      <c r="BZA6" s="135"/>
      <c r="BZB6" s="135"/>
      <c r="BZC6" s="135"/>
      <c r="BZD6" s="135"/>
      <c r="BZE6" s="135"/>
      <c r="BZF6" s="135"/>
      <c r="BZG6" s="135"/>
      <c r="BZH6" s="135"/>
      <c r="BZI6" s="135"/>
      <c r="BZJ6" s="135"/>
      <c r="BZK6" s="135"/>
      <c r="BZL6" s="135"/>
      <c r="BZM6" s="135"/>
      <c r="BZN6" s="135"/>
      <c r="BZO6" s="135"/>
      <c r="BZP6" s="135"/>
      <c r="BZQ6" s="135"/>
      <c r="BZR6" s="135"/>
      <c r="BZS6" s="135"/>
      <c r="BZT6" s="135"/>
      <c r="BZU6" s="135"/>
      <c r="BZV6" s="135"/>
      <c r="BZW6" s="135"/>
      <c r="BZX6" s="135"/>
      <c r="BZY6" s="135"/>
      <c r="BZZ6" s="135"/>
      <c r="CAA6" s="135"/>
      <c r="CAB6" s="135"/>
      <c r="CAC6" s="135"/>
      <c r="CAD6" s="135"/>
      <c r="CAE6" s="135"/>
      <c r="CAF6" s="135"/>
      <c r="CAG6" s="135"/>
      <c r="CAH6" s="135"/>
      <c r="CAI6" s="135"/>
      <c r="CAJ6" s="135"/>
      <c r="CAK6" s="135"/>
      <c r="CAL6" s="135"/>
      <c r="CAM6" s="135"/>
      <c r="CAN6" s="135"/>
      <c r="CAO6" s="135"/>
      <c r="CAP6" s="135"/>
      <c r="CAQ6" s="135"/>
      <c r="CAR6" s="135"/>
      <c r="CAS6" s="135"/>
      <c r="CAT6" s="135"/>
      <c r="CAU6" s="135"/>
      <c r="CAV6" s="135"/>
      <c r="CAW6" s="135"/>
      <c r="CAX6" s="135"/>
      <c r="CAY6" s="135"/>
      <c r="CAZ6" s="135"/>
      <c r="CBA6" s="135"/>
      <c r="CBB6" s="135"/>
      <c r="CBC6" s="135"/>
      <c r="CBD6" s="135"/>
      <c r="CBE6" s="135"/>
      <c r="CBF6" s="135"/>
      <c r="CBG6" s="135"/>
      <c r="CBH6" s="135"/>
      <c r="CBI6" s="135"/>
      <c r="CBJ6" s="135"/>
      <c r="CBK6" s="135"/>
      <c r="CBL6" s="135"/>
      <c r="CBM6" s="135"/>
      <c r="CBN6" s="135"/>
      <c r="CBO6" s="135"/>
      <c r="CBP6" s="135"/>
      <c r="CBQ6" s="135"/>
      <c r="CBR6" s="135"/>
      <c r="CBS6" s="135"/>
      <c r="CBT6" s="135"/>
      <c r="CBU6" s="135"/>
      <c r="CBV6" s="135"/>
      <c r="CBW6" s="135"/>
      <c r="CBX6" s="135"/>
      <c r="CBY6" s="135"/>
      <c r="CBZ6" s="135"/>
      <c r="CCA6" s="135"/>
      <c r="CCB6" s="135"/>
      <c r="CCC6" s="135"/>
      <c r="CCD6" s="135"/>
      <c r="CCE6" s="135"/>
      <c r="CCF6" s="135"/>
      <c r="CCG6" s="135"/>
      <c r="CCH6" s="135"/>
      <c r="CCI6" s="135"/>
      <c r="CCJ6" s="135"/>
      <c r="CCK6" s="135"/>
      <c r="CCL6" s="135"/>
      <c r="CCM6" s="135"/>
      <c r="CCN6" s="135"/>
      <c r="CCO6" s="135"/>
      <c r="CCP6" s="135"/>
      <c r="CCQ6" s="135"/>
      <c r="CCR6" s="135"/>
      <c r="CCS6" s="135"/>
      <c r="CCT6" s="135"/>
      <c r="CCU6" s="135"/>
      <c r="CCV6" s="135"/>
      <c r="CCW6" s="135"/>
      <c r="CCX6" s="135"/>
      <c r="CCY6" s="135"/>
      <c r="CCZ6" s="135"/>
      <c r="CDA6" s="135"/>
      <c r="CDB6" s="135"/>
      <c r="CDC6" s="135"/>
      <c r="CDD6" s="135"/>
      <c r="CDE6" s="135"/>
      <c r="CDF6" s="135"/>
      <c r="CDG6" s="135"/>
      <c r="CDH6" s="135"/>
      <c r="CDI6" s="135"/>
      <c r="CDJ6" s="135"/>
      <c r="CDK6" s="135"/>
      <c r="CDL6" s="135"/>
      <c r="CDM6" s="135"/>
      <c r="CDN6" s="135"/>
      <c r="CDO6" s="135"/>
      <c r="CDP6" s="135"/>
      <c r="CDQ6" s="135"/>
      <c r="CDR6" s="135"/>
      <c r="CDS6" s="135"/>
      <c r="CDT6" s="135"/>
      <c r="CDU6" s="135"/>
      <c r="CDV6" s="135"/>
      <c r="CDW6" s="135"/>
      <c r="CDX6" s="135"/>
      <c r="CDY6" s="135"/>
      <c r="CDZ6" s="135"/>
      <c r="CEA6" s="135"/>
      <c r="CEB6" s="135"/>
      <c r="CEC6" s="135"/>
      <c r="CED6" s="135"/>
      <c r="CEE6" s="135"/>
      <c r="CEF6" s="135"/>
      <c r="CEG6" s="135"/>
      <c r="CEH6" s="135"/>
      <c r="CEI6" s="135"/>
      <c r="CEJ6" s="135"/>
      <c r="CEK6" s="135"/>
      <c r="CEL6" s="135"/>
      <c r="CEM6" s="135"/>
      <c r="CEN6" s="135"/>
      <c r="CEO6" s="135"/>
      <c r="CEP6" s="135"/>
      <c r="CEQ6" s="135"/>
      <c r="CER6" s="135"/>
      <c r="CES6" s="135"/>
      <c r="CET6" s="135"/>
      <c r="CEU6" s="135"/>
      <c r="CEV6" s="135"/>
      <c r="CEW6" s="135"/>
      <c r="CEX6" s="135"/>
      <c r="CEY6" s="135"/>
      <c r="CEZ6" s="135"/>
      <c r="CFA6" s="135"/>
      <c r="CFB6" s="135"/>
      <c r="CFC6" s="135"/>
      <c r="CFD6" s="135"/>
      <c r="CFE6" s="135"/>
      <c r="CFF6" s="135"/>
      <c r="CFG6" s="135"/>
      <c r="CFH6" s="135"/>
      <c r="CFI6" s="135"/>
      <c r="CFJ6" s="135"/>
      <c r="CFK6" s="135"/>
      <c r="CFL6" s="135"/>
      <c r="CFM6" s="135"/>
      <c r="CFN6" s="135"/>
      <c r="CFO6" s="135"/>
      <c r="CFP6" s="135"/>
      <c r="CFQ6" s="135"/>
      <c r="CFR6" s="135"/>
      <c r="CFS6" s="135"/>
      <c r="CFT6" s="135"/>
      <c r="CFU6" s="135"/>
      <c r="CFV6" s="135"/>
      <c r="CFW6" s="135"/>
      <c r="CFX6" s="135"/>
      <c r="CFY6" s="135"/>
      <c r="CFZ6" s="135"/>
      <c r="CGA6" s="135"/>
      <c r="CGB6" s="135"/>
      <c r="CGC6" s="135"/>
      <c r="CGD6" s="135"/>
      <c r="CGE6" s="135"/>
      <c r="CGF6" s="135"/>
      <c r="CGG6" s="135"/>
      <c r="CGH6" s="135"/>
      <c r="CGI6" s="135"/>
      <c r="CGJ6" s="135"/>
      <c r="CGK6" s="135"/>
      <c r="CGL6" s="135"/>
      <c r="CGM6" s="135"/>
      <c r="CGN6" s="135"/>
      <c r="CGO6" s="135"/>
      <c r="CGP6" s="135"/>
      <c r="CGQ6" s="135"/>
      <c r="CGR6" s="135"/>
      <c r="CGS6" s="135"/>
      <c r="CGT6" s="135"/>
      <c r="CGU6" s="135"/>
      <c r="CGV6" s="135"/>
      <c r="CGW6" s="135"/>
      <c r="CGX6" s="135"/>
      <c r="CGY6" s="135"/>
      <c r="CGZ6" s="135"/>
      <c r="CHA6" s="135"/>
      <c r="CHB6" s="135"/>
      <c r="CHC6" s="135"/>
      <c r="CHD6" s="135"/>
      <c r="CHE6" s="135"/>
      <c r="CHF6" s="135"/>
      <c r="CHG6" s="135"/>
      <c r="CHH6" s="135"/>
      <c r="CHI6" s="135"/>
      <c r="CHJ6" s="135"/>
      <c r="CHK6" s="135"/>
      <c r="CHL6" s="135"/>
      <c r="CHM6" s="135"/>
      <c r="CHN6" s="135"/>
      <c r="CHO6" s="135"/>
      <c r="CHP6" s="135"/>
      <c r="CHQ6" s="135"/>
      <c r="CHR6" s="135"/>
      <c r="CHS6" s="135"/>
      <c r="CHT6" s="135"/>
      <c r="CHU6" s="135"/>
      <c r="CHV6" s="135"/>
      <c r="CHW6" s="135"/>
      <c r="CHX6" s="135"/>
      <c r="CHY6" s="135"/>
      <c r="CHZ6" s="135"/>
      <c r="CIA6" s="135"/>
      <c r="CIB6" s="135"/>
      <c r="CIC6" s="135"/>
      <c r="CID6" s="135"/>
      <c r="CIE6" s="135"/>
      <c r="CIF6" s="135"/>
      <c r="CIG6" s="135"/>
      <c r="CIH6" s="135"/>
      <c r="CII6" s="135"/>
      <c r="CIJ6" s="135"/>
      <c r="CIK6" s="135"/>
      <c r="CIL6" s="135"/>
      <c r="CIM6" s="135"/>
      <c r="CIN6" s="135"/>
      <c r="CIO6" s="135"/>
      <c r="CIP6" s="135"/>
      <c r="CIQ6" s="135"/>
      <c r="CIR6" s="135"/>
      <c r="CIS6" s="135"/>
      <c r="CIT6" s="135"/>
      <c r="CIU6" s="135"/>
      <c r="CIV6" s="135"/>
      <c r="CIW6" s="135"/>
      <c r="CIX6" s="135"/>
      <c r="CIY6" s="135"/>
      <c r="CIZ6" s="135"/>
      <c r="CJA6" s="135"/>
      <c r="CJB6" s="135"/>
      <c r="CJC6" s="135"/>
      <c r="CJD6" s="135"/>
      <c r="CJE6" s="135"/>
      <c r="CJF6" s="135"/>
      <c r="CJG6" s="135"/>
      <c r="CJH6" s="135"/>
      <c r="CJI6" s="135"/>
      <c r="CJJ6" s="135"/>
      <c r="CJK6" s="135"/>
      <c r="CJL6" s="135"/>
      <c r="CJM6" s="135"/>
      <c r="CJN6" s="135"/>
      <c r="CJO6" s="135"/>
      <c r="CJP6" s="135"/>
      <c r="CJQ6" s="135"/>
      <c r="CJR6" s="135"/>
      <c r="CJS6" s="135"/>
      <c r="CJT6" s="135"/>
      <c r="CJU6" s="135"/>
      <c r="CJV6" s="135"/>
      <c r="CJW6" s="135"/>
      <c r="CJX6" s="135"/>
      <c r="CJY6" s="135"/>
      <c r="CJZ6" s="135"/>
      <c r="CKA6" s="135"/>
      <c r="CKB6" s="135"/>
      <c r="CKC6" s="135"/>
      <c r="CKD6" s="135"/>
      <c r="CKE6" s="135"/>
      <c r="CKF6" s="135"/>
      <c r="CKG6" s="135"/>
      <c r="CKH6" s="135"/>
      <c r="CKI6" s="135"/>
      <c r="CKJ6" s="135"/>
      <c r="CKK6" s="135"/>
      <c r="CKL6" s="135"/>
      <c r="CKM6" s="135"/>
      <c r="CKN6" s="135"/>
      <c r="CKO6" s="135"/>
      <c r="CKP6" s="135"/>
      <c r="CKQ6" s="135"/>
      <c r="CKR6" s="135"/>
      <c r="CKS6" s="135"/>
      <c r="CKT6" s="135"/>
      <c r="CKU6" s="135"/>
      <c r="CKV6" s="135"/>
      <c r="CKW6" s="135"/>
      <c r="CKX6" s="135"/>
      <c r="CKY6" s="135"/>
      <c r="CKZ6" s="135"/>
      <c r="CLA6" s="135"/>
      <c r="CLB6" s="135"/>
      <c r="CLC6" s="135"/>
      <c r="CLD6" s="135"/>
      <c r="CLE6" s="135"/>
      <c r="CLF6" s="135"/>
      <c r="CLG6" s="135"/>
      <c r="CLH6" s="135"/>
      <c r="CLI6" s="135"/>
      <c r="CLJ6" s="135"/>
      <c r="CLK6" s="135"/>
      <c r="CLL6" s="135"/>
      <c r="CLM6" s="135"/>
      <c r="CLN6" s="135"/>
      <c r="CLO6" s="135"/>
      <c r="CLP6" s="135"/>
      <c r="CLQ6" s="135"/>
      <c r="CLR6" s="135"/>
      <c r="CLS6" s="135"/>
      <c r="CLT6" s="135"/>
      <c r="CLU6" s="135"/>
      <c r="CLV6" s="135"/>
      <c r="CLW6" s="135"/>
      <c r="CLX6" s="135"/>
      <c r="CLY6" s="135"/>
      <c r="CLZ6" s="135"/>
      <c r="CMA6" s="135"/>
      <c r="CMB6" s="135"/>
      <c r="CMC6" s="135"/>
      <c r="CMD6" s="135"/>
      <c r="CME6" s="135"/>
      <c r="CMF6" s="135"/>
      <c r="CMG6" s="135"/>
      <c r="CMH6" s="135"/>
      <c r="CMI6" s="135"/>
      <c r="CMJ6" s="135"/>
      <c r="CMK6" s="135"/>
      <c r="CML6" s="135"/>
      <c r="CMM6" s="135"/>
      <c r="CMN6" s="135"/>
      <c r="CMO6" s="135"/>
      <c r="CMP6" s="135"/>
      <c r="CMQ6" s="135"/>
      <c r="CMR6" s="135"/>
      <c r="CMS6" s="135"/>
      <c r="CMT6" s="135"/>
      <c r="CMU6" s="135"/>
      <c r="CMV6" s="135"/>
      <c r="CMW6" s="135"/>
      <c r="CMX6" s="135"/>
      <c r="CMY6" s="135"/>
      <c r="CMZ6" s="135"/>
      <c r="CNA6" s="135"/>
      <c r="CNB6" s="135"/>
      <c r="CNC6" s="135"/>
      <c r="CND6" s="135"/>
      <c r="CNE6" s="135"/>
      <c r="CNF6" s="135"/>
      <c r="CNG6" s="135"/>
      <c r="CNH6" s="135"/>
      <c r="CNI6" s="135"/>
      <c r="CNJ6" s="135"/>
      <c r="CNK6" s="135"/>
      <c r="CNL6" s="135"/>
      <c r="CNM6" s="135"/>
      <c r="CNN6" s="135"/>
      <c r="CNO6" s="135"/>
      <c r="CNP6" s="135"/>
      <c r="CNQ6" s="135"/>
      <c r="CNR6" s="135"/>
      <c r="CNS6" s="135"/>
      <c r="CNT6" s="135"/>
      <c r="CNU6" s="135"/>
      <c r="CNV6" s="135"/>
      <c r="CNW6" s="135"/>
      <c r="CNX6" s="135"/>
      <c r="CNY6" s="135"/>
      <c r="CNZ6" s="135"/>
      <c r="COA6" s="135"/>
      <c r="COB6" s="135"/>
      <c r="COC6" s="135"/>
      <c r="COD6" s="135"/>
      <c r="COE6" s="135"/>
      <c r="COF6" s="135"/>
      <c r="COG6" s="135"/>
      <c r="COH6" s="135"/>
      <c r="COI6" s="135"/>
      <c r="COJ6" s="135"/>
      <c r="COK6" s="135"/>
      <c r="COL6" s="135"/>
      <c r="COM6" s="135"/>
      <c r="CON6" s="135"/>
      <c r="COO6" s="135"/>
      <c r="COP6" s="135"/>
      <c r="COQ6" s="135"/>
      <c r="COR6" s="135"/>
      <c r="COS6" s="135"/>
      <c r="COT6" s="135"/>
      <c r="COU6" s="135"/>
      <c r="COV6" s="135"/>
      <c r="COW6" s="135"/>
      <c r="COX6" s="135"/>
      <c r="COY6" s="135"/>
      <c r="COZ6" s="135"/>
      <c r="CPA6" s="135"/>
      <c r="CPB6" s="135"/>
      <c r="CPC6" s="135"/>
      <c r="CPD6" s="135"/>
      <c r="CPE6" s="135"/>
      <c r="CPF6" s="135"/>
      <c r="CPG6" s="135"/>
      <c r="CPH6" s="135"/>
      <c r="CPI6" s="135"/>
      <c r="CPJ6" s="135"/>
      <c r="CPK6" s="135"/>
      <c r="CPL6" s="135"/>
      <c r="CPM6" s="135"/>
      <c r="CPN6" s="135"/>
      <c r="CPO6" s="135"/>
      <c r="CPP6" s="135"/>
      <c r="CPQ6" s="135"/>
      <c r="CPR6" s="135"/>
      <c r="CPS6" s="135"/>
      <c r="CPT6" s="135"/>
      <c r="CPU6" s="135"/>
      <c r="CPV6" s="135"/>
      <c r="CPW6" s="135"/>
      <c r="CPX6" s="135"/>
      <c r="CPY6" s="135"/>
      <c r="CPZ6" s="135"/>
      <c r="CQA6" s="135"/>
      <c r="CQB6" s="135"/>
      <c r="CQC6" s="135"/>
      <c r="CQD6" s="135"/>
      <c r="CQE6" s="135"/>
      <c r="CQF6" s="135"/>
      <c r="CQG6" s="135"/>
      <c r="CQH6" s="135"/>
      <c r="CQI6" s="135"/>
      <c r="CQJ6" s="135"/>
      <c r="CQK6" s="135"/>
      <c r="CQL6" s="135"/>
      <c r="CQM6" s="135"/>
      <c r="CQN6" s="135"/>
      <c r="CQO6" s="135"/>
      <c r="CQP6" s="135"/>
      <c r="CQQ6" s="135"/>
      <c r="CQR6" s="135"/>
      <c r="CQS6" s="135"/>
      <c r="CQT6" s="135"/>
      <c r="CQU6" s="135"/>
      <c r="CQV6" s="135"/>
      <c r="CQW6" s="135"/>
      <c r="CQX6" s="135"/>
      <c r="CQY6" s="135"/>
      <c r="CQZ6" s="135"/>
      <c r="CRA6" s="135"/>
      <c r="CRB6" s="135"/>
      <c r="CRC6" s="135"/>
      <c r="CRD6" s="135"/>
      <c r="CRE6" s="135"/>
      <c r="CRF6" s="135"/>
      <c r="CRG6" s="135"/>
      <c r="CRH6" s="135"/>
      <c r="CRI6" s="135"/>
      <c r="CRJ6" s="135"/>
      <c r="CRK6" s="135"/>
      <c r="CRL6" s="135"/>
      <c r="CRM6" s="135"/>
      <c r="CRN6" s="135"/>
      <c r="CRO6" s="135"/>
      <c r="CRP6" s="135"/>
      <c r="CRQ6" s="135"/>
      <c r="CRR6" s="135"/>
      <c r="CRS6" s="135"/>
      <c r="CRT6" s="135"/>
      <c r="CRU6" s="135"/>
      <c r="CRV6" s="135"/>
      <c r="CRW6" s="135"/>
      <c r="CRX6" s="135"/>
      <c r="CRY6" s="135"/>
      <c r="CRZ6" s="135"/>
      <c r="CSA6" s="135"/>
      <c r="CSB6" s="135"/>
      <c r="CSC6" s="135"/>
      <c r="CSD6" s="135"/>
      <c r="CSE6" s="135"/>
      <c r="CSF6" s="135"/>
      <c r="CSG6" s="135"/>
      <c r="CSH6" s="135"/>
      <c r="CSI6" s="135"/>
      <c r="CSJ6" s="135"/>
      <c r="CSK6" s="135"/>
      <c r="CSL6" s="135"/>
      <c r="CSM6" s="135"/>
      <c r="CSN6" s="135"/>
      <c r="CSO6" s="135"/>
      <c r="CSP6" s="135"/>
      <c r="CSQ6" s="135"/>
      <c r="CSR6" s="135"/>
      <c r="CSS6" s="135"/>
      <c r="CST6" s="135"/>
      <c r="CSU6" s="135"/>
      <c r="CSV6" s="135"/>
      <c r="CSW6" s="135"/>
      <c r="CSX6" s="135"/>
      <c r="CSY6" s="135"/>
      <c r="CSZ6" s="135"/>
      <c r="CTA6" s="135"/>
      <c r="CTB6" s="135"/>
      <c r="CTC6" s="135"/>
      <c r="CTD6" s="135"/>
      <c r="CTE6" s="135"/>
      <c r="CTF6" s="135"/>
      <c r="CTG6" s="135"/>
      <c r="CTH6" s="135"/>
      <c r="CTI6" s="135"/>
      <c r="CTJ6" s="135"/>
      <c r="CTK6" s="135"/>
      <c r="CTL6" s="135"/>
      <c r="CTM6" s="135"/>
      <c r="CTN6" s="135"/>
      <c r="CTO6" s="135"/>
      <c r="CTP6" s="135"/>
      <c r="CTQ6" s="135"/>
      <c r="CTR6" s="135"/>
      <c r="CTS6" s="135"/>
      <c r="CTT6" s="135"/>
      <c r="CTU6" s="135"/>
      <c r="CTV6" s="135"/>
      <c r="CTW6" s="135"/>
      <c r="CTX6" s="135"/>
      <c r="CTY6" s="135"/>
      <c r="CTZ6" s="135"/>
      <c r="CUA6" s="135"/>
      <c r="CUB6" s="135"/>
      <c r="CUC6" s="135"/>
      <c r="CUD6" s="135"/>
      <c r="CUE6" s="135"/>
      <c r="CUF6" s="135"/>
      <c r="CUG6" s="135"/>
      <c r="CUH6" s="135"/>
      <c r="CUI6" s="135"/>
      <c r="CUJ6" s="135"/>
      <c r="CUK6" s="135"/>
      <c r="CUL6" s="135"/>
      <c r="CUM6" s="135"/>
      <c r="CUN6" s="135"/>
      <c r="CUO6" s="135"/>
      <c r="CUP6" s="135"/>
      <c r="CUQ6" s="135"/>
      <c r="CUR6" s="135"/>
      <c r="CUS6" s="135"/>
      <c r="CUT6" s="135"/>
      <c r="CUU6" s="135"/>
      <c r="CUV6" s="135"/>
      <c r="CUW6" s="135"/>
      <c r="CUX6" s="135"/>
      <c r="CUY6" s="135"/>
      <c r="CUZ6" s="135"/>
      <c r="CVA6" s="135"/>
      <c r="CVB6" s="135"/>
      <c r="CVC6" s="135"/>
      <c r="CVD6" s="135"/>
      <c r="CVE6" s="135"/>
      <c r="CVF6" s="135"/>
      <c r="CVG6" s="135"/>
      <c r="CVH6" s="135"/>
      <c r="CVI6" s="135"/>
      <c r="CVJ6" s="135"/>
      <c r="CVK6" s="135"/>
      <c r="CVL6" s="135"/>
      <c r="CVM6" s="135"/>
      <c r="CVN6" s="135"/>
      <c r="CVO6" s="135"/>
      <c r="CVP6" s="135"/>
      <c r="CVQ6" s="135"/>
      <c r="CVR6" s="135"/>
      <c r="CVS6" s="135"/>
      <c r="CVT6" s="135"/>
      <c r="CVU6" s="135"/>
      <c r="CVV6" s="135"/>
      <c r="CVW6" s="135"/>
      <c r="CVX6" s="135"/>
      <c r="CVY6" s="135"/>
      <c r="CVZ6" s="135"/>
      <c r="CWA6" s="135"/>
      <c r="CWB6" s="135"/>
      <c r="CWC6" s="135"/>
      <c r="CWD6" s="135"/>
      <c r="CWE6" s="135"/>
      <c r="CWF6" s="135"/>
      <c r="CWG6" s="135"/>
      <c r="CWH6" s="135"/>
      <c r="CWI6" s="135"/>
      <c r="CWJ6" s="135"/>
      <c r="CWK6" s="135"/>
      <c r="CWL6" s="135"/>
      <c r="CWM6" s="135"/>
      <c r="CWN6" s="135"/>
      <c r="CWO6" s="135"/>
      <c r="CWP6" s="135"/>
      <c r="CWQ6" s="135"/>
      <c r="CWR6" s="135"/>
      <c r="CWS6" s="135"/>
      <c r="CWT6" s="135"/>
      <c r="CWU6" s="135"/>
      <c r="CWV6" s="135"/>
      <c r="CWW6" s="135"/>
      <c r="CWX6" s="135"/>
      <c r="CWY6" s="135"/>
      <c r="CWZ6" s="135"/>
      <c r="CXA6" s="135"/>
      <c r="CXB6" s="135"/>
      <c r="CXC6" s="135"/>
      <c r="CXD6" s="135"/>
      <c r="CXE6" s="135"/>
      <c r="CXF6" s="135"/>
      <c r="CXG6" s="135"/>
      <c r="CXH6" s="135"/>
      <c r="CXI6" s="135"/>
      <c r="CXJ6" s="135"/>
      <c r="CXK6" s="135"/>
      <c r="CXL6" s="135"/>
      <c r="CXM6" s="135"/>
      <c r="CXN6" s="135"/>
      <c r="CXO6" s="135"/>
      <c r="CXP6" s="135"/>
      <c r="CXQ6" s="135"/>
      <c r="CXR6" s="135"/>
      <c r="CXS6" s="135"/>
      <c r="CXT6" s="135"/>
      <c r="CXU6" s="135"/>
      <c r="CXV6" s="135"/>
      <c r="CXW6" s="135"/>
      <c r="CXX6" s="135"/>
      <c r="CXY6" s="135"/>
      <c r="CXZ6" s="135"/>
      <c r="CYA6" s="135"/>
      <c r="CYB6" s="135"/>
      <c r="CYC6" s="135"/>
      <c r="CYD6" s="135"/>
      <c r="CYE6" s="135"/>
      <c r="CYF6" s="135"/>
      <c r="CYG6" s="135"/>
      <c r="CYH6" s="135"/>
      <c r="CYI6" s="135"/>
      <c r="CYJ6" s="135"/>
      <c r="CYK6" s="135"/>
      <c r="CYL6" s="135"/>
      <c r="CYM6" s="135"/>
      <c r="CYN6" s="135"/>
      <c r="CYO6" s="135"/>
      <c r="CYP6" s="135"/>
      <c r="CYQ6" s="135"/>
      <c r="CYR6" s="135"/>
      <c r="CYS6" s="135"/>
      <c r="CYT6" s="135"/>
      <c r="CYU6" s="135"/>
      <c r="CYV6" s="135"/>
      <c r="CYW6" s="135"/>
      <c r="CYX6" s="135"/>
      <c r="CYY6" s="135"/>
      <c r="CYZ6" s="135"/>
      <c r="CZA6" s="135"/>
      <c r="CZB6" s="135"/>
      <c r="CZC6" s="135"/>
      <c r="CZD6" s="135"/>
      <c r="CZE6" s="135"/>
      <c r="CZF6" s="135"/>
      <c r="CZG6" s="135"/>
      <c r="CZH6" s="135"/>
      <c r="CZI6" s="135"/>
      <c r="CZJ6" s="135"/>
      <c r="CZK6" s="135"/>
      <c r="CZL6" s="135"/>
      <c r="CZM6" s="135"/>
      <c r="CZN6" s="135"/>
      <c r="CZO6" s="135"/>
      <c r="CZP6" s="135"/>
      <c r="CZQ6" s="135"/>
      <c r="CZR6" s="135"/>
      <c r="CZS6" s="135"/>
      <c r="CZT6" s="135"/>
      <c r="CZU6" s="135"/>
      <c r="CZV6" s="135"/>
      <c r="CZW6" s="135"/>
      <c r="CZX6" s="135"/>
      <c r="CZY6" s="135"/>
      <c r="CZZ6" s="135"/>
      <c r="DAA6" s="135"/>
      <c r="DAB6" s="135"/>
      <c r="DAC6" s="135"/>
      <c r="DAD6" s="135"/>
      <c r="DAE6" s="135"/>
      <c r="DAF6" s="135"/>
      <c r="DAG6" s="135"/>
      <c r="DAH6" s="135"/>
      <c r="DAI6" s="135"/>
      <c r="DAJ6" s="135"/>
      <c r="DAK6" s="135"/>
      <c r="DAL6" s="135"/>
      <c r="DAM6" s="135"/>
      <c r="DAN6" s="135"/>
      <c r="DAO6" s="135"/>
      <c r="DAP6" s="135"/>
      <c r="DAQ6" s="135"/>
      <c r="DAR6" s="135"/>
      <c r="DAS6" s="135"/>
      <c r="DAT6" s="135"/>
      <c r="DAU6" s="135"/>
      <c r="DAV6" s="135"/>
      <c r="DAW6" s="135"/>
      <c r="DAX6" s="135"/>
      <c r="DAY6" s="135"/>
      <c r="DAZ6" s="135"/>
      <c r="DBA6" s="135"/>
      <c r="DBB6" s="135"/>
      <c r="DBC6" s="135"/>
      <c r="DBD6" s="135"/>
      <c r="DBE6" s="135"/>
      <c r="DBF6" s="135"/>
      <c r="DBG6" s="135"/>
      <c r="DBH6" s="135"/>
      <c r="DBI6" s="135"/>
      <c r="DBJ6" s="135"/>
      <c r="DBK6" s="135"/>
      <c r="DBL6" s="135"/>
      <c r="DBM6" s="135"/>
      <c r="DBN6" s="135"/>
      <c r="DBO6" s="135"/>
      <c r="DBP6" s="135"/>
      <c r="DBQ6" s="135"/>
      <c r="DBR6" s="135"/>
      <c r="DBS6" s="135"/>
      <c r="DBT6" s="135"/>
      <c r="DBU6" s="135"/>
      <c r="DBV6" s="135"/>
      <c r="DBW6" s="135"/>
      <c r="DBX6" s="135"/>
      <c r="DBY6" s="135"/>
      <c r="DBZ6" s="135"/>
      <c r="DCA6" s="135"/>
      <c r="DCB6" s="135"/>
      <c r="DCC6" s="135"/>
      <c r="DCD6" s="135"/>
      <c r="DCE6" s="135"/>
      <c r="DCF6" s="135"/>
      <c r="DCG6" s="135"/>
      <c r="DCH6" s="135"/>
      <c r="DCI6" s="135"/>
      <c r="DCJ6" s="135"/>
      <c r="DCK6" s="135"/>
      <c r="DCL6" s="135"/>
      <c r="DCM6" s="135"/>
      <c r="DCN6" s="135"/>
      <c r="DCO6" s="135"/>
      <c r="DCP6" s="135"/>
      <c r="DCQ6" s="135"/>
      <c r="DCR6" s="135"/>
      <c r="DCS6" s="135"/>
      <c r="DCT6" s="135"/>
      <c r="DCU6" s="135"/>
      <c r="DCV6" s="135"/>
      <c r="DCW6" s="135"/>
      <c r="DCX6" s="135"/>
      <c r="DCY6" s="135"/>
      <c r="DCZ6" s="135"/>
      <c r="DDA6" s="135"/>
      <c r="DDB6" s="135"/>
      <c r="DDC6" s="135"/>
      <c r="DDD6" s="135"/>
      <c r="DDE6" s="135"/>
      <c r="DDF6" s="135"/>
      <c r="DDG6" s="135"/>
      <c r="DDH6" s="135"/>
      <c r="DDI6" s="135"/>
      <c r="DDJ6" s="135"/>
      <c r="DDK6" s="135"/>
      <c r="DDL6" s="135"/>
      <c r="DDM6" s="135"/>
      <c r="DDN6" s="135"/>
      <c r="DDO6" s="135"/>
      <c r="DDP6" s="135"/>
      <c r="DDQ6" s="135"/>
      <c r="DDR6" s="135"/>
      <c r="DDS6" s="135"/>
      <c r="DDT6" s="135"/>
      <c r="DDU6" s="135"/>
      <c r="DDV6" s="135"/>
      <c r="DDW6" s="135"/>
      <c r="DDX6" s="135"/>
      <c r="DDY6" s="135"/>
      <c r="DDZ6" s="135"/>
      <c r="DEA6" s="135"/>
      <c r="DEB6" s="135"/>
      <c r="DEC6" s="135"/>
      <c r="DED6" s="135"/>
      <c r="DEE6" s="135"/>
      <c r="DEF6" s="135"/>
      <c r="DEG6" s="135"/>
      <c r="DEH6" s="135"/>
      <c r="DEI6" s="135"/>
      <c r="DEJ6" s="135"/>
      <c r="DEK6" s="135"/>
      <c r="DEL6" s="135"/>
      <c r="DEM6" s="135"/>
      <c r="DEN6" s="135"/>
      <c r="DEO6" s="135"/>
      <c r="DEP6" s="135"/>
      <c r="DEQ6" s="135"/>
      <c r="DER6" s="135"/>
      <c r="DES6" s="135"/>
      <c r="DET6" s="135"/>
      <c r="DEU6" s="135"/>
      <c r="DEV6" s="135"/>
      <c r="DEW6" s="135"/>
      <c r="DEX6" s="135"/>
      <c r="DEY6" s="135"/>
      <c r="DEZ6" s="135"/>
      <c r="DFA6" s="135"/>
      <c r="DFB6" s="135"/>
      <c r="DFC6" s="135"/>
      <c r="DFD6" s="135"/>
      <c r="DFE6" s="135"/>
      <c r="DFF6" s="135"/>
      <c r="DFG6" s="135"/>
      <c r="DFH6" s="135"/>
      <c r="DFI6" s="135"/>
      <c r="DFJ6" s="135"/>
      <c r="DFK6" s="135"/>
      <c r="DFL6" s="135"/>
      <c r="DFM6" s="135"/>
      <c r="DFN6" s="135"/>
      <c r="DFO6" s="135"/>
      <c r="DFP6" s="135"/>
      <c r="DFQ6" s="135"/>
      <c r="DFR6" s="135"/>
      <c r="DFS6" s="135"/>
      <c r="DFT6" s="135"/>
      <c r="DFU6" s="135"/>
      <c r="DFV6" s="135"/>
      <c r="DFW6" s="135"/>
      <c r="DFX6" s="135"/>
      <c r="DFY6" s="135"/>
      <c r="DFZ6" s="135"/>
      <c r="DGA6" s="135"/>
      <c r="DGB6" s="135"/>
      <c r="DGC6" s="135"/>
      <c r="DGD6" s="135"/>
      <c r="DGE6" s="135"/>
      <c r="DGF6" s="135"/>
      <c r="DGG6" s="135"/>
      <c r="DGH6" s="135"/>
      <c r="DGI6" s="135"/>
      <c r="DGJ6" s="135"/>
      <c r="DGK6" s="135"/>
      <c r="DGL6" s="135"/>
      <c r="DGM6" s="135"/>
      <c r="DGN6" s="135"/>
      <c r="DGO6" s="135"/>
      <c r="DGP6" s="135"/>
      <c r="DGQ6" s="135"/>
      <c r="DGR6" s="135"/>
      <c r="DGS6" s="135"/>
      <c r="DGT6" s="135"/>
      <c r="DGU6" s="135"/>
      <c r="DGV6" s="135"/>
      <c r="DGW6" s="135"/>
      <c r="DGX6" s="135"/>
      <c r="DGY6" s="135"/>
      <c r="DGZ6" s="135"/>
      <c r="DHA6" s="135"/>
      <c r="DHB6" s="135"/>
      <c r="DHC6" s="135"/>
      <c r="DHD6" s="135"/>
      <c r="DHE6" s="135"/>
      <c r="DHF6" s="135"/>
      <c r="DHG6" s="135"/>
      <c r="DHH6" s="135"/>
      <c r="DHI6" s="135"/>
      <c r="DHJ6" s="135"/>
      <c r="DHK6" s="135"/>
      <c r="DHL6" s="135"/>
      <c r="DHM6" s="135"/>
      <c r="DHN6" s="135"/>
      <c r="DHO6" s="135"/>
      <c r="DHP6" s="135"/>
      <c r="DHQ6" s="135"/>
      <c r="DHR6" s="135"/>
      <c r="DHS6" s="135"/>
      <c r="DHT6" s="135"/>
      <c r="DHU6" s="135"/>
      <c r="DHV6" s="135"/>
      <c r="DHW6" s="135"/>
      <c r="DHX6" s="135"/>
      <c r="DHY6" s="135"/>
      <c r="DHZ6" s="135"/>
      <c r="DIA6" s="135"/>
      <c r="DIB6" s="135"/>
      <c r="DIC6" s="135"/>
      <c r="DID6" s="135"/>
      <c r="DIE6" s="135"/>
      <c r="DIF6" s="135"/>
      <c r="DIG6" s="135"/>
      <c r="DIH6" s="135"/>
      <c r="DII6" s="135"/>
      <c r="DIJ6" s="135"/>
      <c r="DIK6" s="135"/>
      <c r="DIL6" s="135"/>
      <c r="DIM6" s="135"/>
      <c r="DIN6" s="135"/>
      <c r="DIO6" s="135"/>
      <c r="DIP6" s="135"/>
      <c r="DIQ6" s="135"/>
      <c r="DIR6" s="135"/>
      <c r="DIS6" s="135"/>
      <c r="DIT6" s="135"/>
      <c r="DIU6" s="135"/>
      <c r="DIV6" s="135"/>
      <c r="DIW6" s="135"/>
      <c r="DIX6" s="135"/>
      <c r="DIY6" s="135"/>
      <c r="DIZ6" s="135"/>
      <c r="DJA6" s="135"/>
      <c r="DJB6" s="135"/>
      <c r="DJC6" s="135"/>
      <c r="DJD6" s="135"/>
      <c r="DJE6" s="135"/>
      <c r="DJF6" s="135"/>
      <c r="DJG6" s="135"/>
      <c r="DJH6" s="135"/>
      <c r="DJI6" s="135"/>
      <c r="DJJ6" s="135"/>
      <c r="DJK6" s="135"/>
      <c r="DJL6" s="135"/>
      <c r="DJM6" s="135"/>
      <c r="DJN6" s="135"/>
      <c r="DJO6" s="135"/>
      <c r="DJP6" s="135"/>
      <c r="DJQ6" s="135"/>
      <c r="DJR6" s="135"/>
      <c r="DJS6" s="135"/>
      <c r="DJT6" s="135"/>
      <c r="DJU6" s="135"/>
      <c r="DJV6" s="135"/>
      <c r="DJW6" s="135"/>
      <c r="DJX6" s="135"/>
      <c r="DJY6" s="135"/>
      <c r="DJZ6" s="135"/>
      <c r="DKA6" s="135"/>
      <c r="DKB6" s="135"/>
      <c r="DKC6" s="135"/>
      <c r="DKD6" s="135"/>
      <c r="DKE6" s="135"/>
      <c r="DKF6" s="135"/>
      <c r="DKG6" s="135"/>
      <c r="DKH6" s="135"/>
      <c r="DKI6" s="135"/>
      <c r="DKJ6" s="135"/>
      <c r="DKK6" s="135"/>
      <c r="DKL6" s="135"/>
      <c r="DKM6" s="135"/>
      <c r="DKN6" s="135"/>
      <c r="DKO6" s="135"/>
      <c r="DKP6" s="135"/>
      <c r="DKQ6" s="135"/>
      <c r="DKR6" s="135"/>
      <c r="DKS6" s="135"/>
      <c r="DKT6" s="135"/>
      <c r="DKU6" s="135"/>
      <c r="DKV6" s="135"/>
      <c r="DKW6" s="135"/>
      <c r="DKX6" s="135"/>
      <c r="DKY6" s="135"/>
      <c r="DKZ6" s="135"/>
      <c r="DLA6" s="135"/>
      <c r="DLB6" s="135"/>
      <c r="DLC6" s="135"/>
      <c r="DLD6" s="135"/>
      <c r="DLE6" s="135"/>
      <c r="DLF6" s="135"/>
      <c r="DLG6" s="135"/>
      <c r="DLH6" s="135"/>
      <c r="DLI6" s="135"/>
      <c r="DLJ6" s="135"/>
      <c r="DLK6" s="135"/>
      <c r="DLL6" s="135"/>
      <c r="DLM6" s="135"/>
      <c r="DLN6" s="135"/>
      <c r="DLO6" s="135"/>
      <c r="DLP6" s="135"/>
      <c r="DLQ6" s="135"/>
      <c r="DLR6" s="135"/>
      <c r="DLS6" s="135"/>
      <c r="DLT6" s="135"/>
      <c r="DLU6" s="135"/>
      <c r="DLV6" s="135"/>
      <c r="DLW6" s="135"/>
      <c r="DLX6" s="135"/>
      <c r="DLY6" s="135"/>
      <c r="DLZ6" s="135"/>
      <c r="DMA6" s="135"/>
      <c r="DMB6" s="135"/>
      <c r="DMC6" s="135"/>
      <c r="DMD6" s="135"/>
      <c r="DME6" s="135"/>
      <c r="DMF6" s="135"/>
      <c r="DMG6" s="135"/>
      <c r="DMH6" s="135"/>
      <c r="DMI6" s="135"/>
      <c r="DMJ6" s="135"/>
      <c r="DMK6" s="135"/>
      <c r="DML6" s="135"/>
      <c r="DMM6" s="135"/>
      <c r="DMN6" s="135"/>
      <c r="DMO6" s="135"/>
      <c r="DMP6" s="135"/>
      <c r="DMQ6" s="135"/>
      <c r="DMR6" s="135"/>
      <c r="DMS6" s="135"/>
      <c r="DMT6" s="135"/>
      <c r="DMU6" s="135"/>
      <c r="DMV6" s="135"/>
      <c r="DMW6" s="135"/>
      <c r="DMX6" s="135"/>
      <c r="DMY6" s="135"/>
      <c r="DMZ6" s="135"/>
      <c r="DNA6" s="135"/>
      <c r="DNB6" s="135"/>
      <c r="DNC6" s="135"/>
      <c r="DND6" s="135"/>
      <c r="DNE6" s="135"/>
      <c r="DNF6" s="135"/>
      <c r="DNG6" s="135"/>
      <c r="DNH6" s="135"/>
      <c r="DNI6" s="135"/>
      <c r="DNJ6" s="135"/>
      <c r="DNK6" s="135"/>
      <c r="DNL6" s="135"/>
      <c r="DNM6" s="135"/>
      <c r="DNN6" s="135"/>
      <c r="DNO6" s="135"/>
      <c r="DNP6" s="135"/>
      <c r="DNQ6" s="135"/>
      <c r="DNR6" s="135"/>
      <c r="DNS6" s="135"/>
      <c r="DNT6" s="135"/>
      <c r="DNU6" s="135"/>
      <c r="DNV6" s="135"/>
      <c r="DNW6" s="135"/>
      <c r="DNX6" s="135"/>
      <c r="DNY6" s="135"/>
      <c r="DNZ6" s="135"/>
      <c r="DOA6" s="135"/>
      <c r="DOB6" s="135"/>
      <c r="DOC6" s="135"/>
      <c r="DOD6" s="135"/>
      <c r="DOE6" s="135"/>
      <c r="DOF6" s="135"/>
      <c r="DOG6" s="135"/>
      <c r="DOH6" s="135"/>
      <c r="DOI6" s="135"/>
      <c r="DOJ6" s="135"/>
      <c r="DOK6" s="135"/>
      <c r="DOL6" s="135"/>
      <c r="DOM6" s="135"/>
      <c r="DON6" s="135"/>
      <c r="DOO6" s="135"/>
      <c r="DOP6" s="135"/>
      <c r="DOQ6" s="135"/>
      <c r="DOR6" s="135"/>
      <c r="DOS6" s="135"/>
      <c r="DOT6" s="135"/>
      <c r="DOU6" s="135"/>
      <c r="DOV6" s="135"/>
      <c r="DOW6" s="135"/>
      <c r="DOX6" s="135"/>
      <c r="DOY6" s="135"/>
      <c r="DOZ6" s="135"/>
      <c r="DPA6" s="135"/>
      <c r="DPB6" s="135"/>
      <c r="DPC6" s="135"/>
      <c r="DPD6" s="135"/>
      <c r="DPE6" s="135"/>
      <c r="DPF6" s="135"/>
      <c r="DPG6" s="135"/>
      <c r="DPH6" s="135"/>
      <c r="DPI6" s="135"/>
      <c r="DPJ6" s="135"/>
      <c r="DPK6" s="135"/>
      <c r="DPL6" s="135"/>
      <c r="DPM6" s="135"/>
      <c r="DPN6" s="135"/>
      <c r="DPO6" s="135"/>
      <c r="DPP6" s="135"/>
      <c r="DPQ6" s="135"/>
      <c r="DPR6" s="135"/>
      <c r="DPS6" s="135"/>
      <c r="DPT6" s="135"/>
      <c r="DPU6" s="135"/>
      <c r="DPV6" s="135"/>
      <c r="DPW6" s="135"/>
      <c r="DPX6" s="135"/>
      <c r="DPY6" s="135"/>
      <c r="DPZ6" s="135"/>
      <c r="DQA6" s="135"/>
      <c r="DQB6" s="135"/>
      <c r="DQC6" s="135"/>
      <c r="DQD6" s="135"/>
      <c r="DQE6" s="135"/>
      <c r="DQF6" s="135"/>
      <c r="DQG6" s="135"/>
      <c r="DQH6" s="135"/>
      <c r="DQI6" s="135"/>
      <c r="DQJ6" s="135"/>
      <c r="DQK6" s="135"/>
      <c r="DQL6" s="135"/>
      <c r="DQM6" s="135"/>
      <c r="DQN6" s="135"/>
      <c r="DQO6" s="135"/>
      <c r="DQP6" s="135"/>
      <c r="DQQ6" s="135"/>
      <c r="DQR6" s="135"/>
      <c r="DQS6" s="135"/>
      <c r="DQT6" s="135"/>
      <c r="DQU6" s="135"/>
      <c r="DQV6" s="135"/>
      <c r="DQW6" s="135"/>
      <c r="DQX6" s="135"/>
      <c r="DQY6" s="135"/>
      <c r="DQZ6" s="135"/>
      <c r="DRA6" s="135"/>
      <c r="DRB6" s="135"/>
      <c r="DRC6" s="135"/>
      <c r="DRD6" s="135"/>
      <c r="DRE6" s="135"/>
      <c r="DRF6" s="135"/>
      <c r="DRG6" s="135"/>
      <c r="DRH6" s="135"/>
      <c r="DRI6" s="135"/>
      <c r="DRJ6" s="135"/>
      <c r="DRK6" s="135"/>
      <c r="DRL6" s="135"/>
      <c r="DRM6" s="135"/>
      <c r="DRN6" s="135"/>
      <c r="DRO6" s="135"/>
      <c r="DRP6" s="135"/>
      <c r="DRQ6" s="135"/>
      <c r="DRR6" s="135"/>
      <c r="DRS6" s="135"/>
      <c r="DRT6" s="135"/>
      <c r="DRU6" s="135"/>
      <c r="DRV6" s="135"/>
      <c r="DRW6" s="135"/>
      <c r="DRX6" s="135"/>
      <c r="DRY6" s="135"/>
      <c r="DRZ6" s="135"/>
      <c r="DSA6" s="135"/>
      <c r="DSB6" s="135"/>
      <c r="DSC6" s="135"/>
      <c r="DSD6" s="135"/>
      <c r="DSE6" s="135"/>
      <c r="DSF6" s="135"/>
      <c r="DSG6" s="135"/>
      <c r="DSH6" s="135"/>
      <c r="DSI6" s="135"/>
      <c r="DSJ6" s="135"/>
      <c r="DSK6" s="135"/>
      <c r="DSL6" s="135"/>
      <c r="DSM6" s="135"/>
      <c r="DSN6" s="135"/>
      <c r="DSO6" s="135"/>
      <c r="DSP6" s="135"/>
      <c r="DSQ6" s="135"/>
      <c r="DSR6" s="135"/>
      <c r="DSS6" s="135"/>
      <c r="DST6" s="135"/>
      <c r="DSU6" s="135"/>
      <c r="DSV6" s="135"/>
      <c r="DSW6" s="135"/>
      <c r="DSX6" s="135"/>
      <c r="DSY6" s="135"/>
      <c r="DSZ6" s="135"/>
      <c r="DTA6" s="135"/>
      <c r="DTB6" s="135"/>
      <c r="DTC6" s="135"/>
      <c r="DTD6" s="135"/>
      <c r="DTE6" s="135"/>
      <c r="DTF6" s="135"/>
      <c r="DTG6" s="135"/>
      <c r="DTH6" s="135"/>
      <c r="DTI6" s="135"/>
      <c r="DTJ6" s="135"/>
      <c r="DTK6" s="135"/>
      <c r="DTL6" s="135"/>
      <c r="DTM6" s="135"/>
      <c r="DTN6" s="135"/>
      <c r="DTO6" s="135"/>
      <c r="DTP6" s="135"/>
      <c r="DTQ6" s="135"/>
      <c r="DTR6" s="135"/>
      <c r="DTS6" s="135"/>
      <c r="DTT6" s="135"/>
      <c r="DTU6" s="135"/>
      <c r="DTV6" s="135"/>
      <c r="DTW6" s="135"/>
      <c r="DTX6" s="135"/>
      <c r="DTY6" s="135"/>
      <c r="DTZ6" s="135"/>
      <c r="DUA6" s="135"/>
      <c r="DUB6" s="135"/>
      <c r="DUC6" s="135"/>
      <c r="DUD6" s="135"/>
      <c r="DUE6" s="135"/>
      <c r="DUF6" s="135"/>
      <c r="DUG6" s="135"/>
      <c r="DUH6" s="135"/>
      <c r="DUI6" s="135"/>
      <c r="DUJ6" s="135"/>
      <c r="DUK6" s="135"/>
      <c r="DUL6" s="135"/>
      <c r="DUM6" s="135"/>
      <c r="DUN6" s="135"/>
      <c r="DUO6" s="135"/>
      <c r="DUP6" s="135"/>
      <c r="DUQ6" s="135"/>
      <c r="DUR6" s="135"/>
      <c r="DUS6" s="135"/>
      <c r="DUT6" s="135"/>
      <c r="DUU6" s="135"/>
      <c r="DUV6" s="135"/>
      <c r="DUW6" s="135"/>
      <c r="DUX6" s="135"/>
      <c r="DUY6" s="135"/>
      <c r="DUZ6" s="135"/>
      <c r="DVA6" s="135"/>
      <c r="DVB6" s="135"/>
      <c r="DVC6" s="135"/>
      <c r="DVD6" s="135"/>
      <c r="DVE6" s="135"/>
      <c r="DVF6" s="135"/>
      <c r="DVG6" s="135"/>
      <c r="DVH6" s="135"/>
      <c r="DVI6" s="135"/>
      <c r="DVJ6" s="135"/>
      <c r="DVK6" s="135"/>
      <c r="DVL6" s="135"/>
      <c r="DVM6" s="135"/>
      <c r="DVN6" s="135"/>
      <c r="DVO6" s="135"/>
      <c r="DVP6" s="135"/>
      <c r="DVQ6" s="135"/>
      <c r="DVR6" s="135"/>
      <c r="DVS6" s="135"/>
      <c r="DVT6" s="135"/>
      <c r="DVU6" s="135"/>
      <c r="DVV6" s="135"/>
      <c r="DVW6" s="135"/>
      <c r="DVX6" s="135"/>
      <c r="DVY6" s="135"/>
      <c r="DVZ6" s="135"/>
      <c r="DWA6" s="135"/>
      <c r="DWB6" s="135"/>
      <c r="DWC6" s="135"/>
      <c r="DWD6" s="135"/>
      <c r="DWE6" s="135"/>
      <c r="DWF6" s="135"/>
      <c r="DWG6" s="135"/>
      <c r="DWH6" s="135"/>
      <c r="DWI6" s="135"/>
      <c r="DWJ6" s="135"/>
      <c r="DWK6" s="135"/>
      <c r="DWL6" s="135"/>
      <c r="DWM6" s="135"/>
      <c r="DWN6" s="135"/>
      <c r="DWO6" s="135"/>
      <c r="DWP6" s="135"/>
      <c r="DWQ6" s="135"/>
      <c r="DWR6" s="135"/>
      <c r="DWS6" s="135"/>
      <c r="DWT6" s="135"/>
      <c r="DWU6" s="135"/>
      <c r="DWV6" s="135"/>
      <c r="DWW6" s="135"/>
      <c r="DWX6" s="135"/>
      <c r="DWY6" s="135"/>
      <c r="DWZ6" s="135"/>
      <c r="DXA6" s="135"/>
      <c r="DXB6" s="135"/>
      <c r="DXC6" s="135"/>
      <c r="DXD6" s="135"/>
      <c r="DXE6" s="135"/>
      <c r="DXF6" s="135"/>
      <c r="DXG6" s="135"/>
      <c r="DXH6" s="135"/>
      <c r="DXI6" s="135"/>
      <c r="DXJ6" s="135"/>
      <c r="DXK6" s="135"/>
      <c r="DXL6" s="135"/>
      <c r="DXM6" s="135"/>
      <c r="DXN6" s="135"/>
      <c r="DXO6" s="135"/>
      <c r="DXP6" s="135"/>
      <c r="DXQ6" s="135"/>
      <c r="DXR6" s="135"/>
      <c r="DXS6" s="135"/>
      <c r="DXT6" s="135"/>
      <c r="DXU6" s="135"/>
      <c r="DXV6" s="135"/>
      <c r="DXW6" s="135"/>
      <c r="DXX6" s="135"/>
      <c r="DXY6" s="135"/>
      <c r="DXZ6" s="135"/>
      <c r="DYA6" s="135"/>
      <c r="DYB6" s="135"/>
      <c r="DYC6" s="135"/>
      <c r="DYD6" s="135"/>
      <c r="DYE6" s="135"/>
      <c r="DYF6" s="135"/>
      <c r="DYG6" s="135"/>
      <c r="DYH6" s="135"/>
      <c r="DYI6" s="135"/>
      <c r="DYJ6" s="135"/>
      <c r="DYK6" s="135"/>
      <c r="DYL6" s="135"/>
      <c r="DYM6" s="135"/>
      <c r="DYN6" s="135"/>
      <c r="DYO6" s="135"/>
      <c r="DYP6" s="135"/>
      <c r="DYQ6" s="135"/>
      <c r="DYR6" s="135"/>
      <c r="DYS6" s="135"/>
      <c r="DYT6" s="135"/>
      <c r="DYU6" s="135"/>
      <c r="DYV6" s="135"/>
      <c r="DYW6" s="135"/>
      <c r="DYX6" s="135"/>
      <c r="DYY6" s="135"/>
      <c r="DYZ6" s="135"/>
      <c r="DZA6" s="135"/>
      <c r="DZB6" s="135"/>
      <c r="DZC6" s="135"/>
      <c r="DZD6" s="135"/>
      <c r="DZE6" s="135"/>
      <c r="DZF6" s="135"/>
      <c r="DZG6" s="135"/>
      <c r="DZH6" s="135"/>
      <c r="DZI6" s="135"/>
      <c r="DZJ6" s="135"/>
      <c r="DZK6" s="135"/>
      <c r="DZL6" s="135"/>
      <c r="DZM6" s="135"/>
      <c r="DZN6" s="135"/>
      <c r="DZO6" s="135"/>
      <c r="DZP6" s="135"/>
      <c r="DZQ6" s="135"/>
      <c r="DZR6" s="135"/>
      <c r="DZS6" s="135"/>
      <c r="DZT6" s="135"/>
      <c r="DZU6" s="135"/>
      <c r="DZV6" s="135"/>
      <c r="DZW6" s="135"/>
      <c r="DZX6" s="135"/>
      <c r="DZY6" s="135"/>
      <c r="DZZ6" s="135"/>
      <c r="EAA6" s="135"/>
      <c r="EAB6" s="135"/>
      <c r="EAC6" s="135"/>
      <c r="EAD6" s="135"/>
      <c r="EAE6" s="135"/>
      <c r="EAF6" s="135"/>
      <c r="EAG6" s="135"/>
      <c r="EAH6" s="135"/>
      <c r="EAI6" s="135"/>
      <c r="EAJ6" s="135"/>
      <c r="EAK6" s="135"/>
      <c r="EAL6" s="135"/>
      <c r="EAM6" s="135"/>
      <c r="EAN6" s="135"/>
      <c r="EAO6" s="135"/>
      <c r="EAP6" s="135"/>
      <c r="EAQ6" s="135"/>
      <c r="EAR6" s="135"/>
      <c r="EAS6" s="135"/>
      <c r="EAT6" s="135"/>
      <c r="EAU6" s="135"/>
      <c r="EAV6" s="135"/>
      <c r="EAW6" s="135"/>
      <c r="EAX6" s="135"/>
      <c r="EAY6" s="135"/>
      <c r="EAZ6" s="135"/>
      <c r="EBA6" s="135"/>
      <c r="EBB6" s="135"/>
      <c r="EBC6" s="135"/>
      <c r="EBD6" s="135"/>
      <c r="EBE6" s="135"/>
      <c r="EBF6" s="135"/>
      <c r="EBG6" s="135"/>
      <c r="EBH6" s="135"/>
      <c r="EBI6" s="135"/>
      <c r="EBJ6" s="135"/>
      <c r="EBK6" s="135"/>
      <c r="EBL6" s="135"/>
      <c r="EBM6" s="135"/>
      <c r="EBN6" s="135"/>
      <c r="EBO6" s="135"/>
      <c r="EBP6" s="135"/>
      <c r="EBQ6" s="135"/>
      <c r="EBR6" s="135"/>
      <c r="EBS6" s="135"/>
      <c r="EBT6" s="135"/>
      <c r="EBU6" s="135"/>
      <c r="EBV6" s="135"/>
      <c r="EBW6" s="135"/>
      <c r="EBX6" s="135"/>
      <c r="EBY6" s="135"/>
      <c r="EBZ6" s="135"/>
      <c r="ECA6" s="135"/>
      <c r="ECB6" s="135"/>
      <c r="ECC6" s="135"/>
      <c r="ECD6" s="135"/>
      <c r="ECE6" s="135"/>
      <c r="ECF6" s="135"/>
      <c r="ECG6" s="135"/>
      <c r="ECH6" s="135"/>
      <c r="ECI6" s="135"/>
      <c r="ECJ6" s="135"/>
      <c r="ECK6" s="135"/>
      <c r="ECL6" s="135"/>
      <c r="ECM6" s="135"/>
      <c r="ECN6" s="135"/>
      <c r="ECO6" s="135"/>
      <c r="ECP6" s="135"/>
      <c r="ECQ6" s="135"/>
      <c r="ECR6" s="135"/>
      <c r="ECS6" s="135"/>
      <c r="ECT6" s="135"/>
      <c r="ECU6" s="135"/>
      <c r="ECV6" s="135"/>
      <c r="ECW6" s="135"/>
      <c r="ECX6" s="135"/>
      <c r="ECY6" s="135"/>
      <c r="ECZ6" s="135"/>
      <c r="EDA6" s="135"/>
      <c r="EDB6" s="135"/>
      <c r="EDC6" s="135"/>
      <c r="EDD6" s="135"/>
      <c r="EDE6" s="135"/>
      <c r="EDF6" s="135"/>
      <c r="EDG6" s="135"/>
      <c r="EDH6" s="135"/>
      <c r="EDI6" s="135"/>
      <c r="EDJ6" s="135"/>
      <c r="EDK6" s="135"/>
      <c r="EDL6" s="135"/>
      <c r="EDM6" s="135"/>
      <c r="EDN6" s="135"/>
      <c r="EDO6" s="135"/>
      <c r="EDP6" s="135"/>
      <c r="EDQ6" s="135"/>
      <c r="EDR6" s="135"/>
      <c r="EDS6" s="135"/>
      <c r="EDT6" s="135"/>
      <c r="EDU6" s="135"/>
      <c r="EDV6" s="135"/>
      <c r="EDW6" s="135"/>
      <c r="EDX6" s="135"/>
      <c r="EDY6" s="135"/>
      <c r="EDZ6" s="135"/>
      <c r="EEA6" s="135"/>
      <c r="EEB6" s="135"/>
      <c r="EEC6" s="135"/>
      <c r="EED6" s="135"/>
      <c r="EEE6" s="135"/>
      <c r="EEF6" s="135"/>
      <c r="EEG6" s="135"/>
      <c r="EEH6" s="135"/>
      <c r="EEI6" s="135"/>
      <c r="EEJ6" s="135"/>
      <c r="EEK6" s="135"/>
      <c r="EEL6" s="135"/>
      <c r="EEM6" s="135"/>
      <c r="EEN6" s="135"/>
      <c r="EEO6" s="135"/>
      <c r="EEP6" s="135"/>
      <c r="EEQ6" s="135"/>
      <c r="EER6" s="135"/>
      <c r="EES6" s="135"/>
      <c r="EET6" s="135"/>
      <c r="EEU6" s="135"/>
      <c r="EEV6" s="135"/>
      <c r="EEW6" s="135"/>
      <c r="EEX6" s="135"/>
      <c r="EEY6" s="135"/>
      <c r="EEZ6" s="135"/>
      <c r="EFA6" s="135"/>
      <c r="EFB6" s="135"/>
      <c r="EFC6" s="135"/>
      <c r="EFD6" s="135"/>
      <c r="EFE6" s="135"/>
      <c r="EFF6" s="135"/>
      <c r="EFG6" s="135"/>
      <c r="EFH6" s="135"/>
      <c r="EFI6" s="135"/>
      <c r="EFJ6" s="135"/>
      <c r="EFK6" s="135"/>
      <c r="EFL6" s="135"/>
      <c r="EFM6" s="135"/>
      <c r="EFN6" s="135"/>
      <c r="EFO6" s="135"/>
      <c r="EFP6" s="135"/>
      <c r="EFQ6" s="135"/>
      <c r="EFR6" s="135"/>
      <c r="EFS6" s="135"/>
      <c r="EFT6" s="135"/>
      <c r="EFU6" s="135"/>
      <c r="EFV6" s="135"/>
      <c r="EFW6" s="135"/>
      <c r="EFX6" s="135"/>
      <c r="EFY6" s="135"/>
      <c r="EFZ6" s="135"/>
      <c r="EGA6" s="135"/>
      <c r="EGB6" s="135"/>
      <c r="EGC6" s="135"/>
      <c r="EGD6" s="135"/>
      <c r="EGE6" s="135"/>
      <c r="EGF6" s="135"/>
      <c r="EGG6" s="135"/>
      <c r="EGH6" s="135"/>
      <c r="EGI6" s="135"/>
      <c r="EGJ6" s="135"/>
      <c r="EGK6" s="135"/>
      <c r="EGL6" s="135"/>
      <c r="EGM6" s="135"/>
      <c r="EGN6" s="135"/>
      <c r="EGO6" s="135"/>
      <c r="EGP6" s="135"/>
      <c r="EGQ6" s="135"/>
      <c r="EGR6" s="135"/>
      <c r="EGS6" s="135"/>
      <c r="EGT6" s="135"/>
      <c r="EGU6" s="135"/>
      <c r="EGV6" s="135"/>
      <c r="EGW6" s="135"/>
      <c r="EGX6" s="135"/>
      <c r="EGY6" s="135"/>
      <c r="EGZ6" s="135"/>
      <c r="EHA6" s="135"/>
      <c r="EHB6" s="135"/>
      <c r="EHC6" s="135"/>
      <c r="EHD6" s="135"/>
      <c r="EHE6" s="135"/>
      <c r="EHF6" s="135"/>
      <c r="EHG6" s="135"/>
      <c r="EHH6" s="135"/>
      <c r="EHI6" s="135"/>
      <c r="EHJ6" s="135"/>
      <c r="EHK6" s="135"/>
      <c r="EHL6" s="135"/>
      <c r="EHM6" s="135"/>
      <c r="EHN6" s="135"/>
      <c r="EHO6" s="135"/>
      <c r="EHP6" s="135"/>
      <c r="EHQ6" s="135"/>
      <c r="EHR6" s="135"/>
      <c r="EHS6" s="135"/>
      <c r="EHT6" s="135"/>
      <c r="EHU6" s="135"/>
      <c r="EHV6" s="135"/>
      <c r="EHW6" s="135"/>
      <c r="EHX6" s="135"/>
      <c r="EHY6" s="135"/>
      <c r="EHZ6" s="135"/>
      <c r="EIA6" s="135"/>
      <c r="EIB6" s="135"/>
      <c r="EIC6" s="135"/>
      <c r="EID6" s="135"/>
      <c r="EIE6" s="135"/>
      <c r="EIF6" s="135"/>
      <c r="EIG6" s="135"/>
      <c r="EIH6" s="135"/>
      <c r="EII6" s="135"/>
      <c r="EIJ6" s="135"/>
      <c r="EIK6" s="135"/>
      <c r="EIL6" s="135"/>
      <c r="EIM6" s="135"/>
      <c r="EIN6" s="135"/>
      <c r="EIO6" s="135"/>
      <c r="EIP6" s="135"/>
      <c r="EIQ6" s="135"/>
      <c r="EIR6" s="135"/>
      <c r="EIS6" s="135"/>
      <c r="EIT6" s="135"/>
      <c r="EIU6" s="135"/>
      <c r="EIV6" s="135"/>
      <c r="EIW6" s="135"/>
      <c r="EIX6" s="135"/>
      <c r="EIY6" s="135"/>
      <c r="EIZ6" s="135"/>
      <c r="EJA6" s="135"/>
      <c r="EJB6" s="135"/>
      <c r="EJC6" s="135"/>
      <c r="EJD6" s="135"/>
      <c r="EJE6" s="135"/>
      <c r="EJF6" s="135"/>
      <c r="EJG6" s="135"/>
      <c r="EJH6" s="135"/>
      <c r="EJI6" s="135"/>
      <c r="EJJ6" s="135"/>
      <c r="EJK6" s="135"/>
      <c r="EJL6" s="135"/>
      <c r="EJM6" s="135"/>
      <c r="EJN6" s="135"/>
      <c r="EJO6" s="135"/>
      <c r="EJP6" s="135"/>
      <c r="EJQ6" s="135"/>
      <c r="EJR6" s="135"/>
      <c r="EJS6" s="135"/>
      <c r="EJT6" s="135"/>
      <c r="EJU6" s="135"/>
      <c r="EJV6" s="135"/>
      <c r="EJW6" s="135"/>
      <c r="EJX6" s="135"/>
      <c r="EJY6" s="135"/>
      <c r="EJZ6" s="135"/>
      <c r="EKA6" s="135"/>
      <c r="EKB6" s="135"/>
      <c r="EKC6" s="135"/>
      <c r="EKD6" s="135"/>
      <c r="EKE6" s="135"/>
      <c r="EKF6" s="135"/>
      <c r="EKG6" s="135"/>
      <c r="EKH6" s="135"/>
      <c r="EKI6" s="135"/>
      <c r="EKJ6" s="135"/>
      <c r="EKK6" s="135"/>
      <c r="EKL6" s="135"/>
      <c r="EKM6" s="135"/>
      <c r="EKN6" s="135"/>
      <c r="EKO6" s="135"/>
      <c r="EKP6" s="135"/>
      <c r="EKQ6" s="135"/>
      <c r="EKR6" s="135"/>
      <c r="EKS6" s="135"/>
      <c r="EKT6" s="135"/>
      <c r="EKU6" s="135"/>
      <c r="EKV6" s="135"/>
      <c r="EKW6" s="135"/>
      <c r="EKX6" s="135"/>
      <c r="EKY6" s="135"/>
      <c r="EKZ6" s="135"/>
      <c r="ELA6" s="135"/>
      <c r="ELB6" s="135"/>
      <c r="ELC6" s="135"/>
      <c r="ELD6" s="135"/>
      <c r="ELE6" s="135"/>
      <c r="ELF6" s="135"/>
      <c r="ELG6" s="135"/>
      <c r="ELH6" s="135"/>
      <c r="ELI6" s="135"/>
      <c r="ELJ6" s="135"/>
      <c r="ELK6" s="135"/>
      <c r="ELL6" s="135"/>
      <c r="ELM6" s="135"/>
      <c r="ELN6" s="135"/>
      <c r="ELO6" s="135"/>
      <c r="ELP6" s="135"/>
      <c r="ELQ6" s="135"/>
      <c r="ELR6" s="135"/>
      <c r="ELS6" s="135"/>
      <c r="ELT6" s="135"/>
      <c r="ELU6" s="135"/>
      <c r="ELV6" s="135"/>
      <c r="ELW6" s="135"/>
      <c r="ELX6" s="135"/>
      <c r="ELY6" s="135"/>
      <c r="ELZ6" s="135"/>
      <c r="EMA6" s="135"/>
      <c r="EMB6" s="135"/>
      <c r="EMC6" s="135"/>
      <c r="EMD6" s="135"/>
      <c r="EME6" s="135"/>
      <c r="EMF6" s="135"/>
      <c r="EMG6" s="135"/>
      <c r="EMH6" s="135"/>
      <c r="EMI6" s="135"/>
      <c r="EMJ6" s="135"/>
      <c r="EMK6" s="135"/>
      <c r="EML6" s="135"/>
      <c r="EMM6" s="135"/>
      <c r="EMN6" s="135"/>
      <c r="EMO6" s="135"/>
      <c r="EMP6" s="135"/>
      <c r="EMQ6" s="135"/>
      <c r="EMR6" s="135"/>
      <c r="EMS6" s="135"/>
      <c r="EMT6" s="135"/>
      <c r="EMU6" s="135"/>
      <c r="EMV6" s="135"/>
      <c r="EMW6" s="135"/>
      <c r="EMX6" s="135"/>
      <c r="EMY6" s="135"/>
      <c r="EMZ6" s="135"/>
      <c r="ENA6" s="135"/>
      <c r="ENB6" s="135"/>
      <c r="ENC6" s="135"/>
      <c r="END6" s="135"/>
      <c r="ENE6" s="135"/>
      <c r="ENF6" s="135"/>
      <c r="ENG6" s="135"/>
      <c r="ENH6" s="135"/>
      <c r="ENI6" s="135"/>
      <c r="ENJ6" s="135"/>
      <c r="ENK6" s="135"/>
      <c r="ENL6" s="135"/>
      <c r="ENM6" s="135"/>
      <c r="ENN6" s="135"/>
      <c r="ENO6" s="135"/>
      <c r="ENP6" s="135"/>
      <c r="ENQ6" s="135"/>
      <c r="ENR6" s="135"/>
      <c r="ENS6" s="135"/>
      <c r="ENT6" s="135"/>
      <c r="ENU6" s="135"/>
      <c r="ENV6" s="135"/>
      <c r="ENW6" s="135"/>
      <c r="ENX6" s="135"/>
      <c r="ENY6" s="135"/>
      <c r="ENZ6" s="135"/>
      <c r="EOA6" s="135"/>
      <c r="EOB6" s="135"/>
      <c r="EOC6" s="135"/>
      <c r="EOD6" s="135"/>
      <c r="EOE6" s="135"/>
      <c r="EOF6" s="135"/>
      <c r="EOG6" s="135"/>
      <c r="EOH6" s="135"/>
      <c r="EOI6" s="135"/>
      <c r="EOJ6" s="135"/>
      <c r="EOK6" s="135"/>
      <c r="EOL6" s="135"/>
      <c r="EOM6" s="135"/>
      <c r="EON6" s="135"/>
      <c r="EOO6" s="135"/>
      <c r="EOP6" s="135"/>
      <c r="EOQ6" s="135"/>
      <c r="EOR6" s="135"/>
      <c r="EOS6" s="135"/>
      <c r="EOT6" s="135"/>
      <c r="EOU6" s="135"/>
      <c r="EOV6" s="135"/>
      <c r="EOW6" s="135"/>
      <c r="EOX6" s="135"/>
      <c r="EOY6" s="135"/>
      <c r="EOZ6" s="135"/>
      <c r="EPA6" s="135"/>
      <c r="EPB6" s="135"/>
      <c r="EPC6" s="135"/>
      <c r="EPD6" s="135"/>
      <c r="EPE6" s="135"/>
      <c r="EPF6" s="135"/>
      <c r="EPG6" s="135"/>
      <c r="EPH6" s="135"/>
      <c r="EPI6" s="135"/>
      <c r="EPJ6" s="135"/>
      <c r="EPK6" s="135"/>
      <c r="EPL6" s="135"/>
      <c r="EPM6" s="135"/>
      <c r="EPN6" s="135"/>
      <c r="EPO6" s="135"/>
      <c r="EPP6" s="135"/>
      <c r="EPQ6" s="135"/>
      <c r="EPR6" s="135"/>
      <c r="EPS6" s="135"/>
      <c r="EPT6" s="135"/>
      <c r="EPU6" s="135"/>
      <c r="EPV6" s="135"/>
      <c r="EPW6" s="135"/>
      <c r="EPX6" s="135"/>
      <c r="EPY6" s="135"/>
      <c r="EPZ6" s="135"/>
      <c r="EQA6" s="135"/>
      <c r="EQB6" s="135"/>
      <c r="EQC6" s="135"/>
      <c r="EQD6" s="135"/>
      <c r="EQE6" s="135"/>
      <c r="EQF6" s="135"/>
      <c r="EQG6" s="135"/>
      <c r="EQH6" s="135"/>
      <c r="EQI6" s="135"/>
      <c r="EQJ6" s="135"/>
      <c r="EQK6" s="135"/>
      <c r="EQL6" s="135"/>
      <c r="EQM6" s="135"/>
      <c r="EQN6" s="135"/>
      <c r="EQO6" s="135"/>
      <c r="EQP6" s="135"/>
      <c r="EQQ6" s="135"/>
      <c r="EQR6" s="135"/>
      <c r="EQS6" s="135"/>
      <c r="EQT6" s="135"/>
      <c r="EQU6" s="135"/>
      <c r="EQV6" s="135"/>
      <c r="EQW6" s="135"/>
      <c r="EQX6" s="135"/>
      <c r="EQY6" s="135"/>
      <c r="EQZ6" s="135"/>
      <c r="ERA6" s="135"/>
      <c r="ERB6" s="135"/>
      <c r="ERC6" s="135"/>
      <c r="ERD6" s="135"/>
      <c r="ERE6" s="135"/>
      <c r="ERF6" s="135"/>
      <c r="ERG6" s="135"/>
      <c r="ERH6" s="135"/>
      <c r="ERI6" s="135"/>
      <c r="ERJ6" s="135"/>
      <c r="ERK6" s="135"/>
      <c r="ERL6" s="135"/>
      <c r="ERM6" s="135"/>
      <c r="ERN6" s="135"/>
      <c r="ERO6" s="135"/>
      <c r="ERP6" s="135"/>
      <c r="ERQ6" s="135"/>
      <c r="ERR6" s="135"/>
      <c r="ERS6" s="135"/>
      <c r="ERT6" s="135"/>
      <c r="ERU6" s="135"/>
      <c r="ERV6" s="135"/>
      <c r="ERW6" s="135"/>
      <c r="ERX6" s="135"/>
      <c r="ERY6" s="135"/>
      <c r="ERZ6" s="135"/>
      <c r="ESA6" s="135"/>
      <c r="ESB6" s="135"/>
      <c r="ESC6" s="135"/>
      <c r="ESD6" s="135"/>
      <c r="ESE6" s="135"/>
      <c r="ESF6" s="135"/>
      <c r="ESG6" s="135"/>
      <c r="ESH6" s="135"/>
      <c r="ESI6" s="135"/>
      <c r="ESJ6" s="135"/>
      <c r="ESK6" s="135"/>
      <c r="ESL6" s="135"/>
      <c r="ESM6" s="135"/>
      <c r="ESN6" s="135"/>
      <c r="ESO6" s="135"/>
      <c r="ESP6" s="135"/>
      <c r="ESQ6" s="135"/>
      <c r="ESR6" s="135"/>
      <c r="ESS6" s="135"/>
      <c r="EST6" s="135"/>
      <c r="ESU6" s="135"/>
      <c r="ESV6" s="135"/>
      <c r="ESW6" s="135"/>
      <c r="ESX6" s="135"/>
      <c r="ESY6" s="135"/>
      <c r="ESZ6" s="135"/>
      <c r="ETA6" s="135"/>
      <c r="ETB6" s="135"/>
      <c r="ETC6" s="135"/>
      <c r="ETD6" s="135"/>
      <c r="ETE6" s="135"/>
      <c r="ETF6" s="135"/>
      <c r="ETG6" s="135"/>
      <c r="ETH6" s="135"/>
      <c r="ETI6" s="135"/>
      <c r="ETJ6" s="135"/>
      <c r="ETK6" s="135"/>
      <c r="ETL6" s="135"/>
      <c r="ETM6" s="135"/>
      <c r="ETN6" s="135"/>
      <c r="ETO6" s="135"/>
      <c r="ETP6" s="135"/>
      <c r="ETQ6" s="135"/>
      <c r="ETR6" s="135"/>
      <c r="ETS6" s="135"/>
      <c r="ETT6" s="135"/>
      <c r="ETU6" s="135"/>
      <c r="ETV6" s="135"/>
      <c r="ETW6" s="135"/>
      <c r="ETX6" s="135"/>
      <c r="ETY6" s="135"/>
      <c r="ETZ6" s="135"/>
      <c r="EUA6" s="135"/>
      <c r="EUB6" s="135"/>
      <c r="EUC6" s="135"/>
      <c r="EUD6" s="135"/>
      <c r="EUE6" s="135"/>
      <c r="EUF6" s="135"/>
      <c r="EUG6" s="135"/>
      <c r="EUH6" s="135"/>
      <c r="EUI6" s="135"/>
      <c r="EUJ6" s="135"/>
      <c r="EUK6" s="135"/>
      <c r="EUL6" s="135"/>
      <c r="EUM6" s="135"/>
      <c r="EUN6" s="135"/>
      <c r="EUO6" s="135"/>
      <c r="EUP6" s="135"/>
      <c r="EUQ6" s="135"/>
      <c r="EUR6" s="135"/>
      <c r="EUS6" s="135"/>
      <c r="EUT6" s="135"/>
      <c r="EUU6" s="135"/>
      <c r="EUV6" s="135"/>
      <c r="EUW6" s="135"/>
      <c r="EUX6" s="135"/>
      <c r="EUY6" s="135"/>
      <c r="EUZ6" s="135"/>
      <c r="EVA6" s="135"/>
      <c r="EVB6" s="135"/>
      <c r="EVC6" s="135"/>
      <c r="EVD6" s="135"/>
      <c r="EVE6" s="135"/>
      <c r="EVF6" s="135"/>
      <c r="EVG6" s="135"/>
      <c r="EVH6" s="135"/>
      <c r="EVI6" s="135"/>
      <c r="EVJ6" s="135"/>
      <c r="EVK6" s="135"/>
      <c r="EVL6" s="135"/>
      <c r="EVM6" s="135"/>
      <c r="EVN6" s="135"/>
      <c r="EVO6" s="135"/>
      <c r="EVP6" s="135"/>
      <c r="EVQ6" s="135"/>
      <c r="EVR6" s="135"/>
      <c r="EVS6" s="135"/>
      <c r="EVT6" s="135"/>
      <c r="EVU6" s="135"/>
      <c r="EVV6" s="135"/>
      <c r="EVW6" s="135"/>
      <c r="EVX6" s="135"/>
      <c r="EVY6" s="135"/>
      <c r="EVZ6" s="135"/>
      <c r="EWA6" s="135"/>
      <c r="EWB6" s="135"/>
      <c r="EWC6" s="135"/>
      <c r="EWD6" s="135"/>
      <c r="EWE6" s="135"/>
      <c r="EWF6" s="135"/>
      <c r="EWG6" s="135"/>
      <c r="EWH6" s="135"/>
      <c r="EWI6" s="135"/>
      <c r="EWJ6" s="135"/>
      <c r="EWK6" s="135"/>
      <c r="EWL6" s="135"/>
      <c r="EWM6" s="135"/>
      <c r="EWN6" s="135"/>
      <c r="EWO6" s="135"/>
      <c r="EWP6" s="135"/>
      <c r="EWQ6" s="135"/>
      <c r="EWR6" s="135"/>
      <c r="EWS6" s="135"/>
      <c r="EWT6" s="135"/>
      <c r="EWU6" s="135"/>
      <c r="EWV6" s="135"/>
      <c r="EWW6" s="135"/>
      <c r="EWX6" s="135"/>
      <c r="EWY6" s="135"/>
      <c r="EWZ6" s="135"/>
      <c r="EXA6" s="135"/>
      <c r="EXB6" s="135"/>
      <c r="EXC6" s="135"/>
      <c r="EXD6" s="135"/>
      <c r="EXE6" s="135"/>
      <c r="EXF6" s="135"/>
      <c r="EXG6" s="135"/>
      <c r="EXH6" s="135"/>
      <c r="EXI6" s="135"/>
      <c r="EXJ6" s="135"/>
      <c r="EXK6" s="135"/>
      <c r="EXL6" s="135"/>
      <c r="EXM6" s="135"/>
      <c r="EXN6" s="135"/>
      <c r="EXO6" s="135"/>
      <c r="EXP6" s="135"/>
      <c r="EXQ6" s="135"/>
      <c r="EXR6" s="135"/>
      <c r="EXS6" s="135"/>
      <c r="EXT6" s="135"/>
      <c r="EXU6" s="135"/>
      <c r="EXV6" s="135"/>
      <c r="EXW6" s="135"/>
      <c r="EXX6" s="135"/>
      <c r="EXY6" s="135"/>
      <c r="EXZ6" s="135"/>
      <c r="EYA6" s="135"/>
      <c r="EYB6" s="135"/>
      <c r="EYC6" s="135"/>
      <c r="EYD6" s="135"/>
      <c r="EYE6" s="135"/>
      <c r="EYF6" s="135"/>
      <c r="EYG6" s="135"/>
      <c r="EYH6" s="135"/>
      <c r="EYI6" s="135"/>
      <c r="EYJ6" s="135"/>
      <c r="EYK6" s="135"/>
      <c r="EYL6" s="135"/>
      <c r="EYM6" s="135"/>
      <c r="EYN6" s="135"/>
      <c r="EYO6" s="135"/>
      <c r="EYP6" s="135"/>
      <c r="EYQ6" s="135"/>
      <c r="EYR6" s="135"/>
      <c r="EYS6" s="135"/>
      <c r="EYT6" s="135"/>
      <c r="EYU6" s="135"/>
      <c r="EYV6" s="135"/>
      <c r="EYW6" s="135"/>
      <c r="EYX6" s="135"/>
      <c r="EYY6" s="135"/>
      <c r="EYZ6" s="135"/>
      <c r="EZA6" s="135"/>
      <c r="EZB6" s="135"/>
      <c r="EZC6" s="135"/>
      <c r="EZD6" s="135"/>
      <c r="EZE6" s="135"/>
      <c r="EZF6" s="135"/>
      <c r="EZG6" s="135"/>
      <c r="EZH6" s="135"/>
      <c r="EZI6" s="135"/>
      <c r="EZJ6" s="135"/>
      <c r="EZK6" s="135"/>
      <c r="EZL6" s="135"/>
      <c r="EZM6" s="135"/>
      <c r="EZN6" s="135"/>
      <c r="EZO6" s="135"/>
      <c r="EZP6" s="135"/>
      <c r="EZQ6" s="135"/>
      <c r="EZR6" s="135"/>
      <c r="EZS6" s="135"/>
      <c r="EZT6" s="135"/>
      <c r="EZU6" s="135"/>
      <c r="EZV6" s="135"/>
      <c r="EZW6" s="135"/>
      <c r="EZX6" s="135"/>
      <c r="EZY6" s="135"/>
      <c r="EZZ6" s="135"/>
      <c r="FAA6" s="135"/>
      <c r="FAB6" s="135"/>
      <c r="FAC6" s="135"/>
      <c r="FAD6" s="135"/>
      <c r="FAE6" s="135"/>
      <c r="FAF6" s="135"/>
      <c r="FAG6" s="135"/>
      <c r="FAH6" s="135"/>
      <c r="FAI6" s="135"/>
      <c r="FAJ6" s="135"/>
      <c r="FAK6" s="135"/>
      <c r="FAL6" s="135"/>
      <c r="FAM6" s="135"/>
      <c r="FAN6" s="135"/>
      <c r="FAO6" s="135"/>
      <c r="FAP6" s="135"/>
      <c r="FAQ6" s="135"/>
      <c r="FAR6" s="135"/>
      <c r="FAS6" s="135"/>
      <c r="FAT6" s="135"/>
      <c r="FAU6" s="135"/>
      <c r="FAV6" s="135"/>
      <c r="FAW6" s="135"/>
      <c r="FAX6" s="135"/>
      <c r="FAY6" s="135"/>
      <c r="FAZ6" s="135"/>
      <c r="FBA6" s="135"/>
      <c r="FBB6" s="135"/>
      <c r="FBC6" s="135"/>
      <c r="FBD6" s="135"/>
      <c r="FBE6" s="135"/>
      <c r="FBF6" s="135"/>
      <c r="FBG6" s="135"/>
      <c r="FBH6" s="135"/>
      <c r="FBI6" s="135"/>
      <c r="FBJ6" s="135"/>
      <c r="FBK6" s="135"/>
      <c r="FBL6" s="135"/>
      <c r="FBM6" s="135"/>
      <c r="FBN6" s="135"/>
      <c r="FBO6" s="135"/>
      <c r="FBP6" s="135"/>
      <c r="FBQ6" s="135"/>
      <c r="FBR6" s="135"/>
      <c r="FBS6" s="135"/>
      <c r="FBT6" s="135"/>
      <c r="FBU6" s="135"/>
      <c r="FBV6" s="135"/>
      <c r="FBW6" s="135"/>
      <c r="FBX6" s="135"/>
      <c r="FBY6" s="135"/>
      <c r="FBZ6" s="135"/>
      <c r="FCA6" s="135"/>
      <c r="FCB6" s="135"/>
      <c r="FCC6" s="135"/>
      <c r="FCD6" s="135"/>
      <c r="FCE6" s="135"/>
      <c r="FCF6" s="135"/>
      <c r="FCG6" s="135"/>
      <c r="FCH6" s="135"/>
      <c r="FCI6" s="135"/>
      <c r="FCJ6" s="135"/>
      <c r="FCK6" s="135"/>
      <c r="FCL6" s="135"/>
      <c r="FCM6" s="135"/>
      <c r="FCN6" s="135"/>
      <c r="FCO6" s="135"/>
      <c r="FCP6" s="135"/>
      <c r="FCQ6" s="135"/>
      <c r="FCR6" s="135"/>
      <c r="FCS6" s="135"/>
      <c r="FCT6" s="135"/>
      <c r="FCU6" s="135"/>
      <c r="FCV6" s="135"/>
      <c r="FCW6" s="135"/>
      <c r="FCX6" s="135"/>
      <c r="FCY6" s="135"/>
      <c r="FCZ6" s="135"/>
      <c r="FDA6" s="135"/>
      <c r="FDB6" s="135"/>
      <c r="FDC6" s="135"/>
      <c r="FDD6" s="135"/>
      <c r="FDE6" s="135"/>
      <c r="FDF6" s="135"/>
      <c r="FDG6" s="135"/>
      <c r="FDH6" s="135"/>
      <c r="FDI6" s="135"/>
      <c r="FDJ6" s="135"/>
      <c r="FDK6" s="135"/>
      <c r="FDL6" s="135"/>
      <c r="FDM6" s="135"/>
      <c r="FDN6" s="135"/>
      <c r="FDO6" s="135"/>
      <c r="FDP6" s="135"/>
      <c r="FDQ6" s="135"/>
      <c r="FDR6" s="135"/>
      <c r="FDS6" s="135"/>
      <c r="FDT6" s="135"/>
      <c r="FDU6" s="135"/>
      <c r="FDV6" s="135"/>
      <c r="FDW6" s="135"/>
      <c r="FDX6" s="135"/>
      <c r="FDY6" s="135"/>
      <c r="FDZ6" s="135"/>
      <c r="FEA6" s="135"/>
      <c r="FEB6" s="135"/>
      <c r="FEC6" s="135"/>
      <c r="FED6" s="135"/>
      <c r="FEE6" s="135"/>
      <c r="FEF6" s="135"/>
      <c r="FEG6" s="135"/>
      <c r="FEH6" s="135"/>
      <c r="FEI6" s="135"/>
      <c r="FEJ6" s="135"/>
      <c r="FEK6" s="135"/>
      <c r="FEL6" s="135"/>
      <c r="FEM6" s="135"/>
      <c r="FEN6" s="135"/>
      <c r="FEO6" s="135"/>
      <c r="FEP6" s="135"/>
      <c r="FEQ6" s="135"/>
      <c r="FER6" s="135"/>
      <c r="FES6" s="135"/>
      <c r="FET6" s="135"/>
      <c r="FEU6" s="135"/>
      <c r="FEV6" s="135"/>
      <c r="FEW6" s="135"/>
      <c r="FEX6" s="135"/>
      <c r="FEY6" s="135"/>
      <c r="FEZ6" s="135"/>
      <c r="FFA6" s="135"/>
      <c r="FFB6" s="135"/>
      <c r="FFC6" s="135"/>
      <c r="FFD6" s="135"/>
      <c r="FFE6" s="135"/>
      <c r="FFF6" s="135"/>
      <c r="FFG6" s="135"/>
      <c r="FFH6" s="135"/>
      <c r="FFI6" s="135"/>
      <c r="FFJ6" s="135"/>
      <c r="FFK6" s="135"/>
      <c r="FFL6" s="135"/>
      <c r="FFM6" s="135"/>
      <c r="FFN6" s="135"/>
      <c r="FFO6" s="135"/>
      <c r="FFP6" s="135"/>
      <c r="FFQ6" s="135"/>
      <c r="FFR6" s="135"/>
      <c r="FFS6" s="135"/>
      <c r="FFT6" s="135"/>
      <c r="FFU6" s="135"/>
      <c r="FFV6" s="135"/>
      <c r="FFW6" s="135"/>
      <c r="FFX6" s="135"/>
      <c r="FFY6" s="135"/>
      <c r="FFZ6" s="135"/>
      <c r="FGA6" s="135"/>
      <c r="FGB6" s="135"/>
      <c r="FGC6" s="135"/>
      <c r="FGD6" s="135"/>
      <c r="FGE6" s="135"/>
      <c r="FGF6" s="135"/>
      <c r="FGG6" s="135"/>
      <c r="FGH6" s="135"/>
      <c r="FGI6" s="135"/>
      <c r="FGJ6" s="135"/>
      <c r="FGK6" s="135"/>
      <c r="FGL6" s="135"/>
      <c r="FGM6" s="135"/>
      <c r="FGN6" s="135"/>
      <c r="FGO6" s="135"/>
      <c r="FGP6" s="135"/>
      <c r="FGQ6" s="135"/>
      <c r="FGR6" s="135"/>
      <c r="FGS6" s="135"/>
      <c r="FGT6" s="135"/>
      <c r="FGU6" s="135"/>
      <c r="FGV6" s="135"/>
      <c r="FGW6" s="135"/>
      <c r="FGX6" s="135"/>
      <c r="FGY6" s="135"/>
      <c r="FGZ6" s="135"/>
      <c r="FHA6" s="135"/>
      <c r="FHB6" s="135"/>
      <c r="FHC6" s="135"/>
      <c r="FHD6" s="135"/>
      <c r="FHE6" s="135"/>
      <c r="FHF6" s="135"/>
      <c r="FHG6" s="135"/>
      <c r="FHH6" s="135"/>
      <c r="FHI6" s="135"/>
      <c r="FHJ6" s="135"/>
      <c r="FHK6" s="135"/>
      <c r="FHL6" s="135"/>
      <c r="FHM6" s="135"/>
      <c r="FHN6" s="135"/>
      <c r="FHO6" s="135"/>
      <c r="FHP6" s="135"/>
      <c r="FHQ6" s="135"/>
      <c r="FHR6" s="135"/>
      <c r="FHS6" s="135"/>
      <c r="FHT6" s="135"/>
      <c r="FHU6" s="135"/>
      <c r="FHV6" s="135"/>
      <c r="FHW6" s="135"/>
      <c r="FHX6" s="135"/>
      <c r="FHY6" s="135"/>
      <c r="FHZ6" s="135"/>
      <c r="FIA6" s="135"/>
      <c r="FIB6" s="135"/>
      <c r="FIC6" s="135"/>
      <c r="FID6" s="135"/>
      <c r="FIE6" s="135"/>
      <c r="FIF6" s="135"/>
      <c r="FIG6" s="135"/>
      <c r="FIH6" s="135"/>
      <c r="FII6" s="135"/>
      <c r="FIJ6" s="135"/>
      <c r="FIK6" s="135"/>
      <c r="FIL6" s="135"/>
      <c r="FIM6" s="135"/>
      <c r="FIN6" s="135"/>
      <c r="FIO6" s="135"/>
      <c r="FIP6" s="135"/>
      <c r="FIQ6" s="135"/>
      <c r="FIR6" s="135"/>
      <c r="FIS6" s="135"/>
      <c r="FIT6" s="135"/>
      <c r="FIU6" s="135"/>
      <c r="FIV6" s="135"/>
      <c r="FIW6" s="135"/>
      <c r="FIX6" s="135"/>
      <c r="FIY6" s="135"/>
      <c r="FIZ6" s="135"/>
      <c r="FJA6" s="135"/>
      <c r="FJB6" s="135"/>
      <c r="FJC6" s="135"/>
      <c r="FJD6" s="135"/>
      <c r="FJE6" s="135"/>
      <c r="FJF6" s="135"/>
      <c r="FJG6" s="135"/>
      <c r="FJH6" s="135"/>
      <c r="FJI6" s="135"/>
      <c r="FJJ6" s="135"/>
      <c r="FJK6" s="135"/>
      <c r="FJL6" s="135"/>
      <c r="FJM6" s="135"/>
      <c r="FJN6" s="135"/>
      <c r="FJO6" s="135"/>
      <c r="FJP6" s="135"/>
      <c r="FJQ6" s="135"/>
      <c r="FJR6" s="135"/>
      <c r="FJS6" s="135"/>
      <c r="FJT6" s="135"/>
      <c r="FJU6" s="135"/>
      <c r="FJV6" s="135"/>
      <c r="FJW6" s="135"/>
      <c r="FJX6" s="135"/>
      <c r="FJY6" s="135"/>
      <c r="FJZ6" s="135"/>
      <c r="FKA6" s="135"/>
      <c r="FKB6" s="135"/>
      <c r="FKC6" s="135"/>
      <c r="FKD6" s="135"/>
      <c r="FKE6" s="135"/>
      <c r="FKF6" s="135"/>
      <c r="FKG6" s="135"/>
      <c r="FKH6" s="135"/>
      <c r="FKI6" s="135"/>
      <c r="FKJ6" s="135"/>
      <c r="FKK6" s="135"/>
      <c r="FKL6" s="135"/>
      <c r="FKM6" s="135"/>
      <c r="FKN6" s="135"/>
      <c r="FKO6" s="135"/>
      <c r="FKP6" s="135"/>
      <c r="FKQ6" s="135"/>
      <c r="FKR6" s="135"/>
      <c r="FKS6" s="135"/>
      <c r="FKT6" s="135"/>
      <c r="FKU6" s="135"/>
      <c r="FKV6" s="135"/>
      <c r="FKW6" s="135"/>
      <c r="FKX6" s="135"/>
      <c r="FKY6" s="135"/>
      <c r="FKZ6" s="135"/>
      <c r="FLA6" s="135"/>
      <c r="FLB6" s="135"/>
      <c r="FLC6" s="135"/>
      <c r="FLD6" s="135"/>
      <c r="FLE6" s="135"/>
      <c r="FLF6" s="135"/>
      <c r="FLG6" s="135"/>
      <c r="FLH6" s="135"/>
      <c r="FLI6" s="135"/>
      <c r="FLJ6" s="135"/>
      <c r="FLK6" s="135"/>
      <c r="FLL6" s="135"/>
      <c r="FLM6" s="135"/>
      <c r="FLN6" s="135"/>
      <c r="FLO6" s="135"/>
      <c r="FLP6" s="135"/>
      <c r="FLQ6" s="135"/>
      <c r="FLR6" s="135"/>
      <c r="FLS6" s="135"/>
      <c r="FLT6" s="135"/>
      <c r="FLU6" s="135"/>
      <c r="FLV6" s="135"/>
      <c r="FLW6" s="135"/>
      <c r="FLX6" s="135"/>
      <c r="FLY6" s="135"/>
      <c r="FLZ6" s="135"/>
      <c r="FMA6" s="135"/>
      <c r="FMB6" s="135"/>
      <c r="FMC6" s="135"/>
      <c r="FMD6" s="135"/>
      <c r="FME6" s="135"/>
      <c r="FMF6" s="135"/>
      <c r="FMG6" s="135"/>
      <c r="FMH6" s="135"/>
      <c r="FMI6" s="135"/>
      <c r="FMJ6" s="135"/>
      <c r="FMK6" s="135"/>
      <c r="FML6" s="135"/>
      <c r="FMM6" s="135"/>
      <c r="FMN6" s="135"/>
      <c r="FMO6" s="135"/>
      <c r="FMP6" s="135"/>
      <c r="FMQ6" s="135"/>
      <c r="FMR6" s="135"/>
      <c r="FMS6" s="135"/>
      <c r="FMT6" s="135"/>
      <c r="FMU6" s="135"/>
      <c r="FMV6" s="135"/>
      <c r="FMW6" s="135"/>
      <c r="FMX6" s="135"/>
      <c r="FMY6" s="135"/>
      <c r="FMZ6" s="135"/>
      <c r="FNA6" s="135"/>
      <c r="FNB6" s="135"/>
      <c r="FNC6" s="135"/>
      <c r="FND6" s="135"/>
      <c r="FNE6" s="135"/>
      <c r="FNF6" s="135"/>
      <c r="FNG6" s="135"/>
      <c r="FNH6" s="135"/>
      <c r="FNI6" s="135"/>
      <c r="FNJ6" s="135"/>
      <c r="FNK6" s="135"/>
      <c r="FNL6" s="135"/>
      <c r="FNM6" s="135"/>
      <c r="FNN6" s="135"/>
      <c r="FNO6" s="135"/>
      <c r="FNP6" s="135"/>
      <c r="FNQ6" s="135"/>
      <c r="FNR6" s="135"/>
      <c r="FNS6" s="135"/>
      <c r="FNT6" s="135"/>
      <c r="FNU6" s="135"/>
      <c r="FNV6" s="135"/>
      <c r="FNW6" s="135"/>
      <c r="FNX6" s="135"/>
      <c r="FNY6" s="135"/>
      <c r="FNZ6" s="135"/>
      <c r="FOA6" s="135"/>
      <c r="FOB6" s="135"/>
      <c r="FOC6" s="135"/>
      <c r="FOD6" s="135"/>
      <c r="FOE6" s="135"/>
      <c r="FOF6" s="135"/>
      <c r="FOG6" s="135"/>
      <c r="FOH6" s="135"/>
      <c r="FOI6" s="135"/>
      <c r="FOJ6" s="135"/>
      <c r="FOK6" s="135"/>
      <c r="FOL6" s="135"/>
      <c r="FOM6" s="135"/>
      <c r="FON6" s="135"/>
      <c r="FOO6" s="135"/>
      <c r="FOP6" s="135"/>
      <c r="FOQ6" s="135"/>
      <c r="FOR6" s="135"/>
      <c r="FOS6" s="135"/>
      <c r="FOT6" s="135"/>
      <c r="FOU6" s="135"/>
      <c r="FOV6" s="135"/>
      <c r="FOW6" s="135"/>
      <c r="FOX6" s="135"/>
      <c r="FOY6" s="135"/>
      <c r="FOZ6" s="135"/>
      <c r="FPA6" s="135"/>
      <c r="FPB6" s="135"/>
      <c r="FPC6" s="135"/>
      <c r="FPD6" s="135"/>
      <c r="FPE6" s="135"/>
      <c r="FPF6" s="135"/>
      <c r="FPG6" s="135"/>
      <c r="FPH6" s="135"/>
      <c r="FPI6" s="135"/>
      <c r="FPJ6" s="135"/>
      <c r="FPK6" s="135"/>
      <c r="FPL6" s="135"/>
      <c r="FPM6" s="135"/>
      <c r="FPN6" s="135"/>
      <c r="FPO6" s="135"/>
      <c r="FPP6" s="135"/>
      <c r="FPQ6" s="135"/>
      <c r="FPR6" s="135"/>
      <c r="FPS6" s="135"/>
      <c r="FPT6" s="135"/>
      <c r="FPU6" s="135"/>
      <c r="FPV6" s="135"/>
      <c r="FPW6" s="135"/>
      <c r="FPX6" s="135"/>
      <c r="FPY6" s="135"/>
      <c r="FPZ6" s="135"/>
      <c r="FQA6" s="135"/>
      <c r="FQB6" s="135"/>
      <c r="FQC6" s="135"/>
      <c r="FQD6" s="135"/>
      <c r="FQE6" s="135"/>
      <c r="FQF6" s="135"/>
      <c r="FQG6" s="135"/>
      <c r="FQH6" s="135"/>
      <c r="FQI6" s="135"/>
      <c r="FQJ6" s="135"/>
      <c r="FQK6" s="135"/>
      <c r="FQL6" s="135"/>
      <c r="FQM6" s="135"/>
      <c r="FQN6" s="135"/>
      <c r="FQO6" s="135"/>
      <c r="FQP6" s="135"/>
      <c r="FQQ6" s="135"/>
      <c r="FQR6" s="135"/>
      <c r="FQS6" s="135"/>
      <c r="FQT6" s="135"/>
      <c r="FQU6" s="135"/>
      <c r="FQV6" s="135"/>
      <c r="FQW6" s="135"/>
      <c r="FQX6" s="135"/>
      <c r="FQY6" s="135"/>
      <c r="FQZ6" s="135"/>
      <c r="FRA6" s="135"/>
      <c r="FRB6" s="135"/>
      <c r="FRC6" s="135"/>
      <c r="FRD6" s="135"/>
      <c r="FRE6" s="135"/>
      <c r="FRF6" s="135"/>
      <c r="FRG6" s="135"/>
      <c r="FRH6" s="135"/>
      <c r="FRI6" s="135"/>
      <c r="FRJ6" s="135"/>
      <c r="FRK6" s="135"/>
      <c r="FRL6" s="135"/>
      <c r="FRM6" s="135"/>
      <c r="FRN6" s="135"/>
      <c r="FRO6" s="135"/>
      <c r="FRP6" s="135"/>
      <c r="FRQ6" s="135"/>
      <c r="FRR6" s="135"/>
      <c r="FRS6" s="135"/>
      <c r="FRT6" s="135"/>
      <c r="FRU6" s="135"/>
      <c r="FRV6" s="135"/>
      <c r="FRW6" s="135"/>
      <c r="FRX6" s="135"/>
      <c r="FRY6" s="135"/>
      <c r="FRZ6" s="135"/>
      <c r="FSA6" s="135"/>
      <c r="FSB6" s="135"/>
      <c r="FSC6" s="135"/>
      <c r="FSD6" s="135"/>
      <c r="FSE6" s="135"/>
      <c r="FSF6" s="135"/>
      <c r="FSG6" s="135"/>
      <c r="FSH6" s="135"/>
      <c r="FSI6" s="135"/>
      <c r="FSJ6" s="135"/>
      <c r="FSK6" s="135"/>
      <c r="FSL6" s="135"/>
      <c r="FSM6" s="135"/>
      <c r="FSN6" s="135"/>
      <c r="FSO6" s="135"/>
      <c r="FSP6" s="135"/>
      <c r="FSQ6" s="135"/>
      <c r="FSR6" s="135"/>
      <c r="FSS6" s="135"/>
      <c r="FST6" s="135"/>
      <c r="FSU6" s="135"/>
      <c r="FSV6" s="135"/>
      <c r="FSW6" s="135"/>
      <c r="FSX6" s="135"/>
      <c r="FSY6" s="135"/>
      <c r="FSZ6" s="135"/>
      <c r="FTA6" s="135"/>
      <c r="FTB6" s="135"/>
      <c r="FTC6" s="135"/>
      <c r="FTD6" s="135"/>
      <c r="FTE6" s="135"/>
      <c r="FTF6" s="135"/>
      <c r="FTG6" s="135"/>
      <c r="FTH6" s="135"/>
      <c r="FTI6" s="135"/>
      <c r="FTJ6" s="135"/>
      <c r="FTK6" s="135"/>
      <c r="FTL6" s="135"/>
      <c r="FTM6" s="135"/>
      <c r="FTN6" s="135"/>
      <c r="FTO6" s="135"/>
      <c r="FTP6" s="135"/>
      <c r="FTQ6" s="135"/>
      <c r="FTR6" s="135"/>
      <c r="FTS6" s="135"/>
      <c r="FTT6" s="135"/>
      <c r="FTU6" s="135"/>
      <c r="FTV6" s="135"/>
      <c r="FTW6" s="135"/>
      <c r="FTX6" s="135"/>
      <c r="FTY6" s="135"/>
      <c r="FTZ6" s="135"/>
      <c r="FUA6" s="135"/>
      <c r="FUB6" s="135"/>
      <c r="FUC6" s="135"/>
      <c r="FUD6" s="135"/>
      <c r="FUE6" s="135"/>
      <c r="FUF6" s="135"/>
      <c r="FUG6" s="135"/>
      <c r="FUH6" s="135"/>
      <c r="FUI6" s="135"/>
      <c r="FUJ6" s="135"/>
      <c r="FUK6" s="135"/>
      <c r="FUL6" s="135"/>
      <c r="FUM6" s="135"/>
      <c r="FUN6" s="135"/>
      <c r="FUO6" s="135"/>
      <c r="FUP6" s="135"/>
      <c r="FUQ6" s="135"/>
      <c r="FUR6" s="135"/>
      <c r="FUS6" s="135"/>
      <c r="FUT6" s="135"/>
      <c r="FUU6" s="135"/>
      <c r="FUV6" s="135"/>
      <c r="FUW6" s="135"/>
      <c r="FUX6" s="135"/>
      <c r="FUY6" s="135"/>
      <c r="FUZ6" s="135"/>
      <c r="FVA6" s="135"/>
      <c r="FVB6" s="135"/>
      <c r="FVC6" s="135"/>
      <c r="FVD6" s="135"/>
      <c r="FVE6" s="135"/>
      <c r="FVF6" s="135"/>
      <c r="FVG6" s="135"/>
      <c r="FVH6" s="135"/>
      <c r="FVI6" s="135"/>
      <c r="FVJ6" s="135"/>
      <c r="FVK6" s="135"/>
      <c r="FVL6" s="135"/>
      <c r="FVM6" s="135"/>
      <c r="FVN6" s="135"/>
      <c r="FVO6" s="135"/>
      <c r="FVP6" s="135"/>
      <c r="FVQ6" s="135"/>
      <c r="FVR6" s="135"/>
      <c r="FVS6" s="135"/>
      <c r="FVT6" s="135"/>
      <c r="FVU6" s="135"/>
      <c r="FVV6" s="135"/>
      <c r="FVW6" s="135"/>
      <c r="FVX6" s="135"/>
      <c r="FVY6" s="135"/>
      <c r="FVZ6" s="135"/>
      <c r="FWA6" s="135"/>
      <c r="FWB6" s="135"/>
      <c r="FWC6" s="135"/>
      <c r="FWD6" s="135"/>
      <c r="FWE6" s="135"/>
      <c r="FWF6" s="135"/>
      <c r="FWG6" s="135"/>
      <c r="FWH6" s="135"/>
      <c r="FWI6" s="135"/>
      <c r="FWJ6" s="135"/>
      <c r="FWK6" s="135"/>
      <c r="FWL6" s="135"/>
      <c r="FWM6" s="135"/>
      <c r="FWN6" s="135"/>
      <c r="FWO6" s="135"/>
      <c r="FWP6" s="135"/>
      <c r="FWQ6" s="135"/>
      <c r="FWR6" s="135"/>
      <c r="FWS6" s="135"/>
      <c r="FWT6" s="135"/>
      <c r="FWU6" s="135"/>
      <c r="FWV6" s="135"/>
      <c r="FWW6" s="135"/>
      <c r="FWX6" s="135"/>
      <c r="FWY6" s="135"/>
      <c r="FWZ6" s="135"/>
      <c r="FXA6" s="135"/>
      <c r="FXB6" s="135"/>
      <c r="FXC6" s="135"/>
      <c r="FXD6" s="135"/>
      <c r="FXE6" s="135"/>
      <c r="FXF6" s="135"/>
      <c r="FXG6" s="135"/>
      <c r="FXH6" s="135"/>
      <c r="FXI6" s="135"/>
      <c r="FXJ6" s="135"/>
      <c r="FXK6" s="135"/>
      <c r="FXL6" s="135"/>
      <c r="FXM6" s="135"/>
      <c r="FXN6" s="135"/>
      <c r="FXO6" s="135"/>
      <c r="FXP6" s="135"/>
      <c r="FXQ6" s="135"/>
      <c r="FXR6" s="135"/>
      <c r="FXS6" s="135"/>
      <c r="FXT6" s="135"/>
      <c r="FXU6" s="135"/>
      <c r="FXV6" s="135"/>
      <c r="FXW6" s="135"/>
      <c r="FXX6" s="135"/>
      <c r="FXY6" s="135"/>
      <c r="FXZ6" s="135"/>
      <c r="FYA6" s="135"/>
      <c r="FYB6" s="135"/>
      <c r="FYC6" s="135"/>
      <c r="FYD6" s="135"/>
      <c r="FYE6" s="135"/>
      <c r="FYF6" s="135"/>
      <c r="FYG6" s="135"/>
      <c r="FYH6" s="135"/>
      <c r="FYI6" s="135"/>
      <c r="FYJ6" s="135"/>
      <c r="FYK6" s="135"/>
      <c r="FYL6" s="135"/>
      <c r="FYM6" s="135"/>
      <c r="FYN6" s="135"/>
      <c r="FYO6" s="135"/>
      <c r="FYP6" s="135"/>
      <c r="FYQ6" s="135"/>
      <c r="FYR6" s="135"/>
      <c r="FYS6" s="135"/>
      <c r="FYT6" s="135"/>
      <c r="FYU6" s="135"/>
      <c r="FYV6" s="135"/>
      <c r="FYW6" s="135"/>
      <c r="FYX6" s="135"/>
      <c r="FYY6" s="135"/>
      <c r="FYZ6" s="135"/>
      <c r="FZA6" s="135"/>
      <c r="FZB6" s="135"/>
      <c r="FZC6" s="135"/>
      <c r="FZD6" s="135"/>
      <c r="FZE6" s="135"/>
      <c r="FZF6" s="135"/>
      <c r="FZG6" s="135"/>
      <c r="FZH6" s="135"/>
      <c r="FZI6" s="135"/>
      <c r="FZJ6" s="135"/>
      <c r="FZK6" s="135"/>
      <c r="FZL6" s="135"/>
      <c r="FZM6" s="135"/>
      <c r="FZN6" s="135"/>
      <c r="FZO6" s="135"/>
      <c r="FZP6" s="135"/>
      <c r="FZQ6" s="135"/>
      <c r="FZR6" s="135"/>
      <c r="FZS6" s="135"/>
      <c r="FZT6" s="135"/>
      <c r="FZU6" s="135"/>
      <c r="FZV6" s="135"/>
      <c r="FZW6" s="135"/>
      <c r="FZX6" s="135"/>
      <c r="FZY6" s="135"/>
      <c r="FZZ6" s="135"/>
      <c r="GAA6" s="135"/>
      <c r="GAB6" s="135"/>
      <c r="GAC6" s="135"/>
      <c r="GAD6" s="135"/>
      <c r="GAE6" s="135"/>
      <c r="GAF6" s="135"/>
      <c r="GAG6" s="135"/>
      <c r="GAH6" s="135"/>
      <c r="GAI6" s="135"/>
      <c r="GAJ6" s="135"/>
      <c r="GAK6" s="135"/>
      <c r="GAL6" s="135"/>
      <c r="GAM6" s="135"/>
      <c r="GAN6" s="135"/>
      <c r="GAO6" s="135"/>
      <c r="GAP6" s="135"/>
      <c r="GAQ6" s="135"/>
      <c r="GAR6" s="135"/>
      <c r="GAS6" s="135"/>
      <c r="GAT6" s="135"/>
      <c r="GAU6" s="135"/>
      <c r="GAV6" s="135"/>
      <c r="GAW6" s="135"/>
      <c r="GAX6" s="135"/>
      <c r="GAY6" s="135"/>
      <c r="GAZ6" s="135"/>
      <c r="GBA6" s="135"/>
      <c r="GBB6" s="135"/>
      <c r="GBC6" s="135"/>
      <c r="GBD6" s="135"/>
      <c r="GBE6" s="135"/>
      <c r="GBF6" s="135"/>
      <c r="GBG6" s="135"/>
      <c r="GBH6" s="135"/>
      <c r="GBI6" s="135"/>
      <c r="GBJ6" s="135"/>
      <c r="GBK6" s="135"/>
      <c r="GBL6" s="135"/>
      <c r="GBM6" s="135"/>
      <c r="GBN6" s="135"/>
      <c r="GBO6" s="135"/>
      <c r="GBP6" s="135"/>
      <c r="GBQ6" s="135"/>
      <c r="GBR6" s="135"/>
      <c r="GBS6" s="135"/>
      <c r="GBT6" s="135"/>
      <c r="GBU6" s="135"/>
      <c r="GBV6" s="135"/>
      <c r="GBW6" s="135"/>
      <c r="GBX6" s="135"/>
      <c r="GBY6" s="135"/>
      <c r="GBZ6" s="135"/>
      <c r="GCA6" s="135"/>
      <c r="GCB6" s="135"/>
      <c r="GCC6" s="135"/>
      <c r="GCD6" s="135"/>
      <c r="GCE6" s="135"/>
      <c r="GCF6" s="135"/>
      <c r="GCG6" s="135"/>
      <c r="GCH6" s="135"/>
      <c r="GCI6" s="135"/>
      <c r="GCJ6" s="135"/>
      <c r="GCK6" s="135"/>
      <c r="GCL6" s="135"/>
      <c r="GCM6" s="135"/>
      <c r="GCN6" s="135"/>
      <c r="GCO6" s="135"/>
      <c r="GCP6" s="135"/>
      <c r="GCQ6" s="135"/>
      <c r="GCR6" s="135"/>
      <c r="GCS6" s="135"/>
      <c r="GCT6" s="135"/>
      <c r="GCU6" s="135"/>
      <c r="GCV6" s="135"/>
      <c r="GCW6" s="135"/>
      <c r="GCX6" s="135"/>
      <c r="GCY6" s="135"/>
      <c r="GCZ6" s="135"/>
      <c r="GDA6" s="135"/>
      <c r="GDB6" s="135"/>
      <c r="GDC6" s="135"/>
      <c r="GDD6" s="135"/>
      <c r="GDE6" s="135"/>
      <c r="GDF6" s="135"/>
      <c r="GDG6" s="135"/>
      <c r="GDH6" s="135"/>
      <c r="GDI6" s="135"/>
      <c r="GDJ6" s="135"/>
      <c r="GDK6" s="135"/>
      <c r="GDL6" s="135"/>
      <c r="GDM6" s="135"/>
      <c r="GDN6" s="135"/>
      <c r="GDO6" s="135"/>
      <c r="GDP6" s="135"/>
      <c r="GDQ6" s="135"/>
      <c r="GDR6" s="135"/>
      <c r="GDS6" s="135"/>
      <c r="GDT6" s="135"/>
      <c r="GDU6" s="135"/>
      <c r="GDV6" s="135"/>
      <c r="GDW6" s="135"/>
      <c r="GDX6" s="135"/>
      <c r="GDY6" s="135"/>
      <c r="GDZ6" s="135"/>
      <c r="GEA6" s="135"/>
      <c r="GEB6" s="135"/>
      <c r="GEC6" s="135"/>
      <c r="GED6" s="135"/>
      <c r="GEE6" s="135"/>
      <c r="GEF6" s="135"/>
      <c r="GEG6" s="135"/>
      <c r="GEH6" s="135"/>
      <c r="GEI6" s="135"/>
      <c r="GEJ6" s="135"/>
      <c r="GEK6" s="135"/>
      <c r="GEL6" s="135"/>
      <c r="GEM6" s="135"/>
      <c r="GEN6" s="135"/>
      <c r="GEO6" s="135"/>
      <c r="GEP6" s="135"/>
      <c r="GEQ6" s="135"/>
      <c r="GER6" s="135"/>
      <c r="GES6" s="135"/>
      <c r="GET6" s="135"/>
      <c r="GEU6" s="135"/>
      <c r="GEV6" s="135"/>
      <c r="GEW6" s="135"/>
      <c r="GEX6" s="135"/>
      <c r="GEY6" s="135"/>
      <c r="GEZ6" s="135"/>
      <c r="GFA6" s="135"/>
      <c r="GFB6" s="135"/>
      <c r="GFC6" s="135"/>
      <c r="GFD6" s="135"/>
      <c r="GFE6" s="135"/>
      <c r="GFF6" s="135"/>
      <c r="GFG6" s="135"/>
      <c r="GFH6" s="135"/>
      <c r="GFI6" s="135"/>
      <c r="GFJ6" s="135"/>
      <c r="GFK6" s="135"/>
      <c r="GFL6" s="135"/>
      <c r="GFM6" s="135"/>
      <c r="GFN6" s="135"/>
      <c r="GFO6" s="135"/>
      <c r="GFP6" s="135"/>
      <c r="GFQ6" s="135"/>
      <c r="GFR6" s="135"/>
      <c r="GFS6" s="135"/>
      <c r="GFT6" s="135"/>
      <c r="GFU6" s="135"/>
      <c r="GFV6" s="135"/>
      <c r="GFW6" s="135"/>
      <c r="GFX6" s="135"/>
      <c r="GFY6" s="135"/>
      <c r="GFZ6" s="135"/>
      <c r="GGA6" s="135"/>
      <c r="GGB6" s="135"/>
      <c r="GGC6" s="135"/>
      <c r="GGD6" s="135"/>
      <c r="GGE6" s="135"/>
      <c r="GGF6" s="135"/>
      <c r="GGG6" s="135"/>
      <c r="GGH6" s="135"/>
      <c r="GGI6" s="135"/>
      <c r="GGJ6" s="135"/>
      <c r="GGK6" s="135"/>
      <c r="GGL6" s="135"/>
      <c r="GGM6" s="135"/>
      <c r="GGN6" s="135"/>
      <c r="GGO6" s="135"/>
      <c r="GGP6" s="135"/>
      <c r="GGQ6" s="135"/>
      <c r="GGR6" s="135"/>
      <c r="GGS6" s="135"/>
      <c r="GGT6" s="135"/>
      <c r="GGU6" s="135"/>
      <c r="GGV6" s="135"/>
      <c r="GGW6" s="135"/>
      <c r="GGX6" s="135"/>
      <c r="GGY6" s="135"/>
      <c r="GGZ6" s="135"/>
      <c r="GHA6" s="135"/>
      <c r="GHB6" s="135"/>
      <c r="GHC6" s="135"/>
      <c r="GHD6" s="135"/>
      <c r="GHE6" s="135"/>
      <c r="GHF6" s="135"/>
      <c r="GHG6" s="135"/>
      <c r="GHH6" s="135"/>
      <c r="GHI6" s="135"/>
      <c r="GHJ6" s="135"/>
      <c r="GHK6" s="135"/>
      <c r="GHL6" s="135"/>
      <c r="GHM6" s="135"/>
      <c r="GHN6" s="135"/>
      <c r="GHO6" s="135"/>
      <c r="GHP6" s="135"/>
      <c r="GHQ6" s="135"/>
      <c r="GHR6" s="135"/>
      <c r="GHS6" s="135"/>
      <c r="GHT6" s="135"/>
      <c r="GHU6" s="135"/>
      <c r="GHV6" s="135"/>
      <c r="GHW6" s="135"/>
      <c r="GHX6" s="135"/>
      <c r="GHY6" s="135"/>
      <c r="GHZ6" s="135"/>
      <c r="GIA6" s="135"/>
      <c r="GIB6" s="135"/>
      <c r="GIC6" s="135"/>
      <c r="GID6" s="135"/>
      <c r="GIE6" s="135"/>
      <c r="GIF6" s="135"/>
      <c r="GIG6" s="135"/>
      <c r="GIH6" s="135"/>
      <c r="GII6" s="135"/>
      <c r="GIJ6" s="135"/>
      <c r="GIK6" s="135"/>
      <c r="GIL6" s="135"/>
      <c r="GIM6" s="135"/>
      <c r="GIN6" s="135"/>
      <c r="GIO6" s="135"/>
      <c r="GIP6" s="135"/>
      <c r="GIQ6" s="135"/>
      <c r="GIR6" s="135"/>
      <c r="GIS6" s="135"/>
      <c r="GIT6" s="135"/>
      <c r="GIU6" s="135"/>
      <c r="GIV6" s="135"/>
      <c r="GIW6" s="135"/>
      <c r="GIX6" s="135"/>
      <c r="GIY6" s="135"/>
      <c r="GIZ6" s="135"/>
      <c r="GJA6" s="135"/>
      <c r="GJB6" s="135"/>
      <c r="GJC6" s="135"/>
      <c r="GJD6" s="135"/>
      <c r="GJE6" s="135"/>
      <c r="GJF6" s="135"/>
      <c r="GJG6" s="135"/>
      <c r="GJH6" s="135"/>
      <c r="GJI6" s="135"/>
      <c r="GJJ6" s="135"/>
      <c r="GJK6" s="135"/>
      <c r="GJL6" s="135"/>
      <c r="GJM6" s="135"/>
      <c r="GJN6" s="135"/>
      <c r="GJO6" s="135"/>
      <c r="GJP6" s="135"/>
      <c r="GJQ6" s="135"/>
      <c r="GJR6" s="135"/>
      <c r="GJS6" s="135"/>
      <c r="GJT6" s="135"/>
      <c r="GJU6" s="135"/>
      <c r="GJV6" s="135"/>
      <c r="GJW6" s="135"/>
      <c r="GJX6" s="135"/>
      <c r="GJY6" s="135"/>
      <c r="GJZ6" s="135"/>
      <c r="GKA6" s="135"/>
      <c r="GKB6" s="135"/>
      <c r="GKC6" s="135"/>
      <c r="GKD6" s="135"/>
      <c r="GKE6" s="135"/>
      <c r="GKF6" s="135"/>
      <c r="GKG6" s="135"/>
      <c r="GKH6" s="135"/>
      <c r="GKI6" s="135"/>
      <c r="GKJ6" s="135"/>
      <c r="GKK6" s="135"/>
      <c r="GKL6" s="135"/>
      <c r="GKM6" s="135"/>
      <c r="GKN6" s="135"/>
      <c r="GKO6" s="135"/>
      <c r="GKP6" s="135"/>
      <c r="GKQ6" s="135"/>
      <c r="GKR6" s="135"/>
      <c r="GKS6" s="135"/>
      <c r="GKT6" s="135"/>
      <c r="GKU6" s="135"/>
      <c r="GKV6" s="135"/>
      <c r="GKW6" s="135"/>
      <c r="GKX6" s="135"/>
      <c r="GKY6" s="135"/>
      <c r="GKZ6" s="135"/>
      <c r="GLA6" s="135"/>
      <c r="GLB6" s="135"/>
      <c r="GLC6" s="135"/>
      <c r="GLD6" s="135"/>
      <c r="GLE6" s="135"/>
      <c r="GLF6" s="135"/>
      <c r="GLG6" s="135"/>
      <c r="GLH6" s="135"/>
      <c r="GLI6" s="135"/>
      <c r="GLJ6" s="135"/>
      <c r="GLK6" s="135"/>
      <c r="GLL6" s="135"/>
      <c r="GLM6" s="135"/>
      <c r="GLN6" s="135"/>
      <c r="GLO6" s="135"/>
      <c r="GLP6" s="135"/>
      <c r="GLQ6" s="135"/>
      <c r="GLR6" s="135"/>
      <c r="GLS6" s="135"/>
      <c r="GLT6" s="135"/>
      <c r="GLU6" s="135"/>
      <c r="GLV6" s="135"/>
      <c r="GLW6" s="135"/>
      <c r="GLX6" s="135"/>
      <c r="GLY6" s="135"/>
      <c r="GLZ6" s="135"/>
      <c r="GMA6" s="135"/>
      <c r="GMB6" s="135"/>
      <c r="GMC6" s="135"/>
      <c r="GMD6" s="135"/>
      <c r="GME6" s="135"/>
      <c r="GMF6" s="135"/>
      <c r="GMG6" s="135"/>
      <c r="GMH6" s="135"/>
      <c r="GMI6" s="135"/>
      <c r="GMJ6" s="135"/>
      <c r="GMK6" s="135"/>
      <c r="GML6" s="135"/>
      <c r="GMM6" s="135"/>
      <c r="GMN6" s="135"/>
      <c r="GMO6" s="135"/>
      <c r="GMP6" s="135"/>
      <c r="GMQ6" s="135"/>
      <c r="GMR6" s="135"/>
      <c r="GMS6" s="135"/>
      <c r="GMT6" s="135"/>
      <c r="GMU6" s="135"/>
      <c r="GMV6" s="135"/>
      <c r="GMW6" s="135"/>
      <c r="GMX6" s="135"/>
      <c r="GMY6" s="135"/>
      <c r="GMZ6" s="135"/>
      <c r="GNA6" s="135"/>
      <c r="GNB6" s="135"/>
      <c r="GNC6" s="135"/>
      <c r="GND6" s="135"/>
      <c r="GNE6" s="135"/>
      <c r="GNF6" s="135"/>
      <c r="GNG6" s="135"/>
      <c r="GNH6" s="135"/>
      <c r="GNI6" s="135"/>
      <c r="GNJ6" s="135"/>
      <c r="GNK6" s="135"/>
      <c r="GNL6" s="135"/>
      <c r="GNM6" s="135"/>
      <c r="GNN6" s="135"/>
      <c r="GNO6" s="135"/>
      <c r="GNP6" s="135"/>
      <c r="GNQ6" s="135"/>
      <c r="GNR6" s="135"/>
      <c r="GNS6" s="135"/>
      <c r="GNT6" s="135"/>
      <c r="GNU6" s="135"/>
      <c r="GNV6" s="135"/>
      <c r="GNW6" s="135"/>
      <c r="GNX6" s="135"/>
      <c r="GNY6" s="135"/>
      <c r="GNZ6" s="135"/>
      <c r="GOA6" s="135"/>
      <c r="GOB6" s="135"/>
      <c r="GOC6" s="135"/>
      <c r="GOD6" s="135"/>
      <c r="GOE6" s="135"/>
      <c r="GOF6" s="135"/>
      <c r="GOG6" s="135"/>
      <c r="GOH6" s="135"/>
      <c r="GOI6" s="135"/>
      <c r="GOJ6" s="135"/>
      <c r="GOK6" s="135"/>
      <c r="GOL6" s="135"/>
      <c r="GOM6" s="135"/>
      <c r="GON6" s="135"/>
      <c r="GOO6" s="135"/>
      <c r="GOP6" s="135"/>
      <c r="GOQ6" s="135"/>
      <c r="GOR6" s="135"/>
      <c r="GOS6" s="135"/>
      <c r="GOT6" s="135"/>
      <c r="GOU6" s="135"/>
      <c r="GOV6" s="135"/>
      <c r="GOW6" s="135"/>
      <c r="GOX6" s="135"/>
      <c r="GOY6" s="135"/>
      <c r="GOZ6" s="135"/>
      <c r="GPA6" s="135"/>
      <c r="GPB6" s="135"/>
      <c r="GPC6" s="135"/>
      <c r="GPD6" s="135"/>
      <c r="GPE6" s="135"/>
      <c r="GPF6" s="135"/>
      <c r="GPG6" s="135"/>
      <c r="GPH6" s="135"/>
      <c r="GPI6" s="135"/>
      <c r="GPJ6" s="135"/>
      <c r="GPK6" s="135"/>
      <c r="GPL6" s="135"/>
      <c r="GPM6" s="135"/>
      <c r="GPN6" s="135"/>
      <c r="GPO6" s="135"/>
      <c r="GPP6" s="135"/>
      <c r="GPQ6" s="135"/>
      <c r="GPR6" s="135"/>
      <c r="GPS6" s="135"/>
      <c r="GPT6" s="135"/>
      <c r="GPU6" s="135"/>
      <c r="GPV6" s="135"/>
      <c r="GPW6" s="135"/>
      <c r="GPX6" s="135"/>
      <c r="GPY6" s="135"/>
      <c r="GPZ6" s="135"/>
      <c r="GQA6" s="135"/>
      <c r="GQB6" s="135"/>
      <c r="GQC6" s="135"/>
      <c r="GQD6" s="135"/>
      <c r="GQE6" s="135"/>
      <c r="GQF6" s="135"/>
      <c r="GQG6" s="135"/>
      <c r="GQH6" s="135"/>
      <c r="GQI6" s="135"/>
      <c r="GQJ6" s="135"/>
      <c r="GQK6" s="135"/>
      <c r="GQL6" s="135"/>
      <c r="GQM6" s="135"/>
      <c r="GQN6" s="135"/>
      <c r="GQO6" s="135"/>
      <c r="GQP6" s="135"/>
      <c r="GQQ6" s="135"/>
      <c r="GQR6" s="135"/>
      <c r="GQS6" s="135"/>
      <c r="GQT6" s="135"/>
      <c r="GQU6" s="135"/>
      <c r="GQV6" s="135"/>
      <c r="GQW6" s="135"/>
      <c r="GQX6" s="135"/>
      <c r="GQY6" s="135"/>
      <c r="GQZ6" s="135"/>
      <c r="GRA6" s="135"/>
      <c r="GRB6" s="135"/>
      <c r="GRC6" s="135"/>
      <c r="GRD6" s="135"/>
      <c r="GRE6" s="135"/>
      <c r="GRF6" s="135"/>
      <c r="GRG6" s="135"/>
      <c r="GRH6" s="135"/>
      <c r="GRI6" s="135"/>
      <c r="GRJ6" s="135"/>
      <c r="GRK6" s="135"/>
      <c r="GRL6" s="135"/>
      <c r="GRM6" s="135"/>
      <c r="GRN6" s="135"/>
      <c r="GRO6" s="135"/>
      <c r="GRP6" s="135"/>
      <c r="GRQ6" s="135"/>
      <c r="GRR6" s="135"/>
      <c r="GRS6" s="135"/>
      <c r="GRT6" s="135"/>
      <c r="GRU6" s="135"/>
      <c r="GRV6" s="135"/>
      <c r="GRW6" s="135"/>
      <c r="GRX6" s="135"/>
      <c r="GRY6" s="135"/>
      <c r="GRZ6" s="135"/>
      <c r="GSA6" s="135"/>
      <c r="GSB6" s="135"/>
      <c r="GSC6" s="135"/>
      <c r="GSD6" s="135"/>
      <c r="GSE6" s="135"/>
      <c r="GSF6" s="135"/>
      <c r="GSG6" s="135"/>
      <c r="GSH6" s="135"/>
      <c r="GSI6" s="135"/>
      <c r="GSJ6" s="135"/>
      <c r="GSK6" s="135"/>
      <c r="GSL6" s="135"/>
      <c r="GSM6" s="135"/>
      <c r="GSN6" s="135"/>
      <c r="GSO6" s="135"/>
      <c r="GSP6" s="135"/>
      <c r="GSQ6" s="135"/>
      <c r="GSR6" s="135"/>
      <c r="GSS6" s="135"/>
      <c r="GST6" s="135"/>
      <c r="GSU6" s="135"/>
      <c r="GSV6" s="135"/>
      <c r="GSW6" s="135"/>
      <c r="GSX6" s="135"/>
      <c r="GSY6" s="135"/>
      <c r="GSZ6" s="135"/>
      <c r="GTA6" s="135"/>
      <c r="GTB6" s="135"/>
      <c r="GTC6" s="135"/>
      <c r="GTD6" s="135"/>
      <c r="GTE6" s="135"/>
      <c r="GTF6" s="135"/>
      <c r="GTG6" s="135"/>
      <c r="GTH6" s="135"/>
      <c r="GTI6" s="135"/>
      <c r="GTJ6" s="135"/>
      <c r="GTK6" s="135"/>
      <c r="GTL6" s="135"/>
      <c r="GTM6" s="135"/>
      <c r="GTN6" s="135"/>
      <c r="GTO6" s="135"/>
      <c r="GTP6" s="135"/>
      <c r="GTQ6" s="135"/>
      <c r="GTR6" s="135"/>
      <c r="GTS6" s="135"/>
      <c r="GTT6" s="135"/>
      <c r="GTU6" s="135"/>
      <c r="GTV6" s="135"/>
      <c r="GTW6" s="135"/>
      <c r="GTX6" s="135"/>
      <c r="GTY6" s="135"/>
      <c r="GTZ6" s="135"/>
      <c r="GUA6" s="135"/>
      <c r="GUB6" s="135"/>
      <c r="GUC6" s="135"/>
      <c r="GUD6" s="135"/>
      <c r="GUE6" s="135"/>
      <c r="GUF6" s="135"/>
      <c r="GUG6" s="135"/>
      <c r="GUH6" s="135"/>
      <c r="GUI6" s="135"/>
      <c r="GUJ6" s="135"/>
      <c r="GUK6" s="135"/>
      <c r="GUL6" s="135"/>
      <c r="GUM6" s="135"/>
      <c r="GUN6" s="135"/>
      <c r="GUO6" s="135"/>
      <c r="GUP6" s="135"/>
      <c r="GUQ6" s="135"/>
      <c r="GUR6" s="135"/>
      <c r="GUS6" s="135"/>
      <c r="GUT6" s="135"/>
      <c r="GUU6" s="135"/>
      <c r="GUV6" s="135"/>
      <c r="GUW6" s="135"/>
      <c r="GUX6" s="135"/>
      <c r="GUY6" s="135"/>
      <c r="GUZ6" s="135"/>
      <c r="GVA6" s="135"/>
      <c r="GVB6" s="135"/>
      <c r="GVC6" s="135"/>
      <c r="GVD6" s="135"/>
      <c r="GVE6" s="135"/>
      <c r="GVF6" s="135"/>
      <c r="GVG6" s="135"/>
      <c r="GVH6" s="135"/>
      <c r="GVI6" s="135"/>
      <c r="GVJ6" s="135"/>
      <c r="GVK6" s="135"/>
      <c r="GVL6" s="135"/>
      <c r="GVM6" s="135"/>
      <c r="GVN6" s="135"/>
      <c r="GVO6" s="135"/>
      <c r="GVP6" s="135"/>
      <c r="GVQ6" s="135"/>
      <c r="GVR6" s="135"/>
      <c r="GVS6" s="135"/>
      <c r="GVT6" s="135"/>
      <c r="GVU6" s="135"/>
      <c r="GVV6" s="135"/>
      <c r="GVW6" s="135"/>
      <c r="GVX6" s="135"/>
      <c r="GVY6" s="135"/>
      <c r="GVZ6" s="135"/>
      <c r="GWA6" s="135"/>
      <c r="GWB6" s="135"/>
      <c r="GWC6" s="135"/>
      <c r="GWD6" s="135"/>
      <c r="GWE6" s="135"/>
      <c r="GWF6" s="135"/>
      <c r="GWG6" s="135"/>
      <c r="GWH6" s="135"/>
      <c r="GWI6" s="135"/>
      <c r="GWJ6" s="135"/>
      <c r="GWK6" s="135"/>
      <c r="GWL6" s="135"/>
      <c r="GWM6" s="135"/>
      <c r="GWN6" s="135"/>
      <c r="GWO6" s="135"/>
      <c r="GWP6" s="135"/>
      <c r="GWQ6" s="135"/>
      <c r="GWR6" s="135"/>
      <c r="GWS6" s="135"/>
      <c r="GWT6" s="135"/>
      <c r="GWU6" s="135"/>
      <c r="GWV6" s="135"/>
      <c r="GWW6" s="135"/>
      <c r="GWX6" s="135"/>
      <c r="GWY6" s="135"/>
      <c r="GWZ6" s="135"/>
      <c r="GXA6" s="135"/>
      <c r="GXB6" s="135"/>
      <c r="GXC6" s="135"/>
      <c r="GXD6" s="135"/>
      <c r="GXE6" s="135"/>
      <c r="GXF6" s="135"/>
      <c r="GXG6" s="135"/>
      <c r="GXH6" s="135"/>
      <c r="GXI6" s="135"/>
      <c r="GXJ6" s="135"/>
      <c r="GXK6" s="135"/>
      <c r="GXL6" s="135"/>
      <c r="GXM6" s="135"/>
      <c r="GXN6" s="135"/>
      <c r="GXO6" s="135"/>
      <c r="GXP6" s="135"/>
      <c r="GXQ6" s="135"/>
      <c r="GXR6" s="135"/>
      <c r="GXS6" s="135"/>
      <c r="GXT6" s="135"/>
      <c r="GXU6" s="135"/>
      <c r="GXV6" s="135"/>
      <c r="GXW6" s="135"/>
      <c r="GXX6" s="135"/>
      <c r="GXY6" s="135"/>
      <c r="GXZ6" s="135"/>
      <c r="GYA6" s="135"/>
      <c r="GYB6" s="135"/>
      <c r="GYC6" s="135"/>
      <c r="GYD6" s="135"/>
      <c r="GYE6" s="135"/>
      <c r="GYF6" s="135"/>
      <c r="GYG6" s="135"/>
      <c r="GYH6" s="135"/>
      <c r="GYI6" s="135"/>
      <c r="GYJ6" s="135"/>
      <c r="GYK6" s="135"/>
      <c r="GYL6" s="135"/>
      <c r="GYM6" s="135"/>
      <c r="GYN6" s="135"/>
      <c r="GYO6" s="135"/>
      <c r="GYP6" s="135"/>
      <c r="GYQ6" s="135"/>
      <c r="GYR6" s="135"/>
      <c r="GYS6" s="135"/>
      <c r="GYT6" s="135"/>
      <c r="GYU6" s="135"/>
      <c r="GYV6" s="135"/>
      <c r="GYW6" s="135"/>
      <c r="GYX6" s="135"/>
      <c r="GYY6" s="135"/>
      <c r="GYZ6" s="135"/>
      <c r="GZA6" s="135"/>
      <c r="GZB6" s="135"/>
      <c r="GZC6" s="135"/>
      <c r="GZD6" s="135"/>
      <c r="GZE6" s="135"/>
      <c r="GZF6" s="135"/>
      <c r="GZG6" s="135"/>
      <c r="GZH6" s="135"/>
      <c r="GZI6" s="135"/>
      <c r="GZJ6" s="135"/>
      <c r="GZK6" s="135"/>
      <c r="GZL6" s="135"/>
      <c r="GZM6" s="135"/>
      <c r="GZN6" s="135"/>
      <c r="GZO6" s="135"/>
      <c r="GZP6" s="135"/>
      <c r="GZQ6" s="135"/>
      <c r="GZR6" s="135"/>
      <c r="GZS6" s="135"/>
      <c r="GZT6" s="135"/>
      <c r="GZU6" s="135"/>
      <c r="GZV6" s="135"/>
      <c r="GZW6" s="135"/>
      <c r="GZX6" s="135"/>
      <c r="GZY6" s="135"/>
      <c r="GZZ6" s="135"/>
      <c r="HAA6" s="135"/>
      <c r="HAB6" s="135"/>
      <c r="HAC6" s="135"/>
      <c r="HAD6" s="135"/>
      <c r="HAE6" s="135"/>
      <c r="HAF6" s="135"/>
      <c r="HAG6" s="135"/>
      <c r="HAH6" s="135"/>
      <c r="HAI6" s="135"/>
      <c r="HAJ6" s="135"/>
      <c r="HAK6" s="135"/>
      <c r="HAL6" s="135"/>
      <c r="HAM6" s="135"/>
      <c r="HAN6" s="135"/>
      <c r="HAO6" s="135"/>
      <c r="HAP6" s="135"/>
      <c r="HAQ6" s="135"/>
      <c r="HAR6" s="135"/>
      <c r="HAS6" s="135"/>
      <c r="HAT6" s="135"/>
      <c r="HAU6" s="135"/>
      <c r="HAV6" s="135"/>
      <c r="HAW6" s="135"/>
      <c r="HAX6" s="135"/>
      <c r="HAY6" s="135"/>
      <c r="HAZ6" s="135"/>
      <c r="HBA6" s="135"/>
      <c r="HBB6" s="135"/>
      <c r="HBC6" s="135"/>
      <c r="HBD6" s="135"/>
      <c r="HBE6" s="135"/>
      <c r="HBF6" s="135"/>
      <c r="HBG6" s="135"/>
      <c r="HBH6" s="135"/>
      <c r="HBI6" s="135"/>
      <c r="HBJ6" s="135"/>
      <c r="HBK6" s="135"/>
      <c r="HBL6" s="135"/>
      <c r="HBM6" s="135"/>
      <c r="HBN6" s="135"/>
      <c r="HBO6" s="135"/>
      <c r="HBP6" s="135"/>
      <c r="HBQ6" s="135"/>
      <c r="HBR6" s="135"/>
      <c r="HBS6" s="135"/>
      <c r="HBT6" s="135"/>
      <c r="HBU6" s="135"/>
      <c r="HBV6" s="135"/>
      <c r="HBW6" s="135"/>
      <c r="HBX6" s="135"/>
      <c r="HBY6" s="135"/>
      <c r="HBZ6" s="135"/>
      <c r="HCA6" s="135"/>
      <c r="HCB6" s="135"/>
      <c r="HCC6" s="135"/>
      <c r="HCD6" s="135"/>
      <c r="HCE6" s="135"/>
      <c r="HCF6" s="135"/>
      <c r="HCG6" s="135"/>
      <c r="HCH6" s="135"/>
      <c r="HCI6" s="135"/>
      <c r="HCJ6" s="135"/>
      <c r="HCK6" s="135"/>
      <c r="HCL6" s="135"/>
      <c r="HCM6" s="135"/>
      <c r="HCN6" s="135"/>
      <c r="HCO6" s="135"/>
      <c r="HCP6" s="135"/>
      <c r="HCQ6" s="135"/>
      <c r="HCR6" s="135"/>
      <c r="HCS6" s="135"/>
      <c r="HCT6" s="135"/>
      <c r="HCU6" s="135"/>
      <c r="HCV6" s="135"/>
      <c r="HCW6" s="135"/>
      <c r="HCX6" s="135"/>
      <c r="HCY6" s="135"/>
      <c r="HCZ6" s="135"/>
      <c r="HDA6" s="135"/>
      <c r="HDB6" s="135"/>
      <c r="HDC6" s="135"/>
      <c r="HDD6" s="135"/>
      <c r="HDE6" s="135"/>
      <c r="HDF6" s="135"/>
      <c r="HDG6" s="135"/>
      <c r="HDH6" s="135"/>
      <c r="HDI6" s="135"/>
      <c r="HDJ6" s="135"/>
      <c r="HDK6" s="135"/>
      <c r="HDL6" s="135"/>
      <c r="HDM6" s="135"/>
      <c r="HDN6" s="135"/>
      <c r="HDO6" s="135"/>
      <c r="HDP6" s="135"/>
      <c r="HDQ6" s="135"/>
      <c r="HDR6" s="135"/>
      <c r="HDS6" s="135"/>
      <c r="HDT6" s="135"/>
      <c r="HDU6" s="135"/>
      <c r="HDV6" s="135"/>
      <c r="HDW6" s="135"/>
      <c r="HDX6" s="135"/>
      <c r="HDY6" s="135"/>
      <c r="HDZ6" s="135"/>
      <c r="HEA6" s="135"/>
      <c r="HEB6" s="135"/>
      <c r="HEC6" s="135"/>
      <c r="HED6" s="135"/>
      <c r="HEE6" s="135"/>
      <c r="HEF6" s="135"/>
      <c r="HEG6" s="135"/>
      <c r="HEH6" s="135"/>
      <c r="HEI6" s="135"/>
      <c r="HEJ6" s="135"/>
      <c r="HEK6" s="135"/>
      <c r="HEL6" s="135"/>
      <c r="HEM6" s="135"/>
      <c r="HEN6" s="135"/>
      <c r="HEO6" s="135"/>
      <c r="HEP6" s="135"/>
      <c r="HEQ6" s="135"/>
      <c r="HER6" s="135"/>
      <c r="HES6" s="135"/>
      <c r="HET6" s="135"/>
      <c r="HEU6" s="135"/>
      <c r="HEV6" s="135"/>
      <c r="HEW6" s="135"/>
      <c r="HEX6" s="135"/>
      <c r="HEY6" s="135"/>
      <c r="HEZ6" s="135"/>
      <c r="HFA6" s="135"/>
      <c r="HFB6" s="135"/>
      <c r="HFC6" s="135"/>
      <c r="HFD6" s="135"/>
      <c r="HFE6" s="135"/>
      <c r="HFF6" s="135"/>
      <c r="HFG6" s="135"/>
      <c r="HFH6" s="135"/>
      <c r="HFI6" s="135"/>
      <c r="HFJ6" s="135"/>
      <c r="HFK6" s="135"/>
      <c r="HFL6" s="135"/>
      <c r="HFM6" s="135"/>
      <c r="HFN6" s="135"/>
      <c r="HFO6" s="135"/>
      <c r="HFP6" s="135"/>
      <c r="HFQ6" s="135"/>
      <c r="HFR6" s="135"/>
      <c r="HFS6" s="135"/>
      <c r="HFT6" s="135"/>
      <c r="HFU6" s="135"/>
      <c r="HFV6" s="135"/>
      <c r="HFW6" s="135"/>
      <c r="HFX6" s="135"/>
      <c r="HFY6" s="135"/>
      <c r="HFZ6" s="135"/>
      <c r="HGA6" s="135"/>
      <c r="HGB6" s="135"/>
      <c r="HGC6" s="135"/>
      <c r="HGD6" s="135"/>
      <c r="HGE6" s="135"/>
      <c r="HGF6" s="135"/>
      <c r="HGG6" s="135"/>
      <c r="HGH6" s="135"/>
      <c r="HGI6" s="135"/>
      <c r="HGJ6" s="135"/>
      <c r="HGK6" s="135"/>
      <c r="HGL6" s="135"/>
      <c r="HGM6" s="135"/>
      <c r="HGN6" s="135"/>
      <c r="HGO6" s="135"/>
      <c r="HGP6" s="135"/>
      <c r="HGQ6" s="135"/>
      <c r="HGR6" s="135"/>
      <c r="HGS6" s="135"/>
      <c r="HGT6" s="135"/>
      <c r="HGU6" s="135"/>
      <c r="HGV6" s="135"/>
      <c r="HGW6" s="135"/>
      <c r="HGX6" s="135"/>
      <c r="HGY6" s="135"/>
      <c r="HGZ6" s="135"/>
      <c r="HHA6" s="135"/>
      <c r="HHB6" s="135"/>
      <c r="HHC6" s="135"/>
      <c r="HHD6" s="135"/>
      <c r="HHE6" s="135"/>
      <c r="HHF6" s="135"/>
      <c r="HHG6" s="135"/>
      <c r="HHH6" s="135"/>
      <c r="HHI6" s="135"/>
      <c r="HHJ6" s="135"/>
      <c r="HHK6" s="135"/>
      <c r="HHL6" s="135"/>
      <c r="HHM6" s="135"/>
      <c r="HHN6" s="135"/>
      <c r="HHO6" s="135"/>
      <c r="HHP6" s="135"/>
      <c r="HHQ6" s="135"/>
      <c r="HHR6" s="135"/>
      <c r="HHS6" s="135"/>
      <c r="HHT6" s="135"/>
      <c r="HHU6" s="135"/>
      <c r="HHV6" s="135"/>
      <c r="HHW6" s="135"/>
      <c r="HHX6" s="135"/>
      <c r="HHY6" s="135"/>
      <c r="HHZ6" s="135"/>
      <c r="HIA6" s="135"/>
      <c r="HIB6" s="135"/>
      <c r="HIC6" s="135"/>
      <c r="HID6" s="135"/>
      <c r="HIE6" s="135"/>
      <c r="HIF6" s="135"/>
      <c r="HIG6" s="135"/>
      <c r="HIH6" s="135"/>
      <c r="HII6" s="135"/>
      <c r="HIJ6" s="135"/>
      <c r="HIK6" s="135"/>
      <c r="HIL6" s="135"/>
      <c r="HIM6" s="135"/>
      <c r="HIN6" s="135"/>
      <c r="HIO6" s="135"/>
      <c r="HIP6" s="135"/>
      <c r="HIQ6" s="135"/>
      <c r="HIR6" s="135"/>
      <c r="HIS6" s="135"/>
      <c r="HIT6" s="135"/>
      <c r="HIU6" s="135"/>
      <c r="HIV6" s="135"/>
      <c r="HIW6" s="135"/>
      <c r="HIX6" s="135"/>
      <c r="HIY6" s="135"/>
      <c r="HIZ6" s="135"/>
      <c r="HJA6" s="135"/>
      <c r="HJB6" s="135"/>
      <c r="HJC6" s="135"/>
      <c r="HJD6" s="135"/>
      <c r="HJE6" s="135"/>
      <c r="HJF6" s="135"/>
      <c r="HJG6" s="135"/>
      <c r="HJH6" s="135"/>
      <c r="HJI6" s="135"/>
      <c r="HJJ6" s="135"/>
      <c r="HJK6" s="135"/>
      <c r="HJL6" s="135"/>
      <c r="HJM6" s="135"/>
      <c r="HJN6" s="135"/>
      <c r="HJO6" s="135"/>
      <c r="HJP6" s="135"/>
      <c r="HJQ6" s="135"/>
      <c r="HJR6" s="135"/>
      <c r="HJS6" s="135"/>
      <c r="HJT6" s="135"/>
      <c r="HJU6" s="135"/>
      <c r="HJV6" s="135"/>
      <c r="HJW6" s="135"/>
      <c r="HJX6" s="135"/>
      <c r="HJY6" s="135"/>
      <c r="HJZ6" s="135"/>
      <c r="HKA6" s="135"/>
      <c r="HKB6" s="135"/>
      <c r="HKC6" s="135"/>
      <c r="HKD6" s="135"/>
      <c r="HKE6" s="135"/>
      <c r="HKF6" s="135"/>
      <c r="HKG6" s="135"/>
      <c r="HKH6" s="135"/>
      <c r="HKI6" s="135"/>
      <c r="HKJ6" s="135"/>
      <c r="HKK6" s="135"/>
      <c r="HKL6" s="135"/>
      <c r="HKM6" s="135"/>
      <c r="HKN6" s="135"/>
      <c r="HKO6" s="135"/>
      <c r="HKP6" s="135"/>
      <c r="HKQ6" s="135"/>
      <c r="HKR6" s="135"/>
      <c r="HKS6" s="135"/>
      <c r="HKT6" s="135"/>
      <c r="HKU6" s="135"/>
      <c r="HKV6" s="135"/>
      <c r="HKW6" s="135"/>
      <c r="HKX6" s="135"/>
      <c r="HKY6" s="135"/>
      <c r="HKZ6" s="135"/>
      <c r="HLA6" s="135"/>
      <c r="HLB6" s="135"/>
      <c r="HLC6" s="135"/>
      <c r="HLD6" s="135"/>
      <c r="HLE6" s="135"/>
      <c r="HLF6" s="135"/>
      <c r="HLG6" s="135"/>
      <c r="HLH6" s="135"/>
      <c r="HLI6" s="135"/>
      <c r="HLJ6" s="135"/>
      <c r="HLK6" s="135"/>
      <c r="HLL6" s="135"/>
      <c r="HLM6" s="135"/>
      <c r="HLN6" s="135"/>
      <c r="HLO6" s="135"/>
      <c r="HLP6" s="135"/>
      <c r="HLQ6" s="135"/>
      <c r="HLR6" s="135"/>
      <c r="HLS6" s="135"/>
      <c r="HLT6" s="135"/>
      <c r="HLU6" s="135"/>
      <c r="HLV6" s="135"/>
      <c r="HLW6" s="135"/>
      <c r="HLX6" s="135"/>
      <c r="HLY6" s="135"/>
      <c r="HLZ6" s="135"/>
      <c r="HMA6" s="135"/>
      <c r="HMB6" s="135"/>
      <c r="HMC6" s="135"/>
      <c r="HMD6" s="135"/>
      <c r="HME6" s="135"/>
      <c r="HMF6" s="135"/>
      <c r="HMG6" s="135"/>
      <c r="HMH6" s="135"/>
      <c r="HMI6" s="135"/>
      <c r="HMJ6" s="135"/>
      <c r="HMK6" s="135"/>
      <c r="HML6" s="135"/>
      <c r="HMM6" s="135"/>
      <c r="HMN6" s="135"/>
      <c r="HMO6" s="135"/>
      <c r="HMP6" s="135"/>
      <c r="HMQ6" s="135"/>
      <c r="HMR6" s="135"/>
      <c r="HMS6" s="135"/>
      <c r="HMT6" s="135"/>
      <c r="HMU6" s="135"/>
      <c r="HMV6" s="135"/>
      <c r="HMW6" s="135"/>
      <c r="HMX6" s="135"/>
      <c r="HMY6" s="135"/>
      <c r="HMZ6" s="135"/>
      <c r="HNA6" s="135"/>
      <c r="HNB6" s="135"/>
      <c r="HNC6" s="135"/>
      <c r="HND6" s="135"/>
      <c r="HNE6" s="135"/>
      <c r="HNF6" s="135"/>
      <c r="HNG6" s="135"/>
      <c r="HNH6" s="135"/>
      <c r="HNI6" s="135"/>
      <c r="HNJ6" s="135"/>
      <c r="HNK6" s="135"/>
      <c r="HNL6" s="135"/>
      <c r="HNM6" s="135"/>
      <c r="HNN6" s="135"/>
      <c r="HNO6" s="135"/>
      <c r="HNP6" s="135"/>
      <c r="HNQ6" s="135"/>
      <c r="HNR6" s="135"/>
      <c r="HNS6" s="135"/>
      <c r="HNT6" s="135"/>
      <c r="HNU6" s="135"/>
      <c r="HNV6" s="135"/>
      <c r="HNW6" s="135"/>
      <c r="HNX6" s="135"/>
      <c r="HNY6" s="135"/>
      <c r="HNZ6" s="135"/>
      <c r="HOA6" s="135"/>
      <c r="HOB6" s="135"/>
      <c r="HOC6" s="135"/>
      <c r="HOD6" s="135"/>
      <c r="HOE6" s="135"/>
      <c r="HOF6" s="135"/>
      <c r="HOG6" s="135"/>
      <c r="HOH6" s="135"/>
      <c r="HOI6" s="135"/>
      <c r="HOJ6" s="135"/>
      <c r="HOK6" s="135"/>
      <c r="HOL6" s="135"/>
      <c r="HOM6" s="135"/>
      <c r="HON6" s="135"/>
      <c r="HOO6" s="135"/>
      <c r="HOP6" s="135"/>
      <c r="HOQ6" s="135"/>
      <c r="HOR6" s="135"/>
      <c r="HOS6" s="135"/>
      <c r="HOT6" s="135"/>
      <c r="HOU6" s="135"/>
      <c r="HOV6" s="135"/>
      <c r="HOW6" s="135"/>
      <c r="HOX6" s="135"/>
      <c r="HOY6" s="135"/>
      <c r="HOZ6" s="135"/>
      <c r="HPA6" s="135"/>
      <c r="HPB6" s="135"/>
      <c r="HPC6" s="135"/>
      <c r="HPD6" s="135"/>
      <c r="HPE6" s="135"/>
      <c r="HPF6" s="135"/>
      <c r="HPG6" s="135"/>
      <c r="HPH6" s="135"/>
      <c r="HPI6" s="135"/>
      <c r="HPJ6" s="135"/>
      <c r="HPK6" s="135"/>
      <c r="HPL6" s="135"/>
      <c r="HPM6" s="135"/>
      <c r="HPN6" s="135"/>
      <c r="HPO6" s="135"/>
      <c r="HPP6" s="135"/>
      <c r="HPQ6" s="135"/>
      <c r="HPR6" s="135"/>
      <c r="HPS6" s="135"/>
      <c r="HPT6" s="135"/>
      <c r="HPU6" s="135"/>
      <c r="HPV6" s="135"/>
      <c r="HPW6" s="135"/>
      <c r="HPX6" s="135"/>
      <c r="HPY6" s="135"/>
      <c r="HPZ6" s="135"/>
      <c r="HQA6" s="135"/>
      <c r="HQB6" s="135"/>
      <c r="HQC6" s="135"/>
      <c r="HQD6" s="135"/>
      <c r="HQE6" s="135"/>
      <c r="HQF6" s="135"/>
      <c r="HQG6" s="135"/>
      <c r="HQH6" s="135"/>
      <c r="HQI6" s="135"/>
      <c r="HQJ6" s="135"/>
      <c r="HQK6" s="135"/>
      <c r="HQL6" s="135"/>
      <c r="HQM6" s="135"/>
      <c r="HQN6" s="135"/>
      <c r="HQO6" s="135"/>
      <c r="HQP6" s="135"/>
      <c r="HQQ6" s="135"/>
      <c r="HQR6" s="135"/>
      <c r="HQS6" s="135"/>
      <c r="HQT6" s="135"/>
      <c r="HQU6" s="135"/>
      <c r="HQV6" s="135"/>
      <c r="HQW6" s="135"/>
      <c r="HQX6" s="135"/>
      <c r="HQY6" s="135"/>
      <c r="HQZ6" s="135"/>
      <c r="HRA6" s="135"/>
      <c r="HRB6" s="135"/>
      <c r="HRC6" s="135"/>
      <c r="HRD6" s="135"/>
      <c r="HRE6" s="135"/>
      <c r="HRF6" s="135"/>
      <c r="HRG6" s="135"/>
      <c r="HRH6" s="135"/>
      <c r="HRI6" s="135"/>
      <c r="HRJ6" s="135"/>
      <c r="HRK6" s="135"/>
      <c r="HRL6" s="135"/>
      <c r="HRM6" s="135"/>
      <c r="HRN6" s="135"/>
      <c r="HRO6" s="135"/>
      <c r="HRP6" s="135"/>
      <c r="HRQ6" s="135"/>
      <c r="HRR6" s="135"/>
      <c r="HRS6" s="135"/>
      <c r="HRT6" s="135"/>
      <c r="HRU6" s="135"/>
      <c r="HRV6" s="135"/>
      <c r="HRW6" s="135"/>
      <c r="HRX6" s="135"/>
      <c r="HRY6" s="135"/>
      <c r="HRZ6" s="135"/>
      <c r="HSA6" s="135"/>
      <c r="HSB6" s="135"/>
      <c r="HSC6" s="135"/>
      <c r="HSD6" s="135"/>
      <c r="HSE6" s="135"/>
      <c r="HSF6" s="135"/>
      <c r="HSG6" s="135"/>
      <c r="HSH6" s="135"/>
      <c r="HSI6" s="135"/>
      <c r="HSJ6" s="135"/>
      <c r="HSK6" s="135"/>
      <c r="HSL6" s="135"/>
      <c r="HSM6" s="135"/>
      <c r="HSN6" s="135"/>
      <c r="HSO6" s="135"/>
      <c r="HSP6" s="135"/>
      <c r="HSQ6" s="135"/>
      <c r="HSR6" s="135"/>
      <c r="HSS6" s="135"/>
      <c r="HST6" s="135"/>
      <c r="HSU6" s="135"/>
      <c r="HSV6" s="135"/>
      <c r="HSW6" s="135"/>
      <c r="HSX6" s="135"/>
      <c r="HSY6" s="135"/>
      <c r="HSZ6" s="135"/>
      <c r="HTA6" s="135"/>
      <c r="HTB6" s="135"/>
      <c r="HTC6" s="135"/>
      <c r="HTD6" s="135"/>
      <c r="HTE6" s="135"/>
      <c r="HTF6" s="135"/>
      <c r="HTG6" s="135"/>
      <c r="HTH6" s="135"/>
      <c r="HTI6" s="135"/>
      <c r="HTJ6" s="135"/>
      <c r="HTK6" s="135"/>
      <c r="HTL6" s="135"/>
      <c r="HTM6" s="135"/>
      <c r="HTN6" s="135"/>
      <c r="HTO6" s="135"/>
      <c r="HTP6" s="135"/>
      <c r="HTQ6" s="135"/>
      <c r="HTR6" s="135"/>
      <c r="HTS6" s="135"/>
      <c r="HTT6" s="135"/>
      <c r="HTU6" s="135"/>
      <c r="HTV6" s="135"/>
      <c r="HTW6" s="135"/>
      <c r="HTX6" s="135"/>
      <c r="HTY6" s="135"/>
      <c r="HTZ6" s="135"/>
      <c r="HUA6" s="135"/>
      <c r="HUB6" s="135"/>
      <c r="HUC6" s="135"/>
      <c r="HUD6" s="135"/>
      <c r="HUE6" s="135"/>
      <c r="HUF6" s="135"/>
      <c r="HUG6" s="135"/>
      <c r="HUH6" s="135"/>
      <c r="HUI6" s="135"/>
      <c r="HUJ6" s="135"/>
      <c r="HUK6" s="135"/>
      <c r="HUL6" s="135"/>
      <c r="HUM6" s="135"/>
      <c r="HUN6" s="135"/>
      <c r="HUO6" s="135"/>
      <c r="HUP6" s="135"/>
      <c r="HUQ6" s="135"/>
      <c r="HUR6" s="135"/>
      <c r="HUS6" s="135"/>
      <c r="HUT6" s="135"/>
      <c r="HUU6" s="135"/>
      <c r="HUV6" s="135"/>
      <c r="HUW6" s="135"/>
      <c r="HUX6" s="135"/>
      <c r="HUY6" s="135"/>
      <c r="HUZ6" s="135"/>
      <c r="HVA6" s="135"/>
      <c r="HVB6" s="135"/>
      <c r="HVC6" s="135"/>
      <c r="HVD6" s="135"/>
      <c r="HVE6" s="135"/>
      <c r="HVF6" s="135"/>
      <c r="HVG6" s="135"/>
      <c r="HVH6" s="135"/>
      <c r="HVI6" s="135"/>
      <c r="HVJ6" s="135"/>
      <c r="HVK6" s="135"/>
      <c r="HVL6" s="135"/>
      <c r="HVM6" s="135"/>
      <c r="HVN6" s="135"/>
      <c r="HVO6" s="135"/>
      <c r="HVP6" s="135"/>
      <c r="HVQ6" s="135"/>
      <c r="HVR6" s="135"/>
      <c r="HVS6" s="135"/>
      <c r="HVT6" s="135"/>
      <c r="HVU6" s="135"/>
      <c r="HVV6" s="135"/>
      <c r="HVW6" s="135"/>
      <c r="HVX6" s="135"/>
      <c r="HVY6" s="135"/>
      <c r="HVZ6" s="135"/>
      <c r="HWA6" s="135"/>
      <c r="HWB6" s="135"/>
      <c r="HWC6" s="135"/>
      <c r="HWD6" s="135"/>
      <c r="HWE6" s="135"/>
      <c r="HWF6" s="135"/>
      <c r="HWG6" s="135"/>
      <c r="HWH6" s="135"/>
      <c r="HWI6" s="135"/>
      <c r="HWJ6" s="135"/>
      <c r="HWK6" s="135"/>
      <c r="HWL6" s="135"/>
      <c r="HWM6" s="135"/>
      <c r="HWN6" s="135"/>
      <c r="HWO6" s="135"/>
      <c r="HWP6" s="135"/>
      <c r="HWQ6" s="135"/>
      <c r="HWR6" s="135"/>
      <c r="HWS6" s="135"/>
      <c r="HWT6" s="135"/>
      <c r="HWU6" s="135"/>
      <c r="HWV6" s="135"/>
      <c r="HWW6" s="135"/>
      <c r="HWX6" s="135"/>
      <c r="HWY6" s="135"/>
      <c r="HWZ6" s="135"/>
      <c r="HXA6" s="135"/>
      <c r="HXB6" s="135"/>
      <c r="HXC6" s="135"/>
      <c r="HXD6" s="135"/>
      <c r="HXE6" s="135"/>
      <c r="HXF6" s="135"/>
      <c r="HXG6" s="135"/>
      <c r="HXH6" s="135"/>
      <c r="HXI6" s="135"/>
      <c r="HXJ6" s="135"/>
      <c r="HXK6" s="135"/>
      <c r="HXL6" s="135"/>
      <c r="HXM6" s="135"/>
      <c r="HXN6" s="135"/>
      <c r="HXO6" s="135"/>
      <c r="HXP6" s="135"/>
      <c r="HXQ6" s="135"/>
      <c r="HXR6" s="135"/>
      <c r="HXS6" s="135"/>
      <c r="HXT6" s="135"/>
      <c r="HXU6" s="135"/>
      <c r="HXV6" s="135"/>
      <c r="HXW6" s="135"/>
      <c r="HXX6" s="135"/>
      <c r="HXY6" s="135"/>
      <c r="HXZ6" s="135"/>
      <c r="HYA6" s="135"/>
      <c r="HYB6" s="135"/>
      <c r="HYC6" s="135"/>
      <c r="HYD6" s="135"/>
      <c r="HYE6" s="135"/>
      <c r="HYF6" s="135"/>
      <c r="HYG6" s="135"/>
      <c r="HYH6" s="135"/>
      <c r="HYI6" s="135"/>
      <c r="HYJ6" s="135"/>
      <c r="HYK6" s="135"/>
      <c r="HYL6" s="135"/>
      <c r="HYM6" s="135"/>
      <c r="HYN6" s="135"/>
      <c r="HYO6" s="135"/>
      <c r="HYP6" s="135"/>
      <c r="HYQ6" s="135"/>
      <c r="HYR6" s="135"/>
      <c r="HYS6" s="135"/>
      <c r="HYT6" s="135"/>
      <c r="HYU6" s="135"/>
      <c r="HYV6" s="135"/>
      <c r="HYW6" s="135"/>
      <c r="HYX6" s="135"/>
      <c r="HYY6" s="135"/>
      <c r="HYZ6" s="135"/>
      <c r="HZA6" s="135"/>
      <c r="HZB6" s="135"/>
      <c r="HZC6" s="135"/>
      <c r="HZD6" s="135"/>
      <c r="HZE6" s="135"/>
      <c r="HZF6" s="135"/>
      <c r="HZG6" s="135"/>
      <c r="HZH6" s="135"/>
      <c r="HZI6" s="135"/>
      <c r="HZJ6" s="135"/>
      <c r="HZK6" s="135"/>
      <c r="HZL6" s="135"/>
      <c r="HZM6" s="135"/>
      <c r="HZN6" s="135"/>
      <c r="HZO6" s="135"/>
      <c r="HZP6" s="135"/>
      <c r="HZQ6" s="135"/>
      <c r="HZR6" s="135"/>
      <c r="HZS6" s="135"/>
      <c r="HZT6" s="135"/>
      <c r="HZU6" s="135"/>
      <c r="HZV6" s="135"/>
      <c r="HZW6" s="135"/>
      <c r="HZX6" s="135"/>
      <c r="HZY6" s="135"/>
      <c r="HZZ6" s="135"/>
      <c r="IAA6" s="135"/>
      <c r="IAB6" s="135"/>
      <c r="IAC6" s="135"/>
      <c r="IAD6" s="135"/>
      <c r="IAE6" s="135"/>
      <c r="IAF6" s="135"/>
      <c r="IAG6" s="135"/>
      <c r="IAH6" s="135"/>
      <c r="IAI6" s="135"/>
      <c r="IAJ6" s="135"/>
      <c r="IAK6" s="135"/>
      <c r="IAL6" s="135"/>
      <c r="IAM6" s="135"/>
      <c r="IAN6" s="135"/>
      <c r="IAO6" s="135"/>
      <c r="IAP6" s="135"/>
      <c r="IAQ6" s="135"/>
      <c r="IAR6" s="135"/>
      <c r="IAS6" s="135"/>
      <c r="IAT6" s="135"/>
      <c r="IAU6" s="135"/>
      <c r="IAV6" s="135"/>
      <c r="IAW6" s="135"/>
      <c r="IAX6" s="135"/>
      <c r="IAY6" s="135"/>
      <c r="IAZ6" s="135"/>
      <c r="IBA6" s="135"/>
      <c r="IBB6" s="135"/>
      <c r="IBC6" s="135"/>
      <c r="IBD6" s="135"/>
      <c r="IBE6" s="135"/>
      <c r="IBF6" s="135"/>
      <c r="IBG6" s="135"/>
      <c r="IBH6" s="135"/>
      <c r="IBI6" s="135"/>
      <c r="IBJ6" s="135"/>
      <c r="IBK6" s="135"/>
      <c r="IBL6" s="135"/>
      <c r="IBM6" s="135"/>
      <c r="IBN6" s="135"/>
      <c r="IBO6" s="135"/>
      <c r="IBP6" s="135"/>
      <c r="IBQ6" s="135"/>
      <c r="IBR6" s="135"/>
      <c r="IBS6" s="135"/>
      <c r="IBT6" s="135"/>
      <c r="IBU6" s="135"/>
      <c r="IBV6" s="135"/>
      <c r="IBW6" s="135"/>
      <c r="IBX6" s="135"/>
      <c r="IBY6" s="135"/>
      <c r="IBZ6" s="135"/>
      <c r="ICA6" s="135"/>
      <c r="ICB6" s="135"/>
      <c r="ICC6" s="135"/>
      <c r="ICD6" s="135"/>
      <c r="ICE6" s="135"/>
      <c r="ICF6" s="135"/>
      <c r="ICG6" s="135"/>
      <c r="ICH6" s="135"/>
      <c r="ICI6" s="135"/>
      <c r="ICJ6" s="135"/>
      <c r="ICK6" s="135"/>
      <c r="ICL6" s="135"/>
      <c r="ICM6" s="135"/>
      <c r="ICN6" s="135"/>
      <c r="ICO6" s="135"/>
      <c r="ICP6" s="135"/>
      <c r="ICQ6" s="135"/>
      <c r="ICR6" s="135"/>
      <c r="ICS6" s="135"/>
      <c r="ICT6" s="135"/>
      <c r="ICU6" s="135"/>
      <c r="ICV6" s="135"/>
      <c r="ICW6" s="135"/>
      <c r="ICX6" s="135"/>
      <c r="ICY6" s="135"/>
      <c r="ICZ6" s="135"/>
      <c r="IDA6" s="135"/>
      <c r="IDB6" s="135"/>
      <c r="IDC6" s="135"/>
      <c r="IDD6" s="135"/>
      <c r="IDE6" s="135"/>
      <c r="IDF6" s="135"/>
      <c r="IDG6" s="135"/>
      <c r="IDH6" s="135"/>
      <c r="IDI6" s="135"/>
      <c r="IDJ6" s="135"/>
      <c r="IDK6" s="135"/>
      <c r="IDL6" s="135"/>
      <c r="IDM6" s="135"/>
      <c r="IDN6" s="135"/>
      <c r="IDO6" s="135"/>
      <c r="IDP6" s="135"/>
      <c r="IDQ6" s="135"/>
      <c r="IDR6" s="135"/>
      <c r="IDS6" s="135"/>
      <c r="IDT6" s="135"/>
      <c r="IDU6" s="135"/>
      <c r="IDV6" s="135"/>
      <c r="IDW6" s="135"/>
      <c r="IDX6" s="135"/>
      <c r="IDY6" s="135"/>
      <c r="IDZ6" s="135"/>
      <c r="IEA6" s="135"/>
      <c r="IEB6" s="135"/>
      <c r="IEC6" s="135"/>
      <c r="IED6" s="135"/>
      <c r="IEE6" s="135"/>
      <c r="IEF6" s="135"/>
      <c r="IEG6" s="135"/>
      <c r="IEH6" s="135"/>
      <c r="IEI6" s="135"/>
      <c r="IEJ6" s="135"/>
      <c r="IEK6" s="135"/>
      <c r="IEL6" s="135"/>
      <c r="IEM6" s="135"/>
      <c r="IEN6" s="135"/>
      <c r="IEO6" s="135"/>
      <c r="IEP6" s="135"/>
      <c r="IEQ6" s="135"/>
      <c r="IER6" s="135"/>
      <c r="IES6" s="135"/>
      <c r="IET6" s="135"/>
      <c r="IEU6" s="135"/>
      <c r="IEV6" s="135"/>
      <c r="IEW6" s="135"/>
      <c r="IEX6" s="135"/>
      <c r="IEY6" s="135"/>
      <c r="IEZ6" s="135"/>
      <c r="IFA6" s="135"/>
      <c r="IFB6" s="135"/>
      <c r="IFC6" s="135"/>
      <c r="IFD6" s="135"/>
      <c r="IFE6" s="135"/>
      <c r="IFF6" s="135"/>
      <c r="IFG6" s="135"/>
      <c r="IFH6" s="135"/>
      <c r="IFI6" s="135"/>
      <c r="IFJ6" s="135"/>
      <c r="IFK6" s="135"/>
      <c r="IFL6" s="135"/>
      <c r="IFM6" s="135"/>
      <c r="IFN6" s="135"/>
      <c r="IFO6" s="135"/>
      <c r="IFP6" s="135"/>
      <c r="IFQ6" s="135"/>
      <c r="IFR6" s="135"/>
      <c r="IFS6" s="135"/>
      <c r="IFT6" s="135"/>
      <c r="IFU6" s="135"/>
      <c r="IFV6" s="135"/>
      <c r="IFW6" s="135"/>
      <c r="IFX6" s="135"/>
      <c r="IFY6" s="135"/>
      <c r="IFZ6" s="135"/>
      <c r="IGA6" s="135"/>
      <c r="IGB6" s="135"/>
      <c r="IGC6" s="135"/>
      <c r="IGD6" s="135"/>
      <c r="IGE6" s="135"/>
      <c r="IGF6" s="135"/>
      <c r="IGG6" s="135"/>
      <c r="IGH6" s="135"/>
      <c r="IGI6" s="135"/>
      <c r="IGJ6" s="135"/>
      <c r="IGK6" s="135"/>
      <c r="IGL6" s="135"/>
      <c r="IGM6" s="135"/>
      <c r="IGN6" s="135"/>
      <c r="IGO6" s="135"/>
      <c r="IGP6" s="135"/>
      <c r="IGQ6" s="135"/>
      <c r="IGR6" s="135"/>
      <c r="IGS6" s="135"/>
      <c r="IGT6" s="135"/>
      <c r="IGU6" s="135"/>
      <c r="IGV6" s="135"/>
      <c r="IGW6" s="135"/>
      <c r="IGX6" s="135"/>
      <c r="IGY6" s="135"/>
      <c r="IGZ6" s="135"/>
      <c r="IHA6" s="135"/>
      <c r="IHB6" s="135"/>
      <c r="IHC6" s="135"/>
      <c r="IHD6" s="135"/>
      <c r="IHE6" s="135"/>
      <c r="IHF6" s="135"/>
      <c r="IHG6" s="135"/>
      <c r="IHH6" s="135"/>
      <c r="IHI6" s="135"/>
      <c r="IHJ6" s="135"/>
      <c r="IHK6" s="135"/>
      <c r="IHL6" s="135"/>
      <c r="IHM6" s="135"/>
      <c r="IHN6" s="135"/>
      <c r="IHO6" s="135"/>
      <c r="IHP6" s="135"/>
      <c r="IHQ6" s="135"/>
      <c r="IHR6" s="135"/>
      <c r="IHS6" s="135"/>
      <c r="IHT6" s="135"/>
      <c r="IHU6" s="135"/>
      <c r="IHV6" s="135"/>
      <c r="IHW6" s="135"/>
      <c r="IHX6" s="135"/>
      <c r="IHY6" s="135"/>
      <c r="IHZ6" s="135"/>
      <c r="IIA6" s="135"/>
      <c r="IIB6" s="135"/>
      <c r="IIC6" s="135"/>
      <c r="IID6" s="135"/>
      <c r="IIE6" s="135"/>
      <c r="IIF6" s="135"/>
      <c r="IIG6" s="135"/>
      <c r="IIH6" s="135"/>
      <c r="III6" s="135"/>
      <c r="IIJ6" s="135"/>
      <c r="IIK6" s="135"/>
      <c r="IIL6" s="135"/>
      <c r="IIM6" s="135"/>
      <c r="IIN6" s="135"/>
      <c r="IIO6" s="135"/>
      <c r="IIP6" s="135"/>
      <c r="IIQ6" s="135"/>
      <c r="IIR6" s="135"/>
      <c r="IIS6" s="135"/>
      <c r="IIT6" s="135"/>
      <c r="IIU6" s="135"/>
      <c r="IIV6" s="135"/>
      <c r="IIW6" s="135"/>
      <c r="IIX6" s="135"/>
      <c r="IIY6" s="135"/>
      <c r="IIZ6" s="135"/>
      <c r="IJA6" s="135"/>
      <c r="IJB6" s="135"/>
      <c r="IJC6" s="135"/>
      <c r="IJD6" s="135"/>
      <c r="IJE6" s="135"/>
      <c r="IJF6" s="135"/>
      <c r="IJG6" s="135"/>
      <c r="IJH6" s="135"/>
      <c r="IJI6" s="135"/>
      <c r="IJJ6" s="135"/>
      <c r="IJK6" s="135"/>
      <c r="IJL6" s="135"/>
      <c r="IJM6" s="135"/>
      <c r="IJN6" s="135"/>
      <c r="IJO6" s="135"/>
      <c r="IJP6" s="135"/>
      <c r="IJQ6" s="135"/>
      <c r="IJR6" s="135"/>
      <c r="IJS6" s="135"/>
      <c r="IJT6" s="135"/>
      <c r="IJU6" s="135"/>
      <c r="IJV6" s="135"/>
      <c r="IJW6" s="135"/>
      <c r="IJX6" s="135"/>
      <c r="IJY6" s="135"/>
      <c r="IJZ6" s="135"/>
      <c r="IKA6" s="135"/>
      <c r="IKB6" s="135"/>
      <c r="IKC6" s="135"/>
      <c r="IKD6" s="135"/>
      <c r="IKE6" s="135"/>
      <c r="IKF6" s="135"/>
      <c r="IKG6" s="135"/>
      <c r="IKH6" s="135"/>
      <c r="IKI6" s="135"/>
      <c r="IKJ6" s="135"/>
      <c r="IKK6" s="135"/>
      <c r="IKL6" s="135"/>
      <c r="IKM6" s="135"/>
      <c r="IKN6" s="135"/>
      <c r="IKO6" s="135"/>
      <c r="IKP6" s="135"/>
      <c r="IKQ6" s="135"/>
      <c r="IKR6" s="135"/>
      <c r="IKS6" s="135"/>
      <c r="IKT6" s="135"/>
      <c r="IKU6" s="135"/>
      <c r="IKV6" s="135"/>
      <c r="IKW6" s="135"/>
      <c r="IKX6" s="135"/>
      <c r="IKY6" s="135"/>
      <c r="IKZ6" s="135"/>
      <c r="ILA6" s="135"/>
      <c r="ILB6" s="135"/>
      <c r="ILC6" s="135"/>
      <c r="ILD6" s="135"/>
      <c r="ILE6" s="135"/>
      <c r="ILF6" s="135"/>
      <c r="ILG6" s="135"/>
      <c r="ILH6" s="135"/>
      <c r="ILI6" s="135"/>
      <c r="ILJ6" s="135"/>
      <c r="ILK6" s="135"/>
      <c r="ILL6" s="135"/>
      <c r="ILM6" s="135"/>
      <c r="ILN6" s="135"/>
      <c r="ILO6" s="135"/>
      <c r="ILP6" s="135"/>
      <c r="ILQ6" s="135"/>
      <c r="ILR6" s="135"/>
      <c r="ILS6" s="135"/>
      <c r="ILT6" s="135"/>
      <c r="ILU6" s="135"/>
      <c r="ILV6" s="135"/>
      <c r="ILW6" s="135"/>
      <c r="ILX6" s="135"/>
      <c r="ILY6" s="135"/>
      <c r="ILZ6" s="135"/>
      <c r="IMA6" s="135"/>
      <c r="IMB6" s="135"/>
      <c r="IMC6" s="135"/>
      <c r="IMD6" s="135"/>
      <c r="IME6" s="135"/>
      <c r="IMF6" s="135"/>
      <c r="IMG6" s="135"/>
      <c r="IMH6" s="135"/>
      <c r="IMI6" s="135"/>
      <c r="IMJ6" s="135"/>
      <c r="IMK6" s="135"/>
      <c r="IML6" s="135"/>
      <c r="IMM6" s="135"/>
      <c r="IMN6" s="135"/>
      <c r="IMO6" s="135"/>
      <c r="IMP6" s="135"/>
      <c r="IMQ6" s="135"/>
      <c r="IMR6" s="135"/>
      <c r="IMS6" s="135"/>
      <c r="IMT6" s="135"/>
      <c r="IMU6" s="135"/>
      <c r="IMV6" s="135"/>
      <c r="IMW6" s="135"/>
      <c r="IMX6" s="135"/>
      <c r="IMY6" s="135"/>
      <c r="IMZ6" s="135"/>
      <c r="INA6" s="135"/>
      <c r="INB6" s="135"/>
      <c r="INC6" s="135"/>
      <c r="IND6" s="135"/>
      <c r="INE6" s="135"/>
      <c r="INF6" s="135"/>
      <c r="ING6" s="135"/>
      <c r="INH6" s="135"/>
      <c r="INI6" s="135"/>
      <c r="INJ6" s="135"/>
      <c r="INK6" s="135"/>
      <c r="INL6" s="135"/>
      <c r="INM6" s="135"/>
      <c r="INN6" s="135"/>
      <c r="INO6" s="135"/>
      <c r="INP6" s="135"/>
      <c r="INQ6" s="135"/>
      <c r="INR6" s="135"/>
      <c r="INS6" s="135"/>
      <c r="INT6" s="135"/>
      <c r="INU6" s="135"/>
      <c r="INV6" s="135"/>
      <c r="INW6" s="135"/>
      <c r="INX6" s="135"/>
      <c r="INY6" s="135"/>
      <c r="INZ6" s="135"/>
      <c r="IOA6" s="135"/>
      <c r="IOB6" s="135"/>
      <c r="IOC6" s="135"/>
      <c r="IOD6" s="135"/>
      <c r="IOE6" s="135"/>
      <c r="IOF6" s="135"/>
      <c r="IOG6" s="135"/>
      <c r="IOH6" s="135"/>
      <c r="IOI6" s="135"/>
      <c r="IOJ6" s="135"/>
      <c r="IOK6" s="135"/>
      <c r="IOL6" s="135"/>
      <c r="IOM6" s="135"/>
      <c r="ION6" s="135"/>
      <c r="IOO6" s="135"/>
      <c r="IOP6" s="135"/>
      <c r="IOQ6" s="135"/>
      <c r="IOR6" s="135"/>
      <c r="IOS6" s="135"/>
      <c r="IOT6" s="135"/>
      <c r="IOU6" s="135"/>
      <c r="IOV6" s="135"/>
      <c r="IOW6" s="135"/>
      <c r="IOX6" s="135"/>
      <c r="IOY6" s="135"/>
      <c r="IOZ6" s="135"/>
      <c r="IPA6" s="135"/>
      <c r="IPB6" s="135"/>
      <c r="IPC6" s="135"/>
      <c r="IPD6" s="135"/>
      <c r="IPE6" s="135"/>
      <c r="IPF6" s="135"/>
      <c r="IPG6" s="135"/>
      <c r="IPH6" s="135"/>
      <c r="IPI6" s="135"/>
      <c r="IPJ6" s="135"/>
      <c r="IPK6" s="135"/>
      <c r="IPL6" s="135"/>
      <c r="IPM6" s="135"/>
      <c r="IPN6" s="135"/>
      <c r="IPO6" s="135"/>
      <c r="IPP6" s="135"/>
      <c r="IPQ6" s="135"/>
      <c r="IPR6" s="135"/>
      <c r="IPS6" s="135"/>
      <c r="IPT6" s="135"/>
      <c r="IPU6" s="135"/>
      <c r="IPV6" s="135"/>
      <c r="IPW6" s="135"/>
      <c r="IPX6" s="135"/>
      <c r="IPY6" s="135"/>
      <c r="IPZ6" s="135"/>
      <c r="IQA6" s="135"/>
      <c r="IQB6" s="135"/>
      <c r="IQC6" s="135"/>
      <c r="IQD6" s="135"/>
      <c r="IQE6" s="135"/>
      <c r="IQF6" s="135"/>
      <c r="IQG6" s="135"/>
      <c r="IQH6" s="135"/>
      <c r="IQI6" s="135"/>
      <c r="IQJ6" s="135"/>
      <c r="IQK6" s="135"/>
      <c r="IQL6" s="135"/>
      <c r="IQM6" s="135"/>
      <c r="IQN6" s="135"/>
      <c r="IQO6" s="135"/>
      <c r="IQP6" s="135"/>
      <c r="IQQ6" s="135"/>
      <c r="IQR6" s="135"/>
      <c r="IQS6" s="135"/>
      <c r="IQT6" s="135"/>
      <c r="IQU6" s="135"/>
      <c r="IQV6" s="135"/>
      <c r="IQW6" s="135"/>
      <c r="IQX6" s="135"/>
      <c r="IQY6" s="135"/>
      <c r="IQZ6" s="135"/>
      <c r="IRA6" s="135"/>
      <c r="IRB6" s="135"/>
      <c r="IRC6" s="135"/>
      <c r="IRD6" s="135"/>
      <c r="IRE6" s="135"/>
      <c r="IRF6" s="135"/>
      <c r="IRG6" s="135"/>
      <c r="IRH6" s="135"/>
      <c r="IRI6" s="135"/>
      <c r="IRJ6" s="135"/>
      <c r="IRK6" s="135"/>
      <c r="IRL6" s="135"/>
      <c r="IRM6" s="135"/>
      <c r="IRN6" s="135"/>
      <c r="IRO6" s="135"/>
      <c r="IRP6" s="135"/>
      <c r="IRQ6" s="135"/>
      <c r="IRR6" s="135"/>
      <c r="IRS6" s="135"/>
      <c r="IRT6" s="135"/>
      <c r="IRU6" s="135"/>
      <c r="IRV6" s="135"/>
      <c r="IRW6" s="135"/>
      <c r="IRX6" s="135"/>
      <c r="IRY6" s="135"/>
      <c r="IRZ6" s="135"/>
      <c r="ISA6" s="135"/>
      <c r="ISB6" s="135"/>
      <c r="ISC6" s="135"/>
      <c r="ISD6" s="135"/>
      <c r="ISE6" s="135"/>
      <c r="ISF6" s="135"/>
      <c r="ISG6" s="135"/>
      <c r="ISH6" s="135"/>
      <c r="ISI6" s="135"/>
      <c r="ISJ6" s="135"/>
      <c r="ISK6" s="135"/>
      <c r="ISL6" s="135"/>
      <c r="ISM6" s="135"/>
      <c r="ISN6" s="135"/>
      <c r="ISO6" s="135"/>
      <c r="ISP6" s="135"/>
      <c r="ISQ6" s="135"/>
      <c r="ISR6" s="135"/>
      <c r="ISS6" s="135"/>
      <c r="IST6" s="135"/>
      <c r="ISU6" s="135"/>
      <c r="ISV6" s="135"/>
      <c r="ISW6" s="135"/>
      <c r="ISX6" s="135"/>
      <c r="ISY6" s="135"/>
      <c r="ISZ6" s="135"/>
      <c r="ITA6" s="135"/>
      <c r="ITB6" s="135"/>
      <c r="ITC6" s="135"/>
      <c r="ITD6" s="135"/>
      <c r="ITE6" s="135"/>
      <c r="ITF6" s="135"/>
      <c r="ITG6" s="135"/>
      <c r="ITH6" s="135"/>
      <c r="ITI6" s="135"/>
      <c r="ITJ6" s="135"/>
      <c r="ITK6" s="135"/>
      <c r="ITL6" s="135"/>
      <c r="ITM6" s="135"/>
      <c r="ITN6" s="135"/>
      <c r="ITO6" s="135"/>
      <c r="ITP6" s="135"/>
      <c r="ITQ6" s="135"/>
      <c r="ITR6" s="135"/>
      <c r="ITS6" s="135"/>
      <c r="ITT6" s="135"/>
      <c r="ITU6" s="135"/>
      <c r="ITV6" s="135"/>
      <c r="ITW6" s="135"/>
      <c r="ITX6" s="135"/>
      <c r="ITY6" s="135"/>
      <c r="ITZ6" s="135"/>
      <c r="IUA6" s="135"/>
      <c r="IUB6" s="135"/>
      <c r="IUC6" s="135"/>
      <c r="IUD6" s="135"/>
      <c r="IUE6" s="135"/>
      <c r="IUF6" s="135"/>
      <c r="IUG6" s="135"/>
      <c r="IUH6" s="135"/>
      <c r="IUI6" s="135"/>
      <c r="IUJ6" s="135"/>
      <c r="IUK6" s="135"/>
      <c r="IUL6" s="135"/>
      <c r="IUM6" s="135"/>
      <c r="IUN6" s="135"/>
      <c r="IUO6" s="135"/>
      <c r="IUP6" s="135"/>
      <c r="IUQ6" s="135"/>
      <c r="IUR6" s="135"/>
      <c r="IUS6" s="135"/>
      <c r="IUT6" s="135"/>
      <c r="IUU6" s="135"/>
      <c r="IUV6" s="135"/>
      <c r="IUW6" s="135"/>
      <c r="IUX6" s="135"/>
      <c r="IUY6" s="135"/>
      <c r="IUZ6" s="135"/>
      <c r="IVA6" s="135"/>
      <c r="IVB6" s="135"/>
      <c r="IVC6" s="135"/>
      <c r="IVD6" s="135"/>
      <c r="IVE6" s="135"/>
      <c r="IVF6" s="135"/>
      <c r="IVG6" s="135"/>
      <c r="IVH6" s="135"/>
      <c r="IVI6" s="135"/>
      <c r="IVJ6" s="135"/>
      <c r="IVK6" s="135"/>
      <c r="IVL6" s="135"/>
      <c r="IVM6" s="135"/>
      <c r="IVN6" s="135"/>
      <c r="IVO6" s="135"/>
      <c r="IVP6" s="135"/>
      <c r="IVQ6" s="135"/>
      <c r="IVR6" s="135"/>
      <c r="IVS6" s="135"/>
      <c r="IVT6" s="135"/>
      <c r="IVU6" s="135"/>
      <c r="IVV6" s="135"/>
      <c r="IVW6" s="135"/>
      <c r="IVX6" s="135"/>
      <c r="IVY6" s="135"/>
      <c r="IVZ6" s="135"/>
      <c r="IWA6" s="135"/>
      <c r="IWB6" s="135"/>
      <c r="IWC6" s="135"/>
      <c r="IWD6" s="135"/>
      <c r="IWE6" s="135"/>
      <c r="IWF6" s="135"/>
      <c r="IWG6" s="135"/>
      <c r="IWH6" s="135"/>
      <c r="IWI6" s="135"/>
      <c r="IWJ6" s="135"/>
      <c r="IWK6" s="135"/>
      <c r="IWL6" s="135"/>
      <c r="IWM6" s="135"/>
      <c r="IWN6" s="135"/>
      <c r="IWO6" s="135"/>
      <c r="IWP6" s="135"/>
      <c r="IWQ6" s="135"/>
      <c r="IWR6" s="135"/>
      <c r="IWS6" s="135"/>
      <c r="IWT6" s="135"/>
      <c r="IWU6" s="135"/>
      <c r="IWV6" s="135"/>
      <c r="IWW6" s="135"/>
      <c r="IWX6" s="135"/>
      <c r="IWY6" s="135"/>
      <c r="IWZ6" s="135"/>
      <c r="IXA6" s="135"/>
      <c r="IXB6" s="135"/>
      <c r="IXC6" s="135"/>
      <c r="IXD6" s="135"/>
      <c r="IXE6" s="135"/>
      <c r="IXF6" s="135"/>
      <c r="IXG6" s="135"/>
      <c r="IXH6" s="135"/>
      <c r="IXI6" s="135"/>
      <c r="IXJ6" s="135"/>
      <c r="IXK6" s="135"/>
      <c r="IXL6" s="135"/>
      <c r="IXM6" s="135"/>
      <c r="IXN6" s="135"/>
      <c r="IXO6" s="135"/>
      <c r="IXP6" s="135"/>
      <c r="IXQ6" s="135"/>
      <c r="IXR6" s="135"/>
      <c r="IXS6" s="135"/>
      <c r="IXT6" s="135"/>
      <c r="IXU6" s="135"/>
      <c r="IXV6" s="135"/>
      <c r="IXW6" s="135"/>
      <c r="IXX6" s="135"/>
      <c r="IXY6" s="135"/>
      <c r="IXZ6" s="135"/>
      <c r="IYA6" s="135"/>
      <c r="IYB6" s="135"/>
      <c r="IYC6" s="135"/>
      <c r="IYD6" s="135"/>
      <c r="IYE6" s="135"/>
      <c r="IYF6" s="135"/>
      <c r="IYG6" s="135"/>
      <c r="IYH6" s="135"/>
      <c r="IYI6" s="135"/>
      <c r="IYJ6" s="135"/>
      <c r="IYK6" s="135"/>
      <c r="IYL6" s="135"/>
      <c r="IYM6" s="135"/>
      <c r="IYN6" s="135"/>
      <c r="IYO6" s="135"/>
      <c r="IYP6" s="135"/>
      <c r="IYQ6" s="135"/>
      <c r="IYR6" s="135"/>
      <c r="IYS6" s="135"/>
      <c r="IYT6" s="135"/>
      <c r="IYU6" s="135"/>
      <c r="IYV6" s="135"/>
      <c r="IYW6" s="135"/>
      <c r="IYX6" s="135"/>
      <c r="IYY6" s="135"/>
      <c r="IYZ6" s="135"/>
      <c r="IZA6" s="135"/>
      <c r="IZB6" s="135"/>
      <c r="IZC6" s="135"/>
      <c r="IZD6" s="135"/>
      <c r="IZE6" s="135"/>
      <c r="IZF6" s="135"/>
      <c r="IZG6" s="135"/>
      <c r="IZH6" s="135"/>
      <c r="IZI6" s="135"/>
      <c r="IZJ6" s="135"/>
      <c r="IZK6" s="135"/>
      <c r="IZL6" s="135"/>
      <c r="IZM6" s="135"/>
      <c r="IZN6" s="135"/>
      <c r="IZO6" s="135"/>
      <c r="IZP6" s="135"/>
      <c r="IZQ6" s="135"/>
      <c r="IZR6" s="135"/>
      <c r="IZS6" s="135"/>
      <c r="IZT6" s="135"/>
      <c r="IZU6" s="135"/>
      <c r="IZV6" s="135"/>
      <c r="IZW6" s="135"/>
      <c r="IZX6" s="135"/>
      <c r="IZY6" s="135"/>
      <c r="IZZ6" s="135"/>
      <c r="JAA6" s="135"/>
      <c r="JAB6" s="135"/>
      <c r="JAC6" s="135"/>
      <c r="JAD6" s="135"/>
      <c r="JAE6" s="135"/>
      <c r="JAF6" s="135"/>
      <c r="JAG6" s="135"/>
      <c r="JAH6" s="135"/>
      <c r="JAI6" s="135"/>
      <c r="JAJ6" s="135"/>
      <c r="JAK6" s="135"/>
      <c r="JAL6" s="135"/>
      <c r="JAM6" s="135"/>
      <c r="JAN6" s="135"/>
      <c r="JAO6" s="135"/>
      <c r="JAP6" s="135"/>
      <c r="JAQ6" s="135"/>
      <c r="JAR6" s="135"/>
      <c r="JAS6" s="135"/>
      <c r="JAT6" s="135"/>
      <c r="JAU6" s="135"/>
      <c r="JAV6" s="135"/>
      <c r="JAW6" s="135"/>
      <c r="JAX6" s="135"/>
      <c r="JAY6" s="135"/>
      <c r="JAZ6" s="135"/>
      <c r="JBA6" s="135"/>
      <c r="JBB6" s="135"/>
      <c r="JBC6" s="135"/>
      <c r="JBD6" s="135"/>
      <c r="JBE6" s="135"/>
      <c r="JBF6" s="135"/>
      <c r="JBG6" s="135"/>
      <c r="JBH6" s="135"/>
      <c r="JBI6" s="135"/>
      <c r="JBJ6" s="135"/>
      <c r="JBK6" s="135"/>
      <c r="JBL6" s="135"/>
      <c r="JBM6" s="135"/>
      <c r="JBN6" s="135"/>
      <c r="JBO6" s="135"/>
      <c r="JBP6" s="135"/>
      <c r="JBQ6" s="135"/>
      <c r="JBR6" s="135"/>
      <c r="JBS6" s="135"/>
      <c r="JBT6" s="135"/>
      <c r="JBU6" s="135"/>
      <c r="JBV6" s="135"/>
      <c r="JBW6" s="135"/>
      <c r="JBX6" s="135"/>
      <c r="JBY6" s="135"/>
      <c r="JBZ6" s="135"/>
      <c r="JCA6" s="135"/>
      <c r="JCB6" s="135"/>
      <c r="JCC6" s="135"/>
      <c r="JCD6" s="135"/>
      <c r="JCE6" s="135"/>
      <c r="JCF6" s="135"/>
      <c r="JCG6" s="135"/>
      <c r="JCH6" s="135"/>
      <c r="JCI6" s="135"/>
      <c r="JCJ6" s="135"/>
      <c r="JCK6" s="135"/>
      <c r="JCL6" s="135"/>
      <c r="JCM6" s="135"/>
      <c r="JCN6" s="135"/>
      <c r="JCO6" s="135"/>
      <c r="JCP6" s="135"/>
      <c r="JCQ6" s="135"/>
      <c r="JCR6" s="135"/>
      <c r="JCS6" s="135"/>
      <c r="JCT6" s="135"/>
      <c r="JCU6" s="135"/>
      <c r="JCV6" s="135"/>
      <c r="JCW6" s="135"/>
      <c r="JCX6" s="135"/>
      <c r="JCY6" s="135"/>
      <c r="JCZ6" s="135"/>
      <c r="JDA6" s="135"/>
      <c r="JDB6" s="135"/>
      <c r="JDC6" s="135"/>
      <c r="JDD6" s="135"/>
      <c r="JDE6" s="135"/>
      <c r="JDF6" s="135"/>
      <c r="JDG6" s="135"/>
      <c r="JDH6" s="135"/>
      <c r="JDI6" s="135"/>
      <c r="JDJ6" s="135"/>
      <c r="JDK6" s="135"/>
      <c r="JDL6" s="135"/>
      <c r="JDM6" s="135"/>
      <c r="JDN6" s="135"/>
      <c r="JDO6" s="135"/>
      <c r="JDP6" s="135"/>
      <c r="JDQ6" s="135"/>
      <c r="JDR6" s="135"/>
      <c r="JDS6" s="135"/>
      <c r="JDT6" s="135"/>
      <c r="JDU6" s="135"/>
      <c r="JDV6" s="135"/>
      <c r="JDW6" s="135"/>
      <c r="JDX6" s="135"/>
      <c r="JDY6" s="135"/>
      <c r="JDZ6" s="135"/>
      <c r="JEA6" s="135"/>
      <c r="JEB6" s="135"/>
      <c r="JEC6" s="135"/>
      <c r="JED6" s="135"/>
      <c r="JEE6" s="135"/>
      <c r="JEF6" s="135"/>
      <c r="JEG6" s="135"/>
      <c r="JEH6" s="135"/>
      <c r="JEI6" s="135"/>
      <c r="JEJ6" s="135"/>
      <c r="JEK6" s="135"/>
      <c r="JEL6" s="135"/>
      <c r="JEM6" s="135"/>
      <c r="JEN6" s="135"/>
      <c r="JEO6" s="135"/>
      <c r="JEP6" s="135"/>
      <c r="JEQ6" s="135"/>
      <c r="JER6" s="135"/>
      <c r="JES6" s="135"/>
      <c r="JET6" s="135"/>
      <c r="JEU6" s="135"/>
      <c r="JEV6" s="135"/>
      <c r="JEW6" s="135"/>
      <c r="JEX6" s="135"/>
      <c r="JEY6" s="135"/>
      <c r="JEZ6" s="135"/>
      <c r="JFA6" s="135"/>
      <c r="JFB6" s="135"/>
      <c r="JFC6" s="135"/>
      <c r="JFD6" s="135"/>
      <c r="JFE6" s="135"/>
      <c r="JFF6" s="135"/>
      <c r="JFG6" s="135"/>
      <c r="JFH6" s="135"/>
      <c r="JFI6" s="135"/>
      <c r="JFJ6" s="135"/>
      <c r="JFK6" s="135"/>
      <c r="JFL6" s="135"/>
      <c r="JFM6" s="135"/>
      <c r="JFN6" s="135"/>
      <c r="JFO6" s="135"/>
      <c r="JFP6" s="135"/>
      <c r="JFQ6" s="135"/>
      <c r="JFR6" s="135"/>
      <c r="JFS6" s="135"/>
      <c r="JFT6" s="135"/>
      <c r="JFU6" s="135"/>
      <c r="JFV6" s="135"/>
      <c r="JFW6" s="135"/>
      <c r="JFX6" s="135"/>
      <c r="JFY6" s="135"/>
      <c r="JFZ6" s="135"/>
      <c r="JGA6" s="135"/>
      <c r="JGB6" s="135"/>
      <c r="JGC6" s="135"/>
      <c r="JGD6" s="135"/>
      <c r="JGE6" s="135"/>
      <c r="JGF6" s="135"/>
      <c r="JGG6" s="135"/>
      <c r="JGH6" s="135"/>
      <c r="JGI6" s="135"/>
      <c r="JGJ6" s="135"/>
      <c r="JGK6" s="135"/>
      <c r="JGL6" s="135"/>
      <c r="JGM6" s="135"/>
      <c r="JGN6" s="135"/>
      <c r="JGO6" s="135"/>
      <c r="JGP6" s="135"/>
      <c r="JGQ6" s="135"/>
      <c r="JGR6" s="135"/>
      <c r="JGS6" s="135"/>
      <c r="JGT6" s="135"/>
      <c r="JGU6" s="135"/>
      <c r="JGV6" s="135"/>
      <c r="JGW6" s="135"/>
      <c r="JGX6" s="135"/>
      <c r="JGY6" s="135"/>
      <c r="JGZ6" s="135"/>
      <c r="JHA6" s="135"/>
      <c r="JHB6" s="135"/>
      <c r="JHC6" s="135"/>
      <c r="JHD6" s="135"/>
      <c r="JHE6" s="135"/>
      <c r="JHF6" s="135"/>
      <c r="JHG6" s="135"/>
      <c r="JHH6" s="135"/>
      <c r="JHI6" s="135"/>
      <c r="JHJ6" s="135"/>
      <c r="JHK6" s="135"/>
      <c r="JHL6" s="135"/>
      <c r="JHM6" s="135"/>
      <c r="JHN6" s="135"/>
      <c r="JHO6" s="135"/>
      <c r="JHP6" s="135"/>
      <c r="JHQ6" s="135"/>
      <c r="JHR6" s="135"/>
      <c r="JHS6" s="135"/>
      <c r="JHT6" s="135"/>
      <c r="JHU6" s="135"/>
      <c r="JHV6" s="135"/>
      <c r="JHW6" s="135"/>
      <c r="JHX6" s="135"/>
      <c r="JHY6" s="135"/>
      <c r="JHZ6" s="135"/>
      <c r="JIA6" s="135"/>
      <c r="JIB6" s="135"/>
      <c r="JIC6" s="135"/>
      <c r="JID6" s="135"/>
      <c r="JIE6" s="135"/>
      <c r="JIF6" s="135"/>
      <c r="JIG6" s="135"/>
      <c r="JIH6" s="135"/>
      <c r="JII6" s="135"/>
      <c r="JIJ6" s="135"/>
      <c r="JIK6" s="135"/>
      <c r="JIL6" s="135"/>
      <c r="JIM6" s="135"/>
      <c r="JIN6" s="135"/>
      <c r="JIO6" s="135"/>
      <c r="JIP6" s="135"/>
      <c r="JIQ6" s="135"/>
      <c r="JIR6" s="135"/>
      <c r="JIS6" s="135"/>
      <c r="JIT6" s="135"/>
      <c r="JIU6" s="135"/>
      <c r="JIV6" s="135"/>
      <c r="JIW6" s="135"/>
      <c r="JIX6" s="135"/>
      <c r="JIY6" s="135"/>
      <c r="JIZ6" s="135"/>
      <c r="JJA6" s="135"/>
      <c r="JJB6" s="135"/>
      <c r="JJC6" s="135"/>
      <c r="JJD6" s="135"/>
      <c r="JJE6" s="135"/>
      <c r="JJF6" s="135"/>
      <c r="JJG6" s="135"/>
      <c r="JJH6" s="135"/>
      <c r="JJI6" s="135"/>
      <c r="JJJ6" s="135"/>
      <c r="JJK6" s="135"/>
      <c r="JJL6" s="135"/>
      <c r="JJM6" s="135"/>
      <c r="JJN6" s="135"/>
      <c r="JJO6" s="135"/>
      <c r="JJP6" s="135"/>
      <c r="JJQ6" s="135"/>
      <c r="JJR6" s="135"/>
      <c r="JJS6" s="135"/>
      <c r="JJT6" s="135"/>
      <c r="JJU6" s="135"/>
      <c r="JJV6" s="135"/>
      <c r="JJW6" s="135"/>
      <c r="JJX6" s="135"/>
      <c r="JJY6" s="135"/>
      <c r="JJZ6" s="135"/>
      <c r="JKA6" s="135"/>
      <c r="JKB6" s="135"/>
      <c r="JKC6" s="135"/>
      <c r="JKD6" s="135"/>
      <c r="JKE6" s="135"/>
      <c r="JKF6" s="135"/>
      <c r="JKG6" s="135"/>
      <c r="JKH6" s="135"/>
      <c r="JKI6" s="135"/>
      <c r="JKJ6" s="135"/>
      <c r="JKK6" s="135"/>
      <c r="JKL6" s="135"/>
      <c r="JKM6" s="135"/>
      <c r="JKN6" s="135"/>
      <c r="JKO6" s="135"/>
      <c r="JKP6" s="135"/>
      <c r="JKQ6" s="135"/>
      <c r="JKR6" s="135"/>
      <c r="JKS6" s="135"/>
      <c r="JKT6" s="135"/>
      <c r="JKU6" s="135"/>
      <c r="JKV6" s="135"/>
      <c r="JKW6" s="135"/>
      <c r="JKX6" s="135"/>
      <c r="JKY6" s="135"/>
      <c r="JKZ6" s="135"/>
      <c r="JLA6" s="135"/>
      <c r="JLB6" s="135"/>
      <c r="JLC6" s="135"/>
      <c r="JLD6" s="135"/>
      <c r="JLE6" s="135"/>
      <c r="JLF6" s="135"/>
      <c r="JLG6" s="135"/>
      <c r="JLH6" s="135"/>
      <c r="JLI6" s="135"/>
      <c r="JLJ6" s="135"/>
      <c r="JLK6" s="135"/>
      <c r="JLL6" s="135"/>
      <c r="JLM6" s="135"/>
      <c r="JLN6" s="135"/>
      <c r="JLO6" s="135"/>
      <c r="JLP6" s="135"/>
      <c r="JLQ6" s="135"/>
      <c r="JLR6" s="135"/>
      <c r="JLS6" s="135"/>
      <c r="JLT6" s="135"/>
      <c r="JLU6" s="135"/>
      <c r="JLV6" s="135"/>
      <c r="JLW6" s="135"/>
      <c r="JLX6" s="135"/>
      <c r="JLY6" s="135"/>
      <c r="JLZ6" s="135"/>
      <c r="JMA6" s="135"/>
      <c r="JMB6" s="135"/>
      <c r="JMC6" s="135"/>
      <c r="JMD6" s="135"/>
      <c r="JME6" s="135"/>
      <c r="JMF6" s="135"/>
      <c r="JMG6" s="135"/>
      <c r="JMH6" s="135"/>
      <c r="JMI6" s="135"/>
      <c r="JMJ6" s="135"/>
      <c r="JMK6" s="135"/>
      <c r="JML6" s="135"/>
      <c r="JMM6" s="135"/>
      <c r="JMN6" s="135"/>
      <c r="JMO6" s="135"/>
      <c r="JMP6" s="135"/>
      <c r="JMQ6" s="135"/>
      <c r="JMR6" s="135"/>
      <c r="JMS6" s="135"/>
      <c r="JMT6" s="135"/>
      <c r="JMU6" s="135"/>
      <c r="JMV6" s="135"/>
      <c r="JMW6" s="135"/>
      <c r="JMX6" s="135"/>
      <c r="JMY6" s="135"/>
      <c r="JMZ6" s="135"/>
      <c r="JNA6" s="135"/>
      <c r="JNB6" s="135"/>
      <c r="JNC6" s="135"/>
      <c r="JND6" s="135"/>
      <c r="JNE6" s="135"/>
      <c r="JNF6" s="135"/>
      <c r="JNG6" s="135"/>
      <c r="JNH6" s="135"/>
      <c r="JNI6" s="135"/>
      <c r="JNJ6" s="135"/>
      <c r="JNK6" s="135"/>
      <c r="JNL6" s="135"/>
      <c r="JNM6" s="135"/>
      <c r="JNN6" s="135"/>
      <c r="JNO6" s="135"/>
      <c r="JNP6" s="135"/>
      <c r="JNQ6" s="135"/>
      <c r="JNR6" s="135"/>
      <c r="JNS6" s="135"/>
      <c r="JNT6" s="135"/>
      <c r="JNU6" s="135"/>
      <c r="JNV6" s="135"/>
      <c r="JNW6" s="135"/>
      <c r="JNX6" s="135"/>
      <c r="JNY6" s="135"/>
      <c r="JNZ6" s="135"/>
      <c r="JOA6" s="135"/>
      <c r="JOB6" s="135"/>
      <c r="JOC6" s="135"/>
      <c r="JOD6" s="135"/>
      <c r="JOE6" s="135"/>
      <c r="JOF6" s="135"/>
      <c r="JOG6" s="135"/>
      <c r="JOH6" s="135"/>
      <c r="JOI6" s="135"/>
      <c r="JOJ6" s="135"/>
      <c r="JOK6" s="135"/>
      <c r="JOL6" s="135"/>
      <c r="JOM6" s="135"/>
      <c r="JON6" s="135"/>
      <c r="JOO6" s="135"/>
      <c r="JOP6" s="135"/>
      <c r="JOQ6" s="135"/>
      <c r="JOR6" s="135"/>
      <c r="JOS6" s="135"/>
      <c r="JOT6" s="135"/>
      <c r="JOU6" s="135"/>
      <c r="JOV6" s="135"/>
      <c r="JOW6" s="135"/>
      <c r="JOX6" s="135"/>
      <c r="JOY6" s="135"/>
      <c r="JOZ6" s="135"/>
      <c r="JPA6" s="135"/>
      <c r="JPB6" s="135"/>
      <c r="JPC6" s="135"/>
      <c r="JPD6" s="135"/>
      <c r="JPE6" s="135"/>
      <c r="JPF6" s="135"/>
      <c r="JPG6" s="135"/>
      <c r="JPH6" s="135"/>
      <c r="JPI6" s="135"/>
      <c r="JPJ6" s="135"/>
      <c r="JPK6" s="135"/>
      <c r="JPL6" s="135"/>
      <c r="JPM6" s="135"/>
      <c r="JPN6" s="135"/>
      <c r="JPO6" s="135"/>
      <c r="JPP6" s="135"/>
      <c r="JPQ6" s="135"/>
      <c r="JPR6" s="135"/>
      <c r="JPS6" s="135"/>
      <c r="JPT6" s="135"/>
      <c r="JPU6" s="135"/>
      <c r="JPV6" s="135"/>
      <c r="JPW6" s="135"/>
      <c r="JPX6" s="135"/>
      <c r="JPY6" s="135"/>
      <c r="JPZ6" s="135"/>
      <c r="JQA6" s="135"/>
      <c r="JQB6" s="135"/>
      <c r="JQC6" s="135"/>
      <c r="JQD6" s="135"/>
      <c r="JQE6" s="135"/>
      <c r="JQF6" s="135"/>
      <c r="JQG6" s="135"/>
      <c r="JQH6" s="135"/>
      <c r="JQI6" s="135"/>
      <c r="JQJ6" s="135"/>
      <c r="JQK6" s="135"/>
      <c r="JQL6" s="135"/>
      <c r="JQM6" s="135"/>
      <c r="JQN6" s="135"/>
      <c r="JQO6" s="135"/>
      <c r="JQP6" s="135"/>
      <c r="JQQ6" s="135"/>
      <c r="JQR6" s="135"/>
      <c r="JQS6" s="135"/>
      <c r="JQT6" s="135"/>
      <c r="JQU6" s="135"/>
      <c r="JQV6" s="135"/>
      <c r="JQW6" s="135"/>
      <c r="JQX6" s="135"/>
      <c r="JQY6" s="135"/>
      <c r="JQZ6" s="135"/>
      <c r="JRA6" s="135"/>
      <c r="JRB6" s="135"/>
      <c r="JRC6" s="135"/>
      <c r="JRD6" s="135"/>
      <c r="JRE6" s="135"/>
      <c r="JRF6" s="135"/>
      <c r="JRG6" s="135"/>
      <c r="JRH6" s="135"/>
      <c r="JRI6" s="135"/>
      <c r="JRJ6" s="135"/>
      <c r="JRK6" s="135"/>
      <c r="JRL6" s="135"/>
      <c r="JRM6" s="135"/>
      <c r="JRN6" s="135"/>
      <c r="JRO6" s="135"/>
      <c r="JRP6" s="135"/>
      <c r="JRQ6" s="135"/>
      <c r="JRR6" s="135"/>
      <c r="JRS6" s="135"/>
      <c r="JRT6" s="135"/>
      <c r="JRU6" s="135"/>
      <c r="JRV6" s="135"/>
      <c r="JRW6" s="135"/>
      <c r="JRX6" s="135"/>
      <c r="JRY6" s="135"/>
      <c r="JRZ6" s="135"/>
      <c r="JSA6" s="135"/>
      <c r="JSB6" s="135"/>
      <c r="JSC6" s="135"/>
      <c r="JSD6" s="135"/>
      <c r="JSE6" s="135"/>
      <c r="JSF6" s="135"/>
      <c r="JSG6" s="135"/>
      <c r="JSH6" s="135"/>
      <c r="JSI6" s="135"/>
      <c r="JSJ6" s="135"/>
      <c r="JSK6" s="135"/>
      <c r="JSL6" s="135"/>
      <c r="JSM6" s="135"/>
      <c r="JSN6" s="135"/>
      <c r="JSO6" s="135"/>
      <c r="JSP6" s="135"/>
      <c r="JSQ6" s="135"/>
      <c r="JSR6" s="135"/>
      <c r="JSS6" s="135"/>
      <c r="JST6" s="135"/>
      <c r="JSU6" s="135"/>
      <c r="JSV6" s="135"/>
      <c r="JSW6" s="135"/>
      <c r="JSX6" s="135"/>
      <c r="JSY6" s="135"/>
      <c r="JSZ6" s="135"/>
      <c r="JTA6" s="135"/>
      <c r="JTB6" s="135"/>
      <c r="JTC6" s="135"/>
      <c r="JTD6" s="135"/>
      <c r="JTE6" s="135"/>
      <c r="JTF6" s="135"/>
      <c r="JTG6" s="135"/>
      <c r="JTH6" s="135"/>
      <c r="JTI6" s="135"/>
      <c r="JTJ6" s="135"/>
      <c r="JTK6" s="135"/>
      <c r="JTL6" s="135"/>
      <c r="JTM6" s="135"/>
      <c r="JTN6" s="135"/>
      <c r="JTO6" s="135"/>
      <c r="JTP6" s="135"/>
      <c r="JTQ6" s="135"/>
      <c r="JTR6" s="135"/>
      <c r="JTS6" s="135"/>
      <c r="JTT6" s="135"/>
      <c r="JTU6" s="135"/>
      <c r="JTV6" s="135"/>
      <c r="JTW6" s="135"/>
      <c r="JTX6" s="135"/>
      <c r="JTY6" s="135"/>
      <c r="JTZ6" s="135"/>
      <c r="JUA6" s="135"/>
      <c r="JUB6" s="135"/>
      <c r="JUC6" s="135"/>
      <c r="JUD6" s="135"/>
      <c r="JUE6" s="135"/>
      <c r="JUF6" s="135"/>
      <c r="JUG6" s="135"/>
      <c r="JUH6" s="135"/>
      <c r="JUI6" s="135"/>
      <c r="JUJ6" s="135"/>
      <c r="JUK6" s="135"/>
      <c r="JUL6" s="135"/>
      <c r="JUM6" s="135"/>
      <c r="JUN6" s="135"/>
      <c r="JUO6" s="135"/>
      <c r="JUP6" s="135"/>
      <c r="JUQ6" s="135"/>
      <c r="JUR6" s="135"/>
      <c r="JUS6" s="135"/>
      <c r="JUT6" s="135"/>
      <c r="JUU6" s="135"/>
      <c r="JUV6" s="135"/>
      <c r="JUW6" s="135"/>
      <c r="JUX6" s="135"/>
      <c r="JUY6" s="135"/>
      <c r="JUZ6" s="135"/>
      <c r="JVA6" s="135"/>
      <c r="JVB6" s="135"/>
      <c r="JVC6" s="135"/>
      <c r="JVD6" s="135"/>
      <c r="JVE6" s="135"/>
      <c r="JVF6" s="135"/>
      <c r="JVG6" s="135"/>
      <c r="JVH6" s="135"/>
      <c r="JVI6" s="135"/>
      <c r="JVJ6" s="135"/>
      <c r="JVK6" s="135"/>
      <c r="JVL6" s="135"/>
      <c r="JVM6" s="135"/>
      <c r="JVN6" s="135"/>
      <c r="JVO6" s="135"/>
      <c r="JVP6" s="135"/>
      <c r="JVQ6" s="135"/>
      <c r="JVR6" s="135"/>
      <c r="JVS6" s="135"/>
      <c r="JVT6" s="135"/>
      <c r="JVU6" s="135"/>
      <c r="JVV6" s="135"/>
      <c r="JVW6" s="135"/>
      <c r="JVX6" s="135"/>
      <c r="JVY6" s="135"/>
      <c r="JVZ6" s="135"/>
      <c r="JWA6" s="135"/>
      <c r="JWB6" s="135"/>
      <c r="JWC6" s="135"/>
      <c r="JWD6" s="135"/>
      <c r="JWE6" s="135"/>
      <c r="JWF6" s="135"/>
      <c r="JWG6" s="135"/>
      <c r="JWH6" s="135"/>
      <c r="JWI6" s="135"/>
      <c r="JWJ6" s="135"/>
      <c r="JWK6" s="135"/>
      <c r="JWL6" s="135"/>
      <c r="JWM6" s="135"/>
      <c r="JWN6" s="135"/>
      <c r="JWO6" s="135"/>
      <c r="JWP6" s="135"/>
      <c r="JWQ6" s="135"/>
      <c r="JWR6" s="135"/>
      <c r="JWS6" s="135"/>
      <c r="JWT6" s="135"/>
      <c r="JWU6" s="135"/>
      <c r="JWV6" s="135"/>
      <c r="JWW6" s="135"/>
      <c r="JWX6" s="135"/>
      <c r="JWY6" s="135"/>
      <c r="JWZ6" s="135"/>
      <c r="JXA6" s="135"/>
      <c r="JXB6" s="135"/>
      <c r="JXC6" s="135"/>
      <c r="JXD6" s="135"/>
      <c r="JXE6" s="135"/>
      <c r="JXF6" s="135"/>
      <c r="JXG6" s="135"/>
      <c r="JXH6" s="135"/>
      <c r="JXI6" s="135"/>
      <c r="JXJ6" s="135"/>
      <c r="JXK6" s="135"/>
      <c r="JXL6" s="135"/>
      <c r="JXM6" s="135"/>
      <c r="JXN6" s="135"/>
      <c r="JXO6" s="135"/>
      <c r="JXP6" s="135"/>
      <c r="JXQ6" s="135"/>
      <c r="JXR6" s="135"/>
      <c r="JXS6" s="135"/>
      <c r="JXT6" s="135"/>
      <c r="JXU6" s="135"/>
      <c r="JXV6" s="135"/>
      <c r="JXW6" s="135"/>
      <c r="JXX6" s="135"/>
      <c r="JXY6" s="135"/>
      <c r="JXZ6" s="135"/>
      <c r="JYA6" s="135"/>
      <c r="JYB6" s="135"/>
      <c r="JYC6" s="135"/>
      <c r="JYD6" s="135"/>
      <c r="JYE6" s="135"/>
      <c r="JYF6" s="135"/>
      <c r="JYG6" s="135"/>
      <c r="JYH6" s="135"/>
      <c r="JYI6" s="135"/>
      <c r="JYJ6" s="135"/>
      <c r="JYK6" s="135"/>
      <c r="JYL6" s="135"/>
      <c r="JYM6" s="135"/>
      <c r="JYN6" s="135"/>
      <c r="JYO6" s="135"/>
      <c r="JYP6" s="135"/>
      <c r="JYQ6" s="135"/>
      <c r="JYR6" s="135"/>
      <c r="JYS6" s="135"/>
      <c r="JYT6" s="135"/>
      <c r="JYU6" s="135"/>
      <c r="JYV6" s="135"/>
      <c r="JYW6" s="135"/>
      <c r="JYX6" s="135"/>
      <c r="JYY6" s="135"/>
      <c r="JYZ6" s="135"/>
      <c r="JZA6" s="135"/>
      <c r="JZB6" s="135"/>
      <c r="JZC6" s="135"/>
      <c r="JZD6" s="135"/>
      <c r="JZE6" s="135"/>
      <c r="JZF6" s="135"/>
      <c r="JZG6" s="135"/>
      <c r="JZH6" s="135"/>
      <c r="JZI6" s="135"/>
      <c r="JZJ6" s="135"/>
      <c r="JZK6" s="135"/>
      <c r="JZL6" s="135"/>
      <c r="JZM6" s="135"/>
      <c r="JZN6" s="135"/>
      <c r="JZO6" s="135"/>
      <c r="JZP6" s="135"/>
      <c r="JZQ6" s="135"/>
      <c r="JZR6" s="135"/>
      <c r="JZS6" s="135"/>
      <c r="JZT6" s="135"/>
      <c r="JZU6" s="135"/>
      <c r="JZV6" s="135"/>
      <c r="JZW6" s="135"/>
      <c r="JZX6" s="135"/>
      <c r="JZY6" s="135"/>
      <c r="JZZ6" s="135"/>
      <c r="KAA6" s="135"/>
      <c r="KAB6" s="135"/>
      <c r="KAC6" s="135"/>
      <c r="KAD6" s="135"/>
      <c r="KAE6" s="135"/>
      <c r="KAF6" s="135"/>
      <c r="KAG6" s="135"/>
      <c r="KAH6" s="135"/>
      <c r="KAI6" s="135"/>
      <c r="KAJ6" s="135"/>
      <c r="KAK6" s="135"/>
      <c r="KAL6" s="135"/>
      <c r="KAM6" s="135"/>
      <c r="KAN6" s="135"/>
      <c r="KAO6" s="135"/>
      <c r="KAP6" s="135"/>
      <c r="KAQ6" s="135"/>
      <c r="KAR6" s="135"/>
      <c r="KAS6" s="135"/>
      <c r="KAT6" s="135"/>
      <c r="KAU6" s="135"/>
      <c r="KAV6" s="135"/>
      <c r="KAW6" s="135"/>
      <c r="KAX6" s="135"/>
      <c r="KAY6" s="135"/>
      <c r="KAZ6" s="135"/>
      <c r="KBA6" s="135"/>
      <c r="KBB6" s="135"/>
      <c r="KBC6" s="135"/>
      <c r="KBD6" s="135"/>
      <c r="KBE6" s="135"/>
      <c r="KBF6" s="135"/>
      <c r="KBG6" s="135"/>
      <c r="KBH6" s="135"/>
      <c r="KBI6" s="135"/>
      <c r="KBJ6" s="135"/>
      <c r="KBK6" s="135"/>
      <c r="KBL6" s="135"/>
      <c r="KBM6" s="135"/>
      <c r="KBN6" s="135"/>
      <c r="KBO6" s="135"/>
      <c r="KBP6" s="135"/>
      <c r="KBQ6" s="135"/>
      <c r="KBR6" s="135"/>
      <c r="KBS6" s="135"/>
      <c r="KBT6" s="135"/>
      <c r="KBU6" s="135"/>
      <c r="KBV6" s="135"/>
      <c r="KBW6" s="135"/>
      <c r="KBX6" s="135"/>
      <c r="KBY6" s="135"/>
      <c r="KBZ6" s="135"/>
      <c r="KCA6" s="135"/>
      <c r="KCB6" s="135"/>
      <c r="KCC6" s="135"/>
      <c r="KCD6" s="135"/>
      <c r="KCE6" s="135"/>
      <c r="KCF6" s="135"/>
      <c r="KCG6" s="135"/>
      <c r="KCH6" s="135"/>
      <c r="KCI6" s="135"/>
      <c r="KCJ6" s="135"/>
      <c r="KCK6" s="135"/>
      <c r="KCL6" s="135"/>
      <c r="KCM6" s="135"/>
      <c r="KCN6" s="135"/>
      <c r="KCO6" s="135"/>
      <c r="KCP6" s="135"/>
      <c r="KCQ6" s="135"/>
      <c r="KCR6" s="135"/>
      <c r="KCS6" s="135"/>
      <c r="KCT6" s="135"/>
      <c r="KCU6" s="135"/>
      <c r="KCV6" s="135"/>
      <c r="KCW6" s="135"/>
      <c r="KCX6" s="135"/>
      <c r="KCY6" s="135"/>
      <c r="KCZ6" s="135"/>
      <c r="KDA6" s="135"/>
      <c r="KDB6" s="135"/>
      <c r="KDC6" s="135"/>
      <c r="KDD6" s="135"/>
      <c r="KDE6" s="135"/>
      <c r="KDF6" s="135"/>
      <c r="KDG6" s="135"/>
      <c r="KDH6" s="135"/>
      <c r="KDI6" s="135"/>
      <c r="KDJ6" s="135"/>
      <c r="KDK6" s="135"/>
      <c r="KDL6" s="135"/>
      <c r="KDM6" s="135"/>
      <c r="KDN6" s="135"/>
      <c r="KDO6" s="135"/>
      <c r="KDP6" s="135"/>
      <c r="KDQ6" s="135"/>
      <c r="KDR6" s="135"/>
      <c r="KDS6" s="135"/>
      <c r="KDT6" s="135"/>
      <c r="KDU6" s="135"/>
      <c r="KDV6" s="135"/>
      <c r="KDW6" s="135"/>
      <c r="KDX6" s="135"/>
      <c r="KDY6" s="135"/>
      <c r="KDZ6" s="135"/>
      <c r="KEA6" s="135"/>
      <c r="KEB6" s="135"/>
      <c r="KEC6" s="135"/>
      <c r="KED6" s="135"/>
      <c r="KEE6" s="135"/>
      <c r="KEF6" s="135"/>
      <c r="KEG6" s="135"/>
      <c r="KEH6" s="135"/>
      <c r="KEI6" s="135"/>
      <c r="KEJ6" s="135"/>
      <c r="KEK6" s="135"/>
      <c r="KEL6" s="135"/>
      <c r="KEM6" s="135"/>
      <c r="KEN6" s="135"/>
      <c r="KEO6" s="135"/>
      <c r="KEP6" s="135"/>
      <c r="KEQ6" s="135"/>
      <c r="KER6" s="135"/>
      <c r="KES6" s="135"/>
      <c r="KET6" s="135"/>
      <c r="KEU6" s="135"/>
      <c r="KEV6" s="135"/>
      <c r="KEW6" s="135"/>
      <c r="KEX6" s="135"/>
      <c r="KEY6" s="135"/>
      <c r="KEZ6" s="135"/>
      <c r="KFA6" s="135"/>
      <c r="KFB6" s="135"/>
      <c r="KFC6" s="135"/>
      <c r="KFD6" s="135"/>
      <c r="KFE6" s="135"/>
      <c r="KFF6" s="135"/>
      <c r="KFG6" s="135"/>
      <c r="KFH6" s="135"/>
      <c r="KFI6" s="135"/>
      <c r="KFJ6" s="135"/>
      <c r="KFK6" s="135"/>
      <c r="KFL6" s="135"/>
      <c r="KFM6" s="135"/>
      <c r="KFN6" s="135"/>
      <c r="KFO6" s="135"/>
      <c r="KFP6" s="135"/>
      <c r="KFQ6" s="135"/>
      <c r="KFR6" s="135"/>
      <c r="KFS6" s="135"/>
      <c r="KFT6" s="135"/>
      <c r="KFU6" s="135"/>
      <c r="KFV6" s="135"/>
      <c r="KFW6" s="135"/>
      <c r="KFX6" s="135"/>
      <c r="KFY6" s="135"/>
      <c r="KFZ6" s="135"/>
      <c r="KGA6" s="135"/>
      <c r="KGB6" s="135"/>
      <c r="KGC6" s="135"/>
      <c r="KGD6" s="135"/>
      <c r="KGE6" s="135"/>
      <c r="KGF6" s="135"/>
      <c r="KGG6" s="135"/>
      <c r="KGH6" s="135"/>
      <c r="KGI6" s="135"/>
      <c r="KGJ6" s="135"/>
      <c r="KGK6" s="135"/>
      <c r="KGL6" s="135"/>
      <c r="KGM6" s="135"/>
      <c r="KGN6" s="135"/>
      <c r="KGO6" s="135"/>
      <c r="KGP6" s="135"/>
      <c r="KGQ6" s="135"/>
      <c r="KGR6" s="135"/>
      <c r="KGS6" s="135"/>
      <c r="KGT6" s="135"/>
      <c r="KGU6" s="135"/>
      <c r="KGV6" s="135"/>
      <c r="KGW6" s="135"/>
      <c r="KGX6" s="135"/>
      <c r="KGY6" s="135"/>
      <c r="KGZ6" s="135"/>
      <c r="KHA6" s="135"/>
      <c r="KHB6" s="135"/>
      <c r="KHC6" s="135"/>
      <c r="KHD6" s="135"/>
      <c r="KHE6" s="135"/>
      <c r="KHF6" s="135"/>
      <c r="KHG6" s="135"/>
      <c r="KHH6" s="135"/>
      <c r="KHI6" s="135"/>
      <c r="KHJ6" s="135"/>
      <c r="KHK6" s="135"/>
      <c r="KHL6" s="135"/>
      <c r="KHM6" s="135"/>
      <c r="KHN6" s="135"/>
      <c r="KHO6" s="135"/>
      <c r="KHP6" s="135"/>
      <c r="KHQ6" s="135"/>
      <c r="KHR6" s="135"/>
      <c r="KHS6" s="135"/>
      <c r="KHT6" s="135"/>
      <c r="KHU6" s="135"/>
      <c r="KHV6" s="135"/>
      <c r="KHW6" s="135"/>
      <c r="KHX6" s="135"/>
      <c r="KHY6" s="135"/>
      <c r="KHZ6" s="135"/>
      <c r="KIA6" s="135"/>
      <c r="KIB6" s="135"/>
      <c r="KIC6" s="135"/>
      <c r="KID6" s="135"/>
      <c r="KIE6" s="135"/>
      <c r="KIF6" s="135"/>
      <c r="KIG6" s="135"/>
      <c r="KIH6" s="135"/>
      <c r="KII6" s="135"/>
      <c r="KIJ6" s="135"/>
      <c r="KIK6" s="135"/>
      <c r="KIL6" s="135"/>
      <c r="KIM6" s="135"/>
      <c r="KIN6" s="135"/>
      <c r="KIO6" s="135"/>
      <c r="KIP6" s="135"/>
      <c r="KIQ6" s="135"/>
      <c r="KIR6" s="135"/>
      <c r="KIS6" s="135"/>
      <c r="KIT6" s="135"/>
      <c r="KIU6" s="135"/>
      <c r="KIV6" s="135"/>
      <c r="KIW6" s="135"/>
      <c r="KIX6" s="135"/>
      <c r="KIY6" s="135"/>
      <c r="KIZ6" s="135"/>
      <c r="KJA6" s="135"/>
      <c r="KJB6" s="135"/>
      <c r="KJC6" s="135"/>
      <c r="KJD6" s="135"/>
      <c r="KJE6" s="135"/>
      <c r="KJF6" s="135"/>
      <c r="KJG6" s="135"/>
      <c r="KJH6" s="135"/>
      <c r="KJI6" s="135"/>
      <c r="KJJ6" s="135"/>
      <c r="KJK6" s="135"/>
      <c r="KJL6" s="135"/>
      <c r="KJM6" s="135"/>
      <c r="KJN6" s="135"/>
      <c r="KJO6" s="135"/>
      <c r="KJP6" s="135"/>
      <c r="KJQ6" s="135"/>
      <c r="KJR6" s="135"/>
      <c r="KJS6" s="135"/>
      <c r="KJT6" s="135"/>
      <c r="KJU6" s="135"/>
      <c r="KJV6" s="135"/>
      <c r="KJW6" s="135"/>
      <c r="KJX6" s="135"/>
      <c r="KJY6" s="135"/>
      <c r="KJZ6" s="135"/>
      <c r="KKA6" s="135"/>
      <c r="KKB6" s="135"/>
      <c r="KKC6" s="135"/>
      <c r="KKD6" s="135"/>
      <c r="KKE6" s="135"/>
      <c r="KKF6" s="135"/>
      <c r="KKG6" s="135"/>
      <c r="KKH6" s="135"/>
      <c r="KKI6" s="135"/>
      <c r="KKJ6" s="135"/>
      <c r="KKK6" s="135"/>
      <c r="KKL6" s="135"/>
      <c r="KKM6" s="135"/>
      <c r="KKN6" s="135"/>
      <c r="KKO6" s="135"/>
      <c r="KKP6" s="135"/>
      <c r="KKQ6" s="135"/>
      <c r="KKR6" s="135"/>
      <c r="KKS6" s="135"/>
      <c r="KKT6" s="135"/>
      <c r="KKU6" s="135"/>
      <c r="KKV6" s="135"/>
      <c r="KKW6" s="135"/>
      <c r="KKX6" s="135"/>
      <c r="KKY6" s="135"/>
      <c r="KKZ6" s="135"/>
      <c r="KLA6" s="135"/>
      <c r="KLB6" s="135"/>
      <c r="KLC6" s="135"/>
      <c r="KLD6" s="135"/>
      <c r="KLE6" s="135"/>
      <c r="KLF6" s="135"/>
      <c r="KLG6" s="135"/>
      <c r="KLH6" s="135"/>
      <c r="KLI6" s="135"/>
      <c r="KLJ6" s="135"/>
      <c r="KLK6" s="135"/>
      <c r="KLL6" s="135"/>
      <c r="KLM6" s="135"/>
      <c r="KLN6" s="135"/>
      <c r="KLO6" s="135"/>
      <c r="KLP6" s="135"/>
      <c r="KLQ6" s="135"/>
      <c r="KLR6" s="135"/>
      <c r="KLS6" s="135"/>
      <c r="KLT6" s="135"/>
      <c r="KLU6" s="135"/>
      <c r="KLV6" s="135"/>
      <c r="KLW6" s="135"/>
      <c r="KLX6" s="135"/>
      <c r="KLY6" s="135"/>
      <c r="KLZ6" s="135"/>
      <c r="KMA6" s="135"/>
      <c r="KMB6" s="135"/>
      <c r="KMC6" s="135"/>
      <c r="KMD6" s="135"/>
      <c r="KME6" s="135"/>
      <c r="KMF6" s="135"/>
      <c r="KMG6" s="135"/>
      <c r="KMH6" s="135"/>
      <c r="KMI6" s="135"/>
      <c r="KMJ6" s="135"/>
      <c r="KMK6" s="135"/>
      <c r="KML6" s="135"/>
      <c r="KMM6" s="135"/>
      <c r="KMN6" s="135"/>
      <c r="KMO6" s="135"/>
      <c r="KMP6" s="135"/>
      <c r="KMQ6" s="135"/>
      <c r="KMR6" s="135"/>
      <c r="KMS6" s="135"/>
      <c r="KMT6" s="135"/>
      <c r="KMU6" s="135"/>
      <c r="KMV6" s="135"/>
      <c r="KMW6" s="135"/>
      <c r="KMX6" s="135"/>
      <c r="KMY6" s="135"/>
      <c r="KMZ6" s="135"/>
      <c r="KNA6" s="135"/>
      <c r="KNB6" s="135"/>
      <c r="KNC6" s="135"/>
      <c r="KND6" s="135"/>
      <c r="KNE6" s="135"/>
      <c r="KNF6" s="135"/>
      <c r="KNG6" s="135"/>
      <c r="KNH6" s="135"/>
      <c r="KNI6" s="135"/>
      <c r="KNJ6" s="135"/>
      <c r="KNK6" s="135"/>
      <c r="KNL6" s="135"/>
      <c r="KNM6" s="135"/>
      <c r="KNN6" s="135"/>
      <c r="KNO6" s="135"/>
      <c r="KNP6" s="135"/>
      <c r="KNQ6" s="135"/>
      <c r="KNR6" s="135"/>
      <c r="KNS6" s="135"/>
      <c r="KNT6" s="135"/>
      <c r="KNU6" s="135"/>
      <c r="KNV6" s="135"/>
      <c r="KNW6" s="135"/>
      <c r="KNX6" s="135"/>
      <c r="KNY6" s="135"/>
      <c r="KNZ6" s="135"/>
      <c r="KOA6" s="135"/>
      <c r="KOB6" s="135"/>
      <c r="KOC6" s="135"/>
      <c r="KOD6" s="135"/>
      <c r="KOE6" s="135"/>
      <c r="KOF6" s="135"/>
      <c r="KOG6" s="135"/>
      <c r="KOH6" s="135"/>
      <c r="KOI6" s="135"/>
      <c r="KOJ6" s="135"/>
      <c r="KOK6" s="135"/>
      <c r="KOL6" s="135"/>
      <c r="KOM6" s="135"/>
      <c r="KON6" s="135"/>
      <c r="KOO6" s="135"/>
      <c r="KOP6" s="135"/>
      <c r="KOQ6" s="135"/>
      <c r="KOR6" s="135"/>
      <c r="KOS6" s="135"/>
      <c r="KOT6" s="135"/>
      <c r="KOU6" s="135"/>
      <c r="KOV6" s="135"/>
      <c r="KOW6" s="135"/>
      <c r="KOX6" s="135"/>
      <c r="KOY6" s="135"/>
      <c r="KOZ6" s="135"/>
      <c r="KPA6" s="135"/>
      <c r="KPB6" s="135"/>
      <c r="KPC6" s="135"/>
      <c r="KPD6" s="135"/>
      <c r="KPE6" s="135"/>
      <c r="KPF6" s="135"/>
      <c r="KPG6" s="135"/>
      <c r="KPH6" s="135"/>
      <c r="KPI6" s="135"/>
      <c r="KPJ6" s="135"/>
      <c r="KPK6" s="135"/>
      <c r="KPL6" s="135"/>
      <c r="KPM6" s="135"/>
      <c r="KPN6" s="135"/>
      <c r="KPO6" s="135"/>
      <c r="KPP6" s="135"/>
      <c r="KPQ6" s="135"/>
      <c r="KPR6" s="135"/>
      <c r="KPS6" s="135"/>
      <c r="KPT6" s="135"/>
      <c r="KPU6" s="135"/>
      <c r="KPV6" s="135"/>
      <c r="KPW6" s="135"/>
      <c r="KPX6" s="135"/>
      <c r="KPY6" s="135"/>
      <c r="KPZ6" s="135"/>
      <c r="KQA6" s="135"/>
      <c r="KQB6" s="135"/>
      <c r="KQC6" s="135"/>
      <c r="KQD6" s="135"/>
      <c r="KQE6" s="135"/>
      <c r="KQF6" s="135"/>
      <c r="KQG6" s="135"/>
      <c r="KQH6" s="135"/>
      <c r="KQI6" s="135"/>
      <c r="KQJ6" s="135"/>
      <c r="KQK6" s="135"/>
      <c r="KQL6" s="135"/>
      <c r="KQM6" s="135"/>
      <c r="KQN6" s="135"/>
      <c r="KQO6" s="135"/>
      <c r="KQP6" s="135"/>
      <c r="KQQ6" s="135"/>
      <c r="KQR6" s="135"/>
      <c r="KQS6" s="135"/>
      <c r="KQT6" s="135"/>
      <c r="KQU6" s="135"/>
      <c r="KQV6" s="135"/>
      <c r="KQW6" s="135"/>
      <c r="KQX6" s="135"/>
      <c r="KQY6" s="135"/>
      <c r="KQZ6" s="135"/>
      <c r="KRA6" s="135"/>
      <c r="KRB6" s="135"/>
      <c r="KRC6" s="135"/>
      <c r="KRD6" s="135"/>
      <c r="KRE6" s="135"/>
      <c r="KRF6" s="135"/>
      <c r="KRG6" s="135"/>
      <c r="KRH6" s="135"/>
      <c r="KRI6" s="135"/>
      <c r="KRJ6" s="135"/>
      <c r="KRK6" s="135"/>
      <c r="KRL6" s="135"/>
      <c r="KRM6" s="135"/>
      <c r="KRN6" s="135"/>
      <c r="KRO6" s="135"/>
      <c r="KRP6" s="135"/>
      <c r="KRQ6" s="135"/>
      <c r="KRR6" s="135"/>
      <c r="KRS6" s="135"/>
      <c r="KRT6" s="135"/>
      <c r="KRU6" s="135"/>
      <c r="KRV6" s="135"/>
      <c r="KRW6" s="135"/>
      <c r="KRX6" s="135"/>
      <c r="KRY6" s="135"/>
      <c r="KRZ6" s="135"/>
      <c r="KSA6" s="135"/>
      <c r="KSB6" s="135"/>
      <c r="KSC6" s="135"/>
      <c r="KSD6" s="135"/>
      <c r="KSE6" s="135"/>
      <c r="KSF6" s="135"/>
      <c r="KSG6" s="135"/>
      <c r="KSH6" s="135"/>
      <c r="KSI6" s="135"/>
      <c r="KSJ6" s="135"/>
      <c r="KSK6" s="135"/>
      <c r="KSL6" s="135"/>
      <c r="KSM6" s="135"/>
      <c r="KSN6" s="135"/>
      <c r="KSO6" s="135"/>
      <c r="KSP6" s="135"/>
      <c r="KSQ6" s="135"/>
      <c r="KSR6" s="135"/>
      <c r="KSS6" s="135"/>
      <c r="KST6" s="135"/>
      <c r="KSU6" s="135"/>
      <c r="KSV6" s="135"/>
      <c r="KSW6" s="135"/>
      <c r="KSX6" s="135"/>
      <c r="KSY6" s="135"/>
      <c r="KSZ6" s="135"/>
      <c r="KTA6" s="135"/>
      <c r="KTB6" s="135"/>
      <c r="KTC6" s="135"/>
      <c r="KTD6" s="135"/>
      <c r="KTE6" s="135"/>
      <c r="KTF6" s="135"/>
      <c r="KTG6" s="135"/>
      <c r="KTH6" s="135"/>
      <c r="KTI6" s="135"/>
      <c r="KTJ6" s="135"/>
      <c r="KTK6" s="135"/>
      <c r="KTL6" s="135"/>
      <c r="KTM6" s="135"/>
      <c r="KTN6" s="135"/>
      <c r="KTO6" s="135"/>
      <c r="KTP6" s="135"/>
      <c r="KTQ6" s="135"/>
      <c r="KTR6" s="135"/>
      <c r="KTS6" s="135"/>
      <c r="KTT6" s="135"/>
      <c r="KTU6" s="135"/>
      <c r="KTV6" s="135"/>
      <c r="KTW6" s="135"/>
      <c r="KTX6" s="135"/>
      <c r="KTY6" s="135"/>
      <c r="KTZ6" s="135"/>
      <c r="KUA6" s="135"/>
      <c r="KUB6" s="135"/>
      <c r="KUC6" s="135"/>
      <c r="KUD6" s="135"/>
      <c r="KUE6" s="135"/>
      <c r="KUF6" s="135"/>
      <c r="KUG6" s="135"/>
      <c r="KUH6" s="135"/>
      <c r="KUI6" s="135"/>
      <c r="KUJ6" s="135"/>
      <c r="KUK6" s="135"/>
      <c r="KUL6" s="135"/>
      <c r="KUM6" s="135"/>
      <c r="KUN6" s="135"/>
      <c r="KUO6" s="135"/>
      <c r="KUP6" s="135"/>
      <c r="KUQ6" s="135"/>
      <c r="KUR6" s="135"/>
      <c r="KUS6" s="135"/>
      <c r="KUT6" s="135"/>
      <c r="KUU6" s="135"/>
      <c r="KUV6" s="135"/>
      <c r="KUW6" s="135"/>
      <c r="KUX6" s="135"/>
      <c r="KUY6" s="135"/>
      <c r="KUZ6" s="135"/>
      <c r="KVA6" s="135"/>
      <c r="KVB6" s="135"/>
      <c r="KVC6" s="135"/>
      <c r="KVD6" s="135"/>
      <c r="KVE6" s="135"/>
      <c r="KVF6" s="135"/>
      <c r="KVG6" s="135"/>
      <c r="KVH6" s="135"/>
      <c r="KVI6" s="135"/>
      <c r="KVJ6" s="135"/>
      <c r="KVK6" s="135"/>
      <c r="KVL6" s="135"/>
      <c r="KVM6" s="135"/>
      <c r="KVN6" s="135"/>
      <c r="KVO6" s="135"/>
      <c r="KVP6" s="135"/>
      <c r="KVQ6" s="135"/>
      <c r="KVR6" s="135"/>
      <c r="KVS6" s="135"/>
      <c r="KVT6" s="135"/>
      <c r="KVU6" s="135"/>
      <c r="KVV6" s="135"/>
      <c r="KVW6" s="135"/>
      <c r="KVX6" s="135"/>
      <c r="KVY6" s="135"/>
      <c r="KVZ6" s="135"/>
      <c r="KWA6" s="135"/>
      <c r="KWB6" s="135"/>
      <c r="KWC6" s="135"/>
      <c r="KWD6" s="135"/>
      <c r="KWE6" s="135"/>
      <c r="KWF6" s="135"/>
      <c r="KWG6" s="135"/>
      <c r="KWH6" s="135"/>
      <c r="KWI6" s="135"/>
      <c r="KWJ6" s="135"/>
      <c r="KWK6" s="135"/>
      <c r="KWL6" s="135"/>
      <c r="KWM6" s="135"/>
      <c r="KWN6" s="135"/>
      <c r="KWO6" s="135"/>
      <c r="KWP6" s="135"/>
      <c r="KWQ6" s="135"/>
      <c r="KWR6" s="135"/>
      <c r="KWS6" s="135"/>
      <c r="KWT6" s="135"/>
      <c r="KWU6" s="135"/>
      <c r="KWV6" s="135"/>
      <c r="KWW6" s="135"/>
      <c r="KWX6" s="135"/>
      <c r="KWY6" s="135"/>
      <c r="KWZ6" s="135"/>
      <c r="KXA6" s="135"/>
      <c r="KXB6" s="135"/>
      <c r="KXC6" s="135"/>
      <c r="KXD6" s="135"/>
      <c r="KXE6" s="135"/>
      <c r="KXF6" s="135"/>
      <c r="KXG6" s="135"/>
      <c r="KXH6" s="135"/>
      <c r="KXI6" s="135"/>
      <c r="KXJ6" s="135"/>
      <c r="KXK6" s="135"/>
      <c r="KXL6" s="135"/>
      <c r="KXM6" s="135"/>
      <c r="KXN6" s="135"/>
      <c r="KXO6" s="135"/>
      <c r="KXP6" s="135"/>
      <c r="KXQ6" s="135"/>
      <c r="KXR6" s="135"/>
      <c r="KXS6" s="135"/>
      <c r="KXT6" s="135"/>
      <c r="KXU6" s="135"/>
      <c r="KXV6" s="135"/>
      <c r="KXW6" s="135"/>
      <c r="KXX6" s="135"/>
      <c r="KXY6" s="135"/>
      <c r="KXZ6" s="135"/>
      <c r="KYA6" s="135"/>
      <c r="KYB6" s="135"/>
      <c r="KYC6" s="135"/>
      <c r="KYD6" s="135"/>
      <c r="KYE6" s="135"/>
      <c r="KYF6" s="135"/>
      <c r="KYG6" s="135"/>
      <c r="KYH6" s="135"/>
      <c r="KYI6" s="135"/>
      <c r="KYJ6" s="135"/>
      <c r="KYK6" s="135"/>
      <c r="KYL6" s="135"/>
      <c r="KYM6" s="135"/>
      <c r="KYN6" s="135"/>
      <c r="KYO6" s="135"/>
      <c r="KYP6" s="135"/>
      <c r="KYQ6" s="135"/>
      <c r="KYR6" s="135"/>
      <c r="KYS6" s="135"/>
      <c r="KYT6" s="135"/>
      <c r="KYU6" s="135"/>
      <c r="KYV6" s="135"/>
      <c r="KYW6" s="135"/>
      <c r="KYX6" s="135"/>
      <c r="KYY6" s="135"/>
      <c r="KYZ6" s="135"/>
      <c r="KZA6" s="135"/>
      <c r="KZB6" s="135"/>
      <c r="KZC6" s="135"/>
      <c r="KZD6" s="135"/>
      <c r="KZE6" s="135"/>
      <c r="KZF6" s="135"/>
      <c r="KZG6" s="135"/>
      <c r="KZH6" s="135"/>
      <c r="KZI6" s="135"/>
      <c r="KZJ6" s="135"/>
      <c r="KZK6" s="135"/>
      <c r="KZL6" s="135"/>
      <c r="KZM6" s="135"/>
      <c r="KZN6" s="135"/>
      <c r="KZO6" s="135"/>
      <c r="KZP6" s="135"/>
      <c r="KZQ6" s="135"/>
      <c r="KZR6" s="135"/>
      <c r="KZS6" s="135"/>
      <c r="KZT6" s="135"/>
      <c r="KZU6" s="135"/>
      <c r="KZV6" s="135"/>
      <c r="KZW6" s="135"/>
      <c r="KZX6" s="135"/>
      <c r="KZY6" s="135"/>
      <c r="KZZ6" s="135"/>
      <c r="LAA6" s="135"/>
      <c r="LAB6" s="135"/>
      <c r="LAC6" s="135"/>
      <c r="LAD6" s="135"/>
      <c r="LAE6" s="135"/>
      <c r="LAF6" s="135"/>
      <c r="LAG6" s="135"/>
      <c r="LAH6" s="135"/>
      <c r="LAI6" s="135"/>
      <c r="LAJ6" s="135"/>
      <c r="LAK6" s="135"/>
      <c r="LAL6" s="135"/>
      <c r="LAM6" s="135"/>
      <c r="LAN6" s="135"/>
      <c r="LAO6" s="135"/>
      <c r="LAP6" s="135"/>
      <c r="LAQ6" s="135"/>
      <c r="LAR6" s="135"/>
      <c r="LAS6" s="135"/>
      <c r="LAT6" s="135"/>
      <c r="LAU6" s="135"/>
      <c r="LAV6" s="135"/>
      <c r="LAW6" s="135"/>
      <c r="LAX6" s="135"/>
      <c r="LAY6" s="135"/>
      <c r="LAZ6" s="135"/>
      <c r="LBA6" s="135"/>
      <c r="LBB6" s="135"/>
      <c r="LBC6" s="135"/>
      <c r="LBD6" s="135"/>
      <c r="LBE6" s="135"/>
      <c r="LBF6" s="135"/>
      <c r="LBG6" s="135"/>
      <c r="LBH6" s="135"/>
      <c r="LBI6" s="135"/>
      <c r="LBJ6" s="135"/>
      <c r="LBK6" s="135"/>
      <c r="LBL6" s="135"/>
      <c r="LBM6" s="135"/>
      <c r="LBN6" s="135"/>
      <c r="LBO6" s="135"/>
      <c r="LBP6" s="135"/>
      <c r="LBQ6" s="135"/>
      <c r="LBR6" s="135"/>
      <c r="LBS6" s="135"/>
      <c r="LBT6" s="135"/>
      <c r="LBU6" s="135"/>
      <c r="LBV6" s="135"/>
      <c r="LBW6" s="135"/>
      <c r="LBX6" s="135"/>
      <c r="LBY6" s="135"/>
      <c r="LBZ6" s="135"/>
      <c r="LCA6" s="135"/>
      <c r="LCB6" s="135"/>
      <c r="LCC6" s="135"/>
      <c r="LCD6" s="135"/>
      <c r="LCE6" s="135"/>
      <c r="LCF6" s="135"/>
      <c r="LCG6" s="135"/>
      <c r="LCH6" s="135"/>
      <c r="LCI6" s="135"/>
      <c r="LCJ6" s="135"/>
      <c r="LCK6" s="135"/>
      <c r="LCL6" s="135"/>
      <c r="LCM6" s="135"/>
      <c r="LCN6" s="135"/>
      <c r="LCO6" s="135"/>
      <c r="LCP6" s="135"/>
      <c r="LCQ6" s="135"/>
      <c r="LCR6" s="135"/>
      <c r="LCS6" s="135"/>
      <c r="LCT6" s="135"/>
      <c r="LCU6" s="135"/>
      <c r="LCV6" s="135"/>
      <c r="LCW6" s="135"/>
      <c r="LCX6" s="135"/>
      <c r="LCY6" s="135"/>
      <c r="LCZ6" s="135"/>
      <c r="LDA6" s="135"/>
      <c r="LDB6" s="135"/>
      <c r="LDC6" s="135"/>
      <c r="LDD6" s="135"/>
      <c r="LDE6" s="135"/>
      <c r="LDF6" s="135"/>
      <c r="LDG6" s="135"/>
      <c r="LDH6" s="135"/>
      <c r="LDI6" s="135"/>
      <c r="LDJ6" s="135"/>
      <c r="LDK6" s="135"/>
      <c r="LDL6" s="135"/>
      <c r="LDM6" s="135"/>
      <c r="LDN6" s="135"/>
      <c r="LDO6" s="135"/>
      <c r="LDP6" s="135"/>
      <c r="LDQ6" s="135"/>
      <c r="LDR6" s="135"/>
      <c r="LDS6" s="135"/>
      <c r="LDT6" s="135"/>
      <c r="LDU6" s="135"/>
      <c r="LDV6" s="135"/>
      <c r="LDW6" s="135"/>
      <c r="LDX6" s="135"/>
      <c r="LDY6" s="135"/>
      <c r="LDZ6" s="135"/>
      <c r="LEA6" s="135"/>
      <c r="LEB6" s="135"/>
      <c r="LEC6" s="135"/>
      <c r="LED6" s="135"/>
      <c r="LEE6" s="135"/>
      <c r="LEF6" s="135"/>
      <c r="LEG6" s="135"/>
      <c r="LEH6" s="135"/>
      <c r="LEI6" s="135"/>
      <c r="LEJ6" s="135"/>
      <c r="LEK6" s="135"/>
      <c r="LEL6" s="135"/>
      <c r="LEM6" s="135"/>
      <c r="LEN6" s="135"/>
      <c r="LEO6" s="135"/>
      <c r="LEP6" s="135"/>
      <c r="LEQ6" s="135"/>
      <c r="LER6" s="135"/>
      <c r="LES6" s="135"/>
      <c r="LET6" s="135"/>
      <c r="LEU6" s="135"/>
      <c r="LEV6" s="135"/>
      <c r="LEW6" s="135"/>
      <c r="LEX6" s="135"/>
      <c r="LEY6" s="135"/>
      <c r="LEZ6" s="135"/>
      <c r="LFA6" s="135"/>
      <c r="LFB6" s="135"/>
      <c r="LFC6" s="135"/>
      <c r="LFD6" s="135"/>
      <c r="LFE6" s="135"/>
      <c r="LFF6" s="135"/>
      <c r="LFG6" s="135"/>
      <c r="LFH6" s="135"/>
      <c r="LFI6" s="135"/>
      <c r="LFJ6" s="135"/>
      <c r="LFK6" s="135"/>
      <c r="LFL6" s="135"/>
      <c r="LFM6" s="135"/>
      <c r="LFN6" s="135"/>
      <c r="LFO6" s="135"/>
      <c r="LFP6" s="135"/>
      <c r="LFQ6" s="135"/>
      <c r="LFR6" s="135"/>
      <c r="LFS6" s="135"/>
      <c r="LFT6" s="135"/>
      <c r="LFU6" s="135"/>
      <c r="LFV6" s="135"/>
      <c r="LFW6" s="135"/>
      <c r="LFX6" s="135"/>
      <c r="LFY6" s="135"/>
      <c r="LFZ6" s="135"/>
      <c r="LGA6" s="135"/>
      <c r="LGB6" s="135"/>
      <c r="LGC6" s="135"/>
      <c r="LGD6" s="135"/>
      <c r="LGE6" s="135"/>
      <c r="LGF6" s="135"/>
      <c r="LGG6" s="135"/>
      <c r="LGH6" s="135"/>
      <c r="LGI6" s="135"/>
      <c r="LGJ6" s="135"/>
      <c r="LGK6" s="135"/>
      <c r="LGL6" s="135"/>
      <c r="LGM6" s="135"/>
      <c r="LGN6" s="135"/>
      <c r="LGO6" s="135"/>
      <c r="LGP6" s="135"/>
      <c r="LGQ6" s="135"/>
      <c r="LGR6" s="135"/>
      <c r="LGS6" s="135"/>
      <c r="LGT6" s="135"/>
      <c r="LGU6" s="135"/>
      <c r="LGV6" s="135"/>
      <c r="LGW6" s="135"/>
      <c r="LGX6" s="135"/>
      <c r="LGY6" s="135"/>
      <c r="LGZ6" s="135"/>
      <c r="LHA6" s="135"/>
      <c r="LHB6" s="135"/>
      <c r="LHC6" s="135"/>
      <c r="LHD6" s="135"/>
      <c r="LHE6" s="135"/>
      <c r="LHF6" s="135"/>
      <c r="LHG6" s="135"/>
      <c r="LHH6" s="135"/>
      <c r="LHI6" s="135"/>
      <c r="LHJ6" s="135"/>
      <c r="LHK6" s="135"/>
      <c r="LHL6" s="135"/>
      <c r="LHM6" s="135"/>
      <c r="LHN6" s="135"/>
      <c r="LHO6" s="135"/>
      <c r="LHP6" s="135"/>
      <c r="LHQ6" s="135"/>
      <c r="LHR6" s="135"/>
      <c r="LHS6" s="135"/>
      <c r="LHT6" s="135"/>
      <c r="LHU6" s="135"/>
      <c r="LHV6" s="135"/>
      <c r="LHW6" s="135"/>
      <c r="LHX6" s="135"/>
      <c r="LHY6" s="135"/>
      <c r="LHZ6" s="135"/>
      <c r="LIA6" s="135"/>
      <c r="LIB6" s="135"/>
      <c r="LIC6" s="135"/>
      <c r="LID6" s="135"/>
      <c r="LIE6" s="135"/>
      <c r="LIF6" s="135"/>
      <c r="LIG6" s="135"/>
      <c r="LIH6" s="135"/>
      <c r="LII6" s="135"/>
      <c r="LIJ6" s="135"/>
      <c r="LIK6" s="135"/>
      <c r="LIL6" s="135"/>
      <c r="LIM6" s="135"/>
      <c r="LIN6" s="135"/>
      <c r="LIO6" s="135"/>
      <c r="LIP6" s="135"/>
      <c r="LIQ6" s="135"/>
      <c r="LIR6" s="135"/>
      <c r="LIS6" s="135"/>
      <c r="LIT6" s="135"/>
      <c r="LIU6" s="135"/>
      <c r="LIV6" s="135"/>
      <c r="LIW6" s="135"/>
      <c r="LIX6" s="135"/>
      <c r="LIY6" s="135"/>
      <c r="LIZ6" s="135"/>
      <c r="LJA6" s="135"/>
      <c r="LJB6" s="135"/>
      <c r="LJC6" s="135"/>
      <c r="LJD6" s="135"/>
      <c r="LJE6" s="135"/>
      <c r="LJF6" s="135"/>
      <c r="LJG6" s="135"/>
      <c r="LJH6" s="135"/>
      <c r="LJI6" s="135"/>
      <c r="LJJ6" s="135"/>
      <c r="LJK6" s="135"/>
      <c r="LJL6" s="135"/>
      <c r="LJM6" s="135"/>
      <c r="LJN6" s="135"/>
      <c r="LJO6" s="135"/>
      <c r="LJP6" s="135"/>
      <c r="LJQ6" s="135"/>
      <c r="LJR6" s="135"/>
      <c r="LJS6" s="135"/>
      <c r="LJT6" s="135"/>
      <c r="LJU6" s="135"/>
      <c r="LJV6" s="135"/>
      <c r="LJW6" s="135"/>
      <c r="LJX6" s="135"/>
      <c r="LJY6" s="135"/>
      <c r="LJZ6" s="135"/>
      <c r="LKA6" s="135"/>
      <c r="LKB6" s="135"/>
      <c r="LKC6" s="135"/>
      <c r="LKD6" s="135"/>
      <c r="LKE6" s="135"/>
      <c r="LKF6" s="135"/>
      <c r="LKG6" s="135"/>
      <c r="LKH6" s="135"/>
      <c r="LKI6" s="135"/>
      <c r="LKJ6" s="135"/>
      <c r="LKK6" s="135"/>
      <c r="LKL6" s="135"/>
      <c r="LKM6" s="135"/>
      <c r="LKN6" s="135"/>
      <c r="LKO6" s="135"/>
      <c r="LKP6" s="135"/>
      <c r="LKQ6" s="135"/>
      <c r="LKR6" s="135"/>
      <c r="LKS6" s="135"/>
      <c r="LKT6" s="135"/>
      <c r="LKU6" s="135"/>
      <c r="LKV6" s="135"/>
      <c r="LKW6" s="135"/>
      <c r="LKX6" s="135"/>
      <c r="LKY6" s="135"/>
      <c r="LKZ6" s="135"/>
      <c r="LLA6" s="135"/>
      <c r="LLB6" s="135"/>
      <c r="LLC6" s="135"/>
      <c r="LLD6" s="135"/>
      <c r="LLE6" s="135"/>
      <c r="LLF6" s="135"/>
      <c r="LLG6" s="135"/>
      <c r="LLH6" s="135"/>
      <c r="LLI6" s="135"/>
      <c r="LLJ6" s="135"/>
      <c r="LLK6" s="135"/>
      <c r="LLL6" s="135"/>
      <c r="LLM6" s="135"/>
      <c r="LLN6" s="135"/>
      <c r="LLO6" s="135"/>
      <c r="LLP6" s="135"/>
      <c r="LLQ6" s="135"/>
      <c r="LLR6" s="135"/>
      <c r="LLS6" s="135"/>
      <c r="LLT6" s="135"/>
      <c r="LLU6" s="135"/>
      <c r="LLV6" s="135"/>
      <c r="LLW6" s="135"/>
      <c r="LLX6" s="135"/>
      <c r="LLY6" s="135"/>
      <c r="LLZ6" s="135"/>
      <c r="LMA6" s="135"/>
      <c r="LMB6" s="135"/>
      <c r="LMC6" s="135"/>
      <c r="LMD6" s="135"/>
      <c r="LME6" s="135"/>
      <c r="LMF6" s="135"/>
      <c r="LMG6" s="135"/>
      <c r="LMH6" s="135"/>
      <c r="LMI6" s="135"/>
      <c r="LMJ6" s="135"/>
      <c r="LMK6" s="135"/>
      <c r="LML6" s="135"/>
      <c r="LMM6" s="135"/>
      <c r="LMN6" s="135"/>
      <c r="LMO6" s="135"/>
      <c r="LMP6" s="135"/>
      <c r="LMQ6" s="135"/>
      <c r="LMR6" s="135"/>
      <c r="LMS6" s="135"/>
      <c r="LMT6" s="135"/>
      <c r="LMU6" s="135"/>
      <c r="LMV6" s="135"/>
      <c r="LMW6" s="135"/>
      <c r="LMX6" s="135"/>
      <c r="LMY6" s="135"/>
      <c r="LMZ6" s="135"/>
      <c r="LNA6" s="135"/>
      <c r="LNB6" s="135"/>
      <c r="LNC6" s="135"/>
      <c r="LND6" s="135"/>
      <c r="LNE6" s="135"/>
      <c r="LNF6" s="135"/>
      <c r="LNG6" s="135"/>
      <c r="LNH6" s="135"/>
      <c r="LNI6" s="135"/>
      <c r="LNJ6" s="135"/>
      <c r="LNK6" s="135"/>
      <c r="LNL6" s="135"/>
      <c r="LNM6" s="135"/>
      <c r="LNN6" s="135"/>
      <c r="LNO6" s="135"/>
      <c r="LNP6" s="135"/>
      <c r="LNQ6" s="135"/>
      <c r="LNR6" s="135"/>
      <c r="LNS6" s="135"/>
      <c r="LNT6" s="135"/>
      <c r="LNU6" s="135"/>
      <c r="LNV6" s="135"/>
      <c r="LNW6" s="135"/>
      <c r="LNX6" s="135"/>
      <c r="LNY6" s="135"/>
      <c r="LNZ6" s="135"/>
      <c r="LOA6" s="135"/>
      <c r="LOB6" s="135"/>
      <c r="LOC6" s="135"/>
      <c r="LOD6" s="135"/>
      <c r="LOE6" s="135"/>
      <c r="LOF6" s="135"/>
      <c r="LOG6" s="135"/>
      <c r="LOH6" s="135"/>
      <c r="LOI6" s="135"/>
      <c r="LOJ6" s="135"/>
      <c r="LOK6" s="135"/>
      <c r="LOL6" s="135"/>
      <c r="LOM6" s="135"/>
      <c r="LON6" s="135"/>
      <c r="LOO6" s="135"/>
      <c r="LOP6" s="135"/>
      <c r="LOQ6" s="135"/>
      <c r="LOR6" s="135"/>
      <c r="LOS6" s="135"/>
      <c r="LOT6" s="135"/>
      <c r="LOU6" s="135"/>
      <c r="LOV6" s="135"/>
      <c r="LOW6" s="135"/>
      <c r="LOX6" s="135"/>
      <c r="LOY6" s="135"/>
      <c r="LOZ6" s="135"/>
      <c r="LPA6" s="135"/>
      <c r="LPB6" s="135"/>
      <c r="LPC6" s="135"/>
      <c r="LPD6" s="135"/>
      <c r="LPE6" s="135"/>
      <c r="LPF6" s="135"/>
      <c r="LPG6" s="135"/>
      <c r="LPH6" s="135"/>
      <c r="LPI6" s="135"/>
      <c r="LPJ6" s="135"/>
      <c r="LPK6" s="135"/>
      <c r="LPL6" s="135"/>
      <c r="LPM6" s="135"/>
      <c r="LPN6" s="135"/>
      <c r="LPO6" s="135"/>
      <c r="LPP6" s="135"/>
      <c r="LPQ6" s="135"/>
      <c r="LPR6" s="135"/>
      <c r="LPS6" s="135"/>
      <c r="LPT6" s="135"/>
      <c r="LPU6" s="135"/>
      <c r="LPV6" s="135"/>
      <c r="LPW6" s="135"/>
      <c r="LPX6" s="135"/>
      <c r="LPY6" s="135"/>
      <c r="LPZ6" s="135"/>
      <c r="LQA6" s="135"/>
      <c r="LQB6" s="135"/>
      <c r="LQC6" s="135"/>
      <c r="LQD6" s="135"/>
      <c r="LQE6" s="135"/>
      <c r="LQF6" s="135"/>
      <c r="LQG6" s="135"/>
      <c r="LQH6" s="135"/>
      <c r="LQI6" s="135"/>
      <c r="LQJ6" s="135"/>
      <c r="LQK6" s="135"/>
      <c r="LQL6" s="135"/>
      <c r="LQM6" s="135"/>
      <c r="LQN6" s="135"/>
      <c r="LQO6" s="135"/>
      <c r="LQP6" s="135"/>
      <c r="LQQ6" s="135"/>
      <c r="LQR6" s="135"/>
      <c r="LQS6" s="135"/>
      <c r="LQT6" s="135"/>
      <c r="LQU6" s="135"/>
      <c r="LQV6" s="135"/>
      <c r="LQW6" s="135"/>
      <c r="LQX6" s="135"/>
      <c r="LQY6" s="135"/>
      <c r="LQZ6" s="135"/>
      <c r="LRA6" s="135"/>
      <c r="LRB6" s="135"/>
      <c r="LRC6" s="135"/>
      <c r="LRD6" s="135"/>
      <c r="LRE6" s="135"/>
      <c r="LRF6" s="135"/>
      <c r="LRG6" s="135"/>
      <c r="LRH6" s="135"/>
      <c r="LRI6" s="135"/>
      <c r="LRJ6" s="135"/>
      <c r="LRK6" s="135"/>
      <c r="LRL6" s="135"/>
      <c r="LRM6" s="135"/>
      <c r="LRN6" s="135"/>
      <c r="LRO6" s="135"/>
      <c r="LRP6" s="135"/>
      <c r="LRQ6" s="135"/>
      <c r="LRR6" s="135"/>
      <c r="LRS6" s="135"/>
      <c r="LRT6" s="135"/>
      <c r="LRU6" s="135"/>
      <c r="LRV6" s="135"/>
      <c r="LRW6" s="135"/>
      <c r="LRX6" s="135"/>
      <c r="LRY6" s="135"/>
      <c r="LRZ6" s="135"/>
      <c r="LSA6" s="135"/>
      <c r="LSB6" s="135"/>
      <c r="LSC6" s="135"/>
      <c r="LSD6" s="135"/>
      <c r="LSE6" s="135"/>
      <c r="LSF6" s="135"/>
      <c r="LSG6" s="135"/>
      <c r="LSH6" s="135"/>
      <c r="LSI6" s="135"/>
      <c r="LSJ6" s="135"/>
      <c r="LSK6" s="135"/>
      <c r="LSL6" s="135"/>
      <c r="LSM6" s="135"/>
      <c r="LSN6" s="135"/>
      <c r="LSO6" s="135"/>
      <c r="LSP6" s="135"/>
      <c r="LSQ6" s="135"/>
      <c r="LSR6" s="135"/>
      <c r="LSS6" s="135"/>
      <c r="LST6" s="135"/>
      <c r="LSU6" s="135"/>
      <c r="LSV6" s="135"/>
      <c r="LSW6" s="135"/>
      <c r="LSX6" s="135"/>
      <c r="LSY6" s="135"/>
      <c r="LSZ6" s="135"/>
      <c r="LTA6" s="135"/>
      <c r="LTB6" s="135"/>
      <c r="LTC6" s="135"/>
      <c r="LTD6" s="135"/>
      <c r="LTE6" s="135"/>
      <c r="LTF6" s="135"/>
      <c r="LTG6" s="135"/>
      <c r="LTH6" s="135"/>
      <c r="LTI6" s="135"/>
      <c r="LTJ6" s="135"/>
      <c r="LTK6" s="135"/>
      <c r="LTL6" s="135"/>
      <c r="LTM6" s="135"/>
      <c r="LTN6" s="135"/>
      <c r="LTO6" s="135"/>
      <c r="LTP6" s="135"/>
      <c r="LTQ6" s="135"/>
      <c r="LTR6" s="135"/>
      <c r="LTS6" s="135"/>
      <c r="LTT6" s="135"/>
      <c r="LTU6" s="135"/>
      <c r="LTV6" s="135"/>
      <c r="LTW6" s="135"/>
      <c r="LTX6" s="135"/>
      <c r="LTY6" s="135"/>
      <c r="LTZ6" s="135"/>
      <c r="LUA6" s="135"/>
      <c r="LUB6" s="135"/>
      <c r="LUC6" s="135"/>
      <c r="LUD6" s="135"/>
      <c r="LUE6" s="135"/>
      <c r="LUF6" s="135"/>
      <c r="LUG6" s="135"/>
      <c r="LUH6" s="135"/>
      <c r="LUI6" s="135"/>
      <c r="LUJ6" s="135"/>
      <c r="LUK6" s="135"/>
      <c r="LUL6" s="135"/>
      <c r="LUM6" s="135"/>
      <c r="LUN6" s="135"/>
      <c r="LUO6" s="135"/>
      <c r="LUP6" s="135"/>
      <c r="LUQ6" s="135"/>
      <c r="LUR6" s="135"/>
      <c r="LUS6" s="135"/>
      <c r="LUT6" s="135"/>
      <c r="LUU6" s="135"/>
      <c r="LUV6" s="135"/>
      <c r="LUW6" s="135"/>
      <c r="LUX6" s="135"/>
      <c r="LUY6" s="135"/>
      <c r="LUZ6" s="135"/>
      <c r="LVA6" s="135"/>
      <c r="LVB6" s="135"/>
      <c r="LVC6" s="135"/>
      <c r="LVD6" s="135"/>
      <c r="LVE6" s="135"/>
      <c r="LVF6" s="135"/>
      <c r="LVG6" s="135"/>
      <c r="LVH6" s="135"/>
      <c r="LVI6" s="135"/>
      <c r="LVJ6" s="135"/>
      <c r="LVK6" s="135"/>
      <c r="LVL6" s="135"/>
      <c r="LVM6" s="135"/>
      <c r="LVN6" s="135"/>
      <c r="LVO6" s="135"/>
      <c r="LVP6" s="135"/>
      <c r="LVQ6" s="135"/>
      <c r="LVR6" s="135"/>
      <c r="LVS6" s="135"/>
      <c r="LVT6" s="135"/>
      <c r="LVU6" s="135"/>
      <c r="LVV6" s="135"/>
      <c r="LVW6" s="135"/>
      <c r="LVX6" s="135"/>
      <c r="LVY6" s="135"/>
      <c r="LVZ6" s="135"/>
      <c r="LWA6" s="135"/>
      <c r="LWB6" s="135"/>
      <c r="LWC6" s="135"/>
      <c r="LWD6" s="135"/>
      <c r="LWE6" s="135"/>
      <c r="LWF6" s="135"/>
      <c r="LWG6" s="135"/>
      <c r="LWH6" s="135"/>
      <c r="LWI6" s="135"/>
      <c r="LWJ6" s="135"/>
      <c r="LWK6" s="135"/>
      <c r="LWL6" s="135"/>
      <c r="LWM6" s="135"/>
      <c r="LWN6" s="135"/>
      <c r="LWO6" s="135"/>
      <c r="LWP6" s="135"/>
      <c r="LWQ6" s="135"/>
      <c r="LWR6" s="135"/>
      <c r="LWS6" s="135"/>
      <c r="LWT6" s="135"/>
      <c r="LWU6" s="135"/>
      <c r="LWV6" s="135"/>
      <c r="LWW6" s="135"/>
      <c r="LWX6" s="135"/>
      <c r="LWY6" s="135"/>
      <c r="LWZ6" s="135"/>
      <c r="LXA6" s="135"/>
      <c r="LXB6" s="135"/>
      <c r="LXC6" s="135"/>
      <c r="LXD6" s="135"/>
      <c r="LXE6" s="135"/>
      <c r="LXF6" s="135"/>
      <c r="LXG6" s="135"/>
      <c r="LXH6" s="135"/>
      <c r="LXI6" s="135"/>
      <c r="LXJ6" s="135"/>
      <c r="LXK6" s="135"/>
      <c r="LXL6" s="135"/>
      <c r="LXM6" s="135"/>
      <c r="LXN6" s="135"/>
      <c r="LXO6" s="135"/>
      <c r="LXP6" s="135"/>
      <c r="LXQ6" s="135"/>
      <c r="LXR6" s="135"/>
      <c r="LXS6" s="135"/>
      <c r="LXT6" s="135"/>
      <c r="LXU6" s="135"/>
      <c r="LXV6" s="135"/>
      <c r="LXW6" s="135"/>
      <c r="LXX6" s="135"/>
      <c r="LXY6" s="135"/>
      <c r="LXZ6" s="135"/>
      <c r="LYA6" s="135"/>
      <c r="LYB6" s="135"/>
      <c r="LYC6" s="135"/>
      <c r="LYD6" s="135"/>
      <c r="LYE6" s="135"/>
      <c r="LYF6" s="135"/>
      <c r="LYG6" s="135"/>
      <c r="LYH6" s="135"/>
      <c r="LYI6" s="135"/>
      <c r="LYJ6" s="135"/>
      <c r="LYK6" s="135"/>
      <c r="LYL6" s="135"/>
      <c r="LYM6" s="135"/>
      <c r="LYN6" s="135"/>
      <c r="LYO6" s="135"/>
      <c r="LYP6" s="135"/>
      <c r="LYQ6" s="135"/>
      <c r="LYR6" s="135"/>
      <c r="LYS6" s="135"/>
      <c r="LYT6" s="135"/>
      <c r="LYU6" s="135"/>
      <c r="LYV6" s="135"/>
      <c r="LYW6" s="135"/>
      <c r="LYX6" s="135"/>
      <c r="LYY6" s="135"/>
      <c r="LYZ6" s="135"/>
      <c r="LZA6" s="135"/>
      <c r="LZB6" s="135"/>
      <c r="LZC6" s="135"/>
      <c r="LZD6" s="135"/>
      <c r="LZE6" s="135"/>
      <c r="LZF6" s="135"/>
      <c r="LZG6" s="135"/>
      <c r="LZH6" s="135"/>
      <c r="LZI6" s="135"/>
      <c r="LZJ6" s="135"/>
      <c r="LZK6" s="135"/>
      <c r="LZL6" s="135"/>
      <c r="LZM6" s="135"/>
      <c r="LZN6" s="135"/>
      <c r="LZO6" s="135"/>
      <c r="LZP6" s="135"/>
      <c r="LZQ6" s="135"/>
      <c r="LZR6" s="135"/>
      <c r="LZS6" s="135"/>
      <c r="LZT6" s="135"/>
      <c r="LZU6" s="135"/>
      <c r="LZV6" s="135"/>
      <c r="LZW6" s="135"/>
      <c r="LZX6" s="135"/>
      <c r="LZY6" s="135"/>
      <c r="LZZ6" s="135"/>
      <c r="MAA6" s="135"/>
      <c r="MAB6" s="135"/>
      <c r="MAC6" s="135"/>
      <c r="MAD6" s="135"/>
      <c r="MAE6" s="135"/>
      <c r="MAF6" s="135"/>
      <c r="MAG6" s="135"/>
      <c r="MAH6" s="135"/>
      <c r="MAI6" s="135"/>
      <c r="MAJ6" s="135"/>
      <c r="MAK6" s="135"/>
      <c r="MAL6" s="135"/>
      <c r="MAM6" s="135"/>
      <c r="MAN6" s="135"/>
      <c r="MAO6" s="135"/>
      <c r="MAP6" s="135"/>
      <c r="MAQ6" s="135"/>
      <c r="MAR6" s="135"/>
      <c r="MAS6" s="135"/>
      <c r="MAT6" s="135"/>
      <c r="MAU6" s="135"/>
      <c r="MAV6" s="135"/>
      <c r="MAW6" s="135"/>
      <c r="MAX6" s="135"/>
      <c r="MAY6" s="135"/>
      <c r="MAZ6" s="135"/>
      <c r="MBA6" s="135"/>
      <c r="MBB6" s="135"/>
      <c r="MBC6" s="135"/>
      <c r="MBD6" s="135"/>
      <c r="MBE6" s="135"/>
      <c r="MBF6" s="135"/>
      <c r="MBG6" s="135"/>
      <c r="MBH6" s="135"/>
      <c r="MBI6" s="135"/>
      <c r="MBJ6" s="135"/>
      <c r="MBK6" s="135"/>
      <c r="MBL6" s="135"/>
      <c r="MBM6" s="135"/>
      <c r="MBN6" s="135"/>
      <c r="MBO6" s="135"/>
      <c r="MBP6" s="135"/>
      <c r="MBQ6" s="135"/>
      <c r="MBR6" s="135"/>
      <c r="MBS6" s="135"/>
      <c r="MBT6" s="135"/>
      <c r="MBU6" s="135"/>
      <c r="MBV6" s="135"/>
      <c r="MBW6" s="135"/>
      <c r="MBX6" s="135"/>
      <c r="MBY6" s="135"/>
      <c r="MBZ6" s="135"/>
      <c r="MCA6" s="135"/>
      <c r="MCB6" s="135"/>
      <c r="MCC6" s="135"/>
      <c r="MCD6" s="135"/>
      <c r="MCE6" s="135"/>
      <c r="MCF6" s="135"/>
      <c r="MCG6" s="135"/>
      <c r="MCH6" s="135"/>
      <c r="MCI6" s="135"/>
      <c r="MCJ6" s="135"/>
      <c r="MCK6" s="135"/>
      <c r="MCL6" s="135"/>
      <c r="MCM6" s="135"/>
      <c r="MCN6" s="135"/>
      <c r="MCO6" s="135"/>
      <c r="MCP6" s="135"/>
      <c r="MCQ6" s="135"/>
      <c r="MCR6" s="135"/>
      <c r="MCS6" s="135"/>
      <c r="MCT6" s="135"/>
      <c r="MCU6" s="135"/>
      <c r="MCV6" s="135"/>
      <c r="MCW6" s="135"/>
      <c r="MCX6" s="135"/>
      <c r="MCY6" s="135"/>
      <c r="MCZ6" s="135"/>
      <c r="MDA6" s="135"/>
      <c r="MDB6" s="135"/>
      <c r="MDC6" s="135"/>
      <c r="MDD6" s="135"/>
      <c r="MDE6" s="135"/>
      <c r="MDF6" s="135"/>
      <c r="MDG6" s="135"/>
      <c r="MDH6" s="135"/>
      <c r="MDI6" s="135"/>
      <c r="MDJ6" s="135"/>
      <c r="MDK6" s="135"/>
      <c r="MDL6" s="135"/>
      <c r="MDM6" s="135"/>
      <c r="MDN6" s="135"/>
      <c r="MDO6" s="135"/>
      <c r="MDP6" s="135"/>
      <c r="MDQ6" s="135"/>
      <c r="MDR6" s="135"/>
      <c r="MDS6" s="135"/>
      <c r="MDT6" s="135"/>
      <c r="MDU6" s="135"/>
      <c r="MDV6" s="135"/>
      <c r="MDW6" s="135"/>
      <c r="MDX6" s="135"/>
      <c r="MDY6" s="135"/>
      <c r="MDZ6" s="135"/>
      <c r="MEA6" s="135"/>
      <c r="MEB6" s="135"/>
      <c r="MEC6" s="135"/>
      <c r="MED6" s="135"/>
      <c r="MEE6" s="135"/>
      <c r="MEF6" s="135"/>
      <c r="MEG6" s="135"/>
      <c r="MEH6" s="135"/>
      <c r="MEI6" s="135"/>
      <c r="MEJ6" s="135"/>
      <c r="MEK6" s="135"/>
      <c r="MEL6" s="135"/>
      <c r="MEM6" s="135"/>
      <c r="MEN6" s="135"/>
      <c r="MEO6" s="135"/>
      <c r="MEP6" s="135"/>
      <c r="MEQ6" s="135"/>
      <c r="MER6" s="135"/>
      <c r="MES6" s="135"/>
      <c r="MET6" s="135"/>
      <c r="MEU6" s="135"/>
      <c r="MEV6" s="135"/>
      <c r="MEW6" s="135"/>
      <c r="MEX6" s="135"/>
      <c r="MEY6" s="135"/>
      <c r="MEZ6" s="135"/>
      <c r="MFA6" s="135"/>
      <c r="MFB6" s="135"/>
      <c r="MFC6" s="135"/>
      <c r="MFD6" s="135"/>
      <c r="MFE6" s="135"/>
      <c r="MFF6" s="135"/>
      <c r="MFG6" s="135"/>
      <c r="MFH6" s="135"/>
      <c r="MFI6" s="135"/>
      <c r="MFJ6" s="135"/>
      <c r="MFK6" s="135"/>
      <c r="MFL6" s="135"/>
      <c r="MFM6" s="135"/>
      <c r="MFN6" s="135"/>
      <c r="MFO6" s="135"/>
      <c r="MFP6" s="135"/>
      <c r="MFQ6" s="135"/>
      <c r="MFR6" s="135"/>
      <c r="MFS6" s="135"/>
      <c r="MFT6" s="135"/>
      <c r="MFU6" s="135"/>
      <c r="MFV6" s="135"/>
      <c r="MFW6" s="135"/>
      <c r="MFX6" s="135"/>
      <c r="MFY6" s="135"/>
      <c r="MFZ6" s="135"/>
      <c r="MGA6" s="135"/>
      <c r="MGB6" s="135"/>
      <c r="MGC6" s="135"/>
      <c r="MGD6" s="135"/>
      <c r="MGE6" s="135"/>
      <c r="MGF6" s="135"/>
      <c r="MGG6" s="135"/>
      <c r="MGH6" s="135"/>
      <c r="MGI6" s="135"/>
      <c r="MGJ6" s="135"/>
      <c r="MGK6" s="135"/>
      <c r="MGL6" s="135"/>
      <c r="MGM6" s="135"/>
      <c r="MGN6" s="135"/>
      <c r="MGO6" s="135"/>
      <c r="MGP6" s="135"/>
      <c r="MGQ6" s="135"/>
      <c r="MGR6" s="135"/>
      <c r="MGS6" s="135"/>
      <c r="MGT6" s="135"/>
      <c r="MGU6" s="135"/>
      <c r="MGV6" s="135"/>
      <c r="MGW6" s="135"/>
      <c r="MGX6" s="135"/>
      <c r="MGY6" s="135"/>
      <c r="MGZ6" s="135"/>
      <c r="MHA6" s="135"/>
      <c r="MHB6" s="135"/>
      <c r="MHC6" s="135"/>
      <c r="MHD6" s="135"/>
      <c r="MHE6" s="135"/>
      <c r="MHF6" s="135"/>
      <c r="MHG6" s="135"/>
      <c r="MHH6" s="135"/>
      <c r="MHI6" s="135"/>
      <c r="MHJ6" s="135"/>
      <c r="MHK6" s="135"/>
      <c r="MHL6" s="135"/>
      <c r="MHM6" s="135"/>
      <c r="MHN6" s="135"/>
      <c r="MHO6" s="135"/>
      <c r="MHP6" s="135"/>
      <c r="MHQ6" s="135"/>
      <c r="MHR6" s="135"/>
      <c r="MHS6" s="135"/>
      <c r="MHT6" s="135"/>
      <c r="MHU6" s="135"/>
      <c r="MHV6" s="135"/>
      <c r="MHW6" s="135"/>
      <c r="MHX6" s="135"/>
      <c r="MHY6" s="135"/>
      <c r="MHZ6" s="135"/>
      <c r="MIA6" s="135"/>
      <c r="MIB6" s="135"/>
      <c r="MIC6" s="135"/>
      <c r="MID6" s="135"/>
      <c r="MIE6" s="135"/>
      <c r="MIF6" s="135"/>
      <c r="MIG6" s="135"/>
      <c r="MIH6" s="135"/>
      <c r="MII6" s="135"/>
      <c r="MIJ6" s="135"/>
      <c r="MIK6" s="135"/>
      <c r="MIL6" s="135"/>
      <c r="MIM6" s="135"/>
      <c r="MIN6" s="135"/>
      <c r="MIO6" s="135"/>
      <c r="MIP6" s="135"/>
      <c r="MIQ6" s="135"/>
      <c r="MIR6" s="135"/>
      <c r="MIS6" s="135"/>
      <c r="MIT6" s="135"/>
      <c r="MIU6" s="135"/>
      <c r="MIV6" s="135"/>
      <c r="MIW6" s="135"/>
      <c r="MIX6" s="135"/>
      <c r="MIY6" s="135"/>
      <c r="MIZ6" s="135"/>
      <c r="MJA6" s="135"/>
      <c r="MJB6" s="135"/>
      <c r="MJC6" s="135"/>
      <c r="MJD6" s="135"/>
      <c r="MJE6" s="135"/>
      <c r="MJF6" s="135"/>
      <c r="MJG6" s="135"/>
      <c r="MJH6" s="135"/>
      <c r="MJI6" s="135"/>
      <c r="MJJ6" s="135"/>
      <c r="MJK6" s="135"/>
      <c r="MJL6" s="135"/>
      <c r="MJM6" s="135"/>
      <c r="MJN6" s="135"/>
      <c r="MJO6" s="135"/>
      <c r="MJP6" s="135"/>
      <c r="MJQ6" s="135"/>
      <c r="MJR6" s="135"/>
      <c r="MJS6" s="135"/>
      <c r="MJT6" s="135"/>
      <c r="MJU6" s="135"/>
      <c r="MJV6" s="135"/>
      <c r="MJW6" s="135"/>
      <c r="MJX6" s="135"/>
      <c r="MJY6" s="135"/>
      <c r="MJZ6" s="135"/>
      <c r="MKA6" s="135"/>
      <c r="MKB6" s="135"/>
      <c r="MKC6" s="135"/>
      <c r="MKD6" s="135"/>
      <c r="MKE6" s="135"/>
      <c r="MKF6" s="135"/>
      <c r="MKG6" s="135"/>
      <c r="MKH6" s="135"/>
      <c r="MKI6" s="135"/>
      <c r="MKJ6" s="135"/>
      <c r="MKK6" s="135"/>
      <c r="MKL6" s="135"/>
      <c r="MKM6" s="135"/>
      <c r="MKN6" s="135"/>
      <c r="MKO6" s="135"/>
      <c r="MKP6" s="135"/>
      <c r="MKQ6" s="135"/>
      <c r="MKR6" s="135"/>
      <c r="MKS6" s="135"/>
      <c r="MKT6" s="135"/>
      <c r="MKU6" s="135"/>
      <c r="MKV6" s="135"/>
      <c r="MKW6" s="135"/>
      <c r="MKX6" s="135"/>
      <c r="MKY6" s="135"/>
      <c r="MKZ6" s="135"/>
      <c r="MLA6" s="135"/>
      <c r="MLB6" s="135"/>
      <c r="MLC6" s="135"/>
      <c r="MLD6" s="135"/>
      <c r="MLE6" s="135"/>
      <c r="MLF6" s="135"/>
      <c r="MLG6" s="135"/>
      <c r="MLH6" s="135"/>
      <c r="MLI6" s="135"/>
      <c r="MLJ6" s="135"/>
      <c r="MLK6" s="135"/>
      <c r="MLL6" s="135"/>
      <c r="MLM6" s="135"/>
      <c r="MLN6" s="135"/>
      <c r="MLO6" s="135"/>
      <c r="MLP6" s="135"/>
      <c r="MLQ6" s="135"/>
      <c r="MLR6" s="135"/>
      <c r="MLS6" s="135"/>
      <c r="MLT6" s="135"/>
      <c r="MLU6" s="135"/>
      <c r="MLV6" s="135"/>
      <c r="MLW6" s="135"/>
      <c r="MLX6" s="135"/>
      <c r="MLY6" s="135"/>
      <c r="MLZ6" s="135"/>
      <c r="MMA6" s="135"/>
      <c r="MMB6" s="135"/>
      <c r="MMC6" s="135"/>
      <c r="MMD6" s="135"/>
      <c r="MME6" s="135"/>
      <c r="MMF6" s="135"/>
      <c r="MMG6" s="135"/>
      <c r="MMH6" s="135"/>
      <c r="MMI6" s="135"/>
      <c r="MMJ6" s="135"/>
      <c r="MMK6" s="135"/>
      <c r="MML6" s="135"/>
      <c r="MMM6" s="135"/>
      <c r="MMN6" s="135"/>
      <c r="MMO6" s="135"/>
      <c r="MMP6" s="135"/>
      <c r="MMQ6" s="135"/>
      <c r="MMR6" s="135"/>
      <c r="MMS6" s="135"/>
      <c r="MMT6" s="135"/>
      <c r="MMU6" s="135"/>
      <c r="MMV6" s="135"/>
      <c r="MMW6" s="135"/>
      <c r="MMX6" s="135"/>
      <c r="MMY6" s="135"/>
      <c r="MMZ6" s="135"/>
      <c r="MNA6" s="135"/>
      <c r="MNB6" s="135"/>
      <c r="MNC6" s="135"/>
      <c r="MND6" s="135"/>
      <c r="MNE6" s="135"/>
      <c r="MNF6" s="135"/>
      <c r="MNG6" s="135"/>
      <c r="MNH6" s="135"/>
      <c r="MNI6" s="135"/>
      <c r="MNJ6" s="135"/>
      <c r="MNK6" s="135"/>
      <c r="MNL6" s="135"/>
      <c r="MNM6" s="135"/>
      <c r="MNN6" s="135"/>
      <c r="MNO6" s="135"/>
      <c r="MNP6" s="135"/>
      <c r="MNQ6" s="135"/>
      <c r="MNR6" s="135"/>
      <c r="MNS6" s="135"/>
      <c r="MNT6" s="135"/>
      <c r="MNU6" s="135"/>
      <c r="MNV6" s="135"/>
      <c r="MNW6" s="135"/>
      <c r="MNX6" s="135"/>
      <c r="MNY6" s="135"/>
      <c r="MNZ6" s="135"/>
      <c r="MOA6" s="135"/>
      <c r="MOB6" s="135"/>
      <c r="MOC6" s="135"/>
      <c r="MOD6" s="135"/>
      <c r="MOE6" s="135"/>
      <c r="MOF6" s="135"/>
      <c r="MOG6" s="135"/>
      <c r="MOH6" s="135"/>
      <c r="MOI6" s="135"/>
      <c r="MOJ6" s="135"/>
      <c r="MOK6" s="135"/>
      <c r="MOL6" s="135"/>
      <c r="MOM6" s="135"/>
      <c r="MON6" s="135"/>
      <c r="MOO6" s="135"/>
      <c r="MOP6" s="135"/>
      <c r="MOQ6" s="135"/>
      <c r="MOR6" s="135"/>
      <c r="MOS6" s="135"/>
      <c r="MOT6" s="135"/>
      <c r="MOU6" s="135"/>
      <c r="MOV6" s="135"/>
      <c r="MOW6" s="135"/>
      <c r="MOX6" s="135"/>
      <c r="MOY6" s="135"/>
      <c r="MOZ6" s="135"/>
      <c r="MPA6" s="135"/>
      <c r="MPB6" s="135"/>
      <c r="MPC6" s="135"/>
      <c r="MPD6" s="135"/>
      <c r="MPE6" s="135"/>
      <c r="MPF6" s="135"/>
      <c r="MPG6" s="135"/>
      <c r="MPH6" s="135"/>
      <c r="MPI6" s="135"/>
      <c r="MPJ6" s="135"/>
      <c r="MPK6" s="135"/>
      <c r="MPL6" s="135"/>
      <c r="MPM6" s="135"/>
      <c r="MPN6" s="135"/>
      <c r="MPO6" s="135"/>
      <c r="MPP6" s="135"/>
      <c r="MPQ6" s="135"/>
      <c r="MPR6" s="135"/>
      <c r="MPS6" s="135"/>
      <c r="MPT6" s="135"/>
      <c r="MPU6" s="135"/>
      <c r="MPV6" s="135"/>
      <c r="MPW6" s="135"/>
      <c r="MPX6" s="135"/>
      <c r="MPY6" s="135"/>
      <c r="MPZ6" s="135"/>
      <c r="MQA6" s="135"/>
      <c r="MQB6" s="135"/>
      <c r="MQC6" s="135"/>
      <c r="MQD6" s="135"/>
      <c r="MQE6" s="135"/>
      <c r="MQF6" s="135"/>
      <c r="MQG6" s="135"/>
      <c r="MQH6" s="135"/>
      <c r="MQI6" s="135"/>
      <c r="MQJ6" s="135"/>
      <c r="MQK6" s="135"/>
      <c r="MQL6" s="135"/>
      <c r="MQM6" s="135"/>
      <c r="MQN6" s="135"/>
      <c r="MQO6" s="135"/>
      <c r="MQP6" s="135"/>
      <c r="MQQ6" s="135"/>
      <c r="MQR6" s="135"/>
      <c r="MQS6" s="135"/>
      <c r="MQT6" s="135"/>
      <c r="MQU6" s="135"/>
      <c r="MQV6" s="135"/>
      <c r="MQW6" s="135"/>
      <c r="MQX6" s="135"/>
      <c r="MQY6" s="135"/>
      <c r="MQZ6" s="135"/>
      <c r="MRA6" s="135"/>
      <c r="MRB6" s="135"/>
      <c r="MRC6" s="135"/>
      <c r="MRD6" s="135"/>
      <c r="MRE6" s="135"/>
      <c r="MRF6" s="135"/>
      <c r="MRG6" s="135"/>
      <c r="MRH6" s="135"/>
      <c r="MRI6" s="135"/>
      <c r="MRJ6" s="135"/>
      <c r="MRK6" s="135"/>
      <c r="MRL6" s="135"/>
      <c r="MRM6" s="135"/>
      <c r="MRN6" s="135"/>
      <c r="MRO6" s="135"/>
      <c r="MRP6" s="135"/>
      <c r="MRQ6" s="135"/>
      <c r="MRR6" s="135"/>
      <c r="MRS6" s="135"/>
      <c r="MRT6" s="135"/>
      <c r="MRU6" s="135"/>
      <c r="MRV6" s="135"/>
      <c r="MRW6" s="135"/>
      <c r="MRX6" s="135"/>
      <c r="MRY6" s="135"/>
      <c r="MRZ6" s="135"/>
      <c r="MSA6" s="135"/>
      <c r="MSB6" s="135"/>
      <c r="MSC6" s="135"/>
      <c r="MSD6" s="135"/>
      <c r="MSE6" s="135"/>
      <c r="MSF6" s="135"/>
      <c r="MSG6" s="135"/>
      <c r="MSH6" s="135"/>
      <c r="MSI6" s="135"/>
      <c r="MSJ6" s="135"/>
      <c r="MSK6" s="135"/>
      <c r="MSL6" s="135"/>
      <c r="MSM6" s="135"/>
      <c r="MSN6" s="135"/>
      <c r="MSO6" s="135"/>
      <c r="MSP6" s="135"/>
      <c r="MSQ6" s="135"/>
      <c r="MSR6" s="135"/>
      <c r="MSS6" s="135"/>
      <c r="MST6" s="135"/>
      <c r="MSU6" s="135"/>
      <c r="MSV6" s="135"/>
      <c r="MSW6" s="135"/>
      <c r="MSX6" s="135"/>
      <c r="MSY6" s="135"/>
      <c r="MSZ6" s="135"/>
      <c r="MTA6" s="135"/>
      <c r="MTB6" s="135"/>
      <c r="MTC6" s="135"/>
      <c r="MTD6" s="135"/>
      <c r="MTE6" s="135"/>
      <c r="MTF6" s="135"/>
      <c r="MTG6" s="135"/>
      <c r="MTH6" s="135"/>
      <c r="MTI6" s="135"/>
      <c r="MTJ6" s="135"/>
      <c r="MTK6" s="135"/>
      <c r="MTL6" s="135"/>
      <c r="MTM6" s="135"/>
      <c r="MTN6" s="135"/>
      <c r="MTO6" s="135"/>
      <c r="MTP6" s="135"/>
      <c r="MTQ6" s="135"/>
      <c r="MTR6" s="135"/>
      <c r="MTS6" s="135"/>
      <c r="MTT6" s="135"/>
      <c r="MTU6" s="135"/>
      <c r="MTV6" s="135"/>
      <c r="MTW6" s="135"/>
      <c r="MTX6" s="135"/>
      <c r="MTY6" s="135"/>
      <c r="MTZ6" s="135"/>
      <c r="MUA6" s="135"/>
      <c r="MUB6" s="135"/>
      <c r="MUC6" s="135"/>
      <c r="MUD6" s="135"/>
      <c r="MUE6" s="135"/>
      <c r="MUF6" s="135"/>
      <c r="MUG6" s="135"/>
      <c r="MUH6" s="135"/>
      <c r="MUI6" s="135"/>
      <c r="MUJ6" s="135"/>
      <c r="MUK6" s="135"/>
      <c r="MUL6" s="135"/>
      <c r="MUM6" s="135"/>
      <c r="MUN6" s="135"/>
      <c r="MUO6" s="135"/>
      <c r="MUP6" s="135"/>
      <c r="MUQ6" s="135"/>
      <c r="MUR6" s="135"/>
      <c r="MUS6" s="135"/>
      <c r="MUT6" s="135"/>
      <c r="MUU6" s="135"/>
      <c r="MUV6" s="135"/>
      <c r="MUW6" s="135"/>
      <c r="MUX6" s="135"/>
      <c r="MUY6" s="135"/>
      <c r="MUZ6" s="135"/>
      <c r="MVA6" s="135"/>
      <c r="MVB6" s="135"/>
      <c r="MVC6" s="135"/>
      <c r="MVD6" s="135"/>
      <c r="MVE6" s="135"/>
      <c r="MVF6" s="135"/>
      <c r="MVG6" s="135"/>
      <c r="MVH6" s="135"/>
      <c r="MVI6" s="135"/>
      <c r="MVJ6" s="135"/>
      <c r="MVK6" s="135"/>
      <c r="MVL6" s="135"/>
      <c r="MVM6" s="135"/>
      <c r="MVN6" s="135"/>
      <c r="MVO6" s="135"/>
      <c r="MVP6" s="135"/>
      <c r="MVQ6" s="135"/>
      <c r="MVR6" s="135"/>
      <c r="MVS6" s="135"/>
      <c r="MVT6" s="135"/>
      <c r="MVU6" s="135"/>
      <c r="MVV6" s="135"/>
      <c r="MVW6" s="135"/>
      <c r="MVX6" s="135"/>
      <c r="MVY6" s="135"/>
      <c r="MVZ6" s="135"/>
      <c r="MWA6" s="135"/>
      <c r="MWB6" s="135"/>
      <c r="MWC6" s="135"/>
      <c r="MWD6" s="135"/>
      <c r="MWE6" s="135"/>
      <c r="MWF6" s="135"/>
      <c r="MWG6" s="135"/>
      <c r="MWH6" s="135"/>
      <c r="MWI6" s="135"/>
      <c r="MWJ6" s="135"/>
      <c r="MWK6" s="135"/>
      <c r="MWL6" s="135"/>
      <c r="MWM6" s="135"/>
      <c r="MWN6" s="135"/>
      <c r="MWO6" s="135"/>
      <c r="MWP6" s="135"/>
      <c r="MWQ6" s="135"/>
      <c r="MWR6" s="135"/>
      <c r="MWS6" s="135"/>
      <c r="MWT6" s="135"/>
      <c r="MWU6" s="135"/>
      <c r="MWV6" s="135"/>
      <c r="MWW6" s="135"/>
      <c r="MWX6" s="135"/>
      <c r="MWY6" s="135"/>
      <c r="MWZ6" s="135"/>
      <c r="MXA6" s="135"/>
      <c r="MXB6" s="135"/>
      <c r="MXC6" s="135"/>
      <c r="MXD6" s="135"/>
      <c r="MXE6" s="135"/>
      <c r="MXF6" s="135"/>
      <c r="MXG6" s="135"/>
      <c r="MXH6" s="135"/>
      <c r="MXI6" s="135"/>
      <c r="MXJ6" s="135"/>
      <c r="MXK6" s="135"/>
      <c r="MXL6" s="135"/>
      <c r="MXM6" s="135"/>
      <c r="MXN6" s="135"/>
      <c r="MXO6" s="135"/>
      <c r="MXP6" s="135"/>
      <c r="MXQ6" s="135"/>
      <c r="MXR6" s="135"/>
      <c r="MXS6" s="135"/>
      <c r="MXT6" s="135"/>
      <c r="MXU6" s="135"/>
      <c r="MXV6" s="135"/>
      <c r="MXW6" s="135"/>
      <c r="MXX6" s="135"/>
      <c r="MXY6" s="135"/>
      <c r="MXZ6" s="135"/>
      <c r="MYA6" s="135"/>
      <c r="MYB6" s="135"/>
      <c r="MYC6" s="135"/>
      <c r="MYD6" s="135"/>
      <c r="MYE6" s="135"/>
      <c r="MYF6" s="135"/>
      <c r="MYG6" s="135"/>
      <c r="MYH6" s="135"/>
      <c r="MYI6" s="135"/>
      <c r="MYJ6" s="135"/>
      <c r="MYK6" s="135"/>
      <c r="MYL6" s="135"/>
      <c r="MYM6" s="135"/>
      <c r="MYN6" s="135"/>
      <c r="MYO6" s="135"/>
      <c r="MYP6" s="135"/>
      <c r="MYQ6" s="135"/>
      <c r="MYR6" s="135"/>
      <c r="MYS6" s="135"/>
      <c r="MYT6" s="135"/>
      <c r="MYU6" s="135"/>
      <c r="MYV6" s="135"/>
      <c r="MYW6" s="135"/>
      <c r="MYX6" s="135"/>
      <c r="MYY6" s="135"/>
      <c r="MYZ6" s="135"/>
      <c r="MZA6" s="135"/>
      <c r="MZB6" s="135"/>
      <c r="MZC6" s="135"/>
      <c r="MZD6" s="135"/>
      <c r="MZE6" s="135"/>
      <c r="MZF6" s="135"/>
      <c r="MZG6" s="135"/>
      <c r="MZH6" s="135"/>
      <c r="MZI6" s="135"/>
      <c r="MZJ6" s="135"/>
      <c r="MZK6" s="135"/>
      <c r="MZL6" s="135"/>
      <c r="MZM6" s="135"/>
      <c r="MZN6" s="135"/>
      <c r="MZO6" s="135"/>
      <c r="MZP6" s="135"/>
      <c r="MZQ6" s="135"/>
      <c r="MZR6" s="135"/>
      <c r="MZS6" s="135"/>
      <c r="MZT6" s="135"/>
      <c r="MZU6" s="135"/>
      <c r="MZV6" s="135"/>
      <c r="MZW6" s="135"/>
      <c r="MZX6" s="135"/>
      <c r="MZY6" s="135"/>
      <c r="MZZ6" s="135"/>
      <c r="NAA6" s="135"/>
      <c r="NAB6" s="135"/>
      <c r="NAC6" s="135"/>
      <c r="NAD6" s="135"/>
      <c r="NAE6" s="135"/>
      <c r="NAF6" s="135"/>
      <c r="NAG6" s="135"/>
      <c r="NAH6" s="135"/>
      <c r="NAI6" s="135"/>
      <c r="NAJ6" s="135"/>
      <c r="NAK6" s="135"/>
      <c r="NAL6" s="135"/>
      <c r="NAM6" s="135"/>
      <c r="NAN6" s="135"/>
      <c r="NAO6" s="135"/>
      <c r="NAP6" s="135"/>
      <c r="NAQ6" s="135"/>
      <c r="NAR6" s="135"/>
      <c r="NAS6" s="135"/>
      <c r="NAT6" s="135"/>
      <c r="NAU6" s="135"/>
      <c r="NAV6" s="135"/>
      <c r="NAW6" s="135"/>
      <c r="NAX6" s="135"/>
      <c r="NAY6" s="135"/>
      <c r="NAZ6" s="135"/>
      <c r="NBA6" s="135"/>
      <c r="NBB6" s="135"/>
      <c r="NBC6" s="135"/>
      <c r="NBD6" s="135"/>
      <c r="NBE6" s="135"/>
      <c r="NBF6" s="135"/>
      <c r="NBG6" s="135"/>
      <c r="NBH6" s="135"/>
      <c r="NBI6" s="135"/>
      <c r="NBJ6" s="135"/>
      <c r="NBK6" s="135"/>
      <c r="NBL6" s="135"/>
      <c r="NBM6" s="135"/>
      <c r="NBN6" s="135"/>
      <c r="NBO6" s="135"/>
      <c r="NBP6" s="135"/>
      <c r="NBQ6" s="135"/>
      <c r="NBR6" s="135"/>
      <c r="NBS6" s="135"/>
      <c r="NBT6" s="135"/>
      <c r="NBU6" s="135"/>
      <c r="NBV6" s="135"/>
      <c r="NBW6" s="135"/>
      <c r="NBX6" s="135"/>
      <c r="NBY6" s="135"/>
      <c r="NBZ6" s="135"/>
      <c r="NCA6" s="135"/>
      <c r="NCB6" s="135"/>
      <c r="NCC6" s="135"/>
      <c r="NCD6" s="135"/>
      <c r="NCE6" s="135"/>
      <c r="NCF6" s="135"/>
      <c r="NCG6" s="135"/>
      <c r="NCH6" s="135"/>
      <c r="NCI6" s="135"/>
      <c r="NCJ6" s="135"/>
      <c r="NCK6" s="135"/>
      <c r="NCL6" s="135"/>
      <c r="NCM6" s="135"/>
      <c r="NCN6" s="135"/>
      <c r="NCO6" s="135"/>
      <c r="NCP6" s="135"/>
      <c r="NCQ6" s="135"/>
      <c r="NCR6" s="135"/>
      <c r="NCS6" s="135"/>
      <c r="NCT6" s="135"/>
      <c r="NCU6" s="135"/>
      <c r="NCV6" s="135"/>
      <c r="NCW6" s="135"/>
      <c r="NCX6" s="135"/>
      <c r="NCY6" s="135"/>
      <c r="NCZ6" s="135"/>
      <c r="NDA6" s="135"/>
      <c r="NDB6" s="135"/>
      <c r="NDC6" s="135"/>
      <c r="NDD6" s="135"/>
      <c r="NDE6" s="135"/>
      <c r="NDF6" s="135"/>
      <c r="NDG6" s="135"/>
      <c r="NDH6" s="135"/>
      <c r="NDI6" s="135"/>
      <c r="NDJ6" s="135"/>
      <c r="NDK6" s="135"/>
      <c r="NDL6" s="135"/>
      <c r="NDM6" s="135"/>
      <c r="NDN6" s="135"/>
      <c r="NDO6" s="135"/>
      <c r="NDP6" s="135"/>
      <c r="NDQ6" s="135"/>
      <c r="NDR6" s="135"/>
      <c r="NDS6" s="135"/>
      <c r="NDT6" s="135"/>
      <c r="NDU6" s="135"/>
      <c r="NDV6" s="135"/>
      <c r="NDW6" s="135"/>
      <c r="NDX6" s="135"/>
      <c r="NDY6" s="135"/>
      <c r="NDZ6" s="135"/>
      <c r="NEA6" s="135"/>
      <c r="NEB6" s="135"/>
      <c r="NEC6" s="135"/>
      <c r="NED6" s="135"/>
      <c r="NEE6" s="135"/>
      <c r="NEF6" s="135"/>
      <c r="NEG6" s="135"/>
      <c r="NEH6" s="135"/>
      <c r="NEI6" s="135"/>
      <c r="NEJ6" s="135"/>
      <c r="NEK6" s="135"/>
      <c r="NEL6" s="135"/>
      <c r="NEM6" s="135"/>
      <c r="NEN6" s="135"/>
      <c r="NEO6" s="135"/>
      <c r="NEP6" s="135"/>
      <c r="NEQ6" s="135"/>
      <c r="NER6" s="135"/>
      <c r="NES6" s="135"/>
      <c r="NET6" s="135"/>
      <c r="NEU6" s="135"/>
      <c r="NEV6" s="135"/>
      <c r="NEW6" s="135"/>
      <c r="NEX6" s="135"/>
      <c r="NEY6" s="135"/>
      <c r="NEZ6" s="135"/>
      <c r="NFA6" s="135"/>
      <c r="NFB6" s="135"/>
      <c r="NFC6" s="135"/>
      <c r="NFD6" s="135"/>
      <c r="NFE6" s="135"/>
      <c r="NFF6" s="135"/>
      <c r="NFG6" s="135"/>
      <c r="NFH6" s="135"/>
      <c r="NFI6" s="135"/>
      <c r="NFJ6" s="135"/>
      <c r="NFK6" s="135"/>
      <c r="NFL6" s="135"/>
      <c r="NFM6" s="135"/>
      <c r="NFN6" s="135"/>
      <c r="NFO6" s="135"/>
      <c r="NFP6" s="135"/>
      <c r="NFQ6" s="135"/>
      <c r="NFR6" s="135"/>
      <c r="NFS6" s="135"/>
      <c r="NFT6" s="135"/>
      <c r="NFU6" s="135"/>
      <c r="NFV6" s="135"/>
      <c r="NFW6" s="135"/>
      <c r="NFX6" s="135"/>
      <c r="NFY6" s="135"/>
      <c r="NFZ6" s="135"/>
      <c r="NGA6" s="135"/>
      <c r="NGB6" s="135"/>
      <c r="NGC6" s="135"/>
      <c r="NGD6" s="135"/>
      <c r="NGE6" s="135"/>
      <c r="NGF6" s="135"/>
      <c r="NGG6" s="135"/>
      <c r="NGH6" s="135"/>
      <c r="NGI6" s="135"/>
      <c r="NGJ6" s="135"/>
      <c r="NGK6" s="135"/>
      <c r="NGL6" s="135"/>
      <c r="NGM6" s="135"/>
      <c r="NGN6" s="135"/>
      <c r="NGO6" s="135"/>
      <c r="NGP6" s="135"/>
      <c r="NGQ6" s="135"/>
      <c r="NGR6" s="135"/>
      <c r="NGS6" s="135"/>
      <c r="NGT6" s="135"/>
      <c r="NGU6" s="135"/>
      <c r="NGV6" s="135"/>
      <c r="NGW6" s="135"/>
      <c r="NGX6" s="135"/>
      <c r="NGY6" s="135"/>
      <c r="NGZ6" s="135"/>
      <c r="NHA6" s="135"/>
      <c r="NHB6" s="135"/>
      <c r="NHC6" s="135"/>
      <c r="NHD6" s="135"/>
      <c r="NHE6" s="135"/>
      <c r="NHF6" s="135"/>
      <c r="NHG6" s="135"/>
      <c r="NHH6" s="135"/>
      <c r="NHI6" s="135"/>
      <c r="NHJ6" s="135"/>
      <c r="NHK6" s="135"/>
      <c r="NHL6" s="135"/>
      <c r="NHM6" s="135"/>
      <c r="NHN6" s="135"/>
      <c r="NHO6" s="135"/>
      <c r="NHP6" s="135"/>
      <c r="NHQ6" s="135"/>
      <c r="NHR6" s="135"/>
      <c r="NHS6" s="135"/>
      <c r="NHT6" s="135"/>
      <c r="NHU6" s="135"/>
      <c r="NHV6" s="135"/>
      <c r="NHW6" s="135"/>
      <c r="NHX6" s="135"/>
      <c r="NHY6" s="135"/>
      <c r="NHZ6" s="135"/>
      <c r="NIA6" s="135"/>
      <c r="NIB6" s="135"/>
      <c r="NIC6" s="135"/>
      <c r="NID6" s="135"/>
      <c r="NIE6" s="135"/>
      <c r="NIF6" s="135"/>
      <c r="NIG6" s="135"/>
      <c r="NIH6" s="135"/>
      <c r="NII6" s="135"/>
      <c r="NIJ6" s="135"/>
      <c r="NIK6" s="135"/>
      <c r="NIL6" s="135"/>
      <c r="NIM6" s="135"/>
      <c r="NIN6" s="135"/>
      <c r="NIO6" s="135"/>
      <c r="NIP6" s="135"/>
      <c r="NIQ6" s="135"/>
      <c r="NIR6" s="135"/>
      <c r="NIS6" s="135"/>
      <c r="NIT6" s="135"/>
      <c r="NIU6" s="135"/>
      <c r="NIV6" s="135"/>
      <c r="NIW6" s="135"/>
      <c r="NIX6" s="135"/>
      <c r="NIY6" s="135"/>
      <c r="NIZ6" s="135"/>
      <c r="NJA6" s="135"/>
      <c r="NJB6" s="135"/>
      <c r="NJC6" s="135"/>
      <c r="NJD6" s="135"/>
      <c r="NJE6" s="135"/>
      <c r="NJF6" s="135"/>
      <c r="NJG6" s="135"/>
      <c r="NJH6" s="135"/>
      <c r="NJI6" s="135"/>
      <c r="NJJ6" s="135"/>
      <c r="NJK6" s="135"/>
      <c r="NJL6" s="135"/>
      <c r="NJM6" s="135"/>
      <c r="NJN6" s="135"/>
      <c r="NJO6" s="135"/>
      <c r="NJP6" s="135"/>
      <c r="NJQ6" s="135"/>
      <c r="NJR6" s="135"/>
      <c r="NJS6" s="135"/>
      <c r="NJT6" s="135"/>
      <c r="NJU6" s="135"/>
      <c r="NJV6" s="135"/>
      <c r="NJW6" s="135"/>
      <c r="NJX6" s="135"/>
      <c r="NJY6" s="135"/>
      <c r="NJZ6" s="135"/>
      <c r="NKA6" s="135"/>
      <c r="NKB6" s="135"/>
      <c r="NKC6" s="135"/>
      <c r="NKD6" s="135"/>
      <c r="NKE6" s="135"/>
      <c r="NKF6" s="135"/>
      <c r="NKG6" s="135"/>
      <c r="NKH6" s="135"/>
      <c r="NKI6" s="135"/>
      <c r="NKJ6" s="135"/>
      <c r="NKK6" s="135"/>
      <c r="NKL6" s="135"/>
      <c r="NKM6" s="135"/>
      <c r="NKN6" s="135"/>
      <c r="NKO6" s="135"/>
      <c r="NKP6" s="135"/>
      <c r="NKQ6" s="135"/>
      <c r="NKR6" s="135"/>
      <c r="NKS6" s="135"/>
      <c r="NKT6" s="135"/>
      <c r="NKU6" s="135"/>
      <c r="NKV6" s="135"/>
      <c r="NKW6" s="135"/>
      <c r="NKX6" s="135"/>
      <c r="NKY6" s="135"/>
      <c r="NKZ6" s="135"/>
      <c r="NLA6" s="135"/>
      <c r="NLB6" s="135"/>
      <c r="NLC6" s="135"/>
      <c r="NLD6" s="135"/>
      <c r="NLE6" s="135"/>
      <c r="NLF6" s="135"/>
      <c r="NLG6" s="135"/>
      <c r="NLH6" s="135"/>
      <c r="NLI6" s="135"/>
      <c r="NLJ6" s="135"/>
      <c r="NLK6" s="135"/>
      <c r="NLL6" s="135"/>
      <c r="NLM6" s="135"/>
      <c r="NLN6" s="135"/>
      <c r="NLO6" s="135"/>
      <c r="NLP6" s="135"/>
      <c r="NLQ6" s="135"/>
      <c r="NLR6" s="135"/>
      <c r="NLS6" s="135"/>
      <c r="NLT6" s="135"/>
      <c r="NLU6" s="135"/>
      <c r="NLV6" s="135"/>
      <c r="NLW6" s="135"/>
      <c r="NLX6" s="135"/>
      <c r="NLY6" s="135"/>
      <c r="NLZ6" s="135"/>
      <c r="NMA6" s="135"/>
      <c r="NMB6" s="135"/>
      <c r="NMC6" s="135"/>
      <c r="NMD6" s="135"/>
      <c r="NME6" s="135"/>
      <c r="NMF6" s="135"/>
      <c r="NMG6" s="135"/>
      <c r="NMH6" s="135"/>
      <c r="NMI6" s="135"/>
      <c r="NMJ6" s="135"/>
      <c r="NMK6" s="135"/>
      <c r="NML6" s="135"/>
      <c r="NMM6" s="135"/>
      <c r="NMN6" s="135"/>
      <c r="NMO6" s="135"/>
      <c r="NMP6" s="135"/>
      <c r="NMQ6" s="135"/>
      <c r="NMR6" s="135"/>
      <c r="NMS6" s="135"/>
      <c r="NMT6" s="135"/>
      <c r="NMU6" s="135"/>
      <c r="NMV6" s="135"/>
      <c r="NMW6" s="135"/>
      <c r="NMX6" s="135"/>
      <c r="NMY6" s="135"/>
      <c r="NMZ6" s="135"/>
      <c r="NNA6" s="135"/>
      <c r="NNB6" s="135"/>
      <c r="NNC6" s="135"/>
      <c r="NND6" s="135"/>
      <c r="NNE6" s="135"/>
      <c r="NNF6" s="135"/>
      <c r="NNG6" s="135"/>
      <c r="NNH6" s="135"/>
      <c r="NNI6" s="135"/>
      <c r="NNJ6" s="135"/>
      <c r="NNK6" s="135"/>
      <c r="NNL6" s="135"/>
      <c r="NNM6" s="135"/>
      <c r="NNN6" s="135"/>
      <c r="NNO6" s="135"/>
      <c r="NNP6" s="135"/>
      <c r="NNQ6" s="135"/>
      <c r="NNR6" s="135"/>
      <c r="NNS6" s="135"/>
      <c r="NNT6" s="135"/>
      <c r="NNU6" s="135"/>
      <c r="NNV6" s="135"/>
      <c r="NNW6" s="135"/>
      <c r="NNX6" s="135"/>
      <c r="NNY6" s="135"/>
      <c r="NNZ6" s="135"/>
      <c r="NOA6" s="135"/>
      <c r="NOB6" s="135"/>
      <c r="NOC6" s="135"/>
      <c r="NOD6" s="135"/>
      <c r="NOE6" s="135"/>
      <c r="NOF6" s="135"/>
      <c r="NOG6" s="135"/>
      <c r="NOH6" s="135"/>
      <c r="NOI6" s="135"/>
      <c r="NOJ6" s="135"/>
      <c r="NOK6" s="135"/>
      <c r="NOL6" s="135"/>
      <c r="NOM6" s="135"/>
      <c r="NON6" s="135"/>
      <c r="NOO6" s="135"/>
      <c r="NOP6" s="135"/>
      <c r="NOQ6" s="135"/>
      <c r="NOR6" s="135"/>
      <c r="NOS6" s="135"/>
      <c r="NOT6" s="135"/>
      <c r="NOU6" s="135"/>
      <c r="NOV6" s="135"/>
      <c r="NOW6" s="135"/>
      <c r="NOX6" s="135"/>
      <c r="NOY6" s="135"/>
      <c r="NOZ6" s="135"/>
      <c r="NPA6" s="135"/>
      <c r="NPB6" s="135"/>
      <c r="NPC6" s="135"/>
      <c r="NPD6" s="135"/>
      <c r="NPE6" s="135"/>
      <c r="NPF6" s="135"/>
      <c r="NPG6" s="135"/>
      <c r="NPH6" s="135"/>
      <c r="NPI6" s="135"/>
      <c r="NPJ6" s="135"/>
      <c r="NPK6" s="135"/>
      <c r="NPL6" s="135"/>
      <c r="NPM6" s="135"/>
      <c r="NPN6" s="135"/>
      <c r="NPO6" s="135"/>
      <c r="NPP6" s="135"/>
      <c r="NPQ6" s="135"/>
      <c r="NPR6" s="135"/>
      <c r="NPS6" s="135"/>
      <c r="NPT6" s="135"/>
      <c r="NPU6" s="135"/>
      <c r="NPV6" s="135"/>
      <c r="NPW6" s="135"/>
      <c r="NPX6" s="135"/>
      <c r="NPY6" s="135"/>
      <c r="NPZ6" s="135"/>
      <c r="NQA6" s="135"/>
      <c r="NQB6" s="135"/>
      <c r="NQC6" s="135"/>
      <c r="NQD6" s="135"/>
      <c r="NQE6" s="135"/>
      <c r="NQF6" s="135"/>
      <c r="NQG6" s="135"/>
      <c r="NQH6" s="135"/>
      <c r="NQI6" s="135"/>
      <c r="NQJ6" s="135"/>
      <c r="NQK6" s="135"/>
      <c r="NQL6" s="135"/>
      <c r="NQM6" s="135"/>
      <c r="NQN6" s="135"/>
      <c r="NQO6" s="135"/>
      <c r="NQP6" s="135"/>
      <c r="NQQ6" s="135"/>
      <c r="NQR6" s="135"/>
      <c r="NQS6" s="135"/>
      <c r="NQT6" s="135"/>
      <c r="NQU6" s="135"/>
      <c r="NQV6" s="135"/>
      <c r="NQW6" s="135"/>
      <c r="NQX6" s="135"/>
      <c r="NQY6" s="135"/>
      <c r="NQZ6" s="135"/>
      <c r="NRA6" s="135"/>
      <c r="NRB6" s="135"/>
      <c r="NRC6" s="135"/>
      <c r="NRD6" s="135"/>
      <c r="NRE6" s="135"/>
      <c r="NRF6" s="135"/>
      <c r="NRG6" s="135"/>
      <c r="NRH6" s="135"/>
      <c r="NRI6" s="135"/>
      <c r="NRJ6" s="135"/>
      <c r="NRK6" s="135"/>
      <c r="NRL6" s="135"/>
      <c r="NRM6" s="135"/>
      <c r="NRN6" s="135"/>
      <c r="NRO6" s="135"/>
      <c r="NRP6" s="135"/>
      <c r="NRQ6" s="135"/>
      <c r="NRR6" s="135"/>
      <c r="NRS6" s="135"/>
      <c r="NRT6" s="135"/>
      <c r="NRU6" s="135"/>
      <c r="NRV6" s="135"/>
      <c r="NRW6" s="135"/>
      <c r="NRX6" s="135"/>
      <c r="NRY6" s="135"/>
      <c r="NRZ6" s="135"/>
      <c r="NSA6" s="135"/>
      <c r="NSB6" s="135"/>
      <c r="NSC6" s="135"/>
      <c r="NSD6" s="135"/>
      <c r="NSE6" s="135"/>
      <c r="NSF6" s="135"/>
      <c r="NSG6" s="135"/>
      <c r="NSH6" s="135"/>
      <c r="NSI6" s="135"/>
      <c r="NSJ6" s="135"/>
      <c r="NSK6" s="135"/>
      <c r="NSL6" s="135"/>
      <c r="NSM6" s="135"/>
      <c r="NSN6" s="135"/>
      <c r="NSO6" s="135"/>
      <c r="NSP6" s="135"/>
      <c r="NSQ6" s="135"/>
      <c r="NSR6" s="135"/>
      <c r="NSS6" s="135"/>
      <c r="NST6" s="135"/>
      <c r="NSU6" s="135"/>
      <c r="NSV6" s="135"/>
      <c r="NSW6" s="135"/>
      <c r="NSX6" s="135"/>
      <c r="NSY6" s="135"/>
      <c r="NSZ6" s="135"/>
      <c r="NTA6" s="135"/>
      <c r="NTB6" s="135"/>
      <c r="NTC6" s="135"/>
      <c r="NTD6" s="135"/>
      <c r="NTE6" s="135"/>
      <c r="NTF6" s="135"/>
      <c r="NTG6" s="135"/>
      <c r="NTH6" s="135"/>
      <c r="NTI6" s="135"/>
      <c r="NTJ6" s="135"/>
      <c r="NTK6" s="135"/>
      <c r="NTL6" s="135"/>
      <c r="NTM6" s="135"/>
      <c r="NTN6" s="135"/>
      <c r="NTO6" s="135"/>
      <c r="NTP6" s="135"/>
      <c r="NTQ6" s="135"/>
      <c r="NTR6" s="135"/>
      <c r="NTS6" s="135"/>
      <c r="NTT6" s="135"/>
      <c r="NTU6" s="135"/>
      <c r="NTV6" s="135"/>
      <c r="NTW6" s="135"/>
      <c r="NTX6" s="135"/>
      <c r="NTY6" s="135"/>
      <c r="NTZ6" s="135"/>
      <c r="NUA6" s="135"/>
      <c r="NUB6" s="135"/>
      <c r="NUC6" s="135"/>
      <c r="NUD6" s="135"/>
      <c r="NUE6" s="135"/>
      <c r="NUF6" s="135"/>
      <c r="NUG6" s="135"/>
      <c r="NUH6" s="135"/>
      <c r="NUI6" s="135"/>
      <c r="NUJ6" s="135"/>
      <c r="NUK6" s="135"/>
      <c r="NUL6" s="135"/>
      <c r="NUM6" s="135"/>
      <c r="NUN6" s="135"/>
      <c r="NUO6" s="135"/>
      <c r="NUP6" s="135"/>
      <c r="NUQ6" s="135"/>
      <c r="NUR6" s="135"/>
      <c r="NUS6" s="135"/>
      <c r="NUT6" s="135"/>
      <c r="NUU6" s="135"/>
      <c r="NUV6" s="135"/>
      <c r="NUW6" s="135"/>
      <c r="NUX6" s="135"/>
      <c r="NUY6" s="135"/>
      <c r="NUZ6" s="135"/>
      <c r="NVA6" s="135"/>
      <c r="NVB6" s="135"/>
      <c r="NVC6" s="135"/>
      <c r="NVD6" s="135"/>
      <c r="NVE6" s="135"/>
      <c r="NVF6" s="135"/>
      <c r="NVG6" s="135"/>
      <c r="NVH6" s="135"/>
      <c r="NVI6" s="135"/>
      <c r="NVJ6" s="135"/>
      <c r="NVK6" s="135"/>
      <c r="NVL6" s="135"/>
      <c r="NVM6" s="135"/>
      <c r="NVN6" s="135"/>
      <c r="NVO6" s="135"/>
      <c r="NVP6" s="135"/>
      <c r="NVQ6" s="135"/>
      <c r="NVR6" s="135"/>
      <c r="NVS6" s="135"/>
      <c r="NVT6" s="135"/>
      <c r="NVU6" s="135"/>
      <c r="NVV6" s="135"/>
      <c r="NVW6" s="135"/>
      <c r="NVX6" s="135"/>
      <c r="NVY6" s="135"/>
      <c r="NVZ6" s="135"/>
      <c r="NWA6" s="135"/>
      <c r="NWB6" s="135"/>
      <c r="NWC6" s="135"/>
      <c r="NWD6" s="135"/>
      <c r="NWE6" s="135"/>
      <c r="NWF6" s="135"/>
      <c r="NWG6" s="135"/>
      <c r="NWH6" s="135"/>
      <c r="NWI6" s="135"/>
      <c r="NWJ6" s="135"/>
      <c r="NWK6" s="135"/>
      <c r="NWL6" s="135"/>
      <c r="NWM6" s="135"/>
      <c r="NWN6" s="135"/>
      <c r="NWO6" s="135"/>
      <c r="NWP6" s="135"/>
      <c r="NWQ6" s="135"/>
      <c r="NWR6" s="135"/>
      <c r="NWS6" s="135"/>
      <c r="NWT6" s="135"/>
      <c r="NWU6" s="135"/>
      <c r="NWV6" s="135"/>
      <c r="NWW6" s="135"/>
      <c r="NWX6" s="135"/>
      <c r="NWY6" s="135"/>
      <c r="NWZ6" s="135"/>
      <c r="NXA6" s="135"/>
      <c r="NXB6" s="135"/>
      <c r="NXC6" s="135"/>
      <c r="NXD6" s="135"/>
      <c r="NXE6" s="135"/>
      <c r="NXF6" s="135"/>
      <c r="NXG6" s="135"/>
      <c r="NXH6" s="135"/>
      <c r="NXI6" s="135"/>
      <c r="NXJ6" s="135"/>
      <c r="NXK6" s="135"/>
      <c r="NXL6" s="135"/>
      <c r="NXM6" s="135"/>
      <c r="NXN6" s="135"/>
      <c r="NXO6" s="135"/>
      <c r="NXP6" s="135"/>
      <c r="NXQ6" s="135"/>
      <c r="NXR6" s="135"/>
      <c r="NXS6" s="135"/>
      <c r="NXT6" s="135"/>
      <c r="NXU6" s="135"/>
      <c r="NXV6" s="135"/>
      <c r="NXW6" s="135"/>
      <c r="NXX6" s="135"/>
      <c r="NXY6" s="135"/>
      <c r="NXZ6" s="135"/>
      <c r="NYA6" s="135"/>
      <c r="NYB6" s="135"/>
      <c r="NYC6" s="135"/>
      <c r="NYD6" s="135"/>
      <c r="NYE6" s="135"/>
      <c r="NYF6" s="135"/>
      <c r="NYG6" s="135"/>
      <c r="NYH6" s="135"/>
      <c r="NYI6" s="135"/>
      <c r="NYJ6" s="135"/>
      <c r="NYK6" s="135"/>
      <c r="NYL6" s="135"/>
      <c r="NYM6" s="135"/>
      <c r="NYN6" s="135"/>
      <c r="NYO6" s="135"/>
      <c r="NYP6" s="135"/>
      <c r="NYQ6" s="135"/>
      <c r="NYR6" s="135"/>
      <c r="NYS6" s="135"/>
      <c r="NYT6" s="135"/>
      <c r="NYU6" s="135"/>
      <c r="NYV6" s="135"/>
      <c r="NYW6" s="135"/>
      <c r="NYX6" s="135"/>
      <c r="NYY6" s="135"/>
      <c r="NYZ6" s="135"/>
      <c r="NZA6" s="135"/>
      <c r="NZB6" s="135"/>
      <c r="NZC6" s="135"/>
      <c r="NZD6" s="135"/>
      <c r="NZE6" s="135"/>
      <c r="NZF6" s="135"/>
      <c r="NZG6" s="135"/>
      <c r="NZH6" s="135"/>
      <c r="NZI6" s="135"/>
      <c r="NZJ6" s="135"/>
      <c r="NZK6" s="135"/>
      <c r="NZL6" s="135"/>
      <c r="NZM6" s="135"/>
      <c r="NZN6" s="135"/>
      <c r="NZO6" s="135"/>
      <c r="NZP6" s="135"/>
      <c r="NZQ6" s="135"/>
      <c r="NZR6" s="135"/>
      <c r="NZS6" s="135"/>
      <c r="NZT6" s="135"/>
      <c r="NZU6" s="135"/>
      <c r="NZV6" s="135"/>
      <c r="NZW6" s="135"/>
      <c r="NZX6" s="135"/>
      <c r="NZY6" s="135"/>
      <c r="NZZ6" s="135"/>
      <c r="OAA6" s="135"/>
      <c r="OAB6" s="135"/>
      <c r="OAC6" s="135"/>
      <c r="OAD6" s="135"/>
      <c r="OAE6" s="135"/>
      <c r="OAF6" s="135"/>
      <c r="OAG6" s="135"/>
      <c r="OAH6" s="135"/>
      <c r="OAI6" s="135"/>
      <c r="OAJ6" s="135"/>
      <c r="OAK6" s="135"/>
      <c r="OAL6" s="135"/>
      <c r="OAM6" s="135"/>
      <c r="OAN6" s="135"/>
      <c r="OAO6" s="135"/>
      <c r="OAP6" s="135"/>
      <c r="OAQ6" s="135"/>
      <c r="OAR6" s="135"/>
      <c r="OAS6" s="135"/>
      <c r="OAT6" s="135"/>
      <c r="OAU6" s="135"/>
      <c r="OAV6" s="135"/>
      <c r="OAW6" s="135"/>
      <c r="OAX6" s="135"/>
      <c r="OAY6" s="135"/>
      <c r="OAZ6" s="135"/>
      <c r="OBA6" s="135"/>
      <c r="OBB6" s="135"/>
      <c r="OBC6" s="135"/>
      <c r="OBD6" s="135"/>
      <c r="OBE6" s="135"/>
      <c r="OBF6" s="135"/>
      <c r="OBG6" s="135"/>
      <c r="OBH6" s="135"/>
      <c r="OBI6" s="135"/>
      <c r="OBJ6" s="135"/>
      <c r="OBK6" s="135"/>
      <c r="OBL6" s="135"/>
      <c r="OBM6" s="135"/>
      <c r="OBN6" s="135"/>
      <c r="OBO6" s="135"/>
      <c r="OBP6" s="135"/>
      <c r="OBQ6" s="135"/>
      <c r="OBR6" s="135"/>
      <c r="OBS6" s="135"/>
      <c r="OBT6" s="135"/>
      <c r="OBU6" s="135"/>
      <c r="OBV6" s="135"/>
      <c r="OBW6" s="135"/>
      <c r="OBX6" s="135"/>
      <c r="OBY6" s="135"/>
      <c r="OBZ6" s="135"/>
      <c r="OCA6" s="135"/>
      <c r="OCB6" s="135"/>
      <c r="OCC6" s="135"/>
      <c r="OCD6" s="135"/>
      <c r="OCE6" s="135"/>
      <c r="OCF6" s="135"/>
      <c r="OCG6" s="135"/>
      <c r="OCH6" s="135"/>
      <c r="OCI6" s="135"/>
      <c r="OCJ6" s="135"/>
      <c r="OCK6" s="135"/>
      <c r="OCL6" s="135"/>
      <c r="OCM6" s="135"/>
      <c r="OCN6" s="135"/>
      <c r="OCO6" s="135"/>
      <c r="OCP6" s="135"/>
      <c r="OCQ6" s="135"/>
      <c r="OCR6" s="135"/>
      <c r="OCS6" s="135"/>
      <c r="OCT6" s="135"/>
      <c r="OCU6" s="135"/>
      <c r="OCV6" s="135"/>
      <c r="OCW6" s="135"/>
      <c r="OCX6" s="135"/>
      <c r="OCY6" s="135"/>
      <c r="OCZ6" s="135"/>
      <c r="ODA6" s="135"/>
      <c r="ODB6" s="135"/>
      <c r="ODC6" s="135"/>
      <c r="ODD6" s="135"/>
      <c r="ODE6" s="135"/>
      <c r="ODF6" s="135"/>
      <c r="ODG6" s="135"/>
      <c r="ODH6" s="135"/>
      <c r="ODI6" s="135"/>
      <c r="ODJ6" s="135"/>
      <c r="ODK6" s="135"/>
      <c r="ODL6" s="135"/>
      <c r="ODM6" s="135"/>
      <c r="ODN6" s="135"/>
      <c r="ODO6" s="135"/>
      <c r="ODP6" s="135"/>
      <c r="ODQ6" s="135"/>
      <c r="ODR6" s="135"/>
      <c r="ODS6" s="135"/>
      <c r="ODT6" s="135"/>
      <c r="ODU6" s="135"/>
      <c r="ODV6" s="135"/>
      <c r="ODW6" s="135"/>
      <c r="ODX6" s="135"/>
      <c r="ODY6" s="135"/>
      <c r="ODZ6" s="135"/>
      <c r="OEA6" s="135"/>
      <c r="OEB6" s="135"/>
      <c r="OEC6" s="135"/>
      <c r="OED6" s="135"/>
      <c r="OEE6" s="135"/>
      <c r="OEF6" s="135"/>
      <c r="OEG6" s="135"/>
      <c r="OEH6" s="135"/>
      <c r="OEI6" s="135"/>
      <c r="OEJ6" s="135"/>
      <c r="OEK6" s="135"/>
      <c r="OEL6" s="135"/>
      <c r="OEM6" s="135"/>
      <c r="OEN6" s="135"/>
      <c r="OEO6" s="135"/>
      <c r="OEP6" s="135"/>
      <c r="OEQ6" s="135"/>
      <c r="OER6" s="135"/>
      <c r="OES6" s="135"/>
      <c r="OET6" s="135"/>
      <c r="OEU6" s="135"/>
      <c r="OEV6" s="135"/>
      <c r="OEW6" s="135"/>
      <c r="OEX6" s="135"/>
      <c r="OEY6" s="135"/>
      <c r="OEZ6" s="135"/>
      <c r="OFA6" s="135"/>
      <c r="OFB6" s="135"/>
      <c r="OFC6" s="135"/>
      <c r="OFD6" s="135"/>
      <c r="OFE6" s="135"/>
      <c r="OFF6" s="135"/>
      <c r="OFG6" s="135"/>
      <c r="OFH6" s="135"/>
      <c r="OFI6" s="135"/>
      <c r="OFJ6" s="135"/>
      <c r="OFK6" s="135"/>
      <c r="OFL6" s="135"/>
      <c r="OFM6" s="135"/>
      <c r="OFN6" s="135"/>
      <c r="OFO6" s="135"/>
      <c r="OFP6" s="135"/>
      <c r="OFQ6" s="135"/>
      <c r="OFR6" s="135"/>
      <c r="OFS6" s="135"/>
      <c r="OFT6" s="135"/>
      <c r="OFU6" s="135"/>
      <c r="OFV6" s="135"/>
      <c r="OFW6" s="135"/>
      <c r="OFX6" s="135"/>
      <c r="OFY6" s="135"/>
      <c r="OFZ6" s="135"/>
      <c r="OGA6" s="135"/>
      <c r="OGB6" s="135"/>
      <c r="OGC6" s="135"/>
      <c r="OGD6" s="135"/>
      <c r="OGE6" s="135"/>
      <c r="OGF6" s="135"/>
      <c r="OGG6" s="135"/>
      <c r="OGH6" s="135"/>
      <c r="OGI6" s="135"/>
      <c r="OGJ6" s="135"/>
      <c r="OGK6" s="135"/>
      <c r="OGL6" s="135"/>
      <c r="OGM6" s="135"/>
      <c r="OGN6" s="135"/>
      <c r="OGO6" s="135"/>
      <c r="OGP6" s="135"/>
      <c r="OGQ6" s="135"/>
      <c r="OGR6" s="135"/>
      <c r="OGS6" s="135"/>
      <c r="OGT6" s="135"/>
      <c r="OGU6" s="135"/>
      <c r="OGV6" s="135"/>
      <c r="OGW6" s="135"/>
      <c r="OGX6" s="135"/>
      <c r="OGY6" s="135"/>
      <c r="OGZ6" s="135"/>
      <c r="OHA6" s="135"/>
      <c r="OHB6" s="135"/>
      <c r="OHC6" s="135"/>
      <c r="OHD6" s="135"/>
      <c r="OHE6" s="135"/>
      <c r="OHF6" s="135"/>
      <c r="OHG6" s="135"/>
      <c r="OHH6" s="135"/>
      <c r="OHI6" s="135"/>
      <c r="OHJ6" s="135"/>
      <c r="OHK6" s="135"/>
      <c r="OHL6" s="135"/>
      <c r="OHM6" s="135"/>
      <c r="OHN6" s="135"/>
      <c r="OHO6" s="135"/>
      <c r="OHP6" s="135"/>
      <c r="OHQ6" s="135"/>
      <c r="OHR6" s="135"/>
      <c r="OHS6" s="135"/>
      <c r="OHT6" s="135"/>
      <c r="OHU6" s="135"/>
      <c r="OHV6" s="135"/>
      <c r="OHW6" s="135"/>
      <c r="OHX6" s="135"/>
      <c r="OHY6" s="135"/>
      <c r="OHZ6" s="135"/>
      <c r="OIA6" s="135"/>
      <c r="OIB6" s="135"/>
      <c r="OIC6" s="135"/>
      <c r="OID6" s="135"/>
      <c r="OIE6" s="135"/>
      <c r="OIF6" s="135"/>
      <c r="OIG6" s="135"/>
      <c r="OIH6" s="135"/>
      <c r="OII6" s="135"/>
      <c r="OIJ6" s="135"/>
      <c r="OIK6" s="135"/>
      <c r="OIL6" s="135"/>
      <c r="OIM6" s="135"/>
      <c r="OIN6" s="135"/>
      <c r="OIO6" s="135"/>
      <c r="OIP6" s="135"/>
      <c r="OIQ6" s="135"/>
      <c r="OIR6" s="135"/>
      <c r="OIS6" s="135"/>
      <c r="OIT6" s="135"/>
      <c r="OIU6" s="135"/>
      <c r="OIV6" s="135"/>
      <c r="OIW6" s="135"/>
      <c r="OIX6" s="135"/>
      <c r="OIY6" s="135"/>
      <c r="OIZ6" s="135"/>
      <c r="OJA6" s="135"/>
      <c r="OJB6" s="135"/>
      <c r="OJC6" s="135"/>
      <c r="OJD6" s="135"/>
      <c r="OJE6" s="135"/>
      <c r="OJF6" s="135"/>
      <c r="OJG6" s="135"/>
      <c r="OJH6" s="135"/>
      <c r="OJI6" s="135"/>
      <c r="OJJ6" s="135"/>
      <c r="OJK6" s="135"/>
      <c r="OJL6" s="135"/>
      <c r="OJM6" s="135"/>
      <c r="OJN6" s="135"/>
      <c r="OJO6" s="135"/>
      <c r="OJP6" s="135"/>
      <c r="OJQ6" s="135"/>
      <c r="OJR6" s="135"/>
      <c r="OJS6" s="135"/>
      <c r="OJT6" s="135"/>
      <c r="OJU6" s="135"/>
      <c r="OJV6" s="135"/>
      <c r="OJW6" s="135"/>
      <c r="OJX6" s="135"/>
      <c r="OJY6" s="135"/>
      <c r="OJZ6" s="135"/>
      <c r="OKA6" s="135"/>
      <c r="OKB6" s="135"/>
      <c r="OKC6" s="135"/>
      <c r="OKD6" s="135"/>
      <c r="OKE6" s="135"/>
      <c r="OKF6" s="135"/>
      <c r="OKG6" s="135"/>
      <c r="OKH6" s="135"/>
      <c r="OKI6" s="135"/>
      <c r="OKJ6" s="135"/>
      <c r="OKK6" s="135"/>
      <c r="OKL6" s="135"/>
      <c r="OKM6" s="135"/>
      <c r="OKN6" s="135"/>
      <c r="OKO6" s="135"/>
      <c r="OKP6" s="135"/>
      <c r="OKQ6" s="135"/>
      <c r="OKR6" s="135"/>
      <c r="OKS6" s="135"/>
      <c r="OKT6" s="135"/>
      <c r="OKU6" s="135"/>
      <c r="OKV6" s="135"/>
      <c r="OKW6" s="135"/>
      <c r="OKX6" s="135"/>
      <c r="OKY6" s="135"/>
      <c r="OKZ6" s="135"/>
      <c r="OLA6" s="135"/>
      <c r="OLB6" s="135"/>
      <c r="OLC6" s="135"/>
      <c r="OLD6" s="135"/>
      <c r="OLE6" s="135"/>
      <c r="OLF6" s="135"/>
      <c r="OLG6" s="135"/>
      <c r="OLH6" s="135"/>
      <c r="OLI6" s="135"/>
      <c r="OLJ6" s="135"/>
      <c r="OLK6" s="135"/>
      <c r="OLL6" s="135"/>
      <c r="OLM6" s="135"/>
      <c r="OLN6" s="135"/>
      <c r="OLO6" s="135"/>
      <c r="OLP6" s="135"/>
      <c r="OLQ6" s="135"/>
      <c r="OLR6" s="135"/>
      <c r="OLS6" s="135"/>
      <c r="OLT6" s="135"/>
      <c r="OLU6" s="135"/>
      <c r="OLV6" s="135"/>
      <c r="OLW6" s="135"/>
      <c r="OLX6" s="135"/>
      <c r="OLY6" s="135"/>
      <c r="OLZ6" s="135"/>
      <c r="OMA6" s="135"/>
      <c r="OMB6" s="135"/>
      <c r="OMC6" s="135"/>
      <c r="OMD6" s="135"/>
      <c r="OME6" s="135"/>
      <c r="OMF6" s="135"/>
      <c r="OMG6" s="135"/>
      <c r="OMH6" s="135"/>
      <c r="OMI6" s="135"/>
      <c r="OMJ6" s="135"/>
      <c r="OMK6" s="135"/>
      <c r="OML6" s="135"/>
      <c r="OMM6" s="135"/>
      <c r="OMN6" s="135"/>
      <c r="OMO6" s="135"/>
      <c r="OMP6" s="135"/>
      <c r="OMQ6" s="135"/>
      <c r="OMR6" s="135"/>
      <c r="OMS6" s="135"/>
      <c r="OMT6" s="135"/>
      <c r="OMU6" s="135"/>
      <c r="OMV6" s="135"/>
      <c r="OMW6" s="135"/>
      <c r="OMX6" s="135"/>
      <c r="OMY6" s="135"/>
      <c r="OMZ6" s="135"/>
      <c r="ONA6" s="135"/>
      <c r="ONB6" s="135"/>
      <c r="ONC6" s="135"/>
      <c r="OND6" s="135"/>
      <c r="ONE6" s="135"/>
      <c r="ONF6" s="135"/>
      <c r="ONG6" s="135"/>
      <c r="ONH6" s="135"/>
      <c r="ONI6" s="135"/>
      <c r="ONJ6" s="135"/>
      <c r="ONK6" s="135"/>
      <c r="ONL6" s="135"/>
      <c r="ONM6" s="135"/>
      <c r="ONN6" s="135"/>
      <c r="ONO6" s="135"/>
      <c r="ONP6" s="135"/>
      <c r="ONQ6" s="135"/>
      <c r="ONR6" s="135"/>
      <c r="ONS6" s="135"/>
      <c r="ONT6" s="135"/>
      <c r="ONU6" s="135"/>
      <c r="ONV6" s="135"/>
      <c r="ONW6" s="135"/>
      <c r="ONX6" s="135"/>
      <c r="ONY6" s="135"/>
      <c r="ONZ6" s="135"/>
      <c r="OOA6" s="135"/>
      <c r="OOB6" s="135"/>
      <c r="OOC6" s="135"/>
      <c r="OOD6" s="135"/>
      <c r="OOE6" s="135"/>
      <c r="OOF6" s="135"/>
      <c r="OOG6" s="135"/>
      <c r="OOH6" s="135"/>
      <c r="OOI6" s="135"/>
      <c r="OOJ6" s="135"/>
      <c r="OOK6" s="135"/>
      <c r="OOL6" s="135"/>
      <c r="OOM6" s="135"/>
      <c r="OON6" s="135"/>
      <c r="OOO6" s="135"/>
      <c r="OOP6" s="135"/>
      <c r="OOQ6" s="135"/>
      <c r="OOR6" s="135"/>
      <c r="OOS6" s="135"/>
      <c r="OOT6" s="135"/>
      <c r="OOU6" s="135"/>
      <c r="OOV6" s="135"/>
      <c r="OOW6" s="135"/>
      <c r="OOX6" s="135"/>
      <c r="OOY6" s="135"/>
      <c r="OOZ6" s="135"/>
      <c r="OPA6" s="135"/>
      <c r="OPB6" s="135"/>
      <c r="OPC6" s="135"/>
      <c r="OPD6" s="135"/>
      <c r="OPE6" s="135"/>
      <c r="OPF6" s="135"/>
      <c r="OPG6" s="135"/>
      <c r="OPH6" s="135"/>
      <c r="OPI6" s="135"/>
      <c r="OPJ6" s="135"/>
      <c r="OPK6" s="135"/>
      <c r="OPL6" s="135"/>
      <c r="OPM6" s="135"/>
      <c r="OPN6" s="135"/>
      <c r="OPO6" s="135"/>
      <c r="OPP6" s="135"/>
      <c r="OPQ6" s="135"/>
      <c r="OPR6" s="135"/>
      <c r="OPS6" s="135"/>
      <c r="OPT6" s="135"/>
      <c r="OPU6" s="135"/>
      <c r="OPV6" s="135"/>
      <c r="OPW6" s="135"/>
      <c r="OPX6" s="135"/>
      <c r="OPY6" s="135"/>
      <c r="OPZ6" s="135"/>
      <c r="OQA6" s="135"/>
      <c r="OQB6" s="135"/>
      <c r="OQC6" s="135"/>
      <c r="OQD6" s="135"/>
      <c r="OQE6" s="135"/>
      <c r="OQF6" s="135"/>
      <c r="OQG6" s="135"/>
      <c r="OQH6" s="135"/>
      <c r="OQI6" s="135"/>
      <c r="OQJ6" s="135"/>
      <c r="OQK6" s="135"/>
      <c r="OQL6" s="135"/>
      <c r="OQM6" s="135"/>
      <c r="OQN6" s="135"/>
      <c r="OQO6" s="135"/>
      <c r="OQP6" s="135"/>
      <c r="OQQ6" s="135"/>
      <c r="OQR6" s="135"/>
      <c r="OQS6" s="135"/>
      <c r="OQT6" s="135"/>
      <c r="OQU6" s="135"/>
      <c r="OQV6" s="135"/>
      <c r="OQW6" s="135"/>
      <c r="OQX6" s="135"/>
      <c r="OQY6" s="135"/>
      <c r="OQZ6" s="135"/>
      <c r="ORA6" s="135"/>
      <c r="ORB6" s="135"/>
      <c r="ORC6" s="135"/>
      <c r="ORD6" s="135"/>
      <c r="ORE6" s="135"/>
      <c r="ORF6" s="135"/>
      <c r="ORG6" s="135"/>
      <c r="ORH6" s="135"/>
      <c r="ORI6" s="135"/>
      <c r="ORJ6" s="135"/>
      <c r="ORK6" s="135"/>
      <c r="ORL6" s="135"/>
      <c r="ORM6" s="135"/>
      <c r="ORN6" s="135"/>
      <c r="ORO6" s="135"/>
      <c r="ORP6" s="135"/>
      <c r="ORQ6" s="135"/>
      <c r="ORR6" s="135"/>
      <c r="ORS6" s="135"/>
      <c r="ORT6" s="135"/>
      <c r="ORU6" s="135"/>
      <c r="ORV6" s="135"/>
      <c r="ORW6" s="135"/>
      <c r="ORX6" s="135"/>
      <c r="ORY6" s="135"/>
      <c r="ORZ6" s="135"/>
      <c r="OSA6" s="135"/>
      <c r="OSB6" s="135"/>
      <c r="OSC6" s="135"/>
      <c r="OSD6" s="135"/>
      <c r="OSE6" s="135"/>
      <c r="OSF6" s="135"/>
      <c r="OSG6" s="135"/>
      <c r="OSH6" s="135"/>
      <c r="OSI6" s="135"/>
      <c r="OSJ6" s="135"/>
      <c r="OSK6" s="135"/>
      <c r="OSL6" s="135"/>
      <c r="OSM6" s="135"/>
      <c r="OSN6" s="135"/>
      <c r="OSO6" s="135"/>
      <c r="OSP6" s="135"/>
      <c r="OSQ6" s="135"/>
      <c r="OSR6" s="135"/>
      <c r="OSS6" s="135"/>
      <c r="OST6" s="135"/>
      <c r="OSU6" s="135"/>
      <c r="OSV6" s="135"/>
      <c r="OSW6" s="135"/>
      <c r="OSX6" s="135"/>
      <c r="OSY6" s="135"/>
      <c r="OSZ6" s="135"/>
      <c r="OTA6" s="135"/>
      <c r="OTB6" s="135"/>
      <c r="OTC6" s="135"/>
      <c r="OTD6" s="135"/>
      <c r="OTE6" s="135"/>
      <c r="OTF6" s="135"/>
      <c r="OTG6" s="135"/>
      <c r="OTH6" s="135"/>
      <c r="OTI6" s="135"/>
      <c r="OTJ6" s="135"/>
      <c r="OTK6" s="135"/>
      <c r="OTL6" s="135"/>
      <c r="OTM6" s="135"/>
      <c r="OTN6" s="135"/>
      <c r="OTO6" s="135"/>
      <c r="OTP6" s="135"/>
      <c r="OTQ6" s="135"/>
      <c r="OTR6" s="135"/>
      <c r="OTS6" s="135"/>
      <c r="OTT6" s="135"/>
      <c r="OTU6" s="135"/>
      <c r="OTV6" s="135"/>
      <c r="OTW6" s="135"/>
      <c r="OTX6" s="135"/>
      <c r="OTY6" s="135"/>
      <c r="OTZ6" s="135"/>
      <c r="OUA6" s="135"/>
      <c r="OUB6" s="135"/>
      <c r="OUC6" s="135"/>
      <c r="OUD6" s="135"/>
      <c r="OUE6" s="135"/>
      <c r="OUF6" s="135"/>
      <c r="OUG6" s="135"/>
      <c r="OUH6" s="135"/>
      <c r="OUI6" s="135"/>
      <c r="OUJ6" s="135"/>
      <c r="OUK6" s="135"/>
      <c r="OUL6" s="135"/>
      <c r="OUM6" s="135"/>
      <c r="OUN6" s="135"/>
      <c r="OUO6" s="135"/>
      <c r="OUP6" s="135"/>
      <c r="OUQ6" s="135"/>
      <c r="OUR6" s="135"/>
      <c r="OUS6" s="135"/>
      <c r="OUT6" s="135"/>
      <c r="OUU6" s="135"/>
      <c r="OUV6" s="135"/>
      <c r="OUW6" s="135"/>
      <c r="OUX6" s="135"/>
      <c r="OUY6" s="135"/>
      <c r="OUZ6" s="135"/>
      <c r="OVA6" s="135"/>
      <c r="OVB6" s="135"/>
      <c r="OVC6" s="135"/>
      <c r="OVD6" s="135"/>
      <c r="OVE6" s="135"/>
      <c r="OVF6" s="135"/>
      <c r="OVG6" s="135"/>
      <c r="OVH6" s="135"/>
      <c r="OVI6" s="135"/>
      <c r="OVJ6" s="135"/>
      <c r="OVK6" s="135"/>
      <c r="OVL6" s="135"/>
      <c r="OVM6" s="135"/>
      <c r="OVN6" s="135"/>
      <c r="OVO6" s="135"/>
      <c r="OVP6" s="135"/>
      <c r="OVQ6" s="135"/>
      <c r="OVR6" s="135"/>
      <c r="OVS6" s="135"/>
      <c r="OVT6" s="135"/>
      <c r="OVU6" s="135"/>
      <c r="OVV6" s="135"/>
      <c r="OVW6" s="135"/>
      <c r="OVX6" s="135"/>
      <c r="OVY6" s="135"/>
      <c r="OVZ6" s="135"/>
      <c r="OWA6" s="135"/>
      <c r="OWB6" s="135"/>
      <c r="OWC6" s="135"/>
      <c r="OWD6" s="135"/>
      <c r="OWE6" s="135"/>
      <c r="OWF6" s="135"/>
      <c r="OWG6" s="135"/>
      <c r="OWH6" s="135"/>
      <c r="OWI6" s="135"/>
      <c r="OWJ6" s="135"/>
      <c r="OWK6" s="135"/>
      <c r="OWL6" s="135"/>
      <c r="OWM6" s="135"/>
      <c r="OWN6" s="135"/>
      <c r="OWO6" s="135"/>
      <c r="OWP6" s="135"/>
      <c r="OWQ6" s="135"/>
      <c r="OWR6" s="135"/>
      <c r="OWS6" s="135"/>
      <c r="OWT6" s="135"/>
      <c r="OWU6" s="135"/>
      <c r="OWV6" s="135"/>
      <c r="OWW6" s="135"/>
      <c r="OWX6" s="135"/>
      <c r="OWY6" s="135"/>
      <c r="OWZ6" s="135"/>
      <c r="OXA6" s="135"/>
      <c r="OXB6" s="135"/>
      <c r="OXC6" s="135"/>
      <c r="OXD6" s="135"/>
      <c r="OXE6" s="135"/>
      <c r="OXF6" s="135"/>
      <c r="OXG6" s="135"/>
      <c r="OXH6" s="135"/>
      <c r="OXI6" s="135"/>
      <c r="OXJ6" s="135"/>
      <c r="OXK6" s="135"/>
      <c r="OXL6" s="135"/>
      <c r="OXM6" s="135"/>
      <c r="OXN6" s="135"/>
      <c r="OXO6" s="135"/>
      <c r="OXP6" s="135"/>
      <c r="OXQ6" s="135"/>
      <c r="OXR6" s="135"/>
      <c r="OXS6" s="135"/>
      <c r="OXT6" s="135"/>
      <c r="OXU6" s="135"/>
      <c r="OXV6" s="135"/>
      <c r="OXW6" s="135"/>
      <c r="OXX6" s="135"/>
      <c r="OXY6" s="135"/>
      <c r="OXZ6" s="135"/>
      <c r="OYA6" s="135"/>
      <c r="OYB6" s="135"/>
      <c r="OYC6" s="135"/>
      <c r="OYD6" s="135"/>
      <c r="OYE6" s="135"/>
      <c r="OYF6" s="135"/>
      <c r="OYG6" s="135"/>
      <c r="OYH6" s="135"/>
      <c r="OYI6" s="135"/>
      <c r="OYJ6" s="135"/>
      <c r="OYK6" s="135"/>
      <c r="OYL6" s="135"/>
      <c r="OYM6" s="135"/>
      <c r="OYN6" s="135"/>
      <c r="OYO6" s="135"/>
      <c r="OYP6" s="135"/>
      <c r="OYQ6" s="135"/>
      <c r="OYR6" s="135"/>
      <c r="OYS6" s="135"/>
      <c r="OYT6" s="135"/>
      <c r="OYU6" s="135"/>
      <c r="OYV6" s="135"/>
      <c r="OYW6" s="135"/>
      <c r="OYX6" s="135"/>
      <c r="OYY6" s="135"/>
      <c r="OYZ6" s="135"/>
      <c r="OZA6" s="135"/>
      <c r="OZB6" s="135"/>
      <c r="OZC6" s="135"/>
      <c r="OZD6" s="135"/>
      <c r="OZE6" s="135"/>
      <c r="OZF6" s="135"/>
      <c r="OZG6" s="135"/>
      <c r="OZH6" s="135"/>
      <c r="OZI6" s="135"/>
      <c r="OZJ6" s="135"/>
      <c r="OZK6" s="135"/>
      <c r="OZL6" s="135"/>
      <c r="OZM6" s="135"/>
      <c r="OZN6" s="135"/>
      <c r="OZO6" s="135"/>
      <c r="OZP6" s="135"/>
      <c r="OZQ6" s="135"/>
      <c r="OZR6" s="135"/>
      <c r="OZS6" s="135"/>
      <c r="OZT6" s="135"/>
      <c r="OZU6" s="135"/>
      <c r="OZV6" s="135"/>
      <c r="OZW6" s="135"/>
      <c r="OZX6" s="135"/>
      <c r="OZY6" s="135"/>
      <c r="OZZ6" s="135"/>
      <c r="PAA6" s="135"/>
      <c r="PAB6" s="135"/>
      <c r="PAC6" s="135"/>
      <c r="PAD6" s="135"/>
      <c r="PAE6" s="135"/>
      <c r="PAF6" s="135"/>
      <c r="PAG6" s="135"/>
      <c r="PAH6" s="135"/>
      <c r="PAI6" s="135"/>
      <c r="PAJ6" s="135"/>
      <c r="PAK6" s="135"/>
      <c r="PAL6" s="135"/>
      <c r="PAM6" s="135"/>
      <c r="PAN6" s="135"/>
      <c r="PAO6" s="135"/>
      <c r="PAP6" s="135"/>
      <c r="PAQ6" s="135"/>
      <c r="PAR6" s="135"/>
      <c r="PAS6" s="135"/>
      <c r="PAT6" s="135"/>
      <c r="PAU6" s="135"/>
      <c r="PAV6" s="135"/>
      <c r="PAW6" s="135"/>
      <c r="PAX6" s="135"/>
      <c r="PAY6" s="135"/>
      <c r="PAZ6" s="135"/>
      <c r="PBA6" s="135"/>
      <c r="PBB6" s="135"/>
      <c r="PBC6" s="135"/>
      <c r="PBD6" s="135"/>
      <c r="PBE6" s="135"/>
      <c r="PBF6" s="135"/>
      <c r="PBG6" s="135"/>
      <c r="PBH6" s="135"/>
      <c r="PBI6" s="135"/>
      <c r="PBJ6" s="135"/>
      <c r="PBK6" s="135"/>
      <c r="PBL6" s="135"/>
      <c r="PBM6" s="135"/>
      <c r="PBN6" s="135"/>
      <c r="PBO6" s="135"/>
      <c r="PBP6" s="135"/>
      <c r="PBQ6" s="135"/>
      <c r="PBR6" s="135"/>
      <c r="PBS6" s="135"/>
      <c r="PBT6" s="135"/>
      <c r="PBU6" s="135"/>
      <c r="PBV6" s="135"/>
      <c r="PBW6" s="135"/>
      <c r="PBX6" s="135"/>
      <c r="PBY6" s="135"/>
      <c r="PBZ6" s="135"/>
      <c r="PCA6" s="135"/>
      <c r="PCB6" s="135"/>
      <c r="PCC6" s="135"/>
      <c r="PCD6" s="135"/>
      <c r="PCE6" s="135"/>
      <c r="PCF6" s="135"/>
      <c r="PCG6" s="135"/>
      <c r="PCH6" s="135"/>
      <c r="PCI6" s="135"/>
      <c r="PCJ6" s="135"/>
      <c r="PCK6" s="135"/>
      <c r="PCL6" s="135"/>
      <c r="PCM6" s="135"/>
      <c r="PCN6" s="135"/>
      <c r="PCO6" s="135"/>
      <c r="PCP6" s="135"/>
      <c r="PCQ6" s="135"/>
      <c r="PCR6" s="135"/>
      <c r="PCS6" s="135"/>
      <c r="PCT6" s="135"/>
      <c r="PCU6" s="135"/>
      <c r="PCV6" s="135"/>
      <c r="PCW6" s="135"/>
      <c r="PCX6" s="135"/>
      <c r="PCY6" s="135"/>
      <c r="PCZ6" s="135"/>
      <c r="PDA6" s="135"/>
      <c r="PDB6" s="135"/>
      <c r="PDC6" s="135"/>
      <c r="PDD6" s="135"/>
      <c r="PDE6" s="135"/>
      <c r="PDF6" s="135"/>
      <c r="PDG6" s="135"/>
      <c r="PDH6" s="135"/>
      <c r="PDI6" s="135"/>
      <c r="PDJ6" s="135"/>
      <c r="PDK6" s="135"/>
      <c r="PDL6" s="135"/>
      <c r="PDM6" s="135"/>
      <c r="PDN6" s="135"/>
      <c r="PDO6" s="135"/>
      <c r="PDP6" s="135"/>
      <c r="PDQ6" s="135"/>
      <c r="PDR6" s="135"/>
      <c r="PDS6" s="135"/>
      <c r="PDT6" s="135"/>
      <c r="PDU6" s="135"/>
      <c r="PDV6" s="135"/>
      <c r="PDW6" s="135"/>
      <c r="PDX6" s="135"/>
      <c r="PDY6" s="135"/>
      <c r="PDZ6" s="135"/>
      <c r="PEA6" s="135"/>
      <c r="PEB6" s="135"/>
      <c r="PEC6" s="135"/>
      <c r="PED6" s="135"/>
      <c r="PEE6" s="135"/>
      <c r="PEF6" s="135"/>
      <c r="PEG6" s="135"/>
      <c r="PEH6" s="135"/>
      <c r="PEI6" s="135"/>
      <c r="PEJ6" s="135"/>
      <c r="PEK6" s="135"/>
      <c r="PEL6" s="135"/>
      <c r="PEM6" s="135"/>
      <c r="PEN6" s="135"/>
      <c r="PEO6" s="135"/>
      <c r="PEP6" s="135"/>
      <c r="PEQ6" s="135"/>
      <c r="PER6" s="135"/>
      <c r="PES6" s="135"/>
      <c r="PET6" s="135"/>
      <c r="PEU6" s="135"/>
      <c r="PEV6" s="135"/>
      <c r="PEW6" s="135"/>
      <c r="PEX6" s="135"/>
      <c r="PEY6" s="135"/>
      <c r="PEZ6" s="135"/>
      <c r="PFA6" s="135"/>
      <c r="PFB6" s="135"/>
      <c r="PFC6" s="135"/>
      <c r="PFD6" s="135"/>
      <c r="PFE6" s="135"/>
      <c r="PFF6" s="135"/>
      <c r="PFG6" s="135"/>
      <c r="PFH6" s="135"/>
      <c r="PFI6" s="135"/>
      <c r="PFJ6" s="135"/>
      <c r="PFK6" s="135"/>
      <c r="PFL6" s="135"/>
      <c r="PFM6" s="135"/>
      <c r="PFN6" s="135"/>
      <c r="PFO6" s="135"/>
      <c r="PFP6" s="135"/>
      <c r="PFQ6" s="135"/>
      <c r="PFR6" s="135"/>
      <c r="PFS6" s="135"/>
      <c r="PFT6" s="135"/>
      <c r="PFU6" s="135"/>
      <c r="PFV6" s="135"/>
      <c r="PFW6" s="135"/>
      <c r="PFX6" s="135"/>
      <c r="PFY6" s="135"/>
      <c r="PFZ6" s="135"/>
      <c r="PGA6" s="135"/>
      <c r="PGB6" s="135"/>
      <c r="PGC6" s="135"/>
      <c r="PGD6" s="135"/>
      <c r="PGE6" s="135"/>
      <c r="PGF6" s="135"/>
      <c r="PGG6" s="135"/>
      <c r="PGH6" s="135"/>
      <c r="PGI6" s="135"/>
      <c r="PGJ6" s="135"/>
      <c r="PGK6" s="135"/>
      <c r="PGL6" s="135"/>
      <c r="PGM6" s="135"/>
      <c r="PGN6" s="135"/>
      <c r="PGO6" s="135"/>
      <c r="PGP6" s="135"/>
      <c r="PGQ6" s="135"/>
      <c r="PGR6" s="135"/>
      <c r="PGS6" s="135"/>
      <c r="PGT6" s="135"/>
      <c r="PGU6" s="135"/>
      <c r="PGV6" s="135"/>
      <c r="PGW6" s="135"/>
      <c r="PGX6" s="135"/>
      <c r="PGY6" s="135"/>
      <c r="PGZ6" s="135"/>
      <c r="PHA6" s="135"/>
      <c r="PHB6" s="135"/>
      <c r="PHC6" s="135"/>
      <c r="PHD6" s="135"/>
      <c r="PHE6" s="135"/>
      <c r="PHF6" s="135"/>
      <c r="PHG6" s="135"/>
      <c r="PHH6" s="135"/>
      <c r="PHI6" s="135"/>
      <c r="PHJ6" s="135"/>
      <c r="PHK6" s="135"/>
      <c r="PHL6" s="135"/>
      <c r="PHM6" s="135"/>
      <c r="PHN6" s="135"/>
      <c r="PHO6" s="135"/>
      <c r="PHP6" s="135"/>
      <c r="PHQ6" s="135"/>
      <c r="PHR6" s="135"/>
      <c r="PHS6" s="135"/>
      <c r="PHT6" s="135"/>
      <c r="PHU6" s="135"/>
      <c r="PHV6" s="135"/>
      <c r="PHW6" s="135"/>
      <c r="PHX6" s="135"/>
      <c r="PHY6" s="135"/>
      <c r="PHZ6" s="135"/>
      <c r="PIA6" s="135"/>
      <c r="PIB6" s="135"/>
      <c r="PIC6" s="135"/>
      <c r="PID6" s="135"/>
      <c r="PIE6" s="135"/>
      <c r="PIF6" s="135"/>
      <c r="PIG6" s="135"/>
      <c r="PIH6" s="135"/>
      <c r="PII6" s="135"/>
      <c r="PIJ6" s="135"/>
      <c r="PIK6" s="135"/>
      <c r="PIL6" s="135"/>
      <c r="PIM6" s="135"/>
      <c r="PIN6" s="135"/>
      <c r="PIO6" s="135"/>
      <c r="PIP6" s="135"/>
      <c r="PIQ6" s="135"/>
      <c r="PIR6" s="135"/>
      <c r="PIS6" s="135"/>
      <c r="PIT6" s="135"/>
      <c r="PIU6" s="135"/>
      <c r="PIV6" s="135"/>
      <c r="PIW6" s="135"/>
      <c r="PIX6" s="135"/>
      <c r="PIY6" s="135"/>
      <c r="PIZ6" s="135"/>
      <c r="PJA6" s="135"/>
      <c r="PJB6" s="135"/>
      <c r="PJC6" s="135"/>
      <c r="PJD6" s="135"/>
      <c r="PJE6" s="135"/>
      <c r="PJF6" s="135"/>
      <c r="PJG6" s="135"/>
      <c r="PJH6" s="135"/>
      <c r="PJI6" s="135"/>
      <c r="PJJ6" s="135"/>
      <c r="PJK6" s="135"/>
      <c r="PJL6" s="135"/>
      <c r="PJM6" s="135"/>
      <c r="PJN6" s="135"/>
      <c r="PJO6" s="135"/>
      <c r="PJP6" s="135"/>
      <c r="PJQ6" s="135"/>
      <c r="PJR6" s="135"/>
      <c r="PJS6" s="135"/>
      <c r="PJT6" s="135"/>
      <c r="PJU6" s="135"/>
      <c r="PJV6" s="135"/>
      <c r="PJW6" s="135"/>
      <c r="PJX6" s="135"/>
      <c r="PJY6" s="135"/>
      <c r="PJZ6" s="135"/>
      <c r="PKA6" s="135"/>
      <c r="PKB6" s="135"/>
      <c r="PKC6" s="135"/>
      <c r="PKD6" s="135"/>
      <c r="PKE6" s="135"/>
      <c r="PKF6" s="135"/>
      <c r="PKG6" s="135"/>
      <c r="PKH6" s="135"/>
      <c r="PKI6" s="135"/>
      <c r="PKJ6" s="135"/>
      <c r="PKK6" s="135"/>
      <c r="PKL6" s="135"/>
      <c r="PKM6" s="135"/>
      <c r="PKN6" s="135"/>
      <c r="PKO6" s="135"/>
      <c r="PKP6" s="135"/>
      <c r="PKQ6" s="135"/>
      <c r="PKR6" s="135"/>
      <c r="PKS6" s="135"/>
      <c r="PKT6" s="135"/>
      <c r="PKU6" s="135"/>
      <c r="PKV6" s="135"/>
      <c r="PKW6" s="135"/>
      <c r="PKX6" s="135"/>
      <c r="PKY6" s="135"/>
      <c r="PKZ6" s="135"/>
      <c r="PLA6" s="135"/>
      <c r="PLB6" s="135"/>
      <c r="PLC6" s="135"/>
      <c r="PLD6" s="135"/>
      <c r="PLE6" s="135"/>
      <c r="PLF6" s="135"/>
      <c r="PLG6" s="135"/>
      <c r="PLH6" s="135"/>
      <c r="PLI6" s="135"/>
      <c r="PLJ6" s="135"/>
      <c r="PLK6" s="135"/>
      <c r="PLL6" s="135"/>
      <c r="PLM6" s="135"/>
      <c r="PLN6" s="135"/>
      <c r="PLO6" s="135"/>
      <c r="PLP6" s="135"/>
      <c r="PLQ6" s="135"/>
      <c r="PLR6" s="135"/>
      <c r="PLS6" s="135"/>
      <c r="PLT6" s="135"/>
      <c r="PLU6" s="135"/>
      <c r="PLV6" s="135"/>
      <c r="PLW6" s="135"/>
      <c r="PLX6" s="135"/>
      <c r="PLY6" s="135"/>
      <c r="PLZ6" s="135"/>
      <c r="PMA6" s="135"/>
      <c r="PMB6" s="135"/>
      <c r="PMC6" s="135"/>
      <c r="PMD6" s="135"/>
      <c r="PME6" s="135"/>
      <c r="PMF6" s="135"/>
      <c r="PMG6" s="135"/>
      <c r="PMH6" s="135"/>
      <c r="PMI6" s="135"/>
      <c r="PMJ6" s="135"/>
      <c r="PMK6" s="135"/>
      <c r="PML6" s="135"/>
      <c r="PMM6" s="135"/>
      <c r="PMN6" s="135"/>
      <c r="PMO6" s="135"/>
      <c r="PMP6" s="135"/>
      <c r="PMQ6" s="135"/>
      <c r="PMR6" s="135"/>
      <c r="PMS6" s="135"/>
      <c r="PMT6" s="135"/>
      <c r="PMU6" s="135"/>
      <c r="PMV6" s="135"/>
      <c r="PMW6" s="135"/>
      <c r="PMX6" s="135"/>
      <c r="PMY6" s="135"/>
      <c r="PMZ6" s="135"/>
      <c r="PNA6" s="135"/>
      <c r="PNB6" s="135"/>
      <c r="PNC6" s="135"/>
      <c r="PND6" s="135"/>
      <c r="PNE6" s="135"/>
      <c r="PNF6" s="135"/>
      <c r="PNG6" s="135"/>
      <c r="PNH6" s="135"/>
      <c r="PNI6" s="135"/>
      <c r="PNJ6" s="135"/>
      <c r="PNK6" s="135"/>
      <c r="PNL6" s="135"/>
      <c r="PNM6" s="135"/>
      <c r="PNN6" s="135"/>
      <c r="PNO6" s="135"/>
      <c r="PNP6" s="135"/>
      <c r="PNQ6" s="135"/>
      <c r="PNR6" s="135"/>
      <c r="PNS6" s="135"/>
      <c r="PNT6" s="135"/>
      <c r="PNU6" s="135"/>
      <c r="PNV6" s="135"/>
      <c r="PNW6" s="135"/>
      <c r="PNX6" s="135"/>
      <c r="PNY6" s="135"/>
      <c r="PNZ6" s="135"/>
      <c r="POA6" s="135"/>
      <c r="POB6" s="135"/>
      <c r="POC6" s="135"/>
      <c r="POD6" s="135"/>
      <c r="POE6" s="135"/>
      <c r="POF6" s="135"/>
      <c r="POG6" s="135"/>
      <c r="POH6" s="135"/>
      <c r="POI6" s="135"/>
      <c r="POJ6" s="135"/>
      <c r="POK6" s="135"/>
      <c r="POL6" s="135"/>
      <c r="POM6" s="135"/>
      <c r="PON6" s="135"/>
      <c r="POO6" s="135"/>
      <c r="POP6" s="135"/>
      <c r="POQ6" s="135"/>
      <c r="POR6" s="135"/>
      <c r="POS6" s="135"/>
      <c r="POT6" s="135"/>
      <c r="POU6" s="135"/>
      <c r="POV6" s="135"/>
      <c r="POW6" s="135"/>
      <c r="POX6" s="135"/>
      <c r="POY6" s="135"/>
      <c r="POZ6" s="135"/>
      <c r="PPA6" s="135"/>
      <c r="PPB6" s="135"/>
      <c r="PPC6" s="135"/>
      <c r="PPD6" s="135"/>
      <c r="PPE6" s="135"/>
      <c r="PPF6" s="135"/>
      <c r="PPG6" s="135"/>
      <c r="PPH6" s="135"/>
      <c r="PPI6" s="135"/>
      <c r="PPJ6" s="135"/>
      <c r="PPK6" s="135"/>
      <c r="PPL6" s="135"/>
      <c r="PPM6" s="135"/>
      <c r="PPN6" s="135"/>
      <c r="PPO6" s="135"/>
      <c r="PPP6" s="135"/>
      <c r="PPQ6" s="135"/>
      <c r="PPR6" s="135"/>
      <c r="PPS6" s="135"/>
      <c r="PPT6" s="135"/>
      <c r="PPU6" s="135"/>
      <c r="PPV6" s="135"/>
      <c r="PPW6" s="135"/>
      <c r="PPX6" s="135"/>
      <c r="PPY6" s="135"/>
      <c r="PPZ6" s="135"/>
      <c r="PQA6" s="135"/>
      <c r="PQB6" s="135"/>
      <c r="PQC6" s="135"/>
      <c r="PQD6" s="135"/>
      <c r="PQE6" s="135"/>
      <c r="PQF6" s="135"/>
      <c r="PQG6" s="135"/>
      <c r="PQH6" s="135"/>
      <c r="PQI6" s="135"/>
      <c r="PQJ6" s="135"/>
      <c r="PQK6" s="135"/>
      <c r="PQL6" s="135"/>
      <c r="PQM6" s="135"/>
      <c r="PQN6" s="135"/>
      <c r="PQO6" s="135"/>
      <c r="PQP6" s="135"/>
      <c r="PQQ6" s="135"/>
      <c r="PQR6" s="135"/>
      <c r="PQS6" s="135"/>
      <c r="PQT6" s="135"/>
      <c r="PQU6" s="135"/>
      <c r="PQV6" s="135"/>
      <c r="PQW6" s="135"/>
      <c r="PQX6" s="135"/>
      <c r="PQY6" s="135"/>
      <c r="PQZ6" s="135"/>
      <c r="PRA6" s="135"/>
      <c r="PRB6" s="135"/>
      <c r="PRC6" s="135"/>
      <c r="PRD6" s="135"/>
      <c r="PRE6" s="135"/>
      <c r="PRF6" s="135"/>
      <c r="PRG6" s="135"/>
      <c r="PRH6" s="135"/>
      <c r="PRI6" s="135"/>
      <c r="PRJ6" s="135"/>
      <c r="PRK6" s="135"/>
      <c r="PRL6" s="135"/>
      <c r="PRM6" s="135"/>
      <c r="PRN6" s="135"/>
      <c r="PRO6" s="135"/>
      <c r="PRP6" s="135"/>
      <c r="PRQ6" s="135"/>
      <c r="PRR6" s="135"/>
      <c r="PRS6" s="135"/>
      <c r="PRT6" s="135"/>
      <c r="PRU6" s="135"/>
      <c r="PRV6" s="135"/>
      <c r="PRW6" s="135"/>
      <c r="PRX6" s="135"/>
      <c r="PRY6" s="135"/>
      <c r="PRZ6" s="135"/>
      <c r="PSA6" s="135"/>
      <c r="PSB6" s="135"/>
      <c r="PSC6" s="135"/>
      <c r="PSD6" s="135"/>
      <c r="PSE6" s="135"/>
      <c r="PSF6" s="135"/>
      <c r="PSG6" s="135"/>
      <c r="PSH6" s="135"/>
      <c r="PSI6" s="135"/>
      <c r="PSJ6" s="135"/>
      <c r="PSK6" s="135"/>
      <c r="PSL6" s="135"/>
      <c r="PSM6" s="135"/>
      <c r="PSN6" s="135"/>
      <c r="PSO6" s="135"/>
      <c r="PSP6" s="135"/>
      <c r="PSQ6" s="135"/>
      <c r="PSR6" s="135"/>
      <c r="PSS6" s="135"/>
      <c r="PST6" s="135"/>
      <c r="PSU6" s="135"/>
      <c r="PSV6" s="135"/>
      <c r="PSW6" s="135"/>
      <c r="PSX6" s="135"/>
      <c r="PSY6" s="135"/>
      <c r="PSZ6" s="135"/>
      <c r="PTA6" s="135"/>
      <c r="PTB6" s="135"/>
      <c r="PTC6" s="135"/>
      <c r="PTD6" s="135"/>
      <c r="PTE6" s="135"/>
      <c r="PTF6" s="135"/>
      <c r="PTG6" s="135"/>
      <c r="PTH6" s="135"/>
      <c r="PTI6" s="135"/>
      <c r="PTJ6" s="135"/>
      <c r="PTK6" s="135"/>
      <c r="PTL6" s="135"/>
      <c r="PTM6" s="135"/>
      <c r="PTN6" s="135"/>
      <c r="PTO6" s="135"/>
      <c r="PTP6" s="135"/>
      <c r="PTQ6" s="135"/>
      <c r="PTR6" s="135"/>
      <c r="PTS6" s="135"/>
      <c r="PTT6" s="135"/>
      <c r="PTU6" s="135"/>
      <c r="PTV6" s="135"/>
      <c r="PTW6" s="135"/>
      <c r="PTX6" s="135"/>
      <c r="PTY6" s="135"/>
      <c r="PTZ6" s="135"/>
      <c r="PUA6" s="135"/>
      <c r="PUB6" s="135"/>
      <c r="PUC6" s="135"/>
      <c r="PUD6" s="135"/>
      <c r="PUE6" s="135"/>
      <c r="PUF6" s="135"/>
      <c r="PUG6" s="135"/>
      <c r="PUH6" s="135"/>
      <c r="PUI6" s="135"/>
      <c r="PUJ6" s="135"/>
      <c r="PUK6" s="135"/>
      <c r="PUL6" s="135"/>
      <c r="PUM6" s="135"/>
      <c r="PUN6" s="135"/>
      <c r="PUO6" s="135"/>
      <c r="PUP6" s="135"/>
      <c r="PUQ6" s="135"/>
      <c r="PUR6" s="135"/>
      <c r="PUS6" s="135"/>
      <c r="PUT6" s="135"/>
      <c r="PUU6" s="135"/>
      <c r="PUV6" s="135"/>
      <c r="PUW6" s="135"/>
      <c r="PUX6" s="135"/>
      <c r="PUY6" s="135"/>
      <c r="PUZ6" s="135"/>
      <c r="PVA6" s="135"/>
      <c r="PVB6" s="135"/>
      <c r="PVC6" s="135"/>
      <c r="PVD6" s="135"/>
      <c r="PVE6" s="135"/>
      <c r="PVF6" s="135"/>
      <c r="PVG6" s="135"/>
      <c r="PVH6" s="135"/>
      <c r="PVI6" s="135"/>
      <c r="PVJ6" s="135"/>
      <c r="PVK6" s="135"/>
      <c r="PVL6" s="135"/>
      <c r="PVM6" s="135"/>
      <c r="PVN6" s="135"/>
      <c r="PVO6" s="135"/>
      <c r="PVP6" s="135"/>
      <c r="PVQ6" s="135"/>
      <c r="PVR6" s="135"/>
      <c r="PVS6" s="135"/>
      <c r="PVT6" s="135"/>
      <c r="PVU6" s="135"/>
      <c r="PVV6" s="135"/>
      <c r="PVW6" s="135"/>
      <c r="PVX6" s="135"/>
      <c r="PVY6" s="135"/>
      <c r="PVZ6" s="135"/>
      <c r="PWA6" s="135"/>
      <c r="PWB6" s="135"/>
      <c r="PWC6" s="135"/>
      <c r="PWD6" s="135"/>
      <c r="PWE6" s="135"/>
      <c r="PWF6" s="135"/>
      <c r="PWG6" s="135"/>
      <c r="PWH6" s="135"/>
      <c r="PWI6" s="135"/>
      <c r="PWJ6" s="135"/>
      <c r="PWK6" s="135"/>
      <c r="PWL6" s="135"/>
      <c r="PWM6" s="135"/>
      <c r="PWN6" s="135"/>
      <c r="PWO6" s="135"/>
      <c r="PWP6" s="135"/>
      <c r="PWQ6" s="135"/>
      <c r="PWR6" s="135"/>
      <c r="PWS6" s="135"/>
      <c r="PWT6" s="135"/>
      <c r="PWU6" s="135"/>
      <c r="PWV6" s="135"/>
      <c r="PWW6" s="135"/>
      <c r="PWX6" s="135"/>
      <c r="PWY6" s="135"/>
      <c r="PWZ6" s="135"/>
      <c r="PXA6" s="135"/>
      <c r="PXB6" s="135"/>
      <c r="PXC6" s="135"/>
      <c r="PXD6" s="135"/>
      <c r="PXE6" s="135"/>
      <c r="PXF6" s="135"/>
      <c r="PXG6" s="135"/>
      <c r="PXH6" s="135"/>
      <c r="PXI6" s="135"/>
      <c r="PXJ6" s="135"/>
      <c r="PXK6" s="135"/>
      <c r="PXL6" s="135"/>
      <c r="PXM6" s="135"/>
      <c r="PXN6" s="135"/>
      <c r="PXO6" s="135"/>
      <c r="PXP6" s="135"/>
      <c r="PXQ6" s="135"/>
      <c r="PXR6" s="135"/>
      <c r="PXS6" s="135"/>
      <c r="PXT6" s="135"/>
      <c r="PXU6" s="135"/>
      <c r="PXV6" s="135"/>
      <c r="PXW6" s="135"/>
      <c r="PXX6" s="135"/>
      <c r="PXY6" s="135"/>
      <c r="PXZ6" s="135"/>
      <c r="PYA6" s="135"/>
      <c r="PYB6" s="135"/>
      <c r="PYC6" s="135"/>
      <c r="PYD6" s="135"/>
      <c r="PYE6" s="135"/>
      <c r="PYF6" s="135"/>
      <c r="PYG6" s="135"/>
      <c r="PYH6" s="135"/>
      <c r="PYI6" s="135"/>
      <c r="PYJ6" s="135"/>
      <c r="PYK6" s="135"/>
      <c r="PYL6" s="135"/>
      <c r="PYM6" s="135"/>
      <c r="PYN6" s="135"/>
      <c r="PYO6" s="135"/>
      <c r="PYP6" s="135"/>
      <c r="PYQ6" s="135"/>
      <c r="PYR6" s="135"/>
      <c r="PYS6" s="135"/>
      <c r="PYT6" s="135"/>
      <c r="PYU6" s="135"/>
      <c r="PYV6" s="135"/>
      <c r="PYW6" s="135"/>
      <c r="PYX6" s="135"/>
      <c r="PYY6" s="135"/>
      <c r="PYZ6" s="135"/>
      <c r="PZA6" s="135"/>
      <c r="PZB6" s="135"/>
      <c r="PZC6" s="135"/>
      <c r="PZD6" s="135"/>
      <c r="PZE6" s="135"/>
      <c r="PZF6" s="135"/>
      <c r="PZG6" s="135"/>
      <c r="PZH6" s="135"/>
      <c r="PZI6" s="135"/>
      <c r="PZJ6" s="135"/>
      <c r="PZK6" s="135"/>
      <c r="PZL6" s="135"/>
      <c r="PZM6" s="135"/>
      <c r="PZN6" s="135"/>
      <c r="PZO6" s="135"/>
      <c r="PZP6" s="135"/>
      <c r="PZQ6" s="135"/>
      <c r="PZR6" s="135"/>
      <c r="PZS6" s="135"/>
      <c r="PZT6" s="135"/>
      <c r="PZU6" s="135"/>
      <c r="PZV6" s="135"/>
      <c r="PZW6" s="135"/>
      <c r="PZX6" s="135"/>
      <c r="PZY6" s="135"/>
      <c r="PZZ6" s="135"/>
      <c r="QAA6" s="135"/>
      <c r="QAB6" s="135"/>
      <c r="QAC6" s="135"/>
      <c r="QAD6" s="135"/>
      <c r="QAE6" s="135"/>
      <c r="QAF6" s="135"/>
      <c r="QAG6" s="135"/>
      <c r="QAH6" s="135"/>
      <c r="QAI6" s="135"/>
      <c r="QAJ6" s="135"/>
      <c r="QAK6" s="135"/>
      <c r="QAL6" s="135"/>
      <c r="QAM6" s="135"/>
      <c r="QAN6" s="135"/>
      <c r="QAO6" s="135"/>
      <c r="QAP6" s="135"/>
      <c r="QAQ6" s="135"/>
      <c r="QAR6" s="135"/>
      <c r="QAS6" s="135"/>
      <c r="QAT6" s="135"/>
      <c r="QAU6" s="135"/>
      <c r="QAV6" s="135"/>
      <c r="QAW6" s="135"/>
      <c r="QAX6" s="135"/>
      <c r="QAY6" s="135"/>
      <c r="QAZ6" s="135"/>
      <c r="QBA6" s="135"/>
      <c r="QBB6" s="135"/>
      <c r="QBC6" s="135"/>
      <c r="QBD6" s="135"/>
      <c r="QBE6" s="135"/>
      <c r="QBF6" s="135"/>
      <c r="QBG6" s="135"/>
      <c r="QBH6" s="135"/>
      <c r="QBI6" s="135"/>
      <c r="QBJ6" s="135"/>
      <c r="QBK6" s="135"/>
      <c r="QBL6" s="135"/>
      <c r="QBM6" s="135"/>
      <c r="QBN6" s="135"/>
      <c r="QBO6" s="135"/>
      <c r="QBP6" s="135"/>
      <c r="QBQ6" s="135"/>
      <c r="QBR6" s="135"/>
      <c r="QBS6" s="135"/>
      <c r="QBT6" s="135"/>
      <c r="QBU6" s="135"/>
      <c r="QBV6" s="135"/>
      <c r="QBW6" s="135"/>
      <c r="QBX6" s="135"/>
      <c r="QBY6" s="135"/>
      <c r="QBZ6" s="135"/>
      <c r="QCA6" s="135"/>
      <c r="QCB6" s="135"/>
      <c r="QCC6" s="135"/>
      <c r="QCD6" s="135"/>
      <c r="QCE6" s="135"/>
      <c r="QCF6" s="135"/>
      <c r="QCG6" s="135"/>
      <c r="QCH6" s="135"/>
      <c r="QCI6" s="135"/>
      <c r="QCJ6" s="135"/>
      <c r="QCK6" s="135"/>
      <c r="QCL6" s="135"/>
      <c r="QCM6" s="135"/>
      <c r="QCN6" s="135"/>
      <c r="QCO6" s="135"/>
      <c r="QCP6" s="135"/>
      <c r="QCQ6" s="135"/>
      <c r="QCR6" s="135"/>
      <c r="QCS6" s="135"/>
      <c r="QCT6" s="135"/>
      <c r="QCU6" s="135"/>
      <c r="QCV6" s="135"/>
      <c r="QCW6" s="135"/>
      <c r="QCX6" s="135"/>
      <c r="QCY6" s="135"/>
      <c r="QCZ6" s="135"/>
      <c r="QDA6" s="135"/>
      <c r="QDB6" s="135"/>
      <c r="QDC6" s="135"/>
      <c r="QDD6" s="135"/>
      <c r="QDE6" s="135"/>
      <c r="QDF6" s="135"/>
      <c r="QDG6" s="135"/>
      <c r="QDH6" s="135"/>
      <c r="QDI6" s="135"/>
      <c r="QDJ6" s="135"/>
      <c r="QDK6" s="135"/>
      <c r="QDL6" s="135"/>
      <c r="QDM6" s="135"/>
      <c r="QDN6" s="135"/>
      <c r="QDO6" s="135"/>
      <c r="QDP6" s="135"/>
      <c r="QDQ6" s="135"/>
      <c r="QDR6" s="135"/>
      <c r="QDS6" s="135"/>
      <c r="QDT6" s="135"/>
      <c r="QDU6" s="135"/>
      <c r="QDV6" s="135"/>
      <c r="QDW6" s="135"/>
      <c r="QDX6" s="135"/>
      <c r="QDY6" s="135"/>
      <c r="QDZ6" s="135"/>
      <c r="QEA6" s="135"/>
      <c r="QEB6" s="135"/>
      <c r="QEC6" s="135"/>
      <c r="QED6" s="135"/>
      <c r="QEE6" s="135"/>
      <c r="QEF6" s="135"/>
      <c r="QEG6" s="135"/>
      <c r="QEH6" s="135"/>
      <c r="QEI6" s="135"/>
      <c r="QEJ6" s="135"/>
      <c r="QEK6" s="135"/>
      <c r="QEL6" s="135"/>
      <c r="QEM6" s="135"/>
      <c r="QEN6" s="135"/>
      <c r="QEO6" s="135"/>
      <c r="QEP6" s="135"/>
      <c r="QEQ6" s="135"/>
      <c r="QER6" s="135"/>
      <c r="QES6" s="135"/>
      <c r="QET6" s="135"/>
      <c r="QEU6" s="135"/>
      <c r="QEV6" s="135"/>
      <c r="QEW6" s="135"/>
      <c r="QEX6" s="135"/>
      <c r="QEY6" s="135"/>
      <c r="QEZ6" s="135"/>
      <c r="QFA6" s="135"/>
      <c r="QFB6" s="135"/>
      <c r="QFC6" s="135"/>
      <c r="QFD6" s="135"/>
      <c r="QFE6" s="135"/>
      <c r="QFF6" s="135"/>
      <c r="QFG6" s="135"/>
      <c r="QFH6" s="135"/>
      <c r="QFI6" s="135"/>
      <c r="QFJ6" s="135"/>
      <c r="QFK6" s="135"/>
      <c r="QFL6" s="135"/>
      <c r="QFM6" s="135"/>
      <c r="QFN6" s="135"/>
      <c r="QFO6" s="135"/>
      <c r="QFP6" s="135"/>
      <c r="QFQ6" s="135"/>
      <c r="QFR6" s="135"/>
      <c r="QFS6" s="135"/>
      <c r="QFT6" s="135"/>
      <c r="QFU6" s="135"/>
      <c r="QFV6" s="135"/>
      <c r="QFW6" s="135"/>
      <c r="QFX6" s="135"/>
      <c r="QFY6" s="135"/>
      <c r="QFZ6" s="135"/>
      <c r="QGA6" s="135"/>
      <c r="QGB6" s="135"/>
      <c r="QGC6" s="135"/>
      <c r="QGD6" s="135"/>
      <c r="QGE6" s="135"/>
      <c r="QGF6" s="135"/>
      <c r="QGG6" s="135"/>
      <c r="QGH6" s="135"/>
      <c r="QGI6" s="135"/>
      <c r="QGJ6" s="135"/>
      <c r="QGK6" s="135"/>
      <c r="QGL6" s="135"/>
      <c r="QGM6" s="135"/>
      <c r="QGN6" s="135"/>
      <c r="QGO6" s="135"/>
      <c r="QGP6" s="135"/>
      <c r="QGQ6" s="135"/>
      <c r="QGR6" s="135"/>
      <c r="QGS6" s="135"/>
      <c r="QGT6" s="135"/>
      <c r="QGU6" s="135"/>
      <c r="QGV6" s="135"/>
      <c r="QGW6" s="135"/>
      <c r="QGX6" s="135"/>
      <c r="QGY6" s="135"/>
      <c r="QGZ6" s="135"/>
      <c r="QHA6" s="135"/>
      <c r="QHB6" s="135"/>
      <c r="QHC6" s="135"/>
      <c r="QHD6" s="135"/>
      <c r="QHE6" s="135"/>
      <c r="QHF6" s="135"/>
      <c r="QHG6" s="135"/>
      <c r="QHH6" s="135"/>
      <c r="QHI6" s="135"/>
      <c r="QHJ6" s="135"/>
      <c r="QHK6" s="135"/>
      <c r="QHL6" s="135"/>
      <c r="QHM6" s="135"/>
      <c r="QHN6" s="135"/>
      <c r="QHO6" s="135"/>
      <c r="QHP6" s="135"/>
      <c r="QHQ6" s="135"/>
      <c r="QHR6" s="135"/>
      <c r="QHS6" s="135"/>
      <c r="QHT6" s="135"/>
      <c r="QHU6" s="135"/>
      <c r="QHV6" s="135"/>
      <c r="QHW6" s="135"/>
      <c r="QHX6" s="135"/>
      <c r="QHY6" s="135"/>
      <c r="QHZ6" s="135"/>
      <c r="QIA6" s="135"/>
      <c r="QIB6" s="135"/>
      <c r="QIC6" s="135"/>
      <c r="QID6" s="135"/>
      <c r="QIE6" s="135"/>
      <c r="QIF6" s="135"/>
      <c r="QIG6" s="135"/>
      <c r="QIH6" s="135"/>
      <c r="QII6" s="135"/>
      <c r="QIJ6" s="135"/>
      <c r="QIK6" s="135"/>
      <c r="QIL6" s="135"/>
      <c r="QIM6" s="135"/>
      <c r="QIN6" s="135"/>
      <c r="QIO6" s="135"/>
      <c r="QIP6" s="135"/>
      <c r="QIQ6" s="135"/>
      <c r="QIR6" s="135"/>
      <c r="QIS6" s="135"/>
      <c r="QIT6" s="135"/>
      <c r="QIU6" s="135"/>
      <c r="QIV6" s="135"/>
      <c r="QIW6" s="135"/>
      <c r="QIX6" s="135"/>
      <c r="QIY6" s="135"/>
      <c r="QIZ6" s="135"/>
      <c r="QJA6" s="135"/>
      <c r="QJB6" s="135"/>
      <c r="QJC6" s="135"/>
      <c r="QJD6" s="135"/>
      <c r="QJE6" s="135"/>
      <c r="QJF6" s="135"/>
      <c r="QJG6" s="135"/>
      <c r="QJH6" s="135"/>
      <c r="QJI6" s="135"/>
      <c r="QJJ6" s="135"/>
      <c r="QJK6" s="135"/>
      <c r="QJL6" s="135"/>
      <c r="QJM6" s="135"/>
      <c r="QJN6" s="135"/>
      <c r="QJO6" s="135"/>
      <c r="QJP6" s="135"/>
      <c r="QJQ6" s="135"/>
      <c r="QJR6" s="135"/>
      <c r="QJS6" s="135"/>
      <c r="QJT6" s="135"/>
      <c r="QJU6" s="135"/>
      <c r="QJV6" s="135"/>
      <c r="QJW6" s="135"/>
      <c r="QJX6" s="135"/>
      <c r="QJY6" s="135"/>
      <c r="QJZ6" s="135"/>
      <c r="QKA6" s="135"/>
      <c r="QKB6" s="135"/>
      <c r="QKC6" s="135"/>
      <c r="QKD6" s="135"/>
      <c r="QKE6" s="135"/>
      <c r="QKF6" s="135"/>
      <c r="QKG6" s="135"/>
      <c r="QKH6" s="135"/>
      <c r="QKI6" s="135"/>
      <c r="QKJ6" s="135"/>
      <c r="QKK6" s="135"/>
      <c r="QKL6" s="135"/>
      <c r="QKM6" s="135"/>
      <c r="QKN6" s="135"/>
      <c r="QKO6" s="135"/>
      <c r="QKP6" s="135"/>
      <c r="QKQ6" s="135"/>
      <c r="QKR6" s="135"/>
      <c r="QKS6" s="135"/>
      <c r="QKT6" s="135"/>
      <c r="QKU6" s="135"/>
      <c r="QKV6" s="135"/>
      <c r="QKW6" s="135"/>
      <c r="QKX6" s="135"/>
      <c r="QKY6" s="135"/>
      <c r="QKZ6" s="135"/>
      <c r="QLA6" s="135"/>
      <c r="QLB6" s="135"/>
      <c r="QLC6" s="135"/>
      <c r="QLD6" s="135"/>
      <c r="QLE6" s="135"/>
      <c r="QLF6" s="135"/>
      <c r="QLG6" s="135"/>
      <c r="QLH6" s="135"/>
      <c r="QLI6" s="135"/>
      <c r="QLJ6" s="135"/>
      <c r="QLK6" s="135"/>
      <c r="QLL6" s="135"/>
      <c r="QLM6" s="135"/>
      <c r="QLN6" s="135"/>
      <c r="QLO6" s="135"/>
      <c r="QLP6" s="135"/>
      <c r="QLQ6" s="135"/>
      <c r="QLR6" s="135"/>
      <c r="QLS6" s="135"/>
      <c r="QLT6" s="135"/>
      <c r="QLU6" s="135"/>
      <c r="QLV6" s="135"/>
      <c r="QLW6" s="135"/>
      <c r="QLX6" s="135"/>
      <c r="QLY6" s="135"/>
      <c r="QLZ6" s="135"/>
      <c r="QMA6" s="135"/>
      <c r="QMB6" s="135"/>
      <c r="QMC6" s="135"/>
      <c r="QMD6" s="135"/>
      <c r="QME6" s="135"/>
      <c r="QMF6" s="135"/>
      <c r="QMG6" s="135"/>
      <c r="QMH6" s="135"/>
      <c r="QMI6" s="135"/>
      <c r="QMJ6" s="135"/>
      <c r="QMK6" s="135"/>
      <c r="QML6" s="135"/>
      <c r="QMM6" s="135"/>
      <c r="QMN6" s="135"/>
      <c r="QMO6" s="135"/>
      <c r="QMP6" s="135"/>
      <c r="QMQ6" s="135"/>
      <c r="QMR6" s="135"/>
      <c r="QMS6" s="135"/>
      <c r="QMT6" s="135"/>
      <c r="QMU6" s="135"/>
      <c r="QMV6" s="135"/>
      <c r="QMW6" s="135"/>
      <c r="QMX6" s="135"/>
      <c r="QMY6" s="135"/>
      <c r="QMZ6" s="135"/>
      <c r="QNA6" s="135"/>
      <c r="QNB6" s="135"/>
      <c r="QNC6" s="135"/>
      <c r="QND6" s="135"/>
      <c r="QNE6" s="135"/>
      <c r="QNF6" s="135"/>
      <c r="QNG6" s="135"/>
      <c r="QNH6" s="135"/>
      <c r="QNI6" s="135"/>
      <c r="QNJ6" s="135"/>
      <c r="QNK6" s="135"/>
      <c r="QNL6" s="135"/>
      <c r="QNM6" s="135"/>
      <c r="QNN6" s="135"/>
      <c r="QNO6" s="135"/>
      <c r="QNP6" s="135"/>
      <c r="QNQ6" s="135"/>
      <c r="QNR6" s="135"/>
      <c r="QNS6" s="135"/>
      <c r="QNT6" s="135"/>
      <c r="QNU6" s="135"/>
      <c r="QNV6" s="135"/>
      <c r="QNW6" s="135"/>
      <c r="QNX6" s="135"/>
      <c r="QNY6" s="135"/>
      <c r="QNZ6" s="135"/>
      <c r="QOA6" s="135"/>
      <c r="QOB6" s="135"/>
      <c r="QOC6" s="135"/>
      <c r="QOD6" s="135"/>
      <c r="QOE6" s="135"/>
      <c r="QOF6" s="135"/>
      <c r="QOG6" s="135"/>
      <c r="QOH6" s="135"/>
      <c r="QOI6" s="135"/>
      <c r="QOJ6" s="135"/>
      <c r="QOK6" s="135"/>
      <c r="QOL6" s="135"/>
      <c r="QOM6" s="135"/>
      <c r="QON6" s="135"/>
      <c r="QOO6" s="135"/>
      <c r="QOP6" s="135"/>
      <c r="QOQ6" s="135"/>
      <c r="QOR6" s="135"/>
      <c r="QOS6" s="135"/>
      <c r="QOT6" s="135"/>
      <c r="QOU6" s="135"/>
      <c r="QOV6" s="135"/>
      <c r="QOW6" s="135"/>
      <c r="QOX6" s="135"/>
      <c r="QOY6" s="135"/>
      <c r="QOZ6" s="135"/>
      <c r="QPA6" s="135"/>
      <c r="QPB6" s="135"/>
      <c r="QPC6" s="135"/>
      <c r="QPD6" s="135"/>
      <c r="QPE6" s="135"/>
      <c r="QPF6" s="135"/>
      <c r="QPG6" s="135"/>
      <c r="QPH6" s="135"/>
      <c r="QPI6" s="135"/>
      <c r="QPJ6" s="135"/>
      <c r="QPK6" s="135"/>
      <c r="QPL6" s="135"/>
      <c r="QPM6" s="135"/>
      <c r="QPN6" s="135"/>
      <c r="QPO6" s="135"/>
      <c r="QPP6" s="135"/>
      <c r="QPQ6" s="135"/>
      <c r="QPR6" s="135"/>
      <c r="QPS6" s="135"/>
      <c r="QPT6" s="135"/>
      <c r="QPU6" s="135"/>
      <c r="QPV6" s="135"/>
      <c r="QPW6" s="135"/>
      <c r="QPX6" s="135"/>
      <c r="QPY6" s="135"/>
      <c r="QPZ6" s="135"/>
      <c r="QQA6" s="135"/>
      <c r="QQB6" s="135"/>
      <c r="QQC6" s="135"/>
      <c r="QQD6" s="135"/>
      <c r="QQE6" s="135"/>
      <c r="QQF6" s="135"/>
      <c r="QQG6" s="135"/>
      <c r="QQH6" s="135"/>
      <c r="QQI6" s="135"/>
      <c r="QQJ6" s="135"/>
      <c r="QQK6" s="135"/>
      <c r="QQL6" s="135"/>
      <c r="QQM6" s="135"/>
      <c r="QQN6" s="135"/>
      <c r="QQO6" s="135"/>
      <c r="QQP6" s="135"/>
      <c r="QQQ6" s="135"/>
      <c r="QQR6" s="135"/>
      <c r="QQS6" s="135"/>
      <c r="QQT6" s="135"/>
      <c r="QQU6" s="135"/>
      <c r="QQV6" s="135"/>
      <c r="QQW6" s="135"/>
      <c r="QQX6" s="135"/>
      <c r="QQY6" s="135"/>
      <c r="QQZ6" s="135"/>
      <c r="QRA6" s="135"/>
      <c r="QRB6" s="135"/>
      <c r="QRC6" s="135"/>
      <c r="QRD6" s="135"/>
      <c r="QRE6" s="135"/>
      <c r="QRF6" s="135"/>
      <c r="QRG6" s="135"/>
      <c r="QRH6" s="135"/>
      <c r="QRI6" s="135"/>
      <c r="QRJ6" s="135"/>
      <c r="QRK6" s="135"/>
      <c r="QRL6" s="135"/>
      <c r="QRM6" s="135"/>
      <c r="QRN6" s="135"/>
      <c r="QRO6" s="135"/>
      <c r="QRP6" s="135"/>
      <c r="QRQ6" s="135"/>
      <c r="QRR6" s="135"/>
      <c r="QRS6" s="135"/>
      <c r="QRT6" s="135"/>
      <c r="QRU6" s="135"/>
      <c r="QRV6" s="135"/>
      <c r="QRW6" s="135"/>
      <c r="QRX6" s="135"/>
      <c r="QRY6" s="135"/>
      <c r="QRZ6" s="135"/>
      <c r="QSA6" s="135"/>
      <c r="QSB6" s="135"/>
      <c r="QSC6" s="135"/>
      <c r="QSD6" s="135"/>
      <c r="QSE6" s="135"/>
      <c r="QSF6" s="135"/>
      <c r="QSG6" s="135"/>
      <c r="QSH6" s="135"/>
      <c r="QSI6" s="135"/>
      <c r="QSJ6" s="135"/>
      <c r="QSK6" s="135"/>
      <c r="QSL6" s="135"/>
      <c r="QSM6" s="135"/>
      <c r="QSN6" s="135"/>
      <c r="QSO6" s="135"/>
      <c r="QSP6" s="135"/>
      <c r="QSQ6" s="135"/>
      <c r="QSR6" s="135"/>
      <c r="QSS6" s="135"/>
      <c r="QST6" s="135"/>
      <c r="QSU6" s="135"/>
      <c r="QSV6" s="135"/>
      <c r="QSW6" s="135"/>
      <c r="QSX6" s="135"/>
      <c r="QSY6" s="135"/>
      <c r="QSZ6" s="135"/>
      <c r="QTA6" s="135"/>
      <c r="QTB6" s="135"/>
      <c r="QTC6" s="135"/>
      <c r="QTD6" s="135"/>
      <c r="QTE6" s="135"/>
      <c r="QTF6" s="135"/>
      <c r="QTG6" s="135"/>
      <c r="QTH6" s="135"/>
      <c r="QTI6" s="135"/>
      <c r="QTJ6" s="135"/>
      <c r="QTK6" s="135"/>
      <c r="QTL6" s="135"/>
      <c r="QTM6" s="135"/>
      <c r="QTN6" s="135"/>
      <c r="QTO6" s="135"/>
      <c r="QTP6" s="135"/>
      <c r="QTQ6" s="135"/>
      <c r="QTR6" s="135"/>
      <c r="QTS6" s="135"/>
      <c r="QTT6" s="135"/>
      <c r="QTU6" s="135"/>
      <c r="QTV6" s="135"/>
      <c r="QTW6" s="135"/>
      <c r="QTX6" s="135"/>
      <c r="QTY6" s="135"/>
      <c r="QTZ6" s="135"/>
      <c r="QUA6" s="135"/>
      <c r="QUB6" s="135"/>
      <c r="QUC6" s="135"/>
      <c r="QUD6" s="135"/>
      <c r="QUE6" s="135"/>
      <c r="QUF6" s="135"/>
      <c r="QUG6" s="135"/>
      <c r="QUH6" s="135"/>
      <c r="QUI6" s="135"/>
      <c r="QUJ6" s="135"/>
      <c r="QUK6" s="135"/>
      <c r="QUL6" s="135"/>
      <c r="QUM6" s="135"/>
      <c r="QUN6" s="135"/>
      <c r="QUO6" s="135"/>
      <c r="QUP6" s="135"/>
      <c r="QUQ6" s="135"/>
      <c r="QUR6" s="135"/>
      <c r="QUS6" s="135"/>
      <c r="QUT6" s="135"/>
      <c r="QUU6" s="135"/>
      <c r="QUV6" s="135"/>
      <c r="QUW6" s="135"/>
      <c r="QUX6" s="135"/>
      <c r="QUY6" s="135"/>
      <c r="QUZ6" s="135"/>
      <c r="QVA6" s="135"/>
      <c r="QVB6" s="135"/>
      <c r="QVC6" s="135"/>
      <c r="QVD6" s="135"/>
      <c r="QVE6" s="135"/>
      <c r="QVF6" s="135"/>
      <c r="QVG6" s="135"/>
      <c r="QVH6" s="135"/>
      <c r="QVI6" s="135"/>
      <c r="QVJ6" s="135"/>
      <c r="QVK6" s="135"/>
      <c r="QVL6" s="135"/>
      <c r="QVM6" s="135"/>
      <c r="QVN6" s="135"/>
      <c r="QVO6" s="135"/>
      <c r="QVP6" s="135"/>
      <c r="QVQ6" s="135"/>
      <c r="QVR6" s="135"/>
      <c r="QVS6" s="135"/>
      <c r="QVT6" s="135"/>
      <c r="QVU6" s="135"/>
      <c r="QVV6" s="135"/>
      <c r="QVW6" s="135"/>
      <c r="QVX6" s="135"/>
      <c r="QVY6" s="135"/>
      <c r="QVZ6" s="135"/>
      <c r="QWA6" s="135"/>
      <c r="QWB6" s="135"/>
      <c r="QWC6" s="135"/>
      <c r="QWD6" s="135"/>
      <c r="QWE6" s="135"/>
      <c r="QWF6" s="135"/>
      <c r="QWG6" s="135"/>
      <c r="QWH6" s="135"/>
      <c r="QWI6" s="135"/>
      <c r="QWJ6" s="135"/>
      <c r="QWK6" s="135"/>
      <c r="QWL6" s="135"/>
      <c r="QWM6" s="135"/>
      <c r="QWN6" s="135"/>
      <c r="QWO6" s="135"/>
      <c r="QWP6" s="135"/>
      <c r="QWQ6" s="135"/>
      <c r="QWR6" s="135"/>
      <c r="QWS6" s="135"/>
      <c r="QWT6" s="135"/>
      <c r="QWU6" s="135"/>
      <c r="QWV6" s="135"/>
      <c r="QWW6" s="135"/>
      <c r="QWX6" s="135"/>
      <c r="QWY6" s="135"/>
      <c r="QWZ6" s="135"/>
      <c r="QXA6" s="135"/>
      <c r="QXB6" s="135"/>
      <c r="QXC6" s="135"/>
      <c r="QXD6" s="135"/>
      <c r="QXE6" s="135"/>
      <c r="QXF6" s="135"/>
      <c r="QXG6" s="135"/>
      <c r="QXH6" s="135"/>
      <c r="QXI6" s="135"/>
      <c r="QXJ6" s="135"/>
      <c r="QXK6" s="135"/>
      <c r="QXL6" s="135"/>
      <c r="QXM6" s="135"/>
      <c r="QXN6" s="135"/>
      <c r="QXO6" s="135"/>
      <c r="QXP6" s="135"/>
      <c r="QXQ6" s="135"/>
      <c r="QXR6" s="135"/>
      <c r="QXS6" s="135"/>
      <c r="QXT6" s="135"/>
      <c r="QXU6" s="135"/>
      <c r="QXV6" s="135"/>
      <c r="QXW6" s="135"/>
      <c r="QXX6" s="135"/>
      <c r="QXY6" s="135"/>
      <c r="QXZ6" s="135"/>
      <c r="QYA6" s="135"/>
      <c r="QYB6" s="135"/>
      <c r="QYC6" s="135"/>
      <c r="QYD6" s="135"/>
      <c r="QYE6" s="135"/>
      <c r="QYF6" s="135"/>
      <c r="QYG6" s="135"/>
      <c r="QYH6" s="135"/>
      <c r="QYI6" s="135"/>
      <c r="QYJ6" s="135"/>
      <c r="QYK6" s="135"/>
      <c r="QYL6" s="135"/>
      <c r="QYM6" s="135"/>
      <c r="QYN6" s="135"/>
      <c r="QYO6" s="135"/>
      <c r="QYP6" s="135"/>
      <c r="QYQ6" s="135"/>
      <c r="QYR6" s="135"/>
      <c r="QYS6" s="135"/>
      <c r="QYT6" s="135"/>
      <c r="QYU6" s="135"/>
      <c r="QYV6" s="135"/>
      <c r="QYW6" s="135"/>
      <c r="QYX6" s="135"/>
      <c r="QYY6" s="135"/>
      <c r="QYZ6" s="135"/>
      <c r="QZA6" s="135"/>
      <c r="QZB6" s="135"/>
      <c r="QZC6" s="135"/>
      <c r="QZD6" s="135"/>
      <c r="QZE6" s="135"/>
      <c r="QZF6" s="135"/>
      <c r="QZG6" s="135"/>
      <c r="QZH6" s="135"/>
      <c r="QZI6" s="135"/>
      <c r="QZJ6" s="135"/>
      <c r="QZK6" s="135"/>
      <c r="QZL6" s="135"/>
      <c r="QZM6" s="135"/>
      <c r="QZN6" s="135"/>
      <c r="QZO6" s="135"/>
      <c r="QZP6" s="135"/>
      <c r="QZQ6" s="135"/>
      <c r="QZR6" s="135"/>
      <c r="QZS6" s="135"/>
      <c r="QZT6" s="135"/>
      <c r="QZU6" s="135"/>
      <c r="QZV6" s="135"/>
      <c r="QZW6" s="135"/>
      <c r="QZX6" s="135"/>
      <c r="QZY6" s="135"/>
      <c r="QZZ6" s="135"/>
      <c r="RAA6" s="135"/>
      <c r="RAB6" s="135"/>
      <c r="RAC6" s="135"/>
      <c r="RAD6" s="135"/>
      <c r="RAE6" s="135"/>
      <c r="RAF6" s="135"/>
      <c r="RAG6" s="135"/>
      <c r="RAH6" s="135"/>
      <c r="RAI6" s="135"/>
      <c r="RAJ6" s="135"/>
      <c r="RAK6" s="135"/>
      <c r="RAL6" s="135"/>
      <c r="RAM6" s="135"/>
      <c r="RAN6" s="135"/>
      <c r="RAO6" s="135"/>
      <c r="RAP6" s="135"/>
      <c r="RAQ6" s="135"/>
      <c r="RAR6" s="135"/>
      <c r="RAS6" s="135"/>
      <c r="RAT6" s="135"/>
      <c r="RAU6" s="135"/>
      <c r="RAV6" s="135"/>
      <c r="RAW6" s="135"/>
      <c r="RAX6" s="135"/>
      <c r="RAY6" s="135"/>
      <c r="RAZ6" s="135"/>
      <c r="RBA6" s="135"/>
      <c r="RBB6" s="135"/>
      <c r="RBC6" s="135"/>
      <c r="RBD6" s="135"/>
      <c r="RBE6" s="135"/>
      <c r="RBF6" s="135"/>
      <c r="RBG6" s="135"/>
      <c r="RBH6" s="135"/>
      <c r="RBI6" s="135"/>
      <c r="RBJ6" s="135"/>
      <c r="RBK6" s="135"/>
      <c r="RBL6" s="135"/>
      <c r="RBM6" s="135"/>
      <c r="RBN6" s="135"/>
      <c r="RBO6" s="135"/>
      <c r="RBP6" s="135"/>
      <c r="RBQ6" s="135"/>
      <c r="RBR6" s="135"/>
      <c r="RBS6" s="135"/>
      <c r="RBT6" s="135"/>
      <c r="RBU6" s="135"/>
      <c r="RBV6" s="135"/>
      <c r="RBW6" s="135"/>
      <c r="RBX6" s="135"/>
      <c r="RBY6" s="135"/>
      <c r="RBZ6" s="135"/>
      <c r="RCA6" s="135"/>
      <c r="RCB6" s="135"/>
      <c r="RCC6" s="135"/>
      <c r="RCD6" s="135"/>
      <c r="RCE6" s="135"/>
      <c r="RCF6" s="135"/>
      <c r="RCG6" s="135"/>
      <c r="RCH6" s="135"/>
      <c r="RCI6" s="135"/>
      <c r="RCJ6" s="135"/>
      <c r="RCK6" s="135"/>
      <c r="RCL6" s="135"/>
      <c r="RCM6" s="135"/>
      <c r="RCN6" s="135"/>
      <c r="RCO6" s="135"/>
      <c r="RCP6" s="135"/>
      <c r="RCQ6" s="135"/>
      <c r="RCR6" s="135"/>
      <c r="RCS6" s="135"/>
      <c r="RCT6" s="135"/>
      <c r="RCU6" s="135"/>
      <c r="RCV6" s="135"/>
      <c r="RCW6" s="135"/>
      <c r="RCX6" s="135"/>
      <c r="RCY6" s="135"/>
      <c r="RCZ6" s="135"/>
      <c r="RDA6" s="135"/>
      <c r="RDB6" s="135"/>
      <c r="RDC6" s="135"/>
      <c r="RDD6" s="135"/>
      <c r="RDE6" s="135"/>
      <c r="RDF6" s="135"/>
      <c r="RDG6" s="135"/>
      <c r="RDH6" s="135"/>
      <c r="RDI6" s="135"/>
      <c r="RDJ6" s="135"/>
      <c r="RDK6" s="135"/>
      <c r="RDL6" s="135"/>
      <c r="RDM6" s="135"/>
      <c r="RDN6" s="135"/>
      <c r="RDO6" s="135"/>
      <c r="RDP6" s="135"/>
      <c r="RDQ6" s="135"/>
      <c r="RDR6" s="135"/>
      <c r="RDS6" s="135"/>
      <c r="RDT6" s="135"/>
      <c r="RDU6" s="135"/>
      <c r="RDV6" s="135"/>
      <c r="RDW6" s="135"/>
      <c r="RDX6" s="135"/>
      <c r="RDY6" s="135"/>
      <c r="RDZ6" s="135"/>
      <c r="REA6" s="135"/>
      <c r="REB6" s="135"/>
      <c r="REC6" s="135"/>
      <c r="RED6" s="135"/>
      <c r="REE6" s="135"/>
      <c r="REF6" s="135"/>
      <c r="REG6" s="135"/>
      <c r="REH6" s="135"/>
      <c r="REI6" s="135"/>
      <c r="REJ6" s="135"/>
      <c r="REK6" s="135"/>
      <c r="REL6" s="135"/>
      <c r="REM6" s="135"/>
      <c r="REN6" s="135"/>
      <c r="REO6" s="135"/>
      <c r="REP6" s="135"/>
      <c r="REQ6" s="135"/>
      <c r="RER6" s="135"/>
      <c r="RES6" s="135"/>
      <c r="RET6" s="135"/>
      <c r="REU6" s="135"/>
      <c r="REV6" s="135"/>
      <c r="REW6" s="135"/>
      <c r="REX6" s="135"/>
      <c r="REY6" s="135"/>
      <c r="REZ6" s="135"/>
      <c r="RFA6" s="135"/>
      <c r="RFB6" s="135"/>
      <c r="RFC6" s="135"/>
      <c r="RFD6" s="135"/>
      <c r="RFE6" s="135"/>
      <c r="RFF6" s="135"/>
      <c r="RFG6" s="135"/>
      <c r="RFH6" s="135"/>
      <c r="RFI6" s="135"/>
      <c r="RFJ6" s="135"/>
      <c r="RFK6" s="135"/>
      <c r="RFL6" s="135"/>
      <c r="RFM6" s="135"/>
      <c r="RFN6" s="135"/>
      <c r="RFO6" s="135"/>
      <c r="RFP6" s="135"/>
      <c r="RFQ6" s="135"/>
      <c r="RFR6" s="135"/>
      <c r="RFS6" s="135"/>
      <c r="RFT6" s="135"/>
      <c r="RFU6" s="135"/>
      <c r="RFV6" s="135"/>
      <c r="RFW6" s="135"/>
      <c r="RFX6" s="135"/>
      <c r="RFY6" s="135"/>
      <c r="RFZ6" s="135"/>
      <c r="RGA6" s="135"/>
      <c r="RGB6" s="135"/>
      <c r="RGC6" s="135"/>
      <c r="RGD6" s="135"/>
      <c r="RGE6" s="135"/>
      <c r="RGF6" s="135"/>
      <c r="RGG6" s="135"/>
      <c r="RGH6" s="135"/>
      <c r="RGI6" s="135"/>
      <c r="RGJ6" s="135"/>
      <c r="RGK6" s="135"/>
      <c r="RGL6" s="135"/>
      <c r="RGM6" s="135"/>
      <c r="RGN6" s="135"/>
      <c r="RGO6" s="135"/>
      <c r="RGP6" s="135"/>
      <c r="RGQ6" s="135"/>
      <c r="RGR6" s="135"/>
      <c r="RGS6" s="135"/>
      <c r="RGT6" s="135"/>
      <c r="RGU6" s="135"/>
      <c r="RGV6" s="135"/>
      <c r="RGW6" s="135"/>
      <c r="RGX6" s="135"/>
      <c r="RGY6" s="135"/>
      <c r="RGZ6" s="135"/>
      <c r="RHA6" s="135"/>
      <c r="RHB6" s="135"/>
      <c r="RHC6" s="135"/>
      <c r="RHD6" s="135"/>
      <c r="RHE6" s="135"/>
      <c r="RHF6" s="135"/>
      <c r="RHG6" s="135"/>
      <c r="RHH6" s="135"/>
      <c r="RHI6" s="135"/>
      <c r="RHJ6" s="135"/>
      <c r="RHK6" s="135"/>
      <c r="RHL6" s="135"/>
      <c r="RHM6" s="135"/>
      <c r="RHN6" s="135"/>
      <c r="RHO6" s="135"/>
      <c r="RHP6" s="135"/>
      <c r="RHQ6" s="135"/>
      <c r="RHR6" s="135"/>
      <c r="RHS6" s="135"/>
      <c r="RHT6" s="135"/>
      <c r="RHU6" s="135"/>
      <c r="RHV6" s="135"/>
      <c r="RHW6" s="135"/>
      <c r="RHX6" s="135"/>
      <c r="RHY6" s="135"/>
      <c r="RHZ6" s="135"/>
      <c r="RIA6" s="135"/>
      <c r="RIB6" s="135"/>
      <c r="RIC6" s="135"/>
      <c r="RID6" s="135"/>
      <c r="RIE6" s="135"/>
      <c r="RIF6" s="135"/>
      <c r="RIG6" s="135"/>
      <c r="RIH6" s="135"/>
      <c r="RII6" s="135"/>
      <c r="RIJ6" s="135"/>
      <c r="RIK6" s="135"/>
      <c r="RIL6" s="135"/>
      <c r="RIM6" s="135"/>
      <c r="RIN6" s="135"/>
      <c r="RIO6" s="135"/>
      <c r="RIP6" s="135"/>
      <c r="RIQ6" s="135"/>
      <c r="RIR6" s="135"/>
      <c r="RIS6" s="135"/>
      <c r="RIT6" s="135"/>
      <c r="RIU6" s="135"/>
      <c r="RIV6" s="135"/>
      <c r="RIW6" s="135"/>
      <c r="RIX6" s="135"/>
      <c r="RIY6" s="135"/>
      <c r="RIZ6" s="135"/>
      <c r="RJA6" s="135"/>
      <c r="RJB6" s="135"/>
      <c r="RJC6" s="135"/>
      <c r="RJD6" s="135"/>
      <c r="RJE6" s="135"/>
      <c r="RJF6" s="135"/>
      <c r="RJG6" s="135"/>
      <c r="RJH6" s="135"/>
      <c r="RJI6" s="135"/>
      <c r="RJJ6" s="135"/>
      <c r="RJK6" s="135"/>
      <c r="RJL6" s="135"/>
      <c r="RJM6" s="135"/>
      <c r="RJN6" s="135"/>
      <c r="RJO6" s="135"/>
      <c r="RJP6" s="135"/>
      <c r="RJQ6" s="135"/>
      <c r="RJR6" s="135"/>
      <c r="RJS6" s="135"/>
      <c r="RJT6" s="135"/>
      <c r="RJU6" s="135"/>
      <c r="RJV6" s="135"/>
      <c r="RJW6" s="135"/>
      <c r="RJX6" s="135"/>
      <c r="RJY6" s="135"/>
      <c r="RJZ6" s="135"/>
      <c r="RKA6" s="135"/>
      <c r="RKB6" s="135"/>
      <c r="RKC6" s="135"/>
      <c r="RKD6" s="135"/>
      <c r="RKE6" s="135"/>
      <c r="RKF6" s="135"/>
      <c r="RKG6" s="135"/>
      <c r="RKH6" s="135"/>
      <c r="RKI6" s="135"/>
      <c r="RKJ6" s="135"/>
      <c r="RKK6" s="135"/>
      <c r="RKL6" s="135"/>
      <c r="RKM6" s="135"/>
      <c r="RKN6" s="135"/>
      <c r="RKO6" s="135"/>
      <c r="RKP6" s="135"/>
      <c r="RKQ6" s="135"/>
      <c r="RKR6" s="135"/>
      <c r="RKS6" s="135"/>
      <c r="RKT6" s="135"/>
      <c r="RKU6" s="135"/>
      <c r="RKV6" s="135"/>
      <c r="RKW6" s="135"/>
      <c r="RKX6" s="135"/>
      <c r="RKY6" s="135"/>
      <c r="RKZ6" s="135"/>
      <c r="RLA6" s="135"/>
      <c r="RLB6" s="135"/>
      <c r="RLC6" s="135"/>
      <c r="RLD6" s="135"/>
      <c r="RLE6" s="135"/>
      <c r="RLF6" s="135"/>
      <c r="RLG6" s="135"/>
      <c r="RLH6" s="135"/>
      <c r="RLI6" s="135"/>
      <c r="RLJ6" s="135"/>
      <c r="RLK6" s="135"/>
      <c r="RLL6" s="135"/>
      <c r="RLM6" s="135"/>
      <c r="RLN6" s="135"/>
      <c r="RLO6" s="135"/>
      <c r="RLP6" s="135"/>
      <c r="RLQ6" s="135"/>
      <c r="RLR6" s="135"/>
      <c r="RLS6" s="135"/>
      <c r="RLT6" s="135"/>
      <c r="RLU6" s="135"/>
      <c r="RLV6" s="135"/>
      <c r="RLW6" s="135"/>
      <c r="RLX6" s="135"/>
      <c r="RLY6" s="135"/>
      <c r="RLZ6" s="135"/>
      <c r="RMA6" s="135"/>
      <c r="RMB6" s="135"/>
      <c r="RMC6" s="135"/>
      <c r="RMD6" s="135"/>
      <c r="RME6" s="135"/>
      <c r="RMF6" s="135"/>
      <c r="RMG6" s="135"/>
      <c r="RMH6" s="135"/>
      <c r="RMI6" s="135"/>
      <c r="RMJ6" s="135"/>
      <c r="RMK6" s="135"/>
      <c r="RML6" s="135"/>
      <c r="RMM6" s="135"/>
      <c r="RMN6" s="135"/>
      <c r="RMO6" s="135"/>
      <c r="RMP6" s="135"/>
      <c r="RMQ6" s="135"/>
      <c r="RMR6" s="135"/>
      <c r="RMS6" s="135"/>
      <c r="RMT6" s="135"/>
      <c r="RMU6" s="135"/>
      <c r="RMV6" s="135"/>
      <c r="RMW6" s="135"/>
      <c r="RMX6" s="135"/>
      <c r="RMY6" s="135"/>
      <c r="RMZ6" s="135"/>
      <c r="RNA6" s="135"/>
      <c r="RNB6" s="135"/>
      <c r="RNC6" s="135"/>
      <c r="RND6" s="135"/>
      <c r="RNE6" s="135"/>
      <c r="RNF6" s="135"/>
      <c r="RNG6" s="135"/>
      <c r="RNH6" s="135"/>
      <c r="RNI6" s="135"/>
      <c r="RNJ6" s="135"/>
      <c r="RNK6" s="135"/>
      <c r="RNL6" s="135"/>
      <c r="RNM6" s="135"/>
      <c r="RNN6" s="135"/>
      <c r="RNO6" s="135"/>
      <c r="RNP6" s="135"/>
      <c r="RNQ6" s="135"/>
      <c r="RNR6" s="135"/>
      <c r="RNS6" s="135"/>
      <c r="RNT6" s="135"/>
      <c r="RNU6" s="135"/>
      <c r="RNV6" s="135"/>
      <c r="RNW6" s="135"/>
      <c r="RNX6" s="135"/>
      <c r="RNY6" s="135"/>
      <c r="RNZ6" s="135"/>
      <c r="ROA6" s="135"/>
      <c r="ROB6" s="135"/>
      <c r="ROC6" s="135"/>
      <c r="ROD6" s="135"/>
      <c r="ROE6" s="135"/>
      <c r="ROF6" s="135"/>
      <c r="ROG6" s="135"/>
      <c r="ROH6" s="135"/>
      <c r="ROI6" s="135"/>
      <c r="ROJ6" s="135"/>
      <c r="ROK6" s="135"/>
      <c r="ROL6" s="135"/>
      <c r="ROM6" s="135"/>
      <c r="RON6" s="135"/>
      <c r="ROO6" s="135"/>
      <c r="ROP6" s="135"/>
      <c r="ROQ6" s="135"/>
      <c r="ROR6" s="135"/>
      <c r="ROS6" s="135"/>
      <c r="ROT6" s="135"/>
      <c r="ROU6" s="135"/>
      <c r="ROV6" s="135"/>
      <c r="ROW6" s="135"/>
      <c r="ROX6" s="135"/>
      <c r="ROY6" s="135"/>
      <c r="ROZ6" s="135"/>
      <c r="RPA6" s="135"/>
      <c r="RPB6" s="135"/>
      <c r="RPC6" s="135"/>
      <c r="RPD6" s="135"/>
      <c r="RPE6" s="135"/>
      <c r="RPF6" s="135"/>
      <c r="RPG6" s="135"/>
      <c r="RPH6" s="135"/>
      <c r="RPI6" s="135"/>
      <c r="RPJ6" s="135"/>
      <c r="RPK6" s="135"/>
      <c r="RPL6" s="135"/>
      <c r="RPM6" s="135"/>
      <c r="RPN6" s="135"/>
      <c r="RPO6" s="135"/>
      <c r="RPP6" s="135"/>
      <c r="RPQ6" s="135"/>
      <c r="RPR6" s="135"/>
      <c r="RPS6" s="135"/>
      <c r="RPT6" s="135"/>
      <c r="RPU6" s="135"/>
      <c r="RPV6" s="135"/>
      <c r="RPW6" s="135"/>
      <c r="RPX6" s="135"/>
      <c r="RPY6" s="135"/>
      <c r="RPZ6" s="135"/>
      <c r="RQA6" s="135"/>
      <c r="RQB6" s="135"/>
      <c r="RQC6" s="135"/>
      <c r="RQD6" s="135"/>
      <c r="RQE6" s="135"/>
      <c r="RQF6" s="135"/>
      <c r="RQG6" s="135"/>
      <c r="RQH6" s="135"/>
      <c r="RQI6" s="135"/>
      <c r="RQJ6" s="135"/>
      <c r="RQK6" s="135"/>
      <c r="RQL6" s="135"/>
      <c r="RQM6" s="135"/>
      <c r="RQN6" s="135"/>
      <c r="RQO6" s="135"/>
      <c r="RQP6" s="135"/>
      <c r="RQQ6" s="135"/>
      <c r="RQR6" s="135"/>
      <c r="RQS6" s="135"/>
      <c r="RQT6" s="135"/>
      <c r="RQU6" s="135"/>
      <c r="RQV6" s="135"/>
      <c r="RQW6" s="135"/>
      <c r="RQX6" s="135"/>
      <c r="RQY6" s="135"/>
      <c r="RQZ6" s="135"/>
      <c r="RRA6" s="135"/>
      <c r="RRB6" s="135"/>
      <c r="RRC6" s="135"/>
      <c r="RRD6" s="135"/>
      <c r="RRE6" s="135"/>
      <c r="RRF6" s="135"/>
      <c r="RRG6" s="135"/>
      <c r="RRH6" s="135"/>
      <c r="RRI6" s="135"/>
      <c r="RRJ6" s="135"/>
      <c r="RRK6" s="135"/>
      <c r="RRL6" s="135"/>
      <c r="RRM6" s="135"/>
      <c r="RRN6" s="135"/>
      <c r="RRO6" s="135"/>
      <c r="RRP6" s="135"/>
      <c r="RRQ6" s="135"/>
      <c r="RRR6" s="135"/>
      <c r="RRS6" s="135"/>
      <c r="RRT6" s="135"/>
      <c r="RRU6" s="135"/>
      <c r="RRV6" s="135"/>
      <c r="RRW6" s="135"/>
      <c r="RRX6" s="135"/>
      <c r="RRY6" s="135"/>
      <c r="RRZ6" s="135"/>
      <c r="RSA6" s="135"/>
      <c r="RSB6" s="135"/>
      <c r="RSC6" s="135"/>
      <c r="RSD6" s="135"/>
      <c r="RSE6" s="135"/>
      <c r="RSF6" s="135"/>
      <c r="RSG6" s="135"/>
      <c r="RSH6" s="135"/>
      <c r="RSI6" s="135"/>
      <c r="RSJ6" s="135"/>
      <c r="RSK6" s="135"/>
      <c r="RSL6" s="135"/>
      <c r="RSM6" s="135"/>
      <c r="RSN6" s="135"/>
      <c r="RSO6" s="135"/>
      <c r="RSP6" s="135"/>
      <c r="RSQ6" s="135"/>
      <c r="RSR6" s="135"/>
      <c r="RSS6" s="135"/>
      <c r="RST6" s="135"/>
      <c r="RSU6" s="135"/>
      <c r="RSV6" s="135"/>
      <c r="RSW6" s="135"/>
      <c r="RSX6" s="135"/>
      <c r="RSY6" s="135"/>
      <c r="RSZ6" s="135"/>
      <c r="RTA6" s="135"/>
      <c r="RTB6" s="135"/>
      <c r="RTC6" s="135"/>
      <c r="RTD6" s="135"/>
      <c r="RTE6" s="135"/>
      <c r="RTF6" s="135"/>
      <c r="RTG6" s="135"/>
      <c r="RTH6" s="135"/>
      <c r="RTI6" s="135"/>
      <c r="RTJ6" s="135"/>
      <c r="RTK6" s="135"/>
      <c r="RTL6" s="135"/>
      <c r="RTM6" s="135"/>
      <c r="RTN6" s="135"/>
      <c r="RTO6" s="135"/>
      <c r="RTP6" s="135"/>
      <c r="RTQ6" s="135"/>
      <c r="RTR6" s="135"/>
      <c r="RTS6" s="135"/>
      <c r="RTT6" s="135"/>
      <c r="RTU6" s="135"/>
      <c r="RTV6" s="135"/>
      <c r="RTW6" s="135"/>
      <c r="RTX6" s="135"/>
      <c r="RTY6" s="135"/>
      <c r="RTZ6" s="135"/>
      <c r="RUA6" s="135"/>
      <c r="RUB6" s="135"/>
      <c r="RUC6" s="135"/>
      <c r="RUD6" s="135"/>
      <c r="RUE6" s="135"/>
      <c r="RUF6" s="135"/>
      <c r="RUG6" s="135"/>
      <c r="RUH6" s="135"/>
      <c r="RUI6" s="135"/>
      <c r="RUJ6" s="135"/>
      <c r="RUK6" s="135"/>
      <c r="RUL6" s="135"/>
      <c r="RUM6" s="135"/>
      <c r="RUN6" s="135"/>
      <c r="RUO6" s="135"/>
      <c r="RUP6" s="135"/>
      <c r="RUQ6" s="135"/>
      <c r="RUR6" s="135"/>
      <c r="RUS6" s="135"/>
      <c r="RUT6" s="135"/>
      <c r="RUU6" s="135"/>
      <c r="RUV6" s="135"/>
      <c r="RUW6" s="135"/>
      <c r="RUX6" s="135"/>
      <c r="RUY6" s="135"/>
      <c r="RUZ6" s="135"/>
      <c r="RVA6" s="135"/>
      <c r="RVB6" s="135"/>
      <c r="RVC6" s="135"/>
      <c r="RVD6" s="135"/>
      <c r="RVE6" s="135"/>
      <c r="RVF6" s="135"/>
      <c r="RVG6" s="135"/>
      <c r="RVH6" s="135"/>
      <c r="RVI6" s="135"/>
      <c r="RVJ6" s="135"/>
      <c r="RVK6" s="135"/>
      <c r="RVL6" s="135"/>
      <c r="RVM6" s="135"/>
      <c r="RVN6" s="135"/>
      <c r="RVO6" s="135"/>
      <c r="RVP6" s="135"/>
      <c r="RVQ6" s="135"/>
      <c r="RVR6" s="135"/>
      <c r="RVS6" s="135"/>
      <c r="RVT6" s="135"/>
      <c r="RVU6" s="135"/>
      <c r="RVV6" s="135"/>
      <c r="RVW6" s="135"/>
      <c r="RVX6" s="135"/>
      <c r="RVY6" s="135"/>
      <c r="RVZ6" s="135"/>
      <c r="RWA6" s="135"/>
      <c r="RWB6" s="135"/>
      <c r="RWC6" s="135"/>
      <c r="RWD6" s="135"/>
      <c r="RWE6" s="135"/>
      <c r="RWF6" s="135"/>
      <c r="RWG6" s="135"/>
      <c r="RWH6" s="135"/>
      <c r="RWI6" s="135"/>
      <c r="RWJ6" s="135"/>
      <c r="RWK6" s="135"/>
      <c r="RWL6" s="135"/>
      <c r="RWM6" s="135"/>
      <c r="RWN6" s="135"/>
      <c r="RWO6" s="135"/>
      <c r="RWP6" s="135"/>
      <c r="RWQ6" s="135"/>
      <c r="RWR6" s="135"/>
      <c r="RWS6" s="135"/>
      <c r="RWT6" s="135"/>
      <c r="RWU6" s="135"/>
      <c r="RWV6" s="135"/>
      <c r="RWW6" s="135"/>
      <c r="RWX6" s="135"/>
      <c r="RWY6" s="135"/>
      <c r="RWZ6" s="135"/>
      <c r="RXA6" s="135"/>
      <c r="RXB6" s="135"/>
      <c r="RXC6" s="135"/>
      <c r="RXD6" s="135"/>
      <c r="RXE6" s="135"/>
      <c r="RXF6" s="135"/>
      <c r="RXG6" s="135"/>
      <c r="RXH6" s="135"/>
      <c r="RXI6" s="135"/>
      <c r="RXJ6" s="135"/>
      <c r="RXK6" s="135"/>
      <c r="RXL6" s="135"/>
      <c r="RXM6" s="135"/>
      <c r="RXN6" s="135"/>
      <c r="RXO6" s="135"/>
      <c r="RXP6" s="135"/>
      <c r="RXQ6" s="135"/>
      <c r="RXR6" s="135"/>
      <c r="RXS6" s="135"/>
      <c r="RXT6" s="135"/>
      <c r="RXU6" s="135"/>
      <c r="RXV6" s="135"/>
      <c r="RXW6" s="135"/>
      <c r="RXX6" s="135"/>
      <c r="RXY6" s="135"/>
      <c r="RXZ6" s="135"/>
      <c r="RYA6" s="135"/>
      <c r="RYB6" s="135"/>
      <c r="RYC6" s="135"/>
      <c r="RYD6" s="135"/>
      <c r="RYE6" s="135"/>
      <c r="RYF6" s="135"/>
      <c r="RYG6" s="135"/>
      <c r="RYH6" s="135"/>
      <c r="RYI6" s="135"/>
      <c r="RYJ6" s="135"/>
      <c r="RYK6" s="135"/>
      <c r="RYL6" s="135"/>
      <c r="RYM6" s="135"/>
      <c r="RYN6" s="135"/>
      <c r="RYO6" s="135"/>
      <c r="RYP6" s="135"/>
      <c r="RYQ6" s="135"/>
      <c r="RYR6" s="135"/>
      <c r="RYS6" s="135"/>
      <c r="RYT6" s="135"/>
      <c r="RYU6" s="135"/>
      <c r="RYV6" s="135"/>
      <c r="RYW6" s="135"/>
      <c r="RYX6" s="135"/>
      <c r="RYY6" s="135"/>
      <c r="RYZ6" s="135"/>
      <c r="RZA6" s="135"/>
      <c r="RZB6" s="135"/>
      <c r="RZC6" s="135"/>
      <c r="RZD6" s="135"/>
      <c r="RZE6" s="135"/>
      <c r="RZF6" s="135"/>
      <c r="RZG6" s="135"/>
      <c r="RZH6" s="135"/>
      <c r="RZI6" s="135"/>
      <c r="RZJ6" s="135"/>
      <c r="RZK6" s="135"/>
      <c r="RZL6" s="135"/>
      <c r="RZM6" s="135"/>
      <c r="RZN6" s="135"/>
      <c r="RZO6" s="135"/>
      <c r="RZP6" s="135"/>
      <c r="RZQ6" s="135"/>
      <c r="RZR6" s="135"/>
      <c r="RZS6" s="135"/>
      <c r="RZT6" s="135"/>
      <c r="RZU6" s="135"/>
      <c r="RZV6" s="135"/>
      <c r="RZW6" s="135"/>
      <c r="RZX6" s="135"/>
      <c r="RZY6" s="135"/>
      <c r="RZZ6" s="135"/>
      <c r="SAA6" s="135"/>
      <c r="SAB6" s="135"/>
      <c r="SAC6" s="135"/>
      <c r="SAD6" s="135"/>
      <c r="SAE6" s="135"/>
      <c r="SAF6" s="135"/>
      <c r="SAG6" s="135"/>
      <c r="SAH6" s="135"/>
      <c r="SAI6" s="135"/>
      <c r="SAJ6" s="135"/>
      <c r="SAK6" s="135"/>
      <c r="SAL6" s="135"/>
      <c r="SAM6" s="135"/>
      <c r="SAN6" s="135"/>
      <c r="SAO6" s="135"/>
      <c r="SAP6" s="135"/>
      <c r="SAQ6" s="135"/>
      <c r="SAR6" s="135"/>
      <c r="SAS6" s="135"/>
      <c r="SAT6" s="135"/>
      <c r="SAU6" s="135"/>
      <c r="SAV6" s="135"/>
      <c r="SAW6" s="135"/>
      <c r="SAX6" s="135"/>
      <c r="SAY6" s="135"/>
      <c r="SAZ6" s="135"/>
      <c r="SBA6" s="135"/>
      <c r="SBB6" s="135"/>
      <c r="SBC6" s="135"/>
      <c r="SBD6" s="135"/>
      <c r="SBE6" s="135"/>
      <c r="SBF6" s="135"/>
      <c r="SBG6" s="135"/>
      <c r="SBH6" s="135"/>
      <c r="SBI6" s="135"/>
      <c r="SBJ6" s="135"/>
      <c r="SBK6" s="135"/>
      <c r="SBL6" s="135"/>
      <c r="SBM6" s="135"/>
      <c r="SBN6" s="135"/>
      <c r="SBO6" s="135"/>
      <c r="SBP6" s="135"/>
      <c r="SBQ6" s="135"/>
      <c r="SBR6" s="135"/>
      <c r="SBS6" s="135"/>
      <c r="SBT6" s="135"/>
      <c r="SBU6" s="135"/>
      <c r="SBV6" s="135"/>
      <c r="SBW6" s="135"/>
      <c r="SBX6" s="135"/>
      <c r="SBY6" s="135"/>
      <c r="SBZ6" s="135"/>
      <c r="SCA6" s="135"/>
      <c r="SCB6" s="135"/>
      <c r="SCC6" s="135"/>
      <c r="SCD6" s="135"/>
      <c r="SCE6" s="135"/>
      <c r="SCF6" s="135"/>
      <c r="SCG6" s="135"/>
      <c r="SCH6" s="135"/>
      <c r="SCI6" s="135"/>
      <c r="SCJ6" s="135"/>
      <c r="SCK6" s="135"/>
      <c r="SCL6" s="135"/>
      <c r="SCM6" s="135"/>
      <c r="SCN6" s="135"/>
      <c r="SCO6" s="135"/>
      <c r="SCP6" s="135"/>
      <c r="SCQ6" s="135"/>
      <c r="SCR6" s="135"/>
      <c r="SCS6" s="135"/>
      <c r="SCT6" s="135"/>
      <c r="SCU6" s="135"/>
      <c r="SCV6" s="135"/>
      <c r="SCW6" s="135"/>
      <c r="SCX6" s="135"/>
      <c r="SCY6" s="135"/>
      <c r="SCZ6" s="135"/>
      <c r="SDA6" s="135"/>
      <c r="SDB6" s="135"/>
      <c r="SDC6" s="135"/>
      <c r="SDD6" s="135"/>
      <c r="SDE6" s="135"/>
      <c r="SDF6" s="135"/>
      <c r="SDG6" s="135"/>
      <c r="SDH6" s="135"/>
      <c r="SDI6" s="135"/>
      <c r="SDJ6" s="135"/>
      <c r="SDK6" s="135"/>
      <c r="SDL6" s="135"/>
      <c r="SDM6" s="135"/>
      <c r="SDN6" s="135"/>
      <c r="SDO6" s="135"/>
      <c r="SDP6" s="135"/>
      <c r="SDQ6" s="135"/>
      <c r="SDR6" s="135"/>
      <c r="SDS6" s="135"/>
      <c r="SDT6" s="135"/>
      <c r="SDU6" s="135"/>
      <c r="SDV6" s="135"/>
      <c r="SDW6" s="135"/>
      <c r="SDX6" s="135"/>
      <c r="SDY6" s="135"/>
      <c r="SDZ6" s="135"/>
      <c r="SEA6" s="135"/>
      <c r="SEB6" s="135"/>
      <c r="SEC6" s="135"/>
      <c r="SED6" s="135"/>
      <c r="SEE6" s="135"/>
      <c r="SEF6" s="135"/>
      <c r="SEG6" s="135"/>
      <c r="SEH6" s="135"/>
      <c r="SEI6" s="135"/>
      <c r="SEJ6" s="135"/>
      <c r="SEK6" s="135"/>
      <c r="SEL6" s="135"/>
      <c r="SEM6" s="135"/>
      <c r="SEN6" s="135"/>
      <c r="SEO6" s="135"/>
      <c r="SEP6" s="135"/>
      <c r="SEQ6" s="135"/>
      <c r="SER6" s="135"/>
      <c r="SES6" s="135"/>
      <c r="SET6" s="135"/>
      <c r="SEU6" s="135"/>
      <c r="SEV6" s="135"/>
      <c r="SEW6" s="135"/>
      <c r="SEX6" s="135"/>
      <c r="SEY6" s="135"/>
      <c r="SEZ6" s="135"/>
      <c r="SFA6" s="135"/>
      <c r="SFB6" s="135"/>
      <c r="SFC6" s="135"/>
      <c r="SFD6" s="135"/>
      <c r="SFE6" s="135"/>
      <c r="SFF6" s="135"/>
      <c r="SFG6" s="135"/>
      <c r="SFH6" s="135"/>
      <c r="SFI6" s="135"/>
      <c r="SFJ6" s="135"/>
      <c r="SFK6" s="135"/>
      <c r="SFL6" s="135"/>
      <c r="SFM6" s="135"/>
      <c r="SFN6" s="135"/>
      <c r="SFO6" s="135"/>
      <c r="SFP6" s="135"/>
      <c r="SFQ6" s="135"/>
      <c r="SFR6" s="135"/>
      <c r="SFS6" s="135"/>
      <c r="SFT6" s="135"/>
      <c r="SFU6" s="135"/>
      <c r="SFV6" s="135"/>
      <c r="SFW6" s="135"/>
      <c r="SFX6" s="135"/>
      <c r="SFY6" s="135"/>
      <c r="SFZ6" s="135"/>
      <c r="SGA6" s="135"/>
      <c r="SGB6" s="135"/>
      <c r="SGC6" s="135"/>
      <c r="SGD6" s="135"/>
      <c r="SGE6" s="135"/>
      <c r="SGF6" s="135"/>
      <c r="SGG6" s="135"/>
      <c r="SGH6" s="135"/>
      <c r="SGI6" s="135"/>
      <c r="SGJ6" s="135"/>
      <c r="SGK6" s="135"/>
      <c r="SGL6" s="135"/>
      <c r="SGM6" s="135"/>
      <c r="SGN6" s="135"/>
      <c r="SGO6" s="135"/>
      <c r="SGP6" s="135"/>
      <c r="SGQ6" s="135"/>
      <c r="SGR6" s="135"/>
      <c r="SGS6" s="135"/>
      <c r="SGT6" s="135"/>
      <c r="SGU6" s="135"/>
      <c r="SGV6" s="135"/>
      <c r="SGW6" s="135"/>
      <c r="SGX6" s="135"/>
      <c r="SGY6" s="135"/>
      <c r="SGZ6" s="135"/>
      <c r="SHA6" s="135"/>
      <c r="SHB6" s="135"/>
      <c r="SHC6" s="135"/>
      <c r="SHD6" s="135"/>
      <c r="SHE6" s="135"/>
      <c r="SHF6" s="135"/>
      <c r="SHG6" s="135"/>
      <c r="SHH6" s="135"/>
      <c r="SHI6" s="135"/>
      <c r="SHJ6" s="135"/>
      <c r="SHK6" s="135"/>
      <c r="SHL6" s="135"/>
      <c r="SHM6" s="135"/>
      <c r="SHN6" s="135"/>
      <c r="SHO6" s="135"/>
      <c r="SHP6" s="135"/>
      <c r="SHQ6" s="135"/>
      <c r="SHR6" s="135"/>
      <c r="SHS6" s="135"/>
      <c r="SHT6" s="135"/>
      <c r="SHU6" s="135"/>
      <c r="SHV6" s="135"/>
      <c r="SHW6" s="135"/>
      <c r="SHX6" s="135"/>
      <c r="SHY6" s="135"/>
      <c r="SHZ6" s="135"/>
      <c r="SIA6" s="135"/>
      <c r="SIB6" s="135"/>
      <c r="SIC6" s="135"/>
      <c r="SID6" s="135"/>
      <c r="SIE6" s="135"/>
      <c r="SIF6" s="135"/>
      <c r="SIG6" s="135"/>
      <c r="SIH6" s="135"/>
      <c r="SII6" s="135"/>
      <c r="SIJ6" s="135"/>
      <c r="SIK6" s="135"/>
      <c r="SIL6" s="135"/>
      <c r="SIM6" s="135"/>
      <c r="SIN6" s="135"/>
      <c r="SIO6" s="135"/>
      <c r="SIP6" s="135"/>
      <c r="SIQ6" s="135"/>
      <c r="SIR6" s="135"/>
      <c r="SIS6" s="135"/>
      <c r="SIT6" s="135"/>
      <c r="SIU6" s="135"/>
      <c r="SIV6" s="135"/>
      <c r="SIW6" s="135"/>
      <c r="SIX6" s="135"/>
      <c r="SIY6" s="135"/>
      <c r="SIZ6" s="135"/>
      <c r="SJA6" s="135"/>
      <c r="SJB6" s="135"/>
      <c r="SJC6" s="135"/>
      <c r="SJD6" s="135"/>
      <c r="SJE6" s="135"/>
      <c r="SJF6" s="135"/>
      <c r="SJG6" s="135"/>
      <c r="SJH6" s="135"/>
      <c r="SJI6" s="135"/>
      <c r="SJJ6" s="135"/>
      <c r="SJK6" s="135"/>
      <c r="SJL6" s="135"/>
      <c r="SJM6" s="135"/>
      <c r="SJN6" s="135"/>
      <c r="SJO6" s="135"/>
      <c r="SJP6" s="135"/>
      <c r="SJQ6" s="135"/>
      <c r="SJR6" s="135"/>
      <c r="SJS6" s="135"/>
      <c r="SJT6" s="135"/>
      <c r="SJU6" s="135"/>
      <c r="SJV6" s="135"/>
      <c r="SJW6" s="135"/>
      <c r="SJX6" s="135"/>
      <c r="SJY6" s="135"/>
      <c r="SJZ6" s="135"/>
      <c r="SKA6" s="135"/>
      <c r="SKB6" s="135"/>
      <c r="SKC6" s="135"/>
      <c r="SKD6" s="135"/>
      <c r="SKE6" s="135"/>
      <c r="SKF6" s="135"/>
      <c r="SKG6" s="135"/>
      <c r="SKH6" s="135"/>
      <c r="SKI6" s="135"/>
      <c r="SKJ6" s="135"/>
      <c r="SKK6" s="135"/>
      <c r="SKL6" s="135"/>
      <c r="SKM6" s="135"/>
      <c r="SKN6" s="135"/>
      <c r="SKO6" s="135"/>
      <c r="SKP6" s="135"/>
      <c r="SKQ6" s="135"/>
      <c r="SKR6" s="135"/>
      <c r="SKS6" s="135"/>
      <c r="SKT6" s="135"/>
      <c r="SKU6" s="135"/>
      <c r="SKV6" s="135"/>
      <c r="SKW6" s="135"/>
      <c r="SKX6" s="135"/>
      <c r="SKY6" s="135"/>
      <c r="SKZ6" s="135"/>
      <c r="SLA6" s="135"/>
      <c r="SLB6" s="135"/>
      <c r="SLC6" s="135"/>
      <c r="SLD6" s="135"/>
      <c r="SLE6" s="135"/>
      <c r="SLF6" s="135"/>
      <c r="SLG6" s="135"/>
      <c r="SLH6" s="135"/>
      <c r="SLI6" s="135"/>
      <c r="SLJ6" s="135"/>
      <c r="SLK6" s="135"/>
      <c r="SLL6" s="135"/>
      <c r="SLM6" s="135"/>
      <c r="SLN6" s="135"/>
      <c r="SLO6" s="135"/>
      <c r="SLP6" s="135"/>
      <c r="SLQ6" s="135"/>
      <c r="SLR6" s="135"/>
      <c r="SLS6" s="135"/>
      <c r="SLT6" s="135"/>
      <c r="SLU6" s="135"/>
      <c r="SLV6" s="135"/>
      <c r="SLW6" s="135"/>
      <c r="SLX6" s="135"/>
      <c r="SLY6" s="135"/>
      <c r="SLZ6" s="135"/>
      <c r="SMA6" s="135"/>
      <c r="SMB6" s="135"/>
      <c r="SMC6" s="135"/>
      <c r="SMD6" s="135"/>
      <c r="SME6" s="135"/>
      <c r="SMF6" s="135"/>
      <c r="SMG6" s="135"/>
      <c r="SMH6" s="135"/>
      <c r="SMI6" s="135"/>
      <c r="SMJ6" s="135"/>
      <c r="SMK6" s="135"/>
      <c r="SML6" s="135"/>
      <c r="SMM6" s="135"/>
      <c r="SMN6" s="135"/>
      <c r="SMO6" s="135"/>
      <c r="SMP6" s="135"/>
      <c r="SMQ6" s="135"/>
      <c r="SMR6" s="135"/>
      <c r="SMS6" s="135"/>
      <c r="SMT6" s="135"/>
      <c r="SMU6" s="135"/>
      <c r="SMV6" s="135"/>
      <c r="SMW6" s="135"/>
      <c r="SMX6" s="135"/>
      <c r="SMY6" s="135"/>
      <c r="SMZ6" s="135"/>
      <c r="SNA6" s="135"/>
      <c r="SNB6" s="135"/>
      <c r="SNC6" s="135"/>
      <c r="SND6" s="135"/>
      <c r="SNE6" s="135"/>
      <c r="SNF6" s="135"/>
      <c r="SNG6" s="135"/>
      <c r="SNH6" s="135"/>
      <c r="SNI6" s="135"/>
      <c r="SNJ6" s="135"/>
      <c r="SNK6" s="135"/>
      <c r="SNL6" s="135"/>
      <c r="SNM6" s="135"/>
      <c r="SNN6" s="135"/>
      <c r="SNO6" s="135"/>
      <c r="SNP6" s="135"/>
      <c r="SNQ6" s="135"/>
      <c r="SNR6" s="135"/>
      <c r="SNS6" s="135"/>
      <c r="SNT6" s="135"/>
      <c r="SNU6" s="135"/>
      <c r="SNV6" s="135"/>
      <c r="SNW6" s="135"/>
      <c r="SNX6" s="135"/>
      <c r="SNY6" s="135"/>
      <c r="SNZ6" s="135"/>
      <c r="SOA6" s="135"/>
      <c r="SOB6" s="135"/>
      <c r="SOC6" s="135"/>
      <c r="SOD6" s="135"/>
      <c r="SOE6" s="135"/>
      <c r="SOF6" s="135"/>
      <c r="SOG6" s="135"/>
      <c r="SOH6" s="135"/>
      <c r="SOI6" s="135"/>
      <c r="SOJ6" s="135"/>
      <c r="SOK6" s="135"/>
      <c r="SOL6" s="135"/>
      <c r="SOM6" s="135"/>
      <c r="SON6" s="135"/>
      <c r="SOO6" s="135"/>
      <c r="SOP6" s="135"/>
      <c r="SOQ6" s="135"/>
      <c r="SOR6" s="135"/>
      <c r="SOS6" s="135"/>
      <c r="SOT6" s="135"/>
      <c r="SOU6" s="135"/>
      <c r="SOV6" s="135"/>
      <c r="SOW6" s="135"/>
      <c r="SOX6" s="135"/>
      <c r="SOY6" s="135"/>
      <c r="SOZ6" s="135"/>
      <c r="SPA6" s="135"/>
      <c r="SPB6" s="135"/>
      <c r="SPC6" s="135"/>
      <c r="SPD6" s="135"/>
      <c r="SPE6" s="135"/>
      <c r="SPF6" s="135"/>
      <c r="SPG6" s="135"/>
      <c r="SPH6" s="135"/>
      <c r="SPI6" s="135"/>
      <c r="SPJ6" s="135"/>
      <c r="SPK6" s="135"/>
      <c r="SPL6" s="135"/>
      <c r="SPM6" s="135"/>
      <c r="SPN6" s="135"/>
      <c r="SPO6" s="135"/>
      <c r="SPP6" s="135"/>
      <c r="SPQ6" s="135"/>
      <c r="SPR6" s="135"/>
      <c r="SPS6" s="135"/>
      <c r="SPT6" s="135"/>
      <c r="SPU6" s="135"/>
      <c r="SPV6" s="135"/>
      <c r="SPW6" s="135"/>
      <c r="SPX6" s="135"/>
      <c r="SPY6" s="135"/>
      <c r="SPZ6" s="135"/>
      <c r="SQA6" s="135"/>
      <c r="SQB6" s="135"/>
      <c r="SQC6" s="135"/>
      <c r="SQD6" s="135"/>
      <c r="SQE6" s="135"/>
      <c r="SQF6" s="135"/>
      <c r="SQG6" s="135"/>
      <c r="SQH6" s="135"/>
      <c r="SQI6" s="135"/>
      <c r="SQJ6" s="135"/>
      <c r="SQK6" s="135"/>
      <c r="SQL6" s="135"/>
      <c r="SQM6" s="135"/>
      <c r="SQN6" s="135"/>
      <c r="SQO6" s="135"/>
      <c r="SQP6" s="135"/>
      <c r="SQQ6" s="135"/>
      <c r="SQR6" s="135"/>
      <c r="SQS6" s="135"/>
      <c r="SQT6" s="135"/>
      <c r="SQU6" s="135"/>
      <c r="SQV6" s="135"/>
      <c r="SQW6" s="135"/>
      <c r="SQX6" s="135"/>
      <c r="SQY6" s="135"/>
      <c r="SQZ6" s="135"/>
      <c r="SRA6" s="135"/>
      <c r="SRB6" s="135"/>
      <c r="SRC6" s="135"/>
      <c r="SRD6" s="135"/>
      <c r="SRE6" s="135"/>
      <c r="SRF6" s="135"/>
      <c r="SRG6" s="135"/>
      <c r="SRH6" s="135"/>
      <c r="SRI6" s="135"/>
      <c r="SRJ6" s="135"/>
      <c r="SRK6" s="135"/>
      <c r="SRL6" s="135"/>
      <c r="SRM6" s="135"/>
      <c r="SRN6" s="135"/>
      <c r="SRO6" s="135"/>
      <c r="SRP6" s="135"/>
      <c r="SRQ6" s="135"/>
      <c r="SRR6" s="135"/>
      <c r="SRS6" s="135"/>
      <c r="SRT6" s="135"/>
      <c r="SRU6" s="135"/>
      <c r="SRV6" s="135"/>
      <c r="SRW6" s="135"/>
      <c r="SRX6" s="135"/>
      <c r="SRY6" s="135"/>
      <c r="SRZ6" s="135"/>
      <c r="SSA6" s="135"/>
      <c r="SSB6" s="135"/>
      <c r="SSC6" s="135"/>
      <c r="SSD6" s="135"/>
      <c r="SSE6" s="135"/>
      <c r="SSF6" s="135"/>
      <c r="SSG6" s="135"/>
      <c r="SSH6" s="135"/>
      <c r="SSI6" s="135"/>
      <c r="SSJ6" s="135"/>
      <c r="SSK6" s="135"/>
      <c r="SSL6" s="135"/>
      <c r="SSM6" s="135"/>
      <c r="SSN6" s="135"/>
      <c r="SSO6" s="135"/>
      <c r="SSP6" s="135"/>
      <c r="SSQ6" s="135"/>
      <c r="SSR6" s="135"/>
      <c r="SSS6" s="135"/>
      <c r="SST6" s="135"/>
      <c r="SSU6" s="135"/>
      <c r="SSV6" s="135"/>
      <c r="SSW6" s="135"/>
      <c r="SSX6" s="135"/>
      <c r="SSY6" s="135"/>
      <c r="SSZ6" s="135"/>
      <c r="STA6" s="135"/>
      <c r="STB6" s="135"/>
      <c r="STC6" s="135"/>
      <c r="STD6" s="135"/>
      <c r="STE6" s="135"/>
      <c r="STF6" s="135"/>
      <c r="STG6" s="135"/>
      <c r="STH6" s="135"/>
      <c r="STI6" s="135"/>
      <c r="STJ6" s="135"/>
      <c r="STK6" s="135"/>
      <c r="STL6" s="135"/>
      <c r="STM6" s="135"/>
      <c r="STN6" s="135"/>
      <c r="STO6" s="135"/>
      <c r="STP6" s="135"/>
      <c r="STQ6" s="135"/>
      <c r="STR6" s="135"/>
      <c r="STS6" s="135"/>
      <c r="STT6" s="135"/>
      <c r="STU6" s="135"/>
      <c r="STV6" s="135"/>
      <c r="STW6" s="135"/>
      <c r="STX6" s="135"/>
      <c r="STY6" s="135"/>
      <c r="STZ6" s="135"/>
      <c r="SUA6" s="135"/>
      <c r="SUB6" s="135"/>
      <c r="SUC6" s="135"/>
      <c r="SUD6" s="135"/>
      <c r="SUE6" s="135"/>
      <c r="SUF6" s="135"/>
      <c r="SUG6" s="135"/>
      <c r="SUH6" s="135"/>
      <c r="SUI6" s="135"/>
      <c r="SUJ6" s="135"/>
      <c r="SUK6" s="135"/>
      <c r="SUL6" s="135"/>
      <c r="SUM6" s="135"/>
      <c r="SUN6" s="135"/>
      <c r="SUO6" s="135"/>
      <c r="SUP6" s="135"/>
      <c r="SUQ6" s="135"/>
      <c r="SUR6" s="135"/>
      <c r="SUS6" s="135"/>
      <c r="SUT6" s="135"/>
      <c r="SUU6" s="135"/>
      <c r="SUV6" s="135"/>
      <c r="SUW6" s="135"/>
      <c r="SUX6" s="135"/>
      <c r="SUY6" s="135"/>
      <c r="SUZ6" s="135"/>
      <c r="SVA6" s="135"/>
      <c r="SVB6" s="135"/>
      <c r="SVC6" s="135"/>
      <c r="SVD6" s="135"/>
      <c r="SVE6" s="135"/>
      <c r="SVF6" s="135"/>
      <c r="SVG6" s="135"/>
      <c r="SVH6" s="135"/>
      <c r="SVI6" s="135"/>
      <c r="SVJ6" s="135"/>
      <c r="SVK6" s="135"/>
      <c r="SVL6" s="135"/>
      <c r="SVM6" s="135"/>
      <c r="SVN6" s="135"/>
      <c r="SVO6" s="135"/>
      <c r="SVP6" s="135"/>
      <c r="SVQ6" s="135"/>
      <c r="SVR6" s="135"/>
      <c r="SVS6" s="135"/>
      <c r="SVT6" s="135"/>
      <c r="SVU6" s="135"/>
      <c r="SVV6" s="135"/>
      <c r="SVW6" s="135"/>
      <c r="SVX6" s="135"/>
      <c r="SVY6" s="135"/>
      <c r="SVZ6" s="135"/>
      <c r="SWA6" s="135"/>
      <c r="SWB6" s="135"/>
      <c r="SWC6" s="135"/>
      <c r="SWD6" s="135"/>
      <c r="SWE6" s="135"/>
      <c r="SWF6" s="135"/>
      <c r="SWG6" s="135"/>
      <c r="SWH6" s="135"/>
      <c r="SWI6" s="135"/>
      <c r="SWJ6" s="135"/>
      <c r="SWK6" s="135"/>
      <c r="SWL6" s="135"/>
      <c r="SWM6" s="135"/>
      <c r="SWN6" s="135"/>
      <c r="SWO6" s="135"/>
      <c r="SWP6" s="135"/>
      <c r="SWQ6" s="135"/>
      <c r="SWR6" s="135"/>
      <c r="SWS6" s="135"/>
      <c r="SWT6" s="135"/>
      <c r="SWU6" s="135"/>
      <c r="SWV6" s="135"/>
      <c r="SWW6" s="135"/>
      <c r="SWX6" s="135"/>
      <c r="SWY6" s="135"/>
      <c r="SWZ6" s="135"/>
      <c r="SXA6" s="135"/>
      <c r="SXB6" s="135"/>
      <c r="SXC6" s="135"/>
      <c r="SXD6" s="135"/>
      <c r="SXE6" s="135"/>
      <c r="SXF6" s="135"/>
      <c r="SXG6" s="135"/>
      <c r="SXH6" s="135"/>
      <c r="SXI6" s="135"/>
      <c r="SXJ6" s="135"/>
      <c r="SXK6" s="135"/>
      <c r="SXL6" s="135"/>
      <c r="SXM6" s="135"/>
      <c r="SXN6" s="135"/>
      <c r="SXO6" s="135"/>
      <c r="SXP6" s="135"/>
      <c r="SXQ6" s="135"/>
      <c r="SXR6" s="135"/>
      <c r="SXS6" s="135"/>
      <c r="SXT6" s="135"/>
      <c r="SXU6" s="135"/>
      <c r="SXV6" s="135"/>
      <c r="SXW6" s="135"/>
      <c r="SXX6" s="135"/>
      <c r="SXY6" s="135"/>
      <c r="SXZ6" s="135"/>
      <c r="SYA6" s="135"/>
      <c r="SYB6" s="135"/>
      <c r="SYC6" s="135"/>
      <c r="SYD6" s="135"/>
      <c r="SYE6" s="135"/>
      <c r="SYF6" s="135"/>
      <c r="SYG6" s="135"/>
      <c r="SYH6" s="135"/>
      <c r="SYI6" s="135"/>
      <c r="SYJ6" s="135"/>
      <c r="SYK6" s="135"/>
      <c r="SYL6" s="135"/>
      <c r="SYM6" s="135"/>
      <c r="SYN6" s="135"/>
      <c r="SYO6" s="135"/>
      <c r="SYP6" s="135"/>
      <c r="SYQ6" s="135"/>
      <c r="SYR6" s="135"/>
      <c r="SYS6" s="135"/>
      <c r="SYT6" s="135"/>
      <c r="SYU6" s="135"/>
      <c r="SYV6" s="135"/>
      <c r="SYW6" s="135"/>
      <c r="SYX6" s="135"/>
      <c r="SYY6" s="135"/>
      <c r="SYZ6" s="135"/>
      <c r="SZA6" s="135"/>
      <c r="SZB6" s="135"/>
      <c r="SZC6" s="135"/>
      <c r="SZD6" s="135"/>
      <c r="SZE6" s="135"/>
      <c r="SZF6" s="135"/>
      <c r="SZG6" s="135"/>
      <c r="SZH6" s="135"/>
      <c r="SZI6" s="135"/>
      <c r="SZJ6" s="135"/>
      <c r="SZK6" s="135"/>
      <c r="SZL6" s="135"/>
      <c r="SZM6" s="135"/>
      <c r="SZN6" s="135"/>
      <c r="SZO6" s="135"/>
      <c r="SZP6" s="135"/>
      <c r="SZQ6" s="135"/>
      <c r="SZR6" s="135"/>
      <c r="SZS6" s="135"/>
      <c r="SZT6" s="135"/>
      <c r="SZU6" s="135"/>
      <c r="SZV6" s="135"/>
      <c r="SZW6" s="135"/>
      <c r="SZX6" s="135"/>
      <c r="SZY6" s="135"/>
      <c r="SZZ6" s="135"/>
      <c r="TAA6" s="135"/>
      <c r="TAB6" s="135"/>
      <c r="TAC6" s="135"/>
      <c r="TAD6" s="135"/>
      <c r="TAE6" s="135"/>
      <c r="TAF6" s="135"/>
      <c r="TAG6" s="135"/>
      <c r="TAH6" s="135"/>
      <c r="TAI6" s="135"/>
      <c r="TAJ6" s="135"/>
      <c r="TAK6" s="135"/>
      <c r="TAL6" s="135"/>
      <c r="TAM6" s="135"/>
      <c r="TAN6" s="135"/>
      <c r="TAO6" s="135"/>
      <c r="TAP6" s="135"/>
      <c r="TAQ6" s="135"/>
      <c r="TAR6" s="135"/>
      <c r="TAS6" s="135"/>
      <c r="TAT6" s="135"/>
      <c r="TAU6" s="135"/>
      <c r="TAV6" s="135"/>
      <c r="TAW6" s="135"/>
      <c r="TAX6" s="135"/>
      <c r="TAY6" s="135"/>
      <c r="TAZ6" s="135"/>
      <c r="TBA6" s="135"/>
      <c r="TBB6" s="135"/>
      <c r="TBC6" s="135"/>
      <c r="TBD6" s="135"/>
      <c r="TBE6" s="135"/>
      <c r="TBF6" s="135"/>
      <c r="TBG6" s="135"/>
      <c r="TBH6" s="135"/>
      <c r="TBI6" s="135"/>
      <c r="TBJ6" s="135"/>
      <c r="TBK6" s="135"/>
      <c r="TBL6" s="135"/>
      <c r="TBM6" s="135"/>
      <c r="TBN6" s="135"/>
      <c r="TBO6" s="135"/>
      <c r="TBP6" s="135"/>
      <c r="TBQ6" s="135"/>
      <c r="TBR6" s="135"/>
      <c r="TBS6" s="135"/>
      <c r="TBT6" s="135"/>
      <c r="TBU6" s="135"/>
      <c r="TBV6" s="135"/>
      <c r="TBW6" s="135"/>
      <c r="TBX6" s="135"/>
      <c r="TBY6" s="135"/>
      <c r="TBZ6" s="135"/>
      <c r="TCA6" s="135"/>
      <c r="TCB6" s="135"/>
      <c r="TCC6" s="135"/>
      <c r="TCD6" s="135"/>
      <c r="TCE6" s="135"/>
      <c r="TCF6" s="135"/>
      <c r="TCG6" s="135"/>
      <c r="TCH6" s="135"/>
      <c r="TCI6" s="135"/>
      <c r="TCJ6" s="135"/>
      <c r="TCK6" s="135"/>
      <c r="TCL6" s="135"/>
      <c r="TCM6" s="135"/>
      <c r="TCN6" s="135"/>
      <c r="TCO6" s="135"/>
      <c r="TCP6" s="135"/>
      <c r="TCQ6" s="135"/>
      <c r="TCR6" s="135"/>
      <c r="TCS6" s="135"/>
      <c r="TCT6" s="135"/>
      <c r="TCU6" s="135"/>
      <c r="TCV6" s="135"/>
      <c r="TCW6" s="135"/>
      <c r="TCX6" s="135"/>
      <c r="TCY6" s="135"/>
      <c r="TCZ6" s="135"/>
      <c r="TDA6" s="135"/>
      <c r="TDB6" s="135"/>
      <c r="TDC6" s="135"/>
      <c r="TDD6" s="135"/>
      <c r="TDE6" s="135"/>
      <c r="TDF6" s="135"/>
      <c r="TDG6" s="135"/>
      <c r="TDH6" s="135"/>
      <c r="TDI6" s="135"/>
      <c r="TDJ6" s="135"/>
      <c r="TDK6" s="135"/>
      <c r="TDL6" s="135"/>
      <c r="TDM6" s="135"/>
      <c r="TDN6" s="135"/>
      <c r="TDO6" s="135"/>
      <c r="TDP6" s="135"/>
      <c r="TDQ6" s="135"/>
      <c r="TDR6" s="135"/>
      <c r="TDS6" s="135"/>
      <c r="TDT6" s="135"/>
      <c r="TDU6" s="135"/>
      <c r="TDV6" s="135"/>
      <c r="TDW6" s="135"/>
      <c r="TDX6" s="135"/>
      <c r="TDY6" s="135"/>
      <c r="TDZ6" s="135"/>
      <c r="TEA6" s="135"/>
      <c r="TEB6" s="135"/>
      <c r="TEC6" s="135"/>
      <c r="TED6" s="135"/>
      <c r="TEE6" s="135"/>
      <c r="TEF6" s="135"/>
      <c r="TEG6" s="135"/>
      <c r="TEH6" s="135"/>
      <c r="TEI6" s="135"/>
      <c r="TEJ6" s="135"/>
      <c r="TEK6" s="135"/>
      <c r="TEL6" s="135"/>
      <c r="TEM6" s="135"/>
      <c r="TEN6" s="135"/>
      <c r="TEO6" s="135"/>
      <c r="TEP6" s="135"/>
      <c r="TEQ6" s="135"/>
      <c r="TER6" s="135"/>
      <c r="TES6" s="135"/>
      <c r="TET6" s="135"/>
      <c r="TEU6" s="135"/>
      <c r="TEV6" s="135"/>
      <c r="TEW6" s="135"/>
      <c r="TEX6" s="135"/>
      <c r="TEY6" s="135"/>
      <c r="TEZ6" s="135"/>
      <c r="TFA6" s="135"/>
      <c r="TFB6" s="135"/>
      <c r="TFC6" s="135"/>
      <c r="TFD6" s="135"/>
      <c r="TFE6" s="135"/>
      <c r="TFF6" s="135"/>
      <c r="TFG6" s="135"/>
      <c r="TFH6" s="135"/>
      <c r="TFI6" s="135"/>
      <c r="TFJ6" s="135"/>
      <c r="TFK6" s="135"/>
      <c r="TFL6" s="135"/>
      <c r="TFM6" s="135"/>
      <c r="TFN6" s="135"/>
      <c r="TFO6" s="135"/>
      <c r="TFP6" s="135"/>
      <c r="TFQ6" s="135"/>
      <c r="TFR6" s="135"/>
      <c r="TFS6" s="135"/>
      <c r="TFT6" s="135"/>
      <c r="TFU6" s="135"/>
      <c r="TFV6" s="135"/>
      <c r="TFW6" s="135"/>
      <c r="TFX6" s="135"/>
      <c r="TFY6" s="135"/>
      <c r="TFZ6" s="135"/>
      <c r="TGA6" s="135"/>
      <c r="TGB6" s="135"/>
      <c r="TGC6" s="135"/>
      <c r="TGD6" s="135"/>
      <c r="TGE6" s="135"/>
      <c r="TGF6" s="135"/>
      <c r="TGG6" s="135"/>
      <c r="TGH6" s="135"/>
      <c r="TGI6" s="135"/>
      <c r="TGJ6" s="135"/>
      <c r="TGK6" s="135"/>
      <c r="TGL6" s="135"/>
      <c r="TGM6" s="135"/>
      <c r="TGN6" s="135"/>
      <c r="TGO6" s="135"/>
      <c r="TGP6" s="135"/>
      <c r="TGQ6" s="135"/>
      <c r="TGR6" s="135"/>
      <c r="TGS6" s="135"/>
      <c r="TGT6" s="135"/>
      <c r="TGU6" s="135"/>
      <c r="TGV6" s="135"/>
      <c r="TGW6" s="135"/>
      <c r="TGX6" s="135"/>
      <c r="TGY6" s="135"/>
      <c r="TGZ6" s="135"/>
      <c r="THA6" s="135"/>
      <c r="THB6" s="135"/>
      <c r="THC6" s="135"/>
      <c r="THD6" s="135"/>
      <c r="THE6" s="135"/>
      <c r="THF6" s="135"/>
      <c r="THG6" s="135"/>
      <c r="THH6" s="135"/>
      <c r="THI6" s="135"/>
      <c r="THJ6" s="135"/>
      <c r="THK6" s="135"/>
      <c r="THL6" s="135"/>
      <c r="THM6" s="135"/>
      <c r="THN6" s="135"/>
      <c r="THO6" s="135"/>
      <c r="THP6" s="135"/>
      <c r="THQ6" s="135"/>
      <c r="THR6" s="135"/>
      <c r="THS6" s="135"/>
      <c r="THT6" s="135"/>
      <c r="THU6" s="135"/>
      <c r="THV6" s="135"/>
      <c r="THW6" s="135"/>
      <c r="THX6" s="135"/>
      <c r="THY6" s="135"/>
      <c r="THZ6" s="135"/>
      <c r="TIA6" s="135"/>
      <c r="TIB6" s="135"/>
      <c r="TIC6" s="135"/>
      <c r="TID6" s="135"/>
      <c r="TIE6" s="135"/>
      <c r="TIF6" s="135"/>
      <c r="TIG6" s="135"/>
      <c r="TIH6" s="135"/>
      <c r="TII6" s="135"/>
      <c r="TIJ6" s="135"/>
      <c r="TIK6" s="135"/>
      <c r="TIL6" s="135"/>
      <c r="TIM6" s="135"/>
      <c r="TIN6" s="135"/>
      <c r="TIO6" s="135"/>
      <c r="TIP6" s="135"/>
      <c r="TIQ6" s="135"/>
      <c r="TIR6" s="135"/>
      <c r="TIS6" s="135"/>
      <c r="TIT6" s="135"/>
      <c r="TIU6" s="135"/>
      <c r="TIV6" s="135"/>
      <c r="TIW6" s="135"/>
      <c r="TIX6" s="135"/>
      <c r="TIY6" s="135"/>
      <c r="TIZ6" s="135"/>
      <c r="TJA6" s="135"/>
      <c r="TJB6" s="135"/>
      <c r="TJC6" s="135"/>
      <c r="TJD6" s="135"/>
      <c r="TJE6" s="135"/>
      <c r="TJF6" s="135"/>
      <c r="TJG6" s="135"/>
      <c r="TJH6" s="135"/>
      <c r="TJI6" s="135"/>
      <c r="TJJ6" s="135"/>
      <c r="TJK6" s="135"/>
      <c r="TJL6" s="135"/>
      <c r="TJM6" s="135"/>
      <c r="TJN6" s="135"/>
      <c r="TJO6" s="135"/>
      <c r="TJP6" s="135"/>
      <c r="TJQ6" s="135"/>
      <c r="TJR6" s="135"/>
      <c r="TJS6" s="135"/>
      <c r="TJT6" s="135"/>
      <c r="TJU6" s="135"/>
      <c r="TJV6" s="135"/>
      <c r="TJW6" s="135"/>
      <c r="TJX6" s="135"/>
      <c r="TJY6" s="135"/>
      <c r="TJZ6" s="135"/>
      <c r="TKA6" s="135"/>
      <c r="TKB6" s="135"/>
      <c r="TKC6" s="135"/>
      <c r="TKD6" s="135"/>
      <c r="TKE6" s="135"/>
      <c r="TKF6" s="135"/>
      <c r="TKG6" s="135"/>
      <c r="TKH6" s="135"/>
      <c r="TKI6" s="135"/>
      <c r="TKJ6" s="135"/>
      <c r="TKK6" s="135"/>
      <c r="TKL6" s="135"/>
      <c r="TKM6" s="135"/>
      <c r="TKN6" s="135"/>
      <c r="TKO6" s="135"/>
      <c r="TKP6" s="135"/>
      <c r="TKQ6" s="135"/>
      <c r="TKR6" s="135"/>
      <c r="TKS6" s="135"/>
      <c r="TKT6" s="135"/>
      <c r="TKU6" s="135"/>
      <c r="TKV6" s="135"/>
      <c r="TKW6" s="135"/>
      <c r="TKX6" s="135"/>
      <c r="TKY6" s="135"/>
      <c r="TKZ6" s="135"/>
      <c r="TLA6" s="135"/>
      <c r="TLB6" s="135"/>
      <c r="TLC6" s="135"/>
      <c r="TLD6" s="135"/>
      <c r="TLE6" s="135"/>
      <c r="TLF6" s="135"/>
      <c r="TLG6" s="135"/>
      <c r="TLH6" s="135"/>
      <c r="TLI6" s="135"/>
      <c r="TLJ6" s="135"/>
      <c r="TLK6" s="135"/>
      <c r="TLL6" s="135"/>
      <c r="TLM6" s="135"/>
      <c r="TLN6" s="135"/>
      <c r="TLO6" s="135"/>
      <c r="TLP6" s="135"/>
      <c r="TLQ6" s="135"/>
      <c r="TLR6" s="135"/>
      <c r="TLS6" s="135"/>
      <c r="TLT6" s="135"/>
      <c r="TLU6" s="135"/>
      <c r="TLV6" s="135"/>
      <c r="TLW6" s="135"/>
      <c r="TLX6" s="135"/>
      <c r="TLY6" s="135"/>
      <c r="TLZ6" s="135"/>
      <c r="TMA6" s="135"/>
      <c r="TMB6" s="135"/>
      <c r="TMC6" s="135"/>
      <c r="TMD6" s="135"/>
      <c r="TME6" s="135"/>
      <c r="TMF6" s="135"/>
      <c r="TMG6" s="135"/>
      <c r="TMH6" s="135"/>
      <c r="TMI6" s="135"/>
      <c r="TMJ6" s="135"/>
      <c r="TMK6" s="135"/>
      <c r="TML6" s="135"/>
      <c r="TMM6" s="135"/>
      <c r="TMN6" s="135"/>
      <c r="TMO6" s="135"/>
      <c r="TMP6" s="135"/>
      <c r="TMQ6" s="135"/>
      <c r="TMR6" s="135"/>
      <c r="TMS6" s="135"/>
      <c r="TMT6" s="135"/>
      <c r="TMU6" s="135"/>
      <c r="TMV6" s="135"/>
      <c r="TMW6" s="135"/>
      <c r="TMX6" s="135"/>
      <c r="TMY6" s="135"/>
      <c r="TMZ6" s="135"/>
      <c r="TNA6" s="135"/>
      <c r="TNB6" s="135"/>
      <c r="TNC6" s="135"/>
      <c r="TND6" s="135"/>
      <c r="TNE6" s="135"/>
      <c r="TNF6" s="135"/>
      <c r="TNG6" s="135"/>
      <c r="TNH6" s="135"/>
      <c r="TNI6" s="135"/>
      <c r="TNJ6" s="135"/>
      <c r="TNK6" s="135"/>
      <c r="TNL6" s="135"/>
      <c r="TNM6" s="135"/>
      <c r="TNN6" s="135"/>
      <c r="TNO6" s="135"/>
      <c r="TNP6" s="135"/>
      <c r="TNQ6" s="135"/>
      <c r="TNR6" s="135"/>
      <c r="TNS6" s="135"/>
      <c r="TNT6" s="135"/>
      <c r="TNU6" s="135"/>
      <c r="TNV6" s="135"/>
      <c r="TNW6" s="135"/>
      <c r="TNX6" s="135"/>
      <c r="TNY6" s="135"/>
      <c r="TNZ6" s="135"/>
      <c r="TOA6" s="135"/>
      <c r="TOB6" s="135"/>
      <c r="TOC6" s="135"/>
      <c r="TOD6" s="135"/>
      <c r="TOE6" s="135"/>
      <c r="TOF6" s="135"/>
      <c r="TOG6" s="135"/>
      <c r="TOH6" s="135"/>
      <c r="TOI6" s="135"/>
      <c r="TOJ6" s="135"/>
      <c r="TOK6" s="135"/>
      <c r="TOL6" s="135"/>
      <c r="TOM6" s="135"/>
      <c r="TON6" s="135"/>
      <c r="TOO6" s="135"/>
      <c r="TOP6" s="135"/>
      <c r="TOQ6" s="135"/>
      <c r="TOR6" s="135"/>
      <c r="TOS6" s="135"/>
      <c r="TOT6" s="135"/>
      <c r="TOU6" s="135"/>
      <c r="TOV6" s="135"/>
      <c r="TOW6" s="135"/>
      <c r="TOX6" s="135"/>
      <c r="TOY6" s="135"/>
      <c r="TOZ6" s="135"/>
      <c r="TPA6" s="135"/>
      <c r="TPB6" s="135"/>
      <c r="TPC6" s="135"/>
      <c r="TPD6" s="135"/>
      <c r="TPE6" s="135"/>
      <c r="TPF6" s="135"/>
      <c r="TPG6" s="135"/>
      <c r="TPH6" s="135"/>
      <c r="TPI6" s="135"/>
      <c r="TPJ6" s="135"/>
      <c r="TPK6" s="135"/>
      <c r="TPL6" s="135"/>
      <c r="TPM6" s="135"/>
      <c r="TPN6" s="135"/>
      <c r="TPO6" s="135"/>
      <c r="TPP6" s="135"/>
      <c r="TPQ6" s="135"/>
      <c r="TPR6" s="135"/>
      <c r="TPS6" s="135"/>
      <c r="TPT6" s="135"/>
      <c r="TPU6" s="135"/>
      <c r="TPV6" s="135"/>
      <c r="TPW6" s="135"/>
      <c r="TPX6" s="135"/>
      <c r="TPY6" s="135"/>
      <c r="TPZ6" s="135"/>
      <c r="TQA6" s="135"/>
      <c r="TQB6" s="135"/>
      <c r="TQC6" s="135"/>
      <c r="TQD6" s="135"/>
      <c r="TQE6" s="135"/>
      <c r="TQF6" s="135"/>
      <c r="TQG6" s="135"/>
      <c r="TQH6" s="135"/>
      <c r="TQI6" s="135"/>
      <c r="TQJ6" s="135"/>
      <c r="TQK6" s="135"/>
      <c r="TQL6" s="135"/>
      <c r="TQM6" s="135"/>
      <c r="TQN6" s="135"/>
      <c r="TQO6" s="135"/>
      <c r="TQP6" s="135"/>
      <c r="TQQ6" s="135"/>
      <c r="TQR6" s="135"/>
      <c r="TQS6" s="135"/>
      <c r="TQT6" s="135"/>
      <c r="TQU6" s="135"/>
      <c r="TQV6" s="135"/>
      <c r="TQW6" s="135"/>
      <c r="TQX6" s="135"/>
      <c r="TQY6" s="135"/>
      <c r="TQZ6" s="135"/>
      <c r="TRA6" s="135"/>
      <c r="TRB6" s="135"/>
      <c r="TRC6" s="135"/>
      <c r="TRD6" s="135"/>
      <c r="TRE6" s="135"/>
      <c r="TRF6" s="135"/>
      <c r="TRG6" s="135"/>
      <c r="TRH6" s="135"/>
      <c r="TRI6" s="135"/>
      <c r="TRJ6" s="135"/>
      <c r="TRK6" s="135"/>
      <c r="TRL6" s="135"/>
      <c r="TRM6" s="135"/>
      <c r="TRN6" s="135"/>
      <c r="TRO6" s="135"/>
      <c r="TRP6" s="135"/>
      <c r="TRQ6" s="135"/>
      <c r="TRR6" s="135"/>
      <c r="TRS6" s="135"/>
      <c r="TRT6" s="135"/>
      <c r="TRU6" s="135"/>
      <c r="TRV6" s="135"/>
      <c r="TRW6" s="135"/>
      <c r="TRX6" s="135"/>
      <c r="TRY6" s="135"/>
      <c r="TRZ6" s="135"/>
      <c r="TSA6" s="135"/>
      <c r="TSB6" s="135"/>
      <c r="TSC6" s="135"/>
      <c r="TSD6" s="135"/>
      <c r="TSE6" s="135"/>
      <c r="TSF6" s="135"/>
      <c r="TSG6" s="135"/>
      <c r="TSH6" s="135"/>
      <c r="TSI6" s="135"/>
      <c r="TSJ6" s="135"/>
      <c r="TSK6" s="135"/>
      <c r="TSL6" s="135"/>
      <c r="TSM6" s="135"/>
      <c r="TSN6" s="135"/>
      <c r="TSO6" s="135"/>
      <c r="TSP6" s="135"/>
      <c r="TSQ6" s="135"/>
      <c r="TSR6" s="135"/>
      <c r="TSS6" s="135"/>
      <c r="TST6" s="135"/>
      <c r="TSU6" s="135"/>
      <c r="TSV6" s="135"/>
      <c r="TSW6" s="135"/>
      <c r="TSX6" s="135"/>
      <c r="TSY6" s="135"/>
      <c r="TSZ6" s="135"/>
      <c r="TTA6" s="135"/>
      <c r="TTB6" s="135"/>
      <c r="TTC6" s="135"/>
      <c r="TTD6" s="135"/>
      <c r="TTE6" s="135"/>
      <c r="TTF6" s="135"/>
      <c r="TTG6" s="135"/>
      <c r="TTH6" s="135"/>
      <c r="TTI6" s="135"/>
      <c r="TTJ6" s="135"/>
      <c r="TTK6" s="135"/>
      <c r="TTL6" s="135"/>
      <c r="TTM6" s="135"/>
      <c r="TTN6" s="135"/>
      <c r="TTO6" s="135"/>
      <c r="TTP6" s="135"/>
      <c r="TTQ6" s="135"/>
      <c r="TTR6" s="135"/>
      <c r="TTS6" s="135"/>
      <c r="TTT6" s="135"/>
      <c r="TTU6" s="135"/>
      <c r="TTV6" s="135"/>
      <c r="TTW6" s="135"/>
      <c r="TTX6" s="135"/>
      <c r="TTY6" s="135"/>
      <c r="TTZ6" s="135"/>
      <c r="TUA6" s="135"/>
      <c r="TUB6" s="135"/>
      <c r="TUC6" s="135"/>
      <c r="TUD6" s="135"/>
      <c r="TUE6" s="135"/>
      <c r="TUF6" s="135"/>
      <c r="TUG6" s="135"/>
      <c r="TUH6" s="135"/>
      <c r="TUI6" s="135"/>
      <c r="TUJ6" s="135"/>
      <c r="TUK6" s="135"/>
      <c r="TUL6" s="135"/>
      <c r="TUM6" s="135"/>
      <c r="TUN6" s="135"/>
      <c r="TUO6" s="135"/>
      <c r="TUP6" s="135"/>
      <c r="TUQ6" s="135"/>
      <c r="TUR6" s="135"/>
      <c r="TUS6" s="135"/>
      <c r="TUT6" s="135"/>
      <c r="TUU6" s="135"/>
      <c r="TUV6" s="135"/>
      <c r="TUW6" s="135"/>
      <c r="TUX6" s="135"/>
      <c r="TUY6" s="135"/>
      <c r="TUZ6" s="135"/>
      <c r="TVA6" s="135"/>
      <c r="TVB6" s="135"/>
      <c r="TVC6" s="135"/>
      <c r="TVD6" s="135"/>
      <c r="TVE6" s="135"/>
      <c r="TVF6" s="135"/>
      <c r="TVG6" s="135"/>
      <c r="TVH6" s="135"/>
      <c r="TVI6" s="135"/>
      <c r="TVJ6" s="135"/>
      <c r="TVK6" s="135"/>
      <c r="TVL6" s="135"/>
      <c r="TVM6" s="135"/>
      <c r="TVN6" s="135"/>
      <c r="TVO6" s="135"/>
      <c r="TVP6" s="135"/>
      <c r="TVQ6" s="135"/>
      <c r="TVR6" s="135"/>
      <c r="TVS6" s="135"/>
      <c r="TVT6" s="135"/>
      <c r="TVU6" s="135"/>
      <c r="TVV6" s="135"/>
      <c r="TVW6" s="135"/>
      <c r="TVX6" s="135"/>
      <c r="TVY6" s="135"/>
      <c r="TVZ6" s="135"/>
      <c r="TWA6" s="135"/>
      <c r="TWB6" s="135"/>
      <c r="TWC6" s="135"/>
      <c r="TWD6" s="135"/>
      <c r="TWE6" s="135"/>
      <c r="TWF6" s="135"/>
      <c r="TWG6" s="135"/>
      <c r="TWH6" s="135"/>
      <c r="TWI6" s="135"/>
      <c r="TWJ6" s="135"/>
      <c r="TWK6" s="135"/>
      <c r="TWL6" s="135"/>
      <c r="TWM6" s="135"/>
      <c r="TWN6" s="135"/>
      <c r="TWO6" s="135"/>
      <c r="TWP6" s="135"/>
      <c r="TWQ6" s="135"/>
      <c r="TWR6" s="135"/>
      <c r="TWS6" s="135"/>
      <c r="TWT6" s="135"/>
      <c r="TWU6" s="135"/>
      <c r="TWV6" s="135"/>
      <c r="TWW6" s="135"/>
      <c r="TWX6" s="135"/>
      <c r="TWY6" s="135"/>
      <c r="TWZ6" s="135"/>
      <c r="TXA6" s="135"/>
      <c r="TXB6" s="135"/>
      <c r="TXC6" s="135"/>
      <c r="TXD6" s="135"/>
      <c r="TXE6" s="135"/>
      <c r="TXF6" s="135"/>
      <c r="TXG6" s="135"/>
      <c r="TXH6" s="135"/>
      <c r="TXI6" s="135"/>
      <c r="TXJ6" s="135"/>
      <c r="TXK6" s="135"/>
      <c r="TXL6" s="135"/>
      <c r="TXM6" s="135"/>
      <c r="TXN6" s="135"/>
      <c r="TXO6" s="135"/>
      <c r="TXP6" s="135"/>
      <c r="TXQ6" s="135"/>
      <c r="TXR6" s="135"/>
      <c r="TXS6" s="135"/>
      <c r="TXT6" s="135"/>
      <c r="TXU6" s="135"/>
      <c r="TXV6" s="135"/>
      <c r="TXW6" s="135"/>
      <c r="TXX6" s="135"/>
      <c r="TXY6" s="135"/>
      <c r="TXZ6" s="135"/>
      <c r="TYA6" s="135"/>
      <c r="TYB6" s="135"/>
      <c r="TYC6" s="135"/>
      <c r="TYD6" s="135"/>
      <c r="TYE6" s="135"/>
      <c r="TYF6" s="135"/>
      <c r="TYG6" s="135"/>
      <c r="TYH6" s="135"/>
      <c r="TYI6" s="135"/>
      <c r="TYJ6" s="135"/>
      <c r="TYK6" s="135"/>
      <c r="TYL6" s="135"/>
      <c r="TYM6" s="135"/>
      <c r="TYN6" s="135"/>
      <c r="TYO6" s="135"/>
      <c r="TYP6" s="135"/>
      <c r="TYQ6" s="135"/>
      <c r="TYR6" s="135"/>
      <c r="TYS6" s="135"/>
      <c r="TYT6" s="135"/>
      <c r="TYU6" s="135"/>
      <c r="TYV6" s="135"/>
      <c r="TYW6" s="135"/>
      <c r="TYX6" s="135"/>
      <c r="TYY6" s="135"/>
      <c r="TYZ6" s="135"/>
      <c r="TZA6" s="135"/>
      <c r="TZB6" s="135"/>
      <c r="TZC6" s="135"/>
      <c r="TZD6" s="135"/>
      <c r="TZE6" s="135"/>
      <c r="TZF6" s="135"/>
      <c r="TZG6" s="135"/>
      <c r="TZH6" s="135"/>
      <c r="TZI6" s="135"/>
      <c r="TZJ6" s="135"/>
      <c r="TZK6" s="135"/>
      <c r="TZL6" s="135"/>
      <c r="TZM6" s="135"/>
      <c r="TZN6" s="135"/>
      <c r="TZO6" s="135"/>
      <c r="TZP6" s="135"/>
      <c r="TZQ6" s="135"/>
      <c r="TZR6" s="135"/>
      <c r="TZS6" s="135"/>
      <c r="TZT6" s="135"/>
      <c r="TZU6" s="135"/>
      <c r="TZV6" s="135"/>
      <c r="TZW6" s="135"/>
      <c r="TZX6" s="135"/>
      <c r="TZY6" s="135"/>
      <c r="TZZ6" s="135"/>
      <c r="UAA6" s="135"/>
      <c r="UAB6" s="135"/>
      <c r="UAC6" s="135"/>
      <c r="UAD6" s="135"/>
      <c r="UAE6" s="135"/>
      <c r="UAF6" s="135"/>
      <c r="UAG6" s="135"/>
      <c r="UAH6" s="135"/>
      <c r="UAI6" s="135"/>
      <c r="UAJ6" s="135"/>
      <c r="UAK6" s="135"/>
      <c r="UAL6" s="135"/>
      <c r="UAM6" s="135"/>
      <c r="UAN6" s="135"/>
      <c r="UAO6" s="135"/>
      <c r="UAP6" s="135"/>
      <c r="UAQ6" s="135"/>
      <c r="UAR6" s="135"/>
      <c r="UAS6" s="135"/>
      <c r="UAT6" s="135"/>
      <c r="UAU6" s="135"/>
      <c r="UAV6" s="135"/>
      <c r="UAW6" s="135"/>
      <c r="UAX6" s="135"/>
      <c r="UAY6" s="135"/>
      <c r="UAZ6" s="135"/>
      <c r="UBA6" s="135"/>
      <c r="UBB6" s="135"/>
      <c r="UBC6" s="135"/>
      <c r="UBD6" s="135"/>
      <c r="UBE6" s="135"/>
      <c r="UBF6" s="135"/>
      <c r="UBG6" s="135"/>
      <c r="UBH6" s="135"/>
      <c r="UBI6" s="135"/>
      <c r="UBJ6" s="135"/>
      <c r="UBK6" s="135"/>
      <c r="UBL6" s="135"/>
      <c r="UBM6" s="135"/>
      <c r="UBN6" s="135"/>
      <c r="UBO6" s="135"/>
      <c r="UBP6" s="135"/>
      <c r="UBQ6" s="135"/>
      <c r="UBR6" s="135"/>
      <c r="UBS6" s="135"/>
      <c r="UBT6" s="135"/>
      <c r="UBU6" s="135"/>
      <c r="UBV6" s="135"/>
      <c r="UBW6" s="135"/>
      <c r="UBX6" s="135"/>
      <c r="UBY6" s="135"/>
      <c r="UBZ6" s="135"/>
      <c r="UCA6" s="135"/>
      <c r="UCB6" s="135"/>
      <c r="UCC6" s="135"/>
      <c r="UCD6" s="135"/>
      <c r="UCE6" s="135"/>
      <c r="UCF6" s="135"/>
      <c r="UCG6" s="135"/>
      <c r="UCH6" s="135"/>
      <c r="UCI6" s="135"/>
      <c r="UCJ6" s="135"/>
      <c r="UCK6" s="135"/>
      <c r="UCL6" s="135"/>
      <c r="UCM6" s="135"/>
      <c r="UCN6" s="135"/>
      <c r="UCO6" s="135"/>
      <c r="UCP6" s="135"/>
      <c r="UCQ6" s="135"/>
      <c r="UCR6" s="135"/>
      <c r="UCS6" s="135"/>
      <c r="UCT6" s="135"/>
      <c r="UCU6" s="135"/>
      <c r="UCV6" s="135"/>
      <c r="UCW6" s="135"/>
      <c r="UCX6" s="135"/>
      <c r="UCY6" s="135"/>
      <c r="UCZ6" s="135"/>
      <c r="UDA6" s="135"/>
      <c r="UDB6" s="135"/>
      <c r="UDC6" s="135"/>
      <c r="UDD6" s="135"/>
      <c r="UDE6" s="135"/>
      <c r="UDF6" s="135"/>
      <c r="UDG6" s="135"/>
      <c r="UDH6" s="135"/>
      <c r="UDI6" s="135"/>
      <c r="UDJ6" s="135"/>
      <c r="UDK6" s="135"/>
      <c r="UDL6" s="135"/>
      <c r="UDM6" s="135"/>
      <c r="UDN6" s="135"/>
      <c r="UDO6" s="135"/>
      <c r="UDP6" s="135"/>
      <c r="UDQ6" s="135"/>
      <c r="UDR6" s="135"/>
      <c r="UDS6" s="135"/>
      <c r="UDT6" s="135"/>
      <c r="UDU6" s="135"/>
      <c r="UDV6" s="135"/>
      <c r="UDW6" s="135"/>
      <c r="UDX6" s="135"/>
      <c r="UDY6" s="135"/>
      <c r="UDZ6" s="135"/>
      <c r="UEA6" s="135"/>
      <c r="UEB6" s="135"/>
      <c r="UEC6" s="135"/>
      <c r="UED6" s="135"/>
      <c r="UEE6" s="135"/>
      <c r="UEF6" s="135"/>
      <c r="UEG6" s="135"/>
      <c r="UEH6" s="135"/>
      <c r="UEI6" s="135"/>
      <c r="UEJ6" s="135"/>
      <c r="UEK6" s="135"/>
      <c r="UEL6" s="135"/>
      <c r="UEM6" s="135"/>
      <c r="UEN6" s="135"/>
      <c r="UEO6" s="135"/>
      <c r="UEP6" s="135"/>
      <c r="UEQ6" s="135"/>
      <c r="UER6" s="135"/>
      <c r="UES6" s="135"/>
      <c r="UET6" s="135"/>
      <c r="UEU6" s="135"/>
      <c r="UEV6" s="135"/>
      <c r="UEW6" s="135"/>
      <c r="UEX6" s="135"/>
      <c r="UEY6" s="135"/>
      <c r="UEZ6" s="135"/>
      <c r="UFA6" s="135"/>
      <c r="UFB6" s="135"/>
      <c r="UFC6" s="135"/>
      <c r="UFD6" s="135"/>
      <c r="UFE6" s="135"/>
      <c r="UFF6" s="135"/>
      <c r="UFG6" s="135"/>
      <c r="UFH6" s="135"/>
      <c r="UFI6" s="135"/>
      <c r="UFJ6" s="135"/>
      <c r="UFK6" s="135"/>
      <c r="UFL6" s="135"/>
      <c r="UFM6" s="135"/>
      <c r="UFN6" s="135"/>
      <c r="UFO6" s="135"/>
      <c r="UFP6" s="135"/>
      <c r="UFQ6" s="135"/>
      <c r="UFR6" s="135"/>
      <c r="UFS6" s="135"/>
      <c r="UFT6" s="135"/>
      <c r="UFU6" s="135"/>
      <c r="UFV6" s="135"/>
      <c r="UFW6" s="135"/>
      <c r="UFX6" s="135"/>
      <c r="UFY6" s="135"/>
      <c r="UFZ6" s="135"/>
      <c r="UGA6" s="135"/>
      <c r="UGB6" s="135"/>
      <c r="UGC6" s="135"/>
      <c r="UGD6" s="135"/>
      <c r="UGE6" s="135"/>
      <c r="UGF6" s="135"/>
      <c r="UGG6" s="135"/>
      <c r="UGH6" s="135"/>
      <c r="UGI6" s="135"/>
      <c r="UGJ6" s="135"/>
      <c r="UGK6" s="135"/>
      <c r="UGL6" s="135"/>
      <c r="UGM6" s="135"/>
      <c r="UGN6" s="135"/>
      <c r="UGO6" s="135"/>
      <c r="UGP6" s="135"/>
      <c r="UGQ6" s="135"/>
      <c r="UGR6" s="135"/>
      <c r="UGS6" s="135"/>
      <c r="UGT6" s="135"/>
      <c r="UGU6" s="135"/>
      <c r="UGV6" s="135"/>
      <c r="UGW6" s="135"/>
      <c r="UGX6" s="135"/>
      <c r="UGY6" s="135"/>
      <c r="UGZ6" s="135"/>
      <c r="UHA6" s="135"/>
      <c r="UHB6" s="135"/>
      <c r="UHC6" s="135"/>
      <c r="UHD6" s="135"/>
      <c r="UHE6" s="135"/>
      <c r="UHF6" s="135"/>
      <c r="UHG6" s="135"/>
      <c r="UHH6" s="135"/>
      <c r="UHI6" s="135"/>
      <c r="UHJ6" s="135"/>
      <c r="UHK6" s="135"/>
      <c r="UHL6" s="135"/>
      <c r="UHM6" s="135"/>
      <c r="UHN6" s="135"/>
      <c r="UHO6" s="135"/>
      <c r="UHP6" s="135"/>
      <c r="UHQ6" s="135"/>
      <c r="UHR6" s="135"/>
      <c r="UHS6" s="135"/>
      <c r="UHT6" s="135"/>
      <c r="UHU6" s="135"/>
      <c r="UHV6" s="135"/>
      <c r="UHW6" s="135"/>
      <c r="UHX6" s="135"/>
      <c r="UHY6" s="135"/>
      <c r="UHZ6" s="135"/>
      <c r="UIA6" s="135"/>
      <c r="UIB6" s="135"/>
      <c r="UIC6" s="135"/>
      <c r="UID6" s="135"/>
      <c r="UIE6" s="135"/>
      <c r="UIF6" s="135"/>
      <c r="UIG6" s="135"/>
      <c r="UIH6" s="135"/>
      <c r="UII6" s="135"/>
      <c r="UIJ6" s="135"/>
      <c r="UIK6" s="135"/>
      <c r="UIL6" s="135"/>
      <c r="UIM6" s="135"/>
      <c r="UIN6" s="135"/>
      <c r="UIO6" s="135"/>
      <c r="UIP6" s="135"/>
      <c r="UIQ6" s="135"/>
      <c r="UIR6" s="135"/>
      <c r="UIS6" s="135"/>
      <c r="UIT6" s="135"/>
      <c r="UIU6" s="135"/>
      <c r="UIV6" s="135"/>
      <c r="UIW6" s="135"/>
      <c r="UIX6" s="135"/>
      <c r="UIY6" s="135"/>
      <c r="UIZ6" s="135"/>
      <c r="UJA6" s="135"/>
      <c r="UJB6" s="135"/>
      <c r="UJC6" s="135"/>
      <c r="UJD6" s="135"/>
      <c r="UJE6" s="135"/>
      <c r="UJF6" s="135"/>
      <c r="UJG6" s="135"/>
      <c r="UJH6" s="135"/>
      <c r="UJI6" s="135"/>
      <c r="UJJ6" s="135"/>
      <c r="UJK6" s="135"/>
      <c r="UJL6" s="135"/>
      <c r="UJM6" s="135"/>
      <c r="UJN6" s="135"/>
      <c r="UJO6" s="135"/>
      <c r="UJP6" s="135"/>
      <c r="UJQ6" s="135"/>
      <c r="UJR6" s="135"/>
      <c r="UJS6" s="135"/>
      <c r="UJT6" s="135"/>
      <c r="UJU6" s="135"/>
      <c r="UJV6" s="135"/>
      <c r="UJW6" s="135"/>
      <c r="UJX6" s="135"/>
      <c r="UJY6" s="135"/>
      <c r="UJZ6" s="135"/>
      <c r="UKA6" s="135"/>
      <c r="UKB6" s="135"/>
      <c r="UKC6" s="135"/>
      <c r="UKD6" s="135"/>
      <c r="UKE6" s="135"/>
      <c r="UKF6" s="135"/>
      <c r="UKG6" s="135"/>
      <c r="UKH6" s="135"/>
      <c r="UKI6" s="135"/>
      <c r="UKJ6" s="135"/>
      <c r="UKK6" s="135"/>
      <c r="UKL6" s="135"/>
      <c r="UKM6" s="135"/>
      <c r="UKN6" s="135"/>
      <c r="UKO6" s="135"/>
      <c r="UKP6" s="135"/>
      <c r="UKQ6" s="135"/>
      <c r="UKR6" s="135"/>
      <c r="UKS6" s="135"/>
      <c r="UKT6" s="135"/>
      <c r="UKU6" s="135"/>
      <c r="UKV6" s="135"/>
      <c r="UKW6" s="135"/>
      <c r="UKX6" s="135"/>
      <c r="UKY6" s="135"/>
      <c r="UKZ6" s="135"/>
      <c r="ULA6" s="135"/>
      <c r="ULB6" s="135"/>
      <c r="ULC6" s="135"/>
      <c r="ULD6" s="135"/>
      <c r="ULE6" s="135"/>
      <c r="ULF6" s="135"/>
      <c r="ULG6" s="135"/>
      <c r="ULH6" s="135"/>
      <c r="ULI6" s="135"/>
      <c r="ULJ6" s="135"/>
      <c r="ULK6" s="135"/>
      <c r="ULL6" s="135"/>
      <c r="ULM6" s="135"/>
      <c r="ULN6" s="135"/>
      <c r="ULO6" s="135"/>
      <c r="ULP6" s="135"/>
      <c r="ULQ6" s="135"/>
      <c r="ULR6" s="135"/>
      <c r="ULS6" s="135"/>
      <c r="ULT6" s="135"/>
      <c r="ULU6" s="135"/>
      <c r="ULV6" s="135"/>
      <c r="ULW6" s="135"/>
      <c r="ULX6" s="135"/>
      <c r="ULY6" s="135"/>
      <c r="ULZ6" s="135"/>
      <c r="UMA6" s="135"/>
      <c r="UMB6" s="135"/>
      <c r="UMC6" s="135"/>
      <c r="UMD6" s="135"/>
      <c r="UME6" s="135"/>
      <c r="UMF6" s="135"/>
      <c r="UMG6" s="135"/>
      <c r="UMH6" s="135"/>
      <c r="UMI6" s="135"/>
      <c r="UMJ6" s="135"/>
      <c r="UMK6" s="135"/>
      <c r="UML6" s="135"/>
      <c r="UMM6" s="135"/>
      <c r="UMN6" s="135"/>
      <c r="UMO6" s="135"/>
      <c r="UMP6" s="135"/>
      <c r="UMQ6" s="135"/>
      <c r="UMR6" s="135"/>
      <c r="UMS6" s="135"/>
      <c r="UMT6" s="135"/>
      <c r="UMU6" s="135"/>
      <c r="UMV6" s="135"/>
      <c r="UMW6" s="135"/>
      <c r="UMX6" s="135"/>
      <c r="UMY6" s="135"/>
      <c r="UMZ6" s="135"/>
      <c r="UNA6" s="135"/>
      <c r="UNB6" s="135"/>
      <c r="UNC6" s="135"/>
      <c r="UND6" s="135"/>
      <c r="UNE6" s="135"/>
      <c r="UNF6" s="135"/>
      <c r="UNG6" s="135"/>
      <c r="UNH6" s="135"/>
      <c r="UNI6" s="135"/>
      <c r="UNJ6" s="135"/>
      <c r="UNK6" s="135"/>
      <c r="UNL6" s="135"/>
      <c r="UNM6" s="135"/>
      <c r="UNN6" s="135"/>
      <c r="UNO6" s="135"/>
      <c r="UNP6" s="135"/>
      <c r="UNQ6" s="135"/>
      <c r="UNR6" s="135"/>
      <c r="UNS6" s="135"/>
      <c r="UNT6" s="135"/>
      <c r="UNU6" s="135"/>
      <c r="UNV6" s="135"/>
      <c r="UNW6" s="135"/>
      <c r="UNX6" s="135"/>
      <c r="UNY6" s="135"/>
      <c r="UNZ6" s="135"/>
      <c r="UOA6" s="135"/>
      <c r="UOB6" s="135"/>
      <c r="UOC6" s="135"/>
      <c r="UOD6" s="135"/>
      <c r="UOE6" s="135"/>
      <c r="UOF6" s="135"/>
      <c r="UOG6" s="135"/>
      <c r="UOH6" s="135"/>
      <c r="UOI6" s="135"/>
      <c r="UOJ6" s="135"/>
      <c r="UOK6" s="135"/>
      <c r="UOL6" s="135"/>
      <c r="UOM6" s="135"/>
      <c r="UON6" s="135"/>
      <c r="UOO6" s="135"/>
      <c r="UOP6" s="135"/>
      <c r="UOQ6" s="135"/>
      <c r="UOR6" s="135"/>
      <c r="UOS6" s="135"/>
      <c r="UOT6" s="135"/>
      <c r="UOU6" s="135"/>
      <c r="UOV6" s="135"/>
      <c r="UOW6" s="135"/>
      <c r="UOX6" s="135"/>
      <c r="UOY6" s="135"/>
      <c r="UOZ6" s="135"/>
      <c r="UPA6" s="135"/>
      <c r="UPB6" s="135"/>
      <c r="UPC6" s="135"/>
      <c r="UPD6" s="135"/>
      <c r="UPE6" s="135"/>
      <c r="UPF6" s="135"/>
      <c r="UPG6" s="135"/>
      <c r="UPH6" s="135"/>
      <c r="UPI6" s="135"/>
      <c r="UPJ6" s="135"/>
      <c r="UPK6" s="135"/>
      <c r="UPL6" s="135"/>
      <c r="UPM6" s="135"/>
      <c r="UPN6" s="135"/>
      <c r="UPO6" s="135"/>
      <c r="UPP6" s="135"/>
      <c r="UPQ6" s="135"/>
      <c r="UPR6" s="135"/>
      <c r="UPS6" s="135"/>
      <c r="UPT6" s="135"/>
      <c r="UPU6" s="135"/>
      <c r="UPV6" s="135"/>
      <c r="UPW6" s="135"/>
      <c r="UPX6" s="135"/>
      <c r="UPY6" s="135"/>
      <c r="UPZ6" s="135"/>
      <c r="UQA6" s="135"/>
      <c r="UQB6" s="135"/>
      <c r="UQC6" s="135"/>
      <c r="UQD6" s="135"/>
      <c r="UQE6" s="135"/>
      <c r="UQF6" s="135"/>
      <c r="UQG6" s="135"/>
      <c r="UQH6" s="135"/>
      <c r="UQI6" s="135"/>
      <c r="UQJ6" s="135"/>
      <c r="UQK6" s="135"/>
      <c r="UQL6" s="135"/>
      <c r="UQM6" s="135"/>
      <c r="UQN6" s="135"/>
      <c r="UQO6" s="135"/>
      <c r="UQP6" s="135"/>
      <c r="UQQ6" s="135"/>
      <c r="UQR6" s="135"/>
      <c r="UQS6" s="135"/>
      <c r="UQT6" s="135"/>
      <c r="UQU6" s="135"/>
      <c r="UQV6" s="135"/>
      <c r="UQW6" s="135"/>
      <c r="UQX6" s="135"/>
      <c r="UQY6" s="135"/>
      <c r="UQZ6" s="135"/>
      <c r="URA6" s="135"/>
      <c r="URB6" s="135"/>
      <c r="URC6" s="135"/>
      <c r="URD6" s="135"/>
      <c r="URE6" s="135"/>
      <c r="URF6" s="135"/>
      <c r="URG6" s="135"/>
      <c r="URH6" s="135"/>
      <c r="URI6" s="135"/>
      <c r="URJ6" s="135"/>
      <c r="URK6" s="135"/>
      <c r="URL6" s="135"/>
      <c r="URM6" s="135"/>
      <c r="URN6" s="135"/>
      <c r="URO6" s="135"/>
      <c r="URP6" s="135"/>
      <c r="URQ6" s="135"/>
      <c r="URR6" s="135"/>
      <c r="URS6" s="135"/>
      <c r="URT6" s="135"/>
      <c r="URU6" s="135"/>
      <c r="URV6" s="135"/>
      <c r="URW6" s="135"/>
      <c r="URX6" s="135"/>
      <c r="URY6" s="135"/>
      <c r="URZ6" s="135"/>
      <c r="USA6" s="135"/>
      <c r="USB6" s="135"/>
      <c r="USC6" s="135"/>
      <c r="USD6" s="135"/>
      <c r="USE6" s="135"/>
      <c r="USF6" s="135"/>
      <c r="USG6" s="135"/>
      <c r="USH6" s="135"/>
      <c r="USI6" s="135"/>
      <c r="USJ6" s="135"/>
      <c r="USK6" s="135"/>
      <c r="USL6" s="135"/>
      <c r="USM6" s="135"/>
      <c r="USN6" s="135"/>
      <c r="USO6" s="135"/>
      <c r="USP6" s="135"/>
      <c r="USQ6" s="135"/>
      <c r="USR6" s="135"/>
      <c r="USS6" s="135"/>
      <c r="UST6" s="135"/>
      <c r="USU6" s="135"/>
      <c r="USV6" s="135"/>
      <c r="USW6" s="135"/>
      <c r="USX6" s="135"/>
      <c r="USY6" s="135"/>
      <c r="USZ6" s="135"/>
      <c r="UTA6" s="135"/>
      <c r="UTB6" s="135"/>
      <c r="UTC6" s="135"/>
      <c r="UTD6" s="135"/>
      <c r="UTE6" s="135"/>
      <c r="UTF6" s="135"/>
      <c r="UTG6" s="135"/>
      <c r="UTH6" s="135"/>
      <c r="UTI6" s="135"/>
      <c r="UTJ6" s="135"/>
      <c r="UTK6" s="135"/>
      <c r="UTL6" s="135"/>
      <c r="UTM6" s="135"/>
      <c r="UTN6" s="135"/>
      <c r="UTO6" s="135"/>
      <c r="UTP6" s="135"/>
      <c r="UTQ6" s="135"/>
      <c r="UTR6" s="135"/>
      <c r="UTS6" s="135"/>
      <c r="UTT6" s="135"/>
      <c r="UTU6" s="135"/>
      <c r="UTV6" s="135"/>
      <c r="UTW6" s="135"/>
      <c r="UTX6" s="135"/>
      <c r="UTY6" s="135"/>
      <c r="UTZ6" s="135"/>
      <c r="UUA6" s="135"/>
      <c r="UUB6" s="135"/>
      <c r="UUC6" s="135"/>
      <c r="UUD6" s="135"/>
      <c r="UUE6" s="135"/>
      <c r="UUF6" s="135"/>
      <c r="UUG6" s="135"/>
      <c r="UUH6" s="135"/>
      <c r="UUI6" s="135"/>
      <c r="UUJ6" s="135"/>
      <c r="UUK6" s="135"/>
      <c r="UUL6" s="135"/>
      <c r="UUM6" s="135"/>
      <c r="UUN6" s="135"/>
      <c r="UUO6" s="135"/>
      <c r="UUP6" s="135"/>
      <c r="UUQ6" s="135"/>
      <c r="UUR6" s="135"/>
      <c r="UUS6" s="135"/>
      <c r="UUT6" s="135"/>
      <c r="UUU6" s="135"/>
      <c r="UUV6" s="135"/>
      <c r="UUW6" s="135"/>
      <c r="UUX6" s="135"/>
      <c r="UUY6" s="135"/>
      <c r="UUZ6" s="135"/>
      <c r="UVA6" s="135"/>
      <c r="UVB6" s="135"/>
      <c r="UVC6" s="135"/>
      <c r="UVD6" s="135"/>
      <c r="UVE6" s="135"/>
      <c r="UVF6" s="135"/>
      <c r="UVG6" s="135"/>
      <c r="UVH6" s="135"/>
      <c r="UVI6" s="135"/>
      <c r="UVJ6" s="135"/>
      <c r="UVK6" s="135"/>
      <c r="UVL6" s="135"/>
      <c r="UVM6" s="135"/>
      <c r="UVN6" s="135"/>
      <c r="UVO6" s="135"/>
      <c r="UVP6" s="135"/>
      <c r="UVQ6" s="135"/>
      <c r="UVR6" s="135"/>
      <c r="UVS6" s="135"/>
      <c r="UVT6" s="135"/>
      <c r="UVU6" s="135"/>
      <c r="UVV6" s="135"/>
      <c r="UVW6" s="135"/>
      <c r="UVX6" s="135"/>
      <c r="UVY6" s="135"/>
      <c r="UVZ6" s="135"/>
      <c r="UWA6" s="135"/>
      <c r="UWB6" s="135"/>
      <c r="UWC6" s="135"/>
      <c r="UWD6" s="135"/>
      <c r="UWE6" s="135"/>
      <c r="UWF6" s="135"/>
      <c r="UWG6" s="135"/>
      <c r="UWH6" s="135"/>
      <c r="UWI6" s="135"/>
      <c r="UWJ6" s="135"/>
      <c r="UWK6" s="135"/>
      <c r="UWL6" s="135"/>
      <c r="UWM6" s="135"/>
      <c r="UWN6" s="135"/>
      <c r="UWO6" s="135"/>
      <c r="UWP6" s="135"/>
      <c r="UWQ6" s="135"/>
      <c r="UWR6" s="135"/>
      <c r="UWS6" s="135"/>
      <c r="UWT6" s="135"/>
      <c r="UWU6" s="135"/>
      <c r="UWV6" s="135"/>
      <c r="UWW6" s="135"/>
      <c r="UWX6" s="135"/>
      <c r="UWY6" s="135"/>
      <c r="UWZ6" s="135"/>
      <c r="UXA6" s="135"/>
      <c r="UXB6" s="135"/>
      <c r="UXC6" s="135"/>
      <c r="UXD6" s="135"/>
      <c r="UXE6" s="135"/>
      <c r="UXF6" s="135"/>
      <c r="UXG6" s="135"/>
      <c r="UXH6" s="135"/>
      <c r="UXI6" s="135"/>
      <c r="UXJ6" s="135"/>
      <c r="UXK6" s="135"/>
      <c r="UXL6" s="135"/>
      <c r="UXM6" s="135"/>
      <c r="UXN6" s="135"/>
      <c r="UXO6" s="135"/>
      <c r="UXP6" s="135"/>
      <c r="UXQ6" s="135"/>
      <c r="UXR6" s="135"/>
      <c r="UXS6" s="135"/>
      <c r="UXT6" s="135"/>
      <c r="UXU6" s="135"/>
      <c r="UXV6" s="135"/>
      <c r="UXW6" s="135"/>
      <c r="UXX6" s="135"/>
      <c r="UXY6" s="135"/>
      <c r="UXZ6" s="135"/>
      <c r="UYA6" s="135"/>
      <c r="UYB6" s="135"/>
      <c r="UYC6" s="135"/>
      <c r="UYD6" s="135"/>
      <c r="UYE6" s="135"/>
      <c r="UYF6" s="135"/>
      <c r="UYG6" s="135"/>
      <c r="UYH6" s="135"/>
      <c r="UYI6" s="135"/>
      <c r="UYJ6" s="135"/>
      <c r="UYK6" s="135"/>
      <c r="UYL6" s="135"/>
      <c r="UYM6" s="135"/>
      <c r="UYN6" s="135"/>
      <c r="UYO6" s="135"/>
      <c r="UYP6" s="135"/>
      <c r="UYQ6" s="135"/>
      <c r="UYR6" s="135"/>
      <c r="UYS6" s="135"/>
      <c r="UYT6" s="135"/>
      <c r="UYU6" s="135"/>
      <c r="UYV6" s="135"/>
      <c r="UYW6" s="135"/>
      <c r="UYX6" s="135"/>
      <c r="UYY6" s="135"/>
      <c r="UYZ6" s="135"/>
      <c r="UZA6" s="135"/>
      <c r="UZB6" s="135"/>
      <c r="UZC6" s="135"/>
      <c r="UZD6" s="135"/>
      <c r="UZE6" s="135"/>
      <c r="UZF6" s="135"/>
      <c r="UZG6" s="135"/>
      <c r="UZH6" s="135"/>
      <c r="UZI6" s="135"/>
      <c r="UZJ6" s="135"/>
      <c r="UZK6" s="135"/>
      <c r="UZL6" s="135"/>
      <c r="UZM6" s="135"/>
      <c r="UZN6" s="135"/>
      <c r="UZO6" s="135"/>
      <c r="UZP6" s="135"/>
      <c r="UZQ6" s="135"/>
      <c r="UZR6" s="135"/>
      <c r="UZS6" s="135"/>
      <c r="UZT6" s="135"/>
      <c r="UZU6" s="135"/>
      <c r="UZV6" s="135"/>
      <c r="UZW6" s="135"/>
      <c r="UZX6" s="135"/>
      <c r="UZY6" s="135"/>
      <c r="UZZ6" s="135"/>
      <c r="VAA6" s="135"/>
      <c r="VAB6" s="135"/>
      <c r="VAC6" s="135"/>
      <c r="VAD6" s="135"/>
      <c r="VAE6" s="135"/>
      <c r="VAF6" s="135"/>
      <c r="VAG6" s="135"/>
      <c r="VAH6" s="135"/>
      <c r="VAI6" s="135"/>
      <c r="VAJ6" s="135"/>
      <c r="VAK6" s="135"/>
      <c r="VAL6" s="135"/>
      <c r="VAM6" s="135"/>
      <c r="VAN6" s="135"/>
      <c r="VAO6" s="135"/>
      <c r="VAP6" s="135"/>
      <c r="VAQ6" s="135"/>
      <c r="VAR6" s="135"/>
      <c r="VAS6" s="135"/>
      <c r="VAT6" s="135"/>
      <c r="VAU6" s="135"/>
      <c r="VAV6" s="135"/>
      <c r="VAW6" s="135"/>
      <c r="VAX6" s="135"/>
      <c r="VAY6" s="135"/>
      <c r="VAZ6" s="135"/>
      <c r="VBA6" s="135"/>
      <c r="VBB6" s="135"/>
      <c r="VBC6" s="135"/>
      <c r="VBD6" s="135"/>
      <c r="VBE6" s="135"/>
      <c r="VBF6" s="135"/>
      <c r="VBG6" s="135"/>
      <c r="VBH6" s="135"/>
      <c r="VBI6" s="135"/>
      <c r="VBJ6" s="135"/>
      <c r="VBK6" s="135"/>
      <c r="VBL6" s="135"/>
      <c r="VBM6" s="135"/>
      <c r="VBN6" s="135"/>
      <c r="VBO6" s="135"/>
      <c r="VBP6" s="135"/>
      <c r="VBQ6" s="135"/>
      <c r="VBR6" s="135"/>
      <c r="VBS6" s="135"/>
      <c r="VBT6" s="135"/>
      <c r="VBU6" s="135"/>
      <c r="VBV6" s="135"/>
      <c r="VBW6" s="135"/>
      <c r="VBX6" s="135"/>
      <c r="VBY6" s="135"/>
      <c r="VBZ6" s="135"/>
      <c r="VCA6" s="135"/>
      <c r="VCB6" s="135"/>
      <c r="VCC6" s="135"/>
      <c r="VCD6" s="135"/>
      <c r="VCE6" s="135"/>
      <c r="VCF6" s="135"/>
      <c r="VCG6" s="135"/>
      <c r="VCH6" s="135"/>
      <c r="VCI6" s="135"/>
      <c r="VCJ6" s="135"/>
      <c r="VCK6" s="135"/>
      <c r="VCL6" s="135"/>
      <c r="VCM6" s="135"/>
      <c r="VCN6" s="135"/>
      <c r="VCO6" s="135"/>
      <c r="VCP6" s="135"/>
      <c r="VCQ6" s="135"/>
      <c r="VCR6" s="135"/>
      <c r="VCS6" s="135"/>
      <c r="VCT6" s="135"/>
      <c r="VCU6" s="135"/>
      <c r="VCV6" s="135"/>
      <c r="VCW6" s="135"/>
      <c r="VCX6" s="135"/>
      <c r="VCY6" s="135"/>
      <c r="VCZ6" s="135"/>
      <c r="VDA6" s="135"/>
      <c r="VDB6" s="135"/>
      <c r="VDC6" s="135"/>
      <c r="VDD6" s="135"/>
      <c r="VDE6" s="135"/>
      <c r="VDF6" s="135"/>
      <c r="VDG6" s="135"/>
      <c r="VDH6" s="135"/>
      <c r="VDI6" s="135"/>
      <c r="VDJ6" s="135"/>
      <c r="VDK6" s="135"/>
      <c r="VDL6" s="135"/>
      <c r="VDM6" s="135"/>
      <c r="VDN6" s="135"/>
      <c r="VDO6" s="135"/>
      <c r="VDP6" s="135"/>
      <c r="VDQ6" s="135"/>
      <c r="VDR6" s="135"/>
      <c r="VDS6" s="135"/>
      <c r="VDT6" s="135"/>
      <c r="VDU6" s="135"/>
      <c r="VDV6" s="135"/>
      <c r="VDW6" s="135"/>
      <c r="VDX6" s="135"/>
      <c r="VDY6" s="135"/>
      <c r="VDZ6" s="135"/>
      <c r="VEA6" s="135"/>
      <c r="VEB6" s="135"/>
      <c r="VEC6" s="135"/>
      <c r="VED6" s="135"/>
      <c r="VEE6" s="135"/>
      <c r="VEF6" s="135"/>
      <c r="VEG6" s="135"/>
      <c r="VEH6" s="135"/>
      <c r="VEI6" s="135"/>
      <c r="VEJ6" s="135"/>
      <c r="VEK6" s="135"/>
      <c r="VEL6" s="135"/>
      <c r="VEM6" s="135"/>
      <c r="VEN6" s="135"/>
      <c r="VEO6" s="135"/>
      <c r="VEP6" s="135"/>
      <c r="VEQ6" s="135"/>
      <c r="VER6" s="135"/>
      <c r="VES6" s="135"/>
      <c r="VET6" s="135"/>
      <c r="VEU6" s="135"/>
      <c r="VEV6" s="135"/>
      <c r="VEW6" s="135"/>
      <c r="VEX6" s="135"/>
      <c r="VEY6" s="135"/>
      <c r="VEZ6" s="135"/>
      <c r="VFA6" s="135"/>
      <c r="VFB6" s="135"/>
      <c r="VFC6" s="135"/>
      <c r="VFD6" s="135"/>
      <c r="VFE6" s="135"/>
      <c r="VFF6" s="135"/>
      <c r="VFG6" s="135"/>
      <c r="VFH6" s="135"/>
      <c r="VFI6" s="135"/>
      <c r="VFJ6" s="135"/>
      <c r="VFK6" s="135"/>
      <c r="VFL6" s="135"/>
      <c r="VFM6" s="135"/>
      <c r="VFN6" s="135"/>
      <c r="VFO6" s="135"/>
      <c r="VFP6" s="135"/>
      <c r="VFQ6" s="135"/>
      <c r="VFR6" s="135"/>
      <c r="VFS6" s="135"/>
      <c r="VFT6" s="135"/>
      <c r="VFU6" s="135"/>
      <c r="VFV6" s="135"/>
      <c r="VFW6" s="135"/>
      <c r="VFX6" s="135"/>
      <c r="VFY6" s="135"/>
      <c r="VFZ6" s="135"/>
      <c r="VGA6" s="135"/>
      <c r="VGB6" s="135"/>
      <c r="VGC6" s="135"/>
      <c r="VGD6" s="135"/>
      <c r="VGE6" s="135"/>
      <c r="VGF6" s="135"/>
      <c r="VGG6" s="135"/>
      <c r="VGH6" s="135"/>
      <c r="VGI6" s="135"/>
      <c r="VGJ6" s="135"/>
      <c r="VGK6" s="135"/>
      <c r="VGL6" s="135"/>
      <c r="VGM6" s="135"/>
      <c r="VGN6" s="135"/>
      <c r="VGO6" s="135"/>
      <c r="VGP6" s="135"/>
      <c r="VGQ6" s="135"/>
      <c r="VGR6" s="135"/>
      <c r="VGS6" s="135"/>
      <c r="VGT6" s="135"/>
      <c r="VGU6" s="135"/>
      <c r="VGV6" s="135"/>
      <c r="VGW6" s="135"/>
      <c r="VGX6" s="135"/>
      <c r="VGY6" s="135"/>
      <c r="VGZ6" s="135"/>
      <c r="VHA6" s="135"/>
      <c r="VHB6" s="135"/>
      <c r="VHC6" s="135"/>
      <c r="VHD6" s="135"/>
      <c r="VHE6" s="135"/>
      <c r="VHF6" s="135"/>
      <c r="VHG6" s="135"/>
      <c r="VHH6" s="135"/>
      <c r="VHI6" s="135"/>
      <c r="VHJ6" s="135"/>
      <c r="VHK6" s="135"/>
      <c r="VHL6" s="135"/>
      <c r="VHM6" s="135"/>
      <c r="VHN6" s="135"/>
      <c r="VHO6" s="135"/>
      <c r="VHP6" s="135"/>
      <c r="VHQ6" s="135"/>
      <c r="VHR6" s="135"/>
      <c r="VHS6" s="135"/>
      <c r="VHT6" s="135"/>
      <c r="VHU6" s="135"/>
      <c r="VHV6" s="135"/>
      <c r="VHW6" s="135"/>
      <c r="VHX6" s="135"/>
      <c r="VHY6" s="135"/>
      <c r="VHZ6" s="135"/>
      <c r="VIA6" s="135"/>
      <c r="VIB6" s="135"/>
      <c r="VIC6" s="135"/>
      <c r="VID6" s="135"/>
      <c r="VIE6" s="135"/>
      <c r="VIF6" s="135"/>
      <c r="VIG6" s="135"/>
      <c r="VIH6" s="135"/>
      <c r="VII6" s="135"/>
      <c r="VIJ6" s="135"/>
      <c r="VIK6" s="135"/>
      <c r="VIL6" s="135"/>
      <c r="VIM6" s="135"/>
      <c r="VIN6" s="135"/>
      <c r="VIO6" s="135"/>
      <c r="VIP6" s="135"/>
      <c r="VIQ6" s="135"/>
      <c r="VIR6" s="135"/>
      <c r="VIS6" s="135"/>
      <c r="VIT6" s="135"/>
      <c r="VIU6" s="135"/>
      <c r="VIV6" s="135"/>
      <c r="VIW6" s="135"/>
      <c r="VIX6" s="135"/>
      <c r="VIY6" s="135"/>
      <c r="VIZ6" s="135"/>
      <c r="VJA6" s="135"/>
      <c r="VJB6" s="135"/>
      <c r="VJC6" s="135"/>
      <c r="VJD6" s="135"/>
      <c r="VJE6" s="135"/>
      <c r="VJF6" s="135"/>
      <c r="VJG6" s="135"/>
      <c r="VJH6" s="135"/>
      <c r="VJI6" s="135"/>
      <c r="VJJ6" s="135"/>
      <c r="VJK6" s="135"/>
      <c r="VJL6" s="135"/>
      <c r="VJM6" s="135"/>
      <c r="VJN6" s="135"/>
      <c r="VJO6" s="135"/>
      <c r="VJP6" s="135"/>
      <c r="VJQ6" s="135"/>
      <c r="VJR6" s="135"/>
      <c r="VJS6" s="135"/>
      <c r="VJT6" s="135"/>
      <c r="VJU6" s="135"/>
      <c r="VJV6" s="135"/>
      <c r="VJW6" s="135"/>
      <c r="VJX6" s="135"/>
      <c r="VJY6" s="135"/>
      <c r="VJZ6" s="135"/>
      <c r="VKA6" s="135"/>
      <c r="VKB6" s="135"/>
      <c r="VKC6" s="135"/>
      <c r="VKD6" s="135"/>
      <c r="VKE6" s="135"/>
      <c r="VKF6" s="135"/>
      <c r="VKG6" s="135"/>
      <c r="VKH6" s="135"/>
      <c r="VKI6" s="135"/>
      <c r="VKJ6" s="135"/>
      <c r="VKK6" s="135"/>
      <c r="VKL6" s="135"/>
      <c r="VKM6" s="135"/>
      <c r="VKN6" s="135"/>
      <c r="VKO6" s="135"/>
      <c r="VKP6" s="135"/>
      <c r="VKQ6" s="135"/>
      <c r="VKR6" s="135"/>
      <c r="VKS6" s="135"/>
      <c r="VKT6" s="135"/>
      <c r="VKU6" s="135"/>
      <c r="VKV6" s="135"/>
      <c r="VKW6" s="135"/>
      <c r="VKX6" s="135"/>
      <c r="VKY6" s="135"/>
      <c r="VKZ6" s="135"/>
      <c r="VLA6" s="135"/>
      <c r="VLB6" s="135"/>
      <c r="VLC6" s="135"/>
      <c r="VLD6" s="135"/>
      <c r="VLE6" s="135"/>
      <c r="VLF6" s="135"/>
      <c r="VLG6" s="135"/>
      <c r="VLH6" s="135"/>
      <c r="VLI6" s="135"/>
      <c r="VLJ6" s="135"/>
      <c r="VLK6" s="135"/>
      <c r="VLL6" s="135"/>
      <c r="VLM6" s="135"/>
      <c r="VLN6" s="135"/>
      <c r="VLO6" s="135"/>
      <c r="VLP6" s="135"/>
      <c r="VLQ6" s="135"/>
      <c r="VLR6" s="135"/>
      <c r="VLS6" s="135"/>
      <c r="VLT6" s="135"/>
      <c r="VLU6" s="135"/>
      <c r="VLV6" s="135"/>
      <c r="VLW6" s="135"/>
      <c r="VLX6" s="135"/>
      <c r="VLY6" s="135"/>
      <c r="VLZ6" s="135"/>
      <c r="VMA6" s="135"/>
      <c r="VMB6" s="135"/>
      <c r="VMC6" s="135"/>
      <c r="VMD6" s="135"/>
      <c r="VME6" s="135"/>
      <c r="VMF6" s="135"/>
      <c r="VMG6" s="135"/>
      <c r="VMH6" s="135"/>
      <c r="VMI6" s="135"/>
      <c r="VMJ6" s="135"/>
      <c r="VMK6" s="135"/>
      <c r="VML6" s="135"/>
      <c r="VMM6" s="135"/>
      <c r="VMN6" s="135"/>
      <c r="VMO6" s="135"/>
      <c r="VMP6" s="135"/>
      <c r="VMQ6" s="135"/>
      <c r="VMR6" s="135"/>
      <c r="VMS6" s="135"/>
      <c r="VMT6" s="135"/>
      <c r="VMU6" s="135"/>
      <c r="VMV6" s="135"/>
      <c r="VMW6" s="135"/>
      <c r="VMX6" s="135"/>
      <c r="VMY6" s="135"/>
      <c r="VMZ6" s="135"/>
      <c r="VNA6" s="135"/>
      <c r="VNB6" s="135"/>
      <c r="VNC6" s="135"/>
      <c r="VND6" s="135"/>
      <c r="VNE6" s="135"/>
      <c r="VNF6" s="135"/>
      <c r="VNG6" s="135"/>
      <c r="VNH6" s="135"/>
      <c r="VNI6" s="135"/>
      <c r="VNJ6" s="135"/>
      <c r="VNK6" s="135"/>
      <c r="VNL6" s="135"/>
      <c r="VNM6" s="135"/>
      <c r="VNN6" s="135"/>
      <c r="VNO6" s="135"/>
      <c r="VNP6" s="135"/>
      <c r="VNQ6" s="135"/>
      <c r="VNR6" s="135"/>
      <c r="VNS6" s="135"/>
      <c r="VNT6" s="135"/>
      <c r="VNU6" s="135"/>
      <c r="VNV6" s="135"/>
      <c r="VNW6" s="135"/>
      <c r="VNX6" s="135"/>
      <c r="VNY6" s="135"/>
      <c r="VNZ6" s="135"/>
      <c r="VOA6" s="135"/>
      <c r="VOB6" s="135"/>
      <c r="VOC6" s="135"/>
      <c r="VOD6" s="135"/>
      <c r="VOE6" s="135"/>
      <c r="VOF6" s="135"/>
      <c r="VOG6" s="135"/>
      <c r="VOH6" s="135"/>
      <c r="VOI6" s="135"/>
      <c r="VOJ6" s="135"/>
      <c r="VOK6" s="135"/>
      <c r="VOL6" s="135"/>
      <c r="VOM6" s="135"/>
      <c r="VON6" s="135"/>
      <c r="VOO6" s="135"/>
      <c r="VOP6" s="135"/>
      <c r="VOQ6" s="135"/>
      <c r="VOR6" s="135"/>
      <c r="VOS6" s="135"/>
      <c r="VOT6" s="135"/>
      <c r="VOU6" s="135"/>
      <c r="VOV6" s="135"/>
      <c r="VOW6" s="135"/>
      <c r="VOX6" s="135"/>
      <c r="VOY6" s="135"/>
      <c r="VOZ6" s="135"/>
      <c r="VPA6" s="135"/>
      <c r="VPB6" s="135"/>
      <c r="VPC6" s="135"/>
      <c r="VPD6" s="135"/>
      <c r="VPE6" s="135"/>
      <c r="VPF6" s="135"/>
      <c r="VPG6" s="135"/>
      <c r="VPH6" s="135"/>
      <c r="VPI6" s="135"/>
      <c r="VPJ6" s="135"/>
      <c r="VPK6" s="135"/>
      <c r="VPL6" s="135"/>
      <c r="VPM6" s="135"/>
      <c r="VPN6" s="135"/>
      <c r="VPO6" s="135"/>
      <c r="VPP6" s="135"/>
      <c r="VPQ6" s="135"/>
      <c r="VPR6" s="135"/>
      <c r="VPS6" s="135"/>
      <c r="VPT6" s="135"/>
      <c r="VPU6" s="135"/>
      <c r="VPV6" s="135"/>
      <c r="VPW6" s="135"/>
      <c r="VPX6" s="135"/>
      <c r="VPY6" s="135"/>
      <c r="VPZ6" s="135"/>
      <c r="VQA6" s="135"/>
      <c r="VQB6" s="135"/>
      <c r="VQC6" s="135"/>
      <c r="VQD6" s="135"/>
      <c r="VQE6" s="135"/>
      <c r="VQF6" s="135"/>
      <c r="VQG6" s="135"/>
      <c r="VQH6" s="135"/>
      <c r="VQI6" s="135"/>
      <c r="VQJ6" s="135"/>
      <c r="VQK6" s="135"/>
      <c r="VQL6" s="135"/>
      <c r="VQM6" s="135"/>
      <c r="VQN6" s="135"/>
      <c r="VQO6" s="135"/>
      <c r="VQP6" s="135"/>
      <c r="VQQ6" s="135"/>
      <c r="VQR6" s="135"/>
      <c r="VQS6" s="135"/>
      <c r="VQT6" s="135"/>
      <c r="VQU6" s="135"/>
      <c r="VQV6" s="135"/>
      <c r="VQW6" s="135"/>
      <c r="VQX6" s="135"/>
      <c r="VQY6" s="135"/>
      <c r="VQZ6" s="135"/>
      <c r="VRA6" s="135"/>
      <c r="VRB6" s="135"/>
      <c r="VRC6" s="135"/>
      <c r="VRD6" s="135"/>
      <c r="VRE6" s="135"/>
      <c r="VRF6" s="135"/>
      <c r="VRG6" s="135"/>
      <c r="VRH6" s="135"/>
      <c r="VRI6" s="135"/>
      <c r="VRJ6" s="135"/>
      <c r="VRK6" s="135"/>
      <c r="VRL6" s="135"/>
      <c r="VRM6" s="135"/>
      <c r="VRN6" s="135"/>
      <c r="VRO6" s="135"/>
      <c r="VRP6" s="135"/>
      <c r="VRQ6" s="135"/>
      <c r="VRR6" s="135"/>
      <c r="VRS6" s="135"/>
      <c r="VRT6" s="135"/>
      <c r="VRU6" s="135"/>
      <c r="VRV6" s="135"/>
      <c r="VRW6" s="135"/>
      <c r="VRX6" s="135"/>
      <c r="VRY6" s="135"/>
      <c r="VRZ6" s="135"/>
      <c r="VSA6" s="135"/>
      <c r="VSB6" s="135"/>
      <c r="VSC6" s="135"/>
      <c r="VSD6" s="135"/>
      <c r="VSE6" s="135"/>
      <c r="VSF6" s="135"/>
      <c r="VSG6" s="135"/>
      <c r="VSH6" s="135"/>
      <c r="VSI6" s="135"/>
      <c r="VSJ6" s="135"/>
      <c r="VSK6" s="135"/>
      <c r="VSL6" s="135"/>
      <c r="VSM6" s="135"/>
      <c r="VSN6" s="135"/>
      <c r="VSO6" s="135"/>
      <c r="VSP6" s="135"/>
      <c r="VSQ6" s="135"/>
      <c r="VSR6" s="135"/>
      <c r="VSS6" s="135"/>
      <c r="VST6" s="135"/>
      <c r="VSU6" s="135"/>
      <c r="VSV6" s="135"/>
      <c r="VSW6" s="135"/>
      <c r="VSX6" s="135"/>
      <c r="VSY6" s="135"/>
      <c r="VSZ6" s="135"/>
      <c r="VTA6" s="135"/>
      <c r="VTB6" s="135"/>
      <c r="VTC6" s="135"/>
      <c r="VTD6" s="135"/>
      <c r="VTE6" s="135"/>
      <c r="VTF6" s="135"/>
      <c r="VTG6" s="135"/>
      <c r="VTH6" s="135"/>
      <c r="VTI6" s="135"/>
      <c r="VTJ6" s="135"/>
      <c r="VTK6" s="135"/>
      <c r="VTL6" s="135"/>
      <c r="VTM6" s="135"/>
      <c r="VTN6" s="135"/>
      <c r="VTO6" s="135"/>
      <c r="VTP6" s="135"/>
      <c r="VTQ6" s="135"/>
      <c r="VTR6" s="135"/>
      <c r="VTS6" s="135"/>
      <c r="VTT6" s="135"/>
      <c r="VTU6" s="135"/>
      <c r="VTV6" s="135"/>
      <c r="VTW6" s="135"/>
      <c r="VTX6" s="135"/>
      <c r="VTY6" s="135"/>
      <c r="VTZ6" s="135"/>
      <c r="VUA6" s="135"/>
      <c r="VUB6" s="135"/>
      <c r="VUC6" s="135"/>
      <c r="VUD6" s="135"/>
      <c r="VUE6" s="135"/>
      <c r="VUF6" s="135"/>
      <c r="VUG6" s="135"/>
      <c r="VUH6" s="135"/>
      <c r="VUI6" s="135"/>
      <c r="VUJ6" s="135"/>
      <c r="VUK6" s="135"/>
      <c r="VUL6" s="135"/>
      <c r="VUM6" s="135"/>
      <c r="VUN6" s="135"/>
      <c r="VUO6" s="135"/>
      <c r="VUP6" s="135"/>
      <c r="VUQ6" s="135"/>
      <c r="VUR6" s="135"/>
      <c r="VUS6" s="135"/>
      <c r="VUT6" s="135"/>
      <c r="VUU6" s="135"/>
      <c r="VUV6" s="135"/>
      <c r="VUW6" s="135"/>
      <c r="VUX6" s="135"/>
      <c r="VUY6" s="135"/>
      <c r="VUZ6" s="135"/>
      <c r="VVA6" s="135"/>
      <c r="VVB6" s="135"/>
      <c r="VVC6" s="135"/>
      <c r="VVD6" s="135"/>
      <c r="VVE6" s="135"/>
      <c r="VVF6" s="135"/>
      <c r="VVG6" s="135"/>
      <c r="VVH6" s="135"/>
      <c r="VVI6" s="135"/>
      <c r="VVJ6" s="135"/>
      <c r="VVK6" s="135"/>
      <c r="VVL6" s="135"/>
      <c r="VVM6" s="135"/>
      <c r="VVN6" s="135"/>
      <c r="VVO6" s="135"/>
      <c r="VVP6" s="135"/>
      <c r="VVQ6" s="135"/>
      <c r="VVR6" s="135"/>
      <c r="VVS6" s="135"/>
      <c r="VVT6" s="135"/>
      <c r="VVU6" s="135"/>
      <c r="VVV6" s="135"/>
      <c r="VVW6" s="135"/>
      <c r="VVX6" s="135"/>
      <c r="VVY6" s="135"/>
      <c r="VVZ6" s="135"/>
      <c r="VWA6" s="135"/>
      <c r="VWB6" s="135"/>
      <c r="VWC6" s="135"/>
      <c r="VWD6" s="135"/>
      <c r="VWE6" s="135"/>
      <c r="VWF6" s="135"/>
      <c r="VWG6" s="135"/>
      <c r="VWH6" s="135"/>
      <c r="VWI6" s="135"/>
      <c r="VWJ6" s="135"/>
      <c r="VWK6" s="135"/>
      <c r="VWL6" s="135"/>
      <c r="VWM6" s="135"/>
      <c r="VWN6" s="135"/>
      <c r="VWO6" s="135"/>
      <c r="VWP6" s="135"/>
      <c r="VWQ6" s="135"/>
      <c r="VWR6" s="135"/>
      <c r="VWS6" s="135"/>
      <c r="VWT6" s="135"/>
      <c r="VWU6" s="135"/>
      <c r="VWV6" s="135"/>
      <c r="VWW6" s="135"/>
      <c r="VWX6" s="135"/>
      <c r="VWY6" s="135"/>
      <c r="VWZ6" s="135"/>
      <c r="VXA6" s="135"/>
      <c r="VXB6" s="135"/>
      <c r="VXC6" s="135"/>
      <c r="VXD6" s="135"/>
      <c r="VXE6" s="135"/>
      <c r="VXF6" s="135"/>
      <c r="VXG6" s="135"/>
      <c r="VXH6" s="135"/>
      <c r="VXI6" s="135"/>
      <c r="VXJ6" s="135"/>
      <c r="VXK6" s="135"/>
      <c r="VXL6" s="135"/>
      <c r="VXM6" s="135"/>
      <c r="VXN6" s="135"/>
      <c r="VXO6" s="135"/>
      <c r="VXP6" s="135"/>
      <c r="VXQ6" s="135"/>
      <c r="VXR6" s="135"/>
      <c r="VXS6" s="135"/>
      <c r="VXT6" s="135"/>
      <c r="VXU6" s="135"/>
      <c r="VXV6" s="135"/>
      <c r="VXW6" s="135"/>
      <c r="VXX6" s="135"/>
      <c r="VXY6" s="135"/>
      <c r="VXZ6" s="135"/>
      <c r="VYA6" s="135"/>
      <c r="VYB6" s="135"/>
      <c r="VYC6" s="135"/>
      <c r="VYD6" s="135"/>
      <c r="VYE6" s="135"/>
      <c r="VYF6" s="135"/>
      <c r="VYG6" s="135"/>
      <c r="VYH6" s="135"/>
      <c r="VYI6" s="135"/>
      <c r="VYJ6" s="135"/>
      <c r="VYK6" s="135"/>
      <c r="VYL6" s="135"/>
      <c r="VYM6" s="135"/>
      <c r="VYN6" s="135"/>
      <c r="VYO6" s="135"/>
      <c r="VYP6" s="135"/>
      <c r="VYQ6" s="135"/>
      <c r="VYR6" s="135"/>
      <c r="VYS6" s="135"/>
      <c r="VYT6" s="135"/>
      <c r="VYU6" s="135"/>
      <c r="VYV6" s="135"/>
      <c r="VYW6" s="135"/>
      <c r="VYX6" s="135"/>
      <c r="VYY6" s="135"/>
      <c r="VYZ6" s="135"/>
      <c r="VZA6" s="135"/>
      <c r="VZB6" s="135"/>
      <c r="VZC6" s="135"/>
      <c r="VZD6" s="135"/>
      <c r="VZE6" s="135"/>
      <c r="VZF6" s="135"/>
      <c r="VZG6" s="135"/>
      <c r="VZH6" s="135"/>
      <c r="VZI6" s="135"/>
      <c r="VZJ6" s="135"/>
      <c r="VZK6" s="135"/>
      <c r="VZL6" s="135"/>
      <c r="VZM6" s="135"/>
      <c r="VZN6" s="135"/>
      <c r="VZO6" s="135"/>
      <c r="VZP6" s="135"/>
      <c r="VZQ6" s="135"/>
      <c r="VZR6" s="135"/>
      <c r="VZS6" s="135"/>
      <c r="VZT6" s="135"/>
      <c r="VZU6" s="135"/>
      <c r="VZV6" s="135"/>
      <c r="VZW6" s="135"/>
      <c r="VZX6" s="135"/>
      <c r="VZY6" s="135"/>
      <c r="VZZ6" s="135"/>
      <c r="WAA6" s="135"/>
      <c r="WAB6" s="135"/>
      <c r="WAC6" s="135"/>
      <c r="WAD6" s="135"/>
      <c r="WAE6" s="135"/>
      <c r="WAF6" s="135"/>
      <c r="WAG6" s="135"/>
      <c r="WAH6" s="135"/>
      <c r="WAI6" s="135"/>
      <c r="WAJ6" s="135"/>
      <c r="WAK6" s="135"/>
      <c r="WAL6" s="135"/>
      <c r="WAM6" s="135"/>
      <c r="WAN6" s="135"/>
      <c r="WAO6" s="135"/>
      <c r="WAP6" s="135"/>
      <c r="WAQ6" s="135"/>
      <c r="WAR6" s="135"/>
      <c r="WAS6" s="135"/>
      <c r="WAT6" s="135"/>
      <c r="WAU6" s="135"/>
      <c r="WAV6" s="135"/>
      <c r="WAW6" s="135"/>
      <c r="WAX6" s="135"/>
      <c r="WAY6" s="135"/>
      <c r="WAZ6" s="135"/>
      <c r="WBA6" s="135"/>
      <c r="WBB6" s="135"/>
      <c r="WBC6" s="135"/>
      <c r="WBD6" s="135"/>
      <c r="WBE6" s="135"/>
      <c r="WBF6" s="135"/>
      <c r="WBG6" s="135"/>
      <c r="WBH6" s="135"/>
      <c r="WBI6" s="135"/>
      <c r="WBJ6" s="135"/>
      <c r="WBK6" s="135"/>
      <c r="WBL6" s="135"/>
      <c r="WBM6" s="135"/>
      <c r="WBN6" s="135"/>
      <c r="WBO6" s="135"/>
      <c r="WBP6" s="135"/>
      <c r="WBQ6" s="135"/>
      <c r="WBR6" s="135"/>
      <c r="WBS6" s="135"/>
      <c r="WBT6" s="135"/>
      <c r="WBU6" s="135"/>
      <c r="WBV6" s="135"/>
      <c r="WBW6" s="135"/>
      <c r="WBX6" s="135"/>
      <c r="WBY6" s="135"/>
      <c r="WBZ6" s="135"/>
      <c r="WCA6" s="135"/>
      <c r="WCB6" s="135"/>
      <c r="WCC6" s="135"/>
      <c r="WCD6" s="135"/>
      <c r="WCE6" s="135"/>
      <c r="WCF6" s="135"/>
      <c r="WCG6" s="135"/>
      <c r="WCH6" s="135"/>
      <c r="WCI6" s="135"/>
      <c r="WCJ6" s="135"/>
      <c r="WCK6" s="135"/>
      <c r="WCL6" s="135"/>
      <c r="WCM6" s="135"/>
      <c r="WCN6" s="135"/>
      <c r="WCO6" s="135"/>
      <c r="WCP6" s="135"/>
      <c r="WCQ6" s="135"/>
      <c r="WCR6" s="135"/>
      <c r="WCS6" s="135"/>
      <c r="WCT6" s="135"/>
      <c r="WCU6" s="135"/>
      <c r="WCV6" s="135"/>
      <c r="WCW6" s="135"/>
      <c r="WCX6" s="135"/>
      <c r="WCY6" s="135"/>
      <c r="WCZ6" s="135"/>
      <c r="WDA6" s="135"/>
      <c r="WDB6" s="135"/>
      <c r="WDC6" s="135"/>
      <c r="WDD6" s="135"/>
      <c r="WDE6" s="135"/>
      <c r="WDF6" s="135"/>
      <c r="WDG6" s="135"/>
      <c r="WDH6" s="135"/>
      <c r="WDI6" s="135"/>
      <c r="WDJ6" s="135"/>
      <c r="WDK6" s="135"/>
      <c r="WDL6" s="135"/>
      <c r="WDM6" s="135"/>
      <c r="WDN6" s="135"/>
      <c r="WDO6" s="135"/>
      <c r="WDP6" s="135"/>
      <c r="WDQ6" s="135"/>
      <c r="WDR6" s="135"/>
      <c r="WDS6" s="135"/>
      <c r="WDT6" s="135"/>
      <c r="WDU6" s="135"/>
      <c r="WDV6" s="135"/>
      <c r="WDW6" s="135"/>
      <c r="WDX6" s="135"/>
      <c r="WDY6" s="135"/>
      <c r="WDZ6" s="135"/>
      <c r="WEA6" s="135"/>
      <c r="WEB6" s="135"/>
      <c r="WEC6" s="135"/>
      <c r="WED6" s="135"/>
      <c r="WEE6" s="135"/>
      <c r="WEF6" s="135"/>
      <c r="WEG6" s="135"/>
      <c r="WEH6" s="135"/>
      <c r="WEI6" s="135"/>
      <c r="WEJ6" s="135"/>
      <c r="WEK6" s="135"/>
      <c r="WEL6" s="135"/>
      <c r="WEM6" s="135"/>
      <c r="WEN6" s="135"/>
      <c r="WEO6" s="135"/>
      <c r="WEP6" s="135"/>
      <c r="WEQ6" s="135"/>
      <c r="WER6" s="135"/>
      <c r="WES6" s="135"/>
      <c r="WET6" s="135"/>
      <c r="WEU6" s="135"/>
      <c r="WEV6" s="135"/>
      <c r="WEW6" s="135"/>
      <c r="WEX6" s="135"/>
      <c r="WEY6" s="135"/>
      <c r="WEZ6" s="135"/>
      <c r="WFA6" s="135"/>
      <c r="WFB6" s="135"/>
      <c r="WFC6" s="135"/>
      <c r="WFD6" s="135"/>
      <c r="WFE6" s="135"/>
      <c r="WFF6" s="135"/>
      <c r="WFG6" s="135"/>
      <c r="WFH6" s="135"/>
      <c r="WFI6" s="135"/>
      <c r="WFJ6" s="135"/>
      <c r="WFK6" s="135"/>
      <c r="WFL6" s="135"/>
      <c r="WFM6" s="135"/>
      <c r="WFN6" s="135"/>
      <c r="WFO6" s="135"/>
      <c r="WFP6" s="135"/>
      <c r="WFQ6" s="135"/>
      <c r="WFR6" s="135"/>
      <c r="WFS6" s="135"/>
      <c r="WFT6" s="135"/>
      <c r="WFU6" s="135"/>
      <c r="WFV6" s="135"/>
      <c r="WFW6" s="135"/>
      <c r="WFX6" s="135"/>
      <c r="WFY6" s="135"/>
      <c r="WFZ6" s="135"/>
      <c r="WGA6" s="135"/>
      <c r="WGB6" s="135"/>
      <c r="WGC6" s="135"/>
      <c r="WGD6" s="135"/>
      <c r="WGE6" s="135"/>
      <c r="WGF6" s="135"/>
      <c r="WGG6" s="135"/>
      <c r="WGH6" s="135"/>
      <c r="WGI6" s="135"/>
      <c r="WGJ6" s="135"/>
      <c r="WGK6" s="135"/>
      <c r="WGL6" s="135"/>
      <c r="WGM6" s="135"/>
      <c r="WGN6" s="135"/>
      <c r="WGO6" s="135"/>
      <c r="WGP6" s="135"/>
      <c r="WGQ6" s="135"/>
      <c r="WGR6" s="135"/>
      <c r="WGS6" s="135"/>
      <c r="WGT6" s="135"/>
      <c r="WGU6" s="135"/>
      <c r="WGV6" s="135"/>
      <c r="WGW6" s="135"/>
      <c r="WGX6" s="135"/>
      <c r="WGY6" s="135"/>
      <c r="WGZ6" s="135"/>
      <c r="WHA6" s="135"/>
      <c r="WHB6" s="135"/>
      <c r="WHC6" s="135"/>
      <c r="WHD6" s="135"/>
      <c r="WHE6" s="135"/>
      <c r="WHF6" s="135"/>
      <c r="WHG6" s="135"/>
      <c r="WHH6" s="135"/>
      <c r="WHI6" s="135"/>
      <c r="WHJ6" s="135"/>
      <c r="WHK6" s="135"/>
      <c r="WHL6" s="135"/>
      <c r="WHM6" s="135"/>
      <c r="WHN6" s="135"/>
      <c r="WHO6" s="135"/>
      <c r="WHP6" s="135"/>
      <c r="WHQ6" s="135"/>
      <c r="WHR6" s="135"/>
      <c r="WHS6" s="135"/>
      <c r="WHT6" s="135"/>
      <c r="WHU6" s="135"/>
      <c r="WHV6" s="135"/>
      <c r="WHW6" s="135"/>
      <c r="WHX6" s="135"/>
      <c r="WHY6" s="135"/>
      <c r="WHZ6" s="135"/>
      <c r="WIA6" s="135"/>
      <c r="WIB6" s="135"/>
      <c r="WIC6" s="135"/>
      <c r="WID6" s="135"/>
      <c r="WIE6" s="135"/>
      <c r="WIF6" s="135"/>
      <c r="WIG6" s="135"/>
      <c r="WIH6" s="135"/>
      <c r="WII6" s="135"/>
      <c r="WIJ6" s="135"/>
      <c r="WIK6" s="135"/>
      <c r="WIL6" s="135"/>
      <c r="WIM6" s="135"/>
      <c r="WIN6" s="135"/>
      <c r="WIO6" s="135"/>
      <c r="WIP6" s="135"/>
      <c r="WIQ6" s="135"/>
      <c r="WIR6" s="135"/>
      <c r="WIS6" s="135"/>
      <c r="WIT6" s="135"/>
      <c r="WIU6" s="135"/>
      <c r="WIV6" s="135"/>
      <c r="WIW6" s="135"/>
      <c r="WIX6" s="135"/>
      <c r="WIY6" s="135"/>
      <c r="WIZ6" s="135"/>
      <c r="WJA6" s="135"/>
      <c r="WJB6" s="135"/>
      <c r="WJC6" s="135"/>
      <c r="WJD6" s="135"/>
      <c r="WJE6" s="135"/>
      <c r="WJF6" s="135"/>
      <c r="WJG6" s="135"/>
      <c r="WJH6" s="135"/>
      <c r="WJI6" s="135"/>
      <c r="WJJ6" s="135"/>
      <c r="WJK6" s="135"/>
      <c r="WJL6" s="135"/>
      <c r="WJM6" s="135"/>
      <c r="WJN6" s="135"/>
      <c r="WJO6" s="135"/>
      <c r="WJP6" s="135"/>
      <c r="WJQ6" s="135"/>
      <c r="WJR6" s="135"/>
      <c r="WJS6" s="135"/>
      <c r="WJT6" s="135"/>
      <c r="WJU6" s="135"/>
      <c r="WJV6" s="135"/>
      <c r="WJW6" s="135"/>
      <c r="WJX6" s="135"/>
      <c r="WJY6" s="135"/>
      <c r="WJZ6" s="135"/>
      <c r="WKA6" s="135"/>
      <c r="WKB6" s="135"/>
      <c r="WKC6" s="135"/>
      <c r="WKD6" s="135"/>
      <c r="WKE6" s="135"/>
      <c r="WKF6" s="135"/>
      <c r="WKG6" s="135"/>
      <c r="WKH6" s="135"/>
      <c r="WKI6" s="135"/>
      <c r="WKJ6" s="135"/>
      <c r="WKK6" s="135"/>
      <c r="WKL6" s="135"/>
      <c r="WKM6" s="135"/>
      <c r="WKN6" s="135"/>
      <c r="WKO6" s="135"/>
      <c r="WKP6" s="135"/>
      <c r="WKQ6" s="135"/>
      <c r="WKR6" s="135"/>
      <c r="WKS6" s="135"/>
      <c r="WKT6" s="135"/>
      <c r="WKU6" s="135"/>
      <c r="WKV6" s="135"/>
      <c r="WKW6" s="135"/>
      <c r="WKX6" s="135"/>
      <c r="WKY6" s="135"/>
      <c r="WKZ6" s="135"/>
      <c r="WLA6" s="135"/>
      <c r="WLB6" s="135"/>
      <c r="WLC6" s="135"/>
      <c r="WLD6" s="135"/>
      <c r="WLE6" s="135"/>
      <c r="WLF6" s="135"/>
      <c r="WLG6" s="135"/>
      <c r="WLH6" s="135"/>
      <c r="WLI6" s="135"/>
      <c r="WLJ6" s="135"/>
      <c r="WLK6" s="135"/>
      <c r="WLL6" s="135"/>
      <c r="WLM6" s="135"/>
      <c r="WLN6" s="135"/>
      <c r="WLO6" s="135"/>
      <c r="WLP6" s="135"/>
      <c r="WLQ6" s="135"/>
      <c r="WLR6" s="135"/>
      <c r="WLS6" s="135"/>
      <c r="WLT6" s="135"/>
      <c r="WLU6" s="135"/>
      <c r="WLV6" s="135"/>
      <c r="WLW6" s="135"/>
      <c r="WLX6" s="135"/>
      <c r="WLY6" s="135"/>
      <c r="WLZ6" s="135"/>
      <c r="WMA6" s="135"/>
      <c r="WMB6" s="135"/>
      <c r="WMC6" s="135"/>
      <c r="WMD6" s="135"/>
      <c r="WME6" s="135"/>
      <c r="WMF6" s="135"/>
      <c r="WMG6" s="135"/>
      <c r="WMH6" s="135"/>
      <c r="WMI6" s="135"/>
      <c r="WMJ6" s="135"/>
      <c r="WMK6" s="135"/>
      <c r="WML6" s="135"/>
      <c r="WMM6" s="135"/>
      <c r="WMN6" s="135"/>
      <c r="WMO6" s="135"/>
      <c r="WMP6" s="135"/>
      <c r="WMQ6" s="135"/>
      <c r="WMR6" s="135"/>
      <c r="WMS6" s="135"/>
      <c r="WMT6" s="135"/>
      <c r="WMU6" s="135"/>
      <c r="WMV6" s="135"/>
      <c r="WMW6" s="135"/>
      <c r="WMX6" s="135"/>
      <c r="WMY6" s="135"/>
      <c r="WMZ6" s="135"/>
      <c r="WNA6" s="135"/>
      <c r="WNB6" s="135"/>
      <c r="WNC6" s="135"/>
      <c r="WND6" s="135"/>
      <c r="WNE6" s="135"/>
      <c r="WNF6" s="135"/>
      <c r="WNG6" s="135"/>
      <c r="WNH6" s="135"/>
      <c r="WNI6" s="135"/>
      <c r="WNJ6" s="135"/>
      <c r="WNK6" s="135"/>
      <c r="WNL6" s="135"/>
      <c r="WNM6" s="135"/>
      <c r="WNN6" s="135"/>
      <c r="WNO6" s="135"/>
      <c r="WNP6" s="135"/>
      <c r="WNQ6" s="135"/>
      <c r="WNR6" s="135"/>
      <c r="WNS6" s="135"/>
      <c r="WNT6" s="135"/>
      <c r="WNU6" s="135"/>
      <c r="WNV6" s="135"/>
      <c r="WNW6" s="135"/>
      <c r="WNX6" s="135"/>
      <c r="WNY6" s="135"/>
      <c r="WNZ6" s="135"/>
      <c r="WOA6" s="135"/>
      <c r="WOB6" s="135"/>
      <c r="WOC6" s="135"/>
      <c r="WOD6" s="135"/>
      <c r="WOE6" s="135"/>
      <c r="WOF6" s="135"/>
      <c r="WOG6" s="135"/>
      <c r="WOH6" s="135"/>
      <c r="WOI6" s="135"/>
      <c r="WOJ6" s="135"/>
      <c r="WOK6" s="135"/>
      <c r="WOL6" s="135"/>
      <c r="WOM6" s="135"/>
      <c r="WON6" s="135"/>
      <c r="WOO6" s="135"/>
      <c r="WOP6" s="135"/>
      <c r="WOQ6" s="135"/>
      <c r="WOR6" s="135"/>
      <c r="WOS6" s="135"/>
      <c r="WOT6" s="135"/>
      <c r="WOU6" s="135"/>
      <c r="WOV6" s="135"/>
      <c r="WOW6" s="135"/>
      <c r="WOX6" s="135"/>
      <c r="WOY6" s="135"/>
      <c r="WOZ6" s="135"/>
      <c r="WPA6" s="135"/>
      <c r="WPB6" s="135"/>
      <c r="WPC6" s="135"/>
      <c r="WPD6" s="135"/>
      <c r="WPE6" s="135"/>
      <c r="WPF6" s="135"/>
      <c r="WPG6" s="135"/>
      <c r="WPH6" s="135"/>
      <c r="WPI6" s="135"/>
      <c r="WPJ6" s="135"/>
      <c r="WPK6" s="135"/>
      <c r="WPL6" s="135"/>
      <c r="WPM6" s="135"/>
      <c r="WPN6" s="135"/>
      <c r="WPO6" s="135"/>
      <c r="WPP6" s="135"/>
      <c r="WPQ6" s="135"/>
      <c r="WPR6" s="135"/>
      <c r="WPS6" s="135"/>
      <c r="WPT6" s="135"/>
      <c r="WPU6" s="135"/>
      <c r="WPV6" s="135"/>
      <c r="WPW6" s="135"/>
      <c r="WPX6" s="135"/>
      <c r="WPY6" s="135"/>
      <c r="WPZ6" s="135"/>
      <c r="WQA6" s="135"/>
      <c r="WQB6" s="135"/>
      <c r="WQC6" s="135"/>
      <c r="WQD6" s="135"/>
      <c r="WQE6" s="135"/>
      <c r="WQF6" s="135"/>
      <c r="WQG6" s="135"/>
      <c r="WQH6" s="135"/>
      <c r="WQI6" s="135"/>
      <c r="WQJ6" s="135"/>
      <c r="WQK6" s="135"/>
      <c r="WQL6" s="135"/>
      <c r="WQM6" s="135"/>
      <c r="WQN6" s="135"/>
      <c r="WQO6" s="135"/>
      <c r="WQP6" s="135"/>
      <c r="WQQ6" s="135"/>
      <c r="WQR6" s="135"/>
      <c r="WQS6" s="135"/>
      <c r="WQT6" s="135"/>
      <c r="WQU6" s="135"/>
      <c r="WQV6" s="135"/>
      <c r="WQW6" s="135"/>
      <c r="WQX6" s="135"/>
      <c r="WQY6" s="135"/>
      <c r="WQZ6" s="135"/>
      <c r="WRA6" s="135"/>
      <c r="WRB6" s="135"/>
      <c r="WRC6" s="135"/>
      <c r="WRD6" s="135"/>
      <c r="WRE6" s="135"/>
      <c r="WRF6" s="135"/>
      <c r="WRG6" s="135"/>
      <c r="WRH6" s="135"/>
      <c r="WRI6" s="135"/>
      <c r="WRJ6" s="135"/>
      <c r="WRK6" s="135"/>
      <c r="WRL6" s="135"/>
      <c r="WRM6" s="135"/>
      <c r="WRN6" s="135"/>
      <c r="WRO6" s="135"/>
      <c r="WRP6" s="135"/>
      <c r="WRQ6" s="135"/>
      <c r="WRR6" s="135"/>
      <c r="WRS6" s="135"/>
      <c r="WRT6" s="135"/>
      <c r="WRU6" s="135"/>
      <c r="WRV6" s="135"/>
      <c r="WRW6" s="135"/>
      <c r="WRX6" s="135"/>
      <c r="WRY6" s="135"/>
      <c r="WRZ6" s="135"/>
      <c r="WSA6" s="135"/>
      <c r="WSB6" s="135"/>
      <c r="WSC6" s="135"/>
      <c r="WSD6" s="135"/>
      <c r="WSE6" s="135"/>
      <c r="WSF6" s="135"/>
      <c r="WSG6" s="135"/>
      <c r="WSH6" s="135"/>
      <c r="WSI6" s="135"/>
      <c r="WSJ6" s="135"/>
      <c r="WSK6" s="135"/>
      <c r="WSL6" s="135"/>
      <c r="WSM6" s="135"/>
      <c r="WSN6" s="135"/>
      <c r="WSO6" s="135"/>
      <c r="WSP6" s="135"/>
      <c r="WSQ6" s="135"/>
      <c r="WSR6" s="135"/>
      <c r="WSS6" s="135"/>
      <c r="WST6" s="135"/>
      <c r="WSU6" s="135"/>
      <c r="WSV6" s="135"/>
      <c r="WSW6" s="135"/>
      <c r="WSX6" s="135"/>
      <c r="WSY6" s="135"/>
      <c r="WSZ6" s="135"/>
      <c r="WTA6" s="135"/>
      <c r="WTB6" s="135"/>
      <c r="WTC6" s="135"/>
      <c r="WTD6" s="135"/>
      <c r="WTE6" s="135"/>
      <c r="WTF6" s="135"/>
      <c r="WTG6" s="135"/>
      <c r="WTH6" s="135"/>
      <c r="WTI6" s="135"/>
      <c r="WTJ6" s="135"/>
      <c r="WTK6" s="135"/>
      <c r="WTL6" s="135"/>
      <c r="WTM6" s="135"/>
      <c r="WTN6" s="135"/>
      <c r="WTO6" s="135"/>
      <c r="WTP6" s="135"/>
      <c r="WTQ6" s="135"/>
      <c r="WTR6" s="135"/>
      <c r="WTS6" s="135"/>
      <c r="WTT6" s="135"/>
      <c r="WTU6" s="135"/>
      <c r="WTV6" s="135"/>
      <c r="WTW6" s="135"/>
      <c r="WTX6" s="135"/>
      <c r="WTY6" s="135"/>
      <c r="WTZ6" s="135"/>
      <c r="WUA6" s="135"/>
      <c r="WUB6" s="135"/>
      <c r="WUC6" s="135"/>
      <c r="WUD6" s="135"/>
      <c r="WUE6" s="135"/>
      <c r="WUF6" s="135"/>
      <c r="WUG6" s="135"/>
      <c r="WUH6" s="135"/>
      <c r="WUI6" s="135"/>
      <c r="WUJ6" s="135"/>
      <c r="WUK6" s="135"/>
      <c r="WUL6" s="135"/>
      <c r="WUM6" s="135"/>
      <c r="WUN6" s="135"/>
      <c r="WUO6" s="135"/>
      <c r="WUP6" s="135"/>
      <c r="WUQ6" s="135"/>
      <c r="WUR6" s="135"/>
      <c r="WUS6" s="135"/>
      <c r="WUT6" s="135"/>
      <c r="WUU6" s="135"/>
      <c r="WUV6" s="135"/>
      <c r="WUW6" s="135"/>
      <c r="WUX6" s="135"/>
      <c r="WUY6" s="135"/>
      <c r="WUZ6" s="135"/>
      <c r="WVA6" s="135"/>
      <c r="WVB6" s="135"/>
      <c r="WVC6" s="135"/>
      <c r="WVD6" s="135"/>
      <c r="WVE6" s="135"/>
      <c r="WVF6" s="135"/>
      <c r="WVG6" s="135"/>
      <c r="WVH6" s="135"/>
      <c r="WVI6" s="135"/>
      <c r="WVJ6" s="135"/>
      <c r="WVK6" s="135"/>
      <c r="WVL6" s="135"/>
      <c r="WVM6" s="135"/>
      <c r="WVN6" s="135"/>
      <c r="WVO6" s="135"/>
      <c r="WVP6" s="135"/>
      <c r="WVQ6" s="135"/>
      <c r="WVR6" s="135"/>
      <c r="WVS6" s="135"/>
      <c r="WVT6" s="135"/>
      <c r="WVU6" s="135"/>
      <c r="WVV6" s="135"/>
      <c r="WVW6" s="135"/>
      <c r="WVX6" s="135"/>
      <c r="WVY6" s="135"/>
      <c r="WVZ6" s="135"/>
      <c r="WWA6" s="135"/>
      <c r="WWB6" s="135"/>
      <c r="WWC6" s="135"/>
      <c r="WWD6" s="135"/>
      <c r="WWE6" s="135"/>
      <c r="WWF6" s="135"/>
      <c r="WWG6" s="135"/>
      <c r="WWH6" s="135"/>
      <c r="WWI6" s="135"/>
      <c r="WWJ6" s="135"/>
      <c r="WWK6" s="135"/>
      <c r="WWL6" s="135"/>
      <c r="WWM6" s="135"/>
      <c r="WWN6" s="135"/>
      <c r="WWO6" s="135"/>
      <c r="WWP6" s="135"/>
      <c r="WWQ6" s="135"/>
      <c r="WWR6" s="135"/>
      <c r="WWS6" s="135"/>
      <c r="WWT6" s="135"/>
      <c r="WWU6" s="135"/>
      <c r="WWV6" s="135"/>
      <c r="WWW6" s="135"/>
      <c r="WWX6" s="135"/>
      <c r="WWY6" s="135"/>
      <c r="WWZ6" s="135"/>
      <c r="WXA6" s="135"/>
      <c r="WXB6" s="135"/>
      <c r="WXC6" s="135"/>
      <c r="WXD6" s="135"/>
      <c r="WXE6" s="135"/>
      <c r="WXF6" s="135"/>
      <c r="WXG6" s="135"/>
      <c r="WXH6" s="135"/>
      <c r="WXI6" s="135"/>
      <c r="WXJ6" s="135"/>
      <c r="WXK6" s="135"/>
      <c r="WXL6" s="135"/>
      <c r="WXM6" s="135"/>
      <c r="WXN6" s="135"/>
      <c r="WXO6" s="135"/>
      <c r="WXP6" s="135"/>
      <c r="WXQ6" s="135"/>
      <c r="WXR6" s="135"/>
      <c r="WXS6" s="135"/>
      <c r="WXT6" s="135"/>
      <c r="WXU6" s="135"/>
      <c r="WXV6" s="135"/>
      <c r="WXW6" s="135"/>
      <c r="WXX6" s="135"/>
      <c r="WXY6" s="135"/>
      <c r="WXZ6" s="135"/>
      <c r="WYA6" s="135"/>
      <c r="WYB6" s="135"/>
      <c r="WYC6" s="135"/>
      <c r="WYD6" s="135"/>
      <c r="WYE6" s="135"/>
      <c r="WYF6" s="135"/>
      <c r="WYG6" s="135"/>
      <c r="WYH6" s="135"/>
      <c r="WYI6" s="135"/>
      <c r="WYJ6" s="135"/>
      <c r="WYK6" s="135"/>
      <c r="WYL6" s="135"/>
      <c r="WYM6" s="135"/>
      <c r="WYN6" s="135"/>
      <c r="WYO6" s="135"/>
      <c r="WYP6" s="135"/>
      <c r="WYQ6" s="135"/>
      <c r="WYR6" s="135"/>
      <c r="WYS6" s="135"/>
      <c r="WYT6" s="135"/>
      <c r="WYU6" s="135"/>
      <c r="WYV6" s="135"/>
      <c r="WYW6" s="135"/>
      <c r="WYX6" s="135"/>
      <c r="WYY6" s="135"/>
      <c r="WYZ6" s="135"/>
      <c r="WZA6" s="135"/>
      <c r="WZB6" s="135"/>
      <c r="WZC6" s="135"/>
      <c r="WZD6" s="135"/>
      <c r="WZE6" s="135"/>
      <c r="WZF6" s="135"/>
      <c r="WZG6" s="135"/>
      <c r="WZH6" s="135"/>
      <c r="WZI6" s="135"/>
      <c r="WZJ6" s="135"/>
      <c r="WZK6" s="135"/>
      <c r="WZL6" s="135"/>
      <c r="WZM6" s="135"/>
      <c r="WZN6" s="135"/>
      <c r="WZO6" s="135"/>
      <c r="WZP6" s="135"/>
      <c r="WZQ6" s="135"/>
      <c r="WZR6" s="135"/>
      <c r="WZS6" s="135"/>
      <c r="WZT6" s="135"/>
      <c r="WZU6" s="135"/>
      <c r="WZV6" s="135"/>
      <c r="WZW6" s="135"/>
      <c r="WZX6" s="135"/>
      <c r="WZY6" s="135"/>
      <c r="WZZ6" s="135"/>
      <c r="XAA6" s="135"/>
      <c r="XAB6" s="135"/>
      <c r="XAC6" s="135"/>
      <c r="XAD6" s="135"/>
      <c r="XAE6" s="135"/>
      <c r="XAF6" s="135"/>
      <c r="XAG6" s="135"/>
      <c r="XAH6" s="135"/>
      <c r="XAI6" s="135"/>
      <c r="XAJ6" s="135"/>
      <c r="XAK6" s="135"/>
      <c r="XAL6" s="135"/>
      <c r="XAM6" s="135"/>
      <c r="XAN6" s="135"/>
      <c r="XAO6" s="135"/>
      <c r="XAP6" s="135"/>
      <c r="XAQ6" s="135"/>
      <c r="XAR6" s="135"/>
      <c r="XAS6" s="135"/>
      <c r="XAT6" s="135"/>
      <c r="XAU6" s="135"/>
      <c r="XAV6" s="135"/>
      <c r="XAW6" s="135"/>
      <c r="XAX6" s="135"/>
      <c r="XAY6" s="135"/>
      <c r="XAZ6" s="135"/>
      <c r="XBA6" s="135"/>
      <c r="XBB6" s="135"/>
      <c r="XBC6" s="135"/>
      <c r="XBD6" s="135"/>
      <c r="XBE6" s="135"/>
      <c r="XBF6" s="135"/>
      <c r="XBG6" s="135"/>
      <c r="XBH6" s="135"/>
      <c r="XBI6" s="135"/>
      <c r="XBJ6" s="135"/>
      <c r="XBK6" s="135"/>
      <c r="XBL6" s="135"/>
      <c r="XBM6" s="135"/>
      <c r="XBN6" s="135"/>
      <c r="XBO6" s="135"/>
      <c r="XBP6" s="135"/>
      <c r="XBQ6" s="135"/>
      <c r="XBR6" s="135"/>
      <c r="XBS6" s="135"/>
      <c r="XBT6" s="135"/>
      <c r="XBU6" s="135"/>
      <c r="XBV6" s="135"/>
      <c r="XBW6" s="135"/>
      <c r="XBX6" s="135"/>
      <c r="XBY6" s="135"/>
      <c r="XBZ6" s="135"/>
      <c r="XCA6" s="135"/>
      <c r="XCB6" s="135"/>
      <c r="XCC6" s="135"/>
      <c r="XCD6" s="135"/>
      <c r="XCE6" s="135"/>
      <c r="XCF6" s="135"/>
      <c r="XCG6" s="135"/>
      <c r="XCH6" s="135"/>
      <c r="XCI6" s="135"/>
      <c r="XCJ6" s="135"/>
      <c r="XCK6" s="135"/>
      <c r="XCL6" s="135"/>
      <c r="XCM6" s="135"/>
      <c r="XCN6" s="135"/>
      <c r="XCO6" s="135"/>
      <c r="XCP6" s="135"/>
      <c r="XCQ6" s="135"/>
      <c r="XCR6" s="135"/>
      <c r="XCS6" s="135"/>
      <c r="XCT6" s="135"/>
      <c r="XCU6" s="135"/>
      <c r="XCV6" s="135"/>
      <c r="XCW6" s="135"/>
      <c r="XCX6" s="135"/>
      <c r="XCY6" s="135"/>
      <c r="XCZ6" s="135"/>
      <c r="XDA6" s="135"/>
      <c r="XDB6" s="135"/>
      <c r="XDC6" s="135"/>
      <c r="XDD6" s="135"/>
      <c r="XDE6" s="135"/>
      <c r="XDF6" s="135"/>
      <c r="XDG6" s="135"/>
      <c r="XDH6" s="135"/>
      <c r="XDI6" s="135"/>
      <c r="XDJ6" s="135"/>
      <c r="XDK6" s="135"/>
      <c r="XDL6" s="135"/>
      <c r="XDM6" s="135"/>
      <c r="XDN6" s="135"/>
      <c r="XDO6" s="135"/>
      <c r="XDP6" s="135"/>
      <c r="XDQ6" s="135"/>
      <c r="XDR6" s="135"/>
      <c r="XDS6" s="135"/>
      <c r="XDT6" s="135"/>
      <c r="XDU6" s="135"/>
      <c r="XDV6" s="135"/>
      <c r="XDW6" s="135"/>
      <c r="XDX6" s="135"/>
      <c r="XDY6" s="135"/>
      <c r="XDZ6" s="135"/>
      <c r="XEA6" s="135"/>
      <c r="XEB6" s="135"/>
      <c r="XEC6" s="135"/>
      <c r="XED6" s="135"/>
      <c r="XEE6" s="135"/>
      <c r="XEF6" s="135"/>
    </row>
    <row r="7" spans="1:16360" s="315" customFormat="1" ht="14" customHeight="1">
      <c r="D7" s="320"/>
      <c r="E7" s="320"/>
      <c r="F7" s="320"/>
      <c r="G7" s="320"/>
      <c r="H7" s="771"/>
      <c r="I7" s="135"/>
      <c r="J7" s="135"/>
      <c r="K7" s="135"/>
      <c r="L7" s="135"/>
      <c r="M7" s="135"/>
      <c r="N7" s="135"/>
      <c r="O7" s="135"/>
      <c r="P7" s="135"/>
      <c r="Q7" s="135"/>
      <c r="R7" s="135"/>
      <c r="S7" s="135"/>
      <c r="T7" s="135"/>
      <c r="U7" s="135"/>
      <c r="V7" s="135"/>
      <c r="W7" s="135"/>
      <c r="X7" s="135"/>
      <c r="Y7" s="135"/>
      <c r="Z7" s="135"/>
      <c r="AA7" s="135"/>
      <c r="AB7" s="135"/>
      <c r="AC7" s="135"/>
      <c r="AD7" s="135"/>
      <c r="AE7" s="135"/>
      <c r="AF7" s="135"/>
      <c r="AG7" s="135"/>
      <c r="AH7" s="135"/>
      <c r="AI7" s="135"/>
      <c r="AJ7" s="135"/>
      <c r="AK7" s="135"/>
      <c r="AL7" s="135"/>
      <c r="AM7" s="135"/>
      <c r="AN7" s="135"/>
      <c r="AO7" s="135"/>
      <c r="AP7" s="135"/>
      <c r="AQ7" s="135"/>
      <c r="AR7" s="135"/>
      <c r="AS7" s="135"/>
      <c r="AT7" s="135"/>
      <c r="AU7" s="135"/>
      <c r="AV7" s="135"/>
      <c r="AW7" s="135"/>
      <c r="AX7" s="135"/>
      <c r="AY7" s="135"/>
      <c r="AZ7" s="135"/>
      <c r="BA7" s="135"/>
      <c r="BB7" s="135"/>
      <c r="BC7" s="135"/>
      <c r="BD7" s="135"/>
      <c r="BE7" s="135"/>
      <c r="BF7" s="135"/>
      <c r="BG7" s="135"/>
      <c r="BH7" s="135"/>
      <c r="BI7" s="135"/>
      <c r="BJ7" s="135"/>
      <c r="BK7" s="135"/>
      <c r="BL7" s="135"/>
      <c r="BM7" s="135"/>
      <c r="BN7" s="135"/>
      <c r="BO7" s="135"/>
      <c r="BP7" s="135"/>
      <c r="BQ7" s="135"/>
      <c r="BR7" s="135"/>
      <c r="BS7" s="135"/>
      <c r="BT7" s="135"/>
      <c r="BU7" s="135"/>
      <c r="BV7" s="135"/>
      <c r="BW7" s="135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/>
      <c r="CW7" s="135"/>
      <c r="CX7" s="135"/>
      <c r="CY7" s="135"/>
      <c r="CZ7" s="135"/>
      <c r="DA7" s="135"/>
      <c r="DB7" s="135"/>
      <c r="DC7" s="135"/>
      <c r="DD7" s="135"/>
      <c r="DE7" s="135"/>
      <c r="DF7" s="135"/>
      <c r="DG7" s="135"/>
      <c r="DH7" s="135"/>
      <c r="DI7" s="135"/>
      <c r="DJ7" s="135"/>
      <c r="DK7" s="135"/>
      <c r="DL7" s="135"/>
      <c r="DM7" s="135"/>
      <c r="DN7" s="135"/>
      <c r="DO7" s="135"/>
      <c r="DP7" s="135"/>
      <c r="DQ7" s="135"/>
      <c r="DR7" s="135"/>
      <c r="DS7" s="135"/>
      <c r="DT7" s="135"/>
      <c r="DU7" s="135"/>
      <c r="DV7" s="135"/>
      <c r="DW7" s="135"/>
      <c r="DX7" s="135"/>
      <c r="DY7" s="135"/>
      <c r="DZ7" s="135"/>
      <c r="EA7" s="135"/>
      <c r="EB7" s="135"/>
      <c r="EC7" s="135"/>
      <c r="ED7" s="135"/>
      <c r="EE7" s="135"/>
      <c r="EF7" s="135"/>
      <c r="EG7" s="135"/>
      <c r="EH7" s="135"/>
      <c r="EI7" s="135"/>
      <c r="EJ7" s="135"/>
      <c r="EK7" s="135"/>
      <c r="EL7" s="135"/>
      <c r="EM7" s="135"/>
      <c r="EN7" s="135"/>
      <c r="EO7" s="135"/>
      <c r="EP7" s="135"/>
      <c r="EQ7" s="135"/>
      <c r="ER7" s="135"/>
      <c r="ES7" s="135"/>
      <c r="ET7" s="135"/>
      <c r="EU7" s="135"/>
      <c r="EV7" s="135"/>
      <c r="EW7" s="135"/>
      <c r="EX7" s="135"/>
      <c r="EY7" s="135"/>
      <c r="EZ7" s="135"/>
      <c r="FA7" s="135"/>
      <c r="FB7" s="135"/>
      <c r="FC7" s="135"/>
      <c r="FD7" s="135"/>
      <c r="FE7" s="135"/>
      <c r="FF7" s="135"/>
      <c r="FG7" s="135"/>
      <c r="FH7" s="135"/>
      <c r="FI7" s="135"/>
      <c r="FJ7" s="135"/>
      <c r="FK7" s="135"/>
      <c r="FL7" s="135"/>
      <c r="FM7" s="135"/>
      <c r="FN7" s="135"/>
      <c r="FO7" s="135"/>
      <c r="FP7" s="135"/>
      <c r="FQ7" s="135"/>
      <c r="FR7" s="135"/>
      <c r="FS7" s="135"/>
      <c r="FT7" s="135"/>
      <c r="FU7" s="135"/>
      <c r="FV7" s="135"/>
      <c r="FW7" s="135"/>
      <c r="FX7" s="135"/>
      <c r="FY7" s="135"/>
      <c r="FZ7" s="135"/>
      <c r="GA7" s="135"/>
      <c r="GB7" s="135"/>
      <c r="GC7" s="135"/>
      <c r="GD7" s="135"/>
      <c r="GE7" s="135"/>
      <c r="GF7" s="135"/>
      <c r="GG7" s="135"/>
      <c r="GH7" s="135"/>
      <c r="GI7" s="135"/>
      <c r="GJ7" s="135"/>
      <c r="GK7" s="135"/>
      <c r="GL7" s="135"/>
      <c r="GM7" s="135"/>
      <c r="GN7" s="135"/>
      <c r="GO7" s="135"/>
      <c r="GP7" s="135"/>
      <c r="GQ7" s="135"/>
      <c r="GR7" s="135"/>
      <c r="GS7" s="135"/>
      <c r="GT7" s="135"/>
      <c r="GU7" s="135"/>
      <c r="GV7" s="135"/>
      <c r="GW7" s="135"/>
      <c r="GX7" s="135"/>
      <c r="GY7" s="135"/>
      <c r="GZ7" s="135"/>
      <c r="HA7" s="135"/>
      <c r="HB7" s="135"/>
      <c r="HC7" s="135"/>
      <c r="HD7" s="135"/>
      <c r="HE7" s="135"/>
      <c r="HF7" s="135"/>
      <c r="HG7" s="135"/>
      <c r="HH7" s="135"/>
      <c r="HI7" s="135"/>
      <c r="HJ7" s="135"/>
      <c r="HK7" s="135"/>
      <c r="HL7" s="135"/>
      <c r="HM7" s="135"/>
      <c r="HN7" s="135"/>
      <c r="HO7" s="135"/>
      <c r="HP7" s="135"/>
      <c r="HQ7" s="135"/>
      <c r="HR7" s="135"/>
      <c r="HS7" s="135"/>
      <c r="HT7" s="135"/>
      <c r="HU7" s="135"/>
      <c r="HV7" s="135"/>
      <c r="HW7" s="135"/>
      <c r="HX7" s="135"/>
      <c r="HY7" s="135"/>
      <c r="HZ7" s="135"/>
      <c r="IA7" s="135"/>
      <c r="IB7" s="135"/>
      <c r="IC7" s="135"/>
      <c r="ID7" s="135"/>
      <c r="IE7" s="135"/>
      <c r="IF7" s="135"/>
      <c r="IG7" s="135"/>
      <c r="IH7" s="135"/>
      <c r="II7" s="135"/>
      <c r="IJ7" s="135"/>
      <c r="IK7" s="135"/>
      <c r="IL7" s="135"/>
      <c r="IM7" s="135"/>
      <c r="IN7" s="135"/>
      <c r="IO7" s="135"/>
      <c r="IP7" s="135"/>
      <c r="IQ7" s="135"/>
      <c r="IR7" s="135"/>
      <c r="IS7" s="135"/>
      <c r="IT7" s="135"/>
      <c r="IU7" s="135"/>
      <c r="IV7" s="135"/>
      <c r="IW7" s="135"/>
      <c r="IX7" s="135"/>
      <c r="IY7" s="135"/>
      <c r="IZ7" s="135"/>
      <c r="JA7" s="135"/>
      <c r="JB7" s="135"/>
      <c r="JC7" s="135"/>
      <c r="JD7" s="135"/>
      <c r="JE7" s="135"/>
      <c r="JF7" s="135"/>
      <c r="JG7" s="135"/>
      <c r="JH7" s="135"/>
      <c r="JI7" s="135"/>
      <c r="JJ7" s="135"/>
      <c r="JK7" s="135"/>
      <c r="JL7" s="135"/>
      <c r="JM7" s="135"/>
      <c r="JN7" s="135"/>
      <c r="JO7" s="135"/>
      <c r="JP7" s="135"/>
      <c r="JQ7" s="135"/>
      <c r="JR7" s="135"/>
      <c r="JS7" s="135"/>
      <c r="JT7" s="135"/>
      <c r="JU7" s="135"/>
      <c r="JV7" s="135"/>
      <c r="JW7" s="135"/>
      <c r="JX7" s="135"/>
      <c r="JY7" s="135"/>
      <c r="JZ7" s="135"/>
      <c r="KA7" s="135"/>
      <c r="KB7" s="135"/>
      <c r="KC7" s="135"/>
      <c r="KD7" s="135"/>
      <c r="KE7" s="135"/>
      <c r="KF7" s="135"/>
      <c r="KG7" s="135"/>
      <c r="KH7" s="135"/>
      <c r="KI7" s="135"/>
      <c r="KJ7" s="135"/>
      <c r="KK7" s="135"/>
      <c r="KL7" s="135"/>
      <c r="KM7" s="135"/>
      <c r="KN7" s="135"/>
      <c r="KO7" s="135"/>
      <c r="KP7" s="135"/>
      <c r="KQ7" s="135"/>
      <c r="KR7" s="135"/>
      <c r="KS7" s="135"/>
      <c r="KT7" s="135"/>
      <c r="KU7" s="135"/>
      <c r="KV7" s="135"/>
      <c r="KW7" s="135"/>
      <c r="KX7" s="135"/>
      <c r="KY7" s="135"/>
      <c r="KZ7" s="135"/>
      <c r="LA7" s="135"/>
      <c r="LB7" s="135"/>
      <c r="LC7" s="135"/>
      <c r="LD7" s="135"/>
      <c r="LE7" s="135"/>
      <c r="LF7" s="135"/>
      <c r="LG7" s="135"/>
      <c r="LH7" s="135"/>
      <c r="LI7" s="135"/>
      <c r="LJ7" s="135"/>
      <c r="LK7" s="135"/>
      <c r="LL7" s="135"/>
      <c r="LM7" s="135"/>
      <c r="LN7" s="135"/>
      <c r="LO7" s="135"/>
      <c r="LP7" s="135"/>
      <c r="LQ7" s="135"/>
      <c r="LR7" s="135"/>
      <c r="LS7" s="135"/>
      <c r="LT7" s="135"/>
      <c r="LU7" s="135"/>
      <c r="LV7" s="135"/>
      <c r="LW7" s="135"/>
      <c r="LX7" s="135"/>
      <c r="LY7" s="135"/>
      <c r="LZ7" s="135"/>
      <c r="MA7" s="135"/>
      <c r="MB7" s="135"/>
      <c r="MC7" s="135"/>
      <c r="MD7" s="135"/>
      <c r="ME7" s="135"/>
      <c r="MF7" s="135"/>
      <c r="MG7" s="135"/>
      <c r="MH7" s="135"/>
      <c r="MI7" s="135"/>
      <c r="MJ7" s="135"/>
      <c r="MK7" s="135"/>
      <c r="ML7" s="135"/>
      <c r="MM7" s="135"/>
      <c r="MN7" s="135"/>
      <c r="MO7" s="135"/>
      <c r="MP7" s="135"/>
      <c r="MQ7" s="135"/>
      <c r="MR7" s="135"/>
      <c r="MS7" s="135"/>
      <c r="MT7" s="135"/>
      <c r="MU7" s="135"/>
      <c r="MV7" s="135"/>
      <c r="MW7" s="135"/>
      <c r="MX7" s="135"/>
      <c r="MY7" s="135"/>
      <c r="MZ7" s="135"/>
      <c r="NA7" s="135"/>
      <c r="NB7" s="135"/>
      <c r="NC7" s="135"/>
      <c r="ND7" s="135"/>
      <c r="NE7" s="135"/>
      <c r="NF7" s="135"/>
      <c r="NG7" s="135"/>
      <c r="NH7" s="135"/>
      <c r="NI7" s="135"/>
      <c r="NJ7" s="135"/>
      <c r="NK7" s="135"/>
      <c r="NL7" s="135"/>
      <c r="NM7" s="135"/>
      <c r="NN7" s="135"/>
      <c r="NO7" s="135"/>
      <c r="NP7" s="135"/>
      <c r="NQ7" s="135"/>
      <c r="NR7" s="135"/>
      <c r="NS7" s="135"/>
      <c r="NT7" s="135"/>
      <c r="NU7" s="135"/>
      <c r="NV7" s="135"/>
      <c r="NW7" s="135"/>
      <c r="NX7" s="135"/>
      <c r="NY7" s="135"/>
      <c r="NZ7" s="135"/>
      <c r="OA7" s="135"/>
      <c r="OB7" s="135"/>
      <c r="OC7" s="135"/>
      <c r="OD7" s="135"/>
      <c r="OE7" s="135"/>
      <c r="OF7" s="135"/>
      <c r="OG7" s="135"/>
      <c r="OH7" s="135"/>
      <c r="OI7" s="135"/>
      <c r="OJ7" s="135"/>
      <c r="OK7" s="135"/>
      <c r="OL7" s="135"/>
      <c r="OM7" s="135"/>
      <c r="ON7" s="135"/>
      <c r="OO7" s="135"/>
      <c r="OP7" s="135"/>
      <c r="OQ7" s="135"/>
      <c r="OR7" s="135"/>
      <c r="OS7" s="135"/>
      <c r="OT7" s="135"/>
      <c r="OU7" s="135"/>
      <c r="OV7" s="135"/>
      <c r="OW7" s="135"/>
      <c r="OX7" s="135"/>
      <c r="OY7" s="135"/>
      <c r="OZ7" s="135"/>
      <c r="PA7" s="135"/>
      <c r="PB7" s="135"/>
      <c r="PC7" s="135"/>
      <c r="PD7" s="135"/>
      <c r="PE7" s="135"/>
      <c r="PF7" s="135"/>
      <c r="PG7" s="135"/>
      <c r="PH7" s="135"/>
      <c r="PI7" s="135"/>
      <c r="PJ7" s="135"/>
      <c r="PK7" s="135"/>
      <c r="PL7" s="135"/>
      <c r="PM7" s="135"/>
      <c r="PN7" s="135"/>
      <c r="PO7" s="135"/>
      <c r="PP7" s="135"/>
      <c r="PQ7" s="135"/>
      <c r="PR7" s="135"/>
      <c r="PS7" s="135"/>
      <c r="PT7" s="135"/>
      <c r="PU7" s="135"/>
      <c r="PV7" s="135"/>
      <c r="PW7" s="135"/>
      <c r="PX7" s="135"/>
      <c r="PY7" s="135"/>
      <c r="PZ7" s="135"/>
      <c r="QA7" s="135"/>
      <c r="QB7" s="135"/>
      <c r="QC7" s="135"/>
      <c r="QD7" s="135"/>
      <c r="QE7" s="135"/>
      <c r="QF7" s="135"/>
      <c r="QG7" s="135"/>
      <c r="QH7" s="135"/>
      <c r="QI7" s="135"/>
      <c r="QJ7" s="135"/>
      <c r="QK7" s="135"/>
      <c r="QL7" s="135"/>
      <c r="QM7" s="135"/>
      <c r="QN7" s="135"/>
      <c r="QO7" s="135"/>
      <c r="QP7" s="135"/>
      <c r="QQ7" s="135"/>
      <c r="QR7" s="135"/>
      <c r="QS7" s="135"/>
      <c r="QT7" s="135"/>
      <c r="QU7" s="135"/>
      <c r="QV7" s="135"/>
      <c r="QW7" s="135"/>
      <c r="QX7" s="135"/>
      <c r="QY7" s="135"/>
      <c r="QZ7" s="135"/>
      <c r="RA7" s="135"/>
      <c r="RB7" s="135"/>
      <c r="RC7" s="135"/>
      <c r="RD7" s="135"/>
      <c r="RE7" s="135"/>
      <c r="RF7" s="135"/>
      <c r="RG7" s="135"/>
      <c r="RH7" s="135"/>
      <c r="RI7" s="135"/>
      <c r="RJ7" s="135"/>
      <c r="RK7" s="135"/>
      <c r="RL7" s="135"/>
      <c r="RM7" s="135"/>
      <c r="RN7" s="135"/>
      <c r="RO7" s="135"/>
      <c r="RP7" s="135"/>
      <c r="RQ7" s="135"/>
      <c r="RR7" s="135"/>
      <c r="RS7" s="135"/>
      <c r="RT7" s="135"/>
      <c r="RU7" s="135"/>
      <c r="RV7" s="135"/>
      <c r="RW7" s="135"/>
      <c r="RX7" s="135"/>
      <c r="RY7" s="135"/>
      <c r="RZ7" s="135"/>
      <c r="SA7" s="135"/>
      <c r="SB7" s="135"/>
      <c r="SC7" s="135"/>
      <c r="SD7" s="135"/>
      <c r="SE7" s="135"/>
      <c r="SF7" s="135"/>
      <c r="SG7" s="135"/>
      <c r="SH7" s="135"/>
      <c r="SI7" s="135"/>
      <c r="SJ7" s="135"/>
      <c r="SK7" s="135"/>
      <c r="SL7" s="135"/>
      <c r="SM7" s="135"/>
      <c r="SN7" s="135"/>
      <c r="SO7" s="135"/>
      <c r="SP7" s="135"/>
      <c r="SQ7" s="135"/>
      <c r="SR7" s="135"/>
      <c r="SS7" s="135"/>
      <c r="ST7" s="135"/>
      <c r="SU7" s="135"/>
      <c r="SV7" s="135"/>
      <c r="SW7" s="135"/>
      <c r="SX7" s="135"/>
      <c r="SY7" s="135"/>
      <c r="SZ7" s="135"/>
      <c r="TA7" s="135"/>
      <c r="TB7" s="135"/>
      <c r="TC7" s="135"/>
      <c r="TD7" s="135"/>
      <c r="TE7" s="135"/>
      <c r="TF7" s="135"/>
      <c r="TG7" s="135"/>
      <c r="TH7" s="135"/>
      <c r="TI7" s="135"/>
      <c r="TJ7" s="135"/>
      <c r="TK7" s="135"/>
      <c r="TL7" s="135"/>
      <c r="TM7" s="135"/>
      <c r="TN7" s="135"/>
      <c r="TO7" s="135"/>
      <c r="TP7" s="135"/>
      <c r="TQ7" s="135"/>
      <c r="TR7" s="135"/>
      <c r="TS7" s="135"/>
      <c r="TT7" s="135"/>
      <c r="TU7" s="135"/>
      <c r="TV7" s="135"/>
      <c r="TW7" s="135"/>
      <c r="TX7" s="135"/>
      <c r="TY7" s="135"/>
      <c r="TZ7" s="135"/>
      <c r="UA7" s="135"/>
      <c r="UB7" s="135"/>
      <c r="UC7" s="135"/>
      <c r="UD7" s="135"/>
      <c r="UE7" s="135"/>
      <c r="UF7" s="135"/>
      <c r="UG7" s="135"/>
      <c r="UH7" s="135"/>
      <c r="UI7" s="135"/>
      <c r="UJ7" s="135"/>
      <c r="UK7" s="135"/>
      <c r="UL7" s="135"/>
      <c r="UM7" s="135"/>
      <c r="UN7" s="135"/>
      <c r="UO7" s="135"/>
      <c r="UP7" s="135"/>
      <c r="UQ7" s="135"/>
      <c r="UR7" s="135"/>
      <c r="US7" s="135"/>
      <c r="UT7" s="135"/>
      <c r="UU7" s="135"/>
      <c r="UV7" s="135"/>
      <c r="UW7" s="135"/>
      <c r="UX7" s="135"/>
      <c r="UY7" s="135"/>
      <c r="UZ7" s="135"/>
      <c r="VA7" s="135"/>
      <c r="VB7" s="135"/>
      <c r="VC7" s="135"/>
      <c r="VD7" s="135"/>
      <c r="VE7" s="135"/>
      <c r="VF7" s="135"/>
      <c r="VG7" s="135"/>
      <c r="VH7" s="135"/>
      <c r="VI7" s="135"/>
      <c r="VJ7" s="135"/>
      <c r="VK7" s="135"/>
      <c r="VL7" s="135"/>
      <c r="VM7" s="135"/>
      <c r="VN7" s="135"/>
      <c r="VO7" s="135"/>
      <c r="VP7" s="135"/>
      <c r="VQ7" s="135"/>
      <c r="VR7" s="135"/>
      <c r="VS7" s="135"/>
      <c r="VT7" s="135"/>
      <c r="VU7" s="135"/>
      <c r="VV7" s="135"/>
      <c r="VW7" s="135"/>
      <c r="VX7" s="135"/>
      <c r="VY7" s="135"/>
      <c r="VZ7" s="135"/>
      <c r="WA7" s="135"/>
      <c r="WB7" s="135"/>
      <c r="WC7" s="135"/>
      <c r="WD7" s="135"/>
      <c r="WE7" s="135"/>
      <c r="WF7" s="135"/>
      <c r="WG7" s="135"/>
      <c r="WH7" s="135"/>
      <c r="WI7" s="135"/>
      <c r="WJ7" s="135"/>
      <c r="WK7" s="135"/>
      <c r="WL7" s="135"/>
      <c r="WM7" s="135"/>
      <c r="WN7" s="135"/>
      <c r="WO7" s="135"/>
      <c r="WP7" s="135"/>
      <c r="WQ7" s="135"/>
      <c r="WR7" s="135"/>
      <c r="WS7" s="135"/>
      <c r="WT7" s="135"/>
      <c r="WU7" s="135"/>
      <c r="WV7" s="135"/>
      <c r="WW7" s="135"/>
      <c r="WX7" s="135"/>
      <c r="WY7" s="135"/>
      <c r="WZ7" s="135"/>
      <c r="XA7" s="135"/>
      <c r="XB7" s="135"/>
      <c r="XC7" s="135"/>
      <c r="XD7" s="135"/>
      <c r="XE7" s="135"/>
      <c r="XF7" s="135"/>
      <c r="XG7" s="135"/>
      <c r="XH7" s="135"/>
      <c r="XI7" s="135"/>
      <c r="XJ7" s="135"/>
      <c r="XK7" s="135"/>
      <c r="XL7" s="135"/>
      <c r="XM7" s="135"/>
      <c r="XN7" s="135"/>
      <c r="XO7" s="135"/>
      <c r="XP7" s="135"/>
      <c r="XQ7" s="135"/>
      <c r="XR7" s="135"/>
      <c r="XS7" s="135"/>
      <c r="XT7" s="135"/>
      <c r="XU7" s="135"/>
      <c r="XV7" s="135"/>
      <c r="XW7" s="135"/>
      <c r="XX7" s="135"/>
      <c r="XY7" s="135"/>
      <c r="XZ7" s="135"/>
      <c r="YA7" s="135"/>
      <c r="YB7" s="135"/>
      <c r="YC7" s="135"/>
      <c r="YD7" s="135"/>
      <c r="YE7" s="135"/>
      <c r="YF7" s="135"/>
      <c r="YG7" s="135"/>
      <c r="YH7" s="135"/>
      <c r="YI7" s="135"/>
      <c r="YJ7" s="135"/>
      <c r="YK7" s="135"/>
      <c r="YL7" s="135"/>
      <c r="YM7" s="135"/>
      <c r="YN7" s="135"/>
      <c r="YO7" s="135"/>
      <c r="YP7" s="135"/>
      <c r="YQ7" s="135"/>
      <c r="YR7" s="135"/>
      <c r="YS7" s="135"/>
      <c r="YT7" s="135"/>
      <c r="YU7" s="135"/>
      <c r="YV7" s="135"/>
      <c r="YW7" s="135"/>
      <c r="YX7" s="135"/>
      <c r="YY7" s="135"/>
      <c r="YZ7" s="135"/>
      <c r="ZA7" s="135"/>
      <c r="ZB7" s="135"/>
      <c r="ZC7" s="135"/>
      <c r="ZD7" s="135"/>
      <c r="ZE7" s="135"/>
      <c r="ZF7" s="135"/>
      <c r="ZG7" s="135"/>
      <c r="ZH7" s="135"/>
      <c r="ZI7" s="135"/>
      <c r="ZJ7" s="135"/>
      <c r="ZK7" s="135"/>
      <c r="ZL7" s="135"/>
      <c r="ZM7" s="135"/>
      <c r="ZN7" s="135"/>
      <c r="ZO7" s="135"/>
      <c r="ZP7" s="135"/>
      <c r="ZQ7" s="135"/>
      <c r="ZR7" s="135"/>
      <c r="ZS7" s="135"/>
      <c r="ZT7" s="135"/>
      <c r="ZU7" s="135"/>
      <c r="ZV7" s="135"/>
      <c r="ZW7" s="135"/>
      <c r="ZX7" s="135"/>
      <c r="ZY7" s="135"/>
      <c r="ZZ7" s="135"/>
      <c r="AAA7" s="135"/>
      <c r="AAB7" s="135"/>
      <c r="AAC7" s="135"/>
      <c r="AAD7" s="135"/>
      <c r="AAE7" s="135"/>
      <c r="AAF7" s="135"/>
      <c r="AAG7" s="135"/>
      <c r="AAH7" s="135"/>
      <c r="AAI7" s="135"/>
      <c r="AAJ7" s="135"/>
      <c r="AAK7" s="135"/>
      <c r="AAL7" s="135"/>
      <c r="AAM7" s="135"/>
      <c r="AAN7" s="135"/>
      <c r="AAO7" s="135"/>
      <c r="AAP7" s="135"/>
      <c r="AAQ7" s="135"/>
      <c r="AAR7" s="135"/>
      <c r="AAS7" s="135"/>
      <c r="AAT7" s="135"/>
      <c r="AAU7" s="135"/>
      <c r="AAV7" s="135"/>
      <c r="AAW7" s="135"/>
      <c r="AAX7" s="135"/>
      <c r="AAY7" s="135"/>
      <c r="AAZ7" s="135"/>
      <c r="ABA7" s="135"/>
      <c r="ABB7" s="135"/>
      <c r="ABC7" s="135"/>
      <c r="ABD7" s="135"/>
      <c r="ABE7" s="135"/>
      <c r="ABF7" s="135"/>
      <c r="ABG7" s="135"/>
      <c r="ABH7" s="135"/>
      <c r="ABI7" s="135"/>
      <c r="ABJ7" s="135"/>
      <c r="ABK7" s="135"/>
      <c r="ABL7" s="135"/>
      <c r="ABM7" s="135"/>
      <c r="ABN7" s="135"/>
      <c r="ABO7" s="135"/>
      <c r="ABP7" s="135"/>
      <c r="ABQ7" s="135"/>
      <c r="ABR7" s="135"/>
      <c r="ABS7" s="135"/>
      <c r="ABT7" s="135"/>
      <c r="ABU7" s="135"/>
      <c r="ABV7" s="135"/>
      <c r="ABW7" s="135"/>
      <c r="ABX7" s="135"/>
      <c r="ABY7" s="135"/>
      <c r="ABZ7" s="135"/>
      <c r="ACA7" s="135"/>
      <c r="ACB7" s="135"/>
      <c r="ACC7" s="135"/>
      <c r="ACD7" s="135"/>
      <c r="ACE7" s="135"/>
      <c r="ACF7" s="135"/>
      <c r="ACG7" s="135"/>
      <c r="ACH7" s="135"/>
      <c r="ACI7" s="135"/>
      <c r="ACJ7" s="135"/>
      <c r="ACK7" s="135"/>
      <c r="ACL7" s="135"/>
      <c r="ACM7" s="135"/>
      <c r="ACN7" s="135"/>
      <c r="ACO7" s="135"/>
      <c r="ACP7" s="135"/>
      <c r="ACQ7" s="135"/>
      <c r="ACR7" s="135"/>
      <c r="ACS7" s="135"/>
      <c r="ACT7" s="135"/>
      <c r="ACU7" s="135"/>
      <c r="ACV7" s="135"/>
      <c r="ACW7" s="135"/>
      <c r="ACX7" s="135"/>
      <c r="ACY7" s="135"/>
      <c r="ACZ7" s="135"/>
      <c r="ADA7" s="135"/>
      <c r="ADB7" s="135"/>
      <c r="ADC7" s="135"/>
      <c r="ADD7" s="135"/>
      <c r="ADE7" s="135"/>
      <c r="ADF7" s="135"/>
      <c r="ADG7" s="135"/>
      <c r="ADH7" s="135"/>
      <c r="ADI7" s="135"/>
      <c r="ADJ7" s="135"/>
      <c r="ADK7" s="135"/>
      <c r="ADL7" s="135"/>
      <c r="ADM7" s="135"/>
      <c r="ADN7" s="135"/>
      <c r="ADO7" s="135"/>
      <c r="ADP7" s="135"/>
      <c r="ADQ7" s="135"/>
      <c r="ADR7" s="135"/>
      <c r="ADS7" s="135"/>
      <c r="ADT7" s="135"/>
      <c r="ADU7" s="135"/>
      <c r="ADV7" s="135"/>
      <c r="ADW7" s="135"/>
      <c r="ADX7" s="135"/>
      <c r="ADY7" s="135"/>
      <c r="ADZ7" s="135"/>
      <c r="AEA7" s="135"/>
      <c r="AEB7" s="135"/>
      <c r="AEC7" s="135"/>
      <c r="AED7" s="135"/>
      <c r="AEE7" s="135"/>
      <c r="AEF7" s="135"/>
      <c r="AEG7" s="135"/>
      <c r="AEH7" s="135"/>
      <c r="AEI7" s="135"/>
      <c r="AEJ7" s="135"/>
      <c r="AEK7" s="135"/>
      <c r="AEL7" s="135"/>
      <c r="AEM7" s="135"/>
      <c r="AEN7" s="135"/>
      <c r="AEO7" s="135"/>
      <c r="AEP7" s="135"/>
      <c r="AEQ7" s="135"/>
      <c r="AER7" s="135"/>
      <c r="AES7" s="135"/>
      <c r="AET7" s="135"/>
      <c r="AEU7" s="135"/>
      <c r="AEV7" s="135"/>
      <c r="AEW7" s="135"/>
      <c r="AEX7" s="135"/>
      <c r="AEY7" s="135"/>
      <c r="AEZ7" s="135"/>
      <c r="AFA7" s="135"/>
      <c r="AFB7" s="135"/>
      <c r="AFC7" s="135"/>
      <c r="AFD7" s="135"/>
      <c r="AFE7" s="135"/>
      <c r="AFF7" s="135"/>
      <c r="AFG7" s="135"/>
      <c r="AFH7" s="135"/>
      <c r="AFI7" s="135"/>
      <c r="AFJ7" s="135"/>
      <c r="AFK7" s="135"/>
      <c r="AFL7" s="135"/>
      <c r="AFM7" s="135"/>
      <c r="AFN7" s="135"/>
      <c r="AFO7" s="135"/>
      <c r="AFP7" s="135"/>
      <c r="AFQ7" s="135"/>
      <c r="AFR7" s="135"/>
      <c r="AFS7" s="135"/>
      <c r="AFT7" s="135"/>
      <c r="AFU7" s="135"/>
      <c r="AFV7" s="135"/>
      <c r="AFW7" s="135"/>
      <c r="AFX7" s="135"/>
      <c r="AFY7" s="135"/>
      <c r="AFZ7" s="135"/>
      <c r="AGA7" s="135"/>
      <c r="AGB7" s="135"/>
      <c r="AGC7" s="135"/>
      <c r="AGD7" s="135"/>
      <c r="AGE7" s="135"/>
      <c r="AGF7" s="135"/>
      <c r="AGG7" s="135"/>
      <c r="AGH7" s="135"/>
      <c r="AGI7" s="135"/>
      <c r="AGJ7" s="135"/>
      <c r="AGK7" s="135"/>
      <c r="AGL7" s="135"/>
      <c r="AGM7" s="135"/>
      <c r="AGN7" s="135"/>
      <c r="AGO7" s="135"/>
      <c r="AGP7" s="135"/>
      <c r="AGQ7" s="135"/>
      <c r="AGR7" s="135"/>
      <c r="AGS7" s="135"/>
      <c r="AGT7" s="135"/>
      <c r="AGU7" s="135"/>
      <c r="AGV7" s="135"/>
      <c r="AGW7" s="135"/>
      <c r="AGX7" s="135"/>
      <c r="AGY7" s="135"/>
      <c r="AGZ7" s="135"/>
      <c r="AHA7" s="135"/>
      <c r="AHB7" s="135"/>
      <c r="AHC7" s="135"/>
      <c r="AHD7" s="135"/>
      <c r="AHE7" s="135"/>
      <c r="AHF7" s="135"/>
      <c r="AHG7" s="135"/>
      <c r="AHH7" s="135"/>
      <c r="AHI7" s="135"/>
      <c r="AHJ7" s="135"/>
      <c r="AHK7" s="135"/>
      <c r="AHL7" s="135"/>
      <c r="AHM7" s="135"/>
      <c r="AHN7" s="135"/>
      <c r="AHO7" s="135"/>
      <c r="AHP7" s="135"/>
      <c r="AHQ7" s="135"/>
      <c r="AHR7" s="135"/>
      <c r="AHS7" s="135"/>
      <c r="AHT7" s="135"/>
      <c r="AHU7" s="135"/>
      <c r="AHV7" s="135"/>
      <c r="AHW7" s="135"/>
      <c r="AHX7" s="135"/>
      <c r="AHY7" s="135"/>
      <c r="AHZ7" s="135"/>
      <c r="AIA7" s="135"/>
      <c r="AIB7" s="135"/>
      <c r="AIC7" s="135"/>
      <c r="AID7" s="135"/>
      <c r="AIE7" s="135"/>
      <c r="AIF7" s="135"/>
      <c r="AIG7" s="135"/>
      <c r="AIH7" s="135"/>
      <c r="AII7" s="135"/>
      <c r="AIJ7" s="135"/>
      <c r="AIK7" s="135"/>
      <c r="AIL7" s="135"/>
      <c r="AIM7" s="135"/>
      <c r="AIN7" s="135"/>
      <c r="AIO7" s="135"/>
      <c r="AIP7" s="135"/>
      <c r="AIQ7" s="135"/>
      <c r="AIR7" s="135"/>
      <c r="AIS7" s="135"/>
      <c r="AIT7" s="135"/>
      <c r="AIU7" s="135"/>
      <c r="AIV7" s="135"/>
      <c r="AIW7" s="135"/>
      <c r="AIX7" s="135"/>
      <c r="AIY7" s="135"/>
      <c r="AIZ7" s="135"/>
      <c r="AJA7" s="135"/>
      <c r="AJB7" s="135"/>
      <c r="AJC7" s="135"/>
      <c r="AJD7" s="135"/>
      <c r="AJE7" s="135"/>
      <c r="AJF7" s="135"/>
      <c r="AJG7" s="135"/>
      <c r="AJH7" s="135"/>
      <c r="AJI7" s="135"/>
      <c r="AJJ7" s="135"/>
      <c r="AJK7" s="135"/>
      <c r="AJL7" s="135"/>
      <c r="AJM7" s="135"/>
      <c r="AJN7" s="135"/>
      <c r="AJO7" s="135"/>
      <c r="AJP7" s="135"/>
      <c r="AJQ7" s="135"/>
      <c r="AJR7" s="135"/>
      <c r="AJS7" s="135"/>
      <c r="AJT7" s="135"/>
      <c r="AJU7" s="135"/>
      <c r="AJV7" s="135"/>
      <c r="AJW7" s="135"/>
      <c r="AJX7" s="135"/>
      <c r="AJY7" s="135"/>
      <c r="AJZ7" s="135"/>
      <c r="AKA7" s="135"/>
      <c r="AKB7" s="135"/>
      <c r="AKC7" s="135"/>
      <c r="AKD7" s="135"/>
      <c r="AKE7" s="135"/>
      <c r="AKF7" s="135"/>
      <c r="AKG7" s="135"/>
      <c r="AKH7" s="135"/>
      <c r="AKI7" s="135"/>
      <c r="AKJ7" s="135"/>
      <c r="AKK7" s="135"/>
      <c r="AKL7" s="135"/>
      <c r="AKM7" s="135"/>
      <c r="AKN7" s="135"/>
      <c r="AKO7" s="135"/>
      <c r="AKP7" s="135"/>
      <c r="AKQ7" s="135"/>
      <c r="AKR7" s="135"/>
      <c r="AKS7" s="135"/>
      <c r="AKT7" s="135"/>
      <c r="AKU7" s="135"/>
      <c r="AKV7" s="135"/>
      <c r="AKW7" s="135"/>
      <c r="AKX7" s="135"/>
      <c r="AKY7" s="135"/>
      <c r="AKZ7" s="135"/>
      <c r="ALA7" s="135"/>
      <c r="ALB7" s="135"/>
      <c r="ALC7" s="135"/>
      <c r="ALD7" s="135"/>
      <c r="ALE7" s="135"/>
      <c r="ALF7" s="135"/>
      <c r="ALG7" s="135"/>
      <c r="ALH7" s="135"/>
      <c r="ALI7" s="135"/>
      <c r="ALJ7" s="135"/>
      <c r="ALK7" s="135"/>
      <c r="ALL7" s="135"/>
      <c r="ALM7" s="135"/>
      <c r="ALN7" s="135"/>
      <c r="ALO7" s="135"/>
      <c r="ALP7" s="135"/>
      <c r="ALQ7" s="135"/>
      <c r="ALR7" s="135"/>
      <c r="ALS7" s="135"/>
      <c r="ALT7" s="135"/>
      <c r="ALU7" s="135"/>
      <c r="ALV7" s="135"/>
      <c r="ALW7" s="135"/>
      <c r="ALX7" s="135"/>
      <c r="ALY7" s="135"/>
      <c r="ALZ7" s="135"/>
      <c r="AMA7" s="135"/>
      <c r="AMB7" s="135"/>
      <c r="AMC7" s="135"/>
      <c r="AMD7" s="135"/>
      <c r="AME7" s="135"/>
      <c r="AMF7" s="135"/>
      <c r="AMG7" s="135"/>
      <c r="AMH7" s="135"/>
      <c r="AMI7" s="135"/>
      <c r="AMJ7" s="135"/>
      <c r="AMK7" s="135"/>
      <c r="AML7" s="135"/>
      <c r="AMM7" s="135"/>
      <c r="AMN7" s="135"/>
      <c r="AMO7" s="135"/>
      <c r="AMP7" s="135"/>
      <c r="AMQ7" s="135"/>
      <c r="AMR7" s="135"/>
      <c r="AMS7" s="135"/>
      <c r="AMT7" s="135"/>
      <c r="AMU7" s="135"/>
      <c r="AMV7" s="135"/>
      <c r="AMW7" s="135"/>
      <c r="AMX7" s="135"/>
      <c r="AMY7" s="135"/>
      <c r="AMZ7" s="135"/>
      <c r="ANA7" s="135"/>
      <c r="ANB7" s="135"/>
      <c r="ANC7" s="135"/>
      <c r="AND7" s="135"/>
      <c r="ANE7" s="135"/>
      <c r="ANF7" s="135"/>
      <c r="ANG7" s="135"/>
      <c r="ANH7" s="135"/>
      <c r="ANI7" s="135"/>
      <c r="ANJ7" s="135"/>
      <c r="ANK7" s="135"/>
      <c r="ANL7" s="135"/>
      <c r="ANM7" s="135"/>
      <c r="ANN7" s="135"/>
      <c r="ANO7" s="135"/>
      <c r="ANP7" s="135"/>
      <c r="ANQ7" s="135"/>
      <c r="ANR7" s="135"/>
      <c r="ANS7" s="135"/>
      <c r="ANT7" s="135"/>
      <c r="ANU7" s="135"/>
      <c r="ANV7" s="135"/>
      <c r="ANW7" s="135"/>
      <c r="ANX7" s="135"/>
      <c r="ANY7" s="135"/>
      <c r="ANZ7" s="135"/>
      <c r="AOA7" s="135"/>
      <c r="AOB7" s="135"/>
      <c r="AOC7" s="135"/>
      <c r="AOD7" s="135"/>
      <c r="AOE7" s="135"/>
      <c r="AOF7" s="135"/>
      <c r="AOG7" s="135"/>
      <c r="AOH7" s="135"/>
      <c r="AOI7" s="135"/>
      <c r="AOJ7" s="135"/>
      <c r="AOK7" s="135"/>
      <c r="AOL7" s="135"/>
      <c r="AOM7" s="135"/>
      <c r="AON7" s="135"/>
      <c r="AOO7" s="135"/>
      <c r="AOP7" s="135"/>
      <c r="AOQ7" s="135"/>
      <c r="AOR7" s="135"/>
      <c r="AOS7" s="135"/>
      <c r="AOT7" s="135"/>
      <c r="AOU7" s="135"/>
      <c r="AOV7" s="135"/>
      <c r="AOW7" s="135"/>
      <c r="AOX7" s="135"/>
      <c r="AOY7" s="135"/>
      <c r="AOZ7" s="135"/>
      <c r="APA7" s="135"/>
      <c r="APB7" s="135"/>
      <c r="APC7" s="135"/>
      <c r="APD7" s="135"/>
      <c r="APE7" s="135"/>
      <c r="APF7" s="135"/>
      <c r="APG7" s="135"/>
      <c r="APH7" s="135"/>
      <c r="API7" s="135"/>
      <c r="APJ7" s="135"/>
      <c r="APK7" s="135"/>
      <c r="APL7" s="135"/>
      <c r="APM7" s="135"/>
      <c r="APN7" s="135"/>
      <c r="APO7" s="135"/>
      <c r="APP7" s="135"/>
      <c r="APQ7" s="135"/>
      <c r="APR7" s="135"/>
      <c r="APS7" s="135"/>
      <c r="APT7" s="135"/>
      <c r="APU7" s="135"/>
      <c r="APV7" s="135"/>
      <c r="APW7" s="135"/>
      <c r="APX7" s="135"/>
      <c r="APY7" s="135"/>
      <c r="APZ7" s="135"/>
      <c r="AQA7" s="135"/>
      <c r="AQB7" s="135"/>
      <c r="AQC7" s="135"/>
      <c r="AQD7" s="135"/>
      <c r="AQE7" s="135"/>
      <c r="AQF7" s="135"/>
      <c r="AQG7" s="135"/>
      <c r="AQH7" s="135"/>
      <c r="AQI7" s="135"/>
      <c r="AQJ7" s="135"/>
      <c r="AQK7" s="135"/>
      <c r="AQL7" s="135"/>
      <c r="AQM7" s="135"/>
      <c r="AQN7" s="135"/>
      <c r="AQO7" s="135"/>
      <c r="AQP7" s="135"/>
      <c r="AQQ7" s="135"/>
      <c r="AQR7" s="135"/>
      <c r="AQS7" s="135"/>
      <c r="AQT7" s="135"/>
      <c r="AQU7" s="135"/>
      <c r="AQV7" s="135"/>
      <c r="AQW7" s="135"/>
      <c r="AQX7" s="135"/>
      <c r="AQY7" s="135"/>
      <c r="AQZ7" s="135"/>
      <c r="ARA7" s="135"/>
      <c r="ARB7" s="135"/>
      <c r="ARC7" s="135"/>
      <c r="ARD7" s="135"/>
      <c r="ARE7" s="135"/>
      <c r="ARF7" s="135"/>
      <c r="ARG7" s="135"/>
      <c r="ARH7" s="135"/>
      <c r="ARI7" s="135"/>
      <c r="ARJ7" s="135"/>
      <c r="ARK7" s="135"/>
      <c r="ARL7" s="135"/>
      <c r="ARM7" s="135"/>
      <c r="ARN7" s="135"/>
      <c r="ARO7" s="135"/>
      <c r="ARP7" s="135"/>
      <c r="ARQ7" s="135"/>
      <c r="ARR7" s="135"/>
      <c r="ARS7" s="135"/>
      <c r="ART7" s="135"/>
      <c r="ARU7" s="135"/>
      <c r="ARV7" s="135"/>
      <c r="ARW7" s="135"/>
      <c r="ARX7" s="135"/>
      <c r="ARY7" s="135"/>
      <c r="ARZ7" s="135"/>
      <c r="ASA7" s="135"/>
      <c r="ASB7" s="135"/>
      <c r="ASC7" s="135"/>
      <c r="ASD7" s="135"/>
      <c r="ASE7" s="135"/>
      <c r="ASF7" s="135"/>
      <c r="ASG7" s="135"/>
      <c r="ASH7" s="135"/>
      <c r="ASI7" s="135"/>
      <c r="ASJ7" s="135"/>
      <c r="ASK7" s="135"/>
      <c r="ASL7" s="135"/>
      <c r="ASM7" s="135"/>
      <c r="ASN7" s="135"/>
      <c r="ASO7" s="135"/>
      <c r="ASP7" s="135"/>
      <c r="ASQ7" s="135"/>
      <c r="ASR7" s="135"/>
      <c r="ASS7" s="135"/>
      <c r="AST7" s="135"/>
      <c r="ASU7" s="135"/>
      <c r="ASV7" s="135"/>
      <c r="ASW7" s="135"/>
      <c r="ASX7" s="135"/>
      <c r="ASY7" s="135"/>
      <c r="ASZ7" s="135"/>
      <c r="ATA7" s="135"/>
      <c r="ATB7" s="135"/>
      <c r="ATC7" s="135"/>
      <c r="ATD7" s="135"/>
      <c r="ATE7" s="135"/>
      <c r="ATF7" s="135"/>
      <c r="ATG7" s="135"/>
      <c r="ATH7" s="135"/>
      <c r="ATI7" s="135"/>
      <c r="ATJ7" s="135"/>
      <c r="ATK7" s="135"/>
      <c r="ATL7" s="135"/>
      <c r="ATM7" s="135"/>
      <c r="ATN7" s="135"/>
      <c r="ATO7" s="135"/>
      <c r="ATP7" s="135"/>
      <c r="ATQ7" s="135"/>
      <c r="ATR7" s="135"/>
      <c r="ATS7" s="135"/>
      <c r="ATT7" s="135"/>
      <c r="ATU7" s="135"/>
      <c r="ATV7" s="135"/>
      <c r="ATW7" s="135"/>
      <c r="ATX7" s="135"/>
      <c r="ATY7" s="135"/>
      <c r="ATZ7" s="135"/>
      <c r="AUA7" s="135"/>
      <c r="AUB7" s="135"/>
      <c r="AUC7" s="135"/>
      <c r="AUD7" s="135"/>
      <c r="AUE7" s="135"/>
      <c r="AUF7" s="135"/>
      <c r="AUG7" s="135"/>
      <c r="AUH7" s="135"/>
      <c r="AUI7" s="135"/>
      <c r="AUJ7" s="135"/>
      <c r="AUK7" s="135"/>
      <c r="AUL7" s="135"/>
      <c r="AUM7" s="135"/>
      <c r="AUN7" s="135"/>
      <c r="AUO7" s="135"/>
      <c r="AUP7" s="135"/>
      <c r="AUQ7" s="135"/>
      <c r="AUR7" s="135"/>
      <c r="AUS7" s="135"/>
      <c r="AUT7" s="135"/>
      <c r="AUU7" s="135"/>
      <c r="AUV7" s="135"/>
      <c r="AUW7" s="135"/>
      <c r="AUX7" s="135"/>
      <c r="AUY7" s="135"/>
      <c r="AUZ7" s="135"/>
      <c r="AVA7" s="135"/>
      <c r="AVB7" s="135"/>
      <c r="AVC7" s="135"/>
      <c r="AVD7" s="135"/>
      <c r="AVE7" s="135"/>
      <c r="AVF7" s="135"/>
      <c r="AVG7" s="135"/>
      <c r="AVH7" s="135"/>
      <c r="AVI7" s="135"/>
      <c r="AVJ7" s="135"/>
      <c r="AVK7" s="135"/>
      <c r="AVL7" s="135"/>
      <c r="AVM7" s="135"/>
      <c r="AVN7" s="135"/>
      <c r="AVO7" s="135"/>
      <c r="AVP7" s="135"/>
      <c r="AVQ7" s="135"/>
      <c r="AVR7" s="135"/>
      <c r="AVS7" s="135"/>
      <c r="AVT7" s="135"/>
      <c r="AVU7" s="135"/>
      <c r="AVV7" s="135"/>
      <c r="AVW7" s="135"/>
      <c r="AVX7" s="135"/>
      <c r="AVY7" s="135"/>
      <c r="AVZ7" s="135"/>
      <c r="AWA7" s="135"/>
      <c r="AWB7" s="135"/>
      <c r="AWC7" s="135"/>
      <c r="AWD7" s="135"/>
      <c r="AWE7" s="135"/>
      <c r="AWF7" s="135"/>
      <c r="AWG7" s="135"/>
      <c r="AWH7" s="135"/>
      <c r="AWI7" s="135"/>
      <c r="AWJ7" s="135"/>
      <c r="AWK7" s="135"/>
      <c r="AWL7" s="135"/>
      <c r="AWM7" s="135"/>
      <c r="AWN7" s="135"/>
      <c r="AWO7" s="135"/>
      <c r="AWP7" s="135"/>
      <c r="AWQ7" s="135"/>
      <c r="AWR7" s="135"/>
      <c r="AWS7" s="135"/>
      <c r="AWT7" s="135"/>
      <c r="AWU7" s="135"/>
      <c r="AWV7" s="135"/>
      <c r="AWW7" s="135"/>
      <c r="AWX7" s="135"/>
      <c r="AWY7" s="135"/>
      <c r="AWZ7" s="135"/>
      <c r="AXA7" s="135"/>
      <c r="AXB7" s="135"/>
      <c r="AXC7" s="135"/>
      <c r="AXD7" s="135"/>
      <c r="AXE7" s="135"/>
      <c r="AXF7" s="135"/>
      <c r="AXG7" s="135"/>
      <c r="AXH7" s="135"/>
      <c r="AXI7" s="135"/>
      <c r="AXJ7" s="135"/>
      <c r="AXK7" s="135"/>
      <c r="AXL7" s="135"/>
      <c r="AXM7" s="135"/>
      <c r="AXN7" s="135"/>
      <c r="AXO7" s="135"/>
      <c r="AXP7" s="135"/>
      <c r="AXQ7" s="135"/>
      <c r="AXR7" s="135"/>
      <c r="AXS7" s="135"/>
      <c r="AXT7" s="135"/>
      <c r="AXU7" s="135"/>
      <c r="AXV7" s="135"/>
      <c r="AXW7" s="135"/>
      <c r="AXX7" s="135"/>
      <c r="AXY7" s="135"/>
      <c r="AXZ7" s="135"/>
      <c r="AYA7" s="135"/>
      <c r="AYB7" s="135"/>
      <c r="AYC7" s="135"/>
      <c r="AYD7" s="135"/>
      <c r="AYE7" s="135"/>
      <c r="AYF7" s="135"/>
      <c r="AYG7" s="135"/>
      <c r="AYH7" s="135"/>
      <c r="AYI7" s="135"/>
      <c r="AYJ7" s="135"/>
      <c r="AYK7" s="135"/>
      <c r="AYL7" s="135"/>
      <c r="AYM7" s="135"/>
      <c r="AYN7" s="135"/>
      <c r="AYO7" s="135"/>
      <c r="AYP7" s="135"/>
      <c r="AYQ7" s="135"/>
      <c r="AYR7" s="135"/>
      <c r="AYS7" s="135"/>
      <c r="AYT7" s="135"/>
      <c r="AYU7" s="135"/>
      <c r="AYV7" s="135"/>
      <c r="AYW7" s="135"/>
      <c r="AYX7" s="135"/>
      <c r="AYY7" s="135"/>
      <c r="AYZ7" s="135"/>
      <c r="AZA7" s="135"/>
      <c r="AZB7" s="135"/>
      <c r="AZC7" s="135"/>
      <c r="AZD7" s="135"/>
      <c r="AZE7" s="135"/>
      <c r="AZF7" s="135"/>
      <c r="AZG7" s="135"/>
      <c r="AZH7" s="135"/>
      <c r="AZI7" s="135"/>
      <c r="AZJ7" s="135"/>
      <c r="AZK7" s="135"/>
      <c r="AZL7" s="135"/>
      <c r="AZM7" s="135"/>
      <c r="AZN7" s="135"/>
      <c r="AZO7" s="135"/>
      <c r="AZP7" s="135"/>
      <c r="AZQ7" s="135"/>
      <c r="AZR7" s="135"/>
      <c r="AZS7" s="135"/>
      <c r="AZT7" s="135"/>
      <c r="AZU7" s="135"/>
      <c r="AZV7" s="135"/>
      <c r="AZW7" s="135"/>
      <c r="AZX7" s="135"/>
      <c r="AZY7" s="135"/>
      <c r="AZZ7" s="135"/>
      <c r="BAA7" s="135"/>
      <c r="BAB7" s="135"/>
      <c r="BAC7" s="135"/>
      <c r="BAD7" s="135"/>
      <c r="BAE7" s="135"/>
      <c r="BAF7" s="135"/>
      <c r="BAG7" s="135"/>
      <c r="BAH7" s="135"/>
      <c r="BAI7" s="135"/>
      <c r="BAJ7" s="135"/>
      <c r="BAK7" s="135"/>
      <c r="BAL7" s="135"/>
      <c r="BAM7" s="135"/>
      <c r="BAN7" s="135"/>
      <c r="BAO7" s="135"/>
      <c r="BAP7" s="135"/>
      <c r="BAQ7" s="135"/>
      <c r="BAR7" s="135"/>
      <c r="BAS7" s="135"/>
      <c r="BAT7" s="135"/>
      <c r="BAU7" s="135"/>
      <c r="BAV7" s="135"/>
      <c r="BAW7" s="135"/>
      <c r="BAX7" s="135"/>
      <c r="BAY7" s="135"/>
      <c r="BAZ7" s="135"/>
      <c r="BBA7" s="135"/>
      <c r="BBB7" s="135"/>
      <c r="BBC7" s="135"/>
      <c r="BBD7" s="135"/>
      <c r="BBE7" s="135"/>
      <c r="BBF7" s="135"/>
      <c r="BBG7" s="135"/>
      <c r="BBH7" s="135"/>
      <c r="BBI7" s="135"/>
      <c r="BBJ7" s="135"/>
      <c r="BBK7" s="135"/>
      <c r="BBL7" s="135"/>
      <c r="BBM7" s="135"/>
      <c r="BBN7" s="135"/>
      <c r="BBO7" s="135"/>
      <c r="BBP7" s="135"/>
      <c r="BBQ7" s="135"/>
      <c r="BBR7" s="135"/>
      <c r="BBS7" s="135"/>
      <c r="BBT7" s="135"/>
      <c r="BBU7" s="135"/>
      <c r="BBV7" s="135"/>
      <c r="BBW7" s="135"/>
      <c r="BBX7" s="135"/>
      <c r="BBY7" s="135"/>
      <c r="BBZ7" s="135"/>
      <c r="BCA7" s="135"/>
      <c r="BCB7" s="135"/>
      <c r="BCC7" s="135"/>
      <c r="BCD7" s="135"/>
      <c r="BCE7" s="135"/>
      <c r="BCF7" s="135"/>
      <c r="BCG7" s="135"/>
      <c r="BCH7" s="135"/>
      <c r="BCI7" s="135"/>
      <c r="BCJ7" s="135"/>
      <c r="BCK7" s="135"/>
      <c r="BCL7" s="135"/>
      <c r="BCM7" s="135"/>
      <c r="BCN7" s="135"/>
      <c r="BCO7" s="135"/>
      <c r="BCP7" s="135"/>
      <c r="BCQ7" s="135"/>
      <c r="BCR7" s="135"/>
      <c r="BCS7" s="135"/>
      <c r="BCT7" s="135"/>
      <c r="BCU7" s="135"/>
      <c r="BCV7" s="135"/>
      <c r="BCW7" s="135"/>
      <c r="BCX7" s="135"/>
      <c r="BCY7" s="135"/>
      <c r="BCZ7" s="135"/>
      <c r="BDA7" s="135"/>
      <c r="BDB7" s="135"/>
      <c r="BDC7" s="135"/>
      <c r="BDD7" s="135"/>
      <c r="BDE7" s="135"/>
      <c r="BDF7" s="135"/>
      <c r="BDG7" s="135"/>
      <c r="BDH7" s="135"/>
      <c r="BDI7" s="135"/>
      <c r="BDJ7" s="135"/>
      <c r="BDK7" s="135"/>
      <c r="BDL7" s="135"/>
      <c r="BDM7" s="135"/>
      <c r="BDN7" s="135"/>
      <c r="BDO7" s="135"/>
      <c r="BDP7" s="135"/>
      <c r="BDQ7" s="135"/>
      <c r="BDR7" s="135"/>
      <c r="BDS7" s="135"/>
      <c r="BDT7" s="135"/>
      <c r="BDU7" s="135"/>
      <c r="BDV7" s="135"/>
      <c r="BDW7" s="135"/>
      <c r="BDX7" s="135"/>
      <c r="BDY7" s="135"/>
      <c r="BDZ7" s="135"/>
      <c r="BEA7" s="135"/>
      <c r="BEB7" s="135"/>
      <c r="BEC7" s="135"/>
      <c r="BED7" s="135"/>
      <c r="BEE7" s="135"/>
      <c r="BEF7" s="135"/>
      <c r="BEG7" s="135"/>
      <c r="BEH7" s="135"/>
      <c r="BEI7" s="135"/>
      <c r="BEJ7" s="135"/>
      <c r="BEK7" s="135"/>
      <c r="BEL7" s="135"/>
      <c r="BEM7" s="135"/>
      <c r="BEN7" s="135"/>
      <c r="BEO7" s="135"/>
      <c r="BEP7" s="135"/>
      <c r="BEQ7" s="135"/>
      <c r="BER7" s="135"/>
      <c r="BES7" s="135"/>
      <c r="BET7" s="135"/>
      <c r="BEU7" s="135"/>
      <c r="BEV7" s="135"/>
      <c r="BEW7" s="135"/>
      <c r="BEX7" s="135"/>
      <c r="BEY7" s="135"/>
      <c r="BEZ7" s="135"/>
      <c r="BFA7" s="135"/>
      <c r="BFB7" s="135"/>
      <c r="BFC7" s="135"/>
      <c r="BFD7" s="135"/>
      <c r="BFE7" s="135"/>
      <c r="BFF7" s="135"/>
      <c r="BFG7" s="135"/>
      <c r="BFH7" s="135"/>
      <c r="BFI7" s="135"/>
      <c r="BFJ7" s="135"/>
      <c r="BFK7" s="135"/>
      <c r="BFL7" s="135"/>
      <c r="BFM7" s="135"/>
      <c r="BFN7" s="135"/>
      <c r="BFO7" s="135"/>
      <c r="BFP7" s="135"/>
      <c r="BFQ7" s="135"/>
      <c r="BFR7" s="135"/>
      <c r="BFS7" s="135"/>
      <c r="BFT7" s="135"/>
      <c r="BFU7" s="135"/>
      <c r="BFV7" s="135"/>
      <c r="BFW7" s="135"/>
      <c r="BFX7" s="135"/>
      <c r="BFY7" s="135"/>
      <c r="BFZ7" s="135"/>
      <c r="BGA7" s="135"/>
      <c r="BGB7" s="135"/>
      <c r="BGC7" s="135"/>
      <c r="BGD7" s="135"/>
      <c r="BGE7" s="135"/>
      <c r="BGF7" s="135"/>
      <c r="BGG7" s="135"/>
      <c r="BGH7" s="135"/>
      <c r="BGI7" s="135"/>
      <c r="BGJ7" s="135"/>
      <c r="BGK7" s="135"/>
      <c r="BGL7" s="135"/>
      <c r="BGM7" s="135"/>
      <c r="BGN7" s="135"/>
      <c r="BGO7" s="135"/>
      <c r="BGP7" s="135"/>
      <c r="BGQ7" s="135"/>
      <c r="BGR7" s="135"/>
      <c r="BGS7" s="135"/>
      <c r="BGT7" s="135"/>
      <c r="BGU7" s="135"/>
      <c r="BGV7" s="135"/>
      <c r="BGW7" s="135"/>
      <c r="BGX7" s="135"/>
      <c r="BGY7" s="135"/>
      <c r="BGZ7" s="135"/>
      <c r="BHA7" s="135"/>
      <c r="BHB7" s="135"/>
      <c r="BHC7" s="135"/>
      <c r="BHD7" s="135"/>
      <c r="BHE7" s="135"/>
      <c r="BHF7" s="135"/>
      <c r="BHG7" s="135"/>
      <c r="BHH7" s="135"/>
      <c r="BHI7" s="135"/>
      <c r="BHJ7" s="135"/>
      <c r="BHK7" s="135"/>
      <c r="BHL7" s="135"/>
      <c r="BHM7" s="135"/>
      <c r="BHN7" s="135"/>
      <c r="BHO7" s="135"/>
      <c r="BHP7" s="135"/>
      <c r="BHQ7" s="135"/>
      <c r="BHR7" s="135"/>
      <c r="BHS7" s="135"/>
      <c r="BHT7" s="135"/>
      <c r="BHU7" s="135"/>
      <c r="BHV7" s="135"/>
      <c r="BHW7" s="135"/>
      <c r="BHX7" s="135"/>
      <c r="BHY7" s="135"/>
      <c r="BHZ7" s="135"/>
      <c r="BIA7" s="135"/>
      <c r="BIB7" s="135"/>
      <c r="BIC7" s="135"/>
      <c r="BID7" s="135"/>
      <c r="BIE7" s="135"/>
      <c r="BIF7" s="135"/>
      <c r="BIG7" s="135"/>
      <c r="BIH7" s="135"/>
      <c r="BII7" s="135"/>
      <c r="BIJ7" s="135"/>
      <c r="BIK7" s="135"/>
      <c r="BIL7" s="135"/>
      <c r="BIM7" s="135"/>
      <c r="BIN7" s="135"/>
      <c r="BIO7" s="135"/>
      <c r="BIP7" s="135"/>
      <c r="BIQ7" s="135"/>
      <c r="BIR7" s="135"/>
      <c r="BIS7" s="135"/>
      <c r="BIT7" s="135"/>
      <c r="BIU7" s="135"/>
      <c r="BIV7" s="135"/>
      <c r="BIW7" s="135"/>
      <c r="BIX7" s="135"/>
      <c r="BIY7" s="135"/>
      <c r="BIZ7" s="135"/>
      <c r="BJA7" s="135"/>
      <c r="BJB7" s="135"/>
      <c r="BJC7" s="135"/>
      <c r="BJD7" s="135"/>
      <c r="BJE7" s="135"/>
      <c r="BJF7" s="135"/>
      <c r="BJG7" s="135"/>
      <c r="BJH7" s="135"/>
      <c r="BJI7" s="135"/>
      <c r="BJJ7" s="135"/>
      <c r="BJK7" s="135"/>
      <c r="BJL7" s="135"/>
      <c r="BJM7" s="135"/>
      <c r="BJN7" s="135"/>
      <c r="BJO7" s="135"/>
      <c r="BJP7" s="135"/>
      <c r="BJQ7" s="135"/>
      <c r="BJR7" s="135"/>
      <c r="BJS7" s="135"/>
      <c r="BJT7" s="135"/>
      <c r="BJU7" s="135"/>
      <c r="BJV7" s="135"/>
      <c r="BJW7" s="135"/>
      <c r="BJX7" s="135"/>
      <c r="BJY7" s="135"/>
      <c r="BJZ7" s="135"/>
      <c r="BKA7" s="135"/>
      <c r="BKB7" s="135"/>
      <c r="BKC7" s="135"/>
      <c r="BKD7" s="135"/>
      <c r="BKE7" s="135"/>
      <c r="BKF7" s="135"/>
      <c r="BKG7" s="135"/>
      <c r="BKH7" s="135"/>
      <c r="BKI7" s="135"/>
      <c r="BKJ7" s="135"/>
      <c r="BKK7" s="135"/>
      <c r="BKL7" s="135"/>
      <c r="BKM7" s="135"/>
      <c r="BKN7" s="135"/>
      <c r="BKO7" s="135"/>
      <c r="BKP7" s="135"/>
      <c r="BKQ7" s="135"/>
      <c r="BKR7" s="135"/>
      <c r="BKS7" s="135"/>
      <c r="BKT7" s="135"/>
      <c r="BKU7" s="135"/>
      <c r="BKV7" s="135"/>
      <c r="BKW7" s="135"/>
      <c r="BKX7" s="135"/>
      <c r="BKY7" s="135"/>
      <c r="BKZ7" s="135"/>
      <c r="BLA7" s="135"/>
      <c r="BLB7" s="135"/>
      <c r="BLC7" s="135"/>
      <c r="BLD7" s="135"/>
      <c r="BLE7" s="135"/>
      <c r="BLF7" s="135"/>
      <c r="BLG7" s="135"/>
      <c r="BLH7" s="135"/>
      <c r="BLI7" s="135"/>
      <c r="BLJ7" s="135"/>
      <c r="BLK7" s="135"/>
      <c r="BLL7" s="135"/>
      <c r="BLM7" s="135"/>
      <c r="BLN7" s="135"/>
      <c r="BLO7" s="135"/>
      <c r="BLP7" s="135"/>
      <c r="BLQ7" s="135"/>
      <c r="BLR7" s="135"/>
      <c r="BLS7" s="135"/>
      <c r="BLT7" s="135"/>
      <c r="BLU7" s="135"/>
      <c r="BLV7" s="135"/>
      <c r="BLW7" s="135"/>
      <c r="BLX7" s="135"/>
      <c r="BLY7" s="135"/>
      <c r="BLZ7" s="135"/>
      <c r="BMA7" s="135"/>
      <c r="BMB7" s="135"/>
      <c r="BMC7" s="135"/>
      <c r="BMD7" s="135"/>
      <c r="BME7" s="135"/>
      <c r="BMF7" s="135"/>
      <c r="BMG7" s="135"/>
      <c r="BMH7" s="135"/>
      <c r="BMI7" s="135"/>
      <c r="BMJ7" s="135"/>
      <c r="BMK7" s="135"/>
      <c r="BML7" s="135"/>
      <c r="BMM7" s="135"/>
      <c r="BMN7" s="135"/>
      <c r="BMO7" s="135"/>
      <c r="BMP7" s="135"/>
      <c r="BMQ7" s="135"/>
      <c r="BMR7" s="135"/>
      <c r="BMS7" s="135"/>
      <c r="BMT7" s="135"/>
      <c r="BMU7" s="135"/>
      <c r="BMV7" s="135"/>
      <c r="BMW7" s="135"/>
      <c r="BMX7" s="135"/>
      <c r="BMY7" s="135"/>
      <c r="BMZ7" s="135"/>
      <c r="BNA7" s="135"/>
      <c r="BNB7" s="135"/>
      <c r="BNC7" s="135"/>
      <c r="BND7" s="135"/>
      <c r="BNE7" s="135"/>
      <c r="BNF7" s="135"/>
      <c r="BNG7" s="135"/>
      <c r="BNH7" s="135"/>
      <c r="BNI7" s="135"/>
      <c r="BNJ7" s="135"/>
      <c r="BNK7" s="135"/>
      <c r="BNL7" s="135"/>
      <c r="BNM7" s="135"/>
      <c r="BNN7" s="135"/>
      <c r="BNO7" s="135"/>
      <c r="BNP7" s="135"/>
      <c r="BNQ7" s="135"/>
      <c r="BNR7" s="135"/>
      <c r="BNS7" s="135"/>
      <c r="BNT7" s="135"/>
      <c r="BNU7" s="135"/>
      <c r="BNV7" s="135"/>
      <c r="BNW7" s="135"/>
      <c r="BNX7" s="135"/>
      <c r="BNY7" s="135"/>
      <c r="BNZ7" s="135"/>
      <c r="BOA7" s="135"/>
      <c r="BOB7" s="135"/>
      <c r="BOC7" s="135"/>
      <c r="BOD7" s="135"/>
      <c r="BOE7" s="135"/>
      <c r="BOF7" s="135"/>
      <c r="BOG7" s="135"/>
      <c r="BOH7" s="135"/>
      <c r="BOI7" s="135"/>
      <c r="BOJ7" s="135"/>
      <c r="BOK7" s="135"/>
      <c r="BOL7" s="135"/>
      <c r="BOM7" s="135"/>
      <c r="BON7" s="135"/>
      <c r="BOO7" s="135"/>
      <c r="BOP7" s="135"/>
      <c r="BOQ7" s="135"/>
      <c r="BOR7" s="135"/>
      <c r="BOS7" s="135"/>
      <c r="BOT7" s="135"/>
      <c r="BOU7" s="135"/>
      <c r="BOV7" s="135"/>
      <c r="BOW7" s="135"/>
      <c r="BOX7" s="135"/>
      <c r="BOY7" s="135"/>
      <c r="BOZ7" s="135"/>
      <c r="BPA7" s="135"/>
      <c r="BPB7" s="135"/>
      <c r="BPC7" s="135"/>
      <c r="BPD7" s="135"/>
      <c r="BPE7" s="135"/>
      <c r="BPF7" s="135"/>
      <c r="BPG7" s="135"/>
      <c r="BPH7" s="135"/>
      <c r="BPI7" s="135"/>
      <c r="BPJ7" s="135"/>
      <c r="BPK7" s="135"/>
      <c r="BPL7" s="135"/>
      <c r="BPM7" s="135"/>
      <c r="BPN7" s="135"/>
      <c r="BPO7" s="135"/>
      <c r="BPP7" s="135"/>
      <c r="BPQ7" s="135"/>
      <c r="BPR7" s="135"/>
      <c r="BPS7" s="135"/>
      <c r="BPT7" s="135"/>
      <c r="BPU7" s="135"/>
      <c r="BPV7" s="135"/>
      <c r="BPW7" s="135"/>
      <c r="BPX7" s="135"/>
      <c r="BPY7" s="135"/>
      <c r="BPZ7" s="135"/>
      <c r="BQA7" s="135"/>
      <c r="BQB7" s="135"/>
      <c r="BQC7" s="135"/>
      <c r="BQD7" s="135"/>
      <c r="BQE7" s="135"/>
      <c r="BQF7" s="135"/>
      <c r="BQG7" s="135"/>
      <c r="BQH7" s="135"/>
      <c r="BQI7" s="135"/>
      <c r="BQJ7" s="135"/>
      <c r="BQK7" s="135"/>
      <c r="BQL7" s="135"/>
      <c r="BQM7" s="135"/>
      <c r="BQN7" s="135"/>
      <c r="BQO7" s="135"/>
      <c r="BQP7" s="135"/>
      <c r="BQQ7" s="135"/>
      <c r="BQR7" s="135"/>
      <c r="BQS7" s="135"/>
      <c r="BQT7" s="135"/>
      <c r="BQU7" s="135"/>
      <c r="BQV7" s="135"/>
      <c r="BQW7" s="135"/>
      <c r="BQX7" s="135"/>
      <c r="BQY7" s="135"/>
      <c r="BQZ7" s="135"/>
      <c r="BRA7" s="135"/>
      <c r="BRB7" s="135"/>
      <c r="BRC7" s="135"/>
      <c r="BRD7" s="135"/>
      <c r="BRE7" s="135"/>
      <c r="BRF7" s="135"/>
      <c r="BRG7" s="135"/>
      <c r="BRH7" s="135"/>
      <c r="BRI7" s="135"/>
      <c r="BRJ7" s="135"/>
      <c r="BRK7" s="135"/>
      <c r="BRL7" s="135"/>
      <c r="BRM7" s="135"/>
      <c r="BRN7" s="135"/>
      <c r="BRO7" s="135"/>
      <c r="BRP7" s="135"/>
      <c r="BRQ7" s="135"/>
      <c r="BRR7" s="135"/>
      <c r="BRS7" s="135"/>
      <c r="BRT7" s="135"/>
      <c r="BRU7" s="135"/>
      <c r="BRV7" s="135"/>
      <c r="BRW7" s="135"/>
      <c r="BRX7" s="135"/>
      <c r="BRY7" s="135"/>
      <c r="BRZ7" s="135"/>
      <c r="BSA7" s="135"/>
      <c r="BSB7" s="135"/>
      <c r="BSC7" s="135"/>
      <c r="BSD7" s="135"/>
      <c r="BSE7" s="135"/>
      <c r="BSF7" s="135"/>
      <c r="BSG7" s="135"/>
      <c r="BSH7" s="135"/>
      <c r="BSI7" s="135"/>
      <c r="BSJ7" s="135"/>
      <c r="BSK7" s="135"/>
      <c r="BSL7" s="135"/>
      <c r="BSM7" s="135"/>
      <c r="BSN7" s="135"/>
      <c r="BSO7" s="135"/>
      <c r="BSP7" s="135"/>
      <c r="BSQ7" s="135"/>
      <c r="BSR7" s="135"/>
      <c r="BSS7" s="135"/>
      <c r="BST7" s="135"/>
      <c r="BSU7" s="135"/>
      <c r="BSV7" s="135"/>
      <c r="BSW7" s="135"/>
      <c r="BSX7" s="135"/>
      <c r="BSY7" s="135"/>
      <c r="BSZ7" s="135"/>
      <c r="BTA7" s="135"/>
      <c r="BTB7" s="135"/>
      <c r="BTC7" s="135"/>
      <c r="BTD7" s="135"/>
      <c r="BTE7" s="135"/>
      <c r="BTF7" s="135"/>
      <c r="BTG7" s="135"/>
      <c r="BTH7" s="135"/>
      <c r="BTI7" s="135"/>
      <c r="BTJ7" s="135"/>
      <c r="BTK7" s="135"/>
      <c r="BTL7" s="135"/>
      <c r="BTM7" s="135"/>
      <c r="BTN7" s="135"/>
      <c r="BTO7" s="135"/>
      <c r="BTP7" s="135"/>
      <c r="BTQ7" s="135"/>
      <c r="BTR7" s="135"/>
      <c r="BTS7" s="135"/>
      <c r="BTT7" s="135"/>
      <c r="BTU7" s="135"/>
      <c r="BTV7" s="135"/>
      <c r="BTW7" s="135"/>
      <c r="BTX7" s="135"/>
      <c r="BTY7" s="135"/>
      <c r="BTZ7" s="135"/>
      <c r="BUA7" s="135"/>
      <c r="BUB7" s="135"/>
      <c r="BUC7" s="135"/>
      <c r="BUD7" s="135"/>
      <c r="BUE7" s="135"/>
      <c r="BUF7" s="135"/>
      <c r="BUG7" s="135"/>
      <c r="BUH7" s="135"/>
      <c r="BUI7" s="135"/>
      <c r="BUJ7" s="135"/>
      <c r="BUK7" s="135"/>
      <c r="BUL7" s="135"/>
      <c r="BUM7" s="135"/>
      <c r="BUN7" s="135"/>
      <c r="BUO7" s="135"/>
      <c r="BUP7" s="135"/>
      <c r="BUQ7" s="135"/>
      <c r="BUR7" s="135"/>
      <c r="BUS7" s="135"/>
      <c r="BUT7" s="135"/>
      <c r="BUU7" s="135"/>
      <c r="BUV7" s="135"/>
      <c r="BUW7" s="135"/>
      <c r="BUX7" s="135"/>
      <c r="BUY7" s="135"/>
      <c r="BUZ7" s="135"/>
      <c r="BVA7" s="135"/>
      <c r="BVB7" s="135"/>
      <c r="BVC7" s="135"/>
      <c r="BVD7" s="135"/>
      <c r="BVE7" s="135"/>
      <c r="BVF7" s="135"/>
      <c r="BVG7" s="135"/>
      <c r="BVH7" s="135"/>
      <c r="BVI7" s="135"/>
      <c r="BVJ7" s="135"/>
      <c r="BVK7" s="135"/>
      <c r="BVL7" s="135"/>
      <c r="BVM7" s="135"/>
      <c r="BVN7" s="135"/>
      <c r="BVO7" s="135"/>
      <c r="BVP7" s="135"/>
      <c r="BVQ7" s="135"/>
      <c r="BVR7" s="135"/>
      <c r="BVS7" s="135"/>
      <c r="BVT7" s="135"/>
      <c r="BVU7" s="135"/>
      <c r="BVV7" s="135"/>
      <c r="BVW7" s="135"/>
      <c r="BVX7" s="135"/>
      <c r="BVY7" s="135"/>
      <c r="BVZ7" s="135"/>
      <c r="BWA7" s="135"/>
      <c r="BWB7" s="135"/>
      <c r="BWC7" s="135"/>
      <c r="BWD7" s="135"/>
      <c r="BWE7" s="135"/>
      <c r="BWF7" s="135"/>
      <c r="BWG7" s="135"/>
      <c r="BWH7" s="135"/>
      <c r="BWI7" s="135"/>
      <c r="BWJ7" s="135"/>
      <c r="BWK7" s="135"/>
      <c r="BWL7" s="135"/>
      <c r="BWM7" s="135"/>
      <c r="BWN7" s="135"/>
      <c r="BWO7" s="135"/>
      <c r="BWP7" s="135"/>
      <c r="BWQ7" s="135"/>
      <c r="BWR7" s="135"/>
      <c r="BWS7" s="135"/>
      <c r="BWT7" s="135"/>
      <c r="BWU7" s="135"/>
      <c r="BWV7" s="135"/>
      <c r="BWW7" s="135"/>
      <c r="BWX7" s="135"/>
      <c r="BWY7" s="135"/>
      <c r="BWZ7" s="135"/>
      <c r="BXA7" s="135"/>
      <c r="BXB7" s="135"/>
      <c r="BXC7" s="135"/>
      <c r="BXD7" s="135"/>
      <c r="BXE7" s="135"/>
      <c r="BXF7" s="135"/>
      <c r="BXG7" s="135"/>
      <c r="BXH7" s="135"/>
      <c r="BXI7" s="135"/>
      <c r="BXJ7" s="135"/>
      <c r="BXK7" s="135"/>
      <c r="BXL7" s="135"/>
      <c r="BXM7" s="135"/>
      <c r="BXN7" s="135"/>
      <c r="BXO7" s="135"/>
      <c r="BXP7" s="135"/>
      <c r="BXQ7" s="135"/>
      <c r="BXR7" s="135"/>
      <c r="BXS7" s="135"/>
      <c r="BXT7" s="135"/>
      <c r="BXU7" s="135"/>
      <c r="BXV7" s="135"/>
      <c r="BXW7" s="135"/>
      <c r="BXX7" s="135"/>
      <c r="BXY7" s="135"/>
      <c r="BXZ7" s="135"/>
      <c r="BYA7" s="135"/>
      <c r="BYB7" s="135"/>
      <c r="BYC7" s="135"/>
      <c r="BYD7" s="135"/>
      <c r="BYE7" s="135"/>
      <c r="BYF7" s="135"/>
      <c r="BYG7" s="135"/>
      <c r="BYH7" s="135"/>
      <c r="BYI7" s="135"/>
      <c r="BYJ7" s="135"/>
      <c r="BYK7" s="135"/>
      <c r="BYL7" s="135"/>
      <c r="BYM7" s="135"/>
      <c r="BYN7" s="135"/>
      <c r="BYO7" s="135"/>
      <c r="BYP7" s="135"/>
      <c r="BYQ7" s="135"/>
      <c r="BYR7" s="135"/>
      <c r="BYS7" s="135"/>
      <c r="BYT7" s="135"/>
      <c r="BYU7" s="135"/>
      <c r="BYV7" s="135"/>
      <c r="BYW7" s="135"/>
      <c r="BYX7" s="135"/>
      <c r="BYY7" s="135"/>
      <c r="BYZ7" s="135"/>
      <c r="BZA7" s="135"/>
      <c r="BZB7" s="135"/>
      <c r="BZC7" s="135"/>
      <c r="BZD7" s="135"/>
      <c r="BZE7" s="135"/>
      <c r="BZF7" s="135"/>
      <c r="BZG7" s="135"/>
      <c r="BZH7" s="135"/>
      <c r="BZI7" s="135"/>
      <c r="BZJ7" s="135"/>
      <c r="BZK7" s="135"/>
      <c r="BZL7" s="135"/>
      <c r="BZM7" s="135"/>
      <c r="BZN7" s="135"/>
      <c r="BZO7" s="135"/>
      <c r="BZP7" s="135"/>
      <c r="BZQ7" s="135"/>
      <c r="BZR7" s="135"/>
      <c r="BZS7" s="135"/>
      <c r="BZT7" s="135"/>
      <c r="BZU7" s="135"/>
      <c r="BZV7" s="135"/>
      <c r="BZW7" s="135"/>
      <c r="BZX7" s="135"/>
      <c r="BZY7" s="135"/>
      <c r="BZZ7" s="135"/>
      <c r="CAA7" s="135"/>
      <c r="CAB7" s="135"/>
      <c r="CAC7" s="135"/>
      <c r="CAD7" s="135"/>
      <c r="CAE7" s="135"/>
      <c r="CAF7" s="135"/>
      <c r="CAG7" s="135"/>
      <c r="CAH7" s="135"/>
      <c r="CAI7" s="135"/>
      <c r="CAJ7" s="135"/>
      <c r="CAK7" s="135"/>
      <c r="CAL7" s="135"/>
      <c r="CAM7" s="135"/>
      <c r="CAN7" s="135"/>
      <c r="CAO7" s="135"/>
      <c r="CAP7" s="135"/>
      <c r="CAQ7" s="135"/>
      <c r="CAR7" s="135"/>
      <c r="CAS7" s="135"/>
      <c r="CAT7" s="135"/>
      <c r="CAU7" s="135"/>
      <c r="CAV7" s="135"/>
      <c r="CAW7" s="135"/>
      <c r="CAX7" s="135"/>
      <c r="CAY7" s="135"/>
      <c r="CAZ7" s="135"/>
      <c r="CBA7" s="135"/>
      <c r="CBB7" s="135"/>
      <c r="CBC7" s="135"/>
      <c r="CBD7" s="135"/>
      <c r="CBE7" s="135"/>
      <c r="CBF7" s="135"/>
      <c r="CBG7" s="135"/>
      <c r="CBH7" s="135"/>
      <c r="CBI7" s="135"/>
      <c r="CBJ7" s="135"/>
      <c r="CBK7" s="135"/>
      <c r="CBL7" s="135"/>
      <c r="CBM7" s="135"/>
      <c r="CBN7" s="135"/>
      <c r="CBO7" s="135"/>
      <c r="CBP7" s="135"/>
      <c r="CBQ7" s="135"/>
      <c r="CBR7" s="135"/>
      <c r="CBS7" s="135"/>
      <c r="CBT7" s="135"/>
      <c r="CBU7" s="135"/>
      <c r="CBV7" s="135"/>
      <c r="CBW7" s="135"/>
      <c r="CBX7" s="135"/>
      <c r="CBY7" s="135"/>
      <c r="CBZ7" s="135"/>
      <c r="CCA7" s="135"/>
      <c r="CCB7" s="135"/>
      <c r="CCC7" s="135"/>
      <c r="CCD7" s="135"/>
      <c r="CCE7" s="135"/>
      <c r="CCF7" s="135"/>
      <c r="CCG7" s="135"/>
      <c r="CCH7" s="135"/>
      <c r="CCI7" s="135"/>
      <c r="CCJ7" s="135"/>
      <c r="CCK7" s="135"/>
      <c r="CCL7" s="135"/>
      <c r="CCM7" s="135"/>
      <c r="CCN7" s="135"/>
      <c r="CCO7" s="135"/>
      <c r="CCP7" s="135"/>
      <c r="CCQ7" s="135"/>
      <c r="CCR7" s="135"/>
      <c r="CCS7" s="135"/>
      <c r="CCT7" s="135"/>
      <c r="CCU7" s="135"/>
      <c r="CCV7" s="135"/>
      <c r="CCW7" s="135"/>
      <c r="CCX7" s="135"/>
      <c r="CCY7" s="135"/>
      <c r="CCZ7" s="135"/>
      <c r="CDA7" s="135"/>
      <c r="CDB7" s="135"/>
      <c r="CDC7" s="135"/>
      <c r="CDD7" s="135"/>
      <c r="CDE7" s="135"/>
      <c r="CDF7" s="135"/>
      <c r="CDG7" s="135"/>
      <c r="CDH7" s="135"/>
      <c r="CDI7" s="135"/>
      <c r="CDJ7" s="135"/>
      <c r="CDK7" s="135"/>
      <c r="CDL7" s="135"/>
      <c r="CDM7" s="135"/>
      <c r="CDN7" s="135"/>
      <c r="CDO7" s="135"/>
      <c r="CDP7" s="135"/>
      <c r="CDQ7" s="135"/>
      <c r="CDR7" s="135"/>
      <c r="CDS7" s="135"/>
      <c r="CDT7" s="135"/>
      <c r="CDU7" s="135"/>
      <c r="CDV7" s="135"/>
      <c r="CDW7" s="135"/>
      <c r="CDX7" s="135"/>
      <c r="CDY7" s="135"/>
      <c r="CDZ7" s="135"/>
      <c r="CEA7" s="135"/>
      <c r="CEB7" s="135"/>
      <c r="CEC7" s="135"/>
      <c r="CED7" s="135"/>
      <c r="CEE7" s="135"/>
      <c r="CEF7" s="135"/>
      <c r="CEG7" s="135"/>
      <c r="CEH7" s="135"/>
      <c r="CEI7" s="135"/>
      <c r="CEJ7" s="135"/>
      <c r="CEK7" s="135"/>
      <c r="CEL7" s="135"/>
      <c r="CEM7" s="135"/>
      <c r="CEN7" s="135"/>
      <c r="CEO7" s="135"/>
      <c r="CEP7" s="135"/>
      <c r="CEQ7" s="135"/>
      <c r="CER7" s="135"/>
      <c r="CES7" s="135"/>
      <c r="CET7" s="135"/>
      <c r="CEU7" s="135"/>
      <c r="CEV7" s="135"/>
      <c r="CEW7" s="135"/>
      <c r="CEX7" s="135"/>
      <c r="CEY7" s="135"/>
      <c r="CEZ7" s="135"/>
      <c r="CFA7" s="135"/>
      <c r="CFB7" s="135"/>
      <c r="CFC7" s="135"/>
      <c r="CFD7" s="135"/>
      <c r="CFE7" s="135"/>
      <c r="CFF7" s="135"/>
      <c r="CFG7" s="135"/>
      <c r="CFH7" s="135"/>
      <c r="CFI7" s="135"/>
      <c r="CFJ7" s="135"/>
      <c r="CFK7" s="135"/>
      <c r="CFL7" s="135"/>
      <c r="CFM7" s="135"/>
      <c r="CFN7" s="135"/>
      <c r="CFO7" s="135"/>
      <c r="CFP7" s="135"/>
      <c r="CFQ7" s="135"/>
      <c r="CFR7" s="135"/>
      <c r="CFS7" s="135"/>
      <c r="CFT7" s="135"/>
      <c r="CFU7" s="135"/>
      <c r="CFV7" s="135"/>
      <c r="CFW7" s="135"/>
      <c r="CFX7" s="135"/>
      <c r="CFY7" s="135"/>
      <c r="CFZ7" s="135"/>
      <c r="CGA7" s="135"/>
      <c r="CGB7" s="135"/>
      <c r="CGC7" s="135"/>
      <c r="CGD7" s="135"/>
      <c r="CGE7" s="135"/>
      <c r="CGF7" s="135"/>
      <c r="CGG7" s="135"/>
      <c r="CGH7" s="135"/>
      <c r="CGI7" s="135"/>
      <c r="CGJ7" s="135"/>
      <c r="CGK7" s="135"/>
      <c r="CGL7" s="135"/>
      <c r="CGM7" s="135"/>
      <c r="CGN7" s="135"/>
      <c r="CGO7" s="135"/>
      <c r="CGP7" s="135"/>
      <c r="CGQ7" s="135"/>
      <c r="CGR7" s="135"/>
      <c r="CGS7" s="135"/>
      <c r="CGT7" s="135"/>
      <c r="CGU7" s="135"/>
      <c r="CGV7" s="135"/>
      <c r="CGW7" s="135"/>
      <c r="CGX7" s="135"/>
      <c r="CGY7" s="135"/>
      <c r="CGZ7" s="135"/>
      <c r="CHA7" s="135"/>
      <c r="CHB7" s="135"/>
      <c r="CHC7" s="135"/>
      <c r="CHD7" s="135"/>
      <c r="CHE7" s="135"/>
      <c r="CHF7" s="135"/>
      <c r="CHG7" s="135"/>
      <c r="CHH7" s="135"/>
      <c r="CHI7" s="135"/>
      <c r="CHJ7" s="135"/>
      <c r="CHK7" s="135"/>
      <c r="CHL7" s="135"/>
      <c r="CHM7" s="135"/>
      <c r="CHN7" s="135"/>
      <c r="CHO7" s="135"/>
      <c r="CHP7" s="135"/>
      <c r="CHQ7" s="135"/>
      <c r="CHR7" s="135"/>
      <c r="CHS7" s="135"/>
      <c r="CHT7" s="135"/>
      <c r="CHU7" s="135"/>
      <c r="CHV7" s="135"/>
      <c r="CHW7" s="135"/>
      <c r="CHX7" s="135"/>
      <c r="CHY7" s="135"/>
      <c r="CHZ7" s="135"/>
      <c r="CIA7" s="135"/>
      <c r="CIB7" s="135"/>
      <c r="CIC7" s="135"/>
      <c r="CID7" s="135"/>
      <c r="CIE7" s="135"/>
      <c r="CIF7" s="135"/>
      <c r="CIG7" s="135"/>
      <c r="CIH7" s="135"/>
      <c r="CII7" s="135"/>
      <c r="CIJ7" s="135"/>
      <c r="CIK7" s="135"/>
      <c r="CIL7" s="135"/>
      <c r="CIM7" s="135"/>
      <c r="CIN7" s="135"/>
      <c r="CIO7" s="135"/>
      <c r="CIP7" s="135"/>
      <c r="CIQ7" s="135"/>
      <c r="CIR7" s="135"/>
      <c r="CIS7" s="135"/>
      <c r="CIT7" s="135"/>
      <c r="CIU7" s="135"/>
      <c r="CIV7" s="135"/>
      <c r="CIW7" s="135"/>
      <c r="CIX7" s="135"/>
      <c r="CIY7" s="135"/>
      <c r="CIZ7" s="135"/>
      <c r="CJA7" s="135"/>
      <c r="CJB7" s="135"/>
      <c r="CJC7" s="135"/>
      <c r="CJD7" s="135"/>
      <c r="CJE7" s="135"/>
      <c r="CJF7" s="135"/>
      <c r="CJG7" s="135"/>
      <c r="CJH7" s="135"/>
      <c r="CJI7" s="135"/>
      <c r="CJJ7" s="135"/>
      <c r="CJK7" s="135"/>
      <c r="CJL7" s="135"/>
      <c r="CJM7" s="135"/>
      <c r="CJN7" s="135"/>
      <c r="CJO7" s="135"/>
      <c r="CJP7" s="135"/>
      <c r="CJQ7" s="135"/>
      <c r="CJR7" s="135"/>
      <c r="CJS7" s="135"/>
      <c r="CJT7" s="135"/>
      <c r="CJU7" s="135"/>
      <c r="CJV7" s="135"/>
      <c r="CJW7" s="135"/>
      <c r="CJX7" s="135"/>
      <c r="CJY7" s="135"/>
      <c r="CJZ7" s="135"/>
      <c r="CKA7" s="135"/>
      <c r="CKB7" s="135"/>
      <c r="CKC7" s="135"/>
      <c r="CKD7" s="135"/>
      <c r="CKE7" s="135"/>
      <c r="CKF7" s="135"/>
      <c r="CKG7" s="135"/>
      <c r="CKH7" s="135"/>
      <c r="CKI7" s="135"/>
      <c r="CKJ7" s="135"/>
      <c r="CKK7" s="135"/>
      <c r="CKL7" s="135"/>
      <c r="CKM7" s="135"/>
      <c r="CKN7" s="135"/>
      <c r="CKO7" s="135"/>
      <c r="CKP7" s="135"/>
      <c r="CKQ7" s="135"/>
      <c r="CKR7" s="135"/>
      <c r="CKS7" s="135"/>
      <c r="CKT7" s="135"/>
      <c r="CKU7" s="135"/>
      <c r="CKV7" s="135"/>
      <c r="CKW7" s="135"/>
      <c r="CKX7" s="135"/>
      <c r="CKY7" s="135"/>
      <c r="CKZ7" s="135"/>
      <c r="CLA7" s="135"/>
      <c r="CLB7" s="135"/>
      <c r="CLC7" s="135"/>
      <c r="CLD7" s="135"/>
      <c r="CLE7" s="135"/>
      <c r="CLF7" s="135"/>
      <c r="CLG7" s="135"/>
      <c r="CLH7" s="135"/>
      <c r="CLI7" s="135"/>
      <c r="CLJ7" s="135"/>
      <c r="CLK7" s="135"/>
      <c r="CLL7" s="135"/>
      <c r="CLM7" s="135"/>
      <c r="CLN7" s="135"/>
      <c r="CLO7" s="135"/>
      <c r="CLP7" s="135"/>
      <c r="CLQ7" s="135"/>
      <c r="CLR7" s="135"/>
      <c r="CLS7" s="135"/>
      <c r="CLT7" s="135"/>
      <c r="CLU7" s="135"/>
      <c r="CLV7" s="135"/>
      <c r="CLW7" s="135"/>
      <c r="CLX7" s="135"/>
      <c r="CLY7" s="135"/>
      <c r="CLZ7" s="135"/>
      <c r="CMA7" s="135"/>
      <c r="CMB7" s="135"/>
      <c r="CMC7" s="135"/>
      <c r="CMD7" s="135"/>
      <c r="CME7" s="135"/>
      <c r="CMF7" s="135"/>
      <c r="CMG7" s="135"/>
      <c r="CMH7" s="135"/>
      <c r="CMI7" s="135"/>
      <c r="CMJ7" s="135"/>
      <c r="CMK7" s="135"/>
      <c r="CML7" s="135"/>
      <c r="CMM7" s="135"/>
      <c r="CMN7" s="135"/>
      <c r="CMO7" s="135"/>
      <c r="CMP7" s="135"/>
      <c r="CMQ7" s="135"/>
      <c r="CMR7" s="135"/>
      <c r="CMS7" s="135"/>
      <c r="CMT7" s="135"/>
      <c r="CMU7" s="135"/>
      <c r="CMV7" s="135"/>
      <c r="CMW7" s="135"/>
      <c r="CMX7" s="135"/>
      <c r="CMY7" s="135"/>
      <c r="CMZ7" s="135"/>
      <c r="CNA7" s="135"/>
      <c r="CNB7" s="135"/>
      <c r="CNC7" s="135"/>
      <c r="CND7" s="135"/>
      <c r="CNE7" s="135"/>
      <c r="CNF7" s="135"/>
      <c r="CNG7" s="135"/>
      <c r="CNH7" s="135"/>
      <c r="CNI7" s="135"/>
      <c r="CNJ7" s="135"/>
      <c r="CNK7" s="135"/>
      <c r="CNL7" s="135"/>
      <c r="CNM7" s="135"/>
      <c r="CNN7" s="135"/>
      <c r="CNO7" s="135"/>
      <c r="CNP7" s="135"/>
      <c r="CNQ7" s="135"/>
      <c r="CNR7" s="135"/>
      <c r="CNS7" s="135"/>
      <c r="CNT7" s="135"/>
      <c r="CNU7" s="135"/>
      <c r="CNV7" s="135"/>
      <c r="CNW7" s="135"/>
      <c r="CNX7" s="135"/>
      <c r="CNY7" s="135"/>
      <c r="CNZ7" s="135"/>
      <c r="COA7" s="135"/>
      <c r="COB7" s="135"/>
      <c r="COC7" s="135"/>
      <c r="COD7" s="135"/>
      <c r="COE7" s="135"/>
      <c r="COF7" s="135"/>
      <c r="COG7" s="135"/>
      <c r="COH7" s="135"/>
      <c r="COI7" s="135"/>
      <c r="COJ7" s="135"/>
      <c r="COK7" s="135"/>
      <c r="COL7" s="135"/>
      <c r="COM7" s="135"/>
      <c r="CON7" s="135"/>
      <c r="COO7" s="135"/>
      <c r="COP7" s="135"/>
      <c r="COQ7" s="135"/>
      <c r="COR7" s="135"/>
      <c r="COS7" s="135"/>
      <c r="COT7" s="135"/>
      <c r="COU7" s="135"/>
      <c r="COV7" s="135"/>
      <c r="COW7" s="135"/>
      <c r="COX7" s="135"/>
      <c r="COY7" s="135"/>
      <c r="COZ7" s="135"/>
      <c r="CPA7" s="135"/>
      <c r="CPB7" s="135"/>
      <c r="CPC7" s="135"/>
      <c r="CPD7" s="135"/>
      <c r="CPE7" s="135"/>
      <c r="CPF7" s="135"/>
      <c r="CPG7" s="135"/>
      <c r="CPH7" s="135"/>
      <c r="CPI7" s="135"/>
      <c r="CPJ7" s="135"/>
      <c r="CPK7" s="135"/>
      <c r="CPL7" s="135"/>
      <c r="CPM7" s="135"/>
      <c r="CPN7" s="135"/>
      <c r="CPO7" s="135"/>
      <c r="CPP7" s="135"/>
      <c r="CPQ7" s="135"/>
      <c r="CPR7" s="135"/>
      <c r="CPS7" s="135"/>
      <c r="CPT7" s="135"/>
      <c r="CPU7" s="135"/>
      <c r="CPV7" s="135"/>
      <c r="CPW7" s="135"/>
      <c r="CPX7" s="135"/>
      <c r="CPY7" s="135"/>
      <c r="CPZ7" s="135"/>
      <c r="CQA7" s="135"/>
      <c r="CQB7" s="135"/>
      <c r="CQC7" s="135"/>
      <c r="CQD7" s="135"/>
      <c r="CQE7" s="135"/>
      <c r="CQF7" s="135"/>
      <c r="CQG7" s="135"/>
      <c r="CQH7" s="135"/>
      <c r="CQI7" s="135"/>
      <c r="CQJ7" s="135"/>
      <c r="CQK7" s="135"/>
      <c r="CQL7" s="135"/>
      <c r="CQM7" s="135"/>
      <c r="CQN7" s="135"/>
      <c r="CQO7" s="135"/>
      <c r="CQP7" s="135"/>
      <c r="CQQ7" s="135"/>
      <c r="CQR7" s="135"/>
      <c r="CQS7" s="135"/>
      <c r="CQT7" s="135"/>
      <c r="CQU7" s="135"/>
      <c r="CQV7" s="135"/>
      <c r="CQW7" s="135"/>
      <c r="CQX7" s="135"/>
      <c r="CQY7" s="135"/>
      <c r="CQZ7" s="135"/>
      <c r="CRA7" s="135"/>
      <c r="CRB7" s="135"/>
      <c r="CRC7" s="135"/>
      <c r="CRD7" s="135"/>
      <c r="CRE7" s="135"/>
      <c r="CRF7" s="135"/>
      <c r="CRG7" s="135"/>
      <c r="CRH7" s="135"/>
      <c r="CRI7" s="135"/>
      <c r="CRJ7" s="135"/>
      <c r="CRK7" s="135"/>
      <c r="CRL7" s="135"/>
      <c r="CRM7" s="135"/>
      <c r="CRN7" s="135"/>
      <c r="CRO7" s="135"/>
      <c r="CRP7" s="135"/>
      <c r="CRQ7" s="135"/>
      <c r="CRR7" s="135"/>
      <c r="CRS7" s="135"/>
      <c r="CRT7" s="135"/>
      <c r="CRU7" s="135"/>
      <c r="CRV7" s="135"/>
      <c r="CRW7" s="135"/>
      <c r="CRX7" s="135"/>
      <c r="CRY7" s="135"/>
      <c r="CRZ7" s="135"/>
      <c r="CSA7" s="135"/>
      <c r="CSB7" s="135"/>
      <c r="CSC7" s="135"/>
      <c r="CSD7" s="135"/>
      <c r="CSE7" s="135"/>
      <c r="CSF7" s="135"/>
      <c r="CSG7" s="135"/>
      <c r="CSH7" s="135"/>
      <c r="CSI7" s="135"/>
      <c r="CSJ7" s="135"/>
      <c r="CSK7" s="135"/>
      <c r="CSL7" s="135"/>
      <c r="CSM7" s="135"/>
      <c r="CSN7" s="135"/>
      <c r="CSO7" s="135"/>
      <c r="CSP7" s="135"/>
      <c r="CSQ7" s="135"/>
      <c r="CSR7" s="135"/>
      <c r="CSS7" s="135"/>
      <c r="CST7" s="135"/>
      <c r="CSU7" s="135"/>
      <c r="CSV7" s="135"/>
      <c r="CSW7" s="135"/>
      <c r="CSX7" s="135"/>
      <c r="CSY7" s="135"/>
      <c r="CSZ7" s="135"/>
      <c r="CTA7" s="135"/>
      <c r="CTB7" s="135"/>
      <c r="CTC7" s="135"/>
      <c r="CTD7" s="135"/>
      <c r="CTE7" s="135"/>
      <c r="CTF7" s="135"/>
      <c r="CTG7" s="135"/>
      <c r="CTH7" s="135"/>
      <c r="CTI7" s="135"/>
      <c r="CTJ7" s="135"/>
      <c r="CTK7" s="135"/>
      <c r="CTL7" s="135"/>
      <c r="CTM7" s="135"/>
      <c r="CTN7" s="135"/>
      <c r="CTO7" s="135"/>
      <c r="CTP7" s="135"/>
      <c r="CTQ7" s="135"/>
      <c r="CTR7" s="135"/>
      <c r="CTS7" s="135"/>
      <c r="CTT7" s="135"/>
      <c r="CTU7" s="135"/>
      <c r="CTV7" s="135"/>
      <c r="CTW7" s="135"/>
      <c r="CTX7" s="135"/>
      <c r="CTY7" s="135"/>
      <c r="CTZ7" s="135"/>
      <c r="CUA7" s="135"/>
      <c r="CUB7" s="135"/>
      <c r="CUC7" s="135"/>
      <c r="CUD7" s="135"/>
      <c r="CUE7" s="135"/>
      <c r="CUF7" s="135"/>
      <c r="CUG7" s="135"/>
      <c r="CUH7" s="135"/>
      <c r="CUI7" s="135"/>
      <c r="CUJ7" s="135"/>
      <c r="CUK7" s="135"/>
      <c r="CUL7" s="135"/>
      <c r="CUM7" s="135"/>
      <c r="CUN7" s="135"/>
      <c r="CUO7" s="135"/>
      <c r="CUP7" s="135"/>
      <c r="CUQ7" s="135"/>
      <c r="CUR7" s="135"/>
      <c r="CUS7" s="135"/>
      <c r="CUT7" s="135"/>
      <c r="CUU7" s="135"/>
      <c r="CUV7" s="135"/>
      <c r="CUW7" s="135"/>
      <c r="CUX7" s="135"/>
      <c r="CUY7" s="135"/>
      <c r="CUZ7" s="135"/>
      <c r="CVA7" s="135"/>
      <c r="CVB7" s="135"/>
      <c r="CVC7" s="135"/>
      <c r="CVD7" s="135"/>
      <c r="CVE7" s="135"/>
      <c r="CVF7" s="135"/>
      <c r="CVG7" s="135"/>
      <c r="CVH7" s="135"/>
      <c r="CVI7" s="135"/>
      <c r="CVJ7" s="135"/>
      <c r="CVK7" s="135"/>
      <c r="CVL7" s="135"/>
      <c r="CVM7" s="135"/>
      <c r="CVN7" s="135"/>
      <c r="CVO7" s="135"/>
      <c r="CVP7" s="135"/>
      <c r="CVQ7" s="135"/>
      <c r="CVR7" s="135"/>
      <c r="CVS7" s="135"/>
      <c r="CVT7" s="135"/>
      <c r="CVU7" s="135"/>
      <c r="CVV7" s="135"/>
      <c r="CVW7" s="135"/>
      <c r="CVX7" s="135"/>
      <c r="CVY7" s="135"/>
      <c r="CVZ7" s="135"/>
      <c r="CWA7" s="135"/>
      <c r="CWB7" s="135"/>
      <c r="CWC7" s="135"/>
      <c r="CWD7" s="135"/>
      <c r="CWE7" s="135"/>
      <c r="CWF7" s="135"/>
      <c r="CWG7" s="135"/>
      <c r="CWH7" s="135"/>
      <c r="CWI7" s="135"/>
      <c r="CWJ7" s="135"/>
      <c r="CWK7" s="135"/>
      <c r="CWL7" s="135"/>
      <c r="CWM7" s="135"/>
      <c r="CWN7" s="135"/>
      <c r="CWO7" s="135"/>
      <c r="CWP7" s="135"/>
      <c r="CWQ7" s="135"/>
      <c r="CWR7" s="135"/>
      <c r="CWS7" s="135"/>
      <c r="CWT7" s="135"/>
      <c r="CWU7" s="135"/>
      <c r="CWV7" s="135"/>
      <c r="CWW7" s="135"/>
      <c r="CWX7" s="135"/>
      <c r="CWY7" s="135"/>
      <c r="CWZ7" s="135"/>
      <c r="CXA7" s="135"/>
      <c r="CXB7" s="135"/>
      <c r="CXC7" s="135"/>
      <c r="CXD7" s="135"/>
      <c r="CXE7" s="135"/>
      <c r="CXF7" s="135"/>
      <c r="CXG7" s="135"/>
      <c r="CXH7" s="135"/>
      <c r="CXI7" s="135"/>
      <c r="CXJ7" s="135"/>
      <c r="CXK7" s="135"/>
      <c r="CXL7" s="135"/>
      <c r="CXM7" s="135"/>
      <c r="CXN7" s="135"/>
      <c r="CXO7" s="135"/>
      <c r="CXP7" s="135"/>
      <c r="CXQ7" s="135"/>
      <c r="CXR7" s="135"/>
      <c r="CXS7" s="135"/>
      <c r="CXT7" s="135"/>
      <c r="CXU7" s="135"/>
      <c r="CXV7" s="135"/>
      <c r="CXW7" s="135"/>
      <c r="CXX7" s="135"/>
      <c r="CXY7" s="135"/>
      <c r="CXZ7" s="135"/>
      <c r="CYA7" s="135"/>
      <c r="CYB7" s="135"/>
      <c r="CYC7" s="135"/>
      <c r="CYD7" s="135"/>
      <c r="CYE7" s="135"/>
      <c r="CYF7" s="135"/>
      <c r="CYG7" s="135"/>
      <c r="CYH7" s="135"/>
      <c r="CYI7" s="135"/>
      <c r="CYJ7" s="135"/>
      <c r="CYK7" s="135"/>
      <c r="CYL7" s="135"/>
      <c r="CYM7" s="135"/>
      <c r="CYN7" s="135"/>
      <c r="CYO7" s="135"/>
      <c r="CYP7" s="135"/>
      <c r="CYQ7" s="135"/>
      <c r="CYR7" s="135"/>
      <c r="CYS7" s="135"/>
      <c r="CYT7" s="135"/>
      <c r="CYU7" s="135"/>
      <c r="CYV7" s="135"/>
      <c r="CYW7" s="135"/>
      <c r="CYX7" s="135"/>
      <c r="CYY7" s="135"/>
      <c r="CYZ7" s="135"/>
      <c r="CZA7" s="135"/>
      <c r="CZB7" s="135"/>
      <c r="CZC7" s="135"/>
      <c r="CZD7" s="135"/>
      <c r="CZE7" s="135"/>
      <c r="CZF7" s="135"/>
      <c r="CZG7" s="135"/>
      <c r="CZH7" s="135"/>
      <c r="CZI7" s="135"/>
      <c r="CZJ7" s="135"/>
      <c r="CZK7" s="135"/>
      <c r="CZL7" s="135"/>
      <c r="CZM7" s="135"/>
      <c r="CZN7" s="135"/>
      <c r="CZO7" s="135"/>
      <c r="CZP7" s="135"/>
      <c r="CZQ7" s="135"/>
      <c r="CZR7" s="135"/>
      <c r="CZS7" s="135"/>
      <c r="CZT7" s="135"/>
      <c r="CZU7" s="135"/>
      <c r="CZV7" s="135"/>
      <c r="CZW7" s="135"/>
      <c r="CZX7" s="135"/>
      <c r="CZY7" s="135"/>
      <c r="CZZ7" s="135"/>
      <c r="DAA7" s="135"/>
      <c r="DAB7" s="135"/>
      <c r="DAC7" s="135"/>
      <c r="DAD7" s="135"/>
      <c r="DAE7" s="135"/>
      <c r="DAF7" s="135"/>
      <c r="DAG7" s="135"/>
      <c r="DAH7" s="135"/>
      <c r="DAI7" s="135"/>
      <c r="DAJ7" s="135"/>
      <c r="DAK7" s="135"/>
      <c r="DAL7" s="135"/>
      <c r="DAM7" s="135"/>
      <c r="DAN7" s="135"/>
      <c r="DAO7" s="135"/>
      <c r="DAP7" s="135"/>
      <c r="DAQ7" s="135"/>
      <c r="DAR7" s="135"/>
      <c r="DAS7" s="135"/>
      <c r="DAT7" s="135"/>
      <c r="DAU7" s="135"/>
      <c r="DAV7" s="135"/>
      <c r="DAW7" s="135"/>
      <c r="DAX7" s="135"/>
      <c r="DAY7" s="135"/>
      <c r="DAZ7" s="135"/>
      <c r="DBA7" s="135"/>
      <c r="DBB7" s="135"/>
      <c r="DBC7" s="135"/>
      <c r="DBD7" s="135"/>
      <c r="DBE7" s="135"/>
      <c r="DBF7" s="135"/>
      <c r="DBG7" s="135"/>
      <c r="DBH7" s="135"/>
      <c r="DBI7" s="135"/>
      <c r="DBJ7" s="135"/>
      <c r="DBK7" s="135"/>
      <c r="DBL7" s="135"/>
      <c r="DBM7" s="135"/>
      <c r="DBN7" s="135"/>
      <c r="DBO7" s="135"/>
      <c r="DBP7" s="135"/>
      <c r="DBQ7" s="135"/>
      <c r="DBR7" s="135"/>
      <c r="DBS7" s="135"/>
      <c r="DBT7" s="135"/>
      <c r="DBU7" s="135"/>
      <c r="DBV7" s="135"/>
      <c r="DBW7" s="135"/>
      <c r="DBX7" s="135"/>
      <c r="DBY7" s="135"/>
      <c r="DBZ7" s="135"/>
      <c r="DCA7" s="135"/>
      <c r="DCB7" s="135"/>
      <c r="DCC7" s="135"/>
      <c r="DCD7" s="135"/>
      <c r="DCE7" s="135"/>
      <c r="DCF7" s="135"/>
      <c r="DCG7" s="135"/>
      <c r="DCH7" s="135"/>
      <c r="DCI7" s="135"/>
      <c r="DCJ7" s="135"/>
      <c r="DCK7" s="135"/>
      <c r="DCL7" s="135"/>
      <c r="DCM7" s="135"/>
      <c r="DCN7" s="135"/>
      <c r="DCO7" s="135"/>
      <c r="DCP7" s="135"/>
      <c r="DCQ7" s="135"/>
      <c r="DCR7" s="135"/>
      <c r="DCS7" s="135"/>
      <c r="DCT7" s="135"/>
      <c r="DCU7" s="135"/>
      <c r="DCV7" s="135"/>
      <c r="DCW7" s="135"/>
      <c r="DCX7" s="135"/>
      <c r="DCY7" s="135"/>
      <c r="DCZ7" s="135"/>
      <c r="DDA7" s="135"/>
      <c r="DDB7" s="135"/>
      <c r="DDC7" s="135"/>
      <c r="DDD7" s="135"/>
      <c r="DDE7" s="135"/>
      <c r="DDF7" s="135"/>
      <c r="DDG7" s="135"/>
      <c r="DDH7" s="135"/>
      <c r="DDI7" s="135"/>
      <c r="DDJ7" s="135"/>
      <c r="DDK7" s="135"/>
      <c r="DDL7" s="135"/>
      <c r="DDM7" s="135"/>
      <c r="DDN7" s="135"/>
      <c r="DDO7" s="135"/>
      <c r="DDP7" s="135"/>
      <c r="DDQ7" s="135"/>
      <c r="DDR7" s="135"/>
      <c r="DDS7" s="135"/>
      <c r="DDT7" s="135"/>
      <c r="DDU7" s="135"/>
      <c r="DDV7" s="135"/>
      <c r="DDW7" s="135"/>
      <c r="DDX7" s="135"/>
      <c r="DDY7" s="135"/>
      <c r="DDZ7" s="135"/>
      <c r="DEA7" s="135"/>
      <c r="DEB7" s="135"/>
      <c r="DEC7" s="135"/>
      <c r="DED7" s="135"/>
      <c r="DEE7" s="135"/>
      <c r="DEF7" s="135"/>
      <c r="DEG7" s="135"/>
      <c r="DEH7" s="135"/>
      <c r="DEI7" s="135"/>
      <c r="DEJ7" s="135"/>
      <c r="DEK7" s="135"/>
      <c r="DEL7" s="135"/>
      <c r="DEM7" s="135"/>
      <c r="DEN7" s="135"/>
      <c r="DEO7" s="135"/>
      <c r="DEP7" s="135"/>
      <c r="DEQ7" s="135"/>
      <c r="DER7" s="135"/>
      <c r="DES7" s="135"/>
      <c r="DET7" s="135"/>
      <c r="DEU7" s="135"/>
      <c r="DEV7" s="135"/>
      <c r="DEW7" s="135"/>
      <c r="DEX7" s="135"/>
      <c r="DEY7" s="135"/>
      <c r="DEZ7" s="135"/>
      <c r="DFA7" s="135"/>
      <c r="DFB7" s="135"/>
      <c r="DFC7" s="135"/>
      <c r="DFD7" s="135"/>
      <c r="DFE7" s="135"/>
      <c r="DFF7" s="135"/>
      <c r="DFG7" s="135"/>
      <c r="DFH7" s="135"/>
      <c r="DFI7" s="135"/>
      <c r="DFJ7" s="135"/>
      <c r="DFK7" s="135"/>
      <c r="DFL7" s="135"/>
      <c r="DFM7" s="135"/>
      <c r="DFN7" s="135"/>
      <c r="DFO7" s="135"/>
      <c r="DFP7" s="135"/>
      <c r="DFQ7" s="135"/>
      <c r="DFR7" s="135"/>
      <c r="DFS7" s="135"/>
      <c r="DFT7" s="135"/>
      <c r="DFU7" s="135"/>
      <c r="DFV7" s="135"/>
      <c r="DFW7" s="135"/>
      <c r="DFX7" s="135"/>
      <c r="DFY7" s="135"/>
      <c r="DFZ7" s="135"/>
      <c r="DGA7" s="135"/>
      <c r="DGB7" s="135"/>
      <c r="DGC7" s="135"/>
      <c r="DGD7" s="135"/>
      <c r="DGE7" s="135"/>
      <c r="DGF7" s="135"/>
      <c r="DGG7" s="135"/>
      <c r="DGH7" s="135"/>
      <c r="DGI7" s="135"/>
      <c r="DGJ7" s="135"/>
      <c r="DGK7" s="135"/>
      <c r="DGL7" s="135"/>
      <c r="DGM7" s="135"/>
      <c r="DGN7" s="135"/>
      <c r="DGO7" s="135"/>
      <c r="DGP7" s="135"/>
      <c r="DGQ7" s="135"/>
      <c r="DGR7" s="135"/>
      <c r="DGS7" s="135"/>
      <c r="DGT7" s="135"/>
      <c r="DGU7" s="135"/>
      <c r="DGV7" s="135"/>
      <c r="DGW7" s="135"/>
      <c r="DGX7" s="135"/>
      <c r="DGY7" s="135"/>
      <c r="DGZ7" s="135"/>
      <c r="DHA7" s="135"/>
      <c r="DHB7" s="135"/>
      <c r="DHC7" s="135"/>
      <c r="DHD7" s="135"/>
      <c r="DHE7" s="135"/>
      <c r="DHF7" s="135"/>
      <c r="DHG7" s="135"/>
      <c r="DHH7" s="135"/>
      <c r="DHI7" s="135"/>
      <c r="DHJ7" s="135"/>
      <c r="DHK7" s="135"/>
      <c r="DHL7" s="135"/>
      <c r="DHM7" s="135"/>
      <c r="DHN7" s="135"/>
      <c r="DHO7" s="135"/>
      <c r="DHP7" s="135"/>
      <c r="DHQ7" s="135"/>
      <c r="DHR7" s="135"/>
      <c r="DHS7" s="135"/>
      <c r="DHT7" s="135"/>
      <c r="DHU7" s="135"/>
      <c r="DHV7" s="135"/>
      <c r="DHW7" s="135"/>
      <c r="DHX7" s="135"/>
      <c r="DHY7" s="135"/>
      <c r="DHZ7" s="135"/>
      <c r="DIA7" s="135"/>
      <c r="DIB7" s="135"/>
      <c r="DIC7" s="135"/>
      <c r="DID7" s="135"/>
      <c r="DIE7" s="135"/>
      <c r="DIF7" s="135"/>
      <c r="DIG7" s="135"/>
      <c r="DIH7" s="135"/>
      <c r="DII7" s="135"/>
      <c r="DIJ7" s="135"/>
      <c r="DIK7" s="135"/>
      <c r="DIL7" s="135"/>
      <c r="DIM7" s="135"/>
      <c r="DIN7" s="135"/>
      <c r="DIO7" s="135"/>
      <c r="DIP7" s="135"/>
      <c r="DIQ7" s="135"/>
      <c r="DIR7" s="135"/>
      <c r="DIS7" s="135"/>
      <c r="DIT7" s="135"/>
      <c r="DIU7" s="135"/>
      <c r="DIV7" s="135"/>
      <c r="DIW7" s="135"/>
      <c r="DIX7" s="135"/>
      <c r="DIY7" s="135"/>
      <c r="DIZ7" s="135"/>
      <c r="DJA7" s="135"/>
      <c r="DJB7" s="135"/>
      <c r="DJC7" s="135"/>
      <c r="DJD7" s="135"/>
      <c r="DJE7" s="135"/>
      <c r="DJF7" s="135"/>
      <c r="DJG7" s="135"/>
      <c r="DJH7" s="135"/>
      <c r="DJI7" s="135"/>
      <c r="DJJ7" s="135"/>
      <c r="DJK7" s="135"/>
      <c r="DJL7" s="135"/>
      <c r="DJM7" s="135"/>
      <c r="DJN7" s="135"/>
      <c r="DJO7" s="135"/>
      <c r="DJP7" s="135"/>
      <c r="DJQ7" s="135"/>
      <c r="DJR7" s="135"/>
      <c r="DJS7" s="135"/>
      <c r="DJT7" s="135"/>
      <c r="DJU7" s="135"/>
      <c r="DJV7" s="135"/>
      <c r="DJW7" s="135"/>
      <c r="DJX7" s="135"/>
      <c r="DJY7" s="135"/>
      <c r="DJZ7" s="135"/>
      <c r="DKA7" s="135"/>
      <c r="DKB7" s="135"/>
      <c r="DKC7" s="135"/>
      <c r="DKD7" s="135"/>
      <c r="DKE7" s="135"/>
      <c r="DKF7" s="135"/>
      <c r="DKG7" s="135"/>
      <c r="DKH7" s="135"/>
      <c r="DKI7" s="135"/>
      <c r="DKJ7" s="135"/>
      <c r="DKK7" s="135"/>
      <c r="DKL7" s="135"/>
      <c r="DKM7" s="135"/>
      <c r="DKN7" s="135"/>
      <c r="DKO7" s="135"/>
      <c r="DKP7" s="135"/>
      <c r="DKQ7" s="135"/>
      <c r="DKR7" s="135"/>
      <c r="DKS7" s="135"/>
      <c r="DKT7" s="135"/>
      <c r="DKU7" s="135"/>
      <c r="DKV7" s="135"/>
      <c r="DKW7" s="135"/>
      <c r="DKX7" s="135"/>
      <c r="DKY7" s="135"/>
      <c r="DKZ7" s="135"/>
      <c r="DLA7" s="135"/>
      <c r="DLB7" s="135"/>
      <c r="DLC7" s="135"/>
      <c r="DLD7" s="135"/>
      <c r="DLE7" s="135"/>
      <c r="DLF7" s="135"/>
      <c r="DLG7" s="135"/>
      <c r="DLH7" s="135"/>
      <c r="DLI7" s="135"/>
      <c r="DLJ7" s="135"/>
      <c r="DLK7" s="135"/>
      <c r="DLL7" s="135"/>
      <c r="DLM7" s="135"/>
      <c r="DLN7" s="135"/>
      <c r="DLO7" s="135"/>
      <c r="DLP7" s="135"/>
      <c r="DLQ7" s="135"/>
      <c r="DLR7" s="135"/>
      <c r="DLS7" s="135"/>
      <c r="DLT7" s="135"/>
      <c r="DLU7" s="135"/>
      <c r="DLV7" s="135"/>
      <c r="DLW7" s="135"/>
      <c r="DLX7" s="135"/>
      <c r="DLY7" s="135"/>
      <c r="DLZ7" s="135"/>
      <c r="DMA7" s="135"/>
      <c r="DMB7" s="135"/>
      <c r="DMC7" s="135"/>
      <c r="DMD7" s="135"/>
      <c r="DME7" s="135"/>
      <c r="DMF7" s="135"/>
      <c r="DMG7" s="135"/>
      <c r="DMH7" s="135"/>
      <c r="DMI7" s="135"/>
      <c r="DMJ7" s="135"/>
      <c r="DMK7" s="135"/>
      <c r="DML7" s="135"/>
      <c r="DMM7" s="135"/>
      <c r="DMN7" s="135"/>
      <c r="DMO7" s="135"/>
      <c r="DMP7" s="135"/>
      <c r="DMQ7" s="135"/>
      <c r="DMR7" s="135"/>
      <c r="DMS7" s="135"/>
      <c r="DMT7" s="135"/>
      <c r="DMU7" s="135"/>
      <c r="DMV7" s="135"/>
      <c r="DMW7" s="135"/>
      <c r="DMX7" s="135"/>
      <c r="DMY7" s="135"/>
      <c r="DMZ7" s="135"/>
      <c r="DNA7" s="135"/>
      <c r="DNB7" s="135"/>
      <c r="DNC7" s="135"/>
      <c r="DND7" s="135"/>
      <c r="DNE7" s="135"/>
      <c r="DNF7" s="135"/>
      <c r="DNG7" s="135"/>
      <c r="DNH7" s="135"/>
      <c r="DNI7" s="135"/>
      <c r="DNJ7" s="135"/>
      <c r="DNK7" s="135"/>
      <c r="DNL7" s="135"/>
      <c r="DNM7" s="135"/>
      <c r="DNN7" s="135"/>
      <c r="DNO7" s="135"/>
      <c r="DNP7" s="135"/>
      <c r="DNQ7" s="135"/>
      <c r="DNR7" s="135"/>
      <c r="DNS7" s="135"/>
      <c r="DNT7" s="135"/>
      <c r="DNU7" s="135"/>
      <c r="DNV7" s="135"/>
      <c r="DNW7" s="135"/>
      <c r="DNX7" s="135"/>
      <c r="DNY7" s="135"/>
      <c r="DNZ7" s="135"/>
      <c r="DOA7" s="135"/>
      <c r="DOB7" s="135"/>
      <c r="DOC7" s="135"/>
      <c r="DOD7" s="135"/>
      <c r="DOE7" s="135"/>
      <c r="DOF7" s="135"/>
      <c r="DOG7" s="135"/>
      <c r="DOH7" s="135"/>
      <c r="DOI7" s="135"/>
      <c r="DOJ7" s="135"/>
      <c r="DOK7" s="135"/>
      <c r="DOL7" s="135"/>
      <c r="DOM7" s="135"/>
      <c r="DON7" s="135"/>
      <c r="DOO7" s="135"/>
      <c r="DOP7" s="135"/>
      <c r="DOQ7" s="135"/>
      <c r="DOR7" s="135"/>
      <c r="DOS7" s="135"/>
      <c r="DOT7" s="135"/>
      <c r="DOU7" s="135"/>
      <c r="DOV7" s="135"/>
      <c r="DOW7" s="135"/>
      <c r="DOX7" s="135"/>
      <c r="DOY7" s="135"/>
      <c r="DOZ7" s="135"/>
      <c r="DPA7" s="135"/>
      <c r="DPB7" s="135"/>
      <c r="DPC7" s="135"/>
      <c r="DPD7" s="135"/>
      <c r="DPE7" s="135"/>
      <c r="DPF7" s="135"/>
      <c r="DPG7" s="135"/>
      <c r="DPH7" s="135"/>
      <c r="DPI7" s="135"/>
      <c r="DPJ7" s="135"/>
      <c r="DPK7" s="135"/>
      <c r="DPL7" s="135"/>
      <c r="DPM7" s="135"/>
      <c r="DPN7" s="135"/>
      <c r="DPO7" s="135"/>
      <c r="DPP7" s="135"/>
      <c r="DPQ7" s="135"/>
      <c r="DPR7" s="135"/>
      <c r="DPS7" s="135"/>
      <c r="DPT7" s="135"/>
      <c r="DPU7" s="135"/>
      <c r="DPV7" s="135"/>
      <c r="DPW7" s="135"/>
      <c r="DPX7" s="135"/>
      <c r="DPY7" s="135"/>
      <c r="DPZ7" s="135"/>
      <c r="DQA7" s="135"/>
      <c r="DQB7" s="135"/>
      <c r="DQC7" s="135"/>
      <c r="DQD7" s="135"/>
      <c r="DQE7" s="135"/>
      <c r="DQF7" s="135"/>
      <c r="DQG7" s="135"/>
      <c r="DQH7" s="135"/>
      <c r="DQI7" s="135"/>
      <c r="DQJ7" s="135"/>
      <c r="DQK7" s="135"/>
      <c r="DQL7" s="135"/>
      <c r="DQM7" s="135"/>
      <c r="DQN7" s="135"/>
      <c r="DQO7" s="135"/>
      <c r="DQP7" s="135"/>
      <c r="DQQ7" s="135"/>
      <c r="DQR7" s="135"/>
      <c r="DQS7" s="135"/>
      <c r="DQT7" s="135"/>
      <c r="DQU7" s="135"/>
      <c r="DQV7" s="135"/>
      <c r="DQW7" s="135"/>
      <c r="DQX7" s="135"/>
      <c r="DQY7" s="135"/>
      <c r="DQZ7" s="135"/>
      <c r="DRA7" s="135"/>
      <c r="DRB7" s="135"/>
      <c r="DRC7" s="135"/>
      <c r="DRD7" s="135"/>
      <c r="DRE7" s="135"/>
      <c r="DRF7" s="135"/>
      <c r="DRG7" s="135"/>
      <c r="DRH7" s="135"/>
      <c r="DRI7" s="135"/>
      <c r="DRJ7" s="135"/>
      <c r="DRK7" s="135"/>
      <c r="DRL7" s="135"/>
      <c r="DRM7" s="135"/>
      <c r="DRN7" s="135"/>
      <c r="DRO7" s="135"/>
      <c r="DRP7" s="135"/>
      <c r="DRQ7" s="135"/>
      <c r="DRR7" s="135"/>
      <c r="DRS7" s="135"/>
      <c r="DRT7" s="135"/>
      <c r="DRU7" s="135"/>
      <c r="DRV7" s="135"/>
      <c r="DRW7" s="135"/>
      <c r="DRX7" s="135"/>
      <c r="DRY7" s="135"/>
      <c r="DRZ7" s="135"/>
      <c r="DSA7" s="135"/>
      <c r="DSB7" s="135"/>
      <c r="DSC7" s="135"/>
      <c r="DSD7" s="135"/>
      <c r="DSE7" s="135"/>
      <c r="DSF7" s="135"/>
      <c r="DSG7" s="135"/>
      <c r="DSH7" s="135"/>
      <c r="DSI7" s="135"/>
      <c r="DSJ7" s="135"/>
      <c r="DSK7" s="135"/>
      <c r="DSL7" s="135"/>
      <c r="DSM7" s="135"/>
      <c r="DSN7" s="135"/>
      <c r="DSO7" s="135"/>
      <c r="DSP7" s="135"/>
      <c r="DSQ7" s="135"/>
      <c r="DSR7" s="135"/>
      <c r="DSS7" s="135"/>
      <c r="DST7" s="135"/>
      <c r="DSU7" s="135"/>
      <c r="DSV7" s="135"/>
      <c r="DSW7" s="135"/>
      <c r="DSX7" s="135"/>
      <c r="DSY7" s="135"/>
      <c r="DSZ7" s="135"/>
      <c r="DTA7" s="135"/>
      <c r="DTB7" s="135"/>
      <c r="DTC7" s="135"/>
      <c r="DTD7" s="135"/>
      <c r="DTE7" s="135"/>
      <c r="DTF7" s="135"/>
      <c r="DTG7" s="135"/>
      <c r="DTH7" s="135"/>
      <c r="DTI7" s="135"/>
      <c r="DTJ7" s="135"/>
      <c r="DTK7" s="135"/>
      <c r="DTL7" s="135"/>
      <c r="DTM7" s="135"/>
      <c r="DTN7" s="135"/>
      <c r="DTO7" s="135"/>
      <c r="DTP7" s="135"/>
      <c r="DTQ7" s="135"/>
      <c r="DTR7" s="135"/>
      <c r="DTS7" s="135"/>
      <c r="DTT7" s="135"/>
      <c r="DTU7" s="135"/>
      <c r="DTV7" s="135"/>
      <c r="DTW7" s="135"/>
      <c r="DTX7" s="135"/>
      <c r="DTY7" s="135"/>
      <c r="DTZ7" s="135"/>
      <c r="DUA7" s="135"/>
      <c r="DUB7" s="135"/>
      <c r="DUC7" s="135"/>
      <c r="DUD7" s="135"/>
      <c r="DUE7" s="135"/>
      <c r="DUF7" s="135"/>
      <c r="DUG7" s="135"/>
      <c r="DUH7" s="135"/>
      <c r="DUI7" s="135"/>
      <c r="DUJ7" s="135"/>
      <c r="DUK7" s="135"/>
      <c r="DUL7" s="135"/>
      <c r="DUM7" s="135"/>
      <c r="DUN7" s="135"/>
      <c r="DUO7" s="135"/>
      <c r="DUP7" s="135"/>
      <c r="DUQ7" s="135"/>
      <c r="DUR7" s="135"/>
      <c r="DUS7" s="135"/>
      <c r="DUT7" s="135"/>
      <c r="DUU7" s="135"/>
      <c r="DUV7" s="135"/>
      <c r="DUW7" s="135"/>
      <c r="DUX7" s="135"/>
      <c r="DUY7" s="135"/>
      <c r="DUZ7" s="135"/>
      <c r="DVA7" s="135"/>
      <c r="DVB7" s="135"/>
      <c r="DVC7" s="135"/>
      <c r="DVD7" s="135"/>
      <c r="DVE7" s="135"/>
      <c r="DVF7" s="135"/>
      <c r="DVG7" s="135"/>
      <c r="DVH7" s="135"/>
      <c r="DVI7" s="135"/>
      <c r="DVJ7" s="135"/>
      <c r="DVK7" s="135"/>
      <c r="DVL7" s="135"/>
      <c r="DVM7" s="135"/>
      <c r="DVN7" s="135"/>
      <c r="DVO7" s="135"/>
      <c r="DVP7" s="135"/>
      <c r="DVQ7" s="135"/>
      <c r="DVR7" s="135"/>
      <c r="DVS7" s="135"/>
      <c r="DVT7" s="135"/>
      <c r="DVU7" s="135"/>
      <c r="DVV7" s="135"/>
      <c r="DVW7" s="135"/>
      <c r="DVX7" s="135"/>
      <c r="DVY7" s="135"/>
      <c r="DVZ7" s="135"/>
      <c r="DWA7" s="135"/>
      <c r="DWB7" s="135"/>
      <c r="DWC7" s="135"/>
      <c r="DWD7" s="135"/>
      <c r="DWE7" s="135"/>
      <c r="DWF7" s="135"/>
      <c r="DWG7" s="135"/>
      <c r="DWH7" s="135"/>
      <c r="DWI7" s="135"/>
      <c r="DWJ7" s="135"/>
      <c r="DWK7" s="135"/>
      <c r="DWL7" s="135"/>
      <c r="DWM7" s="135"/>
      <c r="DWN7" s="135"/>
      <c r="DWO7" s="135"/>
      <c r="DWP7" s="135"/>
      <c r="DWQ7" s="135"/>
      <c r="DWR7" s="135"/>
      <c r="DWS7" s="135"/>
      <c r="DWT7" s="135"/>
      <c r="DWU7" s="135"/>
      <c r="DWV7" s="135"/>
      <c r="DWW7" s="135"/>
      <c r="DWX7" s="135"/>
      <c r="DWY7" s="135"/>
      <c r="DWZ7" s="135"/>
      <c r="DXA7" s="135"/>
      <c r="DXB7" s="135"/>
      <c r="DXC7" s="135"/>
      <c r="DXD7" s="135"/>
      <c r="DXE7" s="135"/>
      <c r="DXF7" s="135"/>
      <c r="DXG7" s="135"/>
      <c r="DXH7" s="135"/>
      <c r="DXI7" s="135"/>
      <c r="DXJ7" s="135"/>
      <c r="DXK7" s="135"/>
      <c r="DXL7" s="135"/>
      <c r="DXM7" s="135"/>
      <c r="DXN7" s="135"/>
      <c r="DXO7" s="135"/>
      <c r="DXP7" s="135"/>
      <c r="DXQ7" s="135"/>
      <c r="DXR7" s="135"/>
      <c r="DXS7" s="135"/>
      <c r="DXT7" s="135"/>
      <c r="DXU7" s="135"/>
      <c r="DXV7" s="135"/>
      <c r="DXW7" s="135"/>
      <c r="DXX7" s="135"/>
      <c r="DXY7" s="135"/>
      <c r="DXZ7" s="135"/>
      <c r="DYA7" s="135"/>
      <c r="DYB7" s="135"/>
      <c r="DYC7" s="135"/>
      <c r="DYD7" s="135"/>
      <c r="DYE7" s="135"/>
      <c r="DYF7" s="135"/>
      <c r="DYG7" s="135"/>
      <c r="DYH7" s="135"/>
      <c r="DYI7" s="135"/>
      <c r="DYJ7" s="135"/>
      <c r="DYK7" s="135"/>
      <c r="DYL7" s="135"/>
      <c r="DYM7" s="135"/>
      <c r="DYN7" s="135"/>
      <c r="DYO7" s="135"/>
      <c r="DYP7" s="135"/>
      <c r="DYQ7" s="135"/>
      <c r="DYR7" s="135"/>
      <c r="DYS7" s="135"/>
      <c r="DYT7" s="135"/>
      <c r="DYU7" s="135"/>
      <c r="DYV7" s="135"/>
      <c r="DYW7" s="135"/>
      <c r="DYX7" s="135"/>
      <c r="DYY7" s="135"/>
      <c r="DYZ7" s="135"/>
      <c r="DZA7" s="135"/>
      <c r="DZB7" s="135"/>
      <c r="DZC7" s="135"/>
      <c r="DZD7" s="135"/>
      <c r="DZE7" s="135"/>
      <c r="DZF7" s="135"/>
      <c r="DZG7" s="135"/>
      <c r="DZH7" s="135"/>
      <c r="DZI7" s="135"/>
      <c r="DZJ7" s="135"/>
      <c r="DZK7" s="135"/>
      <c r="DZL7" s="135"/>
      <c r="DZM7" s="135"/>
      <c r="DZN7" s="135"/>
      <c r="DZO7" s="135"/>
      <c r="DZP7" s="135"/>
      <c r="DZQ7" s="135"/>
      <c r="DZR7" s="135"/>
      <c r="DZS7" s="135"/>
      <c r="DZT7" s="135"/>
      <c r="DZU7" s="135"/>
      <c r="DZV7" s="135"/>
      <c r="DZW7" s="135"/>
      <c r="DZX7" s="135"/>
      <c r="DZY7" s="135"/>
      <c r="DZZ7" s="135"/>
      <c r="EAA7" s="135"/>
      <c r="EAB7" s="135"/>
      <c r="EAC7" s="135"/>
      <c r="EAD7" s="135"/>
      <c r="EAE7" s="135"/>
      <c r="EAF7" s="135"/>
      <c r="EAG7" s="135"/>
      <c r="EAH7" s="135"/>
      <c r="EAI7" s="135"/>
      <c r="EAJ7" s="135"/>
      <c r="EAK7" s="135"/>
      <c r="EAL7" s="135"/>
      <c r="EAM7" s="135"/>
      <c r="EAN7" s="135"/>
      <c r="EAO7" s="135"/>
      <c r="EAP7" s="135"/>
      <c r="EAQ7" s="135"/>
      <c r="EAR7" s="135"/>
      <c r="EAS7" s="135"/>
      <c r="EAT7" s="135"/>
      <c r="EAU7" s="135"/>
      <c r="EAV7" s="135"/>
      <c r="EAW7" s="135"/>
      <c r="EAX7" s="135"/>
      <c r="EAY7" s="135"/>
      <c r="EAZ7" s="135"/>
      <c r="EBA7" s="135"/>
      <c r="EBB7" s="135"/>
      <c r="EBC7" s="135"/>
      <c r="EBD7" s="135"/>
      <c r="EBE7" s="135"/>
      <c r="EBF7" s="135"/>
      <c r="EBG7" s="135"/>
      <c r="EBH7" s="135"/>
      <c r="EBI7" s="135"/>
      <c r="EBJ7" s="135"/>
      <c r="EBK7" s="135"/>
      <c r="EBL7" s="135"/>
      <c r="EBM7" s="135"/>
      <c r="EBN7" s="135"/>
      <c r="EBO7" s="135"/>
      <c r="EBP7" s="135"/>
      <c r="EBQ7" s="135"/>
      <c r="EBR7" s="135"/>
      <c r="EBS7" s="135"/>
      <c r="EBT7" s="135"/>
      <c r="EBU7" s="135"/>
      <c r="EBV7" s="135"/>
      <c r="EBW7" s="135"/>
      <c r="EBX7" s="135"/>
      <c r="EBY7" s="135"/>
      <c r="EBZ7" s="135"/>
      <c r="ECA7" s="135"/>
      <c r="ECB7" s="135"/>
      <c r="ECC7" s="135"/>
      <c r="ECD7" s="135"/>
      <c r="ECE7" s="135"/>
      <c r="ECF7" s="135"/>
      <c r="ECG7" s="135"/>
      <c r="ECH7" s="135"/>
      <c r="ECI7" s="135"/>
      <c r="ECJ7" s="135"/>
      <c r="ECK7" s="135"/>
      <c r="ECL7" s="135"/>
      <c r="ECM7" s="135"/>
      <c r="ECN7" s="135"/>
      <c r="ECO7" s="135"/>
      <c r="ECP7" s="135"/>
      <c r="ECQ7" s="135"/>
      <c r="ECR7" s="135"/>
      <c r="ECS7" s="135"/>
      <c r="ECT7" s="135"/>
      <c r="ECU7" s="135"/>
      <c r="ECV7" s="135"/>
      <c r="ECW7" s="135"/>
      <c r="ECX7" s="135"/>
      <c r="ECY7" s="135"/>
      <c r="ECZ7" s="135"/>
      <c r="EDA7" s="135"/>
      <c r="EDB7" s="135"/>
      <c r="EDC7" s="135"/>
      <c r="EDD7" s="135"/>
      <c r="EDE7" s="135"/>
      <c r="EDF7" s="135"/>
      <c r="EDG7" s="135"/>
      <c r="EDH7" s="135"/>
      <c r="EDI7" s="135"/>
      <c r="EDJ7" s="135"/>
      <c r="EDK7" s="135"/>
      <c r="EDL7" s="135"/>
      <c r="EDM7" s="135"/>
      <c r="EDN7" s="135"/>
      <c r="EDO7" s="135"/>
      <c r="EDP7" s="135"/>
      <c r="EDQ7" s="135"/>
      <c r="EDR7" s="135"/>
      <c r="EDS7" s="135"/>
      <c r="EDT7" s="135"/>
      <c r="EDU7" s="135"/>
      <c r="EDV7" s="135"/>
      <c r="EDW7" s="135"/>
      <c r="EDX7" s="135"/>
      <c r="EDY7" s="135"/>
      <c r="EDZ7" s="135"/>
      <c r="EEA7" s="135"/>
      <c r="EEB7" s="135"/>
      <c r="EEC7" s="135"/>
      <c r="EED7" s="135"/>
      <c r="EEE7" s="135"/>
      <c r="EEF7" s="135"/>
      <c r="EEG7" s="135"/>
      <c r="EEH7" s="135"/>
      <c r="EEI7" s="135"/>
      <c r="EEJ7" s="135"/>
      <c r="EEK7" s="135"/>
      <c r="EEL7" s="135"/>
      <c r="EEM7" s="135"/>
      <c r="EEN7" s="135"/>
      <c r="EEO7" s="135"/>
      <c r="EEP7" s="135"/>
      <c r="EEQ7" s="135"/>
      <c r="EER7" s="135"/>
      <c r="EES7" s="135"/>
      <c r="EET7" s="135"/>
      <c r="EEU7" s="135"/>
      <c r="EEV7" s="135"/>
      <c r="EEW7" s="135"/>
      <c r="EEX7" s="135"/>
      <c r="EEY7" s="135"/>
      <c r="EEZ7" s="135"/>
      <c r="EFA7" s="135"/>
      <c r="EFB7" s="135"/>
      <c r="EFC7" s="135"/>
      <c r="EFD7" s="135"/>
      <c r="EFE7" s="135"/>
      <c r="EFF7" s="135"/>
      <c r="EFG7" s="135"/>
      <c r="EFH7" s="135"/>
      <c r="EFI7" s="135"/>
      <c r="EFJ7" s="135"/>
      <c r="EFK7" s="135"/>
      <c r="EFL7" s="135"/>
      <c r="EFM7" s="135"/>
      <c r="EFN7" s="135"/>
      <c r="EFO7" s="135"/>
      <c r="EFP7" s="135"/>
      <c r="EFQ7" s="135"/>
      <c r="EFR7" s="135"/>
      <c r="EFS7" s="135"/>
      <c r="EFT7" s="135"/>
      <c r="EFU7" s="135"/>
      <c r="EFV7" s="135"/>
      <c r="EFW7" s="135"/>
      <c r="EFX7" s="135"/>
      <c r="EFY7" s="135"/>
      <c r="EFZ7" s="135"/>
      <c r="EGA7" s="135"/>
      <c r="EGB7" s="135"/>
      <c r="EGC7" s="135"/>
      <c r="EGD7" s="135"/>
      <c r="EGE7" s="135"/>
      <c r="EGF7" s="135"/>
      <c r="EGG7" s="135"/>
      <c r="EGH7" s="135"/>
      <c r="EGI7" s="135"/>
      <c r="EGJ7" s="135"/>
      <c r="EGK7" s="135"/>
      <c r="EGL7" s="135"/>
      <c r="EGM7" s="135"/>
      <c r="EGN7" s="135"/>
      <c r="EGO7" s="135"/>
      <c r="EGP7" s="135"/>
      <c r="EGQ7" s="135"/>
      <c r="EGR7" s="135"/>
      <c r="EGS7" s="135"/>
      <c r="EGT7" s="135"/>
      <c r="EGU7" s="135"/>
      <c r="EGV7" s="135"/>
      <c r="EGW7" s="135"/>
      <c r="EGX7" s="135"/>
      <c r="EGY7" s="135"/>
      <c r="EGZ7" s="135"/>
      <c r="EHA7" s="135"/>
      <c r="EHB7" s="135"/>
      <c r="EHC7" s="135"/>
      <c r="EHD7" s="135"/>
      <c r="EHE7" s="135"/>
      <c r="EHF7" s="135"/>
      <c r="EHG7" s="135"/>
      <c r="EHH7" s="135"/>
      <c r="EHI7" s="135"/>
      <c r="EHJ7" s="135"/>
      <c r="EHK7" s="135"/>
      <c r="EHL7" s="135"/>
      <c r="EHM7" s="135"/>
      <c r="EHN7" s="135"/>
      <c r="EHO7" s="135"/>
      <c r="EHP7" s="135"/>
      <c r="EHQ7" s="135"/>
      <c r="EHR7" s="135"/>
      <c r="EHS7" s="135"/>
      <c r="EHT7" s="135"/>
      <c r="EHU7" s="135"/>
      <c r="EHV7" s="135"/>
      <c r="EHW7" s="135"/>
      <c r="EHX7" s="135"/>
      <c r="EHY7" s="135"/>
      <c r="EHZ7" s="135"/>
      <c r="EIA7" s="135"/>
      <c r="EIB7" s="135"/>
      <c r="EIC7" s="135"/>
      <c r="EID7" s="135"/>
      <c r="EIE7" s="135"/>
      <c r="EIF7" s="135"/>
      <c r="EIG7" s="135"/>
      <c r="EIH7" s="135"/>
      <c r="EII7" s="135"/>
      <c r="EIJ7" s="135"/>
      <c r="EIK7" s="135"/>
      <c r="EIL7" s="135"/>
      <c r="EIM7" s="135"/>
      <c r="EIN7" s="135"/>
      <c r="EIO7" s="135"/>
      <c r="EIP7" s="135"/>
      <c r="EIQ7" s="135"/>
      <c r="EIR7" s="135"/>
      <c r="EIS7" s="135"/>
      <c r="EIT7" s="135"/>
      <c r="EIU7" s="135"/>
      <c r="EIV7" s="135"/>
      <c r="EIW7" s="135"/>
      <c r="EIX7" s="135"/>
      <c r="EIY7" s="135"/>
      <c r="EIZ7" s="135"/>
      <c r="EJA7" s="135"/>
      <c r="EJB7" s="135"/>
      <c r="EJC7" s="135"/>
      <c r="EJD7" s="135"/>
      <c r="EJE7" s="135"/>
      <c r="EJF7" s="135"/>
      <c r="EJG7" s="135"/>
      <c r="EJH7" s="135"/>
      <c r="EJI7" s="135"/>
      <c r="EJJ7" s="135"/>
      <c r="EJK7" s="135"/>
      <c r="EJL7" s="135"/>
      <c r="EJM7" s="135"/>
      <c r="EJN7" s="135"/>
      <c r="EJO7" s="135"/>
      <c r="EJP7" s="135"/>
      <c r="EJQ7" s="135"/>
      <c r="EJR7" s="135"/>
      <c r="EJS7" s="135"/>
      <c r="EJT7" s="135"/>
      <c r="EJU7" s="135"/>
      <c r="EJV7" s="135"/>
      <c r="EJW7" s="135"/>
      <c r="EJX7" s="135"/>
      <c r="EJY7" s="135"/>
      <c r="EJZ7" s="135"/>
      <c r="EKA7" s="135"/>
      <c r="EKB7" s="135"/>
      <c r="EKC7" s="135"/>
      <c r="EKD7" s="135"/>
      <c r="EKE7" s="135"/>
      <c r="EKF7" s="135"/>
      <c r="EKG7" s="135"/>
      <c r="EKH7" s="135"/>
      <c r="EKI7" s="135"/>
      <c r="EKJ7" s="135"/>
      <c r="EKK7" s="135"/>
      <c r="EKL7" s="135"/>
      <c r="EKM7" s="135"/>
      <c r="EKN7" s="135"/>
      <c r="EKO7" s="135"/>
      <c r="EKP7" s="135"/>
      <c r="EKQ7" s="135"/>
      <c r="EKR7" s="135"/>
      <c r="EKS7" s="135"/>
      <c r="EKT7" s="135"/>
      <c r="EKU7" s="135"/>
      <c r="EKV7" s="135"/>
      <c r="EKW7" s="135"/>
      <c r="EKX7" s="135"/>
      <c r="EKY7" s="135"/>
      <c r="EKZ7" s="135"/>
      <c r="ELA7" s="135"/>
      <c r="ELB7" s="135"/>
      <c r="ELC7" s="135"/>
      <c r="ELD7" s="135"/>
      <c r="ELE7" s="135"/>
      <c r="ELF7" s="135"/>
      <c r="ELG7" s="135"/>
      <c r="ELH7" s="135"/>
      <c r="ELI7" s="135"/>
      <c r="ELJ7" s="135"/>
      <c r="ELK7" s="135"/>
      <c r="ELL7" s="135"/>
      <c r="ELM7" s="135"/>
      <c r="ELN7" s="135"/>
      <c r="ELO7" s="135"/>
      <c r="ELP7" s="135"/>
      <c r="ELQ7" s="135"/>
      <c r="ELR7" s="135"/>
      <c r="ELS7" s="135"/>
      <c r="ELT7" s="135"/>
      <c r="ELU7" s="135"/>
      <c r="ELV7" s="135"/>
      <c r="ELW7" s="135"/>
      <c r="ELX7" s="135"/>
      <c r="ELY7" s="135"/>
      <c r="ELZ7" s="135"/>
      <c r="EMA7" s="135"/>
      <c r="EMB7" s="135"/>
      <c r="EMC7" s="135"/>
      <c r="EMD7" s="135"/>
      <c r="EME7" s="135"/>
      <c r="EMF7" s="135"/>
      <c r="EMG7" s="135"/>
      <c r="EMH7" s="135"/>
      <c r="EMI7" s="135"/>
      <c r="EMJ7" s="135"/>
      <c r="EMK7" s="135"/>
      <c r="EML7" s="135"/>
      <c r="EMM7" s="135"/>
      <c r="EMN7" s="135"/>
      <c r="EMO7" s="135"/>
      <c r="EMP7" s="135"/>
      <c r="EMQ7" s="135"/>
      <c r="EMR7" s="135"/>
      <c r="EMS7" s="135"/>
      <c r="EMT7" s="135"/>
      <c r="EMU7" s="135"/>
      <c r="EMV7" s="135"/>
      <c r="EMW7" s="135"/>
      <c r="EMX7" s="135"/>
      <c r="EMY7" s="135"/>
      <c r="EMZ7" s="135"/>
      <c r="ENA7" s="135"/>
      <c r="ENB7" s="135"/>
      <c r="ENC7" s="135"/>
      <c r="END7" s="135"/>
      <c r="ENE7" s="135"/>
      <c r="ENF7" s="135"/>
      <c r="ENG7" s="135"/>
      <c r="ENH7" s="135"/>
      <c r="ENI7" s="135"/>
      <c r="ENJ7" s="135"/>
      <c r="ENK7" s="135"/>
      <c r="ENL7" s="135"/>
      <c r="ENM7" s="135"/>
      <c r="ENN7" s="135"/>
      <c r="ENO7" s="135"/>
      <c r="ENP7" s="135"/>
      <c r="ENQ7" s="135"/>
      <c r="ENR7" s="135"/>
      <c r="ENS7" s="135"/>
      <c r="ENT7" s="135"/>
      <c r="ENU7" s="135"/>
      <c r="ENV7" s="135"/>
      <c r="ENW7" s="135"/>
      <c r="ENX7" s="135"/>
      <c r="ENY7" s="135"/>
      <c r="ENZ7" s="135"/>
      <c r="EOA7" s="135"/>
      <c r="EOB7" s="135"/>
      <c r="EOC7" s="135"/>
      <c r="EOD7" s="135"/>
      <c r="EOE7" s="135"/>
      <c r="EOF7" s="135"/>
      <c r="EOG7" s="135"/>
      <c r="EOH7" s="135"/>
      <c r="EOI7" s="135"/>
      <c r="EOJ7" s="135"/>
      <c r="EOK7" s="135"/>
      <c r="EOL7" s="135"/>
      <c r="EOM7" s="135"/>
      <c r="EON7" s="135"/>
      <c r="EOO7" s="135"/>
      <c r="EOP7" s="135"/>
      <c r="EOQ7" s="135"/>
      <c r="EOR7" s="135"/>
      <c r="EOS7" s="135"/>
      <c r="EOT7" s="135"/>
      <c r="EOU7" s="135"/>
      <c r="EOV7" s="135"/>
      <c r="EOW7" s="135"/>
      <c r="EOX7" s="135"/>
      <c r="EOY7" s="135"/>
      <c r="EOZ7" s="135"/>
      <c r="EPA7" s="135"/>
      <c r="EPB7" s="135"/>
      <c r="EPC7" s="135"/>
      <c r="EPD7" s="135"/>
      <c r="EPE7" s="135"/>
      <c r="EPF7" s="135"/>
      <c r="EPG7" s="135"/>
      <c r="EPH7" s="135"/>
      <c r="EPI7" s="135"/>
      <c r="EPJ7" s="135"/>
      <c r="EPK7" s="135"/>
      <c r="EPL7" s="135"/>
      <c r="EPM7" s="135"/>
      <c r="EPN7" s="135"/>
      <c r="EPO7" s="135"/>
      <c r="EPP7" s="135"/>
      <c r="EPQ7" s="135"/>
      <c r="EPR7" s="135"/>
      <c r="EPS7" s="135"/>
      <c r="EPT7" s="135"/>
      <c r="EPU7" s="135"/>
      <c r="EPV7" s="135"/>
      <c r="EPW7" s="135"/>
      <c r="EPX7" s="135"/>
      <c r="EPY7" s="135"/>
      <c r="EPZ7" s="135"/>
      <c r="EQA7" s="135"/>
      <c r="EQB7" s="135"/>
      <c r="EQC7" s="135"/>
      <c r="EQD7" s="135"/>
      <c r="EQE7" s="135"/>
      <c r="EQF7" s="135"/>
      <c r="EQG7" s="135"/>
      <c r="EQH7" s="135"/>
      <c r="EQI7" s="135"/>
      <c r="EQJ7" s="135"/>
      <c r="EQK7" s="135"/>
      <c r="EQL7" s="135"/>
      <c r="EQM7" s="135"/>
      <c r="EQN7" s="135"/>
      <c r="EQO7" s="135"/>
      <c r="EQP7" s="135"/>
      <c r="EQQ7" s="135"/>
      <c r="EQR7" s="135"/>
      <c r="EQS7" s="135"/>
      <c r="EQT7" s="135"/>
      <c r="EQU7" s="135"/>
      <c r="EQV7" s="135"/>
      <c r="EQW7" s="135"/>
      <c r="EQX7" s="135"/>
      <c r="EQY7" s="135"/>
      <c r="EQZ7" s="135"/>
      <c r="ERA7" s="135"/>
      <c r="ERB7" s="135"/>
      <c r="ERC7" s="135"/>
      <c r="ERD7" s="135"/>
      <c r="ERE7" s="135"/>
      <c r="ERF7" s="135"/>
      <c r="ERG7" s="135"/>
      <c r="ERH7" s="135"/>
      <c r="ERI7" s="135"/>
      <c r="ERJ7" s="135"/>
      <c r="ERK7" s="135"/>
      <c r="ERL7" s="135"/>
      <c r="ERM7" s="135"/>
      <c r="ERN7" s="135"/>
      <c r="ERO7" s="135"/>
      <c r="ERP7" s="135"/>
      <c r="ERQ7" s="135"/>
      <c r="ERR7" s="135"/>
      <c r="ERS7" s="135"/>
      <c r="ERT7" s="135"/>
      <c r="ERU7" s="135"/>
      <c r="ERV7" s="135"/>
      <c r="ERW7" s="135"/>
      <c r="ERX7" s="135"/>
      <c r="ERY7" s="135"/>
      <c r="ERZ7" s="135"/>
      <c r="ESA7" s="135"/>
      <c r="ESB7" s="135"/>
      <c r="ESC7" s="135"/>
      <c r="ESD7" s="135"/>
      <c r="ESE7" s="135"/>
      <c r="ESF7" s="135"/>
      <c r="ESG7" s="135"/>
      <c r="ESH7" s="135"/>
      <c r="ESI7" s="135"/>
      <c r="ESJ7" s="135"/>
      <c r="ESK7" s="135"/>
      <c r="ESL7" s="135"/>
      <c r="ESM7" s="135"/>
      <c r="ESN7" s="135"/>
      <c r="ESO7" s="135"/>
      <c r="ESP7" s="135"/>
      <c r="ESQ7" s="135"/>
      <c r="ESR7" s="135"/>
      <c r="ESS7" s="135"/>
      <c r="EST7" s="135"/>
      <c r="ESU7" s="135"/>
      <c r="ESV7" s="135"/>
      <c r="ESW7" s="135"/>
      <c r="ESX7" s="135"/>
      <c r="ESY7" s="135"/>
      <c r="ESZ7" s="135"/>
      <c r="ETA7" s="135"/>
      <c r="ETB7" s="135"/>
      <c r="ETC7" s="135"/>
      <c r="ETD7" s="135"/>
      <c r="ETE7" s="135"/>
      <c r="ETF7" s="135"/>
      <c r="ETG7" s="135"/>
      <c r="ETH7" s="135"/>
      <c r="ETI7" s="135"/>
      <c r="ETJ7" s="135"/>
      <c r="ETK7" s="135"/>
      <c r="ETL7" s="135"/>
      <c r="ETM7" s="135"/>
      <c r="ETN7" s="135"/>
      <c r="ETO7" s="135"/>
      <c r="ETP7" s="135"/>
      <c r="ETQ7" s="135"/>
      <c r="ETR7" s="135"/>
      <c r="ETS7" s="135"/>
      <c r="ETT7" s="135"/>
      <c r="ETU7" s="135"/>
      <c r="ETV7" s="135"/>
      <c r="ETW7" s="135"/>
      <c r="ETX7" s="135"/>
      <c r="ETY7" s="135"/>
      <c r="ETZ7" s="135"/>
      <c r="EUA7" s="135"/>
      <c r="EUB7" s="135"/>
      <c r="EUC7" s="135"/>
      <c r="EUD7" s="135"/>
      <c r="EUE7" s="135"/>
      <c r="EUF7" s="135"/>
      <c r="EUG7" s="135"/>
      <c r="EUH7" s="135"/>
      <c r="EUI7" s="135"/>
      <c r="EUJ7" s="135"/>
      <c r="EUK7" s="135"/>
      <c r="EUL7" s="135"/>
      <c r="EUM7" s="135"/>
      <c r="EUN7" s="135"/>
      <c r="EUO7" s="135"/>
      <c r="EUP7" s="135"/>
      <c r="EUQ7" s="135"/>
      <c r="EUR7" s="135"/>
      <c r="EUS7" s="135"/>
      <c r="EUT7" s="135"/>
      <c r="EUU7" s="135"/>
      <c r="EUV7" s="135"/>
      <c r="EUW7" s="135"/>
      <c r="EUX7" s="135"/>
      <c r="EUY7" s="135"/>
      <c r="EUZ7" s="135"/>
      <c r="EVA7" s="135"/>
      <c r="EVB7" s="135"/>
      <c r="EVC7" s="135"/>
      <c r="EVD7" s="135"/>
      <c r="EVE7" s="135"/>
      <c r="EVF7" s="135"/>
      <c r="EVG7" s="135"/>
      <c r="EVH7" s="135"/>
      <c r="EVI7" s="135"/>
      <c r="EVJ7" s="135"/>
      <c r="EVK7" s="135"/>
      <c r="EVL7" s="135"/>
      <c r="EVM7" s="135"/>
      <c r="EVN7" s="135"/>
      <c r="EVO7" s="135"/>
      <c r="EVP7" s="135"/>
      <c r="EVQ7" s="135"/>
      <c r="EVR7" s="135"/>
      <c r="EVS7" s="135"/>
      <c r="EVT7" s="135"/>
      <c r="EVU7" s="135"/>
      <c r="EVV7" s="135"/>
      <c r="EVW7" s="135"/>
      <c r="EVX7" s="135"/>
      <c r="EVY7" s="135"/>
      <c r="EVZ7" s="135"/>
      <c r="EWA7" s="135"/>
      <c r="EWB7" s="135"/>
      <c r="EWC7" s="135"/>
      <c r="EWD7" s="135"/>
      <c r="EWE7" s="135"/>
      <c r="EWF7" s="135"/>
      <c r="EWG7" s="135"/>
      <c r="EWH7" s="135"/>
      <c r="EWI7" s="135"/>
      <c r="EWJ7" s="135"/>
      <c r="EWK7" s="135"/>
      <c r="EWL7" s="135"/>
      <c r="EWM7" s="135"/>
      <c r="EWN7" s="135"/>
      <c r="EWO7" s="135"/>
      <c r="EWP7" s="135"/>
      <c r="EWQ7" s="135"/>
      <c r="EWR7" s="135"/>
      <c r="EWS7" s="135"/>
      <c r="EWT7" s="135"/>
      <c r="EWU7" s="135"/>
      <c r="EWV7" s="135"/>
      <c r="EWW7" s="135"/>
      <c r="EWX7" s="135"/>
      <c r="EWY7" s="135"/>
      <c r="EWZ7" s="135"/>
      <c r="EXA7" s="135"/>
      <c r="EXB7" s="135"/>
      <c r="EXC7" s="135"/>
      <c r="EXD7" s="135"/>
      <c r="EXE7" s="135"/>
      <c r="EXF7" s="135"/>
      <c r="EXG7" s="135"/>
      <c r="EXH7" s="135"/>
      <c r="EXI7" s="135"/>
      <c r="EXJ7" s="135"/>
      <c r="EXK7" s="135"/>
      <c r="EXL7" s="135"/>
      <c r="EXM7" s="135"/>
      <c r="EXN7" s="135"/>
      <c r="EXO7" s="135"/>
      <c r="EXP7" s="135"/>
      <c r="EXQ7" s="135"/>
      <c r="EXR7" s="135"/>
      <c r="EXS7" s="135"/>
      <c r="EXT7" s="135"/>
      <c r="EXU7" s="135"/>
      <c r="EXV7" s="135"/>
      <c r="EXW7" s="135"/>
      <c r="EXX7" s="135"/>
      <c r="EXY7" s="135"/>
      <c r="EXZ7" s="135"/>
      <c r="EYA7" s="135"/>
      <c r="EYB7" s="135"/>
      <c r="EYC7" s="135"/>
      <c r="EYD7" s="135"/>
      <c r="EYE7" s="135"/>
      <c r="EYF7" s="135"/>
      <c r="EYG7" s="135"/>
      <c r="EYH7" s="135"/>
      <c r="EYI7" s="135"/>
      <c r="EYJ7" s="135"/>
      <c r="EYK7" s="135"/>
      <c r="EYL7" s="135"/>
      <c r="EYM7" s="135"/>
      <c r="EYN7" s="135"/>
      <c r="EYO7" s="135"/>
      <c r="EYP7" s="135"/>
      <c r="EYQ7" s="135"/>
      <c r="EYR7" s="135"/>
      <c r="EYS7" s="135"/>
      <c r="EYT7" s="135"/>
      <c r="EYU7" s="135"/>
      <c r="EYV7" s="135"/>
      <c r="EYW7" s="135"/>
      <c r="EYX7" s="135"/>
      <c r="EYY7" s="135"/>
      <c r="EYZ7" s="135"/>
      <c r="EZA7" s="135"/>
      <c r="EZB7" s="135"/>
      <c r="EZC7" s="135"/>
      <c r="EZD7" s="135"/>
      <c r="EZE7" s="135"/>
      <c r="EZF7" s="135"/>
      <c r="EZG7" s="135"/>
      <c r="EZH7" s="135"/>
      <c r="EZI7" s="135"/>
      <c r="EZJ7" s="135"/>
      <c r="EZK7" s="135"/>
      <c r="EZL7" s="135"/>
      <c r="EZM7" s="135"/>
      <c r="EZN7" s="135"/>
      <c r="EZO7" s="135"/>
      <c r="EZP7" s="135"/>
      <c r="EZQ7" s="135"/>
      <c r="EZR7" s="135"/>
      <c r="EZS7" s="135"/>
      <c r="EZT7" s="135"/>
      <c r="EZU7" s="135"/>
      <c r="EZV7" s="135"/>
      <c r="EZW7" s="135"/>
      <c r="EZX7" s="135"/>
      <c r="EZY7" s="135"/>
      <c r="EZZ7" s="135"/>
      <c r="FAA7" s="135"/>
      <c r="FAB7" s="135"/>
      <c r="FAC7" s="135"/>
      <c r="FAD7" s="135"/>
      <c r="FAE7" s="135"/>
      <c r="FAF7" s="135"/>
      <c r="FAG7" s="135"/>
      <c r="FAH7" s="135"/>
      <c r="FAI7" s="135"/>
      <c r="FAJ7" s="135"/>
      <c r="FAK7" s="135"/>
      <c r="FAL7" s="135"/>
      <c r="FAM7" s="135"/>
      <c r="FAN7" s="135"/>
      <c r="FAO7" s="135"/>
      <c r="FAP7" s="135"/>
      <c r="FAQ7" s="135"/>
      <c r="FAR7" s="135"/>
      <c r="FAS7" s="135"/>
      <c r="FAT7" s="135"/>
      <c r="FAU7" s="135"/>
      <c r="FAV7" s="135"/>
      <c r="FAW7" s="135"/>
      <c r="FAX7" s="135"/>
      <c r="FAY7" s="135"/>
      <c r="FAZ7" s="135"/>
      <c r="FBA7" s="135"/>
      <c r="FBB7" s="135"/>
      <c r="FBC7" s="135"/>
      <c r="FBD7" s="135"/>
      <c r="FBE7" s="135"/>
      <c r="FBF7" s="135"/>
      <c r="FBG7" s="135"/>
      <c r="FBH7" s="135"/>
      <c r="FBI7" s="135"/>
      <c r="FBJ7" s="135"/>
      <c r="FBK7" s="135"/>
      <c r="FBL7" s="135"/>
      <c r="FBM7" s="135"/>
      <c r="FBN7" s="135"/>
      <c r="FBO7" s="135"/>
      <c r="FBP7" s="135"/>
      <c r="FBQ7" s="135"/>
      <c r="FBR7" s="135"/>
      <c r="FBS7" s="135"/>
      <c r="FBT7" s="135"/>
      <c r="FBU7" s="135"/>
      <c r="FBV7" s="135"/>
      <c r="FBW7" s="135"/>
      <c r="FBX7" s="135"/>
      <c r="FBY7" s="135"/>
      <c r="FBZ7" s="135"/>
      <c r="FCA7" s="135"/>
      <c r="FCB7" s="135"/>
      <c r="FCC7" s="135"/>
      <c r="FCD7" s="135"/>
      <c r="FCE7" s="135"/>
      <c r="FCF7" s="135"/>
      <c r="FCG7" s="135"/>
      <c r="FCH7" s="135"/>
      <c r="FCI7" s="135"/>
      <c r="FCJ7" s="135"/>
      <c r="FCK7" s="135"/>
      <c r="FCL7" s="135"/>
      <c r="FCM7" s="135"/>
      <c r="FCN7" s="135"/>
      <c r="FCO7" s="135"/>
      <c r="FCP7" s="135"/>
      <c r="FCQ7" s="135"/>
      <c r="FCR7" s="135"/>
      <c r="FCS7" s="135"/>
      <c r="FCT7" s="135"/>
      <c r="FCU7" s="135"/>
      <c r="FCV7" s="135"/>
      <c r="FCW7" s="135"/>
      <c r="FCX7" s="135"/>
      <c r="FCY7" s="135"/>
      <c r="FCZ7" s="135"/>
      <c r="FDA7" s="135"/>
      <c r="FDB7" s="135"/>
      <c r="FDC7" s="135"/>
      <c r="FDD7" s="135"/>
      <c r="FDE7" s="135"/>
      <c r="FDF7" s="135"/>
      <c r="FDG7" s="135"/>
      <c r="FDH7" s="135"/>
      <c r="FDI7" s="135"/>
      <c r="FDJ7" s="135"/>
      <c r="FDK7" s="135"/>
      <c r="FDL7" s="135"/>
      <c r="FDM7" s="135"/>
      <c r="FDN7" s="135"/>
      <c r="FDO7" s="135"/>
      <c r="FDP7" s="135"/>
      <c r="FDQ7" s="135"/>
      <c r="FDR7" s="135"/>
      <c r="FDS7" s="135"/>
      <c r="FDT7" s="135"/>
      <c r="FDU7" s="135"/>
      <c r="FDV7" s="135"/>
      <c r="FDW7" s="135"/>
      <c r="FDX7" s="135"/>
      <c r="FDY7" s="135"/>
      <c r="FDZ7" s="135"/>
      <c r="FEA7" s="135"/>
      <c r="FEB7" s="135"/>
      <c r="FEC7" s="135"/>
      <c r="FED7" s="135"/>
      <c r="FEE7" s="135"/>
      <c r="FEF7" s="135"/>
      <c r="FEG7" s="135"/>
      <c r="FEH7" s="135"/>
      <c r="FEI7" s="135"/>
      <c r="FEJ7" s="135"/>
      <c r="FEK7" s="135"/>
      <c r="FEL7" s="135"/>
      <c r="FEM7" s="135"/>
      <c r="FEN7" s="135"/>
      <c r="FEO7" s="135"/>
      <c r="FEP7" s="135"/>
      <c r="FEQ7" s="135"/>
      <c r="FER7" s="135"/>
      <c r="FES7" s="135"/>
      <c r="FET7" s="135"/>
      <c r="FEU7" s="135"/>
      <c r="FEV7" s="135"/>
      <c r="FEW7" s="135"/>
      <c r="FEX7" s="135"/>
      <c r="FEY7" s="135"/>
      <c r="FEZ7" s="135"/>
      <c r="FFA7" s="135"/>
      <c r="FFB7" s="135"/>
      <c r="FFC7" s="135"/>
      <c r="FFD7" s="135"/>
      <c r="FFE7" s="135"/>
      <c r="FFF7" s="135"/>
      <c r="FFG7" s="135"/>
      <c r="FFH7" s="135"/>
      <c r="FFI7" s="135"/>
      <c r="FFJ7" s="135"/>
      <c r="FFK7" s="135"/>
      <c r="FFL7" s="135"/>
      <c r="FFM7" s="135"/>
      <c r="FFN7" s="135"/>
      <c r="FFO7" s="135"/>
      <c r="FFP7" s="135"/>
      <c r="FFQ7" s="135"/>
      <c r="FFR7" s="135"/>
      <c r="FFS7" s="135"/>
      <c r="FFT7" s="135"/>
      <c r="FFU7" s="135"/>
      <c r="FFV7" s="135"/>
      <c r="FFW7" s="135"/>
      <c r="FFX7" s="135"/>
      <c r="FFY7" s="135"/>
      <c r="FFZ7" s="135"/>
      <c r="FGA7" s="135"/>
      <c r="FGB7" s="135"/>
      <c r="FGC7" s="135"/>
      <c r="FGD7" s="135"/>
      <c r="FGE7" s="135"/>
      <c r="FGF7" s="135"/>
      <c r="FGG7" s="135"/>
      <c r="FGH7" s="135"/>
      <c r="FGI7" s="135"/>
      <c r="FGJ7" s="135"/>
      <c r="FGK7" s="135"/>
      <c r="FGL7" s="135"/>
      <c r="FGM7" s="135"/>
      <c r="FGN7" s="135"/>
      <c r="FGO7" s="135"/>
      <c r="FGP7" s="135"/>
      <c r="FGQ7" s="135"/>
      <c r="FGR7" s="135"/>
      <c r="FGS7" s="135"/>
      <c r="FGT7" s="135"/>
      <c r="FGU7" s="135"/>
      <c r="FGV7" s="135"/>
      <c r="FGW7" s="135"/>
      <c r="FGX7" s="135"/>
      <c r="FGY7" s="135"/>
      <c r="FGZ7" s="135"/>
      <c r="FHA7" s="135"/>
      <c r="FHB7" s="135"/>
      <c r="FHC7" s="135"/>
      <c r="FHD7" s="135"/>
      <c r="FHE7" s="135"/>
      <c r="FHF7" s="135"/>
      <c r="FHG7" s="135"/>
      <c r="FHH7" s="135"/>
      <c r="FHI7" s="135"/>
      <c r="FHJ7" s="135"/>
      <c r="FHK7" s="135"/>
      <c r="FHL7" s="135"/>
      <c r="FHM7" s="135"/>
      <c r="FHN7" s="135"/>
      <c r="FHO7" s="135"/>
      <c r="FHP7" s="135"/>
      <c r="FHQ7" s="135"/>
      <c r="FHR7" s="135"/>
      <c r="FHS7" s="135"/>
      <c r="FHT7" s="135"/>
      <c r="FHU7" s="135"/>
      <c r="FHV7" s="135"/>
      <c r="FHW7" s="135"/>
      <c r="FHX7" s="135"/>
      <c r="FHY7" s="135"/>
      <c r="FHZ7" s="135"/>
      <c r="FIA7" s="135"/>
      <c r="FIB7" s="135"/>
      <c r="FIC7" s="135"/>
      <c r="FID7" s="135"/>
      <c r="FIE7" s="135"/>
      <c r="FIF7" s="135"/>
      <c r="FIG7" s="135"/>
      <c r="FIH7" s="135"/>
      <c r="FII7" s="135"/>
      <c r="FIJ7" s="135"/>
      <c r="FIK7" s="135"/>
      <c r="FIL7" s="135"/>
      <c r="FIM7" s="135"/>
      <c r="FIN7" s="135"/>
      <c r="FIO7" s="135"/>
      <c r="FIP7" s="135"/>
      <c r="FIQ7" s="135"/>
      <c r="FIR7" s="135"/>
      <c r="FIS7" s="135"/>
      <c r="FIT7" s="135"/>
      <c r="FIU7" s="135"/>
      <c r="FIV7" s="135"/>
      <c r="FIW7" s="135"/>
      <c r="FIX7" s="135"/>
      <c r="FIY7" s="135"/>
      <c r="FIZ7" s="135"/>
      <c r="FJA7" s="135"/>
      <c r="FJB7" s="135"/>
      <c r="FJC7" s="135"/>
      <c r="FJD7" s="135"/>
      <c r="FJE7" s="135"/>
      <c r="FJF7" s="135"/>
      <c r="FJG7" s="135"/>
      <c r="FJH7" s="135"/>
      <c r="FJI7" s="135"/>
      <c r="FJJ7" s="135"/>
      <c r="FJK7" s="135"/>
      <c r="FJL7" s="135"/>
      <c r="FJM7" s="135"/>
      <c r="FJN7" s="135"/>
      <c r="FJO7" s="135"/>
      <c r="FJP7" s="135"/>
      <c r="FJQ7" s="135"/>
      <c r="FJR7" s="135"/>
      <c r="FJS7" s="135"/>
      <c r="FJT7" s="135"/>
      <c r="FJU7" s="135"/>
      <c r="FJV7" s="135"/>
      <c r="FJW7" s="135"/>
      <c r="FJX7" s="135"/>
      <c r="FJY7" s="135"/>
      <c r="FJZ7" s="135"/>
      <c r="FKA7" s="135"/>
      <c r="FKB7" s="135"/>
      <c r="FKC7" s="135"/>
      <c r="FKD7" s="135"/>
      <c r="FKE7" s="135"/>
      <c r="FKF7" s="135"/>
      <c r="FKG7" s="135"/>
      <c r="FKH7" s="135"/>
      <c r="FKI7" s="135"/>
      <c r="FKJ7" s="135"/>
      <c r="FKK7" s="135"/>
      <c r="FKL7" s="135"/>
      <c r="FKM7" s="135"/>
      <c r="FKN7" s="135"/>
      <c r="FKO7" s="135"/>
      <c r="FKP7" s="135"/>
      <c r="FKQ7" s="135"/>
      <c r="FKR7" s="135"/>
      <c r="FKS7" s="135"/>
      <c r="FKT7" s="135"/>
      <c r="FKU7" s="135"/>
      <c r="FKV7" s="135"/>
      <c r="FKW7" s="135"/>
      <c r="FKX7" s="135"/>
      <c r="FKY7" s="135"/>
      <c r="FKZ7" s="135"/>
      <c r="FLA7" s="135"/>
      <c r="FLB7" s="135"/>
      <c r="FLC7" s="135"/>
      <c r="FLD7" s="135"/>
      <c r="FLE7" s="135"/>
      <c r="FLF7" s="135"/>
      <c r="FLG7" s="135"/>
      <c r="FLH7" s="135"/>
      <c r="FLI7" s="135"/>
      <c r="FLJ7" s="135"/>
      <c r="FLK7" s="135"/>
      <c r="FLL7" s="135"/>
      <c r="FLM7" s="135"/>
      <c r="FLN7" s="135"/>
      <c r="FLO7" s="135"/>
      <c r="FLP7" s="135"/>
      <c r="FLQ7" s="135"/>
      <c r="FLR7" s="135"/>
      <c r="FLS7" s="135"/>
      <c r="FLT7" s="135"/>
      <c r="FLU7" s="135"/>
      <c r="FLV7" s="135"/>
      <c r="FLW7" s="135"/>
      <c r="FLX7" s="135"/>
      <c r="FLY7" s="135"/>
      <c r="FLZ7" s="135"/>
      <c r="FMA7" s="135"/>
      <c r="FMB7" s="135"/>
      <c r="FMC7" s="135"/>
      <c r="FMD7" s="135"/>
      <c r="FME7" s="135"/>
      <c r="FMF7" s="135"/>
      <c r="FMG7" s="135"/>
      <c r="FMH7" s="135"/>
      <c r="FMI7" s="135"/>
      <c r="FMJ7" s="135"/>
      <c r="FMK7" s="135"/>
      <c r="FML7" s="135"/>
      <c r="FMM7" s="135"/>
      <c r="FMN7" s="135"/>
      <c r="FMO7" s="135"/>
      <c r="FMP7" s="135"/>
      <c r="FMQ7" s="135"/>
      <c r="FMR7" s="135"/>
      <c r="FMS7" s="135"/>
      <c r="FMT7" s="135"/>
      <c r="FMU7" s="135"/>
      <c r="FMV7" s="135"/>
      <c r="FMW7" s="135"/>
      <c r="FMX7" s="135"/>
      <c r="FMY7" s="135"/>
      <c r="FMZ7" s="135"/>
      <c r="FNA7" s="135"/>
      <c r="FNB7" s="135"/>
      <c r="FNC7" s="135"/>
      <c r="FND7" s="135"/>
      <c r="FNE7" s="135"/>
      <c r="FNF7" s="135"/>
      <c r="FNG7" s="135"/>
      <c r="FNH7" s="135"/>
      <c r="FNI7" s="135"/>
      <c r="FNJ7" s="135"/>
      <c r="FNK7" s="135"/>
      <c r="FNL7" s="135"/>
      <c r="FNM7" s="135"/>
      <c r="FNN7" s="135"/>
      <c r="FNO7" s="135"/>
      <c r="FNP7" s="135"/>
      <c r="FNQ7" s="135"/>
      <c r="FNR7" s="135"/>
      <c r="FNS7" s="135"/>
      <c r="FNT7" s="135"/>
      <c r="FNU7" s="135"/>
      <c r="FNV7" s="135"/>
      <c r="FNW7" s="135"/>
      <c r="FNX7" s="135"/>
      <c r="FNY7" s="135"/>
      <c r="FNZ7" s="135"/>
      <c r="FOA7" s="135"/>
      <c r="FOB7" s="135"/>
      <c r="FOC7" s="135"/>
      <c r="FOD7" s="135"/>
      <c r="FOE7" s="135"/>
      <c r="FOF7" s="135"/>
      <c r="FOG7" s="135"/>
      <c r="FOH7" s="135"/>
      <c r="FOI7" s="135"/>
      <c r="FOJ7" s="135"/>
      <c r="FOK7" s="135"/>
      <c r="FOL7" s="135"/>
      <c r="FOM7" s="135"/>
      <c r="FON7" s="135"/>
      <c r="FOO7" s="135"/>
      <c r="FOP7" s="135"/>
      <c r="FOQ7" s="135"/>
      <c r="FOR7" s="135"/>
      <c r="FOS7" s="135"/>
      <c r="FOT7" s="135"/>
      <c r="FOU7" s="135"/>
      <c r="FOV7" s="135"/>
      <c r="FOW7" s="135"/>
      <c r="FOX7" s="135"/>
      <c r="FOY7" s="135"/>
      <c r="FOZ7" s="135"/>
      <c r="FPA7" s="135"/>
      <c r="FPB7" s="135"/>
      <c r="FPC7" s="135"/>
      <c r="FPD7" s="135"/>
      <c r="FPE7" s="135"/>
      <c r="FPF7" s="135"/>
      <c r="FPG7" s="135"/>
      <c r="FPH7" s="135"/>
      <c r="FPI7" s="135"/>
      <c r="FPJ7" s="135"/>
      <c r="FPK7" s="135"/>
      <c r="FPL7" s="135"/>
      <c r="FPM7" s="135"/>
      <c r="FPN7" s="135"/>
      <c r="FPO7" s="135"/>
      <c r="FPP7" s="135"/>
      <c r="FPQ7" s="135"/>
      <c r="FPR7" s="135"/>
      <c r="FPS7" s="135"/>
      <c r="FPT7" s="135"/>
      <c r="FPU7" s="135"/>
      <c r="FPV7" s="135"/>
      <c r="FPW7" s="135"/>
      <c r="FPX7" s="135"/>
      <c r="FPY7" s="135"/>
      <c r="FPZ7" s="135"/>
      <c r="FQA7" s="135"/>
      <c r="FQB7" s="135"/>
      <c r="FQC7" s="135"/>
      <c r="FQD7" s="135"/>
      <c r="FQE7" s="135"/>
      <c r="FQF7" s="135"/>
      <c r="FQG7" s="135"/>
      <c r="FQH7" s="135"/>
      <c r="FQI7" s="135"/>
      <c r="FQJ7" s="135"/>
      <c r="FQK7" s="135"/>
      <c r="FQL7" s="135"/>
      <c r="FQM7" s="135"/>
      <c r="FQN7" s="135"/>
      <c r="FQO7" s="135"/>
      <c r="FQP7" s="135"/>
      <c r="FQQ7" s="135"/>
      <c r="FQR7" s="135"/>
      <c r="FQS7" s="135"/>
      <c r="FQT7" s="135"/>
      <c r="FQU7" s="135"/>
      <c r="FQV7" s="135"/>
      <c r="FQW7" s="135"/>
      <c r="FQX7" s="135"/>
      <c r="FQY7" s="135"/>
      <c r="FQZ7" s="135"/>
      <c r="FRA7" s="135"/>
      <c r="FRB7" s="135"/>
      <c r="FRC7" s="135"/>
      <c r="FRD7" s="135"/>
      <c r="FRE7" s="135"/>
      <c r="FRF7" s="135"/>
      <c r="FRG7" s="135"/>
      <c r="FRH7" s="135"/>
      <c r="FRI7" s="135"/>
      <c r="FRJ7" s="135"/>
      <c r="FRK7" s="135"/>
      <c r="FRL7" s="135"/>
      <c r="FRM7" s="135"/>
      <c r="FRN7" s="135"/>
      <c r="FRO7" s="135"/>
      <c r="FRP7" s="135"/>
      <c r="FRQ7" s="135"/>
      <c r="FRR7" s="135"/>
      <c r="FRS7" s="135"/>
      <c r="FRT7" s="135"/>
      <c r="FRU7" s="135"/>
      <c r="FRV7" s="135"/>
      <c r="FRW7" s="135"/>
      <c r="FRX7" s="135"/>
      <c r="FRY7" s="135"/>
      <c r="FRZ7" s="135"/>
      <c r="FSA7" s="135"/>
      <c r="FSB7" s="135"/>
      <c r="FSC7" s="135"/>
      <c r="FSD7" s="135"/>
      <c r="FSE7" s="135"/>
      <c r="FSF7" s="135"/>
      <c r="FSG7" s="135"/>
      <c r="FSH7" s="135"/>
      <c r="FSI7" s="135"/>
      <c r="FSJ7" s="135"/>
      <c r="FSK7" s="135"/>
      <c r="FSL7" s="135"/>
      <c r="FSM7" s="135"/>
      <c r="FSN7" s="135"/>
      <c r="FSO7" s="135"/>
      <c r="FSP7" s="135"/>
      <c r="FSQ7" s="135"/>
      <c r="FSR7" s="135"/>
      <c r="FSS7" s="135"/>
      <c r="FST7" s="135"/>
      <c r="FSU7" s="135"/>
      <c r="FSV7" s="135"/>
      <c r="FSW7" s="135"/>
      <c r="FSX7" s="135"/>
      <c r="FSY7" s="135"/>
      <c r="FSZ7" s="135"/>
      <c r="FTA7" s="135"/>
      <c r="FTB7" s="135"/>
      <c r="FTC7" s="135"/>
      <c r="FTD7" s="135"/>
      <c r="FTE7" s="135"/>
      <c r="FTF7" s="135"/>
      <c r="FTG7" s="135"/>
      <c r="FTH7" s="135"/>
      <c r="FTI7" s="135"/>
      <c r="FTJ7" s="135"/>
      <c r="FTK7" s="135"/>
      <c r="FTL7" s="135"/>
      <c r="FTM7" s="135"/>
      <c r="FTN7" s="135"/>
      <c r="FTO7" s="135"/>
      <c r="FTP7" s="135"/>
      <c r="FTQ7" s="135"/>
      <c r="FTR7" s="135"/>
      <c r="FTS7" s="135"/>
      <c r="FTT7" s="135"/>
      <c r="FTU7" s="135"/>
      <c r="FTV7" s="135"/>
      <c r="FTW7" s="135"/>
      <c r="FTX7" s="135"/>
      <c r="FTY7" s="135"/>
      <c r="FTZ7" s="135"/>
      <c r="FUA7" s="135"/>
      <c r="FUB7" s="135"/>
      <c r="FUC7" s="135"/>
      <c r="FUD7" s="135"/>
      <c r="FUE7" s="135"/>
      <c r="FUF7" s="135"/>
      <c r="FUG7" s="135"/>
      <c r="FUH7" s="135"/>
      <c r="FUI7" s="135"/>
      <c r="FUJ7" s="135"/>
      <c r="FUK7" s="135"/>
      <c r="FUL7" s="135"/>
      <c r="FUM7" s="135"/>
      <c r="FUN7" s="135"/>
      <c r="FUO7" s="135"/>
      <c r="FUP7" s="135"/>
      <c r="FUQ7" s="135"/>
      <c r="FUR7" s="135"/>
      <c r="FUS7" s="135"/>
      <c r="FUT7" s="135"/>
      <c r="FUU7" s="135"/>
      <c r="FUV7" s="135"/>
      <c r="FUW7" s="135"/>
      <c r="FUX7" s="135"/>
      <c r="FUY7" s="135"/>
      <c r="FUZ7" s="135"/>
      <c r="FVA7" s="135"/>
      <c r="FVB7" s="135"/>
      <c r="FVC7" s="135"/>
      <c r="FVD7" s="135"/>
      <c r="FVE7" s="135"/>
      <c r="FVF7" s="135"/>
      <c r="FVG7" s="135"/>
      <c r="FVH7" s="135"/>
      <c r="FVI7" s="135"/>
      <c r="FVJ7" s="135"/>
      <c r="FVK7" s="135"/>
      <c r="FVL7" s="135"/>
      <c r="FVM7" s="135"/>
      <c r="FVN7" s="135"/>
      <c r="FVO7" s="135"/>
      <c r="FVP7" s="135"/>
      <c r="FVQ7" s="135"/>
      <c r="FVR7" s="135"/>
      <c r="FVS7" s="135"/>
      <c r="FVT7" s="135"/>
      <c r="FVU7" s="135"/>
      <c r="FVV7" s="135"/>
      <c r="FVW7" s="135"/>
      <c r="FVX7" s="135"/>
      <c r="FVY7" s="135"/>
      <c r="FVZ7" s="135"/>
      <c r="FWA7" s="135"/>
      <c r="FWB7" s="135"/>
      <c r="FWC7" s="135"/>
      <c r="FWD7" s="135"/>
      <c r="FWE7" s="135"/>
      <c r="FWF7" s="135"/>
      <c r="FWG7" s="135"/>
      <c r="FWH7" s="135"/>
      <c r="FWI7" s="135"/>
      <c r="FWJ7" s="135"/>
      <c r="FWK7" s="135"/>
      <c r="FWL7" s="135"/>
      <c r="FWM7" s="135"/>
      <c r="FWN7" s="135"/>
      <c r="FWO7" s="135"/>
      <c r="FWP7" s="135"/>
      <c r="FWQ7" s="135"/>
      <c r="FWR7" s="135"/>
      <c r="FWS7" s="135"/>
      <c r="FWT7" s="135"/>
      <c r="FWU7" s="135"/>
      <c r="FWV7" s="135"/>
      <c r="FWW7" s="135"/>
      <c r="FWX7" s="135"/>
      <c r="FWY7" s="135"/>
      <c r="FWZ7" s="135"/>
      <c r="FXA7" s="135"/>
      <c r="FXB7" s="135"/>
      <c r="FXC7" s="135"/>
      <c r="FXD7" s="135"/>
      <c r="FXE7" s="135"/>
      <c r="FXF7" s="135"/>
      <c r="FXG7" s="135"/>
      <c r="FXH7" s="135"/>
      <c r="FXI7" s="135"/>
      <c r="FXJ7" s="135"/>
      <c r="FXK7" s="135"/>
      <c r="FXL7" s="135"/>
      <c r="FXM7" s="135"/>
      <c r="FXN7" s="135"/>
      <c r="FXO7" s="135"/>
      <c r="FXP7" s="135"/>
      <c r="FXQ7" s="135"/>
      <c r="FXR7" s="135"/>
      <c r="FXS7" s="135"/>
      <c r="FXT7" s="135"/>
      <c r="FXU7" s="135"/>
      <c r="FXV7" s="135"/>
      <c r="FXW7" s="135"/>
      <c r="FXX7" s="135"/>
      <c r="FXY7" s="135"/>
      <c r="FXZ7" s="135"/>
      <c r="FYA7" s="135"/>
      <c r="FYB7" s="135"/>
      <c r="FYC7" s="135"/>
      <c r="FYD7" s="135"/>
      <c r="FYE7" s="135"/>
      <c r="FYF7" s="135"/>
      <c r="FYG7" s="135"/>
      <c r="FYH7" s="135"/>
      <c r="FYI7" s="135"/>
      <c r="FYJ7" s="135"/>
      <c r="FYK7" s="135"/>
      <c r="FYL7" s="135"/>
      <c r="FYM7" s="135"/>
      <c r="FYN7" s="135"/>
      <c r="FYO7" s="135"/>
      <c r="FYP7" s="135"/>
      <c r="FYQ7" s="135"/>
      <c r="FYR7" s="135"/>
      <c r="FYS7" s="135"/>
      <c r="FYT7" s="135"/>
      <c r="FYU7" s="135"/>
      <c r="FYV7" s="135"/>
      <c r="FYW7" s="135"/>
      <c r="FYX7" s="135"/>
      <c r="FYY7" s="135"/>
      <c r="FYZ7" s="135"/>
      <c r="FZA7" s="135"/>
      <c r="FZB7" s="135"/>
      <c r="FZC7" s="135"/>
      <c r="FZD7" s="135"/>
      <c r="FZE7" s="135"/>
      <c r="FZF7" s="135"/>
      <c r="FZG7" s="135"/>
      <c r="FZH7" s="135"/>
      <c r="FZI7" s="135"/>
      <c r="FZJ7" s="135"/>
      <c r="FZK7" s="135"/>
      <c r="FZL7" s="135"/>
      <c r="FZM7" s="135"/>
      <c r="FZN7" s="135"/>
      <c r="FZO7" s="135"/>
      <c r="FZP7" s="135"/>
      <c r="FZQ7" s="135"/>
      <c r="FZR7" s="135"/>
      <c r="FZS7" s="135"/>
      <c r="FZT7" s="135"/>
      <c r="FZU7" s="135"/>
      <c r="FZV7" s="135"/>
      <c r="FZW7" s="135"/>
      <c r="FZX7" s="135"/>
      <c r="FZY7" s="135"/>
      <c r="FZZ7" s="135"/>
      <c r="GAA7" s="135"/>
      <c r="GAB7" s="135"/>
      <c r="GAC7" s="135"/>
      <c r="GAD7" s="135"/>
      <c r="GAE7" s="135"/>
      <c r="GAF7" s="135"/>
      <c r="GAG7" s="135"/>
      <c r="GAH7" s="135"/>
      <c r="GAI7" s="135"/>
      <c r="GAJ7" s="135"/>
      <c r="GAK7" s="135"/>
      <c r="GAL7" s="135"/>
      <c r="GAM7" s="135"/>
      <c r="GAN7" s="135"/>
      <c r="GAO7" s="135"/>
      <c r="GAP7" s="135"/>
      <c r="GAQ7" s="135"/>
      <c r="GAR7" s="135"/>
      <c r="GAS7" s="135"/>
      <c r="GAT7" s="135"/>
      <c r="GAU7" s="135"/>
      <c r="GAV7" s="135"/>
      <c r="GAW7" s="135"/>
      <c r="GAX7" s="135"/>
      <c r="GAY7" s="135"/>
      <c r="GAZ7" s="135"/>
      <c r="GBA7" s="135"/>
      <c r="GBB7" s="135"/>
      <c r="GBC7" s="135"/>
      <c r="GBD7" s="135"/>
      <c r="GBE7" s="135"/>
      <c r="GBF7" s="135"/>
      <c r="GBG7" s="135"/>
      <c r="GBH7" s="135"/>
      <c r="GBI7" s="135"/>
      <c r="GBJ7" s="135"/>
      <c r="GBK7" s="135"/>
      <c r="GBL7" s="135"/>
      <c r="GBM7" s="135"/>
      <c r="GBN7" s="135"/>
      <c r="GBO7" s="135"/>
      <c r="GBP7" s="135"/>
      <c r="GBQ7" s="135"/>
      <c r="GBR7" s="135"/>
      <c r="GBS7" s="135"/>
      <c r="GBT7" s="135"/>
      <c r="GBU7" s="135"/>
      <c r="GBV7" s="135"/>
      <c r="GBW7" s="135"/>
      <c r="GBX7" s="135"/>
      <c r="GBY7" s="135"/>
      <c r="GBZ7" s="135"/>
      <c r="GCA7" s="135"/>
      <c r="GCB7" s="135"/>
      <c r="GCC7" s="135"/>
      <c r="GCD7" s="135"/>
      <c r="GCE7" s="135"/>
      <c r="GCF7" s="135"/>
      <c r="GCG7" s="135"/>
      <c r="GCH7" s="135"/>
      <c r="GCI7" s="135"/>
      <c r="GCJ7" s="135"/>
      <c r="GCK7" s="135"/>
      <c r="GCL7" s="135"/>
      <c r="GCM7" s="135"/>
      <c r="GCN7" s="135"/>
      <c r="GCO7" s="135"/>
      <c r="GCP7" s="135"/>
      <c r="GCQ7" s="135"/>
      <c r="GCR7" s="135"/>
      <c r="GCS7" s="135"/>
      <c r="GCT7" s="135"/>
      <c r="GCU7" s="135"/>
      <c r="GCV7" s="135"/>
      <c r="GCW7" s="135"/>
      <c r="GCX7" s="135"/>
      <c r="GCY7" s="135"/>
      <c r="GCZ7" s="135"/>
      <c r="GDA7" s="135"/>
      <c r="GDB7" s="135"/>
      <c r="GDC7" s="135"/>
      <c r="GDD7" s="135"/>
      <c r="GDE7" s="135"/>
      <c r="GDF7" s="135"/>
      <c r="GDG7" s="135"/>
      <c r="GDH7" s="135"/>
      <c r="GDI7" s="135"/>
      <c r="GDJ7" s="135"/>
      <c r="GDK7" s="135"/>
      <c r="GDL7" s="135"/>
      <c r="GDM7" s="135"/>
      <c r="GDN7" s="135"/>
      <c r="GDO7" s="135"/>
      <c r="GDP7" s="135"/>
      <c r="GDQ7" s="135"/>
      <c r="GDR7" s="135"/>
      <c r="GDS7" s="135"/>
      <c r="GDT7" s="135"/>
      <c r="GDU7" s="135"/>
      <c r="GDV7" s="135"/>
      <c r="GDW7" s="135"/>
      <c r="GDX7" s="135"/>
      <c r="GDY7" s="135"/>
      <c r="GDZ7" s="135"/>
      <c r="GEA7" s="135"/>
      <c r="GEB7" s="135"/>
      <c r="GEC7" s="135"/>
      <c r="GED7" s="135"/>
      <c r="GEE7" s="135"/>
      <c r="GEF7" s="135"/>
      <c r="GEG7" s="135"/>
      <c r="GEH7" s="135"/>
      <c r="GEI7" s="135"/>
      <c r="GEJ7" s="135"/>
      <c r="GEK7" s="135"/>
      <c r="GEL7" s="135"/>
      <c r="GEM7" s="135"/>
      <c r="GEN7" s="135"/>
      <c r="GEO7" s="135"/>
      <c r="GEP7" s="135"/>
      <c r="GEQ7" s="135"/>
      <c r="GER7" s="135"/>
      <c r="GES7" s="135"/>
      <c r="GET7" s="135"/>
      <c r="GEU7" s="135"/>
      <c r="GEV7" s="135"/>
      <c r="GEW7" s="135"/>
      <c r="GEX7" s="135"/>
      <c r="GEY7" s="135"/>
      <c r="GEZ7" s="135"/>
      <c r="GFA7" s="135"/>
      <c r="GFB7" s="135"/>
      <c r="GFC7" s="135"/>
      <c r="GFD7" s="135"/>
      <c r="GFE7" s="135"/>
      <c r="GFF7" s="135"/>
      <c r="GFG7" s="135"/>
      <c r="GFH7" s="135"/>
      <c r="GFI7" s="135"/>
      <c r="GFJ7" s="135"/>
      <c r="GFK7" s="135"/>
      <c r="GFL7" s="135"/>
      <c r="GFM7" s="135"/>
      <c r="GFN7" s="135"/>
      <c r="GFO7" s="135"/>
      <c r="GFP7" s="135"/>
      <c r="GFQ7" s="135"/>
      <c r="GFR7" s="135"/>
      <c r="GFS7" s="135"/>
      <c r="GFT7" s="135"/>
      <c r="GFU7" s="135"/>
      <c r="GFV7" s="135"/>
      <c r="GFW7" s="135"/>
      <c r="GFX7" s="135"/>
      <c r="GFY7" s="135"/>
      <c r="GFZ7" s="135"/>
      <c r="GGA7" s="135"/>
      <c r="GGB7" s="135"/>
      <c r="GGC7" s="135"/>
      <c r="GGD7" s="135"/>
      <c r="GGE7" s="135"/>
      <c r="GGF7" s="135"/>
      <c r="GGG7" s="135"/>
      <c r="GGH7" s="135"/>
      <c r="GGI7" s="135"/>
      <c r="GGJ7" s="135"/>
      <c r="GGK7" s="135"/>
      <c r="GGL7" s="135"/>
      <c r="GGM7" s="135"/>
      <c r="GGN7" s="135"/>
      <c r="GGO7" s="135"/>
      <c r="GGP7" s="135"/>
      <c r="GGQ7" s="135"/>
      <c r="GGR7" s="135"/>
      <c r="GGS7" s="135"/>
      <c r="GGT7" s="135"/>
      <c r="GGU7" s="135"/>
      <c r="GGV7" s="135"/>
      <c r="GGW7" s="135"/>
      <c r="GGX7" s="135"/>
      <c r="GGY7" s="135"/>
      <c r="GGZ7" s="135"/>
      <c r="GHA7" s="135"/>
      <c r="GHB7" s="135"/>
      <c r="GHC7" s="135"/>
      <c r="GHD7" s="135"/>
      <c r="GHE7" s="135"/>
      <c r="GHF7" s="135"/>
      <c r="GHG7" s="135"/>
      <c r="GHH7" s="135"/>
      <c r="GHI7" s="135"/>
      <c r="GHJ7" s="135"/>
      <c r="GHK7" s="135"/>
      <c r="GHL7" s="135"/>
      <c r="GHM7" s="135"/>
      <c r="GHN7" s="135"/>
      <c r="GHO7" s="135"/>
      <c r="GHP7" s="135"/>
      <c r="GHQ7" s="135"/>
      <c r="GHR7" s="135"/>
      <c r="GHS7" s="135"/>
      <c r="GHT7" s="135"/>
      <c r="GHU7" s="135"/>
      <c r="GHV7" s="135"/>
      <c r="GHW7" s="135"/>
      <c r="GHX7" s="135"/>
      <c r="GHY7" s="135"/>
      <c r="GHZ7" s="135"/>
      <c r="GIA7" s="135"/>
      <c r="GIB7" s="135"/>
      <c r="GIC7" s="135"/>
      <c r="GID7" s="135"/>
      <c r="GIE7" s="135"/>
      <c r="GIF7" s="135"/>
      <c r="GIG7" s="135"/>
      <c r="GIH7" s="135"/>
      <c r="GII7" s="135"/>
      <c r="GIJ7" s="135"/>
      <c r="GIK7" s="135"/>
      <c r="GIL7" s="135"/>
      <c r="GIM7" s="135"/>
      <c r="GIN7" s="135"/>
      <c r="GIO7" s="135"/>
      <c r="GIP7" s="135"/>
      <c r="GIQ7" s="135"/>
      <c r="GIR7" s="135"/>
      <c r="GIS7" s="135"/>
      <c r="GIT7" s="135"/>
      <c r="GIU7" s="135"/>
      <c r="GIV7" s="135"/>
      <c r="GIW7" s="135"/>
      <c r="GIX7" s="135"/>
      <c r="GIY7" s="135"/>
      <c r="GIZ7" s="135"/>
      <c r="GJA7" s="135"/>
      <c r="GJB7" s="135"/>
      <c r="GJC7" s="135"/>
      <c r="GJD7" s="135"/>
      <c r="GJE7" s="135"/>
      <c r="GJF7" s="135"/>
      <c r="GJG7" s="135"/>
      <c r="GJH7" s="135"/>
      <c r="GJI7" s="135"/>
      <c r="GJJ7" s="135"/>
      <c r="GJK7" s="135"/>
      <c r="GJL7" s="135"/>
      <c r="GJM7" s="135"/>
      <c r="GJN7" s="135"/>
      <c r="GJO7" s="135"/>
      <c r="GJP7" s="135"/>
      <c r="GJQ7" s="135"/>
      <c r="GJR7" s="135"/>
      <c r="GJS7" s="135"/>
      <c r="GJT7" s="135"/>
      <c r="GJU7" s="135"/>
      <c r="GJV7" s="135"/>
      <c r="GJW7" s="135"/>
      <c r="GJX7" s="135"/>
      <c r="GJY7" s="135"/>
      <c r="GJZ7" s="135"/>
      <c r="GKA7" s="135"/>
      <c r="GKB7" s="135"/>
      <c r="GKC7" s="135"/>
      <c r="GKD7" s="135"/>
      <c r="GKE7" s="135"/>
      <c r="GKF7" s="135"/>
      <c r="GKG7" s="135"/>
      <c r="GKH7" s="135"/>
      <c r="GKI7" s="135"/>
      <c r="GKJ7" s="135"/>
      <c r="GKK7" s="135"/>
      <c r="GKL7" s="135"/>
      <c r="GKM7" s="135"/>
      <c r="GKN7" s="135"/>
      <c r="GKO7" s="135"/>
      <c r="GKP7" s="135"/>
      <c r="GKQ7" s="135"/>
      <c r="GKR7" s="135"/>
      <c r="GKS7" s="135"/>
      <c r="GKT7" s="135"/>
      <c r="GKU7" s="135"/>
      <c r="GKV7" s="135"/>
      <c r="GKW7" s="135"/>
      <c r="GKX7" s="135"/>
      <c r="GKY7" s="135"/>
      <c r="GKZ7" s="135"/>
      <c r="GLA7" s="135"/>
      <c r="GLB7" s="135"/>
      <c r="GLC7" s="135"/>
      <c r="GLD7" s="135"/>
      <c r="GLE7" s="135"/>
      <c r="GLF7" s="135"/>
      <c r="GLG7" s="135"/>
      <c r="GLH7" s="135"/>
      <c r="GLI7" s="135"/>
      <c r="GLJ7" s="135"/>
      <c r="GLK7" s="135"/>
      <c r="GLL7" s="135"/>
      <c r="GLM7" s="135"/>
      <c r="GLN7" s="135"/>
      <c r="GLO7" s="135"/>
      <c r="GLP7" s="135"/>
      <c r="GLQ7" s="135"/>
      <c r="GLR7" s="135"/>
      <c r="GLS7" s="135"/>
      <c r="GLT7" s="135"/>
      <c r="GLU7" s="135"/>
      <c r="GLV7" s="135"/>
      <c r="GLW7" s="135"/>
      <c r="GLX7" s="135"/>
      <c r="GLY7" s="135"/>
      <c r="GLZ7" s="135"/>
      <c r="GMA7" s="135"/>
      <c r="GMB7" s="135"/>
      <c r="GMC7" s="135"/>
      <c r="GMD7" s="135"/>
      <c r="GME7" s="135"/>
      <c r="GMF7" s="135"/>
      <c r="GMG7" s="135"/>
      <c r="GMH7" s="135"/>
      <c r="GMI7" s="135"/>
      <c r="GMJ7" s="135"/>
      <c r="GMK7" s="135"/>
      <c r="GML7" s="135"/>
      <c r="GMM7" s="135"/>
      <c r="GMN7" s="135"/>
      <c r="GMO7" s="135"/>
      <c r="GMP7" s="135"/>
      <c r="GMQ7" s="135"/>
      <c r="GMR7" s="135"/>
      <c r="GMS7" s="135"/>
      <c r="GMT7" s="135"/>
      <c r="GMU7" s="135"/>
      <c r="GMV7" s="135"/>
      <c r="GMW7" s="135"/>
      <c r="GMX7" s="135"/>
      <c r="GMY7" s="135"/>
      <c r="GMZ7" s="135"/>
      <c r="GNA7" s="135"/>
      <c r="GNB7" s="135"/>
      <c r="GNC7" s="135"/>
      <c r="GND7" s="135"/>
      <c r="GNE7" s="135"/>
      <c r="GNF7" s="135"/>
      <c r="GNG7" s="135"/>
      <c r="GNH7" s="135"/>
      <c r="GNI7" s="135"/>
      <c r="GNJ7" s="135"/>
      <c r="GNK7" s="135"/>
      <c r="GNL7" s="135"/>
      <c r="GNM7" s="135"/>
      <c r="GNN7" s="135"/>
      <c r="GNO7" s="135"/>
      <c r="GNP7" s="135"/>
      <c r="GNQ7" s="135"/>
      <c r="GNR7" s="135"/>
      <c r="GNS7" s="135"/>
      <c r="GNT7" s="135"/>
      <c r="GNU7" s="135"/>
      <c r="GNV7" s="135"/>
      <c r="GNW7" s="135"/>
      <c r="GNX7" s="135"/>
      <c r="GNY7" s="135"/>
      <c r="GNZ7" s="135"/>
      <c r="GOA7" s="135"/>
      <c r="GOB7" s="135"/>
      <c r="GOC7" s="135"/>
      <c r="GOD7" s="135"/>
      <c r="GOE7" s="135"/>
      <c r="GOF7" s="135"/>
      <c r="GOG7" s="135"/>
      <c r="GOH7" s="135"/>
      <c r="GOI7" s="135"/>
      <c r="GOJ7" s="135"/>
      <c r="GOK7" s="135"/>
      <c r="GOL7" s="135"/>
      <c r="GOM7" s="135"/>
      <c r="GON7" s="135"/>
      <c r="GOO7" s="135"/>
      <c r="GOP7" s="135"/>
      <c r="GOQ7" s="135"/>
      <c r="GOR7" s="135"/>
      <c r="GOS7" s="135"/>
      <c r="GOT7" s="135"/>
      <c r="GOU7" s="135"/>
      <c r="GOV7" s="135"/>
      <c r="GOW7" s="135"/>
      <c r="GOX7" s="135"/>
      <c r="GOY7" s="135"/>
      <c r="GOZ7" s="135"/>
      <c r="GPA7" s="135"/>
      <c r="GPB7" s="135"/>
      <c r="GPC7" s="135"/>
      <c r="GPD7" s="135"/>
      <c r="GPE7" s="135"/>
      <c r="GPF7" s="135"/>
      <c r="GPG7" s="135"/>
      <c r="GPH7" s="135"/>
      <c r="GPI7" s="135"/>
      <c r="GPJ7" s="135"/>
      <c r="GPK7" s="135"/>
      <c r="GPL7" s="135"/>
      <c r="GPM7" s="135"/>
      <c r="GPN7" s="135"/>
      <c r="GPO7" s="135"/>
      <c r="GPP7" s="135"/>
      <c r="GPQ7" s="135"/>
      <c r="GPR7" s="135"/>
      <c r="GPS7" s="135"/>
      <c r="GPT7" s="135"/>
      <c r="GPU7" s="135"/>
      <c r="GPV7" s="135"/>
      <c r="GPW7" s="135"/>
      <c r="GPX7" s="135"/>
      <c r="GPY7" s="135"/>
      <c r="GPZ7" s="135"/>
      <c r="GQA7" s="135"/>
      <c r="GQB7" s="135"/>
      <c r="GQC7" s="135"/>
      <c r="GQD7" s="135"/>
      <c r="GQE7" s="135"/>
      <c r="GQF7" s="135"/>
      <c r="GQG7" s="135"/>
      <c r="GQH7" s="135"/>
      <c r="GQI7" s="135"/>
      <c r="GQJ7" s="135"/>
      <c r="GQK7" s="135"/>
      <c r="GQL7" s="135"/>
      <c r="GQM7" s="135"/>
      <c r="GQN7" s="135"/>
      <c r="GQO7" s="135"/>
      <c r="GQP7" s="135"/>
      <c r="GQQ7" s="135"/>
      <c r="GQR7" s="135"/>
      <c r="GQS7" s="135"/>
      <c r="GQT7" s="135"/>
      <c r="GQU7" s="135"/>
      <c r="GQV7" s="135"/>
      <c r="GQW7" s="135"/>
      <c r="GQX7" s="135"/>
      <c r="GQY7" s="135"/>
      <c r="GQZ7" s="135"/>
      <c r="GRA7" s="135"/>
      <c r="GRB7" s="135"/>
      <c r="GRC7" s="135"/>
      <c r="GRD7" s="135"/>
      <c r="GRE7" s="135"/>
      <c r="GRF7" s="135"/>
      <c r="GRG7" s="135"/>
      <c r="GRH7" s="135"/>
      <c r="GRI7" s="135"/>
      <c r="GRJ7" s="135"/>
      <c r="GRK7" s="135"/>
      <c r="GRL7" s="135"/>
      <c r="GRM7" s="135"/>
      <c r="GRN7" s="135"/>
      <c r="GRO7" s="135"/>
      <c r="GRP7" s="135"/>
      <c r="GRQ7" s="135"/>
      <c r="GRR7" s="135"/>
      <c r="GRS7" s="135"/>
      <c r="GRT7" s="135"/>
      <c r="GRU7" s="135"/>
      <c r="GRV7" s="135"/>
      <c r="GRW7" s="135"/>
      <c r="GRX7" s="135"/>
      <c r="GRY7" s="135"/>
      <c r="GRZ7" s="135"/>
      <c r="GSA7" s="135"/>
      <c r="GSB7" s="135"/>
      <c r="GSC7" s="135"/>
      <c r="GSD7" s="135"/>
      <c r="GSE7" s="135"/>
      <c r="GSF7" s="135"/>
      <c r="GSG7" s="135"/>
      <c r="GSH7" s="135"/>
      <c r="GSI7" s="135"/>
      <c r="GSJ7" s="135"/>
      <c r="GSK7" s="135"/>
      <c r="GSL7" s="135"/>
      <c r="GSM7" s="135"/>
      <c r="GSN7" s="135"/>
      <c r="GSO7" s="135"/>
      <c r="GSP7" s="135"/>
      <c r="GSQ7" s="135"/>
      <c r="GSR7" s="135"/>
      <c r="GSS7" s="135"/>
      <c r="GST7" s="135"/>
      <c r="GSU7" s="135"/>
      <c r="GSV7" s="135"/>
      <c r="GSW7" s="135"/>
      <c r="GSX7" s="135"/>
      <c r="GSY7" s="135"/>
      <c r="GSZ7" s="135"/>
      <c r="GTA7" s="135"/>
      <c r="GTB7" s="135"/>
      <c r="GTC7" s="135"/>
      <c r="GTD7" s="135"/>
      <c r="GTE7" s="135"/>
      <c r="GTF7" s="135"/>
      <c r="GTG7" s="135"/>
      <c r="GTH7" s="135"/>
      <c r="GTI7" s="135"/>
      <c r="GTJ7" s="135"/>
      <c r="GTK7" s="135"/>
      <c r="GTL7" s="135"/>
      <c r="GTM7" s="135"/>
      <c r="GTN7" s="135"/>
      <c r="GTO7" s="135"/>
      <c r="GTP7" s="135"/>
      <c r="GTQ7" s="135"/>
      <c r="GTR7" s="135"/>
      <c r="GTS7" s="135"/>
      <c r="GTT7" s="135"/>
      <c r="GTU7" s="135"/>
      <c r="GTV7" s="135"/>
      <c r="GTW7" s="135"/>
      <c r="GTX7" s="135"/>
      <c r="GTY7" s="135"/>
      <c r="GTZ7" s="135"/>
      <c r="GUA7" s="135"/>
      <c r="GUB7" s="135"/>
      <c r="GUC7" s="135"/>
      <c r="GUD7" s="135"/>
      <c r="GUE7" s="135"/>
      <c r="GUF7" s="135"/>
      <c r="GUG7" s="135"/>
      <c r="GUH7" s="135"/>
      <c r="GUI7" s="135"/>
      <c r="GUJ7" s="135"/>
      <c r="GUK7" s="135"/>
      <c r="GUL7" s="135"/>
      <c r="GUM7" s="135"/>
      <c r="GUN7" s="135"/>
      <c r="GUO7" s="135"/>
      <c r="GUP7" s="135"/>
      <c r="GUQ7" s="135"/>
      <c r="GUR7" s="135"/>
      <c r="GUS7" s="135"/>
      <c r="GUT7" s="135"/>
      <c r="GUU7" s="135"/>
      <c r="GUV7" s="135"/>
      <c r="GUW7" s="135"/>
      <c r="GUX7" s="135"/>
      <c r="GUY7" s="135"/>
      <c r="GUZ7" s="135"/>
      <c r="GVA7" s="135"/>
      <c r="GVB7" s="135"/>
      <c r="GVC7" s="135"/>
      <c r="GVD7" s="135"/>
      <c r="GVE7" s="135"/>
      <c r="GVF7" s="135"/>
      <c r="GVG7" s="135"/>
      <c r="GVH7" s="135"/>
      <c r="GVI7" s="135"/>
      <c r="GVJ7" s="135"/>
      <c r="GVK7" s="135"/>
      <c r="GVL7" s="135"/>
      <c r="GVM7" s="135"/>
      <c r="GVN7" s="135"/>
      <c r="GVO7" s="135"/>
      <c r="GVP7" s="135"/>
      <c r="GVQ7" s="135"/>
      <c r="GVR7" s="135"/>
      <c r="GVS7" s="135"/>
      <c r="GVT7" s="135"/>
      <c r="GVU7" s="135"/>
      <c r="GVV7" s="135"/>
      <c r="GVW7" s="135"/>
      <c r="GVX7" s="135"/>
      <c r="GVY7" s="135"/>
      <c r="GVZ7" s="135"/>
      <c r="GWA7" s="135"/>
      <c r="GWB7" s="135"/>
      <c r="GWC7" s="135"/>
      <c r="GWD7" s="135"/>
      <c r="GWE7" s="135"/>
      <c r="GWF7" s="135"/>
      <c r="GWG7" s="135"/>
      <c r="GWH7" s="135"/>
      <c r="GWI7" s="135"/>
      <c r="GWJ7" s="135"/>
      <c r="GWK7" s="135"/>
      <c r="GWL7" s="135"/>
      <c r="GWM7" s="135"/>
      <c r="GWN7" s="135"/>
      <c r="GWO7" s="135"/>
      <c r="GWP7" s="135"/>
      <c r="GWQ7" s="135"/>
      <c r="GWR7" s="135"/>
      <c r="GWS7" s="135"/>
      <c r="GWT7" s="135"/>
      <c r="GWU7" s="135"/>
      <c r="GWV7" s="135"/>
      <c r="GWW7" s="135"/>
      <c r="GWX7" s="135"/>
      <c r="GWY7" s="135"/>
      <c r="GWZ7" s="135"/>
      <c r="GXA7" s="135"/>
      <c r="GXB7" s="135"/>
      <c r="GXC7" s="135"/>
      <c r="GXD7" s="135"/>
      <c r="GXE7" s="135"/>
      <c r="GXF7" s="135"/>
      <c r="GXG7" s="135"/>
      <c r="GXH7" s="135"/>
      <c r="GXI7" s="135"/>
      <c r="GXJ7" s="135"/>
      <c r="GXK7" s="135"/>
      <c r="GXL7" s="135"/>
      <c r="GXM7" s="135"/>
      <c r="GXN7" s="135"/>
      <c r="GXO7" s="135"/>
      <c r="GXP7" s="135"/>
      <c r="GXQ7" s="135"/>
      <c r="GXR7" s="135"/>
      <c r="GXS7" s="135"/>
      <c r="GXT7" s="135"/>
      <c r="GXU7" s="135"/>
      <c r="GXV7" s="135"/>
      <c r="GXW7" s="135"/>
      <c r="GXX7" s="135"/>
      <c r="GXY7" s="135"/>
      <c r="GXZ7" s="135"/>
      <c r="GYA7" s="135"/>
      <c r="GYB7" s="135"/>
      <c r="GYC7" s="135"/>
      <c r="GYD7" s="135"/>
      <c r="GYE7" s="135"/>
      <c r="GYF7" s="135"/>
      <c r="GYG7" s="135"/>
      <c r="GYH7" s="135"/>
      <c r="GYI7" s="135"/>
      <c r="GYJ7" s="135"/>
      <c r="GYK7" s="135"/>
      <c r="GYL7" s="135"/>
      <c r="GYM7" s="135"/>
      <c r="GYN7" s="135"/>
      <c r="GYO7" s="135"/>
      <c r="GYP7" s="135"/>
      <c r="GYQ7" s="135"/>
      <c r="GYR7" s="135"/>
      <c r="GYS7" s="135"/>
      <c r="GYT7" s="135"/>
      <c r="GYU7" s="135"/>
      <c r="GYV7" s="135"/>
      <c r="GYW7" s="135"/>
      <c r="GYX7" s="135"/>
      <c r="GYY7" s="135"/>
      <c r="GYZ7" s="135"/>
      <c r="GZA7" s="135"/>
      <c r="GZB7" s="135"/>
      <c r="GZC7" s="135"/>
      <c r="GZD7" s="135"/>
      <c r="GZE7" s="135"/>
      <c r="GZF7" s="135"/>
      <c r="GZG7" s="135"/>
      <c r="GZH7" s="135"/>
      <c r="GZI7" s="135"/>
      <c r="GZJ7" s="135"/>
      <c r="GZK7" s="135"/>
      <c r="GZL7" s="135"/>
      <c r="GZM7" s="135"/>
      <c r="GZN7" s="135"/>
      <c r="GZO7" s="135"/>
      <c r="GZP7" s="135"/>
      <c r="GZQ7" s="135"/>
      <c r="GZR7" s="135"/>
      <c r="GZS7" s="135"/>
      <c r="GZT7" s="135"/>
      <c r="GZU7" s="135"/>
      <c r="GZV7" s="135"/>
      <c r="GZW7" s="135"/>
      <c r="GZX7" s="135"/>
      <c r="GZY7" s="135"/>
      <c r="GZZ7" s="135"/>
      <c r="HAA7" s="135"/>
      <c r="HAB7" s="135"/>
      <c r="HAC7" s="135"/>
      <c r="HAD7" s="135"/>
      <c r="HAE7" s="135"/>
      <c r="HAF7" s="135"/>
      <c r="HAG7" s="135"/>
      <c r="HAH7" s="135"/>
      <c r="HAI7" s="135"/>
      <c r="HAJ7" s="135"/>
      <c r="HAK7" s="135"/>
      <c r="HAL7" s="135"/>
      <c r="HAM7" s="135"/>
      <c r="HAN7" s="135"/>
      <c r="HAO7" s="135"/>
      <c r="HAP7" s="135"/>
      <c r="HAQ7" s="135"/>
      <c r="HAR7" s="135"/>
      <c r="HAS7" s="135"/>
      <c r="HAT7" s="135"/>
      <c r="HAU7" s="135"/>
      <c r="HAV7" s="135"/>
      <c r="HAW7" s="135"/>
      <c r="HAX7" s="135"/>
      <c r="HAY7" s="135"/>
      <c r="HAZ7" s="135"/>
      <c r="HBA7" s="135"/>
      <c r="HBB7" s="135"/>
      <c r="HBC7" s="135"/>
      <c r="HBD7" s="135"/>
      <c r="HBE7" s="135"/>
      <c r="HBF7" s="135"/>
      <c r="HBG7" s="135"/>
      <c r="HBH7" s="135"/>
      <c r="HBI7" s="135"/>
      <c r="HBJ7" s="135"/>
      <c r="HBK7" s="135"/>
      <c r="HBL7" s="135"/>
      <c r="HBM7" s="135"/>
      <c r="HBN7" s="135"/>
      <c r="HBO7" s="135"/>
      <c r="HBP7" s="135"/>
      <c r="HBQ7" s="135"/>
      <c r="HBR7" s="135"/>
      <c r="HBS7" s="135"/>
      <c r="HBT7" s="135"/>
      <c r="HBU7" s="135"/>
      <c r="HBV7" s="135"/>
      <c r="HBW7" s="135"/>
      <c r="HBX7" s="135"/>
      <c r="HBY7" s="135"/>
      <c r="HBZ7" s="135"/>
      <c r="HCA7" s="135"/>
      <c r="HCB7" s="135"/>
      <c r="HCC7" s="135"/>
      <c r="HCD7" s="135"/>
      <c r="HCE7" s="135"/>
      <c r="HCF7" s="135"/>
      <c r="HCG7" s="135"/>
      <c r="HCH7" s="135"/>
      <c r="HCI7" s="135"/>
      <c r="HCJ7" s="135"/>
      <c r="HCK7" s="135"/>
      <c r="HCL7" s="135"/>
      <c r="HCM7" s="135"/>
      <c r="HCN7" s="135"/>
      <c r="HCO7" s="135"/>
      <c r="HCP7" s="135"/>
      <c r="HCQ7" s="135"/>
      <c r="HCR7" s="135"/>
      <c r="HCS7" s="135"/>
      <c r="HCT7" s="135"/>
      <c r="HCU7" s="135"/>
      <c r="HCV7" s="135"/>
      <c r="HCW7" s="135"/>
      <c r="HCX7" s="135"/>
      <c r="HCY7" s="135"/>
      <c r="HCZ7" s="135"/>
      <c r="HDA7" s="135"/>
      <c r="HDB7" s="135"/>
      <c r="HDC7" s="135"/>
      <c r="HDD7" s="135"/>
      <c r="HDE7" s="135"/>
      <c r="HDF7" s="135"/>
      <c r="HDG7" s="135"/>
      <c r="HDH7" s="135"/>
      <c r="HDI7" s="135"/>
      <c r="HDJ7" s="135"/>
      <c r="HDK7" s="135"/>
      <c r="HDL7" s="135"/>
      <c r="HDM7" s="135"/>
      <c r="HDN7" s="135"/>
      <c r="HDO7" s="135"/>
      <c r="HDP7" s="135"/>
      <c r="HDQ7" s="135"/>
      <c r="HDR7" s="135"/>
      <c r="HDS7" s="135"/>
      <c r="HDT7" s="135"/>
      <c r="HDU7" s="135"/>
      <c r="HDV7" s="135"/>
      <c r="HDW7" s="135"/>
      <c r="HDX7" s="135"/>
      <c r="HDY7" s="135"/>
      <c r="HDZ7" s="135"/>
      <c r="HEA7" s="135"/>
      <c r="HEB7" s="135"/>
      <c r="HEC7" s="135"/>
      <c r="HED7" s="135"/>
      <c r="HEE7" s="135"/>
      <c r="HEF7" s="135"/>
      <c r="HEG7" s="135"/>
      <c r="HEH7" s="135"/>
      <c r="HEI7" s="135"/>
      <c r="HEJ7" s="135"/>
      <c r="HEK7" s="135"/>
      <c r="HEL7" s="135"/>
      <c r="HEM7" s="135"/>
      <c r="HEN7" s="135"/>
      <c r="HEO7" s="135"/>
      <c r="HEP7" s="135"/>
      <c r="HEQ7" s="135"/>
      <c r="HER7" s="135"/>
      <c r="HES7" s="135"/>
      <c r="HET7" s="135"/>
      <c r="HEU7" s="135"/>
      <c r="HEV7" s="135"/>
      <c r="HEW7" s="135"/>
      <c r="HEX7" s="135"/>
      <c r="HEY7" s="135"/>
      <c r="HEZ7" s="135"/>
      <c r="HFA7" s="135"/>
      <c r="HFB7" s="135"/>
      <c r="HFC7" s="135"/>
      <c r="HFD7" s="135"/>
      <c r="HFE7" s="135"/>
      <c r="HFF7" s="135"/>
      <c r="HFG7" s="135"/>
      <c r="HFH7" s="135"/>
      <c r="HFI7" s="135"/>
      <c r="HFJ7" s="135"/>
      <c r="HFK7" s="135"/>
      <c r="HFL7" s="135"/>
      <c r="HFM7" s="135"/>
      <c r="HFN7" s="135"/>
      <c r="HFO7" s="135"/>
      <c r="HFP7" s="135"/>
      <c r="HFQ7" s="135"/>
      <c r="HFR7" s="135"/>
      <c r="HFS7" s="135"/>
      <c r="HFT7" s="135"/>
      <c r="HFU7" s="135"/>
      <c r="HFV7" s="135"/>
      <c r="HFW7" s="135"/>
      <c r="HFX7" s="135"/>
      <c r="HFY7" s="135"/>
      <c r="HFZ7" s="135"/>
      <c r="HGA7" s="135"/>
      <c r="HGB7" s="135"/>
      <c r="HGC7" s="135"/>
      <c r="HGD7" s="135"/>
      <c r="HGE7" s="135"/>
      <c r="HGF7" s="135"/>
      <c r="HGG7" s="135"/>
      <c r="HGH7" s="135"/>
      <c r="HGI7" s="135"/>
      <c r="HGJ7" s="135"/>
      <c r="HGK7" s="135"/>
      <c r="HGL7" s="135"/>
      <c r="HGM7" s="135"/>
      <c r="HGN7" s="135"/>
      <c r="HGO7" s="135"/>
      <c r="HGP7" s="135"/>
      <c r="HGQ7" s="135"/>
      <c r="HGR7" s="135"/>
      <c r="HGS7" s="135"/>
      <c r="HGT7" s="135"/>
      <c r="HGU7" s="135"/>
      <c r="HGV7" s="135"/>
      <c r="HGW7" s="135"/>
      <c r="HGX7" s="135"/>
      <c r="HGY7" s="135"/>
      <c r="HGZ7" s="135"/>
      <c r="HHA7" s="135"/>
      <c r="HHB7" s="135"/>
      <c r="HHC7" s="135"/>
      <c r="HHD7" s="135"/>
      <c r="HHE7" s="135"/>
      <c r="HHF7" s="135"/>
      <c r="HHG7" s="135"/>
      <c r="HHH7" s="135"/>
      <c r="HHI7" s="135"/>
      <c r="HHJ7" s="135"/>
      <c r="HHK7" s="135"/>
      <c r="HHL7" s="135"/>
      <c r="HHM7" s="135"/>
      <c r="HHN7" s="135"/>
      <c r="HHO7" s="135"/>
      <c r="HHP7" s="135"/>
      <c r="HHQ7" s="135"/>
      <c r="HHR7" s="135"/>
      <c r="HHS7" s="135"/>
      <c r="HHT7" s="135"/>
      <c r="HHU7" s="135"/>
      <c r="HHV7" s="135"/>
      <c r="HHW7" s="135"/>
      <c r="HHX7" s="135"/>
      <c r="HHY7" s="135"/>
      <c r="HHZ7" s="135"/>
      <c r="HIA7" s="135"/>
      <c r="HIB7" s="135"/>
      <c r="HIC7" s="135"/>
      <c r="HID7" s="135"/>
      <c r="HIE7" s="135"/>
      <c r="HIF7" s="135"/>
      <c r="HIG7" s="135"/>
      <c r="HIH7" s="135"/>
      <c r="HII7" s="135"/>
      <c r="HIJ7" s="135"/>
      <c r="HIK7" s="135"/>
      <c r="HIL7" s="135"/>
      <c r="HIM7" s="135"/>
      <c r="HIN7" s="135"/>
      <c r="HIO7" s="135"/>
      <c r="HIP7" s="135"/>
      <c r="HIQ7" s="135"/>
      <c r="HIR7" s="135"/>
      <c r="HIS7" s="135"/>
      <c r="HIT7" s="135"/>
      <c r="HIU7" s="135"/>
      <c r="HIV7" s="135"/>
      <c r="HIW7" s="135"/>
      <c r="HIX7" s="135"/>
      <c r="HIY7" s="135"/>
      <c r="HIZ7" s="135"/>
      <c r="HJA7" s="135"/>
      <c r="HJB7" s="135"/>
      <c r="HJC7" s="135"/>
      <c r="HJD7" s="135"/>
      <c r="HJE7" s="135"/>
      <c r="HJF7" s="135"/>
      <c r="HJG7" s="135"/>
      <c r="HJH7" s="135"/>
      <c r="HJI7" s="135"/>
      <c r="HJJ7" s="135"/>
      <c r="HJK7" s="135"/>
      <c r="HJL7" s="135"/>
      <c r="HJM7" s="135"/>
      <c r="HJN7" s="135"/>
      <c r="HJO7" s="135"/>
      <c r="HJP7" s="135"/>
      <c r="HJQ7" s="135"/>
      <c r="HJR7" s="135"/>
      <c r="HJS7" s="135"/>
      <c r="HJT7" s="135"/>
      <c r="HJU7" s="135"/>
      <c r="HJV7" s="135"/>
      <c r="HJW7" s="135"/>
      <c r="HJX7" s="135"/>
      <c r="HJY7" s="135"/>
      <c r="HJZ7" s="135"/>
      <c r="HKA7" s="135"/>
      <c r="HKB7" s="135"/>
      <c r="HKC7" s="135"/>
      <c r="HKD7" s="135"/>
      <c r="HKE7" s="135"/>
      <c r="HKF7" s="135"/>
      <c r="HKG7" s="135"/>
      <c r="HKH7" s="135"/>
      <c r="HKI7" s="135"/>
      <c r="HKJ7" s="135"/>
      <c r="HKK7" s="135"/>
      <c r="HKL7" s="135"/>
      <c r="HKM7" s="135"/>
      <c r="HKN7" s="135"/>
      <c r="HKO7" s="135"/>
      <c r="HKP7" s="135"/>
      <c r="HKQ7" s="135"/>
      <c r="HKR7" s="135"/>
      <c r="HKS7" s="135"/>
      <c r="HKT7" s="135"/>
      <c r="HKU7" s="135"/>
      <c r="HKV7" s="135"/>
      <c r="HKW7" s="135"/>
      <c r="HKX7" s="135"/>
      <c r="HKY7" s="135"/>
      <c r="HKZ7" s="135"/>
      <c r="HLA7" s="135"/>
      <c r="HLB7" s="135"/>
      <c r="HLC7" s="135"/>
      <c r="HLD7" s="135"/>
      <c r="HLE7" s="135"/>
      <c r="HLF7" s="135"/>
      <c r="HLG7" s="135"/>
      <c r="HLH7" s="135"/>
      <c r="HLI7" s="135"/>
      <c r="HLJ7" s="135"/>
      <c r="HLK7" s="135"/>
      <c r="HLL7" s="135"/>
      <c r="HLM7" s="135"/>
      <c r="HLN7" s="135"/>
      <c r="HLO7" s="135"/>
      <c r="HLP7" s="135"/>
      <c r="HLQ7" s="135"/>
      <c r="HLR7" s="135"/>
      <c r="HLS7" s="135"/>
      <c r="HLT7" s="135"/>
      <c r="HLU7" s="135"/>
      <c r="HLV7" s="135"/>
      <c r="HLW7" s="135"/>
      <c r="HLX7" s="135"/>
      <c r="HLY7" s="135"/>
      <c r="HLZ7" s="135"/>
      <c r="HMA7" s="135"/>
      <c r="HMB7" s="135"/>
      <c r="HMC7" s="135"/>
      <c r="HMD7" s="135"/>
      <c r="HME7" s="135"/>
      <c r="HMF7" s="135"/>
      <c r="HMG7" s="135"/>
      <c r="HMH7" s="135"/>
      <c r="HMI7" s="135"/>
      <c r="HMJ7" s="135"/>
      <c r="HMK7" s="135"/>
      <c r="HML7" s="135"/>
      <c r="HMM7" s="135"/>
      <c r="HMN7" s="135"/>
      <c r="HMO7" s="135"/>
      <c r="HMP7" s="135"/>
      <c r="HMQ7" s="135"/>
      <c r="HMR7" s="135"/>
      <c r="HMS7" s="135"/>
      <c r="HMT7" s="135"/>
      <c r="HMU7" s="135"/>
      <c r="HMV7" s="135"/>
      <c r="HMW7" s="135"/>
      <c r="HMX7" s="135"/>
      <c r="HMY7" s="135"/>
      <c r="HMZ7" s="135"/>
      <c r="HNA7" s="135"/>
      <c r="HNB7" s="135"/>
      <c r="HNC7" s="135"/>
      <c r="HND7" s="135"/>
      <c r="HNE7" s="135"/>
      <c r="HNF7" s="135"/>
      <c r="HNG7" s="135"/>
      <c r="HNH7" s="135"/>
      <c r="HNI7" s="135"/>
      <c r="HNJ7" s="135"/>
      <c r="HNK7" s="135"/>
      <c r="HNL7" s="135"/>
      <c r="HNM7" s="135"/>
      <c r="HNN7" s="135"/>
      <c r="HNO7" s="135"/>
      <c r="HNP7" s="135"/>
      <c r="HNQ7" s="135"/>
      <c r="HNR7" s="135"/>
      <c r="HNS7" s="135"/>
      <c r="HNT7" s="135"/>
      <c r="HNU7" s="135"/>
      <c r="HNV7" s="135"/>
      <c r="HNW7" s="135"/>
      <c r="HNX7" s="135"/>
      <c r="HNY7" s="135"/>
      <c r="HNZ7" s="135"/>
      <c r="HOA7" s="135"/>
      <c r="HOB7" s="135"/>
      <c r="HOC7" s="135"/>
      <c r="HOD7" s="135"/>
      <c r="HOE7" s="135"/>
      <c r="HOF7" s="135"/>
      <c r="HOG7" s="135"/>
      <c r="HOH7" s="135"/>
      <c r="HOI7" s="135"/>
      <c r="HOJ7" s="135"/>
      <c r="HOK7" s="135"/>
      <c r="HOL7" s="135"/>
      <c r="HOM7" s="135"/>
      <c r="HON7" s="135"/>
      <c r="HOO7" s="135"/>
      <c r="HOP7" s="135"/>
      <c r="HOQ7" s="135"/>
      <c r="HOR7" s="135"/>
      <c r="HOS7" s="135"/>
      <c r="HOT7" s="135"/>
      <c r="HOU7" s="135"/>
      <c r="HOV7" s="135"/>
      <c r="HOW7" s="135"/>
      <c r="HOX7" s="135"/>
      <c r="HOY7" s="135"/>
      <c r="HOZ7" s="135"/>
      <c r="HPA7" s="135"/>
      <c r="HPB7" s="135"/>
      <c r="HPC7" s="135"/>
      <c r="HPD7" s="135"/>
      <c r="HPE7" s="135"/>
      <c r="HPF7" s="135"/>
      <c r="HPG7" s="135"/>
      <c r="HPH7" s="135"/>
      <c r="HPI7" s="135"/>
      <c r="HPJ7" s="135"/>
      <c r="HPK7" s="135"/>
      <c r="HPL7" s="135"/>
      <c r="HPM7" s="135"/>
      <c r="HPN7" s="135"/>
      <c r="HPO7" s="135"/>
      <c r="HPP7" s="135"/>
      <c r="HPQ7" s="135"/>
      <c r="HPR7" s="135"/>
      <c r="HPS7" s="135"/>
      <c r="HPT7" s="135"/>
      <c r="HPU7" s="135"/>
      <c r="HPV7" s="135"/>
      <c r="HPW7" s="135"/>
      <c r="HPX7" s="135"/>
      <c r="HPY7" s="135"/>
      <c r="HPZ7" s="135"/>
      <c r="HQA7" s="135"/>
      <c r="HQB7" s="135"/>
      <c r="HQC7" s="135"/>
      <c r="HQD7" s="135"/>
      <c r="HQE7" s="135"/>
      <c r="HQF7" s="135"/>
      <c r="HQG7" s="135"/>
      <c r="HQH7" s="135"/>
      <c r="HQI7" s="135"/>
      <c r="HQJ7" s="135"/>
      <c r="HQK7" s="135"/>
      <c r="HQL7" s="135"/>
      <c r="HQM7" s="135"/>
      <c r="HQN7" s="135"/>
      <c r="HQO7" s="135"/>
      <c r="HQP7" s="135"/>
      <c r="HQQ7" s="135"/>
      <c r="HQR7" s="135"/>
      <c r="HQS7" s="135"/>
      <c r="HQT7" s="135"/>
      <c r="HQU7" s="135"/>
      <c r="HQV7" s="135"/>
      <c r="HQW7" s="135"/>
      <c r="HQX7" s="135"/>
      <c r="HQY7" s="135"/>
      <c r="HQZ7" s="135"/>
      <c r="HRA7" s="135"/>
      <c r="HRB7" s="135"/>
      <c r="HRC7" s="135"/>
      <c r="HRD7" s="135"/>
      <c r="HRE7" s="135"/>
      <c r="HRF7" s="135"/>
      <c r="HRG7" s="135"/>
      <c r="HRH7" s="135"/>
      <c r="HRI7" s="135"/>
      <c r="HRJ7" s="135"/>
      <c r="HRK7" s="135"/>
      <c r="HRL7" s="135"/>
      <c r="HRM7" s="135"/>
      <c r="HRN7" s="135"/>
      <c r="HRO7" s="135"/>
      <c r="HRP7" s="135"/>
      <c r="HRQ7" s="135"/>
      <c r="HRR7" s="135"/>
      <c r="HRS7" s="135"/>
      <c r="HRT7" s="135"/>
      <c r="HRU7" s="135"/>
      <c r="HRV7" s="135"/>
      <c r="HRW7" s="135"/>
      <c r="HRX7" s="135"/>
      <c r="HRY7" s="135"/>
      <c r="HRZ7" s="135"/>
      <c r="HSA7" s="135"/>
      <c r="HSB7" s="135"/>
      <c r="HSC7" s="135"/>
      <c r="HSD7" s="135"/>
      <c r="HSE7" s="135"/>
      <c r="HSF7" s="135"/>
      <c r="HSG7" s="135"/>
      <c r="HSH7" s="135"/>
      <c r="HSI7" s="135"/>
      <c r="HSJ7" s="135"/>
      <c r="HSK7" s="135"/>
      <c r="HSL7" s="135"/>
      <c r="HSM7" s="135"/>
      <c r="HSN7" s="135"/>
      <c r="HSO7" s="135"/>
      <c r="HSP7" s="135"/>
      <c r="HSQ7" s="135"/>
      <c r="HSR7" s="135"/>
      <c r="HSS7" s="135"/>
      <c r="HST7" s="135"/>
      <c r="HSU7" s="135"/>
      <c r="HSV7" s="135"/>
      <c r="HSW7" s="135"/>
      <c r="HSX7" s="135"/>
      <c r="HSY7" s="135"/>
      <c r="HSZ7" s="135"/>
      <c r="HTA7" s="135"/>
      <c r="HTB7" s="135"/>
      <c r="HTC7" s="135"/>
      <c r="HTD7" s="135"/>
      <c r="HTE7" s="135"/>
      <c r="HTF7" s="135"/>
      <c r="HTG7" s="135"/>
      <c r="HTH7" s="135"/>
      <c r="HTI7" s="135"/>
      <c r="HTJ7" s="135"/>
      <c r="HTK7" s="135"/>
      <c r="HTL7" s="135"/>
      <c r="HTM7" s="135"/>
      <c r="HTN7" s="135"/>
      <c r="HTO7" s="135"/>
      <c r="HTP7" s="135"/>
      <c r="HTQ7" s="135"/>
      <c r="HTR7" s="135"/>
      <c r="HTS7" s="135"/>
      <c r="HTT7" s="135"/>
      <c r="HTU7" s="135"/>
      <c r="HTV7" s="135"/>
      <c r="HTW7" s="135"/>
      <c r="HTX7" s="135"/>
      <c r="HTY7" s="135"/>
      <c r="HTZ7" s="135"/>
      <c r="HUA7" s="135"/>
      <c r="HUB7" s="135"/>
      <c r="HUC7" s="135"/>
      <c r="HUD7" s="135"/>
      <c r="HUE7" s="135"/>
      <c r="HUF7" s="135"/>
      <c r="HUG7" s="135"/>
      <c r="HUH7" s="135"/>
      <c r="HUI7" s="135"/>
      <c r="HUJ7" s="135"/>
      <c r="HUK7" s="135"/>
      <c r="HUL7" s="135"/>
      <c r="HUM7" s="135"/>
      <c r="HUN7" s="135"/>
      <c r="HUO7" s="135"/>
      <c r="HUP7" s="135"/>
      <c r="HUQ7" s="135"/>
      <c r="HUR7" s="135"/>
      <c r="HUS7" s="135"/>
      <c r="HUT7" s="135"/>
      <c r="HUU7" s="135"/>
      <c r="HUV7" s="135"/>
      <c r="HUW7" s="135"/>
      <c r="HUX7" s="135"/>
      <c r="HUY7" s="135"/>
      <c r="HUZ7" s="135"/>
      <c r="HVA7" s="135"/>
      <c r="HVB7" s="135"/>
      <c r="HVC7" s="135"/>
      <c r="HVD7" s="135"/>
      <c r="HVE7" s="135"/>
      <c r="HVF7" s="135"/>
      <c r="HVG7" s="135"/>
      <c r="HVH7" s="135"/>
      <c r="HVI7" s="135"/>
      <c r="HVJ7" s="135"/>
      <c r="HVK7" s="135"/>
      <c r="HVL7" s="135"/>
      <c r="HVM7" s="135"/>
      <c r="HVN7" s="135"/>
      <c r="HVO7" s="135"/>
      <c r="HVP7" s="135"/>
      <c r="HVQ7" s="135"/>
      <c r="HVR7" s="135"/>
      <c r="HVS7" s="135"/>
      <c r="HVT7" s="135"/>
      <c r="HVU7" s="135"/>
      <c r="HVV7" s="135"/>
      <c r="HVW7" s="135"/>
      <c r="HVX7" s="135"/>
      <c r="HVY7" s="135"/>
      <c r="HVZ7" s="135"/>
      <c r="HWA7" s="135"/>
      <c r="HWB7" s="135"/>
      <c r="HWC7" s="135"/>
      <c r="HWD7" s="135"/>
      <c r="HWE7" s="135"/>
      <c r="HWF7" s="135"/>
      <c r="HWG7" s="135"/>
      <c r="HWH7" s="135"/>
      <c r="HWI7" s="135"/>
      <c r="HWJ7" s="135"/>
      <c r="HWK7" s="135"/>
      <c r="HWL7" s="135"/>
      <c r="HWM7" s="135"/>
      <c r="HWN7" s="135"/>
      <c r="HWO7" s="135"/>
      <c r="HWP7" s="135"/>
      <c r="HWQ7" s="135"/>
      <c r="HWR7" s="135"/>
      <c r="HWS7" s="135"/>
      <c r="HWT7" s="135"/>
      <c r="HWU7" s="135"/>
      <c r="HWV7" s="135"/>
      <c r="HWW7" s="135"/>
      <c r="HWX7" s="135"/>
      <c r="HWY7" s="135"/>
      <c r="HWZ7" s="135"/>
      <c r="HXA7" s="135"/>
      <c r="HXB7" s="135"/>
      <c r="HXC7" s="135"/>
      <c r="HXD7" s="135"/>
      <c r="HXE7" s="135"/>
      <c r="HXF7" s="135"/>
      <c r="HXG7" s="135"/>
      <c r="HXH7" s="135"/>
      <c r="HXI7" s="135"/>
      <c r="HXJ7" s="135"/>
      <c r="HXK7" s="135"/>
      <c r="HXL7" s="135"/>
      <c r="HXM7" s="135"/>
      <c r="HXN7" s="135"/>
      <c r="HXO7" s="135"/>
      <c r="HXP7" s="135"/>
      <c r="HXQ7" s="135"/>
      <c r="HXR7" s="135"/>
      <c r="HXS7" s="135"/>
      <c r="HXT7" s="135"/>
      <c r="HXU7" s="135"/>
      <c r="HXV7" s="135"/>
      <c r="HXW7" s="135"/>
      <c r="HXX7" s="135"/>
      <c r="HXY7" s="135"/>
      <c r="HXZ7" s="135"/>
      <c r="HYA7" s="135"/>
      <c r="HYB7" s="135"/>
      <c r="HYC7" s="135"/>
      <c r="HYD7" s="135"/>
      <c r="HYE7" s="135"/>
      <c r="HYF7" s="135"/>
      <c r="HYG7" s="135"/>
      <c r="HYH7" s="135"/>
      <c r="HYI7" s="135"/>
      <c r="HYJ7" s="135"/>
      <c r="HYK7" s="135"/>
      <c r="HYL7" s="135"/>
      <c r="HYM7" s="135"/>
      <c r="HYN7" s="135"/>
      <c r="HYO7" s="135"/>
      <c r="HYP7" s="135"/>
      <c r="HYQ7" s="135"/>
      <c r="HYR7" s="135"/>
      <c r="HYS7" s="135"/>
      <c r="HYT7" s="135"/>
      <c r="HYU7" s="135"/>
      <c r="HYV7" s="135"/>
      <c r="HYW7" s="135"/>
      <c r="HYX7" s="135"/>
      <c r="HYY7" s="135"/>
      <c r="HYZ7" s="135"/>
      <c r="HZA7" s="135"/>
      <c r="HZB7" s="135"/>
      <c r="HZC7" s="135"/>
      <c r="HZD7" s="135"/>
      <c r="HZE7" s="135"/>
      <c r="HZF7" s="135"/>
      <c r="HZG7" s="135"/>
      <c r="HZH7" s="135"/>
      <c r="HZI7" s="135"/>
      <c r="HZJ7" s="135"/>
      <c r="HZK7" s="135"/>
      <c r="HZL7" s="135"/>
      <c r="HZM7" s="135"/>
      <c r="HZN7" s="135"/>
      <c r="HZO7" s="135"/>
      <c r="HZP7" s="135"/>
      <c r="HZQ7" s="135"/>
      <c r="HZR7" s="135"/>
      <c r="HZS7" s="135"/>
      <c r="HZT7" s="135"/>
      <c r="HZU7" s="135"/>
      <c r="HZV7" s="135"/>
      <c r="HZW7" s="135"/>
      <c r="HZX7" s="135"/>
      <c r="HZY7" s="135"/>
      <c r="HZZ7" s="135"/>
      <c r="IAA7" s="135"/>
      <c r="IAB7" s="135"/>
      <c r="IAC7" s="135"/>
      <c r="IAD7" s="135"/>
      <c r="IAE7" s="135"/>
      <c r="IAF7" s="135"/>
      <c r="IAG7" s="135"/>
      <c r="IAH7" s="135"/>
      <c r="IAI7" s="135"/>
      <c r="IAJ7" s="135"/>
      <c r="IAK7" s="135"/>
      <c r="IAL7" s="135"/>
      <c r="IAM7" s="135"/>
      <c r="IAN7" s="135"/>
      <c r="IAO7" s="135"/>
      <c r="IAP7" s="135"/>
      <c r="IAQ7" s="135"/>
      <c r="IAR7" s="135"/>
      <c r="IAS7" s="135"/>
      <c r="IAT7" s="135"/>
      <c r="IAU7" s="135"/>
      <c r="IAV7" s="135"/>
      <c r="IAW7" s="135"/>
      <c r="IAX7" s="135"/>
      <c r="IAY7" s="135"/>
      <c r="IAZ7" s="135"/>
      <c r="IBA7" s="135"/>
      <c r="IBB7" s="135"/>
      <c r="IBC7" s="135"/>
      <c r="IBD7" s="135"/>
      <c r="IBE7" s="135"/>
      <c r="IBF7" s="135"/>
      <c r="IBG7" s="135"/>
      <c r="IBH7" s="135"/>
      <c r="IBI7" s="135"/>
      <c r="IBJ7" s="135"/>
      <c r="IBK7" s="135"/>
      <c r="IBL7" s="135"/>
      <c r="IBM7" s="135"/>
      <c r="IBN7" s="135"/>
      <c r="IBO7" s="135"/>
      <c r="IBP7" s="135"/>
      <c r="IBQ7" s="135"/>
      <c r="IBR7" s="135"/>
      <c r="IBS7" s="135"/>
      <c r="IBT7" s="135"/>
      <c r="IBU7" s="135"/>
      <c r="IBV7" s="135"/>
      <c r="IBW7" s="135"/>
      <c r="IBX7" s="135"/>
      <c r="IBY7" s="135"/>
      <c r="IBZ7" s="135"/>
      <c r="ICA7" s="135"/>
      <c r="ICB7" s="135"/>
      <c r="ICC7" s="135"/>
      <c r="ICD7" s="135"/>
      <c r="ICE7" s="135"/>
      <c r="ICF7" s="135"/>
      <c r="ICG7" s="135"/>
      <c r="ICH7" s="135"/>
      <c r="ICI7" s="135"/>
      <c r="ICJ7" s="135"/>
      <c r="ICK7" s="135"/>
      <c r="ICL7" s="135"/>
      <c r="ICM7" s="135"/>
      <c r="ICN7" s="135"/>
      <c r="ICO7" s="135"/>
      <c r="ICP7" s="135"/>
      <c r="ICQ7" s="135"/>
      <c r="ICR7" s="135"/>
      <c r="ICS7" s="135"/>
      <c r="ICT7" s="135"/>
      <c r="ICU7" s="135"/>
      <c r="ICV7" s="135"/>
      <c r="ICW7" s="135"/>
      <c r="ICX7" s="135"/>
      <c r="ICY7" s="135"/>
      <c r="ICZ7" s="135"/>
      <c r="IDA7" s="135"/>
      <c r="IDB7" s="135"/>
      <c r="IDC7" s="135"/>
      <c r="IDD7" s="135"/>
      <c r="IDE7" s="135"/>
      <c r="IDF7" s="135"/>
      <c r="IDG7" s="135"/>
      <c r="IDH7" s="135"/>
      <c r="IDI7" s="135"/>
      <c r="IDJ7" s="135"/>
      <c r="IDK7" s="135"/>
      <c r="IDL7" s="135"/>
      <c r="IDM7" s="135"/>
      <c r="IDN7" s="135"/>
      <c r="IDO7" s="135"/>
      <c r="IDP7" s="135"/>
      <c r="IDQ7" s="135"/>
      <c r="IDR7" s="135"/>
      <c r="IDS7" s="135"/>
      <c r="IDT7" s="135"/>
      <c r="IDU7" s="135"/>
      <c r="IDV7" s="135"/>
      <c r="IDW7" s="135"/>
      <c r="IDX7" s="135"/>
      <c r="IDY7" s="135"/>
      <c r="IDZ7" s="135"/>
      <c r="IEA7" s="135"/>
      <c r="IEB7" s="135"/>
      <c r="IEC7" s="135"/>
      <c r="IED7" s="135"/>
      <c r="IEE7" s="135"/>
      <c r="IEF7" s="135"/>
      <c r="IEG7" s="135"/>
      <c r="IEH7" s="135"/>
      <c r="IEI7" s="135"/>
      <c r="IEJ7" s="135"/>
      <c r="IEK7" s="135"/>
      <c r="IEL7" s="135"/>
      <c r="IEM7" s="135"/>
      <c r="IEN7" s="135"/>
      <c r="IEO7" s="135"/>
      <c r="IEP7" s="135"/>
      <c r="IEQ7" s="135"/>
      <c r="IER7" s="135"/>
      <c r="IES7" s="135"/>
      <c r="IET7" s="135"/>
      <c r="IEU7" s="135"/>
      <c r="IEV7" s="135"/>
      <c r="IEW7" s="135"/>
      <c r="IEX7" s="135"/>
      <c r="IEY7" s="135"/>
      <c r="IEZ7" s="135"/>
      <c r="IFA7" s="135"/>
      <c r="IFB7" s="135"/>
      <c r="IFC7" s="135"/>
      <c r="IFD7" s="135"/>
      <c r="IFE7" s="135"/>
      <c r="IFF7" s="135"/>
      <c r="IFG7" s="135"/>
      <c r="IFH7" s="135"/>
      <c r="IFI7" s="135"/>
      <c r="IFJ7" s="135"/>
      <c r="IFK7" s="135"/>
      <c r="IFL7" s="135"/>
      <c r="IFM7" s="135"/>
      <c r="IFN7" s="135"/>
      <c r="IFO7" s="135"/>
      <c r="IFP7" s="135"/>
      <c r="IFQ7" s="135"/>
      <c r="IFR7" s="135"/>
      <c r="IFS7" s="135"/>
      <c r="IFT7" s="135"/>
      <c r="IFU7" s="135"/>
      <c r="IFV7" s="135"/>
      <c r="IFW7" s="135"/>
      <c r="IFX7" s="135"/>
      <c r="IFY7" s="135"/>
      <c r="IFZ7" s="135"/>
      <c r="IGA7" s="135"/>
      <c r="IGB7" s="135"/>
      <c r="IGC7" s="135"/>
      <c r="IGD7" s="135"/>
      <c r="IGE7" s="135"/>
      <c r="IGF7" s="135"/>
      <c r="IGG7" s="135"/>
      <c r="IGH7" s="135"/>
      <c r="IGI7" s="135"/>
      <c r="IGJ7" s="135"/>
      <c r="IGK7" s="135"/>
      <c r="IGL7" s="135"/>
      <c r="IGM7" s="135"/>
      <c r="IGN7" s="135"/>
      <c r="IGO7" s="135"/>
      <c r="IGP7" s="135"/>
      <c r="IGQ7" s="135"/>
      <c r="IGR7" s="135"/>
      <c r="IGS7" s="135"/>
      <c r="IGT7" s="135"/>
      <c r="IGU7" s="135"/>
      <c r="IGV7" s="135"/>
      <c r="IGW7" s="135"/>
      <c r="IGX7" s="135"/>
      <c r="IGY7" s="135"/>
      <c r="IGZ7" s="135"/>
      <c r="IHA7" s="135"/>
      <c r="IHB7" s="135"/>
      <c r="IHC7" s="135"/>
      <c r="IHD7" s="135"/>
      <c r="IHE7" s="135"/>
      <c r="IHF7" s="135"/>
      <c r="IHG7" s="135"/>
      <c r="IHH7" s="135"/>
      <c r="IHI7" s="135"/>
      <c r="IHJ7" s="135"/>
      <c r="IHK7" s="135"/>
      <c r="IHL7" s="135"/>
      <c r="IHM7" s="135"/>
      <c r="IHN7" s="135"/>
      <c r="IHO7" s="135"/>
      <c r="IHP7" s="135"/>
      <c r="IHQ7" s="135"/>
      <c r="IHR7" s="135"/>
      <c r="IHS7" s="135"/>
      <c r="IHT7" s="135"/>
      <c r="IHU7" s="135"/>
      <c r="IHV7" s="135"/>
      <c r="IHW7" s="135"/>
      <c r="IHX7" s="135"/>
      <c r="IHY7" s="135"/>
      <c r="IHZ7" s="135"/>
      <c r="IIA7" s="135"/>
      <c r="IIB7" s="135"/>
      <c r="IIC7" s="135"/>
      <c r="IID7" s="135"/>
      <c r="IIE7" s="135"/>
      <c r="IIF7" s="135"/>
      <c r="IIG7" s="135"/>
      <c r="IIH7" s="135"/>
      <c r="III7" s="135"/>
      <c r="IIJ7" s="135"/>
      <c r="IIK7" s="135"/>
      <c r="IIL7" s="135"/>
      <c r="IIM7" s="135"/>
      <c r="IIN7" s="135"/>
      <c r="IIO7" s="135"/>
      <c r="IIP7" s="135"/>
      <c r="IIQ7" s="135"/>
      <c r="IIR7" s="135"/>
      <c r="IIS7" s="135"/>
      <c r="IIT7" s="135"/>
      <c r="IIU7" s="135"/>
      <c r="IIV7" s="135"/>
      <c r="IIW7" s="135"/>
      <c r="IIX7" s="135"/>
      <c r="IIY7" s="135"/>
      <c r="IIZ7" s="135"/>
      <c r="IJA7" s="135"/>
      <c r="IJB7" s="135"/>
      <c r="IJC7" s="135"/>
      <c r="IJD7" s="135"/>
      <c r="IJE7" s="135"/>
      <c r="IJF7" s="135"/>
      <c r="IJG7" s="135"/>
      <c r="IJH7" s="135"/>
      <c r="IJI7" s="135"/>
      <c r="IJJ7" s="135"/>
      <c r="IJK7" s="135"/>
      <c r="IJL7" s="135"/>
      <c r="IJM7" s="135"/>
      <c r="IJN7" s="135"/>
      <c r="IJO7" s="135"/>
      <c r="IJP7" s="135"/>
      <c r="IJQ7" s="135"/>
      <c r="IJR7" s="135"/>
      <c r="IJS7" s="135"/>
      <c r="IJT7" s="135"/>
      <c r="IJU7" s="135"/>
      <c r="IJV7" s="135"/>
      <c r="IJW7" s="135"/>
      <c r="IJX7" s="135"/>
      <c r="IJY7" s="135"/>
      <c r="IJZ7" s="135"/>
      <c r="IKA7" s="135"/>
      <c r="IKB7" s="135"/>
      <c r="IKC7" s="135"/>
      <c r="IKD7" s="135"/>
      <c r="IKE7" s="135"/>
      <c r="IKF7" s="135"/>
      <c r="IKG7" s="135"/>
      <c r="IKH7" s="135"/>
      <c r="IKI7" s="135"/>
      <c r="IKJ7" s="135"/>
      <c r="IKK7" s="135"/>
      <c r="IKL7" s="135"/>
      <c r="IKM7" s="135"/>
      <c r="IKN7" s="135"/>
      <c r="IKO7" s="135"/>
      <c r="IKP7" s="135"/>
      <c r="IKQ7" s="135"/>
      <c r="IKR7" s="135"/>
      <c r="IKS7" s="135"/>
      <c r="IKT7" s="135"/>
      <c r="IKU7" s="135"/>
      <c r="IKV7" s="135"/>
      <c r="IKW7" s="135"/>
      <c r="IKX7" s="135"/>
      <c r="IKY7" s="135"/>
      <c r="IKZ7" s="135"/>
      <c r="ILA7" s="135"/>
      <c r="ILB7" s="135"/>
      <c r="ILC7" s="135"/>
      <c r="ILD7" s="135"/>
      <c r="ILE7" s="135"/>
      <c r="ILF7" s="135"/>
      <c r="ILG7" s="135"/>
      <c r="ILH7" s="135"/>
      <c r="ILI7" s="135"/>
      <c r="ILJ7" s="135"/>
      <c r="ILK7" s="135"/>
      <c r="ILL7" s="135"/>
      <c r="ILM7" s="135"/>
      <c r="ILN7" s="135"/>
      <c r="ILO7" s="135"/>
      <c r="ILP7" s="135"/>
      <c r="ILQ7" s="135"/>
      <c r="ILR7" s="135"/>
      <c r="ILS7" s="135"/>
      <c r="ILT7" s="135"/>
      <c r="ILU7" s="135"/>
      <c r="ILV7" s="135"/>
      <c r="ILW7" s="135"/>
      <c r="ILX7" s="135"/>
      <c r="ILY7" s="135"/>
      <c r="ILZ7" s="135"/>
      <c r="IMA7" s="135"/>
      <c r="IMB7" s="135"/>
      <c r="IMC7" s="135"/>
      <c r="IMD7" s="135"/>
      <c r="IME7" s="135"/>
      <c r="IMF7" s="135"/>
      <c r="IMG7" s="135"/>
      <c r="IMH7" s="135"/>
      <c r="IMI7" s="135"/>
      <c r="IMJ7" s="135"/>
      <c r="IMK7" s="135"/>
      <c r="IML7" s="135"/>
      <c r="IMM7" s="135"/>
      <c r="IMN7" s="135"/>
      <c r="IMO7" s="135"/>
      <c r="IMP7" s="135"/>
      <c r="IMQ7" s="135"/>
      <c r="IMR7" s="135"/>
      <c r="IMS7" s="135"/>
      <c r="IMT7" s="135"/>
      <c r="IMU7" s="135"/>
      <c r="IMV7" s="135"/>
      <c r="IMW7" s="135"/>
      <c r="IMX7" s="135"/>
      <c r="IMY7" s="135"/>
      <c r="IMZ7" s="135"/>
      <c r="INA7" s="135"/>
      <c r="INB7" s="135"/>
      <c r="INC7" s="135"/>
      <c r="IND7" s="135"/>
      <c r="INE7" s="135"/>
      <c r="INF7" s="135"/>
      <c r="ING7" s="135"/>
      <c r="INH7" s="135"/>
      <c r="INI7" s="135"/>
      <c r="INJ7" s="135"/>
      <c r="INK7" s="135"/>
      <c r="INL7" s="135"/>
      <c r="INM7" s="135"/>
      <c r="INN7" s="135"/>
      <c r="INO7" s="135"/>
      <c r="INP7" s="135"/>
      <c r="INQ7" s="135"/>
      <c r="INR7" s="135"/>
      <c r="INS7" s="135"/>
      <c r="INT7" s="135"/>
      <c r="INU7" s="135"/>
      <c r="INV7" s="135"/>
      <c r="INW7" s="135"/>
      <c r="INX7" s="135"/>
      <c r="INY7" s="135"/>
      <c r="INZ7" s="135"/>
      <c r="IOA7" s="135"/>
      <c r="IOB7" s="135"/>
      <c r="IOC7" s="135"/>
      <c r="IOD7" s="135"/>
      <c r="IOE7" s="135"/>
      <c r="IOF7" s="135"/>
      <c r="IOG7" s="135"/>
      <c r="IOH7" s="135"/>
      <c r="IOI7" s="135"/>
      <c r="IOJ7" s="135"/>
      <c r="IOK7" s="135"/>
      <c r="IOL7" s="135"/>
      <c r="IOM7" s="135"/>
      <c r="ION7" s="135"/>
      <c r="IOO7" s="135"/>
      <c r="IOP7" s="135"/>
      <c r="IOQ7" s="135"/>
      <c r="IOR7" s="135"/>
      <c r="IOS7" s="135"/>
      <c r="IOT7" s="135"/>
      <c r="IOU7" s="135"/>
      <c r="IOV7" s="135"/>
      <c r="IOW7" s="135"/>
      <c r="IOX7" s="135"/>
      <c r="IOY7" s="135"/>
      <c r="IOZ7" s="135"/>
      <c r="IPA7" s="135"/>
      <c r="IPB7" s="135"/>
      <c r="IPC7" s="135"/>
      <c r="IPD7" s="135"/>
      <c r="IPE7" s="135"/>
      <c r="IPF7" s="135"/>
      <c r="IPG7" s="135"/>
      <c r="IPH7" s="135"/>
      <c r="IPI7" s="135"/>
      <c r="IPJ7" s="135"/>
      <c r="IPK7" s="135"/>
      <c r="IPL7" s="135"/>
      <c r="IPM7" s="135"/>
      <c r="IPN7" s="135"/>
      <c r="IPO7" s="135"/>
      <c r="IPP7" s="135"/>
      <c r="IPQ7" s="135"/>
      <c r="IPR7" s="135"/>
      <c r="IPS7" s="135"/>
      <c r="IPT7" s="135"/>
      <c r="IPU7" s="135"/>
      <c r="IPV7" s="135"/>
      <c r="IPW7" s="135"/>
      <c r="IPX7" s="135"/>
      <c r="IPY7" s="135"/>
      <c r="IPZ7" s="135"/>
      <c r="IQA7" s="135"/>
      <c r="IQB7" s="135"/>
      <c r="IQC7" s="135"/>
      <c r="IQD7" s="135"/>
      <c r="IQE7" s="135"/>
      <c r="IQF7" s="135"/>
      <c r="IQG7" s="135"/>
      <c r="IQH7" s="135"/>
      <c r="IQI7" s="135"/>
      <c r="IQJ7" s="135"/>
      <c r="IQK7" s="135"/>
      <c r="IQL7" s="135"/>
      <c r="IQM7" s="135"/>
      <c r="IQN7" s="135"/>
      <c r="IQO7" s="135"/>
      <c r="IQP7" s="135"/>
      <c r="IQQ7" s="135"/>
      <c r="IQR7" s="135"/>
      <c r="IQS7" s="135"/>
      <c r="IQT7" s="135"/>
      <c r="IQU7" s="135"/>
      <c r="IQV7" s="135"/>
      <c r="IQW7" s="135"/>
      <c r="IQX7" s="135"/>
      <c r="IQY7" s="135"/>
      <c r="IQZ7" s="135"/>
      <c r="IRA7" s="135"/>
      <c r="IRB7" s="135"/>
      <c r="IRC7" s="135"/>
      <c r="IRD7" s="135"/>
      <c r="IRE7" s="135"/>
      <c r="IRF7" s="135"/>
      <c r="IRG7" s="135"/>
      <c r="IRH7" s="135"/>
      <c r="IRI7" s="135"/>
      <c r="IRJ7" s="135"/>
      <c r="IRK7" s="135"/>
      <c r="IRL7" s="135"/>
      <c r="IRM7" s="135"/>
      <c r="IRN7" s="135"/>
      <c r="IRO7" s="135"/>
      <c r="IRP7" s="135"/>
      <c r="IRQ7" s="135"/>
      <c r="IRR7" s="135"/>
      <c r="IRS7" s="135"/>
      <c r="IRT7" s="135"/>
      <c r="IRU7" s="135"/>
      <c r="IRV7" s="135"/>
      <c r="IRW7" s="135"/>
      <c r="IRX7" s="135"/>
      <c r="IRY7" s="135"/>
      <c r="IRZ7" s="135"/>
      <c r="ISA7" s="135"/>
      <c r="ISB7" s="135"/>
      <c r="ISC7" s="135"/>
      <c r="ISD7" s="135"/>
      <c r="ISE7" s="135"/>
      <c r="ISF7" s="135"/>
      <c r="ISG7" s="135"/>
      <c r="ISH7" s="135"/>
      <c r="ISI7" s="135"/>
      <c r="ISJ7" s="135"/>
      <c r="ISK7" s="135"/>
      <c r="ISL7" s="135"/>
      <c r="ISM7" s="135"/>
      <c r="ISN7" s="135"/>
      <c r="ISO7" s="135"/>
      <c r="ISP7" s="135"/>
      <c r="ISQ7" s="135"/>
      <c r="ISR7" s="135"/>
      <c r="ISS7" s="135"/>
      <c r="IST7" s="135"/>
      <c r="ISU7" s="135"/>
      <c r="ISV7" s="135"/>
      <c r="ISW7" s="135"/>
      <c r="ISX7" s="135"/>
      <c r="ISY7" s="135"/>
      <c r="ISZ7" s="135"/>
      <c r="ITA7" s="135"/>
      <c r="ITB7" s="135"/>
      <c r="ITC7" s="135"/>
      <c r="ITD7" s="135"/>
      <c r="ITE7" s="135"/>
      <c r="ITF7" s="135"/>
      <c r="ITG7" s="135"/>
      <c r="ITH7" s="135"/>
      <c r="ITI7" s="135"/>
      <c r="ITJ7" s="135"/>
      <c r="ITK7" s="135"/>
      <c r="ITL7" s="135"/>
      <c r="ITM7" s="135"/>
      <c r="ITN7" s="135"/>
      <c r="ITO7" s="135"/>
      <c r="ITP7" s="135"/>
      <c r="ITQ7" s="135"/>
      <c r="ITR7" s="135"/>
      <c r="ITS7" s="135"/>
      <c r="ITT7" s="135"/>
      <c r="ITU7" s="135"/>
      <c r="ITV7" s="135"/>
      <c r="ITW7" s="135"/>
      <c r="ITX7" s="135"/>
      <c r="ITY7" s="135"/>
      <c r="ITZ7" s="135"/>
      <c r="IUA7" s="135"/>
      <c r="IUB7" s="135"/>
      <c r="IUC7" s="135"/>
      <c r="IUD7" s="135"/>
      <c r="IUE7" s="135"/>
      <c r="IUF7" s="135"/>
      <c r="IUG7" s="135"/>
      <c r="IUH7" s="135"/>
      <c r="IUI7" s="135"/>
      <c r="IUJ7" s="135"/>
      <c r="IUK7" s="135"/>
      <c r="IUL7" s="135"/>
      <c r="IUM7" s="135"/>
      <c r="IUN7" s="135"/>
      <c r="IUO7" s="135"/>
      <c r="IUP7" s="135"/>
      <c r="IUQ7" s="135"/>
      <c r="IUR7" s="135"/>
      <c r="IUS7" s="135"/>
      <c r="IUT7" s="135"/>
      <c r="IUU7" s="135"/>
      <c r="IUV7" s="135"/>
      <c r="IUW7" s="135"/>
      <c r="IUX7" s="135"/>
      <c r="IUY7" s="135"/>
      <c r="IUZ7" s="135"/>
      <c r="IVA7" s="135"/>
      <c r="IVB7" s="135"/>
      <c r="IVC7" s="135"/>
      <c r="IVD7" s="135"/>
      <c r="IVE7" s="135"/>
      <c r="IVF7" s="135"/>
      <c r="IVG7" s="135"/>
      <c r="IVH7" s="135"/>
      <c r="IVI7" s="135"/>
      <c r="IVJ7" s="135"/>
      <c r="IVK7" s="135"/>
      <c r="IVL7" s="135"/>
      <c r="IVM7" s="135"/>
      <c r="IVN7" s="135"/>
      <c r="IVO7" s="135"/>
      <c r="IVP7" s="135"/>
      <c r="IVQ7" s="135"/>
      <c r="IVR7" s="135"/>
      <c r="IVS7" s="135"/>
      <c r="IVT7" s="135"/>
      <c r="IVU7" s="135"/>
      <c r="IVV7" s="135"/>
      <c r="IVW7" s="135"/>
      <c r="IVX7" s="135"/>
      <c r="IVY7" s="135"/>
      <c r="IVZ7" s="135"/>
      <c r="IWA7" s="135"/>
      <c r="IWB7" s="135"/>
      <c r="IWC7" s="135"/>
      <c r="IWD7" s="135"/>
      <c r="IWE7" s="135"/>
      <c r="IWF7" s="135"/>
      <c r="IWG7" s="135"/>
      <c r="IWH7" s="135"/>
      <c r="IWI7" s="135"/>
      <c r="IWJ7" s="135"/>
      <c r="IWK7" s="135"/>
      <c r="IWL7" s="135"/>
      <c r="IWM7" s="135"/>
      <c r="IWN7" s="135"/>
      <c r="IWO7" s="135"/>
      <c r="IWP7" s="135"/>
      <c r="IWQ7" s="135"/>
      <c r="IWR7" s="135"/>
      <c r="IWS7" s="135"/>
      <c r="IWT7" s="135"/>
      <c r="IWU7" s="135"/>
      <c r="IWV7" s="135"/>
      <c r="IWW7" s="135"/>
      <c r="IWX7" s="135"/>
      <c r="IWY7" s="135"/>
      <c r="IWZ7" s="135"/>
      <c r="IXA7" s="135"/>
      <c r="IXB7" s="135"/>
      <c r="IXC7" s="135"/>
      <c r="IXD7" s="135"/>
      <c r="IXE7" s="135"/>
      <c r="IXF7" s="135"/>
      <c r="IXG7" s="135"/>
      <c r="IXH7" s="135"/>
      <c r="IXI7" s="135"/>
      <c r="IXJ7" s="135"/>
      <c r="IXK7" s="135"/>
      <c r="IXL7" s="135"/>
      <c r="IXM7" s="135"/>
      <c r="IXN7" s="135"/>
      <c r="IXO7" s="135"/>
      <c r="IXP7" s="135"/>
      <c r="IXQ7" s="135"/>
      <c r="IXR7" s="135"/>
      <c r="IXS7" s="135"/>
      <c r="IXT7" s="135"/>
      <c r="IXU7" s="135"/>
      <c r="IXV7" s="135"/>
      <c r="IXW7" s="135"/>
      <c r="IXX7" s="135"/>
      <c r="IXY7" s="135"/>
      <c r="IXZ7" s="135"/>
      <c r="IYA7" s="135"/>
      <c r="IYB7" s="135"/>
      <c r="IYC7" s="135"/>
      <c r="IYD7" s="135"/>
      <c r="IYE7" s="135"/>
      <c r="IYF7" s="135"/>
      <c r="IYG7" s="135"/>
      <c r="IYH7" s="135"/>
      <c r="IYI7" s="135"/>
      <c r="IYJ7" s="135"/>
      <c r="IYK7" s="135"/>
      <c r="IYL7" s="135"/>
      <c r="IYM7" s="135"/>
      <c r="IYN7" s="135"/>
      <c r="IYO7" s="135"/>
      <c r="IYP7" s="135"/>
      <c r="IYQ7" s="135"/>
      <c r="IYR7" s="135"/>
      <c r="IYS7" s="135"/>
      <c r="IYT7" s="135"/>
      <c r="IYU7" s="135"/>
      <c r="IYV7" s="135"/>
      <c r="IYW7" s="135"/>
      <c r="IYX7" s="135"/>
      <c r="IYY7" s="135"/>
      <c r="IYZ7" s="135"/>
      <c r="IZA7" s="135"/>
      <c r="IZB7" s="135"/>
      <c r="IZC7" s="135"/>
      <c r="IZD7" s="135"/>
      <c r="IZE7" s="135"/>
      <c r="IZF7" s="135"/>
      <c r="IZG7" s="135"/>
      <c r="IZH7" s="135"/>
      <c r="IZI7" s="135"/>
      <c r="IZJ7" s="135"/>
      <c r="IZK7" s="135"/>
      <c r="IZL7" s="135"/>
      <c r="IZM7" s="135"/>
      <c r="IZN7" s="135"/>
      <c r="IZO7" s="135"/>
      <c r="IZP7" s="135"/>
      <c r="IZQ7" s="135"/>
      <c r="IZR7" s="135"/>
      <c r="IZS7" s="135"/>
      <c r="IZT7" s="135"/>
      <c r="IZU7" s="135"/>
      <c r="IZV7" s="135"/>
      <c r="IZW7" s="135"/>
      <c r="IZX7" s="135"/>
      <c r="IZY7" s="135"/>
      <c r="IZZ7" s="135"/>
      <c r="JAA7" s="135"/>
      <c r="JAB7" s="135"/>
      <c r="JAC7" s="135"/>
      <c r="JAD7" s="135"/>
      <c r="JAE7" s="135"/>
      <c r="JAF7" s="135"/>
      <c r="JAG7" s="135"/>
      <c r="JAH7" s="135"/>
      <c r="JAI7" s="135"/>
      <c r="JAJ7" s="135"/>
      <c r="JAK7" s="135"/>
      <c r="JAL7" s="135"/>
      <c r="JAM7" s="135"/>
      <c r="JAN7" s="135"/>
      <c r="JAO7" s="135"/>
      <c r="JAP7" s="135"/>
      <c r="JAQ7" s="135"/>
      <c r="JAR7" s="135"/>
      <c r="JAS7" s="135"/>
      <c r="JAT7" s="135"/>
      <c r="JAU7" s="135"/>
      <c r="JAV7" s="135"/>
      <c r="JAW7" s="135"/>
      <c r="JAX7" s="135"/>
      <c r="JAY7" s="135"/>
      <c r="JAZ7" s="135"/>
      <c r="JBA7" s="135"/>
      <c r="JBB7" s="135"/>
      <c r="JBC7" s="135"/>
      <c r="JBD7" s="135"/>
      <c r="JBE7" s="135"/>
      <c r="JBF7" s="135"/>
      <c r="JBG7" s="135"/>
      <c r="JBH7" s="135"/>
      <c r="JBI7" s="135"/>
      <c r="JBJ7" s="135"/>
      <c r="JBK7" s="135"/>
      <c r="JBL7" s="135"/>
      <c r="JBM7" s="135"/>
      <c r="JBN7" s="135"/>
      <c r="JBO7" s="135"/>
      <c r="JBP7" s="135"/>
      <c r="JBQ7" s="135"/>
      <c r="JBR7" s="135"/>
      <c r="JBS7" s="135"/>
      <c r="JBT7" s="135"/>
      <c r="JBU7" s="135"/>
      <c r="JBV7" s="135"/>
      <c r="JBW7" s="135"/>
      <c r="JBX7" s="135"/>
      <c r="JBY7" s="135"/>
      <c r="JBZ7" s="135"/>
      <c r="JCA7" s="135"/>
      <c r="JCB7" s="135"/>
      <c r="JCC7" s="135"/>
      <c r="JCD7" s="135"/>
      <c r="JCE7" s="135"/>
      <c r="JCF7" s="135"/>
      <c r="JCG7" s="135"/>
      <c r="JCH7" s="135"/>
      <c r="JCI7" s="135"/>
      <c r="JCJ7" s="135"/>
      <c r="JCK7" s="135"/>
      <c r="JCL7" s="135"/>
      <c r="JCM7" s="135"/>
      <c r="JCN7" s="135"/>
      <c r="JCO7" s="135"/>
      <c r="JCP7" s="135"/>
      <c r="JCQ7" s="135"/>
      <c r="JCR7" s="135"/>
      <c r="JCS7" s="135"/>
      <c r="JCT7" s="135"/>
      <c r="JCU7" s="135"/>
      <c r="JCV7" s="135"/>
      <c r="JCW7" s="135"/>
      <c r="JCX7" s="135"/>
      <c r="JCY7" s="135"/>
      <c r="JCZ7" s="135"/>
      <c r="JDA7" s="135"/>
      <c r="JDB7" s="135"/>
      <c r="JDC7" s="135"/>
      <c r="JDD7" s="135"/>
      <c r="JDE7" s="135"/>
      <c r="JDF7" s="135"/>
      <c r="JDG7" s="135"/>
      <c r="JDH7" s="135"/>
      <c r="JDI7" s="135"/>
      <c r="JDJ7" s="135"/>
      <c r="JDK7" s="135"/>
      <c r="JDL7" s="135"/>
      <c r="JDM7" s="135"/>
      <c r="JDN7" s="135"/>
      <c r="JDO7" s="135"/>
      <c r="JDP7" s="135"/>
      <c r="JDQ7" s="135"/>
      <c r="JDR7" s="135"/>
      <c r="JDS7" s="135"/>
      <c r="JDT7" s="135"/>
      <c r="JDU7" s="135"/>
      <c r="JDV7" s="135"/>
      <c r="JDW7" s="135"/>
      <c r="JDX7" s="135"/>
      <c r="JDY7" s="135"/>
      <c r="JDZ7" s="135"/>
      <c r="JEA7" s="135"/>
      <c r="JEB7" s="135"/>
      <c r="JEC7" s="135"/>
      <c r="JED7" s="135"/>
      <c r="JEE7" s="135"/>
      <c r="JEF7" s="135"/>
      <c r="JEG7" s="135"/>
      <c r="JEH7" s="135"/>
      <c r="JEI7" s="135"/>
      <c r="JEJ7" s="135"/>
      <c r="JEK7" s="135"/>
      <c r="JEL7" s="135"/>
      <c r="JEM7" s="135"/>
      <c r="JEN7" s="135"/>
      <c r="JEO7" s="135"/>
      <c r="JEP7" s="135"/>
      <c r="JEQ7" s="135"/>
      <c r="JER7" s="135"/>
      <c r="JES7" s="135"/>
      <c r="JET7" s="135"/>
      <c r="JEU7" s="135"/>
      <c r="JEV7" s="135"/>
      <c r="JEW7" s="135"/>
      <c r="JEX7" s="135"/>
      <c r="JEY7" s="135"/>
      <c r="JEZ7" s="135"/>
      <c r="JFA7" s="135"/>
      <c r="JFB7" s="135"/>
      <c r="JFC7" s="135"/>
      <c r="JFD7" s="135"/>
      <c r="JFE7" s="135"/>
      <c r="JFF7" s="135"/>
      <c r="JFG7" s="135"/>
      <c r="JFH7" s="135"/>
      <c r="JFI7" s="135"/>
      <c r="JFJ7" s="135"/>
      <c r="JFK7" s="135"/>
      <c r="JFL7" s="135"/>
      <c r="JFM7" s="135"/>
      <c r="JFN7" s="135"/>
      <c r="JFO7" s="135"/>
      <c r="JFP7" s="135"/>
      <c r="JFQ7" s="135"/>
      <c r="JFR7" s="135"/>
      <c r="JFS7" s="135"/>
      <c r="JFT7" s="135"/>
      <c r="JFU7" s="135"/>
      <c r="JFV7" s="135"/>
      <c r="JFW7" s="135"/>
      <c r="JFX7" s="135"/>
      <c r="JFY7" s="135"/>
      <c r="JFZ7" s="135"/>
      <c r="JGA7" s="135"/>
      <c r="JGB7" s="135"/>
      <c r="JGC7" s="135"/>
      <c r="JGD7" s="135"/>
      <c r="JGE7" s="135"/>
      <c r="JGF7" s="135"/>
      <c r="JGG7" s="135"/>
      <c r="JGH7" s="135"/>
      <c r="JGI7" s="135"/>
      <c r="JGJ7" s="135"/>
      <c r="JGK7" s="135"/>
      <c r="JGL7" s="135"/>
      <c r="JGM7" s="135"/>
      <c r="JGN7" s="135"/>
      <c r="JGO7" s="135"/>
      <c r="JGP7" s="135"/>
      <c r="JGQ7" s="135"/>
      <c r="JGR7" s="135"/>
      <c r="JGS7" s="135"/>
      <c r="JGT7" s="135"/>
      <c r="JGU7" s="135"/>
      <c r="JGV7" s="135"/>
      <c r="JGW7" s="135"/>
      <c r="JGX7" s="135"/>
      <c r="JGY7" s="135"/>
      <c r="JGZ7" s="135"/>
      <c r="JHA7" s="135"/>
      <c r="JHB7" s="135"/>
      <c r="JHC7" s="135"/>
      <c r="JHD7" s="135"/>
      <c r="JHE7" s="135"/>
      <c r="JHF7" s="135"/>
      <c r="JHG7" s="135"/>
      <c r="JHH7" s="135"/>
      <c r="JHI7" s="135"/>
      <c r="JHJ7" s="135"/>
      <c r="JHK7" s="135"/>
      <c r="JHL7" s="135"/>
      <c r="JHM7" s="135"/>
      <c r="JHN7" s="135"/>
      <c r="JHO7" s="135"/>
      <c r="JHP7" s="135"/>
      <c r="JHQ7" s="135"/>
      <c r="JHR7" s="135"/>
      <c r="JHS7" s="135"/>
      <c r="JHT7" s="135"/>
      <c r="JHU7" s="135"/>
      <c r="JHV7" s="135"/>
      <c r="JHW7" s="135"/>
      <c r="JHX7" s="135"/>
      <c r="JHY7" s="135"/>
      <c r="JHZ7" s="135"/>
      <c r="JIA7" s="135"/>
      <c r="JIB7" s="135"/>
      <c r="JIC7" s="135"/>
      <c r="JID7" s="135"/>
      <c r="JIE7" s="135"/>
      <c r="JIF7" s="135"/>
      <c r="JIG7" s="135"/>
      <c r="JIH7" s="135"/>
      <c r="JII7" s="135"/>
      <c r="JIJ7" s="135"/>
      <c r="JIK7" s="135"/>
      <c r="JIL7" s="135"/>
      <c r="JIM7" s="135"/>
      <c r="JIN7" s="135"/>
      <c r="JIO7" s="135"/>
      <c r="JIP7" s="135"/>
      <c r="JIQ7" s="135"/>
      <c r="JIR7" s="135"/>
      <c r="JIS7" s="135"/>
      <c r="JIT7" s="135"/>
      <c r="JIU7" s="135"/>
      <c r="JIV7" s="135"/>
      <c r="JIW7" s="135"/>
      <c r="JIX7" s="135"/>
      <c r="JIY7" s="135"/>
      <c r="JIZ7" s="135"/>
      <c r="JJA7" s="135"/>
      <c r="JJB7" s="135"/>
      <c r="JJC7" s="135"/>
      <c r="JJD7" s="135"/>
      <c r="JJE7" s="135"/>
      <c r="JJF7" s="135"/>
      <c r="JJG7" s="135"/>
      <c r="JJH7" s="135"/>
      <c r="JJI7" s="135"/>
      <c r="JJJ7" s="135"/>
      <c r="JJK7" s="135"/>
      <c r="JJL7" s="135"/>
      <c r="JJM7" s="135"/>
      <c r="JJN7" s="135"/>
      <c r="JJO7" s="135"/>
      <c r="JJP7" s="135"/>
      <c r="JJQ7" s="135"/>
      <c r="JJR7" s="135"/>
      <c r="JJS7" s="135"/>
      <c r="JJT7" s="135"/>
      <c r="JJU7" s="135"/>
      <c r="JJV7" s="135"/>
      <c r="JJW7" s="135"/>
      <c r="JJX7" s="135"/>
      <c r="JJY7" s="135"/>
      <c r="JJZ7" s="135"/>
      <c r="JKA7" s="135"/>
      <c r="JKB7" s="135"/>
      <c r="JKC7" s="135"/>
      <c r="JKD7" s="135"/>
      <c r="JKE7" s="135"/>
      <c r="JKF7" s="135"/>
      <c r="JKG7" s="135"/>
      <c r="JKH7" s="135"/>
      <c r="JKI7" s="135"/>
      <c r="JKJ7" s="135"/>
      <c r="JKK7" s="135"/>
      <c r="JKL7" s="135"/>
      <c r="JKM7" s="135"/>
      <c r="JKN7" s="135"/>
      <c r="JKO7" s="135"/>
      <c r="JKP7" s="135"/>
      <c r="JKQ7" s="135"/>
      <c r="JKR7" s="135"/>
      <c r="JKS7" s="135"/>
      <c r="JKT7" s="135"/>
      <c r="JKU7" s="135"/>
      <c r="JKV7" s="135"/>
      <c r="JKW7" s="135"/>
      <c r="JKX7" s="135"/>
      <c r="JKY7" s="135"/>
      <c r="JKZ7" s="135"/>
      <c r="JLA7" s="135"/>
      <c r="JLB7" s="135"/>
      <c r="JLC7" s="135"/>
      <c r="JLD7" s="135"/>
      <c r="JLE7" s="135"/>
      <c r="JLF7" s="135"/>
      <c r="JLG7" s="135"/>
      <c r="JLH7" s="135"/>
      <c r="JLI7" s="135"/>
      <c r="JLJ7" s="135"/>
      <c r="JLK7" s="135"/>
      <c r="JLL7" s="135"/>
      <c r="JLM7" s="135"/>
      <c r="JLN7" s="135"/>
      <c r="JLO7" s="135"/>
      <c r="JLP7" s="135"/>
      <c r="JLQ7" s="135"/>
      <c r="JLR7" s="135"/>
      <c r="JLS7" s="135"/>
      <c r="JLT7" s="135"/>
      <c r="JLU7" s="135"/>
      <c r="JLV7" s="135"/>
      <c r="JLW7" s="135"/>
      <c r="JLX7" s="135"/>
      <c r="JLY7" s="135"/>
      <c r="JLZ7" s="135"/>
      <c r="JMA7" s="135"/>
      <c r="JMB7" s="135"/>
      <c r="JMC7" s="135"/>
      <c r="JMD7" s="135"/>
      <c r="JME7" s="135"/>
      <c r="JMF7" s="135"/>
      <c r="JMG7" s="135"/>
      <c r="JMH7" s="135"/>
      <c r="JMI7" s="135"/>
      <c r="JMJ7" s="135"/>
      <c r="JMK7" s="135"/>
      <c r="JML7" s="135"/>
      <c r="JMM7" s="135"/>
      <c r="JMN7" s="135"/>
      <c r="JMO7" s="135"/>
      <c r="JMP7" s="135"/>
      <c r="JMQ7" s="135"/>
      <c r="JMR7" s="135"/>
      <c r="JMS7" s="135"/>
      <c r="JMT7" s="135"/>
      <c r="JMU7" s="135"/>
      <c r="JMV7" s="135"/>
      <c r="JMW7" s="135"/>
      <c r="JMX7" s="135"/>
      <c r="JMY7" s="135"/>
      <c r="JMZ7" s="135"/>
      <c r="JNA7" s="135"/>
      <c r="JNB7" s="135"/>
      <c r="JNC7" s="135"/>
      <c r="JND7" s="135"/>
      <c r="JNE7" s="135"/>
      <c r="JNF7" s="135"/>
      <c r="JNG7" s="135"/>
      <c r="JNH7" s="135"/>
      <c r="JNI7" s="135"/>
      <c r="JNJ7" s="135"/>
      <c r="JNK7" s="135"/>
      <c r="JNL7" s="135"/>
      <c r="JNM7" s="135"/>
      <c r="JNN7" s="135"/>
      <c r="JNO7" s="135"/>
      <c r="JNP7" s="135"/>
      <c r="JNQ7" s="135"/>
      <c r="JNR7" s="135"/>
      <c r="JNS7" s="135"/>
      <c r="JNT7" s="135"/>
      <c r="JNU7" s="135"/>
      <c r="JNV7" s="135"/>
      <c r="JNW7" s="135"/>
      <c r="JNX7" s="135"/>
      <c r="JNY7" s="135"/>
      <c r="JNZ7" s="135"/>
      <c r="JOA7" s="135"/>
      <c r="JOB7" s="135"/>
      <c r="JOC7" s="135"/>
      <c r="JOD7" s="135"/>
      <c r="JOE7" s="135"/>
      <c r="JOF7" s="135"/>
      <c r="JOG7" s="135"/>
      <c r="JOH7" s="135"/>
      <c r="JOI7" s="135"/>
      <c r="JOJ7" s="135"/>
      <c r="JOK7" s="135"/>
      <c r="JOL7" s="135"/>
      <c r="JOM7" s="135"/>
      <c r="JON7" s="135"/>
      <c r="JOO7" s="135"/>
      <c r="JOP7" s="135"/>
      <c r="JOQ7" s="135"/>
      <c r="JOR7" s="135"/>
      <c r="JOS7" s="135"/>
      <c r="JOT7" s="135"/>
      <c r="JOU7" s="135"/>
      <c r="JOV7" s="135"/>
      <c r="JOW7" s="135"/>
      <c r="JOX7" s="135"/>
      <c r="JOY7" s="135"/>
      <c r="JOZ7" s="135"/>
      <c r="JPA7" s="135"/>
      <c r="JPB7" s="135"/>
      <c r="JPC7" s="135"/>
      <c r="JPD7" s="135"/>
      <c r="JPE7" s="135"/>
      <c r="JPF7" s="135"/>
      <c r="JPG7" s="135"/>
      <c r="JPH7" s="135"/>
      <c r="JPI7" s="135"/>
      <c r="JPJ7" s="135"/>
      <c r="JPK7" s="135"/>
      <c r="JPL7" s="135"/>
      <c r="JPM7" s="135"/>
      <c r="JPN7" s="135"/>
      <c r="JPO7" s="135"/>
      <c r="JPP7" s="135"/>
      <c r="JPQ7" s="135"/>
      <c r="JPR7" s="135"/>
      <c r="JPS7" s="135"/>
      <c r="JPT7" s="135"/>
      <c r="JPU7" s="135"/>
      <c r="JPV7" s="135"/>
      <c r="JPW7" s="135"/>
      <c r="JPX7" s="135"/>
      <c r="JPY7" s="135"/>
      <c r="JPZ7" s="135"/>
      <c r="JQA7" s="135"/>
      <c r="JQB7" s="135"/>
      <c r="JQC7" s="135"/>
      <c r="JQD7" s="135"/>
      <c r="JQE7" s="135"/>
      <c r="JQF7" s="135"/>
      <c r="JQG7" s="135"/>
      <c r="JQH7" s="135"/>
      <c r="JQI7" s="135"/>
      <c r="JQJ7" s="135"/>
      <c r="JQK7" s="135"/>
      <c r="JQL7" s="135"/>
      <c r="JQM7" s="135"/>
      <c r="JQN7" s="135"/>
      <c r="JQO7" s="135"/>
      <c r="JQP7" s="135"/>
      <c r="JQQ7" s="135"/>
      <c r="JQR7" s="135"/>
      <c r="JQS7" s="135"/>
      <c r="JQT7" s="135"/>
      <c r="JQU7" s="135"/>
      <c r="JQV7" s="135"/>
      <c r="JQW7" s="135"/>
      <c r="JQX7" s="135"/>
      <c r="JQY7" s="135"/>
      <c r="JQZ7" s="135"/>
      <c r="JRA7" s="135"/>
      <c r="JRB7" s="135"/>
      <c r="JRC7" s="135"/>
      <c r="JRD7" s="135"/>
      <c r="JRE7" s="135"/>
      <c r="JRF7" s="135"/>
      <c r="JRG7" s="135"/>
      <c r="JRH7" s="135"/>
      <c r="JRI7" s="135"/>
      <c r="JRJ7" s="135"/>
      <c r="JRK7" s="135"/>
      <c r="JRL7" s="135"/>
      <c r="JRM7" s="135"/>
      <c r="JRN7" s="135"/>
      <c r="JRO7" s="135"/>
      <c r="JRP7" s="135"/>
      <c r="JRQ7" s="135"/>
      <c r="JRR7" s="135"/>
      <c r="JRS7" s="135"/>
      <c r="JRT7" s="135"/>
      <c r="JRU7" s="135"/>
      <c r="JRV7" s="135"/>
      <c r="JRW7" s="135"/>
      <c r="JRX7" s="135"/>
      <c r="JRY7" s="135"/>
      <c r="JRZ7" s="135"/>
      <c r="JSA7" s="135"/>
      <c r="JSB7" s="135"/>
      <c r="JSC7" s="135"/>
      <c r="JSD7" s="135"/>
      <c r="JSE7" s="135"/>
      <c r="JSF7" s="135"/>
      <c r="JSG7" s="135"/>
      <c r="JSH7" s="135"/>
      <c r="JSI7" s="135"/>
      <c r="JSJ7" s="135"/>
      <c r="JSK7" s="135"/>
      <c r="JSL7" s="135"/>
      <c r="JSM7" s="135"/>
      <c r="JSN7" s="135"/>
      <c r="JSO7" s="135"/>
      <c r="JSP7" s="135"/>
      <c r="JSQ7" s="135"/>
      <c r="JSR7" s="135"/>
      <c r="JSS7" s="135"/>
      <c r="JST7" s="135"/>
      <c r="JSU7" s="135"/>
      <c r="JSV7" s="135"/>
      <c r="JSW7" s="135"/>
      <c r="JSX7" s="135"/>
      <c r="JSY7" s="135"/>
      <c r="JSZ7" s="135"/>
      <c r="JTA7" s="135"/>
      <c r="JTB7" s="135"/>
      <c r="JTC7" s="135"/>
      <c r="JTD7" s="135"/>
      <c r="JTE7" s="135"/>
      <c r="JTF7" s="135"/>
      <c r="JTG7" s="135"/>
      <c r="JTH7" s="135"/>
      <c r="JTI7" s="135"/>
      <c r="JTJ7" s="135"/>
      <c r="JTK7" s="135"/>
      <c r="JTL7" s="135"/>
      <c r="JTM7" s="135"/>
      <c r="JTN7" s="135"/>
      <c r="JTO7" s="135"/>
      <c r="JTP7" s="135"/>
      <c r="JTQ7" s="135"/>
      <c r="JTR7" s="135"/>
      <c r="JTS7" s="135"/>
      <c r="JTT7" s="135"/>
      <c r="JTU7" s="135"/>
      <c r="JTV7" s="135"/>
      <c r="JTW7" s="135"/>
      <c r="JTX7" s="135"/>
      <c r="JTY7" s="135"/>
      <c r="JTZ7" s="135"/>
      <c r="JUA7" s="135"/>
      <c r="JUB7" s="135"/>
      <c r="JUC7" s="135"/>
      <c r="JUD7" s="135"/>
      <c r="JUE7" s="135"/>
      <c r="JUF7" s="135"/>
      <c r="JUG7" s="135"/>
      <c r="JUH7" s="135"/>
      <c r="JUI7" s="135"/>
      <c r="JUJ7" s="135"/>
      <c r="JUK7" s="135"/>
      <c r="JUL7" s="135"/>
      <c r="JUM7" s="135"/>
      <c r="JUN7" s="135"/>
      <c r="JUO7" s="135"/>
      <c r="JUP7" s="135"/>
      <c r="JUQ7" s="135"/>
      <c r="JUR7" s="135"/>
      <c r="JUS7" s="135"/>
      <c r="JUT7" s="135"/>
      <c r="JUU7" s="135"/>
      <c r="JUV7" s="135"/>
      <c r="JUW7" s="135"/>
      <c r="JUX7" s="135"/>
      <c r="JUY7" s="135"/>
      <c r="JUZ7" s="135"/>
      <c r="JVA7" s="135"/>
      <c r="JVB7" s="135"/>
      <c r="JVC7" s="135"/>
      <c r="JVD7" s="135"/>
      <c r="JVE7" s="135"/>
      <c r="JVF7" s="135"/>
      <c r="JVG7" s="135"/>
      <c r="JVH7" s="135"/>
      <c r="JVI7" s="135"/>
      <c r="JVJ7" s="135"/>
      <c r="JVK7" s="135"/>
      <c r="JVL7" s="135"/>
      <c r="JVM7" s="135"/>
      <c r="JVN7" s="135"/>
      <c r="JVO7" s="135"/>
      <c r="JVP7" s="135"/>
      <c r="JVQ7" s="135"/>
      <c r="JVR7" s="135"/>
      <c r="JVS7" s="135"/>
      <c r="JVT7" s="135"/>
      <c r="JVU7" s="135"/>
      <c r="JVV7" s="135"/>
      <c r="JVW7" s="135"/>
      <c r="JVX7" s="135"/>
      <c r="JVY7" s="135"/>
      <c r="JVZ7" s="135"/>
      <c r="JWA7" s="135"/>
      <c r="JWB7" s="135"/>
      <c r="JWC7" s="135"/>
      <c r="JWD7" s="135"/>
      <c r="JWE7" s="135"/>
      <c r="JWF7" s="135"/>
      <c r="JWG7" s="135"/>
      <c r="JWH7" s="135"/>
      <c r="JWI7" s="135"/>
      <c r="JWJ7" s="135"/>
      <c r="JWK7" s="135"/>
      <c r="JWL7" s="135"/>
      <c r="JWM7" s="135"/>
      <c r="JWN7" s="135"/>
      <c r="JWO7" s="135"/>
      <c r="JWP7" s="135"/>
      <c r="JWQ7" s="135"/>
      <c r="JWR7" s="135"/>
      <c r="JWS7" s="135"/>
      <c r="JWT7" s="135"/>
      <c r="JWU7" s="135"/>
      <c r="JWV7" s="135"/>
      <c r="JWW7" s="135"/>
      <c r="JWX7" s="135"/>
      <c r="JWY7" s="135"/>
      <c r="JWZ7" s="135"/>
      <c r="JXA7" s="135"/>
      <c r="JXB7" s="135"/>
      <c r="JXC7" s="135"/>
      <c r="JXD7" s="135"/>
      <c r="JXE7" s="135"/>
      <c r="JXF7" s="135"/>
      <c r="JXG7" s="135"/>
      <c r="JXH7" s="135"/>
      <c r="JXI7" s="135"/>
      <c r="JXJ7" s="135"/>
      <c r="JXK7" s="135"/>
      <c r="JXL7" s="135"/>
      <c r="JXM7" s="135"/>
      <c r="JXN7" s="135"/>
      <c r="JXO7" s="135"/>
      <c r="JXP7" s="135"/>
      <c r="JXQ7" s="135"/>
      <c r="JXR7" s="135"/>
      <c r="JXS7" s="135"/>
      <c r="JXT7" s="135"/>
      <c r="JXU7" s="135"/>
      <c r="JXV7" s="135"/>
      <c r="JXW7" s="135"/>
      <c r="JXX7" s="135"/>
      <c r="JXY7" s="135"/>
      <c r="JXZ7" s="135"/>
      <c r="JYA7" s="135"/>
      <c r="JYB7" s="135"/>
      <c r="JYC7" s="135"/>
      <c r="JYD7" s="135"/>
      <c r="JYE7" s="135"/>
      <c r="JYF7" s="135"/>
      <c r="JYG7" s="135"/>
      <c r="JYH7" s="135"/>
      <c r="JYI7" s="135"/>
      <c r="JYJ7" s="135"/>
      <c r="JYK7" s="135"/>
      <c r="JYL7" s="135"/>
      <c r="JYM7" s="135"/>
      <c r="JYN7" s="135"/>
      <c r="JYO7" s="135"/>
      <c r="JYP7" s="135"/>
      <c r="JYQ7" s="135"/>
      <c r="JYR7" s="135"/>
      <c r="JYS7" s="135"/>
      <c r="JYT7" s="135"/>
      <c r="JYU7" s="135"/>
      <c r="JYV7" s="135"/>
      <c r="JYW7" s="135"/>
      <c r="JYX7" s="135"/>
      <c r="JYY7" s="135"/>
      <c r="JYZ7" s="135"/>
      <c r="JZA7" s="135"/>
      <c r="JZB7" s="135"/>
      <c r="JZC7" s="135"/>
      <c r="JZD7" s="135"/>
      <c r="JZE7" s="135"/>
      <c r="JZF7" s="135"/>
      <c r="JZG7" s="135"/>
      <c r="JZH7" s="135"/>
      <c r="JZI7" s="135"/>
      <c r="JZJ7" s="135"/>
      <c r="JZK7" s="135"/>
      <c r="JZL7" s="135"/>
      <c r="JZM7" s="135"/>
      <c r="JZN7" s="135"/>
      <c r="JZO7" s="135"/>
      <c r="JZP7" s="135"/>
      <c r="JZQ7" s="135"/>
      <c r="JZR7" s="135"/>
      <c r="JZS7" s="135"/>
      <c r="JZT7" s="135"/>
      <c r="JZU7" s="135"/>
      <c r="JZV7" s="135"/>
      <c r="JZW7" s="135"/>
      <c r="JZX7" s="135"/>
      <c r="JZY7" s="135"/>
      <c r="JZZ7" s="135"/>
      <c r="KAA7" s="135"/>
      <c r="KAB7" s="135"/>
      <c r="KAC7" s="135"/>
      <c r="KAD7" s="135"/>
      <c r="KAE7" s="135"/>
      <c r="KAF7" s="135"/>
      <c r="KAG7" s="135"/>
      <c r="KAH7" s="135"/>
      <c r="KAI7" s="135"/>
      <c r="KAJ7" s="135"/>
      <c r="KAK7" s="135"/>
      <c r="KAL7" s="135"/>
      <c r="KAM7" s="135"/>
      <c r="KAN7" s="135"/>
      <c r="KAO7" s="135"/>
      <c r="KAP7" s="135"/>
      <c r="KAQ7" s="135"/>
      <c r="KAR7" s="135"/>
      <c r="KAS7" s="135"/>
      <c r="KAT7" s="135"/>
      <c r="KAU7" s="135"/>
      <c r="KAV7" s="135"/>
      <c r="KAW7" s="135"/>
      <c r="KAX7" s="135"/>
      <c r="KAY7" s="135"/>
      <c r="KAZ7" s="135"/>
      <c r="KBA7" s="135"/>
      <c r="KBB7" s="135"/>
      <c r="KBC7" s="135"/>
      <c r="KBD7" s="135"/>
      <c r="KBE7" s="135"/>
      <c r="KBF7" s="135"/>
      <c r="KBG7" s="135"/>
      <c r="KBH7" s="135"/>
      <c r="KBI7" s="135"/>
      <c r="KBJ7" s="135"/>
      <c r="KBK7" s="135"/>
      <c r="KBL7" s="135"/>
      <c r="KBM7" s="135"/>
      <c r="KBN7" s="135"/>
      <c r="KBO7" s="135"/>
      <c r="KBP7" s="135"/>
      <c r="KBQ7" s="135"/>
      <c r="KBR7" s="135"/>
      <c r="KBS7" s="135"/>
      <c r="KBT7" s="135"/>
      <c r="KBU7" s="135"/>
      <c r="KBV7" s="135"/>
      <c r="KBW7" s="135"/>
      <c r="KBX7" s="135"/>
      <c r="KBY7" s="135"/>
      <c r="KBZ7" s="135"/>
      <c r="KCA7" s="135"/>
      <c r="KCB7" s="135"/>
      <c r="KCC7" s="135"/>
      <c r="KCD7" s="135"/>
      <c r="KCE7" s="135"/>
      <c r="KCF7" s="135"/>
      <c r="KCG7" s="135"/>
      <c r="KCH7" s="135"/>
      <c r="KCI7" s="135"/>
      <c r="KCJ7" s="135"/>
      <c r="KCK7" s="135"/>
      <c r="KCL7" s="135"/>
      <c r="KCM7" s="135"/>
      <c r="KCN7" s="135"/>
      <c r="KCO7" s="135"/>
      <c r="KCP7" s="135"/>
      <c r="KCQ7" s="135"/>
      <c r="KCR7" s="135"/>
      <c r="KCS7" s="135"/>
      <c r="KCT7" s="135"/>
      <c r="KCU7" s="135"/>
      <c r="KCV7" s="135"/>
      <c r="KCW7" s="135"/>
      <c r="KCX7" s="135"/>
      <c r="KCY7" s="135"/>
      <c r="KCZ7" s="135"/>
      <c r="KDA7" s="135"/>
      <c r="KDB7" s="135"/>
      <c r="KDC7" s="135"/>
      <c r="KDD7" s="135"/>
      <c r="KDE7" s="135"/>
      <c r="KDF7" s="135"/>
      <c r="KDG7" s="135"/>
      <c r="KDH7" s="135"/>
      <c r="KDI7" s="135"/>
      <c r="KDJ7" s="135"/>
      <c r="KDK7" s="135"/>
      <c r="KDL7" s="135"/>
      <c r="KDM7" s="135"/>
      <c r="KDN7" s="135"/>
      <c r="KDO7" s="135"/>
      <c r="KDP7" s="135"/>
      <c r="KDQ7" s="135"/>
      <c r="KDR7" s="135"/>
      <c r="KDS7" s="135"/>
      <c r="KDT7" s="135"/>
      <c r="KDU7" s="135"/>
      <c r="KDV7" s="135"/>
      <c r="KDW7" s="135"/>
      <c r="KDX7" s="135"/>
      <c r="KDY7" s="135"/>
      <c r="KDZ7" s="135"/>
      <c r="KEA7" s="135"/>
      <c r="KEB7" s="135"/>
      <c r="KEC7" s="135"/>
      <c r="KED7" s="135"/>
      <c r="KEE7" s="135"/>
      <c r="KEF7" s="135"/>
      <c r="KEG7" s="135"/>
      <c r="KEH7" s="135"/>
      <c r="KEI7" s="135"/>
      <c r="KEJ7" s="135"/>
      <c r="KEK7" s="135"/>
      <c r="KEL7" s="135"/>
      <c r="KEM7" s="135"/>
      <c r="KEN7" s="135"/>
      <c r="KEO7" s="135"/>
      <c r="KEP7" s="135"/>
      <c r="KEQ7" s="135"/>
      <c r="KER7" s="135"/>
      <c r="KES7" s="135"/>
      <c r="KET7" s="135"/>
      <c r="KEU7" s="135"/>
      <c r="KEV7" s="135"/>
      <c r="KEW7" s="135"/>
      <c r="KEX7" s="135"/>
      <c r="KEY7" s="135"/>
      <c r="KEZ7" s="135"/>
      <c r="KFA7" s="135"/>
      <c r="KFB7" s="135"/>
      <c r="KFC7" s="135"/>
      <c r="KFD7" s="135"/>
      <c r="KFE7" s="135"/>
      <c r="KFF7" s="135"/>
      <c r="KFG7" s="135"/>
      <c r="KFH7" s="135"/>
      <c r="KFI7" s="135"/>
      <c r="KFJ7" s="135"/>
      <c r="KFK7" s="135"/>
      <c r="KFL7" s="135"/>
      <c r="KFM7" s="135"/>
      <c r="KFN7" s="135"/>
      <c r="KFO7" s="135"/>
      <c r="KFP7" s="135"/>
      <c r="KFQ7" s="135"/>
      <c r="KFR7" s="135"/>
      <c r="KFS7" s="135"/>
      <c r="KFT7" s="135"/>
      <c r="KFU7" s="135"/>
      <c r="KFV7" s="135"/>
      <c r="KFW7" s="135"/>
      <c r="KFX7" s="135"/>
      <c r="KFY7" s="135"/>
      <c r="KFZ7" s="135"/>
      <c r="KGA7" s="135"/>
      <c r="KGB7" s="135"/>
      <c r="KGC7" s="135"/>
      <c r="KGD7" s="135"/>
      <c r="KGE7" s="135"/>
      <c r="KGF7" s="135"/>
      <c r="KGG7" s="135"/>
      <c r="KGH7" s="135"/>
      <c r="KGI7" s="135"/>
      <c r="KGJ7" s="135"/>
      <c r="KGK7" s="135"/>
      <c r="KGL7" s="135"/>
      <c r="KGM7" s="135"/>
      <c r="KGN7" s="135"/>
      <c r="KGO7" s="135"/>
      <c r="KGP7" s="135"/>
      <c r="KGQ7" s="135"/>
      <c r="KGR7" s="135"/>
      <c r="KGS7" s="135"/>
      <c r="KGT7" s="135"/>
      <c r="KGU7" s="135"/>
      <c r="KGV7" s="135"/>
      <c r="KGW7" s="135"/>
      <c r="KGX7" s="135"/>
      <c r="KGY7" s="135"/>
      <c r="KGZ7" s="135"/>
      <c r="KHA7" s="135"/>
      <c r="KHB7" s="135"/>
      <c r="KHC7" s="135"/>
      <c r="KHD7" s="135"/>
      <c r="KHE7" s="135"/>
      <c r="KHF7" s="135"/>
      <c r="KHG7" s="135"/>
      <c r="KHH7" s="135"/>
      <c r="KHI7" s="135"/>
      <c r="KHJ7" s="135"/>
      <c r="KHK7" s="135"/>
      <c r="KHL7" s="135"/>
      <c r="KHM7" s="135"/>
      <c r="KHN7" s="135"/>
      <c r="KHO7" s="135"/>
      <c r="KHP7" s="135"/>
      <c r="KHQ7" s="135"/>
      <c r="KHR7" s="135"/>
      <c r="KHS7" s="135"/>
      <c r="KHT7" s="135"/>
      <c r="KHU7" s="135"/>
      <c r="KHV7" s="135"/>
      <c r="KHW7" s="135"/>
      <c r="KHX7" s="135"/>
      <c r="KHY7" s="135"/>
      <c r="KHZ7" s="135"/>
      <c r="KIA7" s="135"/>
      <c r="KIB7" s="135"/>
      <c r="KIC7" s="135"/>
      <c r="KID7" s="135"/>
      <c r="KIE7" s="135"/>
      <c r="KIF7" s="135"/>
      <c r="KIG7" s="135"/>
      <c r="KIH7" s="135"/>
      <c r="KII7" s="135"/>
      <c r="KIJ7" s="135"/>
      <c r="KIK7" s="135"/>
      <c r="KIL7" s="135"/>
      <c r="KIM7" s="135"/>
      <c r="KIN7" s="135"/>
      <c r="KIO7" s="135"/>
      <c r="KIP7" s="135"/>
      <c r="KIQ7" s="135"/>
      <c r="KIR7" s="135"/>
      <c r="KIS7" s="135"/>
      <c r="KIT7" s="135"/>
      <c r="KIU7" s="135"/>
      <c r="KIV7" s="135"/>
      <c r="KIW7" s="135"/>
      <c r="KIX7" s="135"/>
      <c r="KIY7" s="135"/>
      <c r="KIZ7" s="135"/>
      <c r="KJA7" s="135"/>
      <c r="KJB7" s="135"/>
      <c r="KJC7" s="135"/>
      <c r="KJD7" s="135"/>
      <c r="KJE7" s="135"/>
      <c r="KJF7" s="135"/>
      <c r="KJG7" s="135"/>
      <c r="KJH7" s="135"/>
      <c r="KJI7" s="135"/>
      <c r="KJJ7" s="135"/>
      <c r="KJK7" s="135"/>
      <c r="KJL7" s="135"/>
      <c r="KJM7" s="135"/>
      <c r="KJN7" s="135"/>
      <c r="KJO7" s="135"/>
      <c r="KJP7" s="135"/>
      <c r="KJQ7" s="135"/>
      <c r="KJR7" s="135"/>
      <c r="KJS7" s="135"/>
      <c r="KJT7" s="135"/>
      <c r="KJU7" s="135"/>
      <c r="KJV7" s="135"/>
      <c r="KJW7" s="135"/>
      <c r="KJX7" s="135"/>
      <c r="KJY7" s="135"/>
      <c r="KJZ7" s="135"/>
      <c r="KKA7" s="135"/>
      <c r="KKB7" s="135"/>
      <c r="KKC7" s="135"/>
      <c r="KKD7" s="135"/>
      <c r="KKE7" s="135"/>
      <c r="KKF7" s="135"/>
      <c r="KKG7" s="135"/>
      <c r="KKH7" s="135"/>
      <c r="KKI7" s="135"/>
      <c r="KKJ7" s="135"/>
      <c r="KKK7" s="135"/>
      <c r="KKL7" s="135"/>
      <c r="KKM7" s="135"/>
      <c r="KKN7" s="135"/>
      <c r="KKO7" s="135"/>
      <c r="KKP7" s="135"/>
      <c r="KKQ7" s="135"/>
      <c r="KKR7" s="135"/>
      <c r="KKS7" s="135"/>
      <c r="KKT7" s="135"/>
      <c r="KKU7" s="135"/>
      <c r="KKV7" s="135"/>
      <c r="KKW7" s="135"/>
      <c r="KKX7" s="135"/>
      <c r="KKY7" s="135"/>
      <c r="KKZ7" s="135"/>
      <c r="KLA7" s="135"/>
      <c r="KLB7" s="135"/>
      <c r="KLC7" s="135"/>
      <c r="KLD7" s="135"/>
      <c r="KLE7" s="135"/>
      <c r="KLF7" s="135"/>
      <c r="KLG7" s="135"/>
      <c r="KLH7" s="135"/>
      <c r="KLI7" s="135"/>
      <c r="KLJ7" s="135"/>
      <c r="KLK7" s="135"/>
      <c r="KLL7" s="135"/>
      <c r="KLM7" s="135"/>
      <c r="KLN7" s="135"/>
      <c r="KLO7" s="135"/>
      <c r="KLP7" s="135"/>
      <c r="KLQ7" s="135"/>
      <c r="KLR7" s="135"/>
      <c r="KLS7" s="135"/>
      <c r="KLT7" s="135"/>
      <c r="KLU7" s="135"/>
      <c r="KLV7" s="135"/>
      <c r="KLW7" s="135"/>
      <c r="KLX7" s="135"/>
      <c r="KLY7" s="135"/>
      <c r="KLZ7" s="135"/>
      <c r="KMA7" s="135"/>
      <c r="KMB7" s="135"/>
      <c r="KMC7" s="135"/>
      <c r="KMD7" s="135"/>
      <c r="KME7" s="135"/>
      <c r="KMF7" s="135"/>
      <c r="KMG7" s="135"/>
      <c r="KMH7" s="135"/>
      <c r="KMI7" s="135"/>
      <c r="KMJ7" s="135"/>
      <c r="KMK7" s="135"/>
      <c r="KML7" s="135"/>
      <c r="KMM7" s="135"/>
      <c r="KMN7" s="135"/>
      <c r="KMO7" s="135"/>
      <c r="KMP7" s="135"/>
      <c r="KMQ7" s="135"/>
      <c r="KMR7" s="135"/>
      <c r="KMS7" s="135"/>
      <c r="KMT7" s="135"/>
      <c r="KMU7" s="135"/>
      <c r="KMV7" s="135"/>
      <c r="KMW7" s="135"/>
      <c r="KMX7" s="135"/>
      <c r="KMY7" s="135"/>
      <c r="KMZ7" s="135"/>
      <c r="KNA7" s="135"/>
      <c r="KNB7" s="135"/>
      <c r="KNC7" s="135"/>
      <c r="KND7" s="135"/>
      <c r="KNE7" s="135"/>
      <c r="KNF7" s="135"/>
      <c r="KNG7" s="135"/>
      <c r="KNH7" s="135"/>
      <c r="KNI7" s="135"/>
      <c r="KNJ7" s="135"/>
      <c r="KNK7" s="135"/>
      <c r="KNL7" s="135"/>
      <c r="KNM7" s="135"/>
      <c r="KNN7" s="135"/>
      <c r="KNO7" s="135"/>
      <c r="KNP7" s="135"/>
      <c r="KNQ7" s="135"/>
      <c r="KNR7" s="135"/>
      <c r="KNS7" s="135"/>
      <c r="KNT7" s="135"/>
      <c r="KNU7" s="135"/>
      <c r="KNV7" s="135"/>
      <c r="KNW7" s="135"/>
      <c r="KNX7" s="135"/>
      <c r="KNY7" s="135"/>
      <c r="KNZ7" s="135"/>
      <c r="KOA7" s="135"/>
      <c r="KOB7" s="135"/>
      <c r="KOC7" s="135"/>
      <c r="KOD7" s="135"/>
      <c r="KOE7" s="135"/>
      <c r="KOF7" s="135"/>
      <c r="KOG7" s="135"/>
      <c r="KOH7" s="135"/>
      <c r="KOI7" s="135"/>
      <c r="KOJ7" s="135"/>
      <c r="KOK7" s="135"/>
      <c r="KOL7" s="135"/>
      <c r="KOM7" s="135"/>
      <c r="KON7" s="135"/>
      <c r="KOO7" s="135"/>
      <c r="KOP7" s="135"/>
      <c r="KOQ7" s="135"/>
      <c r="KOR7" s="135"/>
      <c r="KOS7" s="135"/>
      <c r="KOT7" s="135"/>
      <c r="KOU7" s="135"/>
      <c r="KOV7" s="135"/>
      <c r="KOW7" s="135"/>
      <c r="KOX7" s="135"/>
      <c r="KOY7" s="135"/>
      <c r="KOZ7" s="135"/>
      <c r="KPA7" s="135"/>
      <c r="KPB7" s="135"/>
      <c r="KPC7" s="135"/>
      <c r="KPD7" s="135"/>
      <c r="KPE7" s="135"/>
      <c r="KPF7" s="135"/>
      <c r="KPG7" s="135"/>
      <c r="KPH7" s="135"/>
      <c r="KPI7" s="135"/>
      <c r="KPJ7" s="135"/>
      <c r="KPK7" s="135"/>
      <c r="KPL7" s="135"/>
      <c r="KPM7" s="135"/>
      <c r="KPN7" s="135"/>
      <c r="KPO7" s="135"/>
      <c r="KPP7" s="135"/>
      <c r="KPQ7" s="135"/>
      <c r="KPR7" s="135"/>
      <c r="KPS7" s="135"/>
      <c r="KPT7" s="135"/>
      <c r="KPU7" s="135"/>
      <c r="KPV7" s="135"/>
      <c r="KPW7" s="135"/>
      <c r="KPX7" s="135"/>
      <c r="KPY7" s="135"/>
      <c r="KPZ7" s="135"/>
      <c r="KQA7" s="135"/>
      <c r="KQB7" s="135"/>
      <c r="KQC7" s="135"/>
      <c r="KQD7" s="135"/>
      <c r="KQE7" s="135"/>
      <c r="KQF7" s="135"/>
      <c r="KQG7" s="135"/>
      <c r="KQH7" s="135"/>
      <c r="KQI7" s="135"/>
      <c r="KQJ7" s="135"/>
      <c r="KQK7" s="135"/>
      <c r="KQL7" s="135"/>
      <c r="KQM7" s="135"/>
      <c r="KQN7" s="135"/>
      <c r="KQO7" s="135"/>
      <c r="KQP7" s="135"/>
      <c r="KQQ7" s="135"/>
      <c r="KQR7" s="135"/>
      <c r="KQS7" s="135"/>
      <c r="KQT7" s="135"/>
      <c r="KQU7" s="135"/>
      <c r="KQV7" s="135"/>
      <c r="KQW7" s="135"/>
      <c r="KQX7" s="135"/>
      <c r="KQY7" s="135"/>
      <c r="KQZ7" s="135"/>
      <c r="KRA7" s="135"/>
      <c r="KRB7" s="135"/>
      <c r="KRC7" s="135"/>
      <c r="KRD7" s="135"/>
      <c r="KRE7" s="135"/>
      <c r="KRF7" s="135"/>
      <c r="KRG7" s="135"/>
      <c r="KRH7" s="135"/>
      <c r="KRI7" s="135"/>
      <c r="KRJ7" s="135"/>
      <c r="KRK7" s="135"/>
      <c r="KRL7" s="135"/>
      <c r="KRM7" s="135"/>
      <c r="KRN7" s="135"/>
      <c r="KRO7" s="135"/>
      <c r="KRP7" s="135"/>
      <c r="KRQ7" s="135"/>
      <c r="KRR7" s="135"/>
      <c r="KRS7" s="135"/>
      <c r="KRT7" s="135"/>
      <c r="KRU7" s="135"/>
      <c r="KRV7" s="135"/>
      <c r="KRW7" s="135"/>
      <c r="KRX7" s="135"/>
      <c r="KRY7" s="135"/>
      <c r="KRZ7" s="135"/>
      <c r="KSA7" s="135"/>
      <c r="KSB7" s="135"/>
      <c r="KSC7" s="135"/>
      <c r="KSD7" s="135"/>
      <c r="KSE7" s="135"/>
      <c r="KSF7" s="135"/>
      <c r="KSG7" s="135"/>
      <c r="KSH7" s="135"/>
      <c r="KSI7" s="135"/>
      <c r="KSJ7" s="135"/>
      <c r="KSK7" s="135"/>
      <c r="KSL7" s="135"/>
      <c r="KSM7" s="135"/>
      <c r="KSN7" s="135"/>
      <c r="KSO7" s="135"/>
      <c r="KSP7" s="135"/>
      <c r="KSQ7" s="135"/>
      <c r="KSR7" s="135"/>
      <c r="KSS7" s="135"/>
      <c r="KST7" s="135"/>
      <c r="KSU7" s="135"/>
      <c r="KSV7" s="135"/>
      <c r="KSW7" s="135"/>
      <c r="KSX7" s="135"/>
      <c r="KSY7" s="135"/>
      <c r="KSZ7" s="135"/>
      <c r="KTA7" s="135"/>
      <c r="KTB7" s="135"/>
      <c r="KTC7" s="135"/>
      <c r="KTD7" s="135"/>
      <c r="KTE7" s="135"/>
      <c r="KTF7" s="135"/>
      <c r="KTG7" s="135"/>
      <c r="KTH7" s="135"/>
      <c r="KTI7" s="135"/>
      <c r="KTJ7" s="135"/>
      <c r="KTK7" s="135"/>
      <c r="KTL7" s="135"/>
      <c r="KTM7" s="135"/>
      <c r="KTN7" s="135"/>
      <c r="KTO7" s="135"/>
      <c r="KTP7" s="135"/>
      <c r="KTQ7" s="135"/>
      <c r="KTR7" s="135"/>
      <c r="KTS7" s="135"/>
      <c r="KTT7" s="135"/>
      <c r="KTU7" s="135"/>
      <c r="KTV7" s="135"/>
      <c r="KTW7" s="135"/>
      <c r="KTX7" s="135"/>
      <c r="KTY7" s="135"/>
      <c r="KTZ7" s="135"/>
      <c r="KUA7" s="135"/>
      <c r="KUB7" s="135"/>
      <c r="KUC7" s="135"/>
      <c r="KUD7" s="135"/>
      <c r="KUE7" s="135"/>
      <c r="KUF7" s="135"/>
      <c r="KUG7" s="135"/>
      <c r="KUH7" s="135"/>
      <c r="KUI7" s="135"/>
      <c r="KUJ7" s="135"/>
      <c r="KUK7" s="135"/>
      <c r="KUL7" s="135"/>
      <c r="KUM7" s="135"/>
      <c r="KUN7" s="135"/>
      <c r="KUO7" s="135"/>
      <c r="KUP7" s="135"/>
      <c r="KUQ7" s="135"/>
      <c r="KUR7" s="135"/>
      <c r="KUS7" s="135"/>
      <c r="KUT7" s="135"/>
      <c r="KUU7" s="135"/>
      <c r="KUV7" s="135"/>
      <c r="KUW7" s="135"/>
      <c r="KUX7" s="135"/>
      <c r="KUY7" s="135"/>
      <c r="KUZ7" s="135"/>
      <c r="KVA7" s="135"/>
      <c r="KVB7" s="135"/>
      <c r="KVC7" s="135"/>
      <c r="KVD7" s="135"/>
      <c r="KVE7" s="135"/>
      <c r="KVF7" s="135"/>
      <c r="KVG7" s="135"/>
      <c r="KVH7" s="135"/>
      <c r="KVI7" s="135"/>
      <c r="KVJ7" s="135"/>
      <c r="KVK7" s="135"/>
      <c r="KVL7" s="135"/>
      <c r="KVM7" s="135"/>
      <c r="KVN7" s="135"/>
      <c r="KVO7" s="135"/>
      <c r="KVP7" s="135"/>
      <c r="KVQ7" s="135"/>
      <c r="KVR7" s="135"/>
      <c r="KVS7" s="135"/>
      <c r="KVT7" s="135"/>
      <c r="KVU7" s="135"/>
      <c r="KVV7" s="135"/>
      <c r="KVW7" s="135"/>
      <c r="KVX7" s="135"/>
      <c r="KVY7" s="135"/>
      <c r="KVZ7" s="135"/>
      <c r="KWA7" s="135"/>
      <c r="KWB7" s="135"/>
      <c r="KWC7" s="135"/>
      <c r="KWD7" s="135"/>
      <c r="KWE7" s="135"/>
      <c r="KWF7" s="135"/>
      <c r="KWG7" s="135"/>
      <c r="KWH7" s="135"/>
      <c r="KWI7" s="135"/>
      <c r="KWJ7" s="135"/>
      <c r="KWK7" s="135"/>
      <c r="KWL7" s="135"/>
      <c r="KWM7" s="135"/>
      <c r="KWN7" s="135"/>
      <c r="KWO7" s="135"/>
      <c r="KWP7" s="135"/>
      <c r="KWQ7" s="135"/>
      <c r="KWR7" s="135"/>
      <c r="KWS7" s="135"/>
      <c r="KWT7" s="135"/>
      <c r="KWU7" s="135"/>
      <c r="KWV7" s="135"/>
      <c r="KWW7" s="135"/>
      <c r="KWX7" s="135"/>
      <c r="KWY7" s="135"/>
      <c r="KWZ7" s="135"/>
      <c r="KXA7" s="135"/>
      <c r="KXB7" s="135"/>
      <c r="KXC7" s="135"/>
      <c r="KXD7" s="135"/>
      <c r="KXE7" s="135"/>
      <c r="KXF7" s="135"/>
      <c r="KXG7" s="135"/>
      <c r="KXH7" s="135"/>
      <c r="KXI7" s="135"/>
      <c r="KXJ7" s="135"/>
      <c r="KXK7" s="135"/>
      <c r="KXL7" s="135"/>
      <c r="KXM7" s="135"/>
      <c r="KXN7" s="135"/>
      <c r="KXO7" s="135"/>
      <c r="KXP7" s="135"/>
      <c r="KXQ7" s="135"/>
      <c r="KXR7" s="135"/>
      <c r="KXS7" s="135"/>
      <c r="KXT7" s="135"/>
      <c r="KXU7" s="135"/>
      <c r="KXV7" s="135"/>
      <c r="KXW7" s="135"/>
      <c r="KXX7" s="135"/>
      <c r="KXY7" s="135"/>
      <c r="KXZ7" s="135"/>
      <c r="KYA7" s="135"/>
      <c r="KYB7" s="135"/>
      <c r="KYC7" s="135"/>
      <c r="KYD7" s="135"/>
      <c r="KYE7" s="135"/>
      <c r="KYF7" s="135"/>
      <c r="KYG7" s="135"/>
      <c r="KYH7" s="135"/>
      <c r="KYI7" s="135"/>
      <c r="KYJ7" s="135"/>
      <c r="KYK7" s="135"/>
      <c r="KYL7" s="135"/>
      <c r="KYM7" s="135"/>
      <c r="KYN7" s="135"/>
      <c r="KYO7" s="135"/>
      <c r="KYP7" s="135"/>
      <c r="KYQ7" s="135"/>
      <c r="KYR7" s="135"/>
      <c r="KYS7" s="135"/>
      <c r="KYT7" s="135"/>
      <c r="KYU7" s="135"/>
      <c r="KYV7" s="135"/>
      <c r="KYW7" s="135"/>
      <c r="KYX7" s="135"/>
      <c r="KYY7" s="135"/>
      <c r="KYZ7" s="135"/>
      <c r="KZA7" s="135"/>
      <c r="KZB7" s="135"/>
      <c r="KZC7" s="135"/>
      <c r="KZD7" s="135"/>
      <c r="KZE7" s="135"/>
      <c r="KZF7" s="135"/>
      <c r="KZG7" s="135"/>
      <c r="KZH7" s="135"/>
      <c r="KZI7" s="135"/>
      <c r="KZJ7" s="135"/>
      <c r="KZK7" s="135"/>
      <c r="KZL7" s="135"/>
      <c r="KZM7" s="135"/>
      <c r="KZN7" s="135"/>
      <c r="KZO7" s="135"/>
      <c r="KZP7" s="135"/>
      <c r="KZQ7" s="135"/>
      <c r="KZR7" s="135"/>
      <c r="KZS7" s="135"/>
      <c r="KZT7" s="135"/>
      <c r="KZU7" s="135"/>
      <c r="KZV7" s="135"/>
      <c r="KZW7" s="135"/>
      <c r="KZX7" s="135"/>
      <c r="KZY7" s="135"/>
      <c r="KZZ7" s="135"/>
      <c r="LAA7" s="135"/>
      <c r="LAB7" s="135"/>
      <c r="LAC7" s="135"/>
      <c r="LAD7" s="135"/>
      <c r="LAE7" s="135"/>
      <c r="LAF7" s="135"/>
      <c r="LAG7" s="135"/>
      <c r="LAH7" s="135"/>
      <c r="LAI7" s="135"/>
      <c r="LAJ7" s="135"/>
      <c r="LAK7" s="135"/>
      <c r="LAL7" s="135"/>
      <c r="LAM7" s="135"/>
      <c r="LAN7" s="135"/>
      <c r="LAO7" s="135"/>
      <c r="LAP7" s="135"/>
      <c r="LAQ7" s="135"/>
      <c r="LAR7" s="135"/>
      <c r="LAS7" s="135"/>
      <c r="LAT7" s="135"/>
      <c r="LAU7" s="135"/>
      <c r="LAV7" s="135"/>
      <c r="LAW7" s="135"/>
      <c r="LAX7" s="135"/>
      <c r="LAY7" s="135"/>
      <c r="LAZ7" s="135"/>
      <c r="LBA7" s="135"/>
      <c r="LBB7" s="135"/>
      <c r="LBC7" s="135"/>
      <c r="LBD7" s="135"/>
      <c r="LBE7" s="135"/>
      <c r="LBF7" s="135"/>
      <c r="LBG7" s="135"/>
      <c r="LBH7" s="135"/>
      <c r="LBI7" s="135"/>
      <c r="LBJ7" s="135"/>
      <c r="LBK7" s="135"/>
      <c r="LBL7" s="135"/>
      <c r="LBM7" s="135"/>
      <c r="LBN7" s="135"/>
      <c r="LBO7" s="135"/>
      <c r="LBP7" s="135"/>
      <c r="LBQ7" s="135"/>
      <c r="LBR7" s="135"/>
      <c r="LBS7" s="135"/>
      <c r="LBT7" s="135"/>
      <c r="LBU7" s="135"/>
      <c r="LBV7" s="135"/>
      <c r="LBW7" s="135"/>
      <c r="LBX7" s="135"/>
      <c r="LBY7" s="135"/>
      <c r="LBZ7" s="135"/>
      <c r="LCA7" s="135"/>
      <c r="LCB7" s="135"/>
      <c r="LCC7" s="135"/>
      <c r="LCD7" s="135"/>
      <c r="LCE7" s="135"/>
      <c r="LCF7" s="135"/>
      <c r="LCG7" s="135"/>
      <c r="LCH7" s="135"/>
      <c r="LCI7" s="135"/>
      <c r="LCJ7" s="135"/>
      <c r="LCK7" s="135"/>
      <c r="LCL7" s="135"/>
      <c r="LCM7" s="135"/>
      <c r="LCN7" s="135"/>
      <c r="LCO7" s="135"/>
      <c r="LCP7" s="135"/>
      <c r="LCQ7" s="135"/>
      <c r="LCR7" s="135"/>
      <c r="LCS7" s="135"/>
      <c r="LCT7" s="135"/>
      <c r="LCU7" s="135"/>
      <c r="LCV7" s="135"/>
      <c r="LCW7" s="135"/>
      <c r="LCX7" s="135"/>
      <c r="LCY7" s="135"/>
      <c r="LCZ7" s="135"/>
      <c r="LDA7" s="135"/>
      <c r="LDB7" s="135"/>
      <c r="LDC7" s="135"/>
      <c r="LDD7" s="135"/>
      <c r="LDE7" s="135"/>
      <c r="LDF7" s="135"/>
      <c r="LDG7" s="135"/>
      <c r="LDH7" s="135"/>
      <c r="LDI7" s="135"/>
      <c r="LDJ7" s="135"/>
      <c r="LDK7" s="135"/>
      <c r="LDL7" s="135"/>
      <c r="LDM7" s="135"/>
      <c r="LDN7" s="135"/>
      <c r="LDO7" s="135"/>
      <c r="LDP7" s="135"/>
      <c r="LDQ7" s="135"/>
      <c r="LDR7" s="135"/>
      <c r="LDS7" s="135"/>
      <c r="LDT7" s="135"/>
      <c r="LDU7" s="135"/>
      <c r="LDV7" s="135"/>
      <c r="LDW7" s="135"/>
      <c r="LDX7" s="135"/>
      <c r="LDY7" s="135"/>
      <c r="LDZ7" s="135"/>
      <c r="LEA7" s="135"/>
      <c r="LEB7" s="135"/>
      <c r="LEC7" s="135"/>
      <c r="LED7" s="135"/>
      <c r="LEE7" s="135"/>
      <c r="LEF7" s="135"/>
      <c r="LEG7" s="135"/>
      <c r="LEH7" s="135"/>
      <c r="LEI7" s="135"/>
      <c r="LEJ7" s="135"/>
      <c r="LEK7" s="135"/>
      <c r="LEL7" s="135"/>
      <c r="LEM7" s="135"/>
      <c r="LEN7" s="135"/>
      <c r="LEO7" s="135"/>
      <c r="LEP7" s="135"/>
      <c r="LEQ7" s="135"/>
      <c r="LER7" s="135"/>
      <c r="LES7" s="135"/>
      <c r="LET7" s="135"/>
      <c r="LEU7" s="135"/>
      <c r="LEV7" s="135"/>
      <c r="LEW7" s="135"/>
      <c r="LEX7" s="135"/>
      <c r="LEY7" s="135"/>
      <c r="LEZ7" s="135"/>
      <c r="LFA7" s="135"/>
      <c r="LFB7" s="135"/>
      <c r="LFC7" s="135"/>
      <c r="LFD7" s="135"/>
      <c r="LFE7" s="135"/>
      <c r="LFF7" s="135"/>
      <c r="LFG7" s="135"/>
      <c r="LFH7" s="135"/>
      <c r="LFI7" s="135"/>
      <c r="LFJ7" s="135"/>
      <c r="LFK7" s="135"/>
      <c r="LFL7" s="135"/>
      <c r="LFM7" s="135"/>
      <c r="LFN7" s="135"/>
      <c r="LFO7" s="135"/>
      <c r="LFP7" s="135"/>
      <c r="LFQ7" s="135"/>
      <c r="LFR7" s="135"/>
      <c r="LFS7" s="135"/>
      <c r="LFT7" s="135"/>
      <c r="LFU7" s="135"/>
      <c r="LFV7" s="135"/>
      <c r="LFW7" s="135"/>
      <c r="LFX7" s="135"/>
      <c r="LFY7" s="135"/>
      <c r="LFZ7" s="135"/>
      <c r="LGA7" s="135"/>
      <c r="LGB7" s="135"/>
      <c r="LGC7" s="135"/>
      <c r="LGD7" s="135"/>
      <c r="LGE7" s="135"/>
      <c r="LGF7" s="135"/>
      <c r="LGG7" s="135"/>
      <c r="LGH7" s="135"/>
      <c r="LGI7" s="135"/>
      <c r="LGJ7" s="135"/>
      <c r="LGK7" s="135"/>
      <c r="LGL7" s="135"/>
      <c r="LGM7" s="135"/>
      <c r="LGN7" s="135"/>
      <c r="LGO7" s="135"/>
      <c r="LGP7" s="135"/>
      <c r="LGQ7" s="135"/>
      <c r="LGR7" s="135"/>
      <c r="LGS7" s="135"/>
      <c r="LGT7" s="135"/>
      <c r="LGU7" s="135"/>
      <c r="LGV7" s="135"/>
      <c r="LGW7" s="135"/>
      <c r="LGX7" s="135"/>
      <c r="LGY7" s="135"/>
      <c r="LGZ7" s="135"/>
      <c r="LHA7" s="135"/>
      <c r="LHB7" s="135"/>
      <c r="LHC7" s="135"/>
      <c r="LHD7" s="135"/>
      <c r="LHE7" s="135"/>
      <c r="LHF7" s="135"/>
      <c r="LHG7" s="135"/>
      <c r="LHH7" s="135"/>
      <c r="LHI7" s="135"/>
      <c r="LHJ7" s="135"/>
      <c r="LHK7" s="135"/>
      <c r="LHL7" s="135"/>
      <c r="LHM7" s="135"/>
      <c r="LHN7" s="135"/>
      <c r="LHO7" s="135"/>
      <c r="LHP7" s="135"/>
      <c r="LHQ7" s="135"/>
      <c r="LHR7" s="135"/>
      <c r="LHS7" s="135"/>
      <c r="LHT7" s="135"/>
      <c r="LHU7" s="135"/>
      <c r="LHV7" s="135"/>
      <c r="LHW7" s="135"/>
      <c r="LHX7" s="135"/>
      <c r="LHY7" s="135"/>
      <c r="LHZ7" s="135"/>
      <c r="LIA7" s="135"/>
      <c r="LIB7" s="135"/>
      <c r="LIC7" s="135"/>
      <c r="LID7" s="135"/>
      <c r="LIE7" s="135"/>
      <c r="LIF7" s="135"/>
      <c r="LIG7" s="135"/>
      <c r="LIH7" s="135"/>
      <c r="LII7" s="135"/>
      <c r="LIJ7" s="135"/>
      <c r="LIK7" s="135"/>
      <c r="LIL7" s="135"/>
      <c r="LIM7" s="135"/>
      <c r="LIN7" s="135"/>
      <c r="LIO7" s="135"/>
      <c r="LIP7" s="135"/>
      <c r="LIQ7" s="135"/>
      <c r="LIR7" s="135"/>
      <c r="LIS7" s="135"/>
      <c r="LIT7" s="135"/>
      <c r="LIU7" s="135"/>
      <c r="LIV7" s="135"/>
      <c r="LIW7" s="135"/>
      <c r="LIX7" s="135"/>
      <c r="LIY7" s="135"/>
      <c r="LIZ7" s="135"/>
      <c r="LJA7" s="135"/>
      <c r="LJB7" s="135"/>
      <c r="LJC7" s="135"/>
      <c r="LJD7" s="135"/>
      <c r="LJE7" s="135"/>
      <c r="LJF7" s="135"/>
      <c r="LJG7" s="135"/>
      <c r="LJH7" s="135"/>
      <c r="LJI7" s="135"/>
      <c r="LJJ7" s="135"/>
      <c r="LJK7" s="135"/>
      <c r="LJL7" s="135"/>
      <c r="LJM7" s="135"/>
      <c r="LJN7" s="135"/>
      <c r="LJO7" s="135"/>
      <c r="LJP7" s="135"/>
      <c r="LJQ7" s="135"/>
      <c r="LJR7" s="135"/>
      <c r="LJS7" s="135"/>
      <c r="LJT7" s="135"/>
      <c r="LJU7" s="135"/>
      <c r="LJV7" s="135"/>
      <c r="LJW7" s="135"/>
      <c r="LJX7" s="135"/>
      <c r="LJY7" s="135"/>
      <c r="LJZ7" s="135"/>
      <c r="LKA7" s="135"/>
      <c r="LKB7" s="135"/>
      <c r="LKC7" s="135"/>
      <c r="LKD7" s="135"/>
      <c r="LKE7" s="135"/>
      <c r="LKF7" s="135"/>
      <c r="LKG7" s="135"/>
      <c r="LKH7" s="135"/>
      <c r="LKI7" s="135"/>
      <c r="LKJ7" s="135"/>
      <c r="LKK7" s="135"/>
      <c r="LKL7" s="135"/>
      <c r="LKM7" s="135"/>
      <c r="LKN7" s="135"/>
      <c r="LKO7" s="135"/>
      <c r="LKP7" s="135"/>
      <c r="LKQ7" s="135"/>
      <c r="LKR7" s="135"/>
      <c r="LKS7" s="135"/>
      <c r="LKT7" s="135"/>
      <c r="LKU7" s="135"/>
      <c r="LKV7" s="135"/>
      <c r="LKW7" s="135"/>
      <c r="LKX7" s="135"/>
      <c r="LKY7" s="135"/>
      <c r="LKZ7" s="135"/>
      <c r="LLA7" s="135"/>
      <c r="LLB7" s="135"/>
      <c r="LLC7" s="135"/>
      <c r="LLD7" s="135"/>
      <c r="LLE7" s="135"/>
      <c r="LLF7" s="135"/>
      <c r="LLG7" s="135"/>
      <c r="LLH7" s="135"/>
      <c r="LLI7" s="135"/>
      <c r="LLJ7" s="135"/>
      <c r="LLK7" s="135"/>
      <c r="LLL7" s="135"/>
      <c r="LLM7" s="135"/>
      <c r="LLN7" s="135"/>
      <c r="LLO7" s="135"/>
      <c r="LLP7" s="135"/>
      <c r="LLQ7" s="135"/>
      <c r="LLR7" s="135"/>
      <c r="LLS7" s="135"/>
      <c r="LLT7" s="135"/>
      <c r="LLU7" s="135"/>
      <c r="LLV7" s="135"/>
      <c r="LLW7" s="135"/>
      <c r="LLX7" s="135"/>
      <c r="LLY7" s="135"/>
      <c r="LLZ7" s="135"/>
      <c r="LMA7" s="135"/>
      <c r="LMB7" s="135"/>
      <c r="LMC7" s="135"/>
      <c r="LMD7" s="135"/>
      <c r="LME7" s="135"/>
      <c r="LMF7" s="135"/>
      <c r="LMG7" s="135"/>
      <c r="LMH7" s="135"/>
      <c r="LMI7" s="135"/>
      <c r="LMJ7" s="135"/>
      <c r="LMK7" s="135"/>
      <c r="LML7" s="135"/>
      <c r="LMM7" s="135"/>
      <c r="LMN7" s="135"/>
      <c r="LMO7" s="135"/>
      <c r="LMP7" s="135"/>
      <c r="LMQ7" s="135"/>
      <c r="LMR7" s="135"/>
      <c r="LMS7" s="135"/>
      <c r="LMT7" s="135"/>
      <c r="LMU7" s="135"/>
      <c r="LMV7" s="135"/>
      <c r="LMW7" s="135"/>
      <c r="LMX7" s="135"/>
      <c r="LMY7" s="135"/>
      <c r="LMZ7" s="135"/>
      <c r="LNA7" s="135"/>
      <c r="LNB7" s="135"/>
      <c r="LNC7" s="135"/>
      <c r="LND7" s="135"/>
      <c r="LNE7" s="135"/>
      <c r="LNF7" s="135"/>
      <c r="LNG7" s="135"/>
      <c r="LNH7" s="135"/>
      <c r="LNI7" s="135"/>
      <c r="LNJ7" s="135"/>
      <c r="LNK7" s="135"/>
      <c r="LNL7" s="135"/>
      <c r="LNM7" s="135"/>
      <c r="LNN7" s="135"/>
      <c r="LNO7" s="135"/>
      <c r="LNP7" s="135"/>
      <c r="LNQ7" s="135"/>
      <c r="LNR7" s="135"/>
      <c r="LNS7" s="135"/>
      <c r="LNT7" s="135"/>
      <c r="LNU7" s="135"/>
      <c r="LNV7" s="135"/>
      <c r="LNW7" s="135"/>
      <c r="LNX7" s="135"/>
      <c r="LNY7" s="135"/>
      <c r="LNZ7" s="135"/>
      <c r="LOA7" s="135"/>
      <c r="LOB7" s="135"/>
      <c r="LOC7" s="135"/>
      <c r="LOD7" s="135"/>
      <c r="LOE7" s="135"/>
      <c r="LOF7" s="135"/>
      <c r="LOG7" s="135"/>
      <c r="LOH7" s="135"/>
      <c r="LOI7" s="135"/>
      <c r="LOJ7" s="135"/>
      <c r="LOK7" s="135"/>
      <c r="LOL7" s="135"/>
      <c r="LOM7" s="135"/>
      <c r="LON7" s="135"/>
      <c r="LOO7" s="135"/>
      <c r="LOP7" s="135"/>
      <c r="LOQ7" s="135"/>
      <c r="LOR7" s="135"/>
      <c r="LOS7" s="135"/>
      <c r="LOT7" s="135"/>
      <c r="LOU7" s="135"/>
      <c r="LOV7" s="135"/>
      <c r="LOW7" s="135"/>
      <c r="LOX7" s="135"/>
      <c r="LOY7" s="135"/>
      <c r="LOZ7" s="135"/>
      <c r="LPA7" s="135"/>
      <c r="LPB7" s="135"/>
      <c r="LPC7" s="135"/>
      <c r="LPD7" s="135"/>
      <c r="LPE7" s="135"/>
      <c r="LPF7" s="135"/>
      <c r="LPG7" s="135"/>
      <c r="LPH7" s="135"/>
      <c r="LPI7" s="135"/>
      <c r="LPJ7" s="135"/>
      <c r="LPK7" s="135"/>
      <c r="LPL7" s="135"/>
      <c r="LPM7" s="135"/>
      <c r="LPN7" s="135"/>
      <c r="LPO7" s="135"/>
      <c r="LPP7" s="135"/>
      <c r="LPQ7" s="135"/>
      <c r="LPR7" s="135"/>
      <c r="LPS7" s="135"/>
      <c r="LPT7" s="135"/>
      <c r="LPU7" s="135"/>
      <c r="LPV7" s="135"/>
      <c r="LPW7" s="135"/>
      <c r="LPX7" s="135"/>
      <c r="LPY7" s="135"/>
      <c r="LPZ7" s="135"/>
      <c r="LQA7" s="135"/>
      <c r="LQB7" s="135"/>
      <c r="LQC7" s="135"/>
      <c r="LQD7" s="135"/>
      <c r="LQE7" s="135"/>
      <c r="LQF7" s="135"/>
      <c r="LQG7" s="135"/>
      <c r="LQH7" s="135"/>
      <c r="LQI7" s="135"/>
      <c r="LQJ7" s="135"/>
      <c r="LQK7" s="135"/>
      <c r="LQL7" s="135"/>
      <c r="LQM7" s="135"/>
      <c r="LQN7" s="135"/>
      <c r="LQO7" s="135"/>
      <c r="LQP7" s="135"/>
      <c r="LQQ7" s="135"/>
      <c r="LQR7" s="135"/>
      <c r="LQS7" s="135"/>
      <c r="LQT7" s="135"/>
      <c r="LQU7" s="135"/>
      <c r="LQV7" s="135"/>
      <c r="LQW7" s="135"/>
      <c r="LQX7" s="135"/>
      <c r="LQY7" s="135"/>
      <c r="LQZ7" s="135"/>
      <c r="LRA7" s="135"/>
      <c r="LRB7" s="135"/>
      <c r="LRC7" s="135"/>
      <c r="LRD7" s="135"/>
      <c r="LRE7" s="135"/>
      <c r="LRF7" s="135"/>
      <c r="LRG7" s="135"/>
      <c r="LRH7" s="135"/>
      <c r="LRI7" s="135"/>
      <c r="LRJ7" s="135"/>
      <c r="LRK7" s="135"/>
      <c r="LRL7" s="135"/>
      <c r="LRM7" s="135"/>
      <c r="LRN7" s="135"/>
      <c r="LRO7" s="135"/>
      <c r="LRP7" s="135"/>
      <c r="LRQ7" s="135"/>
      <c r="LRR7" s="135"/>
      <c r="LRS7" s="135"/>
      <c r="LRT7" s="135"/>
      <c r="LRU7" s="135"/>
      <c r="LRV7" s="135"/>
      <c r="LRW7" s="135"/>
      <c r="LRX7" s="135"/>
      <c r="LRY7" s="135"/>
      <c r="LRZ7" s="135"/>
      <c r="LSA7" s="135"/>
      <c r="LSB7" s="135"/>
      <c r="LSC7" s="135"/>
      <c r="LSD7" s="135"/>
      <c r="LSE7" s="135"/>
      <c r="LSF7" s="135"/>
      <c r="LSG7" s="135"/>
      <c r="LSH7" s="135"/>
      <c r="LSI7" s="135"/>
      <c r="LSJ7" s="135"/>
      <c r="LSK7" s="135"/>
      <c r="LSL7" s="135"/>
      <c r="LSM7" s="135"/>
      <c r="LSN7" s="135"/>
      <c r="LSO7" s="135"/>
      <c r="LSP7" s="135"/>
      <c r="LSQ7" s="135"/>
      <c r="LSR7" s="135"/>
      <c r="LSS7" s="135"/>
      <c r="LST7" s="135"/>
      <c r="LSU7" s="135"/>
      <c r="LSV7" s="135"/>
      <c r="LSW7" s="135"/>
      <c r="LSX7" s="135"/>
      <c r="LSY7" s="135"/>
      <c r="LSZ7" s="135"/>
      <c r="LTA7" s="135"/>
      <c r="LTB7" s="135"/>
      <c r="LTC7" s="135"/>
      <c r="LTD7" s="135"/>
      <c r="LTE7" s="135"/>
      <c r="LTF7" s="135"/>
      <c r="LTG7" s="135"/>
      <c r="LTH7" s="135"/>
      <c r="LTI7" s="135"/>
      <c r="LTJ7" s="135"/>
      <c r="LTK7" s="135"/>
      <c r="LTL7" s="135"/>
      <c r="LTM7" s="135"/>
      <c r="LTN7" s="135"/>
      <c r="LTO7" s="135"/>
      <c r="LTP7" s="135"/>
      <c r="LTQ7" s="135"/>
      <c r="LTR7" s="135"/>
      <c r="LTS7" s="135"/>
      <c r="LTT7" s="135"/>
      <c r="LTU7" s="135"/>
      <c r="LTV7" s="135"/>
      <c r="LTW7" s="135"/>
      <c r="LTX7" s="135"/>
      <c r="LTY7" s="135"/>
      <c r="LTZ7" s="135"/>
      <c r="LUA7" s="135"/>
      <c r="LUB7" s="135"/>
      <c r="LUC7" s="135"/>
      <c r="LUD7" s="135"/>
      <c r="LUE7" s="135"/>
      <c r="LUF7" s="135"/>
      <c r="LUG7" s="135"/>
      <c r="LUH7" s="135"/>
      <c r="LUI7" s="135"/>
      <c r="LUJ7" s="135"/>
      <c r="LUK7" s="135"/>
      <c r="LUL7" s="135"/>
      <c r="LUM7" s="135"/>
      <c r="LUN7" s="135"/>
      <c r="LUO7" s="135"/>
      <c r="LUP7" s="135"/>
      <c r="LUQ7" s="135"/>
      <c r="LUR7" s="135"/>
      <c r="LUS7" s="135"/>
      <c r="LUT7" s="135"/>
      <c r="LUU7" s="135"/>
      <c r="LUV7" s="135"/>
      <c r="LUW7" s="135"/>
      <c r="LUX7" s="135"/>
      <c r="LUY7" s="135"/>
      <c r="LUZ7" s="135"/>
      <c r="LVA7" s="135"/>
      <c r="LVB7" s="135"/>
      <c r="LVC7" s="135"/>
      <c r="LVD7" s="135"/>
      <c r="LVE7" s="135"/>
      <c r="LVF7" s="135"/>
      <c r="LVG7" s="135"/>
      <c r="LVH7" s="135"/>
      <c r="LVI7" s="135"/>
      <c r="LVJ7" s="135"/>
      <c r="LVK7" s="135"/>
      <c r="LVL7" s="135"/>
      <c r="LVM7" s="135"/>
      <c r="LVN7" s="135"/>
      <c r="LVO7" s="135"/>
      <c r="LVP7" s="135"/>
      <c r="LVQ7" s="135"/>
      <c r="LVR7" s="135"/>
      <c r="LVS7" s="135"/>
      <c r="LVT7" s="135"/>
      <c r="LVU7" s="135"/>
      <c r="LVV7" s="135"/>
      <c r="LVW7" s="135"/>
      <c r="LVX7" s="135"/>
      <c r="LVY7" s="135"/>
      <c r="LVZ7" s="135"/>
      <c r="LWA7" s="135"/>
      <c r="LWB7" s="135"/>
      <c r="LWC7" s="135"/>
      <c r="LWD7" s="135"/>
      <c r="LWE7" s="135"/>
      <c r="LWF7" s="135"/>
      <c r="LWG7" s="135"/>
      <c r="LWH7" s="135"/>
      <c r="LWI7" s="135"/>
      <c r="LWJ7" s="135"/>
      <c r="LWK7" s="135"/>
      <c r="LWL7" s="135"/>
      <c r="LWM7" s="135"/>
      <c r="LWN7" s="135"/>
      <c r="LWO7" s="135"/>
      <c r="LWP7" s="135"/>
      <c r="LWQ7" s="135"/>
      <c r="LWR7" s="135"/>
      <c r="LWS7" s="135"/>
      <c r="LWT7" s="135"/>
      <c r="LWU7" s="135"/>
      <c r="LWV7" s="135"/>
      <c r="LWW7" s="135"/>
      <c r="LWX7" s="135"/>
      <c r="LWY7" s="135"/>
      <c r="LWZ7" s="135"/>
      <c r="LXA7" s="135"/>
      <c r="LXB7" s="135"/>
      <c r="LXC7" s="135"/>
      <c r="LXD7" s="135"/>
      <c r="LXE7" s="135"/>
      <c r="LXF7" s="135"/>
      <c r="LXG7" s="135"/>
      <c r="LXH7" s="135"/>
      <c r="LXI7" s="135"/>
      <c r="LXJ7" s="135"/>
      <c r="LXK7" s="135"/>
      <c r="LXL7" s="135"/>
      <c r="LXM7" s="135"/>
      <c r="LXN7" s="135"/>
      <c r="LXO7" s="135"/>
      <c r="LXP7" s="135"/>
      <c r="LXQ7" s="135"/>
      <c r="LXR7" s="135"/>
      <c r="LXS7" s="135"/>
      <c r="LXT7" s="135"/>
      <c r="LXU7" s="135"/>
      <c r="LXV7" s="135"/>
      <c r="LXW7" s="135"/>
      <c r="LXX7" s="135"/>
      <c r="LXY7" s="135"/>
      <c r="LXZ7" s="135"/>
      <c r="LYA7" s="135"/>
      <c r="LYB7" s="135"/>
      <c r="LYC7" s="135"/>
      <c r="LYD7" s="135"/>
      <c r="LYE7" s="135"/>
      <c r="LYF7" s="135"/>
      <c r="LYG7" s="135"/>
      <c r="LYH7" s="135"/>
      <c r="LYI7" s="135"/>
      <c r="LYJ7" s="135"/>
      <c r="LYK7" s="135"/>
      <c r="LYL7" s="135"/>
      <c r="LYM7" s="135"/>
      <c r="LYN7" s="135"/>
      <c r="LYO7" s="135"/>
      <c r="LYP7" s="135"/>
      <c r="LYQ7" s="135"/>
      <c r="LYR7" s="135"/>
      <c r="LYS7" s="135"/>
      <c r="LYT7" s="135"/>
      <c r="LYU7" s="135"/>
      <c r="LYV7" s="135"/>
      <c r="LYW7" s="135"/>
      <c r="LYX7" s="135"/>
      <c r="LYY7" s="135"/>
      <c r="LYZ7" s="135"/>
      <c r="LZA7" s="135"/>
      <c r="LZB7" s="135"/>
      <c r="LZC7" s="135"/>
      <c r="LZD7" s="135"/>
      <c r="LZE7" s="135"/>
      <c r="LZF7" s="135"/>
      <c r="LZG7" s="135"/>
      <c r="LZH7" s="135"/>
      <c r="LZI7" s="135"/>
      <c r="LZJ7" s="135"/>
      <c r="LZK7" s="135"/>
      <c r="LZL7" s="135"/>
      <c r="LZM7" s="135"/>
      <c r="LZN7" s="135"/>
      <c r="LZO7" s="135"/>
      <c r="LZP7" s="135"/>
      <c r="LZQ7" s="135"/>
      <c r="LZR7" s="135"/>
      <c r="LZS7" s="135"/>
      <c r="LZT7" s="135"/>
      <c r="LZU7" s="135"/>
      <c r="LZV7" s="135"/>
      <c r="LZW7" s="135"/>
      <c r="LZX7" s="135"/>
      <c r="LZY7" s="135"/>
      <c r="LZZ7" s="135"/>
      <c r="MAA7" s="135"/>
      <c r="MAB7" s="135"/>
      <c r="MAC7" s="135"/>
      <c r="MAD7" s="135"/>
      <c r="MAE7" s="135"/>
      <c r="MAF7" s="135"/>
      <c r="MAG7" s="135"/>
      <c r="MAH7" s="135"/>
      <c r="MAI7" s="135"/>
      <c r="MAJ7" s="135"/>
      <c r="MAK7" s="135"/>
      <c r="MAL7" s="135"/>
      <c r="MAM7" s="135"/>
      <c r="MAN7" s="135"/>
      <c r="MAO7" s="135"/>
      <c r="MAP7" s="135"/>
      <c r="MAQ7" s="135"/>
      <c r="MAR7" s="135"/>
      <c r="MAS7" s="135"/>
      <c r="MAT7" s="135"/>
      <c r="MAU7" s="135"/>
      <c r="MAV7" s="135"/>
      <c r="MAW7" s="135"/>
      <c r="MAX7" s="135"/>
      <c r="MAY7" s="135"/>
      <c r="MAZ7" s="135"/>
      <c r="MBA7" s="135"/>
      <c r="MBB7" s="135"/>
      <c r="MBC7" s="135"/>
      <c r="MBD7" s="135"/>
      <c r="MBE7" s="135"/>
      <c r="MBF7" s="135"/>
      <c r="MBG7" s="135"/>
      <c r="MBH7" s="135"/>
      <c r="MBI7" s="135"/>
      <c r="MBJ7" s="135"/>
      <c r="MBK7" s="135"/>
      <c r="MBL7" s="135"/>
      <c r="MBM7" s="135"/>
      <c r="MBN7" s="135"/>
      <c r="MBO7" s="135"/>
      <c r="MBP7" s="135"/>
      <c r="MBQ7" s="135"/>
      <c r="MBR7" s="135"/>
      <c r="MBS7" s="135"/>
      <c r="MBT7" s="135"/>
      <c r="MBU7" s="135"/>
      <c r="MBV7" s="135"/>
      <c r="MBW7" s="135"/>
      <c r="MBX7" s="135"/>
      <c r="MBY7" s="135"/>
      <c r="MBZ7" s="135"/>
      <c r="MCA7" s="135"/>
      <c r="MCB7" s="135"/>
      <c r="MCC7" s="135"/>
      <c r="MCD7" s="135"/>
      <c r="MCE7" s="135"/>
      <c r="MCF7" s="135"/>
      <c r="MCG7" s="135"/>
      <c r="MCH7" s="135"/>
      <c r="MCI7" s="135"/>
      <c r="MCJ7" s="135"/>
      <c r="MCK7" s="135"/>
      <c r="MCL7" s="135"/>
      <c r="MCM7" s="135"/>
      <c r="MCN7" s="135"/>
      <c r="MCO7" s="135"/>
      <c r="MCP7" s="135"/>
      <c r="MCQ7" s="135"/>
      <c r="MCR7" s="135"/>
      <c r="MCS7" s="135"/>
      <c r="MCT7" s="135"/>
      <c r="MCU7" s="135"/>
      <c r="MCV7" s="135"/>
      <c r="MCW7" s="135"/>
      <c r="MCX7" s="135"/>
      <c r="MCY7" s="135"/>
      <c r="MCZ7" s="135"/>
      <c r="MDA7" s="135"/>
      <c r="MDB7" s="135"/>
      <c r="MDC7" s="135"/>
      <c r="MDD7" s="135"/>
      <c r="MDE7" s="135"/>
      <c r="MDF7" s="135"/>
      <c r="MDG7" s="135"/>
      <c r="MDH7" s="135"/>
      <c r="MDI7" s="135"/>
      <c r="MDJ7" s="135"/>
      <c r="MDK7" s="135"/>
      <c r="MDL7" s="135"/>
      <c r="MDM7" s="135"/>
      <c r="MDN7" s="135"/>
      <c r="MDO7" s="135"/>
      <c r="MDP7" s="135"/>
      <c r="MDQ7" s="135"/>
      <c r="MDR7" s="135"/>
      <c r="MDS7" s="135"/>
      <c r="MDT7" s="135"/>
      <c r="MDU7" s="135"/>
      <c r="MDV7" s="135"/>
      <c r="MDW7" s="135"/>
      <c r="MDX7" s="135"/>
      <c r="MDY7" s="135"/>
      <c r="MDZ7" s="135"/>
      <c r="MEA7" s="135"/>
      <c r="MEB7" s="135"/>
      <c r="MEC7" s="135"/>
      <c r="MED7" s="135"/>
      <c r="MEE7" s="135"/>
      <c r="MEF7" s="135"/>
      <c r="MEG7" s="135"/>
      <c r="MEH7" s="135"/>
      <c r="MEI7" s="135"/>
      <c r="MEJ7" s="135"/>
      <c r="MEK7" s="135"/>
      <c r="MEL7" s="135"/>
      <c r="MEM7" s="135"/>
      <c r="MEN7" s="135"/>
      <c r="MEO7" s="135"/>
      <c r="MEP7" s="135"/>
      <c r="MEQ7" s="135"/>
      <c r="MER7" s="135"/>
      <c r="MES7" s="135"/>
      <c r="MET7" s="135"/>
      <c r="MEU7" s="135"/>
      <c r="MEV7" s="135"/>
      <c r="MEW7" s="135"/>
      <c r="MEX7" s="135"/>
      <c r="MEY7" s="135"/>
      <c r="MEZ7" s="135"/>
      <c r="MFA7" s="135"/>
      <c r="MFB7" s="135"/>
      <c r="MFC7" s="135"/>
      <c r="MFD7" s="135"/>
      <c r="MFE7" s="135"/>
      <c r="MFF7" s="135"/>
      <c r="MFG7" s="135"/>
      <c r="MFH7" s="135"/>
      <c r="MFI7" s="135"/>
      <c r="MFJ7" s="135"/>
      <c r="MFK7" s="135"/>
      <c r="MFL7" s="135"/>
      <c r="MFM7" s="135"/>
      <c r="MFN7" s="135"/>
      <c r="MFO7" s="135"/>
      <c r="MFP7" s="135"/>
      <c r="MFQ7" s="135"/>
      <c r="MFR7" s="135"/>
      <c r="MFS7" s="135"/>
      <c r="MFT7" s="135"/>
      <c r="MFU7" s="135"/>
      <c r="MFV7" s="135"/>
      <c r="MFW7" s="135"/>
      <c r="MFX7" s="135"/>
      <c r="MFY7" s="135"/>
      <c r="MFZ7" s="135"/>
      <c r="MGA7" s="135"/>
      <c r="MGB7" s="135"/>
      <c r="MGC7" s="135"/>
      <c r="MGD7" s="135"/>
      <c r="MGE7" s="135"/>
      <c r="MGF7" s="135"/>
      <c r="MGG7" s="135"/>
      <c r="MGH7" s="135"/>
      <c r="MGI7" s="135"/>
      <c r="MGJ7" s="135"/>
      <c r="MGK7" s="135"/>
      <c r="MGL7" s="135"/>
      <c r="MGM7" s="135"/>
      <c r="MGN7" s="135"/>
      <c r="MGO7" s="135"/>
      <c r="MGP7" s="135"/>
      <c r="MGQ7" s="135"/>
      <c r="MGR7" s="135"/>
      <c r="MGS7" s="135"/>
      <c r="MGT7" s="135"/>
      <c r="MGU7" s="135"/>
      <c r="MGV7" s="135"/>
      <c r="MGW7" s="135"/>
      <c r="MGX7" s="135"/>
      <c r="MGY7" s="135"/>
      <c r="MGZ7" s="135"/>
      <c r="MHA7" s="135"/>
      <c r="MHB7" s="135"/>
      <c r="MHC7" s="135"/>
      <c r="MHD7" s="135"/>
      <c r="MHE7" s="135"/>
      <c r="MHF7" s="135"/>
      <c r="MHG7" s="135"/>
      <c r="MHH7" s="135"/>
      <c r="MHI7" s="135"/>
      <c r="MHJ7" s="135"/>
      <c r="MHK7" s="135"/>
      <c r="MHL7" s="135"/>
      <c r="MHM7" s="135"/>
      <c r="MHN7" s="135"/>
      <c r="MHO7" s="135"/>
      <c r="MHP7" s="135"/>
      <c r="MHQ7" s="135"/>
      <c r="MHR7" s="135"/>
      <c r="MHS7" s="135"/>
      <c r="MHT7" s="135"/>
      <c r="MHU7" s="135"/>
      <c r="MHV7" s="135"/>
      <c r="MHW7" s="135"/>
      <c r="MHX7" s="135"/>
      <c r="MHY7" s="135"/>
      <c r="MHZ7" s="135"/>
      <c r="MIA7" s="135"/>
      <c r="MIB7" s="135"/>
      <c r="MIC7" s="135"/>
      <c r="MID7" s="135"/>
      <c r="MIE7" s="135"/>
      <c r="MIF7" s="135"/>
      <c r="MIG7" s="135"/>
      <c r="MIH7" s="135"/>
      <c r="MII7" s="135"/>
      <c r="MIJ7" s="135"/>
      <c r="MIK7" s="135"/>
      <c r="MIL7" s="135"/>
      <c r="MIM7" s="135"/>
      <c r="MIN7" s="135"/>
      <c r="MIO7" s="135"/>
      <c r="MIP7" s="135"/>
      <c r="MIQ7" s="135"/>
      <c r="MIR7" s="135"/>
      <c r="MIS7" s="135"/>
      <c r="MIT7" s="135"/>
      <c r="MIU7" s="135"/>
      <c r="MIV7" s="135"/>
      <c r="MIW7" s="135"/>
      <c r="MIX7" s="135"/>
      <c r="MIY7" s="135"/>
      <c r="MIZ7" s="135"/>
      <c r="MJA7" s="135"/>
      <c r="MJB7" s="135"/>
      <c r="MJC7" s="135"/>
      <c r="MJD7" s="135"/>
      <c r="MJE7" s="135"/>
      <c r="MJF7" s="135"/>
      <c r="MJG7" s="135"/>
      <c r="MJH7" s="135"/>
      <c r="MJI7" s="135"/>
      <c r="MJJ7" s="135"/>
      <c r="MJK7" s="135"/>
      <c r="MJL7" s="135"/>
      <c r="MJM7" s="135"/>
      <c r="MJN7" s="135"/>
      <c r="MJO7" s="135"/>
      <c r="MJP7" s="135"/>
      <c r="MJQ7" s="135"/>
      <c r="MJR7" s="135"/>
      <c r="MJS7" s="135"/>
      <c r="MJT7" s="135"/>
      <c r="MJU7" s="135"/>
      <c r="MJV7" s="135"/>
      <c r="MJW7" s="135"/>
      <c r="MJX7" s="135"/>
      <c r="MJY7" s="135"/>
      <c r="MJZ7" s="135"/>
      <c r="MKA7" s="135"/>
      <c r="MKB7" s="135"/>
      <c r="MKC7" s="135"/>
      <c r="MKD7" s="135"/>
      <c r="MKE7" s="135"/>
      <c r="MKF7" s="135"/>
      <c r="MKG7" s="135"/>
      <c r="MKH7" s="135"/>
      <c r="MKI7" s="135"/>
      <c r="MKJ7" s="135"/>
      <c r="MKK7" s="135"/>
      <c r="MKL7" s="135"/>
      <c r="MKM7" s="135"/>
      <c r="MKN7" s="135"/>
      <c r="MKO7" s="135"/>
      <c r="MKP7" s="135"/>
      <c r="MKQ7" s="135"/>
      <c r="MKR7" s="135"/>
      <c r="MKS7" s="135"/>
      <c r="MKT7" s="135"/>
      <c r="MKU7" s="135"/>
      <c r="MKV7" s="135"/>
      <c r="MKW7" s="135"/>
      <c r="MKX7" s="135"/>
      <c r="MKY7" s="135"/>
      <c r="MKZ7" s="135"/>
      <c r="MLA7" s="135"/>
      <c r="MLB7" s="135"/>
      <c r="MLC7" s="135"/>
      <c r="MLD7" s="135"/>
      <c r="MLE7" s="135"/>
      <c r="MLF7" s="135"/>
      <c r="MLG7" s="135"/>
      <c r="MLH7" s="135"/>
      <c r="MLI7" s="135"/>
      <c r="MLJ7" s="135"/>
      <c r="MLK7" s="135"/>
      <c r="MLL7" s="135"/>
      <c r="MLM7" s="135"/>
      <c r="MLN7" s="135"/>
      <c r="MLO7" s="135"/>
      <c r="MLP7" s="135"/>
      <c r="MLQ7" s="135"/>
      <c r="MLR7" s="135"/>
      <c r="MLS7" s="135"/>
      <c r="MLT7" s="135"/>
      <c r="MLU7" s="135"/>
      <c r="MLV7" s="135"/>
      <c r="MLW7" s="135"/>
      <c r="MLX7" s="135"/>
      <c r="MLY7" s="135"/>
      <c r="MLZ7" s="135"/>
      <c r="MMA7" s="135"/>
      <c r="MMB7" s="135"/>
      <c r="MMC7" s="135"/>
      <c r="MMD7" s="135"/>
      <c r="MME7" s="135"/>
      <c r="MMF7" s="135"/>
      <c r="MMG7" s="135"/>
      <c r="MMH7" s="135"/>
      <c r="MMI7" s="135"/>
      <c r="MMJ7" s="135"/>
      <c r="MMK7" s="135"/>
      <c r="MML7" s="135"/>
      <c r="MMM7" s="135"/>
      <c r="MMN7" s="135"/>
      <c r="MMO7" s="135"/>
      <c r="MMP7" s="135"/>
      <c r="MMQ7" s="135"/>
      <c r="MMR7" s="135"/>
      <c r="MMS7" s="135"/>
      <c r="MMT7" s="135"/>
      <c r="MMU7" s="135"/>
      <c r="MMV7" s="135"/>
      <c r="MMW7" s="135"/>
      <c r="MMX7" s="135"/>
      <c r="MMY7" s="135"/>
      <c r="MMZ7" s="135"/>
      <c r="MNA7" s="135"/>
      <c r="MNB7" s="135"/>
      <c r="MNC7" s="135"/>
      <c r="MND7" s="135"/>
      <c r="MNE7" s="135"/>
      <c r="MNF7" s="135"/>
      <c r="MNG7" s="135"/>
      <c r="MNH7" s="135"/>
      <c r="MNI7" s="135"/>
      <c r="MNJ7" s="135"/>
      <c r="MNK7" s="135"/>
      <c r="MNL7" s="135"/>
      <c r="MNM7" s="135"/>
      <c r="MNN7" s="135"/>
      <c r="MNO7" s="135"/>
      <c r="MNP7" s="135"/>
      <c r="MNQ7" s="135"/>
      <c r="MNR7" s="135"/>
      <c r="MNS7" s="135"/>
      <c r="MNT7" s="135"/>
      <c r="MNU7" s="135"/>
      <c r="MNV7" s="135"/>
      <c r="MNW7" s="135"/>
      <c r="MNX7" s="135"/>
      <c r="MNY7" s="135"/>
      <c r="MNZ7" s="135"/>
      <c r="MOA7" s="135"/>
      <c r="MOB7" s="135"/>
      <c r="MOC7" s="135"/>
      <c r="MOD7" s="135"/>
      <c r="MOE7" s="135"/>
      <c r="MOF7" s="135"/>
      <c r="MOG7" s="135"/>
      <c r="MOH7" s="135"/>
      <c r="MOI7" s="135"/>
      <c r="MOJ7" s="135"/>
      <c r="MOK7" s="135"/>
      <c r="MOL7" s="135"/>
      <c r="MOM7" s="135"/>
      <c r="MON7" s="135"/>
      <c r="MOO7" s="135"/>
      <c r="MOP7" s="135"/>
      <c r="MOQ7" s="135"/>
      <c r="MOR7" s="135"/>
      <c r="MOS7" s="135"/>
      <c r="MOT7" s="135"/>
      <c r="MOU7" s="135"/>
      <c r="MOV7" s="135"/>
      <c r="MOW7" s="135"/>
      <c r="MOX7" s="135"/>
      <c r="MOY7" s="135"/>
      <c r="MOZ7" s="135"/>
      <c r="MPA7" s="135"/>
      <c r="MPB7" s="135"/>
      <c r="MPC7" s="135"/>
      <c r="MPD7" s="135"/>
      <c r="MPE7" s="135"/>
      <c r="MPF7" s="135"/>
      <c r="MPG7" s="135"/>
      <c r="MPH7" s="135"/>
      <c r="MPI7" s="135"/>
      <c r="MPJ7" s="135"/>
      <c r="MPK7" s="135"/>
      <c r="MPL7" s="135"/>
      <c r="MPM7" s="135"/>
      <c r="MPN7" s="135"/>
      <c r="MPO7" s="135"/>
      <c r="MPP7" s="135"/>
      <c r="MPQ7" s="135"/>
      <c r="MPR7" s="135"/>
      <c r="MPS7" s="135"/>
      <c r="MPT7" s="135"/>
      <c r="MPU7" s="135"/>
      <c r="MPV7" s="135"/>
      <c r="MPW7" s="135"/>
      <c r="MPX7" s="135"/>
      <c r="MPY7" s="135"/>
      <c r="MPZ7" s="135"/>
      <c r="MQA7" s="135"/>
      <c r="MQB7" s="135"/>
      <c r="MQC7" s="135"/>
      <c r="MQD7" s="135"/>
      <c r="MQE7" s="135"/>
      <c r="MQF7" s="135"/>
      <c r="MQG7" s="135"/>
      <c r="MQH7" s="135"/>
      <c r="MQI7" s="135"/>
      <c r="MQJ7" s="135"/>
      <c r="MQK7" s="135"/>
      <c r="MQL7" s="135"/>
      <c r="MQM7" s="135"/>
      <c r="MQN7" s="135"/>
      <c r="MQO7" s="135"/>
      <c r="MQP7" s="135"/>
      <c r="MQQ7" s="135"/>
      <c r="MQR7" s="135"/>
      <c r="MQS7" s="135"/>
      <c r="MQT7" s="135"/>
      <c r="MQU7" s="135"/>
      <c r="MQV7" s="135"/>
      <c r="MQW7" s="135"/>
      <c r="MQX7" s="135"/>
      <c r="MQY7" s="135"/>
      <c r="MQZ7" s="135"/>
      <c r="MRA7" s="135"/>
      <c r="MRB7" s="135"/>
      <c r="MRC7" s="135"/>
      <c r="MRD7" s="135"/>
      <c r="MRE7" s="135"/>
      <c r="MRF7" s="135"/>
      <c r="MRG7" s="135"/>
      <c r="MRH7" s="135"/>
      <c r="MRI7" s="135"/>
      <c r="MRJ7" s="135"/>
      <c r="MRK7" s="135"/>
      <c r="MRL7" s="135"/>
      <c r="MRM7" s="135"/>
      <c r="MRN7" s="135"/>
      <c r="MRO7" s="135"/>
      <c r="MRP7" s="135"/>
      <c r="MRQ7" s="135"/>
      <c r="MRR7" s="135"/>
      <c r="MRS7" s="135"/>
      <c r="MRT7" s="135"/>
      <c r="MRU7" s="135"/>
      <c r="MRV7" s="135"/>
      <c r="MRW7" s="135"/>
      <c r="MRX7" s="135"/>
      <c r="MRY7" s="135"/>
      <c r="MRZ7" s="135"/>
      <c r="MSA7" s="135"/>
      <c r="MSB7" s="135"/>
      <c r="MSC7" s="135"/>
      <c r="MSD7" s="135"/>
      <c r="MSE7" s="135"/>
      <c r="MSF7" s="135"/>
      <c r="MSG7" s="135"/>
      <c r="MSH7" s="135"/>
      <c r="MSI7" s="135"/>
      <c r="MSJ7" s="135"/>
      <c r="MSK7" s="135"/>
      <c r="MSL7" s="135"/>
      <c r="MSM7" s="135"/>
      <c r="MSN7" s="135"/>
      <c r="MSO7" s="135"/>
      <c r="MSP7" s="135"/>
      <c r="MSQ7" s="135"/>
      <c r="MSR7" s="135"/>
      <c r="MSS7" s="135"/>
      <c r="MST7" s="135"/>
      <c r="MSU7" s="135"/>
      <c r="MSV7" s="135"/>
      <c r="MSW7" s="135"/>
      <c r="MSX7" s="135"/>
      <c r="MSY7" s="135"/>
      <c r="MSZ7" s="135"/>
      <c r="MTA7" s="135"/>
      <c r="MTB7" s="135"/>
      <c r="MTC7" s="135"/>
      <c r="MTD7" s="135"/>
      <c r="MTE7" s="135"/>
      <c r="MTF7" s="135"/>
      <c r="MTG7" s="135"/>
      <c r="MTH7" s="135"/>
      <c r="MTI7" s="135"/>
      <c r="MTJ7" s="135"/>
      <c r="MTK7" s="135"/>
      <c r="MTL7" s="135"/>
      <c r="MTM7" s="135"/>
      <c r="MTN7" s="135"/>
      <c r="MTO7" s="135"/>
      <c r="MTP7" s="135"/>
      <c r="MTQ7" s="135"/>
      <c r="MTR7" s="135"/>
      <c r="MTS7" s="135"/>
      <c r="MTT7" s="135"/>
      <c r="MTU7" s="135"/>
      <c r="MTV7" s="135"/>
      <c r="MTW7" s="135"/>
      <c r="MTX7" s="135"/>
      <c r="MTY7" s="135"/>
      <c r="MTZ7" s="135"/>
      <c r="MUA7" s="135"/>
      <c r="MUB7" s="135"/>
      <c r="MUC7" s="135"/>
      <c r="MUD7" s="135"/>
      <c r="MUE7" s="135"/>
      <c r="MUF7" s="135"/>
      <c r="MUG7" s="135"/>
      <c r="MUH7" s="135"/>
      <c r="MUI7" s="135"/>
      <c r="MUJ7" s="135"/>
      <c r="MUK7" s="135"/>
      <c r="MUL7" s="135"/>
      <c r="MUM7" s="135"/>
      <c r="MUN7" s="135"/>
      <c r="MUO7" s="135"/>
      <c r="MUP7" s="135"/>
      <c r="MUQ7" s="135"/>
      <c r="MUR7" s="135"/>
      <c r="MUS7" s="135"/>
      <c r="MUT7" s="135"/>
      <c r="MUU7" s="135"/>
      <c r="MUV7" s="135"/>
      <c r="MUW7" s="135"/>
      <c r="MUX7" s="135"/>
      <c r="MUY7" s="135"/>
      <c r="MUZ7" s="135"/>
      <c r="MVA7" s="135"/>
      <c r="MVB7" s="135"/>
      <c r="MVC7" s="135"/>
      <c r="MVD7" s="135"/>
      <c r="MVE7" s="135"/>
      <c r="MVF7" s="135"/>
      <c r="MVG7" s="135"/>
      <c r="MVH7" s="135"/>
      <c r="MVI7" s="135"/>
      <c r="MVJ7" s="135"/>
      <c r="MVK7" s="135"/>
      <c r="MVL7" s="135"/>
      <c r="MVM7" s="135"/>
      <c r="MVN7" s="135"/>
      <c r="MVO7" s="135"/>
      <c r="MVP7" s="135"/>
      <c r="MVQ7" s="135"/>
      <c r="MVR7" s="135"/>
      <c r="MVS7" s="135"/>
      <c r="MVT7" s="135"/>
      <c r="MVU7" s="135"/>
      <c r="MVV7" s="135"/>
      <c r="MVW7" s="135"/>
      <c r="MVX7" s="135"/>
      <c r="MVY7" s="135"/>
      <c r="MVZ7" s="135"/>
      <c r="MWA7" s="135"/>
      <c r="MWB7" s="135"/>
      <c r="MWC7" s="135"/>
      <c r="MWD7" s="135"/>
      <c r="MWE7" s="135"/>
      <c r="MWF7" s="135"/>
      <c r="MWG7" s="135"/>
      <c r="MWH7" s="135"/>
      <c r="MWI7" s="135"/>
      <c r="MWJ7" s="135"/>
      <c r="MWK7" s="135"/>
      <c r="MWL7" s="135"/>
      <c r="MWM7" s="135"/>
      <c r="MWN7" s="135"/>
      <c r="MWO7" s="135"/>
      <c r="MWP7" s="135"/>
      <c r="MWQ7" s="135"/>
      <c r="MWR7" s="135"/>
      <c r="MWS7" s="135"/>
      <c r="MWT7" s="135"/>
      <c r="MWU7" s="135"/>
      <c r="MWV7" s="135"/>
      <c r="MWW7" s="135"/>
      <c r="MWX7" s="135"/>
      <c r="MWY7" s="135"/>
      <c r="MWZ7" s="135"/>
      <c r="MXA7" s="135"/>
      <c r="MXB7" s="135"/>
      <c r="MXC7" s="135"/>
      <c r="MXD7" s="135"/>
      <c r="MXE7" s="135"/>
      <c r="MXF7" s="135"/>
      <c r="MXG7" s="135"/>
      <c r="MXH7" s="135"/>
      <c r="MXI7" s="135"/>
      <c r="MXJ7" s="135"/>
      <c r="MXK7" s="135"/>
      <c r="MXL7" s="135"/>
      <c r="MXM7" s="135"/>
      <c r="MXN7" s="135"/>
      <c r="MXO7" s="135"/>
      <c r="MXP7" s="135"/>
      <c r="MXQ7" s="135"/>
      <c r="MXR7" s="135"/>
      <c r="MXS7" s="135"/>
      <c r="MXT7" s="135"/>
      <c r="MXU7" s="135"/>
      <c r="MXV7" s="135"/>
      <c r="MXW7" s="135"/>
      <c r="MXX7" s="135"/>
      <c r="MXY7" s="135"/>
      <c r="MXZ7" s="135"/>
      <c r="MYA7" s="135"/>
      <c r="MYB7" s="135"/>
      <c r="MYC7" s="135"/>
      <c r="MYD7" s="135"/>
      <c r="MYE7" s="135"/>
      <c r="MYF7" s="135"/>
      <c r="MYG7" s="135"/>
      <c r="MYH7" s="135"/>
      <c r="MYI7" s="135"/>
      <c r="MYJ7" s="135"/>
      <c r="MYK7" s="135"/>
      <c r="MYL7" s="135"/>
      <c r="MYM7" s="135"/>
      <c r="MYN7" s="135"/>
      <c r="MYO7" s="135"/>
      <c r="MYP7" s="135"/>
      <c r="MYQ7" s="135"/>
      <c r="MYR7" s="135"/>
      <c r="MYS7" s="135"/>
      <c r="MYT7" s="135"/>
      <c r="MYU7" s="135"/>
      <c r="MYV7" s="135"/>
      <c r="MYW7" s="135"/>
      <c r="MYX7" s="135"/>
      <c r="MYY7" s="135"/>
      <c r="MYZ7" s="135"/>
      <c r="MZA7" s="135"/>
      <c r="MZB7" s="135"/>
      <c r="MZC7" s="135"/>
      <c r="MZD7" s="135"/>
      <c r="MZE7" s="135"/>
      <c r="MZF7" s="135"/>
      <c r="MZG7" s="135"/>
      <c r="MZH7" s="135"/>
      <c r="MZI7" s="135"/>
      <c r="MZJ7" s="135"/>
      <c r="MZK7" s="135"/>
      <c r="MZL7" s="135"/>
      <c r="MZM7" s="135"/>
      <c r="MZN7" s="135"/>
      <c r="MZO7" s="135"/>
      <c r="MZP7" s="135"/>
      <c r="MZQ7" s="135"/>
      <c r="MZR7" s="135"/>
      <c r="MZS7" s="135"/>
      <c r="MZT7" s="135"/>
      <c r="MZU7" s="135"/>
      <c r="MZV7" s="135"/>
      <c r="MZW7" s="135"/>
      <c r="MZX7" s="135"/>
      <c r="MZY7" s="135"/>
      <c r="MZZ7" s="135"/>
      <c r="NAA7" s="135"/>
      <c r="NAB7" s="135"/>
      <c r="NAC7" s="135"/>
      <c r="NAD7" s="135"/>
      <c r="NAE7" s="135"/>
      <c r="NAF7" s="135"/>
      <c r="NAG7" s="135"/>
      <c r="NAH7" s="135"/>
      <c r="NAI7" s="135"/>
      <c r="NAJ7" s="135"/>
      <c r="NAK7" s="135"/>
      <c r="NAL7" s="135"/>
      <c r="NAM7" s="135"/>
      <c r="NAN7" s="135"/>
      <c r="NAO7" s="135"/>
      <c r="NAP7" s="135"/>
      <c r="NAQ7" s="135"/>
      <c r="NAR7" s="135"/>
      <c r="NAS7" s="135"/>
      <c r="NAT7" s="135"/>
      <c r="NAU7" s="135"/>
      <c r="NAV7" s="135"/>
      <c r="NAW7" s="135"/>
      <c r="NAX7" s="135"/>
      <c r="NAY7" s="135"/>
      <c r="NAZ7" s="135"/>
      <c r="NBA7" s="135"/>
      <c r="NBB7" s="135"/>
      <c r="NBC7" s="135"/>
      <c r="NBD7" s="135"/>
      <c r="NBE7" s="135"/>
      <c r="NBF7" s="135"/>
      <c r="NBG7" s="135"/>
      <c r="NBH7" s="135"/>
      <c r="NBI7" s="135"/>
      <c r="NBJ7" s="135"/>
      <c r="NBK7" s="135"/>
      <c r="NBL7" s="135"/>
      <c r="NBM7" s="135"/>
      <c r="NBN7" s="135"/>
      <c r="NBO7" s="135"/>
      <c r="NBP7" s="135"/>
      <c r="NBQ7" s="135"/>
      <c r="NBR7" s="135"/>
      <c r="NBS7" s="135"/>
      <c r="NBT7" s="135"/>
      <c r="NBU7" s="135"/>
      <c r="NBV7" s="135"/>
      <c r="NBW7" s="135"/>
      <c r="NBX7" s="135"/>
      <c r="NBY7" s="135"/>
      <c r="NBZ7" s="135"/>
      <c r="NCA7" s="135"/>
      <c r="NCB7" s="135"/>
      <c r="NCC7" s="135"/>
      <c r="NCD7" s="135"/>
      <c r="NCE7" s="135"/>
      <c r="NCF7" s="135"/>
      <c r="NCG7" s="135"/>
      <c r="NCH7" s="135"/>
      <c r="NCI7" s="135"/>
      <c r="NCJ7" s="135"/>
      <c r="NCK7" s="135"/>
      <c r="NCL7" s="135"/>
      <c r="NCM7" s="135"/>
      <c r="NCN7" s="135"/>
      <c r="NCO7" s="135"/>
      <c r="NCP7" s="135"/>
      <c r="NCQ7" s="135"/>
      <c r="NCR7" s="135"/>
      <c r="NCS7" s="135"/>
      <c r="NCT7" s="135"/>
      <c r="NCU7" s="135"/>
      <c r="NCV7" s="135"/>
      <c r="NCW7" s="135"/>
      <c r="NCX7" s="135"/>
      <c r="NCY7" s="135"/>
      <c r="NCZ7" s="135"/>
      <c r="NDA7" s="135"/>
      <c r="NDB7" s="135"/>
      <c r="NDC7" s="135"/>
      <c r="NDD7" s="135"/>
      <c r="NDE7" s="135"/>
      <c r="NDF7" s="135"/>
      <c r="NDG7" s="135"/>
      <c r="NDH7" s="135"/>
      <c r="NDI7" s="135"/>
      <c r="NDJ7" s="135"/>
      <c r="NDK7" s="135"/>
      <c r="NDL7" s="135"/>
      <c r="NDM7" s="135"/>
      <c r="NDN7" s="135"/>
      <c r="NDO7" s="135"/>
      <c r="NDP7" s="135"/>
      <c r="NDQ7" s="135"/>
      <c r="NDR7" s="135"/>
      <c r="NDS7" s="135"/>
      <c r="NDT7" s="135"/>
      <c r="NDU7" s="135"/>
      <c r="NDV7" s="135"/>
      <c r="NDW7" s="135"/>
      <c r="NDX7" s="135"/>
      <c r="NDY7" s="135"/>
      <c r="NDZ7" s="135"/>
      <c r="NEA7" s="135"/>
      <c r="NEB7" s="135"/>
      <c r="NEC7" s="135"/>
      <c r="NED7" s="135"/>
      <c r="NEE7" s="135"/>
      <c r="NEF7" s="135"/>
      <c r="NEG7" s="135"/>
      <c r="NEH7" s="135"/>
      <c r="NEI7" s="135"/>
      <c r="NEJ7" s="135"/>
      <c r="NEK7" s="135"/>
      <c r="NEL7" s="135"/>
      <c r="NEM7" s="135"/>
      <c r="NEN7" s="135"/>
      <c r="NEO7" s="135"/>
      <c r="NEP7" s="135"/>
      <c r="NEQ7" s="135"/>
      <c r="NER7" s="135"/>
      <c r="NES7" s="135"/>
      <c r="NET7" s="135"/>
      <c r="NEU7" s="135"/>
      <c r="NEV7" s="135"/>
      <c r="NEW7" s="135"/>
      <c r="NEX7" s="135"/>
      <c r="NEY7" s="135"/>
      <c r="NEZ7" s="135"/>
      <c r="NFA7" s="135"/>
      <c r="NFB7" s="135"/>
      <c r="NFC7" s="135"/>
      <c r="NFD7" s="135"/>
      <c r="NFE7" s="135"/>
      <c r="NFF7" s="135"/>
      <c r="NFG7" s="135"/>
      <c r="NFH7" s="135"/>
      <c r="NFI7" s="135"/>
      <c r="NFJ7" s="135"/>
      <c r="NFK7" s="135"/>
      <c r="NFL7" s="135"/>
      <c r="NFM7" s="135"/>
      <c r="NFN7" s="135"/>
      <c r="NFO7" s="135"/>
      <c r="NFP7" s="135"/>
      <c r="NFQ7" s="135"/>
      <c r="NFR7" s="135"/>
      <c r="NFS7" s="135"/>
      <c r="NFT7" s="135"/>
      <c r="NFU7" s="135"/>
      <c r="NFV7" s="135"/>
      <c r="NFW7" s="135"/>
      <c r="NFX7" s="135"/>
      <c r="NFY7" s="135"/>
      <c r="NFZ7" s="135"/>
      <c r="NGA7" s="135"/>
      <c r="NGB7" s="135"/>
      <c r="NGC7" s="135"/>
      <c r="NGD7" s="135"/>
      <c r="NGE7" s="135"/>
      <c r="NGF7" s="135"/>
      <c r="NGG7" s="135"/>
      <c r="NGH7" s="135"/>
      <c r="NGI7" s="135"/>
      <c r="NGJ7" s="135"/>
      <c r="NGK7" s="135"/>
      <c r="NGL7" s="135"/>
      <c r="NGM7" s="135"/>
      <c r="NGN7" s="135"/>
      <c r="NGO7" s="135"/>
      <c r="NGP7" s="135"/>
      <c r="NGQ7" s="135"/>
      <c r="NGR7" s="135"/>
      <c r="NGS7" s="135"/>
      <c r="NGT7" s="135"/>
      <c r="NGU7" s="135"/>
      <c r="NGV7" s="135"/>
      <c r="NGW7" s="135"/>
      <c r="NGX7" s="135"/>
      <c r="NGY7" s="135"/>
      <c r="NGZ7" s="135"/>
      <c r="NHA7" s="135"/>
      <c r="NHB7" s="135"/>
      <c r="NHC7" s="135"/>
      <c r="NHD7" s="135"/>
      <c r="NHE7" s="135"/>
      <c r="NHF7" s="135"/>
      <c r="NHG7" s="135"/>
      <c r="NHH7" s="135"/>
      <c r="NHI7" s="135"/>
      <c r="NHJ7" s="135"/>
      <c r="NHK7" s="135"/>
      <c r="NHL7" s="135"/>
      <c r="NHM7" s="135"/>
      <c r="NHN7" s="135"/>
      <c r="NHO7" s="135"/>
      <c r="NHP7" s="135"/>
      <c r="NHQ7" s="135"/>
      <c r="NHR7" s="135"/>
      <c r="NHS7" s="135"/>
      <c r="NHT7" s="135"/>
      <c r="NHU7" s="135"/>
      <c r="NHV7" s="135"/>
      <c r="NHW7" s="135"/>
      <c r="NHX7" s="135"/>
      <c r="NHY7" s="135"/>
      <c r="NHZ7" s="135"/>
      <c r="NIA7" s="135"/>
      <c r="NIB7" s="135"/>
      <c r="NIC7" s="135"/>
      <c r="NID7" s="135"/>
      <c r="NIE7" s="135"/>
      <c r="NIF7" s="135"/>
      <c r="NIG7" s="135"/>
      <c r="NIH7" s="135"/>
      <c r="NII7" s="135"/>
      <c r="NIJ7" s="135"/>
      <c r="NIK7" s="135"/>
      <c r="NIL7" s="135"/>
      <c r="NIM7" s="135"/>
      <c r="NIN7" s="135"/>
      <c r="NIO7" s="135"/>
      <c r="NIP7" s="135"/>
      <c r="NIQ7" s="135"/>
      <c r="NIR7" s="135"/>
      <c r="NIS7" s="135"/>
      <c r="NIT7" s="135"/>
      <c r="NIU7" s="135"/>
      <c r="NIV7" s="135"/>
      <c r="NIW7" s="135"/>
      <c r="NIX7" s="135"/>
      <c r="NIY7" s="135"/>
      <c r="NIZ7" s="135"/>
      <c r="NJA7" s="135"/>
      <c r="NJB7" s="135"/>
      <c r="NJC7" s="135"/>
      <c r="NJD7" s="135"/>
      <c r="NJE7" s="135"/>
      <c r="NJF7" s="135"/>
      <c r="NJG7" s="135"/>
      <c r="NJH7" s="135"/>
      <c r="NJI7" s="135"/>
      <c r="NJJ7" s="135"/>
      <c r="NJK7" s="135"/>
      <c r="NJL7" s="135"/>
      <c r="NJM7" s="135"/>
      <c r="NJN7" s="135"/>
      <c r="NJO7" s="135"/>
      <c r="NJP7" s="135"/>
      <c r="NJQ7" s="135"/>
      <c r="NJR7" s="135"/>
      <c r="NJS7" s="135"/>
      <c r="NJT7" s="135"/>
      <c r="NJU7" s="135"/>
      <c r="NJV7" s="135"/>
      <c r="NJW7" s="135"/>
      <c r="NJX7" s="135"/>
      <c r="NJY7" s="135"/>
      <c r="NJZ7" s="135"/>
      <c r="NKA7" s="135"/>
      <c r="NKB7" s="135"/>
      <c r="NKC7" s="135"/>
      <c r="NKD7" s="135"/>
      <c r="NKE7" s="135"/>
      <c r="NKF7" s="135"/>
      <c r="NKG7" s="135"/>
      <c r="NKH7" s="135"/>
      <c r="NKI7" s="135"/>
      <c r="NKJ7" s="135"/>
      <c r="NKK7" s="135"/>
      <c r="NKL7" s="135"/>
      <c r="NKM7" s="135"/>
      <c r="NKN7" s="135"/>
      <c r="NKO7" s="135"/>
      <c r="NKP7" s="135"/>
      <c r="NKQ7" s="135"/>
      <c r="NKR7" s="135"/>
      <c r="NKS7" s="135"/>
      <c r="NKT7" s="135"/>
      <c r="NKU7" s="135"/>
      <c r="NKV7" s="135"/>
      <c r="NKW7" s="135"/>
      <c r="NKX7" s="135"/>
      <c r="NKY7" s="135"/>
      <c r="NKZ7" s="135"/>
      <c r="NLA7" s="135"/>
      <c r="NLB7" s="135"/>
      <c r="NLC7" s="135"/>
      <c r="NLD7" s="135"/>
      <c r="NLE7" s="135"/>
      <c r="NLF7" s="135"/>
      <c r="NLG7" s="135"/>
      <c r="NLH7" s="135"/>
      <c r="NLI7" s="135"/>
      <c r="NLJ7" s="135"/>
      <c r="NLK7" s="135"/>
      <c r="NLL7" s="135"/>
      <c r="NLM7" s="135"/>
      <c r="NLN7" s="135"/>
      <c r="NLO7" s="135"/>
      <c r="NLP7" s="135"/>
      <c r="NLQ7" s="135"/>
      <c r="NLR7" s="135"/>
      <c r="NLS7" s="135"/>
      <c r="NLT7" s="135"/>
      <c r="NLU7" s="135"/>
      <c r="NLV7" s="135"/>
      <c r="NLW7" s="135"/>
      <c r="NLX7" s="135"/>
      <c r="NLY7" s="135"/>
      <c r="NLZ7" s="135"/>
      <c r="NMA7" s="135"/>
      <c r="NMB7" s="135"/>
      <c r="NMC7" s="135"/>
      <c r="NMD7" s="135"/>
      <c r="NME7" s="135"/>
      <c r="NMF7" s="135"/>
      <c r="NMG7" s="135"/>
      <c r="NMH7" s="135"/>
      <c r="NMI7" s="135"/>
      <c r="NMJ7" s="135"/>
      <c r="NMK7" s="135"/>
      <c r="NML7" s="135"/>
      <c r="NMM7" s="135"/>
      <c r="NMN7" s="135"/>
      <c r="NMO7" s="135"/>
      <c r="NMP7" s="135"/>
      <c r="NMQ7" s="135"/>
      <c r="NMR7" s="135"/>
      <c r="NMS7" s="135"/>
      <c r="NMT7" s="135"/>
      <c r="NMU7" s="135"/>
      <c r="NMV7" s="135"/>
      <c r="NMW7" s="135"/>
      <c r="NMX7" s="135"/>
      <c r="NMY7" s="135"/>
      <c r="NMZ7" s="135"/>
      <c r="NNA7" s="135"/>
      <c r="NNB7" s="135"/>
      <c r="NNC7" s="135"/>
      <c r="NND7" s="135"/>
      <c r="NNE7" s="135"/>
      <c r="NNF7" s="135"/>
      <c r="NNG7" s="135"/>
      <c r="NNH7" s="135"/>
      <c r="NNI7" s="135"/>
      <c r="NNJ7" s="135"/>
      <c r="NNK7" s="135"/>
      <c r="NNL7" s="135"/>
      <c r="NNM7" s="135"/>
      <c r="NNN7" s="135"/>
      <c r="NNO7" s="135"/>
      <c r="NNP7" s="135"/>
      <c r="NNQ7" s="135"/>
      <c r="NNR7" s="135"/>
      <c r="NNS7" s="135"/>
      <c r="NNT7" s="135"/>
      <c r="NNU7" s="135"/>
      <c r="NNV7" s="135"/>
      <c r="NNW7" s="135"/>
      <c r="NNX7" s="135"/>
      <c r="NNY7" s="135"/>
      <c r="NNZ7" s="135"/>
      <c r="NOA7" s="135"/>
      <c r="NOB7" s="135"/>
      <c r="NOC7" s="135"/>
      <c r="NOD7" s="135"/>
      <c r="NOE7" s="135"/>
      <c r="NOF7" s="135"/>
      <c r="NOG7" s="135"/>
      <c r="NOH7" s="135"/>
      <c r="NOI7" s="135"/>
      <c r="NOJ7" s="135"/>
      <c r="NOK7" s="135"/>
      <c r="NOL7" s="135"/>
      <c r="NOM7" s="135"/>
      <c r="NON7" s="135"/>
      <c r="NOO7" s="135"/>
      <c r="NOP7" s="135"/>
      <c r="NOQ7" s="135"/>
      <c r="NOR7" s="135"/>
      <c r="NOS7" s="135"/>
      <c r="NOT7" s="135"/>
      <c r="NOU7" s="135"/>
      <c r="NOV7" s="135"/>
      <c r="NOW7" s="135"/>
      <c r="NOX7" s="135"/>
      <c r="NOY7" s="135"/>
      <c r="NOZ7" s="135"/>
      <c r="NPA7" s="135"/>
      <c r="NPB7" s="135"/>
      <c r="NPC7" s="135"/>
      <c r="NPD7" s="135"/>
      <c r="NPE7" s="135"/>
      <c r="NPF7" s="135"/>
      <c r="NPG7" s="135"/>
      <c r="NPH7" s="135"/>
      <c r="NPI7" s="135"/>
      <c r="NPJ7" s="135"/>
      <c r="NPK7" s="135"/>
      <c r="NPL7" s="135"/>
      <c r="NPM7" s="135"/>
      <c r="NPN7" s="135"/>
      <c r="NPO7" s="135"/>
      <c r="NPP7" s="135"/>
      <c r="NPQ7" s="135"/>
      <c r="NPR7" s="135"/>
      <c r="NPS7" s="135"/>
      <c r="NPT7" s="135"/>
      <c r="NPU7" s="135"/>
      <c r="NPV7" s="135"/>
      <c r="NPW7" s="135"/>
      <c r="NPX7" s="135"/>
      <c r="NPY7" s="135"/>
      <c r="NPZ7" s="135"/>
      <c r="NQA7" s="135"/>
      <c r="NQB7" s="135"/>
      <c r="NQC7" s="135"/>
      <c r="NQD7" s="135"/>
      <c r="NQE7" s="135"/>
      <c r="NQF7" s="135"/>
      <c r="NQG7" s="135"/>
      <c r="NQH7" s="135"/>
      <c r="NQI7" s="135"/>
      <c r="NQJ7" s="135"/>
      <c r="NQK7" s="135"/>
      <c r="NQL7" s="135"/>
      <c r="NQM7" s="135"/>
      <c r="NQN7" s="135"/>
      <c r="NQO7" s="135"/>
      <c r="NQP7" s="135"/>
      <c r="NQQ7" s="135"/>
      <c r="NQR7" s="135"/>
      <c r="NQS7" s="135"/>
      <c r="NQT7" s="135"/>
      <c r="NQU7" s="135"/>
      <c r="NQV7" s="135"/>
      <c r="NQW7" s="135"/>
      <c r="NQX7" s="135"/>
      <c r="NQY7" s="135"/>
      <c r="NQZ7" s="135"/>
      <c r="NRA7" s="135"/>
      <c r="NRB7" s="135"/>
      <c r="NRC7" s="135"/>
      <c r="NRD7" s="135"/>
      <c r="NRE7" s="135"/>
      <c r="NRF7" s="135"/>
      <c r="NRG7" s="135"/>
      <c r="NRH7" s="135"/>
      <c r="NRI7" s="135"/>
      <c r="NRJ7" s="135"/>
      <c r="NRK7" s="135"/>
      <c r="NRL7" s="135"/>
      <c r="NRM7" s="135"/>
      <c r="NRN7" s="135"/>
      <c r="NRO7" s="135"/>
      <c r="NRP7" s="135"/>
      <c r="NRQ7" s="135"/>
      <c r="NRR7" s="135"/>
      <c r="NRS7" s="135"/>
      <c r="NRT7" s="135"/>
      <c r="NRU7" s="135"/>
      <c r="NRV7" s="135"/>
      <c r="NRW7" s="135"/>
      <c r="NRX7" s="135"/>
      <c r="NRY7" s="135"/>
      <c r="NRZ7" s="135"/>
      <c r="NSA7" s="135"/>
      <c r="NSB7" s="135"/>
      <c r="NSC7" s="135"/>
      <c r="NSD7" s="135"/>
      <c r="NSE7" s="135"/>
      <c r="NSF7" s="135"/>
      <c r="NSG7" s="135"/>
      <c r="NSH7" s="135"/>
      <c r="NSI7" s="135"/>
      <c r="NSJ7" s="135"/>
      <c r="NSK7" s="135"/>
      <c r="NSL7" s="135"/>
      <c r="NSM7" s="135"/>
      <c r="NSN7" s="135"/>
      <c r="NSO7" s="135"/>
      <c r="NSP7" s="135"/>
      <c r="NSQ7" s="135"/>
      <c r="NSR7" s="135"/>
      <c r="NSS7" s="135"/>
      <c r="NST7" s="135"/>
      <c r="NSU7" s="135"/>
      <c r="NSV7" s="135"/>
      <c r="NSW7" s="135"/>
      <c r="NSX7" s="135"/>
      <c r="NSY7" s="135"/>
      <c r="NSZ7" s="135"/>
      <c r="NTA7" s="135"/>
      <c r="NTB7" s="135"/>
      <c r="NTC7" s="135"/>
      <c r="NTD7" s="135"/>
      <c r="NTE7" s="135"/>
      <c r="NTF7" s="135"/>
      <c r="NTG7" s="135"/>
      <c r="NTH7" s="135"/>
      <c r="NTI7" s="135"/>
      <c r="NTJ7" s="135"/>
      <c r="NTK7" s="135"/>
      <c r="NTL7" s="135"/>
      <c r="NTM7" s="135"/>
      <c r="NTN7" s="135"/>
      <c r="NTO7" s="135"/>
      <c r="NTP7" s="135"/>
      <c r="NTQ7" s="135"/>
      <c r="NTR7" s="135"/>
      <c r="NTS7" s="135"/>
      <c r="NTT7" s="135"/>
      <c r="NTU7" s="135"/>
      <c r="NTV7" s="135"/>
      <c r="NTW7" s="135"/>
      <c r="NTX7" s="135"/>
      <c r="NTY7" s="135"/>
      <c r="NTZ7" s="135"/>
      <c r="NUA7" s="135"/>
      <c r="NUB7" s="135"/>
      <c r="NUC7" s="135"/>
      <c r="NUD7" s="135"/>
      <c r="NUE7" s="135"/>
      <c r="NUF7" s="135"/>
      <c r="NUG7" s="135"/>
      <c r="NUH7" s="135"/>
      <c r="NUI7" s="135"/>
      <c r="NUJ7" s="135"/>
      <c r="NUK7" s="135"/>
      <c r="NUL7" s="135"/>
      <c r="NUM7" s="135"/>
      <c r="NUN7" s="135"/>
      <c r="NUO7" s="135"/>
      <c r="NUP7" s="135"/>
      <c r="NUQ7" s="135"/>
      <c r="NUR7" s="135"/>
      <c r="NUS7" s="135"/>
      <c r="NUT7" s="135"/>
      <c r="NUU7" s="135"/>
      <c r="NUV7" s="135"/>
      <c r="NUW7" s="135"/>
      <c r="NUX7" s="135"/>
      <c r="NUY7" s="135"/>
      <c r="NUZ7" s="135"/>
      <c r="NVA7" s="135"/>
      <c r="NVB7" s="135"/>
      <c r="NVC7" s="135"/>
      <c r="NVD7" s="135"/>
      <c r="NVE7" s="135"/>
      <c r="NVF7" s="135"/>
      <c r="NVG7" s="135"/>
      <c r="NVH7" s="135"/>
      <c r="NVI7" s="135"/>
      <c r="NVJ7" s="135"/>
      <c r="NVK7" s="135"/>
      <c r="NVL7" s="135"/>
      <c r="NVM7" s="135"/>
      <c r="NVN7" s="135"/>
      <c r="NVO7" s="135"/>
      <c r="NVP7" s="135"/>
      <c r="NVQ7" s="135"/>
      <c r="NVR7" s="135"/>
      <c r="NVS7" s="135"/>
      <c r="NVT7" s="135"/>
      <c r="NVU7" s="135"/>
      <c r="NVV7" s="135"/>
      <c r="NVW7" s="135"/>
      <c r="NVX7" s="135"/>
      <c r="NVY7" s="135"/>
      <c r="NVZ7" s="135"/>
      <c r="NWA7" s="135"/>
      <c r="NWB7" s="135"/>
      <c r="NWC7" s="135"/>
      <c r="NWD7" s="135"/>
      <c r="NWE7" s="135"/>
      <c r="NWF7" s="135"/>
      <c r="NWG7" s="135"/>
      <c r="NWH7" s="135"/>
      <c r="NWI7" s="135"/>
      <c r="NWJ7" s="135"/>
      <c r="NWK7" s="135"/>
      <c r="NWL7" s="135"/>
      <c r="NWM7" s="135"/>
      <c r="NWN7" s="135"/>
      <c r="NWO7" s="135"/>
      <c r="NWP7" s="135"/>
      <c r="NWQ7" s="135"/>
      <c r="NWR7" s="135"/>
      <c r="NWS7" s="135"/>
      <c r="NWT7" s="135"/>
      <c r="NWU7" s="135"/>
      <c r="NWV7" s="135"/>
      <c r="NWW7" s="135"/>
      <c r="NWX7" s="135"/>
      <c r="NWY7" s="135"/>
      <c r="NWZ7" s="135"/>
      <c r="NXA7" s="135"/>
      <c r="NXB7" s="135"/>
      <c r="NXC7" s="135"/>
      <c r="NXD7" s="135"/>
      <c r="NXE7" s="135"/>
      <c r="NXF7" s="135"/>
      <c r="NXG7" s="135"/>
      <c r="NXH7" s="135"/>
      <c r="NXI7" s="135"/>
      <c r="NXJ7" s="135"/>
      <c r="NXK7" s="135"/>
      <c r="NXL7" s="135"/>
      <c r="NXM7" s="135"/>
      <c r="NXN7" s="135"/>
      <c r="NXO7" s="135"/>
      <c r="NXP7" s="135"/>
      <c r="NXQ7" s="135"/>
      <c r="NXR7" s="135"/>
      <c r="NXS7" s="135"/>
      <c r="NXT7" s="135"/>
      <c r="NXU7" s="135"/>
      <c r="NXV7" s="135"/>
      <c r="NXW7" s="135"/>
      <c r="NXX7" s="135"/>
      <c r="NXY7" s="135"/>
      <c r="NXZ7" s="135"/>
      <c r="NYA7" s="135"/>
      <c r="NYB7" s="135"/>
      <c r="NYC7" s="135"/>
      <c r="NYD7" s="135"/>
      <c r="NYE7" s="135"/>
      <c r="NYF7" s="135"/>
      <c r="NYG7" s="135"/>
      <c r="NYH7" s="135"/>
      <c r="NYI7" s="135"/>
      <c r="NYJ7" s="135"/>
      <c r="NYK7" s="135"/>
      <c r="NYL7" s="135"/>
      <c r="NYM7" s="135"/>
      <c r="NYN7" s="135"/>
      <c r="NYO7" s="135"/>
      <c r="NYP7" s="135"/>
      <c r="NYQ7" s="135"/>
      <c r="NYR7" s="135"/>
      <c r="NYS7" s="135"/>
      <c r="NYT7" s="135"/>
      <c r="NYU7" s="135"/>
      <c r="NYV7" s="135"/>
      <c r="NYW7" s="135"/>
      <c r="NYX7" s="135"/>
      <c r="NYY7" s="135"/>
      <c r="NYZ7" s="135"/>
      <c r="NZA7" s="135"/>
      <c r="NZB7" s="135"/>
      <c r="NZC7" s="135"/>
      <c r="NZD7" s="135"/>
      <c r="NZE7" s="135"/>
      <c r="NZF7" s="135"/>
      <c r="NZG7" s="135"/>
      <c r="NZH7" s="135"/>
      <c r="NZI7" s="135"/>
      <c r="NZJ7" s="135"/>
      <c r="NZK7" s="135"/>
      <c r="NZL7" s="135"/>
      <c r="NZM7" s="135"/>
      <c r="NZN7" s="135"/>
      <c r="NZO7" s="135"/>
      <c r="NZP7" s="135"/>
      <c r="NZQ7" s="135"/>
      <c r="NZR7" s="135"/>
      <c r="NZS7" s="135"/>
      <c r="NZT7" s="135"/>
      <c r="NZU7" s="135"/>
      <c r="NZV7" s="135"/>
      <c r="NZW7" s="135"/>
      <c r="NZX7" s="135"/>
      <c r="NZY7" s="135"/>
      <c r="NZZ7" s="135"/>
      <c r="OAA7" s="135"/>
      <c r="OAB7" s="135"/>
      <c r="OAC7" s="135"/>
      <c r="OAD7" s="135"/>
      <c r="OAE7" s="135"/>
      <c r="OAF7" s="135"/>
      <c r="OAG7" s="135"/>
      <c r="OAH7" s="135"/>
      <c r="OAI7" s="135"/>
      <c r="OAJ7" s="135"/>
      <c r="OAK7" s="135"/>
      <c r="OAL7" s="135"/>
      <c r="OAM7" s="135"/>
      <c r="OAN7" s="135"/>
      <c r="OAO7" s="135"/>
      <c r="OAP7" s="135"/>
      <c r="OAQ7" s="135"/>
      <c r="OAR7" s="135"/>
      <c r="OAS7" s="135"/>
      <c r="OAT7" s="135"/>
      <c r="OAU7" s="135"/>
      <c r="OAV7" s="135"/>
      <c r="OAW7" s="135"/>
      <c r="OAX7" s="135"/>
      <c r="OAY7" s="135"/>
      <c r="OAZ7" s="135"/>
      <c r="OBA7" s="135"/>
      <c r="OBB7" s="135"/>
      <c r="OBC7" s="135"/>
      <c r="OBD7" s="135"/>
      <c r="OBE7" s="135"/>
      <c r="OBF7" s="135"/>
      <c r="OBG7" s="135"/>
      <c r="OBH7" s="135"/>
      <c r="OBI7" s="135"/>
      <c r="OBJ7" s="135"/>
      <c r="OBK7" s="135"/>
      <c r="OBL7" s="135"/>
      <c r="OBM7" s="135"/>
      <c r="OBN7" s="135"/>
      <c r="OBO7" s="135"/>
      <c r="OBP7" s="135"/>
      <c r="OBQ7" s="135"/>
      <c r="OBR7" s="135"/>
      <c r="OBS7" s="135"/>
      <c r="OBT7" s="135"/>
      <c r="OBU7" s="135"/>
      <c r="OBV7" s="135"/>
      <c r="OBW7" s="135"/>
      <c r="OBX7" s="135"/>
      <c r="OBY7" s="135"/>
      <c r="OBZ7" s="135"/>
      <c r="OCA7" s="135"/>
      <c r="OCB7" s="135"/>
      <c r="OCC7" s="135"/>
      <c r="OCD7" s="135"/>
      <c r="OCE7" s="135"/>
      <c r="OCF7" s="135"/>
      <c r="OCG7" s="135"/>
      <c r="OCH7" s="135"/>
      <c r="OCI7" s="135"/>
      <c r="OCJ7" s="135"/>
      <c r="OCK7" s="135"/>
      <c r="OCL7" s="135"/>
      <c r="OCM7" s="135"/>
      <c r="OCN7" s="135"/>
      <c r="OCO7" s="135"/>
      <c r="OCP7" s="135"/>
      <c r="OCQ7" s="135"/>
      <c r="OCR7" s="135"/>
      <c r="OCS7" s="135"/>
      <c r="OCT7" s="135"/>
      <c r="OCU7" s="135"/>
      <c r="OCV7" s="135"/>
      <c r="OCW7" s="135"/>
      <c r="OCX7" s="135"/>
      <c r="OCY7" s="135"/>
      <c r="OCZ7" s="135"/>
      <c r="ODA7" s="135"/>
      <c r="ODB7" s="135"/>
      <c r="ODC7" s="135"/>
      <c r="ODD7" s="135"/>
      <c r="ODE7" s="135"/>
      <c r="ODF7" s="135"/>
      <c r="ODG7" s="135"/>
      <c r="ODH7" s="135"/>
      <c r="ODI7" s="135"/>
      <c r="ODJ7" s="135"/>
      <c r="ODK7" s="135"/>
      <c r="ODL7" s="135"/>
      <c r="ODM7" s="135"/>
      <c r="ODN7" s="135"/>
      <c r="ODO7" s="135"/>
      <c r="ODP7" s="135"/>
      <c r="ODQ7" s="135"/>
      <c r="ODR7" s="135"/>
      <c r="ODS7" s="135"/>
      <c r="ODT7" s="135"/>
      <c r="ODU7" s="135"/>
      <c r="ODV7" s="135"/>
      <c r="ODW7" s="135"/>
      <c r="ODX7" s="135"/>
      <c r="ODY7" s="135"/>
      <c r="ODZ7" s="135"/>
      <c r="OEA7" s="135"/>
      <c r="OEB7" s="135"/>
      <c r="OEC7" s="135"/>
      <c r="OED7" s="135"/>
      <c r="OEE7" s="135"/>
      <c r="OEF7" s="135"/>
      <c r="OEG7" s="135"/>
      <c r="OEH7" s="135"/>
      <c r="OEI7" s="135"/>
      <c r="OEJ7" s="135"/>
      <c r="OEK7" s="135"/>
      <c r="OEL7" s="135"/>
      <c r="OEM7" s="135"/>
      <c r="OEN7" s="135"/>
      <c r="OEO7" s="135"/>
      <c r="OEP7" s="135"/>
      <c r="OEQ7" s="135"/>
      <c r="OER7" s="135"/>
      <c r="OES7" s="135"/>
      <c r="OET7" s="135"/>
      <c r="OEU7" s="135"/>
      <c r="OEV7" s="135"/>
      <c r="OEW7" s="135"/>
      <c r="OEX7" s="135"/>
      <c r="OEY7" s="135"/>
      <c r="OEZ7" s="135"/>
      <c r="OFA7" s="135"/>
      <c r="OFB7" s="135"/>
      <c r="OFC7" s="135"/>
      <c r="OFD7" s="135"/>
      <c r="OFE7" s="135"/>
      <c r="OFF7" s="135"/>
      <c r="OFG7" s="135"/>
      <c r="OFH7" s="135"/>
      <c r="OFI7" s="135"/>
      <c r="OFJ7" s="135"/>
      <c r="OFK7" s="135"/>
      <c r="OFL7" s="135"/>
      <c r="OFM7" s="135"/>
      <c r="OFN7" s="135"/>
      <c r="OFO7" s="135"/>
      <c r="OFP7" s="135"/>
      <c r="OFQ7" s="135"/>
      <c r="OFR7" s="135"/>
      <c r="OFS7" s="135"/>
      <c r="OFT7" s="135"/>
      <c r="OFU7" s="135"/>
      <c r="OFV7" s="135"/>
      <c r="OFW7" s="135"/>
      <c r="OFX7" s="135"/>
      <c r="OFY7" s="135"/>
      <c r="OFZ7" s="135"/>
      <c r="OGA7" s="135"/>
      <c r="OGB7" s="135"/>
      <c r="OGC7" s="135"/>
      <c r="OGD7" s="135"/>
      <c r="OGE7" s="135"/>
      <c r="OGF7" s="135"/>
      <c r="OGG7" s="135"/>
      <c r="OGH7" s="135"/>
      <c r="OGI7" s="135"/>
      <c r="OGJ7" s="135"/>
      <c r="OGK7" s="135"/>
      <c r="OGL7" s="135"/>
      <c r="OGM7" s="135"/>
      <c r="OGN7" s="135"/>
      <c r="OGO7" s="135"/>
      <c r="OGP7" s="135"/>
      <c r="OGQ7" s="135"/>
      <c r="OGR7" s="135"/>
      <c r="OGS7" s="135"/>
      <c r="OGT7" s="135"/>
      <c r="OGU7" s="135"/>
      <c r="OGV7" s="135"/>
      <c r="OGW7" s="135"/>
      <c r="OGX7" s="135"/>
      <c r="OGY7" s="135"/>
      <c r="OGZ7" s="135"/>
      <c r="OHA7" s="135"/>
      <c r="OHB7" s="135"/>
      <c r="OHC7" s="135"/>
      <c r="OHD7" s="135"/>
      <c r="OHE7" s="135"/>
      <c r="OHF7" s="135"/>
      <c r="OHG7" s="135"/>
      <c r="OHH7" s="135"/>
      <c r="OHI7" s="135"/>
      <c r="OHJ7" s="135"/>
      <c r="OHK7" s="135"/>
      <c r="OHL7" s="135"/>
      <c r="OHM7" s="135"/>
      <c r="OHN7" s="135"/>
      <c r="OHO7" s="135"/>
      <c r="OHP7" s="135"/>
      <c r="OHQ7" s="135"/>
      <c r="OHR7" s="135"/>
      <c r="OHS7" s="135"/>
      <c r="OHT7" s="135"/>
      <c r="OHU7" s="135"/>
      <c r="OHV7" s="135"/>
      <c r="OHW7" s="135"/>
      <c r="OHX7" s="135"/>
      <c r="OHY7" s="135"/>
      <c r="OHZ7" s="135"/>
      <c r="OIA7" s="135"/>
      <c r="OIB7" s="135"/>
      <c r="OIC7" s="135"/>
      <c r="OID7" s="135"/>
      <c r="OIE7" s="135"/>
      <c r="OIF7" s="135"/>
      <c r="OIG7" s="135"/>
      <c r="OIH7" s="135"/>
      <c r="OII7" s="135"/>
      <c r="OIJ7" s="135"/>
      <c r="OIK7" s="135"/>
      <c r="OIL7" s="135"/>
      <c r="OIM7" s="135"/>
      <c r="OIN7" s="135"/>
      <c r="OIO7" s="135"/>
      <c r="OIP7" s="135"/>
      <c r="OIQ7" s="135"/>
      <c r="OIR7" s="135"/>
      <c r="OIS7" s="135"/>
      <c r="OIT7" s="135"/>
      <c r="OIU7" s="135"/>
      <c r="OIV7" s="135"/>
      <c r="OIW7" s="135"/>
      <c r="OIX7" s="135"/>
      <c r="OIY7" s="135"/>
      <c r="OIZ7" s="135"/>
      <c r="OJA7" s="135"/>
      <c r="OJB7" s="135"/>
      <c r="OJC7" s="135"/>
      <c r="OJD7" s="135"/>
      <c r="OJE7" s="135"/>
      <c r="OJF7" s="135"/>
      <c r="OJG7" s="135"/>
      <c r="OJH7" s="135"/>
      <c r="OJI7" s="135"/>
      <c r="OJJ7" s="135"/>
      <c r="OJK7" s="135"/>
      <c r="OJL7" s="135"/>
      <c r="OJM7" s="135"/>
      <c r="OJN7" s="135"/>
      <c r="OJO7" s="135"/>
      <c r="OJP7" s="135"/>
      <c r="OJQ7" s="135"/>
      <c r="OJR7" s="135"/>
      <c r="OJS7" s="135"/>
      <c r="OJT7" s="135"/>
      <c r="OJU7" s="135"/>
      <c r="OJV7" s="135"/>
      <c r="OJW7" s="135"/>
      <c r="OJX7" s="135"/>
      <c r="OJY7" s="135"/>
      <c r="OJZ7" s="135"/>
      <c r="OKA7" s="135"/>
      <c r="OKB7" s="135"/>
      <c r="OKC7" s="135"/>
      <c r="OKD7" s="135"/>
      <c r="OKE7" s="135"/>
      <c r="OKF7" s="135"/>
      <c r="OKG7" s="135"/>
      <c r="OKH7" s="135"/>
      <c r="OKI7" s="135"/>
      <c r="OKJ7" s="135"/>
      <c r="OKK7" s="135"/>
      <c r="OKL7" s="135"/>
      <c r="OKM7" s="135"/>
      <c r="OKN7" s="135"/>
      <c r="OKO7" s="135"/>
      <c r="OKP7" s="135"/>
      <c r="OKQ7" s="135"/>
      <c r="OKR7" s="135"/>
      <c r="OKS7" s="135"/>
      <c r="OKT7" s="135"/>
      <c r="OKU7" s="135"/>
      <c r="OKV7" s="135"/>
      <c r="OKW7" s="135"/>
      <c r="OKX7" s="135"/>
      <c r="OKY7" s="135"/>
      <c r="OKZ7" s="135"/>
      <c r="OLA7" s="135"/>
      <c r="OLB7" s="135"/>
      <c r="OLC7" s="135"/>
      <c r="OLD7" s="135"/>
      <c r="OLE7" s="135"/>
      <c r="OLF7" s="135"/>
      <c r="OLG7" s="135"/>
      <c r="OLH7" s="135"/>
      <c r="OLI7" s="135"/>
      <c r="OLJ7" s="135"/>
      <c r="OLK7" s="135"/>
      <c r="OLL7" s="135"/>
      <c r="OLM7" s="135"/>
      <c r="OLN7" s="135"/>
      <c r="OLO7" s="135"/>
      <c r="OLP7" s="135"/>
      <c r="OLQ7" s="135"/>
      <c r="OLR7" s="135"/>
      <c r="OLS7" s="135"/>
      <c r="OLT7" s="135"/>
      <c r="OLU7" s="135"/>
      <c r="OLV7" s="135"/>
      <c r="OLW7" s="135"/>
      <c r="OLX7" s="135"/>
      <c r="OLY7" s="135"/>
      <c r="OLZ7" s="135"/>
      <c r="OMA7" s="135"/>
      <c r="OMB7" s="135"/>
      <c r="OMC7" s="135"/>
      <c r="OMD7" s="135"/>
      <c r="OME7" s="135"/>
      <c r="OMF7" s="135"/>
      <c r="OMG7" s="135"/>
      <c r="OMH7" s="135"/>
      <c r="OMI7" s="135"/>
      <c r="OMJ7" s="135"/>
      <c r="OMK7" s="135"/>
      <c r="OML7" s="135"/>
      <c r="OMM7" s="135"/>
      <c r="OMN7" s="135"/>
      <c r="OMO7" s="135"/>
      <c r="OMP7" s="135"/>
      <c r="OMQ7" s="135"/>
      <c r="OMR7" s="135"/>
      <c r="OMS7" s="135"/>
      <c r="OMT7" s="135"/>
      <c r="OMU7" s="135"/>
      <c r="OMV7" s="135"/>
      <c r="OMW7" s="135"/>
      <c r="OMX7" s="135"/>
      <c r="OMY7" s="135"/>
      <c r="OMZ7" s="135"/>
      <c r="ONA7" s="135"/>
      <c r="ONB7" s="135"/>
      <c r="ONC7" s="135"/>
      <c r="OND7" s="135"/>
      <c r="ONE7" s="135"/>
      <c r="ONF7" s="135"/>
      <c r="ONG7" s="135"/>
      <c r="ONH7" s="135"/>
      <c r="ONI7" s="135"/>
      <c r="ONJ7" s="135"/>
      <c r="ONK7" s="135"/>
      <c r="ONL7" s="135"/>
      <c r="ONM7" s="135"/>
      <c r="ONN7" s="135"/>
      <c r="ONO7" s="135"/>
      <c r="ONP7" s="135"/>
      <c r="ONQ7" s="135"/>
      <c r="ONR7" s="135"/>
      <c r="ONS7" s="135"/>
      <c r="ONT7" s="135"/>
      <c r="ONU7" s="135"/>
      <c r="ONV7" s="135"/>
      <c r="ONW7" s="135"/>
      <c r="ONX7" s="135"/>
      <c r="ONY7" s="135"/>
      <c r="ONZ7" s="135"/>
      <c r="OOA7" s="135"/>
      <c r="OOB7" s="135"/>
      <c r="OOC7" s="135"/>
      <c r="OOD7" s="135"/>
      <c r="OOE7" s="135"/>
      <c r="OOF7" s="135"/>
      <c r="OOG7" s="135"/>
      <c r="OOH7" s="135"/>
      <c r="OOI7" s="135"/>
      <c r="OOJ7" s="135"/>
      <c r="OOK7" s="135"/>
      <c r="OOL7" s="135"/>
      <c r="OOM7" s="135"/>
      <c r="OON7" s="135"/>
      <c r="OOO7" s="135"/>
      <c r="OOP7" s="135"/>
      <c r="OOQ7" s="135"/>
      <c r="OOR7" s="135"/>
      <c r="OOS7" s="135"/>
      <c r="OOT7" s="135"/>
      <c r="OOU7" s="135"/>
      <c r="OOV7" s="135"/>
      <c r="OOW7" s="135"/>
      <c r="OOX7" s="135"/>
      <c r="OOY7" s="135"/>
      <c r="OOZ7" s="135"/>
      <c r="OPA7" s="135"/>
      <c r="OPB7" s="135"/>
      <c r="OPC7" s="135"/>
      <c r="OPD7" s="135"/>
      <c r="OPE7" s="135"/>
      <c r="OPF7" s="135"/>
      <c r="OPG7" s="135"/>
      <c r="OPH7" s="135"/>
      <c r="OPI7" s="135"/>
      <c r="OPJ7" s="135"/>
      <c r="OPK7" s="135"/>
      <c r="OPL7" s="135"/>
      <c r="OPM7" s="135"/>
      <c r="OPN7" s="135"/>
      <c r="OPO7" s="135"/>
      <c r="OPP7" s="135"/>
      <c r="OPQ7" s="135"/>
      <c r="OPR7" s="135"/>
      <c r="OPS7" s="135"/>
      <c r="OPT7" s="135"/>
      <c r="OPU7" s="135"/>
      <c r="OPV7" s="135"/>
      <c r="OPW7" s="135"/>
      <c r="OPX7" s="135"/>
      <c r="OPY7" s="135"/>
      <c r="OPZ7" s="135"/>
      <c r="OQA7" s="135"/>
      <c r="OQB7" s="135"/>
      <c r="OQC7" s="135"/>
      <c r="OQD7" s="135"/>
      <c r="OQE7" s="135"/>
      <c r="OQF7" s="135"/>
      <c r="OQG7" s="135"/>
      <c r="OQH7" s="135"/>
      <c r="OQI7" s="135"/>
      <c r="OQJ7" s="135"/>
      <c r="OQK7" s="135"/>
      <c r="OQL7" s="135"/>
      <c r="OQM7" s="135"/>
      <c r="OQN7" s="135"/>
      <c r="OQO7" s="135"/>
      <c r="OQP7" s="135"/>
      <c r="OQQ7" s="135"/>
      <c r="OQR7" s="135"/>
      <c r="OQS7" s="135"/>
      <c r="OQT7" s="135"/>
      <c r="OQU7" s="135"/>
      <c r="OQV7" s="135"/>
      <c r="OQW7" s="135"/>
      <c r="OQX7" s="135"/>
      <c r="OQY7" s="135"/>
      <c r="OQZ7" s="135"/>
      <c r="ORA7" s="135"/>
      <c r="ORB7" s="135"/>
      <c r="ORC7" s="135"/>
      <c r="ORD7" s="135"/>
      <c r="ORE7" s="135"/>
      <c r="ORF7" s="135"/>
      <c r="ORG7" s="135"/>
      <c r="ORH7" s="135"/>
      <c r="ORI7" s="135"/>
      <c r="ORJ7" s="135"/>
      <c r="ORK7" s="135"/>
      <c r="ORL7" s="135"/>
      <c r="ORM7" s="135"/>
      <c r="ORN7" s="135"/>
      <c r="ORO7" s="135"/>
      <c r="ORP7" s="135"/>
      <c r="ORQ7" s="135"/>
      <c r="ORR7" s="135"/>
      <c r="ORS7" s="135"/>
      <c r="ORT7" s="135"/>
      <c r="ORU7" s="135"/>
      <c r="ORV7" s="135"/>
      <c r="ORW7" s="135"/>
      <c r="ORX7" s="135"/>
      <c r="ORY7" s="135"/>
      <c r="ORZ7" s="135"/>
      <c r="OSA7" s="135"/>
      <c r="OSB7" s="135"/>
      <c r="OSC7" s="135"/>
      <c r="OSD7" s="135"/>
      <c r="OSE7" s="135"/>
      <c r="OSF7" s="135"/>
      <c r="OSG7" s="135"/>
      <c r="OSH7" s="135"/>
      <c r="OSI7" s="135"/>
      <c r="OSJ7" s="135"/>
      <c r="OSK7" s="135"/>
      <c r="OSL7" s="135"/>
      <c r="OSM7" s="135"/>
      <c r="OSN7" s="135"/>
      <c r="OSO7" s="135"/>
      <c r="OSP7" s="135"/>
      <c r="OSQ7" s="135"/>
      <c r="OSR7" s="135"/>
      <c r="OSS7" s="135"/>
      <c r="OST7" s="135"/>
      <c r="OSU7" s="135"/>
      <c r="OSV7" s="135"/>
      <c r="OSW7" s="135"/>
      <c r="OSX7" s="135"/>
      <c r="OSY7" s="135"/>
      <c r="OSZ7" s="135"/>
      <c r="OTA7" s="135"/>
      <c r="OTB7" s="135"/>
      <c r="OTC7" s="135"/>
      <c r="OTD7" s="135"/>
      <c r="OTE7" s="135"/>
      <c r="OTF7" s="135"/>
      <c r="OTG7" s="135"/>
      <c r="OTH7" s="135"/>
      <c r="OTI7" s="135"/>
      <c r="OTJ7" s="135"/>
      <c r="OTK7" s="135"/>
      <c r="OTL7" s="135"/>
      <c r="OTM7" s="135"/>
      <c r="OTN7" s="135"/>
      <c r="OTO7" s="135"/>
      <c r="OTP7" s="135"/>
      <c r="OTQ7" s="135"/>
      <c r="OTR7" s="135"/>
      <c r="OTS7" s="135"/>
      <c r="OTT7" s="135"/>
      <c r="OTU7" s="135"/>
      <c r="OTV7" s="135"/>
      <c r="OTW7" s="135"/>
      <c r="OTX7" s="135"/>
      <c r="OTY7" s="135"/>
      <c r="OTZ7" s="135"/>
      <c r="OUA7" s="135"/>
      <c r="OUB7" s="135"/>
      <c r="OUC7" s="135"/>
      <c r="OUD7" s="135"/>
      <c r="OUE7" s="135"/>
      <c r="OUF7" s="135"/>
      <c r="OUG7" s="135"/>
      <c r="OUH7" s="135"/>
      <c r="OUI7" s="135"/>
      <c r="OUJ7" s="135"/>
      <c r="OUK7" s="135"/>
      <c r="OUL7" s="135"/>
      <c r="OUM7" s="135"/>
      <c r="OUN7" s="135"/>
      <c r="OUO7" s="135"/>
      <c r="OUP7" s="135"/>
      <c r="OUQ7" s="135"/>
      <c r="OUR7" s="135"/>
      <c r="OUS7" s="135"/>
      <c r="OUT7" s="135"/>
      <c r="OUU7" s="135"/>
      <c r="OUV7" s="135"/>
      <c r="OUW7" s="135"/>
      <c r="OUX7" s="135"/>
      <c r="OUY7" s="135"/>
      <c r="OUZ7" s="135"/>
      <c r="OVA7" s="135"/>
      <c r="OVB7" s="135"/>
      <c r="OVC7" s="135"/>
      <c r="OVD7" s="135"/>
      <c r="OVE7" s="135"/>
      <c r="OVF7" s="135"/>
      <c r="OVG7" s="135"/>
      <c r="OVH7" s="135"/>
      <c r="OVI7" s="135"/>
      <c r="OVJ7" s="135"/>
      <c r="OVK7" s="135"/>
      <c r="OVL7" s="135"/>
      <c r="OVM7" s="135"/>
      <c r="OVN7" s="135"/>
      <c r="OVO7" s="135"/>
      <c r="OVP7" s="135"/>
      <c r="OVQ7" s="135"/>
      <c r="OVR7" s="135"/>
      <c r="OVS7" s="135"/>
      <c r="OVT7" s="135"/>
      <c r="OVU7" s="135"/>
      <c r="OVV7" s="135"/>
      <c r="OVW7" s="135"/>
      <c r="OVX7" s="135"/>
      <c r="OVY7" s="135"/>
      <c r="OVZ7" s="135"/>
      <c r="OWA7" s="135"/>
      <c r="OWB7" s="135"/>
      <c r="OWC7" s="135"/>
      <c r="OWD7" s="135"/>
      <c r="OWE7" s="135"/>
      <c r="OWF7" s="135"/>
      <c r="OWG7" s="135"/>
      <c r="OWH7" s="135"/>
      <c r="OWI7" s="135"/>
      <c r="OWJ7" s="135"/>
      <c r="OWK7" s="135"/>
      <c r="OWL7" s="135"/>
      <c r="OWM7" s="135"/>
      <c r="OWN7" s="135"/>
      <c r="OWO7" s="135"/>
      <c r="OWP7" s="135"/>
      <c r="OWQ7" s="135"/>
      <c r="OWR7" s="135"/>
      <c r="OWS7" s="135"/>
      <c r="OWT7" s="135"/>
      <c r="OWU7" s="135"/>
      <c r="OWV7" s="135"/>
      <c r="OWW7" s="135"/>
      <c r="OWX7" s="135"/>
      <c r="OWY7" s="135"/>
      <c r="OWZ7" s="135"/>
      <c r="OXA7" s="135"/>
      <c r="OXB7" s="135"/>
      <c r="OXC7" s="135"/>
      <c r="OXD7" s="135"/>
      <c r="OXE7" s="135"/>
      <c r="OXF7" s="135"/>
      <c r="OXG7" s="135"/>
      <c r="OXH7" s="135"/>
      <c r="OXI7" s="135"/>
      <c r="OXJ7" s="135"/>
      <c r="OXK7" s="135"/>
      <c r="OXL7" s="135"/>
      <c r="OXM7" s="135"/>
      <c r="OXN7" s="135"/>
      <c r="OXO7" s="135"/>
      <c r="OXP7" s="135"/>
      <c r="OXQ7" s="135"/>
      <c r="OXR7" s="135"/>
      <c r="OXS7" s="135"/>
      <c r="OXT7" s="135"/>
      <c r="OXU7" s="135"/>
      <c r="OXV7" s="135"/>
      <c r="OXW7" s="135"/>
      <c r="OXX7" s="135"/>
      <c r="OXY7" s="135"/>
      <c r="OXZ7" s="135"/>
      <c r="OYA7" s="135"/>
      <c r="OYB7" s="135"/>
      <c r="OYC7" s="135"/>
      <c r="OYD7" s="135"/>
      <c r="OYE7" s="135"/>
      <c r="OYF7" s="135"/>
      <c r="OYG7" s="135"/>
      <c r="OYH7" s="135"/>
      <c r="OYI7" s="135"/>
      <c r="OYJ7" s="135"/>
      <c r="OYK7" s="135"/>
      <c r="OYL7" s="135"/>
      <c r="OYM7" s="135"/>
      <c r="OYN7" s="135"/>
      <c r="OYO7" s="135"/>
      <c r="OYP7" s="135"/>
      <c r="OYQ7" s="135"/>
      <c r="OYR7" s="135"/>
      <c r="OYS7" s="135"/>
      <c r="OYT7" s="135"/>
      <c r="OYU7" s="135"/>
      <c r="OYV7" s="135"/>
      <c r="OYW7" s="135"/>
      <c r="OYX7" s="135"/>
      <c r="OYY7" s="135"/>
      <c r="OYZ7" s="135"/>
      <c r="OZA7" s="135"/>
      <c r="OZB7" s="135"/>
      <c r="OZC7" s="135"/>
      <c r="OZD7" s="135"/>
      <c r="OZE7" s="135"/>
      <c r="OZF7" s="135"/>
      <c r="OZG7" s="135"/>
      <c r="OZH7" s="135"/>
      <c r="OZI7" s="135"/>
      <c r="OZJ7" s="135"/>
      <c r="OZK7" s="135"/>
      <c r="OZL7" s="135"/>
      <c r="OZM7" s="135"/>
      <c r="OZN7" s="135"/>
      <c r="OZO7" s="135"/>
      <c r="OZP7" s="135"/>
      <c r="OZQ7" s="135"/>
      <c r="OZR7" s="135"/>
      <c r="OZS7" s="135"/>
      <c r="OZT7" s="135"/>
      <c r="OZU7" s="135"/>
      <c r="OZV7" s="135"/>
      <c r="OZW7" s="135"/>
      <c r="OZX7" s="135"/>
      <c r="OZY7" s="135"/>
      <c r="OZZ7" s="135"/>
      <c r="PAA7" s="135"/>
      <c r="PAB7" s="135"/>
      <c r="PAC7" s="135"/>
      <c r="PAD7" s="135"/>
      <c r="PAE7" s="135"/>
      <c r="PAF7" s="135"/>
      <c r="PAG7" s="135"/>
      <c r="PAH7" s="135"/>
      <c r="PAI7" s="135"/>
      <c r="PAJ7" s="135"/>
      <c r="PAK7" s="135"/>
      <c r="PAL7" s="135"/>
      <c r="PAM7" s="135"/>
      <c r="PAN7" s="135"/>
      <c r="PAO7" s="135"/>
      <c r="PAP7" s="135"/>
      <c r="PAQ7" s="135"/>
      <c r="PAR7" s="135"/>
      <c r="PAS7" s="135"/>
      <c r="PAT7" s="135"/>
      <c r="PAU7" s="135"/>
      <c r="PAV7" s="135"/>
      <c r="PAW7" s="135"/>
      <c r="PAX7" s="135"/>
      <c r="PAY7" s="135"/>
      <c r="PAZ7" s="135"/>
      <c r="PBA7" s="135"/>
      <c r="PBB7" s="135"/>
      <c r="PBC7" s="135"/>
      <c r="PBD7" s="135"/>
      <c r="PBE7" s="135"/>
      <c r="PBF7" s="135"/>
      <c r="PBG7" s="135"/>
      <c r="PBH7" s="135"/>
      <c r="PBI7" s="135"/>
      <c r="PBJ7" s="135"/>
      <c r="PBK7" s="135"/>
      <c r="PBL7" s="135"/>
      <c r="PBM7" s="135"/>
      <c r="PBN7" s="135"/>
      <c r="PBO7" s="135"/>
      <c r="PBP7" s="135"/>
      <c r="PBQ7" s="135"/>
      <c r="PBR7" s="135"/>
      <c r="PBS7" s="135"/>
      <c r="PBT7" s="135"/>
      <c r="PBU7" s="135"/>
      <c r="PBV7" s="135"/>
      <c r="PBW7" s="135"/>
      <c r="PBX7" s="135"/>
      <c r="PBY7" s="135"/>
      <c r="PBZ7" s="135"/>
      <c r="PCA7" s="135"/>
      <c r="PCB7" s="135"/>
      <c r="PCC7" s="135"/>
      <c r="PCD7" s="135"/>
      <c r="PCE7" s="135"/>
      <c r="PCF7" s="135"/>
      <c r="PCG7" s="135"/>
      <c r="PCH7" s="135"/>
      <c r="PCI7" s="135"/>
      <c r="PCJ7" s="135"/>
      <c r="PCK7" s="135"/>
      <c r="PCL7" s="135"/>
      <c r="PCM7" s="135"/>
      <c r="PCN7" s="135"/>
      <c r="PCO7" s="135"/>
      <c r="PCP7" s="135"/>
      <c r="PCQ7" s="135"/>
      <c r="PCR7" s="135"/>
      <c r="PCS7" s="135"/>
      <c r="PCT7" s="135"/>
      <c r="PCU7" s="135"/>
      <c r="PCV7" s="135"/>
      <c r="PCW7" s="135"/>
      <c r="PCX7" s="135"/>
      <c r="PCY7" s="135"/>
      <c r="PCZ7" s="135"/>
      <c r="PDA7" s="135"/>
      <c r="PDB7" s="135"/>
      <c r="PDC7" s="135"/>
      <c r="PDD7" s="135"/>
      <c r="PDE7" s="135"/>
      <c r="PDF7" s="135"/>
      <c r="PDG7" s="135"/>
      <c r="PDH7" s="135"/>
      <c r="PDI7" s="135"/>
      <c r="PDJ7" s="135"/>
      <c r="PDK7" s="135"/>
      <c r="PDL7" s="135"/>
      <c r="PDM7" s="135"/>
      <c r="PDN7" s="135"/>
      <c r="PDO7" s="135"/>
      <c r="PDP7" s="135"/>
      <c r="PDQ7" s="135"/>
      <c r="PDR7" s="135"/>
      <c r="PDS7" s="135"/>
      <c r="PDT7" s="135"/>
      <c r="PDU7" s="135"/>
      <c r="PDV7" s="135"/>
      <c r="PDW7" s="135"/>
      <c r="PDX7" s="135"/>
      <c r="PDY7" s="135"/>
      <c r="PDZ7" s="135"/>
      <c r="PEA7" s="135"/>
      <c r="PEB7" s="135"/>
      <c r="PEC7" s="135"/>
      <c r="PED7" s="135"/>
      <c r="PEE7" s="135"/>
      <c r="PEF7" s="135"/>
      <c r="PEG7" s="135"/>
      <c r="PEH7" s="135"/>
      <c r="PEI7" s="135"/>
      <c r="PEJ7" s="135"/>
      <c r="PEK7" s="135"/>
      <c r="PEL7" s="135"/>
      <c r="PEM7" s="135"/>
      <c r="PEN7" s="135"/>
      <c r="PEO7" s="135"/>
      <c r="PEP7" s="135"/>
      <c r="PEQ7" s="135"/>
      <c r="PER7" s="135"/>
      <c r="PES7" s="135"/>
      <c r="PET7" s="135"/>
      <c r="PEU7" s="135"/>
      <c r="PEV7" s="135"/>
      <c r="PEW7" s="135"/>
      <c r="PEX7" s="135"/>
      <c r="PEY7" s="135"/>
      <c r="PEZ7" s="135"/>
      <c r="PFA7" s="135"/>
      <c r="PFB7" s="135"/>
      <c r="PFC7" s="135"/>
      <c r="PFD7" s="135"/>
      <c r="PFE7" s="135"/>
      <c r="PFF7" s="135"/>
      <c r="PFG7" s="135"/>
      <c r="PFH7" s="135"/>
      <c r="PFI7" s="135"/>
      <c r="PFJ7" s="135"/>
      <c r="PFK7" s="135"/>
      <c r="PFL7" s="135"/>
      <c r="PFM7" s="135"/>
      <c r="PFN7" s="135"/>
      <c r="PFO7" s="135"/>
      <c r="PFP7" s="135"/>
      <c r="PFQ7" s="135"/>
      <c r="PFR7" s="135"/>
      <c r="PFS7" s="135"/>
      <c r="PFT7" s="135"/>
      <c r="PFU7" s="135"/>
      <c r="PFV7" s="135"/>
      <c r="PFW7" s="135"/>
      <c r="PFX7" s="135"/>
      <c r="PFY7" s="135"/>
      <c r="PFZ7" s="135"/>
      <c r="PGA7" s="135"/>
      <c r="PGB7" s="135"/>
      <c r="PGC7" s="135"/>
      <c r="PGD7" s="135"/>
      <c r="PGE7" s="135"/>
      <c r="PGF7" s="135"/>
      <c r="PGG7" s="135"/>
      <c r="PGH7" s="135"/>
      <c r="PGI7" s="135"/>
      <c r="PGJ7" s="135"/>
      <c r="PGK7" s="135"/>
      <c r="PGL7" s="135"/>
      <c r="PGM7" s="135"/>
      <c r="PGN7" s="135"/>
      <c r="PGO7" s="135"/>
      <c r="PGP7" s="135"/>
      <c r="PGQ7" s="135"/>
      <c r="PGR7" s="135"/>
      <c r="PGS7" s="135"/>
      <c r="PGT7" s="135"/>
      <c r="PGU7" s="135"/>
      <c r="PGV7" s="135"/>
      <c r="PGW7" s="135"/>
      <c r="PGX7" s="135"/>
      <c r="PGY7" s="135"/>
      <c r="PGZ7" s="135"/>
      <c r="PHA7" s="135"/>
      <c r="PHB7" s="135"/>
      <c r="PHC7" s="135"/>
      <c r="PHD7" s="135"/>
      <c r="PHE7" s="135"/>
      <c r="PHF7" s="135"/>
      <c r="PHG7" s="135"/>
      <c r="PHH7" s="135"/>
      <c r="PHI7" s="135"/>
      <c r="PHJ7" s="135"/>
      <c r="PHK7" s="135"/>
      <c r="PHL7" s="135"/>
      <c r="PHM7" s="135"/>
      <c r="PHN7" s="135"/>
      <c r="PHO7" s="135"/>
      <c r="PHP7" s="135"/>
      <c r="PHQ7" s="135"/>
      <c r="PHR7" s="135"/>
      <c r="PHS7" s="135"/>
      <c r="PHT7" s="135"/>
      <c r="PHU7" s="135"/>
      <c r="PHV7" s="135"/>
      <c r="PHW7" s="135"/>
      <c r="PHX7" s="135"/>
      <c r="PHY7" s="135"/>
      <c r="PHZ7" s="135"/>
      <c r="PIA7" s="135"/>
      <c r="PIB7" s="135"/>
      <c r="PIC7" s="135"/>
      <c r="PID7" s="135"/>
      <c r="PIE7" s="135"/>
      <c r="PIF7" s="135"/>
      <c r="PIG7" s="135"/>
      <c r="PIH7" s="135"/>
      <c r="PII7" s="135"/>
      <c r="PIJ7" s="135"/>
      <c r="PIK7" s="135"/>
      <c r="PIL7" s="135"/>
      <c r="PIM7" s="135"/>
      <c r="PIN7" s="135"/>
      <c r="PIO7" s="135"/>
      <c r="PIP7" s="135"/>
      <c r="PIQ7" s="135"/>
      <c r="PIR7" s="135"/>
      <c r="PIS7" s="135"/>
      <c r="PIT7" s="135"/>
      <c r="PIU7" s="135"/>
      <c r="PIV7" s="135"/>
      <c r="PIW7" s="135"/>
      <c r="PIX7" s="135"/>
      <c r="PIY7" s="135"/>
      <c r="PIZ7" s="135"/>
      <c r="PJA7" s="135"/>
      <c r="PJB7" s="135"/>
      <c r="PJC7" s="135"/>
      <c r="PJD7" s="135"/>
      <c r="PJE7" s="135"/>
      <c r="PJF7" s="135"/>
      <c r="PJG7" s="135"/>
      <c r="PJH7" s="135"/>
      <c r="PJI7" s="135"/>
      <c r="PJJ7" s="135"/>
      <c r="PJK7" s="135"/>
      <c r="PJL7" s="135"/>
      <c r="PJM7" s="135"/>
      <c r="PJN7" s="135"/>
      <c r="PJO7" s="135"/>
      <c r="PJP7" s="135"/>
      <c r="PJQ7" s="135"/>
      <c r="PJR7" s="135"/>
      <c r="PJS7" s="135"/>
      <c r="PJT7" s="135"/>
      <c r="PJU7" s="135"/>
      <c r="PJV7" s="135"/>
      <c r="PJW7" s="135"/>
      <c r="PJX7" s="135"/>
      <c r="PJY7" s="135"/>
      <c r="PJZ7" s="135"/>
      <c r="PKA7" s="135"/>
      <c r="PKB7" s="135"/>
      <c r="PKC7" s="135"/>
      <c r="PKD7" s="135"/>
      <c r="PKE7" s="135"/>
      <c r="PKF7" s="135"/>
      <c r="PKG7" s="135"/>
      <c r="PKH7" s="135"/>
      <c r="PKI7" s="135"/>
      <c r="PKJ7" s="135"/>
      <c r="PKK7" s="135"/>
      <c r="PKL7" s="135"/>
      <c r="PKM7" s="135"/>
      <c r="PKN7" s="135"/>
      <c r="PKO7" s="135"/>
      <c r="PKP7" s="135"/>
      <c r="PKQ7" s="135"/>
      <c r="PKR7" s="135"/>
      <c r="PKS7" s="135"/>
      <c r="PKT7" s="135"/>
      <c r="PKU7" s="135"/>
      <c r="PKV7" s="135"/>
      <c r="PKW7" s="135"/>
      <c r="PKX7" s="135"/>
      <c r="PKY7" s="135"/>
      <c r="PKZ7" s="135"/>
      <c r="PLA7" s="135"/>
      <c r="PLB7" s="135"/>
      <c r="PLC7" s="135"/>
      <c r="PLD7" s="135"/>
      <c r="PLE7" s="135"/>
      <c r="PLF7" s="135"/>
      <c r="PLG7" s="135"/>
      <c r="PLH7" s="135"/>
      <c r="PLI7" s="135"/>
      <c r="PLJ7" s="135"/>
      <c r="PLK7" s="135"/>
      <c r="PLL7" s="135"/>
      <c r="PLM7" s="135"/>
      <c r="PLN7" s="135"/>
      <c r="PLO7" s="135"/>
      <c r="PLP7" s="135"/>
      <c r="PLQ7" s="135"/>
      <c r="PLR7" s="135"/>
      <c r="PLS7" s="135"/>
      <c r="PLT7" s="135"/>
      <c r="PLU7" s="135"/>
      <c r="PLV7" s="135"/>
      <c r="PLW7" s="135"/>
      <c r="PLX7" s="135"/>
      <c r="PLY7" s="135"/>
      <c r="PLZ7" s="135"/>
      <c r="PMA7" s="135"/>
      <c r="PMB7" s="135"/>
      <c r="PMC7" s="135"/>
      <c r="PMD7" s="135"/>
      <c r="PME7" s="135"/>
      <c r="PMF7" s="135"/>
      <c r="PMG7" s="135"/>
      <c r="PMH7" s="135"/>
      <c r="PMI7" s="135"/>
      <c r="PMJ7" s="135"/>
      <c r="PMK7" s="135"/>
      <c r="PML7" s="135"/>
      <c r="PMM7" s="135"/>
      <c r="PMN7" s="135"/>
      <c r="PMO7" s="135"/>
      <c r="PMP7" s="135"/>
      <c r="PMQ7" s="135"/>
      <c r="PMR7" s="135"/>
      <c r="PMS7" s="135"/>
      <c r="PMT7" s="135"/>
      <c r="PMU7" s="135"/>
      <c r="PMV7" s="135"/>
      <c r="PMW7" s="135"/>
      <c r="PMX7" s="135"/>
      <c r="PMY7" s="135"/>
      <c r="PMZ7" s="135"/>
      <c r="PNA7" s="135"/>
      <c r="PNB7" s="135"/>
      <c r="PNC7" s="135"/>
      <c r="PND7" s="135"/>
      <c r="PNE7" s="135"/>
      <c r="PNF7" s="135"/>
      <c r="PNG7" s="135"/>
      <c r="PNH7" s="135"/>
      <c r="PNI7" s="135"/>
      <c r="PNJ7" s="135"/>
      <c r="PNK7" s="135"/>
      <c r="PNL7" s="135"/>
      <c r="PNM7" s="135"/>
      <c r="PNN7" s="135"/>
      <c r="PNO7" s="135"/>
      <c r="PNP7" s="135"/>
      <c r="PNQ7" s="135"/>
      <c r="PNR7" s="135"/>
      <c r="PNS7" s="135"/>
      <c r="PNT7" s="135"/>
      <c r="PNU7" s="135"/>
      <c r="PNV7" s="135"/>
      <c r="PNW7" s="135"/>
      <c r="PNX7" s="135"/>
      <c r="PNY7" s="135"/>
      <c r="PNZ7" s="135"/>
      <c r="POA7" s="135"/>
      <c r="POB7" s="135"/>
      <c r="POC7" s="135"/>
      <c r="POD7" s="135"/>
      <c r="POE7" s="135"/>
      <c r="POF7" s="135"/>
      <c r="POG7" s="135"/>
      <c r="POH7" s="135"/>
      <c r="POI7" s="135"/>
      <c r="POJ7" s="135"/>
      <c r="POK7" s="135"/>
      <c r="POL7" s="135"/>
      <c r="POM7" s="135"/>
      <c r="PON7" s="135"/>
      <c r="POO7" s="135"/>
      <c r="POP7" s="135"/>
      <c r="POQ7" s="135"/>
      <c r="POR7" s="135"/>
      <c r="POS7" s="135"/>
      <c r="POT7" s="135"/>
      <c r="POU7" s="135"/>
      <c r="POV7" s="135"/>
      <c r="POW7" s="135"/>
      <c r="POX7" s="135"/>
      <c r="POY7" s="135"/>
      <c r="POZ7" s="135"/>
      <c r="PPA7" s="135"/>
      <c r="PPB7" s="135"/>
      <c r="PPC7" s="135"/>
      <c r="PPD7" s="135"/>
      <c r="PPE7" s="135"/>
      <c r="PPF7" s="135"/>
      <c r="PPG7" s="135"/>
      <c r="PPH7" s="135"/>
      <c r="PPI7" s="135"/>
      <c r="PPJ7" s="135"/>
      <c r="PPK7" s="135"/>
      <c r="PPL7" s="135"/>
      <c r="PPM7" s="135"/>
      <c r="PPN7" s="135"/>
      <c r="PPO7" s="135"/>
      <c r="PPP7" s="135"/>
      <c r="PPQ7" s="135"/>
      <c r="PPR7" s="135"/>
      <c r="PPS7" s="135"/>
      <c r="PPT7" s="135"/>
      <c r="PPU7" s="135"/>
      <c r="PPV7" s="135"/>
      <c r="PPW7" s="135"/>
      <c r="PPX7" s="135"/>
      <c r="PPY7" s="135"/>
      <c r="PPZ7" s="135"/>
      <c r="PQA7" s="135"/>
      <c r="PQB7" s="135"/>
      <c r="PQC7" s="135"/>
      <c r="PQD7" s="135"/>
      <c r="PQE7" s="135"/>
      <c r="PQF7" s="135"/>
      <c r="PQG7" s="135"/>
      <c r="PQH7" s="135"/>
      <c r="PQI7" s="135"/>
      <c r="PQJ7" s="135"/>
      <c r="PQK7" s="135"/>
      <c r="PQL7" s="135"/>
      <c r="PQM7" s="135"/>
      <c r="PQN7" s="135"/>
      <c r="PQO7" s="135"/>
      <c r="PQP7" s="135"/>
      <c r="PQQ7" s="135"/>
      <c r="PQR7" s="135"/>
      <c r="PQS7" s="135"/>
      <c r="PQT7" s="135"/>
      <c r="PQU7" s="135"/>
      <c r="PQV7" s="135"/>
      <c r="PQW7" s="135"/>
      <c r="PQX7" s="135"/>
      <c r="PQY7" s="135"/>
      <c r="PQZ7" s="135"/>
      <c r="PRA7" s="135"/>
      <c r="PRB7" s="135"/>
      <c r="PRC7" s="135"/>
      <c r="PRD7" s="135"/>
      <c r="PRE7" s="135"/>
      <c r="PRF7" s="135"/>
      <c r="PRG7" s="135"/>
      <c r="PRH7" s="135"/>
      <c r="PRI7" s="135"/>
      <c r="PRJ7" s="135"/>
      <c r="PRK7" s="135"/>
      <c r="PRL7" s="135"/>
      <c r="PRM7" s="135"/>
      <c r="PRN7" s="135"/>
      <c r="PRO7" s="135"/>
      <c r="PRP7" s="135"/>
      <c r="PRQ7" s="135"/>
      <c r="PRR7" s="135"/>
      <c r="PRS7" s="135"/>
      <c r="PRT7" s="135"/>
      <c r="PRU7" s="135"/>
      <c r="PRV7" s="135"/>
      <c r="PRW7" s="135"/>
      <c r="PRX7" s="135"/>
      <c r="PRY7" s="135"/>
      <c r="PRZ7" s="135"/>
      <c r="PSA7" s="135"/>
      <c r="PSB7" s="135"/>
      <c r="PSC7" s="135"/>
      <c r="PSD7" s="135"/>
      <c r="PSE7" s="135"/>
      <c r="PSF7" s="135"/>
      <c r="PSG7" s="135"/>
      <c r="PSH7" s="135"/>
      <c r="PSI7" s="135"/>
      <c r="PSJ7" s="135"/>
      <c r="PSK7" s="135"/>
      <c r="PSL7" s="135"/>
      <c r="PSM7" s="135"/>
      <c r="PSN7" s="135"/>
      <c r="PSO7" s="135"/>
      <c r="PSP7" s="135"/>
      <c r="PSQ7" s="135"/>
      <c r="PSR7" s="135"/>
      <c r="PSS7" s="135"/>
      <c r="PST7" s="135"/>
      <c r="PSU7" s="135"/>
      <c r="PSV7" s="135"/>
      <c r="PSW7" s="135"/>
      <c r="PSX7" s="135"/>
      <c r="PSY7" s="135"/>
      <c r="PSZ7" s="135"/>
      <c r="PTA7" s="135"/>
      <c r="PTB7" s="135"/>
      <c r="PTC7" s="135"/>
      <c r="PTD7" s="135"/>
      <c r="PTE7" s="135"/>
      <c r="PTF7" s="135"/>
      <c r="PTG7" s="135"/>
      <c r="PTH7" s="135"/>
      <c r="PTI7" s="135"/>
      <c r="PTJ7" s="135"/>
      <c r="PTK7" s="135"/>
      <c r="PTL7" s="135"/>
      <c r="PTM7" s="135"/>
      <c r="PTN7" s="135"/>
      <c r="PTO7" s="135"/>
      <c r="PTP7" s="135"/>
      <c r="PTQ7" s="135"/>
      <c r="PTR7" s="135"/>
      <c r="PTS7" s="135"/>
      <c r="PTT7" s="135"/>
      <c r="PTU7" s="135"/>
      <c r="PTV7" s="135"/>
      <c r="PTW7" s="135"/>
      <c r="PTX7" s="135"/>
      <c r="PTY7" s="135"/>
      <c r="PTZ7" s="135"/>
      <c r="PUA7" s="135"/>
      <c r="PUB7" s="135"/>
      <c r="PUC7" s="135"/>
      <c r="PUD7" s="135"/>
      <c r="PUE7" s="135"/>
      <c r="PUF7" s="135"/>
      <c r="PUG7" s="135"/>
      <c r="PUH7" s="135"/>
      <c r="PUI7" s="135"/>
      <c r="PUJ7" s="135"/>
      <c r="PUK7" s="135"/>
      <c r="PUL7" s="135"/>
      <c r="PUM7" s="135"/>
      <c r="PUN7" s="135"/>
      <c r="PUO7" s="135"/>
      <c r="PUP7" s="135"/>
      <c r="PUQ7" s="135"/>
      <c r="PUR7" s="135"/>
      <c r="PUS7" s="135"/>
      <c r="PUT7" s="135"/>
      <c r="PUU7" s="135"/>
      <c r="PUV7" s="135"/>
      <c r="PUW7" s="135"/>
      <c r="PUX7" s="135"/>
      <c r="PUY7" s="135"/>
      <c r="PUZ7" s="135"/>
      <c r="PVA7" s="135"/>
      <c r="PVB7" s="135"/>
      <c r="PVC7" s="135"/>
      <c r="PVD7" s="135"/>
      <c r="PVE7" s="135"/>
      <c r="PVF7" s="135"/>
      <c r="PVG7" s="135"/>
      <c r="PVH7" s="135"/>
      <c r="PVI7" s="135"/>
      <c r="PVJ7" s="135"/>
      <c r="PVK7" s="135"/>
      <c r="PVL7" s="135"/>
      <c r="PVM7" s="135"/>
      <c r="PVN7" s="135"/>
      <c r="PVO7" s="135"/>
      <c r="PVP7" s="135"/>
      <c r="PVQ7" s="135"/>
      <c r="PVR7" s="135"/>
      <c r="PVS7" s="135"/>
      <c r="PVT7" s="135"/>
      <c r="PVU7" s="135"/>
      <c r="PVV7" s="135"/>
      <c r="PVW7" s="135"/>
      <c r="PVX7" s="135"/>
      <c r="PVY7" s="135"/>
      <c r="PVZ7" s="135"/>
      <c r="PWA7" s="135"/>
      <c r="PWB7" s="135"/>
      <c r="PWC7" s="135"/>
      <c r="PWD7" s="135"/>
      <c r="PWE7" s="135"/>
      <c r="PWF7" s="135"/>
      <c r="PWG7" s="135"/>
      <c r="PWH7" s="135"/>
      <c r="PWI7" s="135"/>
      <c r="PWJ7" s="135"/>
      <c r="PWK7" s="135"/>
      <c r="PWL7" s="135"/>
      <c r="PWM7" s="135"/>
      <c r="PWN7" s="135"/>
      <c r="PWO7" s="135"/>
      <c r="PWP7" s="135"/>
      <c r="PWQ7" s="135"/>
      <c r="PWR7" s="135"/>
      <c r="PWS7" s="135"/>
      <c r="PWT7" s="135"/>
      <c r="PWU7" s="135"/>
      <c r="PWV7" s="135"/>
      <c r="PWW7" s="135"/>
      <c r="PWX7" s="135"/>
      <c r="PWY7" s="135"/>
      <c r="PWZ7" s="135"/>
      <c r="PXA7" s="135"/>
      <c r="PXB7" s="135"/>
      <c r="PXC7" s="135"/>
      <c r="PXD7" s="135"/>
      <c r="PXE7" s="135"/>
      <c r="PXF7" s="135"/>
      <c r="PXG7" s="135"/>
      <c r="PXH7" s="135"/>
      <c r="PXI7" s="135"/>
      <c r="PXJ7" s="135"/>
      <c r="PXK7" s="135"/>
      <c r="PXL7" s="135"/>
      <c r="PXM7" s="135"/>
      <c r="PXN7" s="135"/>
      <c r="PXO7" s="135"/>
      <c r="PXP7" s="135"/>
      <c r="PXQ7" s="135"/>
      <c r="PXR7" s="135"/>
      <c r="PXS7" s="135"/>
      <c r="PXT7" s="135"/>
      <c r="PXU7" s="135"/>
      <c r="PXV7" s="135"/>
      <c r="PXW7" s="135"/>
      <c r="PXX7" s="135"/>
      <c r="PXY7" s="135"/>
      <c r="PXZ7" s="135"/>
      <c r="PYA7" s="135"/>
      <c r="PYB7" s="135"/>
      <c r="PYC7" s="135"/>
      <c r="PYD7" s="135"/>
      <c r="PYE7" s="135"/>
      <c r="PYF7" s="135"/>
      <c r="PYG7" s="135"/>
      <c r="PYH7" s="135"/>
      <c r="PYI7" s="135"/>
      <c r="PYJ7" s="135"/>
      <c r="PYK7" s="135"/>
      <c r="PYL7" s="135"/>
      <c r="PYM7" s="135"/>
      <c r="PYN7" s="135"/>
      <c r="PYO7" s="135"/>
      <c r="PYP7" s="135"/>
      <c r="PYQ7" s="135"/>
      <c r="PYR7" s="135"/>
      <c r="PYS7" s="135"/>
      <c r="PYT7" s="135"/>
      <c r="PYU7" s="135"/>
      <c r="PYV7" s="135"/>
      <c r="PYW7" s="135"/>
      <c r="PYX7" s="135"/>
      <c r="PYY7" s="135"/>
      <c r="PYZ7" s="135"/>
      <c r="PZA7" s="135"/>
      <c r="PZB7" s="135"/>
      <c r="PZC7" s="135"/>
      <c r="PZD7" s="135"/>
      <c r="PZE7" s="135"/>
      <c r="PZF7" s="135"/>
      <c r="PZG7" s="135"/>
      <c r="PZH7" s="135"/>
      <c r="PZI7" s="135"/>
      <c r="PZJ7" s="135"/>
      <c r="PZK7" s="135"/>
      <c r="PZL7" s="135"/>
      <c r="PZM7" s="135"/>
      <c r="PZN7" s="135"/>
      <c r="PZO7" s="135"/>
      <c r="PZP7" s="135"/>
      <c r="PZQ7" s="135"/>
      <c r="PZR7" s="135"/>
      <c r="PZS7" s="135"/>
      <c r="PZT7" s="135"/>
      <c r="PZU7" s="135"/>
      <c r="PZV7" s="135"/>
      <c r="PZW7" s="135"/>
      <c r="PZX7" s="135"/>
      <c r="PZY7" s="135"/>
      <c r="PZZ7" s="135"/>
      <c r="QAA7" s="135"/>
      <c r="QAB7" s="135"/>
      <c r="QAC7" s="135"/>
      <c r="QAD7" s="135"/>
      <c r="QAE7" s="135"/>
      <c r="QAF7" s="135"/>
      <c r="QAG7" s="135"/>
      <c r="QAH7" s="135"/>
      <c r="QAI7" s="135"/>
      <c r="QAJ7" s="135"/>
      <c r="QAK7" s="135"/>
      <c r="QAL7" s="135"/>
      <c r="QAM7" s="135"/>
      <c r="QAN7" s="135"/>
      <c r="QAO7" s="135"/>
      <c r="QAP7" s="135"/>
      <c r="QAQ7" s="135"/>
      <c r="QAR7" s="135"/>
      <c r="QAS7" s="135"/>
      <c r="QAT7" s="135"/>
      <c r="QAU7" s="135"/>
      <c r="QAV7" s="135"/>
      <c r="QAW7" s="135"/>
      <c r="QAX7" s="135"/>
      <c r="QAY7" s="135"/>
      <c r="QAZ7" s="135"/>
      <c r="QBA7" s="135"/>
      <c r="QBB7" s="135"/>
      <c r="QBC7" s="135"/>
      <c r="QBD7" s="135"/>
      <c r="QBE7" s="135"/>
      <c r="QBF7" s="135"/>
      <c r="QBG7" s="135"/>
      <c r="QBH7" s="135"/>
      <c r="QBI7" s="135"/>
      <c r="QBJ7" s="135"/>
      <c r="QBK7" s="135"/>
      <c r="QBL7" s="135"/>
      <c r="QBM7" s="135"/>
      <c r="QBN7" s="135"/>
      <c r="QBO7" s="135"/>
      <c r="QBP7" s="135"/>
      <c r="QBQ7" s="135"/>
      <c r="QBR7" s="135"/>
      <c r="QBS7" s="135"/>
      <c r="QBT7" s="135"/>
      <c r="QBU7" s="135"/>
      <c r="QBV7" s="135"/>
      <c r="QBW7" s="135"/>
      <c r="QBX7" s="135"/>
      <c r="QBY7" s="135"/>
      <c r="QBZ7" s="135"/>
      <c r="QCA7" s="135"/>
      <c r="QCB7" s="135"/>
      <c r="QCC7" s="135"/>
      <c r="QCD7" s="135"/>
      <c r="QCE7" s="135"/>
      <c r="QCF7" s="135"/>
      <c r="QCG7" s="135"/>
      <c r="QCH7" s="135"/>
      <c r="QCI7" s="135"/>
      <c r="QCJ7" s="135"/>
      <c r="QCK7" s="135"/>
      <c r="QCL7" s="135"/>
      <c r="QCM7" s="135"/>
      <c r="QCN7" s="135"/>
      <c r="QCO7" s="135"/>
      <c r="QCP7" s="135"/>
      <c r="QCQ7" s="135"/>
      <c r="QCR7" s="135"/>
      <c r="QCS7" s="135"/>
      <c r="QCT7" s="135"/>
      <c r="QCU7" s="135"/>
      <c r="QCV7" s="135"/>
      <c r="QCW7" s="135"/>
      <c r="QCX7" s="135"/>
      <c r="QCY7" s="135"/>
      <c r="QCZ7" s="135"/>
      <c r="QDA7" s="135"/>
      <c r="QDB7" s="135"/>
      <c r="QDC7" s="135"/>
      <c r="QDD7" s="135"/>
      <c r="QDE7" s="135"/>
      <c r="QDF7" s="135"/>
      <c r="QDG7" s="135"/>
      <c r="QDH7" s="135"/>
      <c r="QDI7" s="135"/>
      <c r="QDJ7" s="135"/>
      <c r="QDK7" s="135"/>
      <c r="QDL7" s="135"/>
      <c r="QDM7" s="135"/>
      <c r="QDN7" s="135"/>
      <c r="QDO7" s="135"/>
      <c r="QDP7" s="135"/>
      <c r="QDQ7" s="135"/>
      <c r="QDR7" s="135"/>
      <c r="QDS7" s="135"/>
      <c r="QDT7" s="135"/>
      <c r="QDU7" s="135"/>
      <c r="QDV7" s="135"/>
      <c r="QDW7" s="135"/>
      <c r="QDX7" s="135"/>
      <c r="QDY7" s="135"/>
      <c r="QDZ7" s="135"/>
      <c r="QEA7" s="135"/>
      <c r="QEB7" s="135"/>
      <c r="QEC7" s="135"/>
      <c r="QED7" s="135"/>
      <c r="QEE7" s="135"/>
      <c r="QEF7" s="135"/>
      <c r="QEG7" s="135"/>
      <c r="QEH7" s="135"/>
      <c r="QEI7" s="135"/>
      <c r="QEJ7" s="135"/>
      <c r="QEK7" s="135"/>
      <c r="QEL7" s="135"/>
      <c r="QEM7" s="135"/>
      <c r="QEN7" s="135"/>
      <c r="QEO7" s="135"/>
      <c r="QEP7" s="135"/>
      <c r="QEQ7" s="135"/>
      <c r="QER7" s="135"/>
      <c r="QES7" s="135"/>
      <c r="QET7" s="135"/>
      <c r="QEU7" s="135"/>
      <c r="QEV7" s="135"/>
      <c r="QEW7" s="135"/>
      <c r="QEX7" s="135"/>
      <c r="QEY7" s="135"/>
      <c r="QEZ7" s="135"/>
      <c r="QFA7" s="135"/>
      <c r="QFB7" s="135"/>
      <c r="QFC7" s="135"/>
      <c r="QFD7" s="135"/>
      <c r="QFE7" s="135"/>
      <c r="QFF7" s="135"/>
      <c r="QFG7" s="135"/>
      <c r="QFH7" s="135"/>
      <c r="QFI7" s="135"/>
      <c r="QFJ7" s="135"/>
      <c r="QFK7" s="135"/>
      <c r="QFL7" s="135"/>
      <c r="QFM7" s="135"/>
      <c r="QFN7" s="135"/>
      <c r="QFO7" s="135"/>
      <c r="QFP7" s="135"/>
      <c r="QFQ7" s="135"/>
      <c r="QFR7" s="135"/>
      <c r="QFS7" s="135"/>
      <c r="QFT7" s="135"/>
      <c r="QFU7" s="135"/>
      <c r="QFV7" s="135"/>
      <c r="QFW7" s="135"/>
      <c r="QFX7" s="135"/>
      <c r="QFY7" s="135"/>
      <c r="QFZ7" s="135"/>
      <c r="QGA7" s="135"/>
      <c r="QGB7" s="135"/>
      <c r="QGC7" s="135"/>
      <c r="QGD7" s="135"/>
      <c r="QGE7" s="135"/>
      <c r="QGF7" s="135"/>
      <c r="QGG7" s="135"/>
      <c r="QGH7" s="135"/>
      <c r="QGI7" s="135"/>
      <c r="QGJ7" s="135"/>
      <c r="QGK7" s="135"/>
      <c r="QGL7" s="135"/>
      <c r="QGM7" s="135"/>
      <c r="QGN7" s="135"/>
      <c r="QGO7" s="135"/>
      <c r="QGP7" s="135"/>
      <c r="QGQ7" s="135"/>
      <c r="QGR7" s="135"/>
      <c r="QGS7" s="135"/>
      <c r="QGT7" s="135"/>
      <c r="QGU7" s="135"/>
      <c r="QGV7" s="135"/>
      <c r="QGW7" s="135"/>
      <c r="QGX7" s="135"/>
      <c r="QGY7" s="135"/>
      <c r="QGZ7" s="135"/>
      <c r="QHA7" s="135"/>
      <c r="QHB7" s="135"/>
      <c r="QHC7" s="135"/>
      <c r="QHD7" s="135"/>
      <c r="QHE7" s="135"/>
      <c r="QHF7" s="135"/>
      <c r="QHG7" s="135"/>
      <c r="QHH7" s="135"/>
      <c r="QHI7" s="135"/>
      <c r="QHJ7" s="135"/>
      <c r="QHK7" s="135"/>
      <c r="QHL7" s="135"/>
      <c r="QHM7" s="135"/>
      <c r="QHN7" s="135"/>
      <c r="QHO7" s="135"/>
      <c r="QHP7" s="135"/>
      <c r="QHQ7" s="135"/>
      <c r="QHR7" s="135"/>
      <c r="QHS7" s="135"/>
      <c r="QHT7" s="135"/>
      <c r="QHU7" s="135"/>
      <c r="QHV7" s="135"/>
      <c r="QHW7" s="135"/>
      <c r="QHX7" s="135"/>
      <c r="QHY7" s="135"/>
      <c r="QHZ7" s="135"/>
      <c r="QIA7" s="135"/>
      <c r="QIB7" s="135"/>
      <c r="QIC7" s="135"/>
      <c r="QID7" s="135"/>
      <c r="QIE7" s="135"/>
      <c r="QIF7" s="135"/>
      <c r="QIG7" s="135"/>
      <c r="QIH7" s="135"/>
      <c r="QII7" s="135"/>
      <c r="QIJ7" s="135"/>
      <c r="QIK7" s="135"/>
      <c r="QIL7" s="135"/>
      <c r="QIM7" s="135"/>
      <c r="QIN7" s="135"/>
      <c r="QIO7" s="135"/>
      <c r="QIP7" s="135"/>
      <c r="QIQ7" s="135"/>
      <c r="QIR7" s="135"/>
      <c r="QIS7" s="135"/>
      <c r="QIT7" s="135"/>
      <c r="QIU7" s="135"/>
      <c r="QIV7" s="135"/>
      <c r="QIW7" s="135"/>
      <c r="QIX7" s="135"/>
      <c r="QIY7" s="135"/>
      <c r="QIZ7" s="135"/>
      <c r="QJA7" s="135"/>
      <c r="QJB7" s="135"/>
      <c r="QJC7" s="135"/>
      <c r="QJD7" s="135"/>
      <c r="QJE7" s="135"/>
      <c r="QJF7" s="135"/>
      <c r="QJG7" s="135"/>
      <c r="QJH7" s="135"/>
      <c r="QJI7" s="135"/>
      <c r="QJJ7" s="135"/>
      <c r="QJK7" s="135"/>
      <c r="QJL7" s="135"/>
      <c r="QJM7" s="135"/>
      <c r="QJN7" s="135"/>
      <c r="QJO7" s="135"/>
      <c r="QJP7" s="135"/>
      <c r="QJQ7" s="135"/>
      <c r="QJR7" s="135"/>
      <c r="QJS7" s="135"/>
      <c r="QJT7" s="135"/>
      <c r="QJU7" s="135"/>
      <c r="QJV7" s="135"/>
      <c r="QJW7" s="135"/>
      <c r="QJX7" s="135"/>
      <c r="QJY7" s="135"/>
      <c r="QJZ7" s="135"/>
      <c r="QKA7" s="135"/>
      <c r="QKB7" s="135"/>
      <c r="QKC7" s="135"/>
      <c r="QKD7" s="135"/>
      <c r="QKE7" s="135"/>
      <c r="QKF7" s="135"/>
      <c r="QKG7" s="135"/>
      <c r="QKH7" s="135"/>
      <c r="QKI7" s="135"/>
      <c r="QKJ7" s="135"/>
      <c r="QKK7" s="135"/>
      <c r="QKL7" s="135"/>
      <c r="QKM7" s="135"/>
      <c r="QKN7" s="135"/>
      <c r="QKO7" s="135"/>
      <c r="QKP7" s="135"/>
      <c r="QKQ7" s="135"/>
      <c r="QKR7" s="135"/>
      <c r="QKS7" s="135"/>
      <c r="QKT7" s="135"/>
      <c r="QKU7" s="135"/>
      <c r="QKV7" s="135"/>
      <c r="QKW7" s="135"/>
      <c r="QKX7" s="135"/>
      <c r="QKY7" s="135"/>
      <c r="QKZ7" s="135"/>
      <c r="QLA7" s="135"/>
      <c r="QLB7" s="135"/>
      <c r="QLC7" s="135"/>
      <c r="QLD7" s="135"/>
      <c r="QLE7" s="135"/>
      <c r="QLF7" s="135"/>
      <c r="QLG7" s="135"/>
      <c r="QLH7" s="135"/>
      <c r="QLI7" s="135"/>
      <c r="QLJ7" s="135"/>
      <c r="QLK7" s="135"/>
      <c r="QLL7" s="135"/>
      <c r="QLM7" s="135"/>
      <c r="QLN7" s="135"/>
      <c r="QLO7" s="135"/>
      <c r="QLP7" s="135"/>
      <c r="QLQ7" s="135"/>
      <c r="QLR7" s="135"/>
      <c r="QLS7" s="135"/>
      <c r="QLT7" s="135"/>
      <c r="QLU7" s="135"/>
      <c r="QLV7" s="135"/>
      <c r="QLW7" s="135"/>
      <c r="QLX7" s="135"/>
      <c r="QLY7" s="135"/>
      <c r="QLZ7" s="135"/>
      <c r="QMA7" s="135"/>
      <c r="QMB7" s="135"/>
      <c r="QMC7" s="135"/>
      <c r="QMD7" s="135"/>
      <c r="QME7" s="135"/>
      <c r="QMF7" s="135"/>
      <c r="QMG7" s="135"/>
      <c r="QMH7" s="135"/>
      <c r="QMI7" s="135"/>
      <c r="QMJ7" s="135"/>
      <c r="QMK7" s="135"/>
      <c r="QML7" s="135"/>
      <c r="QMM7" s="135"/>
      <c r="QMN7" s="135"/>
      <c r="QMO7" s="135"/>
      <c r="QMP7" s="135"/>
      <c r="QMQ7" s="135"/>
      <c r="QMR7" s="135"/>
      <c r="QMS7" s="135"/>
      <c r="QMT7" s="135"/>
      <c r="QMU7" s="135"/>
      <c r="QMV7" s="135"/>
      <c r="QMW7" s="135"/>
      <c r="QMX7" s="135"/>
      <c r="QMY7" s="135"/>
      <c r="QMZ7" s="135"/>
      <c r="QNA7" s="135"/>
      <c r="QNB7" s="135"/>
      <c r="QNC7" s="135"/>
      <c r="QND7" s="135"/>
      <c r="QNE7" s="135"/>
      <c r="QNF7" s="135"/>
      <c r="QNG7" s="135"/>
      <c r="QNH7" s="135"/>
      <c r="QNI7" s="135"/>
      <c r="QNJ7" s="135"/>
      <c r="QNK7" s="135"/>
      <c r="QNL7" s="135"/>
      <c r="QNM7" s="135"/>
      <c r="QNN7" s="135"/>
      <c r="QNO7" s="135"/>
      <c r="QNP7" s="135"/>
      <c r="QNQ7" s="135"/>
      <c r="QNR7" s="135"/>
      <c r="QNS7" s="135"/>
      <c r="QNT7" s="135"/>
      <c r="QNU7" s="135"/>
      <c r="QNV7" s="135"/>
      <c r="QNW7" s="135"/>
      <c r="QNX7" s="135"/>
      <c r="QNY7" s="135"/>
      <c r="QNZ7" s="135"/>
      <c r="QOA7" s="135"/>
      <c r="QOB7" s="135"/>
      <c r="QOC7" s="135"/>
      <c r="QOD7" s="135"/>
      <c r="QOE7" s="135"/>
      <c r="QOF7" s="135"/>
      <c r="QOG7" s="135"/>
      <c r="QOH7" s="135"/>
      <c r="QOI7" s="135"/>
      <c r="QOJ7" s="135"/>
      <c r="QOK7" s="135"/>
      <c r="QOL7" s="135"/>
      <c r="QOM7" s="135"/>
      <c r="QON7" s="135"/>
      <c r="QOO7" s="135"/>
      <c r="QOP7" s="135"/>
      <c r="QOQ7" s="135"/>
      <c r="QOR7" s="135"/>
      <c r="QOS7" s="135"/>
      <c r="QOT7" s="135"/>
      <c r="QOU7" s="135"/>
      <c r="QOV7" s="135"/>
      <c r="QOW7" s="135"/>
      <c r="QOX7" s="135"/>
      <c r="QOY7" s="135"/>
      <c r="QOZ7" s="135"/>
      <c r="QPA7" s="135"/>
      <c r="QPB7" s="135"/>
      <c r="QPC7" s="135"/>
      <c r="QPD7" s="135"/>
      <c r="QPE7" s="135"/>
      <c r="QPF7" s="135"/>
      <c r="QPG7" s="135"/>
      <c r="QPH7" s="135"/>
      <c r="QPI7" s="135"/>
      <c r="QPJ7" s="135"/>
      <c r="QPK7" s="135"/>
      <c r="QPL7" s="135"/>
      <c r="QPM7" s="135"/>
      <c r="QPN7" s="135"/>
      <c r="QPO7" s="135"/>
      <c r="QPP7" s="135"/>
      <c r="QPQ7" s="135"/>
      <c r="QPR7" s="135"/>
      <c r="QPS7" s="135"/>
      <c r="QPT7" s="135"/>
      <c r="QPU7" s="135"/>
      <c r="QPV7" s="135"/>
      <c r="QPW7" s="135"/>
      <c r="QPX7" s="135"/>
      <c r="QPY7" s="135"/>
      <c r="QPZ7" s="135"/>
      <c r="QQA7" s="135"/>
      <c r="QQB7" s="135"/>
      <c r="QQC7" s="135"/>
      <c r="QQD7" s="135"/>
      <c r="QQE7" s="135"/>
      <c r="QQF7" s="135"/>
      <c r="QQG7" s="135"/>
      <c r="QQH7" s="135"/>
      <c r="QQI7" s="135"/>
      <c r="QQJ7" s="135"/>
      <c r="QQK7" s="135"/>
      <c r="QQL7" s="135"/>
      <c r="QQM7" s="135"/>
      <c r="QQN7" s="135"/>
      <c r="QQO7" s="135"/>
      <c r="QQP7" s="135"/>
      <c r="QQQ7" s="135"/>
      <c r="QQR7" s="135"/>
      <c r="QQS7" s="135"/>
      <c r="QQT7" s="135"/>
      <c r="QQU7" s="135"/>
      <c r="QQV7" s="135"/>
      <c r="QQW7" s="135"/>
      <c r="QQX7" s="135"/>
      <c r="QQY7" s="135"/>
      <c r="QQZ7" s="135"/>
      <c r="QRA7" s="135"/>
      <c r="QRB7" s="135"/>
      <c r="QRC7" s="135"/>
      <c r="QRD7" s="135"/>
      <c r="QRE7" s="135"/>
      <c r="QRF7" s="135"/>
      <c r="QRG7" s="135"/>
      <c r="QRH7" s="135"/>
      <c r="QRI7" s="135"/>
      <c r="QRJ7" s="135"/>
      <c r="QRK7" s="135"/>
      <c r="QRL7" s="135"/>
      <c r="QRM7" s="135"/>
      <c r="QRN7" s="135"/>
      <c r="QRO7" s="135"/>
      <c r="QRP7" s="135"/>
      <c r="QRQ7" s="135"/>
      <c r="QRR7" s="135"/>
      <c r="QRS7" s="135"/>
      <c r="QRT7" s="135"/>
      <c r="QRU7" s="135"/>
      <c r="QRV7" s="135"/>
      <c r="QRW7" s="135"/>
      <c r="QRX7" s="135"/>
      <c r="QRY7" s="135"/>
      <c r="QRZ7" s="135"/>
      <c r="QSA7" s="135"/>
      <c r="QSB7" s="135"/>
      <c r="QSC7" s="135"/>
      <c r="QSD7" s="135"/>
      <c r="QSE7" s="135"/>
      <c r="QSF7" s="135"/>
      <c r="QSG7" s="135"/>
      <c r="QSH7" s="135"/>
      <c r="QSI7" s="135"/>
      <c r="QSJ7" s="135"/>
      <c r="QSK7" s="135"/>
      <c r="QSL7" s="135"/>
      <c r="QSM7" s="135"/>
      <c r="QSN7" s="135"/>
      <c r="QSO7" s="135"/>
      <c r="QSP7" s="135"/>
      <c r="QSQ7" s="135"/>
      <c r="QSR7" s="135"/>
      <c r="QSS7" s="135"/>
      <c r="QST7" s="135"/>
      <c r="QSU7" s="135"/>
      <c r="QSV7" s="135"/>
      <c r="QSW7" s="135"/>
      <c r="QSX7" s="135"/>
      <c r="QSY7" s="135"/>
      <c r="QSZ7" s="135"/>
      <c r="QTA7" s="135"/>
      <c r="QTB7" s="135"/>
      <c r="QTC7" s="135"/>
      <c r="QTD7" s="135"/>
      <c r="QTE7" s="135"/>
      <c r="QTF7" s="135"/>
      <c r="QTG7" s="135"/>
      <c r="QTH7" s="135"/>
      <c r="QTI7" s="135"/>
      <c r="QTJ7" s="135"/>
      <c r="QTK7" s="135"/>
      <c r="QTL7" s="135"/>
      <c r="QTM7" s="135"/>
      <c r="QTN7" s="135"/>
      <c r="QTO7" s="135"/>
      <c r="QTP7" s="135"/>
      <c r="QTQ7" s="135"/>
      <c r="QTR7" s="135"/>
      <c r="QTS7" s="135"/>
      <c r="QTT7" s="135"/>
      <c r="QTU7" s="135"/>
      <c r="QTV7" s="135"/>
      <c r="QTW7" s="135"/>
      <c r="QTX7" s="135"/>
      <c r="QTY7" s="135"/>
      <c r="QTZ7" s="135"/>
      <c r="QUA7" s="135"/>
      <c r="QUB7" s="135"/>
      <c r="QUC7" s="135"/>
      <c r="QUD7" s="135"/>
      <c r="QUE7" s="135"/>
      <c r="QUF7" s="135"/>
      <c r="QUG7" s="135"/>
      <c r="QUH7" s="135"/>
      <c r="QUI7" s="135"/>
      <c r="QUJ7" s="135"/>
      <c r="QUK7" s="135"/>
      <c r="QUL7" s="135"/>
      <c r="QUM7" s="135"/>
      <c r="QUN7" s="135"/>
      <c r="QUO7" s="135"/>
      <c r="QUP7" s="135"/>
      <c r="QUQ7" s="135"/>
      <c r="QUR7" s="135"/>
      <c r="QUS7" s="135"/>
      <c r="QUT7" s="135"/>
      <c r="QUU7" s="135"/>
      <c r="QUV7" s="135"/>
      <c r="QUW7" s="135"/>
      <c r="QUX7" s="135"/>
      <c r="QUY7" s="135"/>
      <c r="QUZ7" s="135"/>
      <c r="QVA7" s="135"/>
      <c r="QVB7" s="135"/>
      <c r="QVC7" s="135"/>
      <c r="QVD7" s="135"/>
      <c r="QVE7" s="135"/>
      <c r="QVF7" s="135"/>
      <c r="QVG7" s="135"/>
      <c r="QVH7" s="135"/>
      <c r="QVI7" s="135"/>
      <c r="QVJ7" s="135"/>
      <c r="QVK7" s="135"/>
      <c r="QVL7" s="135"/>
      <c r="QVM7" s="135"/>
      <c r="QVN7" s="135"/>
      <c r="QVO7" s="135"/>
      <c r="QVP7" s="135"/>
      <c r="QVQ7" s="135"/>
      <c r="QVR7" s="135"/>
      <c r="QVS7" s="135"/>
      <c r="QVT7" s="135"/>
      <c r="QVU7" s="135"/>
      <c r="QVV7" s="135"/>
      <c r="QVW7" s="135"/>
      <c r="QVX7" s="135"/>
      <c r="QVY7" s="135"/>
      <c r="QVZ7" s="135"/>
      <c r="QWA7" s="135"/>
      <c r="QWB7" s="135"/>
      <c r="QWC7" s="135"/>
      <c r="QWD7" s="135"/>
      <c r="QWE7" s="135"/>
      <c r="QWF7" s="135"/>
      <c r="QWG7" s="135"/>
      <c r="QWH7" s="135"/>
      <c r="QWI7" s="135"/>
      <c r="QWJ7" s="135"/>
      <c r="QWK7" s="135"/>
      <c r="QWL7" s="135"/>
      <c r="QWM7" s="135"/>
      <c r="QWN7" s="135"/>
      <c r="QWO7" s="135"/>
      <c r="QWP7" s="135"/>
      <c r="QWQ7" s="135"/>
      <c r="QWR7" s="135"/>
      <c r="QWS7" s="135"/>
      <c r="QWT7" s="135"/>
      <c r="QWU7" s="135"/>
      <c r="QWV7" s="135"/>
      <c r="QWW7" s="135"/>
      <c r="QWX7" s="135"/>
      <c r="QWY7" s="135"/>
      <c r="QWZ7" s="135"/>
      <c r="QXA7" s="135"/>
      <c r="QXB7" s="135"/>
      <c r="QXC7" s="135"/>
      <c r="QXD7" s="135"/>
      <c r="QXE7" s="135"/>
      <c r="QXF7" s="135"/>
      <c r="QXG7" s="135"/>
      <c r="QXH7" s="135"/>
      <c r="QXI7" s="135"/>
      <c r="QXJ7" s="135"/>
      <c r="QXK7" s="135"/>
      <c r="QXL7" s="135"/>
      <c r="QXM7" s="135"/>
      <c r="QXN7" s="135"/>
      <c r="QXO7" s="135"/>
      <c r="QXP7" s="135"/>
      <c r="QXQ7" s="135"/>
      <c r="QXR7" s="135"/>
      <c r="QXS7" s="135"/>
      <c r="QXT7" s="135"/>
      <c r="QXU7" s="135"/>
      <c r="QXV7" s="135"/>
      <c r="QXW7" s="135"/>
      <c r="QXX7" s="135"/>
      <c r="QXY7" s="135"/>
      <c r="QXZ7" s="135"/>
      <c r="QYA7" s="135"/>
      <c r="QYB7" s="135"/>
      <c r="QYC7" s="135"/>
      <c r="QYD7" s="135"/>
      <c r="QYE7" s="135"/>
      <c r="QYF7" s="135"/>
      <c r="QYG7" s="135"/>
      <c r="QYH7" s="135"/>
      <c r="QYI7" s="135"/>
      <c r="QYJ7" s="135"/>
      <c r="QYK7" s="135"/>
      <c r="QYL7" s="135"/>
      <c r="QYM7" s="135"/>
      <c r="QYN7" s="135"/>
      <c r="QYO7" s="135"/>
      <c r="QYP7" s="135"/>
      <c r="QYQ7" s="135"/>
      <c r="QYR7" s="135"/>
      <c r="QYS7" s="135"/>
      <c r="QYT7" s="135"/>
      <c r="QYU7" s="135"/>
      <c r="QYV7" s="135"/>
      <c r="QYW7" s="135"/>
      <c r="QYX7" s="135"/>
      <c r="QYY7" s="135"/>
      <c r="QYZ7" s="135"/>
      <c r="QZA7" s="135"/>
      <c r="QZB7" s="135"/>
      <c r="QZC7" s="135"/>
      <c r="QZD7" s="135"/>
      <c r="QZE7" s="135"/>
      <c r="QZF7" s="135"/>
      <c r="QZG7" s="135"/>
      <c r="QZH7" s="135"/>
      <c r="QZI7" s="135"/>
      <c r="QZJ7" s="135"/>
      <c r="QZK7" s="135"/>
      <c r="QZL7" s="135"/>
      <c r="QZM7" s="135"/>
      <c r="QZN7" s="135"/>
      <c r="QZO7" s="135"/>
      <c r="QZP7" s="135"/>
      <c r="QZQ7" s="135"/>
      <c r="QZR7" s="135"/>
      <c r="QZS7" s="135"/>
      <c r="QZT7" s="135"/>
      <c r="QZU7" s="135"/>
      <c r="QZV7" s="135"/>
      <c r="QZW7" s="135"/>
      <c r="QZX7" s="135"/>
      <c r="QZY7" s="135"/>
      <c r="QZZ7" s="135"/>
      <c r="RAA7" s="135"/>
      <c r="RAB7" s="135"/>
      <c r="RAC7" s="135"/>
      <c r="RAD7" s="135"/>
      <c r="RAE7" s="135"/>
      <c r="RAF7" s="135"/>
      <c r="RAG7" s="135"/>
      <c r="RAH7" s="135"/>
      <c r="RAI7" s="135"/>
      <c r="RAJ7" s="135"/>
      <c r="RAK7" s="135"/>
      <c r="RAL7" s="135"/>
      <c r="RAM7" s="135"/>
      <c r="RAN7" s="135"/>
      <c r="RAO7" s="135"/>
      <c r="RAP7" s="135"/>
      <c r="RAQ7" s="135"/>
      <c r="RAR7" s="135"/>
      <c r="RAS7" s="135"/>
      <c r="RAT7" s="135"/>
      <c r="RAU7" s="135"/>
      <c r="RAV7" s="135"/>
      <c r="RAW7" s="135"/>
      <c r="RAX7" s="135"/>
      <c r="RAY7" s="135"/>
      <c r="RAZ7" s="135"/>
      <c r="RBA7" s="135"/>
      <c r="RBB7" s="135"/>
      <c r="RBC7" s="135"/>
      <c r="RBD7" s="135"/>
      <c r="RBE7" s="135"/>
      <c r="RBF7" s="135"/>
      <c r="RBG7" s="135"/>
      <c r="RBH7" s="135"/>
      <c r="RBI7" s="135"/>
      <c r="RBJ7" s="135"/>
      <c r="RBK7" s="135"/>
      <c r="RBL7" s="135"/>
      <c r="RBM7" s="135"/>
      <c r="RBN7" s="135"/>
      <c r="RBO7" s="135"/>
      <c r="RBP7" s="135"/>
      <c r="RBQ7" s="135"/>
      <c r="RBR7" s="135"/>
      <c r="RBS7" s="135"/>
      <c r="RBT7" s="135"/>
      <c r="RBU7" s="135"/>
      <c r="RBV7" s="135"/>
      <c r="RBW7" s="135"/>
      <c r="RBX7" s="135"/>
      <c r="RBY7" s="135"/>
      <c r="RBZ7" s="135"/>
      <c r="RCA7" s="135"/>
      <c r="RCB7" s="135"/>
      <c r="RCC7" s="135"/>
      <c r="RCD7" s="135"/>
      <c r="RCE7" s="135"/>
      <c r="RCF7" s="135"/>
      <c r="RCG7" s="135"/>
      <c r="RCH7" s="135"/>
      <c r="RCI7" s="135"/>
      <c r="RCJ7" s="135"/>
      <c r="RCK7" s="135"/>
      <c r="RCL7" s="135"/>
      <c r="RCM7" s="135"/>
      <c r="RCN7" s="135"/>
      <c r="RCO7" s="135"/>
      <c r="RCP7" s="135"/>
      <c r="RCQ7" s="135"/>
      <c r="RCR7" s="135"/>
      <c r="RCS7" s="135"/>
      <c r="RCT7" s="135"/>
      <c r="RCU7" s="135"/>
      <c r="RCV7" s="135"/>
      <c r="RCW7" s="135"/>
      <c r="RCX7" s="135"/>
      <c r="RCY7" s="135"/>
      <c r="RCZ7" s="135"/>
      <c r="RDA7" s="135"/>
      <c r="RDB7" s="135"/>
      <c r="RDC7" s="135"/>
      <c r="RDD7" s="135"/>
      <c r="RDE7" s="135"/>
      <c r="RDF7" s="135"/>
      <c r="RDG7" s="135"/>
      <c r="RDH7" s="135"/>
      <c r="RDI7" s="135"/>
      <c r="RDJ7" s="135"/>
      <c r="RDK7" s="135"/>
      <c r="RDL7" s="135"/>
      <c r="RDM7" s="135"/>
      <c r="RDN7" s="135"/>
      <c r="RDO7" s="135"/>
      <c r="RDP7" s="135"/>
      <c r="RDQ7" s="135"/>
      <c r="RDR7" s="135"/>
      <c r="RDS7" s="135"/>
      <c r="RDT7" s="135"/>
      <c r="RDU7" s="135"/>
      <c r="RDV7" s="135"/>
      <c r="RDW7" s="135"/>
      <c r="RDX7" s="135"/>
      <c r="RDY7" s="135"/>
      <c r="RDZ7" s="135"/>
      <c r="REA7" s="135"/>
      <c r="REB7" s="135"/>
      <c r="REC7" s="135"/>
      <c r="RED7" s="135"/>
      <c r="REE7" s="135"/>
      <c r="REF7" s="135"/>
      <c r="REG7" s="135"/>
      <c r="REH7" s="135"/>
      <c r="REI7" s="135"/>
      <c r="REJ7" s="135"/>
      <c r="REK7" s="135"/>
      <c r="REL7" s="135"/>
      <c r="REM7" s="135"/>
      <c r="REN7" s="135"/>
      <c r="REO7" s="135"/>
      <c r="REP7" s="135"/>
      <c r="REQ7" s="135"/>
      <c r="RER7" s="135"/>
      <c r="RES7" s="135"/>
      <c r="RET7" s="135"/>
      <c r="REU7" s="135"/>
      <c r="REV7" s="135"/>
      <c r="REW7" s="135"/>
      <c r="REX7" s="135"/>
      <c r="REY7" s="135"/>
      <c r="REZ7" s="135"/>
      <c r="RFA7" s="135"/>
      <c r="RFB7" s="135"/>
      <c r="RFC7" s="135"/>
      <c r="RFD7" s="135"/>
      <c r="RFE7" s="135"/>
      <c r="RFF7" s="135"/>
      <c r="RFG7" s="135"/>
      <c r="RFH7" s="135"/>
      <c r="RFI7" s="135"/>
      <c r="RFJ7" s="135"/>
      <c r="RFK7" s="135"/>
      <c r="RFL7" s="135"/>
      <c r="RFM7" s="135"/>
      <c r="RFN7" s="135"/>
      <c r="RFO7" s="135"/>
      <c r="RFP7" s="135"/>
      <c r="RFQ7" s="135"/>
      <c r="RFR7" s="135"/>
      <c r="RFS7" s="135"/>
      <c r="RFT7" s="135"/>
      <c r="RFU7" s="135"/>
      <c r="RFV7" s="135"/>
      <c r="RFW7" s="135"/>
      <c r="RFX7" s="135"/>
      <c r="RFY7" s="135"/>
      <c r="RFZ7" s="135"/>
      <c r="RGA7" s="135"/>
      <c r="RGB7" s="135"/>
      <c r="RGC7" s="135"/>
      <c r="RGD7" s="135"/>
      <c r="RGE7" s="135"/>
      <c r="RGF7" s="135"/>
      <c r="RGG7" s="135"/>
      <c r="RGH7" s="135"/>
      <c r="RGI7" s="135"/>
      <c r="RGJ7" s="135"/>
      <c r="RGK7" s="135"/>
      <c r="RGL7" s="135"/>
      <c r="RGM7" s="135"/>
      <c r="RGN7" s="135"/>
      <c r="RGO7" s="135"/>
      <c r="RGP7" s="135"/>
      <c r="RGQ7" s="135"/>
      <c r="RGR7" s="135"/>
      <c r="RGS7" s="135"/>
      <c r="RGT7" s="135"/>
      <c r="RGU7" s="135"/>
      <c r="RGV7" s="135"/>
      <c r="RGW7" s="135"/>
      <c r="RGX7" s="135"/>
      <c r="RGY7" s="135"/>
      <c r="RGZ7" s="135"/>
      <c r="RHA7" s="135"/>
      <c r="RHB7" s="135"/>
      <c r="RHC7" s="135"/>
      <c r="RHD7" s="135"/>
      <c r="RHE7" s="135"/>
      <c r="RHF7" s="135"/>
      <c r="RHG7" s="135"/>
      <c r="RHH7" s="135"/>
      <c r="RHI7" s="135"/>
      <c r="RHJ7" s="135"/>
      <c r="RHK7" s="135"/>
      <c r="RHL7" s="135"/>
      <c r="RHM7" s="135"/>
      <c r="RHN7" s="135"/>
      <c r="RHO7" s="135"/>
      <c r="RHP7" s="135"/>
      <c r="RHQ7" s="135"/>
      <c r="RHR7" s="135"/>
      <c r="RHS7" s="135"/>
      <c r="RHT7" s="135"/>
      <c r="RHU7" s="135"/>
      <c r="RHV7" s="135"/>
      <c r="RHW7" s="135"/>
      <c r="RHX7" s="135"/>
      <c r="RHY7" s="135"/>
      <c r="RHZ7" s="135"/>
      <c r="RIA7" s="135"/>
      <c r="RIB7" s="135"/>
      <c r="RIC7" s="135"/>
      <c r="RID7" s="135"/>
      <c r="RIE7" s="135"/>
      <c r="RIF7" s="135"/>
      <c r="RIG7" s="135"/>
      <c r="RIH7" s="135"/>
      <c r="RII7" s="135"/>
      <c r="RIJ7" s="135"/>
      <c r="RIK7" s="135"/>
      <c r="RIL7" s="135"/>
      <c r="RIM7" s="135"/>
      <c r="RIN7" s="135"/>
      <c r="RIO7" s="135"/>
      <c r="RIP7" s="135"/>
      <c r="RIQ7" s="135"/>
      <c r="RIR7" s="135"/>
      <c r="RIS7" s="135"/>
      <c r="RIT7" s="135"/>
      <c r="RIU7" s="135"/>
      <c r="RIV7" s="135"/>
      <c r="RIW7" s="135"/>
      <c r="RIX7" s="135"/>
      <c r="RIY7" s="135"/>
      <c r="RIZ7" s="135"/>
      <c r="RJA7" s="135"/>
      <c r="RJB7" s="135"/>
      <c r="RJC7" s="135"/>
      <c r="RJD7" s="135"/>
      <c r="RJE7" s="135"/>
      <c r="RJF7" s="135"/>
      <c r="RJG7" s="135"/>
      <c r="RJH7" s="135"/>
      <c r="RJI7" s="135"/>
      <c r="RJJ7" s="135"/>
      <c r="RJK7" s="135"/>
      <c r="RJL7" s="135"/>
      <c r="RJM7" s="135"/>
      <c r="RJN7" s="135"/>
      <c r="RJO7" s="135"/>
      <c r="RJP7" s="135"/>
      <c r="RJQ7" s="135"/>
      <c r="RJR7" s="135"/>
      <c r="RJS7" s="135"/>
      <c r="RJT7" s="135"/>
      <c r="RJU7" s="135"/>
      <c r="RJV7" s="135"/>
      <c r="RJW7" s="135"/>
      <c r="RJX7" s="135"/>
      <c r="RJY7" s="135"/>
      <c r="RJZ7" s="135"/>
      <c r="RKA7" s="135"/>
      <c r="RKB7" s="135"/>
      <c r="RKC7" s="135"/>
      <c r="RKD7" s="135"/>
      <c r="RKE7" s="135"/>
      <c r="RKF7" s="135"/>
      <c r="RKG7" s="135"/>
      <c r="RKH7" s="135"/>
      <c r="RKI7" s="135"/>
      <c r="RKJ7" s="135"/>
      <c r="RKK7" s="135"/>
      <c r="RKL7" s="135"/>
      <c r="RKM7" s="135"/>
      <c r="RKN7" s="135"/>
      <c r="RKO7" s="135"/>
      <c r="RKP7" s="135"/>
      <c r="RKQ7" s="135"/>
      <c r="RKR7" s="135"/>
      <c r="RKS7" s="135"/>
      <c r="RKT7" s="135"/>
      <c r="RKU7" s="135"/>
      <c r="RKV7" s="135"/>
      <c r="RKW7" s="135"/>
      <c r="RKX7" s="135"/>
      <c r="RKY7" s="135"/>
      <c r="RKZ7" s="135"/>
      <c r="RLA7" s="135"/>
      <c r="RLB7" s="135"/>
      <c r="RLC7" s="135"/>
      <c r="RLD7" s="135"/>
      <c r="RLE7" s="135"/>
      <c r="RLF7" s="135"/>
      <c r="RLG7" s="135"/>
      <c r="RLH7" s="135"/>
      <c r="RLI7" s="135"/>
      <c r="RLJ7" s="135"/>
      <c r="RLK7" s="135"/>
      <c r="RLL7" s="135"/>
      <c r="RLM7" s="135"/>
      <c r="RLN7" s="135"/>
      <c r="RLO7" s="135"/>
      <c r="RLP7" s="135"/>
      <c r="RLQ7" s="135"/>
      <c r="RLR7" s="135"/>
      <c r="RLS7" s="135"/>
      <c r="RLT7" s="135"/>
      <c r="RLU7" s="135"/>
      <c r="RLV7" s="135"/>
      <c r="RLW7" s="135"/>
      <c r="RLX7" s="135"/>
      <c r="RLY7" s="135"/>
      <c r="RLZ7" s="135"/>
      <c r="RMA7" s="135"/>
      <c r="RMB7" s="135"/>
      <c r="RMC7" s="135"/>
      <c r="RMD7" s="135"/>
      <c r="RME7" s="135"/>
      <c r="RMF7" s="135"/>
      <c r="RMG7" s="135"/>
      <c r="RMH7" s="135"/>
      <c r="RMI7" s="135"/>
      <c r="RMJ7" s="135"/>
      <c r="RMK7" s="135"/>
      <c r="RML7" s="135"/>
      <c r="RMM7" s="135"/>
      <c r="RMN7" s="135"/>
      <c r="RMO7" s="135"/>
      <c r="RMP7" s="135"/>
      <c r="RMQ7" s="135"/>
      <c r="RMR7" s="135"/>
      <c r="RMS7" s="135"/>
      <c r="RMT7" s="135"/>
      <c r="RMU7" s="135"/>
      <c r="RMV7" s="135"/>
      <c r="RMW7" s="135"/>
      <c r="RMX7" s="135"/>
      <c r="RMY7" s="135"/>
      <c r="RMZ7" s="135"/>
      <c r="RNA7" s="135"/>
      <c r="RNB7" s="135"/>
      <c r="RNC7" s="135"/>
      <c r="RND7" s="135"/>
      <c r="RNE7" s="135"/>
      <c r="RNF7" s="135"/>
      <c r="RNG7" s="135"/>
      <c r="RNH7" s="135"/>
      <c r="RNI7" s="135"/>
      <c r="RNJ7" s="135"/>
      <c r="RNK7" s="135"/>
      <c r="RNL7" s="135"/>
      <c r="RNM7" s="135"/>
      <c r="RNN7" s="135"/>
      <c r="RNO7" s="135"/>
      <c r="RNP7" s="135"/>
      <c r="RNQ7" s="135"/>
      <c r="RNR7" s="135"/>
      <c r="RNS7" s="135"/>
      <c r="RNT7" s="135"/>
      <c r="RNU7" s="135"/>
      <c r="RNV7" s="135"/>
      <c r="RNW7" s="135"/>
      <c r="RNX7" s="135"/>
      <c r="RNY7" s="135"/>
      <c r="RNZ7" s="135"/>
      <c r="ROA7" s="135"/>
      <c r="ROB7" s="135"/>
      <c r="ROC7" s="135"/>
      <c r="ROD7" s="135"/>
      <c r="ROE7" s="135"/>
      <c r="ROF7" s="135"/>
      <c r="ROG7" s="135"/>
      <c r="ROH7" s="135"/>
      <c r="ROI7" s="135"/>
      <c r="ROJ7" s="135"/>
      <c r="ROK7" s="135"/>
      <c r="ROL7" s="135"/>
      <c r="ROM7" s="135"/>
      <c r="RON7" s="135"/>
      <c r="ROO7" s="135"/>
      <c r="ROP7" s="135"/>
      <c r="ROQ7" s="135"/>
      <c r="ROR7" s="135"/>
      <c r="ROS7" s="135"/>
      <c r="ROT7" s="135"/>
      <c r="ROU7" s="135"/>
      <c r="ROV7" s="135"/>
      <c r="ROW7" s="135"/>
      <c r="ROX7" s="135"/>
      <c r="ROY7" s="135"/>
      <c r="ROZ7" s="135"/>
      <c r="RPA7" s="135"/>
      <c r="RPB7" s="135"/>
      <c r="RPC7" s="135"/>
      <c r="RPD7" s="135"/>
      <c r="RPE7" s="135"/>
      <c r="RPF7" s="135"/>
      <c r="RPG7" s="135"/>
      <c r="RPH7" s="135"/>
      <c r="RPI7" s="135"/>
      <c r="RPJ7" s="135"/>
      <c r="RPK7" s="135"/>
      <c r="RPL7" s="135"/>
      <c r="RPM7" s="135"/>
      <c r="RPN7" s="135"/>
      <c r="RPO7" s="135"/>
      <c r="RPP7" s="135"/>
      <c r="RPQ7" s="135"/>
      <c r="RPR7" s="135"/>
      <c r="RPS7" s="135"/>
      <c r="RPT7" s="135"/>
      <c r="RPU7" s="135"/>
      <c r="RPV7" s="135"/>
      <c r="RPW7" s="135"/>
      <c r="RPX7" s="135"/>
      <c r="RPY7" s="135"/>
      <c r="RPZ7" s="135"/>
      <c r="RQA7" s="135"/>
      <c r="RQB7" s="135"/>
      <c r="RQC7" s="135"/>
      <c r="RQD7" s="135"/>
      <c r="RQE7" s="135"/>
      <c r="RQF7" s="135"/>
      <c r="RQG7" s="135"/>
      <c r="RQH7" s="135"/>
      <c r="RQI7" s="135"/>
      <c r="RQJ7" s="135"/>
      <c r="RQK7" s="135"/>
      <c r="RQL7" s="135"/>
      <c r="RQM7" s="135"/>
      <c r="RQN7" s="135"/>
      <c r="RQO7" s="135"/>
      <c r="RQP7" s="135"/>
      <c r="RQQ7" s="135"/>
      <c r="RQR7" s="135"/>
      <c r="RQS7" s="135"/>
      <c r="RQT7" s="135"/>
      <c r="RQU7" s="135"/>
      <c r="RQV7" s="135"/>
      <c r="RQW7" s="135"/>
      <c r="RQX7" s="135"/>
      <c r="RQY7" s="135"/>
      <c r="RQZ7" s="135"/>
      <c r="RRA7" s="135"/>
      <c r="RRB7" s="135"/>
      <c r="RRC7" s="135"/>
      <c r="RRD7" s="135"/>
      <c r="RRE7" s="135"/>
      <c r="RRF7" s="135"/>
      <c r="RRG7" s="135"/>
      <c r="RRH7" s="135"/>
      <c r="RRI7" s="135"/>
      <c r="RRJ7" s="135"/>
      <c r="RRK7" s="135"/>
      <c r="RRL7" s="135"/>
      <c r="RRM7" s="135"/>
      <c r="RRN7" s="135"/>
      <c r="RRO7" s="135"/>
      <c r="RRP7" s="135"/>
      <c r="RRQ7" s="135"/>
      <c r="RRR7" s="135"/>
      <c r="RRS7" s="135"/>
      <c r="RRT7" s="135"/>
      <c r="RRU7" s="135"/>
      <c r="RRV7" s="135"/>
      <c r="RRW7" s="135"/>
      <c r="RRX7" s="135"/>
      <c r="RRY7" s="135"/>
      <c r="RRZ7" s="135"/>
      <c r="RSA7" s="135"/>
      <c r="RSB7" s="135"/>
      <c r="RSC7" s="135"/>
      <c r="RSD7" s="135"/>
      <c r="RSE7" s="135"/>
      <c r="RSF7" s="135"/>
      <c r="RSG7" s="135"/>
      <c r="RSH7" s="135"/>
      <c r="RSI7" s="135"/>
      <c r="RSJ7" s="135"/>
      <c r="RSK7" s="135"/>
      <c r="RSL7" s="135"/>
      <c r="RSM7" s="135"/>
      <c r="RSN7" s="135"/>
      <c r="RSO7" s="135"/>
      <c r="RSP7" s="135"/>
      <c r="RSQ7" s="135"/>
      <c r="RSR7" s="135"/>
      <c r="RSS7" s="135"/>
      <c r="RST7" s="135"/>
      <c r="RSU7" s="135"/>
      <c r="RSV7" s="135"/>
      <c r="RSW7" s="135"/>
      <c r="RSX7" s="135"/>
      <c r="RSY7" s="135"/>
      <c r="RSZ7" s="135"/>
      <c r="RTA7" s="135"/>
      <c r="RTB7" s="135"/>
      <c r="RTC7" s="135"/>
      <c r="RTD7" s="135"/>
      <c r="RTE7" s="135"/>
      <c r="RTF7" s="135"/>
      <c r="RTG7" s="135"/>
      <c r="RTH7" s="135"/>
      <c r="RTI7" s="135"/>
      <c r="RTJ7" s="135"/>
      <c r="RTK7" s="135"/>
      <c r="RTL7" s="135"/>
      <c r="RTM7" s="135"/>
      <c r="RTN7" s="135"/>
      <c r="RTO7" s="135"/>
      <c r="RTP7" s="135"/>
      <c r="RTQ7" s="135"/>
      <c r="RTR7" s="135"/>
      <c r="RTS7" s="135"/>
      <c r="RTT7" s="135"/>
      <c r="RTU7" s="135"/>
      <c r="RTV7" s="135"/>
      <c r="RTW7" s="135"/>
      <c r="RTX7" s="135"/>
      <c r="RTY7" s="135"/>
      <c r="RTZ7" s="135"/>
      <c r="RUA7" s="135"/>
      <c r="RUB7" s="135"/>
      <c r="RUC7" s="135"/>
      <c r="RUD7" s="135"/>
      <c r="RUE7" s="135"/>
      <c r="RUF7" s="135"/>
      <c r="RUG7" s="135"/>
      <c r="RUH7" s="135"/>
      <c r="RUI7" s="135"/>
      <c r="RUJ7" s="135"/>
      <c r="RUK7" s="135"/>
      <c r="RUL7" s="135"/>
      <c r="RUM7" s="135"/>
      <c r="RUN7" s="135"/>
      <c r="RUO7" s="135"/>
      <c r="RUP7" s="135"/>
      <c r="RUQ7" s="135"/>
      <c r="RUR7" s="135"/>
      <c r="RUS7" s="135"/>
      <c r="RUT7" s="135"/>
      <c r="RUU7" s="135"/>
      <c r="RUV7" s="135"/>
      <c r="RUW7" s="135"/>
      <c r="RUX7" s="135"/>
      <c r="RUY7" s="135"/>
      <c r="RUZ7" s="135"/>
      <c r="RVA7" s="135"/>
      <c r="RVB7" s="135"/>
      <c r="RVC7" s="135"/>
      <c r="RVD7" s="135"/>
      <c r="RVE7" s="135"/>
      <c r="RVF7" s="135"/>
      <c r="RVG7" s="135"/>
      <c r="RVH7" s="135"/>
      <c r="RVI7" s="135"/>
      <c r="RVJ7" s="135"/>
      <c r="RVK7" s="135"/>
      <c r="RVL7" s="135"/>
      <c r="RVM7" s="135"/>
      <c r="RVN7" s="135"/>
      <c r="RVO7" s="135"/>
      <c r="RVP7" s="135"/>
      <c r="RVQ7" s="135"/>
      <c r="RVR7" s="135"/>
      <c r="RVS7" s="135"/>
      <c r="RVT7" s="135"/>
      <c r="RVU7" s="135"/>
      <c r="RVV7" s="135"/>
      <c r="RVW7" s="135"/>
      <c r="RVX7" s="135"/>
      <c r="RVY7" s="135"/>
      <c r="RVZ7" s="135"/>
      <c r="RWA7" s="135"/>
      <c r="RWB7" s="135"/>
      <c r="RWC7" s="135"/>
      <c r="RWD7" s="135"/>
      <c r="RWE7" s="135"/>
      <c r="RWF7" s="135"/>
      <c r="RWG7" s="135"/>
      <c r="RWH7" s="135"/>
      <c r="RWI7" s="135"/>
      <c r="RWJ7" s="135"/>
      <c r="RWK7" s="135"/>
      <c r="RWL7" s="135"/>
      <c r="RWM7" s="135"/>
      <c r="RWN7" s="135"/>
      <c r="RWO7" s="135"/>
      <c r="RWP7" s="135"/>
      <c r="RWQ7" s="135"/>
      <c r="RWR7" s="135"/>
      <c r="RWS7" s="135"/>
      <c r="RWT7" s="135"/>
      <c r="RWU7" s="135"/>
      <c r="RWV7" s="135"/>
      <c r="RWW7" s="135"/>
      <c r="RWX7" s="135"/>
      <c r="RWY7" s="135"/>
      <c r="RWZ7" s="135"/>
      <c r="RXA7" s="135"/>
      <c r="RXB7" s="135"/>
      <c r="RXC7" s="135"/>
      <c r="RXD7" s="135"/>
      <c r="RXE7" s="135"/>
      <c r="RXF7" s="135"/>
      <c r="RXG7" s="135"/>
      <c r="RXH7" s="135"/>
      <c r="RXI7" s="135"/>
      <c r="RXJ7" s="135"/>
      <c r="RXK7" s="135"/>
      <c r="RXL7" s="135"/>
      <c r="RXM7" s="135"/>
      <c r="RXN7" s="135"/>
      <c r="RXO7" s="135"/>
      <c r="RXP7" s="135"/>
      <c r="RXQ7" s="135"/>
      <c r="RXR7" s="135"/>
      <c r="RXS7" s="135"/>
      <c r="RXT7" s="135"/>
      <c r="RXU7" s="135"/>
      <c r="RXV7" s="135"/>
      <c r="RXW7" s="135"/>
      <c r="RXX7" s="135"/>
      <c r="RXY7" s="135"/>
      <c r="RXZ7" s="135"/>
      <c r="RYA7" s="135"/>
      <c r="RYB7" s="135"/>
      <c r="RYC7" s="135"/>
      <c r="RYD7" s="135"/>
      <c r="RYE7" s="135"/>
      <c r="RYF7" s="135"/>
      <c r="RYG7" s="135"/>
      <c r="RYH7" s="135"/>
      <c r="RYI7" s="135"/>
      <c r="RYJ7" s="135"/>
      <c r="RYK7" s="135"/>
      <c r="RYL7" s="135"/>
      <c r="RYM7" s="135"/>
      <c r="RYN7" s="135"/>
      <c r="RYO7" s="135"/>
      <c r="RYP7" s="135"/>
      <c r="RYQ7" s="135"/>
      <c r="RYR7" s="135"/>
      <c r="RYS7" s="135"/>
      <c r="RYT7" s="135"/>
      <c r="RYU7" s="135"/>
      <c r="RYV7" s="135"/>
      <c r="RYW7" s="135"/>
      <c r="RYX7" s="135"/>
      <c r="RYY7" s="135"/>
      <c r="RYZ7" s="135"/>
      <c r="RZA7" s="135"/>
      <c r="RZB7" s="135"/>
      <c r="RZC7" s="135"/>
      <c r="RZD7" s="135"/>
      <c r="RZE7" s="135"/>
      <c r="RZF7" s="135"/>
      <c r="RZG7" s="135"/>
      <c r="RZH7" s="135"/>
      <c r="RZI7" s="135"/>
      <c r="RZJ7" s="135"/>
      <c r="RZK7" s="135"/>
      <c r="RZL7" s="135"/>
      <c r="RZM7" s="135"/>
      <c r="RZN7" s="135"/>
      <c r="RZO7" s="135"/>
      <c r="RZP7" s="135"/>
      <c r="RZQ7" s="135"/>
      <c r="RZR7" s="135"/>
      <c r="RZS7" s="135"/>
      <c r="RZT7" s="135"/>
      <c r="RZU7" s="135"/>
      <c r="RZV7" s="135"/>
      <c r="RZW7" s="135"/>
      <c r="RZX7" s="135"/>
      <c r="RZY7" s="135"/>
      <c r="RZZ7" s="135"/>
      <c r="SAA7" s="135"/>
      <c r="SAB7" s="135"/>
      <c r="SAC7" s="135"/>
      <c r="SAD7" s="135"/>
      <c r="SAE7" s="135"/>
      <c r="SAF7" s="135"/>
      <c r="SAG7" s="135"/>
      <c r="SAH7" s="135"/>
      <c r="SAI7" s="135"/>
      <c r="SAJ7" s="135"/>
      <c r="SAK7" s="135"/>
      <c r="SAL7" s="135"/>
      <c r="SAM7" s="135"/>
      <c r="SAN7" s="135"/>
      <c r="SAO7" s="135"/>
      <c r="SAP7" s="135"/>
      <c r="SAQ7" s="135"/>
      <c r="SAR7" s="135"/>
      <c r="SAS7" s="135"/>
      <c r="SAT7" s="135"/>
      <c r="SAU7" s="135"/>
      <c r="SAV7" s="135"/>
      <c r="SAW7" s="135"/>
      <c r="SAX7" s="135"/>
      <c r="SAY7" s="135"/>
      <c r="SAZ7" s="135"/>
      <c r="SBA7" s="135"/>
      <c r="SBB7" s="135"/>
      <c r="SBC7" s="135"/>
      <c r="SBD7" s="135"/>
      <c r="SBE7" s="135"/>
      <c r="SBF7" s="135"/>
      <c r="SBG7" s="135"/>
      <c r="SBH7" s="135"/>
      <c r="SBI7" s="135"/>
      <c r="SBJ7" s="135"/>
      <c r="SBK7" s="135"/>
      <c r="SBL7" s="135"/>
      <c r="SBM7" s="135"/>
      <c r="SBN7" s="135"/>
      <c r="SBO7" s="135"/>
      <c r="SBP7" s="135"/>
      <c r="SBQ7" s="135"/>
      <c r="SBR7" s="135"/>
      <c r="SBS7" s="135"/>
      <c r="SBT7" s="135"/>
      <c r="SBU7" s="135"/>
      <c r="SBV7" s="135"/>
      <c r="SBW7" s="135"/>
      <c r="SBX7" s="135"/>
      <c r="SBY7" s="135"/>
      <c r="SBZ7" s="135"/>
      <c r="SCA7" s="135"/>
      <c r="SCB7" s="135"/>
      <c r="SCC7" s="135"/>
      <c r="SCD7" s="135"/>
      <c r="SCE7" s="135"/>
      <c r="SCF7" s="135"/>
      <c r="SCG7" s="135"/>
      <c r="SCH7" s="135"/>
      <c r="SCI7" s="135"/>
      <c r="SCJ7" s="135"/>
      <c r="SCK7" s="135"/>
      <c r="SCL7" s="135"/>
      <c r="SCM7" s="135"/>
      <c r="SCN7" s="135"/>
      <c r="SCO7" s="135"/>
      <c r="SCP7" s="135"/>
      <c r="SCQ7" s="135"/>
      <c r="SCR7" s="135"/>
      <c r="SCS7" s="135"/>
      <c r="SCT7" s="135"/>
      <c r="SCU7" s="135"/>
      <c r="SCV7" s="135"/>
      <c r="SCW7" s="135"/>
      <c r="SCX7" s="135"/>
      <c r="SCY7" s="135"/>
      <c r="SCZ7" s="135"/>
      <c r="SDA7" s="135"/>
      <c r="SDB7" s="135"/>
      <c r="SDC7" s="135"/>
      <c r="SDD7" s="135"/>
      <c r="SDE7" s="135"/>
      <c r="SDF7" s="135"/>
      <c r="SDG7" s="135"/>
      <c r="SDH7" s="135"/>
      <c r="SDI7" s="135"/>
      <c r="SDJ7" s="135"/>
      <c r="SDK7" s="135"/>
      <c r="SDL7" s="135"/>
      <c r="SDM7" s="135"/>
      <c r="SDN7" s="135"/>
      <c r="SDO7" s="135"/>
      <c r="SDP7" s="135"/>
      <c r="SDQ7" s="135"/>
      <c r="SDR7" s="135"/>
      <c r="SDS7" s="135"/>
      <c r="SDT7" s="135"/>
      <c r="SDU7" s="135"/>
      <c r="SDV7" s="135"/>
      <c r="SDW7" s="135"/>
      <c r="SDX7" s="135"/>
      <c r="SDY7" s="135"/>
      <c r="SDZ7" s="135"/>
      <c r="SEA7" s="135"/>
      <c r="SEB7" s="135"/>
      <c r="SEC7" s="135"/>
      <c r="SED7" s="135"/>
      <c r="SEE7" s="135"/>
      <c r="SEF7" s="135"/>
      <c r="SEG7" s="135"/>
      <c r="SEH7" s="135"/>
      <c r="SEI7" s="135"/>
      <c r="SEJ7" s="135"/>
      <c r="SEK7" s="135"/>
      <c r="SEL7" s="135"/>
      <c r="SEM7" s="135"/>
      <c r="SEN7" s="135"/>
      <c r="SEO7" s="135"/>
      <c r="SEP7" s="135"/>
      <c r="SEQ7" s="135"/>
      <c r="SER7" s="135"/>
      <c r="SES7" s="135"/>
      <c r="SET7" s="135"/>
      <c r="SEU7" s="135"/>
      <c r="SEV7" s="135"/>
      <c r="SEW7" s="135"/>
      <c r="SEX7" s="135"/>
      <c r="SEY7" s="135"/>
      <c r="SEZ7" s="135"/>
      <c r="SFA7" s="135"/>
      <c r="SFB7" s="135"/>
      <c r="SFC7" s="135"/>
      <c r="SFD7" s="135"/>
      <c r="SFE7" s="135"/>
      <c r="SFF7" s="135"/>
      <c r="SFG7" s="135"/>
      <c r="SFH7" s="135"/>
      <c r="SFI7" s="135"/>
      <c r="SFJ7" s="135"/>
      <c r="SFK7" s="135"/>
      <c r="SFL7" s="135"/>
      <c r="SFM7" s="135"/>
      <c r="SFN7" s="135"/>
      <c r="SFO7" s="135"/>
      <c r="SFP7" s="135"/>
      <c r="SFQ7" s="135"/>
      <c r="SFR7" s="135"/>
      <c r="SFS7" s="135"/>
      <c r="SFT7" s="135"/>
      <c r="SFU7" s="135"/>
      <c r="SFV7" s="135"/>
      <c r="SFW7" s="135"/>
      <c r="SFX7" s="135"/>
      <c r="SFY7" s="135"/>
      <c r="SFZ7" s="135"/>
      <c r="SGA7" s="135"/>
      <c r="SGB7" s="135"/>
      <c r="SGC7" s="135"/>
      <c r="SGD7" s="135"/>
      <c r="SGE7" s="135"/>
      <c r="SGF7" s="135"/>
      <c r="SGG7" s="135"/>
      <c r="SGH7" s="135"/>
      <c r="SGI7" s="135"/>
      <c r="SGJ7" s="135"/>
      <c r="SGK7" s="135"/>
      <c r="SGL7" s="135"/>
      <c r="SGM7" s="135"/>
      <c r="SGN7" s="135"/>
      <c r="SGO7" s="135"/>
      <c r="SGP7" s="135"/>
      <c r="SGQ7" s="135"/>
      <c r="SGR7" s="135"/>
      <c r="SGS7" s="135"/>
      <c r="SGT7" s="135"/>
      <c r="SGU7" s="135"/>
      <c r="SGV7" s="135"/>
      <c r="SGW7" s="135"/>
      <c r="SGX7" s="135"/>
      <c r="SGY7" s="135"/>
      <c r="SGZ7" s="135"/>
      <c r="SHA7" s="135"/>
      <c r="SHB7" s="135"/>
      <c r="SHC7" s="135"/>
      <c r="SHD7" s="135"/>
      <c r="SHE7" s="135"/>
      <c r="SHF7" s="135"/>
      <c r="SHG7" s="135"/>
      <c r="SHH7" s="135"/>
      <c r="SHI7" s="135"/>
      <c r="SHJ7" s="135"/>
      <c r="SHK7" s="135"/>
      <c r="SHL7" s="135"/>
      <c r="SHM7" s="135"/>
      <c r="SHN7" s="135"/>
      <c r="SHO7" s="135"/>
      <c r="SHP7" s="135"/>
      <c r="SHQ7" s="135"/>
      <c r="SHR7" s="135"/>
      <c r="SHS7" s="135"/>
      <c r="SHT7" s="135"/>
      <c r="SHU7" s="135"/>
      <c r="SHV7" s="135"/>
      <c r="SHW7" s="135"/>
      <c r="SHX7" s="135"/>
      <c r="SHY7" s="135"/>
      <c r="SHZ7" s="135"/>
      <c r="SIA7" s="135"/>
      <c r="SIB7" s="135"/>
      <c r="SIC7" s="135"/>
      <c r="SID7" s="135"/>
      <c r="SIE7" s="135"/>
      <c r="SIF7" s="135"/>
      <c r="SIG7" s="135"/>
      <c r="SIH7" s="135"/>
      <c r="SII7" s="135"/>
      <c r="SIJ7" s="135"/>
      <c r="SIK7" s="135"/>
      <c r="SIL7" s="135"/>
      <c r="SIM7" s="135"/>
      <c r="SIN7" s="135"/>
      <c r="SIO7" s="135"/>
      <c r="SIP7" s="135"/>
      <c r="SIQ7" s="135"/>
      <c r="SIR7" s="135"/>
      <c r="SIS7" s="135"/>
      <c r="SIT7" s="135"/>
      <c r="SIU7" s="135"/>
      <c r="SIV7" s="135"/>
      <c r="SIW7" s="135"/>
      <c r="SIX7" s="135"/>
      <c r="SIY7" s="135"/>
      <c r="SIZ7" s="135"/>
      <c r="SJA7" s="135"/>
      <c r="SJB7" s="135"/>
      <c r="SJC7" s="135"/>
      <c r="SJD7" s="135"/>
      <c r="SJE7" s="135"/>
      <c r="SJF7" s="135"/>
      <c r="SJG7" s="135"/>
      <c r="SJH7" s="135"/>
      <c r="SJI7" s="135"/>
      <c r="SJJ7" s="135"/>
      <c r="SJK7" s="135"/>
      <c r="SJL7" s="135"/>
      <c r="SJM7" s="135"/>
      <c r="SJN7" s="135"/>
      <c r="SJO7" s="135"/>
      <c r="SJP7" s="135"/>
      <c r="SJQ7" s="135"/>
      <c r="SJR7" s="135"/>
      <c r="SJS7" s="135"/>
      <c r="SJT7" s="135"/>
      <c r="SJU7" s="135"/>
      <c r="SJV7" s="135"/>
      <c r="SJW7" s="135"/>
      <c r="SJX7" s="135"/>
      <c r="SJY7" s="135"/>
      <c r="SJZ7" s="135"/>
      <c r="SKA7" s="135"/>
      <c r="SKB7" s="135"/>
      <c r="SKC7" s="135"/>
      <c r="SKD7" s="135"/>
      <c r="SKE7" s="135"/>
      <c r="SKF7" s="135"/>
      <c r="SKG7" s="135"/>
      <c r="SKH7" s="135"/>
      <c r="SKI7" s="135"/>
      <c r="SKJ7" s="135"/>
      <c r="SKK7" s="135"/>
      <c r="SKL7" s="135"/>
      <c r="SKM7" s="135"/>
      <c r="SKN7" s="135"/>
      <c r="SKO7" s="135"/>
      <c r="SKP7" s="135"/>
      <c r="SKQ7" s="135"/>
      <c r="SKR7" s="135"/>
      <c r="SKS7" s="135"/>
      <c r="SKT7" s="135"/>
      <c r="SKU7" s="135"/>
      <c r="SKV7" s="135"/>
      <c r="SKW7" s="135"/>
      <c r="SKX7" s="135"/>
      <c r="SKY7" s="135"/>
      <c r="SKZ7" s="135"/>
      <c r="SLA7" s="135"/>
      <c r="SLB7" s="135"/>
      <c r="SLC7" s="135"/>
      <c r="SLD7" s="135"/>
      <c r="SLE7" s="135"/>
      <c r="SLF7" s="135"/>
      <c r="SLG7" s="135"/>
      <c r="SLH7" s="135"/>
      <c r="SLI7" s="135"/>
      <c r="SLJ7" s="135"/>
      <c r="SLK7" s="135"/>
      <c r="SLL7" s="135"/>
      <c r="SLM7" s="135"/>
      <c r="SLN7" s="135"/>
      <c r="SLO7" s="135"/>
      <c r="SLP7" s="135"/>
      <c r="SLQ7" s="135"/>
      <c r="SLR7" s="135"/>
      <c r="SLS7" s="135"/>
      <c r="SLT7" s="135"/>
      <c r="SLU7" s="135"/>
      <c r="SLV7" s="135"/>
      <c r="SLW7" s="135"/>
      <c r="SLX7" s="135"/>
      <c r="SLY7" s="135"/>
      <c r="SLZ7" s="135"/>
      <c r="SMA7" s="135"/>
      <c r="SMB7" s="135"/>
      <c r="SMC7" s="135"/>
      <c r="SMD7" s="135"/>
      <c r="SME7" s="135"/>
      <c r="SMF7" s="135"/>
      <c r="SMG7" s="135"/>
      <c r="SMH7" s="135"/>
      <c r="SMI7" s="135"/>
      <c r="SMJ7" s="135"/>
      <c r="SMK7" s="135"/>
      <c r="SML7" s="135"/>
      <c r="SMM7" s="135"/>
      <c r="SMN7" s="135"/>
      <c r="SMO7" s="135"/>
      <c r="SMP7" s="135"/>
      <c r="SMQ7" s="135"/>
      <c r="SMR7" s="135"/>
      <c r="SMS7" s="135"/>
      <c r="SMT7" s="135"/>
      <c r="SMU7" s="135"/>
      <c r="SMV7" s="135"/>
      <c r="SMW7" s="135"/>
      <c r="SMX7" s="135"/>
      <c r="SMY7" s="135"/>
      <c r="SMZ7" s="135"/>
      <c r="SNA7" s="135"/>
      <c r="SNB7" s="135"/>
      <c r="SNC7" s="135"/>
      <c r="SND7" s="135"/>
      <c r="SNE7" s="135"/>
      <c r="SNF7" s="135"/>
      <c r="SNG7" s="135"/>
      <c r="SNH7" s="135"/>
      <c r="SNI7" s="135"/>
      <c r="SNJ7" s="135"/>
      <c r="SNK7" s="135"/>
      <c r="SNL7" s="135"/>
      <c r="SNM7" s="135"/>
      <c r="SNN7" s="135"/>
      <c r="SNO7" s="135"/>
      <c r="SNP7" s="135"/>
      <c r="SNQ7" s="135"/>
      <c r="SNR7" s="135"/>
      <c r="SNS7" s="135"/>
      <c r="SNT7" s="135"/>
      <c r="SNU7" s="135"/>
      <c r="SNV7" s="135"/>
      <c r="SNW7" s="135"/>
      <c r="SNX7" s="135"/>
      <c r="SNY7" s="135"/>
      <c r="SNZ7" s="135"/>
      <c r="SOA7" s="135"/>
      <c r="SOB7" s="135"/>
      <c r="SOC7" s="135"/>
      <c r="SOD7" s="135"/>
      <c r="SOE7" s="135"/>
      <c r="SOF7" s="135"/>
      <c r="SOG7" s="135"/>
      <c r="SOH7" s="135"/>
      <c r="SOI7" s="135"/>
      <c r="SOJ7" s="135"/>
      <c r="SOK7" s="135"/>
      <c r="SOL7" s="135"/>
      <c r="SOM7" s="135"/>
      <c r="SON7" s="135"/>
      <c r="SOO7" s="135"/>
      <c r="SOP7" s="135"/>
      <c r="SOQ7" s="135"/>
      <c r="SOR7" s="135"/>
      <c r="SOS7" s="135"/>
      <c r="SOT7" s="135"/>
      <c r="SOU7" s="135"/>
      <c r="SOV7" s="135"/>
      <c r="SOW7" s="135"/>
      <c r="SOX7" s="135"/>
      <c r="SOY7" s="135"/>
      <c r="SOZ7" s="135"/>
      <c r="SPA7" s="135"/>
      <c r="SPB7" s="135"/>
      <c r="SPC7" s="135"/>
      <c r="SPD7" s="135"/>
      <c r="SPE7" s="135"/>
      <c r="SPF7" s="135"/>
      <c r="SPG7" s="135"/>
      <c r="SPH7" s="135"/>
      <c r="SPI7" s="135"/>
      <c r="SPJ7" s="135"/>
      <c r="SPK7" s="135"/>
      <c r="SPL7" s="135"/>
      <c r="SPM7" s="135"/>
      <c r="SPN7" s="135"/>
      <c r="SPO7" s="135"/>
      <c r="SPP7" s="135"/>
      <c r="SPQ7" s="135"/>
      <c r="SPR7" s="135"/>
      <c r="SPS7" s="135"/>
      <c r="SPT7" s="135"/>
      <c r="SPU7" s="135"/>
      <c r="SPV7" s="135"/>
      <c r="SPW7" s="135"/>
      <c r="SPX7" s="135"/>
      <c r="SPY7" s="135"/>
      <c r="SPZ7" s="135"/>
      <c r="SQA7" s="135"/>
      <c r="SQB7" s="135"/>
      <c r="SQC7" s="135"/>
      <c r="SQD7" s="135"/>
      <c r="SQE7" s="135"/>
      <c r="SQF7" s="135"/>
      <c r="SQG7" s="135"/>
      <c r="SQH7" s="135"/>
      <c r="SQI7" s="135"/>
      <c r="SQJ7" s="135"/>
      <c r="SQK7" s="135"/>
      <c r="SQL7" s="135"/>
      <c r="SQM7" s="135"/>
      <c r="SQN7" s="135"/>
      <c r="SQO7" s="135"/>
      <c r="SQP7" s="135"/>
      <c r="SQQ7" s="135"/>
      <c r="SQR7" s="135"/>
      <c r="SQS7" s="135"/>
      <c r="SQT7" s="135"/>
      <c r="SQU7" s="135"/>
      <c r="SQV7" s="135"/>
      <c r="SQW7" s="135"/>
      <c r="SQX7" s="135"/>
      <c r="SQY7" s="135"/>
      <c r="SQZ7" s="135"/>
      <c r="SRA7" s="135"/>
      <c r="SRB7" s="135"/>
      <c r="SRC7" s="135"/>
      <c r="SRD7" s="135"/>
      <c r="SRE7" s="135"/>
      <c r="SRF7" s="135"/>
      <c r="SRG7" s="135"/>
      <c r="SRH7" s="135"/>
      <c r="SRI7" s="135"/>
      <c r="SRJ7" s="135"/>
      <c r="SRK7" s="135"/>
      <c r="SRL7" s="135"/>
      <c r="SRM7" s="135"/>
      <c r="SRN7" s="135"/>
      <c r="SRO7" s="135"/>
      <c r="SRP7" s="135"/>
      <c r="SRQ7" s="135"/>
      <c r="SRR7" s="135"/>
      <c r="SRS7" s="135"/>
      <c r="SRT7" s="135"/>
      <c r="SRU7" s="135"/>
      <c r="SRV7" s="135"/>
      <c r="SRW7" s="135"/>
      <c r="SRX7" s="135"/>
      <c r="SRY7" s="135"/>
      <c r="SRZ7" s="135"/>
      <c r="SSA7" s="135"/>
      <c r="SSB7" s="135"/>
      <c r="SSC7" s="135"/>
      <c r="SSD7" s="135"/>
      <c r="SSE7" s="135"/>
      <c r="SSF7" s="135"/>
      <c r="SSG7" s="135"/>
      <c r="SSH7" s="135"/>
      <c r="SSI7" s="135"/>
      <c r="SSJ7" s="135"/>
      <c r="SSK7" s="135"/>
      <c r="SSL7" s="135"/>
      <c r="SSM7" s="135"/>
      <c r="SSN7" s="135"/>
      <c r="SSO7" s="135"/>
      <c r="SSP7" s="135"/>
      <c r="SSQ7" s="135"/>
      <c r="SSR7" s="135"/>
      <c r="SSS7" s="135"/>
      <c r="SST7" s="135"/>
      <c r="SSU7" s="135"/>
      <c r="SSV7" s="135"/>
      <c r="SSW7" s="135"/>
      <c r="SSX7" s="135"/>
      <c r="SSY7" s="135"/>
      <c r="SSZ7" s="135"/>
      <c r="STA7" s="135"/>
      <c r="STB7" s="135"/>
      <c r="STC7" s="135"/>
      <c r="STD7" s="135"/>
      <c r="STE7" s="135"/>
      <c r="STF7" s="135"/>
      <c r="STG7" s="135"/>
      <c r="STH7" s="135"/>
      <c r="STI7" s="135"/>
      <c r="STJ7" s="135"/>
      <c r="STK7" s="135"/>
      <c r="STL7" s="135"/>
      <c r="STM7" s="135"/>
      <c r="STN7" s="135"/>
      <c r="STO7" s="135"/>
      <c r="STP7" s="135"/>
      <c r="STQ7" s="135"/>
      <c r="STR7" s="135"/>
      <c r="STS7" s="135"/>
      <c r="STT7" s="135"/>
      <c r="STU7" s="135"/>
      <c r="STV7" s="135"/>
      <c r="STW7" s="135"/>
      <c r="STX7" s="135"/>
      <c r="STY7" s="135"/>
      <c r="STZ7" s="135"/>
      <c r="SUA7" s="135"/>
      <c r="SUB7" s="135"/>
      <c r="SUC7" s="135"/>
      <c r="SUD7" s="135"/>
      <c r="SUE7" s="135"/>
      <c r="SUF7" s="135"/>
      <c r="SUG7" s="135"/>
      <c r="SUH7" s="135"/>
      <c r="SUI7" s="135"/>
      <c r="SUJ7" s="135"/>
      <c r="SUK7" s="135"/>
      <c r="SUL7" s="135"/>
      <c r="SUM7" s="135"/>
      <c r="SUN7" s="135"/>
      <c r="SUO7" s="135"/>
      <c r="SUP7" s="135"/>
      <c r="SUQ7" s="135"/>
      <c r="SUR7" s="135"/>
      <c r="SUS7" s="135"/>
      <c r="SUT7" s="135"/>
      <c r="SUU7" s="135"/>
      <c r="SUV7" s="135"/>
      <c r="SUW7" s="135"/>
      <c r="SUX7" s="135"/>
      <c r="SUY7" s="135"/>
      <c r="SUZ7" s="135"/>
      <c r="SVA7" s="135"/>
      <c r="SVB7" s="135"/>
      <c r="SVC7" s="135"/>
      <c r="SVD7" s="135"/>
      <c r="SVE7" s="135"/>
      <c r="SVF7" s="135"/>
      <c r="SVG7" s="135"/>
      <c r="SVH7" s="135"/>
      <c r="SVI7" s="135"/>
      <c r="SVJ7" s="135"/>
      <c r="SVK7" s="135"/>
      <c r="SVL7" s="135"/>
      <c r="SVM7" s="135"/>
      <c r="SVN7" s="135"/>
      <c r="SVO7" s="135"/>
      <c r="SVP7" s="135"/>
      <c r="SVQ7" s="135"/>
      <c r="SVR7" s="135"/>
      <c r="SVS7" s="135"/>
      <c r="SVT7" s="135"/>
      <c r="SVU7" s="135"/>
      <c r="SVV7" s="135"/>
      <c r="SVW7" s="135"/>
      <c r="SVX7" s="135"/>
      <c r="SVY7" s="135"/>
      <c r="SVZ7" s="135"/>
      <c r="SWA7" s="135"/>
      <c r="SWB7" s="135"/>
      <c r="SWC7" s="135"/>
      <c r="SWD7" s="135"/>
      <c r="SWE7" s="135"/>
      <c r="SWF7" s="135"/>
      <c r="SWG7" s="135"/>
      <c r="SWH7" s="135"/>
      <c r="SWI7" s="135"/>
      <c r="SWJ7" s="135"/>
      <c r="SWK7" s="135"/>
      <c r="SWL7" s="135"/>
      <c r="SWM7" s="135"/>
      <c r="SWN7" s="135"/>
      <c r="SWO7" s="135"/>
      <c r="SWP7" s="135"/>
      <c r="SWQ7" s="135"/>
      <c r="SWR7" s="135"/>
      <c r="SWS7" s="135"/>
      <c r="SWT7" s="135"/>
      <c r="SWU7" s="135"/>
      <c r="SWV7" s="135"/>
      <c r="SWW7" s="135"/>
      <c r="SWX7" s="135"/>
      <c r="SWY7" s="135"/>
      <c r="SWZ7" s="135"/>
      <c r="SXA7" s="135"/>
      <c r="SXB7" s="135"/>
      <c r="SXC7" s="135"/>
      <c r="SXD7" s="135"/>
      <c r="SXE7" s="135"/>
      <c r="SXF7" s="135"/>
      <c r="SXG7" s="135"/>
      <c r="SXH7" s="135"/>
      <c r="SXI7" s="135"/>
      <c r="SXJ7" s="135"/>
      <c r="SXK7" s="135"/>
      <c r="SXL7" s="135"/>
      <c r="SXM7" s="135"/>
      <c r="SXN7" s="135"/>
      <c r="SXO7" s="135"/>
      <c r="SXP7" s="135"/>
      <c r="SXQ7" s="135"/>
      <c r="SXR7" s="135"/>
      <c r="SXS7" s="135"/>
      <c r="SXT7" s="135"/>
      <c r="SXU7" s="135"/>
      <c r="SXV7" s="135"/>
      <c r="SXW7" s="135"/>
      <c r="SXX7" s="135"/>
      <c r="SXY7" s="135"/>
      <c r="SXZ7" s="135"/>
      <c r="SYA7" s="135"/>
      <c r="SYB7" s="135"/>
      <c r="SYC7" s="135"/>
      <c r="SYD7" s="135"/>
      <c r="SYE7" s="135"/>
      <c r="SYF7" s="135"/>
      <c r="SYG7" s="135"/>
      <c r="SYH7" s="135"/>
      <c r="SYI7" s="135"/>
      <c r="SYJ7" s="135"/>
      <c r="SYK7" s="135"/>
      <c r="SYL7" s="135"/>
      <c r="SYM7" s="135"/>
      <c r="SYN7" s="135"/>
      <c r="SYO7" s="135"/>
      <c r="SYP7" s="135"/>
      <c r="SYQ7" s="135"/>
      <c r="SYR7" s="135"/>
      <c r="SYS7" s="135"/>
      <c r="SYT7" s="135"/>
      <c r="SYU7" s="135"/>
      <c r="SYV7" s="135"/>
      <c r="SYW7" s="135"/>
      <c r="SYX7" s="135"/>
      <c r="SYY7" s="135"/>
      <c r="SYZ7" s="135"/>
      <c r="SZA7" s="135"/>
      <c r="SZB7" s="135"/>
      <c r="SZC7" s="135"/>
      <c r="SZD7" s="135"/>
      <c r="SZE7" s="135"/>
      <c r="SZF7" s="135"/>
      <c r="SZG7" s="135"/>
      <c r="SZH7" s="135"/>
      <c r="SZI7" s="135"/>
      <c r="SZJ7" s="135"/>
      <c r="SZK7" s="135"/>
      <c r="SZL7" s="135"/>
      <c r="SZM7" s="135"/>
      <c r="SZN7" s="135"/>
      <c r="SZO7" s="135"/>
      <c r="SZP7" s="135"/>
      <c r="SZQ7" s="135"/>
      <c r="SZR7" s="135"/>
      <c r="SZS7" s="135"/>
      <c r="SZT7" s="135"/>
      <c r="SZU7" s="135"/>
      <c r="SZV7" s="135"/>
      <c r="SZW7" s="135"/>
      <c r="SZX7" s="135"/>
      <c r="SZY7" s="135"/>
      <c r="SZZ7" s="135"/>
      <c r="TAA7" s="135"/>
      <c r="TAB7" s="135"/>
      <c r="TAC7" s="135"/>
      <c r="TAD7" s="135"/>
      <c r="TAE7" s="135"/>
      <c r="TAF7" s="135"/>
      <c r="TAG7" s="135"/>
      <c r="TAH7" s="135"/>
      <c r="TAI7" s="135"/>
      <c r="TAJ7" s="135"/>
      <c r="TAK7" s="135"/>
      <c r="TAL7" s="135"/>
      <c r="TAM7" s="135"/>
      <c r="TAN7" s="135"/>
      <c r="TAO7" s="135"/>
      <c r="TAP7" s="135"/>
      <c r="TAQ7" s="135"/>
      <c r="TAR7" s="135"/>
      <c r="TAS7" s="135"/>
      <c r="TAT7" s="135"/>
      <c r="TAU7" s="135"/>
      <c r="TAV7" s="135"/>
      <c r="TAW7" s="135"/>
      <c r="TAX7" s="135"/>
      <c r="TAY7" s="135"/>
      <c r="TAZ7" s="135"/>
      <c r="TBA7" s="135"/>
      <c r="TBB7" s="135"/>
      <c r="TBC7" s="135"/>
      <c r="TBD7" s="135"/>
      <c r="TBE7" s="135"/>
      <c r="TBF7" s="135"/>
      <c r="TBG7" s="135"/>
      <c r="TBH7" s="135"/>
      <c r="TBI7" s="135"/>
      <c r="TBJ7" s="135"/>
      <c r="TBK7" s="135"/>
      <c r="TBL7" s="135"/>
      <c r="TBM7" s="135"/>
      <c r="TBN7" s="135"/>
      <c r="TBO7" s="135"/>
      <c r="TBP7" s="135"/>
      <c r="TBQ7" s="135"/>
      <c r="TBR7" s="135"/>
      <c r="TBS7" s="135"/>
      <c r="TBT7" s="135"/>
      <c r="TBU7" s="135"/>
      <c r="TBV7" s="135"/>
      <c r="TBW7" s="135"/>
      <c r="TBX7" s="135"/>
      <c r="TBY7" s="135"/>
      <c r="TBZ7" s="135"/>
      <c r="TCA7" s="135"/>
      <c r="TCB7" s="135"/>
      <c r="TCC7" s="135"/>
      <c r="TCD7" s="135"/>
      <c r="TCE7" s="135"/>
      <c r="TCF7" s="135"/>
      <c r="TCG7" s="135"/>
      <c r="TCH7" s="135"/>
      <c r="TCI7" s="135"/>
      <c r="TCJ7" s="135"/>
      <c r="TCK7" s="135"/>
      <c r="TCL7" s="135"/>
      <c r="TCM7" s="135"/>
      <c r="TCN7" s="135"/>
      <c r="TCO7" s="135"/>
      <c r="TCP7" s="135"/>
      <c r="TCQ7" s="135"/>
      <c r="TCR7" s="135"/>
      <c r="TCS7" s="135"/>
      <c r="TCT7" s="135"/>
      <c r="TCU7" s="135"/>
      <c r="TCV7" s="135"/>
      <c r="TCW7" s="135"/>
      <c r="TCX7" s="135"/>
      <c r="TCY7" s="135"/>
      <c r="TCZ7" s="135"/>
      <c r="TDA7" s="135"/>
      <c r="TDB7" s="135"/>
      <c r="TDC7" s="135"/>
      <c r="TDD7" s="135"/>
      <c r="TDE7" s="135"/>
      <c r="TDF7" s="135"/>
      <c r="TDG7" s="135"/>
      <c r="TDH7" s="135"/>
      <c r="TDI7" s="135"/>
      <c r="TDJ7" s="135"/>
      <c r="TDK7" s="135"/>
      <c r="TDL7" s="135"/>
      <c r="TDM7" s="135"/>
      <c r="TDN7" s="135"/>
      <c r="TDO7" s="135"/>
      <c r="TDP7" s="135"/>
      <c r="TDQ7" s="135"/>
      <c r="TDR7" s="135"/>
      <c r="TDS7" s="135"/>
      <c r="TDT7" s="135"/>
      <c r="TDU7" s="135"/>
      <c r="TDV7" s="135"/>
      <c r="TDW7" s="135"/>
      <c r="TDX7" s="135"/>
      <c r="TDY7" s="135"/>
      <c r="TDZ7" s="135"/>
      <c r="TEA7" s="135"/>
      <c r="TEB7" s="135"/>
      <c r="TEC7" s="135"/>
      <c r="TED7" s="135"/>
      <c r="TEE7" s="135"/>
      <c r="TEF7" s="135"/>
      <c r="TEG7" s="135"/>
      <c r="TEH7" s="135"/>
      <c r="TEI7" s="135"/>
      <c r="TEJ7" s="135"/>
      <c r="TEK7" s="135"/>
      <c r="TEL7" s="135"/>
      <c r="TEM7" s="135"/>
      <c r="TEN7" s="135"/>
      <c r="TEO7" s="135"/>
      <c r="TEP7" s="135"/>
      <c r="TEQ7" s="135"/>
      <c r="TER7" s="135"/>
      <c r="TES7" s="135"/>
      <c r="TET7" s="135"/>
      <c r="TEU7" s="135"/>
      <c r="TEV7" s="135"/>
      <c r="TEW7" s="135"/>
      <c r="TEX7" s="135"/>
      <c r="TEY7" s="135"/>
      <c r="TEZ7" s="135"/>
      <c r="TFA7" s="135"/>
      <c r="TFB7" s="135"/>
      <c r="TFC7" s="135"/>
      <c r="TFD7" s="135"/>
      <c r="TFE7" s="135"/>
      <c r="TFF7" s="135"/>
      <c r="TFG7" s="135"/>
      <c r="TFH7" s="135"/>
      <c r="TFI7" s="135"/>
      <c r="TFJ7" s="135"/>
      <c r="TFK7" s="135"/>
      <c r="TFL7" s="135"/>
      <c r="TFM7" s="135"/>
      <c r="TFN7" s="135"/>
      <c r="TFO7" s="135"/>
      <c r="TFP7" s="135"/>
      <c r="TFQ7" s="135"/>
      <c r="TFR7" s="135"/>
      <c r="TFS7" s="135"/>
      <c r="TFT7" s="135"/>
      <c r="TFU7" s="135"/>
      <c r="TFV7" s="135"/>
      <c r="TFW7" s="135"/>
      <c r="TFX7" s="135"/>
      <c r="TFY7" s="135"/>
      <c r="TFZ7" s="135"/>
      <c r="TGA7" s="135"/>
      <c r="TGB7" s="135"/>
      <c r="TGC7" s="135"/>
      <c r="TGD7" s="135"/>
      <c r="TGE7" s="135"/>
      <c r="TGF7" s="135"/>
      <c r="TGG7" s="135"/>
      <c r="TGH7" s="135"/>
      <c r="TGI7" s="135"/>
      <c r="TGJ7" s="135"/>
      <c r="TGK7" s="135"/>
      <c r="TGL7" s="135"/>
      <c r="TGM7" s="135"/>
      <c r="TGN7" s="135"/>
      <c r="TGO7" s="135"/>
      <c r="TGP7" s="135"/>
      <c r="TGQ7" s="135"/>
      <c r="TGR7" s="135"/>
      <c r="TGS7" s="135"/>
      <c r="TGT7" s="135"/>
      <c r="TGU7" s="135"/>
      <c r="TGV7" s="135"/>
      <c r="TGW7" s="135"/>
      <c r="TGX7" s="135"/>
      <c r="TGY7" s="135"/>
      <c r="TGZ7" s="135"/>
      <c r="THA7" s="135"/>
      <c r="THB7" s="135"/>
      <c r="THC7" s="135"/>
      <c r="THD7" s="135"/>
      <c r="THE7" s="135"/>
      <c r="THF7" s="135"/>
      <c r="THG7" s="135"/>
      <c r="THH7" s="135"/>
      <c r="THI7" s="135"/>
      <c r="THJ7" s="135"/>
      <c r="THK7" s="135"/>
      <c r="THL7" s="135"/>
      <c r="THM7" s="135"/>
      <c r="THN7" s="135"/>
      <c r="THO7" s="135"/>
      <c r="THP7" s="135"/>
      <c r="THQ7" s="135"/>
      <c r="THR7" s="135"/>
      <c r="THS7" s="135"/>
      <c r="THT7" s="135"/>
      <c r="THU7" s="135"/>
      <c r="THV7" s="135"/>
      <c r="THW7" s="135"/>
      <c r="THX7" s="135"/>
      <c r="THY7" s="135"/>
      <c r="THZ7" s="135"/>
      <c r="TIA7" s="135"/>
      <c r="TIB7" s="135"/>
      <c r="TIC7" s="135"/>
      <c r="TID7" s="135"/>
      <c r="TIE7" s="135"/>
      <c r="TIF7" s="135"/>
      <c r="TIG7" s="135"/>
      <c r="TIH7" s="135"/>
      <c r="TII7" s="135"/>
      <c r="TIJ7" s="135"/>
      <c r="TIK7" s="135"/>
      <c r="TIL7" s="135"/>
      <c r="TIM7" s="135"/>
      <c r="TIN7" s="135"/>
      <c r="TIO7" s="135"/>
      <c r="TIP7" s="135"/>
      <c r="TIQ7" s="135"/>
      <c r="TIR7" s="135"/>
      <c r="TIS7" s="135"/>
      <c r="TIT7" s="135"/>
      <c r="TIU7" s="135"/>
      <c r="TIV7" s="135"/>
      <c r="TIW7" s="135"/>
      <c r="TIX7" s="135"/>
      <c r="TIY7" s="135"/>
      <c r="TIZ7" s="135"/>
      <c r="TJA7" s="135"/>
      <c r="TJB7" s="135"/>
      <c r="TJC7" s="135"/>
      <c r="TJD7" s="135"/>
      <c r="TJE7" s="135"/>
      <c r="TJF7" s="135"/>
      <c r="TJG7" s="135"/>
      <c r="TJH7" s="135"/>
      <c r="TJI7" s="135"/>
      <c r="TJJ7" s="135"/>
      <c r="TJK7" s="135"/>
      <c r="TJL7" s="135"/>
      <c r="TJM7" s="135"/>
      <c r="TJN7" s="135"/>
      <c r="TJO7" s="135"/>
      <c r="TJP7" s="135"/>
      <c r="TJQ7" s="135"/>
      <c r="TJR7" s="135"/>
      <c r="TJS7" s="135"/>
      <c r="TJT7" s="135"/>
      <c r="TJU7" s="135"/>
      <c r="TJV7" s="135"/>
      <c r="TJW7" s="135"/>
      <c r="TJX7" s="135"/>
      <c r="TJY7" s="135"/>
      <c r="TJZ7" s="135"/>
      <c r="TKA7" s="135"/>
      <c r="TKB7" s="135"/>
      <c r="TKC7" s="135"/>
      <c r="TKD7" s="135"/>
      <c r="TKE7" s="135"/>
      <c r="TKF7" s="135"/>
      <c r="TKG7" s="135"/>
      <c r="TKH7" s="135"/>
      <c r="TKI7" s="135"/>
      <c r="TKJ7" s="135"/>
      <c r="TKK7" s="135"/>
      <c r="TKL7" s="135"/>
      <c r="TKM7" s="135"/>
      <c r="TKN7" s="135"/>
      <c r="TKO7" s="135"/>
      <c r="TKP7" s="135"/>
      <c r="TKQ7" s="135"/>
      <c r="TKR7" s="135"/>
      <c r="TKS7" s="135"/>
      <c r="TKT7" s="135"/>
      <c r="TKU7" s="135"/>
      <c r="TKV7" s="135"/>
      <c r="TKW7" s="135"/>
      <c r="TKX7" s="135"/>
      <c r="TKY7" s="135"/>
      <c r="TKZ7" s="135"/>
      <c r="TLA7" s="135"/>
      <c r="TLB7" s="135"/>
      <c r="TLC7" s="135"/>
      <c r="TLD7" s="135"/>
      <c r="TLE7" s="135"/>
      <c r="TLF7" s="135"/>
      <c r="TLG7" s="135"/>
      <c r="TLH7" s="135"/>
      <c r="TLI7" s="135"/>
      <c r="TLJ7" s="135"/>
      <c r="TLK7" s="135"/>
      <c r="TLL7" s="135"/>
      <c r="TLM7" s="135"/>
      <c r="TLN7" s="135"/>
      <c r="TLO7" s="135"/>
      <c r="TLP7" s="135"/>
      <c r="TLQ7" s="135"/>
      <c r="TLR7" s="135"/>
      <c r="TLS7" s="135"/>
      <c r="TLT7" s="135"/>
      <c r="TLU7" s="135"/>
      <c r="TLV7" s="135"/>
      <c r="TLW7" s="135"/>
      <c r="TLX7" s="135"/>
      <c r="TLY7" s="135"/>
      <c r="TLZ7" s="135"/>
      <c r="TMA7" s="135"/>
      <c r="TMB7" s="135"/>
      <c r="TMC7" s="135"/>
      <c r="TMD7" s="135"/>
      <c r="TME7" s="135"/>
      <c r="TMF7" s="135"/>
      <c r="TMG7" s="135"/>
      <c r="TMH7" s="135"/>
      <c r="TMI7" s="135"/>
      <c r="TMJ7" s="135"/>
      <c r="TMK7" s="135"/>
      <c r="TML7" s="135"/>
      <c r="TMM7" s="135"/>
      <c r="TMN7" s="135"/>
      <c r="TMO7" s="135"/>
      <c r="TMP7" s="135"/>
      <c r="TMQ7" s="135"/>
      <c r="TMR7" s="135"/>
      <c r="TMS7" s="135"/>
      <c r="TMT7" s="135"/>
      <c r="TMU7" s="135"/>
      <c r="TMV7" s="135"/>
      <c r="TMW7" s="135"/>
      <c r="TMX7" s="135"/>
      <c r="TMY7" s="135"/>
      <c r="TMZ7" s="135"/>
      <c r="TNA7" s="135"/>
      <c r="TNB7" s="135"/>
      <c r="TNC7" s="135"/>
      <c r="TND7" s="135"/>
      <c r="TNE7" s="135"/>
      <c r="TNF7" s="135"/>
      <c r="TNG7" s="135"/>
      <c r="TNH7" s="135"/>
      <c r="TNI7" s="135"/>
      <c r="TNJ7" s="135"/>
      <c r="TNK7" s="135"/>
      <c r="TNL7" s="135"/>
      <c r="TNM7" s="135"/>
      <c r="TNN7" s="135"/>
      <c r="TNO7" s="135"/>
      <c r="TNP7" s="135"/>
      <c r="TNQ7" s="135"/>
      <c r="TNR7" s="135"/>
      <c r="TNS7" s="135"/>
      <c r="TNT7" s="135"/>
      <c r="TNU7" s="135"/>
      <c r="TNV7" s="135"/>
      <c r="TNW7" s="135"/>
      <c r="TNX7" s="135"/>
      <c r="TNY7" s="135"/>
      <c r="TNZ7" s="135"/>
      <c r="TOA7" s="135"/>
      <c r="TOB7" s="135"/>
      <c r="TOC7" s="135"/>
      <c r="TOD7" s="135"/>
      <c r="TOE7" s="135"/>
      <c r="TOF7" s="135"/>
      <c r="TOG7" s="135"/>
      <c r="TOH7" s="135"/>
      <c r="TOI7" s="135"/>
      <c r="TOJ7" s="135"/>
      <c r="TOK7" s="135"/>
      <c r="TOL7" s="135"/>
      <c r="TOM7" s="135"/>
      <c r="TON7" s="135"/>
      <c r="TOO7" s="135"/>
      <c r="TOP7" s="135"/>
      <c r="TOQ7" s="135"/>
      <c r="TOR7" s="135"/>
      <c r="TOS7" s="135"/>
      <c r="TOT7" s="135"/>
      <c r="TOU7" s="135"/>
      <c r="TOV7" s="135"/>
      <c r="TOW7" s="135"/>
      <c r="TOX7" s="135"/>
      <c r="TOY7" s="135"/>
      <c r="TOZ7" s="135"/>
      <c r="TPA7" s="135"/>
      <c r="TPB7" s="135"/>
      <c r="TPC7" s="135"/>
      <c r="TPD7" s="135"/>
      <c r="TPE7" s="135"/>
      <c r="TPF7" s="135"/>
      <c r="TPG7" s="135"/>
      <c r="TPH7" s="135"/>
      <c r="TPI7" s="135"/>
      <c r="TPJ7" s="135"/>
      <c r="TPK7" s="135"/>
      <c r="TPL7" s="135"/>
      <c r="TPM7" s="135"/>
      <c r="TPN7" s="135"/>
      <c r="TPO7" s="135"/>
      <c r="TPP7" s="135"/>
      <c r="TPQ7" s="135"/>
      <c r="TPR7" s="135"/>
      <c r="TPS7" s="135"/>
      <c r="TPT7" s="135"/>
      <c r="TPU7" s="135"/>
      <c r="TPV7" s="135"/>
      <c r="TPW7" s="135"/>
      <c r="TPX7" s="135"/>
      <c r="TPY7" s="135"/>
      <c r="TPZ7" s="135"/>
      <c r="TQA7" s="135"/>
      <c r="TQB7" s="135"/>
      <c r="TQC7" s="135"/>
      <c r="TQD7" s="135"/>
      <c r="TQE7" s="135"/>
      <c r="TQF7" s="135"/>
      <c r="TQG7" s="135"/>
      <c r="TQH7" s="135"/>
      <c r="TQI7" s="135"/>
      <c r="TQJ7" s="135"/>
      <c r="TQK7" s="135"/>
      <c r="TQL7" s="135"/>
      <c r="TQM7" s="135"/>
      <c r="TQN7" s="135"/>
      <c r="TQO7" s="135"/>
      <c r="TQP7" s="135"/>
      <c r="TQQ7" s="135"/>
      <c r="TQR7" s="135"/>
      <c r="TQS7" s="135"/>
      <c r="TQT7" s="135"/>
      <c r="TQU7" s="135"/>
      <c r="TQV7" s="135"/>
      <c r="TQW7" s="135"/>
      <c r="TQX7" s="135"/>
      <c r="TQY7" s="135"/>
      <c r="TQZ7" s="135"/>
      <c r="TRA7" s="135"/>
      <c r="TRB7" s="135"/>
      <c r="TRC7" s="135"/>
      <c r="TRD7" s="135"/>
      <c r="TRE7" s="135"/>
      <c r="TRF7" s="135"/>
      <c r="TRG7" s="135"/>
      <c r="TRH7" s="135"/>
      <c r="TRI7" s="135"/>
      <c r="TRJ7" s="135"/>
      <c r="TRK7" s="135"/>
      <c r="TRL7" s="135"/>
      <c r="TRM7" s="135"/>
      <c r="TRN7" s="135"/>
      <c r="TRO7" s="135"/>
      <c r="TRP7" s="135"/>
      <c r="TRQ7" s="135"/>
      <c r="TRR7" s="135"/>
      <c r="TRS7" s="135"/>
      <c r="TRT7" s="135"/>
      <c r="TRU7" s="135"/>
      <c r="TRV7" s="135"/>
      <c r="TRW7" s="135"/>
      <c r="TRX7" s="135"/>
      <c r="TRY7" s="135"/>
      <c r="TRZ7" s="135"/>
      <c r="TSA7" s="135"/>
      <c r="TSB7" s="135"/>
      <c r="TSC7" s="135"/>
      <c r="TSD7" s="135"/>
      <c r="TSE7" s="135"/>
      <c r="TSF7" s="135"/>
      <c r="TSG7" s="135"/>
      <c r="TSH7" s="135"/>
      <c r="TSI7" s="135"/>
      <c r="TSJ7" s="135"/>
      <c r="TSK7" s="135"/>
      <c r="TSL7" s="135"/>
      <c r="TSM7" s="135"/>
      <c r="TSN7" s="135"/>
      <c r="TSO7" s="135"/>
      <c r="TSP7" s="135"/>
      <c r="TSQ7" s="135"/>
      <c r="TSR7" s="135"/>
      <c r="TSS7" s="135"/>
      <c r="TST7" s="135"/>
      <c r="TSU7" s="135"/>
      <c r="TSV7" s="135"/>
      <c r="TSW7" s="135"/>
      <c r="TSX7" s="135"/>
      <c r="TSY7" s="135"/>
      <c r="TSZ7" s="135"/>
      <c r="TTA7" s="135"/>
      <c r="TTB7" s="135"/>
      <c r="TTC7" s="135"/>
      <c r="TTD7" s="135"/>
      <c r="TTE7" s="135"/>
      <c r="TTF7" s="135"/>
      <c r="TTG7" s="135"/>
      <c r="TTH7" s="135"/>
      <c r="TTI7" s="135"/>
      <c r="TTJ7" s="135"/>
      <c r="TTK7" s="135"/>
      <c r="TTL7" s="135"/>
      <c r="TTM7" s="135"/>
      <c r="TTN7" s="135"/>
      <c r="TTO7" s="135"/>
      <c r="TTP7" s="135"/>
      <c r="TTQ7" s="135"/>
      <c r="TTR7" s="135"/>
      <c r="TTS7" s="135"/>
      <c r="TTT7" s="135"/>
      <c r="TTU7" s="135"/>
      <c r="TTV7" s="135"/>
      <c r="TTW7" s="135"/>
      <c r="TTX7" s="135"/>
      <c r="TTY7" s="135"/>
      <c r="TTZ7" s="135"/>
      <c r="TUA7" s="135"/>
      <c r="TUB7" s="135"/>
      <c r="TUC7" s="135"/>
      <c r="TUD7" s="135"/>
      <c r="TUE7" s="135"/>
      <c r="TUF7" s="135"/>
      <c r="TUG7" s="135"/>
      <c r="TUH7" s="135"/>
      <c r="TUI7" s="135"/>
      <c r="TUJ7" s="135"/>
      <c r="TUK7" s="135"/>
      <c r="TUL7" s="135"/>
      <c r="TUM7" s="135"/>
      <c r="TUN7" s="135"/>
      <c r="TUO7" s="135"/>
      <c r="TUP7" s="135"/>
      <c r="TUQ7" s="135"/>
      <c r="TUR7" s="135"/>
      <c r="TUS7" s="135"/>
      <c r="TUT7" s="135"/>
      <c r="TUU7" s="135"/>
      <c r="TUV7" s="135"/>
      <c r="TUW7" s="135"/>
      <c r="TUX7" s="135"/>
      <c r="TUY7" s="135"/>
      <c r="TUZ7" s="135"/>
      <c r="TVA7" s="135"/>
      <c r="TVB7" s="135"/>
      <c r="TVC7" s="135"/>
      <c r="TVD7" s="135"/>
      <c r="TVE7" s="135"/>
      <c r="TVF7" s="135"/>
      <c r="TVG7" s="135"/>
      <c r="TVH7" s="135"/>
      <c r="TVI7" s="135"/>
      <c r="TVJ7" s="135"/>
      <c r="TVK7" s="135"/>
      <c r="TVL7" s="135"/>
      <c r="TVM7" s="135"/>
      <c r="TVN7" s="135"/>
      <c r="TVO7" s="135"/>
      <c r="TVP7" s="135"/>
      <c r="TVQ7" s="135"/>
      <c r="TVR7" s="135"/>
      <c r="TVS7" s="135"/>
      <c r="TVT7" s="135"/>
      <c r="TVU7" s="135"/>
      <c r="TVV7" s="135"/>
      <c r="TVW7" s="135"/>
      <c r="TVX7" s="135"/>
      <c r="TVY7" s="135"/>
      <c r="TVZ7" s="135"/>
      <c r="TWA7" s="135"/>
      <c r="TWB7" s="135"/>
      <c r="TWC7" s="135"/>
      <c r="TWD7" s="135"/>
      <c r="TWE7" s="135"/>
      <c r="TWF7" s="135"/>
      <c r="TWG7" s="135"/>
      <c r="TWH7" s="135"/>
      <c r="TWI7" s="135"/>
      <c r="TWJ7" s="135"/>
      <c r="TWK7" s="135"/>
      <c r="TWL7" s="135"/>
      <c r="TWM7" s="135"/>
      <c r="TWN7" s="135"/>
      <c r="TWO7" s="135"/>
      <c r="TWP7" s="135"/>
      <c r="TWQ7" s="135"/>
      <c r="TWR7" s="135"/>
      <c r="TWS7" s="135"/>
      <c r="TWT7" s="135"/>
      <c r="TWU7" s="135"/>
      <c r="TWV7" s="135"/>
      <c r="TWW7" s="135"/>
      <c r="TWX7" s="135"/>
      <c r="TWY7" s="135"/>
      <c r="TWZ7" s="135"/>
      <c r="TXA7" s="135"/>
      <c r="TXB7" s="135"/>
      <c r="TXC7" s="135"/>
      <c r="TXD7" s="135"/>
      <c r="TXE7" s="135"/>
      <c r="TXF7" s="135"/>
      <c r="TXG7" s="135"/>
      <c r="TXH7" s="135"/>
      <c r="TXI7" s="135"/>
      <c r="TXJ7" s="135"/>
      <c r="TXK7" s="135"/>
      <c r="TXL7" s="135"/>
      <c r="TXM7" s="135"/>
      <c r="TXN7" s="135"/>
      <c r="TXO7" s="135"/>
      <c r="TXP7" s="135"/>
      <c r="TXQ7" s="135"/>
      <c r="TXR7" s="135"/>
      <c r="TXS7" s="135"/>
      <c r="TXT7" s="135"/>
      <c r="TXU7" s="135"/>
      <c r="TXV7" s="135"/>
      <c r="TXW7" s="135"/>
      <c r="TXX7" s="135"/>
      <c r="TXY7" s="135"/>
      <c r="TXZ7" s="135"/>
      <c r="TYA7" s="135"/>
      <c r="TYB7" s="135"/>
      <c r="TYC7" s="135"/>
      <c r="TYD7" s="135"/>
      <c r="TYE7" s="135"/>
      <c r="TYF7" s="135"/>
      <c r="TYG7" s="135"/>
      <c r="TYH7" s="135"/>
      <c r="TYI7" s="135"/>
      <c r="TYJ7" s="135"/>
      <c r="TYK7" s="135"/>
      <c r="TYL7" s="135"/>
      <c r="TYM7" s="135"/>
      <c r="TYN7" s="135"/>
      <c r="TYO7" s="135"/>
      <c r="TYP7" s="135"/>
      <c r="TYQ7" s="135"/>
      <c r="TYR7" s="135"/>
      <c r="TYS7" s="135"/>
      <c r="TYT7" s="135"/>
      <c r="TYU7" s="135"/>
      <c r="TYV7" s="135"/>
      <c r="TYW7" s="135"/>
      <c r="TYX7" s="135"/>
      <c r="TYY7" s="135"/>
      <c r="TYZ7" s="135"/>
      <c r="TZA7" s="135"/>
      <c r="TZB7" s="135"/>
      <c r="TZC7" s="135"/>
      <c r="TZD7" s="135"/>
      <c r="TZE7" s="135"/>
      <c r="TZF7" s="135"/>
      <c r="TZG7" s="135"/>
      <c r="TZH7" s="135"/>
      <c r="TZI7" s="135"/>
      <c r="TZJ7" s="135"/>
      <c r="TZK7" s="135"/>
      <c r="TZL7" s="135"/>
      <c r="TZM7" s="135"/>
      <c r="TZN7" s="135"/>
      <c r="TZO7" s="135"/>
      <c r="TZP7" s="135"/>
      <c r="TZQ7" s="135"/>
      <c r="TZR7" s="135"/>
      <c r="TZS7" s="135"/>
      <c r="TZT7" s="135"/>
      <c r="TZU7" s="135"/>
      <c r="TZV7" s="135"/>
      <c r="TZW7" s="135"/>
      <c r="TZX7" s="135"/>
      <c r="TZY7" s="135"/>
      <c r="TZZ7" s="135"/>
      <c r="UAA7" s="135"/>
      <c r="UAB7" s="135"/>
      <c r="UAC7" s="135"/>
      <c r="UAD7" s="135"/>
      <c r="UAE7" s="135"/>
      <c r="UAF7" s="135"/>
      <c r="UAG7" s="135"/>
      <c r="UAH7" s="135"/>
      <c r="UAI7" s="135"/>
      <c r="UAJ7" s="135"/>
      <c r="UAK7" s="135"/>
      <c r="UAL7" s="135"/>
      <c r="UAM7" s="135"/>
      <c r="UAN7" s="135"/>
      <c r="UAO7" s="135"/>
      <c r="UAP7" s="135"/>
      <c r="UAQ7" s="135"/>
      <c r="UAR7" s="135"/>
      <c r="UAS7" s="135"/>
      <c r="UAT7" s="135"/>
      <c r="UAU7" s="135"/>
      <c r="UAV7" s="135"/>
      <c r="UAW7" s="135"/>
      <c r="UAX7" s="135"/>
      <c r="UAY7" s="135"/>
      <c r="UAZ7" s="135"/>
      <c r="UBA7" s="135"/>
      <c r="UBB7" s="135"/>
      <c r="UBC7" s="135"/>
      <c r="UBD7" s="135"/>
      <c r="UBE7" s="135"/>
      <c r="UBF7" s="135"/>
      <c r="UBG7" s="135"/>
      <c r="UBH7" s="135"/>
      <c r="UBI7" s="135"/>
      <c r="UBJ7" s="135"/>
      <c r="UBK7" s="135"/>
      <c r="UBL7" s="135"/>
      <c r="UBM7" s="135"/>
      <c r="UBN7" s="135"/>
      <c r="UBO7" s="135"/>
      <c r="UBP7" s="135"/>
      <c r="UBQ7" s="135"/>
      <c r="UBR7" s="135"/>
      <c r="UBS7" s="135"/>
      <c r="UBT7" s="135"/>
      <c r="UBU7" s="135"/>
      <c r="UBV7" s="135"/>
      <c r="UBW7" s="135"/>
      <c r="UBX7" s="135"/>
      <c r="UBY7" s="135"/>
      <c r="UBZ7" s="135"/>
      <c r="UCA7" s="135"/>
      <c r="UCB7" s="135"/>
      <c r="UCC7" s="135"/>
      <c r="UCD7" s="135"/>
      <c r="UCE7" s="135"/>
      <c r="UCF7" s="135"/>
      <c r="UCG7" s="135"/>
      <c r="UCH7" s="135"/>
      <c r="UCI7" s="135"/>
      <c r="UCJ7" s="135"/>
      <c r="UCK7" s="135"/>
      <c r="UCL7" s="135"/>
      <c r="UCM7" s="135"/>
      <c r="UCN7" s="135"/>
      <c r="UCO7" s="135"/>
      <c r="UCP7" s="135"/>
      <c r="UCQ7" s="135"/>
      <c r="UCR7" s="135"/>
      <c r="UCS7" s="135"/>
      <c r="UCT7" s="135"/>
      <c r="UCU7" s="135"/>
      <c r="UCV7" s="135"/>
      <c r="UCW7" s="135"/>
      <c r="UCX7" s="135"/>
      <c r="UCY7" s="135"/>
      <c r="UCZ7" s="135"/>
      <c r="UDA7" s="135"/>
      <c r="UDB7" s="135"/>
      <c r="UDC7" s="135"/>
      <c r="UDD7" s="135"/>
      <c r="UDE7" s="135"/>
      <c r="UDF7" s="135"/>
      <c r="UDG7" s="135"/>
      <c r="UDH7" s="135"/>
      <c r="UDI7" s="135"/>
      <c r="UDJ7" s="135"/>
      <c r="UDK7" s="135"/>
      <c r="UDL7" s="135"/>
      <c r="UDM7" s="135"/>
      <c r="UDN7" s="135"/>
      <c r="UDO7" s="135"/>
      <c r="UDP7" s="135"/>
      <c r="UDQ7" s="135"/>
      <c r="UDR7" s="135"/>
      <c r="UDS7" s="135"/>
      <c r="UDT7" s="135"/>
      <c r="UDU7" s="135"/>
      <c r="UDV7" s="135"/>
      <c r="UDW7" s="135"/>
      <c r="UDX7" s="135"/>
      <c r="UDY7" s="135"/>
      <c r="UDZ7" s="135"/>
      <c r="UEA7" s="135"/>
      <c r="UEB7" s="135"/>
      <c r="UEC7" s="135"/>
      <c r="UED7" s="135"/>
      <c r="UEE7" s="135"/>
      <c r="UEF7" s="135"/>
      <c r="UEG7" s="135"/>
      <c r="UEH7" s="135"/>
      <c r="UEI7" s="135"/>
      <c r="UEJ7" s="135"/>
      <c r="UEK7" s="135"/>
      <c r="UEL7" s="135"/>
      <c r="UEM7" s="135"/>
      <c r="UEN7" s="135"/>
      <c r="UEO7" s="135"/>
      <c r="UEP7" s="135"/>
      <c r="UEQ7" s="135"/>
      <c r="UER7" s="135"/>
      <c r="UES7" s="135"/>
      <c r="UET7" s="135"/>
      <c r="UEU7" s="135"/>
      <c r="UEV7" s="135"/>
      <c r="UEW7" s="135"/>
      <c r="UEX7" s="135"/>
      <c r="UEY7" s="135"/>
      <c r="UEZ7" s="135"/>
      <c r="UFA7" s="135"/>
      <c r="UFB7" s="135"/>
      <c r="UFC7" s="135"/>
      <c r="UFD7" s="135"/>
      <c r="UFE7" s="135"/>
      <c r="UFF7" s="135"/>
      <c r="UFG7" s="135"/>
      <c r="UFH7" s="135"/>
      <c r="UFI7" s="135"/>
      <c r="UFJ7" s="135"/>
      <c r="UFK7" s="135"/>
      <c r="UFL7" s="135"/>
      <c r="UFM7" s="135"/>
      <c r="UFN7" s="135"/>
      <c r="UFO7" s="135"/>
      <c r="UFP7" s="135"/>
      <c r="UFQ7" s="135"/>
      <c r="UFR7" s="135"/>
      <c r="UFS7" s="135"/>
      <c r="UFT7" s="135"/>
      <c r="UFU7" s="135"/>
      <c r="UFV7" s="135"/>
      <c r="UFW7" s="135"/>
      <c r="UFX7" s="135"/>
      <c r="UFY7" s="135"/>
      <c r="UFZ7" s="135"/>
      <c r="UGA7" s="135"/>
      <c r="UGB7" s="135"/>
      <c r="UGC7" s="135"/>
      <c r="UGD7" s="135"/>
      <c r="UGE7" s="135"/>
      <c r="UGF7" s="135"/>
      <c r="UGG7" s="135"/>
      <c r="UGH7" s="135"/>
      <c r="UGI7" s="135"/>
      <c r="UGJ7" s="135"/>
      <c r="UGK7" s="135"/>
      <c r="UGL7" s="135"/>
      <c r="UGM7" s="135"/>
      <c r="UGN7" s="135"/>
      <c r="UGO7" s="135"/>
      <c r="UGP7" s="135"/>
      <c r="UGQ7" s="135"/>
      <c r="UGR7" s="135"/>
      <c r="UGS7" s="135"/>
      <c r="UGT7" s="135"/>
      <c r="UGU7" s="135"/>
      <c r="UGV7" s="135"/>
      <c r="UGW7" s="135"/>
      <c r="UGX7" s="135"/>
      <c r="UGY7" s="135"/>
      <c r="UGZ7" s="135"/>
      <c r="UHA7" s="135"/>
      <c r="UHB7" s="135"/>
      <c r="UHC7" s="135"/>
      <c r="UHD7" s="135"/>
      <c r="UHE7" s="135"/>
      <c r="UHF7" s="135"/>
      <c r="UHG7" s="135"/>
      <c r="UHH7" s="135"/>
      <c r="UHI7" s="135"/>
      <c r="UHJ7" s="135"/>
      <c r="UHK7" s="135"/>
      <c r="UHL7" s="135"/>
      <c r="UHM7" s="135"/>
      <c r="UHN7" s="135"/>
      <c r="UHO7" s="135"/>
      <c r="UHP7" s="135"/>
      <c r="UHQ7" s="135"/>
      <c r="UHR7" s="135"/>
      <c r="UHS7" s="135"/>
      <c r="UHT7" s="135"/>
      <c r="UHU7" s="135"/>
      <c r="UHV7" s="135"/>
      <c r="UHW7" s="135"/>
      <c r="UHX7" s="135"/>
      <c r="UHY7" s="135"/>
      <c r="UHZ7" s="135"/>
      <c r="UIA7" s="135"/>
      <c r="UIB7" s="135"/>
      <c r="UIC7" s="135"/>
      <c r="UID7" s="135"/>
      <c r="UIE7" s="135"/>
      <c r="UIF7" s="135"/>
      <c r="UIG7" s="135"/>
      <c r="UIH7" s="135"/>
      <c r="UII7" s="135"/>
      <c r="UIJ7" s="135"/>
      <c r="UIK7" s="135"/>
      <c r="UIL7" s="135"/>
      <c r="UIM7" s="135"/>
      <c r="UIN7" s="135"/>
      <c r="UIO7" s="135"/>
      <c r="UIP7" s="135"/>
      <c r="UIQ7" s="135"/>
      <c r="UIR7" s="135"/>
      <c r="UIS7" s="135"/>
      <c r="UIT7" s="135"/>
      <c r="UIU7" s="135"/>
      <c r="UIV7" s="135"/>
      <c r="UIW7" s="135"/>
      <c r="UIX7" s="135"/>
      <c r="UIY7" s="135"/>
      <c r="UIZ7" s="135"/>
      <c r="UJA7" s="135"/>
      <c r="UJB7" s="135"/>
      <c r="UJC7" s="135"/>
      <c r="UJD7" s="135"/>
      <c r="UJE7" s="135"/>
      <c r="UJF7" s="135"/>
      <c r="UJG7" s="135"/>
      <c r="UJH7" s="135"/>
      <c r="UJI7" s="135"/>
      <c r="UJJ7" s="135"/>
      <c r="UJK7" s="135"/>
      <c r="UJL7" s="135"/>
      <c r="UJM7" s="135"/>
      <c r="UJN7" s="135"/>
      <c r="UJO7" s="135"/>
      <c r="UJP7" s="135"/>
      <c r="UJQ7" s="135"/>
      <c r="UJR7" s="135"/>
      <c r="UJS7" s="135"/>
      <c r="UJT7" s="135"/>
      <c r="UJU7" s="135"/>
      <c r="UJV7" s="135"/>
      <c r="UJW7" s="135"/>
      <c r="UJX7" s="135"/>
      <c r="UJY7" s="135"/>
      <c r="UJZ7" s="135"/>
      <c r="UKA7" s="135"/>
      <c r="UKB7" s="135"/>
      <c r="UKC7" s="135"/>
      <c r="UKD7" s="135"/>
      <c r="UKE7" s="135"/>
      <c r="UKF7" s="135"/>
      <c r="UKG7" s="135"/>
      <c r="UKH7" s="135"/>
      <c r="UKI7" s="135"/>
      <c r="UKJ7" s="135"/>
      <c r="UKK7" s="135"/>
      <c r="UKL7" s="135"/>
      <c r="UKM7" s="135"/>
      <c r="UKN7" s="135"/>
      <c r="UKO7" s="135"/>
      <c r="UKP7" s="135"/>
      <c r="UKQ7" s="135"/>
      <c r="UKR7" s="135"/>
      <c r="UKS7" s="135"/>
      <c r="UKT7" s="135"/>
      <c r="UKU7" s="135"/>
      <c r="UKV7" s="135"/>
      <c r="UKW7" s="135"/>
      <c r="UKX7" s="135"/>
      <c r="UKY7" s="135"/>
      <c r="UKZ7" s="135"/>
      <c r="ULA7" s="135"/>
      <c r="ULB7" s="135"/>
      <c r="ULC7" s="135"/>
      <c r="ULD7" s="135"/>
      <c r="ULE7" s="135"/>
      <c r="ULF7" s="135"/>
      <c r="ULG7" s="135"/>
      <c r="ULH7" s="135"/>
      <c r="ULI7" s="135"/>
      <c r="ULJ7" s="135"/>
      <c r="ULK7" s="135"/>
      <c r="ULL7" s="135"/>
      <c r="ULM7" s="135"/>
      <c r="ULN7" s="135"/>
      <c r="ULO7" s="135"/>
      <c r="ULP7" s="135"/>
      <c r="ULQ7" s="135"/>
      <c r="ULR7" s="135"/>
      <c r="ULS7" s="135"/>
      <c r="ULT7" s="135"/>
      <c r="ULU7" s="135"/>
      <c r="ULV7" s="135"/>
      <c r="ULW7" s="135"/>
      <c r="ULX7" s="135"/>
      <c r="ULY7" s="135"/>
      <c r="ULZ7" s="135"/>
      <c r="UMA7" s="135"/>
      <c r="UMB7" s="135"/>
      <c r="UMC7" s="135"/>
      <c r="UMD7" s="135"/>
      <c r="UME7" s="135"/>
      <c r="UMF7" s="135"/>
      <c r="UMG7" s="135"/>
      <c r="UMH7" s="135"/>
      <c r="UMI7" s="135"/>
      <c r="UMJ7" s="135"/>
      <c r="UMK7" s="135"/>
      <c r="UML7" s="135"/>
      <c r="UMM7" s="135"/>
      <c r="UMN7" s="135"/>
      <c r="UMO7" s="135"/>
      <c r="UMP7" s="135"/>
      <c r="UMQ7" s="135"/>
      <c r="UMR7" s="135"/>
      <c r="UMS7" s="135"/>
      <c r="UMT7" s="135"/>
      <c r="UMU7" s="135"/>
      <c r="UMV7" s="135"/>
      <c r="UMW7" s="135"/>
      <c r="UMX7" s="135"/>
      <c r="UMY7" s="135"/>
      <c r="UMZ7" s="135"/>
      <c r="UNA7" s="135"/>
      <c r="UNB7" s="135"/>
      <c r="UNC7" s="135"/>
      <c r="UND7" s="135"/>
      <c r="UNE7" s="135"/>
      <c r="UNF7" s="135"/>
      <c r="UNG7" s="135"/>
      <c r="UNH7" s="135"/>
      <c r="UNI7" s="135"/>
      <c r="UNJ7" s="135"/>
      <c r="UNK7" s="135"/>
      <c r="UNL7" s="135"/>
      <c r="UNM7" s="135"/>
      <c r="UNN7" s="135"/>
      <c r="UNO7" s="135"/>
      <c r="UNP7" s="135"/>
      <c r="UNQ7" s="135"/>
      <c r="UNR7" s="135"/>
      <c r="UNS7" s="135"/>
      <c r="UNT7" s="135"/>
      <c r="UNU7" s="135"/>
      <c r="UNV7" s="135"/>
      <c r="UNW7" s="135"/>
      <c r="UNX7" s="135"/>
      <c r="UNY7" s="135"/>
      <c r="UNZ7" s="135"/>
      <c r="UOA7" s="135"/>
      <c r="UOB7" s="135"/>
      <c r="UOC7" s="135"/>
      <c r="UOD7" s="135"/>
      <c r="UOE7" s="135"/>
      <c r="UOF7" s="135"/>
      <c r="UOG7" s="135"/>
      <c r="UOH7" s="135"/>
      <c r="UOI7" s="135"/>
      <c r="UOJ7" s="135"/>
      <c r="UOK7" s="135"/>
      <c r="UOL7" s="135"/>
      <c r="UOM7" s="135"/>
      <c r="UON7" s="135"/>
      <c r="UOO7" s="135"/>
      <c r="UOP7" s="135"/>
      <c r="UOQ7" s="135"/>
      <c r="UOR7" s="135"/>
      <c r="UOS7" s="135"/>
      <c r="UOT7" s="135"/>
      <c r="UOU7" s="135"/>
      <c r="UOV7" s="135"/>
      <c r="UOW7" s="135"/>
      <c r="UOX7" s="135"/>
      <c r="UOY7" s="135"/>
      <c r="UOZ7" s="135"/>
      <c r="UPA7" s="135"/>
      <c r="UPB7" s="135"/>
      <c r="UPC7" s="135"/>
      <c r="UPD7" s="135"/>
      <c r="UPE7" s="135"/>
      <c r="UPF7" s="135"/>
      <c r="UPG7" s="135"/>
      <c r="UPH7" s="135"/>
      <c r="UPI7" s="135"/>
      <c r="UPJ7" s="135"/>
      <c r="UPK7" s="135"/>
      <c r="UPL7" s="135"/>
      <c r="UPM7" s="135"/>
      <c r="UPN7" s="135"/>
      <c r="UPO7" s="135"/>
      <c r="UPP7" s="135"/>
      <c r="UPQ7" s="135"/>
      <c r="UPR7" s="135"/>
      <c r="UPS7" s="135"/>
      <c r="UPT7" s="135"/>
      <c r="UPU7" s="135"/>
      <c r="UPV7" s="135"/>
      <c r="UPW7" s="135"/>
      <c r="UPX7" s="135"/>
      <c r="UPY7" s="135"/>
      <c r="UPZ7" s="135"/>
      <c r="UQA7" s="135"/>
      <c r="UQB7" s="135"/>
      <c r="UQC7" s="135"/>
      <c r="UQD7" s="135"/>
      <c r="UQE7" s="135"/>
      <c r="UQF7" s="135"/>
      <c r="UQG7" s="135"/>
      <c r="UQH7" s="135"/>
      <c r="UQI7" s="135"/>
      <c r="UQJ7" s="135"/>
      <c r="UQK7" s="135"/>
      <c r="UQL7" s="135"/>
      <c r="UQM7" s="135"/>
      <c r="UQN7" s="135"/>
      <c r="UQO7" s="135"/>
      <c r="UQP7" s="135"/>
      <c r="UQQ7" s="135"/>
      <c r="UQR7" s="135"/>
      <c r="UQS7" s="135"/>
      <c r="UQT7" s="135"/>
      <c r="UQU7" s="135"/>
      <c r="UQV7" s="135"/>
      <c r="UQW7" s="135"/>
      <c r="UQX7" s="135"/>
      <c r="UQY7" s="135"/>
      <c r="UQZ7" s="135"/>
      <c r="URA7" s="135"/>
      <c r="URB7" s="135"/>
      <c r="URC7" s="135"/>
      <c r="URD7" s="135"/>
      <c r="URE7" s="135"/>
      <c r="URF7" s="135"/>
      <c r="URG7" s="135"/>
      <c r="URH7" s="135"/>
      <c r="URI7" s="135"/>
      <c r="URJ7" s="135"/>
      <c r="URK7" s="135"/>
      <c r="URL7" s="135"/>
      <c r="URM7" s="135"/>
      <c r="URN7" s="135"/>
      <c r="URO7" s="135"/>
      <c r="URP7" s="135"/>
      <c r="URQ7" s="135"/>
      <c r="URR7" s="135"/>
      <c r="URS7" s="135"/>
      <c r="URT7" s="135"/>
      <c r="URU7" s="135"/>
      <c r="URV7" s="135"/>
      <c r="URW7" s="135"/>
      <c r="URX7" s="135"/>
      <c r="URY7" s="135"/>
      <c r="URZ7" s="135"/>
      <c r="USA7" s="135"/>
      <c r="USB7" s="135"/>
      <c r="USC7" s="135"/>
      <c r="USD7" s="135"/>
      <c r="USE7" s="135"/>
      <c r="USF7" s="135"/>
      <c r="USG7" s="135"/>
      <c r="USH7" s="135"/>
      <c r="USI7" s="135"/>
      <c r="USJ7" s="135"/>
      <c r="USK7" s="135"/>
      <c r="USL7" s="135"/>
      <c r="USM7" s="135"/>
      <c r="USN7" s="135"/>
      <c r="USO7" s="135"/>
      <c r="USP7" s="135"/>
      <c r="USQ7" s="135"/>
      <c r="USR7" s="135"/>
      <c r="USS7" s="135"/>
      <c r="UST7" s="135"/>
      <c r="USU7" s="135"/>
      <c r="USV7" s="135"/>
      <c r="USW7" s="135"/>
      <c r="USX7" s="135"/>
      <c r="USY7" s="135"/>
      <c r="USZ7" s="135"/>
      <c r="UTA7" s="135"/>
      <c r="UTB7" s="135"/>
      <c r="UTC7" s="135"/>
      <c r="UTD7" s="135"/>
      <c r="UTE7" s="135"/>
      <c r="UTF7" s="135"/>
      <c r="UTG7" s="135"/>
      <c r="UTH7" s="135"/>
      <c r="UTI7" s="135"/>
      <c r="UTJ7" s="135"/>
      <c r="UTK7" s="135"/>
      <c r="UTL7" s="135"/>
      <c r="UTM7" s="135"/>
      <c r="UTN7" s="135"/>
      <c r="UTO7" s="135"/>
      <c r="UTP7" s="135"/>
      <c r="UTQ7" s="135"/>
      <c r="UTR7" s="135"/>
      <c r="UTS7" s="135"/>
      <c r="UTT7" s="135"/>
      <c r="UTU7" s="135"/>
      <c r="UTV7" s="135"/>
      <c r="UTW7" s="135"/>
      <c r="UTX7" s="135"/>
      <c r="UTY7" s="135"/>
      <c r="UTZ7" s="135"/>
      <c r="UUA7" s="135"/>
      <c r="UUB7" s="135"/>
      <c r="UUC7" s="135"/>
      <c r="UUD7" s="135"/>
      <c r="UUE7" s="135"/>
      <c r="UUF7" s="135"/>
      <c r="UUG7" s="135"/>
      <c r="UUH7" s="135"/>
      <c r="UUI7" s="135"/>
      <c r="UUJ7" s="135"/>
      <c r="UUK7" s="135"/>
      <c r="UUL7" s="135"/>
      <c r="UUM7" s="135"/>
      <c r="UUN7" s="135"/>
      <c r="UUO7" s="135"/>
      <c r="UUP7" s="135"/>
      <c r="UUQ7" s="135"/>
      <c r="UUR7" s="135"/>
      <c r="UUS7" s="135"/>
      <c r="UUT7" s="135"/>
      <c r="UUU7" s="135"/>
      <c r="UUV7" s="135"/>
      <c r="UUW7" s="135"/>
      <c r="UUX7" s="135"/>
      <c r="UUY7" s="135"/>
      <c r="UUZ7" s="135"/>
      <c r="UVA7" s="135"/>
      <c r="UVB7" s="135"/>
      <c r="UVC7" s="135"/>
      <c r="UVD7" s="135"/>
      <c r="UVE7" s="135"/>
      <c r="UVF7" s="135"/>
      <c r="UVG7" s="135"/>
      <c r="UVH7" s="135"/>
      <c r="UVI7" s="135"/>
      <c r="UVJ7" s="135"/>
      <c r="UVK7" s="135"/>
      <c r="UVL7" s="135"/>
      <c r="UVM7" s="135"/>
      <c r="UVN7" s="135"/>
      <c r="UVO7" s="135"/>
      <c r="UVP7" s="135"/>
      <c r="UVQ7" s="135"/>
      <c r="UVR7" s="135"/>
      <c r="UVS7" s="135"/>
      <c r="UVT7" s="135"/>
      <c r="UVU7" s="135"/>
      <c r="UVV7" s="135"/>
      <c r="UVW7" s="135"/>
      <c r="UVX7" s="135"/>
      <c r="UVY7" s="135"/>
      <c r="UVZ7" s="135"/>
      <c r="UWA7" s="135"/>
      <c r="UWB7" s="135"/>
      <c r="UWC7" s="135"/>
      <c r="UWD7" s="135"/>
      <c r="UWE7" s="135"/>
      <c r="UWF7" s="135"/>
      <c r="UWG7" s="135"/>
      <c r="UWH7" s="135"/>
      <c r="UWI7" s="135"/>
      <c r="UWJ7" s="135"/>
      <c r="UWK7" s="135"/>
      <c r="UWL7" s="135"/>
      <c r="UWM7" s="135"/>
      <c r="UWN7" s="135"/>
      <c r="UWO7" s="135"/>
      <c r="UWP7" s="135"/>
      <c r="UWQ7" s="135"/>
      <c r="UWR7" s="135"/>
      <c r="UWS7" s="135"/>
      <c r="UWT7" s="135"/>
      <c r="UWU7" s="135"/>
      <c r="UWV7" s="135"/>
      <c r="UWW7" s="135"/>
      <c r="UWX7" s="135"/>
      <c r="UWY7" s="135"/>
      <c r="UWZ7" s="135"/>
      <c r="UXA7" s="135"/>
      <c r="UXB7" s="135"/>
      <c r="UXC7" s="135"/>
      <c r="UXD7" s="135"/>
      <c r="UXE7" s="135"/>
      <c r="UXF7" s="135"/>
      <c r="UXG7" s="135"/>
      <c r="UXH7" s="135"/>
      <c r="UXI7" s="135"/>
      <c r="UXJ7" s="135"/>
      <c r="UXK7" s="135"/>
      <c r="UXL7" s="135"/>
      <c r="UXM7" s="135"/>
      <c r="UXN7" s="135"/>
      <c r="UXO7" s="135"/>
      <c r="UXP7" s="135"/>
      <c r="UXQ7" s="135"/>
      <c r="UXR7" s="135"/>
      <c r="UXS7" s="135"/>
      <c r="UXT7" s="135"/>
      <c r="UXU7" s="135"/>
      <c r="UXV7" s="135"/>
      <c r="UXW7" s="135"/>
      <c r="UXX7" s="135"/>
      <c r="UXY7" s="135"/>
      <c r="UXZ7" s="135"/>
      <c r="UYA7" s="135"/>
      <c r="UYB7" s="135"/>
      <c r="UYC7" s="135"/>
      <c r="UYD7" s="135"/>
      <c r="UYE7" s="135"/>
      <c r="UYF7" s="135"/>
      <c r="UYG7" s="135"/>
      <c r="UYH7" s="135"/>
      <c r="UYI7" s="135"/>
      <c r="UYJ7" s="135"/>
      <c r="UYK7" s="135"/>
      <c r="UYL7" s="135"/>
      <c r="UYM7" s="135"/>
      <c r="UYN7" s="135"/>
      <c r="UYO7" s="135"/>
      <c r="UYP7" s="135"/>
      <c r="UYQ7" s="135"/>
      <c r="UYR7" s="135"/>
      <c r="UYS7" s="135"/>
      <c r="UYT7" s="135"/>
      <c r="UYU7" s="135"/>
      <c r="UYV7" s="135"/>
      <c r="UYW7" s="135"/>
      <c r="UYX7" s="135"/>
      <c r="UYY7" s="135"/>
      <c r="UYZ7" s="135"/>
      <c r="UZA7" s="135"/>
      <c r="UZB7" s="135"/>
      <c r="UZC7" s="135"/>
      <c r="UZD7" s="135"/>
      <c r="UZE7" s="135"/>
      <c r="UZF7" s="135"/>
      <c r="UZG7" s="135"/>
      <c r="UZH7" s="135"/>
      <c r="UZI7" s="135"/>
      <c r="UZJ7" s="135"/>
      <c r="UZK7" s="135"/>
      <c r="UZL7" s="135"/>
      <c r="UZM7" s="135"/>
      <c r="UZN7" s="135"/>
      <c r="UZO7" s="135"/>
      <c r="UZP7" s="135"/>
      <c r="UZQ7" s="135"/>
      <c r="UZR7" s="135"/>
      <c r="UZS7" s="135"/>
      <c r="UZT7" s="135"/>
      <c r="UZU7" s="135"/>
      <c r="UZV7" s="135"/>
      <c r="UZW7" s="135"/>
      <c r="UZX7" s="135"/>
      <c r="UZY7" s="135"/>
      <c r="UZZ7" s="135"/>
      <c r="VAA7" s="135"/>
      <c r="VAB7" s="135"/>
      <c r="VAC7" s="135"/>
      <c r="VAD7" s="135"/>
      <c r="VAE7" s="135"/>
      <c r="VAF7" s="135"/>
      <c r="VAG7" s="135"/>
      <c r="VAH7" s="135"/>
      <c r="VAI7" s="135"/>
      <c r="VAJ7" s="135"/>
      <c r="VAK7" s="135"/>
      <c r="VAL7" s="135"/>
      <c r="VAM7" s="135"/>
      <c r="VAN7" s="135"/>
      <c r="VAO7" s="135"/>
      <c r="VAP7" s="135"/>
      <c r="VAQ7" s="135"/>
      <c r="VAR7" s="135"/>
      <c r="VAS7" s="135"/>
      <c r="VAT7" s="135"/>
      <c r="VAU7" s="135"/>
      <c r="VAV7" s="135"/>
      <c r="VAW7" s="135"/>
      <c r="VAX7" s="135"/>
      <c r="VAY7" s="135"/>
      <c r="VAZ7" s="135"/>
      <c r="VBA7" s="135"/>
      <c r="VBB7" s="135"/>
      <c r="VBC7" s="135"/>
      <c r="VBD7" s="135"/>
      <c r="VBE7" s="135"/>
      <c r="VBF7" s="135"/>
      <c r="VBG7" s="135"/>
      <c r="VBH7" s="135"/>
      <c r="VBI7" s="135"/>
      <c r="VBJ7" s="135"/>
      <c r="VBK7" s="135"/>
      <c r="VBL7" s="135"/>
      <c r="VBM7" s="135"/>
      <c r="VBN7" s="135"/>
      <c r="VBO7" s="135"/>
      <c r="VBP7" s="135"/>
      <c r="VBQ7" s="135"/>
      <c r="VBR7" s="135"/>
      <c r="VBS7" s="135"/>
      <c r="VBT7" s="135"/>
      <c r="VBU7" s="135"/>
      <c r="VBV7" s="135"/>
      <c r="VBW7" s="135"/>
      <c r="VBX7" s="135"/>
      <c r="VBY7" s="135"/>
      <c r="VBZ7" s="135"/>
      <c r="VCA7" s="135"/>
      <c r="VCB7" s="135"/>
      <c r="VCC7" s="135"/>
      <c r="VCD7" s="135"/>
      <c r="VCE7" s="135"/>
      <c r="VCF7" s="135"/>
      <c r="VCG7" s="135"/>
      <c r="VCH7" s="135"/>
      <c r="VCI7" s="135"/>
      <c r="VCJ7" s="135"/>
      <c r="VCK7" s="135"/>
      <c r="VCL7" s="135"/>
      <c r="VCM7" s="135"/>
      <c r="VCN7" s="135"/>
      <c r="VCO7" s="135"/>
      <c r="VCP7" s="135"/>
      <c r="VCQ7" s="135"/>
      <c r="VCR7" s="135"/>
      <c r="VCS7" s="135"/>
      <c r="VCT7" s="135"/>
      <c r="VCU7" s="135"/>
      <c r="VCV7" s="135"/>
      <c r="VCW7" s="135"/>
      <c r="VCX7" s="135"/>
      <c r="VCY7" s="135"/>
      <c r="VCZ7" s="135"/>
      <c r="VDA7" s="135"/>
      <c r="VDB7" s="135"/>
      <c r="VDC7" s="135"/>
      <c r="VDD7" s="135"/>
      <c r="VDE7" s="135"/>
      <c r="VDF7" s="135"/>
      <c r="VDG7" s="135"/>
      <c r="VDH7" s="135"/>
      <c r="VDI7" s="135"/>
      <c r="VDJ7" s="135"/>
      <c r="VDK7" s="135"/>
      <c r="VDL7" s="135"/>
      <c r="VDM7" s="135"/>
      <c r="VDN7" s="135"/>
      <c r="VDO7" s="135"/>
      <c r="VDP7" s="135"/>
      <c r="VDQ7" s="135"/>
      <c r="VDR7" s="135"/>
      <c r="VDS7" s="135"/>
      <c r="VDT7" s="135"/>
      <c r="VDU7" s="135"/>
      <c r="VDV7" s="135"/>
      <c r="VDW7" s="135"/>
      <c r="VDX7" s="135"/>
      <c r="VDY7" s="135"/>
      <c r="VDZ7" s="135"/>
      <c r="VEA7" s="135"/>
      <c r="VEB7" s="135"/>
      <c r="VEC7" s="135"/>
      <c r="VED7" s="135"/>
      <c r="VEE7" s="135"/>
      <c r="VEF7" s="135"/>
      <c r="VEG7" s="135"/>
      <c r="VEH7" s="135"/>
      <c r="VEI7" s="135"/>
      <c r="VEJ7" s="135"/>
      <c r="VEK7" s="135"/>
      <c r="VEL7" s="135"/>
      <c r="VEM7" s="135"/>
      <c r="VEN7" s="135"/>
      <c r="VEO7" s="135"/>
      <c r="VEP7" s="135"/>
      <c r="VEQ7" s="135"/>
      <c r="VER7" s="135"/>
      <c r="VES7" s="135"/>
      <c r="VET7" s="135"/>
      <c r="VEU7" s="135"/>
      <c r="VEV7" s="135"/>
      <c r="VEW7" s="135"/>
      <c r="VEX7" s="135"/>
      <c r="VEY7" s="135"/>
      <c r="VEZ7" s="135"/>
      <c r="VFA7" s="135"/>
      <c r="VFB7" s="135"/>
      <c r="VFC7" s="135"/>
      <c r="VFD7" s="135"/>
      <c r="VFE7" s="135"/>
      <c r="VFF7" s="135"/>
      <c r="VFG7" s="135"/>
      <c r="VFH7" s="135"/>
      <c r="VFI7" s="135"/>
      <c r="VFJ7" s="135"/>
      <c r="VFK7" s="135"/>
      <c r="VFL7" s="135"/>
      <c r="VFM7" s="135"/>
      <c r="VFN7" s="135"/>
      <c r="VFO7" s="135"/>
      <c r="VFP7" s="135"/>
      <c r="VFQ7" s="135"/>
      <c r="VFR7" s="135"/>
      <c r="VFS7" s="135"/>
      <c r="VFT7" s="135"/>
      <c r="VFU7" s="135"/>
      <c r="VFV7" s="135"/>
      <c r="VFW7" s="135"/>
      <c r="VFX7" s="135"/>
      <c r="VFY7" s="135"/>
      <c r="VFZ7" s="135"/>
      <c r="VGA7" s="135"/>
      <c r="VGB7" s="135"/>
      <c r="VGC7" s="135"/>
      <c r="VGD7" s="135"/>
      <c r="VGE7" s="135"/>
      <c r="VGF7" s="135"/>
      <c r="VGG7" s="135"/>
      <c r="VGH7" s="135"/>
      <c r="VGI7" s="135"/>
      <c r="VGJ7" s="135"/>
      <c r="VGK7" s="135"/>
      <c r="VGL7" s="135"/>
      <c r="VGM7" s="135"/>
      <c r="VGN7" s="135"/>
      <c r="VGO7" s="135"/>
      <c r="VGP7" s="135"/>
      <c r="VGQ7" s="135"/>
      <c r="VGR7" s="135"/>
      <c r="VGS7" s="135"/>
      <c r="VGT7" s="135"/>
      <c r="VGU7" s="135"/>
      <c r="VGV7" s="135"/>
      <c r="VGW7" s="135"/>
      <c r="VGX7" s="135"/>
      <c r="VGY7" s="135"/>
      <c r="VGZ7" s="135"/>
      <c r="VHA7" s="135"/>
      <c r="VHB7" s="135"/>
      <c r="VHC7" s="135"/>
      <c r="VHD7" s="135"/>
      <c r="VHE7" s="135"/>
      <c r="VHF7" s="135"/>
      <c r="VHG7" s="135"/>
      <c r="VHH7" s="135"/>
      <c r="VHI7" s="135"/>
      <c r="VHJ7" s="135"/>
      <c r="VHK7" s="135"/>
      <c r="VHL7" s="135"/>
      <c r="VHM7" s="135"/>
      <c r="VHN7" s="135"/>
      <c r="VHO7" s="135"/>
      <c r="VHP7" s="135"/>
      <c r="VHQ7" s="135"/>
      <c r="VHR7" s="135"/>
      <c r="VHS7" s="135"/>
      <c r="VHT7" s="135"/>
      <c r="VHU7" s="135"/>
      <c r="VHV7" s="135"/>
      <c r="VHW7" s="135"/>
      <c r="VHX7" s="135"/>
      <c r="VHY7" s="135"/>
      <c r="VHZ7" s="135"/>
      <c r="VIA7" s="135"/>
      <c r="VIB7" s="135"/>
      <c r="VIC7" s="135"/>
      <c r="VID7" s="135"/>
      <c r="VIE7" s="135"/>
      <c r="VIF7" s="135"/>
      <c r="VIG7" s="135"/>
      <c r="VIH7" s="135"/>
      <c r="VII7" s="135"/>
      <c r="VIJ7" s="135"/>
      <c r="VIK7" s="135"/>
      <c r="VIL7" s="135"/>
      <c r="VIM7" s="135"/>
      <c r="VIN7" s="135"/>
      <c r="VIO7" s="135"/>
      <c r="VIP7" s="135"/>
      <c r="VIQ7" s="135"/>
      <c r="VIR7" s="135"/>
      <c r="VIS7" s="135"/>
      <c r="VIT7" s="135"/>
      <c r="VIU7" s="135"/>
      <c r="VIV7" s="135"/>
      <c r="VIW7" s="135"/>
      <c r="VIX7" s="135"/>
      <c r="VIY7" s="135"/>
      <c r="VIZ7" s="135"/>
      <c r="VJA7" s="135"/>
      <c r="VJB7" s="135"/>
      <c r="VJC7" s="135"/>
      <c r="VJD7" s="135"/>
      <c r="VJE7" s="135"/>
      <c r="VJF7" s="135"/>
      <c r="VJG7" s="135"/>
      <c r="VJH7" s="135"/>
      <c r="VJI7" s="135"/>
      <c r="VJJ7" s="135"/>
      <c r="VJK7" s="135"/>
      <c r="VJL7" s="135"/>
      <c r="VJM7" s="135"/>
      <c r="VJN7" s="135"/>
      <c r="VJO7" s="135"/>
      <c r="VJP7" s="135"/>
      <c r="VJQ7" s="135"/>
      <c r="VJR7" s="135"/>
      <c r="VJS7" s="135"/>
      <c r="VJT7" s="135"/>
      <c r="VJU7" s="135"/>
      <c r="VJV7" s="135"/>
      <c r="VJW7" s="135"/>
      <c r="VJX7" s="135"/>
      <c r="VJY7" s="135"/>
      <c r="VJZ7" s="135"/>
      <c r="VKA7" s="135"/>
      <c r="VKB7" s="135"/>
      <c r="VKC7" s="135"/>
      <c r="VKD7" s="135"/>
      <c r="VKE7" s="135"/>
      <c r="VKF7" s="135"/>
      <c r="VKG7" s="135"/>
      <c r="VKH7" s="135"/>
      <c r="VKI7" s="135"/>
      <c r="VKJ7" s="135"/>
      <c r="VKK7" s="135"/>
      <c r="VKL7" s="135"/>
      <c r="VKM7" s="135"/>
      <c r="VKN7" s="135"/>
      <c r="VKO7" s="135"/>
      <c r="VKP7" s="135"/>
      <c r="VKQ7" s="135"/>
      <c r="VKR7" s="135"/>
      <c r="VKS7" s="135"/>
      <c r="VKT7" s="135"/>
      <c r="VKU7" s="135"/>
      <c r="VKV7" s="135"/>
      <c r="VKW7" s="135"/>
      <c r="VKX7" s="135"/>
      <c r="VKY7" s="135"/>
      <c r="VKZ7" s="135"/>
      <c r="VLA7" s="135"/>
      <c r="VLB7" s="135"/>
      <c r="VLC7" s="135"/>
      <c r="VLD7" s="135"/>
      <c r="VLE7" s="135"/>
      <c r="VLF7" s="135"/>
      <c r="VLG7" s="135"/>
      <c r="VLH7" s="135"/>
      <c r="VLI7" s="135"/>
      <c r="VLJ7" s="135"/>
      <c r="VLK7" s="135"/>
      <c r="VLL7" s="135"/>
      <c r="VLM7" s="135"/>
      <c r="VLN7" s="135"/>
      <c r="VLO7" s="135"/>
      <c r="VLP7" s="135"/>
      <c r="VLQ7" s="135"/>
      <c r="VLR7" s="135"/>
      <c r="VLS7" s="135"/>
      <c r="VLT7" s="135"/>
      <c r="VLU7" s="135"/>
      <c r="VLV7" s="135"/>
      <c r="VLW7" s="135"/>
      <c r="VLX7" s="135"/>
      <c r="VLY7" s="135"/>
      <c r="VLZ7" s="135"/>
      <c r="VMA7" s="135"/>
      <c r="VMB7" s="135"/>
      <c r="VMC7" s="135"/>
      <c r="VMD7" s="135"/>
      <c r="VME7" s="135"/>
      <c r="VMF7" s="135"/>
      <c r="VMG7" s="135"/>
      <c r="VMH7" s="135"/>
      <c r="VMI7" s="135"/>
      <c r="VMJ7" s="135"/>
      <c r="VMK7" s="135"/>
      <c r="VML7" s="135"/>
      <c r="VMM7" s="135"/>
      <c r="VMN7" s="135"/>
      <c r="VMO7" s="135"/>
      <c r="VMP7" s="135"/>
      <c r="VMQ7" s="135"/>
      <c r="VMR7" s="135"/>
      <c r="VMS7" s="135"/>
      <c r="VMT7" s="135"/>
      <c r="VMU7" s="135"/>
      <c r="VMV7" s="135"/>
      <c r="VMW7" s="135"/>
      <c r="VMX7" s="135"/>
      <c r="VMY7" s="135"/>
      <c r="VMZ7" s="135"/>
      <c r="VNA7" s="135"/>
      <c r="VNB7" s="135"/>
      <c r="VNC7" s="135"/>
      <c r="VND7" s="135"/>
      <c r="VNE7" s="135"/>
      <c r="VNF7" s="135"/>
      <c r="VNG7" s="135"/>
      <c r="VNH7" s="135"/>
      <c r="VNI7" s="135"/>
      <c r="VNJ7" s="135"/>
      <c r="VNK7" s="135"/>
      <c r="VNL7" s="135"/>
      <c r="VNM7" s="135"/>
      <c r="VNN7" s="135"/>
      <c r="VNO7" s="135"/>
      <c r="VNP7" s="135"/>
      <c r="VNQ7" s="135"/>
      <c r="VNR7" s="135"/>
      <c r="VNS7" s="135"/>
      <c r="VNT7" s="135"/>
      <c r="VNU7" s="135"/>
      <c r="VNV7" s="135"/>
      <c r="VNW7" s="135"/>
      <c r="VNX7" s="135"/>
      <c r="VNY7" s="135"/>
      <c r="VNZ7" s="135"/>
      <c r="VOA7" s="135"/>
      <c r="VOB7" s="135"/>
      <c r="VOC7" s="135"/>
      <c r="VOD7" s="135"/>
      <c r="VOE7" s="135"/>
      <c r="VOF7" s="135"/>
      <c r="VOG7" s="135"/>
      <c r="VOH7" s="135"/>
      <c r="VOI7" s="135"/>
      <c r="VOJ7" s="135"/>
      <c r="VOK7" s="135"/>
      <c r="VOL7" s="135"/>
      <c r="VOM7" s="135"/>
      <c r="VON7" s="135"/>
      <c r="VOO7" s="135"/>
      <c r="VOP7" s="135"/>
      <c r="VOQ7" s="135"/>
      <c r="VOR7" s="135"/>
      <c r="VOS7" s="135"/>
      <c r="VOT7" s="135"/>
      <c r="VOU7" s="135"/>
      <c r="VOV7" s="135"/>
      <c r="VOW7" s="135"/>
      <c r="VOX7" s="135"/>
      <c r="VOY7" s="135"/>
      <c r="VOZ7" s="135"/>
      <c r="VPA7" s="135"/>
      <c r="VPB7" s="135"/>
      <c r="VPC7" s="135"/>
      <c r="VPD7" s="135"/>
      <c r="VPE7" s="135"/>
      <c r="VPF7" s="135"/>
      <c r="VPG7" s="135"/>
      <c r="VPH7" s="135"/>
      <c r="VPI7" s="135"/>
      <c r="VPJ7" s="135"/>
      <c r="VPK7" s="135"/>
      <c r="VPL7" s="135"/>
      <c r="VPM7" s="135"/>
      <c r="VPN7" s="135"/>
      <c r="VPO7" s="135"/>
      <c r="VPP7" s="135"/>
      <c r="VPQ7" s="135"/>
      <c r="VPR7" s="135"/>
      <c r="VPS7" s="135"/>
      <c r="VPT7" s="135"/>
      <c r="VPU7" s="135"/>
      <c r="VPV7" s="135"/>
      <c r="VPW7" s="135"/>
      <c r="VPX7" s="135"/>
      <c r="VPY7" s="135"/>
      <c r="VPZ7" s="135"/>
      <c r="VQA7" s="135"/>
      <c r="VQB7" s="135"/>
      <c r="VQC7" s="135"/>
      <c r="VQD7" s="135"/>
      <c r="VQE7" s="135"/>
      <c r="VQF7" s="135"/>
      <c r="VQG7" s="135"/>
      <c r="VQH7" s="135"/>
      <c r="VQI7" s="135"/>
      <c r="VQJ7" s="135"/>
      <c r="VQK7" s="135"/>
      <c r="VQL7" s="135"/>
      <c r="VQM7" s="135"/>
      <c r="VQN7" s="135"/>
      <c r="VQO7" s="135"/>
      <c r="VQP7" s="135"/>
      <c r="VQQ7" s="135"/>
      <c r="VQR7" s="135"/>
      <c r="VQS7" s="135"/>
      <c r="VQT7" s="135"/>
      <c r="VQU7" s="135"/>
      <c r="VQV7" s="135"/>
      <c r="VQW7" s="135"/>
      <c r="VQX7" s="135"/>
      <c r="VQY7" s="135"/>
      <c r="VQZ7" s="135"/>
      <c r="VRA7" s="135"/>
      <c r="VRB7" s="135"/>
      <c r="VRC7" s="135"/>
      <c r="VRD7" s="135"/>
      <c r="VRE7" s="135"/>
      <c r="VRF7" s="135"/>
      <c r="VRG7" s="135"/>
      <c r="VRH7" s="135"/>
      <c r="VRI7" s="135"/>
      <c r="VRJ7" s="135"/>
      <c r="VRK7" s="135"/>
      <c r="VRL7" s="135"/>
      <c r="VRM7" s="135"/>
      <c r="VRN7" s="135"/>
      <c r="VRO7" s="135"/>
      <c r="VRP7" s="135"/>
      <c r="VRQ7" s="135"/>
      <c r="VRR7" s="135"/>
      <c r="VRS7" s="135"/>
      <c r="VRT7" s="135"/>
      <c r="VRU7" s="135"/>
      <c r="VRV7" s="135"/>
      <c r="VRW7" s="135"/>
      <c r="VRX7" s="135"/>
      <c r="VRY7" s="135"/>
      <c r="VRZ7" s="135"/>
      <c r="VSA7" s="135"/>
      <c r="VSB7" s="135"/>
      <c r="VSC7" s="135"/>
      <c r="VSD7" s="135"/>
      <c r="VSE7" s="135"/>
      <c r="VSF7" s="135"/>
      <c r="VSG7" s="135"/>
      <c r="VSH7" s="135"/>
      <c r="VSI7" s="135"/>
      <c r="VSJ7" s="135"/>
      <c r="VSK7" s="135"/>
      <c r="VSL7" s="135"/>
      <c r="VSM7" s="135"/>
      <c r="VSN7" s="135"/>
      <c r="VSO7" s="135"/>
      <c r="VSP7" s="135"/>
      <c r="VSQ7" s="135"/>
      <c r="VSR7" s="135"/>
      <c r="VSS7" s="135"/>
      <c r="VST7" s="135"/>
      <c r="VSU7" s="135"/>
      <c r="VSV7" s="135"/>
      <c r="VSW7" s="135"/>
      <c r="VSX7" s="135"/>
      <c r="VSY7" s="135"/>
      <c r="VSZ7" s="135"/>
      <c r="VTA7" s="135"/>
      <c r="VTB7" s="135"/>
      <c r="VTC7" s="135"/>
      <c r="VTD7" s="135"/>
      <c r="VTE7" s="135"/>
      <c r="VTF7" s="135"/>
      <c r="VTG7" s="135"/>
      <c r="VTH7" s="135"/>
      <c r="VTI7" s="135"/>
      <c r="VTJ7" s="135"/>
      <c r="VTK7" s="135"/>
      <c r="VTL7" s="135"/>
      <c r="VTM7" s="135"/>
      <c r="VTN7" s="135"/>
      <c r="VTO7" s="135"/>
      <c r="VTP7" s="135"/>
      <c r="VTQ7" s="135"/>
      <c r="VTR7" s="135"/>
      <c r="VTS7" s="135"/>
      <c r="VTT7" s="135"/>
      <c r="VTU7" s="135"/>
      <c r="VTV7" s="135"/>
      <c r="VTW7" s="135"/>
      <c r="VTX7" s="135"/>
      <c r="VTY7" s="135"/>
      <c r="VTZ7" s="135"/>
      <c r="VUA7" s="135"/>
      <c r="VUB7" s="135"/>
      <c r="VUC7" s="135"/>
      <c r="VUD7" s="135"/>
      <c r="VUE7" s="135"/>
      <c r="VUF7" s="135"/>
      <c r="VUG7" s="135"/>
      <c r="VUH7" s="135"/>
      <c r="VUI7" s="135"/>
      <c r="VUJ7" s="135"/>
      <c r="VUK7" s="135"/>
      <c r="VUL7" s="135"/>
      <c r="VUM7" s="135"/>
      <c r="VUN7" s="135"/>
      <c r="VUO7" s="135"/>
      <c r="VUP7" s="135"/>
      <c r="VUQ7" s="135"/>
      <c r="VUR7" s="135"/>
      <c r="VUS7" s="135"/>
      <c r="VUT7" s="135"/>
      <c r="VUU7" s="135"/>
      <c r="VUV7" s="135"/>
      <c r="VUW7" s="135"/>
      <c r="VUX7" s="135"/>
      <c r="VUY7" s="135"/>
      <c r="VUZ7" s="135"/>
      <c r="VVA7" s="135"/>
      <c r="VVB7" s="135"/>
      <c r="VVC7" s="135"/>
      <c r="VVD7" s="135"/>
      <c r="VVE7" s="135"/>
      <c r="VVF7" s="135"/>
      <c r="VVG7" s="135"/>
      <c r="VVH7" s="135"/>
      <c r="VVI7" s="135"/>
      <c r="VVJ7" s="135"/>
      <c r="VVK7" s="135"/>
      <c r="VVL7" s="135"/>
      <c r="VVM7" s="135"/>
      <c r="VVN7" s="135"/>
      <c r="VVO7" s="135"/>
      <c r="VVP7" s="135"/>
      <c r="VVQ7" s="135"/>
      <c r="VVR7" s="135"/>
      <c r="VVS7" s="135"/>
      <c r="VVT7" s="135"/>
      <c r="VVU7" s="135"/>
      <c r="VVV7" s="135"/>
      <c r="VVW7" s="135"/>
      <c r="VVX7" s="135"/>
      <c r="VVY7" s="135"/>
      <c r="VVZ7" s="135"/>
      <c r="VWA7" s="135"/>
      <c r="VWB7" s="135"/>
      <c r="VWC7" s="135"/>
      <c r="VWD7" s="135"/>
      <c r="VWE7" s="135"/>
      <c r="VWF7" s="135"/>
      <c r="VWG7" s="135"/>
      <c r="VWH7" s="135"/>
      <c r="VWI7" s="135"/>
      <c r="VWJ7" s="135"/>
      <c r="VWK7" s="135"/>
      <c r="VWL7" s="135"/>
      <c r="VWM7" s="135"/>
      <c r="VWN7" s="135"/>
      <c r="VWO7" s="135"/>
      <c r="VWP7" s="135"/>
      <c r="VWQ7" s="135"/>
      <c r="VWR7" s="135"/>
      <c r="VWS7" s="135"/>
      <c r="VWT7" s="135"/>
      <c r="VWU7" s="135"/>
      <c r="VWV7" s="135"/>
      <c r="VWW7" s="135"/>
      <c r="VWX7" s="135"/>
      <c r="VWY7" s="135"/>
      <c r="VWZ7" s="135"/>
      <c r="VXA7" s="135"/>
      <c r="VXB7" s="135"/>
      <c r="VXC7" s="135"/>
      <c r="VXD7" s="135"/>
      <c r="VXE7" s="135"/>
      <c r="VXF7" s="135"/>
      <c r="VXG7" s="135"/>
      <c r="VXH7" s="135"/>
      <c r="VXI7" s="135"/>
      <c r="VXJ7" s="135"/>
      <c r="VXK7" s="135"/>
      <c r="VXL7" s="135"/>
      <c r="VXM7" s="135"/>
      <c r="VXN7" s="135"/>
      <c r="VXO7" s="135"/>
      <c r="VXP7" s="135"/>
      <c r="VXQ7" s="135"/>
      <c r="VXR7" s="135"/>
      <c r="VXS7" s="135"/>
      <c r="VXT7" s="135"/>
      <c r="VXU7" s="135"/>
      <c r="VXV7" s="135"/>
      <c r="VXW7" s="135"/>
      <c r="VXX7" s="135"/>
      <c r="VXY7" s="135"/>
      <c r="VXZ7" s="135"/>
      <c r="VYA7" s="135"/>
      <c r="VYB7" s="135"/>
      <c r="VYC7" s="135"/>
      <c r="VYD7" s="135"/>
      <c r="VYE7" s="135"/>
      <c r="VYF7" s="135"/>
      <c r="VYG7" s="135"/>
      <c r="VYH7" s="135"/>
      <c r="VYI7" s="135"/>
      <c r="VYJ7" s="135"/>
      <c r="VYK7" s="135"/>
      <c r="VYL7" s="135"/>
      <c r="VYM7" s="135"/>
      <c r="VYN7" s="135"/>
      <c r="VYO7" s="135"/>
      <c r="VYP7" s="135"/>
      <c r="VYQ7" s="135"/>
      <c r="VYR7" s="135"/>
      <c r="VYS7" s="135"/>
      <c r="VYT7" s="135"/>
      <c r="VYU7" s="135"/>
      <c r="VYV7" s="135"/>
      <c r="VYW7" s="135"/>
      <c r="VYX7" s="135"/>
      <c r="VYY7" s="135"/>
      <c r="VYZ7" s="135"/>
      <c r="VZA7" s="135"/>
      <c r="VZB7" s="135"/>
      <c r="VZC7" s="135"/>
      <c r="VZD7" s="135"/>
      <c r="VZE7" s="135"/>
      <c r="VZF7" s="135"/>
      <c r="VZG7" s="135"/>
      <c r="VZH7" s="135"/>
      <c r="VZI7" s="135"/>
      <c r="VZJ7" s="135"/>
      <c r="VZK7" s="135"/>
      <c r="VZL7" s="135"/>
      <c r="VZM7" s="135"/>
      <c r="VZN7" s="135"/>
      <c r="VZO7" s="135"/>
      <c r="VZP7" s="135"/>
      <c r="VZQ7" s="135"/>
      <c r="VZR7" s="135"/>
      <c r="VZS7" s="135"/>
      <c r="VZT7" s="135"/>
      <c r="VZU7" s="135"/>
      <c r="VZV7" s="135"/>
      <c r="VZW7" s="135"/>
      <c r="VZX7" s="135"/>
      <c r="VZY7" s="135"/>
      <c r="VZZ7" s="135"/>
      <c r="WAA7" s="135"/>
      <c r="WAB7" s="135"/>
      <c r="WAC7" s="135"/>
      <c r="WAD7" s="135"/>
      <c r="WAE7" s="135"/>
      <c r="WAF7" s="135"/>
      <c r="WAG7" s="135"/>
      <c r="WAH7" s="135"/>
      <c r="WAI7" s="135"/>
      <c r="WAJ7" s="135"/>
      <c r="WAK7" s="135"/>
      <c r="WAL7" s="135"/>
      <c r="WAM7" s="135"/>
      <c r="WAN7" s="135"/>
      <c r="WAO7" s="135"/>
      <c r="WAP7" s="135"/>
      <c r="WAQ7" s="135"/>
      <c r="WAR7" s="135"/>
      <c r="WAS7" s="135"/>
      <c r="WAT7" s="135"/>
      <c r="WAU7" s="135"/>
      <c r="WAV7" s="135"/>
      <c r="WAW7" s="135"/>
      <c r="WAX7" s="135"/>
      <c r="WAY7" s="135"/>
      <c r="WAZ7" s="135"/>
      <c r="WBA7" s="135"/>
      <c r="WBB7" s="135"/>
      <c r="WBC7" s="135"/>
      <c r="WBD7" s="135"/>
      <c r="WBE7" s="135"/>
      <c r="WBF7" s="135"/>
      <c r="WBG7" s="135"/>
      <c r="WBH7" s="135"/>
      <c r="WBI7" s="135"/>
      <c r="WBJ7" s="135"/>
      <c r="WBK7" s="135"/>
      <c r="WBL7" s="135"/>
      <c r="WBM7" s="135"/>
      <c r="WBN7" s="135"/>
      <c r="WBO7" s="135"/>
      <c r="WBP7" s="135"/>
      <c r="WBQ7" s="135"/>
      <c r="WBR7" s="135"/>
      <c r="WBS7" s="135"/>
      <c r="WBT7" s="135"/>
      <c r="WBU7" s="135"/>
      <c r="WBV7" s="135"/>
      <c r="WBW7" s="135"/>
      <c r="WBX7" s="135"/>
      <c r="WBY7" s="135"/>
      <c r="WBZ7" s="135"/>
      <c r="WCA7" s="135"/>
      <c r="WCB7" s="135"/>
      <c r="WCC7" s="135"/>
      <c r="WCD7" s="135"/>
      <c r="WCE7" s="135"/>
      <c r="WCF7" s="135"/>
      <c r="WCG7" s="135"/>
      <c r="WCH7" s="135"/>
      <c r="WCI7" s="135"/>
      <c r="WCJ7" s="135"/>
      <c r="WCK7" s="135"/>
      <c r="WCL7" s="135"/>
      <c r="WCM7" s="135"/>
      <c r="WCN7" s="135"/>
      <c r="WCO7" s="135"/>
      <c r="WCP7" s="135"/>
      <c r="WCQ7" s="135"/>
      <c r="WCR7" s="135"/>
      <c r="WCS7" s="135"/>
      <c r="WCT7" s="135"/>
      <c r="WCU7" s="135"/>
      <c r="WCV7" s="135"/>
      <c r="WCW7" s="135"/>
      <c r="WCX7" s="135"/>
      <c r="WCY7" s="135"/>
      <c r="WCZ7" s="135"/>
      <c r="WDA7" s="135"/>
      <c r="WDB7" s="135"/>
      <c r="WDC7" s="135"/>
      <c r="WDD7" s="135"/>
      <c r="WDE7" s="135"/>
      <c r="WDF7" s="135"/>
      <c r="WDG7" s="135"/>
      <c r="WDH7" s="135"/>
      <c r="WDI7" s="135"/>
      <c r="WDJ7" s="135"/>
      <c r="WDK7" s="135"/>
      <c r="WDL7" s="135"/>
      <c r="WDM7" s="135"/>
      <c r="WDN7" s="135"/>
      <c r="WDO7" s="135"/>
      <c r="WDP7" s="135"/>
      <c r="WDQ7" s="135"/>
      <c r="WDR7" s="135"/>
      <c r="WDS7" s="135"/>
      <c r="WDT7" s="135"/>
      <c r="WDU7" s="135"/>
      <c r="WDV7" s="135"/>
      <c r="WDW7" s="135"/>
      <c r="WDX7" s="135"/>
      <c r="WDY7" s="135"/>
      <c r="WDZ7" s="135"/>
      <c r="WEA7" s="135"/>
      <c r="WEB7" s="135"/>
      <c r="WEC7" s="135"/>
      <c r="WED7" s="135"/>
      <c r="WEE7" s="135"/>
      <c r="WEF7" s="135"/>
      <c r="WEG7" s="135"/>
      <c r="WEH7" s="135"/>
      <c r="WEI7" s="135"/>
      <c r="WEJ7" s="135"/>
      <c r="WEK7" s="135"/>
      <c r="WEL7" s="135"/>
      <c r="WEM7" s="135"/>
      <c r="WEN7" s="135"/>
      <c r="WEO7" s="135"/>
      <c r="WEP7" s="135"/>
      <c r="WEQ7" s="135"/>
      <c r="WER7" s="135"/>
      <c r="WES7" s="135"/>
      <c r="WET7" s="135"/>
      <c r="WEU7" s="135"/>
      <c r="WEV7" s="135"/>
      <c r="WEW7" s="135"/>
      <c r="WEX7" s="135"/>
      <c r="WEY7" s="135"/>
      <c r="WEZ7" s="135"/>
      <c r="WFA7" s="135"/>
      <c r="WFB7" s="135"/>
      <c r="WFC7" s="135"/>
      <c r="WFD7" s="135"/>
      <c r="WFE7" s="135"/>
      <c r="WFF7" s="135"/>
      <c r="WFG7" s="135"/>
      <c r="WFH7" s="135"/>
      <c r="WFI7" s="135"/>
      <c r="WFJ7" s="135"/>
      <c r="WFK7" s="135"/>
      <c r="WFL7" s="135"/>
      <c r="WFM7" s="135"/>
      <c r="WFN7" s="135"/>
      <c r="WFO7" s="135"/>
      <c r="WFP7" s="135"/>
      <c r="WFQ7" s="135"/>
      <c r="WFR7" s="135"/>
      <c r="WFS7" s="135"/>
      <c r="WFT7" s="135"/>
      <c r="WFU7" s="135"/>
      <c r="WFV7" s="135"/>
      <c r="WFW7" s="135"/>
      <c r="WFX7" s="135"/>
      <c r="WFY7" s="135"/>
      <c r="WFZ7" s="135"/>
      <c r="WGA7" s="135"/>
      <c r="WGB7" s="135"/>
      <c r="WGC7" s="135"/>
      <c r="WGD7" s="135"/>
      <c r="WGE7" s="135"/>
      <c r="WGF7" s="135"/>
      <c r="WGG7" s="135"/>
      <c r="WGH7" s="135"/>
      <c r="WGI7" s="135"/>
      <c r="WGJ7" s="135"/>
      <c r="WGK7" s="135"/>
      <c r="WGL7" s="135"/>
      <c r="WGM7" s="135"/>
      <c r="WGN7" s="135"/>
      <c r="WGO7" s="135"/>
      <c r="WGP7" s="135"/>
      <c r="WGQ7" s="135"/>
      <c r="WGR7" s="135"/>
      <c r="WGS7" s="135"/>
      <c r="WGT7" s="135"/>
      <c r="WGU7" s="135"/>
      <c r="WGV7" s="135"/>
      <c r="WGW7" s="135"/>
      <c r="WGX7" s="135"/>
      <c r="WGY7" s="135"/>
      <c r="WGZ7" s="135"/>
      <c r="WHA7" s="135"/>
      <c r="WHB7" s="135"/>
      <c r="WHC7" s="135"/>
      <c r="WHD7" s="135"/>
      <c r="WHE7" s="135"/>
      <c r="WHF7" s="135"/>
      <c r="WHG7" s="135"/>
      <c r="WHH7" s="135"/>
      <c r="WHI7" s="135"/>
      <c r="WHJ7" s="135"/>
      <c r="WHK7" s="135"/>
      <c r="WHL7" s="135"/>
      <c r="WHM7" s="135"/>
      <c r="WHN7" s="135"/>
      <c r="WHO7" s="135"/>
      <c r="WHP7" s="135"/>
      <c r="WHQ7" s="135"/>
      <c r="WHR7" s="135"/>
      <c r="WHS7" s="135"/>
      <c r="WHT7" s="135"/>
      <c r="WHU7" s="135"/>
      <c r="WHV7" s="135"/>
      <c r="WHW7" s="135"/>
      <c r="WHX7" s="135"/>
      <c r="WHY7" s="135"/>
      <c r="WHZ7" s="135"/>
      <c r="WIA7" s="135"/>
      <c r="WIB7" s="135"/>
      <c r="WIC7" s="135"/>
      <c r="WID7" s="135"/>
      <c r="WIE7" s="135"/>
      <c r="WIF7" s="135"/>
      <c r="WIG7" s="135"/>
      <c r="WIH7" s="135"/>
      <c r="WII7" s="135"/>
      <c r="WIJ7" s="135"/>
      <c r="WIK7" s="135"/>
      <c r="WIL7" s="135"/>
      <c r="WIM7" s="135"/>
      <c r="WIN7" s="135"/>
      <c r="WIO7" s="135"/>
      <c r="WIP7" s="135"/>
      <c r="WIQ7" s="135"/>
      <c r="WIR7" s="135"/>
      <c r="WIS7" s="135"/>
      <c r="WIT7" s="135"/>
      <c r="WIU7" s="135"/>
      <c r="WIV7" s="135"/>
      <c r="WIW7" s="135"/>
      <c r="WIX7" s="135"/>
      <c r="WIY7" s="135"/>
      <c r="WIZ7" s="135"/>
      <c r="WJA7" s="135"/>
      <c r="WJB7" s="135"/>
      <c r="WJC7" s="135"/>
      <c r="WJD7" s="135"/>
      <c r="WJE7" s="135"/>
      <c r="WJF7" s="135"/>
      <c r="WJG7" s="135"/>
      <c r="WJH7" s="135"/>
      <c r="WJI7" s="135"/>
      <c r="WJJ7" s="135"/>
      <c r="WJK7" s="135"/>
      <c r="WJL7" s="135"/>
      <c r="WJM7" s="135"/>
      <c r="WJN7" s="135"/>
      <c r="WJO7" s="135"/>
      <c r="WJP7" s="135"/>
      <c r="WJQ7" s="135"/>
      <c r="WJR7" s="135"/>
      <c r="WJS7" s="135"/>
      <c r="WJT7" s="135"/>
      <c r="WJU7" s="135"/>
      <c r="WJV7" s="135"/>
      <c r="WJW7" s="135"/>
      <c r="WJX7" s="135"/>
      <c r="WJY7" s="135"/>
      <c r="WJZ7" s="135"/>
      <c r="WKA7" s="135"/>
      <c r="WKB7" s="135"/>
      <c r="WKC7" s="135"/>
      <c r="WKD7" s="135"/>
      <c r="WKE7" s="135"/>
      <c r="WKF7" s="135"/>
      <c r="WKG7" s="135"/>
      <c r="WKH7" s="135"/>
      <c r="WKI7" s="135"/>
      <c r="WKJ7" s="135"/>
      <c r="WKK7" s="135"/>
      <c r="WKL7" s="135"/>
      <c r="WKM7" s="135"/>
      <c r="WKN7" s="135"/>
      <c r="WKO7" s="135"/>
      <c r="WKP7" s="135"/>
      <c r="WKQ7" s="135"/>
      <c r="WKR7" s="135"/>
      <c r="WKS7" s="135"/>
      <c r="WKT7" s="135"/>
      <c r="WKU7" s="135"/>
      <c r="WKV7" s="135"/>
      <c r="WKW7" s="135"/>
      <c r="WKX7" s="135"/>
      <c r="WKY7" s="135"/>
      <c r="WKZ7" s="135"/>
      <c r="WLA7" s="135"/>
      <c r="WLB7" s="135"/>
      <c r="WLC7" s="135"/>
      <c r="WLD7" s="135"/>
      <c r="WLE7" s="135"/>
      <c r="WLF7" s="135"/>
      <c r="WLG7" s="135"/>
      <c r="WLH7" s="135"/>
      <c r="WLI7" s="135"/>
      <c r="WLJ7" s="135"/>
      <c r="WLK7" s="135"/>
      <c r="WLL7" s="135"/>
      <c r="WLM7" s="135"/>
      <c r="WLN7" s="135"/>
      <c r="WLO7" s="135"/>
      <c r="WLP7" s="135"/>
      <c r="WLQ7" s="135"/>
      <c r="WLR7" s="135"/>
      <c r="WLS7" s="135"/>
      <c r="WLT7" s="135"/>
      <c r="WLU7" s="135"/>
      <c r="WLV7" s="135"/>
      <c r="WLW7" s="135"/>
      <c r="WLX7" s="135"/>
      <c r="WLY7" s="135"/>
      <c r="WLZ7" s="135"/>
      <c r="WMA7" s="135"/>
      <c r="WMB7" s="135"/>
      <c r="WMC7" s="135"/>
      <c r="WMD7" s="135"/>
      <c r="WME7" s="135"/>
      <c r="WMF7" s="135"/>
      <c r="WMG7" s="135"/>
      <c r="WMH7" s="135"/>
      <c r="WMI7" s="135"/>
      <c r="WMJ7" s="135"/>
      <c r="WMK7" s="135"/>
      <c r="WML7" s="135"/>
      <c r="WMM7" s="135"/>
      <c r="WMN7" s="135"/>
      <c r="WMO7" s="135"/>
      <c r="WMP7" s="135"/>
      <c r="WMQ7" s="135"/>
      <c r="WMR7" s="135"/>
      <c r="WMS7" s="135"/>
      <c r="WMT7" s="135"/>
      <c r="WMU7" s="135"/>
      <c r="WMV7" s="135"/>
      <c r="WMW7" s="135"/>
      <c r="WMX7" s="135"/>
      <c r="WMY7" s="135"/>
      <c r="WMZ7" s="135"/>
      <c r="WNA7" s="135"/>
      <c r="WNB7" s="135"/>
      <c r="WNC7" s="135"/>
      <c r="WND7" s="135"/>
      <c r="WNE7" s="135"/>
      <c r="WNF7" s="135"/>
      <c r="WNG7" s="135"/>
      <c r="WNH7" s="135"/>
      <c r="WNI7" s="135"/>
      <c r="WNJ7" s="135"/>
      <c r="WNK7" s="135"/>
      <c r="WNL7" s="135"/>
      <c r="WNM7" s="135"/>
      <c r="WNN7" s="135"/>
      <c r="WNO7" s="135"/>
      <c r="WNP7" s="135"/>
      <c r="WNQ7" s="135"/>
      <c r="WNR7" s="135"/>
      <c r="WNS7" s="135"/>
      <c r="WNT7" s="135"/>
      <c r="WNU7" s="135"/>
      <c r="WNV7" s="135"/>
      <c r="WNW7" s="135"/>
      <c r="WNX7" s="135"/>
      <c r="WNY7" s="135"/>
      <c r="WNZ7" s="135"/>
      <c r="WOA7" s="135"/>
      <c r="WOB7" s="135"/>
      <c r="WOC7" s="135"/>
      <c r="WOD7" s="135"/>
      <c r="WOE7" s="135"/>
      <c r="WOF7" s="135"/>
      <c r="WOG7" s="135"/>
      <c r="WOH7" s="135"/>
      <c r="WOI7" s="135"/>
      <c r="WOJ7" s="135"/>
      <c r="WOK7" s="135"/>
      <c r="WOL7" s="135"/>
      <c r="WOM7" s="135"/>
      <c r="WON7" s="135"/>
      <c r="WOO7" s="135"/>
      <c r="WOP7" s="135"/>
      <c r="WOQ7" s="135"/>
      <c r="WOR7" s="135"/>
      <c r="WOS7" s="135"/>
      <c r="WOT7" s="135"/>
      <c r="WOU7" s="135"/>
      <c r="WOV7" s="135"/>
      <c r="WOW7" s="135"/>
      <c r="WOX7" s="135"/>
      <c r="WOY7" s="135"/>
      <c r="WOZ7" s="135"/>
      <c r="WPA7" s="135"/>
      <c r="WPB7" s="135"/>
      <c r="WPC7" s="135"/>
      <c r="WPD7" s="135"/>
      <c r="WPE7" s="135"/>
      <c r="WPF7" s="135"/>
      <c r="WPG7" s="135"/>
      <c r="WPH7" s="135"/>
      <c r="WPI7" s="135"/>
      <c r="WPJ7" s="135"/>
      <c r="WPK7" s="135"/>
      <c r="WPL7" s="135"/>
      <c r="WPM7" s="135"/>
      <c r="WPN7" s="135"/>
      <c r="WPO7" s="135"/>
      <c r="WPP7" s="135"/>
      <c r="WPQ7" s="135"/>
      <c r="WPR7" s="135"/>
      <c r="WPS7" s="135"/>
      <c r="WPT7" s="135"/>
      <c r="WPU7" s="135"/>
      <c r="WPV7" s="135"/>
      <c r="WPW7" s="135"/>
      <c r="WPX7" s="135"/>
      <c r="WPY7" s="135"/>
      <c r="WPZ7" s="135"/>
      <c r="WQA7" s="135"/>
      <c r="WQB7" s="135"/>
      <c r="WQC7" s="135"/>
      <c r="WQD7" s="135"/>
      <c r="WQE7" s="135"/>
      <c r="WQF7" s="135"/>
      <c r="WQG7" s="135"/>
      <c r="WQH7" s="135"/>
      <c r="WQI7" s="135"/>
      <c r="WQJ7" s="135"/>
      <c r="WQK7" s="135"/>
      <c r="WQL7" s="135"/>
      <c r="WQM7" s="135"/>
      <c r="WQN7" s="135"/>
      <c r="WQO7" s="135"/>
      <c r="WQP7" s="135"/>
      <c r="WQQ7" s="135"/>
      <c r="WQR7" s="135"/>
      <c r="WQS7" s="135"/>
      <c r="WQT7" s="135"/>
      <c r="WQU7" s="135"/>
      <c r="WQV7" s="135"/>
      <c r="WQW7" s="135"/>
      <c r="WQX7" s="135"/>
      <c r="WQY7" s="135"/>
      <c r="WQZ7" s="135"/>
      <c r="WRA7" s="135"/>
      <c r="WRB7" s="135"/>
      <c r="WRC7" s="135"/>
      <c r="WRD7" s="135"/>
      <c r="WRE7" s="135"/>
      <c r="WRF7" s="135"/>
      <c r="WRG7" s="135"/>
      <c r="WRH7" s="135"/>
      <c r="WRI7" s="135"/>
      <c r="WRJ7" s="135"/>
      <c r="WRK7" s="135"/>
      <c r="WRL7" s="135"/>
      <c r="WRM7" s="135"/>
      <c r="WRN7" s="135"/>
      <c r="WRO7" s="135"/>
      <c r="WRP7" s="135"/>
      <c r="WRQ7" s="135"/>
      <c r="WRR7" s="135"/>
      <c r="WRS7" s="135"/>
      <c r="WRT7" s="135"/>
      <c r="WRU7" s="135"/>
      <c r="WRV7" s="135"/>
      <c r="WRW7" s="135"/>
      <c r="WRX7" s="135"/>
      <c r="WRY7" s="135"/>
      <c r="WRZ7" s="135"/>
      <c r="WSA7" s="135"/>
      <c r="WSB7" s="135"/>
      <c r="WSC7" s="135"/>
      <c r="WSD7" s="135"/>
      <c r="WSE7" s="135"/>
      <c r="WSF7" s="135"/>
      <c r="WSG7" s="135"/>
      <c r="WSH7" s="135"/>
      <c r="WSI7" s="135"/>
      <c r="WSJ7" s="135"/>
      <c r="WSK7" s="135"/>
      <c r="WSL7" s="135"/>
      <c r="WSM7" s="135"/>
      <c r="WSN7" s="135"/>
      <c r="WSO7" s="135"/>
      <c r="WSP7" s="135"/>
      <c r="WSQ7" s="135"/>
      <c r="WSR7" s="135"/>
      <c r="WSS7" s="135"/>
      <c r="WST7" s="135"/>
      <c r="WSU7" s="135"/>
      <c r="WSV7" s="135"/>
      <c r="WSW7" s="135"/>
      <c r="WSX7" s="135"/>
      <c r="WSY7" s="135"/>
      <c r="WSZ7" s="135"/>
      <c r="WTA7" s="135"/>
      <c r="WTB7" s="135"/>
      <c r="WTC7" s="135"/>
      <c r="WTD7" s="135"/>
      <c r="WTE7" s="135"/>
      <c r="WTF7" s="135"/>
      <c r="WTG7" s="135"/>
      <c r="WTH7" s="135"/>
      <c r="WTI7" s="135"/>
      <c r="WTJ7" s="135"/>
      <c r="WTK7" s="135"/>
      <c r="WTL7" s="135"/>
      <c r="WTM7" s="135"/>
      <c r="WTN7" s="135"/>
      <c r="WTO7" s="135"/>
      <c r="WTP7" s="135"/>
      <c r="WTQ7" s="135"/>
      <c r="WTR7" s="135"/>
      <c r="WTS7" s="135"/>
      <c r="WTT7" s="135"/>
      <c r="WTU7" s="135"/>
      <c r="WTV7" s="135"/>
      <c r="WTW7" s="135"/>
      <c r="WTX7" s="135"/>
      <c r="WTY7" s="135"/>
      <c r="WTZ7" s="135"/>
      <c r="WUA7" s="135"/>
      <c r="WUB7" s="135"/>
      <c r="WUC7" s="135"/>
      <c r="WUD7" s="135"/>
      <c r="WUE7" s="135"/>
      <c r="WUF7" s="135"/>
      <c r="WUG7" s="135"/>
      <c r="WUH7" s="135"/>
      <c r="WUI7" s="135"/>
      <c r="WUJ7" s="135"/>
      <c r="WUK7" s="135"/>
      <c r="WUL7" s="135"/>
      <c r="WUM7" s="135"/>
      <c r="WUN7" s="135"/>
      <c r="WUO7" s="135"/>
      <c r="WUP7" s="135"/>
      <c r="WUQ7" s="135"/>
      <c r="WUR7" s="135"/>
      <c r="WUS7" s="135"/>
      <c r="WUT7" s="135"/>
      <c r="WUU7" s="135"/>
      <c r="WUV7" s="135"/>
      <c r="WUW7" s="135"/>
      <c r="WUX7" s="135"/>
      <c r="WUY7" s="135"/>
      <c r="WUZ7" s="135"/>
      <c r="WVA7" s="135"/>
      <c r="WVB7" s="135"/>
      <c r="WVC7" s="135"/>
      <c r="WVD7" s="135"/>
      <c r="WVE7" s="135"/>
      <c r="WVF7" s="135"/>
      <c r="WVG7" s="135"/>
      <c r="WVH7" s="135"/>
      <c r="WVI7" s="135"/>
      <c r="WVJ7" s="135"/>
      <c r="WVK7" s="135"/>
      <c r="WVL7" s="135"/>
      <c r="WVM7" s="135"/>
      <c r="WVN7" s="135"/>
      <c r="WVO7" s="135"/>
      <c r="WVP7" s="135"/>
      <c r="WVQ7" s="135"/>
      <c r="WVR7" s="135"/>
      <c r="WVS7" s="135"/>
      <c r="WVT7" s="135"/>
      <c r="WVU7" s="135"/>
      <c r="WVV7" s="135"/>
      <c r="WVW7" s="135"/>
      <c r="WVX7" s="135"/>
      <c r="WVY7" s="135"/>
      <c r="WVZ7" s="135"/>
      <c r="WWA7" s="135"/>
      <c r="WWB7" s="135"/>
      <c r="WWC7" s="135"/>
      <c r="WWD7" s="135"/>
      <c r="WWE7" s="135"/>
      <c r="WWF7" s="135"/>
      <c r="WWG7" s="135"/>
      <c r="WWH7" s="135"/>
      <c r="WWI7" s="135"/>
      <c r="WWJ7" s="135"/>
      <c r="WWK7" s="135"/>
      <c r="WWL7" s="135"/>
      <c r="WWM7" s="135"/>
      <c r="WWN7" s="135"/>
      <c r="WWO7" s="135"/>
      <c r="WWP7" s="135"/>
      <c r="WWQ7" s="135"/>
      <c r="WWR7" s="135"/>
      <c r="WWS7" s="135"/>
      <c r="WWT7" s="135"/>
      <c r="WWU7" s="135"/>
      <c r="WWV7" s="135"/>
      <c r="WWW7" s="135"/>
      <c r="WWX7" s="135"/>
      <c r="WWY7" s="135"/>
      <c r="WWZ7" s="135"/>
      <c r="WXA7" s="135"/>
      <c r="WXB7" s="135"/>
      <c r="WXC7" s="135"/>
      <c r="WXD7" s="135"/>
      <c r="WXE7" s="135"/>
      <c r="WXF7" s="135"/>
      <c r="WXG7" s="135"/>
      <c r="WXH7" s="135"/>
      <c r="WXI7" s="135"/>
      <c r="WXJ7" s="135"/>
      <c r="WXK7" s="135"/>
      <c r="WXL7" s="135"/>
      <c r="WXM7" s="135"/>
      <c r="WXN7" s="135"/>
      <c r="WXO7" s="135"/>
      <c r="WXP7" s="135"/>
      <c r="WXQ7" s="135"/>
      <c r="WXR7" s="135"/>
      <c r="WXS7" s="135"/>
      <c r="WXT7" s="135"/>
      <c r="WXU7" s="135"/>
      <c r="WXV7" s="135"/>
      <c r="WXW7" s="135"/>
      <c r="WXX7" s="135"/>
      <c r="WXY7" s="135"/>
      <c r="WXZ7" s="135"/>
      <c r="WYA7" s="135"/>
      <c r="WYB7" s="135"/>
      <c r="WYC7" s="135"/>
      <c r="WYD7" s="135"/>
      <c r="WYE7" s="135"/>
      <c r="WYF7" s="135"/>
      <c r="WYG7" s="135"/>
      <c r="WYH7" s="135"/>
      <c r="WYI7" s="135"/>
      <c r="WYJ7" s="135"/>
      <c r="WYK7" s="135"/>
      <c r="WYL7" s="135"/>
      <c r="WYM7" s="135"/>
      <c r="WYN7" s="135"/>
      <c r="WYO7" s="135"/>
      <c r="WYP7" s="135"/>
      <c r="WYQ7" s="135"/>
      <c r="WYR7" s="135"/>
      <c r="WYS7" s="135"/>
      <c r="WYT7" s="135"/>
      <c r="WYU7" s="135"/>
      <c r="WYV7" s="135"/>
      <c r="WYW7" s="135"/>
      <c r="WYX7" s="135"/>
      <c r="WYY7" s="135"/>
      <c r="WYZ7" s="135"/>
      <c r="WZA7" s="135"/>
      <c r="WZB7" s="135"/>
      <c r="WZC7" s="135"/>
      <c r="WZD7" s="135"/>
      <c r="WZE7" s="135"/>
      <c r="WZF7" s="135"/>
      <c r="WZG7" s="135"/>
      <c r="WZH7" s="135"/>
      <c r="WZI7" s="135"/>
      <c r="WZJ7" s="135"/>
      <c r="WZK7" s="135"/>
      <c r="WZL7" s="135"/>
      <c r="WZM7" s="135"/>
      <c r="WZN7" s="135"/>
      <c r="WZO7" s="135"/>
      <c r="WZP7" s="135"/>
      <c r="WZQ7" s="135"/>
      <c r="WZR7" s="135"/>
      <c r="WZS7" s="135"/>
      <c r="WZT7" s="135"/>
      <c r="WZU7" s="135"/>
      <c r="WZV7" s="135"/>
      <c r="WZW7" s="135"/>
      <c r="WZX7" s="135"/>
      <c r="WZY7" s="135"/>
      <c r="WZZ7" s="135"/>
      <c r="XAA7" s="135"/>
      <c r="XAB7" s="135"/>
      <c r="XAC7" s="135"/>
      <c r="XAD7" s="135"/>
      <c r="XAE7" s="135"/>
      <c r="XAF7" s="135"/>
      <c r="XAG7" s="135"/>
      <c r="XAH7" s="135"/>
      <c r="XAI7" s="135"/>
      <c r="XAJ7" s="135"/>
      <c r="XAK7" s="135"/>
      <c r="XAL7" s="135"/>
      <c r="XAM7" s="135"/>
      <c r="XAN7" s="135"/>
      <c r="XAO7" s="135"/>
      <c r="XAP7" s="135"/>
      <c r="XAQ7" s="135"/>
      <c r="XAR7" s="135"/>
      <c r="XAS7" s="135"/>
      <c r="XAT7" s="135"/>
      <c r="XAU7" s="135"/>
      <c r="XAV7" s="135"/>
      <c r="XAW7" s="135"/>
      <c r="XAX7" s="135"/>
      <c r="XAY7" s="135"/>
      <c r="XAZ7" s="135"/>
      <c r="XBA7" s="135"/>
      <c r="XBB7" s="135"/>
      <c r="XBC7" s="135"/>
      <c r="XBD7" s="135"/>
      <c r="XBE7" s="135"/>
      <c r="XBF7" s="135"/>
      <c r="XBG7" s="135"/>
      <c r="XBH7" s="135"/>
      <c r="XBI7" s="135"/>
      <c r="XBJ7" s="135"/>
      <c r="XBK7" s="135"/>
      <c r="XBL7" s="135"/>
      <c r="XBM7" s="135"/>
      <c r="XBN7" s="135"/>
      <c r="XBO7" s="135"/>
      <c r="XBP7" s="135"/>
      <c r="XBQ7" s="135"/>
      <c r="XBR7" s="135"/>
      <c r="XBS7" s="135"/>
      <c r="XBT7" s="135"/>
      <c r="XBU7" s="135"/>
      <c r="XBV7" s="135"/>
      <c r="XBW7" s="135"/>
      <c r="XBX7" s="135"/>
      <c r="XBY7" s="135"/>
      <c r="XBZ7" s="135"/>
      <c r="XCA7" s="135"/>
      <c r="XCB7" s="135"/>
      <c r="XCC7" s="135"/>
      <c r="XCD7" s="135"/>
      <c r="XCE7" s="135"/>
      <c r="XCF7" s="135"/>
      <c r="XCG7" s="135"/>
      <c r="XCH7" s="135"/>
      <c r="XCI7" s="135"/>
      <c r="XCJ7" s="135"/>
      <c r="XCK7" s="135"/>
      <c r="XCL7" s="135"/>
      <c r="XCM7" s="135"/>
      <c r="XCN7" s="135"/>
      <c r="XCO7" s="135"/>
      <c r="XCP7" s="135"/>
      <c r="XCQ7" s="135"/>
      <c r="XCR7" s="135"/>
      <c r="XCS7" s="135"/>
      <c r="XCT7" s="135"/>
      <c r="XCU7" s="135"/>
      <c r="XCV7" s="135"/>
      <c r="XCW7" s="135"/>
      <c r="XCX7" s="135"/>
      <c r="XCY7" s="135"/>
      <c r="XCZ7" s="135"/>
      <c r="XDA7" s="135"/>
      <c r="XDB7" s="135"/>
      <c r="XDC7" s="135"/>
      <c r="XDD7" s="135"/>
      <c r="XDE7" s="135"/>
      <c r="XDF7" s="135"/>
      <c r="XDG7" s="135"/>
      <c r="XDH7" s="135"/>
      <c r="XDI7" s="135"/>
      <c r="XDJ7" s="135"/>
      <c r="XDK7" s="135"/>
      <c r="XDL7" s="135"/>
      <c r="XDM7" s="135"/>
      <c r="XDN7" s="135"/>
      <c r="XDO7" s="135"/>
      <c r="XDP7" s="135"/>
      <c r="XDQ7" s="135"/>
      <c r="XDR7" s="135"/>
      <c r="XDS7" s="135"/>
      <c r="XDT7" s="135"/>
      <c r="XDU7" s="135"/>
      <c r="XDV7" s="135"/>
      <c r="XDW7" s="135"/>
      <c r="XDX7" s="135"/>
      <c r="XDY7" s="135"/>
      <c r="XDZ7" s="135"/>
      <c r="XEA7" s="135"/>
      <c r="XEB7" s="135"/>
      <c r="XEC7" s="135"/>
      <c r="XED7" s="135"/>
      <c r="XEE7" s="135"/>
      <c r="XEF7" s="135"/>
    </row>
    <row r="8" spans="1:16360" s="315" customFormat="1" ht="29" customHeight="1">
      <c r="A8" s="270">
        <f>'Integrated Financial Statements'!A8</f>
        <v>2</v>
      </c>
      <c r="D8" s="320"/>
      <c r="E8" s="320"/>
      <c r="F8" s="320"/>
      <c r="G8" s="320"/>
      <c r="H8" s="771"/>
      <c r="I8" s="135"/>
      <c r="J8" s="135"/>
      <c r="K8" s="135"/>
      <c r="L8" s="135"/>
      <c r="M8" s="135"/>
      <c r="N8" s="135"/>
      <c r="O8" s="135"/>
      <c r="P8" s="135"/>
      <c r="Q8" s="135"/>
      <c r="R8" s="135"/>
      <c r="S8" s="135"/>
      <c r="T8" s="135"/>
      <c r="U8" s="135"/>
      <c r="V8" s="135"/>
      <c r="W8" s="135"/>
      <c r="X8" s="135"/>
      <c r="Y8" s="135"/>
      <c r="Z8" s="135"/>
      <c r="AA8" s="135"/>
      <c r="AB8" s="135"/>
      <c r="AC8" s="135"/>
      <c r="AD8" s="135"/>
      <c r="AE8" s="135"/>
      <c r="AF8" s="135"/>
      <c r="AG8" s="135"/>
      <c r="AH8" s="135"/>
      <c r="AI8" s="135"/>
      <c r="AJ8" s="135"/>
      <c r="AK8" s="135"/>
      <c r="AL8" s="135"/>
      <c r="AM8" s="135"/>
      <c r="AN8" s="135"/>
      <c r="AO8" s="135"/>
      <c r="AP8" s="135"/>
      <c r="AQ8" s="135"/>
      <c r="AR8" s="135"/>
      <c r="AS8" s="135"/>
      <c r="AT8" s="135"/>
      <c r="AU8" s="135"/>
      <c r="AV8" s="135"/>
      <c r="AW8" s="135"/>
      <c r="AX8" s="135"/>
      <c r="AY8" s="135"/>
      <c r="AZ8" s="135"/>
      <c r="BA8" s="135"/>
      <c r="BB8" s="135"/>
      <c r="BC8" s="135"/>
      <c r="BD8" s="135"/>
      <c r="BE8" s="135"/>
      <c r="BF8" s="135"/>
      <c r="BG8" s="135"/>
      <c r="BH8" s="135"/>
      <c r="BI8" s="135"/>
      <c r="BJ8" s="135"/>
      <c r="BK8" s="135"/>
      <c r="BL8" s="135"/>
      <c r="BM8" s="135"/>
      <c r="BN8" s="135"/>
      <c r="BO8" s="135"/>
      <c r="BP8" s="135"/>
      <c r="BQ8" s="135"/>
      <c r="BR8" s="135"/>
      <c r="BS8" s="135"/>
      <c r="BT8" s="135"/>
      <c r="BU8" s="135"/>
      <c r="BV8" s="135"/>
      <c r="BW8" s="135"/>
      <c r="BX8" s="135"/>
      <c r="BY8" s="135"/>
      <c r="BZ8" s="135"/>
      <c r="CA8" s="135"/>
      <c r="CB8" s="135"/>
      <c r="CC8" s="135"/>
      <c r="CD8" s="135"/>
      <c r="CE8" s="135"/>
      <c r="CF8" s="135"/>
      <c r="CG8" s="135"/>
      <c r="CH8" s="135"/>
      <c r="CI8" s="135"/>
      <c r="CJ8" s="135"/>
      <c r="CK8" s="135"/>
      <c r="CL8" s="135"/>
      <c r="CM8" s="135"/>
      <c r="CN8" s="135"/>
      <c r="CO8" s="135"/>
      <c r="CP8" s="135"/>
      <c r="CQ8" s="135"/>
      <c r="CR8" s="135"/>
      <c r="CS8" s="135"/>
      <c r="CT8" s="135"/>
      <c r="CU8" s="135"/>
      <c r="CV8" s="135"/>
      <c r="CW8" s="135"/>
      <c r="CX8" s="135"/>
      <c r="CY8" s="135"/>
      <c r="CZ8" s="135"/>
      <c r="DA8" s="135"/>
      <c r="DB8" s="135"/>
      <c r="DC8" s="135"/>
      <c r="DD8" s="135"/>
      <c r="DE8" s="135"/>
      <c r="DF8" s="135"/>
      <c r="DG8" s="135"/>
      <c r="DH8" s="135"/>
      <c r="DI8" s="135"/>
      <c r="DJ8" s="135"/>
      <c r="DK8" s="135"/>
      <c r="DL8" s="135"/>
      <c r="DM8" s="135"/>
      <c r="DN8" s="135"/>
      <c r="DO8" s="135"/>
      <c r="DP8" s="135"/>
      <c r="DQ8" s="135"/>
      <c r="DR8" s="135"/>
      <c r="DS8" s="135"/>
      <c r="DT8" s="135"/>
      <c r="DU8" s="135"/>
      <c r="DV8" s="135"/>
      <c r="DW8" s="135"/>
      <c r="DX8" s="135"/>
      <c r="DY8" s="135"/>
      <c r="DZ8" s="135"/>
      <c r="EA8" s="135"/>
      <c r="EB8" s="135"/>
      <c r="EC8" s="135"/>
      <c r="ED8" s="135"/>
      <c r="EE8" s="135"/>
      <c r="EF8" s="135"/>
      <c r="EG8" s="135"/>
      <c r="EH8" s="135"/>
      <c r="EI8" s="135"/>
      <c r="EJ8" s="135"/>
      <c r="EK8" s="135"/>
      <c r="EL8" s="135"/>
      <c r="EM8" s="135"/>
      <c r="EN8" s="135"/>
      <c r="EO8" s="135"/>
      <c r="EP8" s="135"/>
      <c r="EQ8" s="135"/>
      <c r="ER8" s="135"/>
      <c r="ES8" s="135"/>
      <c r="ET8" s="135"/>
      <c r="EU8" s="135"/>
      <c r="EV8" s="135"/>
      <c r="EW8" s="135"/>
      <c r="EX8" s="135"/>
      <c r="EY8" s="135"/>
      <c r="EZ8" s="135"/>
      <c r="FA8" s="135"/>
      <c r="FB8" s="135"/>
      <c r="FC8" s="135"/>
      <c r="FD8" s="135"/>
      <c r="FE8" s="135"/>
      <c r="FF8" s="135"/>
      <c r="FG8" s="135"/>
      <c r="FH8" s="135"/>
      <c r="FI8" s="135"/>
      <c r="FJ8" s="135"/>
      <c r="FK8" s="135"/>
      <c r="FL8" s="135"/>
      <c r="FM8" s="135"/>
      <c r="FN8" s="135"/>
      <c r="FO8" s="135"/>
      <c r="FP8" s="135"/>
      <c r="FQ8" s="135"/>
      <c r="FR8" s="135"/>
      <c r="FS8" s="135"/>
      <c r="FT8" s="135"/>
      <c r="FU8" s="135"/>
      <c r="FV8" s="135"/>
      <c r="FW8" s="135"/>
      <c r="FX8" s="135"/>
      <c r="FY8" s="135"/>
      <c r="FZ8" s="135"/>
      <c r="GA8" s="135"/>
      <c r="GB8" s="135"/>
      <c r="GC8" s="135"/>
      <c r="GD8" s="135"/>
      <c r="GE8" s="135"/>
      <c r="GF8" s="135"/>
      <c r="GG8" s="135"/>
      <c r="GH8" s="135"/>
      <c r="GI8" s="135"/>
      <c r="GJ8" s="135"/>
      <c r="GK8" s="135"/>
      <c r="GL8" s="135"/>
      <c r="GM8" s="135"/>
      <c r="GN8" s="135"/>
      <c r="GO8" s="135"/>
      <c r="GP8" s="135"/>
      <c r="GQ8" s="135"/>
      <c r="GR8" s="135"/>
      <c r="GS8" s="135"/>
      <c r="GT8" s="135"/>
      <c r="GU8" s="135"/>
      <c r="GV8" s="135"/>
      <c r="GW8" s="135"/>
      <c r="GX8" s="135"/>
      <c r="GY8" s="135"/>
      <c r="GZ8" s="135"/>
      <c r="HA8" s="135"/>
      <c r="HB8" s="135"/>
      <c r="HC8" s="135"/>
      <c r="HD8" s="135"/>
      <c r="HE8" s="135"/>
      <c r="HF8" s="135"/>
      <c r="HG8" s="135"/>
      <c r="HH8" s="135"/>
      <c r="HI8" s="135"/>
      <c r="HJ8" s="135"/>
      <c r="HK8" s="135"/>
      <c r="HL8" s="135"/>
      <c r="HM8" s="135"/>
      <c r="HN8" s="135"/>
      <c r="HO8" s="135"/>
      <c r="HP8" s="135"/>
      <c r="HQ8" s="135"/>
      <c r="HR8" s="135"/>
      <c r="HS8" s="135"/>
      <c r="HT8" s="135"/>
      <c r="HU8" s="135"/>
      <c r="HV8" s="135"/>
      <c r="HW8" s="135"/>
      <c r="HX8" s="135"/>
      <c r="HY8" s="135"/>
      <c r="HZ8" s="135"/>
      <c r="IA8" s="135"/>
      <c r="IB8" s="135"/>
      <c r="IC8" s="135"/>
      <c r="ID8" s="135"/>
      <c r="IE8" s="135"/>
      <c r="IF8" s="135"/>
      <c r="IG8" s="135"/>
      <c r="IH8" s="135"/>
      <c r="II8" s="135"/>
      <c r="IJ8" s="135"/>
      <c r="IK8" s="135"/>
      <c r="IL8" s="135"/>
      <c r="IM8" s="135"/>
      <c r="IN8" s="135"/>
      <c r="IO8" s="135"/>
      <c r="IP8" s="135"/>
      <c r="IQ8" s="135"/>
      <c r="IR8" s="135"/>
      <c r="IS8" s="135"/>
      <c r="IT8" s="135"/>
      <c r="IU8" s="135"/>
      <c r="IV8" s="135"/>
      <c r="IW8" s="135"/>
      <c r="IX8" s="135"/>
      <c r="IY8" s="135"/>
      <c r="IZ8" s="135"/>
      <c r="JA8" s="135"/>
      <c r="JB8" s="135"/>
      <c r="JC8" s="135"/>
      <c r="JD8" s="135"/>
      <c r="JE8" s="135"/>
      <c r="JF8" s="135"/>
      <c r="JG8" s="135"/>
      <c r="JH8" s="135"/>
      <c r="JI8" s="135"/>
      <c r="JJ8" s="135"/>
      <c r="JK8" s="135"/>
      <c r="JL8" s="135"/>
      <c r="JM8" s="135"/>
      <c r="JN8" s="135"/>
      <c r="JO8" s="135"/>
      <c r="JP8" s="135"/>
      <c r="JQ8" s="135"/>
      <c r="JR8" s="135"/>
      <c r="JS8" s="135"/>
      <c r="JT8" s="135"/>
      <c r="JU8" s="135"/>
      <c r="JV8" s="135"/>
      <c r="JW8" s="135"/>
      <c r="JX8" s="135"/>
      <c r="JY8" s="135"/>
      <c r="JZ8" s="135"/>
      <c r="KA8" s="135"/>
      <c r="KB8" s="135"/>
      <c r="KC8" s="135"/>
      <c r="KD8" s="135"/>
      <c r="KE8" s="135"/>
      <c r="KF8" s="135"/>
      <c r="KG8" s="135"/>
      <c r="KH8" s="135"/>
      <c r="KI8" s="135"/>
      <c r="KJ8" s="135"/>
      <c r="KK8" s="135"/>
      <c r="KL8" s="135"/>
      <c r="KM8" s="135"/>
      <c r="KN8" s="135"/>
      <c r="KO8" s="135"/>
      <c r="KP8" s="135"/>
      <c r="KQ8" s="135"/>
      <c r="KR8" s="135"/>
      <c r="KS8" s="135"/>
      <c r="KT8" s="135"/>
      <c r="KU8" s="135"/>
      <c r="KV8" s="135"/>
      <c r="KW8" s="135"/>
      <c r="KX8" s="135"/>
      <c r="KY8" s="135"/>
      <c r="KZ8" s="135"/>
      <c r="LA8" s="135"/>
      <c r="LB8" s="135"/>
      <c r="LC8" s="135"/>
      <c r="LD8" s="135"/>
      <c r="LE8" s="135"/>
      <c r="LF8" s="135"/>
      <c r="LG8" s="135"/>
      <c r="LH8" s="135"/>
      <c r="LI8" s="135"/>
      <c r="LJ8" s="135"/>
      <c r="LK8" s="135"/>
      <c r="LL8" s="135"/>
      <c r="LM8" s="135"/>
      <c r="LN8" s="135"/>
      <c r="LO8" s="135"/>
      <c r="LP8" s="135"/>
      <c r="LQ8" s="135"/>
      <c r="LR8" s="135"/>
      <c r="LS8" s="135"/>
      <c r="LT8" s="135"/>
      <c r="LU8" s="135"/>
      <c r="LV8" s="135"/>
      <c r="LW8" s="135"/>
      <c r="LX8" s="135"/>
      <c r="LY8" s="135"/>
      <c r="LZ8" s="135"/>
      <c r="MA8" s="135"/>
      <c r="MB8" s="135"/>
      <c r="MC8" s="135"/>
      <c r="MD8" s="135"/>
      <c r="ME8" s="135"/>
      <c r="MF8" s="135"/>
      <c r="MG8" s="135"/>
      <c r="MH8" s="135"/>
      <c r="MI8" s="135"/>
      <c r="MJ8" s="135"/>
      <c r="MK8" s="135"/>
      <c r="ML8" s="135"/>
      <c r="MM8" s="135"/>
      <c r="MN8" s="135"/>
      <c r="MO8" s="135"/>
      <c r="MP8" s="135"/>
      <c r="MQ8" s="135"/>
      <c r="MR8" s="135"/>
      <c r="MS8" s="135"/>
      <c r="MT8" s="135"/>
      <c r="MU8" s="135"/>
      <c r="MV8" s="135"/>
      <c r="MW8" s="135"/>
      <c r="MX8" s="135"/>
      <c r="MY8" s="135"/>
      <c r="MZ8" s="135"/>
      <c r="NA8" s="135"/>
      <c r="NB8" s="135"/>
      <c r="NC8" s="135"/>
      <c r="ND8" s="135"/>
      <c r="NE8" s="135"/>
      <c r="NF8" s="135"/>
      <c r="NG8" s="135"/>
      <c r="NH8" s="135"/>
      <c r="NI8" s="135"/>
      <c r="NJ8" s="135"/>
      <c r="NK8" s="135"/>
      <c r="NL8" s="135"/>
      <c r="NM8" s="135"/>
      <c r="NN8" s="135"/>
      <c r="NO8" s="135"/>
      <c r="NP8" s="135"/>
      <c r="NQ8" s="135"/>
      <c r="NR8" s="135"/>
      <c r="NS8" s="135"/>
      <c r="NT8" s="135"/>
      <c r="NU8" s="135"/>
      <c r="NV8" s="135"/>
      <c r="NW8" s="135"/>
      <c r="NX8" s="135"/>
      <c r="NY8" s="135"/>
      <c r="NZ8" s="135"/>
      <c r="OA8" s="135"/>
      <c r="OB8" s="135"/>
      <c r="OC8" s="135"/>
      <c r="OD8" s="135"/>
      <c r="OE8" s="135"/>
      <c r="OF8" s="135"/>
      <c r="OG8" s="135"/>
      <c r="OH8" s="135"/>
      <c r="OI8" s="135"/>
      <c r="OJ8" s="135"/>
      <c r="OK8" s="135"/>
      <c r="OL8" s="135"/>
      <c r="OM8" s="135"/>
      <c r="ON8" s="135"/>
      <c r="OO8" s="135"/>
      <c r="OP8" s="135"/>
      <c r="OQ8" s="135"/>
      <c r="OR8" s="135"/>
      <c r="OS8" s="135"/>
      <c r="OT8" s="135"/>
      <c r="OU8" s="135"/>
      <c r="OV8" s="135"/>
      <c r="OW8" s="135"/>
      <c r="OX8" s="135"/>
      <c r="OY8" s="135"/>
      <c r="OZ8" s="135"/>
      <c r="PA8" s="135"/>
      <c r="PB8" s="135"/>
      <c r="PC8" s="135"/>
      <c r="PD8" s="135"/>
      <c r="PE8" s="135"/>
      <c r="PF8" s="135"/>
      <c r="PG8" s="135"/>
      <c r="PH8" s="135"/>
      <c r="PI8" s="135"/>
      <c r="PJ8" s="135"/>
      <c r="PK8" s="135"/>
      <c r="PL8" s="135"/>
      <c r="PM8" s="135"/>
      <c r="PN8" s="135"/>
      <c r="PO8" s="135"/>
      <c r="PP8" s="135"/>
      <c r="PQ8" s="135"/>
      <c r="PR8" s="135"/>
      <c r="PS8" s="135"/>
      <c r="PT8" s="135"/>
      <c r="PU8" s="135"/>
      <c r="PV8" s="135"/>
      <c r="PW8" s="135"/>
      <c r="PX8" s="135"/>
      <c r="PY8" s="135"/>
      <c r="PZ8" s="135"/>
      <c r="QA8" s="135"/>
      <c r="QB8" s="135"/>
      <c r="QC8" s="135"/>
      <c r="QD8" s="135"/>
      <c r="QE8" s="135"/>
      <c r="QF8" s="135"/>
      <c r="QG8" s="135"/>
      <c r="QH8" s="135"/>
      <c r="QI8" s="135"/>
      <c r="QJ8" s="135"/>
      <c r="QK8" s="135"/>
      <c r="QL8" s="135"/>
      <c r="QM8" s="135"/>
      <c r="QN8" s="135"/>
      <c r="QO8" s="135"/>
      <c r="QP8" s="135"/>
      <c r="QQ8" s="135"/>
      <c r="QR8" s="135"/>
      <c r="QS8" s="135"/>
      <c r="QT8" s="135"/>
      <c r="QU8" s="135"/>
      <c r="QV8" s="135"/>
      <c r="QW8" s="135"/>
      <c r="QX8" s="135"/>
      <c r="QY8" s="135"/>
      <c r="QZ8" s="135"/>
      <c r="RA8" s="135"/>
      <c r="RB8" s="135"/>
      <c r="RC8" s="135"/>
      <c r="RD8" s="135"/>
      <c r="RE8" s="135"/>
      <c r="RF8" s="135"/>
      <c r="RG8" s="135"/>
      <c r="RH8" s="135"/>
      <c r="RI8" s="135"/>
      <c r="RJ8" s="135"/>
      <c r="RK8" s="135"/>
      <c r="RL8" s="135"/>
      <c r="RM8" s="135"/>
      <c r="RN8" s="135"/>
      <c r="RO8" s="135"/>
      <c r="RP8" s="135"/>
      <c r="RQ8" s="135"/>
      <c r="RR8" s="135"/>
      <c r="RS8" s="135"/>
      <c r="RT8" s="135"/>
      <c r="RU8" s="135"/>
      <c r="RV8" s="135"/>
      <c r="RW8" s="135"/>
      <c r="RX8" s="135"/>
      <c r="RY8" s="135"/>
      <c r="RZ8" s="135"/>
      <c r="SA8" s="135"/>
      <c r="SB8" s="135"/>
      <c r="SC8" s="135"/>
      <c r="SD8" s="135"/>
      <c r="SE8" s="135"/>
      <c r="SF8" s="135"/>
      <c r="SG8" s="135"/>
      <c r="SH8" s="135"/>
      <c r="SI8" s="135"/>
      <c r="SJ8" s="135"/>
      <c r="SK8" s="135"/>
      <c r="SL8" s="135"/>
      <c r="SM8" s="135"/>
      <c r="SN8" s="135"/>
      <c r="SO8" s="135"/>
      <c r="SP8" s="135"/>
      <c r="SQ8" s="135"/>
      <c r="SR8" s="135"/>
      <c r="SS8" s="135"/>
      <c r="ST8" s="135"/>
      <c r="SU8" s="135"/>
      <c r="SV8" s="135"/>
      <c r="SW8" s="135"/>
      <c r="SX8" s="135"/>
      <c r="SY8" s="135"/>
      <c r="SZ8" s="135"/>
      <c r="TA8" s="135"/>
      <c r="TB8" s="135"/>
      <c r="TC8" s="135"/>
      <c r="TD8" s="135"/>
      <c r="TE8" s="135"/>
      <c r="TF8" s="135"/>
      <c r="TG8" s="135"/>
      <c r="TH8" s="135"/>
      <c r="TI8" s="135"/>
      <c r="TJ8" s="135"/>
      <c r="TK8" s="135"/>
      <c r="TL8" s="135"/>
      <c r="TM8" s="135"/>
      <c r="TN8" s="135"/>
      <c r="TO8" s="135"/>
      <c r="TP8" s="135"/>
      <c r="TQ8" s="135"/>
      <c r="TR8" s="135"/>
      <c r="TS8" s="135"/>
      <c r="TT8" s="135"/>
      <c r="TU8" s="135"/>
      <c r="TV8" s="135"/>
      <c r="TW8" s="135"/>
      <c r="TX8" s="135"/>
      <c r="TY8" s="135"/>
      <c r="TZ8" s="135"/>
      <c r="UA8" s="135"/>
      <c r="UB8" s="135"/>
      <c r="UC8" s="135"/>
      <c r="UD8" s="135"/>
      <c r="UE8" s="135"/>
      <c r="UF8" s="135"/>
      <c r="UG8" s="135"/>
      <c r="UH8" s="135"/>
      <c r="UI8" s="135"/>
      <c r="UJ8" s="135"/>
      <c r="UK8" s="135"/>
      <c r="UL8" s="135"/>
      <c r="UM8" s="135"/>
      <c r="UN8" s="135"/>
      <c r="UO8" s="135"/>
      <c r="UP8" s="135"/>
      <c r="UQ8" s="135"/>
      <c r="UR8" s="135"/>
      <c r="US8" s="135"/>
      <c r="UT8" s="135"/>
      <c r="UU8" s="135"/>
      <c r="UV8" s="135"/>
      <c r="UW8" s="135"/>
      <c r="UX8" s="135"/>
      <c r="UY8" s="135"/>
      <c r="UZ8" s="135"/>
      <c r="VA8" s="135"/>
      <c r="VB8" s="135"/>
      <c r="VC8" s="135"/>
      <c r="VD8" s="135"/>
      <c r="VE8" s="135"/>
      <c r="VF8" s="135"/>
      <c r="VG8" s="135"/>
      <c r="VH8" s="135"/>
      <c r="VI8" s="135"/>
      <c r="VJ8" s="135"/>
      <c r="VK8" s="135"/>
      <c r="VL8" s="135"/>
      <c r="VM8" s="135"/>
      <c r="VN8" s="135"/>
      <c r="VO8" s="135"/>
      <c r="VP8" s="135"/>
      <c r="VQ8" s="135"/>
      <c r="VR8" s="135"/>
      <c r="VS8" s="135"/>
      <c r="VT8" s="135"/>
      <c r="VU8" s="135"/>
      <c r="VV8" s="135"/>
      <c r="VW8" s="135"/>
      <c r="VX8" s="135"/>
      <c r="VY8" s="135"/>
      <c r="VZ8" s="135"/>
      <c r="WA8" s="135"/>
      <c r="WB8" s="135"/>
      <c r="WC8" s="135"/>
      <c r="WD8" s="135"/>
      <c r="WE8" s="135"/>
      <c r="WF8" s="135"/>
      <c r="WG8" s="135"/>
      <c r="WH8" s="135"/>
      <c r="WI8" s="135"/>
      <c r="WJ8" s="135"/>
      <c r="WK8" s="135"/>
      <c r="WL8" s="135"/>
      <c r="WM8" s="135"/>
      <c r="WN8" s="135"/>
      <c r="WO8" s="135"/>
      <c r="WP8" s="135"/>
      <c r="WQ8" s="135"/>
      <c r="WR8" s="135"/>
      <c r="WS8" s="135"/>
      <c r="WT8" s="135"/>
      <c r="WU8" s="135"/>
      <c r="WV8" s="135"/>
      <c r="WW8" s="135"/>
      <c r="WX8" s="135"/>
      <c r="WY8" s="135"/>
      <c r="WZ8" s="135"/>
      <c r="XA8" s="135"/>
      <c r="XB8" s="135"/>
      <c r="XC8" s="135"/>
      <c r="XD8" s="135"/>
      <c r="XE8" s="135"/>
      <c r="XF8" s="135"/>
      <c r="XG8" s="135"/>
      <c r="XH8" s="135"/>
      <c r="XI8" s="135"/>
      <c r="XJ8" s="135"/>
      <c r="XK8" s="135"/>
      <c r="XL8" s="135"/>
      <c r="XM8" s="135"/>
      <c r="XN8" s="135"/>
      <c r="XO8" s="135"/>
      <c r="XP8" s="135"/>
      <c r="XQ8" s="135"/>
      <c r="XR8" s="135"/>
      <c r="XS8" s="135"/>
      <c r="XT8" s="135"/>
      <c r="XU8" s="135"/>
      <c r="XV8" s="135"/>
      <c r="XW8" s="135"/>
      <c r="XX8" s="135"/>
      <c r="XY8" s="135"/>
      <c r="XZ8" s="135"/>
      <c r="YA8" s="135"/>
      <c r="YB8" s="135"/>
      <c r="YC8" s="135"/>
      <c r="YD8" s="135"/>
      <c r="YE8" s="135"/>
      <c r="YF8" s="135"/>
      <c r="YG8" s="135"/>
      <c r="YH8" s="135"/>
      <c r="YI8" s="135"/>
      <c r="YJ8" s="135"/>
      <c r="YK8" s="135"/>
      <c r="YL8" s="135"/>
      <c r="YM8" s="135"/>
      <c r="YN8" s="135"/>
      <c r="YO8" s="135"/>
      <c r="YP8" s="135"/>
      <c r="YQ8" s="135"/>
      <c r="YR8" s="135"/>
      <c r="YS8" s="135"/>
      <c r="YT8" s="135"/>
      <c r="YU8" s="135"/>
      <c r="YV8" s="135"/>
      <c r="YW8" s="135"/>
      <c r="YX8" s="135"/>
      <c r="YY8" s="135"/>
      <c r="YZ8" s="135"/>
      <c r="ZA8" s="135"/>
      <c r="ZB8" s="135"/>
      <c r="ZC8" s="135"/>
      <c r="ZD8" s="135"/>
      <c r="ZE8" s="135"/>
      <c r="ZF8" s="135"/>
      <c r="ZG8" s="135"/>
      <c r="ZH8" s="135"/>
      <c r="ZI8" s="135"/>
      <c r="ZJ8" s="135"/>
      <c r="ZK8" s="135"/>
      <c r="ZL8" s="135"/>
      <c r="ZM8" s="135"/>
      <c r="ZN8" s="135"/>
      <c r="ZO8" s="135"/>
      <c r="ZP8" s="135"/>
      <c r="ZQ8" s="135"/>
      <c r="ZR8" s="135"/>
      <c r="ZS8" s="135"/>
      <c r="ZT8" s="135"/>
      <c r="ZU8" s="135"/>
      <c r="ZV8" s="135"/>
      <c r="ZW8" s="135"/>
      <c r="ZX8" s="135"/>
      <c r="ZY8" s="135"/>
      <c r="ZZ8" s="135"/>
      <c r="AAA8" s="135"/>
      <c r="AAB8" s="135"/>
      <c r="AAC8" s="135"/>
      <c r="AAD8" s="135"/>
      <c r="AAE8" s="135"/>
      <c r="AAF8" s="135"/>
      <c r="AAG8" s="135"/>
      <c r="AAH8" s="135"/>
      <c r="AAI8" s="135"/>
      <c r="AAJ8" s="135"/>
      <c r="AAK8" s="135"/>
      <c r="AAL8" s="135"/>
      <c r="AAM8" s="135"/>
      <c r="AAN8" s="135"/>
      <c r="AAO8" s="135"/>
      <c r="AAP8" s="135"/>
      <c r="AAQ8" s="135"/>
      <c r="AAR8" s="135"/>
      <c r="AAS8" s="135"/>
      <c r="AAT8" s="135"/>
      <c r="AAU8" s="135"/>
      <c r="AAV8" s="135"/>
      <c r="AAW8" s="135"/>
      <c r="AAX8" s="135"/>
      <c r="AAY8" s="135"/>
      <c r="AAZ8" s="135"/>
      <c r="ABA8" s="135"/>
      <c r="ABB8" s="135"/>
      <c r="ABC8" s="135"/>
      <c r="ABD8" s="135"/>
      <c r="ABE8" s="135"/>
      <c r="ABF8" s="135"/>
      <c r="ABG8" s="135"/>
      <c r="ABH8" s="135"/>
      <c r="ABI8" s="135"/>
      <c r="ABJ8" s="135"/>
      <c r="ABK8" s="135"/>
      <c r="ABL8" s="135"/>
      <c r="ABM8" s="135"/>
      <c r="ABN8" s="135"/>
      <c r="ABO8" s="135"/>
      <c r="ABP8" s="135"/>
      <c r="ABQ8" s="135"/>
      <c r="ABR8" s="135"/>
      <c r="ABS8" s="135"/>
      <c r="ABT8" s="135"/>
      <c r="ABU8" s="135"/>
      <c r="ABV8" s="135"/>
      <c r="ABW8" s="135"/>
      <c r="ABX8" s="135"/>
      <c r="ABY8" s="135"/>
      <c r="ABZ8" s="135"/>
      <c r="ACA8" s="135"/>
      <c r="ACB8" s="135"/>
      <c r="ACC8" s="135"/>
      <c r="ACD8" s="135"/>
      <c r="ACE8" s="135"/>
      <c r="ACF8" s="135"/>
      <c r="ACG8" s="135"/>
      <c r="ACH8" s="135"/>
      <c r="ACI8" s="135"/>
      <c r="ACJ8" s="135"/>
      <c r="ACK8" s="135"/>
      <c r="ACL8" s="135"/>
      <c r="ACM8" s="135"/>
      <c r="ACN8" s="135"/>
      <c r="ACO8" s="135"/>
      <c r="ACP8" s="135"/>
      <c r="ACQ8" s="135"/>
      <c r="ACR8" s="135"/>
      <c r="ACS8" s="135"/>
      <c r="ACT8" s="135"/>
      <c r="ACU8" s="135"/>
      <c r="ACV8" s="135"/>
      <c r="ACW8" s="135"/>
      <c r="ACX8" s="135"/>
      <c r="ACY8" s="135"/>
      <c r="ACZ8" s="135"/>
      <c r="ADA8" s="135"/>
      <c r="ADB8" s="135"/>
      <c r="ADC8" s="135"/>
      <c r="ADD8" s="135"/>
      <c r="ADE8" s="135"/>
      <c r="ADF8" s="135"/>
      <c r="ADG8" s="135"/>
      <c r="ADH8" s="135"/>
      <c r="ADI8" s="135"/>
      <c r="ADJ8" s="135"/>
      <c r="ADK8" s="135"/>
      <c r="ADL8" s="135"/>
      <c r="ADM8" s="135"/>
      <c r="ADN8" s="135"/>
      <c r="ADO8" s="135"/>
      <c r="ADP8" s="135"/>
      <c r="ADQ8" s="135"/>
      <c r="ADR8" s="135"/>
      <c r="ADS8" s="135"/>
      <c r="ADT8" s="135"/>
      <c r="ADU8" s="135"/>
      <c r="ADV8" s="135"/>
      <c r="ADW8" s="135"/>
      <c r="ADX8" s="135"/>
      <c r="ADY8" s="135"/>
      <c r="ADZ8" s="135"/>
      <c r="AEA8" s="135"/>
      <c r="AEB8" s="135"/>
      <c r="AEC8" s="135"/>
      <c r="AED8" s="135"/>
      <c r="AEE8" s="135"/>
      <c r="AEF8" s="135"/>
      <c r="AEG8" s="135"/>
      <c r="AEH8" s="135"/>
      <c r="AEI8" s="135"/>
      <c r="AEJ8" s="135"/>
      <c r="AEK8" s="135"/>
      <c r="AEL8" s="135"/>
      <c r="AEM8" s="135"/>
      <c r="AEN8" s="135"/>
      <c r="AEO8" s="135"/>
      <c r="AEP8" s="135"/>
      <c r="AEQ8" s="135"/>
      <c r="AER8" s="135"/>
      <c r="AES8" s="135"/>
      <c r="AET8" s="135"/>
      <c r="AEU8" s="135"/>
      <c r="AEV8" s="135"/>
      <c r="AEW8" s="135"/>
      <c r="AEX8" s="135"/>
      <c r="AEY8" s="135"/>
      <c r="AEZ8" s="135"/>
      <c r="AFA8" s="135"/>
      <c r="AFB8" s="135"/>
      <c r="AFC8" s="135"/>
      <c r="AFD8" s="135"/>
      <c r="AFE8" s="135"/>
      <c r="AFF8" s="135"/>
      <c r="AFG8" s="135"/>
      <c r="AFH8" s="135"/>
      <c r="AFI8" s="135"/>
      <c r="AFJ8" s="135"/>
      <c r="AFK8" s="135"/>
      <c r="AFL8" s="135"/>
      <c r="AFM8" s="135"/>
      <c r="AFN8" s="135"/>
      <c r="AFO8" s="135"/>
      <c r="AFP8" s="135"/>
      <c r="AFQ8" s="135"/>
      <c r="AFR8" s="135"/>
      <c r="AFS8" s="135"/>
      <c r="AFT8" s="135"/>
      <c r="AFU8" s="135"/>
      <c r="AFV8" s="135"/>
      <c r="AFW8" s="135"/>
      <c r="AFX8" s="135"/>
      <c r="AFY8" s="135"/>
      <c r="AFZ8" s="135"/>
      <c r="AGA8" s="135"/>
      <c r="AGB8" s="135"/>
      <c r="AGC8" s="135"/>
      <c r="AGD8" s="135"/>
      <c r="AGE8" s="135"/>
      <c r="AGF8" s="135"/>
      <c r="AGG8" s="135"/>
      <c r="AGH8" s="135"/>
      <c r="AGI8" s="135"/>
      <c r="AGJ8" s="135"/>
      <c r="AGK8" s="135"/>
      <c r="AGL8" s="135"/>
      <c r="AGM8" s="135"/>
      <c r="AGN8" s="135"/>
      <c r="AGO8" s="135"/>
      <c r="AGP8" s="135"/>
      <c r="AGQ8" s="135"/>
      <c r="AGR8" s="135"/>
      <c r="AGS8" s="135"/>
      <c r="AGT8" s="135"/>
      <c r="AGU8" s="135"/>
      <c r="AGV8" s="135"/>
      <c r="AGW8" s="135"/>
      <c r="AGX8" s="135"/>
      <c r="AGY8" s="135"/>
      <c r="AGZ8" s="135"/>
      <c r="AHA8" s="135"/>
      <c r="AHB8" s="135"/>
      <c r="AHC8" s="135"/>
      <c r="AHD8" s="135"/>
      <c r="AHE8" s="135"/>
      <c r="AHF8" s="135"/>
      <c r="AHG8" s="135"/>
      <c r="AHH8" s="135"/>
      <c r="AHI8" s="135"/>
      <c r="AHJ8" s="135"/>
      <c r="AHK8" s="135"/>
      <c r="AHL8" s="135"/>
      <c r="AHM8" s="135"/>
      <c r="AHN8" s="135"/>
      <c r="AHO8" s="135"/>
      <c r="AHP8" s="135"/>
      <c r="AHQ8" s="135"/>
      <c r="AHR8" s="135"/>
      <c r="AHS8" s="135"/>
      <c r="AHT8" s="135"/>
      <c r="AHU8" s="135"/>
      <c r="AHV8" s="135"/>
      <c r="AHW8" s="135"/>
      <c r="AHX8" s="135"/>
      <c r="AHY8" s="135"/>
      <c r="AHZ8" s="135"/>
      <c r="AIA8" s="135"/>
      <c r="AIB8" s="135"/>
      <c r="AIC8" s="135"/>
      <c r="AID8" s="135"/>
      <c r="AIE8" s="135"/>
      <c r="AIF8" s="135"/>
      <c r="AIG8" s="135"/>
      <c r="AIH8" s="135"/>
      <c r="AII8" s="135"/>
      <c r="AIJ8" s="135"/>
      <c r="AIK8" s="135"/>
      <c r="AIL8" s="135"/>
      <c r="AIM8" s="135"/>
      <c r="AIN8" s="135"/>
      <c r="AIO8" s="135"/>
      <c r="AIP8" s="135"/>
      <c r="AIQ8" s="135"/>
      <c r="AIR8" s="135"/>
      <c r="AIS8" s="135"/>
      <c r="AIT8" s="135"/>
      <c r="AIU8" s="135"/>
      <c r="AIV8" s="135"/>
      <c r="AIW8" s="135"/>
      <c r="AIX8" s="135"/>
      <c r="AIY8" s="135"/>
      <c r="AIZ8" s="135"/>
      <c r="AJA8" s="135"/>
      <c r="AJB8" s="135"/>
      <c r="AJC8" s="135"/>
      <c r="AJD8" s="135"/>
      <c r="AJE8" s="135"/>
      <c r="AJF8" s="135"/>
      <c r="AJG8" s="135"/>
      <c r="AJH8" s="135"/>
      <c r="AJI8" s="135"/>
      <c r="AJJ8" s="135"/>
      <c r="AJK8" s="135"/>
      <c r="AJL8" s="135"/>
      <c r="AJM8" s="135"/>
      <c r="AJN8" s="135"/>
      <c r="AJO8" s="135"/>
      <c r="AJP8" s="135"/>
      <c r="AJQ8" s="135"/>
      <c r="AJR8" s="135"/>
      <c r="AJS8" s="135"/>
      <c r="AJT8" s="135"/>
      <c r="AJU8" s="135"/>
      <c r="AJV8" s="135"/>
      <c r="AJW8" s="135"/>
      <c r="AJX8" s="135"/>
      <c r="AJY8" s="135"/>
      <c r="AJZ8" s="135"/>
      <c r="AKA8" s="135"/>
      <c r="AKB8" s="135"/>
      <c r="AKC8" s="135"/>
      <c r="AKD8" s="135"/>
      <c r="AKE8" s="135"/>
      <c r="AKF8" s="135"/>
      <c r="AKG8" s="135"/>
      <c r="AKH8" s="135"/>
      <c r="AKI8" s="135"/>
      <c r="AKJ8" s="135"/>
      <c r="AKK8" s="135"/>
      <c r="AKL8" s="135"/>
      <c r="AKM8" s="135"/>
      <c r="AKN8" s="135"/>
      <c r="AKO8" s="135"/>
      <c r="AKP8" s="135"/>
      <c r="AKQ8" s="135"/>
      <c r="AKR8" s="135"/>
      <c r="AKS8" s="135"/>
      <c r="AKT8" s="135"/>
      <c r="AKU8" s="135"/>
      <c r="AKV8" s="135"/>
      <c r="AKW8" s="135"/>
      <c r="AKX8" s="135"/>
      <c r="AKY8" s="135"/>
      <c r="AKZ8" s="135"/>
      <c r="ALA8" s="135"/>
      <c r="ALB8" s="135"/>
      <c r="ALC8" s="135"/>
      <c r="ALD8" s="135"/>
      <c r="ALE8" s="135"/>
      <c r="ALF8" s="135"/>
      <c r="ALG8" s="135"/>
      <c r="ALH8" s="135"/>
      <c r="ALI8" s="135"/>
      <c r="ALJ8" s="135"/>
      <c r="ALK8" s="135"/>
      <c r="ALL8" s="135"/>
      <c r="ALM8" s="135"/>
      <c r="ALN8" s="135"/>
      <c r="ALO8" s="135"/>
      <c r="ALP8" s="135"/>
      <c r="ALQ8" s="135"/>
      <c r="ALR8" s="135"/>
      <c r="ALS8" s="135"/>
      <c r="ALT8" s="135"/>
      <c r="ALU8" s="135"/>
      <c r="ALV8" s="135"/>
      <c r="ALW8" s="135"/>
      <c r="ALX8" s="135"/>
      <c r="ALY8" s="135"/>
      <c r="ALZ8" s="135"/>
      <c r="AMA8" s="135"/>
      <c r="AMB8" s="135"/>
      <c r="AMC8" s="135"/>
      <c r="AMD8" s="135"/>
      <c r="AME8" s="135"/>
      <c r="AMF8" s="135"/>
      <c r="AMG8" s="135"/>
      <c r="AMH8" s="135"/>
      <c r="AMI8" s="135"/>
      <c r="AMJ8" s="135"/>
      <c r="AMK8" s="135"/>
      <c r="AML8" s="135"/>
      <c r="AMM8" s="135"/>
      <c r="AMN8" s="135"/>
      <c r="AMO8" s="135"/>
      <c r="AMP8" s="135"/>
      <c r="AMQ8" s="135"/>
      <c r="AMR8" s="135"/>
      <c r="AMS8" s="135"/>
      <c r="AMT8" s="135"/>
      <c r="AMU8" s="135"/>
      <c r="AMV8" s="135"/>
      <c r="AMW8" s="135"/>
      <c r="AMX8" s="135"/>
      <c r="AMY8" s="135"/>
      <c r="AMZ8" s="135"/>
      <c r="ANA8" s="135"/>
      <c r="ANB8" s="135"/>
      <c r="ANC8" s="135"/>
      <c r="AND8" s="135"/>
      <c r="ANE8" s="135"/>
      <c r="ANF8" s="135"/>
      <c r="ANG8" s="135"/>
      <c r="ANH8" s="135"/>
      <c r="ANI8" s="135"/>
      <c r="ANJ8" s="135"/>
      <c r="ANK8" s="135"/>
      <c r="ANL8" s="135"/>
      <c r="ANM8" s="135"/>
      <c r="ANN8" s="135"/>
      <c r="ANO8" s="135"/>
      <c r="ANP8" s="135"/>
      <c r="ANQ8" s="135"/>
      <c r="ANR8" s="135"/>
      <c r="ANS8" s="135"/>
      <c r="ANT8" s="135"/>
      <c r="ANU8" s="135"/>
      <c r="ANV8" s="135"/>
      <c r="ANW8" s="135"/>
      <c r="ANX8" s="135"/>
      <c r="ANY8" s="135"/>
      <c r="ANZ8" s="135"/>
      <c r="AOA8" s="135"/>
      <c r="AOB8" s="135"/>
      <c r="AOC8" s="135"/>
      <c r="AOD8" s="135"/>
      <c r="AOE8" s="135"/>
      <c r="AOF8" s="135"/>
      <c r="AOG8" s="135"/>
      <c r="AOH8" s="135"/>
      <c r="AOI8" s="135"/>
      <c r="AOJ8" s="135"/>
      <c r="AOK8" s="135"/>
      <c r="AOL8" s="135"/>
      <c r="AOM8" s="135"/>
      <c r="AON8" s="135"/>
      <c r="AOO8" s="135"/>
      <c r="AOP8" s="135"/>
      <c r="AOQ8" s="135"/>
      <c r="AOR8" s="135"/>
      <c r="AOS8" s="135"/>
      <c r="AOT8" s="135"/>
      <c r="AOU8" s="135"/>
      <c r="AOV8" s="135"/>
      <c r="AOW8" s="135"/>
      <c r="AOX8" s="135"/>
      <c r="AOY8" s="135"/>
      <c r="AOZ8" s="135"/>
      <c r="APA8" s="135"/>
      <c r="APB8" s="135"/>
      <c r="APC8" s="135"/>
      <c r="APD8" s="135"/>
      <c r="APE8" s="135"/>
      <c r="APF8" s="135"/>
      <c r="APG8" s="135"/>
      <c r="APH8" s="135"/>
      <c r="API8" s="135"/>
      <c r="APJ8" s="135"/>
      <c r="APK8" s="135"/>
      <c r="APL8" s="135"/>
      <c r="APM8" s="135"/>
      <c r="APN8" s="135"/>
      <c r="APO8" s="135"/>
      <c r="APP8" s="135"/>
      <c r="APQ8" s="135"/>
      <c r="APR8" s="135"/>
      <c r="APS8" s="135"/>
      <c r="APT8" s="135"/>
      <c r="APU8" s="135"/>
      <c r="APV8" s="135"/>
      <c r="APW8" s="135"/>
      <c r="APX8" s="135"/>
      <c r="APY8" s="135"/>
      <c r="APZ8" s="135"/>
      <c r="AQA8" s="135"/>
      <c r="AQB8" s="135"/>
      <c r="AQC8" s="135"/>
      <c r="AQD8" s="135"/>
      <c r="AQE8" s="135"/>
      <c r="AQF8" s="135"/>
      <c r="AQG8" s="135"/>
      <c r="AQH8" s="135"/>
      <c r="AQI8" s="135"/>
      <c r="AQJ8" s="135"/>
      <c r="AQK8" s="135"/>
      <c r="AQL8" s="135"/>
      <c r="AQM8" s="135"/>
      <c r="AQN8" s="135"/>
      <c r="AQO8" s="135"/>
      <c r="AQP8" s="135"/>
      <c r="AQQ8" s="135"/>
      <c r="AQR8" s="135"/>
      <c r="AQS8" s="135"/>
      <c r="AQT8" s="135"/>
      <c r="AQU8" s="135"/>
      <c r="AQV8" s="135"/>
      <c r="AQW8" s="135"/>
      <c r="AQX8" s="135"/>
      <c r="AQY8" s="135"/>
      <c r="AQZ8" s="135"/>
      <c r="ARA8" s="135"/>
      <c r="ARB8" s="135"/>
      <c r="ARC8" s="135"/>
      <c r="ARD8" s="135"/>
      <c r="ARE8" s="135"/>
      <c r="ARF8" s="135"/>
      <c r="ARG8" s="135"/>
      <c r="ARH8" s="135"/>
      <c r="ARI8" s="135"/>
      <c r="ARJ8" s="135"/>
      <c r="ARK8" s="135"/>
      <c r="ARL8" s="135"/>
      <c r="ARM8" s="135"/>
      <c r="ARN8" s="135"/>
      <c r="ARO8" s="135"/>
      <c r="ARP8" s="135"/>
      <c r="ARQ8" s="135"/>
      <c r="ARR8" s="135"/>
      <c r="ARS8" s="135"/>
      <c r="ART8" s="135"/>
      <c r="ARU8" s="135"/>
      <c r="ARV8" s="135"/>
      <c r="ARW8" s="135"/>
      <c r="ARX8" s="135"/>
      <c r="ARY8" s="135"/>
      <c r="ARZ8" s="135"/>
      <c r="ASA8" s="135"/>
      <c r="ASB8" s="135"/>
      <c r="ASC8" s="135"/>
      <c r="ASD8" s="135"/>
      <c r="ASE8" s="135"/>
      <c r="ASF8" s="135"/>
      <c r="ASG8" s="135"/>
      <c r="ASH8" s="135"/>
      <c r="ASI8" s="135"/>
      <c r="ASJ8" s="135"/>
      <c r="ASK8" s="135"/>
      <c r="ASL8" s="135"/>
      <c r="ASM8" s="135"/>
      <c r="ASN8" s="135"/>
      <c r="ASO8" s="135"/>
      <c r="ASP8" s="135"/>
      <c r="ASQ8" s="135"/>
      <c r="ASR8" s="135"/>
      <c r="ASS8" s="135"/>
      <c r="AST8" s="135"/>
      <c r="ASU8" s="135"/>
      <c r="ASV8" s="135"/>
      <c r="ASW8" s="135"/>
      <c r="ASX8" s="135"/>
      <c r="ASY8" s="135"/>
      <c r="ASZ8" s="135"/>
      <c r="ATA8" s="135"/>
      <c r="ATB8" s="135"/>
      <c r="ATC8" s="135"/>
      <c r="ATD8" s="135"/>
      <c r="ATE8" s="135"/>
      <c r="ATF8" s="135"/>
      <c r="ATG8" s="135"/>
      <c r="ATH8" s="135"/>
      <c r="ATI8" s="135"/>
      <c r="ATJ8" s="135"/>
      <c r="ATK8" s="135"/>
      <c r="ATL8" s="135"/>
      <c r="ATM8" s="135"/>
      <c r="ATN8" s="135"/>
      <c r="ATO8" s="135"/>
      <c r="ATP8" s="135"/>
      <c r="ATQ8" s="135"/>
      <c r="ATR8" s="135"/>
      <c r="ATS8" s="135"/>
      <c r="ATT8" s="135"/>
      <c r="ATU8" s="135"/>
      <c r="ATV8" s="135"/>
      <c r="ATW8" s="135"/>
      <c r="ATX8" s="135"/>
      <c r="ATY8" s="135"/>
      <c r="ATZ8" s="135"/>
      <c r="AUA8" s="135"/>
      <c r="AUB8" s="135"/>
      <c r="AUC8" s="135"/>
      <c r="AUD8" s="135"/>
      <c r="AUE8" s="135"/>
      <c r="AUF8" s="135"/>
      <c r="AUG8" s="135"/>
      <c r="AUH8" s="135"/>
      <c r="AUI8" s="135"/>
      <c r="AUJ8" s="135"/>
      <c r="AUK8" s="135"/>
      <c r="AUL8" s="135"/>
      <c r="AUM8" s="135"/>
      <c r="AUN8" s="135"/>
      <c r="AUO8" s="135"/>
      <c r="AUP8" s="135"/>
      <c r="AUQ8" s="135"/>
      <c r="AUR8" s="135"/>
      <c r="AUS8" s="135"/>
      <c r="AUT8" s="135"/>
      <c r="AUU8" s="135"/>
      <c r="AUV8" s="135"/>
      <c r="AUW8" s="135"/>
      <c r="AUX8" s="135"/>
      <c r="AUY8" s="135"/>
      <c r="AUZ8" s="135"/>
      <c r="AVA8" s="135"/>
      <c r="AVB8" s="135"/>
      <c r="AVC8" s="135"/>
      <c r="AVD8" s="135"/>
      <c r="AVE8" s="135"/>
      <c r="AVF8" s="135"/>
      <c r="AVG8" s="135"/>
      <c r="AVH8" s="135"/>
      <c r="AVI8" s="135"/>
      <c r="AVJ8" s="135"/>
      <c r="AVK8" s="135"/>
      <c r="AVL8" s="135"/>
      <c r="AVM8" s="135"/>
      <c r="AVN8" s="135"/>
      <c r="AVO8" s="135"/>
      <c r="AVP8" s="135"/>
      <c r="AVQ8" s="135"/>
      <c r="AVR8" s="135"/>
      <c r="AVS8" s="135"/>
      <c r="AVT8" s="135"/>
      <c r="AVU8" s="135"/>
      <c r="AVV8" s="135"/>
      <c r="AVW8" s="135"/>
      <c r="AVX8" s="135"/>
      <c r="AVY8" s="135"/>
      <c r="AVZ8" s="135"/>
      <c r="AWA8" s="135"/>
      <c r="AWB8" s="135"/>
      <c r="AWC8" s="135"/>
      <c r="AWD8" s="135"/>
      <c r="AWE8" s="135"/>
      <c r="AWF8" s="135"/>
      <c r="AWG8" s="135"/>
      <c r="AWH8" s="135"/>
      <c r="AWI8" s="135"/>
      <c r="AWJ8" s="135"/>
      <c r="AWK8" s="135"/>
      <c r="AWL8" s="135"/>
      <c r="AWM8" s="135"/>
      <c r="AWN8" s="135"/>
      <c r="AWO8" s="135"/>
      <c r="AWP8" s="135"/>
      <c r="AWQ8" s="135"/>
      <c r="AWR8" s="135"/>
      <c r="AWS8" s="135"/>
      <c r="AWT8" s="135"/>
      <c r="AWU8" s="135"/>
      <c r="AWV8" s="135"/>
      <c r="AWW8" s="135"/>
      <c r="AWX8" s="135"/>
      <c r="AWY8" s="135"/>
      <c r="AWZ8" s="135"/>
      <c r="AXA8" s="135"/>
      <c r="AXB8" s="135"/>
      <c r="AXC8" s="135"/>
      <c r="AXD8" s="135"/>
      <c r="AXE8" s="135"/>
      <c r="AXF8" s="135"/>
      <c r="AXG8" s="135"/>
      <c r="AXH8" s="135"/>
      <c r="AXI8" s="135"/>
      <c r="AXJ8" s="135"/>
      <c r="AXK8" s="135"/>
      <c r="AXL8" s="135"/>
      <c r="AXM8" s="135"/>
      <c r="AXN8" s="135"/>
      <c r="AXO8" s="135"/>
      <c r="AXP8" s="135"/>
      <c r="AXQ8" s="135"/>
      <c r="AXR8" s="135"/>
      <c r="AXS8" s="135"/>
      <c r="AXT8" s="135"/>
      <c r="AXU8" s="135"/>
      <c r="AXV8" s="135"/>
      <c r="AXW8" s="135"/>
      <c r="AXX8" s="135"/>
      <c r="AXY8" s="135"/>
      <c r="AXZ8" s="135"/>
      <c r="AYA8" s="135"/>
      <c r="AYB8" s="135"/>
      <c r="AYC8" s="135"/>
      <c r="AYD8" s="135"/>
      <c r="AYE8" s="135"/>
      <c r="AYF8" s="135"/>
      <c r="AYG8" s="135"/>
      <c r="AYH8" s="135"/>
      <c r="AYI8" s="135"/>
      <c r="AYJ8" s="135"/>
      <c r="AYK8" s="135"/>
      <c r="AYL8" s="135"/>
      <c r="AYM8" s="135"/>
      <c r="AYN8" s="135"/>
      <c r="AYO8" s="135"/>
      <c r="AYP8" s="135"/>
      <c r="AYQ8" s="135"/>
      <c r="AYR8" s="135"/>
      <c r="AYS8" s="135"/>
      <c r="AYT8" s="135"/>
      <c r="AYU8" s="135"/>
      <c r="AYV8" s="135"/>
      <c r="AYW8" s="135"/>
      <c r="AYX8" s="135"/>
      <c r="AYY8" s="135"/>
      <c r="AYZ8" s="135"/>
      <c r="AZA8" s="135"/>
      <c r="AZB8" s="135"/>
      <c r="AZC8" s="135"/>
      <c r="AZD8" s="135"/>
      <c r="AZE8" s="135"/>
      <c r="AZF8" s="135"/>
      <c r="AZG8" s="135"/>
      <c r="AZH8" s="135"/>
      <c r="AZI8" s="135"/>
      <c r="AZJ8" s="135"/>
      <c r="AZK8" s="135"/>
      <c r="AZL8" s="135"/>
      <c r="AZM8" s="135"/>
      <c r="AZN8" s="135"/>
      <c r="AZO8" s="135"/>
      <c r="AZP8" s="135"/>
      <c r="AZQ8" s="135"/>
      <c r="AZR8" s="135"/>
      <c r="AZS8" s="135"/>
      <c r="AZT8" s="135"/>
      <c r="AZU8" s="135"/>
      <c r="AZV8" s="135"/>
      <c r="AZW8" s="135"/>
      <c r="AZX8" s="135"/>
      <c r="AZY8" s="135"/>
      <c r="AZZ8" s="135"/>
      <c r="BAA8" s="135"/>
      <c r="BAB8" s="135"/>
      <c r="BAC8" s="135"/>
      <c r="BAD8" s="135"/>
      <c r="BAE8" s="135"/>
      <c r="BAF8" s="135"/>
      <c r="BAG8" s="135"/>
      <c r="BAH8" s="135"/>
      <c r="BAI8" s="135"/>
      <c r="BAJ8" s="135"/>
      <c r="BAK8" s="135"/>
      <c r="BAL8" s="135"/>
      <c r="BAM8" s="135"/>
      <c r="BAN8" s="135"/>
      <c r="BAO8" s="135"/>
      <c r="BAP8" s="135"/>
      <c r="BAQ8" s="135"/>
      <c r="BAR8" s="135"/>
      <c r="BAS8" s="135"/>
      <c r="BAT8" s="135"/>
      <c r="BAU8" s="135"/>
      <c r="BAV8" s="135"/>
      <c r="BAW8" s="135"/>
      <c r="BAX8" s="135"/>
      <c r="BAY8" s="135"/>
      <c r="BAZ8" s="135"/>
      <c r="BBA8" s="135"/>
      <c r="BBB8" s="135"/>
      <c r="BBC8" s="135"/>
      <c r="BBD8" s="135"/>
      <c r="BBE8" s="135"/>
      <c r="BBF8" s="135"/>
      <c r="BBG8" s="135"/>
      <c r="BBH8" s="135"/>
      <c r="BBI8" s="135"/>
      <c r="BBJ8" s="135"/>
      <c r="BBK8" s="135"/>
      <c r="BBL8" s="135"/>
      <c r="BBM8" s="135"/>
      <c r="BBN8" s="135"/>
      <c r="BBO8" s="135"/>
      <c r="BBP8" s="135"/>
      <c r="BBQ8" s="135"/>
      <c r="BBR8" s="135"/>
      <c r="BBS8" s="135"/>
      <c r="BBT8" s="135"/>
      <c r="BBU8" s="135"/>
      <c r="BBV8" s="135"/>
      <c r="BBW8" s="135"/>
      <c r="BBX8" s="135"/>
      <c r="BBY8" s="135"/>
      <c r="BBZ8" s="135"/>
      <c r="BCA8" s="135"/>
      <c r="BCB8" s="135"/>
      <c r="BCC8" s="135"/>
      <c r="BCD8" s="135"/>
      <c r="BCE8" s="135"/>
      <c r="BCF8" s="135"/>
      <c r="BCG8" s="135"/>
      <c r="BCH8" s="135"/>
      <c r="BCI8" s="135"/>
      <c r="BCJ8" s="135"/>
      <c r="BCK8" s="135"/>
      <c r="BCL8" s="135"/>
      <c r="BCM8" s="135"/>
      <c r="BCN8" s="135"/>
      <c r="BCO8" s="135"/>
      <c r="BCP8" s="135"/>
      <c r="BCQ8" s="135"/>
      <c r="BCR8" s="135"/>
      <c r="BCS8" s="135"/>
      <c r="BCT8" s="135"/>
      <c r="BCU8" s="135"/>
      <c r="BCV8" s="135"/>
      <c r="BCW8" s="135"/>
      <c r="BCX8" s="135"/>
      <c r="BCY8" s="135"/>
      <c r="BCZ8" s="135"/>
      <c r="BDA8" s="135"/>
      <c r="BDB8" s="135"/>
      <c r="BDC8" s="135"/>
      <c r="BDD8" s="135"/>
      <c r="BDE8" s="135"/>
      <c r="BDF8" s="135"/>
      <c r="BDG8" s="135"/>
      <c r="BDH8" s="135"/>
      <c r="BDI8" s="135"/>
      <c r="BDJ8" s="135"/>
      <c r="BDK8" s="135"/>
      <c r="BDL8" s="135"/>
      <c r="BDM8" s="135"/>
      <c r="BDN8" s="135"/>
      <c r="BDO8" s="135"/>
      <c r="BDP8" s="135"/>
      <c r="BDQ8" s="135"/>
      <c r="BDR8" s="135"/>
      <c r="BDS8" s="135"/>
      <c r="BDT8" s="135"/>
      <c r="BDU8" s="135"/>
      <c r="BDV8" s="135"/>
      <c r="BDW8" s="135"/>
      <c r="BDX8" s="135"/>
      <c r="BDY8" s="135"/>
      <c r="BDZ8" s="135"/>
      <c r="BEA8" s="135"/>
      <c r="BEB8" s="135"/>
      <c r="BEC8" s="135"/>
      <c r="BED8" s="135"/>
      <c r="BEE8" s="135"/>
      <c r="BEF8" s="135"/>
      <c r="BEG8" s="135"/>
      <c r="BEH8" s="135"/>
      <c r="BEI8" s="135"/>
      <c r="BEJ8" s="135"/>
      <c r="BEK8" s="135"/>
      <c r="BEL8" s="135"/>
      <c r="BEM8" s="135"/>
      <c r="BEN8" s="135"/>
      <c r="BEO8" s="135"/>
      <c r="BEP8" s="135"/>
      <c r="BEQ8" s="135"/>
      <c r="BER8" s="135"/>
      <c r="BES8" s="135"/>
      <c r="BET8" s="135"/>
      <c r="BEU8" s="135"/>
      <c r="BEV8" s="135"/>
      <c r="BEW8" s="135"/>
      <c r="BEX8" s="135"/>
      <c r="BEY8" s="135"/>
      <c r="BEZ8" s="135"/>
      <c r="BFA8" s="135"/>
      <c r="BFB8" s="135"/>
      <c r="BFC8" s="135"/>
      <c r="BFD8" s="135"/>
      <c r="BFE8" s="135"/>
      <c r="BFF8" s="135"/>
      <c r="BFG8" s="135"/>
      <c r="BFH8" s="135"/>
      <c r="BFI8" s="135"/>
      <c r="BFJ8" s="135"/>
      <c r="BFK8" s="135"/>
      <c r="BFL8" s="135"/>
      <c r="BFM8" s="135"/>
      <c r="BFN8" s="135"/>
      <c r="BFO8" s="135"/>
      <c r="BFP8" s="135"/>
      <c r="BFQ8" s="135"/>
      <c r="BFR8" s="135"/>
      <c r="BFS8" s="135"/>
      <c r="BFT8" s="135"/>
      <c r="BFU8" s="135"/>
      <c r="BFV8" s="135"/>
      <c r="BFW8" s="135"/>
      <c r="BFX8" s="135"/>
      <c r="BFY8" s="135"/>
      <c r="BFZ8" s="135"/>
      <c r="BGA8" s="135"/>
      <c r="BGB8" s="135"/>
      <c r="BGC8" s="135"/>
      <c r="BGD8" s="135"/>
      <c r="BGE8" s="135"/>
      <c r="BGF8" s="135"/>
      <c r="BGG8" s="135"/>
      <c r="BGH8" s="135"/>
      <c r="BGI8" s="135"/>
      <c r="BGJ8" s="135"/>
      <c r="BGK8" s="135"/>
      <c r="BGL8" s="135"/>
      <c r="BGM8" s="135"/>
      <c r="BGN8" s="135"/>
      <c r="BGO8" s="135"/>
      <c r="BGP8" s="135"/>
      <c r="BGQ8" s="135"/>
      <c r="BGR8" s="135"/>
      <c r="BGS8" s="135"/>
      <c r="BGT8" s="135"/>
      <c r="BGU8" s="135"/>
      <c r="BGV8" s="135"/>
      <c r="BGW8" s="135"/>
      <c r="BGX8" s="135"/>
      <c r="BGY8" s="135"/>
      <c r="BGZ8" s="135"/>
      <c r="BHA8" s="135"/>
      <c r="BHB8" s="135"/>
      <c r="BHC8" s="135"/>
      <c r="BHD8" s="135"/>
      <c r="BHE8" s="135"/>
      <c r="BHF8" s="135"/>
      <c r="BHG8" s="135"/>
      <c r="BHH8" s="135"/>
      <c r="BHI8" s="135"/>
      <c r="BHJ8" s="135"/>
      <c r="BHK8" s="135"/>
      <c r="BHL8" s="135"/>
      <c r="BHM8" s="135"/>
      <c r="BHN8" s="135"/>
      <c r="BHO8" s="135"/>
      <c r="BHP8" s="135"/>
      <c r="BHQ8" s="135"/>
      <c r="BHR8" s="135"/>
      <c r="BHS8" s="135"/>
      <c r="BHT8" s="135"/>
      <c r="BHU8" s="135"/>
      <c r="BHV8" s="135"/>
      <c r="BHW8" s="135"/>
      <c r="BHX8" s="135"/>
      <c r="BHY8" s="135"/>
      <c r="BHZ8" s="135"/>
      <c r="BIA8" s="135"/>
      <c r="BIB8" s="135"/>
      <c r="BIC8" s="135"/>
      <c r="BID8" s="135"/>
      <c r="BIE8" s="135"/>
      <c r="BIF8" s="135"/>
      <c r="BIG8" s="135"/>
      <c r="BIH8" s="135"/>
      <c r="BII8" s="135"/>
      <c r="BIJ8" s="135"/>
      <c r="BIK8" s="135"/>
      <c r="BIL8" s="135"/>
      <c r="BIM8" s="135"/>
      <c r="BIN8" s="135"/>
      <c r="BIO8" s="135"/>
      <c r="BIP8" s="135"/>
      <c r="BIQ8" s="135"/>
      <c r="BIR8" s="135"/>
      <c r="BIS8" s="135"/>
      <c r="BIT8" s="135"/>
      <c r="BIU8" s="135"/>
      <c r="BIV8" s="135"/>
      <c r="BIW8" s="135"/>
      <c r="BIX8" s="135"/>
      <c r="BIY8" s="135"/>
      <c r="BIZ8" s="135"/>
      <c r="BJA8" s="135"/>
      <c r="BJB8" s="135"/>
      <c r="BJC8" s="135"/>
      <c r="BJD8" s="135"/>
      <c r="BJE8" s="135"/>
      <c r="BJF8" s="135"/>
      <c r="BJG8" s="135"/>
      <c r="BJH8" s="135"/>
      <c r="BJI8" s="135"/>
      <c r="BJJ8" s="135"/>
      <c r="BJK8" s="135"/>
      <c r="BJL8" s="135"/>
      <c r="BJM8" s="135"/>
      <c r="BJN8" s="135"/>
      <c r="BJO8" s="135"/>
      <c r="BJP8" s="135"/>
      <c r="BJQ8" s="135"/>
      <c r="BJR8" s="135"/>
      <c r="BJS8" s="135"/>
      <c r="BJT8" s="135"/>
      <c r="BJU8" s="135"/>
      <c r="BJV8" s="135"/>
      <c r="BJW8" s="135"/>
      <c r="BJX8" s="135"/>
      <c r="BJY8" s="135"/>
      <c r="BJZ8" s="135"/>
      <c r="BKA8" s="135"/>
      <c r="BKB8" s="135"/>
      <c r="BKC8" s="135"/>
      <c r="BKD8" s="135"/>
      <c r="BKE8" s="135"/>
      <c r="BKF8" s="135"/>
      <c r="BKG8" s="135"/>
      <c r="BKH8" s="135"/>
      <c r="BKI8" s="135"/>
      <c r="BKJ8" s="135"/>
      <c r="BKK8" s="135"/>
      <c r="BKL8" s="135"/>
      <c r="BKM8" s="135"/>
      <c r="BKN8" s="135"/>
      <c r="BKO8" s="135"/>
      <c r="BKP8" s="135"/>
      <c r="BKQ8" s="135"/>
      <c r="BKR8" s="135"/>
      <c r="BKS8" s="135"/>
      <c r="BKT8" s="135"/>
      <c r="BKU8" s="135"/>
      <c r="BKV8" s="135"/>
      <c r="BKW8" s="135"/>
      <c r="BKX8" s="135"/>
      <c r="BKY8" s="135"/>
      <c r="BKZ8" s="135"/>
      <c r="BLA8" s="135"/>
      <c r="BLB8" s="135"/>
      <c r="BLC8" s="135"/>
      <c r="BLD8" s="135"/>
      <c r="BLE8" s="135"/>
      <c r="BLF8" s="135"/>
      <c r="BLG8" s="135"/>
      <c r="BLH8" s="135"/>
      <c r="BLI8" s="135"/>
      <c r="BLJ8" s="135"/>
      <c r="BLK8" s="135"/>
      <c r="BLL8" s="135"/>
      <c r="BLM8" s="135"/>
      <c r="BLN8" s="135"/>
      <c r="BLO8" s="135"/>
      <c r="BLP8" s="135"/>
      <c r="BLQ8" s="135"/>
      <c r="BLR8" s="135"/>
      <c r="BLS8" s="135"/>
      <c r="BLT8" s="135"/>
      <c r="BLU8" s="135"/>
      <c r="BLV8" s="135"/>
      <c r="BLW8" s="135"/>
      <c r="BLX8" s="135"/>
      <c r="BLY8" s="135"/>
      <c r="BLZ8" s="135"/>
      <c r="BMA8" s="135"/>
      <c r="BMB8" s="135"/>
      <c r="BMC8" s="135"/>
      <c r="BMD8" s="135"/>
      <c r="BME8" s="135"/>
      <c r="BMF8" s="135"/>
      <c r="BMG8" s="135"/>
      <c r="BMH8" s="135"/>
      <c r="BMI8" s="135"/>
      <c r="BMJ8" s="135"/>
      <c r="BMK8" s="135"/>
      <c r="BML8" s="135"/>
      <c r="BMM8" s="135"/>
      <c r="BMN8" s="135"/>
      <c r="BMO8" s="135"/>
      <c r="BMP8" s="135"/>
      <c r="BMQ8" s="135"/>
      <c r="BMR8" s="135"/>
      <c r="BMS8" s="135"/>
      <c r="BMT8" s="135"/>
      <c r="BMU8" s="135"/>
      <c r="BMV8" s="135"/>
      <c r="BMW8" s="135"/>
      <c r="BMX8" s="135"/>
      <c r="BMY8" s="135"/>
      <c r="BMZ8" s="135"/>
      <c r="BNA8" s="135"/>
      <c r="BNB8" s="135"/>
      <c r="BNC8" s="135"/>
      <c r="BND8" s="135"/>
      <c r="BNE8" s="135"/>
      <c r="BNF8" s="135"/>
      <c r="BNG8" s="135"/>
      <c r="BNH8" s="135"/>
      <c r="BNI8" s="135"/>
      <c r="BNJ8" s="135"/>
      <c r="BNK8" s="135"/>
      <c r="BNL8" s="135"/>
      <c r="BNM8" s="135"/>
      <c r="BNN8" s="135"/>
      <c r="BNO8" s="135"/>
      <c r="BNP8" s="135"/>
      <c r="BNQ8" s="135"/>
      <c r="BNR8" s="135"/>
      <c r="BNS8" s="135"/>
      <c r="BNT8" s="135"/>
      <c r="BNU8" s="135"/>
      <c r="BNV8" s="135"/>
      <c r="BNW8" s="135"/>
      <c r="BNX8" s="135"/>
      <c r="BNY8" s="135"/>
      <c r="BNZ8" s="135"/>
      <c r="BOA8" s="135"/>
      <c r="BOB8" s="135"/>
      <c r="BOC8" s="135"/>
      <c r="BOD8" s="135"/>
      <c r="BOE8" s="135"/>
      <c r="BOF8" s="135"/>
      <c r="BOG8" s="135"/>
      <c r="BOH8" s="135"/>
      <c r="BOI8" s="135"/>
      <c r="BOJ8" s="135"/>
      <c r="BOK8" s="135"/>
      <c r="BOL8" s="135"/>
      <c r="BOM8" s="135"/>
      <c r="BON8" s="135"/>
      <c r="BOO8" s="135"/>
      <c r="BOP8" s="135"/>
      <c r="BOQ8" s="135"/>
      <c r="BOR8" s="135"/>
      <c r="BOS8" s="135"/>
      <c r="BOT8" s="135"/>
      <c r="BOU8" s="135"/>
      <c r="BOV8" s="135"/>
      <c r="BOW8" s="135"/>
      <c r="BOX8" s="135"/>
      <c r="BOY8" s="135"/>
      <c r="BOZ8" s="135"/>
      <c r="BPA8" s="135"/>
      <c r="BPB8" s="135"/>
      <c r="BPC8" s="135"/>
      <c r="BPD8" s="135"/>
      <c r="BPE8" s="135"/>
      <c r="BPF8" s="135"/>
      <c r="BPG8" s="135"/>
      <c r="BPH8" s="135"/>
      <c r="BPI8" s="135"/>
      <c r="BPJ8" s="135"/>
      <c r="BPK8" s="135"/>
      <c r="BPL8" s="135"/>
      <c r="BPM8" s="135"/>
      <c r="BPN8" s="135"/>
      <c r="BPO8" s="135"/>
      <c r="BPP8" s="135"/>
      <c r="BPQ8" s="135"/>
      <c r="BPR8" s="135"/>
      <c r="BPS8" s="135"/>
      <c r="BPT8" s="135"/>
      <c r="BPU8" s="135"/>
      <c r="BPV8" s="135"/>
      <c r="BPW8" s="135"/>
      <c r="BPX8" s="135"/>
      <c r="BPY8" s="135"/>
      <c r="BPZ8" s="135"/>
      <c r="BQA8" s="135"/>
      <c r="BQB8" s="135"/>
      <c r="BQC8" s="135"/>
      <c r="BQD8" s="135"/>
      <c r="BQE8" s="135"/>
      <c r="BQF8" s="135"/>
      <c r="BQG8" s="135"/>
      <c r="BQH8" s="135"/>
      <c r="BQI8" s="135"/>
      <c r="BQJ8" s="135"/>
      <c r="BQK8" s="135"/>
      <c r="BQL8" s="135"/>
      <c r="BQM8" s="135"/>
      <c r="BQN8" s="135"/>
      <c r="BQO8" s="135"/>
      <c r="BQP8" s="135"/>
      <c r="BQQ8" s="135"/>
      <c r="BQR8" s="135"/>
      <c r="BQS8" s="135"/>
      <c r="BQT8" s="135"/>
      <c r="BQU8" s="135"/>
      <c r="BQV8" s="135"/>
      <c r="BQW8" s="135"/>
      <c r="BQX8" s="135"/>
      <c r="BQY8" s="135"/>
      <c r="BQZ8" s="135"/>
      <c r="BRA8" s="135"/>
      <c r="BRB8" s="135"/>
      <c r="BRC8" s="135"/>
      <c r="BRD8" s="135"/>
      <c r="BRE8" s="135"/>
      <c r="BRF8" s="135"/>
      <c r="BRG8" s="135"/>
      <c r="BRH8" s="135"/>
      <c r="BRI8" s="135"/>
      <c r="BRJ8" s="135"/>
      <c r="BRK8" s="135"/>
      <c r="BRL8" s="135"/>
      <c r="BRM8" s="135"/>
      <c r="BRN8" s="135"/>
      <c r="BRO8" s="135"/>
      <c r="BRP8" s="135"/>
      <c r="BRQ8" s="135"/>
      <c r="BRR8" s="135"/>
      <c r="BRS8" s="135"/>
      <c r="BRT8" s="135"/>
      <c r="BRU8" s="135"/>
      <c r="BRV8" s="135"/>
      <c r="BRW8" s="135"/>
      <c r="BRX8" s="135"/>
      <c r="BRY8" s="135"/>
      <c r="BRZ8" s="135"/>
      <c r="BSA8" s="135"/>
      <c r="BSB8" s="135"/>
      <c r="BSC8" s="135"/>
      <c r="BSD8" s="135"/>
      <c r="BSE8" s="135"/>
      <c r="BSF8" s="135"/>
      <c r="BSG8" s="135"/>
      <c r="BSH8" s="135"/>
      <c r="BSI8" s="135"/>
      <c r="BSJ8" s="135"/>
      <c r="BSK8" s="135"/>
      <c r="BSL8" s="135"/>
      <c r="BSM8" s="135"/>
      <c r="BSN8" s="135"/>
      <c r="BSO8" s="135"/>
      <c r="BSP8" s="135"/>
      <c r="BSQ8" s="135"/>
      <c r="BSR8" s="135"/>
      <c r="BSS8" s="135"/>
      <c r="BST8" s="135"/>
      <c r="BSU8" s="135"/>
      <c r="BSV8" s="135"/>
      <c r="BSW8" s="135"/>
      <c r="BSX8" s="135"/>
      <c r="BSY8" s="135"/>
      <c r="BSZ8" s="135"/>
      <c r="BTA8" s="135"/>
      <c r="BTB8" s="135"/>
      <c r="BTC8" s="135"/>
      <c r="BTD8" s="135"/>
      <c r="BTE8" s="135"/>
      <c r="BTF8" s="135"/>
      <c r="BTG8" s="135"/>
      <c r="BTH8" s="135"/>
      <c r="BTI8" s="135"/>
      <c r="BTJ8" s="135"/>
      <c r="BTK8" s="135"/>
      <c r="BTL8" s="135"/>
      <c r="BTM8" s="135"/>
      <c r="BTN8" s="135"/>
      <c r="BTO8" s="135"/>
      <c r="BTP8" s="135"/>
      <c r="BTQ8" s="135"/>
      <c r="BTR8" s="135"/>
      <c r="BTS8" s="135"/>
      <c r="BTT8" s="135"/>
      <c r="BTU8" s="135"/>
      <c r="BTV8" s="135"/>
      <c r="BTW8" s="135"/>
      <c r="BTX8" s="135"/>
      <c r="BTY8" s="135"/>
      <c r="BTZ8" s="135"/>
      <c r="BUA8" s="135"/>
      <c r="BUB8" s="135"/>
      <c r="BUC8" s="135"/>
      <c r="BUD8" s="135"/>
      <c r="BUE8" s="135"/>
      <c r="BUF8" s="135"/>
      <c r="BUG8" s="135"/>
      <c r="BUH8" s="135"/>
      <c r="BUI8" s="135"/>
      <c r="BUJ8" s="135"/>
      <c r="BUK8" s="135"/>
      <c r="BUL8" s="135"/>
      <c r="BUM8" s="135"/>
      <c r="BUN8" s="135"/>
      <c r="BUO8" s="135"/>
      <c r="BUP8" s="135"/>
      <c r="BUQ8" s="135"/>
      <c r="BUR8" s="135"/>
      <c r="BUS8" s="135"/>
      <c r="BUT8" s="135"/>
      <c r="BUU8" s="135"/>
      <c r="BUV8" s="135"/>
      <c r="BUW8" s="135"/>
      <c r="BUX8" s="135"/>
      <c r="BUY8" s="135"/>
      <c r="BUZ8" s="135"/>
      <c r="BVA8" s="135"/>
      <c r="BVB8" s="135"/>
      <c r="BVC8" s="135"/>
      <c r="BVD8" s="135"/>
      <c r="BVE8" s="135"/>
      <c r="BVF8" s="135"/>
      <c r="BVG8" s="135"/>
      <c r="BVH8" s="135"/>
      <c r="BVI8" s="135"/>
      <c r="BVJ8" s="135"/>
      <c r="BVK8" s="135"/>
      <c r="BVL8" s="135"/>
      <c r="BVM8" s="135"/>
      <c r="BVN8" s="135"/>
      <c r="BVO8" s="135"/>
      <c r="BVP8" s="135"/>
      <c r="BVQ8" s="135"/>
      <c r="BVR8" s="135"/>
      <c r="BVS8" s="135"/>
      <c r="BVT8" s="135"/>
      <c r="BVU8" s="135"/>
      <c r="BVV8" s="135"/>
      <c r="BVW8" s="135"/>
      <c r="BVX8" s="135"/>
      <c r="BVY8" s="135"/>
      <c r="BVZ8" s="135"/>
      <c r="BWA8" s="135"/>
      <c r="BWB8" s="135"/>
      <c r="BWC8" s="135"/>
      <c r="BWD8" s="135"/>
      <c r="BWE8" s="135"/>
      <c r="BWF8" s="135"/>
      <c r="BWG8" s="135"/>
      <c r="BWH8" s="135"/>
      <c r="BWI8" s="135"/>
      <c r="BWJ8" s="135"/>
      <c r="BWK8" s="135"/>
      <c r="BWL8" s="135"/>
      <c r="BWM8" s="135"/>
      <c r="BWN8" s="135"/>
      <c r="BWO8" s="135"/>
      <c r="BWP8" s="135"/>
      <c r="BWQ8" s="135"/>
      <c r="BWR8" s="135"/>
      <c r="BWS8" s="135"/>
      <c r="BWT8" s="135"/>
      <c r="BWU8" s="135"/>
      <c r="BWV8" s="135"/>
      <c r="BWW8" s="135"/>
      <c r="BWX8" s="135"/>
      <c r="BWY8" s="135"/>
      <c r="BWZ8" s="135"/>
      <c r="BXA8" s="135"/>
      <c r="BXB8" s="135"/>
      <c r="BXC8" s="135"/>
      <c r="BXD8" s="135"/>
      <c r="BXE8" s="135"/>
      <c r="BXF8" s="135"/>
      <c r="BXG8" s="135"/>
      <c r="BXH8" s="135"/>
      <c r="BXI8" s="135"/>
      <c r="BXJ8" s="135"/>
      <c r="BXK8" s="135"/>
      <c r="BXL8" s="135"/>
      <c r="BXM8" s="135"/>
      <c r="BXN8" s="135"/>
      <c r="BXO8" s="135"/>
      <c r="BXP8" s="135"/>
      <c r="BXQ8" s="135"/>
      <c r="BXR8" s="135"/>
      <c r="BXS8" s="135"/>
      <c r="BXT8" s="135"/>
      <c r="BXU8" s="135"/>
      <c r="BXV8" s="135"/>
      <c r="BXW8" s="135"/>
      <c r="BXX8" s="135"/>
      <c r="BXY8" s="135"/>
      <c r="BXZ8" s="135"/>
      <c r="BYA8" s="135"/>
      <c r="BYB8" s="135"/>
      <c r="BYC8" s="135"/>
      <c r="BYD8" s="135"/>
      <c r="BYE8" s="135"/>
      <c r="BYF8" s="135"/>
      <c r="BYG8" s="135"/>
      <c r="BYH8" s="135"/>
      <c r="BYI8" s="135"/>
      <c r="BYJ8" s="135"/>
      <c r="BYK8" s="135"/>
      <c r="BYL8" s="135"/>
      <c r="BYM8" s="135"/>
      <c r="BYN8" s="135"/>
      <c r="BYO8" s="135"/>
      <c r="BYP8" s="135"/>
      <c r="BYQ8" s="135"/>
      <c r="BYR8" s="135"/>
      <c r="BYS8" s="135"/>
      <c r="BYT8" s="135"/>
      <c r="BYU8" s="135"/>
      <c r="BYV8" s="135"/>
      <c r="BYW8" s="135"/>
      <c r="BYX8" s="135"/>
      <c r="BYY8" s="135"/>
      <c r="BYZ8" s="135"/>
      <c r="BZA8" s="135"/>
      <c r="BZB8" s="135"/>
      <c r="BZC8" s="135"/>
      <c r="BZD8" s="135"/>
      <c r="BZE8" s="135"/>
      <c r="BZF8" s="135"/>
      <c r="BZG8" s="135"/>
      <c r="BZH8" s="135"/>
      <c r="BZI8" s="135"/>
      <c r="BZJ8" s="135"/>
      <c r="BZK8" s="135"/>
      <c r="BZL8" s="135"/>
      <c r="BZM8" s="135"/>
      <c r="BZN8" s="135"/>
      <c r="BZO8" s="135"/>
      <c r="BZP8" s="135"/>
      <c r="BZQ8" s="135"/>
      <c r="BZR8" s="135"/>
      <c r="BZS8" s="135"/>
      <c r="BZT8" s="135"/>
      <c r="BZU8" s="135"/>
      <c r="BZV8" s="135"/>
      <c r="BZW8" s="135"/>
      <c r="BZX8" s="135"/>
      <c r="BZY8" s="135"/>
      <c r="BZZ8" s="135"/>
      <c r="CAA8" s="135"/>
      <c r="CAB8" s="135"/>
      <c r="CAC8" s="135"/>
      <c r="CAD8" s="135"/>
      <c r="CAE8" s="135"/>
      <c r="CAF8" s="135"/>
      <c r="CAG8" s="135"/>
      <c r="CAH8" s="135"/>
      <c r="CAI8" s="135"/>
      <c r="CAJ8" s="135"/>
      <c r="CAK8" s="135"/>
      <c r="CAL8" s="135"/>
      <c r="CAM8" s="135"/>
      <c r="CAN8" s="135"/>
      <c r="CAO8" s="135"/>
      <c r="CAP8" s="135"/>
      <c r="CAQ8" s="135"/>
      <c r="CAR8" s="135"/>
      <c r="CAS8" s="135"/>
      <c r="CAT8" s="135"/>
      <c r="CAU8" s="135"/>
      <c r="CAV8" s="135"/>
      <c r="CAW8" s="135"/>
      <c r="CAX8" s="135"/>
      <c r="CAY8" s="135"/>
      <c r="CAZ8" s="135"/>
      <c r="CBA8" s="135"/>
      <c r="CBB8" s="135"/>
      <c r="CBC8" s="135"/>
      <c r="CBD8" s="135"/>
      <c r="CBE8" s="135"/>
      <c r="CBF8" s="135"/>
      <c r="CBG8" s="135"/>
      <c r="CBH8" s="135"/>
      <c r="CBI8" s="135"/>
      <c r="CBJ8" s="135"/>
      <c r="CBK8" s="135"/>
      <c r="CBL8" s="135"/>
      <c r="CBM8" s="135"/>
      <c r="CBN8" s="135"/>
      <c r="CBO8" s="135"/>
      <c r="CBP8" s="135"/>
      <c r="CBQ8" s="135"/>
      <c r="CBR8" s="135"/>
      <c r="CBS8" s="135"/>
      <c r="CBT8" s="135"/>
      <c r="CBU8" s="135"/>
      <c r="CBV8" s="135"/>
      <c r="CBW8" s="135"/>
      <c r="CBX8" s="135"/>
      <c r="CBY8" s="135"/>
      <c r="CBZ8" s="135"/>
      <c r="CCA8" s="135"/>
      <c r="CCB8" s="135"/>
      <c r="CCC8" s="135"/>
      <c r="CCD8" s="135"/>
      <c r="CCE8" s="135"/>
      <c r="CCF8" s="135"/>
      <c r="CCG8" s="135"/>
      <c r="CCH8" s="135"/>
      <c r="CCI8" s="135"/>
      <c r="CCJ8" s="135"/>
      <c r="CCK8" s="135"/>
      <c r="CCL8" s="135"/>
      <c r="CCM8" s="135"/>
      <c r="CCN8" s="135"/>
      <c r="CCO8" s="135"/>
      <c r="CCP8" s="135"/>
      <c r="CCQ8" s="135"/>
      <c r="CCR8" s="135"/>
      <c r="CCS8" s="135"/>
      <c r="CCT8" s="135"/>
      <c r="CCU8" s="135"/>
      <c r="CCV8" s="135"/>
      <c r="CCW8" s="135"/>
      <c r="CCX8" s="135"/>
      <c r="CCY8" s="135"/>
      <c r="CCZ8" s="135"/>
      <c r="CDA8" s="135"/>
      <c r="CDB8" s="135"/>
      <c r="CDC8" s="135"/>
      <c r="CDD8" s="135"/>
      <c r="CDE8" s="135"/>
      <c r="CDF8" s="135"/>
      <c r="CDG8" s="135"/>
      <c r="CDH8" s="135"/>
      <c r="CDI8" s="135"/>
      <c r="CDJ8" s="135"/>
      <c r="CDK8" s="135"/>
      <c r="CDL8" s="135"/>
      <c r="CDM8" s="135"/>
      <c r="CDN8" s="135"/>
      <c r="CDO8" s="135"/>
      <c r="CDP8" s="135"/>
      <c r="CDQ8" s="135"/>
      <c r="CDR8" s="135"/>
      <c r="CDS8" s="135"/>
      <c r="CDT8" s="135"/>
      <c r="CDU8" s="135"/>
      <c r="CDV8" s="135"/>
      <c r="CDW8" s="135"/>
      <c r="CDX8" s="135"/>
      <c r="CDY8" s="135"/>
      <c r="CDZ8" s="135"/>
      <c r="CEA8" s="135"/>
      <c r="CEB8" s="135"/>
      <c r="CEC8" s="135"/>
      <c r="CED8" s="135"/>
      <c r="CEE8" s="135"/>
      <c r="CEF8" s="135"/>
      <c r="CEG8" s="135"/>
      <c r="CEH8" s="135"/>
      <c r="CEI8" s="135"/>
      <c r="CEJ8" s="135"/>
      <c r="CEK8" s="135"/>
      <c r="CEL8" s="135"/>
      <c r="CEM8" s="135"/>
      <c r="CEN8" s="135"/>
      <c r="CEO8" s="135"/>
      <c r="CEP8" s="135"/>
      <c r="CEQ8" s="135"/>
      <c r="CER8" s="135"/>
      <c r="CES8" s="135"/>
      <c r="CET8" s="135"/>
      <c r="CEU8" s="135"/>
      <c r="CEV8" s="135"/>
      <c r="CEW8" s="135"/>
      <c r="CEX8" s="135"/>
      <c r="CEY8" s="135"/>
      <c r="CEZ8" s="135"/>
      <c r="CFA8" s="135"/>
      <c r="CFB8" s="135"/>
      <c r="CFC8" s="135"/>
      <c r="CFD8" s="135"/>
      <c r="CFE8" s="135"/>
      <c r="CFF8" s="135"/>
      <c r="CFG8" s="135"/>
      <c r="CFH8" s="135"/>
      <c r="CFI8" s="135"/>
      <c r="CFJ8" s="135"/>
      <c r="CFK8" s="135"/>
      <c r="CFL8" s="135"/>
      <c r="CFM8" s="135"/>
      <c r="CFN8" s="135"/>
      <c r="CFO8" s="135"/>
      <c r="CFP8" s="135"/>
      <c r="CFQ8" s="135"/>
      <c r="CFR8" s="135"/>
      <c r="CFS8" s="135"/>
      <c r="CFT8" s="135"/>
      <c r="CFU8" s="135"/>
      <c r="CFV8" s="135"/>
      <c r="CFW8" s="135"/>
      <c r="CFX8" s="135"/>
      <c r="CFY8" s="135"/>
      <c r="CFZ8" s="135"/>
      <c r="CGA8" s="135"/>
      <c r="CGB8" s="135"/>
      <c r="CGC8" s="135"/>
      <c r="CGD8" s="135"/>
      <c r="CGE8" s="135"/>
      <c r="CGF8" s="135"/>
      <c r="CGG8" s="135"/>
      <c r="CGH8" s="135"/>
      <c r="CGI8" s="135"/>
      <c r="CGJ8" s="135"/>
      <c r="CGK8" s="135"/>
      <c r="CGL8" s="135"/>
      <c r="CGM8" s="135"/>
      <c r="CGN8" s="135"/>
      <c r="CGO8" s="135"/>
      <c r="CGP8" s="135"/>
      <c r="CGQ8" s="135"/>
      <c r="CGR8" s="135"/>
      <c r="CGS8" s="135"/>
      <c r="CGT8" s="135"/>
      <c r="CGU8" s="135"/>
      <c r="CGV8" s="135"/>
      <c r="CGW8" s="135"/>
      <c r="CGX8" s="135"/>
      <c r="CGY8" s="135"/>
      <c r="CGZ8" s="135"/>
      <c r="CHA8" s="135"/>
      <c r="CHB8" s="135"/>
      <c r="CHC8" s="135"/>
      <c r="CHD8" s="135"/>
      <c r="CHE8" s="135"/>
      <c r="CHF8" s="135"/>
      <c r="CHG8" s="135"/>
      <c r="CHH8" s="135"/>
      <c r="CHI8" s="135"/>
      <c r="CHJ8" s="135"/>
      <c r="CHK8" s="135"/>
      <c r="CHL8" s="135"/>
      <c r="CHM8" s="135"/>
      <c r="CHN8" s="135"/>
      <c r="CHO8" s="135"/>
      <c r="CHP8" s="135"/>
      <c r="CHQ8" s="135"/>
      <c r="CHR8" s="135"/>
      <c r="CHS8" s="135"/>
      <c r="CHT8" s="135"/>
      <c r="CHU8" s="135"/>
      <c r="CHV8" s="135"/>
      <c r="CHW8" s="135"/>
      <c r="CHX8" s="135"/>
      <c r="CHY8" s="135"/>
      <c r="CHZ8" s="135"/>
      <c r="CIA8" s="135"/>
      <c r="CIB8" s="135"/>
      <c r="CIC8" s="135"/>
      <c r="CID8" s="135"/>
      <c r="CIE8" s="135"/>
      <c r="CIF8" s="135"/>
      <c r="CIG8" s="135"/>
      <c r="CIH8" s="135"/>
      <c r="CII8" s="135"/>
      <c r="CIJ8" s="135"/>
      <c r="CIK8" s="135"/>
      <c r="CIL8" s="135"/>
      <c r="CIM8" s="135"/>
      <c r="CIN8" s="135"/>
      <c r="CIO8" s="135"/>
      <c r="CIP8" s="135"/>
      <c r="CIQ8" s="135"/>
      <c r="CIR8" s="135"/>
      <c r="CIS8" s="135"/>
      <c r="CIT8" s="135"/>
      <c r="CIU8" s="135"/>
      <c r="CIV8" s="135"/>
      <c r="CIW8" s="135"/>
      <c r="CIX8" s="135"/>
      <c r="CIY8" s="135"/>
      <c r="CIZ8" s="135"/>
      <c r="CJA8" s="135"/>
      <c r="CJB8" s="135"/>
      <c r="CJC8" s="135"/>
      <c r="CJD8" s="135"/>
      <c r="CJE8" s="135"/>
      <c r="CJF8" s="135"/>
      <c r="CJG8" s="135"/>
      <c r="CJH8" s="135"/>
      <c r="CJI8" s="135"/>
      <c r="CJJ8" s="135"/>
      <c r="CJK8" s="135"/>
      <c r="CJL8" s="135"/>
      <c r="CJM8" s="135"/>
      <c r="CJN8" s="135"/>
      <c r="CJO8" s="135"/>
      <c r="CJP8" s="135"/>
      <c r="CJQ8" s="135"/>
      <c r="CJR8" s="135"/>
      <c r="CJS8" s="135"/>
      <c r="CJT8" s="135"/>
      <c r="CJU8" s="135"/>
      <c r="CJV8" s="135"/>
      <c r="CJW8" s="135"/>
      <c r="CJX8" s="135"/>
      <c r="CJY8" s="135"/>
      <c r="CJZ8" s="135"/>
      <c r="CKA8" s="135"/>
      <c r="CKB8" s="135"/>
      <c r="CKC8" s="135"/>
      <c r="CKD8" s="135"/>
      <c r="CKE8" s="135"/>
      <c r="CKF8" s="135"/>
      <c r="CKG8" s="135"/>
      <c r="CKH8" s="135"/>
      <c r="CKI8" s="135"/>
      <c r="CKJ8" s="135"/>
      <c r="CKK8" s="135"/>
      <c r="CKL8" s="135"/>
      <c r="CKM8" s="135"/>
      <c r="CKN8" s="135"/>
      <c r="CKO8" s="135"/>
      <c r="CKP8" s="135"/>
      <c r="CKQ8" s="135"/>
      <c r="CKR8" s="135"/>
      <c r="CKS8" s="135"/>
      <c r="CKT8" s="135"/>
      <c r="CKU8" s="135"/>
      <c r="CKV8" s="135"/>
      <c r="CKW8" s="135"/>
      <c r="CKX8" s="135"/>
      <c r="CKY8" s="135"/>
      <c r="CKZ8" s="135"/>
      <c r="CLA8" s="135"/>
      <c r="CLB8" s="135"/>
      <c r="CLC8" s="135"/>
      <c r="CLD8" s="135"/>
      <c r="CLE8" s="135"/>
      <c r="CLF8" s="135"/>
      <c r="CLG8" s="135"/>
      <c r="CLH8" s="135"/>
      <c r="CLI8" s="135"/>
      <c r="CLJ8" s="135"/>
      <c r="CLK8" s="135"/>
      <c r="CLL8" s="135"/>
      <c r="CLM8" s="135"/>
      <c r="CLN8" s="135"/>
      <c r="CLO8" s="135"/>
      <c r="CLP8" s="135"/>
      <c r="CLQ8" s="135"/>
      <c r="CLR8" s="135"/>
      <c r="CLS8" s="135"/>
      <c r="CLT8" s="135"/>
      <c r="CLU8" s="135"/>
      <c r="CLV8" s="135"/>
      <c r="CLW8" s="135"/>
      <c r="CLX8" s="135"/>
      <c r="CLY8" s="135"/>
      <c r="CLZ8" s="135"/>
      <c r="CMA8" s="135"/>
      <c r="CMB8" s="135"/>
      <c r="CMC8" s="135"/>
      <c r="CMD8" s="135"/>
      <c r="CME8" s="135"/>
      <c r="CMF8" s="135"/>
      <c r="CMG8" s="135"/>
      <c r="CMH8" s="135"/>
      <c r="CMI8" s="135"/>
      <c r="CMJ8" s="135"/>
      <c r="CMK8" s="135"/>
      <c r="CML8" s="135"/>
      <c r="CMM8" s="135"/>
      <c r="CMN8" s="135"/>
      <c r="CMO8" s="135"/>
      <c r="CMP8" s="135"/>
      <c r="CMQ8" s="135"/>
      <c r="CMR8" s="135"/>
      <c r="CMS8" s="135"/>
      <c r="CMT8" s="135"/>
      <c r="CMU8" s="135"/>
      <c r="CMV8" s="135"/>
      <c r="CMW8" s="135"/>
      <c r="CMX8" s="135"/>
      <c r="CMY8" s="135"/>
      <c r="CMZ8" s="135"/>
      <c r="CNA8" s="135"/>
      <c r="CNB8" s="135"/>
      <c r="CNC8" s="135"/>
      <c r="CND8" s="135"/>
      <c r="CNE8" s="135"/>
      <c r="CNF8" s="135"/>
      <c r="CNG8" s="135"/>
      <c r="CNH8" s="135"/>
      <c r="CNI8" s="135"/>
      <c r="CNJ8" s="135"/>
      <c r="CNK8" s="135"/>
      <c r="CNL8" s="135"/>
      <c r="CNM8" s="135"/>
      <c r="CNN8" s="135"/>
      <c r="CNO8" s="135"/>
      <c r="CNP8" s="135"/>
      <c r="CNQ8" s="135"/>
      <c r="CNR8" s="135"/>
      <c r="CNS8" s="135"/>
      <c r="CNT8" s="135"/>
      <c r="CNU8" s="135"/>
      <c r="CNV8" s="135"/>
      <c r="CNW8" s="135"/>
      <c r="CNX8" s="135"/>
      <c r="CNY8" s="135"/>
      <c r="CNZ8" s="135"/>
      <c r="COA8" s="135"/>
      <c r="COB8" s="135"/>
      <c r="COC8" s="135"/>
      <c r="COD8" s="135"/>
      <c r="COE8" s="135"/>
      <c r="COF8" s="135"/>
      <c r="COG8" s="135"/>
      <c r="COH8" s="135"/>
      <c r="COI8" s="135"/>
      <c r="COJ8" s="135"/>
      <c r="COK8" s="135"/>
      <c r="COL8" s="135"/>
      <c r="COM8" s="135"/>
      <c r="CON8" s="135"/>
      <c r="COO8" s="135"/>
      <c r="COP8" s="135"/>
      <c r="COQ8" s="135"/>
      <c r="COR8" s="135"/>
      <c r="COS8" s="135"/>
      <c r="COT8" s="135"/>
      <c r="COU8" s="135"/>
      <c r="COV8" s="135"/>
      <c r="COW8" s="135"/>
      <c r="COX8" s="135"/>
      <c r="COY8" s="135"/>
      <c r="COZ8" s="135"/>
      <c r="CPA8" s="135"/>
      <c r="CPB8" s="135"/>
      <c r="CPC8" s="135"/>
      <c r="CPD8" s="135"/>
      <c r="CPE8" s="135"/>
      <c r="CPF8" s="135"/>
      <c r="CPG8" s="135"/>
      <c r="CPH8" s="135"/>
      <c r="CPI8" s="135"/>
      <c r="CPJ8" s="135"/>
      <c r="CPK8" s="135"/>
      <c r="CPL8" s="135"/>
      <c r="CPM8" s="135"/>
      <c r="CPN8" s="135"/>
      <c r="CPO8" s="135"/>
      <c r="CPP8" s="135"/>
      <c r="CPQ8" s="135"/>
      <c r="CPR8" s="135"/>
      <c r="CPS8" s="135"/>
      <c r="CPT8" s="135"/>
      <c r="CPU8" s="135"/>
      <c r="CPV8" s="135"/>
      <c r="CPW8" s="135"/>
      <c r="CPX8" s="135"/>
      <c r="CPY8" s="135"/>
      <c r="CPZ8" s="135"/>
      <c r="CQA8" s="135"/>
      <c r="CQB8" s="135"/>
      <c r="CQC8" s="135"/>
      <c r="CQD8" s="135"/>
      <c r="CQE8" s="135"/>
      <c r="CQF8" s="135"/>
      <c r="CQG8" s="135"/>
      <c r="CQH8" s="135"/>
      <c r="CQI8" s="135"/>
      <c r="CQJ8" s="135"/>
      <c r="CQK8" s="135"/>
      <c r="CQL8" s="135"/>
      <c r="CQM8" s="135"/>
      <c r="CQN8" s="135"/>
      <c r="CQO8" s="135"/>
      <c r="CQP8" s="135"/>
      <c r="CQQ8" s="135"/>
      <c r="CQR8" s="135"/>
      <c r="CQS8" s="135"/>
      <c r="CQT8" s="135"/>
      <c r="CQU8" s="135"/>
      <c r="CQV8" s="135"/>
      <c r="CQW8" s="135"/>
      <c r="CQX8" s="135"/>
      <c r="CQY8" s="135"/>
      <c r="CQZ8" s="135"/>
      <c r="CRA8" s="135"/>
      <c r="CRB8" s="135"/>
      <c r="CRC8" s="135"/>
      <c r="CRD8" s="135"/>
      <c r="CRE8" s="135"/>
      <c r="CRF8" s="135"/>
      <c r="CRG8" s="135"/>
      <c r="CRH8" s="135"/>
      <c r="CRI8" s="135"/>
      <c r="CRJ8" s="135"/>
      <c r="CRK8" s="135"/>
      <c r="CRL8" s="135"/>
      <c r="CRM8" s="135"/>
      <c r="CRN8" s="135"/>
      <c r="CRO8" s="135"/>
      <c r="CRP8" s="135"/>
      <c r="CRQ8" s="135"/>
      <c r="CRR8" s="135"/>
      <c r="CRS8" s="135"/>
      <c r="CRT8" s="135"/>
      <c r="CRU8" s="135"/>
      <c r="CRV8" s="135"/>
      <c r="CRW8" s="135"/>
      <c r="CRX8" s="135"/>
      <c r="CRY8" s="135"/>
      <c r="CRZ8" s="135"/>
      <c r="CSA8" s="135"/>
      <c r="CSB8" s="135"/>
      <c r="CSC8" s="135"/>
      <c r="CSD8" s="135"/>
      <c r="CSE8" s="135"/>
      <c r="CSF8" s="135"/>
      <c r="CSG8" s="135"/>
      <c r="CSH8" s="135"/>
      <c r="CSI8" s="135"/>
      <c r="CSJ8" s="135"/>
      <c r="CSK8" s="135"/>
      <c r="CSL8" s="135"/>
      <c r="CSM8" s="135"/>
      <c r="CSN8" s="135"/>
      <c r="CSO8" s="135"/>
      <c r="CSP8" s="135"/>
      <c r="CSQ8" s="135"/>
      <c r="CSR8" s="135"/>
      <c r="CSS8" s="135"/>
      <c r="CST8" s="135"/>
      <c r="CSU8" s="135"/>
      <c r="CSV8" s="135"/>
      <c r="CSW8" s="135"/>
      <c r="CSX8" s="135"/>
      <c r="CSY8" s="135"/>
      <c r="CSZ8" s="135"/>
      <c r="CTA8" s="135"/>
      <c r="CTB8" s="135"/>
      <c r="CTC8" s="135"/>
      <c r="CTD8" s="135"/>
      <c r="CTE8" s="135"/>
      <c r="CTF8" s="135"/>
      <c r="CTG8" s="135"/>
      <c r="CTH8" s="135"/>
      <c r="CTI8" s="135"/>
      <c r="CTJ8" s="135"/>
      <c r="CTK8" s="135"/>
      <c r="CTL8" s="135"/>
      <c r="CTM8" s="135"/>
      <c r="CTN8" s="135"/>
      <c r="CTO8" s="135"/>
      <c r="CTP8" s="135"/>
      <c r="CTQ8" s="135"/>
      <c r="CTR8" s="135"/>
      <c r="CTS8" s="135"/>
      <c r="CTT8" s="135"/>
      <c r="CTU8" s="135"/>
      <c r="CTV8" s="135"/>
      <c r="CTW8" s="135"/>
      <c r="CTX8" s="135"/>
      <c r="CTY8" s="135"/>
      <c r="CTZ8" s="135"/>
      <c r="CUA8" s="135"/>
      <c r="CUB8" s="135"/>
      <c r="CUC8" s="135"/>
      <c r="CUD8" s="135"/>
      <c r="CUE8" s="135"/>
      <c r="CUF8" s="135"/>
      <c r="CUG8" s="135"/>
      <c r="CUH8" s="135"/>
      <c r="CUI8" s="135"/>
      <c r="CUJ8" s="135"/>
      <c r="CUK8" s="135"/>
      <c r="CUL8" s="135"/>
      <c r="CUM8" s="135"/>
      <c r="CUN8" s="135"/>
      <c r="CUO8" s="135"/>
      <c r="CUP8" s="135"/>
      <c r="CUQ8" s="135"/>
      <c r="CUR8" s="135"/>
      <c r="CUS8" s="135"/>
      <c r="CUT8" s="135"/>
      <c r="CUU8" s="135"/>
      <c r="CUV8" s="135"/>
      <c r="CUW8" s="135"/>
      <c r="CUX8" s="135"/>
      <c r="CUY8" s="135"/>
      <c r="CUZ8" s="135"/>
      <c r="CVA8" s="135"/>
      <c r="CVB8" s="135"/>
      <c r="CVC8" s="135"/>
      <c r="CVD8" s="135"/>
      <c r="CVE8" s="135"/>
      <c r="CVF8" s="135"/>
      <c r="CVG8" s="135"/>
      <c r="CVH8" s="135"/>
      <c r="CVI8" s="135"/>
      <c r="CVJ8" s="135"/>
      <c r="CVK8" s="135"/>
      <c r="CVL8" s="135"/>
      <c r="CVM8" s="135"/>
      <c r="CVN8" s="135"/>
      <c r="CVO8" s="135"/>
      <c r="CVP8" s="135"/>
      <c r="CVQ8" s="135"/>
      <c r="CVR8" s="135"/>
      <c r="CVS8" s="135"/>
      <c r="CVT8" s="135"/>
      <c r="CVU8" s="135"/>
      <c r="CVV8" s="135"/>
      <c r="CVW8" s="135"/>
      <c r="CVX8" s="135"/>
      <c r="CVY8" s="135"/>
      <c r="CVZ8" s="135"/>
      <c r="CWA8" s="135"/>
      <c r="CWB8" s="135"/>
      <c r="CWC8" s="135"/>
      <c r="CWD8" s="135"/>
      <c r="CWE8" s="135"/>
      <c r="CWF8" s="135"/>
      <c r="CWG8" s="135"/>
      <c r="CWH8" s="135"/>
      <c r="CWI8" s="135"/>
      <c r="CWJ8" s="135"/>
      <c r="CWK8" s="135"/>
      <c r="CWL8" s="135"/>
      <c r="CWM8" s="135"/>
      <c r="CWN8" s="135"/>
      <c r="CWO8" s="135"/>
      <c r="CWP8" s="135"/>
      <c r="CWQ8" s="135"/>
      <c r="CWR8" s="135"/>
      <c r="CWS8" s="135"/>
      <c r="CWT8" s="135"/>
      <c r="CWU8" s="135"/>
      <c r="CWV8" s="135"/>
      <c r="CWW8" s="135"/>
      <c r="CWX8" s="135"/>
      <c r="CWY8" s="135"/>
      <c r="CWZ8" s="135"/>
      <c r="CXA8" s="135"/>
      <c r="CXB8" s="135"/>
      <c r="CXC8" s="135"/>
      <c r="CXD8" s="135"/>
      <c r="CXE8" s="135"/>
      <c r="CXF8" s="135"/>
      <c r="CXG8" s="135"/>
      <c r="CXH8" s="135"/>
      <c r="CXI8" s="135"/>
      <c r="CXJ8" s="135"/>
      <c r="CXK8" s="135"/>
      <c r="CXL8" s="135"/>
      <c r="CXM8" s="135"/>
      <c r="CXN8" s="135"/>
      <c r="CXO8" s="135"/>
      <c r="CXP8" s="135"/>
      <c r="CXQ8" s="135"/>
      <c r="CXR8" s="135"/>
      <c r="CXS8" s="135"/>
      <c r="CXT8" s="135"/>
      <c r="CXU8" s="135"/>
      <c r="CXV8" s="135"/>
      <c r="CXW8" s="135"/>
      <c r="CXX8" s="135"/>
      <c r="CXY8" s="135"/>
      <c r="CXZ8" s="135"/>
      <c r="CYA8" s="135"/>
      <c r="CYB8" s="135"/>
      <c r="CYC8" s="135"/>
      <c r="CYD8" s="135"/>
      <c r="CYE8" s="135"/>
      <c r="CYF8" s="135"/>
      <c r="CYG8" s="135"/>
      <c r="CYH8" s="135"/>
      <c r="CYI8" s="135"/>
      <c r="CYJ8" s="135"/>
      <c r="CYK8" s="135"/>
      <c r="CYL8" s="135"/>
      <c r="CYM8" s="135"/>
      <c r="CYN8" s="135"/>
      <c r="CYO8" s="135"/>
      <c r="CYP8" s="135"/>
      <c r="CYQ8" s="135"/>
      <c r="CYR8" s="135"/>
      <c r="CYS8" s="135"/>
      <c r="CYT8" s="135"/>
      <c r="CYU8" s="135"/>
      <c r="CYV8" s="135"/>
      <c r="CYW8" s="135"/>
      <c r="CYX8" s="135"/>
      <c r="CYY8" s="135"/>
      <c r="CYZ8" s="135"/>
      <c r="CZA8" s="135"/>
      <c r="CZB8" s="135"/>
      <c r="CZC8" s="135"/>
      <c r="CZD8" s="135"/>
      <c r="CZE8" s="135"/>
      <c r="CZF8" s="135"/>
      <c r="CZG8" s="135"/>
      <c r="CZH8" s="135"/>
      <c r="CZI8" s="135"/>
      <c r="CZJ8" s="135"/>
      <c r="CZK8" s="135"/>
      <c r="CZL8" s="135"/>
      <c r="CZM8" s="135"/>
      <c r="CZN8" s="135"/>
      <c r="CZO8" s="135"/>
      <c r="CZP8" s="135"/>
      <c r="CZQ8" s="135"/>
      <c r="CZR8" s="135"/>
      <c r="CZS8" s="135"/>
      <c r="CZT8" s="135"/>
      <c r="CZU8" s="135"/>
      <c r="CZV8" s="135"/>
      <c r="CZW8" s="135"/>
      <c r="CZX8" s="135"/>
      <c r="CZY8" s="135"/>
      <c r="CZZ8" s="135"/>
      <c r="DAA8" s="135"/>
      <c r="DAB8" s="135"/>
      <c r="DAC8" s="135"/>
      <c r="DAD8" s="135"/>
      <c r="DAE8" s="135"/>
      <c r="DAF8" s="135"/>
      <c r="DAG8" s="135"/>
      <c r="DAH8" s="135"/>
      <c r="DAI8" s="135"/>
      <c r="DAJ8" s="135"/>
      <c r="DAK8" s="135"/>
      <c r="DAL8" s="135"/>
      <c r="DAM8" s="135"/>
      <c r="DAN8" s="135"/>
      <c r="DAO8" s="135"/>
      <c r="DAP8" s="135"/>
      <c r="DAQ8" s="135"/>
      <c r="DAR8" s="135"/>
      <c r="DAS8" s="135"/>
      <c r="DAT8" s="135"/>
      <c r="DAU8" s="135"/>
      <c r="DAV8" s="135"/>
      <c r="DAW8" s="135"/>
      <c r="DAX8" s="135"/>
      <c r="DAY8" s="135"/>
      <c r="DAZ8" s="135"/>
      <c r="DBA8" s="135"/>
      <c r="DBB8" s="135"/>
      <c r="DBC8" s="135"/>
      <c r="DBD8" s="135"/>
      <c r="DBE8" s="135"/>
      <c r="DBF8" s="135"/>
      <c r="DBG8" s="135"/>
      <c r="DBH8" s="135"/>
      <c r="DBI8" s="135"/>
      <c r="DBJ8" s="135"/>
      <c r="DBK8" s="135"/>
      <c r="DBL8" s="135"/>
      <c r="DBM8" s="135"/>
      <c r="DBN8" s="135"/>
      <c r="DBO8" s="135"/>
      <c r="DBP8" s="135"/>
      <c r="DBQ8" s="135"/>
      <c r="DBR8" s="135"/>
      <c r="DBS8" s="135"/>
      <c r="DBT8" s="135"/>
      <c r="DBU8" s="135"/>
      <c r="DBV8" s="135"/>
      <c r="DBW8" s="135"/>
      <c r="DBX8" s="135"/>
      <c r="DBY8" s="135"/>
      <c r="DBZ8" s="135"/>
      <c r="DCA8" s="135"/>
      <c r="DCB8" s="135"/>
      <c r="DCC8" s="135"/>
      <c r="DCD8" s="135"/>
      <c r="DCE8" s="135"/>
      <c r="DCF8" s="135"/>
      <c r="DCG8" s="135"/>
      <c r="DCH8" s="135"/>
      <c r="DCI8" s="135"/>
      <c r="DCJ8" s="135"/>
      <c r="DCK8" s="135"/>
      <c r="DCL8" s="135"/>
      <c r="DCM8" s="135"/>
      <c r="DCN8" s="135"/>
      <c r="DCO8" s="135"/>
      <c r="DCP8" s="135"/>
      <c r="DCQ8" s="135"/>
      <c r="DCR8" s="135"/>
      <c r="DCS8" s="135"/>
      <c r="DCT8" s="135"/>
      <c r="DCU8" s="135"/>
      <c r="DCV8" s="135"/>
      <c r="DCW8" s="135"/>
      <c r="DCX8" s="135"/>
      <c r="DCY8" s="135"/>
      <c r="DCZ8" s="135"/>
      <c r="DDA8" s="135"/>
      <c r="DDB8" s="135"/>
      <c r="DDC8" s="135"/>
      <c r="DDD8" s="135"/>
      <c r="DDE8" s="135"/>
      <c r="DDF8" s="135"/>
      <c r="DDG8" s="135"/>
      <c r="DDH8" s="135"/>
      <c r="DDI8" s="135"/>
      <c r="DDJ8" s="135"/>
      <c r="DDK8" s="135"/>
      <c r="DDL8" s="135"/>
      <c r="DDM8" s="135"/>
      <c r="DDN8" s="135"/>
      <c r="DDO8" s="135"/>
      <c r="DDP8" s="135"/>
      <c r="DDQ8" s="135"/>
      <c r="DDR8" s="135"/>
      <c r="DDS8" s="135"/>
      <c r="DDT8" s="135"/>
      <c r="DDU8" s="135"/>
      <c r="DDV8" s="135"/>
      <c r="DDW8" s="135"/>
      <c r="DDX8" s="135"/>
      <c r="DDY8" s="135"/>
      <c r="DDZ8" s="135"/>
      <c r="DEA8" s="135"/>
      <c r="DEB8" s="135"/>
      <c r="DEC8" s="135"/>
      <c r="DED8" s="135"/>
      <c r="DEE8" s="135"/>
      <c r="DEF8" s="135"/>
      <c r="DEG8" s="135"/>
      <c r="DEH8" s="135"/>
      <c r="DEI8" s="135"/>
      <c r="DEJ8" s="135"/>
      <c r="DEK8" s="135"/>
      <c r="DEL8" s="135"/>
      <c r="DEM8" s="135"/>
      <c r="DEN8" s="135"/>
      <c r="DEO8" s="135"/>
      <c r="DEP8" s="135"/>
      <c r="DEQ8" s="135"/>
      <c r="DER8" s="135"/>
      <c r="DES8" s="135"/>
      <c r="DET8" s="135"/>
      <c r="DEU8" s="135"/>
      <c r="DEV8" s="135"/>
      <c r="DEW8" s="135"/>
      <c r="DEX8" s="135"/>
      <c r="DEY8" s="135"/>
      <c r="DEZ8" s="135"/>
      <c r="DFA8" s="135"/>
      <c r="DFB8" s="135"/>
      <c r="DFC8" s="135"/>
      <c r="DFD8" s="135"/>
      <c r="DFE8" s="135"/>
      <c r="DFF8" s="135"/>
      <c r="DFG8" s="135"/>
      <c r="DFH8" s="135"/>
      <c r="DFI8" s="135"/>
      <c r="DFJ8" s="135"/>
      <c r="DFK8" s="135"/>
      <c r="DFL8" s="135"/>
      <c r="DFM8" s="135"/>
      <c r="DFN8" s="135"/>
      <c r="DFO8" s="135"/>
      <c r="DFP8" s="135"/>
      <c r="DFQ8" s="135"/>
      <c r="DFR8" s="135"/>
      <c r="DFS8" s="135"/>
      <c r="DFT8" s="135"/>
      <c r="DFU8" s="135"/>
      <c r="DFV8" s="135"/>
      <c r="DFW8" s="135"/>
      <c r="DFX8" s="135"/>
      <c r="DFY8" s="135"/>
      <c r="DFZ8" s="135"/>
      <c r="DGA8" s="135"/>
      <c r="DGB8" s="135"/>
      <c r="DGC8" s="135"/>
      <c r="DGD8" s="135"/>
      <c r="DGE8" s="135"/>
      <c r="DGF8" s="135"/>
      <c r="DGG8" s="135"/>
      <c r="DGH8" s="135"/>
      <c r="DGI8" s="135"/>
      <c r="DGJ8" s="135"/>
      <c r="DGK8" s="135"/>
      <c r="DGL8" s="135"/>
      <c r="DGM8" s="135"/>
      <c r="DGN8" s="135"/>
      <c r="DGO8" s="135"/>
      <c r="DGP8" s="135"/>
      <c r="DGQ8" s="135"/>
      <c r="DGR8" s="135"/>
      <c r="DGS8" s="135"/>
      <c r="DGT8" s="135"/>
      <c r="DGU8" s="135"/>
      <c r="DGV8" s="135"/>
      <c r="DGW8" s="135"/>
      <c r="DGX8" s="135"/>
      <c r="DGY8" s="135"/>
      <c r="DGZ8" s="135"/>
      <c r="DHA8" s="135"/>
      <c r="DHB8" s="135"/>
      <c r="DHC8" s="135"/>
      <c r="DHD8" s="135"/>
      <c r="DHE8" s="135"/>
      <c r="DHF8" s="135"/>
      <c r="DHG8" s="135"/>
      <c r="DHH8" s="135"/>
      <c r="DHI8" s="135"/>
      <c r="DHJ8" s="135"/>
      <c r="DHK8" s="135"/>
      <c r="DHL8" s="135"/>
      <c r="DHM8" s="135"/>
      <c r="DHN8" s="135"/>
      <c r="DHO8" s="135"/>
      <c r="DHP8" s="135"/>
      <c r="DHQ8" s="135"/>
      <c r="DHR8" s="135"/>
      <c r="DHS8" s="135"/>
      <c r="DHT8" s="135"/>
      <c r="DHU8" s="135"/>
      <c r="DHV8" s="135"/>
      <c r="DHW8" s="135"/>
      <c r="DHX8" s="135"/>
      <c r="DHY8" s="135"/>
      <c r="DHZ8" s="135"/>
      <c r="DIA8" s="135"/>
      <c r="DIB8" s="135"/>
      <c r="DIC8" s="135"/>
      <c r="DID8" s="135"/>
      <c r="DIE8" s="135"/>
      <c r="DIF8" s="135"/>
      <c r="DIG8" s="135"/>
      <c r="DIH8" s="135"/>
      <c r="DII8" s="135"/>
      <c r="DIJ8" s="135"/>
      <c r="DIK8" s="135"/>
      <c r="DIL8" s="135"/>
      <c r="DIM8" s="135"/>
      <c r="DIN8" s="135"/>
      <c r="DIO8" s="135"/>
      <c r="DIP8" s="135"/>
      <c r="DIQ8" s="135"/>
      <c r="DIR8" s="135"/>
      <c r="DIS8" s="135"/>
      <c r="DIT8" s="135"/>
      <c r="DIU8" s="135"/>
      <c r="DIV8" s="135"/>
      <c r="DIW8" s="135"/>
      <c r="DIX8" s="135"/>
      <c r="DIY8" s="135"/>
      <c r="DIZ8" s="135"/>
      <c r="DJA8" s="135"/>
      <c r="DJB8" s="135"/>
      <c r="DJC8" s="135"/>
      <c r="DJD8" s="135"/>
      <c r="DJE8" s="135"/>
      <c r="DJF8" s="135"/>
      <c r="DJG8" s="135"/>
      <c r="DJH8" s="135"/>
      <c r="DJI8" s="135"/>
      <c r="DJJ8" s="135"/>
      <c r="DJK8" s="135"/>
      <c r="DJL8" s="135"/>
      <c r="DJM8" s="135"/>
      <c r="DJN8" s="135"/>
      <c r="DJO8" s="135"/>
      <c r="DJP8" s="135"/>
      <c r="DJQ8" s="135"/>
      <c r="DJR8" s="135"/>
      <c r="DJS8" s="135"/>
      <c r="DJT8" s="135"/>
      <c r="DJU8" s="135"/>
      <c r="DJV8" s="135"/>
      <c r="DJW8" s="135"/>
      <c r="DJX8" s="135"/>
      <c r="DJY8" s="135"/>
      <c r="DJZ8" s="135"/>
      <c r="DKA8" s="135"/>
      <c r="DKB8" s="135"/>
      <c r="DKC8" s="135"/>
      <c r="DKD8" s="135"/>
      <c r="DKE8" s="135"/>
      <c r="DKF8" s="135"/>
      <c r="DKG8" s="135"/>
      <c r="DKH8" s="135"/>
      <c r="DKI8" s="135"/>
      <c r="DKJ8" s="135"/>
      <c r="DKK8" s="135"/>
      <c r="DKL8" s="135"/>
      <c r="DKM8" s="135"/>
      <c r="DKN8" s="135"/>
      <c r="DKO8" s="135"/>
      <c r="DKP8" s="135"/>
      <c r="DKQ8" s="135"/>
      <c r="DKR8" s="135"/>
      <c r="DKS8" s="135"/>
      <c r="DKT8" s="135"/>
      <c r="DKU8" s="135"/>
      <c r="DKV8" s="135"/>
      <c r="DKW8" s="135"/>
      <c r="DKX8" s="135"/>
      <c r="DKY8" s="135"/>
      <c r="DKZ8" s="135"/>
      <c r="DLA8" s="135"/>
      <c r="DLB8" s="135"/>
      <c r="DLC8" s="135"/>
      <c r="DLD8" s="135"/>
      <c r="DLE8" s="135"/>
      <c r="DLF8" s="135"/>
      <c r="DLG8" s="135"/>
      <c r="DLH8" s="135"/>
      <c r="DLI8" s="135"/>
      <c r="DLJ8" s="135"/>
      <c r="DLK8" s="135"/>
      <c r="DLL8" s="135"/>
      <c r="DLM8" s="135"/>
      <c r="DLN8" s="135"/>
      <c r="DLO8" s="135"/>
      <c r="DLP8" s="135"/>
      <c r="DLQ8" s="135"/>
      <c r="DLR8" s="135"/>
      <c r="DLS8" s="135"/>
      <c r="DLT8" s="135"/>
      <c r="DLU8" s="135"/>
      <c r="DLV8" s="135"/>
      <c r="DLW8" s="135"/>
      <c r="DLX8" s="135"/>
      <c r="DLY8" s="135"/>
      <c r="DLZ8" s="135"/>
      <c r="DMA8" s="135"/>
      <c r="DMB8" s="135"/>
      <c r="DMC8" s="135"/>
      <c r="DMD8" s="135"/>
      <c r="DME8" s="135"/>
      <c r="DMF8" s="135"/>
      <c r="DMG8" s="135"/>
      <c r="DMH8" s="135"/>
      <c r="DMI8" s="135"/>
      <c r="DMJ8" s="135"/>
      <c r="DMK8" s="135"/>
      <c r="DML8" s="135"/>
      <c r="DMM8" s="135"/>
      <c r="DMN8" s="135"/>
      <c r="DMO8" s="135"/>
      <c r="DMP8" s="135"/>
      <c r="DMQ8" s="135"/>
      <c r="DMR8" s="135"/>
      <c r="DMS8" s="135"/>
      <c r="DMT8" s="135"/>
      <c r="DMU8" s="135"/>
      <c r="DMV8" s="135"/>
      <c r="DMW8" s="135"/>
      <c r="DMX8" s="135"/>
      <c r="DMY8" s="135"/>
      <c r="DMZ8" s="135"/>
      <c r="DNA8" s="135"/>
      <c r="DNB8" s="135"/>
      <c r="DNC8" s="135"/>
      <c r="DND8" s="135"/>
      <c r="DNE8" s="135"/>
      <c r="DNF8" s="135"/>
      <c r="DNG8" s="135"/>
      <c r="DNH8" s="135"/>
      <c r="DNI8" s="135"/>
      <c r="DNJ8" s="135"/>
      <c r="DNK8" s="135"/>
      <c r="DNL8" s="135"/>
      <c r="DNM8" s="135"/>
      <c r="DNN8" s="135"/>
      <c r="DNO8" s="135"/>
      <c r="DNP8" s="135"/>
      <c r="DNQ8" s="135"/>
      <c r="DNR8" s="135"/>
      <c r="DNS8" s="135"/>
      <c r="DNT8" s="135"/>
      <c r="DNU8" s="135"/>
      <c r="DNV8" s="135"/>
      <c r="DNW8" s="135"/>
      <c r="DNX8" s="135"/>
      <c r="DNY8" s="135"/>
      <c r="DNZ8" s="135"/>
      <c r="DOA8" s="135"/>
      <c r="DOB8" s="135"/>
      <c r="DOC8" s="135"/>
      <c r="DOD8" s="135"/>
      <c r="DOE8" s="135"/>
      <c r="DOF8" s="135"/>
      <c r="DOG8" s="135"/>
      <c r="DOH8" s="135"/>
      <c r="DOI8" s="135"/>
      <c r="DOJ8" s="135"/>
      <c r="DOK8" s="135"/>
      <c r="DOL8" s="135"/>
      <c r="DOM8" s="135"/>
      <c r="DON8" s="135"/>
      <c r="DOO8" s="135"/>
      <c r="DOP8" s="135"/>
      <c r="DOQ8" s="135"/>
      <c r="DOR8" s="135"/>
      <c r="DOS8" s="135"/>
      <c r="DOT8" s="135"/>
      <c r="DOU8" s="135"/>
      <c r="DOV8" s="135"/>
      <c r="DOW8" s="135"/>
      <c r="DOX8" s="135"/>
      <c r="DOY8" s="135"/>
      <c r="DOZ8" s="135"/>
      <c r="DPA8" s="135"/>
      <c r="DPB8" s="135"/>
      <c r="DPC8" s="135"/>
      <c r="DPD8" s="135"/>
      <c r="DPE8" s="135"/>
      <c r="DPF8" s="135"/>
      <c r="DPG8" s="135"/>
      <c r="DPH8" s="135"/>
      <c r="DPI8" s="135"/>
      <c r="DPJ8" s="135"/>
      <c r="DPK8" s="135"/>
      <c r="DPL8" s="135"/>
      <c r="DPM8" s="135"/>
      <c r="DPN8" s="135"/>
      <c r="DPO8" s="135"/>
      <c r="DPP8" s="135"/>
      <c r="DPQ8" s="135"/>
      <c r="DPR8" s="135"/>
      <c r="DPS8" s="135"/>
      <c r="DPT8" s="135"/>
      <c r="DPU8" s="135"/>
      <c r="DPV8" s="135"/>
      <c r="DPW8" s="135"/>
      <c r="DPX8" s="135"/>
      <c r="DPY8" s="135"/>
      <c r="DPZ8" s="135"/>
      <c r="DQA8" s="135"/>
      <c r="DQB8" s="135"/>
      <c r="DQC8" s="135"/>
      <c r="DQD8" s="135"/>
      <c r="DQE8" s="135"/>
      <c r="DQF8" s="135"/>
      <c r="DQG8" s="135"/>
      <c r="DQH8" s="135"/>
      <c r="DQI8" s="135"/>
      <c r="DQJ8" s="135"/>
      <c r="DQK8" s="135"/>
      <c r="DQL8" s="135"/>
      <c r="DQM8" s="135"/>
      <c r="DQN8" s="135"/>
      <c r="DQO8" s="135"/>
      <c r="DQP8" s="135"/>
      <c r="DQQ8" s="135"/>
      <c r="DQR8" s="135"/>
      <c r="DQS8" s="135"/>
      <c r="DQT8" s="135"/>
      <c r="DQU8" s="135"/>
      <c r="DQV8" s="135"/>
      <c r="DQW8" s="135"/>
      <c r="DQX8" s="135"/>
      <c r="DQY8" s="135"/>
      <c r="DQZ8" s="135"/>
      <c r="DRA8" s="135"/>
      <c r="DRB8" s="135"/>
      <c r="DRC8" s="135"/>
      <c r="DRD8" s="135"/>
      <c r="DRE8" s="135"/>
      <c r="DRF8" s="135"/>
      <c r="DRG8" s="135"/>
      <c r="DRH8" s="135"/>
      <c r="DRI8" s="135"/>
      <c r="DRJ8" s="135"/>
      <c r="DRK8" s="135"/>
      <c r="DRL8" s="135"/>
      <c r="DRM8" s="135"/>
      <c r="DRN8" s="135"/>
      <c r="DRO8" s="135"/>
      <c r="DRP8" s="135"/>
      <c r="DRQ8" s="135"/>
      <c r="DRR8" s="135"/>
      <c r="DRS8" s="135"/>
      <c r="DRT8" s="135"/>
      <c r="DRU8" s="135"/>
      <c r="DRV8" s="135"/>
      <c r="DRW8" s="135"/>
      <c r="DRX8" s="135"/>
      <c r="DRY8" s="135"/>
      <c r="DRZ8" s="135"/>
      <c r="DSA8" s="135"/>
      <c r="DSB8" s="135"/>
      <c r="DSC8" s="135"/>
      <c r="DSD8" s="135"/>
      <c r="DSE8" s="135"/>
      <c r="DSF8" s="135"/>
      <c r="DSG8" s="135"/>
      <c r="DSH8" s="135"/>
      <c r="DSI8" s="135"/>
      <c r="DSJ8" s="135"/>
      <c r="DSK8" s="135"/>
      <c r="DSL8" s="135"/>
      <c r="DSM8" s="135"/>
      <c r="DSN8" s="135"/>
      <c r="DSO8" s="135"/>
      <c r="DSP8" s="135"/>
      <c r="DSQ8" s="135"/>
      <c r="DSR8" s="135"/>
      <c r="DSS8" s="135"/>
      <c r="DST8" s="135"/>
      <c r="DSU8" s="135"/>
      <c r="DSV8" s="135"/>
      <c r="DSW8" s="135"/>
      <c r="DSX8" s="135"/>
      <c r="DSY8" s="135"/>
      <c r="DSZ8" s="135"/>
      <c r="DTA8" s="135"/>
      <c r="DTB8" s="135"/>
      <c r="DTC8" s="135"/>
      <c r="DTD8" s="135"/>
      <c r="DTE8" s="135"/>
      <c r="DTF8" s="135"/>
      <c r="DTG8" s="135"/>
      <c r="DTH8" s="135"/>
      <c r="DTI8" s="135"/>
      <c r="DTJ8" s="135"/>
      <c r="DTK8" s="135"/>
      <c r="DTL8" s="135"/>
      <c r="DTM8" s="135"/>
      <c r="DTN8" s="135"/>
      <c r="DTO8" s="135"/>
      <c r="DTP8" s="135"/>
      <c r="DTQ8" s="135"/>
      <c r="DTR8" s="135"/>
      <c r="DTS8" s="135"/>
      <c r="DTT8" s="135"/>
      <c r="DTU8" s="135"/>
      <c r="DTV8" s="135"/>
      <c r="DTW8" s="135"/>
      <c r="DTX8" s="135"/>
      <c r="DTY8" s="135"/>
      <c r="DTZ8" s="135"/>
      <c r="DUA8" s="135"/>
      <c r="DUB8" s="135"/>
      <c r="DUC8" s="135"/>
      <c r="DUD8" s="135"/>
      <c r="DUE8" s="135"/>
      <c r="DUF8" s="135"/>
      <c r="DUG8" s="135"/>
      <c r="DUH8" s="135"/>
      <c r="DUI8" s="135"/>
      <c r="DUJ8" s="135"/>
      <c r="DUK8" s="135"/>
      <c r="DUL8" s="135"/>
      <c r="DUM8" s="135"/>
      <c r="DUN8" s="135"/>
      <c r="DUO8" s="135"/>
      <c r="DUP8" s="135"/>
      <c r="DUQ8" s="135"/>
      <c r="DUR8" s="135"/>
      <c r="DUS8" s="135"/>
      <c r="DUT8" s="135"/>
      <c r="DUU8" s="135"/>
      <c r="DUV8" s="135"/>
      <c r="DUW8" s="135"/>
      <c r="DUX8" s="135"/>
      <c r="DUY8" s="135"/>
      <c r="DUZ8" s="135"/>
      <c r="DVA8" s="135"/>
      <c r="DVB8" s="135"/>
      <c r="DVC8" s="135"/>
      <c r="DVD8" s="135"/>
      <c r="DVE8" s="135"/>
      <c r="DVF8" s="135"/>
      <c r="DVG8" s="135"/>
      <c r="DVH8" s="135"/>
      <c r="DVI8" s="135"/>
      <c r="DVJ8" s="135"/>
      <c r="DVK8" s="135"/>
      <c r="DVL8" s="135"/>
      <c r="DVM8" s="135"/>
      <c r="DVN8" s="135"/>
      <c r="DVO8" s="135"/>
      <c r="DVP8" s="135"/>
      <c r="DVQ8" s="135"/>
      <c r="DVR8" s="135"/>
      <c r="DVS8" s="135"/>
      <c r="DVT8" s="135"/>
      <c r="DVU8" s="135"/>
      <c r="DVV8" s="135"/>
      <c r="DVW8" s="135"/>
      <c r="DVX8" s="135"/>
      <c r="DVY8" s="135"/>
      <c r="DVZ8" s="135"/>
      <c r="DWA8" s="135"/>
      <c r="DWB8" s="135"/>
      <c r="DWC8" s="135"/>
      <c r="DWD8" s="135"/>
      <c r="DWE8" s="135"/>
      <c r="DWF8" s="135"/>
      <c r="DWG8" s="135"/>
      <c r="DWH8" s="135"/>
      <c r="DWI8" s="135"/>
      <c r="DWJ8" s="135"/>
      <c r="DWK8" s="135"/>
      <c r="DWL8" s="135"/>
      <c r="DWM8" s="135"/>
      <c r="DWN8" s="135"/>
      <c r="DWO8" s="135"/>
      <c r="DWP8" s="135"/>
      <c r="DWQ8" s="135"/>
      <c r="DWR8" s="135"/>
      <c r="DWS8" s="135"/>
      <c r="DWT8" s="135"/>
      <c r="DWU8" s="135"/>
      <c r="DWV8" s="135"/>
      <c r="DWW8" s="135"/>
      <c r="DWX8" s="135"/>
      <c r="DWY8" s="135"/>
      <c r="DWZ8" s="135"/>
      <c r="DXA8" s="135"/>
      <c r="DXB8" s="135"/>
      <c r="DXC8" s="135"/>
      <c r="DXD8" s="135"/>
      <c r="DXE8" s="135"/>
      <c r="DXF8" s="135"/>
      <c r="DXG8" s="135"/>
      <c r="DXH8" s="135"/>
      <c r="DXI8" s="135"/>
      <c r="DXJ8" s="135"/>
      <c r="DXK8" s="135"/>
      <c r="DXL8" s="135"/>
      <c r="DXM8" s="135"/>
      <c r="DXN8" s="135"/>
      <c r="DXO8" s="135"/>
      <c r="DXP8" s="135"/>
      <c r="DXQ8" s="135"/>
      <c r="DXR8" s="135"/>
      <c r="DXS8" s="135"/>
      <c r="DXT8" s="135"/>
      <c r="DXU8" s="135"/>
      <c r="DXV8" s="135"/>
      <c r="DXW8" s="135"/>
      <c r="DXX8" s="135"/>
      <c r="DXY8" s="135"/>
      <c r="DXZ8" s="135"/>
      <c r="DYA8" s="135"/>
      <c r="DYB8" s="135"/>
      <c r="DYC8" s="135"/>
      <c r="DYD8" s="135"/>
      <c r="DYE8" s="135"/>
      <c r="DYF8" s="135"/>
      <c r="DYG8" s="135"/>
      <c r="DYH8" s="135"/>
      <c r="DYI8" s="135"/>
      <c r="DYJ8" s="135"/>
      <c r="DYK8" s="135"/>
      <c r="DYL8" s="135"/>
      <c r="DYM8" s="135"/>
      <c r="DYN8" s="135"/>
      <c r="DYO8" s="135"/>
      <c r="DYP8" s="135"/>
      <c r="DYQ8" s="135"/>
      <c r="DYR8" s="135"/>
      <c r="DYS8" s="135"/>
      <c r="DYT8" s="135"/>
      <c r="DYU8" s="135"/>
      <c r="DYV8" s="135"/>
      <c r="DYW8" s="135"/>
      <c r="DYX8" s="135"/>
      <c r="DYY8" s="135"/>
      <c r="DYZ8" s="135"/>
      <c r="DZA8" s="135"/>
      <c r="DZB8" s="135"/>
      <c r="DZC8" s="135"/>
      <c r="DZD8" s="135"/>
      <c r="DZE8" s="135"/>
      <c r="DZF8" s="135"/>
      <c r="DZG8" s="135"/>
      <c r="DZH8" s="135"/>
      <c r="DZI8" s="135"/>
      <c r="DZJ8" s="135"/>
      <c r="DZK8" s="135"/>
      <c r="DZL8" s="135"/>
      <c r="DZM8" s="135"/>
      <c r="DZN8" s="135"/>
      <c r="DZO8" s="135"/>
      <c r="DZP8" s="135"/>
      <c r="DZQ8" s="135"/>
      <c r="DZR8" s="135"/>
      <c r="DZS8" s="135"/>
      <c r="DZT8" s="135"/>
      <c r="DZU8" s="135"/>
      <c r="DZV8" s="135"/>
      <c r="DZW8" s="135"/>
      <c r="DZX8" s="135"/>
      <c r="DZY8" s="135"/>
      <c r="DZZ8" s="135"/>
      <c r="EAA8" s="135"/>
      <c r="EAB8" s="135"/>
      <c r="EAC8" s="135"/>
      <c r="EAD8" s="135"/>
      <c r="EAE8" s="135"/>
      <c r="EAF8" s="135"/>
      <c r="EAG8" s="135"/>
      <c r="EAH8" s="135"/>
      <c r="EAI8" s="135"/>
      <c r="EAJ8" s="135"/>
      <c r="EAK8" s="135"/>
      <c r="EAL8" s="135"/>
      <c r="EAM8" s="135"/>
      <c r="EAN8" s="135"/>
      <c r="EAO8" s="135"/>
      <c r="EAP8" s="135"/>
      <c r="EAQ8" s="135"/>
      <c r="EAR8" s="135"/>
      <c r="EAS8" s="135"/>
      <c r="EAT8" s="135"/>
      <c r="EAU8" s="135"/>
      <c r="EAV8" s="135"/>
      <c r="EAW8" s="135"/>
      <c r="EAX8" s="135"/>
      <c r="EAY8" s="135"/>
      <c r="EAZ8" s="135"/>
      <c r="EBA8" s="135"/>
      <c r="EBB8" s="135"/>
      <c r="EBC8" s="135"/>
      <c r="EBD8" s="135"/>
      <c r="EBE8" s="135"/>
      <c r="EBF8" s="135"/>
      <c r="EBG8" s="135"/>
      <c r="EBH8" s="135"/>
      <c r="EBI8" s="135"/>
      <c r="EBJ8" s="135"/>
      <c r="EBK8" s="135"/>
      <c r="EBL8" s="135"/>
      <c r="EBM8" s="135"/>
      <c r="EBN8" s="135"/>
      <c r="EBO8" s="135"/>
      <c r="EBP8" s="135"/>
      <c r="EBQ8" s="135"/>
      <c r="EBR8" s="135"/>
      <c r="EBS8" s="135"/>
      <c r="EBT8" s="135"/>
      <c r="EBU8" s="135"/>
      <c r="EBV8" s="135"/>
      <c r="EBW8" s="135"/>
      <c r="EBX8" s="135"/>
      <c r="EBY8" s="135"/>
      <c r="EBZ8" s="135"/>
      <c r="ECA8" s="135"/>
      <c r="ECB8" s="135"/>
      <c r="ECC8" s="135"/>
      <c r="ECD8" s="135"/>
      <c r="ECE8" s="135"/>
      <c r="ECF8" s="135"/>
      <c r="ECG8" s="135"/>
      <c r="ECH8" s="135"/>
      <c r="ECI8" s="135"/>
      <c r="ECJ8" s="135"/>
      <c r="ECK8" s="135"/>
      <c r="ECL8" s="135"/>
      <c r="ECM8" s="135"/>
      <c r="ECN8" s="135"/>
      <c r="ECO8" s="135"/>
      <c r="ECP8" s="135"/>
      <c r="ECQ8" s="135"/>
      <c r="ECR8" s="135"/>
      <c r="ECS8" s="135"/>
      <c r="ECT8" s="135"/>
      <c r="ECU8" s="135"/>
      <c r="ECV8" s="135"/>
      <c r="ECW8" s="135"/>
      <c r="ECX8" s="135"/>
      <c r="ECY8" s="135"/>
      <c r="ECZ8" s="135"/>
      <c r="EDA8" s="135"/>
      <c r="EDB8" s="135"/>
      <c r="EDC8" s="135"/>
      <c r="EDD8" s="135"/>
      <c r="EDE8" s="135"/>
      <c r="EDF8" s="135"/>
      <c r="EDG8" s="135"/>
      <c r="EDH8" s="135"/>
      <c r="EDI8" s="135"/>
      <c r="EDJ8" s="135"/>
      <c r="EDK8" s="135"/>
      <c r="EDL8" s="135"/>
      <c r="EDM8" s="135"/>
      <c r="EDN8" s="135"/>
      <c r="EDO8" s="135"/>
      <c r="EDP8" s="135"/>
      <c r="EDQ8" s="135"/>
      <c r="EDR8" s="135"/>
      <c r="EDS8" s="135"/>
      <c r="EDT8" s="135"/>
      <c r="EDU8" s="135"/>
      <c r="EDV8" s="135"/>
      <c r="EDW8" s="135"/>
      <c r="EDX8" s="135"/>
      <c r="EDY8" s="135"/>
      <c r="EDZ8" s="135"/>
      <c r="EEA8" s="135"/>
      <c r="EEB8" s="135"/>
      <c r="EEC8" s="135"/>
      <c r="EED8" s="135"/>
      <c r="EEE8" s="135"/>
      <c r="EEF8" s="135"/>
      <c r="EEG8" s="135"/>
      <c r="EEH8" s="135"/>
      <c r="EEI8" s="135"/>
      <c r="EEJ8" s="135"/>
      <c r="EEK8" s="135"/>
      <c r="EEL8" s="135"/>
      <c r="EEM8" s="135"/>
      <c r="EEN8" s="135"/>
      <c r="EEO8" s="135"/>
      <c r="EEP8" s="135"/>
      <c r="EEQ8" s="135"/>
      <c r="EER8" s="135"/>
      <c r="EES8" s="135"/>
      <c r="EET8" s="135"/>
      <c r="EEU8" s="135"/>
      <c r="EEV8" s="135"/>
      <c r="EEW8" s="135"/>
      <c r="EEX8" s="135"/>
      <c r="EEY8" s="135"/>
      <c r="EEZ8" s="135"/>
      <c r="EFA8" s="135"/>
      <c r="EFB8" s="135"/>
      <c r="EFC8" s="135"/>
      <c r="EFD8" s="135"/>
      <c r="EFE8" s="135"/>
      <c r="EFF8" s="135"/>
      <c r="EFG8" s="135"/>
      <c r="EFH8" s="135"/>
      <c r="EFI8" s="135"/>
      <c r="EFJ8" s="135"/>
      <c r="EFK8" s="135"/>
      <c r="EFL8" s="135"/>
      <c r="EFM8" s="135"/>
      <c r="EFN8" s="135"/>
      <c r="EFO8" s="135"/>
      <c r="EFP8" s="135"/>
      <c r="EFQ8" s="135"/>
      <c r="EFR8" s="135"/>
      <c r="EFS8" s="135"/>
      <c r="EFT8" s="135"/>
      <c r="EFU8" s="135"/>
      <c r="EFV8" s="135"/>
      <c r="EFW8" s="135"/>
      <c r="EFX8" s="135"/>
      <c r="EFY8" s="135"/>
      <c r="EFZ8" s="135"/>
      <c r="EGA8" s="135"/>
      <c r="EGB8" s="135"/>
      <c r="EGC8" s="135"/>
      <c r="EGD8" s="135"/>
      <c r="EGE8" s="135"/>
      <c r="EGF8" s="135"/>
      <c r="EGG8" s="135"/>
      <c r="EGH8" s="135"/>
      <c r="EGI8" s="135"/>
      <c r="EGJ8" s="135"/>
      <c r="EGK8" s="135"/>
      <c r="EGL8" s="135"/>
      <c r="EGM8" s="135"/>
      <c r="EGN8" s="135"/>
      <c r="EGO8" s="135"/>
      <c r="EGP8" s="135"/>
      <c r="EGQ8" s="135"/>
      <c r="EGR8" s="135"/>
      <c r="EGS8" s="135"/>
      <c r="EGT8" s="135"/>
      <c r="EGU8" s="135"/>
      <c r="EGV8" s="135"/>
      <c r="EGW8" s="135"/>
      <c r="EGX8" s="135"/>
      <c r="EGY8" s="135"/>
      <c r="EGZ8" s="135"/>
      <c r="EHA8" s="135"/>
      <c r="EHB8" s="135"/>
      <c r="EHC8" s="135"/>
      <c r="EHD8" s="135"/>
      <c r="EHE8" s="135"/>
      <c r="EHF8" s="135"/>
      <c r="EHG8" s="135"/>
      <c r="EHH8" s="135"/>
      <c r="EHI8" s="135"/>
      <c r="EHJ8" s="135"/>
      <c r="EHK8" s="135"/>
      <c r="EHL8" s="135"/>
      <c r="EHM8" s="135"/>
      <c r="EHN8" s="135"/>
      <c r="EHO8" s="135"/>
      <c r="EHP8" s="135"/>
      <c r="EHQ8" s="135"/>
      <c r="EHR8" s="135"/>
      <c r="EHS8" s="135"/>
      <c r="EHT8" s="135"/>
      <c r="EHU8" s="135"/>
      <c r="EHV8" s="135"/>
      <c r="EHW8" s="135"/>
      <c r="EHX8" s="135"/>
      <c r="EHY8" s="135"/>
      <c r="EHZ8" s="135"/>
      <c r="EIA8" s="135"/>
      <c r="EIB8" s="135"/>
      <c r="EIC8" s="135"/>
      <c r="EID8" s="135"/>
      <c r="EIE8" s="135"/>
      <c r="EIF8" s="135"/>
      <c r="EIG8" s="135"/>
      <c r="EIH8" s="135"/>
      <c r="EII8" s="135"/>
      <c r="EIJ8" s="135"/>
      <c r="EIK8" s="135"/>
      <c r="EIL8" s="135"/>
      <c r="EIM8" s="135"/>
      <c r="EIN8" s="135"/>
      <c r="EIO8" s="135"/>
      <c r="EIP8" s="135"/>
      <c r="EIQ8" s="135"/>
      <c r="EIR8" s="135"/>
      <c r="EIS8" s="135"/>
      <c r="EIT8" s="135"/>
      <c r="EIU8" s="135"/>
      <c r="EIV8" s="135"/>
      <c r="EIW8" s="135"/>
      <c r="EIX8" s="135"/>
      <c r="EIY8" s="135"/>
      <c r="EIZ8" s="135"/>
      <c r="EJA8" s="135"/>
      <c r="EJB8" s="135"/>
      <c r="EJC8" s="135"/>
      <c r="EJD8" s="135"/>
      <c r="EJE8" s="135"/>
      <c r="EJF8" s="135"/>
      <c r="EJG8" s="135"/>
      <c r="EJH8" s="135"/>
      <c r="EJI8" s="135"/>
      <c r="EJJ8" s="135"/>
      <c r="EJK8" s="135"/>
      <c r="EJL8" s="135"/>
      <c r="EJM8" s="135"/>
      <c r="EJN8" s="135"/>
      <c r="EJO8" s="135"/>
      <c r="EJP8" s="135"/>
      <c r="EJQ8" s="135"/>
      <c r="EJR8" s="135"/>
      <c r="EJS8" s="135"/>
      <c r="EJT8" s="135"/>
      <c r="EJU8" s="135"/>
      <c r="EJV8" s="135"/>
      <c r="EJW8" s="135"/>
      <c r="EJX8" s="135"/>
      <c r="EJY8" s="135"/>
      <c r="EJZ8" s="135"/>
      <c r="EKA8" s="135"/>
      <c r="EKB8" s="135"/>
      <c r="EKC8" s="135"/>
      <c r="EKD8" s="135"/>
      <c r="EKE8" s="135"/>
      <c r="EKF8" s="135"/>
      <c r="EKG8" s="135"/>
      <c r="EKH8" s="135"/>
      <c r="EKI8" s="135"/>
      <c r="EKJ8" s="135"/>
      <c r="EKK8" s="135"/>
      <c r="EKL8" s="135"/>
      <c r="EKM8" s="135"/>
      <c r="EKN8" s="135"/>
      <c r="EKO8" s="135"/>
      <c r="EKP8" s="135"/>
      <c r="EKQ8" s="135"/>
      <c r="EKR8" s="135"/>
      <c r="EKS8" s="135"/>
      <c r="EKT8" s="135"/>
      <c r="EKU8" s="135"/>
      <c r="EKV8" s="135"/>
      <c r="EKW8" s="135"/>
      <c r="EKX8" s="135"/>
      <c r="EKY8" s="135"/>
      <c r="EKZ8" s="135"/>
      <c r="ELA8" s="135"/>
      <c r="ELB8" s="135"/>
      <c r="ELC8" s="135"/>
      <c r="ELD8" s="135"/>
      <c r="ELE8" s="135"/>
      <c r="ELF8" s="135"/>
      <c r="ELG8" s="135"/>
      <c r="ELH8" s="135"/>
      <c r="ELI8" s="135"/>
      <c r="ELJ8" s="135"/>
      <c r="ELK8" s="135"/>
      <c r="ELL8" s="135"/>
      <c r="ELM8" s="135"/>
      <c r="ELN8" s="135"/>
      <c r="ELO8" s="135"/>
      <c r="ELP8" s="135"/>
      <c r="ELQ8" s="135"/>
      <c r="ELR8" s="135"/>
      <c r="ELS8" s="135"/>
      <c r="ELT8" s="135"/>
      <c r="ELU8" s="135"/>
      <c r="ELV8" s="135"/>
      <c r="ELW8" s="135"/>
      <c r="ELX8" s="135"/>
      <c r="ELY8" s="135"/>
      <c r="ELZ8" s="135"/>
      <c r="EMA8" s="135"/>
      <c r="EMB8" s="135"/>
      <c r="EMC8" s="135"/>
      <c r="EMD8" s="135"/>
      <c r="EME8" s="135"/>
      <c r="EMF8" s="135"/>
      <c r="EMG8" s="135"/>
      <c r="EMH8" s="135"/>
      <c r="EMI8" s="135"/>
      <c r="EMJ8" s="135"/>
      <c r="EMK8" s="135"/>
      <c r="EML8" s="135"/>
      <c r="EMM8" s="135"/>
      <c r="EMN8" s="135"/>
      <c r="EMO8" s="135"/>
      <c r="EMP8" s="135"/>
      <c r="EMQ8" s="135"/>
      <c r="EMR8" s="135"/>
      <c r="EMS8" s="135"/>
      <c r="EMT8" s="135"/>
      <c r="EMU8" s="135"/>
      <c r="EMV8" s="135"/>
      <c r="EMW8" s="135"/>
      <c r="EMX8" s="135"/>
      <c r="EMY8" s="135"/>
      <c r="EMZ8" s="135"/>
      <c r="ENA8" s="135"/>
      <c r="ENB8" s="135"/>
      <c r="ENC8" s="135"/>
      <c r="END8" s="135"/>
      <c r="ENE8" s="135"/>
      <c r="ENF8" s="135"/>
      <c r="ENG8" s="135"/>
      <c r="ENH8" s="135"/>
      <c r="ENI8" s="135"/>
      <c r="ENJ8" s="135"/>
      <c r="ENK8" s="135"/>
      <c r="ENL8" s="135"/>
      <c r="ENM8" s="135"/>
      <c r="ENN8" s="135"/>
      <c r="ENO8" s="135"/>
      <c r="ENP8" s="135"/>
      <c r="ENQ8" s="135"/>
      <c r="ENR8" s="135"/>
      <c r="ENS8" s="135"/>
      <c r="ENT8" s="135"/>
      <c r="ENU8" s="135"/>
      <c r="ENV8" s="135"/>
      <c r="ENW8" s="135"/>
      <c r="ENX8" s="135"/>
      <c r="ENY8" s="135"/>
      <c r="ENZ8" s="135"/>
      <c r="EOA8" s="135"/>
      <c r="EOB8" s="135"/>
      <c r="EOC8" s="135"/>
      <c r="EOD8" s="135"/>
      <c r="EOE8" s="135"/>
      <c r="EOF8" s="135"/>
      <c r="EOG8" s="135"/>
      <c r="EOH8" s="135"/>
      <c r="EOI8" s="135"/>
      <c r="EOJ8" s="135"/>
      <c r="EOK8" s="135"/>
      <c r="EOL8" s="135"/>
      <c r="EOM8" s="135"/>
      <c r="EON8" s="135"/>
      <c r="EOO8" s="135"/>
      <c r="EOP8" s="135"/>
      <c r="EOQ8" s="135"/>
      <c r="EOR8" s="135"/>
      <c r="EOS8" s="135"/>
      <c r="EOT8" s="135"/>
      <c r="EOU8" s="135"/>
      <c r="EOV8" s="135"/>
      <c r="EOW8" s="135"/>
      <c r="EOX8" s="135"/>
      <c r="EOY8" s="135"/>
      <c r="EOZ8" s="135"/>
      <c r="EPA8" s="135"/>
      <c r="EPB8" s="135"/>
      <c r="EPC8" s="135"/>
      <c r="EPD8" s="135"/>
      <c r="EPE8" s="135"/>
      <c r="EPF8" s="135"/>
      <c r="EPG8" s="135"/>
      <c r="EPH8" s="135"/>
      <c r="EPI8" s="135"/>
      <c r="EPJ8" s="135"/>
      <c r="EPK8" s="135"/>
      <c r="EPL8" s="135"/>
      <c r="EPM8" s="135"/>
      <c r="EPN8" s="135"/>
      <c r="EPO8" s="135"/>
      <c r="EPP8" s="135"/>
      <c r="EPQ8" s="135"/>
      <c r="EPR8" s="135"/>
      <c r="EPS8" s="135"/>
      <c r="EPT8" s="135"/>
      <c r="EPU8" s="135"/>
      <c r="EPV8" s="135"/>
      <c r="EPW8" s="135"/>
      <c r="EPX8" s="135"/>
      <c r="EPY8" s="135"/>
      <c r="EPZ8" s="135"/>
      <c r="EQA8" s="135"/>
      <c r="EQB8" s="135"/>
      <c r="EQC8" s="135"/>
      <c r="EQD8" s="135"/>
      <c r="EQE8" s="135"/>
      <c r="EQF8" s="135"/>
      <c r="EQG8" s="135"/>
      <c r="EQH8" s="135"/>
      <c r="EQI8" s="135"/>
      <c r="EQJ8" s="135"/>
      <c r="EQK8" s="135"/>
      <c r="EQL8" s="135"/>
      <c r="EQM8" s="135"/>
      <c r="EQN8" s="135"/>
      <c r="EQO8" s="135"/>
      <c r="EQP8" s="135"/>
      <c r="EQQ8" s="135"/>
      <c r="EQR8" s="135"/>
      <c r="EQS8" s="135"/>
      <c r="EQT8" s="135"/>
      <c r="EQU8" s="135"/>
      <c r="EQV8" s="135"/>
      <c r="EQW8" s="135"/>
      <c r="EQX8" s="135"/>
      <c r="EQY8" s="135"/>
      <c r="EQZ8" s="135"/>
      <c r="ERA8" s="135"/>
      <c r="ERB8" s="135"/>
      <c r="ERC8" s="135"/>
      <c r="ERD8" s="135"/>
      <c r="ERE8" s="135"/>
      <c r="ERF8" s="135"/>
      <c r="ERG8" s="135"/>
      <c r="ERH8" s="135"/>
      <c r="ERI8" s="135"/>
      <c r="ERJ8" s="135"/>
      <c r="ERK8" s="135"/>
      <c r="ERL8" s="135"/>
      <c r="ERM8" s="135"/>
      <c r="ERN8" s="135"/>
      <c r="ERO8" s="135"/>
      <c r="ERP8" s="135"/>
      <c r="ERQ8" s="135"/>
      <c r="ERR8" s="135"/>
      <c r="ERS8" s="135"/>
      <c r="ERT8" s="135"/>
      <c r="ERU8" s="135"/>
      <c r="ERV8" s="135"/>
      <c r="ERW8" s="135"/>
      <c r="ERX8" s="135"/>
      <c r="ERY8" s="135"/>
      <c r="ERZ8" s="135"/>
      <c r="ESA8" s="135"/>
      <c r="ESB8" s="135"/>
      <c r="ESC8" s="135"/>
      <c r="ESD8" s="135"/>
      <c r="ESE8" s="135"/>
      <c r="ESF8" s="135"/>
      <c r="ESG8" s="135"/>
      <c r="ESH8" s="135"/>
      <c r="ESI8" s="135"/>
      <c r="ESJ8" s="135"/>
      <c r="ESK8" s="135"/>
      <c r="ESL8" s="135"/>
      <c r="ESM8" s="135"/>
      <c r="ESN8" s="135"/>
      <c r="ESO8" s="135"/>
      <c r="ESP8" s="135"/>
      <c r="ESQ8" s="135"/>
      <c r="ESR8" s="135"/>
      <c r="ESS8" s="135"/>
      <c r="EST8" s="135"/>
      <c r="ESU8" s="135"/>
      <c r="ESV8" s="135"/>
      <c r="ESW8" s="135"/>
      <c r="ESX8" s="135"/>
      <c r="ESY8" s="135"/>
      <c r="ESZ8" s="135"/>
      <c r="ETA8" s="135"/>
      <c r="ETB8" s="135"/>
      <c r="ETC8" s="135"/>
      <c r="ETD8" s="135"/>
      <c r="ETE8" s="135"/>
      <c r="ETF8" s="135"/>
      <c r="ETG8" s="135"/>
      <c r="ETH8" s="135"/>
      <c r="ETI8" s="135"/>
      <c r="ETJ8" s="135"/>
      <c r="ETK8" s="135"/>
      <c r="ETL8" s="135"/>
      <c r="ETM8" s="135"/>
      <c r="ETN8" s="135"/>
      <c r="ETO8" s="135"/>
      <c r="ETP8" s="135"/>
      <c r="ETQ8" s="135"/>
      <c r="ETR8" s="135"/>
      <c r="ETS8" s="135"/>
      <c r="ETT8" s="135"/>
      <c r="ETU8" s="135"/>
      <c r="ETV8" s="135"/>
      <c r="ETW8" s="135"/>
      <c r="ETX8" s="135"/>
      <c r="ETY8" s="135"/>
      <c r="ETZ8" s="135"/>
      <c r="EUA8" s="135"/>
      <c r="EUB8" s="135"/>
      <c r="EUC8" s="135"/>
      <c r="EUD8" s="135"/>
      <c r="EUE8" s="135"/>
      <c r="EUF8" s="135"/>
      <c r="EUG8" s="135"/>
      <c r="EUH8" s="135"/>
      <c r="EUI8" s="135"/>
      <c r="EUJ8" s="135"/>
      <c r="EUK8" s="135"/>
      <c r="EUL8" s="135"/>
      <c r="EUM8" s="135"/>
      <c r="EUN8" s="135"/>
      <c r="EUO8" s="135"/>
      <c r="EUP8" s="135"/>
      <c r="EUQ8" s="135"/>
      <c r="EUR8" s="135"/>
      <c r="EUS8" s="135"/>
      <c r="EUT8" s="135"/>
      <c r="EUU8" s="135"/>
      <c r="EUV8" s="135"/>
      <c r="EUW8" s="135"/>
      <c r="EUX8" s="135"/>
      <c r="EUY8" s="135"/>
      <c r="EUZ8" s="135"/>
      <c r="EVA8" s="135"/>
      <c r="EVB8" s="135"/>
      <c r="EVC8" s="135"/>
      <c r="EVD8" s="135"/>
      <c r="EVE8" s="135"/>
      <c r="EVF8" s="135"/>
      <c r="EVG8" s="135"/>
      <c r="EVH8" s="135"/>
      <c r="EVI8" s="135"/>
      <c r="EVJ8" s="135"/>
      <c r="EVK8" s="135"/>
      <c r="EVL8" s="135"/>
      <c r="EVM8" s="135"/>
      <c r="EVN8" s="135"/>
      <c r="EVO8" s="135"/>
      <c r="EVP8" s="135"/>
      <c r="EVQ8" s="135"/>
      <c r="EVR8" s="135"/>
      <c r="EVS8" s="135"/>
      <c r="EVT8" s="135"/>
      <c r="EVU8" s="135"/>
      <c r="EVV8" s="135"/>
      <c r="EVW8" s="135"/>
      <c r="EVX8" s="135"/>
      <c r="EVY8" s="135"/>
      <c r="EVZ8" s="135"/>
      <c r="EWA8" s="135"/>
      <c r="EWB8" s="135"/>
      <c r="EWC8" s="135"/>
      <c r="EWD8" s="135"/>
      <c r="EWE8" s="135"/>
      <c r="EWF8" s="135"/>
      <c r="EWG8" s="135"/>
      <c r="EWH8" s="135"/>
      <c r="EWI8" s="135"/>
      <c r="EWJ8" s="135"/>
      <c r="EWK8" s="135"/>
      <c r="EWL8" s="135"/>
      <c r="EWM8" s="135"/>
      <c r="EWN8" s="135"/>
      <c r="EWO8" s="135"/>
      <c r="EWP8" s="135"/>
      <c r="EWQ8" s="135"/>
      <c r="EWR8" s="135"/>
      <c r="EWS8" s="135"/>
      <c r="EWT8" s="135"/>
      <c r="EWU8" s="135"/>
      <c r="EWV8" s="135"/>
      <c r="EWW8" s="135"/>
      <c r="EWX8" s="135"/>
      <c r="EWY8" s="135"/>
      <c r="EWZ8" s="135"/>
      <c r="EXA8" s="135"/>
      <c r="EXB8" s="135"/>
      <c r="EXC8" s="135"/>
      <c r="EXD8" s="135"/>
      <c r="EXE8" s="135"/>
      <c r="EXF8" s="135"/>
      <c r="EXG8" s="135"/>
      <c r="EXH8" s="135"/>
      <c r="EXI8" s="135"/>
      <c r="EXJ8" s="135"/>
      <c r="EXK8" s="135"/>
      <c r="EXL8" s="135"/>
      <c r="EXM8" s="135"/>
      <c r="EXN8" s="135"/>
      <c r="EXO8" s="135"/>
      <c r="EXP8" s="135"/>
      <c r="EXQ8" s="135"/>
      <c r="EXR8" s="135"/>
      <c r="EXS8" s="135"/>
      <c r="EXT8" s="135"/>
      <c r="EXU8" s="135"/>
      <c r="EXV8" s="135"/>
      <c r="EXW8" s="135"/>
      <c r="EXX8" s="135"/>
      <c r="EXY8" s="135"/>
      <c r="EXZ8" s="135"/>
      <c r="EYA8" s="135"/>
      <c r="EYB8" s="135"/>
      <c r="EYC8" s="135"/>
      <c r="EYD8" s="135"/>
      <c r="EYE8" s="135"/>
      <c r="EYF8" s="135"/>
      <c r="EYG8" s="135"/>
      <c r="EYH8" s="135"/>
      <c r="EYI8" s="135"/>
      <c r="EYJ8" s="135"/>
      <c r="EYK8" s="135"/>
      <c r="EYL8" s="135"/>
      <c r="EYM8" s="135"/>
      <c r="EYN8" s="135"/>
      <c r="EYO8" s="135"/>
      <c r="EYP8" s="135"/>
      <c r="EYQ8" s="135"/>
      <c r="EYR8" s="135"/>
      <c r="EYS8" s="135"/>
      <c r="EYT8" s="135"/>
      <c r="EYU8" s="135"/>
      <c r="EYV8" s="135"/>
      <c r="EYW8" s="135"/>
      <c r="EYX8" s="135"/>
      <c r="EYY8" s="135"/>
      <c r="EYZ8" s="135"/>
      <c r="EZA8" s="135"/>
      <c r="EZB8" s="135"/>
      <c r="EZC8" s="135"/>
      <c r="EZD8" s="135"/>
      <c r="EZE8" s="135"/>
      <c r="EZF8" s="135"/>
      <c r="EZG8" s="135"/>
      <c r="EZH8" s="135"/>
      <c r="EZI8" s="135"/>
      <c r="EZJ8" s="135"/>
      <c r="EZK8" s="135"/>
      <c r="EZL8" s="135"/>
      <c r="EZM8" s="135"/>
      <c r="EZN8" s="135"/>
      <c r="EZO8" s="135"/>
      <c r="EZP8" s="135"/>
      <c r="EZQ8" s="135"/>
      <c r="EZR8" s="135"/>
      <c r="EZS8" s="135"/>
      <c r="EZT8" s="135"/>
      <c r="EZU8" s="135"/>
      <c r="EZV8" s="135"/>
      <c r="EZW8" s="135"/>
      <c r="EZX8" s="135"/>
      <c r="EZY8" s="135"/>
      <c r="EZZ8" s="135"/>
      <c r="FAA8" s="135"/>
      <c r="FAB8" s="135"/>
      <c r="FAC8" s="135"/>
      <c r="FAD8" s="135"/>
      <c r="FAE8" s="135"/>
      <c r="FAF8" s="135"/>
      <c r="FAG8" s="135"/>
      <c r="FAH8" s="135"/>
      <c r="FAI8" s="135"/>
      <c r="FAJ8" s="135"/>
      <c r="FAK8" s="135"/>
      <c r="FAL8" s="135"/>
      <c r="FAM8" s="135"/>
      <c r="FAN8" s="135"/>
      <c r="FAO8" s="135"/>
      <c r="FAP8" s="135"/>
      <c r="FAQ8" s="135"/>
      <c r="FAR8" s="135"/>
      <c r="FAS8" s="135"/>
      <c r="FAT8" s="135"/>
      <c r="FAU8" s="135"/>
      <c r="FAV8" s="135"/>
      <c r="FAW8" s="135"/>
      <c r="FAX8" s="135"/>
      <c r="FAY8" s="135"/>
      <c r="FAZ8" s="135"/>
      <c r="FBA8" s="135"/>
      <c r="FBB8" s="135"/>
      <c r="FBC8" s="135"/>
      <c r="FBD8" s="135"/>
      <c r="FBE8" s="135"/>
      <c r="FBF8" s="135"/>
      <c r="FBG8" s="135"/>
      <c r="FBH8" s="135"/>
      <c r="FBI8" s="135"/>
      <c r="FBJ8" s="135"/>
      <c r="FBK8" s="135"/>
      <c r="FBL8" s="135"/>
      <c r="FBM8" s="135"/>
      <c r="FBN8" s="135"/>
      <c r="FBO8" s="135"/>
      <c r="FBP8" s="135"/>
      <c r="FBQ8" s="135"/>
      <c r="FBR8" s="135"/>
      <c r="FBS8" s="135"/>
      <c r="FBT8" s="135"/>
      <c r="FBU8" s="135"/>
      <c r="FBV8" s="135"/>
      <c r="FBW8" s="135"/>
      <c r="FBX8" s="135"/>
      <c r="FBY8" s="135"/>
      <c r="FBZ8" s="135"/>
      <c r="FCA8" s="135"/>
      <c r="FCB8" s="135"/>
      <c r="FCC8" s="135"/>
      <c r="FCD8" s="135"/>
      <c r="FCE8" s="135"/>
      <c r="FCF8" s="135"/>
      <c r="FCG8" s="135"/>
      <c r="FCH8" s="135"/>
      <c r="FCI8" s="135"/>
      <c r="FCJ8" s="135"/>
      <c r="FCK8" s="135"/>
      <c r="FCL8" s="135"/>
      <c r="FCM8" s="135"/>
      <c r="FCN8" s="135"/>
      <c r="FCO8" s="135"/>
      <c r="FCP8" s="135"/>
      <c r="FCQ8" s="135"/>
      <c r="FCR8" s="135"/>
      <c r="FCS8" s="135"/>
      <c r="FCT8" s="135"/>
      <c r="FCU8" s="135"/>
      <c r="FCV8" s="135"/>
      <c r="FCW8" s="135"/>
      <c r="FCX8" s="135"/>
      <c r="FCY8" s="135"/>
      <c r="FCZ8" s="135"/>
      <c r="FDA8" s="135"/>
      <c r="FDB8" s="135"/>
      <c r="FDC8" s="135"/>
      <c r="FDD8" s="135"/>
      <c r="FDE8" s="135"/>
      <c r="FDF8" s="135"/>
      <c r="FDG8" s="135"/>
      <c r="FDH8" s="135"/>
      <c r="FDI8" s="135"/>
      <c r="FDJ8" s="135"/>
      <c r="FDK8" s="135"/>
      <c r="FDL8" s="135"/>
      <c r="FDM8" s="135"/>
      <c r="FDN8" s="135"/>
      <c r="FDO8" s="135"/>
      <c r="FDP8" s="135"/>
      <c r="FDQ8" s="135"/>
      <c r="FDR8" s="135"/>
      <c r="FDS8" s="135"/>
      <c r="FDT8" s="135"/>
      <c r="FDU8" s="135"/>
      <c r="FDV8" s="135"/>
      <c r="FDW8" s="135"/>
      <c r="FDX8" s="135"/>
      <c r="FDY8" s="135"/>
      <c r="FDZ8" s="135"/>
      <c r="FEA8" s="135"/>
      <c r="FEB8" s="135"/>
      <c r="FEC8" s="135"/>
      <c r="FED8" s="135"/>
      <c r="FEE8" s="135"/>
      <c r="FEF8" s="135"/>
      <c r="FEG8" s="135"/>
      <c r="FEH8" s="135"/>
      <c r="FEI8" s="135"/>
      <c r="FEJ8" s="135"/>
      <c r="FEK8" s="135"/>
      <c r="FEL8" s="135"/>
      <c r="FEM8" s="135"/>
      <c r="FEN8" s="135"/>
      <c r="FEO8" s="135"/>
      <c r="FEP8" s="135"/>
      <c r="FEQ8" s="135"/>
      <c r="FER8" s="135"/>
      <c r="FES8" s="135"/>
      <c r="FET8" s="135"/>
      <c r="FEU8" s="135"/>
      <c r="FEV8" s="135"/>
      <c r="FEW8" s="135"/>
      <c r="FEX8" s="135"/>
      <c r="FEY8" s="135"/>
      <c r="FEZ8" s="135"/>
      <c r="FFA8" s="135"/>
      <c r="FFB8" s="135"/>
      <c r="FFC8" s="135"/>
      <c r="FFD8" s="135"/>
      <c r="FFE8" s="135"/>
      <c r="FFF8" s="135"/>
      <c r="FFG8" s="135"/>
      <c r="FFH8" s="135"/>
      <c r="FFI8" s="135"/>
      <c r="FFJ8" s="135"/>
      <c r="FFK8" s="135"/>
      <c r="FFL8" s="135"/>
      <c r="FFM8" s="135"/>
      <c r="FFN8" s="135"/>
      <c r="FFO8" s="135"/>
      <c r="FFP8" s="135"/>
      <c r="FFQ8" s="135"/>
      <c r="FFR8" s="135"/>
      <c r="FFS8" s="135"/>
      <c r="FFT8" s="135"/>
      <c r="FFU8" s="135"/>
      <c r="FFV8" s="135"/>
      <c r="FFW8" s="135"/>
      <c r="FFX8" s="135"/>
      <c r="FFY8" s="135"/>
      <c r="FFZ8" s="135"/>
      <c r="FGA8" s="135"/>
      <c r="FGB8" s="135"/>
      <c r="FGC8" s="135"/>
      <c r="FGD8" s="135"/>
      <c r="FGE8" s="135"/>
      <c r="FGF8" s="135"/>
      <c r="FGG8" s="135"/>
      <c r="FGH8" s="135"/>
      <c r="FGI8" s="135"/>
      <c r="FGJ8" s="135"/>
      <c r="FGK8" s="135"/>
      <c r="FGL8" s="135"/>
      <c r="FGM8" s="135"/>
      <c r="FGN8" s="135"/>
      <c r="FGO8" s="135"/>
      <c r="FGP8" s="135"/>
      <c r="FGQ8" s="135"/>
      <c r="FGR8" s="135"/>
      <c r="FGS8" s="135"/>
      <c r="FGT8" s="135"/>
      <c r="FGU8" s="135"/>
      <c r="FGV8" s="135"/>
      <c r="FGW8" s="135"/>
      <c r="FGX8" s="135"/>
      <c r="FGY8" s="135"/>
      <c r="FGZ8" s="135"/>
      <c r="FHA8" s="135"/>
      <c r="FHB8" s="135"/>
      <c r="FHC8" s="135"/>
      <c r="FHD8" s="135"/>
      <c r="FHE8" s="135"/>
      <c r="FHF8" s="135"/>
      <c r="FHG8" s="135"/>
      <c r="FHH8" s="135"/>
      <c r="FHI8" s="135"/>
      <c r="FHJ8" s="135"/>
      <c r="FHK8" s="135"/>
      <c r="FHL8" s="135"/>
      <c r="FHM8" s="135"/>
      <c r="FHN8" s="135"/>
      <c r="FHO8" s="135"/>
      <c r="FHP8" s="135"/>
      <c r="FHQ8" s="135"/>
      <c r="FHR8" s="135"/>
      <c r="FHS8" s="135"/>
      <c r="FHT8" s="135"/>
      <c r="FHU8" s="135"/>
      <c r="FHV8" s="135"/>
      <c r="FHW8" s="135"/>
      <c r="FHX8" s="135"/>
      <c r="FHY8" s="135"/>
      <c r="FHZ8" s="135"/>
      <c r="FIA8" s="135"/>
      <c r="FIB8" s="135"/>
      <c r="FIC8" s="135"/>
      <c r="FID8" s="135"/>
      <c r="FIE8" s="135"/>
      <c r="FIF8" s="135"/>
      <c r="FIG8" s="135"/>
      <c r="FIH8" s="135"/>
      <c r="FII8" s="135"/>
      <c r="FIJ8" s="135"/>
      <c r="FIK8" s="135"/>
      <c r="FIL8" s="135"/>
      <c r="FIM8" s="135"/>
      <c r="FIN8" s="135"/>
      <c r="FIO8" s="135"/>
      <c r="FIP8" s="135"/>
      <c r="FIQ8" s="135"/>
      <c r="FIR8" s="135"/>
      <c r="FIS8" s="135"/>
      <c r="FIT8" s="135"/>
      <c r="FIU8" s="135"/>
      <c r="FIV8" s="135"/>
      <c r="FIW8" s="135"/>
      <c r="FIX8" s="135"/>
      <c r="FIY8" s="135"/>
      <c r="FIZ8" s="135"/>
      <c r="FJA8" s="135"/>
      <c r="FJB8" s="135"/>
      <c r="FJC8" s="135"/>
      <c r="FJD8" s="135"/>
      <c r="FJE8" s="135"/>
      <c r="FJF8" s="135"/>
      <c r="FJG8" s="135"/>
      <c r="FJH8" s="135"/>
      <c r="FJI8" s="135"/>
      <c r="FJJ8" s="135"/>
      <c r="FJK8" s="135"/>
      <c r="FJL8" s="135"/>
      <c r="FJM8" s="135"/>
      <c r="FJN8" s="135"/>
      <c r="FJO8" s="135"/>
      <c r="FJP8" s="135"/>
      <c r="FJQ8" s="135"/>
      <c r="FJR8" s="135"/>
      <c r="FJS8" s="135"/>
      <c r="FJT8" s="135"/>
      <c r="FJU8" s="135"/>
      <c r="FJV8" s="135"/>
      <c r="FJW8" s="135"/>
      <c r="FJX8" s="135"/>
      <c r="FJY8" s="135"/>
      <c r="FJZ8" s="135"/>
      <c r="FKA8" s="135"/>
      <c r="FKB8" s="135"/>
      <c r="FKC8" s="135"/>
      <c r="FKD8" s="135"/>
      <c r="FKE8" s="135"/>
      <c r="FKF8" s="135"/>
      <c r="FKG8" s="135"/>
      <c r="FKH8" s="135"/>
      <c r="FKI8" s="135"/>
      <c r="FKJ8" s="135"/>
      <c r="FKK8" s="135"/>
      <c r="FKL8" s="135"/>
      <c r="FKM8" s="135"/>
      <c r="FKN8" s="135"/>
      <c r="FKO8" s="135"/>
      <c r="FKP8" s="135"/>
      <c r="FKQ8" s="135"/>
      <c r="FKR8" s="135"/>
      <c r="FKS8" s="135"/>
      <c r="FKT8" s="135"/>
      <c r="FKU8" s="135"/>
      <c r="FKV8" s="135"/>
      <c r="FKW8" s="135"/>
      <c r="FKX8" s="135"/>
      <c r="FKY8" s="135"/>
      <c r="FKZ8" s="135"/>
      <c r="FLA8" s="135"/>
      <c r="FLB8" s="135"/>
      <c r="FLC8" s="135"/>
      <c r="FLD8" s="135"/>
      <c r="FLE8" s="135"/>
      <c r="FLF8" s="135"/>
      <c r="FLG8" s="135"/>
      <c r="FLH8" s="135"/>
      <c r="FLI8" s="135"/>
      <c r="FLJ8" s="135"/>
      <c r="FLK8" s="135"/>
      <c r="FLL8" s="135"/>
      <c r="FLM8" s="135"/>
      <c r="FLN8" s="135"/>
      <c r="FLO8" s="135"/>
      <c r="FLP8" s="135"/>
      <c r="FLQ8" s="135"/>
      <c r="FLR8" s="135"/>
      <c r="FLS8" s="135"/>
      <c r="FLT8" s="135"/>
      <c r="FLU8" s="135"/>
      <c r="FLV8" s="135"/>
      <c r="FLW8" s="135"/>
      <c r="FLX8" s="135"/>
      <c r="FLY8" s="135"/>
      <c r="FLZ8" s="135"/>
      <c r="FMA8" s="135"/>
      <c r="FMB8" s="135"/>
      <c r="FMC8" s="135"/>
      <c r="FMD8" s="135"/>
      <c r="FME8" s="135"/>
      <c r="FMF8" s="135"/>
      <c r="FMG8" s="135"/>
      <c r="FMH8" s="135"/>
      <c r="FMI8" s="135"/>
      <c r="FMJ8" s="135"/>
      <c r="FMK8" s="135"/>
      <c r="FML8" s="135"/>
      <c r="FMM8" s="135"/>
      <c r="FMN8" s="135"/>
      <c r="FMO8" s="135"/>
      <c r="FMP8" s="135"/>
      <c r="FMQ8" s="135"/>
      <c r="FMR8" s="135"/>
      <c r="FMS8" s="135"/>
      <c r="FMT8" s="135"/>
      <c r="FMU8" s="135"/>
      <c r="FMV8" s="135"/>
      <c r="FMW8" s="135"/>
      <c r="FMX8" s="135"/>
      <c r="FMY8" s="135"/>
      <c r="FMZ8" s="135"/>
      <c r="FNA8" s="135"/>
      <c r="FNB8" s="135"/>
      <c r="FNC8" s="135"/>
      <c r="FND8" s="135"/>
      <c r="FNE8" s="135"/>
      <c r="FNF8" s="135"/>
      <c r="FNG8" s="135"/>
      <c r="FNH8" s="135"/>
      <c r="FNI8" s="135"/>
      <c r="FNJ8" s="135"/>
      <c r="FNK8" s="135"/>
      <c r="FNL8" s="135"/>
      <c r="FNM8" s="135"/>
      <c r="FNN8" s="135"/>
      <c r="FNO8" s="135"/>
      <c r="FNP8" s="135"/>
      <c r="FNQ8" s="135"/>
      <c r="FNR8" s="135"/>
      <c r="FNS8" s="135"/>
      <c r="FNT8" s="135"/>
      <c r="FNU8" s="135"/>
      <c r="FNV8" s="135"/>
      <c r="FNW8" s="135"/>
      <c r="FNX8" s="135"/>
      <c r="FNY8" s="135"/>
      <c r="FNZ8" s="135"/>
      <c r="FOA8" s="135"/>
      <c r="FOB8" s="135"/>
      <c r="FOC8" s="135"/>
      <c r="FOD8" s="135"/>
      <c r="FOE8" s="135"/>
      <c r="FOF8" s="135"/>
      <c r="FOG8" s="135"/>
      <c r="FOH8" s="135"/>
      <c r="FOI8" s="135"/>
      <c r="FOJ8" s="135"/>
      <c r="FOK8" s="135"/>
      <c r="FOL8" s="135"/>
      <c r="FOM8" s="135"/>
      <c r="FON8" s="135"/>
      <c r="FOO8" s="135"/>
      <c r="FOP8" s="135"/>
      <c r="FOQ8" s="135"/>
      <c r="FOR8" s="135"/>
      <c r="FOS8" s="135"/>
      <c r="FOT8" s="135"/>
      <c r="FOU8" s="135"/>
      <c r="FOV8" s="135"/>
      <c r="FOW8" s="135"/>
      <c r="FOX8" s="135"/>
      <c r="FOY8" s="135"/>
      <c r="FOZ8" s="135"/>
      <c r="FPA8" s="135"/>
      <c r="FPB8" s="135"/>
      <c r="FPC8" s="135"/>
      <c r="FPD8" s="135"/>
      <c r="FPE8" s="135"/>
      <c r="FPF8" s="135"/>
      <c r="FPG8" s="135"/>
      <c r="FPH8" s="135"/>
      <c r="FPI8" s="135"/>
      <c r="FPJ8" s="135"/>
      <c r="FPK8" s="135"/>
      <c r="FPL8" s="135"/>
      <c r="FPM8" s="135"/>
      <c r="FPN8" s="135"/>
      <c r="FPO8" s="135"/>
      <c r="FPP8" s="135"/>
      <c r="FPQ8" s="135"/>
      <c r="FPR8" s="135"/>
      <c r="FPS8" s="135"/>
      <c r="FPT8" s="135"/>
      <c r="FPU8" s="135"/>
      <c r="FPV8" s="135"/>
      <c r="FPW8" s="135"/>
      <c r="FPX8" s="135"/>
      <c r="FPY8" s="135"/>
      <c r="FPZ8" s="135"/>
      <c r="FQA8" s="135"/>
      <c r="FQB8" s="135"/>
      <c r="FQC8" s="135"/>
      <c r="FQD8" s="135"/>
      <c r="FQE8" s="135"/>
      <c r="FQF8" s="135"/>
      <c r="FQG8" s="135"/>
      <c r="FQH8" s="135"/>
      <c r="FQI8" s="135"/>
      <c r="FQJ8" s="135"/>
      <c r="FQK8" s="135"/>
      <c r="FQL8" s="135"/>
      <c r="FQM8" s="135"/>
      <c r="FQN8" s="135"/>
      <c r="FQO8" s="135"/>
      <c r="FQP8" s="135"/>
      <c r="FQQ8" s="135"/>
      <c r="FQR8" s="135"/>
      <c r="FQS8" s="135"/>
      <c r="FQT8" s="135"/>
      <c r="FQU8" s="135"/>
      <c r="FQV8" s="135"/>
      <c r="FQW8" s="135"/>
      <c r="FQX8" s="135"/>
      <c r="FQY8" s="135"/>
      <c r="FQZ8" s="135"/>
      <c r="FRA8" s="135"/>
      <c r="FRB8" s="135"/>
      <c r="FRC8" s="135"/>
      <c r="FRD8" s="135"/>
      <c r="FRE8" s="135"/>
      <c r="FRF8" s="135"/>
      <c r="FRG8" s="135"/>
      <c r="FRH8" s="135"/>
      <c r="FRI8" s="135"/>
      <c r="FRJ8" s="135"/>
      <c r="FRK8" s="135"/>
      <c r="FRL8" s="135"/>
      <c r="FRM8" s="135"/>
      <c r="FRN8" s="135"/>
      <c r="FRO8" s="135"/>
      <c r="FRP8" s="135"/>
      <c r="FRQ8" s="135"/>
      <c r="FRR8" s="135"/>
      <c r="FRS8" s="135"/>
      <c r="FRT8" s="135"/>
      <c r="FRU8" s="135"/>
      <c r="FRV8" s="135"/>
      <c r="FRW8" s="135"/>
      <c r="FRX8" s="135"/>
      <c r="FRY8" s="135"/>
      <c r="FRZ8" s="135"/>
      <c r="FSA8" s="135"/>
      <c r="FSB8" s="135"/>
      <c r="FSC8" s="135"/>
      <c r="FSD8" s="135"/>
      <c r="FSE8" s="135"/>
      <c r="FSF8" s="135"/>
      <c r="FSG8" s="135"/>
      <c r="FSH8" s="135"/>
      <c r="FSI8" s="135"/>
      <c r="FSJ8" s="135"/>
      <c r="FSK8" s="135"/>
      <c r="FSL8" s="135"/>
      <c r="FSM8" s="135"/>
      <c r="FSN8" s="135"/>
      <c r="FSO8" s="135"/>
      <c r="FSP8" s="135"/>
      <c r="FSQ8" s="135"/>
      <c r="FSR8" s="135"/>
      <c r="FSS8" s="135"/>
      <c r="FST8" s="135"/>
      <c r="FSU8" s="135"/>
      <c r="FSV8" s="135"/>
      <c r="FSW8" s="135"/>
      <c r="FSX8" s="135"/>
      <c r="FSY8" s="135"/>
      <c r="FSZ8" s="135"/>
      <c r="FTA8" s="135"/>
      <c r="FTB8" s="135"/>
      <c r="FTC8" s="135"/>
      <c r="FTD8" s="135"/>
      <c r="FTE8" s="135"/>
      <c r="FTF8" s="135"/>
      <c r="FTG8" s="135"/>
      <c r="FTH8" s="135"/>
      <c r="FTI8" s="135"/>
      <c r="FTJ8" s="135"/>
      <c r="FTK8" s="135"/>
      <c r="FTL8" s="135"/>
      <c r="FTM8" s="135"/>
      <c r="FTN8" s="135"/>
      <c r="FTO8" s="135"/>
      <c r="FTP8" s="135"/>
      <c r="FTQ8" s="135"/>
      <c r="FTR8" s="135"/>
      <c r="FTS8" s="135"/>
      <c r="FTT8" s="135"/>
      <c r="FTU8" s="135"/>
      <c r="FTV8" s="135"/>
      <c r="FTW8" s="135"/>
      <c r="FTX8" s="135"/>
      <c r="FTY8" s="135"/>
      <c r="FTZ8" s="135"/>
      <c r="FUA8" s="135"/>
      <c r="FUB8" s="135"/>
      <c r="FUC8" s="135"/>
      <c r="FUD8" s="135"/>
      <c r="FUE8" s="135"/>
      <c r="FUF8" s="135"/>
      <c r="FUG8" s="135"/>
      <c r="FUH8" s="135"/>
      <c r="FUI8" s="135"/>
      <c r="FUJ8" s="135"/>
      <c r="FUK8" s="135"/>
      <c r="FUL8" s="135"/>
      <c r="FUM8" s="135"/>
      <c r="FUN8" s="135"/>
      <c r="FUO8" s="135"/>
      <c r="FUP8" s="135"/>
      <c r="FUQ8" s="135"/>
      <c r="FUR8" s="135"/>
      <c r="FUS8" s="135"/>
      <c r="FUT8" s="135"/>
      <c r="FUU8" s="135"/>
      <c r="FUV8" s="135"/>
      <c r="FUW8" s="135"/>
      <c r="FUX8" s="135"/>
      <c r="FUY8" s="135"/>
      <c r="FUZ8" s="135"/>
      <c r="FVA8" s="135"/>
      <c r="FVB8" s="135"/>
      <c r="FVC8" s="135"/>
      <c r="FVD8" s="135"/>
      <c r="FVE8" s="135"/>
      <c r="FVF8" s="135"/>
      <c r="FVG8" s="135"/>
      <c r="FVH8" s="135"/>
      <c r="FVI8" s="135"/>
      <c r="FVJ8" s="135"/>
      <c r="FVK8" s="135"/>
      <c r="FVL8" s="135"/>
      <c r="FVM8" s="135"/>
      <c r="FVN8" s="135"/>
      <c r="FVO8" s="135"/>
      <c r="FVP8" s="135"/>
      <c r="FVQ8" s="135"/>
      <c r="FVR8" s="135"/>
      <c r="FVS8" s="135"/>
      <c r="FVT8" s="135"/>
      <c r="FVU8" s="135"/>
      <c r="FVV8" s="135"/>
      <c r="FVW8" s="135"/>
      <c r="FVX8" s="135"/>
      <c r="FVY8" s="135"/>
      <c r="FVZ8" s="135"/>
      <c r="FWA8" s="135"/>
      <c r="FWB8" s="135"/>
      <c r="FWC8" s="135"/>
      <c r="FWD8" s="135"/>
      <c r="FWE8" s="135"/>
      <c r="FWF8" s="135"/>
      <c r="FWG8" s="135"/>
      <c r="FWH8" s="135"/>
      <c r="FWI8" s="135"/>
      <c r="FWJ8" s="135"/>
      <c r="FWK8" s="135"/>
      <c r="FWL8" s="135"/>
      <c r="FWM8" s="135"/>
      <c r="FWN8" s="135"/>
      <c r="FWO8" s="135"/>
      <c r="FWP8" s="135"/>
      <c r="FWQ8" s="135"/>
      <c r="FWR8" s="135"/>
      <c r="FWS8" s="135"/>
      <c r="FWT8" s="135"/>
      <c r="FWU8" s="135"/>
      <c r="FWV8" s="135"/>
      <c r="FWW8" s="135"/>
      <c r="FWX8" s="135"/>
      <c r="FWY8" s="135"/>
      <c r="FWZ8" s="135"/>
      <c r="FXA8" s="135"/>
      <c r="FXB8" s="135"/>
      <c r="FXC8" s="135"/>
      <c r="FXD8" s="135"/>
      <c r="FXE8" s="135"/>
      <c r="FXF8" s="135"/>
      <c r="FXG8" s="135"/>
      <c r="FXH8" s="135"/>
      <c r="FXI8" s="135"/>
      <c r="FXJ8" s="135"/>
      <c r="FXK8" s="135"/>
      <c r="FXL8" s="135"/>
      <c r="FXM8" s="135"/>
      <c r="FXN8" s="135"/>
      <c r="FXO8" s="135"/>
      <c r="FXP8" s="135"/>
      <c r="FXQ8" s="135"/>
      <c r="FXR8" s="135"/>
      <c r="FXS8" s="135"/>
      <c r="FXT8" s="135"/>
      <c r="FXU8" s="135"/>
      <c r="FXV8" s="135"/>
      <c r="FXW8" s="135"/>
      <c r="FXX8" s="135"/>
      <c r="FXY8" s="135"/>
      <c r="FXZ8" s="135"/>
      <c r="FYA8" s="135"/>
      <c r="FYB8" s="135"/>
      <c r="FYC8" s="135"/>
      <c r="FYD8" s="135"/>
      <c r="FYE8" s="135"/>
      <c r="FYF8" s="135"/>
      <c r="FYG8" s="135"/>
      <c r="FYH8" s="135"/>
      <c r="FYI8" s="135"/>
      <c r="FYJ8" s="135"/>
      <c r="FYK8" s="135"/>
      <c r="FYL8" s="135"/>
      <c r="FYM8" s="135"/>
      <c r="FYN8" s="135"/>
      <c r="FYO8" s="135"/>
      <c r="FYP8" s="135"/>
      <c r="FYQ8" s="135"/>
      <c r="FYR8" s="135"/>
      <c r="FYS8" s="135"/>
      <c r="FYT8" s="135"/>
      <c r="FYU8" s="135"/>
      <c r="FYV8" s="135"/>
      <c r="FYW8" s="135"/>
      <c r="FYX8" s="135"/>
      <c r="FYY8" s="135"/>
      <c r="FYZ8" s="135"/>
      <c r="FZA8" s="135"/>
      <c r="FZB8" s="135"/>
      <c r="FZC8" s="135"/>
      <c r="FZD8" s="135"/>
      <c r="FZE8" s="135"/>
      <c r="FZF8" s="135"/>
      <c r="FZG8" s="135"/>
      <c r="FZH8" s="135"/>
      <c r="FZI8" s="135"/>
      <c r="FZJ8" s="135"/>
      <c r="FZK8" s="135"/>
      <c r="FZL8" s="135"/>
      <c r="FZM8" s="135"/>
      <c r="FZN8" s="135"/>
      <c r="FZO8" s="135"/>
      <c r="FZP8" s="135"/>
      <c r="FZQ8" s="135"/>
      <c r="FZR8" s="135"/>
      <c r="FZS8" s="135"/>
      <c r="FZT8" s="135"/>
      <c r="FZU8" s="135"/>
      <c r="FZV8" s="135"/>
      <c r="FZW8" s="135"/>
      <c r="FZX8" s="135"/>
      <c r="FZY8" s="135"/>
      <c r="FZZ8" s="135"/>
      <c r="GAA8" s="135"/>
      <c r="GAB8" s="135"/>
      <c r="GAC8" s="135"/>
      <c r="GAD8" s="135"/>
      <c r="GAE8" s="135"/>
      <c r="GAF8" s="135"/>
      <c r="GAG8" s="135"/>
      <c r="GAH8" s="135"/>
      <c r="GAI8" s="135"/>
      <c r="GAJ8" s="135"/>
      <c r="GAK8" s="135"/>
      <c r="GAL8" s="135"/>
      <c r="GAM8" s="135"/>
      <c r="GAN8" s="135"/>
      <c r="GAO8" s="135"/>
      <c r="GAP8" s="135"/>
      <c r="GAQ8" s="135"/>
      <c r="GAR8" s="135"/>
      <c r="GAS8" s="135"/>
      <c r="GAT8" s="135"/>
      <c r="GAU8" s="135"/>
      <c r="GAV8" s="135"/>
      <c r="GAW8" s="135"/>
      <c r="GAX8" s="135"/>
      <c r="GAY8" s="135"/>
      <c r="GAZ8" s="135"/>
      <c r="GBA8" s="135"/>
      <c r="GBB8" s="135"/>
      <c r="GBC8" s="135"/>
      <c r="GBD8" s="135"/>
      <c r="GBE8" s="135"/>
      <c r="GBF8" s="135"/>
      <c r="GBG8" s="135"/>
      <c r="GBH8" s="135"/>
      <c r="GBI8" s="135"/>
      <c r="GBJ8" s="135"/>
      <c r="GBK8" s="135"/>
      <c r="GBL8" s="135"/>
      <c r="GBM8" s="135"/>
      <c r="GBN8" s="135"/>
      <c r="GBO8" s="135"/>
      <c r="GBP8" s="135"/>
      <c r="GBQ8" s="135"/>
      <c r="GBR8" s="135"/>
      <c r="GBS8" s="135"/>
      <c r="GBT8" s="135"/>
      <c r="GBU8" s="135"/>
      <c r="GBV8" s="135"/>
      <c r="GBW8" s="135"/>
      <c r="GBX8" s="135"/>
      <c r="GBY8" s="135"/>
      <c r="GBZ8" s="135"/>
      <c r="GCA8" s="135"/>
      <c r="GCB8" s="135"/>
      <c r="GCC8" s="135"/>
      <c r="GCD8" s="135"/>
      <c r="GCE8" s="135"/>
      <c r="GCF8" s="135"/>
      <c r="GCG8" s="135"/>
      <c r="GCH8" s="135"/>
      <c r="GCI8" s="135"/>
      <c r="GCJ8" s="135"/>
      <c r="GCK8" s="135"/>
      <c r="GCL8" s="135"/>
      <c r="GCM8" s="135"/>
      <c r="GCN8" s="135"/>
      <c r="GCO8" s="135"/>
      <c r="GCP8" s="135"/>
      <c r="GCQ8" s="135"/>
      <c r="GCR8" s="135"/>
      <c r="GCS8" s="135"/>
      <c r="GCT8" s="135"/>
      <c r="GCU8" s="135"/>
      <c r="GCV8" s="135"/>
      <c r="GCW8" s="135"/>
      <c r="GCX8" s="135"/>
      <c r="GCY8" s="135"/>
      <c r="GCZ8" s="135"/>
      <c r="GDA8" s="135"/>
      <c r="GDB8" s="135"/>
      <c r="GDC8" s="135"/>
      <c r="GDD8" s="135"/>
      <c r="GDE8" s="135"/>
      <c r="GDF8" s="135"/>
      <c r="GDG8" s="135"/>
      <c r="GDH8" s="135"/>
      <c r="GDI8" s="135"/>
      <c r="GDJ8" s="135"/>
      <c r="GDK8" s="135"/>
      <c r="GDL8" s="135"/>
      <c r="GDM8" s="135"/>
      <c r="GDN8" s="135"/>
      <c r="GDO8" s="135"/>
      <c r="GDP8" s="135"/>
      <c r="GDQ8" s="135"/>
      <c r="GDR8" s="135"/>
      <c r="GDS8" s="135"/>
      <c r="GDT8" s="135"/>
      <c r="GDU8" s="135"/>
      <c r="GDV8" s="135"/>
      <c r="GDW8" s="135"/>
      <c r="GDX8" s="135"/>
      <c r="GDY8" s="135"/>
      <c r="GDZ8" s="135"/>
      <c r="GEA8" s="135"/>
      <c r="GEB8" s="135"/>
      <c r="GEC8" s="135"/>
      <c r="GED8" s="135"/>
      <c r="GEE8" s="135"/>
      <c r="GEF8" s="135"/>
      <c r="GEG8" s="135"/>
      <c r="GEH8" s="135"/>
      <c r="GEI8" s="135"/>
      <c r="GEJ8" s="135"/>
      <c r="GEK8" s="135"/>
      <c r="GEL8" s="135"/>
      <c r="GEM8" s="135"/>
      <c r="GEN8" s="135"/>
      <c r="GEO8" s="135"/>
      <c r="GEP8" s="135"/>
      <c r="GEQ8" s="135"/>
      <c r="GER8" s="135"/>
      <c r="GES8" s="135"/>
      <c r="GET8" s="135"/>
      <c r="GEU8" s="135"/>
      <c r="GEV8" s="135"/>
      <c r="GEW8" s="135"/>
      <c r="GEX8" s="135"/>
      <c r="GEY8" s="135"/>
      <c r="GEZ8" s="135"/>
      <c r="GFA8" s="135"/>
      <c r="GFB8" s="135"/>
      <c r="GFC8" s="135"/>
      <c r="GFD8" s="135"/>
      <c r="GFE8" s="135"/>
      <c r="GFF8" s="135"/>
      <c r="GFG8" s="135"/>
      <c r="GFH8" s="135"/>
      <c r="GFI8" s="135"/>
      <c r="GFJ8" s="135"/>
      <c r="GFK8" s="135"/>
      <c r="GFL8" s="135"/>
      <c r="GFM8" s="135"/>
      <c r="GFN8" s="135"/>
      <c r="GFO8" s="135"/>
      <c r="GFP8" s="135"/>
      <c r="GFQ8" s="135"/>
      <c r="GFR8" s="135"/>
      <c r="GFS8" s="135"/>
      <c r="GFT8" s="135"/>
      <c r="GFU8" s="135"/>
      <c r="GFV8" s="135"/>
      <c r="GFW8" s="135"/>
      <c r="GFX8" s="135"/>
      <c r="GFY8" s="135"/>
      <c r="GFZ8" s="135"/>
      <c r="GGA8" s="135"/>
      <c r="GGB8" s="135"/>
      <c r="GGC8" s="135"/>
      <c r="GGD8" s="135"/>
      <c r="GGE8" s="135"/>
      <c r="GGF8" s="135"/>
      <c r="GGG8" s="135"/>
      <c r="GGH8" s="135"/>
      <c r="GGI8" s="135"/>
      <c r="GGJ8" s="135"/>
      <c r="GGK8" s="135"/>
      <c r="GGL8" s="135"/>
      <c r="GGM8" s="135"/>
      <c r="GGN8" s="135"/>
      <c r="GGO8" s="135"/>
      <c r="GGP8" s="135"/>
      <c r="GGQ8" s="135"/>
      <c r="GGR8" s="135"/>
      <c r="GGS8" s="135"/>
      <c r="GGT8" s="135"/>
      <c r="GGU8" s="135"/>
      <c r="GGV8" s="135"/>
      <c r="GGW8" s="135"/>
      <c r="GGX8" s="135"/>
      <c r="GGY8" s="135"/>
      <c r="GGZ8" s="135"/>
      <c r="GHA8" s="135"/>
      <c r="GHB8" s="135"/>
      <c r="GHC8" s="135"/>
      <c r="GHD8" s="135"/>
      <c r="GHE8" s="135"/>
      <c r="GHF8" s="135"/>
      <c r="GHG8" s="135"/>
      <c r="GHH8" s="135"/>
      <c r="GHI8" s="135"/>
      <c r="GHJ8" s="135"/>
      <c r="GHK8" s="135"/>
      <c r="GHL8" s="135"/>
      <c r="GHM8" s="135"/>
      <c r="GHN8" s="135"/>
      <c r="GHO8" s="135"/>
      <c r="GHP8" s="135"/>
      <c r="GHQ8" s="135"/>
      <c r="GHR8" s="135"/>
      <c r="GHS8" s="135"/>
      <c r="GHT8" s="135"/>
      <c r="GHU8" s="135"/>
      <c r="GHV8" s="135"/>
      <c r="GHW8" s="135"/>
      <c r="GHX8" s="135"/>
      <c r="GHY8" s="135"/>
      <c r="GHZ8" s="135"/>
      <c r="GIA8" s="135"/>
      <c r="GIB8" s="135"/>
      <c r="GIC8" s="135"/>
      <c r="GID8" s="135"/>
      <c r="GIE8" s="135"/>
      <c r="GIF8" s="135"/>
      <c r="GIG8" s="135"/>
      <c r="GIH8" s="135"/>
      <c r="GII8" s="135"/>
      <c r="GIJ8" s="135"/>
      <c r="GIK8" s="135"/>
      <c r="GIL8" s="135"/>
      <c r="GIM8" s="135"/>
      <c r="GIN8" s="135"/>
      <c r="GIO8" s="135"/>
      <c r="GIP8" s="135"/>
      <c r="GIQ8" s="135"/>
      <c r="GIR8" s="135"/>
      <c r="GIS8" s="135"/>
      <c r="GIT8" s="135"/>
      <c r="GIU8" s="135"/>
      <c r="GIV8" s="135"/>
      <c r="GIW8" s="135"/>
      <c r="GIX8" s="135"/>
      <c r="GIY8" s="135"/>
      <c r="GIZ8" s="135"/>
      <c r="GJA8" s="135"/>
      <c r="GJB8" s="135"/>
      <c r="GJC8" s="135"/>
      <c r="GJD8" s="135"/>
      <c r="GJE8" s="135"/>
      <c r="GJF8" s="135"/>
      <c r="GJG8" s="135"/>
      <c r="GJH8" s="135"/>
      <c r="GJI8" s="135"/>
      <c r="GJJ8" s="135"/>
      <c r="GJK8" s="135"/>
      <c r="GJL8" s="135"/>
      <c r="GJM8" s="135"/>
      <c r="GJN8" s="135"/>
      <c r="GJO8" s="135"/>
      <c r="GJP8" s="135"/>
      <c r="GJQ8" s="135"/>
      <c r="GJR8" s="135"/>
      <c r="GJS8" s="135"/>
      <c r="GJT8" s="135"/>
      <c r="GJU8" s="135"/>
      <c r="GJV8" s="135"/>
      <c r="GJW8" s="135"/>
      <c r="GJX8" s="135"/>
      <c r="GJY8" s="135"/>
      <c r="GJZ8" s="135"/>
      <c r="GKA8" s="135"/>
      <c r="GKB8" s="135"/>
      <c r="GKC8" s="135"/>
      <c r="GKD8" s="135"/>
      <c r="GKE8" s="135"/>
      <c r="GKF8" s="135"/>
      <c r="GKG8" s="135"/>
      <c r="GKH8" s="135"/>
      <c r="GKI8" s="135"/>
      <c r="GKJ8" s="135"/>
      <c r="GKK8" s="135"/>
      <c r="GKL8" s="135"/>
      <c r="GKM8" s="135"/>
      <c r="GKN8" s="135"/>
      <c r="GKO8" s="135"/>
      <c r="GKP8" s="135"/>
      <c r="GKQ8" s="135"/>
      <c r="GKR8" s="135"/>
      <c r="GKS8" s="135"/>
      <c r="GKT8" s="135"/>
      <c r="GKU8" s="135"/>
      <c r="GKV8" s="135"/>
      <c r="GKW8" s="135"/>
      <c r="GKX8" s="135"/>
      <c r="GKY8" s="135"/>
      <c r="GKZ8" s="135"/>
      <c r="GLA8" s="135"/>
      <c r="GLB8" s="135"/>
      <c r="GLC8" s="135"/>
      <c r="GLD8" s="135"/>
      <c r="GLE8" s="135"/>
      <c r="GLF8" s="135"/>
      <c r="GLG8" s="135"/>
      <c r="GLH8" s="135"/>
      <c r="GLI8" s="135"/>
      <c r="GLJ8" s="135"/>
      <c r="GLK8" s="135"/>
      <c r="GLL8" s="135"/>
      <c r="GLM8" s="135"/>
      <c r="GLN8" s="135"/>
      <c r="GLO8" s="135"/>
      <c r="GLP8" s="135"/>
      <c r="GLQ8" s="135"/>
      <c r="GLR8" s="135"/>
      <c r="GLS8" s="135"/>
      <c r="GLT8" s="135"/>
      <c r="GLU8" s="135"/>
      <c r="GLV8" s="135"/>
      <c r="GLW8" s="135"/>
      <c r="GLX8" s="135"/>
      <c r="GLY8" s="135"/>
      <c r="GLZ8" s="135"/>
      <c r="GMA8" s="135"/>
      <c r="GMB8" s="135"/>
      <c r="GMC8" s="135"/>
      <c r="GMD8" s="135"/>
      <c r="GME8" s="135"/>
      <c r="GMF8" s="135"/>
      <c r="GMG8" s="135"/>
      <c r="GMH8" s="135"/>
      <c r="GMI8" s="135"/>
      <c r="GMJ8" s="135"/>
      <c r="GMK8" s="135"/>
      <c r="GML8" s="135"/>
      <c r="GMM8" s="135"/>
      <c r="GMN8" s="135"/>
      <c r="GMO8" s="135"/>
      <c r="GMP8" s="135"/>
      <c r="GMQ8" s="135"/>
      <c r="GMR8" s="135"/>
      <c r="GMS8" s="135"/>
      <c r="GMT8" s="135"/>
      <c r="GMU8" s="135"/>
      <c r="GMV8" s="135"/>
      <c r="GMW8" s="135"/>
      <c r="GMX8" s="135"/>
      <c r="GMY8" s="135"/>
      <c r="GMZ8" s="135"/>
      <c r="GNA8" s="135"/>
      <c r="GNB8" s="135"/>
      <c r="GNC8" s="135"/>
      <c r="GND8" s="135"/>
      <c r="GNE8" s="135"/>
      <c r="GNF8" s="135"/>
      <c r="GNG8" s="135"/>
      <c r="GNH8" s="135"/>
      <c r="GNI8" s="135"/>
      <c r="GNJ8" s="135"/>
      <c r="GNK8" s="135"/>
      <c r="GNL8" s="135"/>
      <c r="GNM8" s="135"/>
      <c r="GNN8" s="135"/>
      <c r="GNO8" s="135"/>
      <c r="GNP8" s="135"/>
      <c r="GNQ8" s="135"/>
      <c r="GNR8" s="135"/>
      <c r="GNS8" s="135"/>
      <c r="GNT8" s="135"/>
      <c r="GNU8" s="135"/>
      <c r="GNV8" s="135"/>
      <c r="GNW8" s="135"/>
      <c r="GNX8" s="135"/>
      <c r="GNY8" s="135"/>
      <c r="GNZ8" s="135"/>
      <c r="GOA8" s="135"/>
      <c r="GOB8" s="135"/>
      <c r="GOC8" s="135"/>
      <c r="GOD8" s="135"/>
      <c r="GOE8" s="135"/>
      <c r="GOF8" s="135"/>
      <c r="GOG8" s="135"/>
      <c r="GOH8" s="135"/>
      <c r="GOI8" s="135"/>
      <c r="GOJ8" s="135"/>
      <c r="GOK8" s="135"/>
      <c r="GOL8" s="135"/>
      <c r="GOM8" s="135"/>
      <c r="GON8" s="135"/>
      <c r="GOO8" s="135"/>
      <c r="GOP8" s="135"/>
      <c r="GOQ8" s="135"/>
      <c r="GOR8" s="135"/>
      <c r="GOS8" s="135"/>
      <c r="GOT8" s="135"/>
      <c r="GOU8" s="135"/>
      <c r="GOV8" s="135"/>
      <c r="GOW8" s="135"/>
      <c r="GOX8" s="135"/>
      <c r="GOY8" s="135"/>
      <c r="GOZ8" s="135"/>
      <c r="GPA8" s="135"/>
      <c r="GPB8" s="135"/>
      <c r="GPC8" s="135"/>
      <c r="GPD8" s="135"/>
      <c r="GPE8" s="135"/>
      <c r="GPF8" s="135"/>
      <c r="GPG8" s="135"/>
      <c r="GPH8" s="135"/>
      <c r="GPI8" s="135"/>
      <c r="GPJ8" s="135"/>
      <c r="GPK8" s="135"/>
      <c r="GPL8" s="135"/>
      <c r="GPM8" s="135"/>
      <c r="GPN8" s="135"/>
      <c r="GPO8" s="135"/>
      <c r="GPP8" s="135"/>
      <c r="GPQ8" s="135"/>
      <c r="GPR8" s="135"/>
      <c r="GPS8" s="135"/>
      <c r="GPT8" s="135"/>
      <c r="GPU8" s="135"/>
      <c r="GPV8" s="135"/>
      <c r="GPW8" s="135"/>
      <c r="GPX8" s="135"/>
      <c r="GPY8" s="135"/>
      <c r="GPZ8" s="135"/>
      <c r="GQA8" s="135"/>
      <c r="GQB8" s="135"/>
      <c r="GQC8" s="135"/>
      <c r="GQD8" s="135"/>
      <c r="GQE8" s="135"/>
      <c r="GQF8" s="135"/>
      <c r="GQG8" s="135"/>
      <c r="GQH8" s="135"/>
      <c r="GQI8" s="135"/>
      <c r="GQJ8" s="135"/>
      <c r="GQK8" s="135"/>
      <c r="GQL8" s="135"/>
      <c r="GQM8" s="135"/>
      <c r="GQN8" s="135"/>
      <c r="GQO8" s="135"/>
      <c r="GQP8" s="135"/>
      <c r="GQQ8" s="135"/>
      <c r="GQR8" s="135"/>
      <c r="GQS8" s="135"/>
      <c r="GQT8" s="135"/>
      <c r="GQU8" s="135"/>
      <c r="GQV8" s="135"/>
      <c r="GQW8" s="135"/>
      <c r="GQX8" s="135"/>
      <c r="GQY8" s="135"/>
      <c r="GQZ8" s="135"/>
      <c r="GRA8" s="135"/>
      <c r="GRB8" s="135"/>
      <c r="GRC8" s="135"/>
      <c r="GRD8" s="135"/>
      <c r="GRE8" s="135"/>
      <c r="GRF8" s="135"/>
      <c r="GRG8" s="135"/>
      <c r="GRH8" s="135"/>
      <c r="GRI8" s="135"/>
      <c r="GRJ8" s="135"/>
      <c r="GRK8" s="135"/>
      <c r="GRL8" s="135"/>
      <c r="GRM8" s="135"/>
      <c r="GRN8" s="135"/>
      <c r="GRO8" s="135"/>
      <c r="GRP8" s="135"/>
      <c r="GRQ8" s="135"/>
      <c r="GRR8" s="135"/>
      <c r="GRS8" s="135"/>
      <c r="GRT8" s="135"/>
      <c r="GRU8" s="135"/>
      <c r="GRV8" s="135"/>
      <c r="GRW8" s="135"/>
      <c r="GRX8" s="135"/>
      <c r="GRY8" s="135"/>
      <c r="GRZ8" s="135"/>
      <c r="GSA8" s="135"/>
      <c r="GSB8" s="135"/>
      <c r="GSC8" s="135"/>
      <c r="GSD8" s="135"/>
      <c r="GSE8" s="135"/>
      <c r="GSF8" s="135"/>
      <c r="GSG8" s="135"/>
      <c r="GSH8" s="135"/>
      <c r="GSI8" s="135"/>
      <c r="GSJ8" s="135"/>
      <c r="GSK8" s="135"/>
      <c r="GSL8" s="135"/>
      <c r="GSM8" s="135"/>
      <c r="GSN8" s="135"/>
      <c r="GSO8" s="135"/>
      <c r="GSP8" s="135"/>
      <c r="GSQ8" s="135"/>
      <c r="GSR8" s="135"/>
      <c r="GSS8" s="135"/>
      <c r="GST8" s="135"/>
      <c r="GSU8" s="135"/>
      <c r="GSV8" s="135"/>
      <c r="GSW8" s="135"/>
      <c r="GSX8" s="135"/>
      <c r="GSY8" s="135"/>
      <c r="GSZ8" s="135"/>
      <c r="GTA8" s="135"/>
      <c r="GTB8" s="135"/>
      <c r="GTC8" s="135"/>
      <c r="GTD8" s="135"/>
      <c r="GTE8" s="135"/>
      <c r="GTF8" s="135"/>
      <c r="GTG8" s="135"/>
      <c r="GTH8" s="135"/>
      <c r="GTI8" s="135"/>
      <c r="GTJ8" s="135"/>
      <c r="GTK8" s="135"/>
      <c r="GTL8" s="135"/>
      <c r="GTM8" s="135"/>
      <c r="GTN8" s="135"/>
      <c r="GTO8" s="135"/>
      <c r="GTP8" s="135"/>
      <c r="GTQ8" s="135"/>
      <c r="GTR8" s="135"/>
      <c r="GTS8" s="135"/>
      <c r="GTT8" s="135"/>
      <c r="GTU8" s="135"/>
      <c r="GTV8" s="135"/>
      <c r="GTW8" s="135"/>
      <c r="GTX8" s="135"/>
      <c r="GTY8" s="135"/>
      <c r="GTZ8" s="135"/>
      <c r="GUA8" s="135"/>
      <c r="GUB8" s="135"/>
      <c r="GUC8" s="135"/>
      <c r="GUD8" s="135"/>
      <c r="GUE8" s="135"/>
      <c r="GUF8" s="135"/>
      <c r="GUG8" s="135"/>
      <c r="GUH8" s="135"/>
      <c r="GUI8" s="135"/>
      <c r="GUJ8" s="135"/>
      <c r="GUK8" s="135"/>
      <c r="GUL8" s="135"/>
      <c r="GUM8" s="135"/>
      <c r="GUN8" s="135"/>
      <c r="GUO8" s="135"/>
      <c r="GUP8" s="135"/>
      <c r="GUQ8" s="135"/>
      <c r="GUR8" s="135"/>
      <c r="GUS8" s="135"/>
      <c r="GUT8" s="135"/>
      <c r="GUU8" s="135"/>
      <c r="GUV8" s="135"/>
      <c r="GUW8" s="135"/>
      <c r="GUX8" s="135"/>
      <c r="GUY8" s="135"/>
      <c r="GUZ8" s="135"/>
      <c r="GVA8" s="135"/>
      <c r="GVB8" s="135"/>
      <c r="GVC8" s="135"/>
      <c r="GVD8" s="135"/>
      <c r="GVE8" s="135"/>
      <c r="GVF8" s="135"/>
      <c r="GVG8" s="135"/>
      <c r="GVH8" s="135"/>
      <c r="GVI8" s="135"/>
      <c r="GVJ8" s="135"/>
      <c r="GVK8" s="135"/>
      <c r="GVL8" s="135"/>
      <c r="GVM8" s="135"/>
      <c r="GVN8" s="135"/>
      <c r="GVO8" s="135"/>
      <c r="GVP8" s="135"/>
      <c r="GVQ8" s="135"/>
      <c r="GVR8" s="135"/>
      <c r="GVS8" s="135"/>
      <c r="GVT8" s="135"/>
      <c r="GVU8" s="135"/>
      <c r="GVV8" s="135"/>
      <c r="GVW8" s="135"/>
      <c r="GVX8" s="135"/>
      <c r="GVY8" s="135"/>
      <c r="GVZ8" s="135"/>
      <c r="GWA8" s="135"/>
      <c r="GWB8" s="135"/>
      <c r="GWC8" s="135"/>
      <c r="GWD8" s="135"/>
      <c r="GWE8" s="135"/>
      <c r="GWF8" s="135"/>
      <c r="GWG8" s="135"/>
      <c r="GWH8" s="135"/>
      <c r="GWI8" s="135"/>
      <c r="GWJ8" s="135"/>
      <c r="GWK8" s="135"/>
      <c r="GWL8" s="135"/>
      <c r="GWM8" s="135"/>
      <c r="GWN8" s="135"/>
      <c r="GWO8" s="135"/>
      <c r="GWP8" s="135"/>
      <c r="GWQ8" s="135"/>
      <c r="GWR8" s="135"/>
      <c r="GWS8" s="135"/>
      <c r="GWT8" s="135"/>
      <c r="GWU8" s="135"/>
      <c r="GWV8" s="135"/>
      <c r="GWW8" s="135"/>
      <c r="GWX8" s="135"/>
      <c r="GWY8" s="135"/>
      <c r="GWZ8" s="135"/>
      <c r="GXA8" s="135"/>
      <c r="GXB8" s="135"/>
      <c r="GXC8" s="135"/>
      <c r="GXD8" s="135"/>
      <c r="GXE8" s="135"/>
      <c r="GXF8" s="135"/>
      <c r="GXG8" s="135"/>
      <c r="GXH8" s="135"/>
      <c r="GXI8" s="135"/>
      <c r="GXJ8" s="135"/>
      <c r="GXK8" s="135"/>
      <c r="GXL8" s="135"/>
      <c r="GXM8" s="135"/>
      <c r="GXN8" s="135"/>
      <c r="GXO8" s="135"/>
      <c r="GXP8" s="135"/>
      <c r="GXQ8" s="135"/>
      <c r="GXR8" s="135"/>
      <c r="GXS8" s="135"/>
      <c r="GXT8" s="135"/>
      <c r="GXU8" s="135"/>
      <c r="GXV8" s="135"/>
      <c r="GXW8" s="135"/>
      <c r="GXX8" s="135"/>
      <c r="GXY8" s="135"/>
      <c r="GXZ8" s="135"/>
      <c r="GYA8" s="135"/>
      <c r="GYB8" s="135"/>
      <c r="GYC8" s="135"/>
      <c r="GYD8" s="135"/>
      <c r="GYE8" s="135"/>
      <c r="GYF8" s="135"/>
      <c r="GYG8" s="135"/>
      <c r="GYH8" s="135"/>
      <c r="GYI8" s="135"/>
      <c r="GYJ8" s="135"/>
      <c r="GYK8" s="135"/>
      <c r="GYL8" s="135"/>
      <c r="GYM8" s="135"/>
      <c r="GYN8" s="135"/>
      <c r="GYO8" s="135"/>
      <c r="GYP8" s="135"/>
      <c r="GYQ8" s="135"/>
      <c r="GYR8" s="135"/>
      <c r="GYS8" s="135"/>
      <c r="GYT8" s="135"/>
      <c r="GYU8" s="135"/>
      <c r="GYV8" s="135"/>
      <c r="GYW8" s="135"/>
      <c r="GYX8" s="135"/>
      <c r="GYY8" s="135"/>
      <c r="GYZ8" s="135"/>
      <c r="GZA8" s="135"/>
      <c r="GZB8" s="135"/>
      <c r="GZC8" s="135"/>
      <c r="GZD8" s="135"/>
      <c r="GZE8" s="135"/>
      <c r="GZF8" s="135"/>
      <c r="GZG8" s="135"/>
      <c r="GZH8" s="135"/>
      <c r="GZI8" s="135"/>
      <c r="GZJ8" s="135"/>
      <c r="GZK8" s="135"/>
      <c r="GZL8" s="135"/>
      <c r="GZM8" s="135"/>
      <c r="GZN8" s="135"/>
      <c r="GZO8" s="135"/>
      <c r="GZP8" s="135"/>
      <c r="GZQ8" s="135"/>
      <c r="GZR8" s="135"/>
      <c r="GZS8" s="135"/>
      <c r="GZT8" s="135"/>
      <c r="GZU8" s="135"/>
      <c r="GZV8" s="135"/>
      <c r="GZW8" s="135"/>
      <c r="GZX8" s="135"/>
      <c r="GZY8" s="135"/>
      <c r="GZZ8" s="135"/>
      <c r="HAA8" s="135"/>
      <c r="HAB8" s="135"/>
      <c r="HAC8" s="135"/>
      <c r="HAD8" s="135"/>
      <c r="HAE8" s="135"/>
      <c r="HAF8" s="135"/>
      <c r="HAG8" s="135"/>
      <c r="HAH8" s="135"/>
      <c r="HAI8" s="135"/>
      <c r="HAJ8" s="135"/>
      <c r="HAK8" s="135"/>
      <c r="HAL8" s="135"/>
      <c r="HAM8" s="135"/>
      <c r="HAN8" s="135"/>
      <c r="HAO8" s="135"/>
      <c r="HAP8" s="135"/>
      <c r="HAQ8" s="135"/>
      <c r="HAR8" s="135"/>
      <c r="HAS8" s="135"/>
      <c r="HAT8" s="135"/>
      <c r="HAU8" s="135"/>
      <c r="HAV8" s="135"/>
      <c r="HAW8" s="135"/>
      <c r="HAX8" s="135"/>
      <c r="HAY8" s="135"/>
      <c r="HAZ8" s="135"/>
      <c r="HBA8" s="135"/>
      <c r="HBB8" s="135"/>
      <c r="HBC8" s="135"/>
      <c r="HBD8" s="135"/>
      <c r="HBE8" s="135"/>
      <c r="HBF8" s="135"/>
      <c r="HBG8" s="135"/>
      <c r="HBH8" s="135"/>
      <c r="HBI8" s="135"/>
      <c r="HBJ8" s="135"/>
      <c r="HBK8" s="135"/>
      <c r="HBL8" s="135"/>
      <c r="HBM8" s="135"/>
      <c r="HBN8" s="135"/>
      <c r="HBO8" s="135"/>
      <c r="HBP8" s="135"/>
      <c r="HBQ8" s="135"/>
      <c r="HBR8" s="135"/>
      <c r="HBS8" s="135"/>
      <c r="HBT8" s="135"/>
      <c r="HBU8" s="135"/>
      <c r="HBV8" s="135"/>
      <c r="HBW8" s="135"/>
      <c r="HBX8" s="135"/>
      <c r="HBY8" s="135"/>
      <c r="HBZ8" s="135"/>
      <c r="HCA8" s="135"/>
      <c r="HCB8" s="135"/>
      <c r="HCC8" s="135"/>
      <c r="HCD8" s="135"/>
      <c r="HCE8" s="135"/>
      <c r="HCF8" s="135"/>
      <c r="HCG8" s="135"/>
      <c r="HCH8" s="135"/>
      <c r="HCI8" s="135"/>
      <c r="HCJ8" s="135"/>
      <c r="HCK8" s="135"/>
      <c r="HCL8" s="135"/>
      <c r="HCM8" s="135"/>
      <c r="HCN8" s="135"/>
      <c r="HCO8" s="135"/>
      <c r="HCP8" s="135"/>
      <c r="HCQ8" s="135"/>
      <c r="HCR8" s="135"/>
      <c r="HCS8" s="135"/>
      <c r="HCT8" s="135"/>
      <c r="HCU8" s="135"/>
      <c r="HCV8" s="135"/>
      <c r="HCW8" s="135"/>
      <c r="HCX8" s="135"/>
      <c r="HCY8" s="135"/>
      <c r="HCZ8" s="135"/>
      <c r="HDA8" s="135"/>
      <c r="HDB8" s="135"/>
      <c r="HDC8" s="135"/>
      <c r="HDD8" s="135"/>
      <c r="HDE8" s="135"/>
      <c r="HDF8" s="135"/>
      <c r="HDG8" s="135"/>
      <c r="HDH8" s="135"/>
      <c r="HDI8" s="135"/>
      <c r="HDJ8" s="135"/>
      <c r="HDK8" s="135"/>
      <c r="HDL8" s="135"/>
      <c r="HDM8" s="135"/>
      <c r="HDN8" s="135"/>
      <c r="HDO8" s="135"/>
      <c r="HDP8" s="135"/>
      <c r="HDQ8" s="135"/>
      <c r="HDR8" s="135"/>
      <c r="HDS8" s="135"/>
      <c r="HDT8" s="135"/>
      <c r="HDU8" s="135"/>
      <c r="HDV8" s="135"/>
      <c r="HDW8" s="135"/>
      <c r="HDX8" s="135"/>
      <c r="HDY8" s="135"/>
      <c r="HDZ8" s="135"/>
      <c r="HEA8" s="135"/>
      <c r="HEB8" s="135"/>
      <c r="HEC8" s="135"/>
      <c r="HED8" s="135"/>
      <c r="HEE8" s="135"/>
      <c r="HEF8" s="135"/>
      <c r="HEG8" s="135"/>
      <c r="HEH8" s="135"/>
      <c r="HEI8" s="135"/>
      <c r="HEJ8" s="135"/>
      <c r="HEK8" s="135"/>
      <c r="HEL8" s="135"/>
      <c r="HEM8" s="135"/>
      <c r="HEN8" s="135"/>
      <c r="HEO8" s="135"/>
      <c r="HEP8" s="135"/>
      <c r="HEQ8" s="135"/>
      <c r="HER8" s="135"/>
      <c r="HES8" s="135"/>
      <c r="HET8" s="135"/>
      <c r="HEU8" s="135"/>
      <c r="HEV8" s="135"/>
      <c r="HEW8" s="135"/>
      <c r="HEX8" s="135"/>
      <c r="HEY8" s="135"/>
      <c r="HEZ8" s="135"/>
      <c r="HFA8" s="135"/>
      <c r="HFB8" s="135"/>
      <c r="HFC8" s="135"/>
      <c r="HFD8" s="135"/>
      <c r="HFE8" s="135"/>
      <c r="HFF8" s="135"/>
      <c r="HFG8" s="135"/>
      <c r="HFH8" s="135"/>
      <c r="HFI8" s="135"/>
      <c r="HFJ8" s="135"/>
      <c r="HFK8" s="135"/>
      <c r="HFL8" s="135"/>
      <c r="HFM8" s="135"/>
      <c r="HFN8" s="135"/>
      <c r="HFO8" s="135"/>
      <c r="HFP8" s="135"/>
      <c r="HFQ8" s="135"/>
      <c r="HFR8" s="135"/>
      <c r="HFS8" s="135"/>
      <c r="HFT8" s="135"/>
      <c r="HFU8" s="135"/>
      <c r="HFV8" s="135"/>
      <c r="HFW8" s="135"/>
      <c r="HFX8" s="135"/>
      <c r="HFY8" s="135"/>
      <c r="HFZ8" s="135"/>
      <c r="HGA8" s="135"/>
      <c r="HGB8" s="135"/>
      <c r="HGC8" s="135"/>
      <c r="HGD8" s="135"/>
      <c r="HGE8" s="135"/>
      <c r="HGF8" s="135"/>
      <c r="HGG8" s="135"/>
      <c r="HGH8" s="135"/>
      <c r="HGI8" s="135"/>
      <c r="HGJ8" s="135"/>
      <c r="HGK8" s="135"/>
      <c r="HGL8" s="135"/>
      <c r="HGM8" s="135"/>
      <c r="HGN8" s="135"/>
      <c r="HGO8" s="135"/>
      <c r="HGP8" s="135"/>
      <c r="HGQ8" s="135"/>
      <c r="HGR8" s="135"/>
      <c r="HGS8" s="135"/>
      <c r="HGT8" s="135"/>
      <c r="HGU8" s="135"/>
      <c r="HGV8" s="135"/>
      <c r="HGW8" s="135"/>
      <c r="HGX8" s="135"/>
      <c r="HGY8" s="135"/>
      <c r="HGZ8" s="135"/>
      <c r="HHA8" s="135"/>
      <c r="HHB8" s="135"/>
      <c r="HHC8" s="135"/>
      <c r="HHD8" s="135"/>
      <c r="HHE8" s="135"/>
      <c r="HHF8" s="135"/>
      <c r="HHG8" s="135"/>
      <c r="HHH8" s="135"/>
      <c r="HHI8" s="135"/>
      <c r="HHJ8" s="135"/>
      <c r="HHK8" s="135"/>
      <c r="HHL8" s="135"/>
      <c r="HHM8" s="135"/>
      <c r="HHN8" s="135"/>
      <c r="HHO8" s="135"/>
      <c r="HHP8" s="135"/>
      <c r="HHQ8" s="135"/>
      <c r="HHR8" s="135"/>
      <c r="HHS8" s="135"/>
      <c r="HHT8" s="135"/>
      <c r="HHU8" s="135"/>
      <c r="HHV8" s="135"/>
      <c r="HHW8" s="135"/>
      <c r="HHX8" s="135"/>
      <c r="HHY8" s="135"/>
      <c r="HHZ8" s="135"/>
      <c r="HIA8" s="135"/>
      <c r="HIB8" s="135"/>
      <c r="HIC8" s="135"/>
      <c r="HID8" s="135"/>
      <c r="HIE8" s="135"/>
      <c r="HIF8" s="135"/>
      <c r="HIG8" s="135"/>
      <c r="HIH8" s="135"/>
      <c r="HII8" s="135"/>
      <c r="HIJ8" s="135"/>
      <c r="HIK8" s="135"/>
      <c r="HIL8" s="135"/>
      <c r="HIM8" s="135"/>
      <c r="HIN8" s="135"/>
      <c r="HIO8" s="135"/>
      <c r="HIP8" s="135"/>
      <c r="HIQ8" s="135"/>
      <c r="HIR8" s="135"/>
      <c r="HIS8" s="135"/>
      <c r="HIT8" s="135"/>
      <c r="HIU8" s="135"/>
      <c r="HIV8" s="135"/>
      <c r="HIW8" s="135"/>
      <c r="HIX8" s="135"/>
      <c r="HIY8" s="135"/>
      <c r="HIZ8" s="135"/>
      <c r="HJA8" s="135"/>
      <c r="HJB8" s="135"/>
      <c r="HJC8" s="135"/>
      <c r="HJD8" s="135"/>
      <c r="HJE8" s="135"/>
      <c r="HJF8" s="135"/>
      <c r="HJG8" s="135"/>
      <c r="HJH8" s="135"/>
      <c r="HJI8" s="135"/>
      <c r="HJJ8" s="135"/>
      <c r="HJK8" s="135"/>
      <c r="HJL8" s="135"/>
      <c r="HJM8" s="135"/>
      <c r="HJN8" s="135"/>
      <c r="HJO8" s="135"/>
      <c r="HJP8" s="135"/>
      <c r="HJQ8" s="135"/>
      <c r="HJR8" s="135"/>
      <c r="HJS8" s="135"/>
      <c r="HJT8" s="135"/>
      <c r="HJU8" s="135"/>
      <c r="HJV8" s="135"/>
      <c r="HJW8" s="135"/>
      <c r="HJX8" s="135"/>
      <c r="HJY8" s="135"/>
      <c r="HJZ8" s="135"/>
      <c r="HKA8" s="135"/>
      <c r="HKB8" s="135"/>
      <c r="HKC8" s="135"/>
      <c r="HKD8" s="135"/>
      <c r="HKE8" s="135"/>
      <c r="HKF8" s="135"/>
      <c r="HKG8" s="135"/>
      <c r="HKH8" s="135"/>
      <c r="HKI8" s="135"/>
      <c r="HKJ8" s="135"/>
      <c r="HKK8" s="135"/>
      <c r="HKL8" s="135"/>
      <c r="HKM8" s="135"/>
      <c r="HKN8" s="135"/>
      <c r="HKO8" s="135"/>
      <c r="HKP8" s="135"/>
      <c r="HKQ8" s="135"/>
      <c r="HKR8" s="135"/>
      <c r="HKS8" s="135"/>
      <c r="HKT8" s="135"/>
      <c r="HKU8" s="135"/>
      <c r="HKV8" s="135"/>
      <c r="HKW8" s="135"/>
      <c r="HKX8" s="135"/>
      <c r="HKY8" s="135"/>
      <c r="HKZ8" s="135"/>
      <c r="HLA8" s="135"/>
      <c r="HLB8" s="135"/>
      <c r="HLC8" s="135"/>
      <c r="HLD8" s="135"/>
      <c r="HLE8" s="135"/>
      <c r="HLF8" s="135"/>
      <c r="HLG8" s="135"/>
      <c r="HLH8" s="135"/>
      <c r="HLI8" s="135"/>
      <c r="HLJ8" s="135"/>
      <c r="HLK8" s="135"/>
      <c r="HLL8" s="135"/>
      <c r="HLM8" s="135"/>
      <c r="HLN8" s="135"/>
      <c r="HLO8" s="135"/>
      <c r="HLP8" s="135"/>
      <c r="HLQ8" s="135"/>
      <c r="HLR8" s="135"/>
      <c r="HLS8" s="135"/>
      <c r="HLT8" s="135"/>
      <c r="HLU8" s="135"/>
      <c r="HLV8" s="135"/>
      <c r="HLW8" s="135"/>
      <c r="HLX8" s="135"/>
      <c r="HLY8" s="135"/>
      <c r="HLZ8" s="135"/>
      <c r="HMA8" s="135"/>
      <c r="HMB8" s="135"/>
      <c r="HMC8" s="135"/>
      <c r="HMD8" s="135"/>
      <c r="HME8" s="135"/>
      <c r="HMF8" s="135"/>
      <c r="HMG8" s="135"/>
      <c r="HMH8" s="135"/>
      <c r="HMI8" s="135"/>
      <c r="HMJ8" s="135"/>
      <c r="HMK8" s="135"/>
      <c r="HML8" s="135"/>
      <c r="HMM8" s="135"/>
      <c r="HMN8" s="135"/>
      <c r="HMO8" s="135"/>
      <c r="HMP8" s="135"/>
      <c r="HMQ8" s="135"/>
      <c r="HMR8" s="135"/>
      <c r="HMS8" s="135"/>
      <c r="HMT8" s="135"/>
      <c r="HMU8" s="135"/>
      <c r="HMV8" s="135"/>
      <c r="HMW8" s="135"/>
      <c r="HMX8" s="135"/>
      <c r="HMY8" s="135"/>
      <c r="HMZ8" s="135"/>
      <c r="HNA8" s="135"/>
      <c r="HNB8" s="135"/>
      <c r="HNC8" s="135"/>
      <c r="HND8" s="135"/>
      <c r="HNE8" s="135"/>
      <c r="HNF8" s="135"/>
      <c r="HNG8" s="135"/>
      <c r="HNH8" s="135"/>
      <c r="HNI8" s="135"/>
      <c r="HNJ8" s="135"/>
      <c r="HNK8" s="135"/>
      <c r="HNL8" s="135"/>
      <c r="HNM8" s="135"/>
      <c r="HNN8" s="135"/>
      <c r="HNO8" s="135"/>
      <c r="HNP8" s="135"/>
      <c r="HNQ8" s="135"/>
      <c r="HNR8" s="135"/>
      <c r="HNS8" s="135"/>
      <c r="HNT8" s="135"/>
      <c r="HNU8" s="135"/>
      <c r="HNV8" s="135"/>
      <c r="HNW8" s="135"/>
      <c r="HNX8" s="135"/>
      <c r="HNY8" s="135"/>
      <c r="HNZ8" s="135"/>
      <c r="HOA8" s="135"/>
      <c r="HOB8" s="135"/>
      <c r="HOC8" s="135"/>
      <c r="HOD8" s="135"/>
      <c r="HOE8" s="135"/>
      <c r="HOF8" s="135"/>
      <c r="HOG8" s="135"/>
      <c r="HOH8" s="135"/>
      <c r="HOI8" s="135"/>
      <c r="HOJ8" s="135"/>
      <c r="HOK8" s="135"/>
      <c r="HOL8" s="135"/>
      <c r="HOM8" s="135"/>
      <c r="HON8" s="135"/>
      <c r="HOO8" s="135"/>
      <c r="HOP8" s="135"/>
      <c r="HOQ8" s="135"/>
      <c r="HOR8" s="135"/>
      <c r="HOS8" s="135"/>
      <c r="HOT8" s="135"/>
      <c r="HOU8" s="135"/>
      <c r="HOV8" s="135"/>
      <c r="HOW8" s="135"/>
      <c r="HOX8" s="135"/>
      <c r="HOY8" s="135"/>
      <c r="HOZ8" s="135"/>
      <c r="HPA8" s="135"/>
      <c r="HPB8" s="135"/>
      <c r="HPC8" s="135"/>
      <c r="HPD8" s="135"/>
      <c r="HPE8" s="135"/>
      <c r="HPF8" s="135"/>
      <c r="HPG8" s="135"/>
      <c r="HPH8" s="135"/>
      <c r="HPI8" s="135"/>
      <c r="HPJ8" s="135"/>
      <c r="HPK8" s="135"/>
      <c r="HPL8" s="135"/>
      <c r="HPM8" s="135"/>
      <c r="HPN8" s="135"/>
      <c r="HPO8" s="135"/>
      <c r="HPP8" s="135"/>
      <c r="HPQ8" s="135"/>
      <c r="HPR8" s="135"/>
      <c r="HPS8" s="135"/>
      <c r="HPT8" s="135"/>
      <c r="HPU8" s="135"/>
      <c r="HPV8" s="135"/>
      <c r="HPW8" s="135"/>
      <c r="HPX8" s="135"/>
      <c r="HPY8" s="135"/>
      <c r="HPZ8" s="135"/>
      <c r="HQA8" s="135"/>
      <c r="HQB8" s="135"/>
      <c r="HQC8" s="135"/>
      <c r="HQD8" s="135"/>
      <c r="HQE8" s="135"/>
      <c r="HQF8" s="135"/>
      <c r="HQG8" s="135"/>
      <c r="HQH8" s="135"/>
      <c r="HQI8" s="135"/>
      <c r="HQJ8" s="135"/>
      <c r="HQK8" s="135"/>
      <c r="HQL8" s="135"/>
      <c r="HQM8" s="135"/>
      <c r="HQN8" s="135"/>
      <c r="HQO8" s="135"/>
      <c r="HQP8" s="135"/>
      <c r="HQQ8" s="135"/>
      <c r="HQR8" s="135"/>
      <c r="HQS8" s="135"/>
      <c r="HQT8" s="135"/>
      <c r="HQU8" s="135"/>
      <c r="HQV8" s="135"/>
      <c r="HQW8" s="135"/>
      <c r="HQX8" s="135"/>
      <c r="HQY8" s="135"/>
      <c r="HQZ8" s="135"/>
      <c r="HRA8" s="135"/>
      <c r="HRB8" s="135"/>
      <c r="HRC8" s="135"/>
      <c r="HRD8" s="135"/>
      <c r="HRE8" s="135"/>
      <c r="HRF8" s="135"/>
      <c r="HRG8" s="135"/>
      <c r="HRH8" s="135"/>
      <c r="HRI8" s="135"/>
      <c r="HRJ8" s="135"/>
      <c r="HRK8" s="135"/>
      <c r="HRL8" s="135"/>
      <c r="HRM8" s="135"/>
      <c r="HRN8" s="135"/>
      <c r="HRO8" s="135"/>
      <c r="HRP8" s="135"/>
      <c r="HRQ8" s="135"/>
      <c r="HRR8" s="135"/>
      <c r="HRS8" s="135"/>
      <c r="HRT8" s="135"/>
      <c r="HRU8" s="135"/>
      <c r="HRV8" s="135"/>
      <c r="HRW8" s="135"/>
      <c r="HRX8" s="135"/>
      <c r="HRY8" s="135"/>
      <c r="HRZ8" s="135"/>
      <c r="HSA8" s="135"/>
      <c r="HSB8" s="135"/>
      <c r="HSC8" s="135"/>
      <c r="HSD8" s="135"/>
      <c r="HSE8" s="135"/>
      <c r="HSF8" s="135"/>
      <c r="HSG8" s="135"/>
      <c r="HSH8" s="135"/>
      <c r="HSI8" s="135"/>
      <c r="HSJ8" s="135"/>
      <c r="HSK8" s="135"/>
      <c r="HSL8" s="135"/>
      <c r="HSM8" s="135"/>
      <c r="HSN8" s="135"/>
      <c r="HSO8" s="135"/>
      <c r="HSP8" s="135"/>
      <c r="HSQ8" s="135"/>
      <c r="HSR8" s="135"/>
      <c r="HSS8" s="135"/>
      <c r="HST8" s="135"/>
      <c r="HSU8" s="135"/>
      <c r="HSV8" s="135"/>
      <c r="HSW8" s="135"/>
      <c r="HSX8" s="135"/>
      <c r="HSY8" s="135"/>
      <c r="HSZ8" s="135"/>
      <c r="HTA8" s="135"/>
      <c r="HTB8" s="135"/>
      <c r="HTC8" s="135"/>
      <c r="HTD8" s="135"/>
      <c r="HTE8" s="135"/>
      <c r="HTF8" s="135"/>
      <c r="HTG8" s="135"/>
      <c r="HTH8" s="135"/>
      <c r="HTI8" s="135"/>
      <c r="HTJ8" s="135"/>
      <c r="HTK8" s="135"/>
      <c r="HTL8" s="135"/>
      <c r="HTM8" s="135"/>
      <c r="HTN8" s="135"/>
      <c r="HTO8" s="135"/>
      <c r="HTP8" s="135"/>
      <c r="HTQ8" s="135"/>
      <c r="HTR8" s="135"/>
      <c r="HTS8" s="135"/>
      <c r="HTT8" s="135"/>
      <c r="HTU8" s="135"/>
      <c r="HTV8" s="135"/>
      <c r="HTW8" s="135"/>
      <c r="HTX8" s="135"/>
      <c r="HTY8" s="135"/>
      <c r="HTZ8" s="135"/>
      <c r="HUA8" s="135"/>
      <c r="HUB8" s="135"/>
      <c r="HUC8" s="135"/>
      <c r="HUD8" s="135"/>
      <c r="HUE8" s="135"/>
      <c r="HUF8" s="135"/>
      <c r="HUG8" s="135"/>
      <c r="HUH8" s="135"/>
      <c r="HUI8" s="135"/>
      <c r="HUJ8" s="135"/>
      <c r="HUK8" s="135"/>
      <c r="HUL8" s="135"/>
      <c r="HUM8" s="135"/>
      <c r="HUN8" s="135"/>
      <c r="HUO8" s="135"/>
      <c r="HUP8" s="135"/>
      <c r="HUQ8" s="135"/>
      <c r="HUR8" s="135"/>
      <c r="HUS8" s="135"/>
      <c r="HUT8" s="135"/>
      <c r="HUU8" s="135"/>
      <c r="HUV8" s="135"/>
      <c r="HUW8" s="135"/>
      <c r="HUX8" s="135"/>
      <c r="HUY8" s="135"/>
      <c r="HUZ8" s="135"/>
      <c r="HVA8" s="135"/>
      <c r="HVB8" s="135"/>
      <c r="HVC8" s="135"/>
      <c r="HVD8" s="135"/>
      <c r="HVE8" s="135"/>
      <c r="HVF8" s="135"/>
      <c r="HVG8" s="135"/>
      <c r="HVH8" s="135"/>
      <c r="HVI8" s="135"/>
      <c r="HVJ8" s="135"/>
      <c r="HVK8" s="135"/>
      <c r="HVL8" s="135"/>
      <c r="HVM8" s="135"/>
      <c r="HVN8" s="135"/>
      <c r="HVO8" s="135"/>
      <c r="HVP8" s="135"/>
      <c r="HVQ8" s="135"/>
      <c r="HVR8" s="135"/>
      <c r="HVS8" s="135"/>
      <c r="HVT8" s="135"/>
      <c r="HVU8" s="135"/>
      <c r="HVV8" s="135"/>
      <c r="HVW8" s="135"/>
      <c r="HVX8" s="135"/>
      <c r="HVY8" s="135"/>
      <c r="HVZ8" s="135"/>
      <c r="HWA8" s="135"/>
      <c r="HWB8" s="135"/>
      <c r="HWC8" s="135"/>
      <c r="HWD8" s="135"/>
      <c r="HWE8" s="135"/>
      <c r="HWF8" s="135"/>
      <c r="HWG8" s="135"/>
      <c r="HWH8" s="135"/>
      <c r="HWI8" s="135"/>
      <c r="HWJ8" s="135"/>
      <c r="HWK8" s="135"/>
      <c r="HWL8" s="135"/>
      <c r="HWM8" s="135"/>
      <c r="HWN8" s="135"/>
      <c r="HWO8" s="135"/>
      <c r="HWP8" s="135"/>
      <c r="HWQ8" s="135"/>
      <c r="HWR8" s="135"/>
      <c r="HWS8" s="135"/>
      <c r="HWT8" s="135"/>
      <c r="HWU8" s="135"/>
      <c r="HWV8" s="135"/>
      <c r="HWW8" s="135"/>
      <c r="HWX8" s="135"/>
      <c r="HWY8" s="135"/>
      <c r="HWZ8" s="135"/>
      <c r="HXA8" s="135"/>
      <c r="HXB8" s="135"/>
      <c r="HXC8" s="135"/>
      <c r="HXD8" s="135"/>
      <c r="HXE8" s="135"/>
      <c r="HXF8" s="135"/>
      <c r="HXG8" s="135"/>
      <c r="HXH8" s="135"/>
      <c r="HXI8" s="135"/>
      <c r="HXJ8" s="135"/>
      <c r="HXK8" s="135"/>
      <c r="HXL8" s="135"/>
      <c r="HXM8" s="135"/>
      <c r="HXN8" s="135"/>
      <c r="HXO8" s="135"/>
      <c r="HXP8" s="135"/>
      <c r="HXQ8" s="135"/>
      <c r="HXR8" s="135"/>
      <c r="HXS8" s="135"/>
      <c r="HXT8" s="135"/>
      <c r="HXU8" s="135"/>
      <c r="HXV8" s="135"/>
      <c r="HXW8" s="135"/>
      <c r="HXX8" s="135"/>
      <c r="HXY8" s="135"/>
      <c r="HXZ8" s="135"/>
      <c r="HYA8" s="135"/>
      <c r="HYB8" s="135"/>
      <c r="HYC8" s="135"/>
      <c r="HYD8" s="135"/>
      <c r="HYE8" s="135"/>
      <c r="HYF8" s="135"/>
      <c r="HYG8" s="135"/>
      <c r="HYH8" s="135"/>
      <c r="HYI8" s="135"/>
      <c r="HYJ8" s="135"/>
      <c r="HYK8" s="135"/>
      <c r="HYL8" s="135"/>
      <c r="HYM8" s="135"/>
      <c r="HYN8" s="135"/>
      <c r="HYO8" s="135"/>
      <c r="HYP8" s="135"/>
      <c r="HYQ8" s="135"/>
      <c r="HYR8" s="135"/>
      <c r="HYS8" s="135"/>
      <c r="HYT8" s="135"/>
      <c r="HYU8" s="135"/>
      <c r="HYV8" s="135"/>
      <c r="HYW8" s="135"/>
      <c r="HYX8" s="135"/>
      <c r="HYY8" s="135"/>
      <c r="HYZ8" s="135"/>
      <c r="HZA8" s="135"/>
      <c r="HZB8" s="135"/>
      <c r="HZC8" s="135"/>
      <c r="HZD8" s="135"/>
      <c r="HZE8" s="135"/>
      <c r="HZF8" s="135"/>
      <c r="HZG8" s="135"/>
      <c r="HZH8" s="135"/>
      <c r="HZI8" s="135"/>
      <c r="HZJ8" s="135"/>
      <c r="HZK8" s="135"/>
      <c r="HZL8" s="135"/>
      <c r="HZM8" s="135"/>
      <c r="HZN8" s="135"/>
      <c r="HZO8" s="135"/>
      <c r="HZP8" s="135"/>
      <c r="HZQ8" s="135"/>
      <c r="HZR8" s="135"/>
      <c r="HZS8" s="135"/>
      <c r="HZT8" s="135"/>
      <c r="HZU8" s="135"/>
      <c r="HZV8" s="135"/>
      <c r="HZW8" s="135"/>
      <c r="HZX8" s="135"/>
      <c r="HZY8" s="135"/>
      <c r="HZZ8" s="135"/>
      <c r="IAA8" s="135"/>
      <c r="IAB8" s="135"/>
      <c r="IAC8" s="135"/>
      <c r="IAD8" s="135"/>
      <c r="IAE8" s="135"/>
      <c r="IAF8" s="135"/>
      <c r="IAG8" s="135"/>
      <c r="IAH8" s="135"/>
      <c r="IAI8" s="135"/>
      <c r="IAJ8" s="135"/>
      <c r="IAK8" s="135"/>
      <c r="IAL8" s="135"/>
      <c r="IAM8" s="135"/>
      <c r="IAN8" s="135"/>
      <c r="IAO8" s="135"/>
      <c r="IAP8" s="135"/>
      <c r="IAQ8" s="135"/>
      <c r="IAR8" s="135"/>
      <c r="IAS8" s="135"/>
      <c r="IAT8" s="135"/>
      <c r="IAU8" s="135"/>
      <c r="IAV8" s="135"/>
      <c r="IAW8" s="135"/>
      <c r="IAX8" s="135"/>
      <c r="IAY8" s="135"/>
      <c r="IAZ8" s="135"/>
      <c r="IBA8" s="135"/>
      <c r="IBB8" s="135"/>
      <c r="IBC8" s="135"/>
      <c r="IBD8" s="135"/>
      <c r="IBE8" s="135"/>
      <c r="IBF8" s="135"/>
      <c r="IBG8" s="135"/>
      <c r="IBH8" s="135"/>
      <c r="IBI8" s="135"/>
      <c r="IBJ8" s="135"/>
      <c r="IBK8" s="135"/>
      <c r="IBL8" s="135"/>
      <c r="IBM8" s="135"/>
      <c r="IBN8" s="135"/>
      <c r="IBO8" s="135"/>
      <c r="IBP8" s="135"/>
      <c r="IBQ8" s="135"/>
      <c r="IBR8" s="135"/>
      <c r="IBS8" s="135"/>
      <c r="IBT8" s="135"/>
      <c r="IBU8" s="135"/>
      <c r="IBV8" s="135"/>
      <c r="IBW8" s="135"/>
      <c r="IBX8" s="135"/>
      <c r="IBY8" s="135"/>
      <c r="IBZ8" s="135"/>
      <c r="ICA8" s="135"/>
      <c r="ICB8" s="135"/>
      <c r="ICC8" s="135"/>
      <c r="ICD8" s="135"/>
      <c r="ICE8" s="135"/>
      <c r="ICF8" s="135"/>
      <c r="ICG8" s="135"/>
      <c r="ICH8" s="135"/>
      <c r="ICI8" s="135"/>
      <c r="ICJ8" s="135"/>
      <c r="ICK8" s="135"/>
      <c r="ICL8" s="135"/>
      <c r="ICM8" s="135"/>
      <c r="ICN8" s="135"/>
      <c r="ICO8" s="135"/>
      <c r="ICP8" s="135"/>
      <c r="ICQ8" s="135"/>
      <c r="ICR8" s="135"/>
      <c r="ICS8" s="135"/>
      <c r="ICT8" s="135"/>
      <c r="ICU8" s="135"/>
      <c r="ICV8" s="135"/>
      <c r="ICW8" s="135"/>
      <c r="ICX8" s="135"/>
      <c r="ICY8" s="135"/>
      <c r="ICZ8" s="135"/>
      <c r="IDA8" s="135"/>
      <c r="IDB8" s="135"/>
      <c r="IDC8" s="135"/>
      <c r="IDD8" s="135"/>
      <c r="IDE8" s="135"/>
      <c r="IDF8" s="135"/>
      <c r="IDG8" s="135"/>
      <c r="IDH8" s="135"/>
      <c r="IDI8" s="135"/>
      <c r="IDJ8" s="135"/>
      <c r="IDK8" s="135"/>
      <c r="IDL8" s="135"/>
      <c r="IDM8" s="135"/>
      <c r="IDN8" s="135"/>
      <c r="IDO8" s="135"/>
      <c r="IDP8" s="135"/>
      <c r="IDQ8" s="135"/>
      <c r="IDR8" s="135"/>
      <c r="IDS8" s="135"/>
      <c r="IDT8" s="135"/>
      <c r="IDU8" s="135"/>
      <c r="IDV8" s="135"/>
      <c r="IDW8" s="135"/>
      <c r="IDX8" s="135"/>
      <c r="IDY8" s="135"/>
      <c r="IDZ8" s="135"/>
      <c r="IEA8" s="135"/>
      <c r="IEB8" s="135"/>
      <c r="IEC8" s="135"/>
      <c r="IED8" s="135"/>
      <c r="IEE8" s="135"/>
      <c r="IEF8" s="135"/>
      <c r="IEG8" s="135"/>
      <c r="IEH8" s="135"/>
      <c r="IEI8" s="135"/>
      <c r="IEJ8" s="135"/>
      <c r="IEK8" s="135"/>
      <c r="IEL8" s="135"/>
      <c r="IEM8" s="135"/>
      <c r="IEN8" s="135"/>
      <c r="IEO8" s="135"/>
      <c r="IEP8" s="135"/>
      <c r="IEQ8" s="135"/>
      <c r="IER8" s="135"/>
      <c r="IES8" s="135"/>
      <c r="IET8" s="135"/>
      <c r="IEU8" s="135"/>
      <c r="IEV8" s="135"/>
      <c r="IEW8" s="135"/>
      <c r="IEX8" s="135"/>
      <c r="IEY8" s="135"/>
      <c r="IEZ8" s="135"/>
      <c r="IFA8" s="135"/>
      <c r="IFB8" s="135"/>
      <c r="IFC8" s="135"/>
      <c r="IFD8" s="135"/>
      <c r="IFE8" s="135"/>
      <c r="IFF8" s="135"/>
      <c r="IFG8" s="135"/>
      <c r="IFH8" s="135"/>
      <c r="IFI8" s="135"/>
      <c r="IFJ8" s="135"/>
      <c r="IFK8" s="135"/>
      <c r="IFL8" s="135"/>
      <c r="IFM8" s="135"/>
      <c r="IFN8" s="135"/>
      <c r="IFO8" s="135"/>
      <c r="IFP8" s="135"/>
      <c r="IFQ8" s="135"/>
      <c r="IFR8" s="135"/>
      <c r="IFS8" s="135"/>
      <c r="IFT8" s="135"/>
      <c r="IFU8" s="135"/>
      <c r="IFV8" s="135"/>
      <c r="IFW8" s="135"/>
      <c r="IFX8" s="135"/>
      <c r="IFY8" s="135"/>
      <c r="IFZ8" s="135"/>
      <c r="IGA8" s="135"/>
      <c r="IGB8" s="135"/>
      <c r="IGC8" s="135"/>
      <c r="IGD8" s="135"/>
      <c r="IGE8" s="135"/>
      <c r="IGF8" s="135"/>
      <c r="IGG8" s="135"/>
      <c r="IGH8" s="135"/>
      <c r="IGI8" s="135"/>
      <c r="IGJ8" s="135"/>
      <c r="IGK8" s="135"/>
      <c r="IGL8" s="135"/>
      <c r="IGM8" s="135"/>
      <c r="IGN8" s="135"/>
      <c r="IGO8" s="135"/>
      <c r="IGP8" s="135"/>
      <c r="IGQ8" s="135"/>
      <c r="IGR8" s="135"/>
      <c r="IGS8" s="135"/>
      <c r="IGT8" s="135"/>
      <c r="IGU8" s="135"/>
      <c r="IGV8" s="135"/>
      <c r="IGW8" s="135"/>
      <c r="IGX8" s="135"/>
      <c r="IGY8" s="135"/>
      <c r="IGZ8" s="135"/>
      <c r="IHA8" s="135"/>
      <c r="IHB8" s="135"/>
      <c r="IHC8" s="135"/>
      <c r="IHD8" s="135"/>
      <c r="IHE8" s="135"/>
      <c r="IHF8" s="135"/>
      <c r="IHG8" s="135"/>
      <c r="IHH8" s="135"/>
      <c r="IHI8" s="135"/>
      <c r="IHJ8" s="135"/>
      <c r="IHK8" s="135"/>
      <c r="IHL8" s="135"/>
      <c r="IHM8" s="135"/>
      <c r="IHN8" s="135"/>
      <c r="IHO8" s="135"/>
      <c r="IHP8" s="135"/>
      <c r="IHQ8" s="135"/>
      <c r="IHR8" s="135"/>
      <c r="IHS8" s="135"/>
      <c r="IHT8" s="135"/>
      <c r="IHU8" s="135"/>
      <c r="IHV8" s="135"/>
      <c r="IHW8" s="135"/>
      <c r="IHX8" s="135"/>
      <c r="IHY8" s="135"/>
      <c r="IHZ8" s="135"/>
      <c r="IIA8" s="135"/>
      <c r="IIB8" s="135"/>
      <c r="IIC8" s="135"/>
      <c r="IID8" s="135"/>
      <c r="IIE8" s="135"/>
      <c r="IIF8" s="135"/>
      <c r="IIG8" s="135"/>
      <c r="IIH8" s="135"/>
      <c r="III8" s="135"/>
      <c r="IIJ8" s="135"/>
      <c r="IIK8" s="135"/>
      <c r="IIL8" s="135"/>
      <c r="IIM8" s="135"/>
      <c r="IIN8" s="135"/>
      <c r="IIO8" s="135"/>
      <c r="IIP8" s="135"/>
      <c r="IIQ8" s="135"/>
      <c r="IIR8" s="135"/>
      <c r="IIS8" s="135"/>
      <c r="IIT8" s="135"/>
      <c r="IIU8" s="135"/>
      <c r="IIV8" s="135"/>
      <c r="IIW8" s="135"/>
      <c r="IIX8" s="135"/>
      <c r="IIY8" s="135"/>
      <c r="IIZ8" s="135"/>
      <c r="IJA8" s="135"/>
      <c r="IJB8" s="135"/>
      <c r="IJC8" s="135"/>
      <c r="IJD8" s="135"/>
      <c r="IJE8" s="135"/>
      <c r="IJF8" s="135"/>
      <c r="IJG8" s="135"/>
      <c r="IJH8" s="135"/>
      <c r="IJI8" s="135"/>
      <c r="IJJ8" s="135"/>
      <c r="IJK8" s="135"/>
      <c r="IJL8" s="135"/>
      <c r="IJM8" s="135"/>
      <c r="IJN8" s="135"/>
      <c r="IJO8" s="135"/>
      <c r="IJP8" s="135"/>
      <c r="IJQ8" s="135"/>
      <c r="IJR8" s="135"/>
      <c r="IJS8" s="135"/>
      <c r="IJT8" s="135"/>
      <c r="IJU8" s="135"/>
      <c r="IJV8" s="135"/>
      <c r="IJW8" s="135"/>
      <c r="IJX8" s="135"/>
      <c r="IJY8" s="135"/>
      <c r="IJZ8" s="135"/>
      <c r="IKA8" s="135"/>
      <c r="IKB8" s="135"/>
      <c r="IKC8" s="135"/>
      <c r="IKD8" s="135"/>
      <c r="IKE8" s="135"/>
      <c r="IKF8" s="135"/>
      <c r="IKG8" s="135"/>
      <c r="IKH8" s="135"/>
      <c r="IKI8" s="135"/>
      <c r="IKJ8" s="135"/>
      <c r="IKK8" s="135"/>
      <c r="IKL8" s="135"/>
      <c r="IKM8" s="135"/>
      <c r="IKN8" s="135"/>
      <c r="IKO8" s="135"/>
      <c r="IKP8" s="135"/>
      <c r="IKQ8" s="135"/>
      <c r="IKR8" s="135"/>
      <c r="IKS8" s="135"/>
      <c r="IKT8" s="135"/>
      <c r="IKU8" s="135"/>
      <c r="IKV8" s="135"/>
      <c r="IKW8" s="135"/>
      <c r="IKX8" s="135"/>
      <c r="IKY8" s="135"/>
      <c r="IKZ8" s="135"/>
      <c r="ILA8" s="135"/>
      <c r="ILB8" s="135"/>
      <c r="ILC8" s="135"/>
      <c r="ILD8" s="135"/>
      <c r="ILE8" s="135"/>
      <c r="ILF8" s="135"/>
      <c r="ILG8" s="135"/>
      <c r="ILH8" s="135"/>
      <c r="ILI8" s="135"/>
      <c r="ILJ8" s="135"/>
      <c r="ILK8" s="135"/>
      <c r="ILL8" s="135"/>
      <c r="ILM8" s="135"/>
      <c r="ILN8" s="135"/>
      <c r="ILO8" s="135"/>
      <c r="ILP8" s="135"/>
      <c r="ILQ8" s="135"/>
      <c r="ILR8" s="135"/>
      <c r="ILS8" s="135"/>
      <c r="ILT8" s="135"/>
      <c r="ILU8" s="135"/>
      <c r="ILV8" s="135"/>
      <c r="ILW8" s="135"/>
      <c r="ILX8" s="135"/>
      <c r="ILY8" s="135"/>
      <c r="ILZ8" s="135"/>
      <c r="IMA8" s="135"/>
      <c r="IMB8" s="135"/>
      <c r="IMC8" s="135"/>
      <c r="IMD8" s="135"/>
      <c r="IME8" s="135"/>
      <c r="IMF8" s="135"/>
      <c r="IMG8" s="135"/>
      <c r="IMH8" s="135"/>
      <c r="IMI8" s="135"/>
      <c r="IMJ8" s="135"/>
      <c r="IMK8" s="135"/>
      <c r="IML8" s="135"/>
      <c r="IMM8" s="135"/>
      <c r="IMN8" s="135"/>
      <c r="IMO8" s="135"/>
      <c r="IMP8" s="135"/>
      <c r="IMQ8" s="135"/>
      <c r="IMR8" s="135"/>
      <c r="IMS8" s="135"/>
      <c r="IMT8" s="135"/>
      <c r="IMU8" s="135"/>
      <c r="IMV8" s="135"/>
      <c r="IMW8" s="135"/>
      <c r="IMX8" s="135"/>
      <c r="IMY8" s="135"/>
      <c r="IMZ8" s="135"/>
      <c r="INA8" s="135"/>
      <c r="INB8" s="135"/>
      <c r="INC8" s="135"/>
      <c r="IND8" s="135"/>
      <c r="INE8" s="135"/>
      <c r="INF8" s="135"/>
      <c r="ING8" s="135"/>
      <c r="INH8" s="135"/>
      <c r="INI8" s="135"/>
      <c r="INJ8" s="135"/>
      <c r="INK8" s="135"/>
      <c r="INL8" s="135"/>
      <c r="INM8" s="135"/>
      <c r="INN8" s="135"/>
      <c r="INO8" s="135"/>
      <c r="INP8" s="135"/>
      <c r="INQ8" s="135"/>
      <c r="INR8" s="135"/>
      <c r="INS8" s="135"/>
      <c r="INT8" s="135"/>
      <c r="INU8" s="135"/>
      <c r="INV8" s="135"/>
      <c r="INW8" s="135"/>
      <c r="INX8" s="135"/>
      <c r="INY8" s="135"/>
      <c r="INZ8" s="135"/>
      <c r="IOA8" s="135"/>
      <c r="IOB8" s="135"/>
      <c r="IOC8" s="135"/>
      <c r="IOD8" s="135"/>
      <c r="IOE8" s="135"/>
      <c r="IOF8" s="135"/>
      <c r="IOG8" s="135"/>
      <c r="IOH8" s="135"/>
      <c r="IOI8" s="135"/>
      <c r="IOJ8" s="135"/>
      <c r="IOK8" s="135"/>
      <c r="IOL8" s="135"/>
      <c r="IOM8" s="135"/>
      <c r="ION8" s="135"/>
      <c r="IOO8" s="135"/>
      <c r="IOP8" s="135"/>
      <c r="IOQ8" s="135"/>
      <c r="IOR8" s="135"/>
      <c r="IOS8" s="135"/>
      <c r="IOT8" s="135"/>
      <c r="IOU8" s="135"/>
      <c r="IOV8" s="135"/>
      <c r="IOW8" s="135"/>
      <c r="IOX8" s="135"/>
      <c r="IOY8" s="135"/>
      <c r="IOZ8" s="135"/>
      <c r="IPA8" s="135"/>
      <c r="IPB8" s="135"/>
      <c r="IPC8" s="135"/>
      <c r="IPD8" s="135"/>
      <c r="IPE8" s="135"/>
      <c r="IPF8" s="135"/>
      <c r="IPG8" s="135"/>
      <c r="IPH8" s="135"/>
      <c r="IPI8" s="135"/>
      <c r="IPJ8" s="135"/>
      <c r="IPK8" s="135"/>
      <c r="IPL8" s="135"/>
      <c r="IPM8" s="135"/>
      <c r="IPN8" s="135"/>
      <c r="IPO8" s="135"/>
      <c r="IPP8" s="135"/>
      <c r="IPQ8" s="135"/>
      <c r="IPR8" s="135"/>
      <c r="IPS8" s="135"/>
      <c r="IPT8" s="135"/>
      <c r="IPU8" s="135"/>
      <c r="IPV8" s="135"/>
      <c r="IPW8" s="135"/>
      <c r="IPX8" s="135"/>
      <c r="IPY8" s="135"/>
      <c r="IPZ8" s="135"/>
      <c r="IQA8" s="135"/>
      <c r="IQB8" s="135"/>
      <c r="IQC8" s="135"/>
      <c r="IQD8" s="135"/>
      <c r="IQE8" s="135"/>
      <c r="IQF8" s="135"/>
      <c r="IQG8" s="135"/>
      <c r="IQH8" s="135"/>
      <c r="IQI8" s="135"/>
      <c r="IQJ8" s="135"/>
      <c r="IQK8" s="135"/>
      <c r="IQL8" s="135"/>
      <c r="IQM8" s="135"/>
      <c r="IQN8" s="135"/>
      <c r="IQO8" s="135"/>
      <c r="IQP8" s="135"/>
      <c r="IQQ8" s="135"/>
      <c r="IQR8" s="135"/>
      <c r="IQS8" s="135"/>
      <c r="IQT8" s="135"/>
      <c r="IQU8" s="135"/>
      <c r="IQV8" s="135"/>
      <c r="IQW8" s="135"/>
      <c r="IQX8" s="135"/>
      <c r="IQY8" s="135"/>
      <c r="IQZ8" s="135"/>
      <c r="IRA8" s="135"/>
      <c r="IRB8" s="135"/>
      <c r="IRC8" s="135"/>
      <c r="IRD8" s="135"/>
      <c r="IRE8" s="135"/>
      <c r="IRF8" s="135"/>
      <c r="IRG8" s="135"/>
      <c r="IRH8" s="135"/>
      <c r="IRI8" s="135"/>
      <c r="IRJ8" s="135"/>
      <c r="IRK8" s="135"/>
      <c r="IRL8" s="135"/>
      <c r="IRM8" s="135"/>
      <c r="IRN8" s="135"/>
      <c r="IRO8" s="135"/>
      <c r="IRP8" s="135"/>
      <c r="IRQ8" s="135"/>
      <c r="IRR8" s="135"/>
      <c r="IRS8" s="135"/>
      <c r="IRT8" s="135"/>
      <c r="IRU8" s="135"/>
      <c r="IRV8" s="135"/>
      <c r="IRW8" s="135"/>
      <c r="IRX8" s="135"/>
      <c r="IRY8" s="135"/>
      <c r="IRZ8" s="135"/>
      <c r="ISA8" s="135"/>
      <c r="ISB8" s="135"/>
      <c r="ISC8" s="135"/>
      <c r="ISD8" s="135"/>
      <c r="ISE8" s="135"/>
      <c r="ISF8" s="135"/>
      <c r="ISG8" s="135"/>
      <c r="ISH8" s="135"/>
      <c r="ISI8" s="135"/>
      <c r="ISJ8" s="135"/>
      <c r="ISK8" s="135"/>
      <c r="ISL8" s="135"/>
      <c r="ISM8" s="135"/>
      <c r="ISN8" s="135"/>
      <c r="ISO8" s="135"/>
      <c r="ISP8" s="135"/>
      <c r="ISQ8" s="135"/>
      <c r="ISR8" s="135"/>
      <c r="ISS8" s="135"/>
      <c r="IST8" s="135"/>
      <c r="ISU8" s="135"/>
      <c r="ISV8" s="135"/>
      <c r="ISW8" s="135"/>
      <c r="ISX8" s="135"/>
      <c r="ISY8" s="135"/>
      <c r="ISZ8" s="135"/>
      <c r="ITA8" s="135"/>
      <c r="ITB8" s="135"/>
      <c r="ITC8" s="135"/>
      <c r="ITD8" s="135"/>
      <c r="ITE8" s="135"/>
      <c r="ITF8" s="135"/>
      <c r="ITG8" s="135"/>
      <c r="ITH8" s="135"/>
      <c r="ITI8" s="135"/>
      <c r="ITJ8" s="135"/>
      <c r="ITK8" s="135"/>
      <c r="ITL8" s="135"/>
      <c r="ITM8" s="135"/>
      <c r="ITN8" s="135"/>
      <c r="ITO8" s="135"/>
      <c r="ITP8" s="135"/>
      <c r="ITQ8" s="135"/>
      <c r="ITR8" s="135"/>
      <c r="ITS8" s="135"/>
      <c r="ITT8" s="135"/>
      <c r="ITU8" s="135"/>
      <c r="ITV8" s="135"/>
      <c r="ITW8" s="135"/>
      <c r="ITX8" s="135"/>
      <c r="ITY8" s="135"/>
      <c r="ITZ8" s="135"/>
      <c r="IUA8" s="135"/>
      <c r="IUB8" s="135"/>
      <c r="IUC8" s="135"/>
      <c r="IUD8" s="135"/>
      <c r="IUE8" s="135"/>
      <c r="IUF8" s="135"/>
      <c r="IUG8" s="135"/>
      <c r="IUH8" s="135"/>
      <c r="IUI8" s="135"/>
      <c r="IUJ8" s="135"/>
      <c r="IUK8" s="135"/>
      <c r="IUL8" s="135"/>
      <c r="IUM8" s="135"/>
      <c r="IUN8" s="135"/>
      <c r="IUO8" s="135"/>
      <c r="IUP8" s="135"/>
      <c r="IUQ8" s="135"/>
      <c r="IUR8" s="135"/>
      <c r="IUS8" s="135"/>
      <c r="IUT8" s="135"/>
      <c r="IUU8" s="135"/>
      <c r="IUV8" s="135"/>
      <c r="IUW8" s="135"/>
      <c r="IUX8" s="135"/>
      <c r="IUY8" s="135"/>
      <c r="IUZ8" s="135"/>
      <c r="IVA8" s="135"/>
      <c r="IVB8" s="135"/>
      <c r="IVC8" s="135"/>
      <c r="IVD8" s="135"/>
      <c r="IVE8" s="135"/>
      <c r="IVF8" s="135"/>
      <c r="IVG8" s="135"/>
      <c r="IVH8" s="135"/>
      <c r="IVI8" s="135"/>
      <c r="IVJ8" s="135"/>
      <c r="IVK8" s="135"/>
      <c r="IVL8" s="135"/>
      <c r="IVM8" s="135"/>
      <c r="IVN8" s="135"/>
      <c r="IVO8" s="135"/>
      <c r="IVP8" s="135"/>
      <c r="IVQ8" s="135"/>
      <c r="IVR8" s="135"/>
      <c r="IVS8" s="135"/>
      <c r="IVT8" s="135"/>
      <c r="IVU8" s="135"/>
      <c r="IVV8" s="135"/>
      <c r="IVW8" s="135"/>
      <c r="IVX8" s="135"/>
      <c r="IVY8" s="135"/>
      <c r="IVZ8" s="135"/>
      <c r="IWA8" s="135"/>
      <c r="IWB8" s="135"/>
      <c r="IWC8" s="135"/>
      <c r="IWD8" s="135"/>
      <c r="IWE8" s="135"/>
      <c r="IWF8" s="135"/>
      <c r="IWG8" s="135"/>
      <c r="IWH8" s="135"/>
      <c r="IWI8" s="135"/>
      <c r="IWJ8" s="135"/>
      <c r="IWK8" s="135"/>
      <c r="IWL8" s="135"/>
      <c r="IWM8" s="135"/>
      <c r="IWN8" s="135"/>
      <c r="IWO8" s="135"/>
      <c r="IWP8" s="135"/>
      <c r="IWQ8" s="135"/>
      <c r="IWR8" s="135"/>
      <c r="IWS8" s="135"/>
      <c r="IWT8" s="135"/>
      <c r="IWU8" s="135"/>
      <c r="IWV8" s="135"/>
      <c r="IWW8" s="135"/>
      <c r="IWX8" s="135"/>
      <c r="IWY8" s="135"/>
      <c r="IWZ8" s="135"/>
      <c r="IXA8" s="135"/>
      <c r="IXB8" s="135"/>
      <c r="IXC8" s="135"/>
      <c r="IXD8" s="135"/>
      <c r="IXE8" s="135"/>
      <c r="IXF8" s="135"/>
      <c r="IXG8" s="135"/>
      <c r="IXH8" s="135"/>
      <c r="IXI8" s="135"/>
      <c r="IXJ8" s="135"/>
      <c r="IXK8" s="135"/>
      <c r="IXL8" s="135"/>
      <c r="IXM8" s="135"/>
      <c r="IXN8" s="135"/>
      <c r="IXO8" s="135"/>
      <c r="IXP8" s="135"/>
      <c r="IXQ8" s="135"/>
      <c r="IXR8" s="135"/>
      <c r="IXS8" s="135"/>
      <c r="IXT8" s="135"/>
      <c r="IXU8" s="135"/>
      <c r="IXV8" s="135"/>
      <c r="IXW8" s="135"/>
      <c r="IXX8" s="135"/>
      <c r="IXY8" s="135"/>
      <c r="IXZ8" s="135"/>
      <c r="IYA8" s="135"/>
      <c r="IYB8" s="135"/>
      <c r="IYC8" s="135"/>
      <c r="IYD8" s="135"/>
      <c r="IYE8" s="135"/>
      <c r="IYF8" s="135"/>
      <c r="IYG8" s="135"/>
      <c r="IYH8" s="135"/>
      <c r="IYI8" s="135"/>
      <c r="IYJ8" s="135"/>
      <c r="IYK8" s="135"/>
      <c r="IYL8" s="135"/>
      <c r="IYM8" s="135"/>
      <c r="IYN8" s="135"/>
      <c r="IYO8" s="135"/>
      <c r="IYP8" s="135"/>
      <c r="IYQ8" s="135"/>
      <c r="IYR8" s="135"/>
      <c r="IYS8" s="135"/>
      <c r="IYT8" s="135"/>
      <c r="IYU8" s="135"/>
      <c r="IYV8" s="135"/>
      <c r="IYW8" s="135"/>
      <c r="IYX8" s="135"/>
      <c r="IYY8" s="135"/>
      <c r="IYZ8" s="135"/>
      <c r="IZA8" s="135"/>
      <c r="IZB8" s="135"/>
      <c r="IZC8" s="135"/>
      <c r="IZD8" s="135"/>
      <c r="IZE8" s="135"/>
      <c r="IZF8" s="135"/>
      <c r="IZG8" s="135"/>
      <c r="IZH8" s="135"/>
      <c r="IZI8" s="135"/>
      <c r="IZJ8" s="135"/>
      <c r="IZK8" s="135"/>
      <c r="IZL8" s="135"/>
      <c r="IZM8" s="135"/>
      <c r="IZN8" s="135"/>
      <c r="IZO8" s="135"/>
      <c r="IZP8" s="135"/>
      <c r="IZQ8" s="135"/>
      <c r="IZR8" s="135"/>
      <c r="IZS8" s="135"/>
      <c r="IZT8" s="135"/>
      <c r="IZU8" s="135"/>
      <c r="IZV8" s="135"/>
      <c r="IZW8" s="135"/>
      <c r="IZX8" s="135"/>
      <c r="IZY8" s="135"/>
      <c r="IZZ8" s="135"/>
      <c r="JAA8" s="135"/>
      <c r="JAB8" s="135"/>
      <c r="JAC8" s="135"/>
      <c r="JAD8" s="135"/>
      <c r="JAE8" s="135"/>
      <c r="JAF8" s="135"/>
      <c r="JAG8" s="135"/>
      <c r="JAH8" s="135"/>
      <c r="JAI8" s="135"/>
      <c r="JAJ8" s="135"/>
      <c r="JAK8" s="135"/>
      <c r="JAL8" s="135"/>
      <c r="JAM8" s="135"/>
      <c r="JAN8" s="135"/>
      <c r="JAO8" s="135"/>
      <c r="JAP8" s="135"/>
      <c r="JAQ8" s="135"/>
      <c r="JAR8" s="135"/>
      <c r="JAS8" s="135"/>
      <c r="JAT8" s="135"/>
      <c r="JAU8" s="135"/>
      <c r="JAV8" s="135"/>
      <c r="JAW8" s="135"/>
      <c r="JAX8" s="135"/>
      <c r="JAY8" s="135"/>
      <c r="JAZ8" s="135"/>
      <c r="JBA8" s="135"/>
      <c r="JBB8" s="135"/>
      <c r="JBC8" s="135"/>
      <c r="JBD8" s="135"/>
      <c r="JBE8" s="135"/>
      <c r="JBF8" s="135"/>
      <c r="JBG8" s="135"/>
      <c r="JBH8" s="135"/>
      <c r="JBI8" s="135"/>
      <c r="JBJ8" s="135"/>
      <c r="JBK8" s="135"/>
      <c r="JBL8" s="135"/>
      <c r="JBM8" s="135"/>
      <c r="JBN8" s="135"/>
      <c r="JBO8" s="135"/>
      <c r="JBP8" s="135"/>
      <c r="JBQ8" s="135"/>
      <c r="JBR8" s="135"/>
      <c r="JBS8" s="135"/>
      <c r="JBT8" s="135"/>
      <c r="JBU8" s="135"/>
      <c r="JBV8" s="135"/>
      <c r="JBW8" s="135"/>
      <c r="JBX8" s="135"/>
      <c r="JBY8" s="135"/>
      <c r="JBZ8" s="135"/>
      <c r="JCA8" s="135"/>
      <c r="JCB8" s="135"/>
      <c r="JCC8" s="135"/>
      <c r="JCD8" s="135"/>
      <c r="JCE8" s="135"/>
      <c r="JCF8" s="135"/>
      <c r="JCG8" s="135"/>
      <c r="JCH8" s="135"/>
      <c r="JCI8" s="135"/>
      <c r="JCJ8" s="135"/>
      <c r="JCK8" s="135"/>
      <c r="JCL8" s="135"/>
      <c r="JCM8" s="135"/>
      <c r="JCN8" s="135"/>
      <c r="JCO8" s="135"/>
      <c r="JCP8" s="135"/>
      <c r="JCQ8" s="135"/>
      <c r="JCR8" s="135"/>
      <c r="JCS8" s="135"/>
      <c r="JCT8" s="135"/>
      <c r="JCU8" s="135"/>
      <c r="JCV8" s="135"/>
      <c r="JCW8" s="135"/>
      <c r="JCX8" s="135"/>
      <c r="JCY8" s="135"/>
      <c r="JCZ8" s="135"/>
      <c r="JDA8" s="135"/>
      <c r="JDB8" s="135"/>
      <c r="JDC8" s="135"/>
      <c r="JDD8" s="135"/>
      <c r="JDE8" s="135"/>
      <c r="JDF8" s="135"/>
      <c r="JDG8" s="135"/>
      <c r="JDH8" s="135"/>
      <c r="JDI8" s="135"/>
      <c r="JDJ8" s="135"/>
      <c r="JDK8" s="135"/>
      <c r="JDL8" s="135"/>
      <c r="JDM8" s="135"/>
      <c r="JDN8" s="135"/>
      <c r="JDO8" s="135"/>
      <c r="JDP8" s="135"/>
      <c r="JDQ8" s="135"/>
      <c r="JDR8" s="135"/>
      <c r="JDS8" s="135"/>
      <c r="JDT8" s="135"/>
      <c r="JDU8" s="135"/>
      <c r="JDV8" s="135"/>
      <c r="JDW8" s="135"/>
      <c r="JDX8" s="135"/>
      <c r="JDY8" s="135"/>
      <c r="JDZ8" s="135"/>
      <c r="JEA8" s="135"/>
      <c r="JEB8" s="135"/>
      <c r="JEC8" s="135"/>
      <c r="JED8" s="135"/>
      <c r="JEE8" s="135"/>
      <c r="JEF8" s="135"/>
      <c r="JEG8" s="135"/>
      <c r="JEH8" s="135"/>
      <c r="JEI8" s="135"/>
      <c r="JEJ8" s="135"/>
      <c r="JEK8" s="135"/>
      <c r="JEL8" s="135"/>
      <c r="JEM8" s="135"/>
      <c r="JEN8" s="135"/>
      <c r="JEO8" s="135"/>
      <c r="JEP8" s="135"/>
      <c r="JEQ8" s="135"/>
      <c r="JER8" s="135"/>
      <c r="JES8" s="135"/>
      <c r="JET8" s="135"/>
      <c r="JEU8" s="135"/>
      <c r="JEV8" s="135"/>
      <c r="JEW8" s="135"/>
      <c r="JEX8" s="135"/>
      <c r="JEY8" s="135"/>
      <c r="JEZ8" s="135"/>
      <c r="JFA8" s="135"/>
      <c r="JFB8" s="135"/>
      <c r="JFC8" s="135"/>
      <c r="JFD8" s="135"/>
      <c r="JFE8" s="135"/>
      <c r="JFF8" s="135"/>
      <c r="JFG8" s="135"/>
      <c r="JFH8" s="135"/>
      <c r="JFI8" s="135"/>
      <c r="JFJ8" s="135"/>
      <c r="JFK8" s="135"/>
      <c r="JFL8" s="135"/>
      <c r="JFM8" s="135"/>
      <c r="JFN8" s="135"/>
      <c r="JFO8" s="135"/>
      <c r="JFP8" s="135"/>
      <c r="JFQ8" s="135"/>
      <c r="JFR8" s="135"/>
      <c r="JFS8" s="135"/>
      <c r="JFT8" s="135"/>
      <c r="JFU8" s="135"/>
      <c r="JFV8" s="135"/>
      <c r="JFW8" s="135"/>
      <c r="JFX8" s="135"/>
      <c r="JFY8" s="135"/>
      <c r="JFZ8" s="135"/>
      <c r="JGA8" s="135"/>
      <c r="JGB8" s="135"/>
      <c r="JGC8" s="135"/>
      <c r="JGD8" s="135"/>
      <c r="JGE8" s="135"/>
      <c r="JGF8" s="135"/>
      <c r="JGG8" s="135"/>
      <c r="JGH8" s="135"/>
      <c r="JGI8" s="135"/>
      <c r="JGJ8" s="135"/>
      <c r="JGK8" s="135"/>
      <c r="JGL8" s="135"/>
      <c r="JGM8" s="135"/>
      <c r="JGN8" s="135"/>
      <c r="JGO8" s="135"/>
      <c r="JGP8" s="135"/>
      <c r="JGQ8" s="135"/>
      <c r="JGR8" s="135"/>
      <c r="JGS8" s="135"/>
      <c r="JGT8" s="135"/>
      <c r="JGU8" s="135"/>
      <c r="JGV8" s="135"/>
      <c r="JGW8" s="135"/>
      <c r="JGX8" s="135"/>
      <c r="JGY8" s="135"/>
      <c r="JGZ8" s="135"/>
      <c r="JHA8" s="135"/>
      <c r="JHB8" s="135"/>
      <c r="JHC8" s="135"/>
      <c r="JHD8" s="135"/>
      <c r="JHE8" s="135"/>
      <c r="JHF8" s="135"/>
      <c r="JHG8" s="135"/>
      <c r="JHH8" s="135"/>
      <c r="JHI8" s="135"/>
      <c r="JHJ8" s="135"/>
      <c r="JHK8" s="135"/>
      <c r="JHL8" s="135"/>
      <c r="JHM8" s="135"/>
      <c r="JHN8" s="135"/>
      <c r="JHO8" s="135"/>
      <c r="JHP8" s="135"/>
      <c r="JHQ8" s="135"/>
      <c r="JHR8" s="135"/>
      <c r="JHS8" s="135"/>
      <c r="JHT8" s="135"/>
      <c r="JHU8" s="135"/>
      <c r="JHV8" s="135"/>
      <c r="JHW8" s="135"/>
      <c r="JHX8" s="135"/>
      <c r="JHY8" s="135"/>
      <c r="JHZ8" s="135"/>
      <c r="JIA8" s="135"/>
      <c r="JIB8" s="135"/>
      <c r="JIC8" s="135"/>
      <c r="JID8" s="135"/>
      <c r="JIE8" s="135"/>
      <c r="JIF8" s="135"/>
      <c r="JIG8" s="135"/>
      <c r="JIH8" s="135"/>
      <c r="JII8" s="135"/>
      <c r="JIJ8" s="135"/>
      <c r="JIK8" s="135"/>
      <c r="JIL8" s="135"/>
      <c r="JIM8" s="135"/>
      <c r="JIN8" s="135"/>
      <c r="JIO8" s="135"/>
      <c r="JIP8" s="135"/>
      <c r="JIQ8" s="135"/>
      <c r="JIR8" s="135"/>
      <c r="JIS8" s="135"/>
      <c r="JIT8" s="135"/>
      <c r="JIU8" s="135"/>
      <c r="JIV8" s="135"/>
      <c r="JIW8" s="135"/>
      <c r="JIX8" s="135"/>
      <c r="JIY8" s="135"/>
      <c r="JIZ8" s="135"/>
      <c r="JJA8" s="135"/>
      <c r="JJB8" s="135"/>
      <c r="JJC8" s="135"/>
      <c r="JJD8" s="135"/>
      <c r="JJE8" s="135"/>
      <c r="JJF8" s="135"/>
      <c r="JJG8" s="135"/>
      <c r="JJH8" s="135"/>
      <c r="JJI8" s="135"/>
      <c r="JJJ8" s="135"/>
      <c r="JJK8" s="135"/>
      <c r="JJL8" s="135"/>
      <c r="JJM8" s="135"/>
      <c r="JJN8" s="135"/>
      <c r="JJO8" s="135"/>
      <c r="JJP8" s="135"/>
      <c r="JJQ8" s="135"/>
      <c r="JJR8" s="135"/>
      <c r="JJS8" s="135"/>
      <c r="JJT8" s="135"/>
      <c r="JJU8" s="135"/>
      <c r="JJV8" s="135"/>
      <c r="JJW8" s="135"/>
      <c r="JJX8" s="135"/>
      <c r="JJY8" s="135"/>
      <c r="JJZ8" s="135"/>
      <c r="JKA8" s="135"/>
      <c r="JKB8" s="135"/>
      <c r="JKC8" s="135"/>
      <c r="JKD8" s="135"/>
      <c r="JKE8" s="135"/>
      <c r="JKF8" s="135"/>
      <c r="JKG8" s="135"/>
      <c r="JKH8" s="135"/>
      <c r="JKI8" s="135"/>
      <c r="JKJ8" s="135"/>
      <c r="JKK8" s="135"/>
      <c r="JKL8" s="135"/>
      <c r="JKM8" s="135"/>
      <c r="JKN8" s="135"/>
      <c r="JKO8" s="135"/>
      <c r="JKP8" s="135"/>
      <c r="JKQ8" s="135"/>
      <c r="JKR8" s="135"/>
      <c r="JKS8" s="135"/>
      <c r="JKT8" s="135"/>
      <c r="JKU8" s="135"/>
      <c r="JKV8" s="135"/>
      <c r="JKW8" s="135"/>
      <c r="JKX8" s="135"/>
      <c r="JKY8" s="135"/>
      <c r="JKZ8" s="135"/>
      <c r="JLA8" s="135"/>
      <c r="JLB8" s="135"/>
      <c r="JLC8" s="135"/>
      <c r="JLD8" s="135"/>
      <c r="JLE8" s="135"/>
      <c r="JLF8" s="135"/>
      <c r="JLG8" s="135"/>
      <c r="JLH8" s="135"/>
      <c r="JLI8" s="135"/>
      <c r="JLJ8" s="135"/>
      <c r="JLK8" s="135"/>
      <c r="JLL8" s="135"/>
      <c r="JLM8" s="135"/>
      <c r="JLN8" s="135"/>
      <c r="JLO8" s="135"/>
      <c r="JLP8" s="135"/>
      <c r="JLQ8" s="135"/>
      <c r="JLR8" s="135"/>
      <c r="JLS8" s="135"/>
      <c r="JLT8" s="135"/>
      <c r="JLU8" s="135"/>
      <c r="JLV8" s="135"/>
      <c r="JLW8" s="135"/>
      <c r="JLX8" s="135"/>
      <c r="JLY8" s="135"/>
      <c r="JLZ8" s="135"/>
      <c r="JMA8" s="135"/>
      <c r="JMB8" s="135"/>
      <c r="JMC8" s="135"/>
      <c r="JMD8" s="135"/>
      <c r="JME8" s="135"/>
      <c r="JMF8" s="135"/>
      <c r="JMG8" s="135"/>
      <c r="JMH8" s="135"/>
      <c r="JMI8" s="135"/>
      <c r="JMJ8" s="135"/>
      <c r="JMK8" s="135"/>
      <c r="JML8" s="135"/>
      <c r="JMM8" s="135"/>
      <c r="JMN8" s="135"/>
      <c r="JMO8" s="135"/>
      <c r="JMP8" s="135"/>
      <c r="JMQ8" s="135"/>
      <c r="JMR8" s="135"/>
      <c r="JMS8" s="135"/>
      <c r="JMT8" s="135"/>
      <c r="JMU8" s="135"/>
      <c r="JMV8" s="135"/>
      <c r="JMW8" s="135"/>
      <c r="JMX8" s="135"/>
      <c r="JMY8" s="135"/>
      <c r="JMZ8" s="135"/>
      <c r="JNA8" s="135"/>
      <c r="JNB8" s="135"/>
      <c r="JNC8" s="135"/>
      <c r="JND8" s="135"/>
      <c r="JNE8" s="135"/>
      <c r="JNF8" s="135"/>
      <c r="JNG8" s="135"/>
      <c r="JNH8" s="135"/>
      <c r="JNI8" s="135"/>
      <c r="JNJ8" s="135"/>
      <c r="JNK8" s="135"/>
      <c r="JNL8" s="135"/>
      <c r="JNM8" s="135"/>
      <c r="JNN8" s="135"/>
      <c r="JNO8" s="135"/>
      <c r="JNP8" s="135"/>
      <c r="JNQ8" s="135"/>
      <c r="JNR8" s="135"/>
      <c r="JNS8" s="135"/>
      <c r="JNT8" s="135"/>
      <c r="JNU8" s="135"/>
      <c r="JNV8" s="135"/>
      <c r="JNW8" s="135"/>
      <c r="JNX8" s="135"/>
      <c r="JNY8" s="135"/>
      <c r="JNZ8" s="135"/>
      <c r="JOA8" s="135"/>
      <c r="JOB8" s="135"/>
      <c r="JOC8" s="135"/>
      <c r="JOD8" s="135"/>
      <c r="JOE8" s="135"/>
      <c r="JOF8" s="135"/>
      <c r="JOG8" s="135"/>
      <c r="JOH8" s="135"/>
      <c r="JOI8" s="135"/>
      <c r="JOJ8" s="135"/>
      <c r="JOK8" s="135"/>
      <c r="JOL8" s="135"/>
      <c r="JOM8" s="135"/>
      <c r="JON8" s="135"/>
      <c r="JOO8" s="135"/>
      <c r="JOP8" s="135"/>
      <c r="JOQ8" s="135"/>
      <c r="JOR8" s="135"/>
      <c r="JOS8" s="135"/>
      <c r="JOT8" s="135"/>
      <c r="JOU8" s="135"/>
      <c r="JOV8" s="135"/>
      <c r="JOW8" s="135"/>
      <c r="JOX8" s="135"/>
      <c r="JOY8" s="135"/>
      <c r="JOZ8" s="135"/>
      <c r="JPA8" s="135"/>
      <c r="JPB8" s="135"/>
      <c r="JPC8" s="135"/>
      <c r="JPD8" s="135"/>
      <c r="JPE8" s="135"/>
      <c r="JPF8" s="135"/>
      <c r="JPG8" s="135"/>
      <c r="JPH8" s="135"/>
      <c r="JPI8" s="135"/>
      <c r="JPJ8" s="135"/>
      <c r="JPK8" s="135"/>
      <c r="JPL8" s="135"/>
      <c r="JPM8" s="135"/>
      <c r="JPN8" s="135"/>
      <c r="JPO8" s="135"/>
      <c r="JPP8" s="135"/>
      <c r="JPQ8" s="135"/>
      <c r="JPR8" s="135"/>
      <c r="JPS8" s="135"/>
      <c r="JPT8" s="135"/>
      <c r="JPU8" s="135"/>
      <c r="JPV8" s="135"/>
      <c r="JPW8" s="135"/>
      <c r="JPX8" s="135"/>
      <c r="JPY8" s="135"/>
      <c r="JPZ8" s="135"/>
      <c r="JQA8" s="135"/>
      <c r="JQB8" s="135"/>
      <c r="JQC8" s="135"/>
      <c r="JQD8" s="135"/>
      <c r="JQE8" s="135"/>
      <c r="JQF8" s="135"/>
      <c r="JQG8" s="135"/>
      <c r="JQH8" s="135"/>
      <c r="JQI8" s="135"/>
      <c r="JQJ8" s="135"/>
      <c r="JQK8" s="135"/>
      <c r="JQL8" s="135"/>
      <c r="JQM8" s="135"/>
      <c r="JQN8" s="135"/>
      <c r="JQO8" s="135"/>
      <c r="JQP8" s="135"/>
      <c r="JQQ8" s="135"/>
      <c r="JQR8" s="135"/>
      <c r="JQS8" s="135"/>
      <c r="JQT8" s="135"/>
      <c r="JQU8" s="135"/>
      <c r="JQV8" s="135"/>
      <c r="JQW8" s="135"/>
      <c r="JQX8" s="135"/>
      <c r="JQY8" s="135"/>
      <c r="JQZ8" s="135"/>
      <c r="JRA8" s="135"/>
      <c r="JRB8" s="135"/>
      <c r="JRC8" s="135"/>
      <c r="JRD8" s="135"/>
      <c r="JRE8" s="135"/>
      <c r="JRF8" s="135"/>
      <c r="JRG8" s="135"/>
      <c r="JRH8" s="135"/>
      <c r="JRI8" s="135"/>
      <c r="JRJ8" s="135"/>
      <c r="JRK8" s="135"/>
      <c r="JRL8" s="135"/>
      <c r="JRM8" s="135"/>
      <c r="JRN8" s="135"/>
      <c r="JRO8" s="135"/>
      <c r="JRP8" s="135"/>
      <c r="JRQ8" s="135"/>
      <c r="JRR8" s="135"/>
      <c r="JRS8" s="135"/>
      <c r="JRT8" s="135"/>
      <c r="JRU8" s="135"/>
      <c r="JRV8" s="135"/>
      <c r="JRW8" s="135"/>
      <c r="JRX8" s="135"/>
      <c r="JRY8" s="135"/>
      <c r="JRZ8" s="135"/>
      <c r="JSA8" s="135"/>
      <c r="JSB8" s="135"/>
      <c r="JSC8" s="135"/>
      <c r="JSD8" s="135"/>
      <c r="JSE8" s="135"/>
      <c r="JSF8" s="135"/>
      <c r="JSG8" s="135"/>
      <c r="JSH8" s="135"/>
      <c r="JSI8" s="135"/>
      <c r="JSJ8" s="135"/>
      <c r="JSK8" s="135"/>
      <c r="JSL8" s="135"/>
      <c r="JSM8" s="135"/>
      <c r="JSN8" s="135"/>
      <c r="JSO8" s="135"/>
      <c r="JSP8" s="135"/>
      <c r="JSQ8" s="135"/>
      <c r="JSR8" s="135"/>
      <c r="JSS8" s="135"/>
      <c r="JST8" s="135"/>
      <c r="JSU8" s="135"/>
      <c r="JSV8" s="135"/>
      <c r="JSW8" s="135"/>
      <c r="JSX8" s="135"/>
      <c r="JSY8" s="135"/>
      <c r="JSZ8" s="135"/>
      <c r="JTA8" s="135"/>
      <c r="JTB8" s="135"/>
      <c r="JTC8" s="135"/>
      <c r="JTD8" s="135"/>
      <c r="JTE8" s="135"/>
      <c r="JTF8" s="135"/>
      <c r="JTG8" s="135"/>
      <c r="JTH8" s="135"/>
      <c r="JTI8" s="135"/>
      <c r="JTJ8" s="135"/>
      <c r="JTK8" s="135"/>
      <c r="JTL8" s="135"/>
      <c r="JTM8" s="135"/>
      <c r="JTN8" s="135"/>
      <c r="JTO8" s="135"/>
      <c r="JTP8" s="135"/>
      <c r="JTQ8" s="135"/>
      <c r="JTR8" s="135"/>
      <c r="JTS8" s="135"/>
      <c r="JTT8" s="135"/>
      <c r="JTU8" s="135"/>
      <c r="JTV8" s="135"/>
      <c r="JTW8" s="135"/>
      <c r="JTX8" s="135"/>
      <c r="JTY8" s="135"/>
      <c r="JTZ8" s="135"/>
      <c r="JUA8" s="135"/>
      <c r="JUB8" s="135"/>
      <c r="JUC8" s="135"/>
      <c r="JUD8" s="135"/>
      <c r="JUE8" s="135"/>
      <c r="JUF8" s="135"/>
      <c r="JUG8" s="135"/>
      <c r="JUH8" s="135"/>
      <c r="JUI8" s="135"/>
      <c r="JUJ8" s="135"/>
      <c r="JUK8" s="135"/>
      <c r="JUL8" s="135"/>
      <c r="JUM8" s="135"/>
      <c r="JUN8" s="135"/>
      <c r="JUO8" s="135"/>
      <c r="JUP8" s="135"/>
      <c r="JUQ8" s="135"/>
      <c r="JUR8" s="135"/>
      <c r="JUS8" s="135"/>
      <c r="JUT8" s="135"/>
      <c r="JUU8" s="135"/>
      <c r="JUV8" s="135"/>
      <c r="JUW8" s="135"/>
      <c r="JUX8" s="135"/>
      <c r="JUY8" s="135"/>
      <c r="JUZ8" s="135"/>
      <c r="JVA8" s="135"/>
      <c r="JVB8" s="135"/>
      <c r="JVC8" s="135"/>
      <c r="JVD8" s="135"/>
      <c r="JVE8" s="135"/>
      <c r="JVF8" s="135"/>
      <c r="JVG8" s="135"/>
      <c r="JVH8" s="135"/>
      <c r="JVI8" s="135"/>
      <c r="JVJ8" s="135"/>
      <c r="JVK8" s="135"/>
      <c r="JVL8" s="135"/>
      <c r="JVM8" s="135"/>
      <c r="JVN8" s="135"/>
      <c r="JVO8" s="135"/>
      <c r="JVP8" s="135"/>
      <c r="JVQ8" s="135"/>
      <c r="JVR8" s="135"/>
      <c r="JVS8" s="135"/>
      <c r="JVT8" s="135"/>
      <c r="JVU8" s="135"/>
      <c r="JVV8" s="135"/>
      <c r="JVW8" s="135"/>
      <c r="JVX8" s="135"/>
      <c r="JVY8" s="135"/>
      <c r="JVZ8" s="135"/>
      <c r="JWA8" s="135"/>
      <c r="JWB8" s="135"/>
      <c r="JWC8" s="135"/>
      <c r="JWD8" s="135"/>
      <c r="JWE8" s="135"/>
      <c r="JWF8" s="135"/>
      <c r="JWG8" s="135"/>
      <c r="JWH8" s="135"/>
      <c r="JWI8" s="135"/>
      <c r="JWJ8" s="135"/>
      <c r="JWK8" s="135"/>
      <c r="JWL8" s="135"/>
      <c r="JWM8" s="135"/>
      <c r="JWN8" s="135"/>
      <c r="JWO8" s="135"/>
      <c r="JWP8" s="135"/>
      <c r="JWQ8" s="135"/>
      <c r="JWR8" s="135"/>
      <c r="JWS8" s="135"/>
      <c r="JWT8" s="135"/>
      <c r="JWU8" s="135"/>
      <c r="JWV8" s="135"/>
      <c r="JWW8" s="135"/>
      <c r="JWX8" s="135"/>
      <c r="JWY8" s="135"/>
      <c r="JWZ8" s="135"/>
      <c r="JXA8" s="135"/>
      <c r="JXB8" s="135"/>
      <c r="JXC8" s="135"/>
      <c r="JXD8" s="135"/>
      <c r="JXE8" s="135"/>
      <c r="JXF8" s="135"/>
      <c r="JXG8" s="135"/>
      <c r="JXH8" s="135"/>
      <c r="JXI8" s="135"/>
      <c r="JXJ8" s="135"/>
      <c r="JXK8" s="135"/>
      <c r="JXL8" s="135"/>
      <c r="JXM8" s="135"/>
      <c r="JXN8" s="135"/>
      <c r="JXO8" s="135"/>
      <c r="JXP8" s="135"/>
      <c r="JXQ8" s="135"/>
      <c r="JXR8" s="135"/>
      <c r="JXS8" s="135"/>
      <c r="JXT8" s="135"/>
      <c r="JXU8" s="135"/>
      <c r="JXV8" s="135"/>
      <c r="JXW8" s="135"/>
      <c r="JXX8" s="135"/>
      <c r="JXY8" s="135"/>
      <c r="JXZ8" s="135"/>
      <c r="JYA8" s="135"/>
      <c r="JYB8" s="135"/>
      <c r="JYC8" s="135"/>
      <c r="JYD8" s="135"/>
      <c r="JYE8" s="135"/>
      <c r="JYF8" s="135"/>
      <c r="JYG8" s="135"/>
      <c r="JYH8" s="135"/>
      <c r="JYI8" s="135"/>
      <c r="JYJ8" s="135"/>
      <c r="JYK8" s="135"/>
      <c r="JYL8" s="135"/>
      <c r="JYM8" s="135"/>
      <c r="JYN8" s="135"/>
      <c r="JYO8" s="135"/>
      <c r="JYP8" s="135"/>
      <c r="JYQ8" s="135"/>
      <c r="JYR8" s="135"/>
      <c r="JYS8" s="135"/>
      <c r="JYT8" s="135"/>
      <c r="JYU8" s="135"/>
      <c r="JYV8" s="135"/>
      <c r="JYW8" s="135"/>
      <c r="JYX8" s="135"/>
      <c r="JYY8" s="135"/>
      <c r="JYZ8" s="135"/>
      <c r="JZA8" s="135"/>
      <c r="JZB8" s="135"/>
      <c r="JZC8" s="135"/>
      <c r="JZD8" s="135"/>
      <c r="JZE8" s="135"/>
      <c r="JZF8" s="135"/>
      <c r="JZG8" s="135"/>
      <c r="JZH8" s="135"/>
      <c r="JZI8" s="135"/>
      <c r="JZJ8" s="135"/>
      <c r="JZK8" s="135"/>
      <c r="JZL8" s="135"/>
      <c r="JZM8" s="135"/>
      <c r="JZN8" s="135"/>
      <c r="JZO8" s="135"/>
      <c r="JZP8" s="135"/>
      <c r="JZQ8" s="135"/>
      <c r="JZR8" s="135"/>
      <c r="JZS8" s="135"/>
      <c r="JZT8" s="135"/>
      <c r="JZU8" s="135"/>
      <c r="JZV8" s="135"/>
      <c r="JZW8" s="135"/>
      <c r="JZX8" s="135"/>
      <c r="JZY8" s="135"/>
      <c r="JZZ8" s="135"/>
      <c r="KAA8" s="135"/>
      <c r="KAB8" s="135"/>
      <c r="KAC8" s="135"/>
      <c r="KAD8" s="135"/>
      <c r="KAE8" s="135"/>
      <c r="KAF8" s="135"/>
      <c r="KAG8" s="135"/>
      <c r="KAH8" s="135"/>
      <c r="KAI8" s="135"/>
      <c r="KAJ8" s="135"/>
      <c r="KAK8" s="135"/>
      <c r="KAL8" s="135"/>
      <c r="KAM8" s="135"/>
      <c r="KAN8" s="135"/>
      <c r="KAO8" s="135"/>
      <c r="KAP8" s="135"/>
      <c r="KAQ8" s="135"/>
      <c r="KAR8" s="135"/>
      <c r="KAS8" s="135"/>
      <c r="KAT8" s="135"/>
      <c r="KAU8" s="135"/>
      <c r="KAV8" s="135"/>
      <c r="KAW8" s="135"/>
      <c r="KAX8" s="135"/>
      <c r="KAY8" s="135"/>
      <c r="KAZ8" s="135"/>
      <c r="KBA8" s="135"/>
      <c r="KBB8" s="135"/>
      <c r="KBC8" s="135"/>
      <c r="KBD8" s="135"/>
      <c r="KBE8" s="135"/>
      <c r="KBF8" s="135"/>
      <c r="KBG8" s="135"/>
      <c r="KBH8" s="135"/>
      <c r="KBI8" s="135"/>
      <c r="KBJ8" s="135"/>
      <c r="KBK8" s="135"/>
      <c r="KBL8" s="135"/>
      <c r="KBM8" s="135"/>
      <c r="KBN8" s="135"/>
      <c r="KBO8" s="135"/>
      <c r="KBP8" s="135"/>
      <c r="KBQ8" s="135"/>
      <c r="KBR8" s="135"/>
      <c r="KBS8" s="135"/>
      <c r="KBT8" s="135"/>
      <c r="KBU8" s="135"/>
      <c r="KBV8" s="135"/>
      <c r="KBW8" s="135"/>
      <c r="KBX8" s="135"/>
      <c r="KBY8" s="135"/>
      <c r="KBZ8" s="135"/>
      <c r="KCA8" s="135"/>
      <c r="KCB8" s="135"/>
      <c r="KCC8" s="135"/>
      <c r="KCD8" s="135"/>
      <c r="KCE8" s="135"/>
      <c r="KCF8" s="135"/>
      <c r="KCG8" s="135"/>
      <c r="KCH8" s="135"/>
      <c r="KCI8" s="135"/>
      <c r="KCJ8" s="135"/>
      <c r="KCK8" s="135"/>
      <c r="KCL8" s="135"/>
      <c r="KCM8" s="135"/>
      <c r="KCN8" s="135"/>
      <c r="KCO8" s="135"/>
      <c r="KCP8" s="135"/>
      <c r="KCQ8" s="135"/>
      <c r="KCR8" s="135"/>
      <c r="KCS8" s="135"/>
      <c r="KCT8" s="135"/>
      <c r="KCU8" s="135"/>
      <c r="KCV8" s="135"/>
      <c r="KCW8" s="135"/>
      <c r="KCX8" s="135"/>
      <c r="KCY8" s="135"/>
      <c r="KCZ8" s="135"/>
      <c r="KDA8" s="135"/>
      <c r="KDB8" s="135"/>
      <c r="KDC8" s="135"/>
      <c r="KDD8" s="135"/>
      <c r="KDE8" s="135"/>
      <c r="KDF8" s="135"/>
      <c r="KDG8" s="135"/>
      <c r="KDH8" s="135"/>
      <c r="KDI8" s="135"/>
      <c r="KDJ8" s="135"/>
      <c r="KDK8" s="135"/>
      <c r="KDL8" s="135"/>
      <c r="KDM8" s="135"/>
      <c r="KDN8" s="135"/>
      <c r="KDO8" s="135"/>
      <c r="KDP8" s="135"/>
      <c r="KDQ8" s="135"/>
      <c r="KDR8" s="135"/>
      <c r="KDS8" s="135"/>
      <c r="KDT8" s="135"/>
      <c r="KDU8" s="135"/>
      <c r="KDV8" s="135"/>
      <c r="KDW8" s="135"/>
      <c r="KDX8" s="135"/>
      <c r="KDY8" s="135"/>
      <c r="KDZ8" s="135"/>
      <c r="KEA8" s="135"/>
      <c r="KEB8" s="135"/>
      <c r="KEC8" s="135"/>
      <c r="KED8" s="135"/>
      <c r="KEE8" s="135"/>
      <c r="KEF8" s="135"/>
      <c r="KEG8" s="135"/>
      <c r="KEH8" s="135"/>
      <c r="KEI8" s="135"/>
      <c r="KEJ8" s="135"/>
      <c r="KEK8" s="135"/>
      <c r="KEL8" s="135"/>
      <c r="KEM8" s="135"/>
      <c r="KEN8" s="135"/>
      <c r="KEO8" s="135"/>
      <c r="KEP8" s="135"/>
      <c r="KEQ8" s="135"/>
      <c r="KER8" s="135"/>
      <c r="KES8" s="135"/>
      <c r="KET8" s="135"/>
      <c r="KEU8" s="135"/>
      <c r="KEV8" s="135"/>
      <c r="KEW8" s="135"/>
      <c r="KEX8" s="135"/>
      <c r="KEY8" s="135"/>
      <c r="KEZ8" s="135"/>
      <c r="KFA8" s="135"/>
      <c r="KFB8" s="135"/>
      <c r="KFC8" s="135"/>
      <c r="KFD8" s="135"/>
      <c r="KFE8" s="135"/>
      <c r="KFF8" s="135"/>
      <c r="KFG8" s="135"/>
      <c r="KFH8" s="135"/>
      <c r="KFI8" s="135"/>
      <c r="KFJ8" s="135"/>
      <c r="KFK8" s="135"/>
      <c r="KFL8" s="135"/>
      <c r="KFM8" s="135"/>
      <c r="KFN8" s="135"/>
      <c r="KFO8" s="135"/>
      <c r="KFP8" s="135"/>
      <c r="KFQ8" s="135"/>
      <c r="KFR8" s="135"/>
      <c r="KFS8" s="135"/>
      <c r="KFT8" s="135"/>
      <c r="KFU8" s="135"/>
      <c r="KFV8" s="135"/>
      <c r="KFW8" s="135"/>
      <c r="KFX8" s="135"/>
      <c r="KFY8" s="135"/>
      <c r="KFZ8" s="135"/>
      <c r="KGA8" s="135"/>
      <c r="KGB8" s="135"/>
      <c r="KGC8" s="135"/>
      <c r="KGD8" s="135"/>
      <c r="KGE8" s="135"/>
      <c r="KGF8" s="135"/>
      <c r="KGG8" s="135"/>
      <c r="KGH8" s="135"/>
      <c r="KGI8" s="135"/>
      <c r="KGJ8" s="135"/>
      <c r="KGK8" s="135"/>
      <c r="KGL8" s="135"/>
      <c r="KGM8" s="135"/>
      <c r="KGN8" s="135"/>
      <c r="KGO8" s="135"/>
      <c r="KGP8" s="135"/>
      <c r="KGQ8" s="135"/>
      <c r="KGR8" s="135"/>
      <c r="KGS8" s="135"/>
      <c r="KGT8" s="135"/>
      <c r="KGU8" s="135"/>
      <c r="KGV8" s="135"/>
      <c r="KGW8" s="135"/>
      <c r="KGX8" s="135"/>
      <c r="KGY8" s="135"/>
      <c r="KGZ8" s="135"/>
      <c r="KHA8" s="135"/>
      <c r="KHB8" s="135"/>
      <c r="KHC8" s="135"/>
      <c r="KHD8" s="135"/>
      <c r="KHE8" s="135"/>
      <c r="KHF8" s="135"/>
      <c r="KHG8" s="135"/>
      <c r="KHH8" s="135"/>
      <c r="KHI8" s="135"/>
      <c r="KHJ8" s="135"/>
      <c r="KHK8" s="135"/>
      <c r="KHL8" s="135"/>
      <c r="KHM8" s="135"/>
      <c r="KHN8" s="135"/>
      <c r="KHO8" s="135"/>
      <c r="KHP8" s="135"/>
      <c r="KHQ8" s="135"/>
      <c r="KHR8" s="135"/>
      <c r="KHS8" s="135"/>
      <c r="KHT8" s="135"/>
      <c r="KHU8" s="135"/>
      <c r="KHV8" s="135"/>
      <c r="KHW8" s="135"/>
      <c r="KHX8" s="135"/>
      <c r="KHY8" s="135"/>
      <c r="KHZ8" s="135"/>
      <c r="KIA8" s="135"/>
      <c r="KIB8" s="135"/>
      <c r="KIC8" s="135"/>
      <c r="KID8" s="135"/>
      <c r="KIE8" s="135"/>
      <c r="KIF8" s="135"/>
      <c r="KIG8" s="135"/>
      <c r="KIH8" s="135"/>
      <c r="KII8" s="135"/>
      <c r="KIJ8" s="135"/>
      <c r="KIK8" s="135"/>
      <c r="KIL8" s="135"/>
      <c r="KIM8" s="135"/>
      <c r="KIN8" s="135"/>
      <c r="KIO8" s="135"/>
      <c r="KIP8" s="135"/>
      <c r="KIQ8" s="135"/>
      <c r="KIR8" s="135"/>
      <c r="KIS8" s="135"/>
      <c r="KIT8" s="135"/>
      <c r="KIU8" s="135"/>
      <c r="KIV8" s="135"/>
      <c r="KIW8" s="135"/>
      <c r="KIX8" s="135"/>
      <c r="KIY8" s="135"/>
      <c r="KIZ8" s="135"/>
      <c r="KJA8" s="135"/>
      <c r="KJB8" s="135"/>
      <c r="KJC8" s="135"/>
      <c r="KJD8" s="135"/>
      <c r="KJE8" s="135"/>
      <c r="KJF8" s="135"/>
      <c r="KJG8" s="135"/>
      <c r="KJH8" s="135"/>
      <c r="KJI8" s="135"/>
      <c r="KJJ8" s="135"/>
      <c r="KJK8" s="135"/>
      <c r="KJL8" s="135"/>
      <c r="KJM8" s="135"/>
      <c r="KJN8" s="135"/>
      <c r="KJO8" s="135"/>
      <c r="KJP8" s="135"/>
      <c r="KJQ8" s="135"/>
      <c r="KJR8" s="135"/>
      <c r="KJS8" s="135"/>
      <c r="KJT8" s="135"/>
      <c r="KJU8" s="135"/>
      <c r="KJV8" s="135"/>
      <c r="KJW8" s="135"/>
      <c r="KJX8" s="135"/>
      <c r="KJY8" s="135"/>
      <c r="KJZ8" s="135"/>
      <c r="KKA8" s="135"/>
      <c r="KKB8" s="135"/>
      <c r="KKC8" s="135"/>
      <c r="KKD8" s="135"/>
      <c r="KKE8" s="135"/>
      <c r="KKF8" s="135"/>
      <c r="KKG8" s="135"/>
      <c r="KKH8" s="135"/>
      <c r="KKI8" s="135"/>
      <c r="KKJ8" s="135"/>
      <c r="KKK8" s="135"/>
      <c r="KKL8" s="135"/>
      <c r="KKM8" s="135"/>
      <c r="KKN8" s="135"/>
      <c r="KKO8" s="135"/>
      <c r="KKP8" s="135"/>
      <c r="KKQ8" s="135"/>
      <c r="KKR8" s="135"/>
      <c r="KKS8" s="135"/>
      <c r="KKT8" s="135"/>
      <c r="KKU8" s="135"/>
      <c r="KKV8" s="135"/>
      <c r="KKW8" s="135"/>
      <c r="KKX8" s="135"/>
      <c r="KKY8" s="135"/>
      <c r="KKZ8" s="135"/>
      <c r="KLA8" s="135"/>
      <c r="KLB8" s="135"/>
      <c r="KLC8" s="135"/>
      <c r="KLD8" s="135"/>
      <c r="KLE8" s="135"/>
      <c r="KLF8" s="135"/>
      <c r="KLG8" s="135"/>
      <c r="KLH8" s="135"/>
      <c r="KLI8" s="135"/>
      <c r="KLJ8" s="135"/>
      <c r="KLK8" s="135"/>
      <c r="KLL8" s="135"/>
      <c r="KLM8" s="135"/>
      <c r="KLN8" s="135"/>
      <c r="KLO8" s="135"/>
      <c r="KLP8" s="135"/>
      <c r="KLQ8" s="135"/>
      <c r="KLR8" s="135"/>
      <c r="KLS8" s="135"/>
      <c r="KLT8" s="135"/>
      <c r="KLU8" s="135"/>
      <c r="KLV8" s="135"/>
      <c r="KLW8" s="135"/>
      <c r="KLX8" s="135"/>
      <c r="KLY8" s="135"/>
      <c r="KLZ8" s="135"/>
      <c r="KMA8" s="135"/>
      <c r="KMB8" s="135"/>
      <c r="KMC8" s="135"/>
      <c r="KMD8" s="135"/>
      <c r="KME8" s="135"/>
      <c r="KMF8" s="135"/>
      <c r="KMG8" s="135"/>
      <c r="KMH8" s="135"/>
      <c r="KMI8" s="135"/>
      <c r="KMJ8" s="135"/>
      <c r="KMK8" s="135"/>
      <c r="KML8" s="135"/>
      <c r="KMM8" s="135"/>
      <c r="KMN8" s="135"/>
      <c r="KMO8" s="135"/>
      <c r="KMP8" s="135"/>
      <c r="KMQ8" s="135"/>
      <c r="KMR8" s="135"/>
      <c r="KMS8" s="135"/>
      <c r="KMT8" s="135"/>
      <c r="KMU8" s="135"/>
      <c r="KMV8" s="135"/>
      <c r="KMW8" s="135"/>
      <c r="KMX8" s="135"/>
      <c r="KMY8" s="135"/>
      <c r="KMZ8" s="135"/>
      <c r="KNA8" s="135"/>
      <c r="KNB8" s="135"/>
      <c r="KNC8" s="135"/>
      <c r="KND8" s="135"/>
      <c r="KNE8" s="135"/>
      <c r="KNF8" s="135"/>
      <c r="KNG8" s="135"/>
      <c r="KNH8" s="135"/>
      <c r="KNI8" s="135"/>
      <c r="KNJ8" s="135"/>
      <c r="KNK8" s="135"/>
      <c r="KNL8" s="135"/>
      <c r="KNM8" s="135"/>
      <c r="KNN8" s="135"/>
      <c r="KNO8" s="135"/>
      <c r="KNP8" s="135"/>
      <c r="KNQ8" s="135"/>
      <c r="KNR8" s="135"/>
      <c r="KNS8" s="135"/>
      <c r="KNT8" s="135"/>
      <c r="KNU8" s="135"/>
      <c r="KNV8" s="135"/>
      <c r="KNW8" s="135"/>
      <c r="KNX8" s="135"/>
      <c r="KNY8" s="135"/>
      <c r="KNZ8" s="135"/>
      <c r="KOA8" s="135"/>
      <c r="KOB8" s="135"/>
      <c r="KOC8" s="135"/>
      <c r="KOD8" s="135"/>
      <c r="KOE8" s="135"/>
      <c r="KOF8" s="135"/>
      <c r="KOG8" s="135"/>
      <c r="KOH8" s="135"/>
      <c r="KOI8" s="135"/>
      <c r="KOJ8" s="135"/>
      <c r="KOK8" s="135"/>
      <c r="KOL8" s="135"/>
      <c r="KOM8" s="135"/>
      <c r="KON8" s="135"/>
      <c r="KOO8" s="135"/>
      <c r="KOP8" s="135"/>
      <c r="KOQ8" s="135"/>
      <c r="KOR8" s="135"/>
      <c r="KOS8" s="135"/>
      <c r="KOT8" s="135"/>
      <c r="KOU8" s="135"/>
      <c r="KOV8" s="135"/>
      <c r="KOW8" s="135"/>
      <c r="KOX8" s="135"/>
      <c r="KOY8" s="135"/>
      <c r="KOZ8" s="135"/>
      <c r="KPA8" s="135"/>
      <c r="KPB8" s="135"/>
      <c r="KPC8" s="135"/>
      <c r="KPD8" s="135"/>
      <c r="KPE8" s="135"/>
      <c r="KPF8" s="135"/>
      <c r="KPG8" s="135"/>
      <c r="KPH8" s="135"/>
      <c r="KPI8" s="135"/>
      <c r="KPJ8" s="135"/>
      <c r="KPK8" s="135"/>
      <c r="KPL8" s="135"/>
      <c r="KPM8" s="135"/>
      <c r="KPN8" s="135"/>
      <c r="KPO8" s="135"/>
      <c r="KPP8" s="135"/>
      <c r="KPQ8" s="135"/>
      <c r="KPR8" s="135"/>
      <c r="KPS8" s="135"/>
      <c r="KPT8" s="135"/>
      <c r="KPU8" s="135"/>
      <c r="KPV8" s="135"/>
      <c r="KPW8" s="135"/>
      <c r="KPX8" s="135"/>
      <c r="KPY8" s="135"/>
      <c r="KPZ8" s="135"/>
      <c r="KQA8" s="135"/>
      <c r="KQB8" s="135"/>
      <c r="KQC8" s="135"/>
      <c r="KQD8" s="135"/>
      <c r="KQE8" s="135"/>
      <c r="KQF8" s="135"/>
      <c r="KQG8" s="135"/>
      <c r="KQH8" s="135"/>
      <c r="KQI8" s="135"/>
      <c r="KQJ8" s="135"/>
      <c r="KQK8" s="135"/>
      <c r="KQL8" s="135"/>
      <c r="KQM8" s="135"/>
      <c r="KQN8" s="135"/>
      <c r="KQO8" s="135"/>
      <c r="KQP8" s="135"/>
      <c r="KQQ8" s="135"/>
      <c r="KQR8" s="135"/>
      <c r="KQS8" s="135"/>
      <c r="KQT8" s="135"/>
      <c r="KQU8" s="135"/>
      <c r="KQV8" s="135"/>
      <c r="KQW8" s="135"/>
      <c r="KQX8" s="135"/>
      <c r="KQY8" s="135"/>
      <c r="KQZ8" s="135"/>
      <c r="KRA8" s="135"/>
      <c r="KRB8" s="135"/>
      <c r="KRC8" s="135"/>
      <c r="KRD8" s="135"/>
      <c r="KRE8" s="135"/>
      <c r="KRF8" s="135"/>
      <c r="KRG8" s="135"/>
      <c r="KRH8" s="135"/>
      <c r="KRI8" s="135"/>
      <c r="KRJ8" s="135"/>
      <c r="KRK8" s="135"/>
      <c r="KRL8" s="135"/>
      <c r="KRM8" s="135"/>
      <c r="KRN8" s="135"/>
      <c r="KRO8" s="135"/>
      <c r="KRP8" s="135"/>
      <c r="KRQ8" s="135"/>
      <c r="KRR8" s="135"/>
      <c r="KRS8" s="135"/>
      <c r="KRT8" s="135"/>
      <c r="KRU8" s="135"/>
      <c r="KRV8" s="135"/>
      <c r="KRW8" s="135"/>
      <c r="KRX8" s="135"/>
      <c r="KRY8" s="135"/>
      <c r="KRZ8" s="135"/>
      <c r="KSA8" s="135"/>
      <c r="KSB8" s="135"/>
      <c r="KSC8" s="135"/>
      <c r="KSD8" s="135"/>
      <c r="KSE8" s="135"/>
      <c r="KSF8" s="135"/>
      <c r="KSG8" s="135"/>
      <c r="KSH8" s="135"/>
      <c r="KSI8" s="135"/>
      <c r="KSJ8" s="135"/>
      <c r="KSK8" s="135"/>
      <c r="KSL8" s="135"/>
      <c r="KSM8" s="135"/>
      <c r="KSN8" s="135"/>
      <c r="KSO8" s="135"/>
      <c r="KSP8" s="135"/>
      <c r="KSQ8" s="135"/>
      <c r="KSR8" s="135"/>
      <c r="KSS8" s="135"/>
      <c r="KST8" s="135"/>
      <c r="KSU8" s="135"/>
      <c r="KSV8" s="135"/>
      <c r="KSW8" s="135"/>
      <c r="KSX8" s="135"/>
      <c r="KSY8" s="135"/>
      <c r="KSZ8" s="135"/>
      <c r="KTA8" s="135"/>
      <c r="KTB8" s="135"/>
      <c r="KTC8" s="135"/>
      <c r="KTD8" s="135"/>
      <c r="KTE8" s="135"/>
      <c r="KTF8" s="135"/>
      <c r="KTG8" s="135"/>
      <c r="KTH8" s="135"/>
      <c r="KTI8" s="135"/>
      <c r="KTJ8" s="135"/>
      <c r="KTK8" s="135"/>
      <c r="KTL8" s="135"/>
      <c r="KTM8" s="135"/>
      <c r="KTN8" s="135"/>
      <c r="KTO8" s="135"/>
      <c r="KTP8" s="135"/>
      <c r="KTQ8" s="135"/>
      <c r="KTR8" s="135"/>
      <c r="KTS8" s="135"/>
      <c r="KTT8" s="135"/>
      <c r="KTU8" s="135"/>
      <c r="KTV8" s="135"/>
      <c r="KTW8" s="135"/>
      <c r="KTX8" s="135"/>
      <c r="KTY8" s="135"/>
      <c r="KTZ8" s="135"/>
      <c r="KUA8" s="135"/>
      <c r="KUB8" s="135"/>
      <c r="KUC8" s="135"/>
      <c r="KUD8" s="135"/>
      <c r="KUE8" s="135"/>
      <c r="KUF8" s="135"/>
      <c r="KUG8" s="135"/>
      <c r="KUH8" s="135"/>
      <c r="KUI8" s="135"/>
      <c r="KUJ8" s="135"/>
      <c r="KUK8" s="135"/>
      <c r="KUL8" s="135"/>
      <c r="KUM8" s="135"/>
      <c r="KUN8" s="135"/>
      <c r="KUO8" s="135"/>
      <c r="KUP8" s="135"/>
      <c r="KUQ8" s="135"/>
      <c r="KUR8" s="135"/>
      <c r="KUS8" s="135"/>
      <c r="KUT8" s="135"/>
      <c r="KUU8" s="135"/>
      <c r="KUV8" s="135"/>
      <c r="KUW8" s="135"/>
      <c r="KUX8" s="135"/>
      <c r="KUY8" s="135"/>
      <c r="KUZ8" s="135"/>
      <c r="KVA8" s="135"/>
      <c r="KVB8" s="135"/>
      <c r="KVC8" s="135"/>
      <c r="KVD8" s="135"/>
      <c r="KVE8" s="135"/>
      <c r="KVF8" s="135"/>
      <c r="KVG8" s="135"/>
      <c r="KVH8" s="135"/>
      <c r="KVI8" s="135"/>
      <c r="KVJ8" s="135"/>
      <c r="KVK8" s="135"/>
      <c r="KVL8" s="135"/>
      <c r="KVM8" s="135"/>
      <c r="KVN8" s="135"/>
      <c r="KVO8" s="135"/>
      <c r="KVP8" s="135"/>
      <c r="KVQ8" s="135"/>
      <c r="KVR8" s="135"/>
      <c r="KVS8" s="135"/>
      <c r="KVT8" s="135"/>
      <c r="KVU8" s="135"/>
      <c r="KVV8" s="135"/>
      <c r="KVW8" s="135"/>
      <c r="KVX8" s="135"/>
      <c r="KVY8" s="135"/>
      <c r="KVZ8" s="135"/>
      <c r="KWA8" s="135"/>
      <c r="KWB8" s="135"/>
      <c r="KWC8" s="135"/>
      <c r="KWD8" s="135"/>
      <c r="KWE8" s="135"/>
      <c r="KWF8" s="135"/>
      <c r="KWG8" s="135"/>
      <c r="KWH8" s="135"/>
      <c r="KWI8" s="135"/>
      <c r="KWJ8" s="135"/>
      <c r="KWK8" s="135"/>
      <c r="KWL8" s="135"/>
      <c r="KWM8" s="135"/>
      <c r="KWN8" s="135"/>
      <c r="KWO8" s="135"/>
      <c r="KWP8" s="135"/>
      <c r="KWQ8" s="135"/>
      <c r="KWR8" s="135"/>
      <c r="KWS8" s="135"/>
      <c r="KWT8" s="135"/>
      <c r="KWU8" s="135"/>
      <c r="KWV8" s="135"/>
      <c r="KWW8" s="135"/>
      <c r="KWX8" s="135"/>
      <c r="KWY8" s="135"/>
      <c r="KWZ8" s="135"/>
      <c r="KXA8" s="135"/>
      <c r="KXB8" s="135"/>
      <c r="KXC8" s="135"/>
      <c r="KXD8" s="135"/>
      <c r="KXE8" s="135"/>
      <c r="KXF8" s="135"/>
      <c r="KXG8" s="135"/>
      <c r="KXH8" s="135"/>
      <c r="KXI8" s="135"/>
      <c r="KXJ8" s="135"/>
      <c r="KXK8" s="135"/>
      <c r="KXL8" s="135"/>
      <c r="KXM8" s="135"/>
      <c r="KXN8" s="135"/>
      <c r="KXO8" s="135"/>
      <c r="KXP8" s="135"/>
      <c r="KXQ8" s="135"/>
      <c r="KXR8" s="135"/>
      <c r="KXS8" s="135"/>
      <c r="KXT8" s="135"/>
      <c r="KXU8" s="135"/>
      <c r="KXV8" s="135"/>
      <c r="KXW8" s="135"/>
      <c r="KXX8" s="135"/>
      <c r="KXY8" s="135"/>
      <c r="KXZ8" s="135"/>
      <c r="KYA8" s="135"/>
      <c r="KYB8" s="135"/>
      <c r="KYC8" s="135"/>
      <c r="KYD8" s="135"/>
      <c r="KYE8" s="135"/>
      <c r="KYF8" s="135"/>
      <c r="KYG8" s="135"/>
      <c r="KYH8" s="135"/>
      <c r="KYI8" s="135"/>
      <c r="KYJ8" s="135"/>
      <c r="KYK8" s="135"/>
      <c r="KYL8" s="135"/>
      <c r="KYM8" s="135"/>
      <c r="KYN8" s="135"/>
      <c r="KYO8" s="135"/>
      <c r="KYP8" s="135"/>
      <c r="KYQ8" s="135"/>
      <c r="KYR8" s="135"/>
      <c r="KYS8" s="135"/>
      <c r="KYT8" s="135"/>
      <c r="KYU8" s="135"/>
      <c r="KYV8" s="135"/>
      <c r="KYW8" s="135"/>
      <c r="KYX8" s="135"/>
      <c r="KYY8" s="135"/>
      <c r="KYZ8" s="135"/>
      <c r="KZA8" s="135"/>
      <c r="KZB8" s="135"/>
      <c r="KZC8" s="135"/>
      <c r="KZD8" s="135"/>
      <c r="KZE8" s="135"/>
      <c r="KZF8" s="135"/>
      <c r="KZG8" s="135"/>
      <c r="KZH8" s="135"/>
      <c r="KZI8" s="135"/>
      <c r="KZJ8" s="135"/>
      <c r="KZK8" s="135"/>
      <c r="KZL8" s="135"/>
      <c r="KZM8" s="135"/>
      <c r="KZN8" s="135"/>
      <c r="KZO8" s="135"/>
      <c r="KZP8" s="135"/>
      <c r="KZQ8" s="135"/>
      <c r="KZR8" s="135"/>
      <c r="KZS8" s="135"/>
      <c r="KZT8" s="135"/>
      <c r="KZU8" s="135"/>
      <c r="KZV8" s="135"/>
      <c r="KZW8" s="135"/>
      <c r="KZX8" s="135"/>
      <c r="KZY8" s="135"/>
      <c r="KZZ8" s="135"/>
      <c r="LAA8" s="135"/>
      <c r="LAB8" s="135"/>
      <c r="LAC8" s="135"/>
      <c r="LAD8" s="135"/>
      <c r="LAE8" s="135"/>
      <c r="LAF8" s="135"/>
      <c r="LAG8" s="135"/>
      <c r="LAH8" s="135"/>
      <c r="LAI8" s="135"/>
      <c r="LAJ8" s="135"/>
      <c r="LAK8" s="135"/>
      <c r="LAL8" s="135"/>
      <c r="LAM8" s="135"/>
      <c r="LAN8" s="135"/>
      <c r="LAO8" s="135"/>
      <c r="LAP8" s="135"/>
      <c r="LAQ8" s="135"/>
      <c r="LAR8" s="135"/>
      <c r="LAS8" s="135"/>
      <c r="LAT8" s="135"/>
      <c r="LAU8" s="135"/>
      <c r="LAV8" s="135"/>
      <c r="LAW8" s="135"/>
      <c r="LAX8" s="135"/>
      <c r="LAY8" s="135"/>
      <c r="LAZ8" s="135"/>
      <c r="LBA8" s="135"/>
      <c r="LBB8" s="135"/>
      <c r="LBC8" s="135"/>
      <c r="LBD8" s="135"/>
      <c r="LBE8" s="135"/>
      <c r="LBF8" s="135"/>
      <c r="LBG8" s="135"/>
      <c r="LBH8" s="135"/>
      <c r="LBI8" s="135"/>
      <c r="LBJ8" s="135"/>
      <c r="LBK8" s="135"/>
      <c r="LBL8" s="135"/>
      <c r="LBM8" s="135"/>
      <c r="LBN8" s="135"/>
      <c r="LBO8" s="135"/>
      <c r="LBP8" s="135"/>
      <c r="LBQ8" s="135"/>
      <c r="LBR8" s="135"/>
      <c r="LBS8" s="135"/>
      <c r="LBT8" s="135"/>
      <c r="LBU8" s="135"/>
      <c r="LBV8" s="135"/>
      <c r="LBW8" s="135"/>
      <c r="LBX8" s="135"/>
      <c r="LBY8" s="135"/>
      <c r="LBZ8" s="135"/>
      <c r="LCA8" s="135"/>
      <c r="LCB8" s="135"/>
      <c r="LCC8" s="135"/>
      <c r="LCD8" s="135"/>
      <c r="LCE8" s="135"/>
      <c r="LCF8" s="135"/>
      <c r="LCG8" s="135"/>
      <c r="LCH8" s="135"/>
      <c r="LCI8" s="135"/>
      <c r="LCJ8" s="135"/>
      <c r="LCK8" s="135"/>
      <c r="LCL8" s="135"/>
      <c r="LCM8" s="135"/>
      <c r="LCN8" s="135"/>
      <c r="LCO8" s="135"/>
      <c r="LCP8" s="135"/>
      <c r="LCQ8" s="135"/>
      <c r="LCR8" s="135"/>
      <c r="LCS8" s="135"/>
      <c r="LCT8" s="135"/>
      <c r="LCU8" s="135"/>
      <c r="LCV8" s="135"/>
      <c r="LCW8" s="135"/>
      <c r="LCX8" s="135"/>
      <c r="LCY8" s="135"/>
      <c r="LCZ8" s="135"/>
      <c r="LDA8" s="135"/>
      <c r="LDB8" s="135"/>
      <c r="LDC8" s="135"/>
      <c r="LDD8" s="135"/>
      <c r="LDE8" s="135"/>
      <c r="LDF8" s="135"/>
      <c r="LDG8" s="135"/>
      <c r="LDH8" s="135"/>
      <c r="LDI8" s="135"/>
      <c r="LDJ8" s="135"/>
      <c r="LDK8" s="135"/>
      <c r="LDL8" s="135"/>
      <c r="LDM8" s="135"/>
      <c r="LDN8" s="135"/>
      <c r="LDO8" s="135"/>
      <c r="LDP8" s="135"/>
      <c r="LDQ8" s="135"/>
      <c r="LDR8" s="135"/>
      <c r="LDS8" s="135"/>
      <c r="LDT8" s="135"/>
      <c r="LDU8" s="135"/>
      <c r="LDV8" s="135"/>
      <c r="LDW8" s="135"/>
      <c r="LDX8" s="135"/>
      <c r="LDY8" s="135"/>
      <c r="LDZ8" s="135"/>
      <c r="LEA8" s="135"/>
      <c r="LEB8" s="135"/>
      <c r="LEC8" s="135"/>
      <c r="LED8" s="135"/>
      <c r="LEE8" s="135"/>
      <c r="LEF8" s="135"/>
      <c r="LEG8" s="135"/>
      <c r="LEH8" s="135"/>
      <c r="LEI8" s="135"/>
      <c r="LEJ8" s="135"/>
      <c r="LEK8" s="135"/>
      <c r="LEL8" s="135"/>
      <c r="LEM8" s="135"/>
      <c r="LEN8" s="135"/>
      <c r="LEO8" s="135"/>
      <c r="LEP8" s="135"/>
      <c r="LEQ8" s="135"/>
      <c r="LER8" s="135"/>
      <c r="LES8" s="135"/>
      <c r="LET8" s="135"/>
      <c r="LEU8" s="135"/>
      <c r="LEV8" s="135"/>
      <c r="LEW8" s="135"/>
      <c r="LEX8" s="135"/>
      <c r="LEY8" s="135"/>
      <c r="LEZ8" s="135"/>
      <c r="LFA8" s="135"/>
      <c r="LFB8" s="135"/>
      <c r="LFC8" s="135"/>
      <c r="LFD8" s="135"/>
      <c r="LFE8" s="135"/>
      <c r="LFF8" s="135"/>
      <c r="LFG8" s="135"/>
      <c r="LFH8" s="135"/>
      <c r="LFI8" s="135"/>
      <c r="LFJ8" s="135"/>
      <c r="LFK8" s="135"/>
      <c r="LFL8" s="135"/>
      <c r="LFM8" s="135"/>
      <c r="LFN8" s="135"/>
      <c r="LFO8" s="135"/>
      <c r="LFP8" s="135"/>
      <c r="LFQ8" s="135"/>
      <c r="LFR8" s="135"/>
      <c r="LFS8" s="135"/>
      <c r="LFT8" s="135"/>
      <c r="LFU8" s="135"/>
      <c r="LFV8" s="135"/>
      <c r="LFW8" s="135"/>
      <c r="LFX8" s="135"/>
      <c r="LFY8" s="135"/>
      <c r="LFZ8" s="135"/>
      <c r="LGA8" s="135"/>
      <c r="LGB8" s="135"/>
      <c r="LGC8" s="135"/>
      <c r="LGD8" s="135"/>
      <c r="LGE8" s="135"/>
      <c r="LGF8" s="135"/>
      <c r="LGG8" s="135"/>
      <c r="LGH8" s="135"/>
      <c r="LGI8" s="135"/>
      <c r="LGJ8" s="135"/>
      <c r="LGK8" s="135"/>
      <c r="LGL8" s="135"/>
      <c r="LGM8" s="135"/>
      <c r="LGN8" s="135"/>
      <c r="LGO8" s="135"/>
      <c r="LGP8" s="135"/>
      <c r="LGQ8" s="135"/>
      <c r="LGR8" s="135"/>
      <c r="LGS8" s="135"/>
      <c r="LGT8" s="135"/>
      <c r="LGU8" s="135"/>
      <c r="LGV8" s="135"/>
      <c r="LGW8" s="135"/>
      <c r="LGX8" s="135"/>
      <c r="LGY8" s="135"/>
      <c r="LGZ8" s="135"/>
      <c r="LHA8" s="135"/>
      <c r="LHB8" s="135"/>
      <c r="LHC8" s="135"/>
      <c r="LHD8" s="135"/>
      <c r="LHE8" s="135"/>
      <c r="LHF8" s="135"/>
      <c r="LHG8" s="135"/>
      <c r="LHH8" s="135"/>
      <c r="LHI8" s="135"/>
      <c r="LHJ8" s="135"/>
      <c r="LHK8" s="135"/>
      <c r="LHL8" s="135"/>
      <c r="LHM8" s="135"/>
      <c r="LHN8" s="135"/>
      <c r="LHO8" s="135"/>
      <c r="LHP8" s="135"/>
      <c r="LHQ8" s="135"/>
      <c r="LHR8" s="135"/>
      <c r="LHS8" s="135"/>
      <c r="LHT8" s="135"/>
      <c r="LHU8" s="135"/>
      <c r="LHV8" s="135"/>
      <c r="LHW8" s="135"/>
      <c r="LHX8" s="135"/>
      <c r="LHY8" s="135"/>
      <c r="LHZ8" s="135"/>
      <c r="LIA8" s="135"/>
      <c r="LIB8" s="135"/>
      <c r="LIC8" s="135"/>
      <c r="LID8" s="135"/>
      <c r="LIE8" s="135"/>
      <c r="LIF8" s="135"/>
      <c r="LIG8" s="135"/>
      <c r="LIH8" s="135"/>
      <c r="LII8" s="135"/>
      <c r="LIJ8" s="135"/>
      <c r="LIK8" s="135"/>
      <c r="LIL8" s="135"/>
      <c r="LIM8" s="135"/>
      <c r="LIN8" s="135"/>
      <c r="LIO8" s="135"/>
      <c r="LIP8" s="135"/>
      <c r="LIQ8" s="135"/>
      <c r="LIR8" s="135"/>
      <c r="LIS8" s="135"/>
      <c r="LIT8" s="135"/>
      <c r="LIU8" s="135"/>
      <c r="LIV8" s="135"/>
      <c r="LIW8" s="135"/>
      <c r="LIX8" s="135"/>
      <c r="LIY8" s="135"/>
      <c r="LIZ8" s="135"/>
      <c r="LJA8" s="135"/>
      <c r="LJB8" s="135"/>
      <c r="LJC8" s="135"/>
      <c r="LJD8" s="135"/>
      <c r="LJE8" s="135"/>
      <c r="LJF8" s="135"/>
      <c r="LJG8" s="135"/>
      <c r="LJH8" s="135"/>
      <c r="LJI8" s="135"/>
      <c r="LJJ8" s="135"/>
      <c r="LJK8" s="135"/>
      <c r="LJL8" s="135"/>
      <c r="LJM8" s="135"/>
      <c r="LJN8" s="135"/>
      <c r="LJO8" s="135"/>
      <c r="LJP8" s="135"/>
      <c r="LJQ8" s="135"/>
      <c r="LJR8" s="135"/>
      <c r="LJS8" s="135"/>
      <c r="LJT8" s="135"/>
      <c r="LJU8" s="135"/>
      <c r="LJV8" s="135"/>
      <c r="LJW8" s="135"/>
      <c r="LJX8" s="135"/>
      <c r="LJY8" s="135"/>
      <c r="LJZ8" s="135"/>
      <c r="LKA8" s="135"/>
      <c r="LKB8" s="135"/>
      <c r="LKC8" s="135"/>
      <c r="LKD8" s="135"/>
      <c r="LKE8" s="135"/>
      <c r="LKF8" s="135"/>
      <c r="LKG8" s="135"/>
      <c r="LKH8" s="135"/>
      <c r="LKI8" s="135"/>
      <c r="LKJ8" s="135"/>
      <c r="LKK8" s="135"/>
      <c r="LKL8" s="135"/>
      <c r="LKM8" s="135"/>
      <c r="LKN8" s="135"/>
      <c r="LKO8" s="135"/>
      <c r="LKP8" s="135"/>
      <c r="LKQ8" s="135"/>
      <c r="LKR8" s="135"/>
      <c r="LKS8" s="135"/>
      <c r="LKT8" s="135"/>
      <c r="LKU8" s="135"/>
      <c r="LKV8" s="135"/>
      <c r="LKW8" s="135"/>
      <c r="LKX8" s="135"/>
      <c r="LKY8" s="135"/>
      <c r="LKZ8" s="135"/>
      <c r="LLA8" s="135"/>
      <c r="LLB8" s="135"/>
      <c r="LLC8" s="135"/>
      <c r="LLD8" s="135"/>
      <c r="LLE8" s="135"/>
      <c r="LLF8" s="135"/>
      <c r="LLG8" s="135"/>
      <c r="LLH8" s="135"/>
      <c r="LLI8" s="135"/>
      <c r="LLJ8" s="135"/>
      <c r="LLK8" s="135"/>
      <c r="LLL8" s="135"/>
      <c r="LLM8" s="135"/>
      <c r="LLN8" s="135"/>
      <c r="LLO8" s="135"/>
      <c r="LLP8" s="135"/>
      <c r="LLQ8" s="135"/>
      <c r="LLR8" s="135"/>
      <c r="LLS8" s="135"/>
      <c r="LLT8" s="135"/>
      <c r="LLU8" s="135"/>
      <c r="LLV8" s="135"/>
      <c r="LLW8" s="135"/>
      <c r="LLX8" s="135"/>
      <c r="LLY8" s="135"/>
      <c r="LLZ8" s="135"/>
      <c r="LMA8" s="135"/>
      <c r="LMB8" s="135"/>
      <c r="LMC8" s="135"/>
      <c r="LMD8" s="135"/>
      <c r="LME8" s="135"/>
      <c r="LMF8" s="135"/>
      <c r="LMG8" s="135"/>
      <c r="LMH8" s="135"/>
      <c r="LMI8" s="135"/>
      <c r="LMJ8" s="135"/>
      <c r="LMK8" s="135"/>
      <c r="LML8" s="135"/>
      <c r="LMM8" s="135"/>
      <c r="LMN8" s="135"/>
      <c r="LMO8" s="135"/>
      <c r="LMP8" s="135"/>
      <c r="LMQ8" s="135"/>
      <c r="LMR8" s="135"/>
      <c r="LMS8" s="135"/>
      <c r="LMT8" s="135"/>
      <c r="LMU8" s="135"/>
      <c r="LMV8" s="135"/>
      <c r="LMW8" s="135"/>
      <c r="LMX8" s="135"/>
      <c r="LMY8" s="135"/>
      <c r="LMZ8" s="135"/>
      <c r="LNA8" s="135"/>
      <c r="LNB8" s="135"/>
      <c r="LNC8" s="135"/>
      <c r="LND8" s="135"/>
      <c r="LNE8" s="135"/>
      <c r="LNF8" s="135"/>
      <c r="LNG8" s="135"/>
      <c r="LNH8" s="135"/>
      <c r="LNI8" s="135"/>
      <c r="LNJ8" s="135"/>
      <c r="LNK8" s="135"/>
      <c r="LNL8" s="135"/>
      <c r="LNM8" s="135"/>
      <c r="LNN8" s="135"/>
      <c r="LNO8" s="135"/>
      <c r="LNP8" s="135"/>
      <c r="LNQ8" s="135"/>
      <c r="LNR8" s="135"/>
      <c r="LNS8" s="135"/>
      <c r="LNT8" s="135"/>
      <c r="LNU8" s="135"/>
      <c r="LNV8" s="135"/>
      <c r="LNW8" s="135"/>
      <c r="LNX8" s="135"/>
      <c r="LNY8" s="135"/>
      <c r="LNZ8" s="135"/>
      <c r="LOA8" s="135"/>
      <c r="LOB8" s="135"/>
      <c r="LOC8" s="135"/>
      <c r="LOD8" s="135"/>
      <c r="LOE8" s="135"/>
      <c r="LOF8" s="135"/>
      <c r="LOG8" s="135"/>
      <c r="LOH8" s="135"/>
      <c r="LOI8" s="135"/>
      <c r="LOJ8" s="135"/>
      <c r="LOK8" s="135"/>
      <c r="LOL8" s="135"/>
      <c r="LOM8" s="135"/>
      <c r="LON8" s="135"/>
      <c r="LOO8" s="135"/>
      <c r="LOP8" s="135"/>
      <c r="LOQ8" s="135"/>
      <c r="LOR8" s="135"/>
      <c r="LOS8" s="135"/>
      <c r="LOT8" s="135"/>
      <c r="LOU8" s="135"/>
      <c r="LOV8" s="135"/>
      <c r="LOW8" s="135"/>
      <c r="LOX8" s="135"/>
      <c r="LOY8" s="135"/>
      <c r="LOZ8" s="135"/>
      <c r="LPA8" s="135"/>
      <c r="LPB8" s="135"/>
      <c r="LPC8" s="135"/>
      <c r="LPD8" s="135"/>
      <c r="LPE8" s="135"/>
      <c r="LPF8" s="135"/>
      <c r="LPG8" s="135"/>
      <c r="LPH8" s="135"/>
      <c r="LPI8" s="135"/>
      <c r="LPJ8" s="135"/>
      <c r="LPK8" s="135"/>
      <c r="LPL8" s="135"/>
      <c r="LPM8" s="135"/>
      <c r="LPN8" s="135"/>
      <c r="LPO8" s="135"/>
      <c r="LPP8" s="135"/>
      <c r="LPQ8" s="135"/>
      <c r="LPR8" s="135"/>
      <c r="LPS8" s="135"/>
      <c r="LPT8" s="135"/>
      <c r="LPU8" s="135"/>
      <c r="LPV8" s="135"/>
      <c r="LPW8" s="135"/>
      <c r="LPX8" s="135"/>
      <c r="LPY8" s="135"/>
      <c r="LPZ8" s="135"/>
      <c r="LQA8" s="135"/>
      <c r="LQB8" s="135"/>
      <c r="LQC8" s="135"/>
      <c r="LQD8" s="135"/>
      <c r="LQE8" s="135"/>
      <c r="LQF8" s="135"/>
      <c r="LQG8" s="135"/>
      <c r="LQH8" s="135"/>
      <c r="LQI8" s="135"/>
      <c r="LQJ8" s="135"/>
      <c r="LQK8" s="135"/>
      <c r="LQL8" s="135"/>
      <c r="LQM8" s="135"/>
      <c r="LQN8" s="135"/>
      <c r="LQO8" s="135"/>
      <c r="LQP8" s="135"/>
      <c r="LQQ8" s="135"/>
      <c r="LQR8" s="135"/>
      <c r="LQS8" s="135"/>
      <c r="LQT8" s="135"/>
      <c r="LQU8" s="135"/>
      <c r="LQV8" s="135"/>
      <c r="LQW8" s="135"/>
      <c r="LQX8" s="135"/>
      <c r="LQY8" s="135"/>
      <c r="LQZ8" s="135"/>
      <c r="LRA8" s="135"/>
      <c r="LRB8" s="135"/>
      <c r="LRC8" s="135"/>
      <c r="LRD8" s="135"/>
      <c r="LRE8" s="135"/>
      <c r="LRF8" s="135"/>
      <c r="LRG8" s="135"/>
      <c r="LRH8" s="135"/>
      <c r="LRI8" s="135"/>
      <c r="LRJ8" s="135"/>
      <c r="LRK8" s="135"/>
      <c r="LRL8" s="135"/>
      <c r="LRM8" s="135"/>
      <c r="LRN8" s="135"/>
      <c r="LRO8" s="135"/>
      <c r="LRP8" s="135"/>
      <c r="LRQ8" s="135"/>
      <c r="LRR8" s="135"/>
      <c r="LRS8" s="135"/>
      <c r="LRT8" s="135"/>
      <c r="LRU8" s="135"/>
      <c r="LRV8" s="135"/>
      <c r="LRW8" s="135"/>
      <c r="LRX8" s="135"/>
      <c r="LRY8" s="135"/>
      <c r="LRZ8" s="135"/>
      <c r="LSA8" s="135"/>
      <c r="LSB8" s="135"/>
      <c r="LSC8" s="135"/>
      <c r="LSD8" s="135"/>
      <c r="LSE8" s="135"/>
      <c r="LSF8" s="135"/>
      <c r="LSG8" s="135"/>
      <c r="LSH8" s="135"/>
      <c r="LSI8" s="135"/>
      <c r="LSJ8" s="135"/>
      <c r="LSK8" s="135"/>
      <c r="LSL8" s="135"/>
      <c r="LSM8" s="135"/>
      <c r="LSN8" s="135"/>
      <c r="LSO8" s="135"/>
      <c r="LSP8" s="135"/>
      <c r="LSQ8" s="135"/>
      <c r="LSR8" s="135"/>
      <c r="LSS8" s="135"/>
      <c r="LST8" s="135"/>
      <c r="LSU8" s="135"/>
      <c r="LSV8" s="135"/>
      <c r="LSW8" s="135"/>
      <c r="LSX8" s="135"/>
      <c r="LSY8" s="135"/>
      <c r="LSZ8" s="135"/>
      <c r="LTA8" s="135"/>
      <c r="LTB8" s="135"/>
      <c r="LTC8" s="135"/>
      <c r="LTD8" s="135"/>
      <c r="LTE8" s="135"/>
      <c r="LTF8" s="135"/>
      <c r="LTG8" s="135"/>
      <c r="LTH8" s="135"/>
      <c r="LTI8" s="135"/>
      <c r="LTJ8" s="135"/>
      <c r="LTK8" s="135"/>
      <c r="LTL8" s="135"/>
      <c r="LTM8" s="135"/>
      <c r="LTN8" s="135"/>
      <c r="LTO8" s="135"/>
      <c r="LTP8" s="135"/>
      <c r="LTQ8" s="135"/>
      <c r="LTR8" s="135"/>
      <c r="LTS8" s="135"/>
      <c r="LTT8" s="135"/>
      <c r="LTU8" s="135"/>
      <c r="LTV8" s="135"/>
      <c r="LTW8" s="135"/>
      <c r="LTX8" s="135"/>
      <c r="LTY8" s="135"/>
      <c r="LTZ8" s="135"/>
      <c r="LUA8" s="135"/>
      <c r="LUB8" s="135"/>
      <c r="LUC8" s="135"/>
      <c r="LUD8" s="135"/>
      <c r="LUE8" s="135"/>
      <c r="LUF8" s="135"/>
      <c r="LUG8" s="135"/>
      <c r="LUH8" s="135"/>
      <c r="LUI8" s="135"/>
      <c r="LUJ8" s="135"/>
      <c r="LUK8" s="135"/>
      <c r="LUL8" s="135"/>
      <c r="LUM8" s="135"/>
      <c r="LUN8" s="135"/>
      <c r="LUO8" s="135"/>
      <c r="LUP8" s="135"/>
      <c r="LUQ8" s="135"/>
      <c r="LUR8" s="135"/>
      <c r="LUS8" s="135"/>
      <c r="LUT8" s="135"/>
      <c r="LUU8" s="135"/>
      <c r="LUV8" s="135"/>
      <c r="LUW8" s="135"/>
      <c r="LUX8" s="135"/>
      <c r="LUY8" s="135"/>
      <c r="LUZ8" s="135"/>
      <c r="LVA8" s="135"/>
      <c r="LVB8" s="135"/>
      <c r="LVC8" s="135"/>
      <c r="LVD8" s="135"/>
      <c r="LVE8" s="135"/>
      <c r="LVF8" s="135"/>
      <c r="LVG8" s="135"/>
      <c r="LVH8" s="135"/>
      <c r="LVI8" s="135"/>
      <c r="LVJ8" s="135"/>
      <c r="LVK8" s="135"/>
      <c r="LVL8" s="135"/>
      <c r="LVM8" s="135"/>
      <c r="LVN8" s="135"/>
      <c r="LVO8" s="135"/>
      <c r="LVP8" s="135"/>
      <c r="LVQ8" s="135"/>
      <c r="LVR8" s="135"/>
      <c r="LVS8" s="135"/>
      <c r="LVT8" s="135"/>
      <c r="LVU8" s="135"/>
      <c r="LVV8" s="135"/>
      <c r="LVW8" s="135"/>
      <c r="LVX8" s="135"/>
      <c r="LVY8" s="135"/>
      <c r="LVZ8" s="135"/>
      <c r="LWA8" s="135"/>
      <c r="LWB8" s="135"/>
      <c r="LWC8" s="135"/>
      <c r="LWD8" s="135"/>
      <c r="LWE8" s="135"/>
      <c r="LWF8" s="135"/>
      <c r="LWG8" s="135"/>
      <c r="LWH8" s="135"/>
      <c r="LWI8" s="135"/>
      <c r="LWJ8" s="135"/>
      <c r="LWK8" s="135"/>
      <c r="LWL8" s="135"/>
      <c r="LWM8" s="135"/>
      <c r="LWN8" s="135"/>
      <c r="LWO8" s="135"/>
      <c r="LWP8" s="135"/>
      <c r="LWQ8" s="135"/>
      <c r="LWR8" s="135"/>
      <c r="LWS8" s="135"/>
      <c r="LWT8" s="135"/>
      <c r="LWU8" s="135"/>
      <c r="LWV8" s="135"/>
      <c r="LWW8" s="135"/>
      <c r="LWX8" s="135"/>
      <c r="LWY8" s="135"/>
      <c r="LWZ8" s="135"/>
      <c r="LXA8" s="135"/>
      <c r="LXB8" s="135"/>
      <c r="LXC8" s="135"/>
      <c r="LXD8" s="135"/>
      <c r="LXE8" s="135"/>
      <c r="LXF8" s="135"/>
      <c r="LXG8" s="135"/>
      <c r="LXH8" s="135"/>
      <c r="LXI8" s="135"/>
      <c r="LXJ8" s="135"/>
      <c r="LXK8" s="135"/>
      <c r="LXL8" s="135"/>
      <c r="LXM8" s="135"/>
      <c r="LXN8" s="135"/>
      <c r="LXO8" s="135"/>
      <c r="LXP8" s="135"/>
      <c r="LXQ8" s="135"/>
      <c r="LXR8" s="135"/>
      <c r="LXS8" s="135"/>
      <c r="LXT8" s="135"/>
      <c r="LXU8" s="135"/>
      <c r="LXV8" s="135"/>
      <c r="LXW8" s="135"/>
      <c r="LXX8" s="135"/>
      <c r="LXY8" s="135"/>
      <c r="LXZ8" s="135"/>
      <c r="LYA8" s="135"/>
      <c r="LYB8" s="135"/>
      <c r="LYC8" s="135"/>
      <c r="LYD8" s="135"/>
      <c r="LYE8" s="135"/>
      <c r="LYF8" s="135"/>
      <c r="LYG8" s="135"/>
      <c r="LYH8" s="135"/>
      <c r="LYI8" s="135"/>
      <c r="LYJ8" s="135"/>
      <c r="LYK8" s="135"/>
      <c r="LYL8" s="135"/>
      <c r="LYM8" s="135"/>
      <c r="LYN8" s="135"/>
      <c r="LYO8" s="135"/>
      <c r="LYP8" s="135"/>
      <c r="LYQ8" s="135"/>
      <c r="LYR8" s="135"/>
      <c r="LYS8" s="135"/>
      <c r="LYT8" s="135"/>
      <c r="LYU8" s="135"/>
      <c r="LYV8" s="135"/>
      <c r="LYW8" s="135"/>
      <c r="LYX8" s="135"/>
      <c r="LYY8" s="135"/>
      <c r="LYZ8" s="135"/>
      <c r="LZA8" s="135"/>
      <c r="LZB8" s="135"/>
      <c r="LZC8" s="135"/>
      <c r="LZD8" s="135"/>
      <c r="LZE8" s="135"/>
      <c r="LZF8" s="135"/>
      <c r="LZG8" s="135"/>
      <c r="LZH8" s="135"/>
      <c r="LZI8" s="135"/>
      <c r="LZJ8" s="135"/>
      <c r="LZK8" s="135"/>
      <c r="LZL8" s="135"/>
      <c r="LZM8" s="135"/>
      <c r="LZN8" s="135"/>
      <c r="LZO8" s="135"/>
      <c r="LZP8" s="135"/>
      <c r="LZQ8" s="135"/>
      <c r="LZR8" s="135"/>
      <c r="LZS8" s="135"/>
      <c r="LZT8" s="135"/>
      <c r="LZU8" s="135"/>
      <c r="LZV8" s="135"/>
      <c r="LZW8" s="135"/>
      <c r="LZX8" s="135"/>
      <c r="LZY8" s="135"/>
      <c r="LZZ8" s="135"/>
      <c r="MAA8" s="135"/>
      <c r="MAB8" s="135"/>
      <c r="MAC8" s="135"/>
      <c r="MAD8" s="135"/>
      <c r="MAE8" s="135"/>
      <c r="MAF8" s="135"/>
      <c r="MAG8" s="135"/>
      <c r="MAH8" s="135"/>
      <c r="MAI8" s="135"/>
      <c r="MAJ8" s="135"/>
      <c r="MAK8" s="135"/>
      <c r="MAL8" s="135"/>
      <c r="MAM8" s="135"/>
      <c r="MAN8" s="135"/>
      <c r="MAO8" s="135"/>
      <c r="MAP8" s="135"/>
      <c r="MAQ8" s="135"/>
      <c r="MAR8" s="135"/>
      <c r="MAS8" s="135"/>
      <c r="MAT8" s="135"/>
      <c r="MAU8" s="135"/>
      <c r="MAV8" s="135"/>
      <c r="MAW8" s="135"/>
      <c r="MAX8" s="135"/>
      <c r="MAY8" s="135"/>
      <c r="MAZ8" s="135"/>
      <c r="MBA8" s="135"/>
      <c r="MBB8" s="135"/>
      <c r="MBC8" s="135"/>
      <c r="MBD8" s="135"/>
      <c r="MBE8" s="135"/>
      <c r="MBF8" s="135"/>
      <c r="MBG8" s="135"/>
      <c r="MBH8" s="135"/>
      <c r="MBI8" s="135"/>
      <c r="MBJ8" s="135"/>
      <c r="MBK8" s="135"/>
      <c r="MBL8" s="135"/>
      <c r="MBM8" s="135"/>
      <c r="MBN8" s="135"/>
      <c r="MBO8" s="135"/>
      <c r="MBP8" s="135"/>
      <c r="MBQ8" s="135"/>
      <c r="MBR8" s="135"/>
      <c r="MBS8" s="135"/>
      <c r="MBT8" s="135"/>
      <c r="MBU8" s="135"/>
      <c r="MBV8" s="135"/>
      <c r="MBW8" s="135"/>
      <c r="MBX8" s="135"/>
      <c r="MBY8" s="135"/>
      <c r="MBZ8" s="135"/>
      <c r="MCA8" s="135"/>
      <c r="MCB8" s="135"/>
      <c r="MCC8" s="135"/>
      <c r="MCD8" s="135"/>
      <c r="MCE8" s="135"/>
      <c r="MCF8" s="135"/>
      <c r="MCG8" s="135"/>
      <c r="MCH8" s="135"/>
      <c r="MCI8" s="135"/>
      <c r="MCJ8" s="135"/>
      <c r="MCK8" s="135"/>
      <c r="MCL8" s="135"/>
      <c r="MCM8" s="135"/>
      <c r="MCN8" s="135"/>
      <c r="MCO8" s="135"/>
      <c r="MCP8" s="135"/>
      <c r="MCQ8" s="135"/>
      <c r="MCR8" s="135"/>
      <c r="MCS8" s="135"/>
      <c r="MCT8" s="135"/>
      <c r="MCU8" s="135"/>
      <c r="MCV8" s="135"/>
      <c r="MCW8" s="135"/>
      <c r="MCX8" s="135"/>
      <c r="MCY8" s="135"/>
      <c r="MCZ8" s="135"/>
      <c r="MDA8" s="135"/>
      <c r="MDB8" s="135"/>
      <c r="MDC8" s="135"/>
      <c r="MDD8" s="135"/>
      <c r="MDE8" s="135"/>
      <c r="MDF8" s="135"/>
      <c r="MDG8" s="135"/>
      <c r="MDH8" s="135"/>
      <c r="MDI8" s="135"/>
      <c r="MDJ8" s="135"/>
      <c r="MDK8" s="135"/>
      <c r="MDL8" s="135"/>
      <c r="MDM8" s="135"/>
      <c r="MDN8" s="135"/>
      <c r="MDO8" s="135"/>
      <c r="MDP8" s="135"/>
      <c r="MDQ8" s="135"/>
      <c r="MDR8" s="135"/>
      <c r="MDS8" s="135"/>
      <c r="MDT8" s="135"/>
      <c r="MDU8" s="135"/>
      <c r="MDV8" s="135"/>
      <c r="MDW8" s="135"/>
      <c r="MDX8" s="135"/>
      <c r="MDY8" s="135"/>
      <c r="MDZ8" s="135"/>
      <c r="MEA8" s="135"/>
      <c r="MEB8" s="135"/>
      <c r="MEC8" s="135"/>
      <c r="MED8" s="135"/>
      <c r="MEE8" s="135"/>
      <c r="MEF8" s="135"/>
      <c r="MEG8" s="135"/>
      <c r="MEH8" s="135"/>
      <c r="MEI8" s="135"/>
      <c r="MEJ8" s="135"/>
      <c r="MEK8" s="135"/>
      <c r="MEL8" s="135"/>
      <c r="MEM8" s="135"/>
      <c r="MEN8" s="135"/>
      <c r="MEO8" s="135"/>
      <c r="MEP8" s="135"/>
      <c r="MEQ8" s="135"/>
      <c r="MER8" s="135"/>
      <c r="MES8" s="135"/>
      <c r="MET8" s="135"/>
      <c r="MEU8" s="135"/>
      <c r="MEV8" s="135"/>
      <c r="MEW8" s="135"/>
      <c r="MEX8" s="135"/>
      <c r="MEY8" s="135"/>
      <c r="MEZ8" s="135"/>
      <c r="MFA8" s="135"/>
      <c r="MFB8" s="135"/>
      <c r="MFC8" s="135"/>
      <c r="MFD8" s="135"/>
      <c r="MFE8" s="135"/>
      <c r="MFF8" s="135"/>
      <c r="MFG8" s="135"/>
      <c r="MFH8" s="135"/>
      <c r="MFI8" s="135"/>
      <c r="MFJ8" s="135"/>
      <c r="MFK8" s="135"/>
      <c r="MFL8" s="135"/>
      <c r="MFM8" s="135"/>
      <c r="MFN8" s="135"/>
      <c r="MFO8" s="135"/>
      <c r="MFP8" s="135"/>
      <c r="MFQ8" s="135"/>
      <c r="MFR8" s="135"/>
      <c r="MFS8" s="135"/>
      <c r="MFT8" s="135"/>
      <c r="MFU8" s="135"/>
      <c r="MFV8" s="135"/>
      <c r="MFW8" s="135"/>
      <c r="MFX8" s="135"/>
      <c r="MFY8" s="135"/>
      <c r="MFZ8" s="135"/>
      <c r="MGA8" s="135"/>
      <c r="MGB8" s="135"/>
      <c r="MGC8" s="135"/>
      <c r="MGD8" s="135"/>
      <c r="MGE8" s="135"/>
      <c r="MGF8" s="135"/>
      <c r="MGG8" s="135"/>
      <c r="MGH8" s="135"/>
      <c r="MGI8" s="135"/>
      <c r="MGJ8" s="135"/>
      <c r="MGK8" s="135"/>
      <c r="MGL8" s="135"/>
      <c r="MGM8" s="135"/>
      <c r="MGN8" s="135"/>
      <c r="MGO8" s="135"/>
      <c r="MGP8" s="135"/>
      <c r="MGQ8" s="135"/>
      <c r="MGR8" s="135"/>
      <c r="MGS8" s="135"/>
      <c r="MGT8" s="135"/>
      <c r="MGU8" s="135"/>
      <c r="MGV8" s="135"/>
      <c r="MGW8" s="135"/>
      <c r="MGX8" s="135"/>
      <c r="MGY8" s="135"/>
      <c r="MGZ8" s="135"/>
      <c r="MHA8" s="135"/>
      <c r="MHB8" s="135"/>
      <c r="MHC8" s="135"/>
      <c r="MHD8" s="135"/>
      <c r="MHE8" s="135"/>
      <c r="MHF8" s="135"/>
      <c r="MHG8" s="135"/>
      <c r="MHH8" s="135"/>
      <c r="MHI8" s="135"/>
      <c r="MHJ8" s="135"/>
      <c r="MHK8" s="135"/>
      <c r="MHL8" s="135"/>
      <c r="MHM8" s="135"/>
      <c r="MHN8" s="135"/>
      <c r="MHO8" s="135"/>
      <c r="MHP8" s="135"/>
      <c r="MHQ8" s="135"/>
      <c r="MHR8" s="135"/>
      <c r="MHS8" s="135"/>
      <c r="MHT8" s="135"/>
      <c r="MHU8" s="135"/>
      <c r="MHV8" s="135"/>
      <c r="MHW8" s="135"/>
      <c r="MHX8" s="135"/>
      <c r="MHY8" s="135"/>
      <c r="MHZ8" s="135"/>
      <c r="MIA8" s="135"/>
      <c r="MIB8" s="135"/>
      <c r="MIC8" s="135"/>
      <c r="MID8" s="135"/>
      <c r="MIE8" s="135"/>
      <c r="MIF8" s="135"/>
      <c r="MIG8" s="135"/>
      <c r="MIH8" s="135"/>
      <c r="MII8" s="135"/>
      <c r="MIJ8" s="135"/>
      <c r="MIK8" s="135"/>
      <c r="MIL8" s="135"/>
      <c r="MIM8" s="135"/>
      <c r="MIN8" s="135"/>
      <c r="MIO8" s="135"/>
      <c r="MIP8" s="135"/>
      <c r="MIQ8" s="135"/>
      <c r="MIR8" s="135"/>
      <c r="MIS8" s="135"/>
      <c r="MIT8" s="135"/>
      <c r="MIU8" s="135"/>
      <c r="MIV8" s="135"/>
      <c r="MIW8" s="135"/>
      <c r="MIX8" s="135"/>
      <c r="MIY8" s="135"/>
      <c r="MIZ8" s="135"/>
      <c r="MJA8" s="135"/>
      <c r="MJB8" s="135"/>
      <c r="MJC8" s="135"/>
      <c r="MJD8" s="135"/>
      <c r="MJE8" s="135"/>
      <c r="MJF8" s="135"/>
      <c r="MJG8" s="135"/>
      <c r="MJH8" s="135"/>
      <c r="MJI8" s="135"/>
      <c r="MJJ8" s="135"/>
      <c r="MJK8" s="135"/>
      <c r="MJL8" s="135"/>
      <c r="MJM8" s="135"/>
      <c r="MJN8" s="135"/>
      <c r="MJO8" s="135"/>
      <c r="MJP8" s="135"/>
      <c r="MJQ8" s="135"/>
      <c r="MJR8" s="135"/>
      <c r="MJS8" s="135"/>
      <c r="MJT8" s="135"/>
      <c r="MJU8" s="135"/>
      <c r="MJV8" s="135"/>
      <c r="MJW8" s="135"/>
      <c r="MJX8" s="135"/>
      <c r="MJY8" s="135"/>
      <c r="MJZ8" s="135"/>
      <c r="MKA8" s="135"/>
      <c r="MKB8" s="135"/>
      <c r="MKC8" s="135"/>
      <c r="MKD8" s="135"/>
      <c r="MKE8" s="135"/>
      <c r="MKF8" s="135"/>
      <c r="MKG8" s="135"/>
      <c r="MKH8" s="135"/>
      <c r="MKI8" s="135"/>
      <c r="MKJ8" s="135"/>
      <c r="MKK8" s="135"/>
      <c r="MKL8" s="135"/>
      <c r="MKM8" s="135"/>
      <c r="MKN8" s="135"/>
      <c r="MKO8" s="135"/>
      <c r="MKP8" s="135"/>
      <c r="MKQ8" s="135"/>
      <c r="MKR8" s="135"/>
      <c r="MKS8" s="135"/>
      <c r="MKT8" s="135"/>
      <c r="MKU8" s="135"/>
      <c r="MKV8" s="135"/>
      <c r="MKW8" s="135"/>
      <c r="MKX8" s="135"/>
      <c r="MKY8" s="135"/>
      <c r="MKZ8" s="135"/>
      <c r="MLA8" s="135"/>
      <c r="MLB8" s="135"/>
      <c r="MLC8" s="135"/>
      <c r="MLD8" s="135"/>
      <c r="MLE8" s="135"/>
      <c r="MLF8" s="135"/>
      <c r="MLG8" s="135"/>
      <c r="MLH8" s="135"/>
      <c r="MLI8" s="135"/>
      <c r="MLJ8" s="135"/>
      <c r="MLK8" s="135"/>
      <c r="MLL8" s="135"/>
      <c r="MLM8" s="135"/>
      <c r="MLN8" s="135"/>
      <c r="MLO8" s="135"/>
      <c r="MLP8" s="135"/>
      <c r="MLQ8" s="135"/>
      <c r="MLR8" s="135"/>
      <c r="MLS8" s="135"/>
      <c r="MLT8" s="135"/>
      <c r="MLU8" s="135"/>
      <c r="MLV8" s="135"/>
      <c r="MLW8" s="135"/>
      <c r="MLX8" s="135"/>
      <c r="MLY8" s="135"/>
      <c r="MLZ8" s="135"/>
      <c r="MMA8" s="135"/>
      <c r="MMB8" s="135"/>
      <c r="MMC8" s="135"/>
      <c r="MMD8" s="135"/>
      <c r="MME8" s="135"/>
      <c r="MMF8" s="135"/>
      <c r="MMG8" s="135"/>
      <c r="MMH8" s="135"/>
      <c r="MMI8" s="135"/>
      <c r="MMJ8" s="135"/>
      <c r="MMK8" s="135"/>
      <c r="MML8" s="135"/>
      <c r="MMM8" s="135"/>
      <c r="MMN8" s="135"/>
      <c r="MMO8" s="135"/>
      <c r="MMP8" s="135"/>
      <c r="MMQ8" s="135"/>
      <c r="MMR8" s="135"/>
      <c r="MMS8" s="135"/>
      <c r="MMT8" s="135"/>
      <c r="MMU8" s="135"/>
      <c r="MMV8" s="135"/>
      <c r="MMW8" s="135"/>
      <c r="MMX8" s="135"/>
      <c r="MMY8" s="135"/>
      <c r="MMZ8" s="135"/>
      <c r="MNA8" s="135"/>
      <c r="MNB8" s="135"/>
      <c r="MNC8" s="135"/>
      <c r="MND8" s="135"/>
      <c r="MNE8" s="135"/>
      <c r="MNF8" s="135"/>
      <c r="MNG8" s="135"/>
      <c r="MNH8" s="135"/>
      <c r="MNI8" s="135"/>
      <c r="MNJ8" s="135"/>
      <c r="MNK8" s="135"/>
      <c r="MNL8" s="135"/>
      <c r="MNM8" s="135"/>
      <c r="MNN8" s="135"/>
      <c r="MNO8" s="135"/>
      <c r="MNP8" s="135"/>
      <c r="MNQ8" s="135"/>
      <c r="MNR8" s="135"/>
      <c r="MNS8" s="135"/>
      <c r="MNT8" s="135"/>
      <c r="MNU8" s="135"/>
      <c r="MNV8" s="135"/>
      <c r="MNW8" s="135"/>
      <c r="MNX8" s="135"/>
      <c r="MNY8" s="135"/>
      <c r="MNZ8" s="135"/>
      <c r="MOA8" s="135"/>
      <c r="MOB8" s="135"/>
      <c r="MOC8" s="135"/>
      <c r="MOD8" s="135"/>
      <c r="MOE8" s="135"/>
      <c r="MOF8" s="135"/>
      <c r="MOG8" s="135"/>
      <c r="MOH8" s="135"/>
      <c r="MOI8" s="135"/>
      <c r="MOJ8" s="135"/>
      <c r="MOK8" s="135"/>
      <c r="MOL8" s="135"/>
      <c r="MOM8" s="135"/>
      <c r="MON8" s="135"/>
      <c r="MOO8" s="135"/>
      <c r="MOP8" s="135"/>
      <c r="MOQ8" s="135"/>
      <c r="MOR8" s="135"/>
      <c r="MOS8" s="135"/>
      <c r="MOT8" s="135"/>
      <c r="MOU8" s="135"/>
      <c r="MOV8" s="135"/>
      <c r="MOW8" s="135"/>
      <c r="MOX8" s="135"/>
      <c r="MOY8" s="135"/>
      <c r="MOZ8" s="135"/>
      <c r="MPA8" s="135"/>
      <c r="MPB8" s="135"/>
      <c r="MPC8" s="135"/>
      <c r="MPD8" s="135"/>
      <c r="MPE8" s="135"/>
      <c r="MPF8" s="135"/>
      <c r="MPG8" s="135"/>
      <c r="MPH8" s="135"/>
      <c r="MPI8" s="135"/>
      <c r="MPJ8" s="135"/>
      <c r="MPK8" s="135"/>
      <c r="MPL8" s="135"/>
      <c r="MPM8" s="135"/>
      <c r="MPN8" s="135"/>
      <c r="MPO8" s="135"/>
      <c r="MPP8" s="135"/>
      <c r="MPQ8" s="135"/>
      <c r="MPR8" s="135"/>
      <c r="MPS8" s="135"/>
      <c r="MPT8" s="135"/>
      <c r="MPU8" s="135"/>
      <c r="MPV8" s="135"/>
      <c r="MPW8" s="135"/>
      <c r="MPX8" s="135"/>
      <c r="MPY8" s="135"/>
      <c r="MPZ8" s="135"/>
      <c r="MQA8" s="135"/>
      <c r="MQB8" s="135"/>
      <c r="MQC8" s="135"/>
      <c r="MQD8" s="135"/>
      <c r="MQE8" s="135"/>
      <c r="MQF8" s="135"/>
      <c r="MQG8" s="135"/>
      <c r="MQH8" s="135"/>
      <c r="MQI8" s="135"/>
      <c r="MQJ8" s="135"/>
      <c r="MQK8" s="135"/>
      <c r="MQL8" s="135"/>
      <c r="MQM8" s="135"/>
      <c r="MQN8" s="135"/>
      <c r="MQO8" s="135"/>
      <c r="MQP8" s="135"/>
      <c r="MQQ8" s="135"/>
      <c r="MQR8" s="135"/>
      <c r="MQS8" s="135"/>
      <c r="MQT8" s="135"/>
      <c r="MQU8" s="135"/>
      <c r="MQV8" s="135"/>
      <c r="MQW8" s="135"/>
      <c r="MQX8" s="135"/>
      <c r="MQY8" s="135"/>
      <c r="MQZ8" s="135"/>
      <c r="MRA8" s="135"/>
      <c r="MRB8" s="135"/>
      <c r="MRC8" s="135"/>
      <c r="MRD8" s="135"/>
      <c r="MRE8" s="135"/>
      <c r="MRF8" s="135"/>
      <c r="MRG8" s="135"/>
      <c r="MRH8" s="135"/>
      <c r="MRI8" s="135"/>
      <c r="MRJ8" s="135"/>
      <c r="MRK8" s="135"/>
      <c r="MRL8" s="135"/>
      <c r="MRM8" s="135"/>
      <c r="MRN8" s="135"/>
      <c r="MRO8" s="135"/>
      <c r="MRP8" s="135"/>
      <c r="MRQ8" s="135"/>
      <c r="MRR8" s="135"/>
      <c r="MRS8" s="135"/>
      <c r="MRT8" s="135"/>
      <c r="MRU8" s="135"/>
      <c r="MRV8" s="135"/>
      <c r="MRW8" s="135"/>
      <c r="MRX8" s="135"/>
      <c r="MRY8" s="135"/>
      <c r="MRZ8" s="135"/>
      <c r="MSA8" s="135"/>
      <c r="MSB8" s="135"/>
      <c r="MSC8" s="135"/>
      <c r="MSD8" s="135"/>
      <c r="MSE8" s="135"/>
      <c r="MSF8" s="135"/>
      <c r="MSG8" s="135"/>
      <c r="MSH8" s="135"/>
      <c r="MSI8" s="135"/>
      <c r="MSJ8" s="135"/>
      <c r="MSK8" s="135"/>
      <c r="MSL8" s="135"/>
      <c r="MSM8" s="135"/>
      <c r="MSN8" s="135"/>
      <c r="MSO8" s="135"/>
      <c r="MSP8" s="135"/>
      <c r="MSQ8" s="135"/>
      <c r="MSR8" s="135"/>
      <c r="MSS8" s="135"/>
      <c r="MST8" s="135"/>
      <c r="MSU8" s="135"/>
      <c r="MSV8" s="135"/>
      <c r="MSW8" s="135"/>
      <c r="MSX8" s="135"/>
      <c r="MSY8" s="135"/>
      <c r="MSZ8" s="135"/>
      <c r="MTA8" s="135"/>
      <c r="MTB8" s="135"/>
      <c r="MTC8" s="135"/>
      <c r="MTD8" s="135"/>
      <c r="MTE8" s="135"/>
      <c r="MTF8" s="135"/>
      <c r="MTG8" s="135"/>
      <c r="MTH8" s="135"/>
      <c r="MTI8" s="135"/>
      <c r="MTJ8" s="135"/>
      <c r="MTK8" s="135"/>
      <c r="MTL8" s="135"/>
      <c r="MTM8" s="135"/>
      <c r="MTN8" s="135"/>
      <c r="MTO8" s="135"/>
      <c r="MTP8" s="135"/>
      <c r="MTQ8" s="135"/>
      <c r="MTR8" s="135"/>
      <c r="MTS8" s="135"/>
      <c r="MTT8" s="135"/>
      <c r="MTU8" s="135"/>
      <c r="MTV8" s="135"/>
      <c r="MTW8" s="135"/>
      <c r="MTX8" s="135"/>
      <c r="MTY8" s="135"/>
      <c r="MTZ8" s="135"/>
      <c r="MUA8" s="135"/>
      <c r="MUB8" s="135"/>
      <c r="MUC8" s="135"/>
      <c r="MUD8" s="135"/>
      <c r="MUE8" s="135"/>
      <c r="MUF8" s="135"/>
      <c r="MUG8" s="135"/>
      <c r="MUH8" s="135"/>
      <c r="MUI8" s="135"/>
      <c r="MUJ8" s="135"/>
      <c r="MUK8" s="135"/>
      <c r="MUL8" s="135"/>
      <c r="MUM8" s="135"/>
      <c r="MUN8" s="135"/>
      <c r="MUO8" s="135"/>
      <c r="MUP8" s="135"/>
      <c r="MUQ8" s="135"/>
      <c r="MUR8" s="135"/>
      <c r="MUS8" s="135"/>
      <c r="MUT8" s="135"/>
      <c r="MUU8" s="135"/>
      <c r="MUV8" s="135"/>
      <c r="MUW8" s="135"/>
      <c r="MUX8" s="135"/>
      <c r="MUY8" s="135"/>
      <c r="MUZ8" s="135"/>
      <c r="MVA8" s="135"/>
      <c r="MVB8" s="135"/>
      <c r="MVC8" s="135"/>
      <c r="MVD8" s="135"/>
      <c r="MVE8" s="135"/>
      <c r="MVF8" s="135"/>
      <c r="MVG8" s="135"/>
      <c r="MVH8" s="135"/>
      <c r="MVI8" s="135"/>
      <c r="MVJ8" s="135"/>
      <c r="MVK8" s="135"/>
      <c r="MVL8" s="135"/>
      <c r="MVM8" s="135"/>
      <c r="MVN8" s="135"/>
      <c r="MVO8" s="135"/>
      <c r="MVP8" s="135"/>
      <c r="MVQ8" s="135"/>
      <c r="MVR8" s="135"/>
      <c r="MVS8" s="135"/>
      <c r="MVT8" s="135"/>
      <c r="MVU8" s="135"/>
      <c r="MVV8" s="135"/>
      <c r="MVW8" s="135"/>
      <c r="MVX8" s="135"/>
      <c r="MVY8" s="135"/>
      <c r="MVZ8" s="135"/>
      <c r="MWA8" s="135"/>
      <c r="MWB8" s="135"/>
      <c r="MWC8" s="135"/>
      <c r="MWD8" s="135"/>
      <c r="MWE8" s="135"/>
      <c r="MWF8" s="135"/>
      <c r="MWG8" s="135"/>
      <c r="MWH8" s="135"/>
      <c r="MWI8" s="135"/>
      <c r="MWJ8" s="135"/>
      <c r="MWK8" s="135"/>
      <c r="MWL8" s="135"/>
      <c r="MWM8" s="135"/>
      <c r="MWN8" s="135"/>
      <c r="MWO8" s="135"/>
      <c r="MWP8" s="135"/>
      <c r="MWQ8" s="135"/>
      <c r="MWR8" s="135"/>
      <c r="MWS8" s="135"/>
      <c r="MWT8" s="135"/>
      <c r="MWU8" s="135"/>
      <c r="MWV8" s="135"/>
      <c r="MWW8" s="135"/>
      <c r="MWX8" s="135"/>
      <c r="MWY8" s="135"/>
      <c r="MWZ8" s="135"/>
      <c r="MXA8" s="135"/>
      <c r="MXB8" s="135"/>
      <c r="MXC8" s="135"/>
      <c r="MXD8" s="135"/>
      <c r="MXE8" s="135"/>
      <c r="MXF8" s="135"/>
      <c r="MXG8" s="135"/>
      <c r="MXH8" s="135"/>
      <c r="MXI8" s="135"/>
      <c r="MXJ8" s="135"/>
      <c r="MXK8" s="135"/>
      <c r="MXL8" s="135"/>
      <c r="MXM8" s="135"/>
      <c r="MXN8" s="135"/>
      <c r="MXO8" s="135"/>
      <c r="MXP8" s="135"/>
      <c r="MXQ8" s="135"/>
      <c r="MXR8" s="135"/>
      <c r="MXS8" s="135"/>
      <c r="MXT8" s="135"/>
      <c r="MXU8" s="135"/>
      <c r="MXV8" s="135"/>
      <c r="MXW8" s="135"/>
      <c r="MXX8" s="135"/>
      <c r="MXY8" s="135"/>
      <c r="MXZ8" s="135"/>
      <c r="MYA8" s="135"/>
      <c r="MYB8" s="135"/>
      <c r="MYC8" s="135"/>
      <c r="MYD8" s="135"/>
      <c r="MYE8" s="135"/>
      <c r="MYF8" s="135"/>
      <c r="MYG8" s="135"/>
      <c r="MYH8" s="135"/>
      <c r="MYI8" s="135"/>
      <c r="MYJ8" s="135"/>
      <c r="MYK8" s="135"/>
      <c r="MYL8" s="135"/>
      <c r="MYM8" s="135"/>
      <c r="MYN8" s="135"/>
      <c r="MYO8" s="135"/>
      <c r="MYP8" s="135"/>
      <c r="MYQ8" s="135"/>
      <c r="MYR8" s="135"/>
      <c r="MYS8" s="135"/>
      <c r="MYT8" s="135"/>
      <c r="MYU8" s="135"/>
      <c r="MYV8" s="135"/>
      <c r="MYW8" s="135"/>
      <c r="MYX8" s="135"/>
      <c r="MYY8" s="135"/>
      <c r="MYZ8" s="135"/>
      <c r="MZA8" s="135"/>
      <c r="MZB8" s="135"/>
      <c r="MZC8" s="135"/>
      <c r="MZD8" s="135"/>
      <c r="MZE8" s="135"/>
      <c r="MZF8" s="135"/>
      <c r="MZG8" s="135"/>
      <c r="MZH8" s="135"/>
      <c r="MZI8" s="135"/>
      <c r="MZJ8" s="135"/>
      <c r="MZK8" s="135"/>
      <c r="MZL8" s="135"/>
      <c r="MZM8" s="135"/>
      <c r="MZN8" s="135"/>
      <c r="MZO8" s="135"/>
      <c r="MZP8" s="135"/>
      <c r="MZQ8" s="135"/>
      <c r="MZR8" s="135"/>
      <c r="MZS8" s="135"/>
      <c r="MZT8" s="135"/>
      <c r="MZU8" s="135"/>
      <c r="MZV8" s="135"/>
      <c r="MZW8" s="135"/>
      <c r="MZX8" s="135"/>
      <c r="MZY8" s="135"/>
      <c r="MZZ8" s="135"/>
      <c r="NAA8" s="135"/>
      <c r="NAB8" s="135"/>
      <c r="NAC8" s="135"/>
      <c r="NAD8" s="135"/>
      <c r="NAE8" s="135"/>
      <c r="NAF8" s="135"/>
      <c r="NAG8" s="135"/>
      <c r="NAH8" s="135"/>
      <c r="NAI8" s="135"/>
      <c r="NAJ8" s="135"/>
      <c r="NAK8" s="135"/>
      <c r="NAL8" s="135"/>
      <c r="NAM8" s="135"/>
      <c r="NAN8" s="135"/>
      <c r="NAO8" s="135"/>
      <c r="NAP8" s="135"/>
      <c r="NAQ8" s="135"/>
      <c r="NAR8" s="135"/>
      <c r="NAS8" s="135"/>
      <c r="NAT8" s="135"/>
      <c r="NAU8" s="135"/>
      <c r="NAV8" s="135"/>
      <c r="NAW8" s="135"/>
      <c r="NAX8" s="135"/>
      <c r="NAY8" s="135"/>
      <c r="NAZ8" s="135"/>
      <c r="NBA8" s="135"/>
      <c r="NBB8" s="135"/>
      <c r="NBC8" s="135"/>
      <c r="NBD8" s="135"/>
      <c r="NBE8" s="135"/>
      <c r="NBF8" s="135"/>
      <c r="NBG8" s="135"/>
      <c r="NBH8" s="135"/>
      <c r="NBI8" s="135"/>
      <c r="NBJ8" s="135"/>
      <c r="NBK8" s="135"/>
      <c r="NBL8" s="135"/>
      <c r="NBM8" s="135"/>
      <c r="NBN8" s="135"/>
      <c r="NBO8" s="135"/>
      <c r="NBP8" s="135"/>
      <c r="NBQ8" s="135"/>
      <c r="NBR8" s="135"/>
      <c r="NBS8" s="135"/>
      <c r="NBT8" s="135"/>
      <c r="NBU8" s="135"/>
      <c r="NBV8" s="135"/>
      <c r="NBW8" s="135"/>
      <c r="NBX8" s="135"/>
      <c r="NBY8" s="135"/>
      <c r="NBZ8" s="135"/>
      <c r="NCA8" s="135"/>
      <c r="NCB8" s="135"/>
      <c r="NCC8" s="135"/>
      <c r="NCD8" s="135"/>
      <c r="NCE8" s="135"/>
      <c r="NCF8" s="135"/>
      <c r="NCG8" s="135"/>
      <c r="NCH8" s="135"/>
      <c r="NCI8" s="135"/>
      <c r="NCJ8" s="135"/>
      <c r="NCK8" s="135"/>
      <c r="NCL8" s="135"/>
      <c r="NCM8" s="135"/>
      <c r="NCN8" s="135"/>
      <c r="NCO8" s="135"/>
      <c r="NCP8" s="135"/>
      <c r="NCQ8" s="135"/>
      <c r="NCR8" s="135"/>
      <c r="NCS8" s="135"/>
      <c r="NCT8" s="135"/>
      <c r="NCU8" s="135"/>
      <c r="NCV8" s="135"/>
      <c r="NCW8" s="135"/>
      <c r="NCX8" s="135"/>
      <c r="NCY8" s="135"/>
      <c r="NCZ8" s="135"/>
      <c r="NDA8" s="135"/>
      <c r="NDB8" s="135"/>
      <c r="NDC8" s="135"/>
      <c r="NDD8" s="135"/>
      <c r="NDE8" s="135"/>
      <c r="NDF8" s="135"/>
      <c r="NDG8" s="135"/>
      <c r="NDH8" s="135"/>
      <c r="NDI8" s="135"/>
      <c r="NDJ8" s="135"/>
      <c r="NDK8" s="135"/>
      <c r="NDL8" s="135"/>
      <c r="NDM8" s="135"/>
      <c r="NDN8" s="135"/>
      <c r="NDO8" s="135"/>
      <c r="NDP8" s="135"/>
      <c r="NDQ8" s="135"/>
      <c r="NDR8" s="135"/>
      <c r="NDS8" s="135"/>
      <c r="NDT8" s="135"/>
      <c r="NDU8" s="135"/>
      <c r="NDV8" s="135"/>
      <c r="NDW8" s="135"/>
      <c r="NDX8" s="135"/>
      <c r="NDY8" s="135"/>
      <c r="NDZ8" s="135"/>
      <c r="NEA8" s="135"/>
      <c r="NEB8" s="135"/>
      <c r="NEC8" s="135"/>
      <c r="NED8" s="135"/>
      <c r="NEE8" s="135"/>
      <c r="NEF8" s="135"/>
      <c r="NEG8" s="135"/>
      <c r="NEH8" s="135"/>
      <c r="NEI8" s="135"/>
      <c r="NEJ8" s="135"/>
      <c r="NEK8" s="135"/>
      <c r="NEL8" s="135"/>
      <c r="NEM8" s="135"/>
      <c r="NEN8" s="135"/>
      <c r="NEO8" s="135"/>
      <c r="NEP8" s="135"/>
      <c r="NEQ8" s="135"/>
      <c r="NER8" s="135"/>
      <c r="NES8" s="135"/>
      <c r="NET8" s="135"/>
      <c r="NEU8" s="135"/>
      <c r="NEV8" s="135"/>
      <c r="NEW8" s="135"/>
      <c r="NEX8" s="135"/>
      <c r="NEY8" s="135"/>
      <c r="NEZ8" s="135"/>
      <c r="NFA8" s="135"/>
      <c r="NFB8" s="135"/>
      <c r="NFC8" s="135"/>
      <c r="NFD8" s="135"/>
      <c r="NFE8" s="135"/>
      <c r="NFF8" s="135"/>
      <c r="NFG8" s="135"/>
      <c r="NFH8" s="135"/>
      <c r="NFI8" s="135"/>
      <c r="NFJ8" s="135"/>
      <c r="NFK8" s="135"/>
      <c r="NFL8" s="135"/>
      <c r="NFM8" s="135"/>
      <c r="NFN8" s="135"/>
      <c r="NFO8" s="135"/>
      <c r="NFP8" s="135"/>
      <c r="NFQ8" s="135"/>
      <c r="NFR8" s="135"/>
      <c r="NFS8" s="135"/>
      <c r="NFT8" s="135"/>
      <c r="NFU8" s="135"/>
      <c r="NFV8" s="135"/>
      <c r="NFW8" s="135"/>
      <c r="NFX8" s="135"/>
      <c r="NFY8" s="135"/>
      <c r="NFZ8" s="135"/>
      <c r="NGA8" s="135"/>
      <c r="NGB8" s="135"/>
      <c r="NGC8" s="135"/>
      <c r="NGD8" s="135"/>
      <c r="NGE8" s="135"/>
      <c r="NGF8" s="135"/>
      <c r="NGG8" s="135"/>
      <c r="NGH8" s="135"/>
      <c r="NGI8" s="135"/>
      <c r="NGJ8" s="135"/>
      <c r="NGK8" s="135"/>
      <c r="NGL8" s="135"/>
      <c r="NGM8" s="135"/>
      <c r="NGN8" s="135"/>
      <c r="NGO8" s="135"/>
      <c r="NGP8" s="135"/>
      <c r="NGQ8" s="135"/>
      <c r="NGR8" s="135"/>
      <c r="NGS8" s="135"/>
      <c r="NGT8" s="135"/>
      <c r="NGU8" s="135"/>
      <c r="NGV8" s="135"/>
      <c r="NGW8" s="135"/>
      <c r="NGX8" s="135"/>
      <c r="NGY8" s="135"/>
      <c r="NGZ8" s="135"/>
      <c r="NHA8" s="135"/>
      <c r="NHB8" s="135"/>
      <c r="NHC8" s="135"/>
      <c r="NHD8" s="135"/>
      <c r="NHE8" s="135"/>
      <c r="NHF8" s="135"/>
      <c r="NHG8" s="135"/>
      <c r="NHH8" s="135"/>
      <c r="NHI8" s="135"/>
      <c r="NHJ8" s="135"/>
      <c r="NHK8" s="135"/>
      <c r="NHL8" s="135"/>
      <c r="NHM8" s="135"/>
      <c r="NHN8" s="135"/>
      <c r="NHO8" s="135"/>
      <c r="NHP8" s="135"/>
      <c r="NHQ8" s="135"/>
      <c r="NHR8" s="135"/>
      <c r="NHS8" s="135"/>
      <c r="NHT8" s="135"/>
      <c r="NHU8" s="135"/>
      <c r="NHV8" s="135"/>
      <c r="NHW8" s="135"/>
      <c r="NHX8" s="135"/>
      <c r="NHY8" s="135"/>
      <c r="NHZ8" s="135"/>
      <c r="NIA8" s="135"/>
      <c r="NIB8" s="135"/>
      <c r="NIC8" s="135"/>
      <c r="NID8" s="135"/>
      <c r="NIE8" s="135"/>
      <c r="NIF8" s="135"/>
      <c r="NIG8" s="135"/>
      <c r="NIH8" s="135"/>
      <c r="NII8" s="135"/>
      <c r="NIJ8" s="135"/>
      <c r="NIK8" s="135"/>
      <c r="NIL8" s="135"/>
      <c r="NIM8" s="135"/>
      <c r="NIN8" s="135"/>
      <c r="NIO8" s="135"/>
      <c r="NIP8" s="135"/>
      <c r="NIQ8" s="135"/>
      <c r="NIR8" s="135"/>
      <c r="NIS8" s="135"/>
      <c r="NIT8" s="135"/>
      <c r="NIU8" s="135"/>
      <c r="NIV8" s="135"/>
      <c r="NIW8" s="135"/>
      <c r="NIX8" s="135"/>
      <c r="NIY8" s="135"/>
      <c r="NIZ8" s="135"/>
      <c r="NJA8" s="135"/>
      <c r="NJB8" s="135"/>
      <c r="NJC8" s="135"/>
      <c r="NJD8" s="135"/>
      <c r="NJE8" s="135"/>
      <c r="NJF8" s="135"/>
      <c r="NJG8" s="135"/>
      <c r="NJH8" s="135"/>
      <c r="NJI8" s="135"/>
      <c r="NJJ8" s="135"/>
      <c r="NJK8" s="135"/>
      <c r="NJL8" s="135"/>
      <c r="NJM8" s="135"/>
      <c r="NJN8" s="135"/>
      <c r="NJO8" s="135"/>
      <c r="NJP8" s="135"/>
      <c r="NJQ8" s="135"/>
      <c r="NJR8" s="135"/>
      <c r="NJS8" s="135"/>
      <c r="NJT8" s="135"/>
      <c r="NJU8" s="135"/>
      <c r="NJV8" s="135"/>
      <c r="NJW8" s="135"/>
      <c r="NJX8" s="135"/>
      <c r="NJY8" s="135"/>
      <c r="NJZ8" s="135"/>
      <c r="NKA8" s="135"/>
      <c r="NKB8" s="135"/>
      <c r="NKC8" s="135"/>
      <c r="NKD8" s="135"/>
      <c r="NKE8" s="135"/>
      <c r="NKF8" s="135"/>
      <c r="NKG8" s="135"/>
      <c r="NKH8" s="135"/>
      <c r="NKI8" s="135"/>
      <c r="NKJ8" s="135"/>
      <c r="NKK8" s="135"/>
      <c r="NKL8" s="135"/>
      <c r="NKM8" s="135"/>
      <c r="NKN8" s="135"/>
      <c r="NKO8" s="135"/>
      <c r="NKP8" s="135"/>
      <c r="NKQ8" s="135"/>
      <c r="NKR8" s="135"/>
      <c r="NKS8" s="135"/>
      <c r="NKT8" s="135"/>
      <c r="NKU8" s="135"/>
      <c r="NKV8" s="135"/>
      <c r="NKW8" s="135"/>
      <c r="NKX8" s="135"/>
      <c r="NKY8" s="135"/>
      <c r="NKZ8" s="135"/>
      <c r="NLA8" s="135"/>
      <c r="NLB8" s="135"/>
      <c r="NLC8" s="135"/>
      <c r="NLD8" s="135"/>
      <c r="NLE8" s="135"/>
      <c r="NLF8" s="135"/>
      <c r="NLG8" s="135"/>
      <c r="NLH8" s="135"/>
      <c r="NLI8" s="135"/>
      <c r="NLJ8" s="135"/>
      <c r="NLK8" s="135"/>
      <c r="NLL8" s="135"/>
      <c r="NLM8" s="135"/>
      <c r="NLN8" s="135"/>
      <c r="NLO8" s="135"/>
      <c r="NLP8" s="135"/>
      <c r="NLQ8" s="135"/>
      <c r="NLR8" s="135"/>
      <c r="NLS8" s="135"/>
      <c r="NLT8" s="135"/>
      <c r="NLU8" s="135"/>
      <c r="NLV8" s="135"/>
      <c r="NLW8" s="135"/>
      <c r="NLX8" s="135"/>
      <c r="NLY8" s="135"/>
      <c r="NLZ8" s="135"/>
      <c r="NMA8" s="135"/>
      <c r="NMB8" s="135"/>
      <c r="NMC8" s="135"/>
      <c r="NMD8" s="135"/>
      <c r="NME8" s="135"/>
      <c r="NMF8" s="135"/>
      <c r="NMG8" s="135"/>
      <c r="NMH8" s="135"/>
      <c r="NMI8" s="135"/>
      <c r="NMJ8" s="135"/>
      <c r="NMK8" s="135"/>
      <c r="NML8" s="135"/>
      <c r="NMM8" s="135"/>
      <c r="NMN8" s="135"/>
      <c r="NMO8" s="135"/>
      <c r="NMP8" s="135"/>
      <c r="NMQ8" s="135"/>
      <c r="NMR8" s="135"/>
      <c r="NMS8" s="135"/>
      <c r="NMT8" s="135"/>
      <c r="NMU8" s="135"/>
      <c r="NMV8" s="135"/>
      <c r="NMW8" s="135"/>
      <c r="NMX8" s="135"/>
      <c r="NMY8" s="135"/>
      <c r="NMZ8" s="135"/>
      <c r="NNA8" s="135"/>
      <c r="NNB8" s="135"/>
      <c r="NNC8" s="135"/>
      <c r="NND8" s="135"/>
      <c r="NNE8" s="135"/>
      <c r="NNF8" s="135"/>
      <c r="NNG8" s="135"/>
      <c r="NNH8" s="135"/>
      <c r="NNI8" s="135"/>
      <c r="NNJ8" s="135"/>
      <c r="NNK8" s="135"/>
      <c r="NNL8" s="135"/>
      <c r="NNM8" s="135"/>
      <c r="NNN8" s="135"/>
      <c r="NNO8" s="135"/>
      <c r="NNP8" s="135"/>
      <c r="NNQ8" s="135"/>
      <c r="NNR8" s="135"/>
      <c r="NNS8" s="135"/>
      <c r="NNT8" s="135"/>
      <c r="NNU8" s="135"/>
      <c r="NNV8" s="135"/>
      <c r="NNW8" s="135"/>
      <c r="NNX8" s="135"/>
      <c r="NNY8" s="135"/>
      <c r="NNZ8" s="135"/>
      <c r="NOA8" s="135"/>
      <c r="NOB8" s="135"/>
      <c r="NOC8" s="135"/>
      <c r="NOD8" s="135"/>
      <c r="NOE8" s="135"/>
      <c r="NOF8" s="135"/>
      <c r="NOG8" s="135"/>
      <c r="NOH8" s="135"/>
      <c r="NOI8" s="135"/>
      <c r="NOJ8" s="135"/>
      <c r="NOK8" s="135"/>
      <c r="NOL8" s="135"/>
      <c r="NOM8" s="135"/>
      <c r="NON8" s="135"/>
      <c r="NOO8" s="135"/>
      <c r="NOP8" s="135"/>
      <c r="NOQ8" s="135"/>
      <c r="NOR8" s="135"/>
      <c r="NOS8" s="135"/>
      <c r="NOT8" s="135"/>
      <c r="NOU8" s="135"/>
      <c r="NOV8" s="135"/>
      <c r="NOW8" s="135"/>
      <c r="NOX8" s="135"/>
      <c r="NOY8" s="135"/>
      <c r="NOZ8" s="135"/>
      <c r="NPA8" s="135"/>
      <c r="NPB8" s="135"/>
      <c r="NPC8" s="135"/>
      <c r="NPD8" s="135"/>
      <c r="NPE8" s="135"/>
      <c r="NPF8" s="135"/>
      <c r="NPG8" s="135"/>
      <c r="NPH8" s="135"/>
      <c r="NPI8" s="135"/>
      <c r="NPJ8" s="135"/>
      <c r="NPK8" s="135"/>
      <c r="NPL8" s="135"/>
      <c r="NPM8" s="135"/>
      <c r="NPN8" s="135"/>
      <c r="NPO8" s="135"/>
      <c r="NPP8" s="135"/>
      <c r="NPQ8" s="135"/>
      <c r="NPR8" s="135"/>
      <c r="NPS8" s="135"/>
      <c r="NPT8" s="135"/>
      <c r="NPU8" s="135"/>
      <c r="NPV8" s="135"/>
      <c r="NPW8" s="135"/>
      <c r="NPX8" s="135"/>
      <c r="NPY8" s="135"/>
      <c r="NPZ8" s="135"/>
      <c r="NQA8" s="135"/>
      <c r="NQB8" s="135"/>
      <c r="NQC8" s="135"/>
      <c r="NQD8" s="135"/>
      <c r="NQE8" s="135"/>
      <c r="NQF8" s="135"/>
      <c r="NQG8" s="135"/>
      <c r="NQH8" s="135"/>
      <c r="NQI8" s="135"/>
      <c r="NQJ8" s="135"/>
      <c r="NQK8" s="135"/>
      <c r="NQL8" s="135"/>
      <c r="NQM8" s="135"/>
      <c r="NQN8" s="135"/>
      <c r="NQO8" s="135"/>
      <c r="NQP8" s="135"/>
      <c r="NQQ8" s="135"/>
      <c r="NQR8" s="135"/>
      <c r="NQS8" s="135"/>
      <c r="NQT8" s="135"/>
      <c r="NQU8" s="135"/>
      <c r="NQV8" s="135"/>
      <c r="NQW8" s="135"/>
      <c r="NQX8" s="135"/>
      <c r="NQY8" s="135"/>
      <c r="NQZ8" s="135"/>
      <c r="NRA8" s="135"/>
      <c r="NRB8" s="135"/>
      <c r="NRC8" s="135"/>
      <c r="NRD8" s="135"/>
      <c r="NRE8" s="135"/>
      <c r="NRF8" s="135"/>
      <c r="NRG8" s="135"/>
      <c r="NRH8" s="135"/>
      <c r="NRI8" s="135"/>
      <c r="NRJ8" s="135"/>
      <c r="NRK8" s="135"/>
      <c r="NRL8" s="135"/>
      <c r="NRM8" s="135"/>
      <c r="NRN8" s="135"/>
      <c r="NRO8" s="135"/>
      <c r="NRP8" s="135"/>
      <c r="NRQ8" s="135"/>
      <c r="NRR8" s="135"/>
      <c r="NRS8" s="135"/>
      <c r="NRT8" s="135"/>
      <c r="NRU8" s="135"/>
      <c r="NRV8" s="135"/>
      <c r="NRW8" s="135"/>
      <c r="NRX8" s="135"/>
      <c r="NRY8" s="135"/>
      <c r="NRZ8" s="135"/>
      <c r="NSA8" s="135"/>
      <c r="NSB8" s="135"/>
      <c r="NSC8" s="135"/>
      <c r="NSD8" s="135"/>
      <c r="NSE8" s="135"/>
      <c r="NSF8" s="135"/>
      <c r="NSG8" s="135"/>
      <c r="NSH8" s="135"/>
      <c r="NSI8" s="135"/>
      <c r="NSJ8" s="135"/>
      <c r="NSK8" s="135"/>
      <c r="NSL8" s="135"/>
      <c r="NSM8" s="135"/>
      <c r="NSN8" s="135"/>
      <c r="NSO8" s="135"/>
      <c r="NSP8" s="135"/>
      <c r="NSQ8" s="135"/>
      <c r="NSR8" s="135"/>
      <c r="NSS8" s="135"/>
      <c r="NST8" s="135"/>
      <c r="NSU8" s="135"/>
      <c r="NSV8" s="135"/>
      <c r="NSW8" s="135"/>
      <c r="NSX8" s="135"/>
      <c r="NSY8" s="135"/>
      <c r="NSZ8" s="135"/>
      <c r="NTA8" s="135"/>
      <c r="NTB8" s="135"/>
      <c r="NTC8" s="135"/>
      <c r="NTD8" s="135"/>
      <c r="NTE8" s="135"/>
      <c r="NTF8" s="135"/>
      <c r="NTG8" s="135"/>
      <c r="NTH8" s="135"/>
      <c r="NTI8" s="135"/>
      <c r="NTJ8" s="135"/>
      <c r="NTK8" s="135"/>
      <c r="NTL8" s="135"/>
      <c r="NTM8" s="135"/>
      <c r="NTN8" s="135"/>
      <c r="NTO8" s="135"/>
      <c r="NTP8" s="135"/>
      <c r="NTQ8" s="135"/>
      <c r="NTR8" s="135"/>
      <c r="NTS8" s="135"/>
      <c r="NTT8" s="135"/>
      <c r="NTU8" s="135"/>
      <c r="NTV8" s="135"/>
      <c r="NTW8" s="135"/>
      <c r="NTX8" s="135"/>
      <c r="NTY8" s="135"/>
      <c r="NTZ8" s="135"/>
      <c r="NUA8" s="135"/>
      <c r="NUB8" s="135"/>
      <c r="NUC8" s="135"/>
      <c r="NUD8" s="135"/>
      <c r="NUE8" s="135"/>
      <c r="NUF8" s="135"/>
      <c r="NUG8" s="135"/>
      <c r="NUH8" s="135"/>
      <c r="NUI8" s="135"/>
      <c r="NUJ8" s="135"/>
      <c r="NUK8" s="135"/>
      <c r="NUL8" s="135"/>
      <c r="NUM8" s="135"/>
      <c r="NUN8" s="135"/>
      <c r="NUO8" s="135"/>
      <c r="NUP8" s="135"/>
      <c r="NUQ8" s="135"/>
      <c r="NUR8" s="135"/>
      <c r="NUS8" s="135"/>
      <c r="NUT8" s="135"/>
      <c r="NUU8" s="135"/>
      <c r="NUV8" s="135"/>
      <c r="NUW8" s="135"/>
      <c r="NUX8" s="135"/>
      <c r="NUY8" s="135"/>
      <c r="NUZ8" s="135"/>
      <c r="NVA8" s="135"/>
      <c r="NVB8" s="135"/>
      <c r="NVC8" s="135"/>
      <c r="NVD8" s="135"/>
      <c r="NVE8" s="135"/>
      <c r="NVF8" s="135"/>
      <c r="NVG8" s="135"/>
      <c r="NVH8" s="135"/>
      <c r="NVI8" s="135"/>
      <c r="NVJ8" s="135"/>
      <c r="NVK8" s="135"/>
      <c r="NVL8" s="135"/>
      <c r="NVM8" s="135"/>
      <c r="NVN8" s="135"/>
      <c r="NVO8" s="135"/>
      <c r="NVP8" s="135"/>
      <c r="NVQ8" s="135"/>
      <c r="NVR8" s="135"/>
      <c r="NVS8" s="135"/>
      <c r="NVT8" s="135"/>
      <c r="NVU8" s="135"/>
      <c r="NVV8" s="135"/>
      <c r="NVW8" s="135"/>
      <c r="NVX8" s="135"/>
      <c r="NVY8" s="135"/>
      <c r="NVZ8" s="135"/>
      <c r="NWA8" s="135"/>
      <c r="NWB8" s="135"/>
      <c r="NWC8" s="135"/>
      <c r="NWD8" s="135"/>
      <c r="NWE8" s="135"/>
      <c r="NWF8" s="135"/>
      <c r="NWG8" s="135"/>
      <c r="NWH8" s="135"/>
      <c r="NWI8" s="135"/>
      <c r="NWJ8" s="135"/>
      <c r="NWK8" s="135"/>
      <c r="NWL8" s="135"/>
      <c r="NWM8" s="135"/>
      <c r="NWN8" s="135"/>
      <c r="NWO8" s="135"/>
      <c r="NWP8" s="135"/>
      <c r="NWQ8" s="135"/>
      <c r="NWR8" s="135"/>
      <c r="NWS8" s="135"/>
      <c r="NWT8" s="135"/>
      <c r="NWU8" s="135"/>
      <c r="NWV8" s="135"/>
      <c r="NWW8" s="135"/>
      <c r="NWX8" s="135"/>
      <c r="NWY8" s="135"/>
      <c r="NWZ8" s="135"/>
      <c r="NXA8" s="135"/>
      <c r="NXB8" s="135"/>
      <c r="NXC8" s="135"/>
      <c r="NXD8" s="135"/>
      <c r="NXE8" s="135"/>
      <c r="NXF8" s="135"/>
      <c r="NXG8" s="135"/>
      <c r="NXH8" s="135"/>
      <c r="NXI8" s="135"/>
      <c r="NXJ8" s="135"/>
      <c r="NXK8" s="135"/>
      <c r="NXL8" s="135"/>
      <c r="NXM8" s="135"/>
      <c r="NXN8" s="135"/>
      <c r="NXO8" s="135"/>
      <c r="NXP8" s="135"/>
      <c r="NXQ8" s="135"/>
      <c r="NXR8" s="135"/>
      <c r="NXS8" s="135"/>
      <c r="NXT8" s="135"/>
      <c r="NXU8" s="135"/>
      <c r="NXV8" s="135"/>
      <c r="NXW8" s="135"/>
      <c r="NXX8" s="135"/>
      <c r="NXY8" s="135"/>
      <c r="NXZ8" s="135"/>
      <c r="NYA8" s="135"/>
      <c r="NYB8" s="135"/>
      <c r="NYC8" s="135"/>
      <c r="NYD8" s="135"/>
      <c r="NYE8" s="135"/>
      <c r="NYF8" s="135"/>
      <c r="NYG8" s="135"/>
      <c r="NYH8" s="135"/>
      <c r="NYI8" s="135"/>
      <c r="NYJ8" s="135"/>
      <c r="NYK8" s="135"/>
      <c r="NYL8" s="135"/>
      <c r="NYM8" s="135"/>
      <c r="NYN8" s="135"/>
      <c r="NYO8" s="135"/>
      <c r="NYP8" s="135"/>
      <c r="NYQ8" s="135"/>
      <c r="NYR8" s="135"/>
      <c r="NYS8" s="135"/>
      <c r="NYT8" s="135"/>
      <c r="NYU8" s="135"/>
      <c r="NYV8" s="135"/>
      <c r="NYW8" s="135"/>
      <c r="NYX8" s="135"/>
      <c r="NYY8" s="135"/>
      <c r="NYZ8" s="135"/>
      <c r="NZA8" s="135"/>
      <c r="NZB8" s="135"/>
      <c r="NZC8" s="135"/>
      <c r="NZD8" s="135"/>
      <c r="NZE8" s="135"/>
      <c r="NZF8" s="135"/>
      <c r="NZG8" s="135"/>
      <c r="NZH8" s="135"/>
      <c r="NZI8" s="135"/>
      <c r="NZJ8" s="135"/>
      <c r="NZK8" s="135"/>
      <c r="NZL8" s="135"/>
      <c r="NZM8" s="135"/>
      <c r="NZN8" s="135"/>
      <c r="NZO8" s="135"/>
      <c r="NZP8" s="135"/>
      <c r="NZQ8" s="135"/>
      <c r="NZR8" s="135"/>
      <c r="NZS8" s="135"/>
      <c r="NZT8" s="135"/>
      <c r="NZU8" s="135"/>
      <c r="NZV8" s="135"/>
      <c r="NZW8" s="135"/>
      <c r="NZX8" s="135"/>
      <c r="NZY8" s="135"/>
      <c r="NZZ8" s="135"/>
      <c r="OAA8" s="135"/>
      <c r="OAB8" s="135"/>
      <c r="OAC8" s="135"/>
      <c r="OAD8" s="135"/>
      <c r="OAE8" s="135"/>
      <c r="OAF8" s="135"/>
      <c r="OAG8" s="135"/>
      <c r="OAH8" s="135"/>
      <c r="OAI8" s="135"/>
      <c r="OAJ8" s="135"/>
      <c r="OAK8" s="135"/>
      <c r="OAL8" s="135"/>
      <c r="OAM8" s="135"/>
      <c r="OAN8" s="135"/>
      <c r="OAO8" s="135"/>
      <c r="OAP8" s="135"/>
      <c r="OAQ8" s="135"/>
      <c r="OAR8" s="135"/>
      <c r="OAS8" s="135"/>
      <c r="OAT8" s="135"/>
      <c r="OAU8" s="135"/>
      <c r="OAV8" s="135"/>
      <c r="OAW8" s="135"/>
      <c r="OAX8" s="135"/>
      <c r="OAY8" s="135"/>
      <c r="OAZ8" s="135"/>
      <c r="OBA8" s="135"/>
      <c r="OBB8" s="135"/>
      <c r="OBC8" s="135"/>
      <c r="OBD8" s="135"/>
      <c r="OBE8" s="135"/>
      <c r="OBF8" s="135"/>
      <c r="OBG8" s="135"/>
      <c r="OBH8" s="135"/>
      <c r="OBI8" s="135"/>
      <c r="OBJ8" s="135"/>
      <c r="OBK8" s="135"/>
      <c r="OBL8" s="135"/>
      <c r="OBM8" s="135"/>
      <c r="OBN8" s="135"/>
      <c r="OBO8" s="135"/>
      <c r="OBP8" s="135"/>
      <c r="OBQ8" s="135"/>
      <c r="OBR8" s="135"/>
      <c r="OBS8" s="135"/>
      <c r="OBT8" s="135"/>
      <c r="OBU8" s="135"/>
      <c r="OBV8" s="135"/>
      <c r="OBW8" s="135"/>
      <c r="OBX8" s="135"/>
      <c r="OBY8" s="135"/>
      <c r="OBZ8" s="135"/>
      <c r="OCA8" s="135"/>
      <c r="OCB8" s="135"/>
      <c r="OCC8" s="135"/>
      <c r="OCD8" s="135"/>
      <c r="OCE8" s="135"/>
      <c r="OCF8" s="135"/>
      <c r="OCG8" s="135"/>
      <c r="OCH8" s="135"/>
      <c r="OCI8" s="135"/>
      <c r="OCJ8" s="135"/>
      <c r="OCK8" s="135"/>
      <c r="OCL8" s="135"/>
      <c r="OCM8" s="135"/>
      <c r="OCN8" s="135"/>
      <c r="OCO8" s="135"/>
      <c r="OCP8" s="135"/>
      <c r="OCQ8" s="135"/>
      <c r="OCR8" s="135"/>
      <c r="OCS8" s="135"/>
      <c r="OCT8" s="135"/>
      <c r="OCU8" s="135"/>
      <c r="OCV8" s="135"/>
      <c r="OCW8" s="135"/>
      <c r="OCX8" s="135"/>
      <c r="OCY8" s="135"/>
      <c r="OCZ8" s="135"/>
      <c r="ODA8" s="135"/>
      <c r="ODB8" s="135"/>
      <c r="ODC8" s="135"/>
      <c r="ODD8" s="135"/>
      <c r="ODE8" s="135"/>
      <c r="ODF8" s="135"/>
      <c r="ODG8" s="135"/>
      <c r="ODH8" s="135"/>
      <c r="ODI8" s="135"/>
      <c r="ODJ8" s="135"/>
      <c r="ODK8" s="135"/>
      <c r="ODL8" s="135"/>
      <c r="ODM8" s="135"/>
      <c r="ODN8" s="135"/>
      <c r="ODO8" s="135"/>
      <c r="ODP8" s="135"/>
      <c r="ODQ8" s="135"/>
      <c r="ODR8" s="135"/>
      <c r="ODS8" s="135"/>
      <c r="ODT8" s="135"/>
      <c r="ODU8" s="135"/>
      <c r="ODV8" s="135"/>
      <c r="ODW8" s="135"/>
      <c r="ODX8" s="135"/>
      <c r="ODY8" s="135"/>
      <c r="ODZ8" s="135"/>
      <c r="OEA8" s="135"/>
      <c r="OEB8" s="135"/>
      <c r="OEC8" s="135"/>
      <c r="OED8" s="135"/>
      <c r="OEE8" s="135"/>
      <c r="OEF8" s="135"/>
      <c r="OEG8" s="135"/>
      <c r="OEH8" s="135"/>
      <c r="OEI8" s="135"/>
      <c r="OEJ8" s="135"/>
      <c r="OEK8" s="135"/>
      <c r="OEL8" s="135"/>
      <c r="OEM8" s="135"/>
      <c r="OEN8" s="135"/>
      <c r="OEO8" s="135"/>
      <c r="OEP8" s="135"/>
      <c r="OEQ8" s="135"/>
      <c r="OER8" s="135"/>
      <c r="OES8" s="135"/>
      <c r="OET8" s="135"/>
      <c r="OEU8" s="135"/>
      <c r="OEV8" s="135"/>
      <c r="OEW8" s="135"/>
      <c r="OEX8" s="135"/>
      <c r="OEY8" s="135"/>
      <c r="OEZ8" s="135"/>
      <c r="OFA8" s="135"/>
      <c r="OFB8" s="135"/>
      <c r="OFC8" s="135"/>
      <c r="OFD8" s="135"/>
      <c r="OFE8" s="135"/>
      <c r="OFF8" s="135"/>
      <c r="OFG8" s="135"/>
      <c r="OFH8" s="135"/>
      <c r="OFI8" s="135"/>
      <c r="OFJ8" s="135"/>
      <c r="OFK8" s="135"/>
      <c r="OFL8" s="135"/>
      <c r="OFM8" s="135"/>
      <c r="OFN8" s="135"/>
      <c r="OFO8" s="135"/>
      <c r="OFP8" s="135"/>
      <c r="OFQ8" s="135"/>
      <c r="OFR8" s="135"/>
      <c r="OFS8" s="135"/>
      <c r="OFT8" s="135"/>
      <c r="OFU8" s="135"/>
      <c r="OFV8" s="135"/>
      <c r="OFW8" s="135"/>
      <c r="OFX8" s="135"/>
      <c r="OFY8" s="135"/>
      <c r="OFZ8" s="135"/>
      <c r="OGA8" s="135"/>
      <c r="OGB8" s="135"/>
      <c r="OGC8" s="135"/>
      <c r="OGD8" s="135"/>
      <c r="OGE8" s="135"/>
      <c r="OGF8" s="135"/>
      <c r="OGG8" s="135"/>
      <c r="OGH8" s="135"/>
      <c r="OGI8" s="135"/>
      <c r="OGJ8" s="135"/>
      <c r="OGK8" s="135"/>
      <c r="OGL8" s="135"/>
      <c r="OGM8" s="135"/>
      <c r="OGN8" s="135"/>
      <c r="OGO8" s="135"/>
      <c r="OGP8" s="135"/>
      <c r="OGQ8" s="135"/>
      <c r="OGR8" s="135"/>
      <c r="OGS8" s="135"/>
      <c r="OGT8" s="135"/>
      <c r="OGU8" s="135"/>
      <c r="OGV8" s="135"/>
      <c r="OGW8" s="135"/>
      <c r="OGX8" s="135"/>
      <c r="OGY8" s="135"/>
      <c r="OGZ8" s="135"/>
      <c r="OHA8" s="135"/>
      <c r="OHB8" s="135"/>
      <c r="OHC8" s="135"/>
      <c r="OHD8" s="135"/>
      <c r="OHE8" s="135"/>
      <c r="OHF8" s="135"/>
      <c r="OHG8" s="135"/>
      <c r="OHH8" s="135"/>
      <c r="OHI8" s="135"/>
      <c r="OHJ8" s="135"/>
      <c r="OHK8" s="135"/>
      <c r="OHL8" s="135"/>
      <c r="OHM8" s="135"/>
      <c r="OHN8" s="135"/>
      <c r="OHO8" s="135"/>
      <c r="OHP8" s="135"/>
      <c r="OHQ8" s="135"/>
      <c r="OHR8" s="135"/>
      <c r="OHS8" s="135"/>
      <c r="OHT8" s="135"/>
      <c r="OHU8" s="135"/>
      <c r="OHV8" s="135"/>
      <c r="OHW8" s="135"/>
      <c r="OHX8" s="135"/>
      <c r="OHY8" s="135"/>
      <c r="OHZ8" s="135"/>
      <c r="OIA8" s="135"/>
      <c r="OIB8" s="135"/>
      <c r="OIC8" s="135"/>
      <c r="OID8" s="135"/>
      <c r="OIE8" s="135"/>
      <c r="OIF8" s="135"/>
      <c r="OIG8" s="135"/>
      <c r="OIH8" s="135"/>
      <c r="OII8" s="135"/>
      <c r="OIJ8" s="135"/>
      <c r="OIK8" s="135"/>
      <c r="OIL8" s="135"/>
      <c r="OIM8" s="135"/>
      <c r="OIN8" s="135"/>
      <c r="OIO8" s="135"/>
      <c r="OIP8" s="135"/>
      <c r="OIQ8" s="135"/>
      <c r="OIR8" s="135"/>
      <c r="OIS8" s="135"/>
      <c r="OIT8" s="135"/>
      <c r="OIU8" s="135"/>
      <c r="OIV8" s="135"/>
      <c r="OIW8" s="135"/>
      <c r="OIX8" s="135"/>
      <c r="OIY8" s="135"/>
      <c r="OIZ8" s="135"/>
      <c r="OJA8" s="135"/>
      <c r="OJB8" s="135"/>
      <c r="OJC8" s="135"/>
      <c r="OJD8" s="135"/>
      <c r="OJE8" s="135"/>
      <c r="OJF8" s="135"/>
      <c r="OJG8" s="135"/>
      <c r="OJH8" s="135"/>
      <c r="OJI8" s="135"/>
      <c r="OJJ8" s="135"/>
      <c r="OJK8" s="135"/>
      <c r="OJL8" s="135"/>
      <c r="OJM8" s="135"/>
      <c r="OJN8" s="135"/>
      <c r="OJO8" s="135"/>
      <c r="OJP8" s="135"/>
      <c r="OJQ8" s="135"/>
      <c r="OJR8" s="135"/>
      <c r="OJS8" s="135"/>
      <c r="OJT8" s="135"/>
      <c r="OJU8" s="135"/>
      <c r="OJV8" s="135"/>
      <c r="OJW8" s="135"/>
      <c r="OJX8" s="135"/>
      <c r="OJY8" s="135"/>
      <c r="OJZ8" s="135"/>
      <c r="OKA8" s="135"/>
      <c r="OKB8" s="135"/>
      <c r="OKC8" s="135"/>
      <c r="OKD8" s="135"/>
      <c r="OKE8" s="135"/>
      <c r="OKF8" s="135"/>
      <c r="OKG8" s="135"/>
      <c r="OKH8" s="135"/>
      <c r="OKI8" s="135"/>
      <c r="OKJ8" s="135"/>
      <c r="OKK8" s="135"/>
      <c r="OKL8" s="135"/>
      <c r="OKM8" s="135"/>
      <c r="OKN8" s="135"/>
      <c r="OKO8" s="135"/>
      <c r="OKP8" s="135"/>
      <c r="OKQ8" s="135"/>
      <c r="OKR8" s="135"/>
      <c r="OKS8" s="135"/>
      <c r="OKT8" s="135"/>
      <c r="OKU8" s="135"/>
      <c r="OKV8" s="135"/>
      <c r="OKW8" s="135"/>
      <c r="OKX8" s="135"/>
      <c r="OKY8" s="135"/>
      <c r="OKZ8" s="135"/>
      <c r="OLA8" s="135"/>
      <c r="OLB8" s="135"/>
      <c r="OLC8" s="135"/>
      <c r="OLD8" s="135"/>
      <c r="OLE8" s="135"/>
      <c r="OLF8" s="135"/>
      <c r="OLG8" s="135"/>
      <c r="OLH8" s="135"/>
      <c r="OLI8" s="135"/>
      <c r="OLJ8" s="135"/>
      <c r="OLK8" s="135"/>
      <c r="OLL8" s="135"/>
      <c r="OLM8" s="135"/>
      <c r="OLN8" s="135"/>
      <c r="OLO8" s="135"/>
      <c r="OLP8" s="135"/>
      <c r="OLQ8" s="135"/>
      <c r="OLR8" s="135"/>
      <c r="OLS8" s="135"/>
      <c r="OLT8" s="135"/>
      <c r="OLU8" s="135"/>
      <c r="OLV8" s="135"/>
      <c r="OLW8" s="135"/>
      <c r="OLX8" s="135"/>
      <c r="OLY8" s="135"/>
      <c r="OLZ8" s="135"/>
      <c r="OMA8" s="135"/>
      <c r="OMB8" s="135"/>
      <c r="OMC8" s="135"/>
      <c r="OMD8" s="135"/>
      <c r="OME8" s="135"/>
      <c r="OMF8" s="135"/>
      <c r="OMG8" s="135"/>
      <c r="OMH8" s="135"/>
      <c r="OMI8" s="135"/>
      <c r="OMJ8" s="135"/>
      <c r="OMK8" s="135"/>
      <c r="OML8" s="135"/>
      <c r="OMM8" s="135"/>
      <c r="OMN8" s="135"/>
      <c r="OMO8" s="135"/>
      <c r="OMP8" s="135"/>
      <c r="OMQ8" s="135"/>
      <c r="OMR8" s="135"/>
      <c r="OMS8" s="135"/>
      <c r="OMT8" s="135"/>
      <c r="OMU8" s="135"/>
      <c r="OMV8" s="135"/>
      <c r="OMW8" s="135"/>
      <c r="OMX8" s="135"/>
      <c r="OMY8" s="135"/>
      <c r="OMZ8" s="135"/>
      <c r="ONA8" s="135"/>
      <c r="ONB8" s="135"/>
      <c r="ONC8" s="135"/>
      <c r="OND8" s="135"/>
      <c r="ONE8" s="135"/>
      <c r="ONF8" s="135"/>
      <c r="ONG8" s="135"/>
      <c r="ONH8" s="135"/>
      <c r="ONI8" s="135"/>
      <c r="ONJ8" s="135"/>
      <c r="ONK8" s="135"/>
      <c r="ONL8" s="135"/>
      <c r="ONM8" s="135"/>
      <c r="ONN8" s="135"/>
      <c r="ONO8" s="135"/>
      <c r="ONP8" s="135"/>
      <c r="ONQ8" s="135"/>
      <c r="ONR8" s="135"/>
      <c r="ONS8" s="135"/>
      <c r="ONT8" s="135"/>
      <c r="ONU8" s="135"/>
      <c r="ONV8" s="135"/>
      <c r="ONW8" s="135"/>
      <c r="ONX8" s="135"/>
      <c r="ONY8" s="135"/>
      <c r="ONZ8" s="135"/>
      <c r="OOA8" s="135"/>
      <c r="OOB8" s="135"/>
      <c r="OOC8" s="135"/>
      <c r="OOD8" s="135"/>
      <c r="OOE8" s="135"/>
      <c r="OOF8" s="135"/>
      <c r="OOG8" s="135"/>
      <c r="OOH8" s="135"/>
      <c r="OOI8" s="135"/>
      <c r="OOJ8" s="135"/>
      <c r="OOK8" s="135"/>
      <c r="OOL8" s="135"/>
      <c r="OOM8" s="135"/>
      <c r="OON8" s="135"/>
      <c r="OOO8" s="135"/>
      <c r="OOP8" s="135"/>
      <c r="OOQ8" s="135"/>
      <c r="OOR8" s="135"/>
      <c r="OOS8" s="135"/>
      <c r="OOT8" s="135"/>
      <c r="OOU8" s="135"/>
      <c r="OOV8" s="135"/>
      <c r="OOW8" s="135"/>
      <c r="OOX8" s="135"/>
      <c r="OOY8" s="135"/>
      <c r="OOZ8" s="135"/>
      <c r="OPA8" s="135"/>
      <c r="OPB8" s="135"/>
      <c r="OPC8" s="135"/>
      <c r="OPD8" s="135"/>
      <c r="OPE8" s="135"/>
      <c r="OPF8" s="135"/>
      <c r="OPG8" s="135"/>
      <c r="OPH8" s="135"/>
      <c r="OPI8" s="135"/>
      <c r="OPJ8" s="135"/>
      <c r="OPK8" s="135"/>
      <c r="OPL8" s="135"/>
      <c r="OPM8" s="135"/>
      <c r="OPN8" s="135"/>
      <c r="OPO8" s="135"/>
      <c r="OPP8" s="135"/>
      <c r="OPQ8" s="135"/>
      <c r="OPR8" s="135"/>
      <c r="OPS8" s="135"/>
      <c r="OPT8" s="135"/>
      <c r="OPU8" s="135"/>
      <c r="OPV8" s="135"/>
      <c r="OPW8" s="135"/>
      <c r="OPX8" s="135"/>
      <c r="OPY8" s="135"/>
      <c r="OPZ8" s="135"/>
      <c r="OQA8" s="135"/>
      <c r="OQB8" s="135"/>
      <c r="OQC8" s="135"/>
      <c r="OQD8" s="135"/>
      <c r="OQE8" s="135"/>
      <c r="OQF8" s="135"/>
      <c r="OQG8" s="135"/>
      <c r="OQH8" s="135"/>
      <c r="OQI8" s="135"/>
      <c r="OQJ8" s="135"/>
      <c r="OQK8" s="135"/>
      <c r="OQL8" s="135"/>
      <c r="OQM8" s="135"/>
      <c r="OQN8" s="135"/>
      <c r="OQO8" s="135"/>
      <c r="OQP8" s="135"/>
      <c r="OQQ8" s="135"/>
      <c r="OQR8" s="135"/>
      <c r="OQS8" s="135"/>
      <c r="OQT8" s="135"/>
      <c r="OQU8" s="135"/>
      <c r="OQV8" s="135"/>
      <c r="OQW8" s="135"/>
      <c r="OQX8" s="135"/>
      <c r="OQY8" s="135"/>
      <c r="OQZ8" s="135"/>
      <c r="ORA8" s="135"/>
      <c r="ORB8" s="135"/>
      <c r="ORC8" s="135"/>
      <c r="ORD8" s="135"/>
      <c r="ORE8" s="135"/>
      <c r="ORF8" s="135"/>
      <c r="ORG8" s="135"/>
      <c r="ORH8" s="135"/>
      <c r="ORI8" s="135"/>
      <c r="ORJ8" s="135"/>
      <c r="ORK8" s="135"/>
      <c r="ORL8" s="135"/>
      <c r="ORM8" s="135"/>
      <c r="ORN8" s="135"/>
      <c r="ORO8" s="135"/>
      <c r="ORP8" s="135"/>
      <c r="ORQ8" s="135"/>
      <c r="ORR8" s="135"/>
      <c r="ORS8" s="135"/>
      <c r="ORT8" s="135"/>
      <c r="ORU8" s="135"/>
      <c r="ORV8" s="135"/>
      <c r="ORW8" s="135"/>
      <c r="ORX8" s="135"/>
      <c r="ORY8" s="135"/>
      <c r="ORZ8" s="135"/>
      <c r="OSA8" s="135"/>
      <c r="OSB8" s="135"/>
      <c r="OSC8" s="135"/>
      <c r="OSD8" s="135"/>
      <c r="OSE8" s="135"/>
      <c r="OSF8" s="135"/>
      <c r="OSG8" s="135"/>
      <c r="OSH8" s="135"/>
      <c r="OSI8" s="135"/>
      <c r="OSJ8" s="135"/>
      <c r="OSK8" s="135"/>
      <c r="OSL8" s="135"/>
      <c r="OSM8" s="135"/>
      <c r="OSN8" s="135"/>
      <c r="OSO8" s="135"/>
      <c r="OSP8" s="135"/>
      <c r="OSQ8" s="135"/>
      <c r="OSR8" s="135"/>
      <c r="OSS8" s="135"/>
      <c r="OST8" s="135"/>
      <c r="OSU8" s="135"/>
      <c r="OSV8" s="135"/>
      <c r="OSW8" s="135"/>
      <c r="OSX8" s="135"/>
      <c r="OSY8" s="135"/>
      <c r="OSZ8" s="135"/>
      <c r="OTA8" s="135"/>
      <c r="OTB8" s="135"/>
      <c r="OTC8" s="135"/>
      <c r="OTD8" s="135"/>
      <c r="OTE8" s="135"/>
      <c r="OTF8" s="135"/>
      <c r="OTG8" s="135"/>
      <c r="OTH8" s="135"/>
      <c r="OTI8" s="135"/>
      <c r="OTJ8" s="135"/>
      <c r="OTK8" s="135"/>
      <c r="OTL8" s="135"/>
      <c r="OTM8" s="135"/>
      <c r="OTN8" s="135"/>
      <c r="OTO8" s="135"/>
      <c r="OTP8" s="135"/>
      <c r="OTQ8" s="135"/>
      <c r="OTR8" s="135"/>
      <c r="OTS8" s="135"/>
      <c r="OTT8" s="135"/>
      <c r="OTU8" s="135"/>
      <c r="OTV8" s="135"/>
      <c r="OTW8" s="135"/>
      <c r="OTX8" s="135"/>
      <c r="OTY8" s="135"/>
      <c r="OTZ8" s="135"/>
      <c r="OUA8" s="135"/>
      <c r="OUB8" s="135"/>
      <c r="OUC8" s="135"/>
      <c r="OUD8" s="135"/>
      <c r="OUE8" s="135"/>
      <c r="OUF8" s="135"/>
      <c r="OUG8" s="135"/>
      <c r="OUH8" s="135"/>
      <c r="OUI8" s="135"/>
      <c r="OUJ8" s="135"/>
      <c r="OUK8" s="135"/>
      <c r="OUL8" s="135"/>
      <c r="OUM8" s="135"/>
      <c r="OUN8" s="135"/>
      <c r="OUO8" s="135"/>
      <c r="OUP8" s="135"/>
      <c r="OUQ8" s="135"/>
      <c r="OUR8" s="135"/>
      <c r="OUS8" s="135"/>
      <c r="OUT8" s="135"/>
      <c r="OUU8" s="135"/>
      <c r="OUV8" s="135"/>
      <c r="OUW8" s="135"/>
      <c r="OUX8" s="135"/>
      <c r="OUY8" s="135"/>
      <c r="OUZ8" s="135"/>
      <c r="OVA8" s="135"/>
      <c r="OVB8" s="135"/>
      <c r="OVC8" s="135"/>
      <c r="OVD8" s="135"/>
      <c r="OVE8" s="135"/>
      <c r="OVF8" s="135"/>
      <c r="OVG8" s="135"/>
      <c r="OVH8" s="135"/>
      <c r="OVI8" s="135"/>
      <c r="OVJ8" s="135"/>
      <c r="OVK8" s="135"/>
      <c r="OVL8" s="135"/>
      <c r="OVM8" s="135"/>
      <c r="OVN8" s="135"/>
      <c r="OVO8" s="135"/>
      <c r="OVP8" s="135"/>
      <c r="OVQ8" s="135"/>
      <c r="OVR8" s="135"/>
      <c r="OVS8" s="135"/>
      <c r="OVT8" s="135"/>
      <c r="OVU8" s="135"/>
      <c r="OVV8" s="135"/>
      <c r="OVW8" s="135"/>
      <c r="OVX8" s="135"/>
      <c r="OVY8" s="135"/>
      <c r="OVZ8" s="135"/>
      <c r="OWA8" s="135"/>
      <c r="OWB8" s="135"/>
      <c r="OWC8" s="135"/>
      <c r="OWD8" s="135"/>
      <c r="OWE8" s="135"/>
      <c r="OWF8" s="135"/>
      <c r="OWG8" s="135"/>
      <c r="OWH8" s="135"/>
      <c r="OWI8" s="135"/>
      <c r="OWJ8" s="135"/>
      <c r="OWK8" s="135"/>
      <c r="OWL8" s="135"/>
      <c r="OWM8" s="135"/>
      <c r="OWN8" s="135"/>
      <c r="OWO8" s="135"/>
      <c r="OWP8" s="135"/>
      <c r="OWQ8" s="135"/>
      <c r="OWR8" s="135"/>
      <c r="OWS8" s="135"/>
      <c r="OWT8" s="135"/>
      <c r="OWU8" s="135"/>
      <c r="OWV8" s="135"/>
      <c r="OWW8" s="135"/>
      <c r="OWX8" s="135"/>
      <c r="OWY8" s="135"/>
      <c r="OWZ8" s="135"/>
      <c r="OXA8" s="135"/>
      <c r="OXB8" s="135"/>
      <c r="OXC8" s="135"/>
      <c r="OXD8" s="135"/>
      <c r="OXE8" s="135"/>
      <c r="OXF8" s="135"/>
      <c r="OXG8" s="135"/>
      <c r="OXH8" s="135"/>
      <c r="OXI8" s="135"/>
      <c r="OXJ8" s="135"/>
      <c r="OXK8" s="135"/>
      <c r="OXL8" s="135"/>
      <c r="OXM8" s="135"/>
      <c r="OXN8" s="135"/>
      <c r="OXO8" s="135"/>
      <c r="OXP8" s="135"/>
      <c r="OXQ8" s="135"/>
      <c r="OXR8" s="135"/>
      <c r="OXS8" s="135"/>
      <c r="OXT8" s="135"/>
      <c r="OXU8" s="135"/>
      <c r="OXV8" s="135"/>
      <c r="OXW8" s="135"/>
      <c r="OXX8" s="135"/>
      <c r="OXY8" s="135"/>
      <c r="OXZ8" s="135"/>
      <c r="OYA8" s="135"/>
      <c r="OYB8" s="135"/>
      <c r="OYC8" s="135"/>
      <c r="OYD8" s="135"/>
      <c r="OYE8" s="135"/>
      <c r="OYF8" s="135"/>
      <c r="OYG8" s="135"/>
      <c r="OYH8" s="135"/>
      <c r="OYI8" s="135"/>
      <c r="OYJ8" s="135"/>
      <c r="OYK8" s="135"/>
      <c r="OYL8" s="135"/>
      <c r="OYM8" s="135"/>
      <c r="OYN8" s="135"/>
      <c r="OYO8" s="135"/>
      <c r="OYP8" s="135"/>
      <c r="OYQ8" s="135"/>
      <c r="OYR8" s="135"/>
      <c r="OYS8" s="135"/>
      <c r="OYT8" s="135"/>
      <c r="OYU8" s="135"/>
      <c r="OYV8" s="135"/>
      <c r="OYW8" s="135"/>
      <c r="OYX8" s="135"/>
      <c r="OYY8" s="135"/>
      <c r="OYZ8" s="135"/>
      <c r="OZA8" s="135"/>
      <c r="OZB8" s="135"/>
      <c r="OZC8" s="135"/>
      <c r="OZD8" s="135"/>
      <c r="OZE8" s="135"/>
      <c r="OZF8" s="135"/>
      <c r="OZG8" s="135"/>
      <c r="OZH8" s="135"/>
      <c r="OZI8" s="135"/>
      <c r="OZJ8" s="135"/>
      <c r="OZK8" s="135"/>
      <c r="OZL8" s="135"/>
      <c r="OZM8" s="135"/>
      <c r="OZN8" s="135"/>
      <c r="OZO8" s="135"/>
      <c r="OZP8" s="135"/>
      <c r="OZQ8" s="135"/>
      <c r="OZR8" s="135"/>
      <c r="OZS8" s="135"/>
      <c r="OZT8" s="135"/>
      <c r="OZU8" s="135"/>
      <c r="OZV8" s="135"/>
      <c r="OZW8" s="135"/>
      <c r="OZX8" s="135"/>
      <c r="OZY8" s="135"/>
      <c r="OZZ8" s="135"/>
      <c r="PAA8" s="135"/>
      <c r="PAB8" s="135"/>
      <c r="PAC8" s="135"/>
      <c r="PAD8" s="135"/>
      <c r="PAE8" s="135"/>
      <c r="PAF8" s="135"/>
      <c r="PAG8" s="135"/>
      <c r="PAH8" s="135"/>
      <c r="PAI8" s="135"/>
      <c r="PAJ8" s="135"/>
      <c r="PAK8" s="135"/>
      <c r="PAL8" s="135"/>
      <c r="PAM8" s="135"/>
      <c r="PAN8" s="135"/>
      <c r="PAO8" s="135"/>
      <c r="PAP8" s="135"/>
      <c r="PAQ8" s="135"/>
      <c r="PAR8" s="135"/>
      <c r="PAS8" s="135"/>
      <c r="PAT8" s="135"/>
      <c r="PAU8" s="135"/>
      <c r="PAV8" s="135"/>
      <c r="PAW8" s="135"/>
      <c r="PAX8" s="135"/>
      <c r="PAY8" s="135"/>
      <c r="PAZ8" s="135"/>
      <c r="PBA8" s="135"/>
      <c r="PBB8" s="135"/>
      <c r="PBC8" s="135"/>
      <c r="PBD8" s="135"/>
      <c r="PBE8" s="135"/>
      <c r="PBF8" s="135"/>
      <c r="PBG8" s="135"/>
      <c r="PBH8" s="135"/>
      <c r="PBI8" s="135"/>
      <c r="PBJ8" s="135"/>
      <c r="PBK8" s="135"/>
      <c r="PBL8" s="135"/>
      <c r="PBM8" s="135"/>
      <c r="PBN8" s="135"/>
      <c r="PBO8" s="135"/>
      <c r="PBP8" s="135"/>
      <c r="PBQ8" s="135"/>
      <c r="PBR8" s="135"/>
      <c r="PBS8" s="135"/>
      <c r="PBT8" s="135"/>
      <c r="PBU8" s="135"/>
      <c r="PBV8" s="135"/>
      <c r="PBW8" s="135"/>
      <c r="PBX8" s="135"/>
      <c r="PBY8" s="135"/>
      <c r="PBZ8" s="135"/>
      <c r="PCA8" s="135"/>
      <c r="PCB8" s="135"/>
      <c r="PCC8" s="135"/>
      <c r="PCD8" s="135"/>
      <c r="PCE8" s="135"/>
      <c r="PCF8" s="135"/>
      <c r="PCG8" s="135"/>
      <c r="PCH8" s="135"/>
      <c r="PCI8" s="135"/>
      <c r="PCJ8" s="135"/>
      <c r="PCK8" s="135"/>
      <c r="PCL8" s="135"/>
      <c r="PCM8" s="135"/>
      <c r="PCN8" s="135"/>
      <c r="PCO8" s="135"/>
      <c r="PCP8" s="135"/>
      <c r="PCQ8" s="135"/>
      <c r="PCR8" s="135"/>
      <c r="PCS8" s="135"/>
      <c r="PCT8" s="135"/>
      <c r="PCU8" s="135"/>
      <c r="PCV8" s="135"/>
      <c r="PCW8" s="135"/>
      <c r="PCX8" s="135"/>
      <c r="PCY8" s="135"/>
      <c r="PCZ8" s="135"/>
      <c r="PDA8" s="135"/>
      <c r="PDB8" s="135"/>
      <c r="PDC8" s="135"/>
      <c r="PDD8" s="135"/>
      <c r="PDE8" s="135"/>
      <c r="PDF8" s="135"/>
      <c r="PDG8" s="135"/>
      <c r="PDH8" s="135"/>
      <c r="PDI8" s="135"/>
      <c r="PDJ8" s="135"/>
      <c r="PDK8" s="135"/>
      <c r="PDL8" s="135"/>
      <c r="PDM8" s="135"/>
      <c r="PDN8" s="135"/>
      <c r="PDO8" s="135"/>
      <c r="PDP8" s="135"/>
      <c r="PDQ8" s="135"/>
      <c r="PDR8" s="135"/>
      <c r="PDS8" s="135"/>
      <c r="PDT8" s="135"/>
      <c r="PDU8" s="135"/>
      <c r="PDV8" s="135"/>
      <c r="PDW8" s="135"/>
      <c r="PDX8" s="135"/>
      <c r="PDY8" s="135"/>
      <c r="PDZ8" s="135"/>
      <c r="PEA8" s="135"/>
      <c r="PEB8" s="135"/>
      <c r="PEC8" s="135"/>
      <c r="PED8" s="135"/>
      <c r="PEE8" s="135"/>
      <c r="PEF8" s="135"/>
      <c r="PEG8" s="135"/>
      <c r="PEH8" s="135"/>
      <c r="PEI8" s="135"/>
      <c r="PEJ8" s="135"/>
      <c r="PEK8" s="135"/>
      <c r="PEL8" s="135"/>
      <c r="PEM8" s="135"/>
      <c r="PEN8" s="135"/>
      <c r="PEO8" s="135"/>
      <c r="PEP8" s="135"/>
      <c r="PEQ8" s="135"/>
      <c r="PER8" s="135"/>
      <c r="PES8" s="135"/>
      <c r="PET8" s="135"/>
      <c r="PEU8" s="135"/>
      <c r="PEV8" s="135"/>
      <c r="PEW8" s="135"/>
      <c r="PEX8" s="135"/>
      <c r="PEY8" s="135"/>
      <c r="PEZ8" s="135"/>
      <c r="PFA8" s="135"/>
      <c r="PFB8" s="135"/>
      <c r="PFC8" s="135"/>
      <c r="PFD8" s="135"/>
      <c r="PFE8" s="135"/>
      <c r="PFF8" s="135"/>
      <c r="PFG8" s="135"/>
      <c r="PFH8" s="135"/>
      <c r="PFI8" s="135"/>
      <c r="PFJ8" s="135"/>
      <c r="PFK8" s="135"/>
      <c r="PFL8" s="135"/>
      <c r="PFM8" s="135"/>
      <c r="PFN8" s="135"/>
      <c r="PFO8" s="135"/>
      <c r="PFP8" s="135"/>
      <c r="PFQ8" s="135"/>
      <c r="PFR8" s="135"/>
      <c r="PFS8" s="135"/>
      <c r="PFT8" s="135"/>
      <c r="PFU8" s="135"/>
      <c r="PFV8" s="135"/>
      <c r="PFW8" s="135"/>
      <c r="PFX8" s="135"/>
      <c r="PFY8" s="135"/>
      <c r="PFZ8" s="135"/>
      <c r="PGA8" s="135"/>
      <c r="PGB8" s="135"/>
      <c r="PGC8" s="135"/>
      <c r="PGD8" s="135"/>
      <c r="PGE8" s="135"/>
      <c r="PGF8" s="135"/>
      <c r="PGG8" s="135"/>
      <c r="PGH8" s="135"/>
      <c r="PGI8" s="135"/>
      <c r="PGJ8" s="135"/>
      <c r="PGK8" s="135"/>
      <c r="PGL8" s="135"/>
      <c r="PGM8" s="135"/>
      <c r="PGN8" s="135"/>
      <c r="PGO8" s="135"/>
      <c r="PGP8" s="135"/>
      <c r="PGQ8" s="135"/>
      <c r="PGR8" s="135"/>
      <c r="PGS8" s="135"/>
      <c r="PGT8" s="135"/>
      <c r="PGU8" s="135"/>
      <c r="PGV8" s="135"/>
      <c r="PGW8" s="135"/>
      <c r="PGX8" s="135"/>
      <c r="PGY8" s="135"/>
      <c r="PGZ8" s="135"/>
      <c r="PHA8" s="135"/>
      <c r="PHB8" s="135"/>
      <c r="PHC8" s="135"/>
      <c r="PHD8" s="135"/>
      <c r="PHE8" s="135"/>
      <c r="PHF8" s="135"/>
      <c r="PHG8" s="135"/>
      <c r="PHH8" s="135"/>
      <c r="PHI8" s="135"/>
      <c r="PHJ8" s="135"/>
      <c r="PHK8" s="135"/>
      <c r="PHL8" s="135"/>
      <c r="PHM8" s="135"/>
      <c r="PHN8" s="135"/>
      <c r="PHO8" s="135"/>
      <c r="PHP8" s="135"/>
      <c r="PHQ8" s="135"/>
      <c r="PHR8" s="135"/>
      <c r="PHS8" s="135"/>
      <c r="PHT8" s="135"/>
      <c r="PHU8" s="135"/>
      <c r="PHV8" s="135"/>
      <c r="PHW8" s="135"/>
      <c r="PHX8" s="135"/>
      <c r="PHY8" s="135"/>
      <c r="PHZ8" s="135"/>
      <c r="PIA8" s="135"/>
      <c r="PIB8" s="135"/>
      <c r="PIC8" s="135"/>
      <c r="PID8" s="135"/>
      <c r="PIE8" s="135"/>
      <c r="PIF8" s="135"/>
      <c r="PIG8" s="135"/>
      <c r="PIH8" s="135"/>
      <c r="PII8" s="135"/>
      <c r="PIJ8" s="135"/>
      <c r="PIK8" s="135"/>
      <c r="PIL8" s="135"/>
      <c r="PIM8" s="135"/>
      <c r="PIN8" s="135"/>
      <c r="PIO8" s="135"/>
      <c r="PIP8" s="135"/>
      <c r="PIQ8" s="135"/>
      <c r="PIR8" s="135"/>
      <c r="PIS8" s="135"/>
      <c r="PIT8" s="135"/>
      <c r="PIU8" s="135"/>
      <c r="PIV8" s="135"/>
      <c r="PIW8" s="135"/>
      <c r="PIX8" s="135"/>
      <c r="PIY8" s="135"/>
      <c r="PIZ8" s="135"/>
      <c r="PJA8" s="135"/>
      <c r="PJB8" s="135"/>
      <c r="PJC8" s="135"/>
      <c r="PJD8" s="135"/>
      <c r="PJE8" s="135"/>
      <c r="PJF8" s="135"/>
      <c r="PJG8" s="135"/>
      <c r="PJH8" s="135"/>
      <c r="PJI8" s="135"/>
      <c r="PJJ8" s="135"/>
      <c r="PJK8" s="135"/>
      <c r="PJL8" s="135"/>
      <c r="PJM8" s="135"/>
      <c r="PJN8" s="135"/>
      <c r="PJO8" s="135"/>
      <c r="PJP8" s="135"/>
      <c r="PJQ8" s="135"/>
      <c r="PJR8" s="135"/>
      <c r="PJS8" s="135"/>
      <c r="PJT8" s="135"/>
      <c r="PJU8" s="135"/>
      <c r="PJV8" s="135"/>
      <c r="PJW8" s="135"/>
      <c r="PJX8" s="135"/>
      <c r="PJY8" s="135"/>
      <c r="PJZ8" s="135"/>
      <c r="PKA8" s="135"/>
      <c r="PKB8" s="135"/>
      <c r="PKC8" s="135"/>
      <c r="PKD8" s="135"/>
      <c r="PKE8" s="135"/>
      <c r="PKF8" s="135"/>
      <c r="PKG8" s="135"/>
      <c r="PKH8" s="135"/>
      <c r="PKI8" s="135"/>
      <c r="PKJ8" s="135"/>
      <c r="PKK8" s="135"/>
      <c r="PKL8" s="135"/>
      <c r="PKM8" s="135"/>
      <c r="PKN8" s="135"/>
      <c r="PKO8" s="135"/>
      <c r="PKP8" s="135"/>
      <c r="PKQ8" s="135"/>
      <c r="PKR8" s="135"/>
      <c r="PKS8" s="135"/>
      <c r="PKT8" s="135"/>
      <c r="PKU8" s="135"/>
      <c r="PKV8" s="135"/>
      <c r="PKW8" s="135"/>
      <c r="PKX8" s="135"/>
      <c r="PKY8" s="135"/>
      <c r="PKZ8" s="135"/>
      <c r="PLA8" s="135"/>
      <c r="PLB8" s="135"/>
      <c r="PLC8" s="135"/>
      <c r="PLD8" s="135"/>
      <c r="PLE8" s="135"/>
      <c r="PLF8" s="135"/>
      <c r="PLG8" s="135"/>
      <c r="PLH8" s="135"/>
      <c r="PLI8" s="135"/>
      <c r="PLJ8" s="135"/>
      <c r="PLK8" s="135"/>
      <c r="PLL8" s="135"/>
      <c r="PLM8" s="135"/>
      <c r="PLN8" s="135"/>
      <c r="PLO8" s="135"/>
      <c r="PLP8" s="135"/>
      <c r="PLQ8" s="135"/>
      <c r="PLR8" s="135"/>
      <c r="PLS8" s="135"/>
      <c r="PLT8" s="135"/>
      <c r="PLU8" s="135"/>
      <c r="PLV8" s="135"/>
      <c r="PLW8" s="135"/>
      <c r="PLX8" s="135"/>
      <c r="PLY8" s="135"/>
      <c r="PLZ8" s="135"/>
      <c r="PMA8" s="135"/>
      <c r="PMB8" s="135"/>
      <c r="PMC8" s="135"/>
      <c r="PMD8" s="135"/>
      <c r="PME8" s="135"/>
      <c r="PMF8" s="135"/>
      <c r="PMG8" s="135"/>
      <c r="PMH8" s="135"/>
      <c r="PMI8" s="135"/>
      <c r="PMJ8" s="135"/>
      <c r="PMK8" s="135"/>
      <c r="PML8" s="135"/>
      <c r="PMM8" s="135"/>
      <c r="PMN8" s="135"/>
      <c r="PMO8" s="135"/>
      <c r="PMP8" s="135"/>
      <c r="PMQ8" s="135"/>
      <c r="PMR8" s="135"/>
      <c r="PMS8" s="135"/>
      <c r="PMT8" s="135"/>
      <c r="PMU8" s="135"/>
      <c r="PMV8" s="135"/>
      <c r="PMW8" s="135"/>
      <c r="PMX8" s="135"/>
      <c r="PMY8" s="135"/>
      <c r="PMZ8" s="135"/>
      <c r="PNA8" s="135"/>
      <c r="PNB8" s="135"/>
      <c r="PNC8" s="135"/>
      <c r="PND8" s="135"/>
      <c r="PNE8" s="135"/>
      <c r="PNF8" s="135"/>
      <c r="PNG8" s="135"/>
      <c r="PNH8" s="135"/>
      <c r="PNI8" s="135"/>
      <c r="PNJ8" s="135"/>
      <c r="PNK8" s="135"/>
      <c r="PNL8" s="135"/>
      <c r="PNM8" s="135"/>
      <c r="PNN8" s="135"/>
      <c r="PNO8" s="135"/>
      <c r="PNP8" s="135"/>
      <c r="PNQ8" s="135"/>
      <c r="PNR8" s="135"/>
      <c r="PNS8" s="135"/>
      <c r="PNT8" s="135"/>
      <c r="PNU8" s="135"/>
      <c r="PNV8" s="135"/>
      <c r="PNW8" s="135"/>
      <c r="PNX8" s="135"/>
      <c r="PNY8" s="135"/>
      <c r="PNZ8" s="135"/>
      <c r="POA8" s="135"/>
      <c r="POB8" s="135"/>
      <c r="POC8" s="135"/>
      <c r="POD8" s="135"/>
      <c r="POE8" s="135"/>
      <c r="POF8" s="135"/>
      <c r="POG8" s="135"/>
      <c r="POH8" s="135"/>
      <c r="POI8" s="135"/>
      <c r="POJ8" s="135"/>
      <c r="POK8" s="135"/>
      <c r="POL8" s="135"/>
      <c r="POM8" s="135"/>
      <c r="PON8" s="135"/>
      <c r="POO8" s="135"/>
      <c r="POP8" s="135"/>
      <c r="POQ8" s="135"/>
      <c r="POR8" s="135"/>
      <c r="POS8" s="135"/>
      <c r="POT8" s="135"/>
      <c r="POU8" s="135"/>
      <c r="POV8" s="135"/>
      <c r="POW8" s="135"/>
      <c r="POX8" s="135"/>
      <c r="POY8" s="135"/>
      <c r="POZ8" s="135"/>
      <c r="PPA8" s="135"/>
      <c r="PPB8" s="135"/>
      <c r="PPC8" s="135"/>
      <c r="PPD8" s="135"/>
      <c r="PPE8" s="135"/>
      <c r="PPF8" s="135"/>
      <c r="PPG8" s="135"/>
      <c r="PPH8" s="135"/>
      <c r="PPI8" s="135"/>
      <c r="PPJ8" s="135"/>
      <c r="PPK8" s="135"/>
      <c r="PPL8" s="135"/>
      <c r="PPM8" s="135"/>
      <c r="PPN8" s="135"/>
      <c r="PPO8" s="135"/>
      <c r="PPP8" s="135"/>
      <c r="PPQ8" s="135"/>
      <c r="PPR8" s="135"/>
      <c r="PPS8" s="135"/>
      <c r="PPT8" s="135"/>
      <c r="PPU8" s="135"/>
      <c r="PPV8" s="135"/>
      <c r="PPW8" s="135"/>
      <c r="PPX8" s="135"/>
      <c r="PPY8" s="135"/>
      <c r="PPZ8" s="135"/>
      <c r="PQA8" s="135"/>
      <c r="PQB8" s="135"/>
      <c r="PQC8" s="135"/>
      <c r="PQD8" s="135"/>
      <c r="PQE8" s="135"/>
      <c r="PQF8" s="135"/>
      <c r="PQG8" s="135"/>
      <c r="PQH8" s="135"/>
      <c r="PQI8" s="135"/>
      <c r="PQJ8" s="135"/>
      <c r="PQK8" s="135"/>
      <c r="PQL8" s="135"/>
      <c r="PQM8" s="135"/>
      <c r="PQN8" s="135"/>
      <c r="PQO8" s="135"/>
      <c r="PQP8" s="135"/>
      <c r="PQQ8" s="135"/>
      <c r="PQR8" s="135"/>
      <c r="PQS8" s="135"/>
      <c r="PQT8" s="135"/>
      <c r="PQU8" s="135"/>
      <c r="PQV8" s="135"/>
      <c r="PQW8" s="135"/>
      <c r="PQX8" s="135"/>
      <c r="PQY8" s="135"/>
      <c r="PQZ8" s="135"/>
      <c r="PRA8" s="135"/>
      <c r="PRB8" s="135"/>
      <c r="PRC8" s="135"/>
      <c r="PRD8" s="135"/>
      <c r="PRE8" s="135"/>
      <c r="PRF8" s="135"/>
      <c r="PRG8" s="135"/>
      <c r="PRH8" s="135"/>
      <c r="PRI8" s="135"/>
      <c r="PRJ8" s="135"/>
      <c r="PRK8" s="135"/>
      <c r="PRL8" s="135"/>
      <c r="PRM8" s="135"/>
      <c r="PRN8" s="135"/>
      <c r="PRO8" s="135"/>
      <c r="PRP8" s="135"/>
      <c r="PRQ8" s="135"/>
      <c r="PRR8" s="135"/>
      <c r="PRS8" s="135"/>
      <c r="PRT8" s="135"/>
      <c r="PRU8" s="135"/>
      <c r="PRV8" s="135"/>
      <c r="PRW8" s="135"/>
      <c r="PRX8" s="135"/>
      <c r="PRY8" s="135"/>
      <c r="PRZ8" s="135"/>
      <c r="PSA8" s="135"/>
      <c r="PSB8" s="135"/>
      <c r="PSC8" s="135"/>
      <c r="PSD8" s="135"/>
      <c r="PSE8" s="135"/>
      <c r="PSF8" s="135"/>
      <c r="PSG8" s="135"/>
      <c r="PSH8" s="135"/>
      <c r="PSI8" s="135"/>
      <c r="PSJ8" s="135"/>
      <c r="PSK8" s="135"/>
      <c r="PSL8" s="135"/>
      <c r="PSM8" s="135"/>
      <c r="PSN8" s="135"/>
      <c r="PSO8" s="135"/>
      <c r="PSP8" s="135"/>
      <c r="PSQ8" s="135"/>
      <c r="PSR8" s="135"/>
      <c r="PSS8" s="135"/>
      <c r="PST8" s="135"/>
      <c r="PSU8" s="135"/>
      <c r="PSV8" s="135"/>
      <c r="PSW8" s="135"/>
      <c r="PSX8" s="135"/>
      <c r="PSY8" s="135"/>
      <c r="PSZ8" s="135"/>
      <c r="PTA8" s="135"/>
      <c r="PTB8" s="135"/>
      <c r="PTC8" s="135"/>
      <c r="PTD8" s="135"/>
      <c r="PTE8" s="135"/>
      <c r="PTF8" s="135"/>
      <c r="PTG8" s="135"/>
      <c r="PTH8" s="135"/>
      <c r="PTI8" s="135"/>
      <c r="PTJ8" s="135"/>
      <c r="PTK8" s="135"/>
      <c r="PTL8" s="135"/>
      <c r="PTM8" s="135"/>
      <c r="PTN8" s="135"/>
      <c r="PTO8" s="135"/>
      <c r="PTP8" s="135"/>
      <c r="PTQ8" s="135"/>
      <c r="PTR8" s="135"/>
      <c r="PTS8" s="135"/>
      <c r="PTT8" s="135"/>
      <c r="PTU8" s="135"/>
      <c r="PTV8" s="135"/>
      <c r="PTW8" s="135"/>
      <c r="PTX8" s="135"/>
      <c r="PTY8" s="135"/>
      <c r="PTZ8" s="135"/>
      <c r="PUA8" s="135"/>
      <c r="PUB8" s="135"/>
      <c r="PUC8" s="135"/>
      <c r="PUD8" s="135"/>
      <c r="PUE8" s="135"/>
      <c r="PUF8" s="135"/>
      <c r="PUG8" s="135"/>
      <c r="PUH8" s="135"/>
      <c r="PUI8" s="135"/>
      <c r="PUJ8" s="135"/>
      <c r="PUK8" s="135"/>
      <c r="PUL8" s="135"/>
      <c r="PUM8" s="135"/>
      <c r="PUN8" s="135"/>
      <c r="PUO8" s="135"/>
      <c r="PUP8" s="135"/>
      <c r="PUQ8" s="135"/>
      <c r="PUR8" s="135"/>
      <c r="PUS8" s="135"/>
      <c r="PUT8" s="135"/>
      <c r="PUU8" s="135"/>
      <c r="PUV8" s="135"/>
      <c r="PUW8" s="135"/>
      <c r="PUX8" s="135"/>
      <c r="PUY8" s="135"/>
      <c r="PUZ8" s="135"/>
      <c r="PVA8" s="135"/>
      <c r="PVB8" s="135"/>
      <c r="PVC8" s="135"/>
      <c r="PVD8" s="135"/>
      <c r="PVE8" s="135"/>
      <c r="PVF8" s="135"/>
      <c r="PVG8" s="135"/>
      <c r="PVH8" s="135"/>
      <c r="PVI8" s="135"/>
      <c r="PVJ8" s="135"/>
      <c r="PVK8" s="135"/>
      <c r="PVL8" s="135"/>
      <c r="PVM8" s="135"/>
      <c r="PVN8" s="135"/>
      <c r="PVO8" s="135"/>
      <c r="PVP8" s="135"/>
      <c r="PVQ8" s="135"/>
      <c r="PVR8" s="135"/>
      <c r="PVS8" s="135"/>
      <c r="PVT8" s="135"/>
      <c r="PVU8" s="135"/>
      <c r="PVV8" s="135"/>
      <c r="PVW8" s="135"/>
      <c r="PVX8" s="135"/>
      <c r="PVY8" s="135"/>
      <c r="PVZ8" s="135"/>
      <c r="PWA8" s="135"/>
      <c r="PWB8" s="135"/>
      <c r="PWC8" s="135"/>
      <c r="PWD8" s="135"/>
      <c r="PWE8" s="135"/>
      <c r="PWF8" s="135"/>
      <c r="PWG8" s="135"/>
      <c r="PWH8" s="135"/>
      <c r="PWI8" s="135"/>
      <c r="PWJ8" s="135"/>
      <c r="PWK8" s="135"/>
      <c r="PWL8" s="135"/>
      <c r="PWM8" s="135"/>
      <c r="PWN8" s="135"/>
      <c r="PWO8" s="135"/>
      <c r="PWP8" s="135"/>
      <c r="PWQ8" s="135"/>
      <c r="PWR8" s="135"/>
      <c r="PWS8" s="135"/>
      <c r="PWT8" s="135"/>
      <c r="PWU8" s="135"/>
      <c r="PWV8" s="135"/>
      <c r="PWW8" s="135"/>
      <c r="PWX8" s="135"/>
      <c r="PWY8" s="135"/>
      <c r="PWZ8" s="135"/>
      <c r="PXA8" s="135"/>
      <c r="PXB8" s="135"/>
      <c r="PXC8" s="135"/>
      <c r="PXD8" s="135"/>
      <c r="PXE8" s="135"/>
      <c r="PXF8" s="135"/>
      <c r="PXG8" s="135"/>
      <c r="PXH8" s="135"/>
      <c r="PXI8" s="135"/>
      <c r="PXJ8" s="135"/>
      <c r="PXK8" s="135"/>
      <c r="PXL8" s="135"/>
      <c r="PXM8" s="135"/>
      <c r="PXN8" s="135"/>
      <c r="PXO8" s="135"/>
      <c r="PXP8" s="135"/>
      <c r="PXQ8" s="135"/>
      <c r="PXR8" s="135"/>
      <c r="PXS8" s="135"/>
      <c r="PXT8" s="135"/>
      <c r="PXU8" s="135"/>
      <c r="PXV8" s="135"/>
      <c r="PXW8" s="135"/>
      <c r="PXX8" s="135"/>
      <c r="PXY8" s="135"/>
      <c r="PXZ8" s="135"/>
      <c r="PYA8" s="135"/>
      <c r="PYB8" s="135"/>
      <c r="PYC8" s="135"/>
      <c r="PYD8" s="135"/>
      <c r="PYE8" s="135"/>
      <c r="PYF8" s="135"/>
      <c r="PYG8" s="135"/>
      <c r="PYH8" s="135"/>
      <c r="PYI8" s="135"/>
      <c r="PYJ8" s="135"/>
      <c r="PYK8" s="135"/>
      <c r="PYL8" s="135"/>
      <c r="PYM8" s="135"/>
      <c r="PYN8" s="135"/>
      <c r="PYO8" s="135"/>
      <c r="PYP8" s="135"/>
      <c r="PYQ8" s="135"/>
      <c r="PYR8" s="135"/>
      <c r="PYS8" s="135"/>
      <c r="PYT8" s="135"/>
      <c r="PYU8" s="135"/>
      <c r="PYV8" s="135"/>
      <c r="PYW8" s="135"/>
      <c r="PYX8" s="135"/>
      <c r="PYY8" s="135"/>
      <c r="PYZ8" s="135"/>
      <c r="PZA8" s="135"/>
      <c r="PZB8" s="135"/>
      <c r="PZC8" s="135"/>
      <c r="PZD8" s="135"/>
      <c r="PZE8" s="135"/>
      <c r="PZF8" s="135"/>
      <c r="PZG8" s="135"/>
      <c r="PZH8" s="135"/>
      <c r="PZI8" s="135"/>
      <c r="PZJ8" s="135"/>
      <c r="PZK8" s="135"/>
      <c r="PZL8" s="135"/>
      <c r="PZM8" s="135"/>
      <c r="PZN8" s="135"/>
      <c r="PZO8" s="135"/>
      <c r="PZP8" s="135"/>
      <c r="PZQ8" s="135"/>
      <c r="PZR8" s="135"/>
      <c r="PZS8" s="135"/>
      <c r="PZT8" s="135"/>
      <c r="PZU8" s="135"/>
      <c r="PZV8" s="135"/>
      <c r="PZW8" s="135"/>
      <c r="PZX8" s="135"/>
      <c r="PZY8" s="135"/>
      <c r="PZZ8" s="135"/>
      <c r="QAA8" s="135"/>
      <c r="QAB8" s="135"/>
      <c r="QAC8" s="135"/>
      <c r="QAD8" s="135"/>
      <c r="QAE8" s="135"/>
      <c r="QAF8" s="135"/>
      <c r="QAG8" s="135"/>
      <c r="QAH8" s="135"/>
      <c r="QAI8" s="135"/>
      <c r="QAJ8" s="135"/>
      <c r="QAK8" s="135"/>
      <c r="QAL8" s="135"/>
      <c r="QAM8" s="135"/>
      <c r="QAN8" s="135"/>
      <c r="QAO8" s="135"/>
      <c r="QAP8" s="135"/>
      <c r="QAQ8" s="135"/>
      <c r="QAR8" s="135"/>
      <c r="QAS8" s="135"/>
      <c r="QAT8" s="135"/>
      <c r="QAU8" s="135"/>
      <c r="QAV8" s="135"/>
      <c r="QAW8" s="135"/>
      <c r="QAX8" s="135"/>
      <c r="QAY8" s="135"/>
      <c r="QAZ8" s="135"/>
      <c r="QBA8" s="135"/>
      <c r="QBB8" s="135"/>
      <c r="QBC8" s="135"/>
      <c r="QBD8" s="135"/>
      <c r="QBE8" s="135"/>
      <c r="QBF8" s="135"/>
      <c r="QBG8" s="135"/>
      <c r="QBH8" s="135"/>
      <c r="QBI8" s="135"/>
      <c r="QBJ8" s="135"/>
      <c r="QBK8" s="135"/>
      <c r="QBL8" s="135"/>
      <c r="QBM8" s="135"/>
      <c r="QBN8" s="135"/>
      <c r="QBO8" s="135"/>
      <c r="QBP8" s="135"/>
      <c r="QBQ8" s="135"/>
      <c r="QBR8" s="135"/>
      <c r="QBS8" s="135"/>
      <c r="QBT8" s="135"/>
      <c r="QBU8" s="135"/>
      <c r="QBV8" s="135"/>
      <c r="QBW8" s="135"/>
      <c r="QBX8" s="135"/>
      <c r="QBY8" s="135"/>
      <c r="QBZ8" s="135"/>
      <c r="QCA8" s="135"/>
      <c r="QCB8" s="135"/>
      <c r="QCC8" s="135"/>
      <c r="QCD8" s="135"/>
      <c r="QCE8" s="135"/>
      <c r="QCF8" s="135"/>
      <c r="QCG8" s="135"/>
      <c r="QCH8" s="135"/>
      <c r="QCI8" s="135"/>
      <c r="QCJ8" s="135"/>
      <c r="QCK8" s="135"/>
      <c r="QCL8" s="135"/>
      <c r="QCM8" s="135"/>
      <c r="QCN8" s="135"/>
      <c r="QCO8" s="135"/>
      <c r="QCP8" s="135"/>
      <c r="QCQ8" s="135"/>
      <c r="QCR8" s="135"/>
      <c r="QCS8" s="135"/>
      <c r="QCT8" s="135"/>
      <c r="QCU8" s="135"/>
      <c r="QCV8" s="135"/>
      <c r="QCW8" s="135"/>
      <c r="QCX8" s="135"/>
      <c r="QCY8" s="135"/>
      <c r="QCZ8" s="135"/>
      <c r="QDA8" s="135"/>
      <c r="QDB8" s="135"/>
      <c r="QDC8" s="135"/>
      <c r="QDD8" s="135"/>
      <c r="QDE8" s="135"/>
      <c r="QDF8" s="135"/>
      <c r="QDG8" s="135"/>
      <c r="QDH8" s="135"/>
      <c r="QDI8" s="135"/>
      <c r="QDJ8" s="135"/>
      <c r="QDK8" s="135"/>
      <c r="QDL8" s="135"/>
      <c r="QDM8" s="135"/>
      <c r="QDN8" s="135"/>
      <c r="QDO8" s="135"/>
      <c r="QDP8" s="135"/>
      <c r="QDQ8" s="135"/>
      <c r="QDR8" s="135"/>
      <c r="QDS8" s="135"/>
      <c r="QDT8" s="135"/>
      <c r="QDU8" s="135"/>
      <c r="QDV8" s="135"/>
      <c r="QDW8" s="135"/>
      <c r="QDX8" s="135"/>
      <c r="QDY8" s="135"/>
      <c r="QDZ8" s="135"/>
      <c r="QEA8" s="135"/>
      <c r="QEB8" s="135"/>
      <c r="QEC8" s="135"/>
      <c r="QED8" s="135"/>
      <c r="QEE8" s="135"/>
      <c r="QEF8" s="135"/>
      <c r="QEG8" s="135"/>
      <c r="QEH8" s="135"/>
      <c r="QEI8" s="135"/>
      <c r="QEJ8" s="135"/>
      <c r="QEK8" s="135"/>
      <c r="QEL8" s="135"/>
      <c r="QEM8" s="135"/>
      <c r="QEN8" s="135"/>
      <c r="QEO8" s="135"/>
      <c r="QEP8" s="135"/>
      <c r="QEQ8" s="135"/>
      <c r="QER8" s="135"/>
      <c r="QES8" s="135"/>
      <c r="QET8" s="135"/>
      <c r="QEU8" s="135"/>
      <c r="QEV8" s="135"/>
      <c r="QEW8" s="135"/>
      <c r="QEX8" s="135"/>
      <c r="QEY8" s="135"/>
      <c r="QEZ8" s="135"/>
      <c r="QFA8" s="135"/>
      <c r="QFB8" s="135"/>
      <c r="QFC8" s="135"/>
      <c r="QFD8" s="135"/>
      <c r="QFE8" s="135"/>
      <c r="QFF8" s="135"/>
      <c r="QFG8" s="135"/>
      <c r="QFH8" s="135"/>
      <c r="QFI8" s="135"/>
      <c r="QFJ8" s="135"/>
      <c r="QFK8" s="135"/>
      <c r="QFL8" s="135"/>
      <c r="QFM8" s="135"/>
      <c r="QFN8" s="135"/>
      <c r="QFO8" s="135"/>
      <c r="QFP8" s="135"/>
      <c r="QFQ8" s="135"/>
      <c r="QFR8" s="135"/>
      <c r="QFS8" s="135"/>
      <c r="QFT8" s="135"/>
      <c r="QFU8" s="135"/>
      <c r="QFV8" s="135"/>
      <c r="QFW8" s="135"/>
      <c r="QFX8" s="135"/>
      <c r="QFY8" s="135"/>
      <c r="QFZ8" s="135"/>
      <c r="QGA8" s="135"/>
      <c r="QGB8" s="135"/>
      <c r="QGC8" s="135"/>
      <c r="QGD8" s="135"/>
      <c r="QGE8" s="135"/>
      <c r="QGF8" s="135"/>
      <c r="QGG8" s="135"/>
      <c r="QGH8" s="135"/>
      <c r="QGI8" s="135"/>
      <c r="QGJ8" s="135"/>
      <c r="QGK8" s="135"/>
      <c r="QGL8" s="135"/>
      <c r="QGM8" s="135"/>
      <c r="QGN8" s="135"/>
      <c r="QGO8" s="135"/>
      <c r="QGP8" s="135"/>
      <c r="QGQ8" s="135"/>
      <c r="QGR8" s="135"/>
      <c r="QGS8" s="135"/>
      <c r="QGT8" s="135"/>
      <c r="QGU8" s="135"/>
      <c r="QGV8" s="135"/>
      <c r="QGW8" s="135"/>
      <c r="QGX8" s="135"/>
      <c r="QGY8" s="135"/>
      <c r="QGZ8" s="135"/>
      <c r="QHA8" s="135"/>
      <c r="QHB8" s="135"/>
      <c r="QHC8" s="135"/>
      <c r="QHD8" s="135"/>
      <c r="QHE8" s="135"/>
      <c r="QHF8" s="135"/>
      <c r="QHG8" s="135"/>
      <c r="QHH8" s="135"/>
      <c r="QHI8" s="135"/>
      <c r="QHJ8" s="135"/>
      <c r="QHK8" s="135"/>
      <c r="QHL8" s="135"/>
      <c r="QHM8" s="135"/>
      <c r="QHN8" s="135"/>
      <c r="QHO8" s="135"/>
      <c r="QHP8" s="135"/>
      <c r="QHQ8" s="135"/>
      <c r="QHR8" s="135"/>
      <c r="QHS8" s="135"/>
      <c r="QHT8" s="135"/>
      <c r="QHU8" s="135"/>
      <c r="QHV8" s="135"/>
      <c r="QHW8" s="135"/>
      <c r="QHX8" s="135"/>
      <c r="QHY8" s="135"/>
      <c r="QHZ8" s="135"/>
      <c r="QIA8" s="135"/>
      <c r="QIB8" s="135"/>
      <c r="QIC8" s="135"/>
      <c r="QID8" s="135"/>
      <c r="QIE8" s="135"/>
      <c r="QIF8" s="135"/>
      <c r="QIG8" s="135"/>
      <c r="QIH8" s="135"/>
      <c r="QII8" s="135"/>
      <c r="QIJ8" s="135"/>
      <c r="QIK8" s="135"/>
      <c r="QIL8" s="135"/>
      <c r="QIM8" s="135"/>
      <c r="QIN8" s="135"/>
      <c r="QIO8" s="135"/>
      <c r="QIP8" s="135"/>
      <c r="QIQ8" s="135"/>
      <c r="QIR8" s="135"/>
      <c r="QIS8" s="135"/>
      <c r="QIT8" s="135"/>
      <c r="QIU8" s="135"/>
      <c r="QIV8" s="135"/>
      <c r="QIW8" s="135"/>
      <c r="QIX8" s="135"/>
      <c r="QIY8" s="135"/>
      <c r="QIZ8" s="135"/>
      <c r="QJA8" s="135"/>
      <c r="QJB8" s="135"/>
      <c r="QJC8" s="135"/>
      <c r="QJD8" s="135"/>
      <c r="QJE8" s="135"/>
      <c r="QJF8" s="135"/>
      <c r="QJG8" s="135"/>
      <c r="QJH8" s="135"/>
      <c r="QJI8" s="135"/>
      <c r="QJJ8" s="135"/>
      <c r="QJK8" s="135"/>
      <c r="QJL8" s="135"/>
      <c r="QJM8" s="135"/>
      <c r="QJN8" s="135"/>
      <c r="QJO8" s="135"/>
      <c r="QJP8" s="135"/>
      <c r="QJQ8" s="135"/>
      <c r="QJR8" s="135"/>
      <c r="QJS8" s="135"/>
      <c r="QJT8" s="135"/>
      <c r="QJU8" s="135"/>
      <c r="QJV8" s="135"/>
      <c r="QJW8" s="135"/>
      <c r="QJX8" s="135"/>
      <c r="QJY8" s="135"/>
      <c r="QJZ8" s="135"/>
      <c r="QKA8" s="135"/>
      <c r="QKB8" s="135"/>
      <c r="QKC8" s="135"/>
      <c r="QKD8" s="135"/>
      <c r="QKE8" s="135"/>
      <c r="QKF8" s="135"/>
      <c r="QKG8" s="135"/>
      <c r="QKH8" s="135"/>
      <c r="QKI8" s="135"/>
      <c r="QKJ8" s="135"/>
      <c r="QKK8" s="135"/>
      <c r="QKL8" s="135"/>
      <c r="QKM8" s="135"/>
      <c r="QKN8" s="135"/>
      <c r="QKO8" s="135"/>
      <c r="QKP8" s="135"/>
      <c r="QKQ8" s="135"/>
      <c r="QKR8" s="135"/>
      <c r="QKS8" s="135"/>
      <c r="QKT8" s="135"/>
      <c r="QKU8" s="135"/>
      <c r="QKV8" s="135"/>
      <c r="QKW8" s="135"/>
      <c r="QKX8" s="135"/>
      <c r="QKY8" s="135"/>
      <c r="QKZ8" s="135"/>
      <c r="QLA8" s="135"/>
      <c r="QLB8" s="135"/>
      <c r="QLC8" s="135"/>
      <c r="QLD8" s="135"/>
      <c r="QLE8" s="135"/>
      <c r="QLF8" s="135"/>
      <c r="QLG8" s="135"/>
      <c r="QLH8" s="135"/>
      <c r="QLI8" s="135"/>
      <c r="QLJ8" s="135"/>
      <c r="QLK8" s="135"/>
      <c r="QLL8" s="135"/>
      <c r="QLM8" s="135"/>
      <c r="QLN8" s="135"/>
      <c r="QLO8" s="135"/>
      <c r="QLP8" s="135"/>
      <c r="QLQ8" s="135"/>
      <c r="QLR8" s="135"/>
      <c r="QLS8" s="135"/>
      <c r="QLT8" s="135"/>
      <c r="QLU8" s="135"/>
      <c r="QLV8" s="135"/>
      <c r="QLW8" s="135"/>
      <c r="QLX8" s="135"/>
      <c r="QLY8" s="135"/>
      <c r="QLZ8" s="135"/>
      <c r="QMA8" s="135"/>
      <c r="QMB8" s="135"/>
      <c r="QMC8" s="135"/>
      <c r="QMD8" s="135"/>
      <c r="QME8" s="135"/>
      <c r="QMF8" s="135"/>
      <c r="QMG8" s="135"/>
      <c r="QMH8" s="135"/>
      <c r="QMI8" s="135"/>
      <c r="QMJ8" s="135"/>
      <c r="QMK8" s="135"/>
      <c r="QML8" s="135"/>
      <c r="QMM8" s="135"/>
      <c r="QMN8" s="135"/>
      <c r="QMO8" s="135"/>
      <c r="QMP8" s="135"/>
      <c r="QMQ8" s="135"/>
      <c r="QMR8" s="135"/>
      <c r="QMS8" s="135"/>
      <c r="QMT8" s="135"/>
      <c r="QMU8" s="135"/>
      <c r="QMV8" s="135"/>
      <c r="QMW8" s="135"/>
      <c r="QMX8" s="135"/>
      <c r="QMY8" s="135"/>
      <c r="QMZ8" s="135"/>
      <c r="QNA8" s="135"/>
      <c r="QNB8" s="135"/>
      <c r="QNC8" s="135"/>
      <c r="QND8" s="135"/>
      <c r="QNE8" s="135"/>
      <c r="QNF8" s="135"/>
      <c r="QNG8" s="135"/>
      <c r="QNH8" s="135"/>
      <c r="QNI8" s="135"/>
      <c r="QNJ8" s="135"/>
      <c r="QNK8" s="135"/>
      <c r="QNL8" s="135"/>
      <c r="QNM8" s="135"/>
      <c r="QNN8" s="135"/>
      <c r="QNO8" s="135"/>
      <c r="QNP8" s="135"/>
      <c r="QNQ8" s="135"/>
      <c r="QNR8" s="135"/>
      <c r="QNS8" s="135"/>
      <c r="QNT8" s="135"/>
      <c r="QNU8" s="135"/>
      <c r="QNV8" s="135"/>
      <c r="QNW8" s="135"/>
      <c r="QNX8" s="135"/>
      <c r="QNY8" s="135"/>
      <c r="QNZ8" s="135"/>
      <c r="QOA8" s="135"/>
      <c r="QOB8" s="135"/>
      <c r="QOC8" s="135"/>
      <c r="QOD8" s="135"/>
      <c r="QOE8" s="135"/>
      <c r="QOF8" s="135"/>
      <c r="QOG8" s="135"/>
      <c r="QOH8" s="135"/>
      <c r="QOI8" s="135"/>
      <c r="QOJ8" s="135"/>
      <c r="QOK8" s="135"/>
      <c r="QOL8" s="135"/>
      <c r="QOM8" s="135"/>
      <c r="QON8" s="135"/>
      <c r="QOO8" s="135"/>
      <c r="QOP8" s="135"/>
      <c r="QOQ8" s="135"/>
      <c r="QOR8" s="135"/>
      <c r="QOS8" s="135"/>
      <c r="QOT8" s="135"/>
      <c r="QOU8" s="135"/>
      <c r="QOV8" s="135"/>
      <c r="QOW8" s="135"/>
      <c r="QOX8" s="135"/>
      <c r="QOY8" s="135"/>
      <c r="QOZ8" s="135"/>
      <c r="QPA8" s="135"/>
      <c r="QPB8" s="135"/>
      <c r="QPC8" s="135"/>
      <c r="QPD8" s="135"/>
      <c r="QPE8" s="135"/>
      <c r="QPF8" s="135"/>
      <c r="QPG8" s="135"/>
      <c r="QPH8" s="135"/>
      <c r="QPI8" s="135"/>
      <c r="QPJ8" s="135"/>
      <c r="QPK8" s="135"/>
      <c r="QPL8" s="135"/>
      <c r="QPM8" s="135"/>
      <c r="QPN8" s="135"/>
      <c r="QPO8" s="135"/>
      <c r="QPP8" s="135"/>
      <c r="QPQ8" s="135"/>
      <c r="QPR8" s="135"/>
      <c r="QPS8" s="135"/>
      <c r="QPT8" s="135"/>
      <c r="QPU8" s="135"/>
      <c r="QPV8" s="135"/>
      <c r="QPW8" s="135"/>
      <c r="QPX8" s="135"/>
      <c r="QPY8" s="135"/>
      <c r="QPZ8" s="135"/>
      <c r="QQA8" s="135"/>
      <c r="QQB8" s="135"/>
      <c r="QQC8" s="135"/>
      <c r="QQD8" s="135"/>
      <c r="QQE8" s="135"/>
      <c r="QQF8" s="135"/>
      <c r="QQG8" s="135"/>
      <c r="QQH8" s="135"/>
      <c r="QQI8" s="135"/>
      <c r="QQJ8" s="135"/>
      <c r="QQK8" s="135"/>
      <c r="QQL8" s="135"/>
      <c r="QQM8" s="135"/>
      <c r="QQN8" s="135"/>
      <c r="QQO8" s="135"/>
      <c r="QQP8" s="135"/>
      <c r="QQQ8" s="135"/>
      <c r="QQR8" s="135"/>
      <c r="QQS8" s="135"/>
      <c r="QQT8" s="135"/>
      <c r="QQU8" s="135"/>
      <c r="QQV8" s="135"/>
      <c r="QQW8" s="135"/>
      <c r="QQX8" s="135"/>
      <c r="QQY8" s="135"/>
      <c r="QQZ8" s="135"/>
      <c r="QRA8" s="135"/>
      <c r="QRB8" s="135"/>
      <c r="QRC8" s="135"/>
      <c r="QRD8" s="135"/>
      <c r="QRE8" s="135"/>
      <c r="QRF8" s="135"/>
      <c r="QRG8" s="135"/>
      <c r="QRH8" s="135"/>
      <c r="QRI8" s="135"/>
      <c r="QRJ8" s="135"/>
      <c r="QRK8" s="135"/>
      <c r="QRL8" s="135"/>
      <c r="QRM8" s="135"/>
      <c r="QRN8" s="135"/>
      <c r="QRO8" s="135"/>
      <c r="QRP8" s="135"/>
      <c r="QRQ8" s="135"/>
      <c r="QRR8" s="135"/>
      <c r="QRS8" s="135"/>
      <c r="QRT8" s="135"/>
      <c r="QRU8" s="135"/>
      <c r="QRV8" s="135"/>
      <c r="QRW8" s="135"/>
      <c r="QRX8" s="135"/>
      <c r="QRY8" s="135"/>
      <c r="QRZ8" s="135"/>
      <c r="QSA8" s="135"/>
      <c r="QSB8" s="135"/>
      <c r="QSC8" s="135"/>
      <c r="QSD8" s="135"/>
      <c r="QSE8" s="135"/>
      <c r="QSF8" s="135"/>
      <c r="QSG8" s="135"/>
      <c r="QSH8" s="135"/>
      <c r="QSI8" s="135"/>
      <c r="QSJ8" s="135"/>
      <c r="QSK8" s="135"/>
      <c r="QSL8" s="135"/>
      <c r="QSM8" s="135"/>
      <c r="QSN8" s="135"/>
      <c r="QSO8" s="135"/>
      <c r="QSP8" s="135"/>
      <c r="QSQ8" s="135"/>
      <c r="QSR8" s="135"/>
      <c r="QSS8" s="135"/>
      <c r="QST8" s="135"/>
      <c r="QSU8" s="135"/>
      <c r="QSV8" s="135"/>
      <c r="QSW8" s="135"/>
      <c r="QSX8" s="135"/>
      <c r="QSY8" s="135"/>
      <c r="QSZ8" s="135"/>
      <c r="QTA8" s="135"/>
      <c r="QTB8" s="135"/>
      <c r="QTC8" s="135"/>
      <c r="QTD8" s="135"/>
      <c r="QTE8" s="135"/>
      <c r="QTF8" s="135"/>
      <c r="QTG8" s="135"/>
      <c r="QTH8" s="135"/>
      <c r="QTI8" s="135"/>
      <c r="QTJ8" s="135"/>
      <c r="QTK8" s="135"/>
      <c r="QTL8" s="135"/>
      <c r="QTM8" s="135"/>
      <c r="QTN8" s="135"/>
      <c r="QTO8" s="135"/>
      <c r="QTP8" s="135"/>
      <c r="QTQ8" s="135"/>
      <c r="QTR8" s="135"/>
      <c r="QTS8" s="135"/>
      <c r="QTT8" s="135"/>
      <c r="QTU8" s="135"/>
      <c r="QTV8" s="135"/>
      <c r="QTW8" s="135"/>
      <c r="QTX8" s="135"/>
      <c r="QTY8" s="135"/>
      <c r="QTZ8" s="135"/>
      <c r="QUA8" s="135"/>
      <c r="QUB8" s="135"/>
      <c r="QUC8" s="135"/>
      <c r="QUD8" s="135"/>
      <c r="QUE8" s="135"/>
      <c r="QUF8" s="135"/>
      <c r="QUG8" s="135"/>
      <c r="QUH8" s="135"/>
      <c r="QUI8" s="135"/>
      <c r="QUJ8" s="135"/>
      <c r="QUK8" s="135"/>
      <c r="QUL8" s="135"/>
      <c r="QUM8" s="135"/>
      <c r="QUN8" s="135"/>
      <c r="QUO8" s="135"/>
      <c r="QUP8" s="135"/>
      <c r="QUQ8" s="135"/>
      <c r="QUR8" s="135"/>
      <c r="QUS8" s="135"/>
      <c r="QUT8" s="135"/>
      <c r="QUU8" s="135"/>
      <c r="QUV8" s="135"/>
      <c r="QUW8" s="135"/>
      <c r="QUX8" s="135"/>
      <c r="QUY8" s="135"/>
      <c r="QUZ8" s="135"/>
      <c r="QVA8" s="135"/>
      <c r="QVB8" s="135"/>
      <c r="QVC8" s="135"/>
      <c r="QVD8" s="135"/>
      <c r="QVE8" s="135"/>
      <c r="QVF8" s="135"/>
      <c r="QVG8" s="135"/>
      <c r="QVH8" s="135"/>
      <c r="QVI8" s="135"/>
      <c r="QVJ8" s="135"/>
      <c r="QVK8" s="135"/>
      <c r="QVL8" s="135"/>
      <c r="QVM8" s="135"/>
      <c r="QVN8" s="135"/>
      <c r="QVO8" s="135"/>
      <c r="QVP8" s="135"/>
      <c r="QVQ8" s="135"/>
      <c r="QVR8" s="135"/>
      <c r="QVS8" s="135"/>
      <c r="QVT8" s="135"/>
      <c r="QVU8" s="135"/>
      <c r="QVV8" s="135"/>
      <c r="QVW8" s="135"/>
      <c r="QVX8" s="135"/>
      <c r="QVY8" s="135"/>
      <c r="QVZ8" s="135"/>
      <c r="QWA8" s="135"/>
      <c r="QWB8" s="135"/>
      <c r="QWC8" s="135"/>
      <c r="QWD8" s="135"/>
      <c r="QWE8" s="135"/>
      <c r="QWF8" s="135"/>
      <c r="QWG8" s="135"/>
      <c r="QWH8" s="135"/>
      <c r="QWI8" s="135"/>
      <c r="QWJ8" s="135"/>
      <c r="QWK8" s="135"/>
      <c r="QWL8" s="135"/>
      <c r="QWM8" s="135"/>
      <c r="QWN8" s="135"/>
      <c r="QWO8" s="135"/>
      <c r="QWP8" s="135"/>
      <c r="QWQ8" s="135"/>
      <c r="QWR8" s="135"/>
      <c r="QWS8" s="135"/>
      <c r="QWT8" s="135"/>
      <c r="QWU8" s="135"/>
      <c r="QWV8" s="135"/>
      <c r="QWW8" s="135"/>
      <c r="QWX8" s="135"/>
      <c r="QWY8" s="135"/>
      <c r="QWZ8" s="135"/>
      <c r="QXA8" s="135"/>
      <c r="QXB8" s="135"/>
      <c r="QXC8" s="135"/>
      <c r="QXD8" s="135"/>
      <c r="QXE8" s="135"/>
      <c r="QXF8" s="135"/>
      <c r="QXG8" s="135"/>
      <c r="QXH8" s="135"/>
      <c r="QXI8" s="135"/>
      <c r="QXJ8" s="135"/>
      <c r="QXK8" s="135"/>
      <c r="QXL8" s="135"/>
      <c r="QXM8" s="135"/>
      <c r="QXN8" s="135"/>
      <c r="QXO8" s="135"/>
      <c r="QXP8" s="135"/>
      <c r="QXQ8" s="135"/>
      <c r="QXR8" s="135"/>
      <c r="QXS8" s="135"/>
      <c r="QXT8" s="135"/>
      <c r="QXU8" s="135"/>
      <c r="QXV8" s="135"/>
      <c r="QXW8" s="135"/>
      <c r="QXX8" s="135"/>
      <c r="QXY8" s="135"/>
      <c r="QXZ8" s="135"/>
      <c r="QYA8" s="135"/>
      <c r="QYB8" s="135"/>
      <c r="QYC8" s="135"/>
      <c r="QYD8" s="135"/>
      <c r="QYE8" s="135"/>
      <c r="QYF8" s="135"/>
      <c r="QYG8" s="135"/>
      <c r="QYH8" s="135"/>
      <c r="QYI8" s="135"/>
      <c r="QYJ8" s="135"/>
      <c r="QYK8" s="135"/>
      <c r="QYL8" s="135"/>
      <c r="QYM8" s="135"/>
      <c r="QYN8" s="135"/>
      <c r="QYO8" s="135"/>
      <c r="QYP8" s="135"/>
      <c r="QYQ8" s="135"/>
      <c r="QYR8" s="135"/>
      <c r="QYS8" s="135"/>
      <c r="QYT8" s="135"/>
      <c r="QYU8" s="135"/>
      <c r="QYV8" s="135"/>
      <c r="QYW8" s="135"/>
      <c r="QYX8" s="135"/>
      <c r="QYY8" s="135"/>
      <c r="QYZ8" s="135"/>
      <c r="QZA8" s="135"/>
      <c r="QZB8" s="135"/>
      <c r="QZC8" s="135"/>
      <c r="QZD8" s="135"/>
      <c r="QZE8" s="135"/>
      <c r="QZF8" s="135"/>
      <c r="QZG8" s="135"/>
      <c r="QZH8" s="135"/>
      <c r="QZI8" s="135"/>
      <c r="QZJ8" s="135"/>
      <c r="QZK8" s="135"/>
      <c r="QZL8" s="135"/>
      <c r="QZM8" s="135"/>
      <c r="QZN8" s="135"/>
      <c r="QZO8" s="135"/>
      <c r="QZP8" s="135"/>
      <c r="QZQ8" s="135"/>
      <c r="QZR8" s="135"/>
      <c r="QZS8" s="135"/>
      <c r="QZT8" s="135"/>
      <c r="QZU8" s="135"/>
      <c r="QZV8" s="135"/>
      <c r="QZW8" s="135"/>
      <c r="QZX8" s="135"/>
      <c r="QZY8" s="135"/>
      <c r="QZZ8" s="135"/>
      <c r="RAA8" s="135"/>
      <c r="RAB8" s="135"/>
      <c r="RAC8" s="135"/>
      <c r="RAD8" s="135"/>
      <c r="RAE8" s="135"/>
      <c r="RAF8" s="135"/>
      <c r="RAG8" s="135"/>
      <c r="RAH8" s="135"/>
      <c r="RAI8" s="135"/>
      <c r="RAJ8" s="135"/>
      <c r="RAK8" s="135"/>
      <c r="RAL8" s="135"/>
      <c r="RAM8" s="135"/>
      <c r="RAN8" s="135"/>
      <c r="RAO8" s="135"/>
      <c r="RAP8" s="135"/>
      <c r="RAQ8" s="135"/>
      <c r="RAR8" s="135"/>
      <c r="RAS8" s="135"/>
      <c r="RAT8" s="135"/>
      <c r="RAU8" s="135"/>
      <c r="RAV8" s="135"/>
      <c r="RAW8" s="135"/>
      <c r="RAX8" s="135"/>
      <c r="RAY8" s="135"/>
      <c r="RAZ8" s="135"/>
      <c r="RBA8" s="135"/>
      <c r="RBB8" s="135"/>
      <c r="RBC8" s="135"/>
      <c r="RBD8" s="135"/>
      <c r="RBE8" s="135"/>
      <c r="RBF8" s="135"/>
      <c r="RBG8" s="135"/>
      <c r="RBH8" s="135"/>
      <c r="RBI8" s="135"/>
      <c r="RBJ8" s="135"/>
      <c r="RBK8" s="135"/>
      <c r="RBL8" s="135"/>
      <c r="RBM8" s="135"/>
      <c r="RBN8" s="135"/>
      <c r="RBO8" s="135"/>
      <c r="RBP8" s="135"/>
      <c r="RBQ8" s="135"/>
      <c r="RBR8" s="135"/>
      <c r="RBS8" s="135"/>
      <c r="RBT8" s="135"/>
      <c r="RBU8" s="135"/>
      <c r="RBV8" s="135"/>
      <c r="RBW8" s="135"/>
      <c r="RBX8" s="135"/>
      <c r="RBY8" s="135"/>
      <c r="RBZ8" s="135"/>
      <c r="RCA8" s="135"/>
      <c r="RCB8" s="135"/>
      <c r="RCC8" s="135"/>
      <c r="RCD8" s="135"/>
      <c r="RCE8" s="135"/>
      <c r="RCF8" s="135"/>
      <c r="RCG8" s="135"/>
      <c r="RCH8" s="135"/>
      <c r="RCI8" s="135"/>
      <c r="RCJ8" s="135"/>
      <c r="RCK8" s="135"/>
      <c r="RCL8" s="135"/>
      <c r="RCM8" s="135"/>
      <c r="RCN8" s="135"/>
      <c r="RCO8" s="135"/>
      <c r="RCP8" s="135"/>
      <c r="RCQ8" s="135"/>
      <c r="RCR8" s="135"/>
      <c r="RCS8" s="135"/>
      <c r="RCT8" s="135"/>
      <c r="RCU8" s="135"/>
      <c r="RCV8" s="135"/>
      <c r="RCW8" s="135"/>
      <c r="RCX8" s="135"/>
      <c r="RCY8" s="135"/>
      <c r="RCZ8" s="135"/>
      <c r="RDA8" s="135"/>
      <c r="RDB8" s="135"/>
      <c r="RDC8" s="135"/>
      <c r="RDD8" s="135"/>
      <c r="RDE8" s="135"/>
      <c r="RDF8" s="135"/>
      <c r="RDG8" s="135"/>
      <c r="RDH8" s="135"/>
      <c r="RDI8" s="135"/>
      <c r="RDJ8" s="135"/>
      <c r="RDK8" s="135"/>
      <c r="RDL8" s="135"/>
      <c r="RDM8" s="135"/>
      <c r="RDN8" s="135"/>
      <c r="RDO8" s="135"/>
      <c r="RDP8" s="135"/>
      <c r="RDQ8" s="135"/>
      <c r="RDR8" s="135"/>
      <c r="RDS8" s="135"/>
      <c r="RDT8" s="135"/>
      <c r="RDU8" s="135"/>
      <c r="RDV8" s="135"/>
      <c r="RDW8" s="135"/>
      <c r="RDX8" s="135"/>
      <c r="RDY8" s="135"/>
      <c r="RDZ8" s="135"/>
      <c r="REA8" s="135"/>
      <c r="REB8" s="135"/>
      <c r="REC8" s="135"/>
      <c r="RED8" s="135"/>
      <c r="REE8" s="135"/>
      <c r="REF8" s="135"/>
      <c r="REG8" s="135"/>
      <c r="REH8" s="135"/>
      <c r="REI8" s="135"/>
      <c r="REJ8" s="135"/>
      <c r="REK8" s="135"/>
      <c r="REL8" s="135"/>
      <c r="REM8" s="135"/>
      <c r="REN8" s="135"/>
      <c r="REO8" s="135"/>
      <c r="REP8" s="135"/>
      <c r="REQ8" s="135"/>
      <c r="RER8" s="135"/>
      <c r="RES8" s="135"/>
      <c r="RET8" s="135"/>
      <c r="REU8" s="135"/>
      <c r="REV8" s="135"/>
      <c r="REW8" s="135"/>
      <c r="REX8" s="135"/>
      <c r="REY8" s="135"/>
      <c r="REZ8" s="135"/>
      <c r="RFA8" s="135"/>
      <c r="RFB8" s="135"/>
      <c r="RFC8" s="135"/>
      <c r="RFD8" s="135"/>
      <c r="RFE8" s="135"/>
      <c r="RFF8" s="135"/>
      <c r="RFG8" s="135"/>
      <c r="RFH8" s="135"/>
      <c r="RFI8" s="135"/>
      <c r="RFJ8" s="135"/>
      <c r="RFK8" s="135"/>
      <c r="RFL8" s="135"/>
      <c r="RFM8" s="135"/>
      <c r="RFN8" s="135"/>
      <c r="RFO8" s="135"/>
      <c r="RFP8" s="135"/>
      <c r="RFQ8" s="135"/>
      <c r="RFR8" s="135"/>
      <c r="RFS8" s="135"/>
      <c r="RFT8" s="135"/>
      <c r="RFU8" s="135"/>
      <c r="RFV8" s="135"/>
      <c r="RFW8" s="135"/>
      <c r="RFX8" s="135"/>
      <c r="RFY8" s="135"/>
      <c r="RFZ8" s="135"/>
      <c r="RGA8" s="135"/>
      <c r="RGB8" s="135"/>
      <c r="RGC8" s="135"/>
      <c r="RGD8" s="135"/>
      <c r="RGE8" s="135"/>
      <c r="RGF8" s="135"/>
      <c r="RGG8" s="135"/>
      <c r="RGH8" s="135"/>
      <c r="RGI8" s="135"/>
      <c r="RGJ8" s="135"/>
      <c r="RGK8" s="135"/>
      <c r="RGL8" s="135"/>
      <c r="RGM8" s="135"/>
      <c r="RGN8" s="135"/>
      <c r="RGO8" s="135"/>
      <c r="RGP8" s="135"/>
      <c r="RGQ8" s="135"/>
      <c r="RGR8" s="135"/>
      <c r="RGS8" s="135"/>
      <c r="RGT8" s="135"/>
      <c r="RGU8" s="135"/>
      <c r="RGV8" s="135"/>
      <c r="RGW8" s="135"/>
      <c r="RGX8" s="135"/>
      <c r="RGY8" s="135"/>
      <c r="RGZ8" s="135"/>
      <c r="RHA8" s="135"/>
      <c r="RHB8" s="135"/>
      <c r="RHC8" s="135"/>
      <c r="RHD8" s="135"/>
      <c r="RHE8" s="135"/>
      <c r="RHF8" s="135"/>
      <c r="RHG8" s="135"/>
      <c r="RHH8" s="135"/>
      <c r="RHI8" s="135"/>
      <c r="RHJ8" s="135"/>
      <c r="RHK8" s="135"/>
      <c r="RHL8" s="135"/>
      <c r="RHM8" s="135"/>
      <c r="RHN8" s="135"/>
      <c r="RHO8" s="135"/>
      <c r="RHP8" s="135"/>
      <c r="RHQ8" s="135"/>
      <c r="RHR8" s="135"/>
      <c r="RHS8" s="135"/>
      <c r="RHT8" s="135"/>
      <c r="RHU8" s="135"/>
      <c r="RHV8" s="135"/>
      <c r="RHW8" s="135"/>
      <c r="RHX8" s="135"/>
      <c r="RHY8" s="135"/>
      <c r="RHZ8" s="135"/>
      <c r="RIA8" s="135"/>
      <c r="RIB8" s="135"/>
      <c r="RIC8" s="135"/>
      <c r="RID8" s="135"/>
      <c r="RIE8" s="135"/>
      <c r="RIF8" s="135"/>
      <c r="RIG8" s="135"/>
      <c r="RIH8" s="135"/>
      <c r="RII8" s="135"/>
      <c r="RIJ8" s="135"/>
      <c r="RIK8" s="135"/>
      <c r="RIL8" s="135"/>
      <c r="RIM8" s="135"/>
      <c r="RIN8" s="135"/>
      <c r="RIO8" s="135"/>
      <c r="RIP8" s="135"/>
      <c r="RIQ8" s="135"/>
      <c r="RIR8" s="135"/>
      <c r="RIS8" s="135"/>
      <c r="RIT8" s="135"/>
      <c r="RIU8" s="135"/>
      <c r="RIV8" s="135"/>
      <c r="RIW8" s="135"/>
      <c r="RIX8" s="135"/>
      <c r="RIY8" s="135"/>
      <c r="RIZ8" s="135"/>
      <c r="RJA8" s="135"/>
      <c r="RJB8" s="135"/>
      <c r="RJC8" s="135"/>
      <c r="RJD8" s="135"/>
      <c r="RJE8" s="135"/>
      <c r="RJF8" s="135"/>
      <c r="RJG8" s="135"/>
      <c r="RJH8" s="135"/>
      <c r="RJI8" s="135"/>
      <c r="RJJ8" s="135"/>
      <c r="RJK8" s="135"/>
      <c r="RJL8" s="135"/>
      <c r="RJM8" s="135"/>
      <c r="RJN8" s="135"/>
      <c r="RJO8" s="135"/>
      <c r="RJP8" s="135"/>
      <c r="RJQ8" s="135"/>
      <c r="RJR8" s="135"/>
      <c r="RJS8" s="135"/>
      <c r="RJT8" s="135"/>
      <c r="RJU8" s="135"/>
      <c r="RJV8" s="135"/>
      <c r="RJW8" s="135"/>
      <c r="RJX8" s="135"/>
      <c r="RJY8" s="135"/>
      <c r="RJZ8" s="135"/>
      <c r="RKA8" s="135"/>
      <c r="RKB8" s="135"/>
      <c r="RKC8" s="135"/>
      <c r="RKD8" s="135"/>
      <c r="RKE8" s="135"/>
      <c r="RKF8" s="135"/>
      <c r="RKG8" s="135"/>
      <c r="RKH8" s="135"/>
      <c r="RKI8" s="135"/>
      <c r="RKJ8" s="135"/>
      <c r="RKK8" s="135"/>
      <c r="RKL8" s="135"/>
      <c r="RKM8" s="135"/>
      <c r="RKN8" s="135"/>
      <c r="RKO8" s="135"/>
      <c r="RKP8" s="135"/>
      <c r="RKQ8" s="135"/>
      <c r="RKR8" s="135"/>
      <c r="RKS8" s="135"/>
      <c r="RKT8" s="135"/>
      <c r="RKU8" s="135"/>
      <c r="RKV8" s="135"/>
      <c r="RKW8" s="135"/>
      <c r="RKX8" s="135"/>
      <c r="RKY8" s="135"/>
      <c r="RKZ8" s="135"/>
      <c r="RLA8" s="135"/>
      <c r="RLB8" s="135"/>
      <c r="RLC8" s="135"/>
      <c r="RLD8" s="135"/>
      <c r="RLE8" s="135"/>
      <c r="RLF8" s="135"/>
      <c r="RLG8" s="135"/>
      <c r="RLH8" s="135"/>
      <c r="RLI8" s="135"/>
      <c r="RLJ8" s="135"/>
      <c r="RLK8" s="135"/>
      <c r="RLL8" s="135"/>
      <c r="RLM8" s="135"/>
      <c r="RLN8" s="135"/>
      <c r="RLO8" s="135"/>
      <c r="RLP8" s="135"/>
      <c r="RLQ8" s="135"/>
      <c r="RLR8" s="135"/>
      <c r="RLS8" s="135"/>
      <c r="RLT8" s="135"/>
      <c r="RLU8" s="135"/>
      <c r="RLV8" s="135"/>
      <c r="RLW8" s="135"/>
      <c r="RLX8" s="135"/>
      <c r="RLY8" s="135"/>
      <c r="RLZ8" s="135"/>
      <c r="RMA8" s="135"/>
      <c r="RMB8" s="135"/>
      <c r="RMC8" s="135"/>
      <c r="RMD8" s="135"/>
      <c r="RME8" s="135"/>
      <c r="RMF8" s="135"/>
      <c r="RMG8" s="135"/>
      <c r="RMH8" s="135"/>
      <c r="RMI8" s="135"/>
      <c r="RMJ8" s="135"/>
      <c r="RMK8" s="135"/>
      <c r="RML8" s="135"/>
      <c r="RMM8" s="135"/>
      <c r="RMN8" s="135"/>
      <c r="RMO8" s="135"/>
      <c r="RMP8" s="135"/>
      <c r="RMQ8" s="135"/>
      <c r="RMR8" s="135"/>
      <c r="RMS8" s="135"/>
      <c r="RMT8" s="135"/>
      <c r="RMU8" s="135"/>
      <c r="RMV8" s="135"/>
      <c r="RMW8" s="135"/>
      <c r="RMX8" s="135"/>
      <c r="RMY8" s="135"/>
      <c r="RMZ8" s="135"/>
      <c r="RNA8" s="135"/>
      <c r="RNB8" s="135"/>
      <c r="RNC8" s="135"/>
      <c r="RND8" s="135"/>
      <c r="RNE8" s="135"/>
      <c r="RNF8" s="135"/>
      <c r="RNG8" s="135"/>
      <c r="RNH8" s="135"/>
      <c r="RNI8" s="135"/>
      <c r="RNJ8" s="135"/>
      <c r="RNK8" s="135"/>
      <c r="RNL8" s="135"/>
      <c r="RNM8" s="135"/>
      <c r="RNN8" s="135"/>
      <c r="RNO8" s="135"/>
      <c r="RNP8" s="135"/>
      <c r="RNQ8" s="135"/>
      <c r="RNR8" s="135"/>
      <c r="RNS8" s="135"/>
      <c r="RNT8" s="135"/>
      <c r="RNU8" s="135"/>
      <c r="RNV8" s="135"/>
      <c r="RNW8" s="135"/>
      <c r="RNX8" s="135"/>
      <c r="RNY8" s="135"/>
      <c r="RNZ8" s="135"/>
      <c r="ROA8" s="135"/>
      <c r="ROB8" s="135"/>
      <c r="ROC8" s="135"/>
      <c r="ROD8" s="135"/>
      <c r="ROE8" s="135"/>
      <c r="ROF8" s="135"/>
      <c r="ROG8" s="135"/>
      <c r="ROH8" s="135"/>
      <c r="ROI8" s="135"/>
      <c r="ROJ8" s="135"/>
      <c r="ROK8" s="135"/>
      <c r="ROL8" s="135"/>
      <c r="ROM8" s="135"/>
      <c r="RON8" s="135"/>
      <c r="ROO8" s="135"/>
      <c r="ROP8" s="135"/>
      <c r="ROQ8" s="135"/>
      <c r="ROR8" s="135"/>
      <c r="ROS8" s="135"/>
      <c r="ROT8" s="135"/>
      <c r="ROU8" s="135"/>
      <c r="ROV8" s="135"/>
      <c r="ROW8" s="135"/>
      <c r="ROX8" s="135"/>
      <c r="ROY8" s="135"/>
      <c r="ROZ8" s="135"/>
      <c r="RPA8" s="135"/>
      <c r="RPB8" s="135"/>
      <c r="RPC8" s="135"/>
      <c r="RPD8" s="135"/>
      <c r="RPE8" s="135"/>
      <c r="RPF8" s="135"/>
      <c r="RPG8" s="135"/>
      <c r="RPH8" s="135"/>
      <c r="RPI8" s="135"/>
      <c r="RPJ8" s="135"/>
      <c r="RPK8" s="135"/>
      <c r="RPL8" s="135"/>
      <c r="RPM8" s="135"/>
      <c r="RPN8" s="135"/>
      <c r="RPO8" s="135"/>
      <c r="RPP8" s="135"/>
      <c r="RPQ8" s="135"/>
      <c r="RPR8" s="135"/>
      <c r="RPS8" s="135"/>
      <c r="RPT8" s="135"/>
      <c r="RPU8" s="135"/>
      <c r="RPV8" s="135"/>
      <c r="RPW8" s="135"/>
      <c r="RPX8" s="135"/>
      <c r="RPY8" s="135"/>
      <c r="RPZ8" s="135"/>
      <c r="RQA8" s="135"/>
      <c r="RQB8" s="135"/>
      <c r="RQC8" s="135"/>
      <c r="RQD8" s="135"/>
      <c r="RQE8" s="135"/>
      <c r="RQF8" s="135"/>
      <c r="RQG8" s="135"/>
      <c r="RQH8" s="135"/>
      <c r="RQI8" s="135"/>
      <c r="RQJ8" s="135"/>
      <c r="RQK8" s="135"/>
      <c r="RQL8" s="135"/>
      <c r="RQM8" s="135"/>
      <c r="RQN8" s="135"/>
      <c r="RQO8" s="135"/>
      <c r="RQP8" s="135"/>
      <c r="RQQ8" s="135"/>
      <c r="RQR8" s="135"/>
      <c r="RQS8" s="135"/>
      <c r="RQT8" s="135"/>
      <c r="RQU8" s="135"/>
      <c r="RQV8" s="135"/>
      <c r="RQW8" s="135"/>
      <c r="RQX8" s="135"/>
      <c r="RQY8" s="135"/>
      <c r="RQZ8" s="135"/>
      <c r="RRA8" s="135"/>
      <c r="RRB8" s="135"/>
      <c r="RRC8" s="135"/>
      <c r="RRD8" s="135"/>
      <c r="RRE8" s="135"/>
      <c r="RRF8" s="135"/>
      <c r="RRG8" s="135"/>
      <c r="RRH8" s="135"/>
      <c r="RRI8" s="135"/>
      <c r="RRJ8" s="135"/>
      <c r="RRK8" s="135"/>
      <c r="RRL8" s="135"/>
      <c r="RRM8" s="135"/>
      <c r="RRN8" s="135"/>
      <c r="RRO8" s="135"/>
      <c r="RRP8" s="135"/>
      <c r="RRQ8" s="135"/>
      <c r="RRR8" s="135"/>
      <c r="RRS8" s="135"/>
      <c r="RRT8" s="135"/>
      <c r="RRU8" s="135"/>
      <c r="RRV8" s="135"/>
      <c r="RRW8" s="135"/>
      <c r="RRX8" s="135"/>
      <c r="RRY8" s="135"/>
      <c r="RRZ8" s="135"/>
      <c r="RSA8" s="135"/>
      <c r="RSB8" s="135"/>
      <c r="RSC8" s="135"/>
      <c r="RSD8" s="135"/>
      <c r="RSE8" s="135"/>
      <c r="RSF8" s="135"/>
      <c r="RSG8" s="135"/>
      <c r="RSH8" s="135"/>
      <c r="RSI8" s="135"/>
      <c r="RSJ8" s="135"/>
      <c r="RSK8" s="135"/>
      <c r="RSL8" s="135"/>
      <c r="RSM8" s="135"/>
      <c r="RSN8" s="135"/>
      <c r="RSO8" s="135"/>
      <c r="RSP8" s="135"/>
      <c r="RSQ8" s="135"/>
      <c r="RSR8" s="135"/>
      <c r="RSS8" s="135"/>
      <c r="RST8" s="135"/>
      <c r="RSU8" s="135"/>
      <c r="RSV8" s="135"/>
      <c r="RSW8" s="135"/>
      <c r="RSX8" s="135"/>
      <c r="RSY8" s="135"/>
      <c r="RSZ8" s="135"/>
      <c r="RTA8" s="135"/>
      <c r="RTB8" s="135"/>
      <c r="RTC8" s="135"/>
      <c r="RTD8" s="135"/>
      <c r="RTE8" s="135"/>
      <c r="RTF8" s="135"/>
      <c r="RTG8" s="135"/>
      <c r="RTH8" s="135"/>
      <c r="RTI8" s="135"/>
      <c r="RTJ8" s="135"/>
      <c r="RTK8" s="135"/>
      <c r="RTL8" s="135"/>
      <c r="RTM8" s="135"/>
      <c r="RTN8" s="135"/>
      <c r="RTO8" s="135"/>
      <c r="RTP8" s="135"/>
      <c r="RTQ8" s="135"/>
      <c r="RTR8" s="135"/>
      <c r="RTS8" s="135"/>
      <c r="RTT8" s="135"/>
      <c r="RTU8" s="135"/>
      <c r="RTV8" s="135"/>
      <c r="RTW8" s="135"/>
      <c r="RTX8" s="135"/>
      <c r="RTY8" s="135"/>
      <c r="RTZ8" s="135"/>
      <c r="RUA8" s="135"/>
      <c r="RUB8" s="135"/>
      <c r="RUC8" s="135"/>
      <c r="RUD8" s="135"/>
      <c r="RUE8" s="135"/>
      <c r="RUF8" s="135"/>
      <c r="RUG8" s="135"/>
      <c r="RUH8" s="135"/>
      <c r="RUI8" s="135"/>
      <c r="RUJ8" s="135"/>
      <c r="RUK8" s="135"/>
      <c r="RUL8" s="135"/>
      <c r="RUM8" s="135"/>
      <c r="RUN8" s="135"/>
      <c r="RUO8" s="135"/>
      <c r="RUP8" s="135"/>
      <c r="RUQ8" s="135"/>
      <c r="RUR8" s="135"/>
      <c r="RUS8" s="135"/>
      <c r="RUT8" s="135"/>
      <c r="RUU8" s="135"/>
      <c r="RUV8" s="135"/>
      <c r="RUW8" s="135"/>
      <c r="RUX8" s="135"/>
      <c r="RUY8" s="135"/>
      <c r="RUZ8" s="135"/>
      <c r="RVA8" s="135"/>
      <c r="RVB8" s="135"/>
      <c r="RVC8" s="135"/>
      <c r="RVD8" s="135"/>
      <c r="RVE8" s="135"/>
      <c r="RVF8" s="135"/>
      <c r="RVG8" s="135"/>
      <c r="RVH8" s="135"/>
      <c r="RVI8" s="135"/>
      <c r="RVJ8" s="135"/>
      <c r="RVK8" s="135"/>
      <c r="RVL8" s="135"/>
      <c r="RVM8" s="135"/>
      <c r="RVN8" s="135"/>
      <c r="RVO8" s="135"/>
      <c r="RVP8" s="135"/>
      <c r="RVQ8" s="135"/>
      <c r="RVR8" s="135"/>
      <c r="RVS8" s="135"/>
      <c r="RVT8" s="135"/>
      <c r="RVU8" s="135"/>
      <c r="RVV8" s="135"/>
      <c r="RVW8" s="135"/>
      <c r="RVX8" s="135"/>
      <c r="RVY8" s="135"/>
      <c r="RVZ8" s="135"/>
      <c r="RWA8" s="135"/>
      <c r="RWB8" s="135"/>
      <c r="RWC8" s="135"/>
      <c r="RWD8" s="135"/>
      <c r="RWE8" s="135"/>
      <c r="RWF8" s="135"/>
      <c r="RWG8" s="135"/>
      <c r="RWH8" s="135"/>
      <c r="RWI8" s="135"/>
      <c r="RWJ8" s="135"/>
      <c r="RWK8" s="135"/>
      <c r="RWL8" s="135"/>
      <c r="RWM8" s="135"/>
      <c r="RWN8" s="135"/>
      <c r="RWO8" s="135"/>
      <c r="RWP8" s="135"/>
      <c r="RWQ8" s="135"/>
      <c r="RWR8" s="135"/>
      <c r="RWS8" s="135"/>
      <c r="RWT8" s="135"/>
      <c r="RWU8" s="135"/>
      <c r="RWV8" s="135"/>
      <c r="RWW8" s="135"/>
      <c r="RWX8" s="135"/>
      <c r="RWY8" s="135"/>
      <c r="RWZ8" s="135"/>
      <c r="RXA8" s="135"/>
      <c r="RXB8" s="135"/>
      <c r="RXC8" s="135"/>
      <c r="RXD8" s="135"/>
      <c r="RXE8" s="135"/>
      <c r="RXF8" s="135"/>
      <c r="RXG8" s="135"/>
      <c r="RXH8" s="135"/>
      <c r="RXI8" s="135"/>
      <c r="RXJ8" s="135"/>
      <c r="RXK8" s="135"/>
      <c r="RXL8" s="135"/>
      <c r="RXM8" s="135"/>
      <c r="RXN8" s="135"/>
      <c r="RXO8" s="135"/>
      <c r="RXP8" s="135"/>
      <c r="RXQ8" s="135"/>
      <c r="RXR8" s="135"/>
      <c r="RXS8" s="135"/>
      <c r="RXT8" s="135"/>
      <c r="RXU8" s="135"/>
      <c r="RXV8" s="135"/>
      <c r="RXW8" s="135"/>
      <c r="RXX8" s="135"/>
      <c r="RXY8" s="135"/>
      <c r="RXZ8" s="135"/>
      <c r="RYA8" s="135"/>
      <c r="RYB8" s="135"/>
      <c r="RYC8" s="135"/>
      <c r="RYD8" s="135"/>
      <c r="RYE8" s="135"/>
      <c r="RYF8" s="135"/>
      <c r="RYG8" s="135"/>
      <c r="RYH8" s="135"/>
      <c r="RYI8" s="135"/>
      <c r="RYJ8" s="135"/>
      <c r="RYK8" s="135"/>
      <c r="RYL8" s="135"/>
      <c r="RYM8" s="135"/>
      <c r="RYN8" s="135"/>
      <c r="RYO8" s="135"/>
      <c r="RYP8" s="135"/>
      <c r="RYQ8" s="135"/>
      <c r="RYR8" s="135"/>
      <c r="RYS8" s="135"/>
      <c r="RYT8" s="135"/>
      <c r="RYU8" s="135"/>
      <c r="RYV8" s="135"/>
      <c r="RYW8" s="135"/>
      <c r="RYX8" s="135"/>
      <c r="RYY8" s="135"/>
      <c r="RYZ8" s="135"/>
      <c r="RZA8" s="135"/>
      <c r="RZB8" s="135"/>
      <c r="RZC8" s="135"/>
      <c r="RZD8" s="135"/>
      <c r="RZE8" s="135"/>
      <c r="RZF8" s="135"/>
      <c r="RZG8" s="135"/>
      <c r="RZH8" s="135"/>
      <c r="RZI8" s="135"/>
      <c r="RZJ8" s="135"/>
      <c r="RZK8" s="135"/>
      <c r="RZL8" s="135"/>
      <c r="RZM8" s="135"/>
      <c r="RZN8" s="135"/>
      <c r="RZO8" s="135"/>
      <c r="RZP8" s="135"/>
      <c r="RZQ8" s="135"/>
      <c r="RZR8" s="135"/>
      <c r="RZS8" s="135"/>
      <c r="RZT8" s="135"/>
      <c r="RZU8" s="135"/>
      <c r="RZV8" s="135"/>
      <c r="RZW8" s="135"/>
      <c r="RZX8" s="135"/>
      <c r="RZY8" s="135"/>
      <c r="RZZ8" s="135"/>
      <c r="SAA8" s="135"/>
      <c r="SAB8" s="135"/>
      <c r="SAC8" s="135"/>
      <c r="SAD8" s="135"/>
      <c r="SAE8" s="135"/>
      <c r="SAF8" s="135"/>
      <c r="SAG8" s="135"/>
      <c r="SAH8" s="135"/>
      <c r="SAI8" s="135"/>
      <c r="SAJ8" s="135"/>
      <c r="SAK8" s="135"/>
      <c r="SAL8" s="135"/>
      <c r="SAM8" s="135"/>
      <c r="SAN8" s="135"/>
      <c r="SAO8" s="135"/>
      <c r="SAP8" s="135"/>
      <c r="SAQ8" s="135"/>
      <c r="SAR8" s="135"/>
      <c r="SAS8" s="135"/>
      <c r="SAT8" s="135"/>
      <c r="SAU8" s="135"/>
      <c r="SAV8" s="135"/>
      <c r="SAW8" s="135"/>
      <c r="SAX8" s="135"/>
      <c r="SAY8" s="135"/>
      <c r="SAZ8" s="135"/>
      <c r="SBA8" s="135"/>
      <c r="SBB8" s="135"/>
      <c r="SBC8" s="135"/>
      <c r="SBD8" s="135"/>
      <c r="SBE8" s="135"/>
      <c r="SBF8" s="135"/>
      <c r="SBG8" s="135"/>
      <c r="SBH8" s="135"/>
      <c r="SBI8" s="135"/>
      <c r="SBJ8" s="135"/>
      <c r="SBK8" s="135"/>
      <c r="SBL8" s="135"/>
      <c r="SBM8" s="135"/>
      <c r="SBN8" s="135"/>
      <c r="SBO8" s="135"/>
      <c r="SBP8" s="135"/>
      <c r="SBQ8" s="135"/>
      <c r="SBR8" s="135"/>
      <c r="SBS8" s="135"/>
      <c r="SBT8" s="135"/>
      <c r="SBU8" s="135"/>
      <c r="SBV8" s="135"/>
      <c r="SBW8" s="135"/>
      <c r="SBX8" s="135"/>
      <c r="SBY8" s="135"/>
      <c r="SBZ8" s="135"/>
      <c r="SCA8" s="135"/>
      <c r="SCB8" s="135"/>
      <c r="SCC8" s="135"/>
      <c r="SCD8" s="135"/>
      <c r="SCE8" s="135"/>
      <c r="SCF8" s="135"/>
      <c r="SCG8" s="135"/>
      <c r="SCH8" s="135"/>
      <c r="SCI8" s="135"/>
      <c r="SCJ8" s="135"/>
      <c r="SCK8" s="135"/>
      <c r="SCL8" s="135"/>
      <c r="SCM8" s="135"/>
      <c r="SCN8" s="135"/>
      <c r="SCO8" s="135"/>
      <c r="SCP8" s="135"/>
      <c r="SCQ8" s="135"/>
      <c r="SCR8" s="135"/>
      <c r="SCS8" s="135"/>
      <c r="SCT8" s="135"/>
      <c r="SCU8" s="135"/>
      <c r="SCV8" s="135"/>
      <c r="SCW8" s="135"/>
      <c r="SCX8" s="135"/>
      <c r="SCY8" s="135"/>
      <c r="SCZ8" s="135"/>
      <c r="SDA8" s="135"/>
      <c r="SDB8" s="135"/>
      <c r="SDC8" s="135"/>
      <c r="SDD8" s="135"/>
      <c r="SDE8" s="135"/>
      <c r="SDF8" s="135"/>
      <c r="SDG8" s="135"/>
      <c r="SDH8" s="135"/>
      <c r="SDI8" s="135"/>
      <c r="SDJ8" s="135"/>
      <c r="SDK8" s="135"/>
      <c r="SDL8" s="135"/>
      <c r="SDM8" s="135"/>
      <c r="SDN8" s="135"/>
      <c r="SDO8" s="135"/>
      <c r="SDP8" s="135"/>
      <c r="SDQ8" s="135"/>
      <c r="SDR8" s="135"/>
      <c r="SDS8" s="135"/>
      <c r="SDT8" s="135"/>
      <c r="SDU8" s="135"/>
      <c r="SDV8" s="135"/>
      <c r="SDW8" s="135"/>
      <c r="SDX8" s="135"/>
      <c r="SDY8" s="135"/>
      <c r="SDZ8" s="135"/>
      <c r="SEA8" s="135"/>
      <c r="SEB8" s="135"/>
      <c r="SEC8" s="135"/>
      <c r="SED8" s="135"/>
      <c r="SEE8" s="135"/>
      <c r="SEF8" s="135"/>
      <c r="SEG8" s="135"/>
      <c r="SEH8" s="135"/>
      <c r="SEI8" s="135"/>
      <c r="SEJ8" s="135"/>
      <c r="SEK8" s="135"/>
      <c r="SEL8" s="135"/>
      <c r="SEM8" s="135"/>
      <c r="SEN8" s="135"/>
      <c r="SEO8" s="135"/>
      <c r="SEP8" s="135"/>
      <c r="SEQ8" s="135"/>
      <c r="SER8" s="135"/>
      <c r="SES8" s="135"/>
      <c r="SET8" s="135"/>
      <c r="SEU8" s="135"/>
      <c r="SEV8" s="135"/>
      <c r="SEW8" s="135"/>
      <c r="SEX8" s="135"/>
      <c r="SEY8" s="135"/>
      <c r="SEZ8" s="135"/>
      <c r="SFA8" s="135"/>
      <c r="SFB8" s="135"/>
      <c r="SFC8" s="135"/>
      <c r="SFD8" s="135"/>
      <c r="SFE8" s="135"/>
      <c r="SFF8" s="135"/>
      <c r="SFG8" s="135"/>
      <c r="SFH8" s="135"/>
      <c r="SFI8" s="135"/>
      <c r="SFJ8" s="135"/>
      <c r="SFK8" s="135"/>
      <c r="SFL8" s="135"/>
      <c r="SFM8" s="135"/>
      <c r="SFN8" s="135"/>
      <c r="SFO8" s="135"/>
      <c r="SFP8" s="135"/>
      <c r="SFQ8" s="135"/>
      <c r="SFR8" s="135"/>
      <c r="SFS8" s="135"/>
      <c r="SFT8" s="135"/>
      <c r="SFU8" s="135"/>
      <c r="SFV8" s="135"/>
      <c r="SFW8" s="135"/>
      <c r="SFX8" s="135"/>
      <c r="SFY8" s="135"/>
      <c r="SFZ8" s="135"/>
      <c r="SGA8" s="135"/>
      <c r="SGB8" s="135"/>
      <c r="SGC8" s="135"/>
      <c r="SGD8" s="135"/>
      <c r="SGE8" s="135"/>
      <c r="SGF8" s="135"/>
      <c r="SGG8" s="135"/>
      <c r="SGH8" s="135"/>
      <c r="SGI8" s="135"/>
      <c r="SGJ8" s="135"/>
      <c r="SGK8" s="135"/>
      <c r="SGL8" s="135"/>
      <c r="SGM8" s="135"/>
      <c r="SGN8" s="135"/>
      <c r="SGO8" s="135"/>
      <c r="SGP8" s="135"/>
      <c r="SGQ8" s="135"/>
      <c r="SGR8" s="135"/>
      <c r="SGS8" s="135"/>
      <c r="SGT8" s="135"/>
      <c r="SGU8" s="135"/>
      <c r="SGV8" s="135"/>
      <c r="SGW8" s="135"/>
      <c r="SGX8" s="135"/>
      <c r="SGY8" s="135"/>
      <c r="SGZ8" s="135"/>
      <c r="SHA8" s="135"/>
      <c r="SHB8" s="135"/>
      <c r="SHC8" s="135"/>
      <c r="SHD8" s="135"/>
      <c r="SHE8" s="135"/>
      <c r="SHF8" s="135"/>
      <c r="SHG8" s="135"/>
      <c r="SHH8" s="135"/>
      <c r="SHI8" s="135"/>
      <c r="SHJ8" s="135"/>
      <c r="SHK8" s="135"/>
      <c r="SHL8" s="135"/>
      <c r="SHM8" s="135"/>
      <c r="SHN8" s="135"/>
      <c r="SHO8" s="135"/>
      <c r="SHP8" s="135"/>
      <c r="SHQ8" s="135"/>
      <c r="SHR8" s="135"/>
      <c r="SHS8" s="135"/>
      <c r="SHT8" s="135"/>
      <c r="SHU8" s="135"/>
      <c r="SHV8" s="135"/>
      <c r="SHW8" s="135"/>
      <c r="SHX8" s="135"/>
      <c r="SHY8" s="135"/>
      <c r="SHZ8" s="135"/>
      <c r="SIA8" s="135"/>
      <c r="SIB8" s="135"/>
      <c r="SIC8" s="135"/>
      <c r="SID8" s="135"/>
      <c r="SIE8" s="135"/>
      <c r="SIF8" s="135"/>
      <c r="SIG8" s="135"/>
      <c r="SIH8" s="135"/>
      <c r="SII8" s="135"/>
      <c r="SIJ8" s="135"/>
      <c r="SIK8" s="135"/>
      <c r="SIL8" s="135"/>
      <c r="SIM8" s="135"/>
      <c r="SIN8" s="135"/>
      <c r="SIO8" s="135"/>
      <c r="SIP8" s="135"/>
      <c r="SIQ8" s="135"/>
      <c r="SIR8" s="135"/>
      <c r="SIS8" s="135"/>
      <c r="SIT8" s="135"/>
      <c r="SIU8" s="135"/>
      <c r="SIV8" s="135"/>
      <c r="SIW8" s="135"/>
      <c r="SIX8" s="135"/>
      <c r="SIY8" s="135"/>
      <c r="SIZ8" s="135"/>
      <c r="SJA8" s="135"/>
      <c r="SJB8" s="135"/>
      <c r="SJC8" s="135"/>
      <c r="SJD8" s="135"/>
      <c r="SJE8" s="135"/>
      <c r="SJF8" s="135"/>
      <c r="SJG8" s="135"/>
      <c r="SJH8" s="135"/>
      <c r="SJI8" s="135"/>
      <c r="SJJ8" s="135"/>
      <c r="SJK8" s="135"/>
      <c r="SJL8" s="135"/>
      <c r="SJM8" s="135"/>
      <c r="SJN8" s="135"/>
      <c r="SJO8" s="135"/>
      <c r="SJP8" s="135"/>
      <c r="SJQ8" s="135"/>
      <c r="SJR8" s="135"/>
      <c r="SJS8" s="135"/>
      <c r="SJT8" s="135"/>
      <c r="SJU8" s="135"/>
      <c r="SJV8" s="135"/>
      <c r="SJW8" s="135"/>
      <c r="SJX8" s="135"/>
      <c r="SJY8" s="135"/>
      <c r="SJZ8" s="135"/>
      <c r="SKA8" s="135"/>
      <c r="SKB8" s="135"/>
      <c r="SKC8" s="135"/>
      <c r="SKD8" s="135"/>
      <c r="SKE8" s="135"/>
      <c r="SKF8" s="135"/>
      <c r="SKG8" s="135"/>
      <c r="SKH8" s="135"/>
      <c r="SKI8" s="135"/>
      <c r="SKJ8" s="135"/>
      <c r="SKK8" s="135"/>
      <c r="SKL8" s="135"/>
      <c r="SKM8" s="135"/>
      <c r="SKN8" s="135"/>
      <c r="SKO8" s="135"/>
      <c r="SKP8" s="135"/>
      <c r="SKQ8" s="135"/>
      <c r="SKR8" s="135"/>
      <c r="SKS8" s="135"/>
      <c r="SKT8" s="135"/>
      <c r="SKU8" s="135"/>
      <c r="SKV8" s="135"/>
      <c r="SKW8" s="135"/>
      <c r="SKX8" s="135"/>
      <c r="SKY8" s="135"/>
      <c r="SKZ8" s="135"/>
      <c r="SLA8" s="135"/>
      <c r="SLB8" s="135"/>
      <c r="SLC8" s="135"/>
      <c r="SLD8" s="135"/>
      <c r="SLE8" s="135"/>
      <c r="SLF8" s="135"/>
      <c r="SLG8" s="135"/>
      <c r="SLH8" s="135"/>
      <c r="SLI8" s="135"/>
      <c r="SLJ8" s="135"/>
      <c r="SLK8" s="135"/>
      <c r="SLL8" s="135"/>
      <c r="SLM8" s="135"/>
      <c r="SLN8" s="135"/>
      <c r="SLO8" s="135"/>
      <c r="SLP8" s="135"/>
      <c r="SLQ8" s="135"/>
      <c r="SLR8" s="135"/>
      <c r="SLS8" s="135"/>
      <c r="SLT8" s="135"/>
      <c r="SLU8" s="135"/>
      <c r="SLV8" s="135"/>
      <c r="SLW8" s="135"/>
      <c r="SLX8" s="135"/>
      <c r="SLY8" s="135"/>
      <c r="SLZ8" s="135"/>
      <c r="SMA8" s="135"/>
      <c r="SMB8" s="135"/>
      <c r="SMC8" s="135"/>
      <c r="SMD8" s="135"/>
      <c r="SME8" s="135"/>
      <c r="SMF8" s="135"/>
      <c r="SMG8" s="135"/>
      <c r="SMH8" s="135"/>
      <c r="SMI8" s="135"/>
      <c r="SMJ8" s="135"/>
      <c r="SMK8" s="135"/>
      <c r="SML8" s="135"/>
      <c r="SMM8" s="135"/>
      <c r="SMN8" s="135"/>
      <c r="SMO8" s="135"/>
      <c r="SMP8" s="135"/>
      <c r="SMQ8" s="135"/>
      <c r="SMR8" s="135"/>
      <c r="SMS8" s="135"/>
      <c r="SMT8" s="135"/>
      <c r="SMU8" s="135"/>
      <c r="SMV8" s="135"/>
      <c r="SMW8" s="135"/>
      <c r="SMX8" s="135"/>
      <c r="SMY8" s="135"/>
      <c r="SMZ8" s="135"/>
      <c r="SNA8" s="135"/>
      <c r="SNB8" s="135"/>
      <c r="SNC8" s="135"/>
      <c r="SND8" s="135"/>
      <c r="SNE8" s="135"/>
      <c r="SNF8" s="135"/>
      <c r="SNG8" s="135"/>
      <c r="SNH8" s="135"/>
      <c r="SNI8" s="135"/>
      <c r="SNJ8" s="135"/>
      <c r="SNK8" s="135"/>
      <c r="SNL8" s="135"/>
      <c r="SNM8" s="135"/>
      <c r="SNN8" s="135"/>
      <c r="SNO8" s="135"/>
      <c r="SNP8" s="135"/>
      <c r="SNQ8" s="135"/>
      <c r="SNR8" s="135"/>
      <c r="SNS8" s="135"/>
      <c r="SNT8" s="135"/>
      <c r="SNU8" s="135"/>
      <c r="SNV8" s="135"/>
      <c r="SNW8" s="135"/>
      <c r="SNX8" s="135"/>
      <c r="SNY8" s="135"/>
      <c r="SNZ8" s="135"/>
      <c r="SOA8" s="135"/>
      <c r="SOB8" s="135"/>
      <c r="SOC8" s="135"/>
      <c r="SOD8" s="135"/>
      <c r="SOE8" s="135"/>
      <c r="SOF8" s="135"/>
      <c r="SOG8" s="135"/>
      <c r="SOH8" s="135"/>
      <c r="SOI8" s="135"/>
      <c r="SOJ8" s="135"/>
      <c r="SOK8" s="135"/>
      <c r="SOL8" s="135"/>
      <c r="SOM8" s="135"/>
      <c r="SON8" s="135"/>
      <c r="SOO8" s="135"/>
      <c r="SOP8" s="135"/>
      <c r="SOQ8" s="135"/>
      <c r="SOR8" s="135"/>
      <c r="SOS8" s="135"/>
      <c r="SOT8" s="135"/>
      <c r="SOU8" s="135"/>
      <c r="SOV8" s="135"/>
      <c r="SOW8" s="135"/>
      <c r="SOX8" s="135"/>
      <c r="SOY8" s="135"/>
      <c r="SOZ8" s="135"/>
      <c r="SPA8" s="135"/>
      <c r="SPB8" s="135"/>
      <c r="SPC8" s="135"/>
      <c r="SPD8" s="135"/>
      <c r="SPE8" s="135"/>
      <c r="SPF8" s="135"/>
      <c r="SPG8" s="135"/>
      <c r="SPH8" s="135"/>
      <c r="SPI8" s="135"/>
      <c r="SPJ8" s="135"/>
      <c r="SPK8" s="135"/>
      <c r="SPL8" s="135"/>
      <c r="SPM8" s="135"/>
      <c r="SPN8" s="135"/>
      <c r="SPO8" s="135"/>
      <c r="SPP8" s="135"/>
      <c r="SPQ8" s="135"/>
      <c r="SPR8" s="135"/>
      <c r="SPS8" s="135"/>
      <c r="SPT8" s="135"/>
      <c r="SPU8" s="135"/>
      <c r="SPV8" s="135"/>
      <c r="SPW8" s="135"/>
      <c r="SPX8" s="135"/>
      <c r="SPY8" s="135"/>
      <c r="SPZ8" s="135"/>
      <c r="SQA8" s="135"/>
      <c r="SQB8" s="135"/>
      <c r="SQC8" s="135"/>
      <c r="SQD8" s="135"/>
      <c r="SQE8" s="135"/>
      <c r="SQF8" s="135"/>
      <c r="SQG8" s="135"/>
      <c r="SQH8" s="135"/>
      <c r="SQI8" s="135"/>
      <c r="SQJ8" s="135"/>
      <c r="SQK8" s="135"/>
      <c r="SQL8" s="135"/>
      <c r="SQM8" s="135"/>
      <c r="SQN8" s="135"/>
      <c r="SQO8" s="135"/>
      <c r="SQP8" s="135"/>
      <c r="SQQ8" s="135"/>
      <c r="SQR8" s="135"/>
      <c r="SQS8" s="135"/>
      <c r="SQT8" s="135"/>
      <c r="SQU8" s="135"/>
      <c r="SQV8" s="135"/>
      <c r="SQW8" s="135"/>
      <c r="SQX8" s="135"/>
      <c r="SQY8" s="135"/>
      <c r="SQZ8" s="135"/>
      <c r="SRA8" s="135"/>
      <c r="SRB8" s="135"/>
      <c r="SRC8" s="135"/>
      <c r="SRD8" s="135"/>
      <c r="SRE8" s="135"/>
      <c r="SRF8" s="135"/>
      <c r="SRG8" s="135"/>
      <c r="SRH8" s="135"/>
      <c r="SRI8" s="135"/>
      <c r="SRJ8" s="135"/>
      <c r="SRK8" s="135"/>
      <c r="SRL8" s="135"/>
      <c r="SRM8" s="135"/>
      <c r="SRN8" s="135"/>
      <c r="SRO8" s="135"/>
      <c r="SRP8" s="135"/>
      <c r="SRQ8" s="135"/>
      <c r="SRR8" s="135"/>
      <c r="SRS8" s="135"/>
      <c r="SRT8" s="135"/>
      <c r="SRU8" s="135"/>
      <c r="SRV8" s="135"/>
      <c r="SRW8" s="135"/>
      <c r="SRX8" s="135"/>
      <c r="SRY8" s="135"/>
      <c r="SRZ8" s="135"/>
      <c r="SSA8" s="135"/>
      <c r="SSB8" s="135"/>
      <c r="SSC8" s="135"/>
      <c r="SSD8" s="135"/>
      <c r="SSE8" s="135"/>
      <c r="SSF8" s="135"/>
      <c r="SSG8" s="135"/>
      <c r="SSH8" s="135"/>
      <c r="SSI8" s="135"/>
      <c r="SSJ8" s="135"/>
      <c r="SSK8" s="135"/>
      <c r="SSL8" s="135"/>
      <c r="SSM8" s="135"/>
      <c r="SSN8" s="135"/>
      <c r="SSO8" s="135"/>
      <c r="SSP8" s="135"/>
      <c r="SSQ8" s="135"/>
      <c r="SSR8" s="135"/>
      <c r="SSS8" s="135"/>
      <c r="SST8" s="135"/>
      <c r="SSU8" s="135"/>
      <c r="SSV8" s="135"/>
      <c r="SSW8" s="135"/>
      <c r="SSX8" s="135"/>
      <c r="SSY8" s="135"/>
      <c r="SSZ8" s="135"/>
      <c r="STA8" s="135"/>
      <c r="STB8" s="135"/>
      <c r="STC8" s="135"/>
      <c r="STD8" s="135"/>
      <c r="STE8" s="135"/>
      <c r="STF8" s="135"/>
      <c r="STG8" s="135"/>
      <c r="STH8" s="135"/>
      <c r="STI8" s="135"/>
      <c r="STJ8" s="135"/>
      <c r="STK8" s="135"/>
      <c r="STL8" s="135"/>
      <c r="STM8" s="135"/>
      <c r="STN8" s="135"/>
      <c r="STO8" s="135"/>
      <c r="STP8" s="135"/>
      <c r="STQ8" s="135"/>
      <c r="STR8" s="135"/>
      <c r="STS8" s="135"/>
      <c r="STT8" s="135"/>
      <c r="STU8" s="135"/>
      <c r="STV8" s="135"/>
      <c r="STW8" s="135"/>
      <c r="STX8" s="135"/>
      <c r="STY8" s="135"/>
      <c r="STZ8" s="135"/>
      <c r="SUA8" s="135"/>
      <c r="SUB8" s="135"/>
      <c r="SUC8" s="135"/>
      <c r="SUD8" s="135"/>
      <c r="SUE8" s="135"/>
      <c r="SUF8" s="135"/>
      <c r="SUG8" s="135"/>
      <c r="SUH8" s="135"/>
      <c r="SUI8" s="135"/>
      <c r="SUJ8" s="135"/>
      <c r="SUK8" s="135"/>
      <c r="SUL8" s="135"/>
      <c r="SUM8" s="135"/>
      <c r="SUN8" s="135"/>
      <c r="SUO8" s="135"/>
      <c r="SUP8" s="135"/>
      <c r="SUQ8" s="135"/>
      <c r="SUR8" s="135"/>
      <c r="SUS8" s="135"/>
      <c r="SUT8" s="135"/>
      <c r="SUU8" s="135"/>
      <c r="SUV8" s="135"/>
      <c r="SUW8" s="135"/>
      <c r="SUX8" s="135"/>
      <c r="SUY8" s="135"/>
      <c r="SUZ8" s="135"/>
      <c r="SVA8" s="135"/>
      <c r="SVB8" s="135"/>
      <c r="SVC8" s="135"/>
      <c r="SVD8" s="135"/>
      <c r="SVE8" s="135"/>
      <c r="SVF8" s="135"/>
      <c r="SVG8" s="135"/>
      <c r="SVH8" s="135"/>
      <c r="SVI8" s="135"/>
      <c r="SVJ8" s="135"/>
      <c r="SVK8" s="135"/>
      <c r="SVL8" s="135"/>
      <c r="SVM8" s="135"/>
      <c r="SVN8" s="135"/>
      <c r="SVO8" s="135"/>
      <c r="SVP8" s="135"/>
      <c r="SVQ8" s="135"/>
      <c r="SVR8" s="135"/>
      <c r="SVS8" s="135"/>
      <c r="SVT8" s="135"/>
      <c r="SVU8" s="135"/>
      <c r="SVV8" s="135"/>
      <c r="SVW8" s="135"/>
      <c r="SVX8" s="135"/>
      <c r="SVY8" s="135"/>
      <c r="SVZ8" s="135"/>
      <c r="SWA8" s="135"/>
      <c r="SWB8" s="135"/>
      <c r="SWC8" s="135"/>
      <c r="SWD8" s="135"/>
      <c r="SWE8" s="135"/>
      <c r="SWF8" s="135"/>
      <c r="SWG8" s="135"/>
      <c r="SWH8" s="135"/>
      <c r="SWI8" s="135"/>
      <c r="SWJ8" s="135"/>
      <c r="SWK8" s="135"/>
      <c r="SWL8" s="135"/>
      <c r="SWM8" s="135"/>
      <c r="SWN8" s="135"/>
      <c r="SWO8" s="135"/>
      <c r="SWP8" s="135"/>
      <c r="SWQ8" s="135"/>
      <c r="SWR8" s="135"/>
      <c r="SWS8" s="135"/>
      <c r="SWT8" s="135"/>
      <c r="SWU8" s="135"/>
      <c r="SWV8" s="135"/>
      <c r="SWW8" s="135"/>
      <c r="SWX8" s="135"/>
      <c r="SWY8" s="135"/>
      <c r="SWZ8" s="135"/>
      <c r="SXA8" s="135"/>
      <c r="SXB8" s="135"/>
      <c r="SXC8" s="135"/>
      <c r="SXD8" s="135"/>
      <c r="SXE8" s="135"/>
      <c r="SXF8" s="135"/>
      <c r="SXG8" s="135"/>
      <c r="SXH8" s="135"/>
      <c r="SXI8" s="135"/>
      <c r="SXJ8" s="135"/>
      <c r="SXK8" s="135"/>
      <c r="SXL8" s="135"/>
      <c r="SXM8" s="135"/>
      <c r="SXN8" s="135"/>
      <c r="SXO8" s="135"/>
      <c r="SXP8" s="135"/>
      <c r="SXQ8" s="135"/>
      <c r="SXR8" s="135"/>
      <c r="SXS8" s="135"/>
      <c r="SXT8" s="135"/>
      <c r="SXU8" s="135"/>
      <c r="SXV8" s="135"/>
      <c r="SXW8" s="135"/>
      <c r="SXX8" s="135"/>
      <c r="SXY8" s="135"/>
      <c r="SXZ8" s="135"/>
      <c r="SYA8" s="135"/>
      <c r="SYB8" s="135"/>
      <c r="SYC8" s="135"/>
      <c r="SYD8" s="135"/>
      <c r="SYE8" s="135"/>
      <c r="SYF8" s="135"/>
      <c r="SYG8" s="135"/>
      <c r="SYH8" s="135"/>
      <c r="SYI8" s="135"/>
      <c r="SYJ8" s="135"/>
      <c r="SYK8" s="135"/>
      <c r="SYL8" s="135"/>
      <c r="SYM8" s="135"/>
      <c r="SYN8" s="135"/>
      <c r="SYO8" s="135"/>
      <c r="SYP8" s="135"/>
      <c r="SYQ8" s="135"/>
      <c r="SYR8" s="135"/>
      <c r="SYS8" s="135"/>
      <c r="SYT8" s="135"/>
      <c r="SYU8" s="135"/>
      <c r="SYV8" s="135"/>
      <c r="SYW8" s="135"/>
      <c r="SYX8" s="135"/>
      <c r="SYY8" s="135"/>
      <c r="SYZ8" s="135"/>
      <c r="SZA8" s="135"/>
      <c r="SZB8" s="135"/>
      <c r="SZC8" s="135"/>
      <c r="SZD8" s="135"/>
      <c r="SZE8" s="135"/>
      <c r="SZF8" s="135"/>
      <c r="SZG8" s="135"/>
      <c r="SZH8" s="135"/>
      <c r="SZI8" s="135"/>
      <c r="SZJ8" s="135"/>
      <c r="SZK8" s="135"/>
      <c r="SZL8" s="135"/>
      <c r="SZM8" s="135"/>
      <c r="SZN8" s="135"/>
      <c r="SZO8" s="135"/>
      <c r="SZP8" s="135"/>
      <c r="SZQ8" s="135"/>
      <c r="SZR8" s="135"/>
      <c r="SZS8" s="135"/>
      <c r="SZT8" s="135"/>
      <c r="SZU8" s="135"/>
      <c r="SZV8" s="135"/>
      <c r="SZW8" s="135"/>
      <c r="SZX8" s="135"/>
      <c r="SZY8" s="135"/>
      <c r="SZZ8" s="135"/>
      <c r="TAA8" s="135"/>
      <c r="TAB8" s="135"/>
      <c r="TAC8" s="135"/>
      <c r="TAD8" s="135"/>
      <c r="TAE8" s="135"/>
      <c r="TAF8" s="135"/>
      <c r="TAG8" s="135"/>
      <c r="TAH8" s="135"/>
      <c r="TAI8" s="135"/>
      <c r="TAJ8" s="135"/>
      <c r="TAK8" s="135"/>
      <c r="TAL8" s="135"/>
      <c r="TAM8" s="135"/>
      <c r="TAN8" s="135"/>
      <c r="TAO8" s="135"/>
      <c r="TAP8" s="135"/>
      <c r="TAQ8" s="135"/>
      <c r="TAR8" s="135"/>
      <c r="TAS8" s="135"/>
      <c r="TAT8" s="135"/>
      <c r="TAU8" s="135"/>
      <c r="TAV8" s="135"/>
      <c r="TAW8" s="135"/>
      <c r="TAX8" s="135"/>
      <c r="TAY8" s="135"/>
      <c r="TAZ8" s="135"/>
      <c r="TBA8" s="135"/>
      <c r="TBB8" s="135"/>
      <c r="TBC8" s="135"/>
      <c r="TBD8" s="135"/>
      <c r="TBE8" s="135"/>
      <c r="TBF8" s="135"/>
      <c r="TBG8" s="135"/>
      <c r="TBH8" s="135"/>
      <c r="TBI8" s="135"/>
      <c r="TBJ8" s="135"/>
      <c r="TBK8" s="135"/>
      <c r="TBL8" s="135"/>
      <c r="TBM8" s="135"/>
      <c r="TBN8" s="135"/>
      <c r="TBO8" s="135"/>
      <c r="TBP8" s="135"/>
      <c r="TBQ8" s="135"/>
      <c r="TBR8" s="135"/>
      <c r="TBS8" s="135"/>
      <c r="TBT8" s="135"/>
      <c r="TBU8" s="135"/>
      <c r="TBV8" s="135"/>
      <c r="TBW8" s="135"/>
      <c r="TBX8" s="135"/>
      <c r="TBY8" s="135"/>
      <c r="TBZ8" s="135"/>
      <c r="TCA8" s="135"/>
      <c r="TCB8" s="135"/>
      <c r="TCC8" s="135"/>
      <c r="TCD8" s="135"/>
      <c r="TCE8" s="135"/>
      <c r="TCF8" s="135"/>
      <c r="TCG8" s="135"/>
      <c r="TCH8" s="135"/>
      <c r="TCI8" s="135"/>
      <c r="TCJ8" s="135"/>
      <c r="TCK8" s="135"/>
      <c r="TCL8" s="135"/>
      <c r="TCM8" s="135"/>
      <c r="TCN8" s="135"/>
      <c r="TCO8" s="135"/>
      <c r="TCP8" s="135"/>
      <c r="TCQ8" s="135"/>
      <c r="TCR8" s="135"/>
      <c r="TCS8" s="135"/>
      <c r="TCT8" s="135"/>
      <c r="TCU8" s="135"/>
      <c r="TCV8" s="135"/>
      <c r="TCW8" s="135"/>
      <c r="TCX8" s="135"/>
      <c r="TCY8" s="135"/>
      <c r="TCZ8" s="135"/>
      <c r="TDA8" s="135"/>
      <c r="TDB8" s="135"/>
      <c r="TDC8" s="135"/>
      <c r="TDD8" s="135"/>
      <c r="TDE8" s="135"/>
      <c r="TDF8" s="135"/>
      <c r="TDG8" s="135"/>
      <c r="TDH8" s="135"/>
      <c r="TDI8" s="135"/>
      <c r="TDJ8" s="135"/>
      <c r="TDK8" s="135"/>
      <c r="TDL8" s="135"/>
      <c r="TDM8" s="135"/>
      <c r="TDN8" s="135"/>
      <c r="TDO8" s="135"/>
      <c r="TDP8" s="135"/>
      <c r="TDQ8" s="135"/>
      <c r="TDR8" s="135"/>
      <c r="TDS8" s="135"/>
      <c r="TDT8" s="135"/>
      <c r="TDU8" s="135"/>
      <c r="TDV8" s="135"/>
      <c r="TDW8" s="135"/>
      <c r="TDX8" s="135"/>
      <c r="TDY8" s="135"/>
      <c r="TDZ8" s="135"/>
      <c r="TEA8" s="135"/>
      <c r="TEB8" s="135"/>
      <c r="TEC8" s="135"/>
      <c r="TED8" s="135"/>
      <c r="TEE8" s="135"/>
      <c r="TEF8" s="135"/>
      <c r="TEG8" s="135"/>
      <c r="TEH8" s="135"/>
      <c r="TEI8" s="135"/>
      <c r="TEJ8" s="135"/>
      <c r="TEK8" s="135"/>
      <c r="TEL8" s="135"/>
      <c r="TEM8" s="135"/>
      <c r="TEN8" s="135"/>
      <c r="TEO8" s="135"/>
      <c r="TEP8" s="135"/>
      <c r="TEQ8" s="135"/>
      <c r="TER8" s="135"/>
      <c r="TES8" s="135"/>
      <c r="TET8" s="135"/>
      <c r="TEU8" s="135"/>
      <c r="TEV8" s="135"/>
      <c r="TEW8" s="135"/>
      <c r="TEX8" s="135"/>
      <c r="TEY8" s="135"/>
      <c r="TEZ8" s="135"/>
      <c r="TFA8" s="135"/>
      <c r="TFB8" s="135"/>
      <c r="TFC8" s="135"/>
      <c r="TFD8" s="135"/>
      <c r="TFE8" s="135"/>
      <c r="TFF8" s="135"/>
      <c r="TFG8" s="135"/>
      <c r="TFH8" s="135"/>
      <c r="TFI8" s="135"/>
      <c r="TFJ8" s="135"/>
      <c r="TFK8" s="135"/>
      <c r="TFL8" s="135"/>
      <c r="TFM8" s="135"/>
      <c r="TFN8" s="135"/>
      <c r="TFO8" s="135"/>
      <c r="TFP8" s="135"/>
      <c r="TFQ8" s="135"/>
      <c r="TFR8" s="135"/>
      <c r="TFS8" s="135"/>
      <c r="TFT8" s="135"/>
      <c r="TFU8" s="135"/>
      <c r="TFV8" s="135"/>
      <c r="TFW8" s="135"/>
      <c r="TFX8" s="135"/>
      <c r="TFY8" s="135"/>
      <c r="TFZ8" s="135"/>
      <c r="TGA8" s="135"/>
      <c r="TGB8" s="135"/>
      <c r="TGC8" s="135"/>
      <c r="TGD8" s="135"/>
      <c r="TGE8" s="135"/>
      <c r="TGF8" s="135"/>
      <c r="TGG8" s="135"/>
      <c r="TGH8" s="135"/>
      <c r="TGI8" s="135"/>
      <c r="TGJ8" s="135"/>
      <c r="TGK8" s="135"/>
      <c r="TGL8" s="135"/>
      <c r="TGM8" s="135"/>
      <c r="TGN8" s="135"/>
      <c r="TGO8" s="135"/>
      <c r="TGP8" s="135"/>
      <c r="TGQ8" s="135"/>
      <c r="TGR8" s="135"/>
      <c r="TGS8" s="135"/>
      <c r="TGT8" s="135"/>
      <c r="TGU8" s="135"/>
      <c r="TGV8" s="135"/>
      <c r="TGW8" s="135"/>
      <c r="TGX8" s="135"/>
      <c r="TGY8" s="135"/>
      <c r="TGZ8" s="135"/>
      <c r="THA8" s="135"/>
      <c r="THB8" s="135"/>
      <c r="THC8" s="135"/>
      <c r="THD8" s="135"/>
      <c r="THE8" s="135"/>
      <c r="THF8" s="135"/>
      <c r="THG8" s="135"/>
      <c r="THH8" s="135"/>
      <c r="THI8" s="135"/>
      <c r="THJ8" s="135"/>
      <c r="THK8" s="135"/>
      <c r="THL8" s="135"/>
      <c r="THM8" s="135"/>
      <c r="THN8" s="135"/>
      <c r="THO8" s="135"/>
      <c r="THP8" s="135"/>
      <c r="THQ8" s="135"/>
      <c r="THR8" s="135"/>
      <c r="THS8" s="135"/>
      <c r="THT8" s="135"/>
      <c r="THU8" s="135"/>
      <c r="THV8" s="135"/>
      <c r="THW8" s="135"/>
      <c r="THX8" s="135"/>
      <c r="THY8" s="135"/>
      <c r="THZ8" s="135"/>
      <c r="TIA8" s="135"/>
      <c r="TIB8" s="135"/>
      <c r="TIC8" s="135"/>
      <c r="TID8" s="135"/>
      <c r="TIE8" s="135"/>
      <c r="TIF8" s="135"/>
      <c r="TIG8" s="135"/>
      <c r="TIH8" s="135"/>
      <c r="TII8" s="135"/>
      <c r="TIJ8" s="135"/>
      <c r="TIK8" s="135"/>
      <c r="TIL8" s="135"/>
      <c r="TIM8" s="135"/>
      <c r="TIN8" s="135"/>
      <c r="TIO8" s="135"/>
      <c r="TIP8" s="135"/>
      <c r="TIQ8" s="135"/>
      <c r="TIR8" s="135"/>
      <c r="TIS8" s="135"/>
      <c r="TIT8" s="135"/>
      <c r="TIU8" s="135"/>
      <c r="TIV8" s="135"/>
      <c r="TIW8" s="135"/>
      <c r="TIX8" s="135"/>
      <c r="TIY8" s="135"/>
      <c r="TIZ8" s="135"/>
      <c r="TJA8" s="135"/>
      <c r="TJB8" s="135"/>
      <c r="TJC8" s="135"/>
      <c r="TJD8" s="135"/>
      <c r="TJE8" s="135"/>
      <c r="TJF8" s="135"/>
      <c r="TJG8" s="135"/>
      <c r="TJH8" s="135"/>
      <c r="TJI8" s="135"/>
      <c r="TJJ8" s="135"/>
      <c r="TJK8" s="135"/>
      <c r="TJL8" s="135"/>
      <c r="TJM8" s="135"/>
      <c r="TJN8" s="135"/>
      <c r="TJO8" s="135"/>
      <c r="TJP8" s="135"/>
      <c r="TJQ8" s="135"/>
      <c r="TJR8" s="135"/>
      <c r="TJS8" s="135"/>
      <c r="TJT8" s="135"/>
      <c r="TJU8" s="135"/>
      <c r="TJV8" s="135"/>
      <c r="TJW8" s="135"/>
      <c r="TJX8" s="135"/>
      <c r="TJY8" s="135"/>
      <c r="TJZ8" s="135"/>
      <c r="TKA8" s="135"/>
      <c r="TKB8" s="135"/>
      <c r="TKC8" s="135"/>
      <c r="TKD8" s="135"/>
      <c r="TKE8" s="135"/>
      <c r="TKF8" s="135"/>
      <c r="TKG8" s="135"/>
      <c r="TKH8" s="135"/>
      <c r="TKI8" s="135"/>
      <c r="TKJ8" s="135"/>
      <c r="TKK8" s="135"/>
      <c r="TKL8" s="135"/>
      <c r="TKM8" s="135"/>
      <c r="TKN8" s="135"/>
      <c r="TKO8" s="135"/>
      <c r="TKP8" s="135"/>
      <c r="TKQ8" s="135"/>
      <c r="TKR8" s="135"/>
      <c r="TKS8" s="135"/>
      <c r="TKT8" s="135"/>
      <c r="TKU8" s="135"/>
      <c r="TKV8" s="135"/>
      <c r="TKW8" s="135"/>
      <c r="TKX8" s="135"/>
      <c r="TKY8" s="135"/>
      <c r="TKZ8" s="135"/>
      <c r="TLA8" s="135"/>
      <c r="TLB8" s="135"/>
      <c r="TLC8" s="135"/>
      <c r="TLD8" s="135"/>
      <c r="TLE8" s="135"/>
      <c r="TLF8" s="135"/>
      <c r="TLG8" s="135"/>
      <c r="TLH8" s="135"/>
      <c r="TLI8" s="135"/>
      <c r="TLJ8" s="135"/>
      <c r="TLK8" s="135"/>
      <c r="TLL8" s="135"/>
      <c r="TLM8" s="135"/>
      <c r="TLN8" s="135"/>
      <c r="TLO8" s="135"/>
      <c r="TLP8" s="135"/>
      <c r="TLQ8" s="135"/>
      <c r="TLR8" s="135"/>
      <c r="TLS8" s="135"/>
      <c r="TLT8" s="135"/>
      <c r="TLU8" s="135"/>
      <c r="TLV8" s="135"/>
      <c r="TLW8" s="135"/>
      <c r="TLX8" s="135"/>
      <c r="TLY8" s="135"/>
      <c r="TLZ8" s="135"/>
      <c r="TMA8" s="135"/>
      <c r="TMB8" s="135"/>
      <c r="TMC8" s="135"/>
      <c r="TMD8" s="135"/>
      <c r="TME8" s="135"/>
      <c r="TMF8" s="135"/>
      <c r="TMG8" s="135"/>
      <c r="TMH8" s="135"/>
      <c r="TMI8" s="135"/>
      <c r="TMJ8" s="135"/>
      <c r="TMK8" s="135"/>
      <c r="TML8" s="135"/>
      <c r="TMM8" s="135"/>
      <c r="TMN8" s="135"/>
      <c r="TMO8" s="135"/>
      <c r="TMP8" s="135"/>
      <c r="TMQ8" s="135"/>
      <c r="TMR8" s="135"/>
      <c r="TMS8" s="135"/>
      <c r="TMT8" s="135"/>
      <c r="TMU8" s="135"/>
      <c r="TMV8" s="135"/>
      <c r="TMW8" s="135"/>
      <c r="TMX8" s="135"/>
      <c r="TMY8" s="135"/>
      <c r="TMZ8" s="135"/>
      <c r="TNA8" s="135"/>
      <c r="TNB8" s="135"/>
      <c r="TNC8" s="135"/>
      <c r="TND8" s="135"/>
      <c r="TNE8" s="135"/>
      <c r="TNF8" s="135"/>
      <c r="TNG8" s="135"/>
      <c r="TNH8" s="135"/>
      <c r="TNI8" s="135"/>
      <c r="TNJ8" s="135"/>
      <c r="TNK8" s="135"/>
      <c r="TNL8" s="135"/>
      <c r="TNM8" s="135"/>
      <c r="TNN8" s="135"/>
      <c r="TNO8" s="135"/>
      <c r="TNP8" s="135"/>
      <c r="TNQ8" s="135"/>
      <c r="TNR8" s="135"/>
      <c r="TNS8" s="135"/>
      <c r="TNT8" s="135"/>
      <c r="TNU8" s="135"/>
      <c r="TNV8" s="135"/>
      <c r="TNW8" s="135"/>
      <c r="TNX8" s="135"/>
      <c r="TNY8" s="135"/>
      <c r="TNZ8" s="135"/>
      <c r="TOA8" s="135"/>
      <c r="TOB8" s="135"/>
      <c r="TOC8" s="135"/>
      <c r="TOD8" s="135"/>
      <c r="TOE8" s="135"/>
      <c r="TOF8" s="135"/>
      <c r="TOG8" s="135"/>
      <c r="TOH8" s="135"/>
      <c r="TOI8" s="135"/>
      <c r="TOJ8" s="135"/>
      <c r="TOK8" s="135"/>
      <c r="TOL8" s="135"/>
      <c r="TOM8" s="135"/>
      <c r="TON8" s="135"/>
      <c r="TOO8" s="135"/>
      <c r="TOP8" s="135"/>
      <c r="TOQ8" s="135"/>
      <c r="TOR8" s="135"/>
      <c r="TOS8" s="135"/>
      <c r="TOT8" s="135"/>
      <c r="TOU8" s="135"/>
      <c r="TOV8" s="135"/>
      <c r="TOW8" s="135"/>
      <c r="TOX8" s="135"/>
      <c r="TOY8" s="135"/>
      <c r="TOZ8" s="135"/>
      <c r="TPA8" s="135"/>
      <c r="TPB8" s="135"/>
      <c r="TPC8" s="135"/>
      <c r="TPD8" s="135"/>
      <c r="TPE8" s="135"/>
      <c r="TPF8" s="135"/>
      <c r="TPG8" s="135"/>
      <c r="TPH8" s="135"/>
      <c r="TPI8" s="135"/>
      <c r="TPJ8" s="135"/>
      <c r="TPK8" s="135"/>
      <c r="TPL8" s="135"/>
      <c r="TPM8" s="135"/>
      <c r="TPN8" s="135"/>
      <c r="TPO8" s="135"/>
      <c r="TPP8" s="135"/>
      <c r="TPQ8" s="135"/>
      <c r="TPR8" s="135"/>
      <c r="TPS8" s="135"/>
      <c r="TPT8" s="135"/>
      <c r="TPU8" s="135"/>
      <c r="TPV8" s="135"/>
      <c r="TPW8" s="135"/>
      <c r="TPX8" s="135"/>
      <c r="TPY8" s="135"/>
      <c r="TPZ8" s="135"/>
      <c r="TQA8" s="135"/>
      <c r="TQB8" s="135"/>
      <c r="TQC8" s="135"/>
      <c r="TQD8" s="135"/>
      <c r="TQE8" s="135"/>
      <c r="TQF8" s="135"/>
      <c r="TQG8" s="135"/>
      <c r="TQH8" s="135"/>
      <c r="TQI8" s="135"/>
      <c r="TQJ8" s="135"/>
      <c r="TQK8" s="135"/>
      <c r="TQL8" s="135"/>
      <c r="TQM8" s="135"/>
      <c r="TQN8" s="135"/>
      <c r="TQO8" s="135"/>
      <c r="TQP8" s="135"/>
      <c r="TQQ8" s="135"/>
      <c r="TQR8" s="135"/>
      <c r="TQS8" s="135"/>
      <c r="TQT8" s="135"/>
      <c r="TQU8" s="135"/>
      <c r="TQV8" s="135"/>
      <c r="TQW8" s="135"/>
      <c r="TQX8" s="135"/>
      <c r="TQY8" s="135"/>
      <c r="TQZ8" s="135"/>
      <c r="TRA8" s="135"/>
      <c r="TRB8" s="135"/>
      <c r="TRC8" s="135"/>
      <c r="TRD8" s="135"/>
      <c r="TRE8" s="135"/>
      <c r="TRF8" s="135"/>
      <c r="TRG8" s="135"/>
      <c r="TRH8" s="135"/>
      <c r="TRI8" s="135"/>
      <c r="TRJ8" s="135"/>
      <c r="TRK8" s="135"/>
      <c r="TRL8" s="135"/>
      <c r="TRM8" s="135"/>
      <c r="TRN8" s="135"/>
      <c r="TRO8" s="135"/>
      <c r="TRP8" s="135"/>
      <c r="TRQ8" s="135"/>
      <c r="TRR8" s="135"/>
      <c r="TRS8" s="135"/>
      <c r="TRT8" s="135"/>
      <c r="TRU8" s="135"/>
      <c r="TRV8" s="135"/>
      <c r="TRW8" s="135"/>
      <c r="TRX8" s="135"/>
      <c r="TRY8" s="135"/>
      <c r="TRZ8" s="135"/>
      <c r="TSA8" s="135"/>
      <c r="TSB8" s="135"/>
      <c r="TSC8" s="135"/>
      <c r="TSD8" s="135"/>
      <c r="TSE8" s="135"/>
      <c r="TSF8" s="135"/>
      <c r="TSG8" s="135"/>
      <c r="TSH8" s="135"/>
      <c r="TSI8" s="135"/>
      <c r="TSJ8" s="135"/>
      <c r="TSK8" s="135"/>
      <c r="TSL8" s="135"/>
      <c r="TSM8" s="135"/>
      <c r="TSN8" s="135"/>
      <c r="TSO8" s="135"/>
      <c r="TSP8" s="135"/>
      <c r="TSQ8" s="135"/>
      <c r="TSR8" s="135"/>
      <c r="TSS8" s="135"/>
      <c r="TST8" s="135"/>
      <c r="TSU8" s="135"/>
      <c r="TSV8" s="135"/>
      <c r="TSW8" s="135"/>
      <c r="TSX8" s="135"/>
      <c r="TSY8" s="135"/>
      <c r="TSZ8" s="135"/>
      <c r="TTA8" s="135"/>
      <c r="TTB8" s="135"/>
      <c r="TTC8" s="135"/>
      <c r="TTD8" s="135"/>
      <c r="TTE8" s="135"/>
      <c r="TTF8" s="135"/>
      <c r="TTG8" s="135"/>
      <c r="TTH8" s="135"/>
      <c r="TTI8" s="135"/>
      <c r="TTJ8" s="135"/>
      <c r="TTK8" s="135"/>
      <c r="TTL8" s="135"/>
      <c r="TTM8" s="135"/>
      <c r="TTN8" s="135"/>
      <c r="TTO8" s="135"/>
      <c r="TTP8" s="135"/>
      <c r="TTQ8" s="135"/>
      <c r="TTR8" s="135"/>
      <c r="TTS8" s="135"/>
      <c r="TTT8" s="135"/>
      <c r="TTU8" s="135"/>
      <c r="TTV8" s="135"/>
      <c r="TTW8" s="135"/>
      <c r="TTX8" s="135"/>
      <c r="TTY8" s="135"/>
      <c r="TTZ8" s="135"/>
      <c r="TUA8" s="135"/>
      <c r="TUB8" s="135"/>
      <c r="TUC8" s="135"/>
      <c r="TUD8" s="135"/>
      <c r="TUE8" s="135"/>
      <c r="TUF8" s="135"/>
      <c r="TUG8" s="135"/>
      <c r="TUH8" s="135"/>
      <c r="TUI8" s="135"/>
      <c r="TUJ8" s="135"/>
      <c r="TUK8" s="135"/>
      <c r="TUL8" s="135"/>
      <c r="TUM8" s="135"/>
      <c r="TUN8" s="135"/>
      <c r="TUO8" s="135"/>
      <c r="TUP8" s="135"/>
      <c r="TUQ8" s="135"/>
      <c r="TUR8" s="135"/>
      <c r="TUS8" s="135"/>
      <c r="TUT8" s="135"/>
      <c r="TUU8" s="135"/>
      <c r="TUV8" s="135"/>
      <c r="TUW8" s="135"/>
      <c r="TUX8" s="135"/>
      <c r="TUY8" s="135"/>
      <c r="TUZ8" s="135"/>
      <c r="TVA8" s="135"/>
      <c r="TVB8" s="135"/>
      <c r="TVC8" s="135"/>
      <c r="TVD8" s="135"/>
      <c r="TVE8" s="135"/>
      <c r="TVF8" s="135"/>
      <c r="TVG8" s="135"/>
      <c r="TVH8" s="135"/>
      <c r="TVI8" s="135"/>
      <c r="TVJ8" s="135"/>
      <c r="TVK8" s="135"/>
      <c r="TVL8" s="135"/>
      <c r="TVM8" s="135"/>
      <c r="TVN8" s="135"/>
      <c r="TVO8" s="135"/>
      <c r="TVP8" s="135"/>
      <c r="TVQ8" s="135"/>
      <c r="TVR8" s="135"/>
      <c r="TVS8" s="135"/>
      <c r="TVT8" s="135"/>
      <c r="TVU8" s="135"/>
      <c r="TVV8" s="135"/>
      <c r="TVW8" s="135"/>
      <c r="TVX8" s="135"/>
      <c r="TVY8" s="135"/>
      <c r="TVZ8" s="135"/>
      <c r="TWA8" s="135"/>
      <c r="TWB8" s="135"/>
      <c r="TWC8" s="135"/>
      <c r="TWD8" s="135"/>
      <c r="TWE8" s="135"/>
      <c r="TWF8" s="135"/>
      <c r="TWG8" s="135"/>
      <c r="TWH8" s="135"/>
      <c r="TWI8" s="135"/>
      <c r="TWJ8" s="135"/>
      <c r="TWK8" s="135"/>
      <c r="TWL8" s="135"/>
      <c r="TWM8" s="135"/>
      <c r="TWN8" s="135"/>
      <c r="TWO8" s="135"/>
      <c r="TWP8" s="135"/>
      <c r="TWQ8" s="135"/>
      <c r="TWR8" s="135"/>
      <c r="TWS8" s="135"/>
      <c r="TWT8" s="135"/>
      <c r="TWU8" s="135"/>
      <c r="TWV8" s="135"/>
      <c r="TWW8" s="135"/>
      <c r="TWX8" s="135"/>
      <c r="TWY8" s="135"/>
      <c r="TWZ8" s="135"/>
      <c r="TXA8" s="135"/>
      <c r="TXB8" s="135"/>
      <c r="TXC8" s="135"/>
      <c r="TXD8" s="135"/>
      <c r="TXE8" s="135"/>
      <c r="TXF8" s="135"/>
      <c r="TXG8" s="135"/>
      <c r="TXH8" s="135"/>
      <c r="TXI8" s="135"/>
      <c r="TXJ8" s="135"/>
      <c r="TXK8" s="135"/>
      <c r="TXL8" s="135"/>
      <c r="TXM8" s="135"/>
      <c r="TXN8" s="135"/>
      <c r="TXO8" s="135"/>
      <c r="TXP8" s="135"/>
      <c r="TXQ8" s="135"/>
      <c r="TXR8" s="135"/>
      <c r="TXS8" s="135"/>
      <c r="TXT8" s="135"/>
      <c r="TXU8" s="135"/>
      <c r="TXV8" s="135"/>
      <c r="TXW8" s="135"/>
      <c r="TXX8" s="135"/>
      <c r="TXY8" s="135"/>
      <c r="TXZ8" s="135"/>
      <c r="TYA8" s="135"/>
      <c r="TYB8" s="135"/>
      <c r="TYC8" s="135"/>
      <c r="TYD8" s="135"/>
      <c r="TYE8" s="135"/>
      <c r="TYF8" s="135"/>
      <c r="TYG8" s="135"/>
      <c r="TYH8" s="135"/>
      <c r="TYI8" s="135"/>
      <c r="TYJ8" s="135"/>
      <c r="TYK8" s="135"/>
      <c r="TYL8" s="135"/>
      <c r="TYM8" s="135"/>
      <c r="TYN8" s="135"/>
      <c r="TYO8" s="135"/>
      <c r="TYP8" s="135"/>
      <c r="TYQ8" s="135"/>
      <c r="TYR8" s="135"/>
      <c r="TYS8" s="135"/>
      <c r="TYT8" s="135"/>
      <c r="TYU8" s="135"/>
      <c r="TYV8" s="135"/>
      <c r="TYW8" s="135"/>
      <c r="TYX8" s="135"/>
      <c r="TYY8" s="135"/>
      <c r="TYZ8" s="135"/>
      <c r="TZA8" s="135"/>
      <c r="TZB8" s="135"/>
      <c r="TZC8" s="135"/>
      <c r="TZD8" s="135"/>
      <c r="TZE8" s="135"/>
      <c r="TZF8" s="135"/>
      <c r="TZG8" s="135"/>
      <c r="TZH8" s="135"/>
      <c r="TZI8" s="135"/>
      <c r="TZJ8" s="135"/>
      <c r="TZK8" s="135"/>
      <c r="TZL8" s="135"/>
      <c r="TZM8" s="135"/>
      <c r="TZN8" s="135"/>
      <c r="TZO8" s="135"/>
      <c r="TZP8" s="135"/>
      <c r="TZQ8" s="135"/>
      <c r="TZR8" s="135"/>
      <c r="TZS8" s="135"/>
      <c r="TZT8" s="135"/>
      <c r="TZU8" s="135"/>
      <c r="TZV8" s="135"/>
      <c r="TZW8" s="135"/>
      <c r="TZX8" s="135"/>
      <c r="TZY8" s="135"/>
      <c r="TZZ8" s="135"/>
      <c r="UAA8" s="135"/>
      <c r="UAB8" s="135"/>
      <c r="UAC8" s="135"/>
      <c r="UAD8" s="135"/>
      <c r="UAE8" s="135"/>
      <c r="UAF8" s="135"/>
      <c r="UAG8" s="135"/>
      <c r="UAH8" s="135"/>
      <c r="UAI8" s="135"/>
      <c r="UAJ8" s="135"/>
      <c r="UAK8" s="135"/>
      <c r="UAL8" s="135"/>
      <c r="UAM8" s="135"/>
      <c r="UAN8" s="135"/>
      <c r="UAO8" s="135"/>
      <c r="UAP8" s="135"/>
      <c r="UAQ8" s="135"/>
      <c r="UAR8" s="135"/>
      <c r="UAS8" s="135"/>
      <c r="UAT8" s="135"/>
      <c r="UAU8" s="135"/>
      <c r="UAV8" s="135"/>
      <c r="UAW8" s="135"/>
      <c r="UAX8" s="135"/>
      <c r="UAY8" s="135"/>
      <c r="UAZ8" s="135"/>
      <c r="UBA8" s="135"/>
      <c r="UBB8" s="135"/>
      <c r="UBC8" s="135"/>
      <c r="UBD8" s="135"/>
      <c r="UBE8" s="135"/>
      <c r="UBF8" s="135"/>
      <c r="UBG8" s="135"/>
      <c r="UBH8" s="135"/>
      <c r="UBI8" s="135"/>
      <c r="UBJ8" s="135"/>
      <c r="UBK8" s="135"/>
      <c r="UBL8" s="135"/>
      <c r="UBM8" s="135"/>
      <c r="UBN8" s="135"/>
      <c r="UBO8" s="135"/>
      <c r="UBP8" s="135"/>
      <c r="UBQ8" s="135"/>
      <c r="UBR8" s="135"/>
      <c r="UBS8" s="135"/>
      <c r="UBT8" s="135"/>
      <c r="UBU8" s="135"/>
      <c r="UBV8" s="135"/>
      <c r="UBW8" s="135"/>
      <c r="UBX8" s="135"/>
      <c r="UBY8" s="135"/>
      <c r="UBZ8" s="135"/>
      <c r="UCA8" s="135"/>
      <c r="UCB8" s="135"/>
      <c r="UCC8" s="135"/>
      <c r="UCD8" s="135"/>
      <c r="UCE8" s="135"/>
      <c r="UCF8" s="135"/>
      <c r="UCG8" s="135"/>
      <c r="UCH8" s="135"/>
      <c r="UCI8" s="135"/>
      <c r="UCJ8" s="135"/>
      <c r="UCK8" s="135"/>
      <c r="UCL8" s="135"/>
      <c r="UCM8" s="135"/>
      <c r="UCN8" s="135"/>
      <c r="UCO8" s="135"/>
      <c r="UCP8" s="135"/>
      <c r="UCQ8" s="135"/>
      <c r="UCR8" s="135"/>
      <c r="UCS8" s="135"/>
      <c r="UCT8" s="135"/>
      <c r="UCU8" s="135"/>
      <c r="UCV8" s="135"/>
      <c r="UCW8" s="135"/>
      <c r="UCX8" s="135"/>
      <c r="UCY8" s="135"/>
      <c r="UCZ8" s="135"/>
      <c r="UDA8" s="135"/>
      <c r="UDB8" s="135"/>
      <c r="UDC8" s="135"/>
      <c r="UDD8" s="135"/>
      <c r="UDE8" s="135"/>
      <c r="UDF8" s="135"/>
      <c r="UDG8" s="135"/>
      <c r="UDH8" s="135"/>
      <c r="UDI8" s="135"/>
      <c r="UDJ8" s="135"/>
      <c r="UDK8" s="135"/>
      <c r="UDL8" s="135"/>
      <c r="UDM8" s="135"/>
      <c r="UDN8" s="135"/>
      <c r="UDO8" s="135"/>
      <c r="UDP8" s="135"/>
      <c r="UDQ8" s="135"/>
      <c r="UDR8" s="135"/>
      <c r="UDS8" s="135"/>
      <c r="UDT8" s="135"/>
      <c r="UDU8" s="135"/>
      <c r="UDV8" s="135"/>
      <c r="UDW8" s="135"/>
      <c r="UDX8" s="135"/>
      <c r="UDY8" s="135"/>
      <c r="UDZ8" s="135"/>
      <c r="UEA8" s="135"/>
      <c r="UEB8" s="135"/>
      <c r="UEC8" s="135"/>
      <c r="UED8" s="135"/>
      <c r="UEE8" s="135"/>
      <c r="UEF8" s="135"/>
      <c r="UEG8" s="135"/>
      <c r="UEH8" s="135"/>
      <c r="UEI8" s="135"/>
      <c r="UEJ8" s="135"/>
      <c r="UEK8" s="135"/>
      <c r="UEL8" s="135"/>
      <c r="UEM8" s="135"/>
      <c r="UEN8" s="135"/>
      <c r="UEO8" s="135"/>
      <c r="UEP8" s="135"/>
      <c r="UEQ8" s="135"/>
      <c r="UER8" s="135"/>
      <c r="UES8" s="135"/>
      <c r="UET8" s="135"/>
      <c r="UEU8" s="135"/>
      <c r="UEV8" s="135"/>
      <c r="UEW8" s="135"/>
      <c r="UEX8" s="135"/>
      <c r="UEY8" s="135"/>
      <c r="UEZ8" s="135"/>
      <c r="UFA8" s="135"/>
      <c r="UFB8" s="135"/>
      <c r="UFC8" s="135"/>
      <c r="UFD8" s="135"/>
      <c r="UFE8" s="135"/>
      <c r="UFF8" s="135"/>
      <c r="UFG8" s="135"/>
      <c r="UFH8" s="135"/>
      <c r="UFI8" s="135"/>
      <c r="UFJ8" s="135"/>
      <c r="UFK8" s="135"/>
      <c r="UFL8" s="135"/>
      <c r="UFM8" s="135"/>
      <c r="UFN8" s="135"/>
      <c r="UFO8" s="135"/>
      <c r="UFP8" s="135"/>
      <c r="UFQ8" s="135"/>
      <c r="UFR8" s="135"/>
      <c r="UFS8" s="135"/>
      <c r="UFT8" s="135"/>
      <c r="UFU8" s="135"/>
      <c r="UFV8" s="135"/>
      <c r="UFW8" s="135"/>
      <c r="UFX8" s="135"/>
      <c r="UFY8" s="135"/>
      <c r="UFZ8" s="135"/>
      <c r="UGA8" s="135"/>
      <c r="UGB8" s="135"/>
      <c r="UGC8" s="135"/>
      <c r="UGD8" s="135"/>
      <c r="UGE8" s="135"/>
      <c r="UGF8" s="135"/>
      <c r="UGG8" s="135"/>
      <c r="UGH8" s="135"/>
      <c r="UGI8" s="135"/>
      <c r="UGJ8" s="135"/>
      <c r="UGK8" s="135"/>
      <c r="UGL8" s="135"/>
      <c r="UGM8" s="135"/>
      <c r="UGN8" s="135"/>
      <c r="UGO8" s="135"/>
      <c r="UGP8" s="135"/>
      <c r="UGQ8" s="135"/>
      <c r="UGR8" s="135"/>
      <c r="UGS8" s="135"/>
      <c r="UGT8" s="135"/>
      <c r="UGU8" s="135"/>
      <c r="UGV8" s="135"/>
      <c r="UGW8" s="135"/>
      <c r="UGX8" s="135"/>
      <c r="UGY8" s="135"/>
      <c r="UGZ8" s="135"/>
      <c r="UHA8" s="135"/>
      <c r="UHB8" s="135"/>
      <c r="UHC8" s="135"/>
      <c r="UHD8" s="135"/>
      <c r="UHE8" s="135"/>
      <c r="UHF8" s="135"/>
      <c r="UHG8" s="135"/>
      <c r="UHH8" s="135"/>
      <c r="UHI8" s="135"/>
      <c r="UHJ8" s="135"/>
      <c r="UHK8" s="135"/>
      <c r="UHL8" s="135"/>
      <c r="UHM8" s="135"/>
      <c r="UHN8" s="135"/>
      <c r="UHO8" s="135"/>
      <c r="UHP8" s="135"/>
      <c r="UHQ8" s="135"/>
      <c r="UHR8" s="135"/>
      <c r="UHS8" s="135"/>
      <c r="UHT8" s="135"/>
      <c r="UHU8" s="135"/>
      <c r="UHV8" s="135"/>
      <c r="UHW8" s="135"/>
      <c r="UHX8" s="135"/>
      <c r="UHY8" s="135"/>
      <c r="UHZ8" s="135"/>
      <c r="UIA8" s="135"/>
      <c r="UIB8" s="135"/>
      <c r="UIC8" s="135"/>
      <c r="UID8" s="135"/>
      <c r="UIE8" s="135"/>
      <c r="UIF8" s="135"/>
      <c r="UIG8" s="135"/>
      <c r="UIH8" s="135"/>
      <c r="UII8" s="135"/>
      <c r="UIJ8" s="135"/>
      <c r="UIK8" s="135"/>
      <c r="UIL8" s="135"/>
      <c r="UIM8" s="135"/>
      <c r="UIN8" s="135"/>
      <c r="UIO8" s="135"/>
      <c r="UIP8" s="135"/>
      <c r="UIQ8" s="135"/>
      <c r="UIR8" s="135"/>
      <c r="UIS8" s="135"/>
      <c r="UIT8" s="135"/>
      <c r="UIU8" s="135"/>
      <c r="UIV8" s="135"/>
      <c r="UIW8" s="135"/>
      <c r="UIX8" s="135"/>
      <c r="UIY8" s="135"/>
      <c r="UIZ8" s="135"/>
      <c r="UJA8" s="135"/>
      <c r="UJB8" s="135"/>
      <c r="UJC8" s="135"/>
      <c r="UJD8" s="135"/>
      <c r="UJE8" s="135"/>
      <c r="UJF8" s="135"/>
      <c r="UJG8" s="135"/>
      <c r="UJH8" s="135"/>
      <c r="UJI8" s="135"/>
      <c r="UJJ8" s="135"/>
      <c r="UJK8" s="135"/>
      <c r="UJL8" s="135"/>
      <c r="UJM8" s="135"/>
      <c r="UJN8" s="135"/>
      <c r="UJO8" s="135"/>
      <c r="UJP8" s="135"/>
      <c r="UJQ8" s="135"/>
      <c r="UJR8" s="135"/>
      <c r="UJS8" s="135"/>
      <c r="UJT8" s="135"/>
      <c r="UJU8" s="135"/>
      <c r="UJV8" s="135"/>
      <c r="UJW8" s="135"/>
      <c r="UJX8" s="135"/>
      <c r="UJY8" s="135"/>
      <c r="UJZ8" s="135"/>
      <c r="UKA8" s="135"/>
      <c r="UKB8" s="135"/>
      <c r="UKC8" s="135"/>
      <c r="UKD8" s="135"/>
      <c r="UKE8" s="135"/>
      <c r="UKF8" s="135"/>
      <c r="UKG8" s="135"/>
      <c r="UKH8" s="135"/>
      <c r="UKI8" s="135"/>
      <c r="UKJ8" s="135"/>
      <c r="UKK8" s="135"/>
      <c r="UKL8" s="135"/>
      <c r="UKM8" s="135"/>
      <c r="UKN8" s="135"/>
      <c r="UKO8" s="135"/>
      <c r="UKP8" s="135"/>
      <c r="UKQ8" s="135"/>
      <c r="UKR8" s="135"/>
      <c r="UKS8" s="135"/>
      <c r="UKT8" s="135"/>
      <c r="UKU8" s="135"/>
      <c r="UKV8" s="135"/>
      <c r="UKW8" s="135"/>
      <c r="UKX8" s="135"/>
      <c r="UKY8" s="135"/>
      <c r="UKZ8" s="135"/>
      <c r="ULA8" s="135"/>
      <c r="ULB8" s="135"/>
      <c r="ULC8" s="135"/>
      <c r="ULD8" s="135"/>
      <c r="ULE8" s="135"/>
      <c r="ULF8" s="135"/>
      <c r="ULG8" s="135"/>
      <c r="ULH8" s="135"/>
      <c r="ULI8" s="135"/>
      <c r="ULJ8" s="135"/>
      <c r="ULK8" s="135"/>
      <c r="ULL8" s="135"/>
      <c r="ULM8" s="135"/>
      <c r="ULN8" s="135"/>
      <c r="ULO8" s="135"/>
      <c r="ULP8" s="135"/>
      <c r="ULQ8" s="135"/>
      <c r="ULR8" s="135"/>
      <c r="ULS8" s="135"/>
      <c r="ULT8" s="135"/>
      <c r="ULU8" s="135"/>
      <c r="ULV8" s="135"/>
      <c r="ULW8" s="135"/>
      <c r="ULX8" s="135"/>
      <c r="ULY8" s="135"/>
      <c r="ULZ8" s="135"/>
      <c r="UMA8" s="135"/>
      <c r="UMB8" s="135"/>
      <c r="UMC8" s="135"/>
      <c r="UMD8" s="135"/>
      <c r="UME8" s="135"/>
      <c r="UMF8" s="135"/>
      <c r="UMG8" s="135"/>
      <c r="UMH8" s="135"/>
      <c r="UMI8" s="135"/>
      <c r="UMJ8" s="135"/>
      <c r="UMK8" s="135"/>
      <c r="UML8" s="135"/>
      <c r="UMM8" s="135"/>
      <c r="UMN8" s="135"/>
      <c r="UMO8" s="135"/>
      <c r="UMP8" s="135"/>
      <c r="UMQ8" s="135"/>
      <c r="UMR8" s="135"/>
      <c r="UMS8" s="135"/>
      <c r="UMT8" s="135"/>
      <c r="UMU8" s="135"/>
      <c r="UMV8" s="135"/>
      <c r="UMW8" s="135"/>
      <c r="UMX8" s="135"/>
      <c r="UMY8" s="135"/>
      <c r="UMZ8" s="135"/>
      <c r="UNA8" s="135"/>
      <c r="UNB8" s="135"/>
      <c r="UNC8" s="135"/>
      <c r="UND8" s="135"/>
      <c r="UNE8" s="135"/>
      <c r="UNF8" s="135"/>
      <c r="UNG8" s="135"/>
      <c r="UNH8" s="135"/>
      <c r="UNI8" s="135"/>
      <c r="UNJ8" s="135"/>
      <c r="UNK8" s="135"/>
      <c r="UNL8" s="135"/>
      <c r="UNM8" s="135"/>
      <c r="UNN8" s="135"/>
      <c r="UNO8" s="135"/>
      <c r="UNP8" s="135"/>
      <c r="UNQ8" s="135"/>
      <c r="UNR8" s="135"/>
      <c r="UNS8" s="135"/>
      <c r="UNT8" s="135"/>
      <c r="UNU8" s="135"/>
      <c r="UNV8" s="135"/>
      <c r="UNW8" s="135"/>
      <c r="UNX8" s="135"/>
      <c r="UNY8" s="135"/>
      <c r="UNZ8" s="135"/>
      <c r="UOA8" s="135"/>
      <c r="UOB8" s="135"/>
      <c r="UOC8" s="135"/>
      <c r="UOD8" s="135"/>
      <c r="UOE8" s="135"/>
      <c r="UOF8" s="135"/>
      <c r="UOG8" s="135"/>
      <c r="UOH8" s="135"/>
      <c r="UOI8" s="135"/>
      <c r="UOJ8" s="135"/>
      <c r="UOK8" s="135"/>
      <c r="UOL8" s="135"/>
      <c r="UOM8" s="135"/>
      <c r="UON8" s="135"/>
      <c r="UOO8" s="135"/>
      <c r="UOP8" s="135"/>
      <c r="UOQ8" s="135"/>
      <c r="UOR8" s="135"/>
      <c r="UOS8" s="135"/>
      <c r="UOT8" s="135"/>
      <c r="UOU8" s="135"/>
      <c r="UOV8" s="135"/>
      <c r="UOW8" s="135"/>
      <c r="UOX8" s="135"/>
      <c r="UOY8" s="135"/>
      <c r="UOZ8" s="135"/>
      <c r="UPA8" s="135"/>
      <c r="UPB8" s="135"/>
      <c r="UPC8" s="135"/>
      <c r="UPD8" s="135"/>
      <c r="UPE8" s="135"/>
      <c r="UPF8" s="135"/>
      <c r="UPG8" s="135"/>
      <c r="UPH8" s="135"/>
      <c r="UPI8" s="135"/>
      <c r="UPJ8" s="135"/>
      <c r="UPK8" s="135"/>
      <c r="UPL8" s="135"/>
      <c r="UPM8" s="135"/>
      <c r="UPN8" s="135"/>
      <c r="UPO8" s="135"/>
      <c r="UPP8" s="135"/>
      <c r="UPQ8" s="135"/>
      <c r="UPR8" s="135"/>
      <c r="UPS8" s="135"/>
      <c r="UPT8" s="135"/>
      <c r="UPU8" s="135"/>
      <c r="UPV8" s="135"/>
      <c r="UPW8" s="135"/>
      <c r="UPX8" s="135"/>
      <c r="UPY8" s="135"/>
      <c r="UPZ8" s="135"/>
      <c r="UQA8" s="135"/>
      <c r="UQB8" s="135"/>
      <c r="UQC8" s="135"/>
      <c r="UQD8" s="135"/>
      <c r="UQE8" s="135"/>
      <c r="UQF8" s="135"/>
      <c r="UQG8" s="135"/>
      <c r="UQH8" s="135"/>
      <c r="UQI8" s="135"/>
      <c r="UQJ8" s="135"/>
      <c r="UQK8" s="135"/>
      <c r="UQL8" s="135"/>
      <c r="UQM8" s="135"/>
      <c r="UQN8" s="135"/>
      <c r="UQO8" s="135"/>
      <c r="UQP8" s="135"/>
      <c r="UQQ8" s="135"/>
      <c r="UQR8" s="135"/>
      <c r="UQS8" s="135"/>
      <c r="UQT8" s="135"/>
      <c r="UQU8" s="135"/>
      <c r="UQV8" s="135"/>
      <c r="UQW8" s="135"/>
      <c r="UQX8" s="135"/>
      <c r="UQY8" s="135"/>
      <c r="UQZ8" s="135"/>
      <c r="URA8" s="135"/>
      <c r="URB8" s="135"/>
      <c r="URC8" s="135"/>
      <c r="URD8" s="135"/>
      <c r="URE8" s="135"/>
      <c r="URF8" s="135"/>
      <c r="URG8" s="135"/>
      <c r="URH8" s="135"/>
      <c r="URI8" s="135"/>
      <c r="URJ8" s="135"/>
      <c r="URK8" s="135"/>
      <c r="URL8" s="135"/>
      <c r="URM8" s="135"/>
      <c r="URN8" s="135"/>
      <c r="URO8" s="135"/>
      <c r="URP8" s="135"/>
      <c r="URQ8" s="135"/>
      <c r="URR8" s="135"/>
      <c r="URS8" s="135"/>
      <c r="URT8" s="135"/>
      <c r="URU8" s="135"/>
      <c r="URV8" s="135"/>
      <c r="URW8" s="135"/>
      <c r="URX8" s="135"/>
      <c r="URY8" s="135"/>
      <c r="URZ8" s="135"/>
      <c r="USA8" s="135"/>
      <c r="USB8" s="135"/>
      <c r="USC8" s="135"/>
      <c r="USD8" s="135"/>
      <c r="USE8" s="135"/>
      <c r="USF8" s="135"/>
      <c r="USG8" s="135"/>
      <c r="USH8" s="135"/>
      <c r="USI8" s="135"/>
      <c r="USJ8" s="135"/>
      <c r="USK8" s="135"/>
      <c r="USL8" s="135"/>
      <c r="USM8" s="135"/>
      <c r="USN8" s="135"/>
      <c r="USO8" s="135"/>
      <c r="USP8" s="135"/>
      <c r="USQ8" s="135"/>
      <c r="USR8" s="135"/>
      <c r="USS8" s="135"/>
      <c r="UST8" s="135"/>
      <c r="USU8" s="135"/>
      <c r="USV8" s="135"/>
      <c r="USW8" s="135"/>
      <c r="USX8" s="135"/>
      <c r="USY8" s="135"/>
      <c r="USZ8" s="135"/>
      <c r="UTA8" s="135"/>
      <c r="UTB8" s="135"/>
      <c r="UTC8" s="135"/>
      <c r="UTD8" s="135"/>
      <c r="UTE8" s="135"/>
      <c r="UTF8" s="135"/>
      <c r="UTG8" s="135"/>
      <c r="UTH8" s="135"/>
      <c r="UTI8" s="135"/>
      <c r="UTJ8" s="135"/>
      <c r="UTK8" s="135"/>
      <c r="UTL8" s="135"/>
      <c r="UTM8" s="135"/>
      <c r="UTN8" s="135"/>
      <c r="UTO8" s="135"/>
      <c r="UTP8" s="135"/>
      <c r="UTQ8" s="135"/>
      <c r="UTR8" s="135"/>
      <c r="UTS8" s="135"/>
      <c r="UTT8" s="135"/>
      <c r="UTU8" s="135"/>
      <c r="UTV8" s="135"/>
      <c r="UTW8" s="135"/>
      <c r="UTX8" s="135"/>
      <c r="UTY8" s="135"/>
      <c r="UTZ8" s="135"/>
      <c r="UUA8" s="135"/>
      <c r="UUB8" s="135"/>
      <c r="UUC8" s="135"/>
      <c r="UUD8" s="135"/>
      <c r="UUE8" s="135"/>
      <c r="UUF8" s="135"/>
      <c r="UUG8" s="135"/>
      <c r="UUH8" s="135"/>
      <c r="UUI8" s="135"/>
      <c r="UUJ8" s="135"/>
      <c r="UUK8" s="135"/>
      <c r="UUL8" s="135"/>
      <c r="UUM8" s="135"/>
      <c r="UUN8" s="135"/>
      <c r="UUO8" s="135"/>
      <c r="UUP8" s="135"/>
      <c r="UUQ8" s="135"/>
      <c r="UUR8" s="135"/>
      <c r="UUS8" s="135"/>
      <c r="UUT8" s="135"/>
      <c r="UUU8" s="135"/>
      <c r="UUV8" s="135"/>
      <c r="UUW8" s="135"/>
      <c r="UUX8" s="135"/>
      <c r="UUY8" s="135"/>
      <c r="UUZ8" s="135"/>
      <c r="UVA8" s="135"/>
      <c r="UVB8" s="135"/>
      <c r="UVC8" s="135"/>
      <c r="UVD8" s="135"/>
      <c r="UVE8" s="135"/>
      <c r="UVF8" s="135"/>
      <c r="UVG8" s="135"/>
      <c r="UVH8" s="135"/>
      <c r="UVI8" s="135"/>
      <c r="UVJ8" s="135"/>
      <c r="UVK8" s="135"/>
      <c r="UVL8" s="135"/>
      <c r="UVM8" s="135"/>
      <c r="UVN8" s="135"/>
      <c r="UVO8" s="135"/>
      <c r="UVP8" s="135"/>
      <c r="UVQ8" s="135"/>
      <c r="UVR8" s="135"/>
      <c r="UVS8" s="135"/>
      <c r="UVT8" s="135"/>
      <c r="UVU8" s="135"/>
      <c r="UVV8" s="135"/>
      <c r="UVW8" s="135"/>
      <c r="UVX8" s="135"/>
      <c r="UVY8" s="135"/>
      <c r="UVZ8" s="135"/>
      <c r="UWA8" s="135"/>
      <c r="UWB8" s="135"/>
      <c r="UWC8" s="135"/>
      <c r="UWD8" s="135"/>
      <c r="UWE8" s="135"/>
      <c r="UWF8" s="135"/>
      <c r="UWG8" s="135"/>
      <c r="UWH8" s="135"/>
      <c r="UWI8" s="135"/>
      <c r="UWJ8" s="135"/>
      <c r="UWK8" s="135"/>
      <c r="UWL8" s="135"/>
      <c r="UWM8" s="135"/>
      <c r="UWN8" s="135"/>
      <c r="UWO8" s="135"/>
      <c r="UWP8" s="135"/>
      <c r="UWQ8" s="135"/>
      <c r="UWR8" s="135"/>
      <c r="UWS8" s="135"/>
      <c r="UWT8" s="135"/>
      <c r="UWU8" s="135"/>
      <c r="UWV8" s="135"/>
      <c r="UWW8" s="135"/>
      <c r="UWX8" s="135"/>
      <c r="UWY8" s="135"/>
      <c r="UWZ8" s="135"/>
      <c r="UXA8" s="135"/>
      <c r="UXB8" s="135"/>
      <c r="UXC8" s="135"/>
      <c r="UXD8" s="135"/>
      <c r="UXE8" s="135"/>
      <c r="UXF8" s="135"/>
      <c r="UXG8" s="135"/>
      <c r="UXH8" s="135"/>
      <c r="UXI8" s="135"/>
      <c r="UXJ8" s="135"/>
      <c r="UXK8" s="135"/>
      <c r="UXL8" s="135"/>
      <c r="UXM8" s="135"/>
      <c r="UXN8" s="135"/>
      <c r="UXO8" s="135"/>
      <c r="UXP8" s="135"/>
      <c r="UXQ8" s="135"/>
      <c r="UXR8" s="135"/>
      <c r="UXS8" s="135"/>
      <c r="UXT8" s="135"/>
      <c r="UXU8" s="135"/>
      <c r="UXV8" s="135"/>
      <c r="UXW8" s="135"/>
      <c r="UXX8" s="135"/>
      <c r="UXY8" s="135"/>
      <c r="UXZ8" s="135"/>
      <c r="UYA8" s="135"/>
      <c r="UYB8" s="135"/>
      <c r="UYC8" s="135"/>
      <c r="UYD8" s="135"/>
      <c r="UYE8" s="135"/>
      <c r="UYF8" s="135"/>
      <c r="UYG8" s="135"/>
      <c r="UYH8" s="135"/>
      <c r="UYI8" s="135"/>
      <c r="UYJ8" s="135"/>
      <c r="UYK8" s="135"/>
      <c r="UYL8" s="135"/>
      <c r="UYM8" s="135"/>
      <c r="UYN8" s="135"/>
      <c r="UYO8" s="135"/>
      <c r="UYP8" s="135"/>
      <c r="UYQ8" s="135"/>
      <c r="UYR8" s="135"/>
      <c r="UYS8" s="135"/>
      <c r="UYT8" s="135"/>
      <c r="UYU8" s="135"/>
      <c r="UYV8" s="135"/>
      <c r="UYW8" s="135"/>
      <c r="UYX8" s="135"/>
      <c r="UYY8" s="135"/>
      <c r="UYZ8" s="135"/>
      <c r="UZA8" s="135"/>
      <c r="UZB8" s="135"/>
      <c r="UZC8" s="135"/>
      <c r="UZD8" s="135"/>
      <c r="UZE8" s="135"/>
      <c r="UZF8" s="135"/>
      <c r="UZG8" s="135"/>
      <c r="UZH8" s="135"/>
      <c r="UZI8" s="135"/>
      <c r="UZJ8" s="135"/>
      <c r="UZK8" s="135"/>
      <c r="UZL8" s="135"/>
      <c r="UZM8" s="135"/>
      <c r="UZN8" s="135"/>
      <c r="UZO8" s="135"/>
      <c r="UZP8" s="135"/>
      <c r="UZQ8" s="135"/>
      <c r="UZR8" s="135"/>
      <c r="UZS8" s="135"/>
      <c r="UZT8" s="135"/>
      <c r="UZU8" s="135"/>
      <c r="UZV8" s="135"/>
      <c r="UZW8" s="135"/>
      <c r="UZX8" s="135"/>
      <c r="UZY8" s="135"/>
      <c r="UZZ8" s="135"/>
      <c r="VAA8" s="135"/>
      <c r="VAB8" s="135"/>
      <c r="VAC8" s="135"/>
      <c r="VAD8" s="135"/>
      <c r="VAE8" s="135"/>
      <c r="VAF8" s="135"/>
      <c r="VAG8" s="135"/>
      <c r="VAH8" s="135"/>
      <c r="VAI8" s="135"/>
      <c r="VAJ8" s="135"/>
      <c r="VAK8" s="135"/>
      <c r="VAL8" s="135"/>
      <c r="VAM8" s="135"/>
      <c r="VAN8" s="135"/>
      <c r="VAO8" s="135"/>
      <c r="VAP8" s="135"/>
      <c r="VAQ8" s="135"/>
      <c r="VAR8" s="135"/>
      <c r="VAS8" s="135"/>
      <c r="VAT8" s="135"/>
      <c r="VAU8" s="135"/>
      <c r="VAV8" s="135"/>
      <c r="VAW8" s="135"/>
      <c r="VAX8" s="135"/>
      <c r="VAY8" s="135"/>
      <c r="VAZ8" s="135"/>
      <c r="VBA8" s="135"/>
      <c r="VBB8" s="135"/>
      <c r="VBC8" s="135"/>
      <c r="VBD8" s="135"/>
      <c r="VBE8" s="135"/>
      <c r="VBF8" s="135"/>
      <c r="VBG8" s="135"/>
      <c r="VBH8" s="135"/>
      <c r="VBI8" s="135"/>
      <c r="VBJ8" s="135"/>
      <c r="VBK8" s="135"/>
      <c r="VBL8" s="135"/>
      <c r="VBM8" s="135"/>
      <c r="VBN8" s="135"/>
      <c r="VBO8" s="135"/>
      <c r="VBP8" s="135"/>
      <c r="VBQ8" s="135"/>
      <c r="VBR8" s="135"/>
      <c r="VBS8" s="135"/>
      <c r="VBT8" s="135"/>
      <c r="VBU8" s="135"/>
      <c r="VBV8" s="135"/>
      <c r="VBW8" s="135"/>
      <c r="VBX8" s="135"/>
      <c r="VBY8" s="135"/>
      <c r="VBZ8" s="135"/>
      <c r="VCA8" s="135"/>
      <c r="VCB8" s="135"/>
      <c r="VCC8" s="135"/>
      <c r="VCD8" s="135"/>
      <c r="VCE8" s="135"/>
      <c r="VCF8" s="135"/>
      <c r="VCG8" s="135"/>
      <c r="VCH8" s="135"/>
      <c r="VCI8" s="135"/>
      <c r="VCJ8" s="135"/>
      <c r="VCK8" s="135"/>
      <c r="VCL8" s="135"/>
      <c r="VCM8" s="135"/>
      <c r="VCN8" s="135"/>
      <c r="VCO8" s="135"/>
      <c r="VCP8" s="135"/>
      <c r="VCQ8" s="135"/>
      <c r="VCR8" s="135"/>
      <c r="VCS8" s="135"/>
      <c r="VCT8" s="135"/>
      <c r="VCU8" s="135"/>
      <c r="VCV8" s="135"/>
      <c r="VCW8" s="135"/>
      <c r="VCX8" s="135"/>
      <c r="VCY8" s="135"/>
      <c r="VCZ8" s="135"/>
      <c r="VDA8" s="135"/>
      <c r="VDB8" s="135"/>
      <c r="VDC8" s="135"/>
      <c r="VDD8" s="135"/>
      <c r="VDE8" s="135"/>
      <c r="VDF8" s="135"/>
      <c r="VDG8" s="135"/>
      <c r="VDH8" s="135"/>
      <c r="VDI8" s="135"/>
      <c r="VDJ8" s="135"/>
      <c r="VDK8" s="135"/>
      <c r="VDL8" s="135"/>
      <c r="VDM8" s="135"/>
      <c r="VDN8" s="135"/>
      <c r="VDO8" s="135"/>
      <c r="VDP8" s="135"/>
      <c r="VDQ8" s="135"/>
      <c r="VDR8" s="135"/>
      <c r="VDS8" s="135"/>
      <c r="VDT8" s="135"/>
      <c r="VDU8" s="135"/>
      <c r="VDV8" s="135"/>
      <c r="VDW8" s="135"/>
      <c r="VDX8" s="135"/>
      <c r="VDY8" s="135"/>
      <c r="VDZ8" s="135"/>
      <c r="VEA8" s="135"/>
      <c r="VEB8" s="135"/>
      <c r="VEC8" s="135"/>
      <c r="VED8" s="135"/>
      <c r="VEE8" s="135"/>
      <c r="VEF8" s="135"/>
      <c r="VEG8" s="135"/>
      <c r="VEH8" s="135"/>
      <c r="VEI8" s="135"/>
      <c r="VEJ8" s="135"/>
      <c r="VEK8" s="135"/>
      <c r="VEL8" s="135"/>
      <c r="VEM8" s="135"/>
      <c r="VEN8" s="135"/>
      <c r="VEO8" s="135"/>
      <c r="VEP8" s="135"/>
      <c r="VEQ8" s="135"/>
      <c r="VER8" s="135"/>
      <c r="VES8" s="135"/>
      <c r="VET8" s="135"/>
      <c r="VEU8" s="135"/>
      <c r="VEV8" s="135"/>
      <c r="VEW8" s="135"/>
      <c r="VEX8" s="135"/>
      <c r="VEY8" s="135"/>
      <c r="VEZ8" s="135"/>
      <c r="VFA8" s="135"/>
      <c r="VFB8" s="135"/>
      <c r="VFC8" s="135"/>
      <c r="VFD8" s="135"/>
      <c r="VFE8" s="135"/>
      <c r="VFF8" s="135"/>
      <c r="VFG8" s="135"/>
      <c r="VFH8" s="135"/>
      <c r="VFI8" s="135"/>
      <c r="VFJ8" s="135"/>
      <c r="VFK8" s="135"/>
      <c r="VFL8" s="135"/>
      <c r="VFM8" s="135"/>
      <c r="VFN8" s="135"/>
      <c r="VFO8" s="135"/>
      <c r="VFP8" s="135"/>
      <c r="VFQ8" s="135"/>
      <c r="VFR8" s="135"/>
      <c r="VFS8" s="135"/>
      <c r="VFT8" s="135"/>
      <c r="VFU8" s="135"/>
      <c r="VFV8" s="135"/>
      <c r="VFW8" s="135"/>
      <c r="VFX8" s="135"/>
      <c r="VFY8" s="135"/>
      <c r="VFZ8" s="135"/>
      <c r="VGA8" s="135"/>
      <c r="VGB8" s="135"/>
      <c r="VGC8" s="135"/>
      <c r="VGD8" s="135"/>
      <c r="VGE8" s="135"/>
      <c r="VGF8" s="135"/>
      <c r="VGG8" s="135"/>
      <c r="VGH8" s="135"/>
      <c r="VGI8" s="135"/>
      <c r="VGJ8" s="135"/>
      <c r="VGK8" s="135"/>
      <c r="VGL8" s="135"/>
      <c r="VGM8" s="135"/>
      <c r="VGN8" s="135"/>
      <c r="VGO8" s="135"/>
      <c r="VGP8" s="135"/>
      <c r="VGQ8" s="135"/>
      <c r="VGR8" s="135"/>
      <c r="VGS8" s="135"/>
      <c r="VGT8" s="135"/>
      <c r="VGU8" s="135"/>
      <c r="VGV8" s="135"/>
      <c r="VGW8" s="135"/>
      <c r="VGX8" s="135"/>
      <c r="VGY8" s="135"/>
      <c r="VGZ8" s="135"/>
      <c r="VHA8" s="135"/>
      <c r="VHB8" s="135"/>
      <c r="VHC8" s="135"/>
      <c r="VHD8" s="135"/>
      <c r="VHE8" s="135"/>
      <c r="VHF8" s="135"/>
      <c r="VHG8" s="135"/>
      <c r="VHH8" s="135"/>
      <c r="VHI8" s="135"/>
      <c r="VHJ8" s="135"/>
      <c r="VHK8" s="135"/>
      <c r="VHL8" s="135"/>
      <c r="VHM8" s="135"/>
      <c r="VHN8" s="135"/>
      <c r="VHO8" s="135"/>
      <c r="VHP8" s="135"/>
      <c r="VHQ8" s="135"/>
      <c r="VHR8" s="135"/>
      <c r="VHS8" s="135"/>
      <c r="VHT8" s="135"/>
      <c r="VHU8" s="135"/>
      <c r="VHV8" s="135"/>
      <c r="VHW8" s="135"/>
      <c r="VHX8" s="135"/>
      <c r="VHY8" s="135"/>
      <c r="VHZ8" s="135"/>
      <c r="VIA8" s="135"/>
      <c r="VIB8" s="135"/>
      <c r="VIC8" s="135"/>
      <c r="VID8" s="135"/>
      <c r="VIE8" s="135"/>
      <c r="VIF8" s="135"/>
      <c r="VIG8" s="135"/>
      <c r="VIH8" s="135"/>
      <c r="VII8" s="135"/>
      <c r="VIJ8" s="135"/>
      <c r="VIK8" s="135"/>
      <c r="VIL8" s="135"/>
      <c r="VIM8" s="135"/>
      <c r="VIN8" s="135"/>
      <c r="VIO8" s="135"/>
      <c r="VIP8" s="135"/>
      <c r="VIQ8" s="135"/>
      <c r="VIR8" s="135"/>
      <c r="VIS8" s="135"/>
      <c r="VIT8" s="135"/>
      <c r="VIU8" s="135"/>
      <c r="VIV8" s="135"/>
      <c r="VIW8" s="135"/>
      <c r="VIX8" s="135"/>
      <c r="VIY8" s="135"/>
      <c r="VIZ8" s="135"/>
      <c r="VJA8" s="135"/>
      <c r="VJB8" s="135"/>
      <c r="VJC8" s="135"/>
      <c r="VJD8" s="135"/>
      <c r="VJE8" s="135"/>
      <c r="VJF8" s="135"/>
      <c r="VJG8" s="135"/>
      <c r="VJH8" s="135"/>
      <c r="VJI8" s="135"/>
      <c r="VJJ8" s="135"/>
      <c r="VJK8" s="135"/>
      <c r="VJL8" s="135"/>
      <c r="VJM8" s="135"/>
      <c r="VJN8" s="135"/>
      <c r="VJO8" s="135"/>
      <c r="VJP8" s="135"/>
      <c r="VJQ8" s="135"/>
      <c r="VJR8" s="135"/>
      <c r="VJS8" s="135"/>
      <c r="VJT8" s="135"/>
      <c r="VJU8" s="135"/>
      <c r="VJV8" s="135"/>
      <c r="VJW8" s="135"/>
      <c r="VJX8" s="135"/>
      <c r="VJY8" s="135"/>
      <c r="VJZ8" s="135"/>
      <c r="VKA8" s="135"/>
      <c r="VKB8" s="135"/>
      <c r="VKC8" s="135"/>
      <c r="VKD8" s="135"/>
      <c r="VKE8" s="135"/>
      <c r="VKF8" s="135"/>
      <c r="VKG8" s="135"/>
      <c r="VKH8" s="135"/>
      <c r="VKI8" s="135"/>
      <c r="VKJ8" s="135"/>
      <c r="VKK8" s="135"/>
      <c r="VKL8" s="135"/>
      <c r="VKM8" s="135"/>
      <c r="VKN8" s="135"/>
      <c r="VKO8" s="135"/>
      <c r="VKP8" s="135"/>
      <c r="VKQ8" s="135"/>
      <c r="VKR8" s="135"/>
      <c r="VKS8" s="135"/>
      <c r="VKT8" s="135"/>
      <c r="VKU8" s="135"/>
      <c r="VKV8" s="135"/>
      <c r="VKW8" s="135"/>
      <c r="VKX8" s="135"/>
      <c r="VKY8" s="135"/>
      <c r="VKZ8" s="135"/>
      <c r="VLA8" s="135"/>
      <c r="VLB8" s="135"/>
      <c r="VLC8" s="135"/>
      <c r="VLD8" s="135"/>
      <c r="VLE8" s="135"/>
      <c r="VLF8" s="135"/>
      <c r="VLG8" s="135"/>
      <c r="VLH8" s="135"/>
      <c r="VLI8" s="135"/>
      <c r="VLJ8" s="135"/>
      <c r="VLK8" s="135"/>
      <c r="VLL8" s="135"/>
      <c r="VLM8" s="135"/>
      <c r="VLN8" s="135"/>
      <c r="VLO8" s="135"/>
      <c r="VLP8" s="135"/>
      <c r="VLQ8" s="135"/>
      <c r="VLR8" s="135"/>
      <c r="VLS8" s="135"/>
      <c r="VLT8" s="135"/>
      <c r="VLU8" s="135"/>
      <c r="VLV8" s="135"/>
      <c r="VLW8" s="135"/>
      <c r="VLX8" s="135"/>
      <c r="VLY8" s="135"/>
      <c r="VLZ8" s="135"/>
      <c r="VMA8" s="135"/>
      <c r="VMB8" s="135"/>
      <c r="VMC8" s="135"/>
      <c r="VMD8" s="135"/>
      <c r="VME8" s="135"/>
      <c r="VMF8" s="135"/>
      <c r="VMG8" s="135"/>
      <c r="VMH8" s="135"/>
      <c r="VMI8" s="135"/>
      <c r="VMJ8" s="135"/>
      <c r="VMK8" s="135"/>
      <c r="VML8" s="135"/>
      <c r="VMM8" s="135"/>
      <c r="VMN8" s="135"/>
      <c r="VMO8" s="135"/>
      <c r="VMP8" s="135"/>
      <c r="VMQ8" s="135"/>
      <c r="VMR8" s="135"/>
      <c r="VMS8" s="135"/>
      <c r="VMT8" s="135"/>
      <c r="VMU8" s="135"/>
      <c r="VMV8" s="135"/>
      <c r="VMW8" s="135"/>
      <c r="VMX8" s="135"/>
      <c r="VMY8" s="135"/>
      <c r="VMZ8" s="135"/>
      <c r="VNA8" s="135"/>
      <c r="VNB8" s="135"/>
      <c r="VNC8" s="135"/>
      <c r="VND8" s="135"/>
      <c r="VNE8" s="135"/>
      <c r="VNF8" s="135"/>
      <c r="VNG8" s="135"/>
      <c r="VNH8" s="135"/>
      <c r="VNI8" s="135"/>
      <c r="VNJ8" s="135"/>
      <c r="VNK8" s="135"/>
      <c r="VNL8" s="135"/>
      <c r="VNM8" s="135"/>
      <c r="VNN8" s="135"/>
      <c r="VNO8" s="135"/>
      <c r="VNP8" s="135"/>
      <c r="VNQ8" s="135"/>
      <c r="VNR8" s="135"/>
      <c r="VNS8" s="135"/>
      <c r="VNT8" s="135"/>
      <c r="VNU8" s="135"/>
      <c r="VNV8" s="135"/>
      <c r="VNW8" s="135"/>
      <c r="VNX8" s="135"/>
      <c r="VNY8" s="135"/>
      <c r="VNZ8" s="135"/>
      <c r="VOA8" s="135"/>
      <c r="VOB8" s="135"/>
      <c r="VOC8" s="135"/>
      <c r="VOD8" s="135"/>
      <c r="VOE8" s="135"/>
      <c r="VOF8" s="135"/>
      <c r="VOG8" s="135"/>
      <c r="VOH8" s="135"/>
      <c r="VOI8" s="135"/>
      <c r="VOJ8" s="135"/>
      <c r="VOK8" s="135"/>
      <c r="VOL8" s="135"/>
      <c r="VOM8" s="135"/>
      <c r="VON8" s="135"/>
      <c r="VOO8" s="135"/>
      <c r="VOP8" s="135"/>
      <c r="VOQ8" s="135"/>
      <c r="VOR8" s="135"/>
      <c r="VOS8" s="135"/>
      <c r="VOT8" s="135"/>
      <c r="VOU8" s="135"/>
      <c r="VOV8" s="135"/>
      <c r="VOW8" s="135"/>
      <c r="VOX8" s="135"/>
      <c r="VOY8" s="135"/>
      <c r="VOZ8" s="135"/>
      <c r="VPA8" s="135"/>
      <c r="VPB8" s="135"/>
      <c r="VPC8" s="135"/>
      <c r="VPD8" s="135"/>
      <c r="VPE8" s="135"/>
      <c r="VPF8" s="135"/>
      <c r="VPG8" s="135"/>
      <c r="VPH8" s="135"/>
      <c r="VPI8" s="135"/>
      <c r="VPJ8" s="135"/>
      <c r="VPK8" s="135"/>
      <c r="VPL8" s="135"/>
      <c r="VPM8" s="135"/>
      <c r="VPN8" s="135"/>
      <c r="VPO8" s="135"/>
      <c r="VPP8" s="135"/>
      <c r="VPQ8" s="135"/>
      <c r="VPR8" s="135"/>
      <c r="VPS8" s="135"/>
      <c r="VPT8" s="135"/>
      <c r="VPU8" s="135"/>
      <c r="VPV8" s="135"/>
      <c r="VPW8" s="135"/>
      <c r="VPX8" s="135"/>
      <c r="VPY8" s="135"/>
      <c r="VPZ8" s="135"/>
      <c r="VQA8" s="135"/>
      <c r="VQB8" s="135"/>
      <c r="VQC8" s="135"/>
      <c r="VQD8" s="135"/>
      <c r="VQE8" s="135"/>
      <c r="VQF8" s="135"/>
      <c r="VQG8" s="135"/>
      <c r="VQH8" s="135"/>
      <c r="VQI8" s="135"/>
      <c r="VQJ8" s="135"/>
      <c r="VQK8" s="135"/>
      <c r="VQL8" s="135"/>
      <c r="VQM8" s="135"/>
      <c r="VQN8" s="135"/>
      <c r="VQO8" s="135"/>
      <c r="VQP8" s="135"/>
      <c r="VQQ8" s="135"/>
      <c r="VQR8" s="135"/>
      <c r="VQS8" s="135"/>
      <c r="VQT8" s="135"/>
      <c r="VQU8" s="135"/>
      <c r="VQV8" s="135"/>
      <c r="VQW8" s="135"/>
      <c r="VQX8" s="135"/>
      <c r="VQY8" s="135"/>
      <c r="VQZ8" s="135"/>
      <c r="VRA8" s="135"/>
      <c r="VRB8" s="135"/>
      <c r="VRC8" s="135"/>
      <c r="VRD8" s="135"/>
      <c r="VRE8" s="135"/>
      <c r="VRF8" s="135"/>
      <c r="VRG8" s="135"/>
      <c r="VRH8" s="135"/>
      <c r="VRI8" s="135"/>
      <c r="VRJ8" s="135"/>
      <c r="VRK8" s="135"/>
      <c r="VRL8" s="135"/>
      <c r="VRM8" s="135"/>
      <c r="VRN8" s="135"/>
      <c r="VRO8" s="135"/>
      <c r="VRP8" s="135"/>
      <c r="VRQ8" s="135"/>
      <c r="VRR8" s="135"/>
      <c r="VRS8" s="135"/>
      <c r="VRT8" s="135"/>
      <c r="VRU8" s="135"/>
      <c r="VRV8" s="135"/>
      <c r="VRW8" s="135"/>
      <c r="VRX8" s="135"/>
      <c r="VRY8" s="135"/>
      <c r="VRZ8" s="135"/>
      <c r="VSA8" s="135"/>
      <c r="VSB8" s="135"/>
      <c r="VSC8" s="135"/>
      <c r="VSD8" s="135"/>
      <c r="VSE8" s="135"/>
      <c r="VSF8" s="135"/>
      <c r="VSG8" s="135"/>
      <c r="VSH8" s="135"/>
      <c r="VSI8" s="135"/>
      <c r="VSJ8" s="135"/>
      <c r="VSK8" s="135"/>
      <c r="VSL8" s="135"/>
      <c r="VSM8" s="135"/>
      <c r="VSN8" s="135"/>
      <c r="VSO8" s="135"/>
      <c r="VSP8" s="135"/>
      <c r="VSQ8" s="135"/>
      <c r="VSR8" s="135"/>
      <c r="VSS8" s="135"/>
      <c r="VST8" s="135"/>
      <c r="VSU8" s="135"/>
      <c r="VSV8" s="135"/>
      <c r="VSW8" s="135"/>
      <c r="VSX8" s="135"/>
      <c r="VSY8" s="135"/>
      <c r="VSZ8" s="135"/>
      <c r="VTA8" s="135"/>
      <c r="VTB8" s="135"/>
      <c r="VTC8" s="135"/>
      <c r="VTD8" s="135"/>
      <c r="VTE8" s="135"/>
      <c r="VTF8" s="135"/>
      <c r="VTG8" s="135"/>
      <c r="VTH8" s="135"/>
      <c r="VTI8" s="135"/>
      <c r="VTJ8" s="135"/>
      <c r="VTK8" s="135"/>
      <c r="VTL8" s="135"/>
      <c r="VTM8" s="135"/>
      <c r="VTN8" s="135"/>
      <c r="VTO8" s="135"/>
      <c r="VTP8" s="135"/>
      <c r="VTQ8" s="135"/>
      <c r="VTR8" s="135"/>
      <c r="VTS8" s="135"/>
      <c r="VTT8" s="135"/>
      <c r="VTU8" s="135"/>
      <c r="VTV8" s="135"/>
      <c r="VTW8" s="135"/>
      <c r="VTX8" s="135"/>
      <c r="VTY8" s="135"/>
      <c r="VTZ8" s="135"/>
      <c r="VUA8" s="135"/>
      <c r="VUB8" s="135"/>
      <c r="VUC8" s="135"/>
      <c r="VUD8" s="135"/>
      <c r="VUE8" s="135"/>
      <c r="VUF8" s="135"/>
      <c r="VUG8" s="135"/>
      <c r="VUH8" s="135"/>
      <c r="VUI8" s="135"/>
      <c r="VUJ8" s="135"/>
      <c r="VUK8" s="135"/>
      <c r="VUL8" s="135"/>
      <c r="VUM8" s="135"/>
      <c r="VUN8" s="135"/>
      <c r="VUO8" s="135"/>
      <c r="VUP8" s="135"/>
      <c r="VUQ8" s="135"/>
      <c r="VUR8" s="135"/>
      <c r="VUS8" s="135"/>
      <c r="VUT8" s="135"/>
      <c r="VUU8" s="135"/>
      <c r="VUV8" s="135"/>
      <c r="VUW8" s="135"/>
      <c r="VUX8" s="135"/>
      <c r="VUY8" s="135"/>
      <c r="VUZ8" s="135"/>
      <c r="VVA8" s="135"/>
      <c r="VVB8" s="135"/>
      <c r="VVC8" s="135"/>
      <c r="VVD8" s="135"/>
      <c r="VVE8" s="135"/>
      <c r="VVF8" s="135"/>
      <c r="VVG8" s="135"/>
      <c r="VVH8" s="135"/>
      <c r="VVI8" s="135"/>
      <c r="VVJ8" s="135"/>
      <c r="VVK8" s="135"/>
      <c r="VVL8" s="135"/>
      <c r="VVM8" s="135"/>
      <c r="VVN8" s="135"/>
      <c r="VVO8" s="135"/>
      <c r="VVP8" s="135"/>
      <c r="VVQ8" s="135"/>
      <c r="VVR8" s="135"/>
      <c r="VVS8" s="135"/>
      <c r="VVT8" s="135"/>
      <c r="VVU8" s="135"/>
      <c r="VVV8" s="135"/>
      <c r="VVW8" s="135"/>
      <c r="VVX8" s="135"/>
      <c r="VVY8" s="135"/>
      <c r="VVZ8" s="135"/>
      <c r="VWA8" s="135"/>
      <c r="VWB8" s="135"/>
      <c r="VWC8" s="135"/>
      <c r="VWD8" s="135"/>
      <c r="VWE8" s="135"/>
      <c r="VWF8" s="135"/>
      <c r="VWG8" s="135"/>
      <c r="VWH8" s="135"/>
      <c r="VWI8" s="135"/>
      <c r="VWJ8" s="135"/>
      <c r="VWK8" s="135"/>
      <c r="VWL8" s="135"/>
      <c r="VWM8" s="135"/>
      <c r="VWN8" s="135"/>
      <c r="VWO8" s="135"/>
      <c r="VWP8" s="135"/>
      <c r="VWQ8" s="135"/>
      <c r="VWR8" s="135"/>
      <c r="VWS8" s="135"/>
      <c r="VWT8" s="135"/>
      <c r="VWU8" s="135"/>
      <c r="VWV8" s="135"/>
      <c r="VWW8" s="135"/>
      <c r="VWX8" s="135"/>
      <c r="VWY8" s="135"/>
      <c r="VWZ8" s="135"/>
      <c r="VXA8" s="135"/>
      <c r="VXB8" s="135"/>
      <c r="VXC8" s="135"/>
      <c r="VXD8" s="135"/>
      <c r="VXE8" s="135"/>
      <c r="VXF8" s="135"/>
      <c r="VXG8" s="135"/>
      <c r="VXH8" s="135"/>
      <c r="VXI8" s="135"/>
      <c r="VXJ8" s="135"/>
      <c r="VXK8" s="135"/>
      <c r="VXL8" s="135"/>
      <c r="VXM8" s="135"/>
      <c r="VXN8" s="135"/>
      <c r="VXO8" s="135"/>
      <c r="VXP8" s="135"/>
      <c r="VXQ8" s="135"/>
      <c r="VXR8" s="135"/>
      <c r="VXS8" s="135"/>
      <c r="VXT8" s="135"/>
      <c r="VXU8" s="135"/>
      <c r="VXV8" s="135"/>
      <c r="VXW8" s="135"/>
      <c r="VXX8" s="135"/>
      <c r="VXY8" s="135"/>
      <c r="VXZ8" s="135"/>
      <c r="VYA8" s="135"/>
      <c r="VYB8" s="135"/>
      <c r="VYC8" s="135"/>
      <c r="VYD8" s="135"/>
      <c r="VYE8" s="135"/>
      <c r="VYF8" s="135"/>
      <c r="VYG8" s="135"/>
      <c r="VYH8" s="135"/>
      <c r="VYI8" s="135"/>
      <c r="VYJ8" s="135"/>
      <c r="VYK8" s="135"/>
      <c r="VYL8" s="135"/>
      <c r="VYM8" s="135"/>
      <c r="VYN8" s="135"/>
      <c r="VYO8" s="135"/>
      <c r="VYP8" s="135"/>
      <c r="VYQ8" s="135"/>
      <c r="VYR8" s="135"/>
      <c r="VYS8" s="135"/>
      <c r="VYT8" s="135"/>
      <c r="VYU8" s="135"/>
      <c r="VYV8" s="135"/>
      <c r="VYW8" s="135"/>
      <c r="VYX8" s="135"/>
      <c r="VYY8" s="135"/>
      <c r="VYZ8" s="135"/>
      <c r="VZA8" s="135"/>
      <c r="VZB8" s="135"/>
      <c r="VZC8" s="135"/>
      <c r="VZD8" s="135"/>
      <c r="VZE8" s="135"/>
      <c r="VZF8" s="135"/>
      <c r="VZG8" s="135"/>
      <c r="VZH8" s="135"/>
      <c r="VZI8" s="135"/>
      <c r="VZJ8" s="135"/>
      <c r="VZK8" s="135"/>
      <c r="VZL8" s="135"/>
      <c r="VZM8" s="135"/>
      <c r="VZN8" s="135"/>
      <c r="VZO8" s="135"/>
      <c r="VZP8" s="135"/>
      <c r="VZQ8" s="135"/>
      <c r="VZR8" s="135"/>
      <c r="VZS8" s="135"/>
      <c r="VZT8" s="135"/>
      <c r="VZU8" s="135"/>
      <c r="VZV8" s="135"/>
      <c r="VZW8" s="135"/>
      <c r="VZX8" s="135"/>
      <c r="VZY8" s="135"/>
      <c r="VZZ8" s="135"/>
      <c r="WAA8" s="135"/>
      <c r="WAB8" s="135"/>
      <c r="WAC8" s="135"/>
      <c r="WAD8" s="135"/>
      <c r="WAE8" s="135"/>
      <c r="WAF8" s="135"/>
      <c r="WAG8" s="135"/>
      <c r="WAH8" s="135"/>
      <c r="WAI8" s="135"/>
      <c r="WAJ8" s="135"/>
      <c r="WAK8" s="135"/>
      <c r="WAL8" s="135"/>
      <c r="WAM8" s="135"/>
      <c r="WAN8" s="135"/>
      <c r="WAO8" s="135"/>
      <c r="WAP8" s="135"/>
      <c r="WAQ8" s="135"/>
      <c r="WAR8" s="135"/>
      <c r="WAS8" s="135"/>
      <c r="WAT8" s="135"/>
      <c r="WAU8" s="135"/>
      <c r="WAV8" s="135"/>
      <c r="WAW8" s="135"/>
      <c r="WAX8" s="135"/>
      <c r="WAY8" s="135"/>
      <c r="WAZ8" s="135"/>
      <c r="WBA8" s="135"/>
      <c r="WBB8" s="135"/>
      <c r="WBC8" s="135"/>
      <c r="WBD8" s="135"/>
      <c r="WBE8" s="135"/>
      <c r="WBF8" s="135"/>
      <c r="WBG8" s="135"/>
      <c r="WBH8" s="135"/>
      <c r="WBI8" s="135"/>
      <c r="WBJ8" s="135"/>
      <c r="WBK8" s="135"/>
      <c r="WBL8" s="135"/>
      <c r="WBM8" s="135"/>
      <c r="WBN8" s="135"/>
      <c r="WBO8" s="135"/>
      <c r="WBP8" s="135"/>
      <c r="WBQ8" s="135"/>
      <c r="WBR8" s="135"/>
      <c r="WBS8" s="135"/>
      <c r="WBT8" s="135"/>
      <c r="WBU8" s="135"/>
      <c r="WBV8" s="135"/>
      <c r="WBW8" s="135"/>
      <c r="WBX8" s="135"/>
      <c r="WBY8" s="135"/>
      <c r="WBZ8" s="135"/>
      <c r="WCA8" s="135"/>
      <c r="WCB8" s="135"/>
      <c r="WCC8" s="135"/>
      <c r="WCD8" s="135"/>
      <c r="WCE8" s="135"/>
      <c r="WCF8" s="135"/>
      <c r="WCG8" s="135"/>
      <c r="WCH8" s="135"/>
      <c r="WCI8" s="135"/>
      <c r="WCJ8" s="135"/>
      <c r="WCK8" s="135"/>
      <c r="WCL8" s="135"/>
      <c r="WCM8" s="135"/>
      <c r="WCN8" s="135"/>
      <c r="WCO8" s="135"/>
      <c r="WCP8" s="135"/>
      <c r="WCQ8" s="135"/>
      <c r="WCR8" s="135"/>
      <c r="WCS8" s="135"/>
      <c r="WCT8" s="135"/>
      <c r="WCU8" s="135"/>
      <c r="WCV8" s="135"/>
      <c r="WCW8" s="135"/>
      <c r="WCX8" s="135"/>
      <c r="WCY8" s="135"/>
      <c r="WCZ8" s="135"/>
      <c r="WDA8" s="135"/>
      <c r="WDB8" s="135"/>
      <c r="WDC8" s="135"/>
      <c r="WDD8" s="135"/>
      <c r="WDE8" s="135"/>
      <c r="WDF8" s="135"/>
      <c r="WDG8" s="135"/>
      <c r="WDH8" s="135"/>
      <c r="WDI8" s="135"/>
      <c r="WDJ8" s="135"/>
      <c r="WDK8" s="135"/>
      <c r="WDL8" s="135"/>
      <c r="WDM8" s="135"/>
      <c r="WDN8" s="135"/>
      <c r="WDO8" s="135"/>
      <c r="WDP8" s="135"/>
      <c r="WDQ8" s="135"/>
      <c r="WDR8" s="135"/>
      <c r="WDS8" s="135"/>
      <c r="WDT8" s="135"/>
      <c r="WDU8" s="135"/>
      <c r="WDV8" s="135"/>
      <c r="WDW8" s="135"/>
      <c r="WDX8" s="135"/>
      <c r="WDY8" s="135"/>
      <c r="WDZ8" s="135"/>
      <c r="WEA8" s="135"/>
      <c r="WEB8" s="135"/>
      <c r="WEC8" s="135"/>
      <c r="WED8" s="135"/>
      <c r="WEE8" s="135"/>
      <c r="WEF8" s="135"/>
      <c r="WEG8" s="135"/>
      <c r="WEH8" s="135"/>
      <c r="WEI8" s="135"/>
      <c r="WEJ8" s="135"/>
      <c r="WEK8" s="135"/>
      <c r="WEL8" s="135"/>
      <c r="WEM8" s="135"/>
      <c r="WEN8" s="135"/>
      <c r="WEO8" s="135"/>
      <c r="WEP8" s="135"/>
      <c r="WEQ8" s="135"/>
      <c r="WER8" s="135"/>
      <c r="WES8" s="135"/>
      <c r="WET8" s="135"/>
      <c r="WEU8" s="135"/>
      <c r="WEV8" s="135"/>
      <c r="WEW8" s="135"/>
      <c r="WEX8" s="135"/>
      <c r="WEY8" s="135"/>
      <c r="WEZ8" s="135"/>
      <c r="WFA8" s="135"/>
      <c r="WFB8" s="135"/>
      <c r="WFC8" s="135"/>
      <c r="WFD8" s="135"/>
      <c r="WFE8" s="135"/>
      <c r="WFF8" s="135"/>
      <c r="WFG8" s="135"/>
      <c r="WFH8" s="135"/>
      <c r="WFI8" s="135"/>
      <c r="WFJ8" s="135"/>
      <c r="WFK8" s="135"/>
      <c r="WFL8" s="135"/>
      <c r="WFM8" s="135"/>
      <c r="WFN8" s="135"/>
      <c r="WFO8" s="135"/>
      <c r="WFP8" s="135"/>
      <c r="WFQ8" s="135"/>
      <c r="WFR8" s="135"/>
      <c r="WFS8" s="135"/>
      <c r="WFT8" s="135"/>
      <c r="WFU8" s="135"/>
      <c r="WFV8" s="135"/>
      <c r="WFW8" s="135"/>
      <c r="WFX8" s="135"/>
      <c r="WFY8" s="135"/>
      <c r="WFZ8" s="135"/>
      <c r="WGA8" s="135"/>
      <c r="WGB8" s="135"/>
      <c r="WGC8" s="135"/>
      <c r="WGD8" s="135"/>
      <c r="WGE8" s="135"/>
      <c r="WGF8" s="135"/>
      <c r="WGG8" s="135"/>
      <c r="WGH8" s="135"/>
      <c r="WGI8" s="135"/>
      <c r="WGJ8" s="135"/>
      <c r="WGK8" s="135"/>
      <c r="WGL8" s="135"/>
      <c r="WGM8" s="135"/>
      <c r="WGN8" s="135"/>
      <c r="WGO8" s="135"/>
      <c r="WGP8" s="135"/>
      <c r="WGQ8" s="135"/>
      <c r="WGR8" s="135"/>
      <c r="WGS8" s="135"/>
      <c r="WGT8" s="135"/>
      <c r="WGU8" s="135"/>
      <c r="WGV8" s="135"/>
      <c r="WGW8" s="135"/>
      <c r="WGX8" s="135"/>
      <c r="WGY8" s="135"/>
      <c r="WGZ8" s="135"/>
      <c r="WHA8" s="135"/>
      <c r="WHB8" s="135"/>
      <c r="WHC8" s="135"/>
      <c r="WHD8" s="135"/>
      <c r="WHE8" s="135"/>
      <c r="WHF8" s="135"/>
      <c r="WHG8" s="135"/>
      <c r="WHH8" s="135"/>
      <c r="WHI8" s="135"/>
      <c r="WHJ8" s="135"/>
      <c r="WHK8" s="135"/>
      <c r="WHL8" s="135"/>
      <c r="WHM8" s="135"/>
      <c r="WHN8" s="135"/>
      <c r="WHO8" s="135"/>
      <c r="WHP8" s="135"/>
      <c r="WHQ8" s="135"/>
      <c r="WHR8" s="135"/>
      <c r="WHS8" s="135"/>
      <c r="WHT8" s="135"/>
      <c r="WHU8" s="135"/>
      <c r="WHV8" s="135"/>
      <c r="WHW8" s="135"/>
      <c r="WHX8" s="135"/>
      <c r="WHY8" s="135"/>
      <c r="WHZ8" s="135"/>
      <c r="WIA8" s="135"/>
      <c r="WIB8" s="135"/>
      <c r="WIC8" s="135"/>
      <c r="WID8" s="135"/>
      <c r="WIE8" s="135"/>
      <c r="WIF8" s="135"/>
      <c r="WIG8" s="135"/>
      <c r="WIH8" s="135"/>
      <c r="WII8" s="135"/>
      <c r="WIJ8" s="135"/>
      <c r="WIK8" s="135"/>
      <c r="WIL8" s="135"/>
      <c r="WIM8" s="135"/>
      <c r="WIN8" s="135"/>
      <c r="WIO8" s="135"/>
      <c r="WIP8" s="135"/>
      <c r="WIQ8" s="135"/>
      <c r="WIR8" s="135"/>
      <c r="WIS8" s="135"/>
      <c r="WIT8" s="135"/>
      <c r="WIU8" s="135"/>
      <c r="WIV8" s="135"/>
      <c r="WIW8" s="135"/>
      <c r="WIX8" s="135"/>
      <c r="WIY8" s="135"/>
      <c r="WIZ8" s="135"/>
      <c r="WJA8" s="135"/>
      <c r="WJB8" s="135"/>
      <c r="WJC8" s="135"/>
      <c r="WJD8" s="135"/>
      <c r="WJE8" s="135"/>
      <c r="WJF8" s="135"/>
      <c r="WJG8" s="135"/>
      <c r="WJH8" s="135"/>
      <c r="WJI8" s="135"/>
      <c r="WJJ8" s="135"/>
      <c r="WJK8" s="135"/>
      <c r="WJL8" s="135"/>
      <c r="WJM8" s="135"/>
      <c r="WJN8" s="135"/>
      <c r="WJO8" s="135"/>
      <c r="WJP8" s="135"/>
      <c r="WJQ8" s="135"/>
      <c r="WJR8" s="135"/>
      <c r="WJS8" s="135"/>
      <c r="WJT8" s="135"/>
      <c r="WJU8" s="135"/>
      <c r="WJV8" s="135"/>
      <c r="WJW8" s="135"/>
      <c r="WJX8" s="135"/>
      <c r="WJY8" s="135"/>
      <c r="WJZ8" s="135"/>
      <c r="WKA8" s="135"/>
      <c r="WKB8" s="135"/>
      <c r="WKC8" s="135"/>
      <c r="WKD8" s="135"/>
      <c r="WKE8" s="135"/>
      <c r="WKF8" s="135"/>
      <c r="WKG8" s="135"/>
      <c r="WKH8" s="135"/>
      <c r="WKI8" s="135"/>
      <c r="WKJ8" s="135"/>
      <c r="WKK8" s="135"/>
      <c r="WKL8" s="135"/>
      <c r="WKM8" s="135"/>
      <c r="WKN8" s="135"/>
      <c r="WKO8" s="135"/>
      <c r="WKP8" s="135"/>
      <c r="WKQ8" s="135"/>
      <c r="WKR8" s="135"/>
      <c r="WKS8" s="135"/>
      <c r="WKT8" s="135"/>
      <c r="WKU8" s="135"/>
      <c r="WKV8" s="135"/>
      <c r="WKW8" s="135"/>
      <c r="WKX8" s="135"/>
      <c r="WKY8" s="135"/>
      <c r="WKZ8" s="135"/>
      <c r="WLA8" s="135"/>
      <c r="WLB8" s="135"/>
      <c r="WLC8" s="135"/>
      <c r="WLD8" s="135"/>
      <c r="WLE8" s="135"/>
      <c r="WLF8" s="135"/>
      <c r="WLG8" s="135"/>
      <c r="WLH8" s="135"/>
      <c r="WLI8" s="135"/>
      <c r="WLJ8" s="135"/>
      <c r="WLK8" s="135"/>
      <c r="WLL8" s="135"/>
      <c r="WLM8" s="135"/>
      <c r="WLN8" s="135"/>
      <c r="WLO8" s="135"/>
      <c r="WLP8" s="135"/>
      <c r="WLQ8" s="135"/>
      <c r="WLR8" s="135"/>
      <c r="WLS8" s="135"/>
      <c r="WLT8" s="135"/>
      <c r="WLU8" s="135"/>
      <c r="WLV8" s="135"/>
      <c r="WLW8" s="135"/>
      <c r="WLX8" s="135"/>
      <c r="WLY8" s="135"/>
      <c r="WLZ8" s="135"/>
      <c r="WMA8" s="135"/>
      <c r="WMB8" s="135"/>
      <c r="WMC8" s="135"/>
      <c r="WMD8" s="135"/>
      <c r="WME8" s="135"/>
      <c r="WMF8" s="135"/>
      <c r="WMG8" s="135"/>
      <c r="WMH8" s="135"/>
      <c r="WMI8" s="135"/>
      <c r="WMJ8" s="135"/>
      <c r="WMK8" s="135"/>
      <c r="WML8" s="135"/>
      <c r="WMM8" s="135"/>
      <c r="WMN8" s="135"/>
      <c r="WMO8" s="135"/>
      <c r="WMP8" s="135"/>
      <c r="WMQ8" s="135"/>
      <c r="WMR8" s="135"/>
      <c r="WMS8" s="135"/>
      <c r="WMT8" s="135"/>
      <c r="WMU8" s="135"/>
      <c r="WMV8" s="135"/>
      <c r="WMW8" s="135"/>
      <c r="WMX8" s="135"/>
      <c r="WMY8" s="135"/>
      <c r="WMZ8" s="135"/>
      <c r="WNA8" s="135"/>
      <c r="WNB8" s="135"/>
      <c r="WNC8" s="135"/>
      <c r="WND8" s="135"/>
      <c r="WNE8" s="135"/>
      <c r="WNF8" s="135"/>
      <c r="WNG8" s="135"/>
      <c r="WNH8" s="135"/>
      <c r="WNI8" s="135"/>
      <c r="WNJ8" s="135"/>
      <c r="WNK8" s="135"/>
      <c r="WNL8" s="135"/>
      <c r="WNM8" s="135"/>
      <c r="WNN8" s="135"/>
      <c r="WNO8" s="135"/>
      <c r="WNP8" s="135"/>
      <c r="WNQ8" s="135"/>
      <c r="WNR8" s="135"/>
      <c r="WNS8" s="135"/>
      <c r="WNT8" s="135"/>
      <c r="WNU8" s="135"/>
      <c r="WNV8" s="135"/>
      <c r="WNW8" s="135"/>
      <c r="WNX8" s="135"/>
      <c r="WNY8" s="135"/>
      <c r="WNZ8" s="135"/>
      <c r="WOA8" s="135"/>
      <c r="WOB8" s="135"/>
      <c r="WOC8" s="135"/>
      <c r="WOD8" s="135"/>
      <c r="WOE8" s="135"/>
      <c r="WOF8" s="135"/>
      <c r="WOG8" s="135"/>
      <c r="WOH8" s="135"/>
      <c r="WOI8" s="135"/>
      <c r="WOJ8" s="135"/>
      <c r="WOK8" s="135"/>
      <c r="WOL8" s="135"/>
      <c r="WOM8" s="135"/>
      <c r="WON8" s="135"/>
      <c r="WOO8" s="135"/>
      <c r="WOP8" s="135"/>
      <c r="WOQ8" s="135"/>
      <c r="WOR8" s="135"/>
      <c r="WOS8" s="135"/>
      <c r="WOT8" s="135"/>
      <c r="WOU8" s="135"/>
      <c r="WOV8" s="135"/>
      <c r="WOW8" s="135"/>
      <c r="WOX8" s="135"/>
      <c r="WOY8" s="135"/>
      <c r="WOZ8" s="135"/>
      <c r="WPA8" s="135"/>
      <c r="WPB8" s="135"/>
      <c r="WPC8" s="135"/>
      <c r="WPD8" s="135"/>
      <c r="WPE8" s="135"/>
      <c r="WPF8" s="135"/>
      <c r="WPG8" s="135"/>
      <c r="WPH8" s="135"/>
      <c r="WPI8" s="135"/>
      <c r="WPJ8" s="135"/>
      <c r="WPK8" s="135"/>
      <c r="WPL8" s="135"/>
      <c r="WPM8" s="135"/>
      <c r="WPN8" s="135"/>
      <c r="WPO8" s="135"/>
      <c r="WPP8" s="135"/>
      <c r="WPQ8" s="135"/>
      <c r="WPR8" s="135"/>
      <c r="WPS8" s="135"/>
      <c r="WPT8" s="135"/>
      <c r="WPU8" s="135"/>
      <c r="WPV8" s="135"/>
      <c r="WPW8" s="135"/>
      <c r="WPX8" s="135"/>
      <c r="WPY8" s="135"/>
      <c r="WPZ8" s="135"/>
      <c r="WQA8" s="135"/>
      <c r="WQB8" s="135"/>
      <c r="WQC8" s="135"/>
      <c r="WQD8" s="135"/>
      <c r="WQE8" s="135"/>
      <c r="WQF8" s="135"/>
      <c r="WQG8" s="135"/>
      <c r="WQH8" s="135"/>
      <c r="WQI8" s="135"/>
      <c r="WQJ8" s="135"/>
      <c r="WQK8" s="135"/>
      <c r="WQL8" s="135"/>
      <c r="WQM8" s="135"/>
      <c r="WQN8" s="135"/>
      <c r="WQO8" s="135"/>
      <c r="WQP8" s="135"/>
      <c r="WQQ8" s="135"/>
      <c r="WQR8" s="135"/>
      <c r="WQS8" s="135"/>
      <c r="WQT8" s="135"/>
      <c r="WQU8" s="135"/>
      <c r="WQV8" s="135"/>
      <c r="WQW8" s="135"/>
      <c r="WQX8" s="135"/>
      <c r="WQY8" s="135"/>
      <c r="WQZ8" s="135"/>
      <c r="WRA8" s="135"/>
      <c r="WRB8" s="135"/>
      <c r="WRC8" s="135"/>
      <c r="WRD8" s="135"/>
      <c r="WRE8" s="135"/>
      <c r="WRF8" s="135"/>
      <c r="WRG8" s="135"/>
      <c r="WRH8" s="135"/>
      <c r="WRI8" s="135"/>
      <c r="WRJ8" s="135"/>
      <c r="WRK8" s="135"/>
      <c r="WRL8" s="135"/>
      <c r="WRM8" s="135"/>
      <c r="WRN8" s="135"/>
      <c r="WRO8" s="135"/>
      <c r="WRP8" s="135"/>
      <c r="WRQ8" s="135"/>
      <c r="WRR8" s="135"/>
      <c r="WRS8" s="135"/>
      <c r="WRT8" s="135"/>
      <c r="WRU8" s="135"/>
      <c r="WRV8" s="135"/>
      <c r="WRW8" s="135"/>
      <c r="WRX8" s="135"/>
      <c r="WRY8" s="135"/>
      <c r="WRZ8" s="135"/>
      <c r="WSA8" s="135"/>
      <c r="WSB8" s="135"/>
      <c r="WSC8" s="135"/>
      <c r="WSD8" s="135"/>
      <c r="WSE8" s="135"/>
      <c r="WSF8" s="135"/>
      <c r="WSG8" s="135"/>
      <c r="WSH8" s="135"/>
      <c r="WSI8" s="135"/>
      <c r="WSJ8" s="135"/>
      <c r="WSK8" s="135"/>
      <c r="WSL8" s="135"/>
      <c r="WSM8" s="135"/>
      <c r="WSN8" s="135"/>
      <c r="WSO8" s="135"/>
      <c r="WSP8" s="135"/>
      <c r="WSQ8" s="135"/>
      <c r="WSR8" s="135"/>
      <c r="WSS8" s="135"/>
      <c r="WST8" s="135"/>
      <c r="WSU8" s="135"/>
      <c r="WSV8" s="135"/>
      <c r="WSW8" s="135"/>
      <c r="WSX8" s="135"/>
      <c r="WSY8" s="135"/>
      <c r="WSZ8" s="135"/>
      <c r="WTA8" s="135"/>
      <c r="WTB8" s="135"/>
      <c r="WTC8" s="135"/>
      <c r="WTD8" s="135"/>
      <c r="WTE8" s="135"/>
      <c r="WTF8" s="135"/>
      <c r="WTG8" s="135"/>
      <c r="WTH8" s="135"/>
      <c r="WTI8" s="135"/>
      <c r="WTJ8" s="135"/>
      <c r="WTK8" s="135"/>
      <c r="WTL8" s="135"/>
      <c r="WTM8" s="135"/>
      <c r="WTN8" s="135"/>
      <c r="WTO8" s="135"/>
      <c r="WTP8" s="135"/>
      <c r="WTQ8" s="135"/>
      <c r="WTR8" s="135"/>
      <c r="WTS8" s="135"/>
      <c r="WTT8" s="135"/>
      <c r="WTU8" s="135"/>
      <c r="WTV8" s="135"/>
      <c r="WTW8" s="135"/>
      <c r="WTX8" s="135"/>
      <c r="WTY8" s="135"/>
      <c r="WTZ8" s="135"/>
      <c r="WUA8" s="135"/>
      <c r="WUB8" s="135"/>
      <c r="WUC8" s="135"/>
      <c r="WUD8" s="135"/>
      <c r="WUE8" s="135"/>
      <c r="WUF8" s="135"/>
      <c r="WUG8" s="135"/>
      <c r="WUH8" s="135"/>
      <c r="WUI8" s="135"/>
      <c r="WUJ8" s="135"/>
      <c r="WUK8" s="135"/>
      <c r="WUL8" s="135"/>
      <c r="WUM8" s="135"/>
      <c r="WUN8" s="135"/>
      <c r="WUO8" s="135"/>
      <c r="WUP8" s="135"/>
      <c r="WUQ8" s="135"/>
      <c r="WUR8" s="135"/>
      <c r="WUS8" s="135"/>
      <c r="WUT8" s="135"/>
      <c r="WUU8" s="135"/>
      <c r="WUV8" s="135"/>
      <c r="WUW8" s="135"/>
      <c r="WUX8" s="135"/>
      <c r="WUY8" s="135"/>
      <c r="WUZ8" s="135"/>
      <c r="WVA8" s="135"/>
      <c r="WVB8" s="135"/>
      <c r="WVC8" s="135"/>
      <c r="WVD8" s="135"/>
      <c r="WVE8" s="135"/>
      <c r="WVF8" s="135"/>
      <c r="WVG8" s="135"/>
      <c r="WVH8" s="135"/>
      <c r="WVI8" s="135"/>
      <c r="WVJ8" s="135"/>
      <c r="WVK8" s="135"/>
      <c r="WVL8" s="135"/>
      <c r="WVM8" s="135"/>
      <c r="WVN8" s="135"/>
      <c r="WVO8" s="135"/>
      <c r="WVP8" s="135"/>
      <c r="WVQ8" s="135"/>
      <c r="WVR8" s="135"/>
      <c r="WVS8" s="135"/>
      <c r="WVT8" s="135"/>
      <c r="WVU8" s="135"/>
      <c r="WVV8" s="135"/>
      <c r="WVW8" s="135"/>
      <c r="WVX8" s="135"/>
      <c r="WVY8" s="135"/>
      <c r="WVZ8" s="135"/>
      <c r="WWA8" s="135"/>
      <c r="WWB8" s="135"/>
      <c r="WWC8" s="135"/>
      <c r="WWD8" s="135"/>
      <c r="WWE8" s="135"/>
      <c r="WWF8" s="135"/>
      <c r="WWG8" s="135"/>
      <c r="WWH8" s="135"/>
      <c r="WWI8" s="135"/>
      <c r="WWJ8" s="135"/>
      <c r="WWK8" s="135"/>
      <c r="WWL8" s="135"/>
      <c r="WWM8" s="135"/>
      <c r="WWN8" s="135"/>
      <c r="WWO8" s="135"/>
      <c r="WWP8" s="135"/>
      <c r="WWQ8" s="135"/>
      <c r="WWR8" s="135"/>
      <c r="WWS8" s="135"/>
      <c r="WWT8" s="135"/>
      <c r="WWU8" s="135"/>
      <c r="WWV8" s="135"/>
      <c r="WWW8" s="135"/>
      <c r="WWX8" s="135"/>
      <c r="WWY8" s="135"/>
      <c r="WWZ8" s="135"/>
      <c r="WXA8" s="135"/>
      <c r="WXB8" s="135"/>
      <c r="WXC8" s="135"/>
      <c r="WXD8" s="135"/>
      <c r="WXE8" s="135"/>
      <c r="WXF8" s="135"/>
      <c r="WXG8" s="135"/>
      <c r="WXH8" s="135"/>
      <c r="WXI8" s="135"/>
      <c r="WXJ8" s="135"/>
      <c r="WXK8" s="135"/>
      <c r="WXL8" s="135"/>
      <c r="WXM8" s="135"/>
      <c r="WXN8" s="135"/>
      <c r="WXO8" s="135"/>
      <c r="WXP8" s="135"/>
      <c r="WXQ8" s="135"/>
      <c r="WXR8" s="135"/>
      <c r="WXS8" s="135"/>
      <c r="WXT8" s="135"/>
      <c r="WXU8" s="135"/>
      <c r="WXV8" s="135"/>
      <c r="WXW8" s="135"/>
      <c r="WXX8" s="135"/>
      <c r="WXY8" s="135"/>
      <c r="WXZ8" s="135"/>
      <c r="WYA8" s="135"/>
      <c r="WYB8" s="135"/>
      <c r="WYC8" s="135"/>
      <c r="WYD8" s="135"/>
      <c r="WYE8" s="135"/>
      <c r="WYF8" s="135"/>
      <c r="WYG8" s="135"/>
      <c r="WYH8" s="135"/>
      <c r="WYI8" s="135"/>
      <c r="WYJ8" s="135"/>
      <c r="WYK8" s="135"/>
      <c r="WYL8" s="135"/>
      <c r="WYM8" s="135"/>
      <c r="WYN8" s="135"/>
      <c r="WYO8" s="135"/>
      <c r="WYP8" s="135"/>
      <c r="WYQ8" s="135"/>
      <c r="WYR8" s="135"/>
      <c r="WYS8" s="135"/>
      <c r="WYT8" s="135"/>
      <c r="WYU8" s="135"/>
      <c r="WYV8" s="135"/>
      <c r="WYW8" s="135"/>
      <c r="WYX8" s="135"/>
      <c r="WYY8" s="135"/>
      <c r="WYZ8" s="135"/>
      <c r="WZA8" s="135"/>
      <c r="WZB8" s="135"/>
      <c r="WZC8" s="135"/>
      <c r="WZD8" s="135"/>
      <c r="WZE8" s="135"/>
      <c r="WZF8" s="135"/>
      <c r="WZG8" s="135"/>
      <c r="WZH8" s="135"/>
      <c r="WZI8" s="135"/>
      <c r="WZJ8" s="135"/>
      <c r="WZK8" s="135"/>
      <c r="WZL8" s="135"/>
      <c r="WZM8" s="135"/>
      <c r="WZN8" s="135"/>
      <c r="WZO8" s="135"/>
      <c r="WZP8" s="135"/>
      <c r="WZQ8" s="135"/>
      <c r="WZR8" s="135"/>
      <c r="WZS8" s="135"/>
      <c r="WZT8" s="135"/>
      <c r="WZU8" s="135"/>
      <c r="WZV8" s="135"/>
      <c r="WZW8" s="135"/>
      <c r="WZX8" s="135"/>
      <c r="WZY8" s="135"/>
      <c r="WZZ8" s="135"/>
      <c r="XAA8" s="135"/>
      <c r="XAB8" s="135"/>
      <c r="XAC8" s="135"/>
      <c r="XAD8" s="135"/>
      <c r="XAE8" s="135"/>
      <c r="XAF8" s="135"/>
      <c r="XAG8" s="135"/>
      <c r="XAH8" s="135"/>
      <c r="XAI8" s="135"/>
      <c r="XAJ8" s="135"/>
      <c r="XAK8" s="135"/>
      <c r="XAL8" s="135"/>
      <c r="XAM8" s="135"/>
      <c r="XAN8" s="135"/>
      <c r="XAO8" s="135"/>
      <c r="XAP8" s="135"/>
      <c r="XAQ8" s="135"/>
      <c r="XAR8" s="135"/>
      <c r="XAS8" s="135"/>
      <c r="XAT8" s="135"/>
      <c r="XAU8" s="135"/>
      <c r="XAV8" s="135"/>
      <c r="XAW8" s="135"/>
      <c r="XAX8" s="135"/>
      <c r="XAY8" s="135"/>
      <c r="XAZ8" s="135"/>
      <c r="XBA8" s="135"/>
      <c r="XBB8" s="135"/>
      <c r="XBC8" s="135"/>
      <c r="XBD8" s="135"/>
      <c r="XBE8" s="135"/>
      <c r="XBF8" s="135"/>
      <c r="XBG8" s="135"/>
      <c r="XBH8" s="135"/>
      <c r="XBI8" s="135"/>
      <c r="XBJ8" s="135"/>
      <c r="XBK8" s="135"/>
      <c r="XBL8" s="135"/>
      <c r="XBM8" s="135"/>
      <c r="XBN8" s="135"/>
      <c r="XBO8" s="135"/>
      <c r="XBP8" s="135"/>
      <c r="XBQ8" s="135"/>
      <c r="XBR8" s="135"/>
      <c r="XBS8" s="135"/>
      <c r="XBT8" s="135"/>
      <c r="XBU8" s="135"/>
      <c r="XBV8" s="135"/>
      <c r="XBW8" s="135"/>
      <c r="XBX8" s="135"/>
      <c r="XBY8" s="135"/>
      <c r="XBZ8" s="135"/>
      <c r="XCA8" s="135"/>
      <c r="XCB8" s="135"/>
      <c r="XCC8" s="135"/>
      <c r="XCD8" s="135"/>
      <c r="XCE8" s="135"/>
      <c r="XCF8" s="135"/>
      <c r="XCG8" s="135"/>
      <c r="XCH8" s="135"/>
      <c r="XCI8" s="135"/>
      <c r="XCJ8" s="135"/>
      <c r="XCK8" s="135"/>
      <c r="XCL8" s="135"/>
      <c r="XCM8" s="135"/>
      <c r="XCN8" s="135"/>
      <c r="XCO8" s="135"/>
      <c r="XCP8" s="135"/>
      <c r="XCQ8" s="135"/>
      <c r="XCR8" s="135"/>
      <c r="XCS8" s="135"/>
      <c r="XCT8" s="135"/>
      <c r="XCU8" s="135"/>
      <c r="XCV8" s="135"/>
      <c r="XCW8" s="135"/>
      <c r="XCX8" s="135"/>
      <c r="XCY8" s="135"/>
      <c r="XCZ8" s="135"/>
      <c r="XDA8" s="135"/>
      <c r="XDB8" s="135"/>
      <c r="XDC8" s="135"/>
      <c r="XDD8" s="135"/>
      <c r="XDE8" s="135"/>
      <c r="XDF8" s="135"/>
      <c r="XDG8" s="135"/>
      <c r="XDH8" s="135"/>
      <c r="XDI8" s="135"/>
      <c r="XDJ8" s="135"/>
      <c r="XDK8" s="135"/>
      <c r="XDL8" s="135"/>
      <c r="XDM8" s="135"/>
      <c r="XDN8" s="135"/>
      <c r="XDO8" s="135"/>
      <c r="XDP8" s="135"/>
      <c r="XDQ8" s="135"/>
      <c r="XDR8" s="135"/>
      <c r="XDS8" s="135"/>
      <c r="XDT8" s="135"/>
      <c r="XDU8" s="135"/>
      <c r="XDV8" s="135"/>
      <c r="XDW8" s="135"/>
      <c r="XDX8" s="135"/>
      <c r="XDY8" s="135"/>
      <c r="XDZ8" s="135"/>
      <c r="XEA8" s="135"/>
      <c r="XEB8" s="135"/>
      <c r="XEC8" s="135"/>
      <c r="XED8" s="135"/>
      <c r="XEE8" s="135"/>
      <c r="XEF8" s="135"/>
    </row>
    <row r="10" spans="1:16360" ht="16">
      <c r="B10" s="769" t="s">
        <v>348</v>
      </c>
      <c r="C10" s="772"/>
      <c r="D10" s="772"/>
      <c r="E10" s="772"/>
      <c r="F10" s="772"/>
      <c r="G10" s="772"/>
      <c r="H10" s="772"/>
      <c r="I10" s="772"/>
      <c r="J10" s="772"/>
      <c r="K10" s="772"/>
      <c r="L10" s="772"/>
      <c r="M10" s="772"/>
      <c r="N10" s="772"/>
    </row>
    <row r="11" spans="1:16360" ht="14">
      <c r="B11" s="773" t="s">
        <v>349</v>
      </c>
      <c r="C11" s="774" t="s">
        <v>350</v>
      </c>
      <c r="D11" s="774" t="s">
        <v>383</v>
      </c>
      <c r="E11" s="774" t="s">
        <v>351</v>
      </c>
      <c r="F11" s="774" t="s">
        <v>352</v>
      </c>
      <c r="G11" s="774" t="s">
        <v>170</v>
      </c>
      <c r="H11" s="774" t="s">
        <v>344</v>
      </c>
      <c r="I11" s="774" t="s">
        <v>353</v>
      </c>
      <c r="J11" s="774" t="s">
        <v>228</v>
      </c>
      <c r="K11" s="774" t="s">
        <v>354</v>
      </c>
      <c r="L11" s="774" t="s">
        <v>384</v>
      </c>
      <c r="M11" s="774" t="s">
        <v>227</v>
      </c>
      <c r="N11" s="772"/>
    </row>
    <row r="12" spans="1:16360" ht="14">
      <c r="B12" s="775" t="s">
        <v>355</v>
      </c>
      <c r="C12" s="776">
        <v>197660.7131088</v>
      </c>
      <c r="D12" s="777">
        <v>2.0617556546625417</v>
      </c>
      <c r="E12" s="778">
        <v>16.88708300432333</v>
      </c>
      <c r="F12" s="777">
        <v>5.8943732935118645</v>
      </c>
      <c r="G12" s="778">
        <v>14.140331053017347</v>
      </c>
      <c r="H12" s="777">
        <v>73.474128723144531</v>
      </c>
      <c r="I12" s="777">
        <v>30.27287483215332</v>
      </c>
      <c r="J12" s="776">
        <v>51904</v>
      </c>
      <c r="K12" s="776">
        <v>16372</v>
      </c>
      <c r="L12" s="777">
        <v>5.2179201297384958</v>
      </c>
      <c r="M12" s="779">
        <v>1.2042194168333831</v>
      </c>
      <c r="N12" s="772"/>
    </row>
    <row r="13" spans="1:16360" ht="14">
      <c r="B13" s="775" t="s">
        <v>356</v>
      </c>
      <c r="C13" s="776">
        <v>28785.640363943985</v>
      </c>
      <c r="D13" s="777">
        <v>-0.4710897356602165</v>
      </c>
      <c r="E13" s="778">
        <v>19.004000000000001</v>
      </c>
      <c r="F13" s="777">
        <v>1.8081574201593866</v>
      </c>
      <c r="G13" s="778">
        <v>9.1965327677543183</v>
      </c>
      <c r="H13" s="777">
        <v>36.56280517578125</v>
      </c>
      <c r="I13" s="777">
        <v>-3.5814180374145508</v>
      </c>
      <c r="J13" s="776">
        <v>26668.605630256712</v>
      </c>
      <c r="K13" s="776">
        <v>3183.1299957279703</v>
      </c>
      <c r="L13" s="777">
        <v>-2.7689260184307982</v>
      </c>
      <c r="M13" s="779">
        <v>1.052896577262298</v>
      </c>
      <c r="N13" s="772"/>
    </row>
    <row r="14" spans="1:16360" ht="14">
      <c r="B14" s="775" t="s">
        <v>357</v>
      </c>
      <c r="C14" s="776">
        <v>28169.819764729076</v>
      </c>
      <c r="D14" s="777">
        <v>5.0874340953216517E-3</v>
      </c>
      <c r="E14" s="778">
        <v>1181.7143031529026</v>
      </c>
      <c r="F14" s="777">
        <v>3.2358394568983031</v>
      </c>
      <c r="G14" s="778">
        <v>10.530778919195498</v>
      </c>
      <c r="H14" s="777">
        <v>53.583808898925781</v>
      </c>
      <c r="I14" s="777">
        <v>0.24156600236892703</v>
      </c>
      <c r="J14" s="776">
        <v>24291.19003049974</v>
      </c>
      <c r="K14" s="776">
        <v>2081.5456904402376</v>
      </c>
      <c r="L14" s="777">
        <v>2.6585125962858727</v>
      </c>
      <c r="M14" s="779">
        <v>1.0604159774612441</v>
      </c>
      <c r="N14" s="772"/>
    </row>
    <row r="15" spans="1:16360" ht="14">
      <c r="B15" s="775" t="s">
        <v>358</v>
      </c>
      <c r="C15" s="776">
        <v>27903.077426179996</v>
      </c>
      <c r="D15" s="777">
        <v>3.1664699716784845</v>
      </c>
      <c r="E15" s="778">
        <v>26.742906022987899</v>
      </c>
      <c r="F15" s="777">
        <v>7.6840000000000002</v>
      </c>
      <c r="G15" s="778">
        <v>15.636466378482227</v>
      </c>
      <c r="H15" s="777">
        <v>-5.5</v>
      </c>
      <c r="I15" s="777">
        <v>-1.05</v>
      </c>
      <c r="J15" s="776">
        <v>7343</v>
      </c>
      <c r="K15" s="776">
        <v>1828</v>
      </c>
      <c r="L15" s="777">
        <v>15.094043887147336</v>
      </c>
      <c r="M15" s="779">
        <v>0.92675475998195411</v>
      </c>
      <c r="N15" s="772"/>
    </row>
    <row r="16" spans="1:16360" ht="14">
      <c r="B16" s="775" t="s">
        <v>359</v>
      </c>
      <c r="C16" s="776">
        <v>18735.378052299999</v>
      </c>
      <c r="D16" s="777">
        <v>0.96279017500242581</v>
      </c>
      <c r="E16" s="778">
        <v>9.4564924792680252</v>
      </c>
      <c r="F16" s="777">
        <v>1.0721782067943502</v>
      </c>
      <c r="G16" s="778">
        <v>5.4266471734892789</v>
      </c>
      <c r="H16" s="777">
        <v>72.013648986816406</v>
      </c>
      <c r="I16" s="777">
        <v>-0.91799098253250111</v>
      </c>
      <c r="J16" s="776">
        <v>30852</v>
      </c>
      <c r="K16" s="776">
        <v>5080</v>
      </c>
      <c r="L16" s="777">
        <v>6.8615565792663915</v>
      </c>
      <c r="M16" s="779">
        <v>1.2329301732897</v>
      </c>
      <c r="N16" s="772"/>
    </row>
    <row r="17" spans="2:14" ht="14">
      <c r="B17" s="775" t="s">
        <v>360</v>
      </c>
      <c r="C17" s="776">
        <v>18121.77876488</v>
      </c>
      <c r="D17" s="777">
        <v>2.2768003015572988</v>
      </c>
      <c r="E17" s="778">
        <v>29.11949639693729</v>
      </c>
      <c r="F17" s="777">
        <v>7.1669904444566175</v>
      </c>
      <c r="G17" s="778">
        <v>21.185475178898905</v>
      </c>
      <c r="H17" s="777">
        <v>4.1325879096984863</v>
      </c>
      <c r="I17" s="777">
        <v>34.342967987060547</v>
      </c>
      <c r="J17" s="776">
        <v>2151.3690000000001</v>
      </c>
      <c r="K17" s="776">
        <v>720.32900000000006</v>
      </c>
      <c r="L17" s="777">
        <v>30.688087494365782</v>
      </c>
      <c r="M17" s="779">
        <v>1.41560816348248</v>
      </c>
      <c r="N17" s="772"/>
    </row>
    <row r="18" spans="2:14" ht="14">
      <c r="B18" s="775" t="s">
        <v>361</v>
      </c>
      <c r="C18" s="776">
        <v>8443.4910308800008</v>
      </c>
      <c r="D18" s="777">
        <v>5.3145199635490608</v>
      </c>
      <c r="E18" s="778">
        <v>25.007522410657312</v>
      </c>
      <c r="F18" s="777">
        <v>86.080569901280427</v>
      </c>
      <c r="G18" s="778">
        <v>22.205402109786039</v>
      </c>
      <c r="H18" s="777">
        <v>498.98263549804688</v>
      </c>
      <c r="I18" s="777">
        <v>155.50581359863281</v>
      </c>
      <c r="J18" s="776">
        <v>1161.7329999999999</v>
      </c>
      <c r="K18" s="776">
        <v>419.85300000000001</v>
      </c>
      <c r="L18" s="777">
        <v>14.246981642525375</v>
      </c>
      <c r="M18" s="779">
        <v>1.1775741386146461</v>
      </c>
      <c r="N18" s="772"/>
    </row>
    <row r="19" spans="2:14" ht="14">
      <c r="B19" s="775" t="s">
        <v>362</v>
      </c>
      <c r="C19" s="776">
        <v>8192.3736724100017</v>
      </c>
      <c r="D19" s="777">
        <v>1.0212218072775929</v>
      </c>
      <c r="E19" s="778">
        <v>18.65263312661714</v>
      </c>
      <c r="F19" s="777">
        <v>1.7775756194421608</v>
      </c>
      <c r="G19" s="778">
        <v>10.254973661644005</v>
      </c>
      <c r="H19" s="777">
        <v>43.502788543701172</v>
      </c>
      <c r="I19" s="777">
        <v>10.951393127441406</v>
      </c>
      <c r="J19" s="776">
        <v>4647.5</v>
      </c>
      <c r="K19" s="776">
        <v>801.5</v>
      </c>
      <c r="L19" s="777">
        <v>-7.5529121578612326</v>
      </c>
      <c r="M19" s="779">
        <v>1.000537215976933</v>
      </c>
      <c r="N19" s="772"/>
    </row>
    <row r="20" spans="2:14" ht="14">
      <c r="B20" s="775" t="s">
        <v>363</v>
      </c>
      <c r="C20" s="776">
        <v>8157.8399490699994</v>
      </c>
      <c r="D20" s="777">
        <v>3.3652277219043336</v>
      </c>
      <c r="E20" s="778">
        <v>15.831826507468371</v>
      </c>
      <c r="F20" s="777">
        <v>5.0238894875669962</v>
      </c>
      <c r="G20" s="778">
        <v>11.067701414941325</v>
      </c>
      <c r="H20" s="777">
        <v>0</v>
      </c>
      <c r="I20" s="777">
        <v>32.236480712890625</v>
      </c>
      <c r="J20" s="776">
        <v>2161.4070000000002</v>
      </c>
      <c r="K20" s="776">
        <v>670.529</v>
      </c>
      <c r="L20" s="777">
        <v>3.4145741638561149</v>
      </c>
      <c r="M20" s="779">
        <v>1.1592208293787021</v>
      </c>
      <c r="N20" s="772"/>
    </row>
    <row r="21" spans="2:14" ht="14">
      <c r="B21" s="775" t="s">
        <v>364</v>
      </c>
      <c r="C21" s="776">
        <v>5847.5167757999998</v>
      </c>
      <c r="D21" s="777">
        <v>1.0291334221840307</v>
      </c>
      <c r="E21" s="778">
        <v>24.366502657148182</v>
      </c>
      <c r="F21" s="777">
        <v>2.7664980651256044</v>
      </c>
      <c r="G21" s="778">
        <v>13.922642517628919</v>
      </c>
      <c r="H21" s="777">
        <v>32.637596130371094</v>
      </c>
      <c r="I21" s="777">
        <v>12.163131713867188</v>
      </c>
      <c r="J21" s="776">
        <v>3094.2860000000001</v>
      </c>
      <c r="K21" s="776">
        <v>367.89799999999997</v>
      </c>
      <c r="L21" s="777">
        <v>10.443671973350348</v>
      </c>
      <c r="M21" s="779">
        <v>1.2032514801044241</v>
      </c>
      <c r="N21" s="772"/>
    </row>
    <row r="22" spans="2:14" ht="14">
      <c r="B22" s="775" t="s">
        <v>365</v>
      </c>
      <c r="C22" s="776">
        <v>1659.550559995</v>
      </c>
      <c r="D22" s="777">
        <v>0.38070848715933792</v>
      </c>
      <c r="E22" s="778">
        <v>30.58210023673465</v>
      </c>
      <c r="F22" s="777">
        <v>2.1035452583920149</v>
      </c>
      <c r="G22" s="778">
        <v>13.929884735281879</v>
      </c>
      <c r="H22" s="777">
        <v>56.889682769775391</v>
      </c>
      <c r="I22" s="777">
        <v>3.1145699024200439</v>
      </c>
      <c r="J22" s="776">
        <v>307.404</v>
      </c>
      <c r="K22" s="776">
        <v>128.703</v>
      </c>
      <c r="L22" s="777">
        <v>-42.318993954268599</v>
      </c>
      <c r="M22" s="779">
        <v>1.05439682065981</v>
      </c>
      <c r="N22" s="772"/>
    </row>
    <row r="23" spans="2:14" ht="14">
      <c r="B23" s="775" t="s">
        <v>366</v>
      </c>
      <c r="C23" s="776">
        <v>977.89667639999993</v>
      </c>
      <c r="D23" s="777">
        <v>0.26958103729282362</v>
      </c>
      <c r="E23" s="778">
        <v>22.893296194072057</v>
      </c>
      <c r="F23" s="777">
        <v>1.5718233733298048</v>
      </c>
      <c r="G23" s="778">
        <v>7.4391906217642134</v>
      </c>
      <c r="H23" s="777">
        <v>5.6321449279785156</v>
      </c>
      <c r="I23" s="777">
        <v>0.60385799407959007</v>
      </c>
      <c r="J23" s="776">
        <v>1058.816</v>
      </c>
      <c r="K23" s="776">
        <v>60.707000000000001</v>
      </c>
      <c r="L23" s="777">
        <v>1.8906453137073886</v>
      </c>
      <c r="M23" s="779">
        <v>0.99959926605693206</v>
      </c>
      <c r="N23" s="772"/>
    </row>
    <row r="24" spans="2:14" ht="14">
      <c r="B24" s="780" t="s">
        <v>367</v>
      </c>
      <c r="C24" s="781">
        <v>445.46647551999996</v>
      </c>
      <c r="D24" s="782">
        <v>-0.73470658664758359</v>
      </c>
      <c r="E24" s="783">
        <v>0</v>
      </c>
      <c r="F24" s="782">
        <v>1.3594765088179726</v>
      </c>
      <c r="G24" s="783">
        <v>103.07644435386712</v>
      </c>
      <c r="H24" s="782">
        <v>15.343598365783691</v>
      </c>
      <c r="I24" s="782">
        <v>-3.6318039894103999</v>
      </c>
      <c r="J24" s="781">
        <v>20.021393</v>
      </c>
      <c r="K24" s="781">
        <v>-3.9781879999999994</v>
      </c>
      <c r="L24" s="782">
        <v>122.10591007998916</v>
      </c>
      <c r="M24" s="784">
        <v>0.81511691385484808</v>
      </c>
      <c r="N24" s="772"/>
    </row>
    <row r="25" spans="2:14" ht="14">
      <c r="B25" s="780" t="s">
        <v>368</v>
      </c>
      <c r="C25" s="781">
        <f t="shared" ref="C25:M25" si="0">MEDIAN(C12:C24)</f>
        <v>8443.4910308800008</v>
      </c>
      <c r="D25" s="782">
        <f t="shared" si="0"/>
        <v>1.0212218072775929</v>
      </c>
      <c r="E25" s="783">
        <f t="shared" si="0"/>
        <v>22.893296194072057</v>
      </c>
      <c r="F25" s="782">
        <f t="shared" si="0"/>
        <v>2.7664980651256044</v>
      </c>
      <c r="G25" s="783">
        <f t="shared" si="0"/>
        <v>13.922642517628919</v>
      </c>
      <c r="H25" s="782">
        <f t="shared" si="0"/>
        <v>36.56280517578125</v>
      </c>
      <c r="I25" s="782">
        <f t="shared" si="0"/>
        <v>3.1145699024200439</v>
      </c>
      <c r="J25" s="781">
        <f t="shared" si="0"/>
        <v>3094.2860000000001</v>
      </c>
      <c r="K25" s="781">
        <f t="shared" si="0"/>
        <v>720.32900000000006</v>
      </c>
      <c r="L25" s="782">
        <f t="shared" si="0"/>
        <v>5.2179201297384958</v>
      </c>
      <c r="M25" s="785">
        <f t="shared" si="0"/>
        <v>1.0604159774612441</v>
      </c>
      <c r="N25" s="772"/>
    </row>
    <row r="26" spans="2:14" ht="14">
      <c r="B26" s="780" t="s">
        <v>369</v>
      </c>
      <c r="C26" s="781">
        <f t="shared" ref="C26:M26" si="1">AVERAGE(C13:C23,C24)</f>
        <v>12953.319126009004</v>
      </c>
      <c r="D26" s="782">
        <f t="shared" si="1"/>
        <v>1.3821453332827429</v>
      </c>
      <c r="E26" s="786">
        <f>AVERAGE(E15:E23,E24,E13)</f>
        <v>20.150616002899174</v>
      </c>
      <c r="F26" s="782">
        <f t="shared" si="1"/>
        <v>10.137545311855304</v>
      </c>
      <c r="G26" s="786">
        <f>AVERAGE(G13:G23,G24)</f>
        <v>20.322678319394477</v>
      </c>
      <c r="H26" s="782">
        <f t="shared" si="1"/>
        <v>67.815108100573227</v>
      </c>
      <c r="I26" s="782">
        <f t="shared" si="1"/>
        <v>19.998214002450307</v>
      </c>
      <c r="J26" s="781">
        <f t="shared" si="1"/>
        <v>8646.4443378130381</v>
      </c>
      <c r="K26" s="781">
        <f t="shared" si="1"/>
        <v>1278.1847081806839</v>
      </c>
      <c r="L26" s="782">
        <f t="shared" si="1"/>
        <v>12.896929299994428</v>
      </c>
      <c r="M26" s="787">
        <f t="shared" si="1"/>
        <v>1.0915251930103309</v>
      </c>
      <c r="N26" s="772"/>
    </row>
    <row r="27" spans="2:14" ht="14">
      <c r="B27" s="772"/>
      <c r="C27" s="772"/>
      <c r="D27" s="772"/>
      <c r="E27" s="772"/>
      <c r="F27" s="772"/>
      <c r="G27" s="772"/>
      <c r="H27" s="772"/>
      <c r="I27" s="772"/>
      <c r="J27" s="772"/>
      <c r="K27" s="772"/>
      <c r="L27" s="772"/>
      <c r="M27" s="772"/>
      <c r="N27" s="772"/>
    </row>
    <row r="28" spans="2:14" ht="16">
      <c r="B28" s="769" t="s">
        <v>382</v>
      </c>
      <c r="C28" s="772"/>
      <c r="D28" s="772"/>
      <c r="E28" s="772"/>
      <c r="F28" s="772"/>
      <c r="G28" s="772"/>
      <c r="H28" s="772"/>
      <c r="I28" s="772"/>
      <c r="J28" s="772"/>
      <c r="K28" s="772"/>
      <c r="L28" s="772"/>
      <c r="M28" s="772"/>
      <c r="N28" s="772"/>
    </row>
    <row r="29" spans="2:14" ht="14">
      <c r="B29" s="773" t="s">
        <v>349</v>
      </c>
      <c r="C29" s="774" t="s">
        <v>350</v>
      </c>
      <c r="D29" s="774" t="s">
        <v>383</v>
      </c>
      <c r="E29" s="774" t="s">
        <v>351</v>
      </c>
      <c r="F29" s="774" t="s">
        <v>352</v>
      </c>
      <c r="G29" s="774" t="s">
        <v>170</v>
      </c>
      <c r="H29" s="774" t="s">
        <v>344</v>
      </c>
      <c r="I29" s="774" t="s">
        <v>353</v>
      </c>
      <c r="J29" s="774" t="s">
        <v>228</v>
      </c>
      <c r="K29" s="774" t="s">
        <v>354</v>
      </c>
      <c r="L29" s="774" t="s">
        <v>384</v>
      </c>
      <c r="M29" s="774" t="s">
        <v>227</v>
      </c>
      <c r="N29" s="772"/>
    </row>
    <row r="30" spans="2:14" ht="14">
      <c r="B30" s="775" t="s">
        <v>355</v>
      </c>
      <c r="C30" s="776">
        <v>197660.7131088</v>
      </c>
      <c r="D30" s="777">
        <v>2.0617556546625417</v>
      </c>
      <c r="E30" s="778">
        <v>16.88708300432333</v>
      </c>
      <c r="F30" s="777">
        <v>5.8943732935118645</v>
      </c>
      <c r="G30" s="778">
        <v>14.140331053017347</v>
      </c>
      <c r="H30" s="777">
        <v>73.474128723144531</v>
      </c>
      <c r="I30" s="777">
        <v>30.27287483215332</v>
      </c>
      <c r="J30" s="776">
        <v>51904</v>
      </c>
      <c r="K30" s="776">
        <v>16372</v>
      </c>
      <c r="L30" s="777">
        <v>5.2179201297384958</v>
      </c>
      <c r="M30" s="779">
        <v>1.2042194168333831</v>
      </c>
      <c r="N30" s="772"/>
    </row>
    <row r="31" spans="2:14" ht="14">
      <c r="B31" s="775" t="s">
        <v>370</v>
      </c>
      <c r="C31" s="776">
        <v>18003.939156059998</v>
      </c>
      <c r="D31" s="777">
        <v>2.2280445989687343</v>
      </c>
      <c r="E31" s="778">
        <v>27.10348355504394</v>
      </c>
      <c r="F31" s="777">
        <v>19.270858381589424</v>
      </c>
      <c r="G31" s="778">
        <v>14.356734483549793</v>
      </c>
      <c r="H31" s="777">
        <v>365.95449829101562</v>
      </c>
      <c r="I31" s="777">
        <v>69.077308654785156</v>
      </c>
      <c r="J31" s="776">
        <v>16240.5</v>
      </c>
      <c r="K31" s="776">
        <v>1258.8000000000002</v>
      </c>
      <c r="L31" s="777">
        <v>9.4897154298889657</v>
      </c>
      <c r="M31" s="779">
        <v>1.12473437042771</v>
      </c>
      <c r="N31" s="772"/>
    </row>
    <row r="32" spans="2:14" ht="14">
      <c r="B32" s="775" t="s">
        <v>371</v>
      </c>
      <c r="C32" s="776">
        <v>12857.205538860002</v>
      </c>
      <c r="D32" s="777">
        <v>4.6089327506345157</v>
      </c>
      <c r="E32" s="778">
        <v>27.523483713227588</v>
      </c>
      <c r="F32" s="777">
        <v>25.227333499889738</v>
      </c>
      <c r="G32" s="778">
        <v>14.962630818503355</v>
      </c>
      <c r="H32" s="777">
        <v>234.06919860839844</v>
      </c>
      <c r="I32" s="777">
        <v>92.364784240722656</v>
      </c>
      <c r="J32" s="776">
        <v>2973.9029999999998</v>
      </c>
      <c r="K32" s="776">
        <v>913.82399999999996</v>
      </c>
      <c r="L32" s="777">
        <v>5.2826048629829874</v>
      </c>
      <c r="M32" s="779">
        <v>0.75917138099859005</v>
      </c>
      <c r="N32" s="772"/>
    </row>
    <row r="33" spans="2:14" ht="14">
      <c r="B33" s="775" t="s">
        <v>372</v>
      </c>
      <c r="C33" s="776">
        <v>7319.0567187200004</v>
      </c>
      <c r="D33" s="777">
        <v>1.3367889046860251</v>
      </c>
      <c r="E33" s="778">
        <v>25.20352283139178</v>
      </c>
      <c r="F33" s="777">
        <v>4.622086654685666</v>
      </c>
      <c r="G33" s="778">
        <v>16.130633550338938</v>
      </c>
      <c r="H33" s="777">
        <v>101.55560302734375</v>
      </c>
      <c r="I33" s="777">
        <v>19.953712463378906</v>
      </c>
      <c r="J33" s="776">
        <v>3000.79</v>
      </c>
      <c r="K33" s="776">
        <v>458.49700000000001</v>
      </c>
      <c r="L33" s="777">
        <v>9.6407689055872421</v>
      </c>
      <c r="M33" s="779">
        <v>0.89891558114474102</v>
      </c>
      <c r="N33" s="772"/>
    </row>
    <row r="34" spans="2:14" ht="14">
      <c r="B34" s="780" t="s">
        <v>373</v>
      </c>
      <c r="C34" s="781">
        <v>1396.313897985</v>
      </c>
      <c r="D34" s="782">
        <v>-1.4599951415477526</v>
      </c>
      <c r="E34" s="783">
        <v>21.239643737780199</v>
      </c>
      <c r="F34" s="782">
        <v>2.1744844723802461</v>
      </c>
      <c r="G34" s="783">
        <v>8.0583471808604017</v>
      </c>
      <c r="H34" s="782">
        <v>114.94361114501953</v>
      </c>
      <c r="I34" s="782">
        <v>5.0332450866699219</v>
      </c>
      <c r="J34" s="781">
        <v>3026.1</v>
      </c>
      <c r="K34" s="781">
        <v>225.3</v>
      </c>
      <c r="L34" s="782">
        <v>9.4351222334731695</v>
      </c>
      <c r="M34" s="784">
        <v>0.80450295974532104</v>
      </c>
      <c r="N34" s="772"/>
    </row>
    <row r="35" spans="2:14" ht="14">
      <c r="B35" s="780" t="s">
        <v>374</v>
      </c>
      <c r="C35" s="781">
        <v>1216.8040229999999</v>
      </c>
      <c r="D35" s="782">
        <v>3.5338815085668296</v>
      </c>
      <c r="E35" s="783">
        <v>22.459254184645015</v>
      </c>
      <c r="F35" s="782">
        <v>5.2170314956899597</v>
      </c>
      <c r="G35" s="783">
        <v>15.74</v>
      </c>
      <c r="H35" s="782">
        <v>3.1316099166870122</v>
      </c>
      <c r="I35" s="782">
        <v>21.96771240234375</v>
      </c>
      <c r="J35" s="781">
        <v>266.49400000000003</v>
      </c>
      <c r="K35" s="781">
        <v>71.37</v>
      </c>
      <c r="L35" s="782">
        <v>6.7863983522868576</v>
      </c>
      <c r="M35" s="784">
        <v>0.46219688294934902</v>
      </c>
      <c r="N35" s="772"/>
    </row>
    <row r="36" spans="2:14" ht="14">
      <c r="B36" s="775" t="s">
        <v>368</v>
      </c>
      <c r="C36" s="776">
        <f>MEDIAN(C30:C35)</f>
        <v>10088.131128790001</v>
      </c>
      <c r="D36" s="777">
        <f t="shared" ref="D36:M36" si="2">MEDIAN(D30:D35)</f>
        <v>2.1449001268156378</v>
      </c>
      <c r="E36" s="778">
        <f t="shared" si="2"/>
        <v>23.831388508018399</v>
      </c>
      <c r="F36" s="777">
        <f t="shared" si="2"/>
        <v>5.5557023946009121</v>
      </c>
      <c r="G36" s="778">
        <f t="shared" si="2"/>
        <v>14.659682651026575</v>
      </c>
      <c r="H36" s="777">
        <f t="shared" si="2"/>
        <v>108.24960708618164</v>
      </c>
      <c r="I36" s="777">
        <f t="shared" si="2"/>
        <v>26.120293617248535</v>
      </c>
      <c r="J36" s="776">
        <f t="shared" si="2"/>
        <v>3013.4449999999997</v>
      </c>
      <c r="K36" s="776">
        <f t="shared" si="2"/>
        <v>686.16049999999996</v>
      </c>
      <c r="L36" s="777">
        <f t="shared" si="2"/>
        <v>8.1107602928800127</v>
      </c>
      <c r="M36" s="785">
        <f t="shared" si="2"/>
        <v>0.85170927044503109</v>
      </c>
      <c r="N36" s="772"/>
    </row>
    <row r="37" spans="2:14" ht="14">
      <c r="B37" s="780" t="s">
        <v>369</v>
      </c>
      <c r="C37" s="781">
        <f>AVERAGE(C31:C32,C33,C34,C35)</f>
        <v>8158.6638669249996</v>
      </c>
      <c r="D37" s="782">
        <f>AVERAGE(D31:D32,D33,D34,D35)</f>
        <v>2.0495305242616708</v>
      </c>
      <c r="E37" s="786">
        <f>AVERAGE(E31:E32,E33,E34,E35)</f>
        <v>24.705877604417704</v>
      </c>
      <c r="F37" s="782">
        <f t="shared" ref="F37:M37" si="3">AVERAGE(F31:F32,F33,F34,F35)</f>
        <v>11.302358900847006</v>
      </c>
      <c r="G37" s="786">
        <f t="shared" si="3"/>
        <v>13.849669206650498</v>
      </c>
      <c r="H37" s="782">
        <f t="shared" si="3"/>
        <v>163.93090419769288</v>
      </c>
      <c r="I37" s="782">
        <f t="shared" si="3"/>
        <v>41.679352569580075</v>
      </c>
      <c r="J37" s="781">
        <f t="shared" si="3"/>
        <v>5101.5573999999997</v>
      </c>
      <c r="K37" s="781">
        <f t="shared" si="3"/>
        <v>585.55820000000006</v>
      </c>
      <c r="L37" s="782">
        <f t="shared" si="3"/>
        <v>8.1269219568438462</v>
      </c>
      <c r="M37" s="787">
        <f t="shared" si="3"/>
        <v>0.80990423505314213</v>
      </c>
      <c r="N37" s="772"/>
    </row>
    <row r="38" spans="2:14" ht="14">
      <c r="B38" s="772"/>
      <c r="C38" s="772"/>
      <c r="D38" s="772"/>
      <c r="E38" s="772"/>
      <c r="F38" s="772"/>
      <c r="G38" s="772"/>
      <c r="H38" s="772"/>
      <c r="I38" s="772"/>
      <c r="J38" s="772"/>
      <c r="K38" s="772"/>
      <c r="L38" s="772"/>
      <c r="M38" s="772"/>
      <c r="N38" s="772"/>
    </row>
    <row r="39" spans="2:14" ht="14">
      <c r="B39" s="772" t="s">
        <v>375</v>
      </c>
      <c r="C39" s="788">
        <f>E26*0.75+E37*0.75</f>
        <v>33.642370205487659</v>
      </c>
      <c r="F39" s="772"/>
      <c r="G39" s="772"/>
      <c r="H39" s="772"/>
      <c r="I39" s="772"/>
      <c r="N39" s="772"/>
    </row>
    <row r="40" spans="2:14" ht="14">
      <c r="B40" s="772" t="s">
        <v>376</v>
      </c>
      <c r="C40" s="789">
        <f>11375/C49</f>
        <v>2.6373753767679111</v>
      </c>
      <c r="F40" s="772"/>
      <c r="G40" s="772"/>
      <c r="H40" s="772"/>
      <c r="I40" s="772"/>
      <c r="N40" s="772"/>
    </row>
    <row r="41" spans="2:14" ht="17">
      <c r="B41" s="772" t="s">
        <v>377</v>
      </c>
      <c r="C41" s="790">
        <f>C39*C40</f>
        <v>88.727558796063562</v>
      </c>
      <c r="F41" s="772"/>
      <c r="G41" s="772"/>
      <c r="H41" s="772"/>
      <c r="I41" s="772"/>
      <c r="N41" s="772"/>
    </row>
    <row r="42" spans="2:14" ht="14">
      <c r="B42" s="772"/>
      <c r="C42" s="772"/>
      <c r="F42" s="772"/>
      <c r="G42" s="772"/>
      <c r="H42" s="772"/>
      <c r="I42" s="772"/>
      <c r="N42" s="772"/>
    </row>
    <row r="43" spans="2:14" ht="14">
      <c r="B43" s="772" t="s">
        <v>378</v>
      </c>
      <c r="C43" s="788">
        <f>G26*0.75+G37*0.25</f>
        <v>18.704426041208482</v>
      </c>
      <c r="F43" s="772"/>
      <c r="G43" s="772"/>
      <c r="H43" s="772"/>
      <c r="I43" s="772"/>
      <c r="N43" s="772"/>
    </row>
    <row r="44" spans="2:14" ht="14">
      <c r="B44" s="772" t="s">
        <v>379</v>
      </c>
      <c r="C44" s="792">
        <v>16219.065453973601</v>
      </c>
      <c r="F44" s="772"/>
      <c r="G44" s="772"/>
      <c r="H44" s="772"/>
      <c r="I44" s="772"/>
      <c r="N44" s="772"/>
    </row>
    <row r="45" spans="2:14" ht="14">
      <c r="B45" s="772" t="s">
        <v>380</v>
      </c>
      <c r="C45" s="793">
        <f>C43*C44</f>
        <v>303368.31024136866</v>
      </c>
      <c r="F45" s="772"/>
      <c r="G45" s="772"/>
      <c r="H45" s="772"/>
      <c r="I45" s="772"/>
      <c r="N45" s="772"/>
    </row>
    <row r="46" spans="2:14" ht="14">
      <c r="B46" s="791" t="s">
        <v>186</v>
      </c>
      <c r="C46" s="791">
        <v>11750</v>
      </c>
      <c r="F46" s="772"/>
      <c r="G46" s="772"/>
      <c r="H46" s="772"/>
      <c r="I46" s="772"/>
      <c r="N46" s="772"/>
    </row>
    <row r="47" spans="2:14" ht="14">
      <c r="B47" s="791" t="s">
        <v>189</v>
      </c>
      <c r="C47" s="791">
        <v>24666</v>
      </c>
      <c r="F47" s="772"/>
      <c r="G47" s="772"/>
      <c r="H47" s="772"/>
      <c r="I47" s="772"/>
      <c r="N47" s="772"/>
    </row>
    <row r="48" spans="2:14" ht="14">
      <c r="B48" s="791" t="s">
        <v>191</v>
      </c>
      <c r="C48" s="791">
        <f>C45+C46-C47</f>
        <v>290452.31024136866</v>
      </c>
      <c r="F48" s="772"/>
      <c r="G48" s="772"/>
      <c r="H48" s="772"/>
      <c r="I48" s="772"/>
      <c r="N48" s="772"/>
    </row>
    <row r="49" spans="2:14" ht="14">
      <c r="B49" s="772" t="s">
        <v>162</v>
      </c>
      <c r="C49" s="791">
        <v>4313</v>
      </c>
      <c r="F49" s="772"/>
      <c r="G49" s="772"/>
      <c r="H49" s="772"/>
      <c r="I49" s="772"/>
      <c r="N49" s="772"/>
    </row>
    <row r="50" spans="2:14" ht="17">
      <c r="B50" s="772" t="s">
        <v>381</v>
      </c>
      <c r="C50" s="794">
        <f>(C48)/C49</f>
        <v>67.343452409313386</v>
      </c>
      <c r="F50" s="772"/>
      <c r="G50" s="772"/>
      <c r="H50" s="772"/>
      <c r="I50" s="772"/>
      <c r="N50" s="772"/>
    </row>
    <row r="51" spans="2:14">
      <c r="E51" s="7"/>
      <c r="F51" s="7"/>
      <c r="G51" s="7"/>
      <c r="H51" s="7"/>
      <c r="I51" s="7"/>
      <c r="J51" s="7"/>
      <c r="K51" s="7"/>
      <c r="L51" s="7"/>
      <c r="M51" s="7"/>
      <c r="N51" s="7"/>
    </row>
    <row r="52" spans="2:14">
      <c r="E52" s="7"/>
      <c r="F52" s="7"/>
      <c r="G52" s="7"/>
      <c r="H52" s="7"/>
      <c r="I52" s="7"/>
      <c r="J52" s="7"/>
      <c r="K52" s="7"/>
      <c r="L52" s="7"/>
      <c r="M52" s="7"/>
      <c r="N52" s="7"/>
    </row>
    <row r="53" spans="2:14">
      <c r="E53" s="7"/>
      <c r="F53" s="7"/>
      <c r="G53" s="7"/>
      <c r="H53" s="7"/>
      <c r="I53" s="7"/>
      <c r="J53" s="7"/>
      <c r="K53" s="7"/>
      <c r="L53" s="7"/>
      <c r="M53" s="7"/>
      <c r="N53" s="7"/>
    </row>
  </sheetData>
  <mergeCells count="1">
    <mergeCell ref="J1:AV2"/>
  </mergeCells>
  <conditionalFormatting sqref="G27:G28 B30:F31 H30:M31 B11:M26 B36:F37 G46 H42:I42 I46 F42:F50 G30:G37 H36:M37 G43:I43 G48:I49 F41:I41 B39:C50">
    <cfRule type="containsText" dxfId="21" priority="10" operator="containsText" text="#N/A N/A">
      <formula>NOT(ISERROR(SEARCH("#N/A N/A",B11)))</formula>
    </cfRule>
  </conditionalFormatting>
  <conditionalFormatting sqref="B43">
    <cfRule type="containsText" dxfId="20" priority="8" operator="containsText" text="#N/A N/A">
      <formula>NOT(ISERROR(SEARCH("#N/A N/A",B43)))</formula>
    </cfRule>
  </conditionalFormatting>
  <conditionalFormatting sqref="B32:M36">
    <cfRule type="containsText" dxfId="19" priority="9" operator="containsText" text="#N/A N/A">
      <formula>NOT(ISERROR(SEARCH("#N/A N/A",B32)))</formula>
    </cfRule>
  </conditionalFormatting>
  <conditionalFormatting sqref="G29">
    <cfRule type="containsText" dxfId="18" priority="3" operator="containsText" text="#N/A N/A">
      <formula>NOT(ISERROR(SEARCH("#N/A N/A",G29)))</formula>
    </cfRule>
  </conditionalFormatting>
  <conditionalFormatting sqref="L29">
    <cfRule type="containsText" dxfId="17" priority="2" operator="containsText" text="#N/A N/A">
      <formula>NOT(ISERROR(SEARCH("#N/A N/A",L29)))</formula>
    </cfRule>
  </conditionalFormatting>
  <conditionalFormatting sqref="B29:F29 I29:K29">
    <cfRule type="containsText" dxfId="16" priority="5" operator="containsText" text="#N/A N/A">
      <formula>NOT(ISERROR(SEARCH("#N/A N/A",B29)))</formula>
    </cfRule>
  </conditionalFormatting>
  <conditionalFormatting sqref="H29">
    <cfRule type="containsText" dxfId="15" priority="4" operator="containsText" text="#N/A N/A">
      <formula>NOT(ISERROR(SEARCH("#N/A N/A",H29)))</formula>
    </cfRule>
  </conditionalFormatting>
  <conditionalFormatting sqref="M29">
    <cfRule type="containsText" dxfId="14" priority="1" operator="containsText" text="#N/A N/A">
      <formula>NOT(ISERROR(SEARCH("#N/A N/A",M29)))</formula>
    </cfRule>
  </conditionalFormatting>
  <pageMargins left="0.7" right="0.7" top="0.75" bottom="0.75" header="0.3" footer="0.3"/>
  <ignoredErrors>
    <ignoredError sqref="E26" formula="1"/>
  </ignoredErrors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B4DC2-65C5-5C43-A22C-3883B4FC88AD}">
  <sheetPr codeName="Sheet8"/>
  <dimension ref="A1:XFD146"/>
  <sheetViews>
    <sheetView showGridLines="0" topLeftCell="C148" zoomScale="162" zoomScaleNormal="162" workbookViewId="0">
      <selection activeCell="AQ182" sqref="AQ182"/>
    </sheetView>
  </sheetViews>
  <sheetFormatPr baseColWidth="10" defaultColWidth="11.5" defaultRowHeight="13" outlineLevelCol="1"/>
  <cols>
    <col min="1" max="1" width="2.1640625" bestFit="1" customWidth="1"/>
    <col min="2" max="2" width="2.33203125" customWidth="1"/>
    <col min="3" max="3" width="25.1640625" bestFit="1" customWidth="1"/>
    <col min="4" max="7" width="10.83203125" hidden="1" customWidth="1" outlineLevel="1"/>
    <col min="8" max="8" width="10.83203125" collapsed="1"/>
    <col min="9" max="12" width="10.83203125" hidden="1" customWidth="1" outlineLevel="1"/>
    <col min="13" max="13" width="10.83203125" collapsed="1"/>
    <col min="14" max="17" width="10.83203125" hidden="1" customWidth="1" outlineLevel="1"/>
    <col min="18" max="18" width="10.83203125" collapsed="1"/>
    <col min="19" max="22" width="10.83203125" hidden="1" customWidth="1" outlineLevel="1"/>
    <col min="23" max="23" width="10.83203125" collapsed="1"/>
    <col min="24" max="27" width="10.83203125" hidden="1" customWidth="1" outlineLevel="1"/>
    <col min="28" max="28" width="10.83203125" collapsed="1"/>
    <col min="29" max="29" width="15.5" hidden="1" customWidth="1" outlineLevel="1"/>
    <col min="30" max="32" width="10.83203125" hidden="1" customWidth="1" outlineLevel="1"/>
    <col min="33" max="33" width="10.83203125" collapsed="1"/>
    <col min="34" max="37" width="10.83203125" hidden="1" customWidth="1" outlineLevel="1"/>
    <col min="38" max="38" width="10.83203125" collapsed="1"/>
    <col min="39" max="42" width="10.83203125" hidden="1" customWidth="1" outlineLevel="1"/>
    <col min="43" max="43" width="10.83203125" collapsed="1"/>
    <col min="44" max="47" width="10.83203125" hidden="1" customWidth="1" outlineLevel="1"/>
    <col min="48" max="48" width="10.83203125" collapsed="1"/>
    <col min="49" max="52" width="10.83203125" hidden="1" customWidth="1" outlineLevel="1"/>
    <col min="53" max="53" width="10.83203125" collapsed="1"/>
    <col min="54" max="57" width="11.5" hidden="1" customWidth="1" outlineLevel="1"/>
    <col min="58" max="58" width="10.83203125" collapsed="1"/>
    <col min="59" max="62" width="10.83203125" hidden="1" customWidth="1" outlineLevel="1"/>
    <col min="63" max="63" width="10.83203125" collapsed="1"/>
    <col min="64" max="67" width="10.83203125" hidden="1" customWidth="1" outlineLevel="1"/>
    <col min="68" max="68" width="10.83203125" collapsed="1"/>
    <col min="69" max="72" width="10.83203125" hidden="1" customWidth="1" outlineLevel="1"/>
    <col min="73" max="73" width="10.83203125" collapsed="1"/>
    <col min="74" max="77" width="10.83203125" hidden="1" customWidth="1" outlineLevel="1"/>
    <col min="78" max="78" width="10.83203125" collapsed="1"/>
    <col min="79" max="82" width="10.83203125" customWidth="1"/>
  </cols>
  <sheetData>
    <row r="1" spans="1:16384" s="319" customFormat="1" ht="13" customHeight="1">
      <c r="A1" s="136"/>
      <c r="B1" s="136"/>
      <c r="C1" s="136"/>
      <c r="D1" s="136"/>
      <c r="E1" s="315"/>
      <c r="F1" s="13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228"/>
      <c r="AD1" s="228"/>
      <c r="AE1" s="228"/>
      <c r="AF1" s="228"/>
      <c r="AG1" s="228"/>
      <c r="AH1" s="817" t="str">
        <f>""&amp;IF($A$8=1,"Bear",IF($A$8=2,"Base",IF($A$8=3,"Bull","Check Case")))</f>
        <v>Base</v>
      </c>
      <c r="AI1" s="817"/>
      <c r="AJ1" s="817"/>
      <c r="AK1" s="817"/>
      <c r="AL1" s="817"/>
      <c r="AM1" s="817"/>
      <c r="AN1" s="817"/>
      <c r="AO1" s="817"/>
      <c r="AP1" s="817"/>
      <c r="AQ1" s="817"/>
      <c r="AR1" s="817"/>
      <c r="AS1" s="817"/>
      <c r="AT1" s="817"/>
      <c r="AU1" s="817"/>
      <c r="AV1" s="817"/>
      <c r="AW1" s="817"/>
      <c r="AX1" s="817"/>
      <c r="AY1" s="817"/>
      <c r="AZ1" s="817"/>
      <c r="BA1" s="817"/>
      <c r="BB1" s="817"/>
      <c r="BC1" s="817"/>
      <c r="BD1" s="817"/>
      <c r="BE1" s="817"/>
      <c r="BF1" s="817"/>
      <c r="BG1" s="817"/>
      <c r="BH1" s="817"/>
      <c r="BI1" s="817"/>
      <c r="BJ1" s="817"/>
      <c r="BK1" s="817"/>
      <c r="BL1" s="817"/>
      <c r="BM1" s="817"/>
      <c r="BN1" s="817"/>
      <c r="BO1" s="817"/>
      <c r="BP1" s="817"/>
      <c r="BQ1" s="817"/>
      <c r="BR1" s="817"/>
      <c r="BS1" s="817"/>
      <c r="BT1" s="817"/>
      <c r="BU1" s="228"/>
      <c r="BV1" s="228"/>
      <c r="BW1" s="228"/>
      <c r="BX1" s="228"/>
      <c r="BY1" s="228"/>
      <c r="BZ1" s="228"/>
      <c r="CA1" s="228"/>
      <c r="CB1" s="228"/>
      <c r="CC1" s="228"/>
      <c r="CD1" s="228"/>
      <c r="CE1" s="228"/>
      <c r="CF1" s="228"/>
      <c r="CG1" s="228"/>
      <c r="CH1" s="228"/>
      <c r="CI1" s="228"/>
      <c r="CJ1" s="228"/>
      <c r="CK1" s="228"/>
      <c r="CL1" s="228"/>
      <c r="CM1" s="228"/>
      <c r="CN1" s="228"/>
      <c r="CO1" s="228"/>
      <c r="CP1" s="228"/>
      <c r="CQ1" s="228"/>
      <c r="CR1" s="228"/>
      <c r="CS1" s="228"/>
      <c r="CT1" s="228"/>
      <c r="CU1" s="228"/>
      <c r="CV1" s="228"/>
      <c r="CW1" s="228"/>
      <c r="CX1" s="228"/>
      <c r="CY1" s="228"/>
      <c r="CZ1" s="228"/>
      <c r="DA1" s="228"/>
      <c r="DB1" s="228"/>
      <c r="DC1" s="228"/>
      <c r="DD1" s="228"/>
      <c r="DE1" s="228"/>
      <c r="DF1" s="228"/>
      <c r="DG1" s="228"/>
      <c r="DH1" s="228"/>
      <c r="DI1" s="228"/>
      <c r="DJ1" s="228"/>
      <c r="DK1" s="228"/>
      <c r="DL1" s="228"/>
      <c r="DM1" s="228"/>
      <c r="DN1" s="228"/>
      <c r="DO1" s="228"/>
      <c r="DP1" s="228"/>
      <c r="DQ1" s="228"/>
      <c r="DR1" s="228"/>
      <c r="DS1" s="228"/>
      <c r="DT1" s="228"/>
      <c r="DU1" s="228"/>
      <c r="DV1" s="228"/>
      <c r="DW1" s="228"/>
      <c r="DX1" s="228"/>
      <c r="DY1" s="228"/>
      <c r="DZ1" s="228"/>
      <c r="EA1" s="228"/>
      <c r="EB1" s="228"/>
      <c r="EC1" s="228"/>
      <c r="ED1" s="228"/>
      <c r="EE1" s="228"/>
      <c r="EF1" s="228"/>
      <c r="EG1" s="228"/>
      <c r="EH1" s="228"/>
      <c r="EI1" s="228"/>
      <c r="EJ1" s="228"/>
      <c r="EK1" s="228"/>
      <c r="EL1" s="228"/>
      <c r="EM1" s="228"/>
      <c r="EN1" s="228"/>
      <c r="EO1" s="228"/>
      <c r="EP1" s="228"/>
      <c r="EQ1" s="228"/>
      <c r="ER1" s="228"/>
      <c r="ES1" s="228"/>
      <c r="ET1" s="228"/>
      <c r="EU1" s="228"/>
      <c r="EV1" s="228"/>
      <c r="EW1" s="228"/>
      <c r="EX1" s="228"/>
      <c r="EY1" s="228"/>
      <c r="EZ1" s="228"/>
      <c r="FA1" s="228"/>
      <c r="FB1" s="228"/>
      <c r="FC1" s="228"/>
      <c r="FD1" s="228"/>
      <c r="FE1" s="228"/>
      <c r="FF1" s="228"/>
      <c r="FG1" s="228"/>
      <c r="FH1" s="228"/>
      <c r="FI1" s="228"/>
      <c r="FJ1" s="228"/>
      <c r="FK1" s="228"/>
      <c r="FL1" s="228"/>
      <c r="FM1" s="228"/>
      <c r="FN1" s="228"/>
      <c r="FO1" s="228"/>
      <c r="FP1" s="228"/>
      <c r="FQ1" s="228"/>
      <c r="FR1" s="228"/>
      <c r="FS1" s="228"/>
      <c r="FT1" s="228"/>
      <c r="FU1" s="228"/>
      <c r="FV1" s="228"/>
      <c r="FW1" s="228"/>
      <c r="FX1" s="228"/>
      <c r="FY1" s="228"/>
      <c r="FZ1" s="228"/>
      <c r="GA1" s="228"/>
      <c r="GB1" s="228"/>
      <c r="GC1" s="228"/>
      <c r="GD1" s="228"/>
      <c r="GE1" s="228"/>
      <c r="GF1" s="228"/>
      <c r="GG1" s="228"/>
      <c r="GH1" s="228"/>
      <c r="GI1" s="228"/>
      <c r="GJ1" s="228"/>
      <c r="GK1" s="228"/>
      <c r="GL1" s="228"/>
      <c r="GM1" s="228"/>
      <c r="GN1" s="228"/>
      <c r="GO1" s="228"/>
      <c r="GP1" s="228"/>
      <c r="GQ1" s="228"/>
      <c r="GR1" s="228"/>
      <c r="GS1" s="228"/>
      <c r="GT1" s="228"/>
      <c r="GU1" s="228"/>
      <c r="GV1" s="228"/>
      <c r="GW1" s="228"/>
      <c r="GX1" s="228"/>
      <c r="GY1" s="228"/>
      <c r="GZ1" s="228"/>
      <c r="HA1" s="228"/>
      <c r="HB1" s="228"/>
      <c r="HC1" s="228"/>
      <c r="HD1" s="228"/>
      <c r="HE1" s="228"/>
      <c r="HF1" s="228"/>
      <c r="HG1" s="228"/>
      <c r="HH1" s="228"/>
      <c r="HI1" s="228"/>
      <c r="HJ1" s="228"/>
      <c r="HK1" s="228"/>
      <c r="HL1" s="228"/>
      <c r="HM1" s="228"/>
      <c r="HN1" s="228"/>
      <c r="HO1" s="228"/>
      <c r="HP1" s="228"/>
      <c r="HQ1" s="228"/>
      <c r="HR1" s="228"/>
      <c r="HS1" s="228"/>
      <c r="HT1" s="228"/>
      <c r="HU1" s="228"/>
      <c r="HV1" s="228"/>
      <c r="HW1" s="228"/>
      <c r="HX1" s="228"/>
      <c r="HY1" s="228"/>
      <c r="HZ1" s="228"/>
      <c r="IA1" s="228"/>
      <c r="IB1" s="228"/>
      <c r="IC1" s="228"/>
      <c r="ID1" s="228"/>
      <c r="IE1" s="228"/>
      <c r="IF1" s="228"/>
      <c r="IG1" s="228"/>
      <c r="IH1" s="228"/>
      <c r="II1" s="228"/>
      <c r="IJ1" s="228"/>
      <c r="IK1" s="228"/>
      <c r="IL1" s="228"/>
      <c r="IM1" s="228"/>
      <c r="IN1" s="228"/>
      <c r="IO1" s="228"/>
      <c r="IP1" s="228"/>
      <c r="IQ1" s="228"/>
      <c r="IR1" s="228"/>
      <c r="IS1" s="228"/>
      <c r="IT1" s="228"/>
      <c r="IU1" s="228"/>
      <c r="IV1" s="228"/>
      <c r="IW1" s="228"/>
      <c r="IX1" s="228"/>
      <c r="IY1" s="228"/>
      <c r="IZ1" s="228"/>
      <c r="JA1" s="228"/>
      <c r="JB1" s="228"/>
      <c r="JC1" s="228"/>
      <c r="JD1" s="228"/>
      <c r="JE1" s="228"/>
      <c r="JF1" s="228"/>
      <c r="JG1" s="228"/>
      <c r="JH1" s="228"/>
      <c r="JI1" s="228"/>
      <c r="JJ1" s="228"/>
      <c r="JK1" s="228"/>
      <c r="JL1" s="228"/>
      <c r="JM1" s="228"/>
      <c r="JN1" s="228"/>
      <c r="JO1" s="228"/>
      <c r="JP1" s="228"/>
      <c r="JQ1" s="228"/>
      <c r="JR1" s="228"/>
      <c r="JS1" s="228"/>
      <c r="JT1" s="228"/>
      <c r="JU1" s="228"/>
      <c r="JV1" s="228"/>
      <c r="JW1" s="228"/>
      <c r="JX1" s="228"/>
      <c r="JY1" s="228"/>
      <c r="JZ1" s="228"/>
      <c r="KA1" s="228"/>
      <c r="KB1" s="228"/>
      <c r="KC1" s="228"/>
      <c r="KD1" s="228"/>
      <c r="KE1" s="228"/>
      <c r="KF1" s="228"/>
      <c r="KG1" s="228"/>
      <c r="KH1" s="228"/>
      <c r="KI1" s="228"/>
      <c r="KJ1" s="228"/>
      <c r="KK1" s="228"/>
      <c r="KL1" s="228"/>
      <c r="KM1" s="228"/>
      <c r="KN1" s="228"/>
      <c r="KO1" s="228"/>
      <c r="KP1" s="228"/>
      <c r="KQ1" s="228"/>
      <c r="KR1" s="228"/>
      <c r="KS1" s="228"/>
      <c r="KT1" s="228"/>
      <c r="KU1" s="228"/>
      <c r="KV1" s="228"/>
      <c r="KW1" s="228"/>
      <c r="KX1" s="228"/>
      <c r="KY1" s="228"/>
      <c r="KZ1" s="228"/>
      <c r="LA1" s="228"/>
      <c r="LB1" s="228"/>
      <c r="LC1" s="228"/>
      <c r="LD1" s="228"/>
      <c r="LE1" s="228"/>
      <c r="LF1" s="228"/>
      <c r="LG1" s="228"/>
      <c r="LH1" s="228"/>
      <c r="LI1" s="228"/>
      <c r="LJ1" s="228"/>
      <c r="LK1" s="228"/>
      <c r="LL1" s="228"/>
      <c r="LM1" s="228"/>
      <c r="LN1" s="228"/>
      <c r="LO1" s="228"/>
      <c r="LP1" s="228"/>
      <c r="LQ1" s="228"/>
      <c r="LR1" s="228"/>
      <c r="LS1" s="228"/>
      <c r="LT1" s="228"/>
      <c r="LU1" s="228"/>
      <c r="LV1" s="228"/>
      <c r="LW1" s="228"/>
      <c r="LX1" s="228"/>
      <c r="LY1" s="228"/>
      <c r="LZ1" s="228"/>
      <c r="MA1" s="228"/>
      <c r="MB1" s="228"/>
      <c r="MC1" s="228"/>
      <c r="MD1" s="228"/>
      <c r="ME1" s="228"/>
      <c r="MF1" s="228"/>
      <c r="MG1" s="228"/>
      <c r="MH1" s="228"/>
      <c r="MI1" s="228"/>
      <c r="MJ1" s="228"/>
      <c r="MK1" s="228"/>
      <c r="ML1" s="228"/>
      <c r="MM1" s="228"/>
      <c r="MN1" s="228"/>
      <c r="MO1" s="228"/>
      <c r="MP1" s="228"/>
      <c r="MQ1" s="228"/>
      <c r="MR1" s="228"/>
      <c r="MS1" s="228"/>
      <c r="MT1" s="228"/>
      <c r="MU1" s="228"/>
      <c r="MV1" s="228"/>
      <c r="MW1" s="228"/>
      <c r="MX1" s="228"/>
      <c r="MY1" s="228"/>
      <c r="MZ1" s="228"/>
      <c r="NA1" s="228"/>
      <c r="NB1" s="228"/>
      <c r="NC1" s="228"/>
      <c r="ND1" s="228"/>
      <c r="NE1" s="228"/>
      <c r="NF1" s="228"/>
      <c r="NG1" s="228"/>
      <c r="NH1" s="228"/>
      <c r="NI1" s="228"/>
      <c r="NJ1" s="228"/>
      <c r="NK1" s="228"/>
      <c r="NL1" s="228"/>
      <c r="NM1" s="228"/>
      <c r="NN1" s="228"/>
      <c r="NO1" s="228"/>
      <c r="NP1" s="228"/>
      <c r="NQ1" s="228"/>
      <c r="NR1" s="228"/>
      <c r="NS1" s="228"/>
      <c r="NT1" s="228"/>
      <c r="NU1" s="228"/>
      <c r="NV1" s="228"/>
      <c r="NW1" s="228"/>
      <c r="NX1" s="228"/>
      <c r="NY1" s="228"/>
      <c r="NZ1" s="228"/>
      <c r="OA1" s="228"/>
      <c r="OB1" s="228"/>
      <c r="OC1" s="228"/>
      <c r="OD1" s="228"/>
      <c r="OE1" s="228"/>
      <c r="OF1" s="228"/>
      <c r="OG1" s="228"/>
      <c r="OH1" s="228"/>
      <c r="OI1" s="228"/>
      <c r="OJ1" s="228"/>
      <c r="OK1" s="228"/>
      <c r="OL1" s="228"/>
      <c r="OM1" s="228"/>
      <c r="ON1" s="228"/>
      <c r="OO1" s="228"/>
      <c r="OP1" s="228"/>
      <c r="OQ1" s="228"/>
      <c r="OR1" s="228"/>
      <c r="OS1" s="228"/>
      <c r="OT1" s="228"/>
      <c r="OU1" s="228"/>
      <c r="OV1" s="228"/>
      <c r="OW1" s="228"/>
      <c r="OX1" s="228"/>
      <c r="OY1" s="228"/>
      <c r="OZ1" s="228"/>
      <c r="PA1" s="228"/>
      <c r="PB1" s="228"/>
      <c r="PC1" s="228"/>
      <c r="PD1" s="228"/>
      <c r="PE1" s="228"/>
      <c r="PF1" s="228"/>
      <c r="PG1" s="228"/>
      <c r="PH1" s="228"/>
      <c r="PI1" s="228"/>
      <c r="PJ1" s="228"/>
      <c r="PK1" s="228"/>
      <c r="PL1" s="228"/>
      <c r="PM1" s="228"/>
      <c r="PN1" s="228"/>
      <c r="PO1" s="228"/>
      <c r="PP1" s="228"/>
      <c r="PQ1" s="228"/>
      <c r="PR1" s="228"/>
      <c r="PS1" s="228"/>
      <c r="PT1" s="228"/>
      <c r="PU1" s="228"/>
      <c r="PV1" s="228"/>
      <c r="PW1" s="228"/>
      <c r="PX1" s="228"/>
      <c r="PY1" s="228"/>
      <c r="PZ1" s="228"/>
      <c r="QA1" s="228"/>
      <c r="QB1" s="228"/>
      <c r="QC1" s="228"/>
      <c r="QD1" s="228"/>
      <c r="QE1" s="228"/>
      <c r="QF1" s="228"/>
      <c r="QG1" s="228"/>
      <c r="QH1" s="228"/>
      <c r="QI1" s="228"/>
      <c r="QJ1" s="228"/>
      <c r="QK1" s="228"/>
      <c r="QL1" s="228"/>
      <c r="QM1" s="228"/>
      <c r="QN1" s="228"/>
      <c r="QO1" s="228"/>
      <c r="QP1" s="228"/>
      <c r="QQ1" s="228"/>
      <c r="QR1" s="228"/>
      <c r="QS1" s="228"/>
      <c r="QT1" s="228"/>
      <c r="QU1" s="228"/>
      <c r="QV1" s="228"/>
      <c r="QW1" s="228"/>
      <c r="QX1" s="228"/>
      <c r="QY1" s="228"/>
      <c r="QZ1" s="228"/>
      <c r="RA1" s="228"/>
      <c r="RB1" s="228"/>
      <c r="RC1" s="228"/>
      <c r="RD1" s="228"/>
      <c r="RE1" s="228"/>
      <c r="RF1" s="228"/>
      <c r="RG1" s="228"/>
      <c r="RH1" s="228"/>
      <c r="RI1" s="228"/>
      <c r="RJ1" s="228"/>
      <c r="RK1" s="228"/>
      <c r="RL1" s="228"/>
      <c r="RM1" s="228"/>
      <c r="RN1" s="228"/>
      <c r="RO1" s="228"/>
      <c r="RP1" s="228"/>
      <c r="RQ1" s="228"/>
      <c r="RR1" s="228"/>
      <c r="RS1" s="228"/>
      <c r="RT1" s="228"/>
      <c r="RU1" s="228"/>
      <c r="RV1" s="228"/>
      <c r="RW1" s="228"/>
      <c r="RX1" s="228"/>
      <c r="RY1" s="228"/>
      <c r="RZ1" s="228"/>
      <c r="SA1" s="228"/>
      <c r="SB1" s="228"/>
      <c r="SC1" s="228"/>
      <c r="SD1" s="228"/>
      <c r="SE1" s="228"/>
      <c r="SF1" s="228"/>
      <c r="SG1" s="228"/>
      <c r="SH1" s="228"/>
      <c r="SI1" s="228"/>
      <c r="SJ1" s="228"/>
      <c r="SK1" s="228"/>
      <c r="SL1" s="228"/>
      <c r="SM1" s="228"/>
      <c r="SN1" s="228"/>
      <c r="SO1" s="228"/>
      <c r="SP1" s="228"/>
      <c r="SQ1" s="228"/>
      <c r="SR1" s="228"/>
      <c r="SS1" s="228"/>
      <c r="ST1" s="228"/>
      <c r="SU1" s="228"/>
      <c r="SV1" s="228"/>
      <c r="SW1" s="228"/>
      <c r="SX1" s="228"/>
      <c r="SY1" s="228"/>
      <c r="SZ1" s="228"/>
      <c r="TA1" s="228"/>
      <c r="TB1" s="228"/>
      <c r="TC1" s="228"/>
      <c r="TD1" s="228"/>
      <c r="TE1" s="228"/>
      <c r="TF1" s="228"/>
      <c r="TG1" s="228"/>
      <c r="TH1" s="228"/>
      <c r="TI1" s="228"/>
      <c r="TJ1" s="228"/>
      <c r="TK1" s="228"/>
      <c r="TL1" s="228"/>
      <c r="TM1" s="228"/>
      <c r="TN1" s="228"/>
      <c r="TO1" s="228"/>
      <c r="TP1" s="228"/>
      <c r="TQ1" s="228"/>
      <c r="TR1" s="228"/>
      <c r="TS1" s="228"/>
      <c r="TT1" s="228"/>
      <c r="TU1" s="228"/>
      <c r="TV1" s="228"/>
      <c r="TW1" s="228"/>
      <c r="TX1" s="228"/>
      <c r="TY1" s="228"/>
      <c r="TZ1" s="228"/>
      <c r="UA1" s="228"/>
      <c r="UB1" s="228"/>
      <c r="UC1" s="228"/>
      <c r="UD1" s="228"/>
      <c r="UE1" s="228"/>
      <c r="UF1" s="228"/>
      <c r="UG1" s="228"/>
      <c r="UH1" s="228"/>
      <c r="UI1" s="228"/>
      <c r="UJ1" s="228"/>
      <c r="UK1" s="228"/>
      <c r="UL1" s="228"/>
      <c r="UM1" s="228"/>
      <c r="UN1" s="228"/>
      <c r="UO1" s="228"/>
      <c r="UP1" s="228"/>
      <c r="UQ1" s="228"/>
      <c r="UR1" s="228"/>
      <c r="US1" s="228"/>
      <c r="UT1" s="228"/>
      <c r="UU1" s="228"/>
      <c r="UV1" s="228"/>
      <c r="UW1" s="228"/>
      <c r="UX1" s="228"/>
      <c r="UY1" s="228"/>
      <c r="UZ1" s="228"/>
      <c r="VA1" s="228"/>
      <c r="VB1" s="228"/>
      <c r="VC1" s="228"/>
      <c r="VD1" s="228"/>
      <c r="VE1" s="228"/>
      <c r="VF1" s="228"/>
      <c r="VG1" s="228"/>
      <c r="VH1" s="228"/>
      <c r="VI1" s="228"/>
      <c r="VJ1" s="228"/>
      <c r="VK1" s="228"/>
      <c r="VL1" s="228"/>
      <c r="VM1" s="228"/>
      <c r="VN1" s="228"/>
      <c r="VO1" s="228"/>
      <c r="VP1" s="228"/>
      <c r="VQ1" s="228"/>
      <c r="VR1" s="228"/>
      <c r="VS1" s="228"/>
      <c r="VT1" s="228"/>
      <c r="VU1" s="228"/>
      <c r="VV1" s="228"/>
      <c r="VW1" s="228"/>
      <c r="VX1" s="228"/>
      <c r="VY1" s="228"/>
      <c r="VZ1" s="228"/>
      <c r="WA1" s="228"/>
      <c r="WB1" s="228"/>
      <c r="WC1" s="228"/>
      <c r="WD1" s="228"/>
      <c r="WE1" s="228"/>
      <c r="WF1" s="228"/>
      <c r="WG1" s="228"/>
      <c r="WH1" s="228"/>
      <c r="WI1" s="228"/>
      <c r="WJ1" s="228"/>
      <c r="WK1" s="228"/>
      <c r="WL1" s="228"/>
      <c r="WM1" s="228"/>
      <c r="WN1" s="228"/>
      <c r="WO1" s="228"/>
      <c r="WP1" s="228"/>
      <c r="WQ1" s="228"/>
      <c r="WR1" s="228"/>
      <c r="WS1" s="228"/>
      <c r="WT1" s="228"/>
      <c r="WU1" s="228"/>
      <c r="WV1" s="228"/>
      <c r="WW1" s="228"/>
      <c r="WX1" s="228"/>
      <c r="WY1" s="228"/>
      <c r="WZ1" s="228"/>
      <c r="XA1" s="228"/>
      <c r="XB1" s="228"/>
      <c r="XC1" s="228"/>
      <c r="XD1" s="228"/>
      <c r="XE1" s="228"/>
      <c r="XF1" s="228"/>
      <c r="XG1" s="228"/>
      <c r="XH1" s="228"/>
      <c r="XI1" s="228"/>
      <c r="XJ1" s="228"/>
      <c r="XK1" s="228"/>
      <c r="XL1" s="228"/>
      <c r="XM1" s="228"/>
      <c r="XN1" s="228"/>
      <c r="XO1" s="228"/>
      <c r="XP1" s="228"/>
      <c r="XQ1" s="228"/>
      <c r="XR1" s="228"/>
      <c r="XS1" s="228"/>
      <c r="XT1" s="228"/>
      <c r="XU1" s="228"/>
      <c r="XV1" s="228"/>
      <c r="XW1" s="228"/>
      <c r="XX1" s="228"/>
      <c r="XY1" s="228"/>
      <c r="XZ1" s="228"/>
      <c r="YA1" s="228"/>
      <c r="YB1" s="228"/>
      <c r="YC1" s="228"/>
      <c r="YD1" s="228"/>
      <c r="YE1" s="228"/>
      <c r="YF1" s="228"/>
      <c r="YG1" s="228"/>
      <c r="YH1" s="228"/>
      <c r="YI1" s="228"/>
      <c r="YJ1" s="228"/>
      <c r="YK1" s="228"/>
      <c r="YL1" s="228"/>
      <c r="YM1" s="228"/>
      <c r="YN1" s="228"/>
      <c r="YO1" s="228"/>
      <c r="YP1" s="228"/>
      <c r="YQ1" s="228"/>
      <c r="YR1" s="228"/>
      <c r="YS1" s="228"/>
      <c r="YT1" s="228"/>
      <c r="YU1" s="228"/>
      <c r="YV1" s="228"/>
      <c r="YW1" s="228"/>
      <c r="YX1" s="228"/>
      <c r="YY1" s="228"/>
      <c r="YZ1" s="228"/>
      <c r="ZA1" s="228"/>
      <c r="ZB1" s="228"/>
      <c r="ZC1" s="228"/>
      <c r="ZD1" s="228"/>
      <c r="ZE1" s="228"/>
      <c r="ZF1" s="228"/>
      <c r="ZG1" s="228"/>
      <c r="ZH1" s="228"/>
      <c r="ZI1" s="228"/>
      <c r="ZJ1" s="228"/>
      <c r="ZK1" s="228"/>
      <c r="ZL1" s="228"/>
      <c r="ZM1" s="228"/>
      <c r="ZN1" s="228"/>
      <c r="ZO1" s="228"/>
      <c r="ZP1" s="228"/>
      <c r="ZQ1" s="228"/>
      <c r="ZR1" s="228"/>
      <c r="ZS1" s="228"/>
      <c r="ZT1" s="228"/>
      <c r="ZU1" s="228"/>
      <c r="ZV1" s="228"/>
      <c r="ZW1" s="228"/>
      <c r="ZX1" s="228"/>
      <c r="ZY1" s="228"/>
      <c r="ZZ1" s="228"/>
      <c r="AAA1" s="228"/>
      <c r="AAB1" s="228"/>
      <c r="AAC1" s="228"/>
      <c r="AAD1" s="228"/>
      <c r="AAE1" s="228"/>
      <c r="AAF1" s="228"/>
      <c r="AAG1" s="228"/>
      <c r="AAH1" s="228"/>
      <c r="AAI1" s="228"/>
      <c r="AAJ1" s="228"/>
      <c r="AAK1" s="228"/>
      <c r="AAL1" s="228"/>
      <c r="AAM1" s="228"/>
      <c r="AAN1" s="228"/>
      <c r="AAO1" s="228"/>
      <c r="AAP1" s="228"/>
      <c r="AAQ1" s="228"/>
      <c r="AAR1" s="228"/>
      <c r="AAS1" s="228"/>
      <c r="AAT1" s="228"/>
      <c r="AAU1" s="228"/>
      <c r="AAV1" s="228"/>
      <c r="AAW1" s="228"/>
      <c r="AAX1" s="228"/>
      <c r="AAY1" s="228"/>
      <c r="AAZ1" s="228"/>
      <c r="ABA1" s="228"/>
      <c r="ABB1" s="228"/>
      <c r="ABC1" s="228"/>
      <c r="ABD1" s="228"/>
      <c r="ABE1" s="228"/>
      <c r="ABF1" s="228"/>
      <c r="ABG1" s="228"/>
      <c r="ABH1" s="228"/>
      <c r="ABI1" s="228"/>
      <c r="ABJ1" s="228"/>
      <c r="ABK1" s="228"/>
      <c r="ABL1" s="228"/>
      <c r="ABM1" s="228"/>
      <c r="ABN1" s="228"/>
      <c r="ABO1" s="228"/>
      <c r="ABP1" s="228"/>
      <c r="ABQ1" s="228"/>
      <c r="ABR1" s="228"/>
      <c r="ABS1" s="228"/>
      <c r="ABT1" s="228"/>
      <c r="ABU1" s="228"/>
      <c r="ABV1" s="228"/>
      <c r="ABW1" s="228"/>
      <c r="ABX1" s="228"/>
      <c r="ABY1" s="228"/>
      <c r="ABZ1" s="228"/>
      <c r="ACA1" s="228"/>
      <c r="ACB1" s="228"/>
      <c r="ACC1" s="228"/>
      <c r="ACD1" s="228"/>
      <c r="ACE1" s="228"/>
      <c r="ACF1" s="228"/>
      <c r="ACG1" s="228"/>
      <c r="ACH1" s="228"/>
      <c r="ACI1" s="228"/>
      <c r="ACJ1" s="228"/>
      <c r="ACK1" s="228"/>
      <c r="ACL1" s="228"/>
      <c r="ACM1" s="228"/>
      <c r="ACN1" s="228"/>
      <c r="ACO1" s="228"/>
      <c r="ACP1" s="228"/>
      <c r="ACQ1" s="228"/>
      <c r="ACR1" s="228"/>
      <c r="ACS1" s="228"/>
      <c r="ACT1" s="228"/>
      <c r="ACU1" s="228"/>
      <c r="ACV1" s="228"/>
      <c r="ACW1" s="228"/>
      <c r="ACX1" s="228"/>
      <c r="ACY1" s="228"/>
      <c r="ACZ1" s="228"/>
      <c r="ADA1" s="228"/>
      <c r="ADB1" s="228"/>
      <c r="ADC1" s="228"/>
      <c r="ADD1" s="228"/>
      <c r="ADE1" s="228"/>
      <c r="ADF1" s="228"/>
      <c r="ADG1" s="228"/>
      <c r="ADH1" s="228"/>
      <c r="ADI1" s="228"/>
      <c r="ADJ1" s="228"/>
      <c r="ADK1" s="228"/>
      <c r="ADL1" s="228"/>
      <c r="ADM1" s="228"/>
      <c r="ADN1" s="228"/>
      <c r="ADO1" s="228"/>
      <c r="ADP1" s="228"/>
      <c r="ADQ1" s="228"/>
      <c r="ADR1" s="228"/>
      <c r="ADS1" s="228"/>
      <c r="ADT1" s="228"/>
      <c r="ADU1" s="228"/>
      <c r="ADV1" s="228"/>
      <c r="ADW1" s="228"/>
      <c r="ADX1" s="228"/>
      <c r="ADY1" s="228"/>
      <c r="ADZ1" s="228"/>
      <c r="AEA1" s="228"/>
      <c r="AEB1" s="228"/>
      <c r="AEC1" s="228"/>
      <c r="AED1" s="228"/>
      <c r="AEE1" s="228"/>
      <c r="AEF1" s="228"/>
      <c r="AEG1" s="228"/>
      <c r="AEH1" s="228"/>
      <c r="AEI1" s="228"/>
      <c r="AEJ1" s="228"/>
      <c r="AEK1" s="228"/>
      <c r="AEL1" s="228"/>
      <c r="AEM1" s="228"/>
      <c r="AEN1" s="228"/>
      <c r="AEO1" s="228"/>
      <c r="AEP1" s="228"/>
      <c r="AEQ1" s="228"/>
      <c r="AER1" s="228"/>
      <c r="AES1" s="228"/>
      <c r="AET1" s="228"/>
      <c r="AEU1" s="228"/>
      <c r="AEV1" s="228"/>
      <c r="AEW1" s="228"/>
      <c r="AEX1" s="228"/>
      <c r="AEY1" s="228"/>
      <c r="AEZ1" s="228"/>
      <c r="AFA1" s="228"/>
      <c r="AFB1" s="228"/>
      <c r="AFC1" s="228"/>
      <c r="AFD1" s="228"/>
      <c r="AFE1" s="228"/>
      <c r="AFF1" s="228"/>
      <c r="AFG1" s="228"/>
      <c r="AFH1" s="228"/>
      <c r="AFI1" s="228"/>
      <c r="AFJ1" s="228"/>
      <c r="AFK1" s="228"/>
      <c r="AFL1" s="228"/>
      <c r="AFM1" s="228"/>
      <c r="AFN1" s="228"/>
      <c r="AFO1" s="228"/>
      <c r="AFP1" s="228"/>
      <c r="AFQ1" s="228"/>
      <c r="AFR1" s="228"/>
      <c r="AFS1" s="228"/>
      <c r="AFT1" s="228"/>
      <c r="AFU1" s="228"/>
      <c r="AFV1" s="228"/>
      <c r="AFW1" s="228"/>
      <c r="AFX1" s="228"/>
      <c r="AFY1" s="228"/>
      <c r="AFZ1" s="228"/>
      <c r="AGA1" s="228"/>
      <c r="AGB1" s="228"/>
      <c r="AGC1" s="228"/>
      <c r="AGD1" s="228"/>
      <c r="AGE1" s="228"/>
      <c r="AGF1" s="228"/>
      <c r="AGG1" s="228"/>
      <c r="AGH1" s="228"/>
      <c r="AGI1" s="228"/>
      <c r="AGJ1" s="228"/>
      <c r="AGK1" s="228"/>
      <c r="AGL1" s="228"/>
      <c r="AGM1" s="228"/>
      <c r="AGN1" s="228"/>
      <c r="AGO1" s="228"/>
      <c r="AGP1" s="228"/>
      <c r="AGQ1" s="228"/>
      <c r="AGR1" s="228"/>
      <c r="AGS1" s="228"/>
      <c r="AGT1" s="228"/>
      <c r="AGU1" s="228"/>
      <c r="AGV1" s="228"/>
      <c r="AGW1" s="228"/>
      <c r="AGX1" s="228"/>
      <c r="AGY1" s="228"/>
      <c r="AGZ1" s="228"/>
      <c r="AHA1" s="228"/>
      <c r="AHB1" s="228"/>
      <c r="AHC1" s="228"/>
      <c r="AHD1" s="228"/>
      <c r="AHE1" s="228"/>
      <c r="AHF1" s="228"/>
      <c r="AHG1" s="228"/>
      <c r="AHH1" s="228"/>
      <c r="AHI1" s="228"/>
      <c r="AHJ1" s="228"/>
      <c r="AHK1" s="228"/>
      <c r="AHL1" s="228"/>
      <c r="AHM1" s="228"/>
      <c r="AHN1" s="228"/>
      <c r="AHO1" s="228"/>
      <c r="AHP1" s="228"/>
      <c r="AHQ1" s="228"/>
      <c r="AHR1" s="228"/>
      <c r="AHS1" s="228"/>
      <c r="AHT1" s="228"/>
      <c r="AHU1" s="228"/>
      <c r="AHV1" s="228"/>
      <c r="AHW1" s="228"/>
      <c r="AHX1" s="228"/>
      <c r="AHY1" s="228"/>
      <c r="AHZ1" s="228"/>
      <c r="AIA1" s="228"/>
      <c r="AIB1" s="228"/>
      <c r="AIC1" s="228"/>
      <c r="AID1" s="228"/>
      <c r="AIE1" s="228"/>
      <c r="AIF1" s="228"/>
      <c r="AIG1" s="228"/>
      <c r="AIH1" s="228"/>
      <c r="AII1" s="228"/>
      <c r="AIJ1" s="228"/>
      <c r="AIK1" s="228"/>
      <c r="AIL1" s="228"/>
      <c r="AIM1" s="228"/>
      <c r="AIN1" s="228"/>
      <c r="AIO1" s="228"/>
      <c r="AIP1" s="228"/>
      <c r="AIQ1" s="228"/>
      <c r="AIR1" s="228"/>
      <c r="AIS1" s="228"/>
      <c r="AIT1" s="228"/>
      <c r="AIU1" s="228"/>
      <c r="AIV1" s="228"/>
      <c r="AIW1" s="228"/>
      <c r="AIX1" s="228"/>
      <c r="AIY1" s="228"/>
      <c r="AIZ1" s="228"/>
      <c r="AJA1" s="228"/>
      <c r="AJB1" s="228"/>
      <c r="AJC1" s="228"/>
      <c r="AJD1" s="228"/>
      <c r="AJE1" s="228"/>
      <c r="AJF1" s="228"/>
      <c r="AJG1" s="228"/>
      <c r="AJH1" s="228"/>
      <c r="AJI1" s="228"/>
      <c r="AJJ1" s="228"/>
      <c r="AJK1" s="228"/>
      <c r="AJL1" s="228"/>
      <c r="AJM1" s="228"/>
      <c r="AJN1" s="228"/>
      <c r="AJO1" s="228"/>
      <c r="AJP1" s="228"/>
      <c r="AJQ1" s="228"/>
      <c r="AJR1" s="228"/>
      <c r="AJS1" s="228"/>
      <c r="AJT1" s="228"/>
      <c r="AJU1" s="228"/>
      <c r="AJV1" s="228"/>
      <c r="AJW1" s="228"/>
      <c r="AJX1" s="228"/>
      <c r="AJY1" s="228"/>
      <c r="AJZ1" s="228"/>
      <c r="AKA1" s="228"/>
      <c r="AKB1" s="228"/>
      <c r="AKC1" s="228"/>
      <c r="AKD1" s="228"/>
      <c r="AKE1" s="228"/>
      <c r="AKF1" s="228"/>
      <c r="AKG1" s="228"/>
      <c r="AKH1" s="228"/>
      <c r="AKI1" s="228"/>
      <c r="AKJ1" s="228"/>
      <c r="AKK1" s="228"/>
      <c r="AKL1" s="228"/>
      <c r="AKM1" s="228"/>
      <c r="AKN1" s="228"/>
      <c r="AKO1" s="228"/>
      <c r="AKP1" s="228"/>
      <c r="AKQ1" s="228"/>
      <c r="AKR1" s="228"/>
      <c r="AKS1" s="228"/>
      <c r="AKT1" s="228"/>
      <c r="AKU1" s="228"/>
      <c r="AKV1" s="228"/>
      <c r="AKW1" s="228"/>
      <c r="AKX1" s="228"/>
      <c r="AKY1" s="228"/>
      <c r="AKZ1" s="228"/>
      <c r="ALA1" s="228"/>
      <c r="ALB1" s="228"/>
      <c r="ALC1" s="228"/>
      <c r="ALD1" s="228"/>
      <c r="ALE1" s="228"/>
      <c r="ALF1" s="228"/>
      <c r="ALG1" s="228"/>
      <c r="ALH1" s="228"/>
      <c r="ALI1" s="228"/>
      <c r="ALJ1" s="228"/>
      <c r="ALK1" s="228"/>
      <c r="ALL1" s="228"/>
      <c r="ALM1" s="228"/>
      <c r="ALN1" s="228"/>
      <c r="ALO1" s="228"/>
      <c r="ALP1" s="228"/>
      <c r="ALQ1" s="228"/>
      <c r="ALR1" s="228"/>
      <c r="ALS1" s="228"/>
      <c r="ALT1" s="228"/>
      <c r="ALU1" s="228"/>
      <c r="ALV1" s="228"/>
      <c r="ALW1" s="228"/>
      <c r="ALX1" s="228"/>
      <c r="ALY1" s="228"/>
      <c r="ALZ1" s="228"/>
      <c r="AMA1" s="228"/>
      <c r="AMB1" s="228"/>
      <c r="AMC1" s="228"/>
      <c r="AMD1" s="228"/>
      <c r="AME1" s="228"/>
      <c r="AMF1" s="228"/>
      <c r="AMG1" s="228"/>
      <c r="AMH1" s="228"/>
      <c r="AMI1" s="228"/>
      <c r="AMJ1" s="228"/>
      <c r="AMK1" s="228"/>
      <c r="AML1" s="228"/>
      <c r="AMM1" s="228"/>
      <c r="AMN1" s="228"/>
      <c r="AMO1" s="228"/>
      <c r="AMP1" s="228"/>
      <c r="AMQ1" s="228"/>
      <c r="AMR1" s="228"/>
      <c r="AMS1" s="228"/>
      <c r="AMT1" s="228"/>
      <c r="AMU1" s="228"/>
      <c r="AMV1" s="228"/>
      <c r="AMW1" s="228"/>
      <c r="AMX1" s="228"/>
      <c r="AMY1" s="228"/>
      <c r="AMZ1" s="228"/>
      <c r="ANA1" s="228"/>
      <c r="ANB1" s="228"/>
      <c r="ANC1" s="228"/>
      <c r="AND1" s="228"/>
      <c r="ANE1" s="228"/>
      <c r="ANF1" s="228"/>
      <c r="ANG1" s="228"/>
      <c r="ANH1" s="228"/>
      <c r="ANI1" s="228"/>
      <c r="ANJ1" s="228"/>
      <c r="ANK1" s="228"/>
      <c r="ANL1" s="228"/>
      <c r="ANM1" s="228"/>
      <c r="ANN1" s="228"/>
      <c r="ANO1" s="228"/>
      <c r="ANP1" s="228"/>
      <c r="ANQ1" s="228"/>
      <c r="ANR1" s="228"/>
      <c r="ANS1" s="228"/>
      <c r="ANT1" s="228"/>
      <c r="ANU1" s="228"/>
      <c r="ANV1" s="228"/>
      <c r="ANW1" s="228"/>
      <c r="ANX1" s="228"/>
      <c r="ANY1" s="228"/>
      <c r="ANZ1" s="228"/>
      <c r="AOA1" s="228"/>
      <c r="AOB1" s="228"/>
      <c r="AOC1" s="228"/>
      <c r="AOD1" s="228"/>
      <c r="AOE1" s="228"/>
      <c r="AOF1" s="228"/>
      <c r="AOG1" s="228"/>
      <c r="AOH1" s="228"/>
      <c r="AOI1" s="228"/>
      <c r="AOJ1" s="228"/>
      <c r="AOK1" s="228"/>
      <c r="AOL1" s="228"/>
      <c r="AOM1" s="228"/>
      <c r="AON1" s="228"/>
      <c r="AOO1" s="228"/>
      <c r="AOP1" s="228"/>
      <c r="AOQ1" s="228"/>
      <c r="AOR1" s="228"/>
      <c r="AOS1" s="228"/>
      <c r="AOT1" s="228"/>
      <c r="AOU1" s="228"/>
      <c r="AOV1" s="228"/>
      <c r="AOW1" s="228"/>
      <c r="AOX1" s="228"/>
      <c r="AOY1" s="228"/>
      <c r="AOZ1" s="228"/>
      <c r="APA1" s="228"/>
      <c r="APB1" s="228"/>
      <c r="APC1" s="228"/>
      <c r="APD1" s="228"/>
      <c r="APE1" s="228"/>
      <c r="APF1" s="228"/>
      <c r="APG1" s="228"/>
      <c r="APH1" s="228"/>
      <c r="API1" s="228"/>
      <c r="APJ1" s="228"/>
      <c r="APK1" s="228"/>
      <c r="APL1" s="228"/>
      <c r="APM1" s="228"/>
      <c r="APN1" s="228"/>
      <c r="APO1" s="228"/>
      <c r="APP1" s="228"/>
      <c r="APQ1" s="228"/>
      <c r="APR1" s="228"/>
      <c r="APS1" s="228"/>
      <c r="APT1" s="228"/>
      <c r="APU1" s="228"/>
      <c r="APV1" s="228"/>
      <c r="APW1" s="228"/>
      <c r="APX1" s="228"/>
      <c r="APY1" s="228"/>
      <c r="APZ1" s="228"/>
      <c r="AQA1" s="228"/>
      <c r="AQB1" s="228"/>
      <c r="AQC1" s="228"/>
      <c r="AQD1" s="228"/>
      <c r="AQE1" s="228"/>
      <c r="AQF1" s="228"/>
      <c r="AQG1" s="228"/>
      <c r="AQH1" s="228"/>
      <c r="AQI1" s="228"/>
      <c r="AQJ1" s="228"/>
      <c r="AQK1" s="228"/>
      <c r="AQL1" s="228"/>
      <c r="AQM1" s="228"/>
      <c r="AQN1" s="228"/>
      <c r="AQO1" s="228"/>
      <c r="AQP1" s="228"/>
      <c r="AQQ1" s="228"/>
      <c r="AQR1" s="228"/>
      <c r="AQS1" s="228"/>
      <c r="AQT1" s="228"/>
      <c r="AQU1" s="228"/>
      <c r="AQV1" s="228"/>
      <c r="AQW1" s="228"/>
      <c r="AQX1" s="228"/>
      <c r="AQY1" s="228"/>
      <c r="AQZ1" s="228"/>
      <c r="ARA1" s="228"/>
      <c r="ARB1" s="228"/>
      <c r="ARC1" s="228"/>
      <c r="ARD1" s="228"/>
      <c r="ARE1" s="228"/>
      <c r="ARF1" s="228"/>
      <c r="ARG1" s="228"/>
      <c r="ARH1" s="228"/>
      <c r="ARI1" s="228"/>
      <c r="ARJ1" s="228"/>
      <c r="ARK1" s="228"/>
      <c r="ARL1" s="228"/>
      <c r="ARM1" s="228"/>
      <c r="ARN1" s="228"/>
      <c r="ARO1" s="228"/>
      <c r="ARP1" s="228"/>
      <c r="ARQ1" s="228"/>
      <c r="ARR1" s="228"/>
      <c r="ARS1" s="228"/>
      <c r="ART1" s="228"/>
      <c r="ARU1" s="228"/>
      <c r="ARV1" s="228"/>
      <c r="ARW1" s="228"/>
      <c r="ARX1" s="228"/>
      <c r="ARY1" s="228"/>
      <c r="ARZ1" s="228"/>
      <c r="ASA1" s="228"/>
      <c r="ASB1" s="228"/>
      <c r="ASC1" s="228"/>
      <c r="ASD1" s="228"/>
      <c r="ASE1" s="228"/>
      <c r="ASF1" s="228"/>
      <c r="ASG1" s="228"/>
      <c r="ASH1" s="228"/>
      <c r="ASI1" s="228"/>
      <c r="ASJ1" s="228"/>
      <c r="ASK1" s="228"/>
      <c r="ASL1" s="228"/>
      <c r="ASM1" s="228"/>
      <c r="ASN1" s="228"/>
      <c r="ASO1" s="228"/>
      <c r="ASP1" s="228"/>
      <c r="ASQ1" s="228"/>
      <c r="ASR1" s="228"/>
      <c r="ASS1" s="228"/>
      <c r="AST1" s="228"/>
      <c r="ASU1" s="228"/>
      <c r="ASV1" s="228"/>
      <c r="ASW1" s="228"/>
      <c r="ASX1" s="228"/>
      <c r="ASY1" s="228"/>
      <c r="ASZ1" s="228"/>
      <c r="ATA1" s="228"/>
      <c r="ATB1" s="228"/>
      <c r="ATC1" s="228"/>
      <c r="ATD1" s="228"/>
      <c r="ATE1" s="228"/>
      <c r="ATF1" s="228"/>
      <c r="ATG1" s="228"/>
      <c r="ATH1" s="228"/>
      <c r="ATI1" s="228"/>
      <c r="ATJ1" s="228"/>
      <c r="ATK1" s="228"/>
      <c r="ATL1" s="228"/>
      <c r="ATM1" s="228"/>
      <c r="ATN1" s="228"/>
      <c r="ATO1" s="228"/>
      <c r="ATP1" s="228"/>
      <c r="ATQ1" s="228"/>
      <c r="ATR1" s="228"/>
      <c r="ATS1" s="228"/>
      <c r="ATT1" s="228"/>
      <c r="ATU1" s="228"/>
      <c r="ATV1" s="228"/>
      <c r="ATW1" s="228"/>
      <c r="ATX1" s="228"/>
      <c r="ATY1" s="228"/>
      <c r="ATZ1" s="228"/>
      <c r="AUA1" s="228"/>
      <c r="AUB1" s="228"/>
      <c r="AUC1" s="228"/>
      <c r="AUD1" s="228"/>
      <c r="AUE1" s="228"/>
      <c r="AUF1" s="228"/>
      <c r="AUG1" s="228"/>
      <c r="AUH1" s="228"/>
      <c r="AUI1" s="228"/>
      <c r="AUJ1" s="228"/>
      <c r="AUK1" s="228"/>
      <c r="AUL1" s="228"/>
      <c r="AUM1" s="228"/>
      <c r="AUN1" s="228"/>
      <c r="AUO1" s="228"/>
      <c r="AUP1" s="228"/>
      <c r="AUQ1" s="228"/>
      <c r="AUR1" s="228"/>
      <c r="AUS1" s="228"/>
      <c r="AUT1" s="228"/>
      <c r="AUU1" s="228"/>
      <c r="AUV1" s="228"/>
      <c r="AUW1" s="228"/>
      <c r="AUX1" s="228"/>
      <c r="AUY1" s="228"/>
      <c r="AUZ1" s="228"/>
      <c r="AVA1" s="228"/>
      <c r="AVB1" s="228"/>
      <c r="AVC1" s="228"/>
      <c r="AVD1" s="228"/>
      <c r="AVE1" s="228"/>
      <c r="AVF1" s="228"/>
      <c r="AVG1" s="228"/>
      <c r="AVH1" s="228"/>
      <c r="AVI1" s="228"/>
      <c r="AVJ1" s="228"/>
      <c r="AVK1" s="228"/>
      <c r="AVL1" s="228"/>
      <c r="AVM1" s="228"/>
      <c r="AVN1" s="228"/>
      <c r="AVO1" s="228"/>
      <c r="AVP1" s="228"/>
      <c r="AVQ1" s="228"/>
      <c r="AVR1" s="228"/>
      <c r="AVS1" s="228"/>
      <c r="AVT1" s="228"/>
      <c r="AVU1" s="228"/>
      <c r="AVV1" s="228"/>
      <c r="AVW1" s="228"/>
      <c r="AVX1" s="228"/>
      <c r="AVY1" s="228"/>
      <c r="AVZ1" s="228"/>
      <c r="AWA1" s="228"/>
      <c r="AWB1" s="228"/>
      <c r="AWC1" s="228"/>
      <c r="AWD1" s="228"/>
      <c r="AWE1" s="228"/>
      <c r="AWF1" s="228"/>
      <c r="AWG1" s="228"/>
      <c r="AWH1" s="228"/>
      <c r="AWI1" s="228"/>
      <c r="AWJ1" s="228"/>
      <c r="AWK1" s="228"/>
      <c r="AWL1" s="228"/>
      <c r="AWM1" s="228"/>
      <c r="AWN1" s="228"/>
      <c r="AWO1" s="228"/>
      <c r="AWP1" s="228"/>
      <c r="AWQ1" s="228"/>
      <c r="AWR1" s="228"/>
      <c r="AWS1" s="228"/>
      <c r="AWT1" s="228"/>
      <c r="AWU1" s="228"/>
      <c r="AWV1" s="228"/>
      <c r="AWW1" s="228"/>
      <c r="AWX1" s="228"/>
      <c r="AWY1" s="228"/>
      <c r="AWZ1" s="228"/>
      <c r="AXA1" s="228"/>
      <c r="AXB1" s="228"/>
      <c r="AXC1" s="228"/>
      <c r="AXD1" s="228"/>
      <c r="AXE1" s="228"/>
      <c r="AXF1" s="228"/>
      <c r="AXG1" s="228"/>
      <c r="AXH1" s="228"/>
      <c r="AXI1" s="228"/>
      <c r="AXJ1" s="228"/>
      <c r="AXK1" s="228"/>
      <c r="AXL1" s="228"/>
      <c r="AXM1" s="228"/>
      <c r="AXN1" s="228"/>
      <c r="AXO1" s="228"/>
      <c r="AXP1" s="228"/>
      <c r="AXQ1" s="228"/>
      <c r="AXR1" s="228"/>
      <c r="AXS1" s="228"/>
      <c r="AXT1" s="228"/>
      <c r="AXU1" s="228"/>
      <c r="AXV1" s="228"/>
      <c r="AXW1" s="228"/>
      <c r="AXX1" s="228"/>
      <c r="AXY1" s="228"/>
      <c r="AXZ1" s="228"/>
      <c r="AYA1" s="228"/>
      <c r="AYB1" s="228"/>
      <c r="AYC1" s="228"/>
      <c r="AYD1" s="228"/>
      <c r="AYE1" s="228"/>
      <c r="AYF1" s="228"/>
      <c r="AYG1" s="228"/>
      <c r="AYH1" s="228"/>
      <c r="AYI1" s="228"/>
      <c r="AYJ1" s="228"/>
      <c r="AYK1" s="228"/>
      <c r="AYL1" s="228"/>
      <c r="AYM1" s="228"/>
      <c r="AYN1" s="228"/>
      <c r="AYO1" s="228"/>
      <c r="AYP1" s="228"/>
      <c r="AYQ1" s="228"/>
      <c r="AYR1" s="228"/>
      <c r="AYS1" s="228"/>
      <c r="AYT1" s="228"/>
      <c r="AYU1" s="228"/>
      <c r="AYV1" s="228"/>
      <c r="AYW1" s="228"/>
      <c r="AYX1" s="228"/>
      <c r="AYY1" s="228"/>
      <c r="AYZ1" s="228"/>
      <c r="AZA1" s="228"/>
      <c r="AZB1" s="228"/>
      <c r="AZC1" s="228"/>
      <c r="AZD1" s="228"/>
      <c r="AZE1" s="228"/>
      <c r="AZF1" s="228"/>
      <c r="AZG1" s="228"/>
      <c r="AZH1" s="228"/>
      <c r="AZI1" s="228"/>
      <c r="AZJ1" s="228"/>
      <c r="AZK1" s="228"/>
      <c r="AZL1" s="228"/>
      <c r="AZM1" s="228"/>
      <c r="AZN1" s="228"/>
      <c r="AZO1" s="228"/>
      <c r="AZP1" s="228"/>
      <c r="AZQ1" s="228"/>
      <c r="AZR1" s="228"/>
      <c r="AZS1" s="228"/>
      <c r="AZT1" s="228"/>
      <c r="AZU1" s="228"/>
      <c r="AZV1" s="228"/>
      <c r="AZW1" s="228"/>
      <c r="AZX1" s="228"/>
      <c r="AZY1" s="228"/>
      <c r="AZZ1" s="228"/>
      <c r="BAA1" s="228"/>
      <c r="BAB1" s="228"/>
      <c r="BAC1" s="228"/>
      <c r="BAD1" s="228"/>
      <c r="BAE1" s="228"/>
      <c r="BAF1" s="228"/>
      <c r="BAG1" s="228"/>
      <c r="BAH1" s="228"/>
      <c r="BAI1" s="228"/>
      <c r="BAJ1" s="228"/>
      <c r="BAK1" s="228"/>
      <c r="BAL1" s="228"/>
      <c r="BAM1" s="228"/>
      <c r="BAN1" s="228"/>
      <c r="BAO1" s="228"/>
      <c r="BAP1" s="228"/>
      <c r="BAQ1" s="228"/>
      <c r="BAR1" s="228"/>
      <c r="BAS1" s="228"/>
      <c r="BAT1" s="228"/>
      <c r="BAU1" s="228"/>
      <c r="BAV1" s="228"/>
      <c r="BAW1" s="228"/>
      <c r="BAX1" s="228"/>
      <c r="BAY1" s="228"/>
      <c r="BAZ1" s="228"/>
      <c r="BBA1" s="228"/>
      <c r="BBB1" s="228"/>
      <c r="BBC1" s="228"/>
      <c r="BBD1" s="228"/>
      <c r="BBE1" s="228"/>
      <c r="BBF1" s="228"/>
      <c r="BBG1" s="228"/>
      <c r="BBH1" s="228"/>
      <c r="BBI1" s="228"/>
      <c r="BBJ1" s="228"/>
      <c r="BBK1" s="228"/>
      <c r="BBL1" s="228"/>
      <c r="BBM1" s="228"/>
      <c r="BBN1" s="228"/>
      <c r="BBO1" s="228"/>
      <c r="BBP1" s="228"/>
      <c r="BBQ1" s="228"/>
      <c r="BBR1" s="228"/>
      <c r="BBS1" s="228"/>
      <c r="BBT1" s="228"/>
      <c r="BBU1" s="228"/>
      <c r="BBV1" s="228"/>
      <c r="BBW1" s="228"/>
      <c r="BBX1" s="228"/>
      <c r="BBY1" s="228"/>
      <c r="BBZ1" s="228"/>
      <c r="BCA1" s="228"/>
      <c r="BCB1" s="228"/>
      <c r="BCC1" s="228"/>
      <c r="BCD1" s="228"/>
      <c r="BCE1" s="228"/>
      <c r="BCF1" s="228"/>
      <c r="BCG1" s="228"/>
      <c r="BCH1" s="228"/>
      <c r="BCI1" s="228"/>
      <c r="BCJ1" s="228"/>
      <c r="BCK1" s="228"/>
      <c r="BCL1" s="228"/>
      <c r="BCM1" s="228"/>
      <c r="BCN1" s="228"/>
      <c r="BCO1" s="228"/>
      <c r="BCP1" s="228"/>
      <c r="BCQ1" s="228"/>
      <c r="BCR1" s="228"/>
      <c r="BCS1" s="228"/>
      <c r="BCT1" s="228"/>
      <c r="BCU1" s="228"/>
      <c r="BCV1" s="228"/>
      <c r="BCW1" s="228"/>
      <c r="BCX1" s="228"/>
      <c r="BCY1" s="228"/>
      <c r="BCZ1" s="228"/>
      <c r="BDA1" s="228"/>
      <c r="BDB1" s="228"/>
      <c r="BDC1" s="228"/>
      <c r="BDD1" s="228"/>
      <c r="BDE1" s="228"/>
      <c r="BDF1" s="228"/>
      <c r="BDG1" s="228"/>
      <c r="BDH1" s="228"/>
      <c r="BDI1" s="228"/>
      <c r="BDJ1" s="228"/>
      <c r="BDK1" s="228"/>
      <c r="BDL1" s="228"/>
      <c r="BDM1" s="228"/>
      <c r="BDN1" s="228"/>
      <c r="BDO1" s="228"/>
      <c r="BDP1" s="228"/>
      <c r="BDQ1" s="228"/>
      <c r="BDR1" s="228"/>
      <c r="BDS1" s="228"/>
      <c r="BDT1" s="228"/>
      <c r="BDU1" s="228"/>
      <c r="BDV1" s="228"/>
      <c r="BDW1" s="228"/>
      <c r="BDX1" s="228"/>
      <c r="BDY1" s="228"/>
      <c r="BDZ1" s="228"/>
      <c r="BEA1" s="228"/>
      <c r="BEB1" s="228"/>
      <c r="BEC1" s="228"/>
      <c r="BED1" s="228"/>
      <c r="BEE1" s="228"/>
      <c r="BEF1" s="228"/>
      <c r="BEG1" s="228"/>
      <c r="BEH1" s="228"/>
      <c r="BEI1" s="228"/>
      <c r="BEJ1" s="228"/>
      <c r="BEK1" s="228"/>
      <c r="BEL1" s="228"/>
      <c r="BEM1" s="228"/>
      <c r="BEN1" s="228"/>
      <c r="BEO1" s="228"/>
      <c r="BEP1" s="228"/>
      <c r="BEQ1" s="228"/>
      <c r="BER1" s="228"/>
      <c r="BES1" s="228"/>
      <c r="BET1" s="228"/>
      <c r="BEU1" s="228"/>
      <c r="BEV1" s="228"/>
      <c r="BEW1" s="228"/>
      <c r="BEX1" s="228"/>
      <c r="BEY1" s="228"/>
      <c r="BEZ1" s="228"/>
      <c r="BFA1" s="228"/>
      <c r="BFB1" s="228"/>
      <c r="BFC1" s="228"/>
      <c r="BFD1" s="228"/>
      <c r="BFE1" s="228"/>
      <c r="BFF1" s="228"/>
      <c r="BFG1" s="228"/>
      <c r="BFH1" s="228"/>
      <c r="BFI1" s="228"/>
      <c r="BFJ1" s="228"/>
      <c r="BFK1" s="228"/>
      <c r="BFL1" s="228"/>
      <c r="BFM1" s="228"/>
      <c r="BFN1" s="228"/>
      <c r="BFO1" s="228"/>
      <c r="BFP1" s="228"/>
      <c r="BFQ1" s="228"/>
      <c r="BFR1" s="228"/>
      <c r="BFS1" s="228"/>
      <c r="BFT1" s="228"/>
      <c r="BFU1" s="228"/>
      <c r="BFV1" s="228"/>
      <c r="BFW1" s="228"/>
      <c r="BFX1" s="228"/>
      <c r="BFY1" s="228"/>
      <c r="BFZ1" s="228"/>
      <c r="BGA1" s="228"/>
      <c r="BGB1" s="228"/>
      <c r="BGC1" s="228"/>
      <c r="BGD1" s="228"/>
      <c r="BGE1" s="228"/>
      <c r="BGF1" s="228"/>
      <c r="BGG1" s="228"/>
      <c r="BGH1" s="228"/>
      <c r="BGI1" s="228"/>
      <c r="BGJ1" s="228"/>
      <c r="BGK1" s="228"/>
      <c r="BGL1" s="228"/>
      <c r="BGM1" s="228"/>
      <c r="BGN1" s="228"/>
      <c r="BGO1" s="228"/>
      <c r="BGP1" s="228"/>
      <c r="BGQ1" s="228"/>
      <c r="BGR1" s="228"/>
      <c r="BGS1" s="228"/>
      <c r="BGT1" s="228"/>
      <c r="BGU1" s="228"/>
      <c r="BGV1" s="228"/>
      <c r="BGW1" s="228"/>
      <c r="BGX1" s="228"/>
      <c r="BGY1" s="228"/>
      <c r="BGZ1" s="228"/>
      <c r="BHA1" s="228"/>
      <c r="BHB1" s="228"/>
      <c r="BHC1" s="228"/>
      <c r="BHD1" s="228"/>
      <c r="BHE1" s="228"/>
      <c r="BHF1" s="228"/>
      <c r="BHG1" s="228"/>
      <c r="BHH1" s="228"/>
      <c r="BHI1" s="228"/>
      <c r="BHJ1" s="228"/>
      <c r="BHK1" s="228"/>
      <c r="BHL1" s="228"/>
      <c r="BHM1" s="228"/>
      <c r="BHN1" s="228"/>
      <c r="BHO1" s="228"/>
      <c r="BHP1" s="228"/>
      <c r="BHQ1" s="228"/>
      <c r="BHR1" s="228"/>
      <c r="BHS1" s="228"/>
      <c r="BHT1" s="228"/>
      <c r="BHU1" s="228"/>
      <c r="BHV1" s="228"/>
      <c r="BHW1" s="228"/>
      <c r="BHX1" s="228"/>
      <c r="BHY1" s="228"/>
      <c r="BHZ1" s="228"/>
      <c r="BIA1" s="228"/>
      <c r="BIB1" s="228"/>
      <c r="BIC1" s="228"/>
      <c r="BID1" s="228"/>
      <c r="BIE1" s="228"/>
      <c r="BIF1" s="228"/>
      <c r="BIG1" s="228"/>
      <c r="BIH1" s="228"/>
      <c r="BII1" s="228"/>
      <c r="BIJ1" s="228"/>
      <c r="BIK1" s="228"/>
      <c r="BIL1" s="228"/>
      <c r="BIM1" s="228"/>
      <c r="BIN1" s="228"/>
      <c r="BIO1" s="228"/>
      <c r="BIP1" s="228"/>
      <c r="BIQ1" s="228"/>
      <c r="BIR1" s="228"/>
      <c r="BIS1" s="228"/>
      <c r="BIT1" s="228"/>
      <c r="BIU1" s="228"/>
      <c r="BIV1" s="228"/>
      <c r="BIW1" s="228"/>
      <c r="BIX1" s="228"/>
      <c r="BIY1" s="228"/>
      <c r="BIZ1" s="228"/>
      <c r="BJA1" s="228"/>
      <c r="BJB1" s="228"/>
      <c r="BJC1" s="228"/>
      <c r="BJD1" s="228"/>
      <c r="BJE1" s="228"/>
      <c r="BJF1" s="228"/>
      <c r="BJG1" s="228"/>
      <c r="BJH1" s="228"/>
      <c r="BJI1" s="228"/>
      <c r="BJJ1" s="228"/>
      <c r="BJK1" s="228"/>
      <c r="BJL1" s="228"/>
      <c r="BJM1" s="228"/>
      <c r="BJN1" s="228"/>
      <c r="BJO1" s="228"/>
      <c r="BJP1" s="228"/>
      <c r="BJQ1" s="228"/>
      <c r="BJR1" s="228"/>
      <c r="BJS1" s="228"/>
      <c r="BJT1" s="228"/>
      <c r="BJU1" s="228"/>
      <c r="BJV1" s="228"/>
      <c r="BJW1" s="228"/>
      <c r="BJX1" s="228"/>
      <c r="BJY1" s="228"/>
      <c r="BJZ1" s="228"/>
      <c r="BKA1" s="228"/>
      <c r="BKB1" s="228"/>
      <c r="BKC1" s="228"/>
      <c r="BKD1" s="228"/>
      <c r="BKE1" s="228"/>
      <c r="BKF1" s="228"/>
      <c r="BKG1" s="228"/>
      <c r="BKH1" s="228"/>
      <c r="BKI1" s="228"/>
      <c r="BKJ1" s="228"/>
      <c r="BKK1" s="228"/>
      <c r="BKL1" s="228"/>
      <c r="BKM1" s="228"/>
      <c r="BKN1" s="228"/>
      <c r="BKO1" s="228"/>
      <c r="BKP1" s="228"/>
      <c r="BKQ1" s="228"/>
      <c r="BKR1" s="228"/>
      <c r="BKS1" s="228"/>
      <c r="BKT1" s="228"/>
      <c r="BKU1" s="228"/>
      <c r="BKV1" s="228"/>
      <c r="BKW1" s="228"/>
      <c r="BKX1" s="228"/>
      <c r="BKY1" s="228"/>
      <c r="BKZ1" s="228"/>
      <c r="BLA1" s="228"/>
      <c r="BLB1" s="228"/>
      <c r="BLC1" s="228"/>
      <c r="BLD1" s="228"/>
      <c r="BLE1" s="228"/>
      <c r="BLF1" s="228"/>
      <c r="BLG1" s="228"/>
      <c r="BLH1" s="228"/>
      <c r="BLI1" s="228"/>
      <c r="BLJ1" s="228"/>
      <c r="BLK1" s="228"/>
      <c r="BLL1" s="228"/>
      <c r="BLM1" s="228"/>
      <c r="BLN1" s="228"/>
      <c r="BLO1" s="228"/>
      <c r="BLP1" s="228"/>
      <c r="BLQ1" s="228"/>
      <c r="BLR1" s="228"/>
      <c r="BLS1" s="228"/>
      <c r="BLT1" s="228"/>
      <c r="BLU1" s="228"/>
      <c r="BLV1" s="228"/>
      <c r="BLW1" s="228"/>
      <c r="BLX1" s="228"/>
      <c r="BLY1" s="228"/>
      <c r="BLZ1" s="228"/>
      <c r="BMA1" s="228"/>
      <c r="BMB1" s="228"/>
      <c r="BMC1" s="228"/>
      <c r="BMD1" s="228"/>
      <c r="BME1" s="228"/>
      <c r="BMF1" s="228"/>
      <c r="BMG1" s="228"/>
      <c r="BMH1" s="228"/>
      <c r="BMI1" s="228"/>
      <c r="BMJ1" s="228"/>
      <c r="BMK1" s="228"/>
      <c r="BML1" s="228"/>
      <c r="BMM1" s="228"/>
      <c r="BMN1" s="228"/>
      <c r="BMO1" s="228"/>
      <c r="BMP1" s="228"/>
      <c r="BMQ1" s="228"/>
      <c r="BMR1" s="228"/>
      <c r="BMS1" s="228"/>
      <c r="BMT1" s="228"/>
      <c r="BMU1" s="228"/>
      <c r="BMV1" s="228"/>
      <c r="BMW1" s="228"/>
      <c r="BMX1" s="228"/>
      <c r="BMY1" s="228"/>
      <c r="BMZ1" s="228"/>
      <c r="BNA1" s="228"/>
      <c r="BNB1" s="228"/>
      <c r="BNC1" s="228"/>
      <c r="BND1" s="228"/>
      <c r="BNE1" s="228"/>
      <c r="BNF1" s="228"/>
      <c r="BNG1" s="228"/>
      <c r="BNH1" s="228"/>
      <c r="BNI1" s="228"/>
      <c r="BNJ1" s="228"/>
      <c r="BNK1" s="228"/>
      <c r="BNL1" s="228"/>
      <c r="BNM1" s="228"/>
      <c r="BNN1" s="228"/>
      <c r="BNO1" s="228"/>
      <c r="BNP1" s="228"/>
      <c r="BNQ1" s="228"/>
      <c r="BNR1" s="228"/>
      <c r="BNS1" s="228"/>
      <c r="BNT1" s="228"/>
      <c r="BNU1" s="228"/>
      <c r="BNV1" s="228"/>
      <c r="BNW1" s="228"/>
      <c r="BNX1" s="228"/>
      <c r="BNY1" s="228"/>
      <c r="BNZ1" s="228"/>
      <c r="BOA1" s="228"/>
      <c r="BOB1" s="228"/>
      <c r="BOC1" s="228"/>
      <c r="BOD1" s="228"/>
      <c r="BOE1" s="228"/>
      <c r="BOF1" s="228"/>
      <c r="BOG1" s="228"/>
      <c r="BOH1" s="228"/>
      <c r="BOI1" s="228"/>
      <c r="BOJ1" s="228"/>
      <c r="BOK1" s="228"/>
      <c r="BOL1" s="228"/>
      <c r="BOM1" s="228"/>
      <c r="BON1" s="228"/>
      <c r="BOO1" s="228"/>
      <c r="BOP1" s="228"/>
      <c r="BOQ1" s="228"/>
      <c r="BOR1" s="228"/>
      <c r="BOS1" s="228"/>
      <c r="BOT1" s="228"/>
      <c r="BOU1" s="228"/>
      <c r="BOV1" s="228"/>
      <c r="BOW1" s="228"/>
      <c r="BOX1" s="228"/>
      <c r="BOY1" s="228"/>
      <c r="BOZ1" s="228"/>
      <c r="BPA1" s="228"/>
      <c r="BPB1" s="228"/>
      <c r="BPC1" s="228"/>
      <c r="BPD1" s="228"/>
      <c r="BPE1" s="228"/>
      <c r="BPF1" s="228"/>
      <c r="BPG1" s="228"/>
      <c r="BPH1" s="228"/>
      <c r="BPI1" s="228"/>
      <c r="BPJ1" s="228"/>
      <c r="BPK1" s="228"/>
      <c r="BPL1" s="228"/>
      <c r="BPM1" s="228"/>
      <c r="BPN1" s="228"/>
      <c r="BPO1" s="228"/>
      <c r="BPP1" s="228"/>
      <c r="BPQ1" s="228"/>
      <c r="BPR1" s="228"/>
      <c r="BPS1" s="228"/>
      <c r="BPT1" s="228"/>
      <c r="BPU1" s="228"/>
      <c r="BPV1" s="228"/>
      <c r="BPW1" s="228"/>
      <c r="BPX1" s="228"/>
      <c r="BPY1" s="228"/>
      <c r="BPZ1" s="228"/>
      <c r="BQA1" s="228"/>
      <c r="BQB1" s="228"/>
      <c r="BQC1" s="228"/>
      <c r="BQD1" s="228"/>
      <c r="BQE1" s="228"/>
      <c r="BQF1" s="228"/>
      <c r="BQG1" s="228"/>
      <c r="BQH1" s="228"/>
      <c r="BQI1" s="228"/>
      <c r="BQJ1" s="228"/>
      <c r="BQK1" s="228"/>
      <c r="BQL1" s="228"/>
      <c r="BQM1" s="228"/>
      <c r="BQN1" s="228"/>
      <c r="BQO1" s="228"/>
      <c r="BQP1" s="228"/>
      <c r="BQQ1" s="228"/>
      <c r="BQR1" s="228"/>
      <c r="BQS1" s="228"/>
      <c r="BQT1" s="228"/>
      <c r="BQU1" s="228"/>
      <c r="BQV1" s="228"/>
      <c r="BQW1" s="228"/>
      <c r="BQX1" s="228"/>
      <c r="BQY1" s="228"/>
      <c r="BQZ1" s="228"/>
      <c r="BRA1" s="228"/>
      <c r="BRB1" s="228"/>
      <c r="BRC1" s="228"/>
      <c r="BRD1" s="228"/>
      <c r="BRE1" s="228"/>
      <c r="BRF1" s="228"/>
      <c r="BRG1" s="228"/>
      <c r="BRH1" s="228"/>
      <c r="BRI1" s="228"/>
      <c r="BRJ1" s="228"/>
      <c r="BRK1" s="228"/>
      <c r="BRL1" s="228"/>
      <c r="BRM1" s="228"/>
      <c r="BRN1" s="228"/>
      <c r="BRO1" s="228"/>
      <c r="BRP1" s="228"/>
      <c r="BRQ1" s="228"/>
      <c r="BRR1" s="228"/>
      <c r="BRS1" s="228"/>
      <c r="BRT1" s="228"/>
      <c r="BRU1" s="228"/>
      <c r="BRV1" s="228"/>
      <c r="BRW1" s="228"/>
      <c r="BRX1" s="228"/>
      <c r="BRY1" s="228"/>
      <c r="BRZ1" s="228"/>
      <c r="BSA1" s="228"/>
      <c r="BSB1" s="228"/>
      <c r="BSC1" s="228"/>
      <c r="BSD1" s="228"/>
      <c r="BSE1" s="228"/>
      <c r="BSF1" s="228"/>
      <c r="BSG1" s="228"/>
      <c r="BSH1" s="228"/>
      <c r="BSI1" s="228"/>
      <c r="BSJ1" s="228"/>
      <c r="BSK1" s="228"/>
      <c r="BSL1" s="228"/>
      <c r="BSM1" s="228"/>
      <c r="BSN1" s="228"/>
      <c r="BSO1" s="228"/>
      <c r="BSP1" s="228"/>
      <c r="BSQ1" s="228"/>
      <c r="BSR1" s="228"/>
      <c r="BSS1" s="228"/>
      <c r="BST1" s="228"/>
      <c r="BSU1" s="228"/>
      <c r="BSV1" s="228"/>
      <c r="BSW1" s="228"/>
      <c r="BSX1" s="228"/>
      <c r="BSY1" s="228"/>
      <c r="BSZ1" s="228"/>
      <c r="BTA1" s="228"/>
      <c r="BTB1" s="228"/>
      <c r="BTC1" s="228"/>
      <c r="BTD1" s="228"/>
      <c r="BTE1" s="228"/>
      <c r="BTF1" s="228"/>
      <c r="BTG1" s="228"/>
      <c r="BTH1" s="228"/>
      <c r="BTI1" s="228"/>
      <c r="BTJ1" s="228"/>
      <c r="BTK1" s="228"/>
      <c r="BTL1" s="228"/>
      <c r="BTM1" s="228"/>
      <c r="BTN1" s="228"/>
      <c r="BTO1" s="228"/>
      <c r="BTP1" s="228"/>
      <c r="BTQ1" s="228"/>
      <c r="BTR1" s="228"/>
      <c r="BTS1" s="228"/>
      <c r="BTT1" s="228"/>
      <c r="BTU1" s="228"/>
      <c r="BTV1" s="228"/>
      <c r="BTW1" s="228"/>
      <c r="BTX1" s="228"/>
      <c r="BTY1" s="228"/>
      <c r="BTZ1" s="228"/>
      <c r="BUA1" s="228"/>
      <c r="BUB1" s="228"/>
      <c r="BUC1" s="228"/>
      <c r="BUD1" s="228"/>
      <c r="BUE1" s="228"/>
      <c r="BUF1" s="228"/>
      <c r="BUG1" s="228"/>
      <c r="BUH1" s="228"/>
      <c r="BUI1" s="228"/>
      <c r="BUJ1" s="228"/>
      <c r="BUK1" s="228"/>
      <c r="BUL1" s="228"/>
      <c r="BUM1" s="228"/>
      <c r="BUN1" s="228"/>
      <c r="BUO1" s="228"/>
      <c r="BUP1" s="228"/>
      <c r="BUQ1" s="228"/>
      <c r="BUR1" s="228"/>
      <c r="BUS1" s="228"/>
      <c r="BUT1" s="228"/>
      <c r="BUU1" s="228"/>
      <c r="BUV1" s="228"/>
      <c r="BUW1" s="228"/>
      <c r="BUX1" s="228"/>
      <c r="BUY1" s="228"/>
      <c r="BUZ1" s="228"/>
      <c r="BVA1" s="228"/>
      <c r="BVB1" s="228"/>
      <c r="BVC1" s="228"/>
      <c r="BVD1" s="228"/>
      <c r="BVE1" s="228"/>
      <c r="BVF1" s="228"/>
      <c r="BVG1" s="228"/>
      <c r="BVH1" s="228"/>
      <c r="BVI1" s="228"/>
      <c r="BVJ1" s="228"/>
      <c r="BVK1" s="228"/>
      <c r="BVL1" s="228"/>
      <c r="BVM1" s="228"/>
      <c r="BVN1" s="228"/>
      <c r="BVO1" s="228"/>
      <c r="BVP1" s="228"/>
      <c r="BVQ1" s="228"/>
      <c r="BVR1" s="228"/>
      <c r="BVS1" s="228"/>
      <c r="BVT1" s="228"/>
      <c r="BVU1" s="228"/>
      <c r="BVV1" s="228"/>
      <c r="BVW1" s="228"/>
      <c r="BVX1" s="228"/>
      <c r="BVY1" s="228"/>
      <c r="BVZ1" s="228"/>
      <c r="BWA1" s="228"/>
      <c r="BWB1" s="228"/>
      <c r="BWC1" s="228"/>
      <c r="BWD1" s="228"/>
      <c r="BWE1" s="228"/>
      <c r="BWF1" s="228"/>
      <c r="BWG1" s="228"/>
      <c r="BWH1" s="228"/>
      <c r="BWI1" s="228"/>
      <c r="BWJ1" s="228"/>
      <c r="BWK1" s="228"/>
      <c r="BWL1" s="228"/>
      <c r="BWM1" s="228"/>
      <c r="BWN1" s="228"/>
      <c r="BWO1" s="228"/>
      <c r="BWP1" s="228"/>
      <c r="BWQ1" s="228"/>
      <c r="BWR1" s="228"/>
      <c r="BWS1" s="228"/>
      <c r="BWT1" s="228"/>
      <c r="BWU1" s="228"/>
      <c r="BWV1" s="228"/>
      <c r="BWW1" s="228"/>
      <c r="BWX1" s="228"/>
      <c r="BWY1" s="228"/>
      <c r="BWZ1" s="228"/>
      <c r="BXA1" s="228"/>
      <c r="BXB1" s="228"/>
      <c r="BXC1" s="228"/>
      <c r="BXD1" s="228"/>
      <c r="BXE1" s="228"/>
      <c r="BXF1" s="228"/>
      <c r="BXG1" s="228"/>
      <c r="BXH1" s="228"/>
      <c r="BXI1" s="228"/>
      <c r="BXJ1" s="228"/>
      <c r="BXK1" s="228"/>
      <c r="BXL1" s="228"/>
      <c r="BXM1" s="228"/>
      <c r="BXN1" s="228"/>
      <c r="BXO1" s="228"/>
      <c r="BXP1" s="228"/>
      <c r="BXQ1" s="228"/>
      <c r="BXR1" s="228"/>
      <c r="BXS1" s="228"/>
      <c r="BXT1" s="228"/>
      <c r="BXU1" s="228"/>
      <c r="BXV1" s="228"/>
      <c r="BXW1" s="228"/>
      <c r="BXX1" s="228"/>
      <c r="BXY1" s="228"/>
      <c r="BXZ1" s="228"/>
      <c r="BYA1" s="228"/>
      <c r="BYB1" s="228"/>
      <c r="BYC1" s="228"/>
      <c r="BYD1" s="228"/>
      <c r="BYE1" s="228"/>
      <c r="BYF1" s="228"/>
      <c r="BYG1" s="228"/>
      <c r="BYH1" s="228"/>
      <c r="BYI1" s="228"/>
      <c r="BYJ1" s="228"/>
      <c r="BYK1" s="228"/>
      <c r="BYL1" s="228"/>
      <c r="BYM1" s="228"/>
      <c r="BYN1" s="228"/>
      <c r="BYO1" s="228"/>
      <c r="BYP1" s="228"/>
      <c r="BYQ1" s="228"/>
      <c r="BYR1" s="228"/>
      <c r="BYS1" s="228"/>
      <c r="BYT1" s="228"/>
      <c r="BYU1" s="228"/>
      <c r="BYV1" s="228"/>
      <c r="BYW1" s="228"/>
      <c r="BYX1" s="228"/>
      <c r="BYY1" s="228"/>
      <c r="BYZ1" s="228"/>
      <c r="BZA1" s="228"/>
      <c r="BZB1" s="228"/>
      <c r="BZC1" s="228"/>
      <c r="BZD1" s="228"/>
      <c r="BZE1" s="228"/>
      <c r="BZF1" s="228"/>
      <c r="BZG1" s="228"/>
      <c r="BZH1" s="228"/>
      <c r="BZI1" s="228"/>
      <c r="BZJ1" s="228"/>
      <c r="BZK1" s="228"/>
      <c r="BZL1" s="228"/>
      <c r="BZM1" s="228"/>
      <c r="BZN1" s="228"/>
      <c r="BZO1" s="228"/>
      <c r="BZP1" s="228"/>
      <c r="BZQ1" s="228"/>
      <c r="BZR1" s="228"/>
      <c r="BZS1" s="228"/>
      <c r="BZT1" s="228"/>
      <c r="BZU1" s="228"/>
      <c r="BZV1" s="228"/>
      <c r="BZW1" s="228"/>
      <c r="BZX1" s="228"/>
      <c r="BZY1" s="228"/>
      <c r="BZZ1" s="228"/>
      <c r="CAA1" s="228"/>
      <c r="CAB1" s="228"/>
      <c r="CAC1" s="228"/>
      <c r="CAD1" s="228"/>
      <c r="CAE1" s="228"/>
      <c r="CAF1" s="228"/>
      <c r="CAG1" s="228"/>
      <c r="CAH1" s="228"/>
      <c r="CAI1" s="228"/>
      <c r="CAJ1" s="228"/>
      <c r="CAK1" s="228"/>
      <c r="CAL1" s="228"/>
      <c r="CAM1" s="228"/>
      <c r="CAN1" s="228"/>
      <c r="CAO1" s="228"/>
      <c r="CAP1" s="228"/>
      <c r="CAQ1" s="228"/>
      <c r="CAR1" s="228"/>
      <c r="CAS1" s="228"/>
      <c r="CAT1" s="228"/>
      <c r="CAU1" s="228"/>
      <c r="CAV1" s="228"/>
      <c r="CAW1" s="228"/>
      <c r="CAX1" s="228"/>
      <c r="CAY1" s="228"/>
      <c r="CAZ1" s="228"/>
      <c r="CBA1" s="228"/>
      <c r="CBB1" s="228"/>
      <c r="CBC1" s="228"/>
      <c r="CBD1" s="228"/>
      <c r="CBE1" s="228"/>
      <c r="CBF1" s="228"/>
      <c r="CBG1" s="228"/>
      <c r="CBH1" s="228"/>
      <c r="CBI1" s="228"/>
      <c r="CBJ1" s="228"/>
      <c r="CBK1" s="228"/>
      <c r="CBL1" s="228"/>
      <c r="CBM1" s="228"/>
      <c r="CBN1" s="228"/>
      <c r="CBO1" s="228"/>
      <c r="CBP1" s="228"/>
      <c r="CBQ1" s="228"/>
      <c r="CBR1" s="228"/>
      <c r="CBS1" s="228"/>
      <c r="CBT1" s="228"/>
      <c r="CBU1" s="228"/>
      <c r="CBV1" s="228"/>
      <c r="CBW1" s="228"/>
      <c r="CBX1" s="228"/>
      <c r="CBY1" s="228"/>
      <c r="CBZ1" s="228"/>
      <c r="CCA1" s="228"/>
      <c r="CCB1" s="228"/>
      <c r="CCC1" s="228"/>
      <c r="CCD1" s="228"/>
      <c r="CCE1" s="228"/>
      <c r="CCF1" s="228"/>
      <c r="CCG1" s="228"/>
      <c r="CCH1" s="228"/>
      <c r="CCI1" s="228"/>
      <c r="CCJ1" s="228"/>
      <c r="CCK1" s="228"/>
      <c r="CCL1" s="228"/>
      <c r="CCM1" s="228"/>
      <c r="CCN1" s="228"/>
      <c r="CCO1" s="228"/>
      <c r="CCP1" s="228"/>
      <c r="CCQ1" s="228"/>
      <c r="CCR1" s="228"/>
      <c r="CCS1" s="228"/>
      <c r="CCT1" s="228"/>
      <c r="CCU1" s="228"/>
      <c r="CCV1" s="228"/>
      <c r="CCW1" s="228"/>
      <c r="CCX1" s="228"/>
      <c r="CCY1" s="228"/>
      <c r="CCZ1" s="228"/>
      <c r="CDA1" s="228"/>
      <c r="CDB1" s="228"/>
      <c r="CDC1" s="228"/>
      <c r="CDD1" s="228"/>
      <c r="CDE1" s="228"/>
      <c r="CDF1" s="228"/>
      <c r="CDG1" s="228"/>
      <c r="CDH1" s="228"/>
      <c r="CDI1" s="228"/>
      <c r="CDJ1" s="228"/>
      <c r="CDK1" s="228"/>
      <c r="CDL1" s="228"/>
      <c r="CDM1" s="228"/>
      <c r="CDN1" s="228"/>
      <c r="CDO1" s="228"/>
      <c r="CDP1" s="228"/>
      <c r="CDQ1" s="228"/>
      <c r="CDR1" s="228"/>
      <c r="CDS1" s="228"/>
      <c r="CDT1" s="228"/>
      <c r="CDU1" s="228"/>
      <c r="CDV1" s="228"/>
      <c r="CDW1" s="228"/>
      <c r="CDX1" s="228"/>
      <c r="CDY1" s="228"/>
      <c r="CDZ1" s="228"/>
      <c r="CEA1" s="228"/>
      <c r="CEB1" s="228"/>
      <c r="CEC1" s="228"/>
      <c r="CED1" s="228"/>
      <c r="CEE1" s="228"/>
      <c r="CEF1" s="228"/>
      <c r="CEG1" s="228"/>
      <c r="CEH1" s="228"/>
      <c r="CEI1" s="228"/>
      <c r="CEJ1" s="228"/>
      <c r="CEK1" s="228"/>
      <c r="CEL1" s="228"/>
      <c r="CEM1" s="228"/>
      <c r="CEN1" s="228"/>
      <c r="CEO1" s="228"/>
      <c r="CEP1" s="228"/>
      <c r="CEQ1" s="228"/>
      <c r="CER1" s="228"/>
      <c r="CES1" s="228"/>
      <c r="CET1" s="228"/>
      <c r="CEU1" s="228"/>
      <c r="CEV1" s="228"/>
      <c r="CEW1" s="228"/>
      <c r="CEX1" s="228"/>
      <c r="CEY1" s="228"/>
      <c r="CEZ1" s="228"/>
      <c r="CFA1" s="228"/>
      <c r="CFB1" s="228"/>
      <c r="CFC1" s="228"/>
      <c r="CFD1" s="228"/>
      <c r="CFE1" s="228"/>
      <c r="CFF1" s="228"/>
      <c r="CFG1" s="228"/>
      <c r="CFH1" s="228"/>
      <c r="CFI1" s="228"/>
      <c r="CFJ1" s="228"/>
      <c r="CFK1" s="228"/>
      <c r="CFL1" s="228"/>
      <c r="CFM1" s="228"/>
      <c r="CFN1" s="228"/>
      <c r="CFO1" s="228"/>
      <c r="CFP1" s="228"/>
      <c r="CFQ1" s="228"/>
      <c r="CFR1" s="228"/>
      <c r="CFS1" s="228"/>
      <c r="CFT1" s="228"/>
      <c r="CFU1" s="228"/>
      <c r="CFV1" s="228"/>
      <c r="CFW1" s="228"/>
      <c r="CFX1" s="228"/>
      <c r="CFY1" s="228"/>
      <c r="CFZ1" s="228"/>
      <c r="CGA1" s="228"/>
      <c r="CGB1" s="228"/>
      <c r="CGC1" s="228"/>
      <c r="CGD1" s="228"/>
      <c r="CGE1" s="228"/>
      <c r="CGF1" s="228"/>
      <c r="CGG1" s="228"/>
      <c r="CGH1" s="228"/>
      <c r="CGI1" s="228"/>
      <c r="CGJ1" s="228"/>
      <c r="CGK1" s="228"/>
      <c r="CGL1" s="228"/>
      <c r="CGM1" s="228"/>
      <c r="CGN1" s="228"/>
      <c r="CGO1" s="228"/>
      <c r="CGP1" s="228"/>
      <c r="CGQ1" s="228"/>
      <c r="CGR1" s="228"/>
      <c r="CGS1" s="228"/>
      <c r="CGT1" s="228"/>
      <c r="CGU1" s="228"/>
      <c r="CGV1" s="228"/>
      <c r="CGW1" s="228"/>
      <c r="CGX1" s="228"/>
      <c r="CGY1" s="228"/>
      <c r="CGZ1" s="228"/>
      <c r="CHA1" s="228"/>
      <c r="CHB1" s="228"/>
      <c r="CHC1" s="228"/>
      <c r="CHD1" s="228"/>
      <c r="CHE1" s="228"/>
      <c r="CHF1" s="228"/>
      <c r="CHG1" s="228"/>
      <c r="CHH1" s="228"/>
      <c r="CHI1" s="228"/>
      <c r="CHJ1" s="228"/>
      <c r="CHK1" s="228"/>
      <c r="CHL1" s="228"/>
      <c r="CHM1" s="228"/>
      <c r="CHN1" s="228"/>
      <c r="CHO1" s="228"/>
      <c r="CHP1" s="228"/>
      <c r="CHQ1" s="228"/>
      <c r="CHR1" s="228"/>
      <c r="CHS1" s="228"/>
      <c r="CHT1" s="228"/>
      <c r="CHU1" s="228"/>
      <c r="CHV1" s="228"/>
      <c r="CHW1" s="228"/>
      <c r="CHX1" s="228"/>
      <c r="CHY1" s="228"/>
      <c r="CHZ1" s="228"/>
      <c r="CIA1" s="228"/>
      <c r="CIB1" s="228"/>
      <c r="CIC1" s="228"/>
      <c r="CID1" s="228"/>
      <c r="CIE1" s="228"/>
      <c r="CIF1" s="228"/>
      <c r="CIG1" s="228"/>
      <c r="CIH1" s="228"/>
      <c r="CII1" s="228"/>
      <c r="CIJ1" s="228"/>
      <c r="CIK1" s="228"/>
      <c r="CIL1" s="228"/>
      <c r="CIM1" s="228"/>
      <c r="CIN1" s="228"/>
      <c r="CIO1" s="228"/>
      <c r="CIP1" s="228"/>
      <c r="CIQ1" s="228"/>
      <c r="CIR1" s="228"/>
      <c r="CIS1" s="228"/>
      <c r="CIT1" s="228"/>
      <c r="CIU1" s="228"/>
      <c r="CIV1" s="228"/>
      <c r="CIW1" s="228"/>
      <c r="CIX1" s="228"/>
      <c r="CIY1" s="228"/>
      <c r="CIZ1" s="228"/>
      <c r="CJA1" s="228"/>
      <c r="CJB1" s="228"/>
      <c r="CJC1" s="228"/>
      <c r="CJD1" s="228"/>
      <c r="CJE1" s="228"/>
      <c r="CJF1" s="228"/>
      <c r="CJG1" s="228"/>
      <c r="CJH1" s="228"/>
      <c r="CJI1" s="228"/>
      <c r="CJJ1" s="228"/>
      <c r="CJK1" s="228"/>
      <c r="CJL1" s="228"/>
      <c r="CJM1" s="228"/>
      <c r="CJN1" s="228"/>
      <c r="CJO1" s="228"/>
      <c r="CJP1" s="228"/>
      <c r="CJQ1" s="228"/>
      <c r="CJR1" s="228"/>
      <c r="CJS1" s="228"/>
      <c r="CJT1" s="228"/>
      <c r="CJU1" s="228"/>
      <c r="CJV1" s="228"/>
      <c r="CJW1" s="228"/>
      <c r="CJX1" s="228"/>
      <c r="CJY1" s="228"/>
      <c r="CJZ1" s="228"/>
      <c r="CKA1" s="228"/>
      <c r="CKB1" s="228"/>
      <c r="CKC1" s="228"/>
      <c r="CKD1" s="228"/>
      <c r="CKE1" s="228"/>
      <c r="CKF1" s="228"/>
      <c r="CKG1" s="228"/>
      <c r="CKH1" s="228"/>
      <c r="CKI1" s="228"/>
      <c r="CKJ1" s="228"/>
      <c r="CKK1" s="228"/>
      <c r="CKL1" s="228"/>
      <c r="CKM1" s="228"/>
      <c r="CKN1" s="228"/>
      <c r="CKO1" s="228"/>
      <c r="CKP1" s="228"/>
      <c r="CKQ1" s="228"/>
      <c r="CKR1" s="228"/>
      <c r="CKS1" s="228"/>
      <c r="CKT1" s="228"/>
      <c r="CKU1" s="228"/>
      <c r="CKV1" s="228"/>
      <c r="CKW1" s="228"/>
      <c r="CKX1" s="228"/>
      <c r="CKY1" s="228"/>
      <c r="CKZ1" s="228"/>
      <c r="CLA1" s="228"/>
      <c r="CLB1" s="228"/>
      <c r="CLC1" s="228"/>
      <c r="CLD1" s="228"/>
      <c r="CLE1" s="228"/>
      <c r="CLF1" s="228"/>
      <c r="CLG1" s="228"/>
      <c r="CLH1" s="228"/>
      <c r="CLI1" s="228"/>
      <c r="CLJ1" s="228"/>
      <c r="CLK1" s="228"/>
      <c r="CLL1" s="228"/>
      <c r="CLM1" s="228"/>
      <c r="CLN1" s="228"/>
      <c r="CLO1" s="228"/>
      <c r="CLP1" s="228"/>
      <c r="CLQ1" s="228"/>
      <c r="CLR1" s="228"/>
      <c r="CLS1" s="228"/>
      <c r="CLT1" s="228"/>
      <c r="CLU1" s="228"/>
      <c r="CLV1" s="228"/>
      <c r="CLW1" s="228"/>
      <c r="CLX1" s="228"/>
      <c r="CLY1" s="228"/>
      <c r="CLZ1" s="228"/>
      <c r="CMA1" s="228"/>
      <c r="CMB1" s="228"/>
      <c r="CMC1" s="228"/>
      <c r="CMD1" s="228"/>
      <c r="CME1" s="228"/>
      <c r="CMF1" s="228"/>
      <c r="CMG1" s="228"/>
      <c r="CMH1" s="228"/>
      <c r="CMI1" s="228"/>
      <c r="CMJ1" s="228"/>
      <c r="CMK1" s="228"/>
      <c r="CML1" s="228"/>
      <c r="CMM1" s="228"/>
      <c r="CMN1" s="228"/>
      <c r="CMO1" s="228"/>
      <c r="CMP1" s="228"/>
      <c r="CMQ1" s="228"/>
      <c r="CMR1" s="228"/>
      <c r="CMS1" s="228"/>
      <c r="CMT1" s="228"/>
      <c r="CMU1" s="228"/>
      <c r="CMV1" s="228"/>
      <c r="CMW1" s="228"/>
      <c r="CMX1" s="228"/>
      <c r="CMY1" s="228"/>
      <c r="CMZ1" s="228"/>
      <c r="CNA1" s="228"/>
      <c r="CNB1" s="228"/>
      <c r="CNC1" s="228"/>
      <c r="CND1" s="228"/>
      <c r="CNE1" s="228"/>
      <c r="CNF1" s="228"/>
      <c r="CNG1" s="228"/>
      <c r="CNH1" s="228"/>
      <c r="CNI1" s="228"/>
      <c r="CNJ1" s="228"/>
      <c r="CNK1" s="228"/>
      <c r="CNL1" s="228"/>
      <c r="CNM1" s="228"/>
      <c r="CNN1" s="228"/>
      <c r="CNO1" s="228"/>
      <c r="CNP1" s="228"/>
      <c r="CNQ1" s="228"/>
      <c r="CNR1" s="228"/>
      <c r="CNS1" s="228"/>
      <c r="CNT1" s="228"/>
      <c r="CNU1" s="228"/>
      <c r="CNV1" s="228"/>
      <c r="CNW1" s="228"/>
      <c r="CNX1" s="228"/>
      <c r="CNY1" s="228"/>
      <c r="CNZ1" s="228"/>
      <c r="COA1" s="228"/>
      <c r="COB1" s="228"/>
      <c r="COC1" s="228"/>
      <c r="COD1" s="228"/>
      <c r="COE1" s="228"/>
      <c r="COF1" s="228"/>
      <c r="COG1" s="228"/>
      <c r="COH1" s="228"/>
      <c r="COI1" s="228"/>
      <c r="COJ1" s="228"/>
      <c r="COK1" s="228"/>
      <c r="COL1" s="228"/>
      <c r="COM1" s="228"/>
      <c r="CON1" s="228"/>
      <c r="COO1" s="228"/>
      <c r="COP1" s="228"/>
      <c r="COQ1" s="228"/>
      <c r="COR1" s="228"/>
      <c r="COS1" s="228"/>
      <c r="COT1" s="228"/>
      <c r="COU1" s="228"/>
      <c r="COV1" s="228"/>
      <c r="COW1" s="228"/>
      <c r="COX1" s="228"/>
      <c r="COY1" s="228"/>
      <c r="COZ1" s="228"/>
      <c r="CPA1" s="228"/>
      <c r="CPB1" s="228"/>
      <c r="CPC1" s="228"/>
      <c r="CPD1" s="228"/>
      <c r="CPE1" s="228"/>
      <c r="CPF1" s="228"/>
      <c r="CPG1" s="228"/>
      <c r="CPH1" s="228"/>
      <c r="CPI1" s="228"/>
      <c r="CPJ1" s="228"/>
      <c r="CPK1" s="228"/>
      <c r="CPL1" s="228"/>
      <c r="CPM1" s="228"/>
      <c r="CPN1" s="228"/>
      <c r="CPO1" s="228"/>
      <c r="CPP1" s="228"/>
      <c r="CPQ1" s="228"/>
      <c r="CPR1" s="228"/>
      <c r="CPS1" s="228"/>
      <c r="CPT1" s="228"/>
      <c r="CPU1" s="228"/>
      <c r="CPV1" s="228"/>
      <c r="CPW1" s="228"/>
      <c r="CPX1" s="228"/>
      <c r="CPY1" s="228"/>
      <c r="CPZ1" s="228"/>
      <c r="CQA1" s="228"/>
      <c r="CQB1" s="228"/>
      <c r="CQC1" s="228"/>
      <c r="CQD1" s="228"/>
      <c r="CQE1" s="228"/>
      <c r="CQF1" s="228"/>
      <c r="CQG1" s="228"/>
      <c r="CQH1" s="228"/>
      <c r="CQI1" s="228"/>
      <c r="CQJ1" s="228"/>
      <c r="CQK1" s="228"/>
      <c r="CQL1" s="228"/>
      <c r="CQM1" s="228"/>
      <c r="CQN1" s="228"/>
      <c r="CQO1" s="228"/>
      <c r="CQP1" s="228"/>
      <c r="CQQ1" s="228"/>
      <c r="CQR1" s="228"/>
      <c r="CQS1" s="228"/>
      <c r="CQT1" s="228"/>
      <c r="CQU1" s="228"/>
      <c r="CQV1" s="228"/>
      <c r="CQW1" s="228"/>
      <c r="CQX1" s="228"/>
      <c r="CQY1" s="228"/>
      <c r="CQZ1" s="228"/>
      <c r="CRA1" s="228"/>
      <c r="CRB1" s="228"/>
      <c r="CRC1" s="228"/>
      <c r="CRD1" s="228"/>
      <c r="CRE1" s="228"/>
      <c r="CRF1" s="228"/>
      <c r="CRG1" s="228"/>
      <c r="CRH1" s="228"/>
      <c r="CRI1" s="228"/>
      <c r="CRJ1" s="228"/>
      <c r="CRK1" s="228"/>
      <c r="CRL1" s="228"/>
      <c r="CRM1" s="228"/>
      <c r="CRN1" s="228"/>
      <c r="CRO1" s="228"/>
      <c r="CRP1" s="228"/>
      <c r="CRQ1" s="228"/>
      <c r="CRR1" s="228"/>
      <c r="CRS1" s="228"/>
      <c r="CRT1" s="228"/>
      <c r="CRU1" s="228"/>
      <c r="CRV1" s="228"/>
      <c r="CRW1" s="228"/>
      <c r="CRX1" s="228"/>
      <c r="CRY1" s="228"/>
      <c r="CRZ1" s="228"/>
      <c r="CSA1" s="228"/>
      <c r="CSB1" s="228"/>
      <c r="CSC1" s="228"/>
      <c r="CSD1" s="228"/>
      <c r="CSE1" s="228"/>
      <c r="CSF1" s="228"/>
      <c r="CSG1" s="228"/>
      <c r="CSH1" s="228"/>
      <c r="CSI1" s="228"/>
      <c r="CSJ1" s="228"/>
      <c r="CSK1" s="228"/>
      <c r="CSL1" s="228"/>
      <c r="CSM1" s="228"/>
      <c r="CSN1" s="228"/>
      <c r="CSO1" s="228"/>
      <c r="CSP1" s="228"/>
      <c r="CSQ1" s="228"/>
      <c r="CSR1" s="228"/>
      <c r="CSS1" s="228"/>
      <c r="CST1" s="228"/>
      <c r="CSU1" s="228"/>
      <c r="CSV1" s="228"/>
      <c r="CSW1" s="228"/>
      <c r="CSX1" s="228"/>
      <c r="CSY1" s="228"/>
      <c r="CSZ1" s="228"/>
      <c r="CTA1" s="228"/>
      <c r="CTB1" s="228"/>
      <c r="CTC1" s="228"/>
      <c r="CTD1" s="228"/>
      <c r="CTE1" s="228"/>
      <c r="CTF1" s="228"/>
      <c r="CTG1" s="228"/>
      <c r="CTH1" s="228"/>
      <c r="CTI1" s="228"/>
      <c r="CTJ1" s="228"/>
      <c r="CTK1" s="228"/>
      <c r="CTL1" s="228"/>
      <c r="CTM1" s="228"/>
      <c r="CTN1" s="228"/>
      <c r="CTO1" s="228"/>
      <c r="CTP1" s="228"/>
      <c r="CTQ1" s="228"/>
      <c r="CTR1" s="228"/>
      <c r="CTS1" s="228"/>
      <c r="CTT1" s="228"/>
      <c r="CTU1" s="228"/>
      <c r="CTV1" s="228"/>
      <c r="CTW1" s="228"/>
      <c r="CTX1" s="228"/>
      <c r="CTY1" s="228"/>
      <c r="CTZ1" s="228"/>
      <c r="CUA1" s="228"/>
      <c r="CUB1" s="228"/>
      <c r="CUC1" s="228"/>
      <c r="CUD1" s="228"/>
      <c r="CUE1" s="228"/>
      <c r="CUF1" s="228"/>
      <c r="CUG1" s="228"/>
      <c r="CUH1" s="228"/>
      <c r="CUI1" s="228"/>
      <c r="CUJ1" s="228"/>
      <c r="CUK1" s="228"/>
      <c r="CUL1" s="228"/>
      <c r="CUM1" s="228"/>
      <c r="CUN1" s="228"/>
      <c r="CUO1" s="228"/>
      <c r="CUP1" s="228"/>
      <c r="CUQ1" s="228"/>
      <c r="CUR1" s="228"/>
      <c r="CUS1" s="228"/>
      <c r="CUT1" s="228"/>
      <c r="CUU1" s="228"/>
      <c r="CUV1" s="228"/>
      <c r="CUW1" s="228"/>
      <c r="CUX1" s="228"/>
      <c r="CUY1" s="228"/>
      <c r="CUZ1" s="228"/>
      <c r="CVA1" s="228"/>
      <c r="CVB1" s="228"/>
      <c r="CVC1" s="228"/>
      <c r="CVD1" s="228"/>
      <c r="CVE1" s="228"/>
      <c r="CVF1" s="228"/>
      <c r="CVG1" s="228"/>
      <c r="CVH1" s="228"/>
      <c r="CVI1" s="228"/>
      <c r="CVJ1" s="228"/>
      <c r="CVK1" s="228"/>
      <c r="CVL1" s="228"/>
      <c r="CVM1" s="228"/>
      <c r="CVN1" s="228"/>
      <c r="CVO1" s="228"/>
      <c r="CVP1" s="228"/>
      <c r="CVQ1" s="228"/>
      <c r="CVR1" s="228"/>
      <c r="CVS1" s="228"/>
      <c r="CVT1" s="228"/>
      <c r="CVU1" s="228"/>
      <c r="CVV1" s="228"/>
      <c r="CVW1" s="228"/>
      <c r="CVX1" s="228"/>
      <c r="CVY1" s="228"/>
      <c r="CVZ1" s="228"/>
      <c r="CWA1" s="228"/>
      <c r="CWB1" s="228"/>
      <c r="CWC1" s="228"/>
      <c r="CWD1" s="228"/>
      <c r="CWE1" s="228"/>
      <c r="CWF1" s="228"/>
      <c r="CWG1" s="228"/>
      <c r="CWH1" s="228"/>
      <c r="CWI1" s="228"/>
      <c r="CWJ1" s="228"/>
      <c r="CWK1" s="228"/>
      <c r="CWL1" s="228"/>
      <c r="CWM1" s="228"/>
      <c r="CWN1" s="228"/>
      <c r="CWO1" s="228"/>
      <c r="CWP1" s="228"/>
      <c r="CWQ1" s="228"/>
      <c r="CWR1" s="228"/>
      <c r="CWS1" s="228"/>
      <c r="CWT1" s="228"/>
      <c r="CWU1" s="228"/>
      <c r="CWV1" s="228"/>
      <c r="CWW1" s="228"/>
      <c r="CWX1" s="228"/>
      <c r="CWY1" s="228"/>
      <c r="CWZ1" s="228"/>
      <c r="CXA1" s="228"/>
      <c r="CXB1" s="228"/>
      <c r="CXC1" s="228"/>
      <c r="CXD1" s="228"/>
      <c r="CXE1" s="228"/>
      <c r="CXF1" s="228"/>
      <c r="CXG1" s="228"/>
      <c r="CXH1" s="228"/>
      <c r="CXI1" s="228"/>
      <c r="CXJ1" s="228"/>
      <c r="CXK1" s="228"/>
      <c r="CXL1" s="228"/>
      <c r="CXM1" s="228"/>
      <c r="CXN1" s="228"/>
      <c r="CXO1" s="228"/>
      <c r="CXP1" s="228"/>
      <c r="CXQ1" s="228"/>
      <c r="CXR1" s="228"/>
      <c r="CXS1" s="228"/>
      <c r="CXT1" s="228"/>
      <c r="CXU1" s="228"/>
      <c r="CXV1" s="228"/>
      <c r="CXW1" s="228"/>
      <c r="CXX1" s="228"/>
      <c r="CXY1" s="228"/>
      <c r="CXZ1" s="228"/>
      <c r="CYA1" s="228"/>
      <c r="CYB1" s="228"/>
      <c r="CYC1" s="228"/>
      <c r="CYD1" s="228"/>
      <c r="CYE1" s="228"/>
      <c r="CYF1" s="228"/>
      <c r="CYG1" s="228"/>
      <c r="CYH1" s="228"/>
      <c r="CYI1" s="228"/>
      <c r="CYJ1" s="228"/>
      <c r="CYK1" s="228"/>
      <c r="CYL1" s="228"/>
      <c r="CYM1" s="228"/>
      <c r="CYN1" s="228"/>
      <c r="CYO1" s="228"/>
      <c r="CYP1" s="228"/>
      <c r="CYQ1" s="228"/>
      <c r="CYR1" s="228"/>
      <c r="CYS1" s="228"/>
      <c r="CYT1" s="228"/>
      <c r="CYU1" s="228"/>
      <c r="CYV1" s="228"/>
      <c r="CYW1" s="228"/>
      <c r="CYX1" s="228"/>
      <c r="CYY1" s="228"/>
      <c r="CYZ1" s="228"/>
      <c r="CZA1" s="228"/>
      <c r="CZB1" s="228"/>
      <c r="CZC1" s="228"/>
      <c r="CZD1" s="228"/>
      <c r="CZE1" s="228"/>
      <c r="CZF1" s="228"/>
      <c r="CZG1" s="228"/>
      <c r="CZH1" s="228"/>
      <c r="CZI1" s="228"/>
      <c r="CZJ1" s="228"/>
      <c r="CZK1" s="228"/>
      <c r="CZL1" s="228"/>
      <c r="CZM1" s="228"/>
      <c r="CZN1" s="228"/>
      <c r="CZO1" s="228"/>
      <c r="CZP1" s="228"/>
      <c r="CZQ1" s="228"/>
      <c r="CZR1" s="228"/>
      <c r="CZS1" s="228"/>
      <c r="CZT1" s="228"/>
      <c r="CZU1" s="228"/>
      <c r="CZV1" s="228"/>
      <c r="CZW1" s="228"/>
      <c r="CZX1" s="228"/>
      <c r="CZY1" s="228"/>
      <c r="CZZ1" s="228"/>
      <c r="DAA1" s="228"/>
      <c r="DAB1" s="228"/>
      <c r="DAC1" s="228"/>
      <c r="DAD1" s="228"/>
      <c r="DAE1" s="228"/>
      <c r="DAF1" s="228"/>
      <c r="DAG1" s="228"/>
      <c r="DAH1" s="228"/>
      <c r="DAI1" s="228"/>
      <c r="DAJ1" s="228"/>
      <c r="DAK1" s="228"/>
      <c r="DAL1" s="228"/>
      <c r="DAM1" s="228"/>
      <c r="DAN1" s="228"/>
      <c r="DAO1" s="228"/>
      <c r="DAP1" s="228"/>
      <c r="DAQ1" s="228"/>
      <c r="DAR1" s="228"/>
      <c r="DAS1" s="228"/>
      <c r="DAT1" s="228"/>
      <c r="DAU1" s="228"/>
      <c r="DAV1" s="228"/>
      <c r="DAW1" s="228"/>
      <c r="DAX1" s="228"/>
      <c r="DAY1" s="228"/>
      <c r="DAZ1" s="228"/>
      <c r="DBA1" s="228"/>
      <c r="DBB1" s="228"/>
      <c r="DBC1" s="228"/>
      <c r="DBD1" s="228"/>
      <c r="DBE1" s="228"/>
      <c r="DBF1" s="228"/>
      <c r="DBG1" s="228"/>
      <c r="DBH1" s="228"/>
      <c r="DBI1" s="228"/>
      <c r="DBJ1" s="228"/>
      <c r="DBK1" s="228"/>
      <c r="DBL1" s="228"/>
      <c r="DBM1" s="228"/>
      <c r="DBN1" s="228"/>
      <c r="DBO1" s="228"/>
      <c r="DBP1" s="228"/>
      <c r="DBQ1" s="228"/>
      <c r="DBR1" s="228"/>
      <c r="DBS1" s="228"/>
      <c r="DBT1" s="228"/>
      <c r="DBU1" s="228"/>
      <c r="DBV1" s="228"/>
      <c r="DBW1" s="228"/>
      <c r="DBX1" s="228"/>
      <c r="DBY1" s="228"/>
      <c r="DBZ1" s="228"/>
      <c r="DCA1" s="228"/>
      <c r="DCB1" s="228"/>
      <c r="DCC1" s="228"/>
      <c r="DCD1" s="228"/>
      <c r="DCE1" s="228"/>
      <c r="DCF1" s="228"/>
      <c r="DCG1" s="228"/>
      <c r="DCH1" s="228"/>
      <c r="DCI1" s="228"/>
      <c r="DCJ1" s="228"/>
      <c r="DCK1" s="228"/>
      <c r="DCL1" s="228"/>
      <c r="DCM1" s="228"/>
      <c r="DCN1" s="228"/>
      <c r="DCO1" s="228"/>
      <c r="DCP1" s="228"/>
      <c r="DCQ1" s="228"/>
      <c r="DCR1" s="228"/>
      <c r="DCS1" s="228"/>
      <c r="DCT1" s="228"/>
      <c r="DCU1" s="228"/>
      <c r="DCV1" s="228"/>
      <c r="DCW1" s="228"/>
      <c r="DCX1" s="228"/>
      <c r="DCY1" s="228"/>
      <c r="DCZ1" s="228"/>
      <c r="DDA1" s="228"/>
      <c r="DDB1" s="228"/>
      <c r="DDC1" s="228"/>
      <c r="DDD1" s="228"/>
      <c r="DDE1" s="228"/>
      <c r="DDF1" s="228"/>
      <c r="DDG1" s="228"/>
      <c r="DDH1" s="228"/>
      <c r="DDI1" s="228"/>
      <c r="DDJ1" s="228"/>
      <c r="DDK1" s="228"/>
      <c r="DDL1" s="228"/>
      <c r="DDM1" s="228"/>
      <c r="DDN1" s="228"/>
      <c r="DDO1" s="228"/>
      <c r="DDP1" s="228"/>
      <c r="DDQ1" s="228"/>
      <c r="DDR1" s="228"/>
      <c r="DDS1" s="228"/>
      <c r="DDT1" s="228"/>
      <c r="DDU1" s="228"/>
      <c r="DDV1" s="228"/>
      <c r="DDW1" s="228"/>
      <c r="DDX1" s="228"/>
      <c r="DDY1" s="228"/>
      <c r="DDZ1" s="228"/>
      <c r="DEA1" s="228"/>
      <c r="DEB1" s="228"/>
      <c r="DEC1" s="228"/>
      <c r="DED1" s="228"/>
      <c r="DEE1" s="228"/>
      <c r="DEF1" s="228"/>
      <c r="DEG1" s="228"/>
      <c r="DEH1" s="228"/>
      <c r="DEI1" s="228"/>
      <c r="DEJ1" s="228"/>
      <c r="DEK1" s="228"/>
      <c r="DEL1" s="228"/>
      <c r="DEM1" s="228"/>
      <c r="DEN1" s="228"/>
      <c r="DEO1" s="228"/>
      <c r="DEP1" s="228"/>
      <c r="DEQ1" s="228"/>
      <c r="DER1" s="228"/>
      <c r="DES1" s="228"/>
      <c r="DET1" s="228"/>
      <c r="DEU1" s="228"/>
      <c r="DEV1" s="228"/>
      <c r="DEW1" s="228"/>
      <c r="DEX1" s="228"/>
      <c r="DEY1" s="228"/>
      <c r="DEZ1" s="228"/>
      <c r="DFA1" s="228"/>
      <c r="DFB1" s="228"/>
      <c r="DFC1" s="228"/>
      <c r="DFD1" s="228"/>
      <c r="DFE1" s="228"/>
      <c r="DFF1" s="228"/>
      <c r="DFG1" s="228"/>
      <c r="DFH1" s="228"/>
      <c r="DFI1" s="228"/>
      <c r="DFJ1" s="228"/>
      <c r="DFK1" s="228"/>
      <c r="DFL1" s="228"/>
      <c r="DFM1" s="228"/>
      <c r="DFN1" s="228"/>
      <c r="DFO1" s="228"/>
      <c r="DFP1" s="228"/>
      <c r="DFQ1" s="228"/>
      <c r="DFR1" s="228"/>
      <c r="DFS1" s="228"/>
      <c r="DFT1" s="228"/>
      <c r="DFU1" s="228"/>
      <c r="DFV1" s="228"/>
      <c r="DFW1" s="228"/>
      <c r="DFX1" s="228"/>
      <c r="DFY1" s="228"/>
      <c r="DFZ1" s="228"/>
      <c r="DGA1" s="228"/>
      <c r="DGB1" s="228"/>
      <c r="DGC1" s="228"/>
      <c r="DGD1" s="228"/>
      <c r="DGE1" s="228"/>
      <c r="DGF1" s="228"/>
      <c r="DGG1" s="228"/>
      <c r="DGH1" s="228"/>
      <c r="DGI1" s="228"/>
      <c r="DGJ1" s="228"/>
      <c r="DGK1" s="228"/>
      <c r="DGL1" s="228"/>
      <c r="DGM1" s="228"/>
      <c r="DGN1" s="228"/>
      <c r="DGO1" s="228"/>
      <c r="DGP1" s="228"/>
      <c r="DGQ1" s="228"/>
      <c r="DGR1" s="228"/>
      <c r="DGS1" s="228"/>
      <c r="DGT1" s="228"/>
      <c r="DGU1" s="228"/>
      <c r="DGV1" s="228"/>
      <c r="DGW1" s="228"/>
      <c r="DGX1" s="228"/>
      <c r="DGY1" s="228"/>
      <c r="DGZ1" s="228"/>
      <c r="DHA1" s="228"/>
      <c r="DHB1" s="228"/>
      <c r="DHC1" s="228"/>
      <c r="DHD1" s="228"/>
      <c r="DHE1" s="228"/>
      <c r="DHF1" s="228"/>
      <c r="DHG1" s="228"/>
      <c r="DHH1" s="228"/>
      <c r="DHI1" s="228"/>
      <c r="DHJ1" s="228"/>
      <c r="DHK1" s="228"/>
      <c r="DHL1" s="228"/>
      <c r="DHM1" s="228"/>
      <c r="DHN1" s="228"/>
      <c r="DHO1" s="228"/>
      <c r="DHP1" s="228"/>
      <c r="DHQ1" s="228"/>
      <c r="DHR1" s="228"/>
      <c r="DHS1" s="228"/>
      <c r="DHT1" s="228"/>
      <c r="DHU1" s="228"/>
      <c r="DHV1" s="228"/>
      <c r="DHW1" s="228"/>
      <c r="DHX1" s="228"/>
      <c r="DHY1" s="228"/>
      <c r="DHZ1" s="228"/>
      <c r="DIA1" s="228"/>
      <c r="DIB1" s="228"/>
      <c r="DIC1" s="228"/>
      <c r="DID1" s="228"/>
      <c r="DIE1" s="228"/>
      <c r="DIF1" s="228"/>
      <c r="DIG1" s="228"/>
      <c r="DIH1" s="228"/>
      <c r="DII1" s="228"/>
      <c r="DIJ1" s="228"/>
      <c r="DIK1" s="228"/>
      <c r="DIL1" s="228"/>
      <c r="DIM1" s="228"/>
      <c r="DIN1" s="228"/>
      <c r="DIO1" s="228"/>
      <c r="DIP1" s="228"/>
      <c r="DIQ1" s="228"/>
      <c r="DIR1" s="228"/>
      <c r="DIS1" s="228"/>
      <c r="DIT1" s="228"/>
      <c r="DIU1" s="228"/>
      <c r="DIV1" s="228"/>
      <c r="DIW1" s="228"/>
      <c r="DIX1" s="228"/>
      <c r="DIY1" s="228"/>
      <c r="DIZ1" s="228"/>
      <c r="DJA1" s="228"/>
      <c r="DJB1" s="228"/>
      <c r="DJC1" s="228"/>
      <c r="DJD1" s="228"/>
      <c r="DJE1" s="228"/>
      <c r="DJF1" s="228"/>
      <c r="DJG1" s="228"/>
      <c r="DJH1" s="228"/>
      <c r="DJI1" s="228"/>
      <c r="DJJ1" s="228"/>
      <c r="DJK1" s="228"/>
      <c r="DJL1" s="228"/>
      <c r="DJM1" s="228"/>
      <c r="DJN1" s="228"/>
      <c r="DJO1" s="228"/>
      <c r="DJP1" s="228"/>
      <c r="DJQ1" s="228"/>
      <c r="DJR1" s="228"/>
      <c r="DJS1" s="228"/>
      <c r="DJT1" s="228"/>
      <c r="DJU1" s="228"/>
      <c r="DJV1" s="228"/>
      <c r="DJW1" s="228"/>
      <c r="DJX1" s="228"/>
      <c r="DJY1" s="228"/>
      <c r="DJZ1" s="228"/>
      <c r="DKA1" s="228"/>
      <c r="DKB1" s="228"/>
      <c r="DKC1" s="228"/>
      <c r="DKD1" s="228"/>
      <c r="DKE1" s="228"/>
      <c r="DKF1" s="228"/>
      <c r="DKG1" s="228"/>
      <c r="DKH1" s="228"/>
      <c r="DKI1" s="228"/>
      <c r="DKJ1" s="228"/>
      <c r="DKK1" s="228"/>
      <c r="DKL1" s="228"/>
      <c r="DKM1" s="228"/>
      <c r="DKN1" s="228"/>
      <c r="DKO1" s="228"/>
      <c r="DKP1" s="228"/>
      <c r="DKQ1" s="228"/>
      <c r="DKR1" s="228"/>
      <c r="DKS1" s="228"/>
      <c r="DKT1" s="228"/>
      <c r="DKU1" s="228"/>
      <c r="DKV1" s="228"/>
      <c r="DKW1" s="228"/>
      <c r="DKX1" s="228"/>
      <c r="DKY1" s="228"/>
      <c r="DKZ1" s="228"/>
      <c r="DLA1" s="228"/>
      <c r="DLB1" s="228"/>
      <c r="DLC1" s="228"/>
      <c r="DLD1" s="228"/>
      <c r="DLE1" s="228"/>
      <c r="DLF1" s="228"/>
      <c r="DLG1" s="228"/>
      <c r="DLH1" s="228"/>
      <c r="DLI1" s="228"/>
      <c r="DLJ1" s="228"/>
      <c r="DLK1" s="228"/>
      <c r="DLL1" s="228"/>
      <c r="DLM1" s="228"/>
      <c r="DLN1" s="228"/>
      <c r="DLO1" s="228"/>
      <c r="DLP1" s="228"/>
      <c r="DLQ1" s="228"/>
      <c r="DLR1" s="228"/>
      <c r="DLS1" s="228"/>
      <c r="DLT1" s="228"/>
      <c r="DLU1" s="228"/>
      <c r="DLV1" s="228"/>
      <c r="DLW1" s="228"/>
      <c r="DLX1" s="228"/>
      <c r="DLY1" s="228"/>
      <c r="DLZ1" s="228"/>
      <c r="DMA1" s="228"/>
      <c r="DMB1" s="228"/>
      <c r="DMC1" s="228"/>
      <c r="DMD1" s="228"/>
      <c r="DME1" s="228"/>
      <c r="DMF1" s="228"/>
      <c r="DMG1" s="228"/>
      <c r="DMH1" s="228"/>
      <c r="DMI1" s="228"/>
      <c r="DMJ1" s="228"/>
      <c r="DMK1" s="228"/>
      <c r="DML1" s="228"/>
      <c r="DMM1" s="228"/>
      <c r="DMN1" s="228"/>
      <c r="DMO1" s="228"/>
      <c r="DMP1" s="228"/>
      <c r="DMQ1" s="228"/>
      <c r="DMR1" s="228"/>
      <c r="DMS1" s="228"/>
      <c r="DMT1" s="228"/>
      <c r="DMU1" s="228"/>
      <c r="DMV1" s="228"/>
      <c r="DMW1" s="228"/>
      <c r="DMX1" s="228"/>
      <c r="DMY1" s="228"/>
      <c r="DMZ1" s="228"/>
      <c r="DNA1" s="228"/>
      <c r="DNB1" s="228"/>
      <c r="DNC1" s="228"/>
      <c r="DND1" s="228"/>
      <c r="DNE1" s="228"/>
      <c r="DNF1" s="228"/>
      <c r="DNG1" s="228"/>
      <c r="DNH1" s="228"/>
      <c r="DNI1" s="228"/>
      <c r="DNJ1" s="228"/>
      <c r="DNK1" s="228"/>
      <c r="DNL1" s="228"/>
      <c r="DNM1" s="228"/>
      <c r="DNN1" s="228"/>
      <c r="DNO1" s="228"/>
      <c r="DNP1" s="228"/>
      <c r="DNQ1" s="228"/>
      <c r="DNR1" s="228"/>
      <c r="DNS1" s="228"/>
      <c r="DNT1" s="228"/>
      <c r="DNU1" s="228"/>
      <c r="DNV1" s="228"/>
      <c r="DNW1" s="228"/>
      <c r="DNX1" s="228"/>
      <c r="DNY1" s="228"/>
      <c r="DNZ1" s="228"/>
      <c r="DOA1" s="228"/>
      <c r="DOB1" s="228"/>
      <c r="DOC1" s="228"/>
      <c r="DOD1" s="228"/>
      <c r="DOE1" s="228"/>
      <c r="DOF1" s="228"/>
      <c r="DOG1" s="228"/>
      <c r="DOH1" s="228"/>
      <c r="DOI1" s="228"/>
      <c r="DOJ1" s="228"/>
      <c r="DOK1" s="228"/>
      <c r="DOL1" s="228"/>
      <c r="DOM1" s="228"/>
      <c r="DON1" s="228"/>
      <c r="DOO1" s="228"/>
      <c r="DOP1" s="228"/>
      <c r="DOQ1" s="228"/>
      <c r="DOR1" s="228"/>
      <c r="DOS1" s="228"/>
      <c r="DOT1" s="228"/>
      <c r="DOU1" s="228"/>
      <c r="DOV1" s="228"/>
      <c r="DOW1" s="228"/>
      <c r="DOX1" s="228"/>
      <c r="DOY1" s="228"/>
      <c r="DOZ1" s="228"/>
      <c r="DPA1" s="228"/>
      <c r="DPB1" s="228"/>
      <c r="DPC1" s="228"/>
      <c r="DPD1" s="228"/>
      <c r="DPE1" s="228"/>
      <c r="DPF1" s="228"/>
      <c r="DPG1" s="228"/>
      <c r="DPH1" s="228"/>
      <c r="DPI1" s="228"/>
      <c r="DPJ1" s="228"/>
      <c r="DPK1" s="228"/>
      <c r="DPL1" s="228"/>
      <c r="DPM1" s="228"/>
      <c r="DPN1" s="228"/>
      <c r="DPO1" s="228"/>
      <c r="DPP1" s="228"/>
      <c r="DPQ1" s="228"/>
      <c r="DPR1" s="228"/>
      <c r="DPS1" s="228"/>
      <c r="DPT1" s="228"/>
      <c r="DPU1" s="228"/>
      <c r="DPV1" s="228"/>
      <c r="DPW1" s="228"/>
      <c r="DPX1" s="228"/>
      <c r="DPY1" s="228"/>
      <c r="DPZ1" s="228"/>
      <c r="DQA1" s="228"/>
      <c r="DQB1" s="228"/>
      <c r="DQC1" s="228"/>
      <c r="DQD1" s="228"/>
      <c r="DQE1" s="228"/>
      <c r="DQF1" s="228"/>
      <c r="DQG1" s="228"/>
      <c r="DQH1" s="228"/>
      <c r="DQI1" s="228"/>
      <c r="DQJ1" s="228"/>
      <c r="DQK1" s="228"/>
      <c r="DQL1" s="228"/>
      <c r="DQM1" s="228"/>
      <c r="DQN1" s="228"/>
      <c r="DQO1" s="228"/>
      <c r="DQP1" s="228"/>
      <c r="DQQ1" s="228"/>
      <c r="DQR1" s="228"/>
      <c r="DQS1" s="228"/>
      <c r="DQT1" s="228"/>
      <c r="DQU1" s="228"/>
      <c r="DQV1" s="228"/>
      <c r="DQW1" s="228"/>
      <c r="DQX1" s="228"/>
      <c r="DQY1" s="228"/>
      <c r="DQZ1" s="228"/>
      <c r="DRA1" s="228"/>
      <c r="DRB1" s="228"/>
      <c r="DRC1" s="228"/>
      <c r="DRD1" s="228"/>
      <c r="DRE1" s="228"/>
      <c r="DRF1" s="228"/>
      <c r="DRG1" s="228"/>
      <c r="DRH1" s="228"/>
      <c r="DRI1" s="228"/>
      <c r="DRJ1" s="228"/>
      <c r="DRK1" s="228"/>
      <c r="DRL1" s="228"/>
      <c r="DRM1" s="228"/>
      <c r="DRN1" s="228"/>
      <c r="DRO1" s="228"/>
      <c r="DRP1" s="228"/>
      <c r="DRQ1" s="228"/>
      <c r="DRR1" s="228"/>
      <c r="DRS1" s="228"/>
      <c r="DRT1" s="228"/>
      <c r="DRU1" s="228"/>
      <c r="DRV1" s="228"/>
      <c r="DRW1" s="228"/>
      <c r="DRX1" s="228"/>
      <c r="DRY1" s="228"/>
      <c r="DRZ1" s="228"/>
      <c r="DSA1" s="228"/>
      <c r="DSB1" s="228"/>
      <c r="DSC1" s="228"/>
      <c r="DSD1" s="228"/>
      <c r="DSE1" s="228"/>
      <c r="DSF1" s="228"/>
      <c r="DSG1" s="228"/>
      <c r="DSH1" s="228"/>
      <c r="DSI1" s="228"/>
      <c r="DSJ1" s="228"/>
      <c r="DSK1" s="228"/>
      <c r="DSL1" s="228"/>
      <c r="DSM1" s="228"/>
      <c r="DSN1" s="228"/>
      <c r="DSO1" s="228"/>
      <c r="DSP1" s="228"/>
      <c r="DSQ1" s="228"/>
      <c r="DSR1" s="228"/>
      <c r="DSS1" s="228"/>
      <c r="DST1" s="228"/>
      <c r="DSU1" s="228"/>
      <c r="DSV1" s="228"/>
      <c r="DSW1" s="228"/>
      <c r="DSX1" s="228"/>
      <c r="DSY1" s="228"/>
      <c r="DSZ1" s="228"/>
      <c r="DTA1" s="228"/>
      <c r="DTB1" s="228"/>
      <c r="DTC1" s="228"/>
      <c r="DTD1" s="228"/>
      <c r="DTE1" s="228"/>
      <c r="DTF1" s="228"/>
      <c r="DTG1" s="228"/>
      <c r="DTH1" s="228"/>
      <c r="DTI1" s="228"/>
      <c r="DTJ1" s="228"/>
      <c r="DTK1" s="228"/>
      <c r="DTL1" s="228"/>
      <c r="DTM1" s="228"/>
      <c r="DTN1" s="228"/>
      <c r="DTO1" s="228"/>
      <c r="DTP1" s="228"/>
      <c r="DTQ1" s="228"/>
      <c r="DTR1" s="228"/>
      <c r="DTS1" s="228"/>
      <c r="DTT1" s="228"/>
      <c r="DTU1" s="228"/>
      <c r="DTV1" s="228"/>
      <c r="DTW1" s="228"/>
      <c r="DTX1" s="228"/>
      <c r="DTY1" s="228"/>
      <c r="DTZ1" s="228"/>
      <c r="DUA1" s="228"/>
      <c r="DUB1" s="228"/>
      <c r="DUC1" s="228"/>
      <c r="DUD1" s="228"/>
      <c r="DUE1" s="228"/>
      <c r="DUF1" s="228"/>
      <c r="DUG1" s="228"/>
      <c r="DUH1" s="228"/>
      <c r="DUI1" s="228"/>
      <c r="DUJ1" s="228"/>
      <c r="DUK1" s="228"/>
      <c r="DUL1" s="228"/>
      <c r="DUM1" s="228"/>
      <c r="DUN1" s="228"/>
      <c r="DUO1" s="228"/>
      <c r="DUP1" s="228"/>
      <c r="DUQ1" s="228"/>
      <c r="DUR1" s="228"/>
      <c r="DUS1" s="228"/>
      <c r="DUT1" s="228"/>
      <c r="DUU1" s="228"/>
      <c r="DUV1" s="228"/>
      <c r="DUW1" s="228"/>
      <c r="DUX1" s="228"/>
      <c r="DUY1" s="228"/>
      <c r="DUZ1" s="228"/>
      <c r="DVA1" s="228"/>
      <c r="DVB1" s="228"/>
      <c r="DVC1" s="228"/>
      <c r="DVD1" s="228"/>
      <c r="DVE1" s="228"/>
      <c r="DVF1" s="228"/>
      <c r="DVG1" s="228"/>
      <c r="DVH1" s="228"/>
      <c r="DVI1" s="228"/>
      <c r="DVJ1" s="228"/>
      <c r="DVK1" s="228"/>
      <c r="DVL1" s="228"/>
      <c r="DVM1" s="228"/>
      <c r="DVN1" s="228"/>
      <c r="DVO1" s="228"/>
      <c r="DVP1" s="228"/>
      <c r="DVQ1" s="228"/>
      <c r="DVR1" s="228"/>
      <c r="DVS1" s="228"/>
      <c r="DVT1" s="228"/>
      <c r="DVU1" s="228"/>
      <c r="DVV1" s="228"/>
      <c r="DVW1" s="228"/>
      <c r="DVX1" s="228"/>
      <c r="DVY1" s="228"/>
      <c r="DVZ1" s="228"/>
      <c r="DWA1" s="228"/>
      <c r="DWB1" s="228"/>
      <c r="DWC1" s="228"/>
      <c r="DWD1" s="228"/>
      <c r="DWE1" s="228"/>
      <c r="DWF1" s="228"/>
      <c r="DWG1" s="228"/>
      <c r="DWH1" s="228"/>
      <c r="DWI1" s="228"/>
      <c r="DWJ1" s="228"/>
      <c r="DWK1" s="228"/>
      <c r="DWL1" s="228"/>
      <c r="DWM1" s="228"/>
      <c r="DWN1" s="228"/>
      <c r="DWO1" s="228"/>
      <c r="DWP1" s="228"/>
      <c r="DWQ1" s="228"/>
      <c r="DWR1" s="228"/>
      <c r="DWS1" s="228"/>
      <c r="DWT1" s="228"/>
      <c r="DWU1" s="228"/>
      <c r="DWV1" s="228"/>
      <c r="DWW1" s="228"/>
      <c r="DWX1" s="228"/>
      <c r="DWY1" s="228"/>
      <c r="DWZ1" s="228"/>
      <c r="DXA1" s="228"/>
      <c r="DXB1" s="228"/>
      <c r="DXC1" s="228"/>
      <c r="DXD1" s="228"/>
      <c r="DXE1" s="228"/>
      <c r="DXF1" s="228"/>
      <c r="DXG1" s="228"/>
      <c r="DXH1" s="228"/>
      <c r="DXI1" s="228"/>
      <c r="DXJ1" s="228"/>
      <c r="DXK1" s="228"/>
      <c r="DXL1" s="228"/>
      <c r="DXM1" s="228"/>
      <c r="DXN1" s="228"/>
      <c r="DXO1" s="228"/>
      <c r="DXP1" s="228"/>
      <c r="DXQ1" s="228"/>
      <c r="DXR1" s="228"/>
      <c r="DXS1" s="228"/>
      <c r="DXT1" s="228"/>
      <c r="DXU1" s="228"/>
      <c r="DXV1" s="228"/>
      <c r="DXW1" s="228"/>
      <c r="DXX1" s="228"/>
      <c r="DXY1" s="228"/>
      <c r="DXZ1" s="228"/>
      <c r="DYA1" s="228"/>
      <c r="DYB1" s="228"/>
      <c r="DYC1" s="228"/>
      <c r="DYD1" s="228"/>
      <c r="DYE1" s="228"/>
      <c r="DYF1" s="228"/>
      <c r="DYG1" s="228"/>
      <c r="DYH1" s="228"/>
      <c r="DYI1" s="228"/>
      <c r="DYJ1" s="228"/>
      <c r="DYK1" s="228"/>
      <c r="DYL1" s="228"/>
      <c r="DYM1" s="228"/>
      <c r="DYN1" s="228"/>
      <c r="DYO1" s="228"/>
      <c r="DYP1" s="228"/>
      <c r="DYQ1" s="228"/>
      <c r="DYR1" s="228"/>
      <c r="DYS1" s="228"/>
      <c r="DYT1" s="228"/>
      <c r="DYU1" s="228"/>
      <c r="DYV1" s="228"/>
      <c r="DYW1" s="228"/>
      <c r="DYX1" s="228"/>
      <c r="DYY1" s="228"/>
      <c r="DYZ1" s="228"/>
      <c r="DZA1" s="228"/>
      <c r="DZB1" s="228"/>
      <c r="DZC1" s="228"/>
      <c r="DZD1" s="228"/>
      <c r="DZE1" s="228"/>
      <c r="DZF1" s="228"/>
      <c r="DZG1" s="228"/>
      <c r="DZH1" s="228"/>
      <c r="DZI1" s="228"/>
      <c r="DZJ1" s="228"/>
      <c r="DZK1" s="228"/>
      <c r="DZL1" s="228"/>
      <c r="DZM1" s="228"/>
      <c r="DZN1" s="228"/>
      <c r="DZO1" s="228"/>
      <c r="DZP1" s="228"/>
      <c r="DZQ1" s="228"/>
      <c r="DZR1" s="228"/>
      <c r="DZS1" s="228"/>
      <c r="DZT1" s="228"/>
      <c r="DZU1" s="228"/>
      <c r="DZV1" s="228"/>
      <c r="DZW1" s="228"/>
      <c r="DZX1" s="228"/>
      <c r="DZY1" s="228"/>
      <c r="DZZ1" s="228"/>
      <c r="EAA1" s="228"/>
      <c r="EAB1" s="228"/>
      <c r="EAC1" s="228"/>
      <c r="EAD1" s="228"/>
      <c r="EAE1" s="228"/>
      <c r="EAF1" s="228"/>
      <c r="EAG1" s="228"/>
      <c r="EAH1" s="228"/>
      <c r="EAI1" s="228"/>
      <c r="EAJ1" s="228"/>
      <c r="EAK1" s="228"/>
      <c r="EAL1" s="228"/>
      <c r="EAM1" s="228"/>
      <c r="EAN1" s="228"/>
      <c r="EAO1" s="228"/>
      <c r="EAP1" s="228"/>
      <c r="EAQ1" s="228"/>
      <c r="EAR1" s="228"/>
      <c r="EAS1" s="228"/>
      <c r="EAT1" s="228"/>
      <c r="EAU1" s="228"/>
      <c r="EAV1" s="228"/>
      <c r="EAW1" s="228"/>
      <c r="EAX1" s="228"/>
      <c r="EAY1" s="228"/>
      <c r="EAZ1" s="228"/>
      <c r="EBA1" s="228"/>
      <c r="EBB1" s="228"/>
      <c r="EBC1" s="228"/>
      <c r="EBD1" s="228"/>
      <c r="EBE1" s="228"/>
      <c r="EBF1" s="228"/>
      <c r="EBG1" s="228"/>
      <c r="EBH1" s="228"/>
      <c r="EBI1" s="228"/>
      <c r="EBJ1" s="228"/>
      <c r="EBK1" s="228"/>
      <c r="EBL1" s="228"/>
      <c r="EBM1" s="228"/>
      <c r="EBN1" s="228"/>
      <c r="EBO1" s="228"/>
      <c r="EBP1" s="228"/>
      <c r="EBQ1" s="228"/>
      <c r="EBR1" s="228"/>
      <c r="EBS1" s="228"/>
      <c r="EBT1" s="228"/>
      <c r="EBU1" s="228"/>
      <c r="EBV1" s="228"/>
      <c r="EBW1" s="228"/>
      <c r="EBX1" s="228"/>
      <c r="EBY1" s="228"/>
      <c r="EBZ1" s="228"/>
      <c r="ECA1" s="228"/>
      <c r="ECB1" s="228"/>
      <c r="ECC1" s="228"/>
      <c r="ECD1" s="228"/>
      <c r="ECE1" s="228"/>
      <c r="ECF1" s="228"/>
      <c r="ECG1" s="228"/>
      <c r="ECH1" s="228"/>
      <c r="ECI1" s="228"/>
      <c r="ECJ1" s="228"/>
      <c r="ECK1" s="228"/>
      <c r="ECL1" s="228"/>
      <c r="ECM1" s="228"/>
      <c r="ECN1" s="228"/>
      <c r="ECO1" s="228"/>
      <c r="ECP1" s="228"/>
      <c r="ECQ1" s="228"/>
      <c r="ECR1" s="228"/>
      <c r="ECS1" s="228"/>
      <c r="ECT1" s="228"/>
      <c r="ECU1" s="228"/>
      <c r="ECV1" s="228"/>
      <c r="ECW1" s="228"/>
      <c r="ECX1" s="228"/>
      <c r="ECY1" s="228"/>
      <c r="ECZ1" s="228"/>
      <c r="EDA1" s="228"/>
      <c r="EDB1" s="228"/>
      <c r="EDC1" s="228"/>
      <c r="EDD1" s="228"/>
      <c r="EDE1" s="228"/>
      <c r="EDF1" s="228"/>
      <c r="EDG1" s="228"/>
      <c r="EDH1" s="228"/>
      <c r="EDI1" s="228"/>
      <c r="EDJ1" s="228"/>
      <c r="EDK1" s="228"/>
      <c r="EDL1" s="228"/>
      <c r="EDM1" s="228"/>
      <c r="EDN1" s="228"/>
      <c r="EDO1" s="228"/>
      <c r="EDP1" s="228"/>
      <c r="EDQ1" s="228"/>
      <c r="EDR1" s="228"/>
      <c r="EDS1" s="228"/>
      <c r="EDT1" s="228"/>
      <c r="EDU1" s="228"/>
      <c r="EDV1" s="228"/>
      <c r="EDW1" s="228"/>
      <c r="EDX1" s="228"/>
      <c r="EDY1" s="228"/>
      <c r="EDZ1" s="228"/>
      <c r="EEA1" s="228"/>
      <c r="EEB1" s="228"/>
      <c r="EEC1" s="228"/>
      <c r="EED1" s="228"/>
      <c r="EEE1" s="228"/>
      <c r="EEF1" s="228"/>
      <c r="EEG1" s="228"/>
      <c r="EEH1" s="228"/>
      <c r="EEI1" s="228"/>
      <c r="EEJ1" s="228"/>
      <c r="EEK1" s="228"/>
      <c r="EEL1" s="228"/>
      <c r="EEM1" s="228"/>
      <c r="EEN1" s="228"/>
      <c r="EEO1" s="228"/>
      <c r="EEP1" s="228"/>
      <c r="EEQ1" s="228"/>
      <c r="EER1" s="228"/>
      <c r="EES1" s="228"/>
      <c r="EET1" s="228"/>
      <c r="EEU1" s="228"/>
      <c r="EEV1" s="228"/>
      <c r="EEW1" s="228"/>
      <c r="EEX1" s="228"/>
      <c r="EEY1" s="228"/>
      <c r="EEZ1" s="228"/>
      <c r="EFA1" s="228"/>
      <c r="EFB1" s="228"/>
      <c r="EFC1" s="228"/>
      <c r="EFD1" s="228"/>
      <c r="EFE1" s="228"/>
      <c r="EFF1" s="228"/>
      <c r="EFG1" s="228"/>
      <c r="EFH1" s="228"/>
      <c r="EFI1" s="228"/>
      <c r="EFJ1" s="228"/>
      <c r="EFK1" s="228"/>
      <c r="EFL1" s="228"/>
      <c r="EFM1" s="228"/>
      <c r="EFN1" s="228"/>
      <c r="EFO1" s="228"/>
      <c r="EFP1" s="228"/>
      <c r="EFQ1" s="228"/>
      <c r="EFR1" s="228"/>
      <c r="EFS1" s="228"/>
      <c r="EFT1" s="228"/>
      <c r="EFU1" s="228"/>
      <c r="EFV1" s="228"/>
      <c r="EFW1" s="228"/>
      <c r="EFX1" s="228"/>
      <c r="EFY1" s="228"/>
      <c r="EFZ1" s="228"/>
      <c r="EGA1" s="228"/>
      <c r="EGB1" s="228"/>
      <c r="EGC1" s="228"/>
      <c r="EGD1" s="228"/>
      <c r="EGE1" s="228"/>
      <c r="EGF1" s="228"/>
      <c r="EGG1" s="228"/>
      <c r="EGH1" s="228"/>
      <c r="EGI1" s="228"/>
      <c r="EGJ1" s="228"/>
      <c r="EGK1" s="228"/>
      <c r="EGL1" s="228"/>
      <c r="EGM1" s="228"/>
      <c r="EGN1" s="228"/>
      <c r="EGO1" s="228"/>
      <c r="EGP1" s="228"/>
      <c r="EGQ1" s="228"/>
      <c r="EGR1" s="228"/>
      <c r="EGS1" s="228"/>
      <c r="EGT1" s="228"/>
      <c r="EGU1" s="228"/>
      <c r="EGV1" s="228"/>
      <c r="EGW1" s="228"/>
      <c r="EGX1" s="228"/>
      <c r="EGY1" s="228"/>
      <c r="EGZ1" s="228"/>
      <c r="EHA1" s="228"/>
      <c r="EHB1" s="228"/>
      <c r="EHC1" s="228"/>
      <c r="EHD1" s="228"/>
      <c r="EHE1" s="228"/>
      <c r="EHF1" s="228"/>
      <c r="EHG1" s="228"/>
      <c r="EHH1" s="228"/>
      <c r="EHI1" s="228"/>
      <c r="EHJ1" s="228"/>
      <c r="EHK1" s="228"/>
      <c r="EHL1" s="228"/>
      <c r="EHM1" s="228"/>
      <c r="EHN1" s="228"/>
      <c r="EHO1" s="228"/>
      <c r="EHP1" s="228"/>
      <c r="EHQ1" s="228"/>
      <c r="EHR1" s="228"/>
      <c r="EHS1" s="228"/>
      <c r="EHT1" s="228"/>
      <c r="EHU1" s="228"/>
      <c r="EHV1" s="228"/>
      <c r="EHW1" s="228"/>
      <c r="EHX1" s="228"/>
      <c r="EHY1" s="228"/>
      <c r="EHZ1" s="228"/>
      <c r="EIA1" s="228"/>
      <c r="EIB1" s="228"/>
      <c r="EIC1" s="228"/>
      <c r="EID1" s="228"/>
      <c r="EIE1" s="228"/>
      <c r="EIF1" s="228"/>
      <c r="EIG1" s="228"/>
      <c r="EIH1" s="228"/>
      <c r="EII1" s="228"/>
      <c r="EIJ1" s="228"/>
      <c r="EIK1" s="228"/>
      <c r="EIL1" s="228"/>
      <c r="EIM1" s="228"/>
      <c r="EIN1" s="228"/>
      <c r="EIO1" s="228"/>
      <c r="EIP1" s="228"/>
      <c r="EIQ1" s="228"/>
      <c r="EIR1" s="228"/>
      <c r="EIS1" s="228"/>
      <c r="EIT1" s="228"/>
      <c r="EIU1" s="228"/>
      <c r="EIV1" s="228"/>
      <c r="EIW1" s="228"/>
      <c r="EIX1" s="228"/>
      <c r="EIY1" s="228"/>
      <c r="EIZ1" s="228"/>
      <c r="EJA1" s="228"/>
      <c r="EJB1" s="228"/>
      <c r="EJC1" s="228"/>
      <c r="EJD1" s="228"/>
      <c r="EJE1" s="228"/>
      <c r="EJF1" s="228"/>
      <c r="EJG1" s="228"/>
      <c r="EJH1" s="228"/>
      <c r="EJI1" s="228"/>
      <c r="EJJ1" s="228"/>
      <c r="EJK1" s="228"/>
      <c r="EJL1" s="228"/>
      <c r="EJM1" s="228"/>
      <c r="EJN1" s="228"/>
      <c r="EJO1" s="228"/>
      <c r="EJP1" s="228"/>
      <c r="EJQ1" s="228"/>
      <c r="EJR1" s="228"/>
      <c r="EJS1" s="228"/>
      <c r="EJT1" s="228"/>
      <c r="EJU1" s="228"/>
      <c r="EJV1" s="228"/>
      <c r="EJW1" s="228"/>
      <c r="EJX1" s="228"/>
      <c r="EJY1" s="228"/>
      <c r="EJZ1" s="228"/>
      <c r="EKA1" s="228"/>
      <c r="EKB1" s="228"/>
      <c r="EKC1" s="228"/>
      <c r="EKD1" s="228"/>
      <c r="EKE1" s="228"/>
      <c r="EKF1" s="228"/>
      <c r="EKG1" s="228"/>
      <c r="EKH1" s="228"/>
      <c r="EKI1" s="228"/>
      <c r="EKJ1" s="228"/>
      <c r="EKK1" s="228"/>
      <c r="EKL1" s="228"/>
      <c r="EKM1" s="228"/>
      <c r="EKN1" s="228"/>
      <c r="EKO1" s="228"/>
      <c r="EKP1" s="228"/>
      <c r="EKQ1" s="228"/>
      <c r="EKR1" s="228"/>
      <c r="EKS1" s="228"/>
      <c r="EKT1" s="228"/>
      <c r="EKU1" s="228"/>
      <c r="EKV1" s="228"/>
      <c r="EKW1" s="228"/>
      <c r="EKX1" s="228"/>
      <c r="EKY1" s="228"/>
      <c r="EKZ1" s="228"/>
      <c r="ELA1" s="228"/>
      <c r="ELB1" s="228"/>
      <c r="ELC1" s="228"/>
      <c r="ELD1" s="228"/>
      <c r="ELE1" s="228"/>
      <c r="ELF1" s="228"/>
      <c r="ELG1" s="228"/>
      <c r="ELH1" s="228"/>
      <c r="ELI1" s="228"/>
      <c r="ELJ1" s="228"/>
      <c r="ELK1" s="228"/>
      <c r="ELL1" s="228"/>
      <c r="ELM1" s="228"/>
      <c r="ELN1" s="228"/>
      <c r="ELO1" s="228"/>
      <c r="ELP1" s="228"/>
      <c r="ELQ1" s="228"/>
      <c r="ELR1" s="228"/>
      <c r="ELS1" s="228"/>
      <c r="ELT1" s="228"/>
      <c r="ELU1" s="228"/>
      <c r="ELV1" s="228"/>
      <c r="ELW1" s="228"/>
      <c r="ELX1" s="228"/>
      <c r="ELY1" s="228"/>
      <c r="ELZ1" s="228"/>
      <c r="EMA1" s="228"/>
      <c r="EMB1" s="228"/>
      <c r="EMC1" s="228"/>
      <c r="EMD1" s="228"/>
      <c r="EME1" s="228"/>
      <c r="EMF1" s="228"/>
      <c r="EMG1" s="228"/>
      <c r="EMH1" s="228"/>
      <c r="EMI1" s="228"/>
      <c r="EMJ1" s="228"/>
      <c r="EMK1" s="228"/>
      <c r="EML1" s="228"/>
      <c r="EMM1" s="228"/>
      <c r="EMN1" s="228"/>
      <c r="EMO1" s="228"/>
      <c r="EMP1" s="228"/>
      <c r="EMQ1" s="228"/>
      <c r="EMR1" s="228"/>
      <c r="EMS1" s="228"/>
      <c r="EMT1" s="228"/>
      <c r="EMU1" s="228"/>
      <c r="EMV1" s="228"/>
      <c r="EMW1" s="228"/>
      <c r="EMX1" s="228"/>
      <c r="EMY1" s="228"/>
      <c r="EMZ1" s="228"/>
      <c r="ENA1" s="228"/>
      <c r="ENB1" s="228"/>
      <c r="ENC1" s="228"/>
      <c r="END1" s="228"/>
      <c r="ENE1" s="228"/>
      <c r="ENF1" s="228"/>
      <c r="ENG1" s="228"/>
      <c r="ENH1" s="228"/>
      <c r="ENI1" s="228"/>
      <c r="ENJ1" s="228"/>
      <c r="ENK1" s="228"/>
      <c r="ENL1" s="228"/>
      <c r="ENM1" s="228"/>
      <c r="ENN1" s="228"/>
      <c r="ENO1" s="228"/>
      <c r="ENP1" s="228"/>
      <c r="ENQ1" s="228"/>
      <c r="ENR1" s="228"/>
      <c r="ENS1" s="228"/>
      <c r="ENT1" s="228"/>
      <c r="ENU1" s="228"/>
      <c r="ENV1" s="228"/>
      <c r="ENW1" s="228"/>
      <c r="ENX1" s="228"/>
      <c r="ENY1" s="228"/>
      <c r="ENZ1" s="228"/>
      <c r="EOA1" s="228"/>
      <c r="EOB1" s="228"/>
      <c r="EOC1" s="228"/>
      <c r="EOD1" s="228"/>
      <c r="EOE1" s="228"/>
      <c r="EOF1" s="228"/>
      <c r="EOG1" s="228"/>
      <c r="EOH1" s="228"/>
      <c r="EOI1" s="228"/>
      <c r="EOJ1" s="228"/>
      <c r="EOK1" s="228"/>
      <c r="EOL1" s="228"/>
      <c r="EOM1" s="228"/>
      <c r="EON1" s="228"/>
      <c r="EOO1" s="228"/>
      <c r="EOP1" s="228"/>
      <c r="EOQ1" s="228"/>
      <c r="EOR1" s="228"/>
      <c r="EOS1" s="228"/>
      <c r="EOT1" s="228"/>
      <c r="EOU1" s="228"/>
      <c r="EOV1" s="228"/>
      <c r="EOW1" s="228"/>
      <c r="EOX1" s="228"/>
      <c r="EOY1" s="228"/>
      <c r="EOZ1" s="228"/>
      <c r="EPA1" s="228"/>
      <c r="EPB1" s="228"/>
      <c r="EPC1" s="228"/>
      <c r="EPD1" s="228"/>
      <c r="EPE1" s="228"/>
      <c r="EPF1" s="228"/>
      <c r="EPG1" s="228"/>
      <c r="EPH1" s="228"/>
      <c r="EPI1" s="228"/>
      <c r="EPJ1" s="228"/>
      <c r="EPK1" s="228"/>
      <c r="EPL1" s="228"/>
      <c r="EPM1" s="228"/>
      <c r="EPN1" s="228"/>
      <c r="EPO1" s="228"/>
      <c r="EPP1" s="228"/>
      <c r="EPQ1" s="228"/>
      <c r="EPR1" s="228"/>
      <c r="EPS1" s="228"/>
      <c r="EPT1" s="228"/>
      <c r="EPU1" s="228"/>
      <c r="EPV1" s="228"/>
      <c r="EPW1" s="228"/>
      <c r="EPX1" s="228"/>
      <c r="EPY1" s="228"/>
      <c r="EPZ1" s="228"/>
      <c r="EQA1" s="228"/>
      <c r="EQB1" s="228"/>
      <c r="EQC1" s="228"/>
      <c r="EQD1" s="228"/>
      <c r="EQE1" s="228"/>
      <c r="EQF1" s="228"/>
      <c r="EQG1" s="228"/>
      <c r="EQH1" s="228"/>
      <c r="EQI1" s="228"/>
      <c r="EQJ1" s="228"/>
      <c r="EQK1" s="228"/>
      <c r="EQL1" s="228"/>
      <c r="EQM1" s="228"/>
      <c r="EQN1" s="228"/>
      <c r="EQO1" s="228"/>
      <c r="EQP1" s="228"/>
      <c r="EQQ1" s="228"/>
      <c r="EQR1" s="228"/>
      <c r="EQS1" s="228"/>
      <c r="EQT1" s="228"/>
      <c r="EQU1" s="228"/>
      <c r="EQV1" s="228"/>
      <c r="EQW1" s="228"/>
      <c r="EQX1" s="228"/>
      <c r="EQY1" s="228"/>
      <c r="EQZ1" s="228"/>
      <c r="ERA1" s="228"/>
      <c r="ERB1" s="228"/>
      <c r="ERC1" s="228"/>
      <c r="ERD1" s="228"/>
      <c r="ERE1" s="228"/>
      <c r="ERF1" s="228"/>
      <c r="ERG1" s="228"/>
      <c r="ERH1" s="228"/>
      <c r="ERI1" s="228"/>
      <c r="ERJ1" s="228"/>
      <c r="ERK1" s="228"/>
      <c r="ERL1" s="228"/>
      <c r="ERM1" s="228"/>
      <c r="ERN1" s="228"/>
      <c r="ERO1" s="228"/>
      <c r="ERP1" s="228"/>
      <c r="ERQ1" s="228"/>
      <c r="ERR1" s="228"/>
      <c r="ERS1" s="228"/>
      <c r="ERT1" s="228"/>
      <c r="ERU1" s="228"/>
      <c r="ERV1" s="228"/>
      <c r="ERW1" s="228"/>
      <c r="ERX1" s="228"/>
      <c r="ERY1" s="228"/>
      <c r="ERZ1" s="228"/>
      <c r="ESA1" s="228"/>
      <c r="ESB1" s="228"/>
      <c r="ESC1" s="228"/>
      <c r="ESD1" s="228"/>
      <c r="ESE1" s="228"/>
      <c r="ESF1" s="228"/>
      <c r="ESG1" s="228"/>
      <c r="ESH1" s="228"/>
      <c r="ESI1" s="228"/>
      <c r="ESJ1" s="228"/>
      <c r="ESK1" s="228"/>
      <c r="ESL1" s="228"/>
      <c r="ESM1" s="228"/>
      <c r="ESN1" s="228"/>
      <c r="ESO1" s="228"/>
      <c r="ESP1" s="228"/>
      <c r="ESQ1" s="228"/>
      <c r="ESR1" s="228"/>
      <c r="ESS1" s="228"/>
      <c r="EST1" s="228"/>
      <c r="ESU1" s="228"/>
      <c r="ESV1" s="228"/>
      <c r="ESW1" s="228"/>
      <c r="ESX1" s="228"/>
      <c r="ESY1" s="228"/>
      <c r="ESZ1" s="228"/>
      <c r="ETA1" s="228"/>
      <c r="ETB1" s="228"/>
      <c r="ETC1" s="228"/>
      <c r="ETD1" s="228"/>
      <c r="ETE1" s="228"/>
      <c r="ETF1" s="228"/>
      <c r="ETG1" s="228"/>
      <c r="ETH1" s="228"/>
      <c r="ETI1" s="228"/>
      <c r="ETJ1" s="228"/>
      <c r="ETK1" s="228"/>
      <c r="ETL1" s="228"/>
      <c r="ETM1" s="228"/>
      <c r="ETN1" s="228"/>
      <c r="ETO1" s="228"/>
      <c r="ETP1" s="228"/>
      <c r="ETQ1" s="228"/>
      <c r="ETR1" s="228"/>
      <c r="ETS1" s="228"/>
      <c r="ETT1" s="228"/>
      <c r="ETU1" s="228"/>
      <c r="ETV1" s="228"/>
      <c r="ETW1" s="228"/>
      <c r="ETX1" s="228"/>
      <c r="ETY1" s="228"/>
      <c r="ETZ1" s="228"/>
      <c r="EUA1" s="228"/>
      <c r="EUB1" s="228"/>
      <c r="EUC1" s="228"/>
      <c r="EUD1" s="228"/>
      <c r="EUE1" s="228"/>
      <c r="EUF1" s="228"/>
      <c r="EUG1" s="228"/>
      <c r="EUH1" s="228"/>
      <c r="EUI1" s="228"/>
      <c r="EUJ1" s="228"/>
      <c r="EUK1" s="228"/>
      <c r="EUL1" s="228"/>
      <c r="EUM1" s="228"/>
      <c r="EUN1" s="228"/>
      <c r="EUO1" s="228"/>
      <c r="EUP1" s="228"/>
      <c r="EUQ1" s="228"/>
      <c r="EUR1" s="228"/>
      <c r="EUS1" s="228"/>
      <c r="EUT1" s="228"/>
      <c r="EUU1" s="228"/>
      <c r="EUV1" s="228"/>
      <c r="EUW1" s="228"/>
      <c r="EUX1" s="228"/>
      <c r="EUY1" s="228"/>
      <c r="EUZ1" s="228"/>
      <c r="EVA1" s="228"/>
      <c r="EVB1" s="228"/>
      <c r="EVC1" s="228"/>
      <c r="EVD1" s="228"/>
      <c r="EVE1" s="228"/>
      <c r="EVF1" s="228"/>
      <c r="EVG1" s="228"/>
      <c r="EVH1" s="228"/>
      <c r="EVI1" s="228"/>
      <c r="EVJ1" s="228"/>
      <c r="EVK1" s="228"/>
      <c r="EVL1" s="228"/>
      <c r="EVM1" s="228"/>
      <c r="EVN1" s="228"/>
      <c r="EVO1" s="228"/>
      <c r="EVP1" s="228"/>
      <c r="EVQ1" s="228"/>
      <c r="EVR1" s="228"/>
      <c r="EVS1" s="228"/>
      <c r="EVT1" s="228"/>
      <c r="EVU1" s="228"/>
      <c r="EVV1" s="228"/>
      <c r="EVW1" s="228"/>
      <c r="EVX1" s="228"/>
      <c r="EVY1" s="228"/>
      <c r="EVZ1" s="228"/>
      <c r="EWA1" s="228"/>
      <c r="EWB1" s="228"/>
      <c r="EWC1" s="228"/>
      <c r="EWD1" s="228"/>
      <c r="EWE1" s="228"/>
      <c r="EWF1" s="228"/>
      <c r="EWG1" s="228"/>
      <c r="EWH1" s="228"/>
      <c r="EWI1" s="228"/>
      <c r="EWJ1" s="228"/>
      <c r="EWK1" s="228"/>
      <c r="EWL1" s="228"/>
      <c r="EWM1" s="228"/>
      <c r="EWN1" s="228"/>
      <c r="EWO1" s="228"/>
      <c r="EWP1" s="228"/>
      <c r="EWQ1" s="228"/>
      <c r="EWR1" s="228"/>
      <c r="EWS1" s="228"/>
      <c r="EWT1" s="228"/>
      <c r="EWU1" s="228"/>
      <c r="EWV1" s="228"/>
      <c r="EWW1" s="228"/>
      <c r="EWX1" s="228"/>
      <c r="EWY1" s="228"/>
      <c r="EWZ1" s="228"/>
      <c r="EXA1" s="228"/>
      <c r="EXB1" s="228"/>
      <c r="EXC1" s="228"/>
      <c r="EXD1" s="228"/>
      <c r="EXE1" s="228"/>
      <c r="EXF1" s="228"/>
      <c r="EXG1" s="228"/>
      <c r="EXH1" s="228"/>
      <c r="EXI1" s="228"/>
      <c r="EXJ1" s="228"/>
      <c r="EXK1" s="228"/>
      <c r="EXL1" s="228"/>
      <c r="EXM1" s="228"/>
      <c r="EXN1" s="228"/>
      <c r="EXO1" s="228"/>
      <c r="EXP1" s="228"/>
      <c r="EXQ1" s="228"/>
      <c r="EXR1" s="228"/>
      <c r="EXS1" s="228"/>
      <c r="EXT1" s="228"/>
      <c r="EXU1" s="228"/>
      <c r="EXV1" s="228"/>
      <c r="EXW1" s="228"/>
      <c r="EXX1" s="228"/>
      <c r="EXY1" s="228"/>
      <c r="EXZ1" s="228"/>
      <c r="EYA1" s="228"/>
      <c r="EYB1" s="228"/>
      <c r="EYC1" s="228"/>
      <c r="EYD1" s="228"/>
      <c r="EYE1" s="228"/>
      <c r="EYF1" s="228"/>
      <c r="EYG1" s="228"/>
      <c r="EYH1" s="228"/>
      <c r="EYI1" s="228"/>
      <c r="EYJ1" s="228"/>
      <c r="EYK1" s="228"/>
      <c r="EYL1" s="228"/>
      <c r="EYM1" s="228"/>
      <c r="EYN1" s="228"/>
      <c r="EYO1" s="228"/>
      <c r="EYP1" s="228"/>
      <c r="EYQ1" s="228"/>
      <c r="EYR1" s="228"/>
      <c r="EYS1" s="228"/>
      <c r="EYT1" s="228"/>
      <c r="EYU1" s="228"/>
      <c r="EYV1" s="228"/>
      <c r="EYW1" s="228"/>
      <c r="EYX1" s="228"/>
      <c r="EYY1" s="228"/>
      <c r="EYZ1" s="228"/>
      <c r="EZA1" s="228"/>
      <c r="EZB1" s="228"/>
      <c r="EZC1" s="228"/>
      <c r="EZD1" s="228"/>
      <c r="EZE1" s="228"/>
      <c r="EZF1" s="228"/>
      <c r="EZG1" s="228"/>
      <c r="EZH1" s="228"/>
      <c r="EZI1" s="228"/>
      <c r="EZJ1" s="228"/>
      <c r="EZK1" s="228"/>
      <c r="EZL1" s="228"/>
      <c r="EZM1" s="228"/>
      <c r="EZN1" s="228"/>
      <c r="EZO1" s="228"/>
      <c r="EZP1" s="228"/>
      <c r="EZQ1" s="228"/>
      <c r="EZR1" s="228"/>
      <c r="EZS1" s="228"/>
      <c r="EZT1" s="228"/>
      <c r="EZU1" s="228"/>
      <c r="EZV1" s="228"/>
      <c r="EZW1" s="228"/>
      <c r="EZX1" s="228"/>
      <c r="EZY1" s="228"/>
      <c r="EZZ1" s="228"/>
      <c r="FAA1" s="228"/>
      <c r="FAB1" s="228"/>
      <c r="FAC1" s="228"/>
      <c r="FAD1" s="228"/>
      <c r="FAE1" s="228"/>
      <c r="FAF1" s="228"/>
      <c r="FAG1" s="228"/>
      <c r="FAH1" s="228"/>
      <c r="FAI1" s="228"/>
      <c r="FAJ1" s="228"/>
      <c r="FAK1" s="228"/>
      <c r="FAL1" s="228"/>
      <c r="FAM1" s="228"/>
      <c r="FAN1" s="228"/>
      <c r="FAO1" s="228"/>
      <c r="FAP1" s="228"/>
      <c r="FAQ1" s="228"/>
      <c r="FAR1" s="228"/>
      <c r="FAS1" s="228"/>
      <c r="FAT1" s="228"/>
      <c r="FAU1" s="228"/>
      <c r="FAV1" s="228"/>
      <c r="FAW1" s="228"/>
      <c r="FAX1" s="228"/>
      <c r="FAY1" s="228"/>
      <c r="FAZ1" s="228"/>
      <c r="FBA1" s="228"/>
      <c r="FBB1" s="228"/>
      <c r="FBC1" s="228"/>
      <c r="FBD1" s="228"/>
      <c r="FBE1" s="228"/>
      <c r="FBF1" s="228"/>
      <c r="FBG1" s="228"/>
      <c r="FBH1" s="228"/>
      <c r="FBI1" s="228"/>
      <c r="FBJ1" s="228"/>
      <c r="FBK1" s="228"/>
      <c r="FBL1" s="228"/>
      <c r="FBM1" s="228"/>
      <c r="FBN1" s="228"/>
      <c r="FBO1" s="228"/>
      <c r="FBP1" s="228"/>
      <c r="FBQ1" s="228"/>
      <c r="FBR1" s="228"/>
      <c r="FBS1" s="228"/>
      <c r="FBT1" s="228"/>
      <c r="FBU1" s="228"/>
      <c r="FBV1" s="228"/>
      <c r="FBW1" s="228"/>
      <c r="FBX1" s="228"/>
      <c r="FBY1" s="228"/>
      <c r="FBZ1" s="228"/>
      <c r="FCA1" s="228"/>
      <c r="FCB1" s="228"/>
      <c r="FCC1" s="228"/>
      <c r="FCD1" s="228"/>
      <c r="FCE1" s="228"/>
      <c r="FCF1" s="228"/>
      <c r="FCG1" s="228"/>
      <c r="FCH1" s="228"/>
      <c r="FCI1" s="228"/>
      <c r="FCJ1" s="228"/>
      <c r="FCK1" s="228"/>
      <c r="FCL1" s="228"/>
      <c r="FCM1" s="228"/>
      <c r="FCN1" s="228"/>
      <c r="FCO1" s="228"/>
      <c r="FCP1" s="228"/>
      <c r="FCQ1" s="228"/>
      <c r="FCR1" s="228"/>
      <c r="FCS1" s="228"/>
      <c r="FCT1" s="228"/>
      <c r="FCU1" s="228"/>
      <c r="FCV1" s="228"/>
      <c r="FCW1" s="228"/>
      <c r="FCX1" s="228"/>
      <c r="FCY1" s="228"/>
      <c r="FCZ1" s="228"/>
      <c r="FDA1" s="228"/>
      <c r="FDB1" s="228"/>
      <c r="FDC1" s="228"/>
      <c r="FDD1" s="228"/>
      <c r="FDE1" s="228"/>
      <c r="FDF1" s="228"/>
      <c r="FDG1" s="228"/>
      <c r="FDH1" s="228"/>
      <c r="FDI1" s="228"/>
      <c r="FDJ1" s="228"/>
      <c r="FDK1" s="228"/>
      <c r="FDL1" s="228"/>
      <c r="FDM1" s="228"/>
      <c r="FDN1" s="228"/>
      <c r="FDO1" s="228"/>
      <c r="FDP1" s="228"/>
      <c r="FDQ1" s="228"/>
      <c r="FDR1" s="228"/>
      <c r="FDS1" s="228"/>
      <c r="FDT1" s="228"/>
      <c r="FDU1" s="228"/>
      <c r="FDV1" s="228"/>
      <c r="FDW1" s="228"/>
      <c r="FDX1" s="228"/>
      <c r="FDY1" s="228"/>
      <c r="FDZ1" s="228"/>
      <c r="FEA1" s="228"/>
      <c r="FEB1" s="228"/>
      <c r="FEC1" s="228"/>
      <c r="FED1" s="228"/>
      <c r="FEE1" s="228"/>
      <c r="FEF1" s="228"/>
      <c r="FEG1" s="228"/>
      <c r="FEH1" s="228"/>
      <c r="FEI1" s="228"/>
      <c r="FEJ1" s="228"/>
      <c r="FEK1" s="228"/>
      <c r="FEL1" s="228"/>
      <c r="FEM1" s="228"/>
      <c r="FEN1" s="228"/>
      <c r="FEO1" s="228"/>
      <c r="FEP1" s="228"/>
      <c r="FEQ1" s="228"/>
      <c r="FER1" s="228"/>
      <c r="FES1" s="228"/>
      <c r="FET1" s="228"/>
      <c r="FEU1" s="228"/>
      <c r="FEV1" s="228"/>
      <c r="FEW1" s="228"/>
      <c r="FEX1" s="228"/>
      <c r="FEY1" s="228"/>
      <c r="FEZ1" s="228"/>
      <c r="FFA1" s="228"/>
      <c r="FFB1" s="228"/>
      <c r="FFC1" s="228"/>
      <c r="FFD1" s="228"/>
      <c r="FFE1" s="228"/>
      <c r="FFF1" s="228"/>
      <c r="FFG1" s="228"/>
      <c r="FFH1" s="228"/>
      <c r="FFI1" s="228"/>
      <c r="FFJ1" s="228"/>
      <c r="FFK1" s="228"/>
      <c r="FFL1" s="228"/>
      <c r="FFM1" s="228"/>
      <c r="FFN1" s="228"/>
      <c r="FFO1" s="228"/>
      <c r="FFP1" s="228"/>
      <c r="FFQ1" s="228"/>
      <c r="FFR1" s="228"/>
      <c r="FFS1" s="228"/>
      <c r="FFT1" s="228"/>
      <c r="FFU1" s="228"/>
      <c r="FFV1" s="228"/>
      <c r="FFW1" s="228"/>
      <c r="FFX1" s="228"/>
      <c r="FFY1" s="228"/>
      <c r="FFZ1" s="228"/>
      <c r="FGA1" s="228"/>
      <c r="FGB1" s="228"/>
      <c r="FGC1" s="228"/>
      <c r="FGD1" s="228"/>
      <c r="FGE1" s="228"/>
      <c r="FGF1" s="228"/>
      <c r="FGG1" s="228"/>
      <c r="FGH1" s="228"/>
      <c r="FGI1" s="228"/>
      <c r="FGJ1" s="228"/>
      <c r="FGK1" s="228"/>
      <c r="FGL1" s="228"/>
      <c r="FGM1" s="228"/>
      <c r="FGN1" s="228"/>
      <c r="FGO1" s="228"/>
      <c r="FGP1" s="228"/>
      <c r="FGQ1" s="228"/>
      <c r="FGR1" s="228"/>
      <c r="FGS1" s="228"/>
      <c r="FGT1" s="228"/>
      <c r="FGU1" s="228"/>
      <c r="FGV1" s="228"/>
      <c r="FGW1" s="228"/>
      <c r="FGX1" s="228"/>
      <c r="FGY1" s="228"/>
      <c r="FGZ1" s="228"/>
      <c r="FHA1" s="228"/>
      <c r="FHB1" s="228"/>
      <c r="FHC1" s="228"/>
      <c r="FHD1" s="228"/>
      <c r="FHE1" s="228"/>
      <c r="FHF1" s="228"/>
      <c r="FHG1" s="228"/>
      <c r="FHH1" s="228"/>
      <c r="FHI1" s="228"/>
      <c r="FHJ1" s="228"/>
      <c r="FHK1" s="228"/>
      <c r="FHL1" s="228"/>
      <c r="FHM1" s="228"/>
      <c r="FHN1" s="228"/>
      <c r="FHO1" s="228"/>
      <c r="FHP1" s="228"/>
      <c r="FHQ1" s="228"/>
      <c r="FHR1" s="228"/>
      <c r="FHS1" s="228"/>
      <c r="FHT1" s="228"/>
      <c r="FHU1" s="228"/>
      <c r="FHV1" s="228"/>
      <c r="FHW1" s="228"/>
      <c r="FHX1" s="228"/>
      <c r="FHY1" s="228"/>
      <c r="FHZ1" s="228"/>
      <c r="FIA1" s="228"/>
      <c r="FIB1" s="228"/>
      <c r="FIC1" s="228"/>
      <c r="FID1" s="228"/>
      <c r="FIE1" s="228"/>
      <c r="FIF1" s="228"/>
      <c r="FIG1" s="228"/>
      <c r="FIH1" s="228"/>
      <c r="FII1" s="228"/>
      <c r="FIJ1" s="228"/>
      <c r="FIK1" s="228"/>
      <c r="FIL1" s="228"/>
      <c r="FIM1" s="228"/>
      <c r="FIN1" s="228"/>
      <c r="FIO1" s="228"/>
      <c r="FIP1" s="228"/>
      <c r="FIQ1" s="228"/>
      <c r="FIR1" s="228"/>
      <c r="FIS1" s="228"/>
      <c r="FIT1" s="228"/>
      <c r="FIU1" s="228"/>
      <c r="FIV1" s="228"/>
      <c r="FIW1" s="228"/>
      <c r="FIX1" s="228"/>
      <c r="FIY1" s="228"/>
      <c r="FIZ1" s="228"/>
      <c r="FJA1" s="228"/>
      <c r="FJB1" s="228"/>
      <c r="FJC1" s="228"/>
      <c r="FJD1" s="228"/>
      <c r="FJE1" s="228"/>
      <c r="FJF1" s="228"/>
      <c r="FJG1" s="228"/>
      <c r="FJH1" s="228"/>
      <c r="FJI1" s="228"/>
      <c r="FJJ1" s="228"/>
      <c r="FJK1" s="228"/>
      <c r="FJL1" s="228"/>
      <c r="FJM1" s="228"/>
      <c r="FJN1" s="228"/>
      <c r="FJO1" s="228"/>
      <c r="FJP1" s="228"/>
      <c r="FJQ1" s="228"/>
      <c r="FJR1" s="228"/>
      <c r="FJS1" s="228"/>
      <c r="FJT1" s="228"/>
      <c r="FJU1" s="228"/>
      <c r="FJV1" s="228"/>
      <c r="FJW1" s="228"/>
      <c r="FJX1" s="228"/>
      <c r="FJY1" s="228"/>
      <c r="FJZ1" s="228"/>
      <c r="FKA1" s="228"/>
      <c r="FKB1" s="228"/>
      <c r="FKC1" s="228"/>
      <c r="FKD1" s="228"/>
      <c r="FKE1" s="228"/>
      <c r="FKF1" s="228"/>
      <c r="FKG1" s="228"/>
      <c r="FKH1" s="228"/>
      <c r="FKI1" s="228"/>
      <c r="FKJ1" s="228"/>
      <c r="FKK1" s="228"/>
      <c r="FKL1" s="228"/>
      <c r="FKM1" s="228"/>
      <c r="FKN1" s="228"/>
      <c r="FKO1" s="228"/>
      <c r="FKP1" s="228"/>
      <c r="FKQ1" s="228"/>
      <c r="FKR1" s="228"/>
      <c r="FKS1" s="228"/>
      <c r="FKT1" s="228"/>
      <c r="FKU1" s="228"/>
      <c r="FKV1" s="228"/>
      <c r="FKW1" s="228"/>
      <c r="FKX1" s="228"/>
      <c r="FKY1" s="228"/>
      <c r="FKZ1" s="228"/>
      <c r="FLA1" s="228"/>
      <c r="FLB1" s="228"/>
      <c r="FLC1" s="228"/>
      <c r="FLD1" s="228"/>
      <c r="FLE1" s="228"/>
      <c r="FLF1" s="228"/>
      <c r="FLG1" s="228"/>
      <c r="FLH1" s="228"/>
      <c r="FLI1" s="228"/>
      <c r="FLJ1" s="228"/>
      <c r="FLK1" s="228"/>
      <c r="FLL1" s="228"/>
      <c r="FLM1" s="228"/>
      <c r="FLN1" s="228"/>
      <c r="FLO1" s="228"/>
      <c r="FLP1" s="228"/>
      <c r="FLQ1" s="228"/>
      <c r="FLR1" s="228"/>
      <c r="FLS1" s="228"/>
      <c r="FLT1" s="228"/>
      <c r="FLU1" s="228"/>
      <c r="FLV1" s="228"/>
      <c r="FLW1" s="228"/>
      <c r="FLX1" s="228"/>
      <c r="FLY1" s="228"/>
      <c r="FLZ1" s="228"/>
      <c r="FMA1" s="228"/>
      <c r="FMB1" s="228"/>
      <c r="FMC1" s="228"/>
      <c r="FMD1" s="228"/>
      <c r="FME1" s="228"/>
      <c r="FMF1" s="228"/>
      <c r="FMG1" s="228"/>
      <c r="FMH1" s="228"/>
      <c r="FMI1" s="228"/>
      <c r="FMJ1" s="228"/>
      <c r="FMK1" s="228"/>
      <c r="FML1" s="228"/>
      <c r="FMM1" s="228"/>
      <c r="FMN1" s="228"/>
      <c r="FMO1" s="228"/>
      <c r="FMP1" s="228"/>
      <c r="FMQ1" s="228"/>
      <c r="FMR1" s="228"/>
      <c r="FMS1" s="228"/>
      <c r="FMT1" s="228"/>
      <c r="FMU1" s="228"/>
      <c r="FMV1" s="228"/>
      <c r="FMW1" s="228"/>
      <c r="FMX1" s="228"/>
      <c r="FMY1" s="228"/>
      <c r="FMZ1" s="228"/>
      <c r="FNA1" s="228"/>
      <c r="FNB1" s="228"/>
      <c r="FNC1" s="228"/>
      <c r="FND1" s="228"/>
      <c r="FNE1" s="228"/>
      <c r="FNF1" s="228"/>
      <c r="FNG1" s="228"/>
      <c r="FNH1" s="228"/>
      <c r="FNI1" s="228"/>
      <c r="FNJ1" s="228"/>
      <c r="FNK1" s="228"/>
      <c r="FNL1" s="228"/>
      <c r="FNM1" s="228"/>
      <c r="FNN1" s="228"/>
      <c r="FNO1" s="228"/>
      <c r="FNP1" s="228"/>
      <c r="FNQ1" s="228"/>
      <c r="FNR1" s="228"/>
      <c r="FNS1" s="228"/>
      <c r="FNT1" s="228"/>
      <c r="FNU1" s="228"/>
      <c r="FNV1" s="228"/>
      <c r="FNW1" s="228"/>
      <c r="FNX1" s="228"/>
      <c r="FNY1" s="228"/>
      <c r="FNZ1" s="228"/>
      <c r="FOA1" s="228"/>
      <c r="FOB1" s="228"/>
      <c r="FOC1" s="228"/>
      <c r="FOD1" s="228"/>
      <c r="FOE1" s="228"/>
      <c r="FOF1" s="228"/>
      <c r="FOG1" s="228"/>
      <c r="FOH1" s="228"/>
      <c r="FOI1" s="228"/>
      <c r="FOJ1" s="228"/>
      <c r="FOK1" s="228"/>
      <c r="FOL1" s="228"/>
      <c r="FOM1" s="228"/>
      <c r="FON1" s="228"/>
      <c r="FOO1" s="228"/>
      <c r="FOP1" s="228"/>
      <c r="FOQ1" s="228"/>
      <c r="FOR1" s="228"/>
      <c r="FOS1" s="228"/>
      <c r="FOT1" s="228"/>
      <c r="FOU1" s="228"/>
      <c r="FOV1" s="228"/>
      <c r="FOW1" s="228"/>
      <c r="FOX1" s="228"/>
      <c r="FOY1" s="228"/>
      <c r="FOZ1" s="228"/>
      <c r="FPA1" s="228"/>
      <c r="FPB1" s="228"/>
      <c r="FPC1" s="228"/>
      <c r="FPD1" s="228"/>
      <c r="FPE1" s="228"/>
      <c r="FPF1" s="228"/>
      <c r="FPG1" s="228"/>
      <c r="FPH1" s="228"/>
      <c r="FPI1" s="228"/>
      <c r="FPJ1" s="228"/>
      <c r="FPK1" s="228"/>
      <c r="FPL1" s="228"/>
      <c r="FPM1" s="228"/>
      <c r="FPN1" s="228"/>
      <c r="FPO1" s="228"/>
      <c r="FPP1" s="228"/>
      <c r="FPQ1" s="228"/>
      <c r="FPR1" s="228"/>
      <c r="FPS1" s="228"/>
      <c r="FPT1" s="228"/>
      <c r="FPU1" s="228"/>
      <c r="FPV1" s="228"/>
      <c r="FPW1" s="228"/>
      <c r="FPX1" s="228"/>
      <c r="FPY1" s="228"/>
      <c r="FPZ1" s="228"/>
      <c r="FQA1" s="228"/>
      <c r="FQB1" s="228"/>
      <c r="FQC1" s="228"/>
      <c r="FQD1" s="228"/>
      <c r="FQE1" s="228"/>
      <c r="FQF1" s="228"/>
      <c r="FQG1" s="228"/>
      <c r="FQH1" s="228"/>
      <c r="FQI1" s="228"/>
      <c r="FQJ1" s="228"/>
      <c r="FQK1" s="228"/>
      <c r="FQL1" s="228"/>
      <c r="FQM1" s="228"/>
      <c r="FQN1" s="228"/>
      <c r="FQO1" s="228"/>
      <c r="FQP1" s="228"/>
      <c r="FQQ1" s="228"/>
      <c r="FQR1" s="228"/>
      <c r="FQS1" s="228"/>
      <c r="FQT1" s="228"/>
      <c r="FQU1" s="228"/>
      <c r="FQV1" s="228"/>
      <c r="FQW1" s="228"/>
      <c r="FQX1" s="228"/>
      <c r="FQY1" s="228"/>
      <c r="FQZ1" s="228"/>
      <c r="FRA1" s="228"/>
      <c r="FRB1" s="228"/>
      <c r="FRC1" s="228"/>
      <c r="FRD1" s="228"/>
      <c r="FRE1" s="228"/>
      <c r="FRF1" s="228"/>
      <c r="FRG1" s="228"/>
      <c r="FRH1" s="228"/>
      <c r="FRI1" s="228"/>
      <c r="FRJ1" s="228"/>
      <c r="FRK1" s="228"/>
      <c r="FRL1" s="228"/>
      <c r="FRM1" s="228"/>
      <c r="FRN1" s="228"/>
      <c r="FRO1" s="228"/>
      <c r="FRP1" s="228"/>
      <c r="FRQ1" s="228"/>
      <c r="FRR1" s="228"/>
      <c r="FRS1" s="228"/>
      <c r="FRT1" s="228"/>
      <c r="FRU1" s="228"/>
      <c r="FRV1" s="228"/>
      <c r="FRW1" s="228"/>
      <c r="FRX1" s="228"/>
      <c r="FRY1" s="228"/>
      <c r="FRZ1" s="228"/>
      <c r="FSA1" s="228"/>
      <c r="FSB1" s="228"/>
      <c r="FSC1" s="228"/>
      <c r="FSD1" s="228"/>
      <c r="FSE1" s="228"/>
      <c r="FSF1" s="228"/>
      <c r="FSG1" s="228"/>
      <c r="FSH1" s="228"/>
      <c r="FSI1" s="228"/>
      <c r="FSJ1" s="228"/>
      <c r="FSK1" s="228"/>
      <c r="FSL1" s="228"/>
      <c r="FSM1" s="228"/>
      <c r="FSN1" s="228"/>
      <c r="FSO1" s="228"/>
      <c r="FSP1" s="228"/>
      <c r="FSQ1" s="228"/>
      <c r="FSR1" s="228"/>
      <c r="FSS1" s="228"/>
      <c r="FST1" s="228"/>
      <c r="FSU1" s="228"/>
      <c r="FSV1" s="228"/>
      <c r="FSW1" s="228"/>
      <c r="FSX1" s="228"/>
      <c r="FSY1" s="228"/>
      <c r="FSZ1" s="228"/>
      <c r="FTA1" s="228"/>
      <c r="FTB1" s="228"/>
      <c r="FTC1" s="228"/>
      <c r="FTD1" s="228"/>
      <c r="FTE1" s="228"/>
      <c r="FTF1" s="228"/>
      <c r="FTG1" s="228"/>
      <c r="FTH1" s="228"/>
      <c r="FTI1" s="228"/>
      <c r="FTJ1" s="228"/>
      <c r="FTK1" s="228"/>
      <c r="FTL1" s="228"/>
      <c r="FTM1" s="228"/>
      <c r="FTN1" s="228"/>
      <c r="FTO1" s="228"/>
      <c r="FTP1" s="228"/>
      <c r="FTQ1" s="228"/>
      <c r="FTR1" s="228"/>
      <c r="FTS1" s="228"/>
      <c r="FTT1" s="228"/>
      <c r="FTU1" s="228"/>
      <c r="FTV1" s="228"/>
      <c r="FTW1" s="228"/>
      <c r="FTX1" s="228"/>
      <c r="FTY1" s="228"/>
      <c r="FTZ1" s="228"/>
      <c r="FUA1" s="228"/>
      <c r="FUB1" s="228"/>
      <c r="FUC1" s="228"/>
      <c r="FUD1" s="228"/>
      <c r="FUE1" s="228"/>
      <c r="FUF1" s="228"/>
      <c r="FUG1" s="228"/>
      <c r="FUH1" s="228"/>
      <c r="FUI1" s="228"/>
      <c r="FUJ1" s="228"/>
      <c r="FUK1" s="228"/>
      <c r="FUL1" s="228"/>
      <c r="FUM1" s="228"/>
      <c r="FUN1" s="228"/>
      <c r="FUO1" s="228"/>
      <c r="FUP1" s="228"/>
      <c r="FUQ1" s="228"/>
      <c r="FUR1" s="228"/>
      <c r="FUS1" s="228"/>
      <c r="FUT1" s="228"/>
      <c r="FUU1" s="228"/>
      <c r="FUV1" s="228"/>
      <c r="FUW1" s="228"/>
      <c r="FUX1" s="228"/>
      <c r="FUY1" s="228"/>
      <c r="FUZ1" s="228"/>
      <c r="FVA1" s="228"/>
      <c r="FVB1" s="228"/>
      <c r="FVC1" s="228"/>
      <c r="FVD1" s="228"/>
      <c r="FVE1" s="228"/>
      <c r="FVF1" s="228"/>
      <c r="FVG1" s="228"/>
      <c r="FVH1" s="228"/>
      <c r="FVI1" s="228"/>
      <c r="FVJ1" s="228"/>
      <c r="FVK1" s="228"/>
      <c r="FVL1" s="228"/>
      <c r="FVM1" s="228"/>
      <c r="FVN1" s="228"/>
      <c r="FVO1" s="228"/>
      <c r="FVP1" s="228"/>
      <c r="FVQ1" s="228"/>
      <c r="FVR1" s="228"/>
      <c r="FVS1" s="228"/>
      <c r="FVT1" s="228"/>
      <c r="FVU1" s="228"/>
      <c r="FVV1" s="228"/>
      <c r="FVW1" s="228"/>
      <c r="FVX1" s="228"/>
      <c r="FVY1" s="228"/>
      <c r="FVZ1" s="228"/>
      <c r="FWA1" s="228"/>
      <c r="FWB1" s="228"/>
      <c r="FWC1" s="228"/>
      <c r="FWD1" s="228"/>
      <c r="FWE1" s="228"/>
      <c r="FWF1" s="228"/>
      <c r="FWG1" s="228"/>
      <c r="FWH1" s="228"/>
      <c r="FWI1" s="228"/>
      <c r="FWJ1" s="228"/>
      <c r="FWK1" s="228"/>
      <c r="FWL1" s="228"/>
      <c r="FWM1" s="228"/>
      <c r="FWN1" s="228"/>
      <c r="FWO1" s="228"/>
      <c r="FWP1" s="228"/>
      <c r="FWQ1" s="228"/>
      <c r="FWR1" s="228"/>
      <c r="FWS1" s="228"/>
      <c r="FWT1" s="228"/>
      <c r="FWU1" s="228"/>
      <c r="FWV1" s="228"/>
      <c r="FWW1" s="228"/>
      <c r="FWX1" s="228"/>
      <c r="FWY1" s="228"/>
      <c r="FWZ1" s="228"/>
      <c r="FXA1" s="228"/>
      <c r="FXB1" s="228"/>
      <c r="FXC1" s="228"/>
      <c r="FXD1" s="228"/>
      <c r="FXE1" s="228"/>
      <c r="FXF1" s="228"/>
      <c r="FXG1" s="228"/>
      <c r="FXH1" s="228"/>
      <c r="FXI1" s="228"/>
      <c r="FXJ1" s="228"/>
      <c r="FXK1" s="228"/>
      <c r="FXL1" s="228"/>
      <c r="FXM1" s="228"/>
      <c r="FXN1" s="228"/>
      <c r="FXO1" s="228"/>
      <c r="FXP1" s="228"/>
      <c r="FXQ1" s="228"/>
      <c r="FXR1" s="228"/>
      <c r="FXS1" s="228"/>
      <c r="FXT1" s="228"/>
      <c r="FXU1" s="228"/>
      <c r="FXV1" s="228"/>
      <c r="FXW1" s="228"/>
      <c r="FXX1" s="228"/>
      <c r="FXY1" s="228"/>
      <c r="FXZ1" s="228"/>
      <c r="FYA1" s="228"/>
      <c r="FYB1" s="228"/>
      <c r="FYC1" s="228"/>
      <c r="FYD1" s="228"/>
      <c r="FYE1" s="228"/>
      <c r="FYF1" s="228"/>
      <c r="FYG1" s="228"/>
      <c r="FYH1" s="228"/>
      <c r="FYI1" s="228"/>
      <c r="FYJ1" s="228"/>
      <c r="FYK1" s="228"/>
      <c r="FYL1" s="228"/>
      <c r="FYM1" s="228"/>
      <c r="FYN1" s="228"/>
      <c r="FYO1" s="228"/>
      <c r="FYP1" s="228"/>
      <c r="FYQ1" s="228"/>
      <c r="FYR1" s="228"/>
      <c r="FYS1" s="228"/>
      <c r="FYT1" s="228"/>
      <c r="FYU1" s="228"/>
      <c r="FYV1" s="228"/>
      <c r="FYW1" s="228"/>
      <c r="FYX1" s="228"/>
      <c r="FYY1" s="228"/>
      <c r="FYZ1" s="228"/>
      <c r="FZA1" s="228"/>
      <c r="FZB1" s="228"/>
      <c r="FZC1" s="228"/>
      <c r="FZD1" s="228"/>
      <c r="FZE1" s="228"/>
      <c r="FZF1" s="228"/>
      <c r="FZG1" s="228"/>
      <c r="FZH1" s="228"/>
      <c r="FZI1" s="228"/>
      <c r="FZJ1" s="228"/>
      <c r="FZK1" s="228"/>
      <c r="FZL1" s="228"/>
      <c r="FZM1" s="228"/>
      <c r="FZN1" s="228"/>
      <c r="FZO1" s="228"/>
      <c r="FZP1" s="228"/>
      <c r="FZQ1" s="228"/>
      <c r="FZR1" s="228"/>
      <c r="FZS1" s="228"/>
      <c r="FZT1" s="228"/>
      <c r="FZU1" s="228"/>
      <c r="FZV1" s="228"/>
      <c r="FZW1" s="228"/>
      <c r="FZX1" s="228"/>
      <c r="FZY1" s="228"/>
      <c r="FZZ1" s="228"/>
      <c r="GAA1" s="228"/>
      <c r="GAB1" s="228"/>
      <c r="GAC1" s="228"/>
      <c r="GAD1" s="228"/>
      <c r="GAE1" s="228"/>
      <c r="GAF1" s="228"/>
      <c r="GAG1" s="228"/>
      <c r="GAH1" s="228"/>
      <c r="GAI1" s="228"/>
      <c r="GAJ1" s="228"/>
      <c r="GAK1" s="228"/>
      <c r="GAL1" s="228"/>
      <c r="GAM1" s="228"/>
      <c r="GAN1" s="228"/>
      <c r="GAO1" s="228"/>
      <c r="GAP1" s="228"/>
      <c r="GAQ1" s="228"/>
      <c r="GAR1" s="228"/>
      <c r="GAS1" s="228"/>
      <c r="GAT1" s="228"/>
      <c r="GAU1" s="228"/>
      <c r="GAV1" s="228"/>
      <c r="GAW1" s="228"/>
      <c r="GAX1" s="228"/>
      <c r="GAY1" s="228"/>
      <c r="GAZ1" s="228"/>
      <c r="GBA1" s="228"/>
      <c r="GBB1" s="228"/>
      <c r="GBC1" s="228"/>
      <c r="GBD1" s="228"/>
      <c r="GBE1" s="228"/>
      <c r="GBF1" s="228"/>
      <c r="GBG1" s="228"/>
      <c r="GBH1" s="228"/>
      <c r="GBI1" s="228"/>
      <c r="GBJ1" s="228"/>
      <c r="GBK1" s="228"/>
      <c r="GBL1" s="228"/>
      <c r="GBM1" s="228"/>
      <c r="GBN1" s="228"/>
      <c r="GBO1" s="228"/>
      <c r="GBP1" s="228"/>
      <c r="GBQ1" s="228"/>
      <c r="GBR1" s="228"/>
      <c r="GBS1" s="228"/>
      <c r="GBT1" s="228"/>
      <c r="GBU1" s="228"/>
      <c r="GBV1" s="228"/>
      <c r="GBW1" s="228"/>
      <c r="GBX1" s="228"/>
      <c r="GBY1" s="228"/>
      <c r="GBZ1" s="228"/>
      <c r="GCA1" s="228"/>
      <c r="GCB1" s="228"/>
      <c r="GCC1" s="228"/>
      <c r="GCD1" s="228"/>
      <c r="GCE1" s="228"/>
      <c r="GCF1" s="228"/>
      <c r="GCG1" s="228"/>
      <c r="GCH1" s="228"/>
      <c r="GCI1" s="228"/>
      <c r="GCJ1" s="228"/>
      <c r="GCK1" s="228"/>
      <c r="GCL1" s="228"/>
      <c r="GCM1" s="228"/>
      <c r="GCN1" s="228"/>
      <c r="GCO1" s="228"/>
      <c r="GCP1" s="228"/>
      <c r="GCQ1" s="228"/>
      <c r="GCR1" s="228"/>
      <c r="GCS1" s="228"/>
      <c r="GCT1" s="228"/>
      <c r="GCU1" s="228"/>
      <c r="GCV1" s="228"/>
      <c r="GCW1" s="228"/>
      <c r="GCX1" s="228"/>
      <c r="GCY1" s="228"/>
      <c r="GCZ1" s="228"/>
      <c r="GDA1" s="228"/>
      <c r="GDB1" s="228"/>
      <c r="GDC1" s="228"/>
      <c r="GDD1" s="228"/>
      <c r="GDE1" s="228"/>
      <c r="GDF1" s="228"/>
      <c r="GDG1" s="228"/>
      <c r="GDH1" s="228"/>
      <c r="GDI1" s="228"/>
      <c r="GDJ1" s="228"/>
      <c r="GDK1" s="228"/>
      <c r="GDL1" s="228"/>
      <c r="GDM1" s="228"/>
      <c r="GDN1" s="228"/>
      <c r="GDO1" s="228"/>
      <c r="GDP1" s="228"/>
      <c r="GDQ1" s="228"/>
      <c r="GDR1" s="228"/>
      <c r="GDS1" s="228"/>
      <c r="GDT1" s="228"/>
      <c r="GDU1" s="228"/>
      <c r="GDV1" s="228"/>
      <c r="GDW1" s="228"/>
      <c r="GDX1" s="228"/>
      <c r="GDY1" s="228"/>
      <c r="GDZ1" s="228"/>
      <c r="GEA1" s="228"/>
      <c r="GEB1" s="228"/>
      <c r="GEC1" s="228"/>
      <c r="GED1" s="228"/>
      <c r="GEE1" s="228"/>
      <c r="GEF1" s="228"/>
      <c r="GEG1" s="228"/>
      <c r="GEH1" s="228"/>
      <c r="GEI1" s="228"/>
      <c r="GEJ1" s="228"/>
      <c r="GEK1" s="228"/>
      <c r="GEL1" s="228"/>
      <c r="GEM1" s="228"/>
      <c r="GEN1" s="228"/>
      <c r="GEO1" s="228"/>
      <c r="GEP1" s="228"/>
      <c r="GEQ1" s="228"/>
      <c r="GER1" s="228"/>
      <c r="GES1" s="228"/>
      <c r="GET1" s="228"/>
      <c r="GEU1" s="228"/>
      <c r="GEV1" s="228"/>
      <c r="GEW1" s="228"/>
      <c r="GEX1" s="228"/>
      <c r="GEY1" s="228"/>
      <c r="GEZ1" s="228"/>
      <c r="GFA1" s="228"/>
      <c r="GFB1" s="228"/>
      <c r="GFC1" s="228"/>
      <c r="GFD1" s="228"/>
      <c r="GFE1" s="228"/>
      <c r="GFF1" s="228"/>
      <c r="GFG1" s="228"/>
      <c r="GFH1" s="228"/>
      <c r="GFI1" s="228"/>
      <c r="GFJ1" s="228"/>
      <c r="GFK1" s="228"/>
      <c r="GFL1" s="228"/>
      <c r="GFM1" s="228"/>
      <c r="GFN1" s="228"/>
      <c r="GFO1" s="228"/>
      <c r="GFP1" s="228"/>
      <c r="GFQ1" s="228"/>
      <c r="GFR1" s="228"/>
      <c r="GFS1" s="228"/>
      <c r="GFT1" s="228"/>
      <c r="GFU1" s="228"/>
      <c r="GFV1" s="228"/>
      <c r="GFW1" s="228"/>
      <c r="GFX1" s="228"/>
      <c r="GFY1" s="228"/>
      <c r="GFZ1" s="228"/>
      <c r="GGA1" s="228"/>
      <c r="GGB1" s="228"/>
      <c r="GGC1" s="228"/>
      <c r="GGD1" s="228"/>
      <c r="GGE1" s="228"/>
      <c r="GGF1" s="228"/>
      <c r="GGG1" s="228"/>
      <c r="GGH1" s="228"/>
      <c r="GGI1" s="228"/>
      <c r="GGJ1" s="228"/>
      <c r="GGK1" s="228"/>
      <c r="GGL1" s="228"/>
      <c r="GGM1" s="228"/>
      <c r="GGN1" s="228"/>
      <c r="GGO1" s="228"/>
      <c r="GGP1" s="228"/>
      <c r="GGQ1" s="228"/>
      <c r="GGR1" s="228"/>
      <c r="GGS1" s="228"/>
      <c r="GGT1" s="228"/>
      <c r="GGU1" s="228"/>
      <c r="GGV1" s="228"/>
      <c r="GGW1" s="228"/>
      <c r="GGX1" s="228"/>
      <c r="GGY1" s="228"/>
      <c r="GGZ1" s="228"/>
      <c r="GHA1" s="228"/>
      <c r="GHB1" s="228"/>
      <c r="GHC1" s="228"/>
      <c r="GHD1" s="228"/>
      <c r="GHE1" s="228"/>
      <c r="GHF1" s="228"/>
      <c r="GHG1" s="228"/>
      <c r="GHH1" s="228"/>
      <c r="GHI1" s="228"/>
      <c r="GHJ1" s="228"/>
      <c r="GHK1" s="228"/>
      <c r="GHL1" s="228"/>
      <c r="GHM1" s="228"/>
      <c r="GHN1" s="228"/>
      <c r="GHO1" s="228"/>
      <c r="GHP1" s="228"/>
      <c r="GHQ1" s="228"/>
      <c r="GHR1" s="228"/>
      <c r="GHS1" s="228"/>
      <c r="GHT1" s="228"/>
      <c r="GHU1" s="228"/>
      <c r="GHV1" s="228"/>
      <c r="GHW1" s="228"/>
      <c r="GHX1" s="228"/>
      <c r="GHY1" s="228"/>
      <c r="GHZ1" s="228"/>
      <c r="GIA1" s="228"/>
      <c r="GIB1" s="228"/>
      <c r="GIC1" s="228"/>
      <c r="GID1" s="228"/>
      <c r="GIE1" s="228"/>
      <c r="GIF1" s="228"/>
      <c r="GIG1" s="228"/>
      <c r="GIH1" s="228"/>
      <c r="GII1" s="228"/>
      <c r="GIJ1" s="228"/>
      <c r="GIK1" s="228"/>
      <c r="GIL1" s="228"/>
      <c r="GIM1" s="228"/>
      <c r="GIN1" s="228"/>
      <c r="GIO1" s="228"/>
      <c r="GIP1" s="228"/>
      <c r="GIQ1" s="228"/>
      <c r="GIR1" s="228"/>
      <c r="GIS1" s="228"/>
      <c r="GIT1" s="228"/>
      <c r="GIU1" s="228"/>
      <c r="GIV1" s="228"/>
      <c r="GIW1" s="228"/>
      <c r="GIX1" s="228"/>
      <c r="GIY1" s="228"/>
      <c r="GIZ1" s="228"/>
      <c r="GJA1" s="228"/>
      <c r="GJB1" s="228"/>
      <c r="GJC1" s="228"/>
      <c r="GJD1" s="228"/>
      <c r="GJE1" s="228"/>
      <c r="GJF1" s="228"/>
      <c r="GJG1" s="228"/>
      <c r="GJH1" s="228"/>
      <c r="GJI1" s="228"/>
      <c r="GJJ1" s="228"/>
      <c r="GJK1" s="228"/>
      <c r="GJL1" s="228"/>
      <c r="GJM1" s="228"/>
      <c r="GJN1" s="228"/>
      <c r="GJO1" s="228"/>
      <c r="GJP1" s="228"/>
      <c r="GJQ1" s="228"/>
      <c r="GJR1" s="228"/>
      <c r="GJS1" s="228"/>
      <c r="GJT1" s="228"/>
      <c r="GJU1" s="228"/>
      <c r="GJV1" s="228"/>
      <c r="GJW1" s="228"/>
      <c r="GJX1" s="228"/>
      <c r="GJY1" s="228"/>
      <c r="GJZ1" s="228"/>
      <c r="GKA1" s="228"/>
      <c r="GKB1" s="228"/>
      <c r="GKC1" s="228"/>
      <c r="GKD1" s="228"/>
      <c r="GKE1" s="228"/>
      <c r="GKF1" s="228"/>
      <c r="GKG1" s="228"/>
      <c r="GKH1" s="228"/>
      <c r="GKI1" s="228"/>
      <c r="GKJ1" s="228"/>
      <c r="GKK1" s="228"/>
      <c r="GKL1" s="228"/>
      <c r="GKM1" s="228"/>
      <c r="GKN1" s="228"/>
      <c r="GKO1" s="228"/>
      <c r="GKP1" s="228"/>
      <c r="GKQ1" s="228"/>
      <c r="GKR1" s="228"/>
      <c r="GKS1" s="228"/>
      <c r="GKT1" s="228"/>
      <c r="GKU1" s="228"/>
      <c r="GKV1" s="228"/>
      <c r="GKW1" s="228"/>
      <c r="GKX1" s="228"/>
      <c r="GKY1" s="228"/>
      <c r="GKZ1" s="228"/>
      <c r="GLA1" s="228"/>
      <c r="GLB1" s="228"/>
      <c r="GLC1" s="228"/>
      <c r="GLD1" s="228"/>
      <c r="GLE1" s="228"/>
      <c r="GLF1" s="228"/>
      <c r="GLG1" s="228"/>
      <c r="GLH1" s="228"/>
      <c r="GLI1" s="228"/>
      <c r="GLJ1" s="228"/>
      <c r="GLK1" s="228"/>
      <c r="GLL1" s="228"/>
      <c r="GLM1" s="228"/>
      <c r="GLN1" s="228"/>
      <c r="GLO1" s="228"/>
      <c r="GLP1" s="228"/>
      <c r="GLQ1" s="228"/>
      <c r="GLR1" s="228"/>
      <c r="GLS1" s="228"/>
      <c r="GLT1" s="228"/>
      <c r="GLU1" s="228"/>
      <c r="GLV1" s="228"/>
      <c r="GLW1" s="228"/>
      <c r="GLX1" s="228"/>
      <c r="GLY1" s="228"/>
      <c r="GLZ1" s="228"/>
      <c r="GMA1" s="228"/>
      <c r="GMB1" s="228"/>
      <c r="GMC1" s="228"/>
      <c r="GMD1" s="228"/>
      <c r="GME1" s="228"/>
      <c r="GMF1" s="228"/>
      <c r="GMG1" s="228"/>
      <c r="GMH1" s="228"/>
      <c r="GMI1" s="228"/>
      <c r="GMJ1" s="228"/>
      <c r="GMK1" s="228"/>
      <c r="GML1" s="228"/>
      <c r="GMM1" s="228"/>
      <c r="GMN1" s="228"/>
      <c r="GMO1" s="228"/>
      <c r="GMP1" s="228"/>
      <c r="GMQ1" s="228"/>
      <c r="GMR1" s="228"/>
      <c r="GMS1" s="228"/>
      <c r="GMT1" s="228"/>
      <c r="GMU1" s="228"/>
      <c r="GMV1" s="228"/>
      <c r="GMW1" s="228"/>
      <c r="GMX1" s="228"/>
      <c r="GMY1" s="228"/>
      <c r="GMZ1" s="228"/>
      <c r="GNA1" s="228"/>
      <c r="GNB1" s="228"/>
      <c r="GNC1" s="228"/>
      <c r="GND1" s="228"/>
      <c r="GNE1" s="228"/>
      <c r="GNF1" s="228"/>
      <c r="GNG1" s="228"/>
      <c r="GNH1" s="228"/>
      <c r="GNI1" s="228"/>
      <c r="GNJ1" s="228"/>
      <c r="GNK1" s="228"/>
      <c r="GNL1" s="228"/>
      <c r="GNM1" s="228"/>
      <c r="GNN1" s="228"/>
      <c r="GNO1" s="228"/>
      <c r="GNP1" s="228"/>
      <c r="GNQ1" s="228"/>
      <c r="GNR1" s="228"/>
      <c r="GNS1" s="228"/>
      <c r="GNT1" s="228"/>
      <c r="GNU1" s="228"/>
      <c r="GNV1" s="228"/>
      <c r="GNW1" s="228"/>
      <c r="GNX1" s="228"/>
      <c r="GNY1" s="228"/>
      <c r="GNZ1" s="228"/>
      <c r="GOA1" s="228"/>
      <c r="GOB1" s="228"/>
      <c r="GOC1" s="228"/>
      <c r="GOD1" s="228"/>
      <c r="GOE1" s="228"/>
      <c r="GOF1" s="228"/>
      <c r="GOG1" s="228"/>
      <c r="GOH1" s="228"/>
      <c r="GOI1" s="228"/>
      <c r="GOJ1" s="228"/>
      <c r="GOK1" s="228"/>
      <c r="GOL1" s="228"/>
      <c r="GOM1" s="228"/>
      <c r="GON1" s="228"/>
      <c r="GOO1" s="228"/>
      <c r="GOP1" s="228"/>
      <c r="GOQ1" s="228"/>
      <c r="GOR1" s="228"/>
      <c r="GOS1" s="228"/>
      <c r="GOT1" s="228"/>
      <c r="GOU1" s="228"/>
      <c r="GOV1" s="228"/>
      <c r="GOW1" s="228"/>
      <c r="GOX1" s="228"/>
      <c r="GOY1" s="228"/>
      <c r="GOZ1" s="228"/>
      <c r="GPA1" s="228"/>
      <c r="GPB1" s="228"/>
      <c r="GPC1" s="228"/>
      <c r="GPD1" s="228"/>
      <c r="GPE1" s="228"/>
      <c r="GPF1" s="228"/>
      <c r="GPG1" s="228"/>
      <c r="GPH1" s="228"/>
      <c r="GPI1" s="228"/>
      <c r="GPJ1" s="228"/>
      <c r="GPK1" s="228"/>
      <c r="GPL1" s="228"/>
      <c r="GPM1" s="228"/>
      <c r="GPN1" s="228"/>
      <c r="GPO1" s="228"/>
      <c r="GPP1" s="228"/>
      <c r="GPQ1" s="228"/>
      <c r="GPR1" s="228"/>
      <c r="GPS1" s="228"/>
      <c r="GPT1" s="228"/>
      <c r="GPU1" s="228"/>
      <c r="GPV1" s="228"/>
      <c r="GPW1" s="228"/>
      <c r="GPX1" s="228"/>
      <c r="GPY1" s="228"/>
      <c r="GPZ1" s="228"/>
      <c r="GQA1" s="228"/>
      <c r="GQB1" s="228"/>
      <c r="GQC1" s="228"/>
      <c r="GQD1" s="228"/>
      <c r="GQE1" s="228"/>
      <c r="GQF1" s="228"/>
      <c r="GQG1" s="228"/>
      <c r="GQH1" s="228"/>
      <c r="GQI1" s="228"/>
      <c r="GQJ1" s="228"/>
      <c r="GQK1" s="228"/>
      <c r="GQL1" s="228"/>
      <c r="GQM1" s="228"/>
      <c r="GQN1" s="228"/>
      <c r="GQO1" s="228"/>
      <c r="GQP1" s="228"/>
      <c r="GQQ1" s="228"/>
      <c r="GQR1" s="228"/>
      <c r="GQS1" s="228"/>
      <c r="GQT1" s="228"/>
      <c r="GQU1" s="228"/>
      <c r="GQV1" s="228"/>
      <c r="GQW1" s="228"/>
      <c r="GQX1" s="228"/>
      <c r="GQY1" s="228"/>
      <c r="GQZ1" s="228"/>
      <c r="GRA1" s="228"/>
      <c r="GRB1" s="228"/>
      <c r="GRC1" s="228"/>
      <c r="GRD1" s="228"/>
      <c r="GRE1" s="228"/>
      <c r="GRF1" s="228"/>
      <c r="GRG1" s="228"/>
      <c r="GRH1" s="228"/>
      <c r="GRI1" s="228"/>
      <c r="GRJ1" s="228"/>
      <c r="GRK1" s="228"/>
      <c r="GRL1" s="228"/>
      <c r="GRM1" s="228"/>
      <c r="GRN1" s="228"/>
      <c r="GRO1" s="228"/>
      <c r="GRP1" s="228"/>
      <c r="GRQ1" s="228"/>
      <c r="GRR1" s="228"/>
      <c r="GRS1" s="228"/>
      <c r="GRT1" s="228"/>
      <c r="GRU1" s="228"/>
      <c r="GRV1" s="228"/>
      <c r="GRW1" s="228"/>
      <c r="GRX1" s="228"/>
      <c r="GRY1" s="228"/>
      <c r="GRZ1" s="228"/>
      <c r="GSA1" s="228"/>
      <c r="GSB1" s="228"/>
      <c r="GSC1" s="228"/>
      <c r="GSD1" s="228"/>
      <c r="GSE1" s="228"/>
      <c r="GSF1" s="228"/>
      <c r="GSG1" s="228"/>
      <c r="GSH1" s="228"/>
      <c r="GSI1" s="228"/>
      <c r="GSJ1" s="228"/>
      <c r="GSK1" s="228"/>
      <c r="GSL1" s="228"/>
      <c r="GSM1" s="228"/>
      <c r="GSN1" s="228"/>
      <c r="GSO1" s="228"/>
      <c r="GSP1" s="228"/>
      <c r="GSQ1" s="228"/>
      <c r="GSR1" s="228"/>
      <c r="GSS1" s="228"/>
      <c r="GST1" s="228"/>
      <c r="GSU1" s="228"/>
      <c r="GSV1" s="228"/>
      <c r="GSW1" s="228"/>
      <c r="GSX1" s="228"/>
      <c r="GSY1" s="228"/>
      <c r="GSZ1" s="228"/>
      <c r="GTA1" s="228"/>
      <c r="GTB1" s="228"/>
      <c r="GTC1" s="228"/>
      <c r="GTD1" s="228"/>
      <c r="GTE1" s="228"/>
      <c r="GTF1" s="228"/>
      <c r="GTG1" s="228"/>
      <c r="GTH1" s="228"/>
      <c r="GTI1" s="228"/>
      <c r="GTJ1" s="228"/>
      <c r="GTK1" s="228"/>
      <c r="GTL1" s="228"/>
      <c r="GTM1" s="228"/>
      <c r="GTN1" s="228"/>
      <c r="GTO1" s="228"/>
      <c r="GTP1" s="228"/>
      <c r="GTQ1" s="228"/>
      <c r="GTR1" s="228"/>
      <c r="GTS1" s="228"/>
      <c r="GTT1" s="228"/>
      <c r="GTU1" s="228"/>
      <c r="GTV1" s="228"/>
      <c r="GTW1" s="228"/>
      <c r="GTX1" s="228"/>
      <c r="GTY1" s="228"/>
      <c r="GTZ1" s="228"/>
      <c r="GUA1" s="228"/>
      <c r="GUB1" s="228"/>
      <c r="GUC1" s="228"/>
      <c r="GUD1" s="228"/>
      <c r="GUE1" s="228"/>
      <c r="GUF1" s="228"/>
      <c r="GUG1" s="228"/>
      <c r="GUH1" s="228"/>
      <c r="GUI1" s="228"/>
      <c r="GUJ1" s="228"/>
      <c r="GUK1" s="228"/>
      <c r="GUL1" s="228"/>
      <c r="GUM1" s="228"/>
      <c r="GUN1" s="228"/>
      <c r="GUO1" s="228"/>
      <c r="GUP1" s="228"/>
      <c r="GUQ1" s="228"/>
      <c r="GUR1" s="228"/>
      <c r="GUS1" s="228"/>
      <c r="GUT1" s="228"/>
      <c r="GUU1" s="228"/>
      <c r="GUV1" s="228"/>
      <c r="GUW1" s="228"/>
      <c r="GUX1" s="228"/>
      <c r="GUY1" s="228"/>
      <c r="GUZ1" s="228"/>
      <c r="GVA1" s="228"/>
      <c r="GVB1" s="228"/>
      <c r="GVC1" s="228"/>
      <c r="GVD1" s="228"/>
      <c r="GVE1" s="228"/>
      <c r="GVF1" s="228"/>
      <c r="GVG1" s="228"/>
      <c r="GVH1" s="228"/>
      <c r="GVI1" s="228"/>
      <c r="GVJ1" s="228"/>
      <c r="GVK1" s="228"/>
      <c r="GVL1" s="228"/>
      <c r="GVM1" s="228"/>
      <c r="GVN1" s="228"/>
      <c r="GVO1" s="228"/>
      <c r="GVP1" s="228"/>
      <c r="GVQ1" s="228"/>
      <c r="GVR1" s="228"/>
      <c r="GVS1" s="228"/>
      <c r="GVT1" s="228"/>
      <c r="GVU1" s="228"/>
      <c r="GVV1" s="228"/>
      <c r="GVW1" s="228"/>
      <c r="GVX1" s="228"/>
      <c r="GVY1" s="228"/>
      <c r="GVZ1" s="228"/>
      <c r="GWA1" s="228"/>
      <c r="GWB1" s="228"/>
      <c r="GWC1" s="228"/>
      <c r="GWD1" s="228"/>
      <c r="GWE1" s="228"/>
      <c r="GWF1" s="228"/>
      <c r="GWG1" s="228"/>
      <c r="GWH1" s="228"/>
      <c r="GWI1" s="228"/>
      <c r="GWJ1" s="228"/>
      <c r="GWK1" s="228"/>
      <c r="GWL1" s="228"/>
      <c r="GWM1" s="228"/>
      <c r="GWN1" s="228"/>
      <c r="GWO1" s="228"/>
      <c r="GWP1" s="228"/>
      <c r="GWQ1" s="228"/>
      <c r="GWR1" s="228"/>
      <c r="GWS1" s="228"/>
      <c r="GWT1" s="228"/>
      <c r="GWU1" s="228"/>
      <c r="GWV1" s="228"/>
      <c r="GWW1" s="228"/>
      <c r="GWX1" s="228"/>
      <c r="GWY1" s="228"/>
      <c r="GWZ1" s="228"/>
      <c r="GXA1" s="228"/>
      <c r="GXB1" s="228"/>
      <c r="GXC1" s="228"/>
      <c r="GXD1" s="228"/>
      <c r="GXE1" s="228"/>
      <c r="GXF1" s="228"/>
      <c r="GXG1" s="228"/>
      <c r="GXH1" s="228"/>
      <c r="GXI1" s="228"/>
      <c r="GXJ1" s="228"/>
      <c r="GXK1" s="228"/>
      <c r="GXL1" s="228"/>
      <c r="GXM1" s="228"/>
      <c r="GXN1" s="228"/>
      <c r="GXO1" s="228"/>
      <c r="GXP1" s="228"/>
      <c r="GXQ1" s="228"/>
      <c r="GXR1" s="228"/>
      <c r="GXS1" s="228"/>
      <c r="GXT1" s="228"/>
      <c r="GXU1" s="228"/>
      <c r="GXV1" s="228"/>
      <c r="GXW1" s="228"/>
      <c r="GXX1" s="228"/>
      <c r="GXY1" s="228"/>
      <c r="GXZ1" s="228"/>
      <c r="GYA1" s="228"/>
      <c r="GYB1" s="228"/>
      <c r="GYC1" s="228"/>
      <c r="GYD1" s="228"/>
      <c r="GYE1" s="228"/>
      <c r="GYF1" s="228"/>
      <c r="GYG1" s="228"/>
      <c r="GYH1" s="228"/>
      <c r="GYI1" s="228"/>
      <c r="GYJ1" s="228"/>
      <c r="GYK1" s="228"/>
      <c r="GYL1" s="228"/>
      <c r="GYM1" s="228"/>
      <c r="GYN1" s="228"/>
      <c r="GYO1" s="228"/>
      <c r="GYP1" s="228"/>
      <c r="GYQ1" s="228"/>
      <c r="GYR1" s="228"/>
      <c r="GYS1" s="228"/>
      <c r="GYT1" s="228"/>
      <c r="GYU1" s="228"/>
      <c r="GYV1" s="228"/>
      <c r="GYW1" s="228"/>
      <c r="GYX1" s="228"/>
      <c r="GYY1" s="228"/>
      <c r="GYZ1" s="228"/>
      <c r="GZA1" s="228"/>
      <c r="GZB1" s="228"/>
      <c r="GZC1" s="228"/>
      <c r="GZD1" s="228"/>
      <c r="GZE1" s="228"/>
      <c r="GZF1" s="228"/>
      <c r="GZG1" s="228"/>
      <c r="GZH1" s="228"/>
      <c r="GZI1" s="228"/>
      <c r="GZJ1" s="228"/>
      <c r="GZK1" s="228"/>
      <c r="GZL1" s="228"/>
      <c r="GZM1" s="228"/>
      <c r="GZN1" s="228"/>
      <c r="GZO1" s="228"/>
      <c r="GZP1" s="228"/>
      <c r="GZQ1" s="228"/>
      <c r="GZR1" s="228"/>
      <c r="GZS1" s="228"/>
      <c r="GZT1" s="228"/>
      <c r="GZU1" s="228"/>
      <c r="GZV1" s="228"/>
      <c r="GZW1" s="228"/>
      <c r="GZX1" s="228"/>
      <c r="GZY1" s="228"/>
      <c r="GZZ1" s="228"/>
      <c r="HAA1" s="228"/>
      <c r="HAB1" s="228"/>
      <c r="HAC1" s="228"/>
      <c r="HAD1" s="228"/>
      <c r="HAE1" s="228"/>
      <c r="HAF1" s="228"/>
      <c r="HAG1" s="228"/>
      <c r="HAH1" s="228"/>
      <c r="HAI1" s="228"/>
      <c r="HAJ1" s="228"/>
      <c r="HAK1" s="228"/>
      <c r="HAL1" s="228"/>
      <c r="HAM1" s="228"/>
      <c r="HAN1" s="228"/>
      <c r="HAO1" s="228"/>
      <c r="HAP1" s="228"/>
      <c r="HAQ1" s="228"/>
      <c r="HAR1" s="228"/>
      <c r="HAS1" s="228"/>
      <c r="HAT1" s="228"/>
      <c r="HAU1" s="228"/>
      <c r="HAV1" s="228"/>
      <c r="HAW1" s="228"/>
      <c r="HAX1" s="228"/>
      <c r="HAY1" s="228"/>
      <c r="HAZ1" s="228"/>
      <c r="HBA1" s="228"/>
      <c r="HBB1" s="228"/>
      <c r="HBC1" s="228"/>
      <c r="HBD1" s="228"/>
      <c r="HBE1" s="228"/>
      <c r="HBF1" s="228"/>
      <c r="HBG1" s="228"/>
      <c r="HBH1" s="228"/>
      <c r="HBI1" s="228"/>
      <c r="HBJ1" s="228"/>
      <c r="HBK1" s="228"/>
      <c r="HBL1" s="228"/>
      <c r="HBM1" s="228"/>
      <c r="HBN1" s="228"/>
      <c r="HBO1" s="228"/>
      <c r="HBP1" s="228"/>
      <c r="HBQ1" s="228"/>
      <c r="HBR1" s="228"/>
      <c r="HBS1" s="228"/>
      <c r="HBT1" s="228"/>
      <c r="HBU1" s="228"/>
      <c r="HBV1" s="228"/>
      <c r="HBW1" s="228"/>
      <c r="HBX1" s="228"/>
      <c r="HBY1" s="228"/>
      <c r="HBZ1" s="228"/>
      <c r="HCA1" s="228"/>
      <c r="HCB1" s="228"/>
      <c r="HCC1" s="228"/>
      <c r="HCD1" s="228"/>
      <c r="HCE1" s="228"/>
      <c r="HCF1" s="228"/>
      <c r="HCG1" s="228"/>
      <c r="HCH1" s="228"/>
      <c r="HCI1" s="228"/>
      <c r="HCJ1" s="228"/>
      <c r="HCK1" s="228"/>
      <c r="HCL1" s="228"/>
      <c r="HCM1" s="228"/>
      <c r="HCN1" s="228"/>
      <c r="HCO1" s="228"/>
      <c r="HCP1" s="228"/>
      <c r="HCQ1" s="228"/>
      <c r="HCR1" s="228"/>
      <c r="HCS1" s="228"/>
      <c r="HCT1" s="228"/>
      <c r="HCU1" s="228"/>
      <c r="HCV1" s="228"/>
      <c r="HCW1" s="228"/>
      <c r="HCX1" s="228"/>
      <c r="HCY1" s="228"/>
      <c r="HCZ1" s="228"/>
      <c r="HDA1" s="228"/>
      <c r="HDB1" s="228"/>
      <c r="HDC1" s="228"/>
      <c r="HDD1" s="228"/>
      <c r="HDE1" s="228"/>
      <c r="HDF1" s="228"/>
      <c r="HDG1" s="228"/>
      <c r="HDH1" s="228"/>
      <c r="HDI1" s="228"/>
      <c r="HDJ1" s="228"/>
      <c r="HDK1" s="228"/>
      <c r="HDL1" s="228"/>
      <c r="HDM1" s="228"/>
      <c r="HDN1" s="228"/>
      <c r="HDO1" s="228"/>
      <c r="HDP1" s="228"/>
      <c r="HDQ1" s="228"/>
      <c r="HDR1" s="228"/>
      <c r="HDS1" s="228"/>
      <c r="HDT1" s="228"/>
      <c r="HDU1" s="228"/>
      <c r="HDV1" s="228"/>
      <c r="HDW1" s="228"/>
      <c r="HDX1" s="228"/>
      <c r="HDY1" s="228"/>
      <c r="HDZ1" s="228"/>
      <c r="HEA1" s="228"/>
      <c r="HEB1" s="228"/>
      <c r="HEC1" s="228"/>
      <c r="HED1" s="228"/>
      <c r="HEE1" s="228"/>
      <c r="HEF1" s="228"/>
      <c r="HEG1" s="228"/>
      <c r="HEH1" s="228"/>
      <c r="HEI1" s="228"/>
      <c r="HEJ1" s="228"/>
      <c r="HEK1" s="228"/>
      <c r="HEL1" s="228"/>
      <c r="HEM1" s="228"/>
      <c r="HEN1" s="228"/>
      <c r="HEO1" s="228"/>
      <c r="HEP1" s="228"/>
      <c r="HEQ1" s="228"/>
      <c r="HER1" s="228"/>
      <c r="HES1" s="228"/>
      <c r="HET1" s="228"/>
      <c r="HEU1" s="228"/>
      <c r="HEV1" s="228"/>
      <c r="HEW1" s="228"/>
      <c r="HEX1" s="228"/>
      <c r="HEY1" s="228"/>
      <c r="HEZ1" s="228"/>
      <c r="HFA1" s="228"/>
      <c r="HFB1" s="228"/>
      <c r="HFC1" s="228"/>
      <c r="HFD1" s="228"/>
      <c r="HFE1" s="228"/>
      <c r="HFF1" s="228"/>
      <c r="HFG1" s="228"/>
      <c r="HFH1" s="228"/>
      <c r="HFI1" s="228"/>
      <c r="HFJ1" s="228"/>
      <c r="HFK1" s="228"/>
      <c r="HFL1" s="228"/>
      <c r="HFM1" s="228"/>
      <c r="HFN1" s="228"/>
      <c r="HFO1" s="228"/>
      <c r="HFP1" s="228"/>
      <c r="HFQ1" s="228"/>
      <c r="HFR1" s="228"/>
      <c r="HFS1" s="228"/>
      <c r="HFT1" s="228"/>
      <c r="HFU1" s="228"/>
      <c r="HFV1" s="228"/>
      <c r="HFW1" s="228"/>
      <c r="HFX1" s="228"/>
      <c r="HFY1" s="228"/>
      <c r="HFZ1" s="228"/>
      <c r="HGA1" s="228"/>
      <c r="HGB1" s="228"/>
      <c r="HGC1" s="228"/>
      <c r="HGD1" s="228"/>
      <c r="HGE1" s="228"/>
      <c r="HGF1" s="228"/>
      <c r="HGG1" s="228"/>
      <c r="HGH1" s="228"/>
      <c r="HGI1" s="228"/>
      <c r="HGJ1" s="228"/>
      <c r="HGK1" s="228"/>
      <c r="HGL1" s="228"/>
      <c r="HGM1" s="228"/>
      <c r="HGN1" s="228"/>
      <c r="HGO1" s="228"/>
      <c r="HGP1" s="228"/>
      <c r="HGQ1" s="228"/>
      <c r="HGR1" s="228"/>
      <c r="HGS1" s="228"/>
      <c r="HGT1" s="228"/>
      <c r="HGU1" s="228"/>
      <c r="HGV1" s="228"/>
      <c r="HGW1" s="228"/>
      <c r="HGX1" s="228"/>
      <c r="HGY1" s="228"/>
      <c r="HGZ1" s="228"/>
      <c r="HHA1" s="228"/>
      <c r="HHB1" s="228"/>
      <c r="HHC1" s="228"/>
      <c r="HHD1" s="228"/>
      <c r="HHE1" s="228"/>
      <c r="HHF1" s="228"/>
      <c r="HHG1" s="228"/>
      <c r="HHH1" s="228"/>
      <c r="HHI1" s="228"/>
      <c r="HHJ1" s="228"/>
      <c r="HHK1" s="228"/>
      <c r="HHL1" s="228"/>
      <c r="HHM1" s="228"/>
      <c r="HHN1" s="228"/>
      <c r="HHO1" s="228"/>
      <c r="HHP1" s="228"/>
      <c r="HHQ1" s="228"/>
      <c r="HHR1" s="228"/>
      <c r="HHS1" s="228"/>
      <c r="HHT1" s="228"/>
      <c r="HHU1" s="228"/>
      <c r="HHV1" s="228"/>
      <c r="HHW1" s="228"/>
      <c r="HHX1" s="228"/>
      <c r="HHY1" s="228"/>
      <c r="HHZ1" s="228"/>
      <c r="HIA1" s="228"/>
      <c r="HIB1" s="228"/>
      <c r="HIC1" s="228"/>
      <c r="HID1" s="228"/>
      <c r="HIE1" s="228"/>
      <c r="HIF1" s="228"/>
      <c r="HIG1" s="228"/>
      <c r="HIH1" s="228"/>
      <c r="HII1" s="228"/>
      <c r="HIJ1" s="228"/>
      <c r="HIK1" s="228"/>
      <c r="HIL1" s="228"/>
      <c r="HIM1" s="228"/>
      <c r="HIN1" s="228"/>
      <c r="HIO1" s="228"/>
      <c r="HIP1" s="228"/>
      <c r="HIQ1" s="228"/>
      <c r="HIR1" s="228"/>
      <c r="HIS1" s="228"/>
      <c r="HIT1" s="228"/>
      <c r="HIU1" s="228"/>
      <c r="HIV1" s="228"/>
      <c r="HIW1" s="228"/>
      <c r="HIX1" s="228"/>
      <c r="HIY1" s="228"/>
      <c r="HIZ1" s="228"/>
      <c r="HJA1" s="228"/>
      <c r="HJB1" s="228"/>
      <c r="HJC1" s="228"/>
      <c r="HJD1" s="228"/>
      <c r="HJE1" s="228"/>
      <c r="HJF1" s="228"/>
      <c r="HJG1" s="228"/>
      <c r="HJH1" s="228"/>
      <c r="HJI1" s="228"/>
      <c r="HJJ1" s="228"/>
      <c r="HJK1" s="228"/>
      <c r="HJL1" s="228"/>
      <c r="HJM1" s="228"/>
      <c r="HJN1" s="228"/>
      <c r="HJO1" s="228"/>
      <c r="HJP1" s="228"/>
      <c r="HJQ1" s="228"/>
      <c r="HJR1" s="228"/>
      <c r="HJS1" s="228"/>
      <c r="HJT1" s="228"/>
      <c r="HJU1" s="228"/>
      <c r="HJV1" s="228"/>
      <c r="HJW1" s="228"/>
      <c r="HJX1" s="228"/>
      <c r="HJY1" s="228"/>
      <c r="HJZ1" s="228"/>
      <c r="HKA1" s="228"/>
      <c r="HKB1" s="228"/>
      <c r="HKC1" s="228"/>
      <c r="HKD1" s="228"/>
      <c r="HKE1" s="228"/>
      <c r="HKF1" s="228"/>
      <c r="HKG1" s="228"/>
      <c r="HKH1" s="228"/>
      <c r="HKI1" s="228"/>
      <c r="HKJ1" s="228"/>
      <c r="HKK1" s="228"/>
      <c r="HKL1" s="228"/>
      <c r="HKM1" s="228"/>
      <c r="HKN1" s="228"/>
      <c r="HKO1" s="228"/>
      <c r="HKP1" s="228"/>
      <c r="HKQ1" s="228"/>
      <c r="HKR1" s="228"/>
      <c r="HKS1" s="228"/>
      <c r="HKT1" s="228"/>
      <c r="HKU1" s="228"/>
      <c r="HKV1" s="228"/>
      <c r="HKW1" s="228"/>
      <c r="HKX1" s="228"/>
      <c r="HKY1" s="228"/>
      <c r="HKZ1" s="228"/>
      <c r="HLA1" s="228"/>
      <c r="HLB1" s="228"/>
      <c r="HLC1" s="228"/>
      <c r="HLD1" s="228"/>
      <c r="HLE1" s="228"/>
      <c r="HLF1" s="228"/>
      <c r="HLG1" s="228"/>
      <c r="HLH1" s="228"/>
      <c r="HLI1" s="228"/>
      <c r="HLJ1" s="228"/>
      <c r="HLK1" s="228"/>
      <c r="HLL1" s="228"/>
      <c r="HLM1" s="228"/>
      <c r="HLN1" s="228"/>
      <c r="HLO1" s="228"/>
      <c r="HLP1" s="228"/>
      <c r="HLQ1" s="228"/>
      <c r="HLR1" s="228"/>
      <c r="HLS1" s="228"/>
      <c r="HLT1" s="228"/>
      <c r="HLU1" s="228"/>
      <c r="HLV1" s="228"/>
      <c r="HLW1" s="228"/>
      <c r="HLX1" s="228"/>
      <c r="HLY1" s="228"/>
      <c r="HLZ1" s="228"/>
      <c r="HMA1" s="228"/>
      <c r="HMB1" s="228"/>
      <c r="HMC1" s="228"/>
      <c r="HMD1" s="228"/>
      <c r="HME1" s="228"/>
      <c r="HMF1" s="228"/>
      <c r="HMG1" s="228"/>
      <c r="HMH1" s="228"/>
      <c r="HMI1" s="228"/>
      <c r="HMJ1" s="228"/>
      <c r="HMK1" s="228"/>
      <c r="HML1" s="228"/>
      <c r="HMM1" s="228"/>
      <c r="HMN1" s="228"/>
      <c r="HMO1" s="228"/>
      <c r="HMP1" s="228"/>
      <c r="HMQ1" s="228"/>
      <c r="HMR1" s="228"/>
      <c r="HMS1" s="228"/>
      <c r="HMT1" s="228"/>
      <c r="HMU1" s="228"/>
      <c r="HMV1" s="228"/>
      <c r="HMW1" s="228"/>
      <c r="HMX1" s="228"/>
      <c r="HMY1" s="228"/>
      <c r="HMZ1" s="228"/>
      <c r="HNA1" s="228"/>
      <c r="HNB1" s="228"/>
      <c r="HNC1" s="228"/>
      <c r="HND1" s="228"/>
      <c r="HNE1" s="228"/>
      <c r="HNF1" s="228"/>
      <c r="HNG1" s="228"/>
      <c r="HNH1" s="228"/>
      <c r="HNI1" s="228"/>
      <c r="HNJ1" s="228"/>
      <c r="HNK1" s="228"/>
      <c r="HNL1" s="228"/>
      <c r="HNM1" s="228"/>
      <c r="HNN1" s="228"/>
      <c r="HNO1" s="228"/>
      <c r="HNP1" s="228"/>
      <c r="HNQ1" s="228"/>
      <c r="HNR1" s="228"/>
      <c r="HNS1" s="228"/>
      <c r="HNT1" s="228"/>
      <c r="HNU1" s="228"/>
      <c r="HNV1" s="228"/>
      <c r="HNW1" s="228"/>
      <c r="HNX1" s="228"/>
      <c r="HNY1" s="228"/>
      <c r="HNZ1" s="228"/>
      <c r="HOA1" s="228"/>
      <c r="HOB1" s="228"/>
      <c r="HOC1" s="228"/>
      <c r="HOD1" s="228"/>
      <c r="HOE1" s="228"/>
      <c r="HOF1" s="228"/>
      <c r="HOG1" s="228"/>
      <c r="HOH1" s="228"/>
      <c r="HOI1" s="228"/>
      <c r="HOJ1" s="228"/>
      <c r="HOK1" s="228"/>
      <c r="HOL1" s="228"/>
      <c r="HOM1" s="228"/>
      <c r="HON1" s="228"/>
      <c r="HOO1" s="228"/>
      <c r="HOP1" s="228"/>
      <c r="HOQ1" s="228"/>
      <c r="HOR1" s="228"/>
      <c r="HOS1" s="228"/>
      <c r="HOT1" s="228"/>
      <c r="HOU1" s="228"/>
      <c r="HOV1" s="228"/>
      <c r="HOW1" s="228"/>
      <c r="HOX1" s="228"/>
      <c r="HOY1" s="228"/>
      <c r="HOZ1" s="228"/>
      <c r="HPA1" s="228"/>
      <c r="HPB1" s="228"/>
      <c r="HPC1" s="228"/>
      <c r="HPD1" s="228"/>
      <c r="HPE1" s="228"/>
      <c r="HPF1" s="228"/>
      <c r="HPG1" s="228"/>
      <c r="HPH1" s="228"/>
      <c r="HPI1" s="228"/>
      <c r="HPJ1" s="228"/>
      <c r="HPK1" s="228"/>
      <c r="HPL1" s="228"/>
      <c r="HPM1" s="228"/>
      <c r="HPN1" s="228"/>
      <c r="HPO1" s="228"/>
      <c r="HPP1" s="228"/>
      <c r="HPQ1" s="228"/>
      <c r="HPR1" s="228"/>
      <c r="HPS1" s="228"/>
      <c r="HPT1" s="228"/>
      <c r="HPU1" s="228"/>
      <c r="HPV1" s="228"/>
      <c r="HPW1" s="228"/>
      <c r="HPX1" s="228"/>
      <c r="HPY1" s="228"/>
      <c r="HPZ1" s="228"/>
      <c r="HQA1" s="228"/>
      <c r="HQB1" s="228"/>
      <c r="HQC1" s="228"/>
      <c r="HQD1" s="228"/>
      <c r="HQE1" s="228"/>
      <c r="HQF1" s="228"/>
      <c r="HQG1" s="228"/>
      <c r="HQH1" s="228"/>
      <c r="HQI1" s="228"/>
      <c r="HQJ1" s="228"/>
      <c r="HQK1" s="228"/>
      <c r="HQL1" s="228"/>
      <c r="HQM1" s="228"/>
      <c r="HQN1" s="228"/>
      <c r="HQO1" s="228"/>
      <c r="HQP1" s="228"/>
      <c r="HQQ1" s="228"/>
      <c r="HQR1" s="228"/>
      <c r="HQS1" s="228"/>
      <c r="HQT1" s="228"/>
      <c r="HQU1" s="228"/>
      <c r="HQV1" s="228"/>
      <c r="HQW1" s="228"/>
      <c r="HQX1" s="228"/>
      <c r="HQY1" s="228"/>
      <c r="HQZ1" s="228"/>
      <c r="HRA1" s="228"/>
      <c r="HRB1" s="228"/>
      <c r="HRC1" s="228"/>
      <c r="HRD1" s="228"/>
      <c r="HRE1" s="228"/>
      <c r="HRF1" s="228"/>
      <c r="HRG1" s="228"/>
      <c r="HRH1" s="228"/>
      <c r="HRI1" s="228"/>
      <c r="HRJ1" s="228"/>
      <c r="HRK1" s="228"/>
      <c r="HRL1" s="228"/>
      <c r="HRM1" s="228"/>
      <c r="HRN1" s="228"/>
      <c r="HRO1" s="228"/>
      <c r="HRP1" s="228"/>
      <c r="HRQ1" s="228"/>
      <c r="HRR1" s="228"/>
      <c r="HRS1" s="228"/>
      <c r="HRT1" s="228"/>
      <c r="HRU1" s="228"/>
      <c r="HRV1" s="228"/>
      <c r="HRW1" s="228"/>
      <c r="HRX1" s="228"/>
      <c r="HRY1" s="228"/>
      <c r="HRZ1" s="228"/>
      <c r="HSA1" s="228"/>
      <c r="HSB1" s="228"/>
      <c r="HSC1" s="228"/>
      <c r="HSD1" s="228"/>
      <c r="HSE1" s="228"/>
      <c r="HSF1" s="228"/>
      <c r="HSG1" s="228"/>
      <c r="HSH1" s="228"/>
      <c r="HSI1" s="228"/>
      <c r="HSJ1" s="228"/>
      <c r="HSK1" s="228"/>
      <c r="HSL1" s="228"/>
      <c r="HSM1" s="228"/>
      <c r="HSN1" s="228"/>
      <c r="HSO1" s="228"/>
      <c r="HSP1" s="228"/>
      <c r="HSQ1" s="228"/>
      <c r="HSR1" s="228"/>
      <c r="HSS1" s="228"/>
      <c r="HST1" s="228"/>
      <c r="HSU1" s="228"/>
      <c r="HSV1" s="228"/>
      <c r="HSW1" s="228"/>
      <c r="HSX1" s="228"/>
      <c r="HSY1" s="228"/>
      <c r="HSZ1" s="228"/>
      <c r="HTA1" s="228"/>
      <c r="HTB1" s="228"/>
      <c r="HTC1" s="228"/>
      <c r="HTD1" s="228"/>
      <c r="HTE1" s="228"/>
      <c r="HTF1" s="228"/>
      <c r="HTG1" s="228"/>
      <c r="HTH1" s="228"/>
      <c r="HTI1" s="228"/>
      <c r="HTJ1" s="228"/>
      <c r="HTK1" s="228"/>
      <c r="HTL1" s="228"/>
      <c r="HTM1" s="228"/>
      <c r="HTN1" s="228"/>
      <c r="HTO1" s="228"/>
      <c r="HTP1" s="228"/>
      <c r="HTQ1" s="228"/>
      <c r="HTR1" s="228"/>
      <c r="HTS1" s="228"/>
      <c r="HTT1" s="228"/>
      <c r="HTU1" s="228"/>
      <c r="HTV1" s="228"/>
      <c r="HTW1" s="228"/>
      <c r="HTX1" s="228"/>
      <c r="HTY1" s="228"/>
      <c r="HTZ1" s="228"/>
      <c r="HUA1" s="228"/>
      <c r="HUB1" s="228"/>
      <c r="HUC1" s="228"/>
      <c r="HUD1" s="228"/>
      <c r="HUE1" s="228"/>
      <c r="HUF1" s="228"/>
      <c r="HUG1" s="228"/>
      <c r="HUH1" s="228"/>
      <c r="HUI1" s="228"/>
      <c r="HUJ1" s="228"/>
      <c r="HUK1" s="228"/>
      <c r="HUL1" s="228"/>
      <c r="HUM1" s="228"/>
      <c r="HUN1" s="228"/>
      <c r="HUO1" s="228"/>
      <c r="HUP1" s="228"/>
      <c r="HUQ1" s="228"/>
      <c r="HUR1" s="228"/>
      <c r="HUS1" s="228"/>
      <c r="HUT1" s="228"/>
      <c r="HUU1" s="228"/>
      <c r="HUV1" s="228"/>
      <c r="HUW1" s="228"/>
      <c r="HUX1" s="228"/>
      <c r="HUY1" s="228"/>
      <c r="HUZ1" s="228"/>
      <c r="HVA1" s="228"/>
      <c r="HVB1" s="228"/>
      <c r="HVC1" s="228"/>
      <c r="HVD1" s="228"/>
      <c r="HVE1" s="228"/>
      <c r="HVF1" s="228"/>
      <c r="HVG1" s="228"/>
      <c r="HVH1" s="228"/>
      <c r="HVI1" s="228"/>
      <c r="HVJ1" s="228"/>
      <c r="HVK1" s="228"/>
      <c r="HVL1" s="228"/>
      <c r="HVM1" s="228"/>
      <c r="HVN1" s="228"/>
      <c r="HVO1" s="228"/>
      <c r="HVP1" s="228"/>
      <c r="HVQ1" s="228"/>
      <c r="HVR1" s="228"/>
      <c r="HVS1" s="228"/>
      <c r="HVT1" s="228"/>
      <c r="HVU1" s="228"/>
      <c r="HVV1" s="228"/>
      <c r="HVW1" s="228"/>
      <c r="HVX1" s="228"/>
      <c r="HVY1" s="228"/>
      <c r="HVZ1" s="228"/>
      <c r="HWA1" s="228"/>
      <c r="HWB1" s="228"/>
      <c r="HWC1" s="228"/>
      <c r="HWD1" s="228"/>
      <c r="HWE1" s="228"/>
      <c r="HWF1" s="228"/>
      <c r="HWG1" s="228"/>
      <c r="HWH1" s="228"/>
      <c r="HWI1" s="228"/>
      <c r="HWJ1" s="228"/>
      <c r="HWK1" s="228"/>
      <c r="HWL1" s="228"/>
      <c r="HWM1" s="228"/>
      <c r="HWN1" s="228"/>
      <c r="HWO1" s="228"/>
      <c r="HWP1" s="228"/>
      <c r="HWQ1" s="228"/>
      <c r="HWR1" s="228"/>
      <c r="HWS1" s="228"/>
      <c r="HWT1" s="228"/>
      <c r="HWU1" s="228"/>
      <c r="HWV1" s="228"/>
      <c r="HWW1" s="228"/>
      <c r="HWX1" s="228"/>
      <c r="HWY1" s="228"/>
      <c r="HWZ1" s="228"/>
      <c r="HXA1" s="228"/>
      <c r="HXB1" s="228"/>
      <c r="HXC1" s="228"/>
      <c r="HXD1" s="228"/>
      <c r="HXE1" s="228"/>
      <c r="HXF1" s="228"/>
      <c r="HXG1" s="228"/>
      <c r="HXH1" s="228"/>
      <c r="HXI1" s="228"/>
      <c r="HXJ1" s="228"/>
      <c r="HXK1" s="228"/>
      <c r="HXL1" s="228"/>
      <c r="HXM1" s="228"/>
      <c r="HXN1" s="228"/>
      <c r="HXO1" s="228"/>
      <c r="HXP1" s="228"/>
      <c r="HXQ1" s="228"/>
      <c r="HXR1" s="228"/>
      <c r="HXS1" s="228"/>
      <c r="HXT1" s="228"/>
      <c r="HXU1" s="228"/>
      <c r="HXV1" s="228"/>
      <c r="HXW1" s="228"/>
      <c r="HXX1" s="228"/>
      <c r="HXY1" s="228"/>
      <c r="HXZ1" s="228"/>
      <c r="HYA1" s="228"/>
      <c r="HYB1" s="228"/>
      <c r="HYC1" s="228"/>
      <c r="HYD1" s="228"/>
      <c r="HYE1" s="228"/>
      <c r="HYF1" s="228"/>
      <c r="HYG1" s="228"/>
      <c r="HYH1" s="228"/>
      <c r="HYI1" s="228"/>
      <c r="HYJ1" s="228"/>
      <c r="HYK1" s="228"/>
      <c r="HYL1" s="228"/>
      <c r="HYM1" s="228"/>
      <c r="HYN1" s="228"/>
      <c r="HYO1" s="228"/>
      <c r="HYP1" s="228"/>
      <c r="HYQ1" s="228"/>
      <c r="HYR1" s="228"/>
      <c r="HYS1" s="228"/>
      <c r="HYT1" s="228"/>
      <c r="HYU1" s="228"/>
      <c r="HYV1" s="228"/>
      <c r="HYW1" s="228"/>
      <c r="HYX1" s="228"/>
      <c r="HYY1" s="228"/>
      <c r="HYZ1" s="228"/>
      <c r="HZA1" s="228"/>
      <c r="HZB1" s="228"/>
      <c r="HZC1" s="228"/>
      <c r="HZD1" s="228"/>
      <c r="HZE1" s="228"/>
      <c r="HZF1" s="228"/>
      <c r="HZG1" s="228"/>
      <c r="HZH1" s="228"/>
      <c r="HZI1" s="228"/>
      <c r="HZJ1" s="228"/>
      <c r="HZK1" s="228"/>
      <c r="HZL1" s="228"/>
      <c r="HZM1" s="228"/>
      <c r="HZN1" s="228"/>
      <c r="HZO1" s="228"/>
      <c r="HZP1" s="228"/>
      <c r="HZQ1" s="228"/>
      <c r="HZR1" s="228"/>
      <c r="HZS1" s="228"/>
      <c r="HZT1" s="228"/>
      <c r="HZU1" s="228"/>
      <c r="HZV1" s="228"/>
      <c r="HZW1" s="228"/>
      <c r="HZX1" s="228"/>
      <c r="HZY1" s="228"/>
      <c r="HZZ1" s="228"/>
      <c r="IAA1" s="228"/>
      <c r="IAB1" s="228"/>
      <c r="IAC1" s="228"/>
      <c r="IAD1" s="228"/>
      <c r="IAE1" s="228"/>
      <c r="IAF1" s="228"/>
      <c r="IAG1" s="228"/>
      <c r="IAH1" s="228"/>
      <c r="IAI1" s="228"/>
      <c r="IAJ1" s="228"/>
      <c r="IAK1" s="228"/>
      <c r="IAL1" s="228"/>
      <c r="IAM1" s="228"/>
      <c r="IAN1" s="228"/>
      <c r="IAO1" s="228"/>
      <c r="IAP1" s="228"/>
      <c r="IAQ1" s="228"/>
      <c r="IAR1" s="228"/>
      <c r="IAS1" s="228"/>
      <c r="IAT1" s="228"/>
      <c r="IAU1" s="228"/>
      <c r="IAV1" s="228"/>
      <c r="IAW1" s="228"/>
      <c r="IAX1" s="228"/>
      <c r="IAY1" s="228"/>
      <c r="IAZ1" s="228"/>
      <c r="IBA1" s="228"/>
      <c r="IBB1" s="228"/>
      <c r="IBC1" s="228"/>
      <c r="IBD1" s="228"/>
      <c r="IBE1" s="228"/>
      <c r="IBF1" s="228"/>
      <c r="IBG1" s="228"/>
      <c r="IBH1" s="228"/>
      <c r="IBI1" s="228"/>
      <c r="IBJ1" s="228"/>
      <c r="IBK1" s="228"/>
      <c r="IBL1" s="228"/>
      <c r="IBM1" s="228"/>
      <c r="IBN1" s="228"/>
      <c r="IBO1" s="228"/>
      <c r="IBP1" s="228"/>
      <c r="IBQ1" s="228"/>
      <c r="IBR1" s="228"/>
      <c r="IBS1" s="228"/>
      <c r="IBT1" s="228"/>
      <c r="IBU1" s="228"/>
      <c r="IBV1" s="228"/>
      <c r="IBW1" s="228"/>
      <c r="IBX1" s="228"/>
      <c r="IBY1" s="228"/>
      <c r="IBZ1" s="228"/>
      <c r="ICA1" s="228"/>
      <c r="ICB1" s="228"/>
      <c r="ICC1" s="228"/>
      <c r="ICD1" s="228"/>
      <c r="ICE1" s="228"/>
      <c r="ICF1" s="228"/>
      <c r="ICG1" s="228"/>
      <c r="ICH1" s="228"/>
      <c r="ICI1" s="228"/>
      <c r="ICJ1" s="228"/>
      <c r="ICK1" s="228"/>
      <c r="ICL1" s="228"/>
      <c r="ICM1" s="228"/>
      <c r="ICN1" s="228"/>
      <c r="ICO1" s="228"/>
      <c r="ICP1" s="228"/>
      <c r="ICQ1" s="228"/>
      <c r="ICR1" s="228"/>
      <c r="ICS1" s="228"/>
      <c r="ICT1" s="228"/>
      <c r="ICU1" s="228"/>
      <c r="ICV1" s="228"/>
      <c r="ICW1" s="228"/>
      <c r="ICX1" s="228"/>
      <c r="ICY1" s="228"/>
      <c r="ICZ1" s="228"/>
      <c r="IDA1" s="228"/>
      <c r="IDB1" s="228"/>
      <c r="IDC1" s="228"/>
      <c r="IDD1" s="228"/>
      <c r="IDE1" s="228"/>
      <c r="IDF1" s="228"/>
      <c r="IDG1" s="228"/>
      <c r="IDH1" s="228"/>
      <c r="IDI1" s="228"/>
      <c r="IDJ1" s="228"/>
      <c r="IDK1" s="228"/>
      <c r="IDL1" s="228"/>
      <c r="IDM1" s="228"/>
      <c r="IDN1" s="228"/>
      <c r="IDO1" s="228"/>
      <c r="IDP1" s="228"/>
      <c r="IDQ1" s="228"/>
      <c r="IDR1" s="228"/>
      <c r="IDS1" s="228"/>
      <c r="IDT1" s="228"/>
      <c r="IDU1" s="228"/>
      <c r="IDV1" s="228"/>
      <c r="IDW1" s="228"/>
      <c r="IDX1" s="228"/>
      <c r="IDY1" s="228"/>
      <c r="IDZ1" s="228"/>
      <c r="IEA1" s="228"/>
      <c r="IEB1" s="228"/>
      <c r="IEC1" s="228"/>
      <c r="IED1" s="228"/>
      <c r="IEE1" s="228"/>
      <c r="IEF1" s="228"/>
      <c r="IEG1" s="228"/>
      <c r="IEH1" s="228"/>
      <c r="IEI1" s="228"/>
      <c r="IEJ1" s="228"/>
      <c r="IEK1" s="228"/>
      <c r="IEL1" s="228"/>
      <c r="IEM1" s="228"/>
      <c r="IEN1" s="228"/>
      <c r="IEO1" s="228"/>
      <c r="IEP1" s="228"/>
      <c r="IEQ1" s="228"/>
      <c r="IER1" s="228"/>
      <c r="IES1" s="228"/>
      <c r="IET1" s="228"/>
      <c r="IEU1" s="228"/>
      <c r="IEV1" s="228"/>
      <c r="IEW1" s="228"/>
      <c r="IEX1" s="228"/>
      <c r="IEY1" s="228"/>
      <c r="IEZ1" s="228"/>
      <c r="IFA1" s="228"/>
      <c r="IFB1" s="228"/>
      <c r="IFC1" s="228"/>
      <c r="IFD1" s="228"/>
      <c r="IFE1" s="228"/>
      <c r="IFF1" s="228"/>
      <c r="IFG1" s="228"/>
      <c r="IFH1" s="228"/>
      <c r="IFI1" s="228"/>
      <c r="IFJ1" s="228"/>
      <c r="IFK1" s="228"/>
      <c r="IFL1" s="228"/>
      <c r="IFM1" s="228"/>
      <c r="IFN1" s="228"/>
      <c r="IFO1" s="228"/>
      <c r="IFP1" s="228"/>
      <c r="IFQ1" s="228"/>
      <c r="IFR1" s="228"/>
      <c r="IFS1" s="228"/>
      <c r="IFT1" s="228"/>
      <c r="IFU1" s="228"/>
      <c r="IFV1" s="228"/>
      <c r="IFW1" s="228"/>
      <c r="IFX1" s="228"/>
      <c r="IFY1" s="228"/>
      <c r="IFZ1" s="228"/>
      <c r="IGA1" s="228"/>
      <c r="IGB1" s="228"/>
      <c r="IGC1" s="228"/>
      <c r="IGD1" s="228"/>
      <c r="IGE1" s="228"/>
      <c r="IGF1" s="228"/>
      <c r="IGG1" s="228"/>
      <c r="IGH1" s="228"/>
      <c r="IGI1" s="228"/>
      <c r="IGJ1" s="228"/>
      <c r="IGK1" s="228"/>
      <c r="IGL1" s="228"/>
      <c r="IGM1" s="228"/>
      <c r="IGN1" s="228"/>
      <c r="IGO1" s="228"/>
      <c r="IGP1" s="228"/>
      <c r="IGQ1" s="228"/>
      <c r="IGR1" s="228"/>
      <c r="IGS1" s="228"/>
      <c r="IGT1" s="228"/>
      <c r="IGU1" s="228"/>
      <c r="IGV1" s="228"/>
      <c r="IGW1" s="228"/>
      <c r="IGX1" s="228"/>
      <c r="IGY1" s="228"/>
      <c r="IGZ1" s="228"/>
      <c r="IHA1" s="228"/>
      <c r="IHB1" s="228"/>
      <c r="IHC1" s="228"/>
      <c r="IHD1" s="228"/>
      <c r="IHE1" s="228"/>
      <c r="IHF1" s="228"/>
      <c r="IHG1" s="228"/>
      <c r="IHH1" s="228"/>
      <c r="IHI1" s="228"/>
      <c r="IHJ1" s="228"/>
      <c r="IHK1" s="228"/>
      <c r="IHL1" s="228"/>
      <c r="IHM1" s="228"/>
      <c r="IHN1" s="228"/>
      <c r="IHO1" s="228"/>
      <c r="IHP1" s="228"/>
      <c r="IHQ1" s="228"/>
      <c r="IHR1" s="228"/>
      <c r="IHS1" s="228"/>
      <c r="IHT1" s="228"/>
      <c r="IHU1" s="228"/>
      <c r="IHV1" s="228"/>
      <c r="IHW1" s="228"/>
      <c r="IHX1" s="228"/>
      <c r="IHY1" s="228"/>
      <c r="IHZ1" s="228"/>
      <c r="IIA1" s="228"/>
      <c r="IIB1" s="228"/>
      <c r="IIC1" s="228"/>
      <c r="IID1" s="228"/>
      <c r="IIE1" s="228"/>
      <c r="IIF1" s="228"/>
      <c r="IIG1" s="228"/>
      <c r="IIH1" s="228"/>
      <c r="III1" s="228"/>
      <c r="IIJ1" s="228"/>
      <c r="IIK1" s="228"/>
      <c r="IIL1" s="228"/>
      <c r="IIM1" s="228"/>
      <c r="IIN1" s="228"/>
      <c r="IIO1" s="228"/>
      <c r="IIP1" s="228"/>
      <c r="IIQ1" s="228"/>
      <c r="IIR1" s="228"/>
      <c r="IIS1" s="228"/>
      <c r="IIT1" s="228"/>
      <c r="IIU1" s="228"/>
      <c r="IIV1" s="228"/>
      <c r="IIW1" s="228"/>
      <c r="IIX1" s="228"/>
      <c r="IIY1" s="228"/>
      <c r="IIZ1" s="228"/>
      <c r="IJA1" s="228"/>
      <c r="IJB1" s="228"/>
      <c r="IJC1" s="228"/>
      <c r="IJD1" s="228"/>
      <c r="IJE1" s="228"/>
      <c r="IJF1" s="228"/>
      <c r="IJG1" s="228"/>
      <c r="IJH1" s="228"/>
      <c r="IJI1" s="228"/>
      <c r="IJJ1" s="228"/>
      <c r="IJK1" s="228"/>
      <c r="IJL1" s="228"/>
      <c r="IJM1" s="228"/>
      <c r="IJN1" s="228"/>
      <c r="IJO1" s="228"/>
      <c r="IJP1" s="228"/>
      <c r="IJQ1" s="228"/>
      <c r="IJR1" s="228"/>
      <c r="IJS1" s="228"/>
      <c r="IJT1" s="228"/>
      <c r="IJU1" s="228"/>
      <c r="IJV1" s="228"/>
      <c r="IJW1" s="228"/>
      <c r="IJX1" s="228"/>
      <c r="IJY1" s="228"/>
      <c r="IJZ1" s="228"/>
      <c r="IKA1" s="228"/>
      <c r="IKB1" s="228"/>
      <c r="IKC1" s="228"/>
      <c r="IKD1" s="228"/>
      <c r="IKE1" s="228"/>
      <c r="IKF1" s="228"/>
      <c r="IKG1" s="228"/>
      <c r="IKH1" s="228"/>
      <c r="IKI1" s="228"/>
      <c r="IKJ1" s="228"/>
      <c r="IKK1" s="228"/>
      <c r="IKL1" s="228"/>
      <c r="IKM1" s="228"/>
      <c r="IKN1" s="228"/>
      <c r="IKO1" s="228"/>
      <c r="IKP1" s="228"/>
      <c r="IKQ1" s="228"/>
      <c r="IKR1" s="228"/>
      <c r="IKS1" s="228"/>
      <c r="IKT1" s="228"/>
      <c r="IKU1" s="228"/>
      <c r="IKV1" s="228"/>
      <c r="IKW1" s="228"/>
      <c r="IKX1" s="228"/>
      <c r="IKY1" s="228"/>
      <c r="IKZ1" s="228"/>
      <c r="ILA1" s="228"/>
      <c r="ILB1" s="228"/>
      <c r="ILC1" s="228"/>
      <c r="ILD1" s="228"/>
      <c r="ILE1" s="228"/>
      <c r="ILF1" s="228"/>
      <c r="ILG1" s="228"/>
      <c r="ILH1" s="228"/>
      <c r="ILI1" s="228"/>
      <c r="ILJ1" s="228"/>
      <c r="ILK1" s="228"/>
      <c r="ILL1" s="228"/>
      <c r="ILM1" s="228"/>
      <c r="ILN1" s="228"/>
      <c r="ILO1" s="228"/>
      <c r="ILP1" s="228"/>
      <c r="ILQ1" s="228"/>
      <c r="ILR1" s="228"/>
      <c r="ILS1" s="228"/>
      <c r="ILT1" s="228"/>
      <c r="ILU1" s="228"/>
      <c r="ILV1" s="228"/>
      <c r="ILW1" s="228"/>
      <c r="ILX1" s="228"/>
      <c r="ILY1" s="228"/>
      <c r="ILZ1" s="228"/>
      <c r="IMA1" s="228"/>
      <c r="IMB1" s="228"/>
      <c r="IMC1" s="228"/>
      <c r="IMD1" s="228"/>
      <c r="IME1" s="228"/>
      <c r="IMF1" s="228"/>
      <c r="IMG1" s="228"/>
      <c r="IMH1" s="228"/>
      <c r="IMI1" s="228"/>
      <c r="IMJ1" s="228"/>
      <c r="IMK1" s="228"/>
      <c r="IML1" s="228"/>
      <c r="IMM1" s="228"/>
      <c r="IMN1" s="228"/>
      <c r="IMO1" s="228"/>
      <c r="IMP1" s="228"/>
      <c r="IMQ1" s="228"/>
      <c r="IMR1" s="228"/>
      <c r="IMS1" s="228"/>
      <c r="IMT1" s="228"/>
      <c r="IMU1" s="228"/>
      <c r="IMV1" s="228"/>
      <c r="IMW1" s="228"/>
      <c r="IMX1" s="228"/>
      <c r="IMY1" s="228"/>
      <c r="IMZ1" s="228"/>
      <c r="INA1" s="228"/>
      <c r="INB1" s="228"/>
      <c r="INC1" s="228"/>
      <c r="IND1" s="228"/>
      <c r="INE1" s="228"/>
      <c r="INF1" s="228"/>
      <c r="ING1" s="228"/>
      <c r="INH1" s="228"/>
      <c r="INI1" s="228"/>
      <c r="INJ1" s="228"/>
      <c r="INK1" s="228"/>
      <c r="INL1" s="228"/>
      <c r="INM1" s="228"/>
      <c r="INN1" s="228"/>
      <c r="INO1" s="228"/>
      <c r="INP1" s="228"/>
      <c r="INQ1" s="228"/>
      <c r="INR1" s="228"/>
      <c r="INS1" s="228"/>
      <c r="INT1" s="228"/>
      <c r="INU1" s="228"/>
      <c r="INV1" s="228"/>
      <c r="INW1" s="228"/>
      <c r="INX1" s="228"/>
      <c r="INY1" s="228"/>
      <c r="INZ1" s="228"/>
      <c r="IOA1" s="228"/>
      <c r="IOB1" s="228"/>
      <c r="IOC1" s="228"/>
      <c r="IOD1" s="228"/>
      <c r="IOE1" s="228"/>
      <c r="IOF1" s="228"/>
      <c r="IOG1" s="228"/>
      <c r="IOH1" s="228"/>
      <c r="IOI1" s="228"/>
      <c r="IOJ1" s="228"/>
      <c r="IOK1" s="228"/>
      <c r="IOL1" s="228"/>
      <c r="IOM1" s="228"/>
      <c r="ION1" s="228"/>
      <c r="IOO1" s="228"/>
      <c r="IOP1" s="228"/>
      <c r="IOQ1" s="228"/>
      <c r="IOR1" s="228"/>
      <c r="IOS1" s="228"/>
      <c r="IOT1" s="228"/>
      <c r="IOU1" s="228"/>
      <c r="IOV1" s="228"/>
      <c r="IOW1" s="228"/>
      <c r="IOX1" s="228"/>
      <c r="IOY1" s="228"/>
      <c r="IOZ1" s="228"/>
      <c r="IPA1" s="228"/>
      <c r="IPB1" s="228"/>
      <c r="IPC1" s="228"/>
      <c r="IPD1" s="228"/>
      <c r="IPE1" s="228"/>
      <c r="IPF1" s="228"/>
      <c r="IPG1" s="228"/>
      <c r="IPH1" s="228"/>
      <c r="IPI1" s="228"/>
      <c r="IPJ1" s="228"/>
      <c r="IPK1" s="228"/>
      <c r="IPL1" s="228"/>
      <c r="IPM1" s="228"/>
      <c r="IPN1" s="228"/>
      <c r="IPO1" s="228"/>
      <c r="IPP1" s="228"/>
      <c r="IPQ1" s="228"/>
      <c r="IPR1" s="228"/>
      <c r="IPS1" s="228"/>
      <c r="IPT1" s="228"/>
      <c r="IPU1" s="228"/>
      <c r="IPV1" s="228"/>
      <c r="IPW1" s="228"/>
      <c r="IPX1" s="228"/>
      <c r="IPY1" s="228"/>
      <c r="IPZ1" s="228"/>
      <c r="IQA1" s="228"/>
      <c r="IQB1" s="228"/>
      <c r="IQC1" s="228"/>
      <c r="IQD1" s="228"/>
      <c r="IQE1" s="228"/>
      <c r="IQF1" s="228"/>
      <c r="IQG1" s="228"/>
      <c r="IQH1" s="228"/>
      <c r="IQI1" s="228"/>
      <c r="IQJ1" s="228"/>
      <c r="IQK1" s="228"/>
      <c r="IQL1" s="228"/>
      <c r="IQM1" s="228"/>
      <c r="IQN1" s="228"/>
      <c r="IQO1" s="228"/>
      <c r="IQP1" s="228"/>
      <c r="IQQ1" s="228"/>
      <c r="IQR1" s="228"/>
      <c r="IQS1" s="228"/>
      <c r="IQT1" s="228"/>
      <c r="IQU1" s="228"/>
      <c r="IQV1" s="228"/>
      <c r="IQW1" s="228"/>
      <c r="IQX1" s="228"/>
      <c r="IQY1" s="228"/>
      <c r="IQZ1" s="228"/>
      <c r="IRA1" s="228"/>
      <c r="IRB1" s="228"/>
      <c r="IRC1" s="228"/>
      <c r="IRD1" s="228"/>
      <c r="IRE1" s="228"/>
      <c r="IRF1" s="228"/>
      <c r="IRG1" s="228"/>
      <c r="IRH1" s="228"/>
      <c r="IRI1" s="228"/>
      <c r="IRJ1" s="228"/>
      <c r="IRK1" s="228"/>
      <c r="IRL1" s="228"/>
      <c r="IRM1" s="228"/>
      <c r="IRN1" s="228"/>
      <c r="IRO1" s="228"/>
      <c r="IRP1" s="228"/>
      <c r="IRQ1" s="228"/>
      <c r="IRR1" s="228"/>
      <c r="IRS1" s="228"/>
      <c r="IRT1" s="228"/>
      <c r="IRU1" s="228"/>
      <c r="IRV1" s="228"/>
      <c r="IRW1" s="228"/>
      <c r="IRX1" s="228"/>
      <c r="IRY1" s="228"/>
      <c r="IRZ1" s="228"/>
      <c r="ISA1" s="228"/>
      <c r="ISB1" s="228"/>
      <c r="ISC1" s="228"/>
      <c r="ISD1" s="228"/>
      <c r="ISE1" s="228"/>
      <c r="ISF1" s="228"/>
      <c r="ISG1" s="228"/>
      <c r="ISH1" s="228"/>
      <c r="ISI1" s="228"/>
      <c r="ISJ1" s="228"/>
      <c r="ISK1" s="228"/>
      <c r="ISL1" s="228"/>
      <c r="ISM1" s="228"/>
      <c r="ISN1" s="228"/>
      <c r="ISO1" s="228"/>
      <c r="ISP1" s="228"/>
      <c r="ISQ1" s="228"/>
      <c r="ISR1" s="228"/>
      <c r="ISS1" s="228"/>
      <c r="IST1" s="228"/>
      <c r="ISU1" s="228"/>
      <c r="ISV1" s="228"/>
      <c r="ISW1" s="228"/>
      <c r="ISX1" s="228"/>
      <c r="ISY1" s="228"/>
      <c r="ISZ1" s="228"/>
      <c r="ITA1" s="228"/>
      <c r="ITB1" s="228"/>
      <c r="ITC1" s="228"/>
      <c r="ITD1" s="228"/>
      <c r="ITE1" s="228"/>
      <c r="ITF1" s="228"/>
      <c r="ITG1" s="228"/>
      <c r="ITH1" s="228"/>
      <c r="ITI1" s="228"/>
      <c r="ITJ1" s="228"/>
      <c r="ITK1" s="228"/>
      <c r="ITL1" s="228"/>
      <c r="ITM1" s="228"/>
      <c r="ITN1" s="228"/>
      <c r="ITO1" s="228"/>
      <c r="ITP1" s="228"/>
      <c r="ITQ1" s="228"/>
      <c r="ITR1" s="228"/>
      <c r="ITS1" s="228"/>
      <c r="ITT1" s="228"/>
      <c r="ITU1" s="228"/>
      <c r="ITV1" s="228"/>
      <c r="ITW1" s="228"/>
      <c r="ITX1" s="228"/>
      <c r="ITY1" s="228"/>
      <c r="ITZ1" s="228"/>
      <c r="IUA1" s="228"/>
      <c r="IUB1" s="228"/>
      <c r="IUC1" s="228"/>
      <c r="IUD1" s="228"/>
      <c r="IUE1" s="228"/>
      <c r="IUF1" s="228"/>
      <c r="IUG1" s="228"/>
      <c r="IUH1" s="228"/>
      <c r="IUI1" s="228"/>
      <c r="IUJ1" s="228"/>
      <c r="IUK1" s="228"/>
      <c r="IUL1" s="228"/>
      <c r="IUM1" s="228"/>
      <c r="IUN1" s="228"/>
      <c r="IUO1" s="228"/>
      <c r="IUP1" s="228"/>
      <c r="IUQ1" s="228"/>
      <c r="IUR1" s="228"/>
      <c r="IUS1" s="228"/>
      <c r="IUT1" s="228"/>
      <c r="IUU1" s="228"/>
      <c r="IUV1" s="228"/>
      <c r="IUW1" s="228"/>
      <c r="IUX1" s="228"/>
      <c r="IUY1" s="228"/>
      <c r="IUZ1" s="228"/>
      <c r="IVA1" s="228"/>
      <c r="IVB1" s="228"/>
      <c r="IVC1" s="228"/>
      <c r="IVD1" s="228"/>
      <c r="IVE1" s="228"/>
      <c r="IVF1" s="228"/>
      <c r="IVG1" s="228"/>
      <c r="IVH1" s="228"/>
      <c r="IVI1" s="228"/>
      <c r="IVJ1" s="228"/>
      <c r="IVK1" s="228"/>
      <c r="IVL1" s="228"/>
      <c r="IVM1" s="228"/>
      <c r="IVN1" s="228"/>
      <c r="IVO1" s="228"/>
      <c r="IVP1" s="228"/>
      <c r="IVQ1" s="228"/>
      <c r="IVR1" s="228"/>
      <c r="IVS1" s="228"/>
      <c r="IVT1" s="228"/>
      <c r="IVU1" s="228"/>
      <c r="IVV1" s="228"/>
      <c r="IVW1" s="228"/>
      <c r="IVX1" s="228"/>
      <c r="IVY1" s="228"/>
      <c r="IVZ1" s="228"/>
      <c r="IWA1" s="228"/>
      <c r="IWB1" s="228"/>
      <c r="IWC1" s="228"/>
      <c r="IWD1" s="228"/>
      <c r="IWE1" s="228"/>
      <c r="IWF1" s="228"/>
      <c r="IWG1" s="228"/>
      <c r="IWH1" s="228"/>
      <c r="IWI1" s="228"/>
      <c r="IWJ1" s="228"/>
      <c r="IWK1" s="228"/>
      <c r="IWL1" s="228"/>
      <c r="IWM1" s="228"/>
      <c r="IWN1" s="228"/>
      <c r="IWO1" s="228"/>
      <c r="IWP1" s="228"/>
      <c r="IWQ1" s="228"/>
      <c r="IWR1" s="228"/>
      <c r="IWS1" s="228"/>
      <c r="IWT1" s="228"/>
      <c r="IWU1" s="228"/>
      <c r="IWV1" s="228"/>
      <c r="IWW1" s="228"/>
      <c r="IWX1" s="228"/>
      <c r="IWY1" s="228"/>
      <c r="IWZ1" s="228"/>
      <c r="IXA1" s="228"/>
      <c r="IXB1" s="228"/>
      <c r="IXC1" s="228"/>
      <c r="IXD1" s="228"/>
      <c r="IXE1" s="228"/>
      <c r="IXF1" s="228"/>
      <c r="IXG1" s="228"/>
      <c r="IXH1" s="228"/>
      <c r="IXI1" s="228"/>
      <c r="IXJ1" s="228"/>
      <c r="IXK1" s="228"/>
      <c r="IXL1" s="228"/>
      <c r="IXM1" s="228"/>
      <c r="IXN1" s="228"/>
      <c r="IXO1" s="228"/>
      <c r="IXP1" s="228"/>
      <c r="IXQ1" s="228"/>
      <c r="IXR1" s="228"/>
      <c r="IXS1" s="228"/>
      <c r="IXT1" s="228"/>
      <c r="IXU1" s="228"/>
      <c r="IXV1" s="228"/>
      <c r="IXW1" s="228"/>
      <c r="IXX1" s="228"/>
      <c r="IXY1" s="228"/>
      <c r="IXZ1" s="228"/>
      <c r="IYA1" s="228"/>
      <c r="IYB1" s="228"/>
      <c r="IYC1" s="228"/>
      <c r="IYD1" s="228"/>
      <c r="IYE1" s="228"/>
      <c r="IYF1" s="228"/>
      <c r="IYG1" s="228"/>
      <c r="IYH1" s="228"/>
      <c r="IYI1" s="228"/>
      <c r="IYJ1" s="228"/>
      <c r="IYK1" s="228"/>
      <c r="IYL1" s="228"/>
      <c r="IYM1" s="228"/>
      <c r="IYN1" s="228"/>
      <c r="IYO1" s="228"/>
      <c r="IYP1" s="228"/>
      <c r="IYQ1" s="228"/>
      <c r="IYR1" s="228"/>
      <c r="IYS1" s="228"/>
      <c r="IYT1" s="228"/>
      <c r="IYU1" s="228"/>
      <c r="IYV1" s="228"/>
      <c r="IYW1" s="228"/>
      <c r="IYX1" s="228"/>
      <c r="IYY1" s="228"/>
      <c r="IYZ1" s="228"/>
      <c r="IZA1" s="228"/>
      <c r="IZB1" s="228"/>
      <c r="IZC1" s="228"/>
      <c r="IZD1" s="228"/>
      <c r="IZE1" s="228"/>
      <c r="IZF1" s="228"/>
      <c r="IZG1" s="228"/>
      <c r="IZH1" s="228"/>
      <c r="IZI1" s="228"/>
      <c r="IZJ1" s="228"/>
      <c r="IZK1" s="228"/>
      <c r="IZL1" s="228"/>
      <c r="IZM1" s="228"/>
      <c r="IZN1" s="228"/>
      <c r="IZO1" s="228"/>
      <c r="IZP1" s="228"/>
      <c r="IZQ1" s="228"/>
      <c r="IZR1" s="228"/>
      <c r="IZS1" s="228"/>
      <c r="IZT1" s="228"/>
      <c r="IZU1" s="228"/>
      <c r="IZV1" s="228"/>
      <c r="IZW1" s="228"/>
      <c r="IZX1" s="228"/>
      <c r="IZY1" s="228"/>
      <c r="IZZ1" s="228"/>
      <c r="JAA1" s="228"/>
      <c r="JAB1" s="228"/>
      <c r="JAC1" s="228"/>
      <c r="JAD1" s="228"/>
      <c r="JAE1" s="228"/>
      <c r="JAF1" s="228"/>
      <c r="JAG1" s="228"/>
      <c r="JAH1" s="228"/>
      <c r="JAI1" s="228"/>
      <c r="JAJ1" s="228"/>
      <c r="JAK1" s="228"/>
      <c r="JAL1" s="228"/>
      <c r="JAM1" s="228"/>
      <c r="JAN1" s="228"/>
      <c r="JAO1" s="228"/>
      <c r="JAP1" s="228"/>
      <c r="JAQ1" s="228"/>
      <c r="JAR1" s="228"/>
      <c r="JAS1" s="228"/>
      <c r="JAT1" s="228"/>
      <c r="JAU1" s="228"/>
      <c r="JAV1" s="228"/>
      <c r="JAW1" s="228"/>
      <c r="JAX1" s="228"/>
      <c r="JAY1" s="228"/>
      <c r="JAZ1" s="228"/>
      <c r="JBA1" s="228"/>
      <c r="JBB1" s="228"/>
      <c r="JBC1" s="228"/>
      <c r="JBD1" s="228"/>
      <c r="JBE1" s="228"/>
      <c r="JBF1" s="228"/>
      <c r="JBG1" s="228"/>
      <c r="JBH1" s="228"/>
      <c r="JBI1" s="228"/>
      <c r="JBJ1" s="228"/>
      <c r="JBK1" s="228"/>
      <c r="JBL1" s="228"/>
      <c r="JBM1" s="228"/>
      <c r="JBN1" s="228"/>
      <c r="JBO1" s="228"/>
      <c r="JBP1" s="228"/>
      <c r="JBQ1" s="228"/>
      <c r="JBR1" s="228"/>
      <c r="JBS1" s="228"/>
      <c r="JBT1" s="228"/>
      <c r="JBU1" s="228"/>
      <c r="JBV1" s="228"/>
      <c r="JBW1" s="228"/>
      <c r="JBX1" s="228"/>
      <c r="JBY1" s="228"/>
      <c r="JBZ1" s="228"/>
      <c r="JCA1" s="228"/>
      <c r="JCB1" s="228"/>
      <c r="JCC1" s="228"/>
      <c r="JCD1" s="228"/>
      <c r="JCE1" s="228"/>
      <c r="JCF1" s="228"/>
      <c r="JCG1" s="228"/>
      <c r="JCH1" s="228"/>
      <c r="JCI1" s="228"/>
      <c r="JCJ1" s="228"/>
      <c r="JCK1" s="228"/>
      <c r="JCL1" s="228"/>
      <c r="JCM1" s="228"/>
      <c r="JCN1" s="228"/>
      <c r="JCO1" s="228"/>
      <c r="JCP1" s="228"/>
      <c r="JCQ1" s="228"/>
      <c r="JCR1" s="228"/>
      <c r="JCS1" s="228"/>
      <c r="JCT1" s="228"/>
      <c r="JCU1" s="228"/>
      <c r="JCV1" s="228"/>
      <c r="JCW1" s="228"/>
      <c r="JCX1" s="228"/>
      <c r="JCY1" s="228"/>
      <c r="JCZ1" s="228"/>
      <c r="JDA1" s="228"/>
      <c r="JDB1" s="228"/>
      <c r="JDC1" s="228"/>
      <c r="JDD1" s="228"/>
      <c r="JDE1" s="228"/>
      <c r="JDF1" s="228"/>
      <c r="JDG1" s="228"/>
      <c r="JDH1" s="228"/>
      <c r="JDI1" s="228"/>
      <c r="JDJ1" s="228"/>
      <c r="JDK1" s="228"/>
      <c r="JDL1" s="228"/>
      <c r="JDM1" s="228"/>
      <c r="JDN1" s="228"/>
      <c r="JDO1" s="228"/>
      <c r="JDP1" s="228"/>
      <c r="JDQ1" s="228"/>
      <c r="JDR1" s="228"/>
      <c r="JDS1" s="228"/>
      <c r="JDT1" s="228"/>
      <c r="JDU1" s="228"/>
      <c r="JDV1" s="228"/>
      <c r="JDW1" s="228"/>
      <c r="JDX1" s="228"/>
      <c r="JDY1" s="228"/>
      <c r="JDZ1" s="228"/>
      <c r="JEA1" s="228"/>
      <c r="JEB1" s="228"/>
      <c r="JEC1" s="228"/>
      <c r="JED1" s="228"/>
      <c r="JEE1" s="228"/>
      <c r="JEF1" s="228"/>
      <c r="JEG1" s="228"/>
      <c r="JEH1" s="228"/>
      <c r="JEI1" s="228"/>
      <c r="JEJ1" s="228"/>
      <c r="JEK1" s="228"/>
      <c r="JEL1" s="228"/>
      <c r="JEM1" s="228"/>
      <c r="JEN1" s="228"/>
      <c r="JEO1" s="228"/>
      <c r="JEP1" s="228"/>
      <c r="JEQ1" s="228"/>
      <c r="JER1" s="228"/>
      <c r="JES1" s="228"/>
      <c r="JET1" s="228"/>
      <c r="JEU1" s="228"/>
      <c r="JEV1" s="228"/>
      <c r="JEW1" s="228"/>
      <c r="JEX1" s="228"/>
      <c r="JEY1" s="228"/>
      <c r="JEZ1" s="228"/>
      <c r="JFA1" s="228"/>
      <c r="JFB1" s="228"/>
      <c r="JFC1" s="228"/>
      <c r="JFD1" s="228"/>
      <c r="JFE1" s="228"/>
      <c r="JFF1" s="228"/>
      <c r="JFG1" s="228"/>
      <c r="JFH1" s="228"/>
      <c r="JFI1" s="228"/>
      <c r="JFJ1" s="228"/>
      <c r="JFK1" s="228"/>
      <c r="JFL1" s="228"/>
      <c r="JFM1" s="228"/>
      <c r="JFN1" s="228"/>
      <c r="JFO1" s="228"/>
      <c r="JFP1" s="228"/>
      <c r="JFQ1" s="228"/>
      <c r="JFR1" s="228"/>
      <c r="JFS1" s="228"/>
      <c r="JFT1" s="228"/>
      <c r="JFU1" s="228"/>
      <c r="JFV1" s="228"/>
      <c r="JFW1" s="228"/>
      <c r="JFX1" s="228"/>
      <c r="JFY1" s="228"/>
      <c r="JFZ1" s="228"/>
      <c r="JGA1" s="228"/>
      <c r="JGB1" s="228"/>
      <c r="JGC1" s="228"/>
      <c r="JGD1" s="228"/>
      <c r="JGE1" s="228"/>
      <c r="JGF1" s="228"/>
      <c r="JGG1" s="228"/>
      <c r="JGH1" s="228"/>
      <c r="JGI1" s="228"/>
      <c r="JGJ1" s="228"/>
      <c r="JGK1" s="228"/>
      <c r="JGL1" s="228"/>
      <c r="JGM1" s="228"/>
      <c r="JGN1" s="228"/>
      <c r="JGO1" s="228"/>
      <c r="JGP1" s="228"/>
      <c r="JGQ1" s="228"/>
      <c r="JGR1" s="228"/>
      <c r="JGS1" s="228"/>
      <c r="JGT1" s="228"/>
      <c r="JGU1" s="228"/>
      <c r="JGV1" s="228"/>
      <c r="JGW1" s="228"/>
      <c r="JGX1" s="228"/>
      <c r="JGY1" s="228"/>
      <c r="JGZ1" s="228"/>
      <c r="JHA1" s="228"/>
      <c r="JHB1" s="228"/>
      <c r="JHC1" s="228"/>
      <c r="JHD1" s="228"/>
      <c r="JHE1" s="228"/>
      <c r="JHF1" s="228"/>
      <c r="JHG1" s="228"/>
      <c r="JHH1" s="228"/>
      <c r="JHI1" s="228"/>
      <c r="JHJ1" s="228"/>
      <c r="JHK1" s="228"/>
      <c r="JHL1" s="228"/>
      <c r="JHM1" s="228"/>
      <c r="JHN1" s="228"/>
      <c r="JHO1" s="228"/>
      <c r="JHP1" s="228"/>
      <c r="JHQ1" s="228"/>
      <c r="JHR1" s="228"/>
      <c r="JHS1" s="228"/>
      <c r="JHT1" s="228"/>
      <c r="JHU1" s="228"/>
      <c r="JHV1" s="228"/>
      <c r="JHW1" s="228"/>
      <c r="JHX1" s="228"/>
      <c r="JHY1" s="228"/>
      <c r="JHZ1" s="228"/>
      <c r="JIA1" s="228"/>
      <c r="JIB1" s="228"/>
      <c r="JIC1" s="228"/>
      <c r="JID1" s="228"/>
      <c r="JIE1" s="228"/>
      <c r="JIF1" s="228"/>
      <c r="JIG1" s="228"/>
      <c r="JIH1" s="228"/>
      <c r="JII1" s="228"/>
      <c r="JIJ1" s="228"/>
      <c r="JIK1" s="228"/>
      <c r="JIL1" s="228"/>
      <c r="JIM1" s="228"/>
      <c r="JIN1" s="228"/>
      <c r="JIO1" s="228"/>
      <c r="JIP1" s="228"/>
      <c r="JIQ1" s="228"/>
      <c r="JIR1" s="228"/>
      <c r="JIS1" s="228"/>
      <c r="JIT1" s="228"/>
      <c r="JIU1" s="228"/>
      <c r="JIV1" s="228"/>
      <c r="JIW1" s="228"/>
      <c r="JIX1" s="228"/>
      <c r="JIY1" s="228"/>
      <c r="JIZ1" s="228"/>
      <c r="JJA1" s="228"/>
      <c r="JJB1" s="228"/>
      <c r="JJC1" s="228"/>
      <c r="JJD1" s="228"/>
      <c r="JJE1" s="228"/>
      <c r="JJF1" s="228"/>
      <c r="JJG1" s="228"/>
      <c r="JJH1" s="228"/>
      <c r="JJI1" s="228"/>
      <c r="JJJ1" s="228"/>
      <c r="JJK1" s="228"/>
      <c r="JJL1" s="228"/>
      <c r="JJM1" s="228"/>
      <c r="JJN1" s="228"/>
      <c r="JJO1" s="228"/>
      <c r="JJP1" s="228"/>
      <c r="JJQ1" s="228"/>
      <c r="JJR1" s="228"/>
      <c r="JJS1" s="228"/>
      <c r="JJT1" s="228"/>
      <c r="JJU1" s="228"/>
      <c r="JJV1" s="228"/>
      <c r="JJW1" s="228"/>
      <c r="JJX1" s="228"/>
      <c r="JJY1" s="228"/>
      <c r="JJZ1" s="228"/>
      <c r="JKA1" s="228"/>
      <c r="JKB1" s="228"/>
      <c r="JKC1" s="228"/>
      <c r="JKD1" s="228"/>
      <c r="JKE1" s="228"/>
      <c r="JKF1" s="228"/>
      <c r="JKG1" s="228"/>
      <c r="JKH1" s="228"/>
      <c r="JKI1" s="228"/>
      <c r="JKJ1" s="228"/>
      <c r="JKK1" s="228"/>
      <c r="JKL1" s="228"/>
      <c r="JKM1" s="228"/>
      <c r="JKN1" s="228"/>
      <c r="JKO1" s="228"/>
      <c r="JKP1" s="228"/>
      <c r="JKQ1" s="228"/>
      <c r="JKR1" s="228"/>
      <c r="JKS1" s="228"/>
      <c r="JKT1" s="228"/>
      <c r="JKU1" s="228"/>
      <c r="JKV1" s="228"/>
      <c r="JKW1" s="228"/>
      <c r="JKX1" s="228"/>
      <c r="JKY1" s="228"/>
      <c r="JKZ1" s="228"/>
      <c r="JLA1" s="228"/>
      <c r="JLB1" s="228"/>
      <c r="JLC1" s="228"/>
      <c r="JLD1" s="228"/>
      <c r="JLE1" s="228"/>
      <c r="JLF1" s="228"/>
      <c r="JLG1" s="228"/>
      <c r="JLH1" s="228"/>
      <c r="JLI1" s="228"/>
      <c r="JLJ1" s="228"/>
      <c r="JLK1" s="228"/>
      <c r="JLL1" s="228"/>
      <c r="JLM1" s="228"/>
      <c r="JLN1" s="228"/>
      <c r="JLO1" s="228"/>
      <c r="JLP1" s="228"/>
      <c r="JLQ1" s="228"/>
      <c r="JLR1" s="228"/>
      <c r="JLS1" s="228"/>
      <c r="JLT1" s="228"/>
      <c r="JLU1" s="228"/>
      <c r="JLV1" s="228"/>
      <c r="JLW1" s="228"/>
      <c r="JLX1" s="228"/>
      <c r="JLY1" s="228"/>
      <c r="JLZ1" s="228"/>
      <c r="JMA1" s="228"/>
      <c r="JMB1" s="228"/>
      <c r="JMC1" s="228"/>
      <c r="JMD1" s="228"/>
      <c r="JME1" s="228"/>
      <c r="JMF1" s="228"/>
      <c r="JMG1" s="228"/>
      <c r="JMH1" s="228"/>
      <c r="JMI1" s="228"/>
      <c r="JMJ1" s="228"/>
      <c r="JMK1" s="228"/>
      <c r="JML1" s="228"/>
      <c r="JMM1" s="228"/>
      <c r="JMN1" s="228"/>
      <c r="JMO1" s="228"/>
      <c r="JMP1" s="228"/>
      <c r="JMQ1" s="228"/>
      <c r="JMR1" s="228"/>
      <c r="JMS1" s="228"/>
      <c r="JMT1" s="228"/>
      <c r="JMU1" s="228"/>
      <c r="JMV1" s="228"/>
      <c r="JMW1" s="228"/>
      <c r="JMX1" s="228"/>
      <c r="JMY1" s="228"/>
      <c r="JMZ1" s="228"/>
      <c r="JNA1" s="228"/>
      <c r="JNB1" s="228"/>
      <c r="JNC1" s="228"/>
      <c r="JND1" s="228"/>
      <c r="JNE1" s="228"/>
      <c r="JNF1" s="228"/>
      <c r="JNG1" s="228"/>
      <c r="JNH1" s="228"/>
      <c r="JNI1" s="228"/>
      <c r="JNJ1" s="228"/>
      <c r="JNK1" s="228"/>
      <c r="JNL1" s="228"/>
      <c r="JNM1" s="228"/>
      <c r="JNN1" s="228"/>
      <c r="JNO1" s="228"/>
      <c r="JNP1" s="228"/>
      <c r="JNQ1" s="228"/>
      <c r="JNR1" s="228"/>
      <c r="JNS1" s="228"/>
      <c r="JNT1" s="228"/>
      <c r="JNU1" s="228"/>
      <c r="JNV1" s="228"/>
      <c r="JNW1" s="228"/>
      <c r="JNX1" s="228"/>
      <c r="JNY1" s="228"/>
      <c r="JNZ1" s="228"/>
      <c r="JOA1" s="228"/>
      <c r="JOB1" s="228"/>
      <c r="JOC1" s="228"/>
      <c r="JOD1" s="228"/>
      <c r="JOE1" s="228"/>
      <c r="JOF1" s="228"/>
      <c r="JOG1" s="228"/>
      <c r="JOH1" s="228"/>
      <c r="JOI1" s="228"/>
      <c r="JOJ1" s="228"/>
      <c r="JOK1" s="228"/>
      <c r="JOL1" s="228"/>
      <c r="JOM1" s="228"/>
      <c r="JON1" s="228"/>
      <c r="JOO1" s="228"/>
      <c r="JOP1" s="228"/>
      <c r="JOQ1" s="228"/>
      <c r="JOR1" s="228"/>
      <c r="JOS1" s="228"/>
      <c r="JOT1" s="228"/>
      <c r="JOU1" s="228"/>
      <c r="JOV1" s="228"/>
      <c r="JOW1" s="228"/>
      <c r="JOX1" s="228"/>
      <c r="JOY1" s="228"/>
      <c r="JOZ1" s="228"/>
      <c r="JPA1" s="228"/>
      <c r="JPB1" s="228"/>
      <c r="JPC1" s="228"/>
      <c r="JPD1" s="228"/>
      <c r="JPE1" s="228"/>
      <c r="JPF1" s="228"/>
      <c r="JPG1" s="228"/>
      <c r="JPH1" s="228"/>
      <c r="JPI1" s="228"/>
      <c r="JPJ1" s="228"/>
      <c r="JPK1" s="228"/>
      <c r="JPL1" s="228"/>
      <c r="JPM1" s="228"/>
      <c r="JPN1" s="228"/>
      <c r="JPO1" s="228"/>
      <c r="JPP1" s="228"/>
      <c r="JPQ1" s="228"/>
      <c r="JPR1" s="228"/>
      <c r="JPS1" s="228"/>
      <c r="JPT1" s="228"/>
      <c r="JPU1" s="228"/>
      <c r="JPV1" s="228"/>
      <c r="JPW1" s="228"/>
      <c r="JPX1" s="228"/>
      <c r="JPY1" s="228"/>
      <c r="JPZ1" s="228"/>
      <c r="JQA1" s="228"/>
      <c r="JQB1" s="228"/>
      <c r="JQC1" s="228"/>
      <c r="JQD1" s="228"/>
      <c r="JQE1" s="228"/>
      <c r="JQF1" s="228"/>
      <c r="JQG1" s="228"/>
      <c r="JQH1" s="228"/>
      <c r="JQI1" s="228"/>
      <c r="JQJ1" s="228"/>
      <c r="JQK1" s="228"/>
      <c r="JQL1" s="228"/>
      <c r="JQM1" s="228"/>
      <c r="JQN1" s="228"/>
      <c r="JQO1" s="228"/>
      <c r="JQP1" s="228"/>
      <c r="JQQ1" s="228"/>
      <c r="JQR1" s="228"/>
      <c r="JQS1" s="228"/>
      <c r="JQT1" s="228"/>
      <c r="JQU1" s="228"/>
      <c r="JQV1" s="228"/>
      <c r="JQW1" s="228"/>
      <c r="JQX1" s="228"/>
      <c r="JQY1" s="228"/>
      <c r="JQZ1" s="228"/>
      <c r="JRA1" s="228"/>
      <c r="JRB1" s="228"/>
      <c r="JRC1" s="228"/>
      <c r="JRD1" s="228"/>
      <c r="JRE1" s="228"/>
      <c r="JRF1" s="228"/>
      <c r="JRG1" s="228"/>
      <c r="JRH1" s="228"/>
      <c r="JRI1" s="228"/>
      <c r="JRJ1" s="228"/>
      <c r="JRK1" s="228"/>
      <c r="JRL1" s="228"/>
      <c r="JRM1" s="228"/>
      <c r="JRN1" s="228"/>
      <c r="JRO1" s="228"/>
      <c r="JRP1" s="228"/>
      <c r="JRQ1" s="228"/>
      <c r="JRR1" s="228"/>
      <c r="JRS1" s="228"/>
      <c r="JRT1" s="228"/>
      <c r="JRU1" s="228"/>
      <c r="JRV1" s="228"/>
      <c r="JRW1" s="228"/>
      <c r="JRX1" s="228"/>
      <c r="JRY1" s="228"/>
      <c r="JRZ1" s="228"/>
      <c r="JSA1" s="228"/>
      <c r="JSB1" s="228"/>
      <c r="JSC1" s="228"/>
      <c r="JSD1" s="228"/>
      <c r="JSE1" s="228"/>
      <c r="JSF1" s="228"/>
      <c r="JSG1" s="228"/>
      <c r="JSH1" s="228"/>
      <c r="JSI1" s="228"/>
      <c r="JSJ1" s="228"/>
      <c r="JSK1" s="228"/>
      <c r="JSL1" s="228"/>
      <c r="JSM1" s="228"/>
      <c r="JSN1" s="228"/>
      <c r="JSO1" s="228"/>
      <c r="JSP1" s="228"/>
      <c r="JSQ1" s="228"/>
      <c r="JSR1" s="228"/>
      <c r="JSS1" s="228"/>
      <c r="JST1" s="228"/>
      <c r="JSU1" s="228"/>
      <c r="JSV1" s="228"/>
      <c r="JSW1" s="228"/>
      <c r="JSX1" s="228"/>
      <c r="JSY1" s="228"/>
      <c r="JSZ1" s="228"/>
      <c r="JTA1" s="228"/>
      <c r="JTB1" s="228"/>
      <c r="JTC1" s="228"/>
      <c r="JTD1" s="228"/>
      <c r="JTE1" s="228"/>
      <c r="JTF1" s="228"/>
      <c r="JTG1" s="228"/>
      <c r="JTH1" s="228"/>
      <c r="JTI1" s="228"/>
      <c r="JTJ1" s="228"/>
      <c r="JTK1" s="228"/>
      <c r="JTL1" s="228"/>
      <c r="JTM1" s="228"/>
      <c r="JTN1" s="228"/>
      <c r="JTO1" s="228"/>
      <c r="JTP1" s="228"/>
      <c r="JTQ1" s="228"/>
      <c r="JTR1" s="228"/>
      <c r="JTS1" s="228"/>
      <c r="JTT1" s="228"/>
      <c r="JTU1" s="228"/>
      <c r="JTV1" s="228"/>
      <c r="JTW1" s="228"/>
      <c r="JTX1" s="228"/>
      <c r="JTY1" s="228"/>
      <c r="JTZ1" s="228"/>
      <c r="JUA1" s="228"/>
      <c r="JUB1" s="228"/>
      <c r="JUC1" s="228"/>
      <c r="JUD1" s="228"/>
      <c r="JUE1" s="228"/>
      <c r="JUF1" s="228"/>
      <c r="JUG1" s="228"/>
      <c r="JUH1" s="228"/>
      <c r="JUI1" s="228"/>
      <c r="JUJ1" s="228"/>
      <c r="JUK1" s="228"/>
      <c r="JUL1" s="228"/>
      <c r="JUM1" s="228"/>
      <c r="JUN1" s="228"/>
      <c r="JUO1" s="228"/>
      <c r="JUP1" s="228"/>
      <c r="JUQ1" s="228"/>
      <c r="JUR1" s="228"/>
      <c r="JUS1" s="228"/>
      <c r="JUT1" s="228"/>
      <c r="JUU1" s="228"/>
      <c r="JUV1" s="228"/>
      <c r="JUW1" s="228"/>
      <c r="JUX1" s="228"/>
      <c r="JUY1" s="228"/>
      <c r="JUZ1" s="228"/>
      <c r="JVA1" s="228"/>
      <c r="JVB1" s="228"/>
      <c r="JVC1" s="228"/>
      <c r="JVD1" s="228"/>
      <c r="JVE1" s="228"/>
      <c r="JVF1" s="228"/>
      <c r="JVG1" s="228"/>
      <c r="JVH1" s="228"/>
      <c r="JVI1" s="228"/>
      <c r="JVJ1" s="228"/>
      <c r="JVK1" s="228"/>
      <c r="JVL1" s="228"/>
      <c r="JVM1" s="228"/>
      <c r="JVN1" s="228"/>
      <c r="JVO1" s="228"/>
      <c r="JVP1" s="228"/>
      <c r="JVQ1" s="228"/>
      <c r="JVR1" s="228"/>
      <c r="JVS1" s="228"/>
      <c r="JVT1" s="228"/>
      <c r="JVU1" s="228"/>
      <c r="JVV1" s="228"/>
      <c r="JVW1" s="228"/>
      <c r="JVX1" s="228"/>
      <c r="JVY1" s="228"/>
      <c r="JVZ1" s="228"/>
      <c r="JWA1" s="228"/>
      <c r="JWB1" s="228"/>
      <c r="JWC1" s="228"/>
      <c r="JWD1" s="228"/>
      <c r="JWE1" s="228"/>
      <c r="JWF1" s="228"/>
      <c r="JWG1" s="228"/>
      <c r="JWH1" s="228"/>
      <c r="JWI1" s="228"/>
      <c r="JWJ1" s="228"/>
      <c r="JWK1" s="228"/>
      <c r="JWL1" s="228"/>
      <c r="JWM1" s="228"/>
      <c r="JWN1" s="228"/>
      <c r="JWO1" s="228"/>
      <c r="JWP1" s="228"/>
      <c r="JWQ1" s="228"/>
      <c r="JWR1" s="228"/>
      <c r="JWS1" s="228"/>
      <c r="JWT1" s="228"/>
      <c r="JWU1" s="228"/>
      <c r="JWV1" s="228"/>
      <c r="JWW1" s="228"/>
      <c r="JWX1" s="228"/>
      <c r="JWY1" s="228"/>
      <c r="JWZ1" s="228"/>
      <c r="JXA1" s="228"/>
      <c r="JXB1" s="228"/>
      <c r="JXC1" s="228"/>
      <c r="JXD1" s="228"/>
      <c r="JXE1" s="228"/>
      <c r="JXF1" s="228"/>
      <c r="JXG1" s="228"/>
      <c r="JXH1" s="228"/>
      <c r="JXI1" s="228"/>
      <c r="JXJ1" s="228"/>
      <c r="JXK1" s="228"/>
      <c r="JXL1" s="228"/>
      <c r="JXM1" s="228"/>
      <c r="JXN1" s="228"/>
      <c r="JXO1" s="228"/>
      <c r="JXP1" s="228"/>
      <c r="JXQ1" s="228"/>
      <c r="JXR1" s="228"/>
      <c r="JXS1" s="228"/>
      <c r="JXT1" s="228"/>
      <c r="JXU1" s="228"/>
      <c r="JXV1" s="228"/>
      <c r="JXW1" s="228"/>
      <c r="JXX1" s="228"/>
      <c r="JXY1" s="228"/>
      <c r="JXZ1" s="228"/>
      <c r="JYA1" s="228"/>
      <c r="JYB1" s="228"/>
      <c r="JYC1" s="228"/>
      <c r="JYD1" s="228"/>
      <c r="JYE1" s="228"/>
      <c r="JYF1" s="228"/>
      <c r="JYG1" s="228"/>
      <c r="JYH1" s="228"/>
      <c r="JYI1" s="228"/>
      <c r="JYJ1" s="228"/>
      <c r="JYK1" s="228"/>
      <c r="JYL1" s="228"/>
      <c r="JYM1" s="228"/>
      <c r="JYN1" s="228"/>
      <c r="JYO1" s="228"/>
      <c r="JYP1" s="228"/>
      <c r="JYQ1" s="228"/>
      <c r="JYR1" s="228"/>
      <c r="JYS1" s="228"/>
      <c r="JYT1" s="228"/>
      <c r="JYU1" s="228"/>
      <c r="JYV1" s="228"/>
      <c r="JYW1" s="228"/>
      <c r="JYX1" s="228"/>
      <c r="JYY1" s="228"/>
      <c r="JYZ1" s="228"/>
      <c r="JZA1" s="228"/>
      <c r="JZB1" s="228"/>
      <c r="JZC1" s="228"/>
      <c r="JZD1" s="228"/>
      <c r="JZE1" s="228"/>
      <c r="JZF1" s="228"/>
      <c r="JZG1" s="228"/>
      <c r="JZH1" s="228"/>
      <c r="JZI1" s="228"/>
      <c r="JZJ1" s="228"/>
      <c r="JZK1" s="228"/>
      <c r="JZL1" s="228"/>
      <c r="JZM1" s="228"/>
      <c r="JZN1" s="228"/>
      <c r="JZO1" s="228"/>
      <c r="JZP1" s="228"/>
      <c r="JZQ1" s="228"/>
      <c r="JZR1" s="228"/>
      <c r="JZS1" s="228"/>
      <c r="JZT1" s="228"/>
      <c r="JZU1" s="228"/>
      <c r="JZV1" s="228"/>
      <c r="JZW1" s="228"/>
      <c r="JZX1" s="228"/>
      <c r="JZY1" s="228"/>
      <c r="JZZ1" s="228"/>
      <c r="KAA1" s="228"/>
      <c r="KAB1" s="228"/>
      <c r="KAC1" s="228"/>
      <c r="KAD1" s="228"/>
      <c r="KAE1" s="228"/>
      <c r="KAF1" s="228"/>
      <c r="KAG1" s="228"/>
      <c r="KAH1" s="228"/>
      <c r="KAI1" s="228"/>
      <c r="KAJ1" s="228"/>
      <c r="KAK1" s="228"/>
      <c r="KAL1" s="228"/>
      <c r="KAM1" s="228"/>
      <c r="KAN1" s="228"/>
      <c r="KAO1" s="228"/>
      <c r="KAP1" s="228"/>
      <c r="KAQ1" s="228"/>
      <c r="KAR1" s="228"/>
      <c r="KAS1" s="228"/>
      <c r="KAT1" s="228"/>
      <c r="KAU1" s="228"/>
      <c r="KAV1" s="228"/>
      <c r="KAW1" s="228"/>
      <c r="KAX1" s="228"/>
      <c r="KAY1" s="228"/>
      <c r="KAZ1" s="228"/>
      <c r="KBA1" s="228"/>
      <c r="KBB1" s="228"/>
      <c r="KBC1" s="228"/>
      <c r="KBD1" s="228"/>
      <c r="KBE1" s="228"/>
      <c r="KBF1" s="228"/>
      <c r="KBG1" s="228"/>
      <c r="KBH1" s="228"/>
      <c r="KBI1" s="228"/>
      <c r="KBJ1" s="228"/>
      <c r="KBK1" s="228"/>
      <c r="KBL1" s="228"/>
      <c r="KBM1" s="228"/>
      <c r="KBN1" s="228"/>
      <c r="KBO1" s="228"/>
      <c r="KBP1" s="228"/>
      <c r="KBQ1" s="228"/>
      <c r="KBR1" s="228"/>
      <c r="KBS1" s="228"/>
      <c r="KBT1" s="228"/>
      <c r="KBU1" s="228"/>
      <c r="KBV1" s="228"/>
      <c r="KBW1" s="228"/>
      <c r="KBX1" s="228"/>
      <c r="KBY1" s="228"/>
      <c r="KBZ1" s="228"/>
      <c r="KCA1" s="228"/>
      <c r="KCB1" s="228"/>
      <c r="KCC1" s="228"/>
      <c r="KCD1" s="228"/>
      <c r="KCE1" s="228"/>
      <c r="KCF1" s="228"/>
      <c r="KCG1" s="228"/>
      <c r="KCH1" s="228"/>
      <c r="KCI1" s="228"/>
      <c r="KCJ1" s="228"/>
      <c r="KCK1" s="228"/>
      <c r="KCL1" s="228"/>
      <c r="KCM1" s="228"/>
      <c r="KCN1" s="228"/>
      <c r="KCO1" s="228"/>
      <c r="KCP1" s="228"/>
      <c r="KCQ1" s="228"/>
      <c r="KCR1" s="228"/>
      <c r="KCS1" s="228"/>
      <c r="KCT1" s="228"/>
      <c r="KCU1" s="228"/>
      <c r="KCV1" s="228"/>
      <c r="KCW1" s="228"/>
      <c r="KCX1" s="228"/>
      <c r="KCY1" s="228"/>
      <c r="KCZ1" s="228"/>
      <c r="KDA1" s="228"/>
      <c r="KDB1" s="228"/>
      <c r="KDC1" s="228"/>
      <c r="KDD1" s="228"/>
      <c r="KDE1" s="228"/>
      <c r="KDF1" s="228"/>
      <c r="KDG1" s="228"/>
      <c r="KDH1" s="228"/>
      <c r="KDI1" s="228"/>
      <c r="KDJ1" s="228"/>
      <c r="KDK1" s="228"/>
      <c r="KDL1" s="228"/>
      <c r="KDM1" s="228"/>
      <c r="KDN1" s="228"/>
      <c r="KDO1" s="228"/>
      <c r="KDP1" s="228"/>
      <c r="KDQ1" s="228"/>
      <c r="KDR1" s="228"/>
      <c r="KDS1" s="228"/>
      <c r="KDT1" s="228"/>
      <c r="KDU1" s="228"/>
      <c r="KDV1" s="228"/>
      <c r="KDW1" s="228"/>
      <c r="KDX1" s="228"/>
      <c r="KDY1" s="228"/>
      <c r="KDZ1" s="228"/>
      <c r="KEA1" s="228"/>
      <c r="KEB1" s="228"/>
      <c r="KEC1" s="228"/>
      <c r="KED1" s="228"/>
      <c r="KEE1" s="228"/>
      <c r="KEF1" s="228"/>
      <c r="KEG1" s="228"/>
      <c r="KEH1" s="228"/>
      <c r="KEI1" s="228"/>
      <c r="KEJ1" s="228"/>
      <c r="KEK1" s="228"/>
      <c r="KEL1" s="228"/>
      <c r="KEM1" s="228"/>
      <c r="KEN1" s="228"/>
      <c r="KEO1" s="228"/>
      <c r="KEP1" s="228"/>
      <c r="KEQ1" s="228"/>
      <c r="KER1" s="228"/>
      <c r="KES1" s="228"/>
      <c r="KET1" s="228"/>
      <c r="KEU1" s="228"/>
      <c r="KEV1" s="228"/>
      <c r="KEW1" s="228"/>
      <c r="KEX1" s="228"/>
      <c r="KEY1" s="228"/>
      <c r="KEZ1" s="228"/>
      <c r="KFA1" s="228"/>
      <c r="KFB1" s="228"/>
      <c r="KFC1" s="228"/>
      <c r="KFD1" s="228"/>
      <c r="KFE1" s="228"/>
      <c r="KFF1" s="228"/>
      <c r="KFG1" s="228"/>
      <c r="KFH1" s="228"/>
      <c r="KFI1" s="228"/>
      <c r="KFJ1" s="228"/>
      <c r="KFK1" s="228"/>
      <c r="KFL1" s="228"/>
      <c r="KFM1" s="228"/>
      <c r="KFN1" s="228"/>
      <c r="KFO1" s="228"/>
      <c r="KFP1" s="228"/>
      <c r="KFQ1" s="228"/>
      <c r="KFR1" s="228"/>
      <c r="KFS1" s="228"/>
      <c r="KFT1" s="228"/>
      <c r="KFU1" s="228"/>
      <c r="KFV1" s="228"/>
      <c r="KFW1" s="228"/>
      <c r="KFX1" s="228"/>
      <c r="KFY1" s="228"/>
      <c r="KFZ1" s="228"/>
      <c r="KGA1" s="228"/>
      <c r="KGB1" s="228"/>
      <c r="KGC1" s="228"/>
      <c r="KGD1" s="228"/>
      <c r="KGE1" s="228"/>
      <c r="KGF1" s="228"/>
      <c r="KGG1" s="228"/>
      <c r="KGH1" s="228"/>
      <c r="KGI1" s="228"/>
      <c r="KGJ1" s="228"/>
      <c r="KGK1" s="228"/>
      <c r="KGL1" s="228"/>
      <c r="KGM1" s="228"/>
      <c r="KGN1" s="228"/>
      <c r="KGO1" s="228"/>
      <c r="KGP1" s="228"/>
      <c r="KGQ1" s="228"/>
      <c r="KGR1" s="228"/>
      <c r="KGS1" s="228"/>
      <c r="KGT1" s="228"/>
      <c r="KGU1" s="228"/>
      <c r="KGV1" s="228"/>
      <c r="KGW1" s="228"/>
      <c r="KGX1" s="228"/>
      <c r="KGY1" s="228"/>
      <c r="KGZ1" s="228"/>
      <c r="KHA1" s="228"/>
      <c r="KHB1" s="228"/>
      <c r="KHC1" s="228"/>
      <c r="KHD1" s="228"/>
      <c r="KHE1" s="228"/>
      <c r="KHF1" s="228"/>
      <c r="KHG1" s="228"/>
      <c r="KHH1" s="228"/>
      <c r="KHI1" s="228"/>
      <c r="KHJ1" s="228"/>
      <c r="KHK1" s="228"/>
      <c r="KHL1" s="228"/>
      <c r="KHM1" s="228"/>
      <c r="KHN1" s="228"/>
      <c r="KHO1" s="228"/>
      <c r="KHP1" s="228"/>
      <c r="KHQ1" s="228"/>
      <c r="KHR1" s="228"/>
      <c r="KHS1" s="228"/>
      <c r="KHT1" s="228"/>
      <c r="KHU1" s="228"/>
      <c r="KHV1" s="228"/>
      <c r="KHW1" s="228"/>
      <c r="KHX1" s="228"/>
      <c r="KHY1" s="228"/>
      <c r="KHZ1" s="228"/>
      <c r="KIA1" s="228"/>
      <c r="KIB1" s="228"/>
      <c r="KIC1" s="228"/>
      <c r="KID1" s="228"/>
      <c r="KIE1" s="228"/>
      <c r="KIF1" s="228"/>
      <c r="KIG1" s="228"/>
      <c r="KIH1" s="228"/>
      <c r="KII1" s="228"/>
      <c r="KIJ1" s="228"/>
      <c r="KIK1" s="228"/>
      <c r="KIL1" s="228"/>
      <c r="KIM1" s="228"/>
      <c r="KIN1" s="228"/>
      <c r="KIO1" s="228"/>
      <c r="KIP1" s="228"/>
      <c r="KIQ1" s="228"/>
      <c r="KIR1" s="228"/>
      <c r="KIS1" s="228"/>
      <c r="KIT1" s="228"/>
      <c r="KIU1" s="228"/>
      <c r="KIV1" s="228"/>
      <c r="KIW1" s="228"/>
      <c r="KIX1" s="228"/>
      <c r="KIY1" s="228"/>
      <c r="KIZ1" s="228"/>
      <c r="KJA1" s="228"/>
      <c r="KJB1" s="228"/>
      <c r="KJC1" s="228"/>
      <c r="KJD1" s="228"/>
      <c r="KJE1" s="228"/>
      <c r="KJF1" s="228"/>
      <c r="KJG1" s="228"/>
      <c r="KJH1" s="228"/>
      <c r="KJI1" s="228"/>
      <c r="KJJ1" s="228"/>
      <c r="KJK1" s="228"/>
      <c r="KJL1" s="228"/>
      <c r="KJM1" s="228"/>
      <c r="KJN1" s="228"/>
      <c r="KJO1" s="228"/>
      <c r="KJP1" s="228"/>
      <c r="KJQ1" s="228"/>
      <c r="KJR1" s="228"/>
      <c r="KJS1" s="228"/>
      <c r="KJT1" s="228"/>
      <c r="KJU1" s="228"/>
      <c r="KJV1" s="228"/>
      <c r="KJW1" s="228"/>
      <c r="KJX1" s="228"/>
      <c r="KJY1" s="228"/>
      <c r="KJZ1" s="228"/>
      <c r="KKA1" s="228"/>
      <c r="KKB1" s="228"/>
      <c r="KKC1" s="228"/>
      <c r="KKD1" s="228"/>
      <c r="KKE1" s="228"/>
      <c r="KKF1" s="228"/>
      <c r="KKG1" s="228"/>
      <c r="KKH1" s="228"/>
      <c r="KKI1" s="228"/>
      <c r="KKJ1" s="228"/>
      <c r="KKK1" s="228"/>
      <c r="KKL1" s="228"/>
      <c r="KKM1" s="228"/>
      <c r="KKN1" s="228"/>
      <c r="KKO1" s="228"/>
      <c r="KKP1" s="228"/>
      <c r="KKQ1" s="228"/>
      <c r="KKR1" s="228"/>
      <c r="KKS1" s="228"/>
      <c r="KKT1" s="228"/>
      <c r="KKU1" s="228"/>
      <c r="KKV1" s="228"/>
      <c r="KKW1" s="228"/>
      <c r="KKX1" s="228"/>
      <c r="KKY1" s="228"/>
      <c r="KKZ1" s="228"/>
      <c r="KLA1" s="228"/>
      <c r="KLB1" s="228"/>
      <c r="KLC1" s="228"/>
      <c r="KLD1" s="228"/>
      <c r="KLE1" s="228"/>
      <c r="KLF1" s="228"/>
      <c r="KLG1" s="228"/>
      <c r="KLH1" s="228"/>
      <c r="KLI1" s="228"/>
      <c r="KLJ1" s="228"/>
      <c r="KLK1" s="228"/>
      <c r="KLL1" s="228"/>
      <c r="KLM1" s="228"/>
      <c r="KLN1" s="228"/>
      <c r="KLO1" s="228"/>
      <c r="KLP1" s="228"/>
      <c r="KLQ1" s="228"/>
      <c r="KLR1" s="228"/>
      <c r="KLS1" s="228"/>
      <c r="KLT1" s="228"/>
      <c r="KLU1" s="228"/>
      <c r="KLV1" s="228"/>
      <c r="KLW1" s="228"/>
      <c r="KLX1" s="228"/>
      <c r="KLY1" s="228"/>
      <c r="KLZ1" s="228"/>
      <c r="KMA1" s="228"/>
      <c r="KMB1" s="228"/>
      <c r="KMC1" s="228"/>
      <c r="KMD1" s="228"/>
      <c r="KME1" s="228"/>
      <c r="KMF1" s="228"/>
      <c r="KMG1" s="228"/>
      <c r="KMH1" s="228"/>
      <c r="KMI1" s="228"/>
      <c r="KMJ1" s="228"/>
      <c r="KMK1" s="228"/>
      <c r="KML1" s="228"/>
      <c r="KMM1" s="228"/>
      <c r="KMN1" s="228"/>
      <c r="KMO1" s="228"/>
      <c r="KMP1" s="228"/>
      <c r="KMQ1" s="228"/>
      <c r="KMR1" s="228"/>
      <c r="KMS1" s="228"/>
      <c r="KMT1" s="228"/>
      <c r="KMU1" s="228"/>
      <c r="KMV1" s="228"/>
      <c r="KMW1" s="228"/>
      <c r="KMX1" s="228"/>
      <c r="KMY1" s="228"/>
      <c r="KMZ1" s="228"/>
      <c r="KNA1" s="228"/>
      <c r="KNB1" s="228"/>
      <c r="KNC1" s="228"/>
      <c r="KND1" s="228"/>
      <c r="KNE1" s="228"/>
      <c r="KNF1" s="228"/>
      <c r="KNG1" s="228"/>
      <c r="KNH1" s="228"/>
      <c r="KNI1" s="228"/>
      <c r="KNJ1" s="228"/>
      <c r="KNK1" s="228"/>
      <c r="KNL1" s="228"/>
      <c r="KNM1" s="228"/>
      <c r="KNN1" s="228"/>
      <c r="KNO1" s="228"/>
      <c r="KNP1" s="228"/>
      <c r="KNQ1" s="228"/>
      <c r="KNR1" s="228"/>
      <c r="KNS1" s="228"/>
      <c r="KNT1" s="228"/>
      <c r="KNU1" s="228"/>
      <c r="KNV1" s="228"/>
      <c r="KNW1" s="228"/>
      <c r="KNX1" s="228"/>
      <c r="KNY1" s="228"/>
      <c r="KNZ1" s="228"/>
      <c r="KOA1" s="228"/>
      <c r="KOB1" s="228"/>
      <c r="KOC1" s="228"/>
      <c r="KOD1" s="228"/>
      <c r="KOE1" s="228"/>
      <c r="KOF1" s="228"/>
      <c r="KOG1" s="228"/>
      <c r="KOH1" s="228"/>
      <c r="KOI1" s="228"/>
      <c r="KOJ1" s="228"/>
      <c r="KOK1" s="228"/>
      <c r="KOL1" s="228"/>
      <c r="KOM1" s="228"/>
      <c r="KON1" s="228"/>
      <c r="KOO1" s="228"/>
      <c r="KOP1" s="228"/>
      <c r="KOQ1" s="228"/>
      <c r="KOR1" s="228"/>
      <c r="KOS1" s="228"/>
      <c r="KOT1" s="228"/>
      <c r="KOU1" s="228"/>
      <c r="KOV1" s="228"/>
      <c r="KOW1" s="228"/>
      <c r="KOX1" s="228"/>
      <c r="KOY1" s="228"/>
      <c r="KOZ1" s="228"/>
      <c r="KPA1" s="228"/>
      <c r="KPB1" s="228"/>
      <c r="KPC1" s="228"/>
      <c r="KPD1" s="228"/>
      <c r="KPE1" s="228"/>
      <c r="KPF1" s="228"/>
      <c r="KPG1" s="228"/>
      <c r="KPH1" s="228"/>
      <c r="KPI1" s="228"/>
      <c r="KPJ1" s="228"/>
      <c r="KPK1" s="228"/>
      <c r="KPL1" s="228"/>
      <c r="KPM1" s="228"/>
      <c r="KPN1" s="228"/>
      <c r="KPO1" s="228"/>
      <c r="KPP1" s="228"/>
      <c r="KPQ1" s="228"/>
      <c r="KPR1" s="228"/>
      <c r="KPS1" s="228"/>
      <c r="KPT1" s="228"/>
      <c r="KPU1" s="228"/>
      <c r="KPV1" s="228"/>
      <c r="KPW1" s="228"/>
      <c r="KPX1" s="228"/>
      <c r="KPY1" s="228"/>
      <c r="KPZ1" s="228"/>
      <c r="KQA1" s="228"/>
      <c r="KQB1" s="228"/>
      <c r="KQC1" s="228"/>
      <c r="KQD1" s="228"/>
      <c r="KQE1" s="228"/>
      <c r="KQF1" s="228"/>
      <c r="KQG1" s="228"/>
      <c r="KQH1" s="228"/>
      <c r="KQI1" s="228"/>
      <c r="KQJ1" s="228"/>
      <c r="KQK1" s="228"/>
      <c r="KQL1" s="228"/>
      <c r="KQM1" s="228"/>
      <c r="KQN1" s="228"/>
      <c r="KQO1" s="228"/>
      <c r="KQP1" s="228"/>
      <c r="KQQ1" s="228"/>
      <c r="KQR1" s="228"/>
      <c r="KQS1" s="228"/>
      <c r="KQT1" s="228"/>
      <c r="KQU1" s="228"/>
      <c r="KQV1" s="228"/>
      <c r="KQW1" s="228"/>
      <c r="KQX1" s="228"/>
      <c r="KQY1" s="228"/>
      <c r="KQZ1" s="228"/>
      <c r="KRA1" s="228"/>
      <c r="KRB1" s="228"/>
      <c r="KRC1" s="228"/>
      <c r="KRD1" s="228"/>
      <c r="KRE1" s="228"/>
      <c r="KRF1" s="228"/>
      <c r="KRG1" s="228"/>
      <c r="KRH1" s="228"/>
      <c r="KRI1" s="228"/>
      <c r="KRJ1" s="228"/>
      <c r="KRK1" s="228"/>
      <c r="KRL1" s="228"/>
      <c r="KRM1" s="228"/>
      <c r="KRN1" s="228"/>
      <c r="KRO1" s="228"/>
      <c r="KRP1" s="228"/>
      <c r="KRQ1" s="228"/>
      <c r="KRR1" s="228"/>
      <c r="KRS1" s="228"/>
      <c r="KRT1" s="228"/>
      <c r="KRU1" s="228"/>
      <c r="KRV1" s="228"/>
      <c r="KRW1" s="228"/>
      <c r="KRX1" s="228"/>
      <c r="KRY1" s="228"/>
      <c r="KRZ1" s="228"/>
      <c r="KSA1" s="228"/>
      <c r="KSB1" s="228"/>
      <c r="KSC1" s="228"/>
      <c r="KSD1" s="228"/>
      <c r="KSE1" s="228"/>
      <c r="KSF1" s="228"/>
      <c r="KSG1" s="228"/>
      <c r="KSH1" s="228"/>
      <c r="KSI1" s="228"/>
      <c r="KSJ1" s="228"/>
      <c r="KSK1" s="228"/>
      <c r="KSL1" s="228"/>
      <c r="KSM1" s="228"/>
      <c r="KSN1" s="228"/>
      <c r="KSO1" s="228"/>
      <c r="KSP1" s="228"/>
      <c r="KSQ1" s="228"/>
      <c r="KSR1" s="228"/>
      <c r="KSS1" s="228"/>
      <c r="KST1" s="228"/>
      <c r="KSU1" s="228"/>
      <c r="KSV1" s="228"/>
      <c r="KSW1" s="228"/>
      <c r="KSX1" s="228"/>
      <c r="KSY1" s="228"/>
      <c r="KSZ1" s="228"/>
      <c r="KTA1" s="228"/>
      <c r="KTB1" s="228"/>
      <c r="KTC1" s="228"/>
      <c r="KTD1" s="228"/>
      <c r="KTE1" s="228"/>
      <c r="KTF1" s="228"/>
      <c r="KTG1" s="228"/>
      <c r="KTH1" s="228"/>
      <c r="KTI1" s="228"/>
      <c r="KTJ1" s="228"/>
      <c r="KTK1" s="228"/>
      <c r="KTL1" s="228"/>
      <c r="KTM1" s="228"/>
      <c r="KTN1" s="228"/>
      <c r="KTO1" s="228"/>
      <c r="KTP1" s="228"/>
      <c r="KTQ1" s="228"/>
      <c r="KTR1" s="228"/>
      <c r="KTS1" s="228"/>
      <c r="KTT1" s="228"/>
      <c r="KTU1" s="228"/>
      <c r="KTV1" s="228"/>
      <c r="KTW1" s="228"/>
      <c r="KTX1" s="228"/>
      <c r="KTY1" s="228"/>
      <c r="KTZ1" s="228"/>
      <c r="KUA1" s="228"/>
      <c r="KUB1" s="228"/>
      <c r="KUC1" s="228"/>
      <c r="KUD1" s="228"/>
      <c r="KUE1" s="228"/>
      <c r="KUF1" s="228"/>
      <c r="KUG1" s="228"/>
      <c r="KUH1" s="228"/>
      <c r="KUI1" s="228"/>
      <c r="KUJ1" s="228"/>
      <c r="KUK1" s="228"/>
      <c r="KUL1" s="228"/>
      <c r="KUM1" s="228"/>
      <c r="KUN1" s="228"/>
      <c r="KUO1" s="228"/>
      <c r="KUP1" s="228"/>
      <c r="KUQ1" s="228"/>
      <c r="KUR1" s="228"/>
      <c r="KUS1" s="228"/>
      <c r="KUT1" s="228"/>
      <c r="KUU1" s="228"/>
      <c r="KUV1" s="228"/>
      <c r="KUW1" s="228"/>
      <c r="KUX1" s="228"/>
      <c r="KUY1" s="228"/>
      <c r="KUZ1" s="228"/>
      <c r="KVA1" s="228"/>
      <c r="KVB1" s="228"/>
      <c r="KVC1" s="228"/>
      <c r="KVD1" s="228"/>
      <c r="KVE1" s="228"/>
      <c r="KVF1" s="228"/>
      <c r="KVG1" s="228"/>
      <c r="KVH1" s="228"/>
      <c r="KVI1" s="228"/>
      <c r="KVJ1" s="228"/>
      <c r="KVK1" s="228"/>
      <c r="KVL1" s="228"/>
      <c r="KVM1" s="228"/>
      <c r="KVN1" s="228"/>
      <c r="KVO1" s="228"/>
      <c r="KVP1" s="228"/>
      <c r="KVQ1" s="228"/>
      <c r="KVR1" s="228"/>
      <c r="KVS1" s="228"/>
      <c r="KVT1" s="228"/>
      <c r="KVU1" s="228"/>
      <c r="KVV1" s="228"/>
      <c r="KVW1" s="228"/>
      <c r="KVX1" s="228"/>
      <c r="KVY1" s="228"/>
      <c r="KVZ1" s="228"/>
      <c r="KWA1" s="228"/>
      <c r="KWB1" s="228"/>
      <c r="KWC1" s="228"/>
      <c r="KWD1" s="228"/>
      <c r="KWE1" s="228"/>
      <c r="KWF1" s="228"/>
      <c r="KWG1" s="228"/>
      <c r="KWH1" s="228"/>
      <c r="KWI1" s="228"/>
      <c r="KWJ1" s="228"/>
      <c r="KWK1" s="228"/>
      <c r="KWL1" s="228"/>
      <c r="KWM1" s="228"/>
      <c r="KWN1" s="228"/>
      <c r="KWO1" s="228"/>
      <c r="KWP1" s="228"/>
      <c r="KWQ1" s="228"/>
      <c r="KWR1" s="228"/>
      <c r="KWS1" s="228"/>
      <c r="KWT1" s="228"/>
      <c r="KWU1" s="228"/>
      <c r="KWV1" s="228"/>
      <c r="KWW1" s="228"/>
      <c r="KWX1" s="228"/>
      <c r="KWY1" s="228"/>
      <c r="KWZ1" s="228"/>
      <c r="KXA1" s="228"/>
      <c r="KXB1" s="228"/>
      <c r="KXC1" s="228"/>
      <c r="KXD1" s="228"/>
      <c r="KXE1" s="228"/>
      <c r="KXF1" s="228"/>
      <c r="KXG1" s="228"/>
      <c r="KXH1" s="228"/>
      <c r="KXI1" s="228"/>
      <c r="KXJ1" s="228"/>
      <c r="KXK1" s="228"/>
      <c r="KXL1" s="228"/>
      <c r="KXM1" s="228"/>
      <c r="KXN1" s="228"/>
      <c r="KXO1" s="228"/>
      <c r="KXP1" s="228"/>
      <c r="KXQ1" s="228"/>
      <c r="KXR1" s="228"/>
      <c r="KXS1" s="228"/>
      <c r="KXT1" s="228"/>
      <c r="KXU1" s="228"/>
      <c r="KXV1" s="228"/>
      <c r="KXW1" s="228"/>
      <c r="KXX1" s="228"/>
      <c r="KXY1" s="228"/>
      <c r="KXZ1" s="228"/>
      <c r="KYA1" s="228"/>
      <c r="KYB1" s="228"/>
      <c r="KYC1" s="228"/>
      <c r="KYD1" s="228"/>
      <c r="KYE1" s="228"/>
      <c r="KYF1" s="228"/>
      <c r="KYG1" s="228"/>
      <c r="KYH1" s="228"/>
      <c r="KYI1" s="228"/>
      <c r="KYJ1" s="228"/>
      <c r="KYK1" s="228"/>
      <c r="KYL1" s="228"/>
      <c r="KYM1" s="228"/>
      <c r="KYN1" s="228"/>
      <c r="KYO1" s="228"/>
      <c r="KYP1" s="228"/>
      <c r="KYQ1" s="228"/>
      <c r="KYR1" s="228"/>
      <c r="KYS1" s="228"/>
      <c r="KYT1" s="228"/>
      <c r="KYU1" s="228"/>
      <c r="KYV1" s="228"/>
      <c r="KYW1" s="228"/>
      <c r="KYX1" s="228"/>
      <c r="KYY1" s="228"/>
      <c r="KYZ1" s="228"/>
      <c r="KZA1" s="228"/>
      <c r="KZB1" s="228"/>
      <c r="KZC1" s="228"/>
      <c r="KZD1" s="228"/>
      <c r="KZE1" s="228"/>
      <c r="KZF1" s="228"/>
      <c r="KZG1" s="228"/>
      <c r="KZH1" s="228"/>
      <c r="KZI1" s="228"/>
      <c r="KZJ1" s="228"/>
      <c r="KZK1" s="228"/>
      <c r="KZL1" s="228"/>
      <c r="KZM1" s="228"/>
      <c r="KZN1" s="228"/>
      <c r="KZO1" s="228"/>
      <c r="KZP1" s="228"/>
      <c r="KZQ1" s="228"/>
      <c r="KZR1" s="228"/>
      <c r="KZS1" s="228"/>
      <c r="KZT1" s="228"/>
      <c r="KZU1" s="228"/>
      <c r="KZV1" s="228"/>
      <c r="KZW1" s="228"/>
      <c r="KZX1" s="228"/>
      <c r="KZY1" s="228"/>
      <c r="KZZ1" s="228"/>
      <c r="LAA1" s="228"/>
      <c r="LAB1" s="228"/>
      <c r="LAC1" s="228"/>
      <c r="LAD1" s="228"/>
      <c r="LAE1" s="228"/>
      <c r="LAF1" s="228"/>
      <c r="LAG1" s="228"/>
      <c r="LAH1" s="228"/>
      <c r="LAI1" s="228"/>
      <c r="LAJ1" s="228"/>
      <c r="LAK1" s="228"/>
      <c r="LAL1" s="228"/>
      <c r="LAM1" s="228"/>
      <c r="LAN1" s="228"/>
      <c r="LAO1" s="228"/>
      <c r="LAP1" s="228"/>
      <c r="LAQ1" s="228"/>
      <c r="LAR1" s="228"/>
      <c r="LAS1" s="228"/>
      <c r="LAT1" s="228"/>
      <c r="LAU1" s="228"/>
      <c r="LAV1" s="228"/>
      <c r="LAW1" s="228"/>
      <c r="LAX1" s="228"/>
      <c r="LAY1" s="228"/>
      <c r="LAZ1" s="228"/>
      <c r="LBA1" s="228"/>
      <c r="LBB1" s="228"/>
      <c r="LBC1" s="228"/>
      <c r="LBD1" s="228"/>
      <c r="LBE1" s="228"/>
      <c r="LBF1" s="228"/>
      <c r="LBG1" s="228"/>
      <c r="LBH1" s="228"/>
      <c r="LBI1" s="228"/>
      <c r="LBJ1" s="228"/>
      <c r="LBK1" s="228"/>
      <c r="LBL1" s="228"/>
      <c r="LBM1" s="228"/>
      <c r="LBN1" s="228"/>
      <c r="LBO1" s="228"/>
      <c r="LBP1" s="228"/>
      <c r="LBQ1" s="228"/>
      <c r="LBR1" s="228"/>
      <c r="LBS1" s="228"/>
      <c r="LBT1" s="228"/>
      <c r="LBU1" s="228"/>
      <c r="LBV1" s="228"/>
      <c r="LBW1" s="228"/>
      <c r="LBX1" s="228"/>
      <c r="LBY1" s="228"/>
      <c r="LBZ1" s="228"/>
      <c r="LCA1" s="228"/>
      <c r="LCB1" s="228"/>
      <c r="LCC1" s="228"/>
      <c r="LCD1" s="228"/>
      <c r="LCE1" s="228"/>
      <c r="LCF1" s="228"/>
      <c r="LCG1" s="228"/>
      <c r="LCH1" s="228"/>
      <c r="LCI1" s="228"/>
      <c r="LCJ1" s="228"/>
      <c r="LCK1" s="228"/>
      <c r="LCL1" s="228"/>
      <c r="LCM1" s="228"/>
      <c r="LCN1" s="228"/>
      <c r="LCO1" s="228"/>
      <c r="LCP1" s="228"/>
      <c r="LCQ1" s="228"/>
      <c r="LCR1" s="228"/>
      <c r="LCS1" s="228"/>
      <c r="LCT1" s="228"/>
      <c r="LCU1" s="228"/>
      <c r="LCV1" s="228"/>
      <c r="LCW1" s="228"/>
      <c r="LCX1" s="228"/>
      <c r="LCY1" s="228"/>
      <c r="LCZ1" s="228"/>
      <c r="LDA1" s="228"/>
      <c r="LDB1" s="228"/>
      <c r="LDC1" s="228"/>
      <c r="LDD1" s="228"/>
      <c r="LDE1" s="228"/>
      <c r="LDF1" s="228"/>
      <c r="LDG1" s="228"/>
      <c r="LDH1" s="228"/>
      <c r="LDI1" s="228"/>
      <c r="LDJ1" s="228"/>
      <c r="LDK1" s="228"/>
      <c r="LDL1" s="228"/>
      <c r="LDM1" s="228"/>
      <c r="LDN1" s="228"/>
      <c r="LDO1" s="228"/>
      <c r="LDP1" s="228"/>
      <c r="LDQ1" s="228"/>
      <c r="LDR1" s="228"/>
      <c r="LDS1" s="228"/>
      <c r="LDT1" s="228"/>
      <c r="LDU1" s="228"/>
      <c r="LDV1" s="228"/>
      <c r="LDW1" s="228"/>
      <c r="LDX1" s="228"/>
      <c r="LDY1" s="228"/>
      <c r="LDZ1" s="228"/>
      <c r="LEA1" s="228"/>
      <c r="LEB1" s="228"/>
      <c r="LEC1" s="228"/>
      <c r="LED1" s="228"/>
      <c r="LEE1" s="228"/>
      <c r="LEF1" s="228"/>
      <c r="LEG1" s="228"/>
      <c r="LEH1" s="228"/>
      <c r="LEI1" s="228"/>
      <c r="LEJ1" s="228"/>
      <c r="LEK1" s="228"/>
      <c r="LEL1" s="228"/>
      <c r="LEM1" s="228"/>
      <c r="LEN1" s="228"/>
      <c r="LEO1" s="228"/>
      <c r="LEP1" s="228"/>
      <c r="LEQ1" s="228"/>
      <c r="LER1" s="228"/>
      <c r="LES1" s="228"/>
      <c r="LET1" s="228"/>
      <c r="LEU1" s="228"/>
      <c r="LEV1" s="228"/>
      <c r="LEW1" s="228"/>
      <c r="LEX1" s="228"/>
      <c r="LEY1" s="228"/>
      <c r="LEZ1" s="228"/>
      <c r="LFA1" s="228"/>
      <c r="LFB1" s="228"/>
      <c r="LFC1" s="228"/>
      <c r="LFD1" s="228"/>
      <c r="LFE1" s="228"/>
      <c r="LFF1" s="228"/>
      <c r="LFG1" s="228"/>
      <c r="LFH1" s="228"/>
      <c r="LFI1" s="228"/>
      <c r="LFJ1" s="228"/>
      <c r="LFK1" s="228"/>
      <c r="LFL1" s="228"/>
      <c r="LFM1" s="228"/>
      <c r="LFN1" s="228"/>
      <c r="LFO1" s="228"/>
      <c r="LFP1" s="228"/>
      <c r="LFQ1" s="228"/>
      <c r="LFR1" s="228"/>
      <c r="LFS1" s="228"/>
      <c r="LFT1" s="228"/>
      <c r="LFU1" s="228"/>
      <c r="LFV1" s="228"/>
      <c r="LFW1" s="228"/>
      <c r="LFX1" s="228"/>
      <c r="LFY1" s="228"/>
      <c r="LFZ1" s="228"/>
      <c r="LGA1" s="228"/>
      <c r="LGB1" s="228"/>
      <c r="LGC1" s="228"/>
      <c r="LGD1" s="228"/>
      <c r="LGE1" s="228"/>
      <c r="LGF1" s="228"/>
      <c r="LGG1" s="228"/>
      <c r="LGH1" s="228"/>
      <c r="LGI1" s="228"/>
      <c r="LGJ1" s="228"/>
      <c r="LGK1" s="228"/>
      <c r="LGL1" s="228"/>
      <c r="LGM1" s="228"/>
      <c r="LGN1" s="228"/>
      <c r="LGO1" s="228"/>
      <c r="LGP1" s="228"/>
      <c r="LGQ1" s="228"/>
      <c r="LGR1" s="228"/>
      <c r="LGS1" s="228"/>
      <c r="LGT1" s="228"/>
      <c r="LGU1" s="228"/>
      <c r="LGV1" s="228"/>
      <c r="LGW1" s="228"/>
      <c r="LGX1" s="228"/>
      <c r="LGY1" s="228"/>
      <c r="LGZ1" s="228"/>
      <c r="LHA1" s="228"/>
      <c r="LHB1" s="228"/>
      <c r="LHC1" s="228"/>
      <c r="LHD1" s="228"/>
      <c r="LHE1" s="228"/>
      <c r="LHF1" s="228"/>
      <c r="LHG1" s="228"/>
      <c r="LHH1" s="228"/>
      <c r="LHI1" s="228"/>
      <c r="LHJ1" s="228"/>
      <c r="LHK1" s="228"/>
      <c r="LHL1" s="228"/>
      <c r="LHM1" s="228"/>
      <c r="LHN1" s="228"/>
      <c r="LHO1" s="228"/>
      <c r="LHP1" s="228"/>
      <c r="LHQ1" s="228"/>
      <c r="LHR1" s="228"/>
      <c r="LHS1" s="228"/>
      <c r="LHT1" s="228"/>
      <c r="LHU1" s="228"/>
      <c r="LHV1" s="228"/>
      <c r="LHW1" s="228"/>
      <c r="LHX1" s="228"/>
      <c r="LHY1" s="228"/>
      <c r="LHZ1" s="228"/>
      <c r="LIA1" s="228"/>
      <c r="LIB1" s="228"/>
      <c r="LIC1" s="228"/>
      <c r="LID1" s="228"/>
      <c r="LIE1" s="228"/>
      <c r="LIF1" s="228"/>
      <c r="LIG1" s="228"/>
      <c r="LIH1" s="228"/>
      <c r="LII1" s="228"/>
      <c r="LIJ1" s="228"/>
      <c r="LIK1" s="228"/>
      <c r="LIL1" s="228"/>
      <c r="LIM1" s="228"/>
      <c r="LIN1" s="228"/>
      <c r="LIO1" s="228"/>
      <c r="LIP1" s="228"/>
      <c r="LIQ1" s="228"/>
      <c r="LIR1" s="228"/>
      <c r="LIS1" s="228"/>
      <c r="LIT1" s="228"/>
      <c r="LIU1" s="228"/>
      <c r="LIV1" s="228"/>
      <c r="LIW1" s="228"/>
      <c r="LIX1" s="228"/>
      <c r="LIY1" s="228"/>
      <c r="LIZ1" s="228"/>
      <c r="LJA1" s="228"/>
      <c r="LJB1" s="228"/>
      <c r="LJC1" s="228"/>
      <c r="LJD1" s="228"/>
      <c r="LJE1" s="228"/>
      <c r="LJF1" s="228"/>
      <c r="LJG1" s="228"/>
      <c r="LJH1" s="228"/>
      <c r="LJI1" s="228"/>
      <c r="LJJ1" s="228"/>
      <c r="LJK1" s="228"/>
      <c r="LJL1" s="228"/>
      <c r="LJM1" s="228"/>
      <c r="LJN1" s="228"/>
      <c r="LJO1" s="228"/>
      <c r="LJP1" s="228"/>
      <c r="LJQ1" s="228"/>
      <c r="LJR1" s="228"/>
      <c r="LJS1" s="228"/>
      <c r="LJT1" s="228"/>
      <c r="LJU1" s="228"/>
      <c r="LJV1" s="228"/>
      <c r="LJW1" s="228"/>
      <c r="LJX1" s="228"/>
      <c r="LJY1" s="228"/>
      <c r="LJZ1" s="228"/>
      <c r="LKA1" s="228"/>
      <c r="LKB1" s="228"/>
      <c r="LKC1" s="228"/>
      <c r="LKD1" s="228"/>
      <c r="LKE1" s="228"/>
      <c r="LKF1" s="228"/>
      <c r="LKG1" s="228"/>
      <c r="LKH1" s="228"/>
      <c r="LKI1" s="228"/>
      <c r="LKJ1" s="228"/>
      <c r="LKK1" s="228"/>
      <c r="LKL1" s="228"/>
      <c r="LKM1" s="228"/>
      <c r="LKN1" s="228"/>
      <c r="LKO1" s="228"/>
      <c r="LKP1" s="228"/>
      <c r="LKQ1" s="228"/>
      <c r="LKR1" s="228"/>
      <c r="LKS1" s="228"/>
      <c r="LKT1" s="228"/>
      <c r="LKU1" s="228"/>
      <c r="LKV1" s="228"/>
      <c r="LKW1" s="228"/>
      <c r="LKX1" s="228"/>
      <c r="LKY1" s="228"/>
      <c r="LKZ1" s="228"/>
      <c r="LLA1" s="228"/>
      <c r="LLB1" s="228"/>
      <c r="LLC1" s="228"/>
      <c r="LLD1" s="228"/>
      <c r="LLE1" s="228"/>
      <c r="LLF1" s="228"/>
      <c r="LLG1" s="228"/>
      <c r="LLH1" s="228"/>
      <c r="LLI1" s="228"/>
      <c r="LLJ1" s="228"/>
      <c r="LLK1" s="228"/>
      <c r="LLL1" s="228"/>
      <c r="LLM1" s="228"/>
      <c r="LLN1" s="228"/>
      <c r="LLO1" s="228"/>
      <c r="LLP1" s="228"/>
      <c r="LLQ1" s="228"/>
      <c r="LLR1" s="228"/>
      <c r="LLS1" s="228"/>
      <c r="LLT1" s="228"/>
      <c r="LLU1" s="228"/>
      <c r="LLV1" s="228"/>
      <c r="LLW1" s="228"/>
      <c r="LLX1" s="228"/>
      <c r="LLY1" s="228"/>
      <c r="LLZ1" s="228"/>
      <c r="LMA1" s="228"/>
      <c r="LMB1" s="228"/>
      <c r="LMC1" s="228"/>
      <c r="LMD1" s="228"/>
      <c r="LME1" s="228"/>
      <c r="LMF1" s="228"/>
      <c r="LMG1" s="228"/>
      <c r="LMH1" s="228"/>
      <c r="LMI1" s="228"/>
      <c r="LMJ1" s="228"/>
      <c r="LMK1" s="228"/>
      <c r="LML1" s="228"/>
      <c r="LMM1" s="228"/>
      <c r="LMN1" s="228"/>
      <c r="LMO1" s="228"/>
      <c r="LMP1" s="228"/>
      <c r="LMQ1" s="228"/>
      <c r="LMR1" s="228"/>
      <c r="LMS1" s="228"/>
      <c r="LMT1" s="228"/>
      <c r="LMU1" s="228"/>
      <c r="LMV1" s="228"/>
      <c r="LMW1" s="228"/>
      <c r="LMX1" s="228"/>
      <c r="LMY1" s="228"/>
      <c r="LMZ1" s="228"/>
      <c r="LNA1" s="228"/>
      <c r="LNB1" s="228"/>
      <c r="LNC1" s="228"/>
      <c r="LND1" s="228"/>
      <c r="LNE1" s="228"/>
      <c r="LNF1" s="228"/>
      <c r="LNG1" s="228"/>
      <c r="LNH1" s="228"/>
      <c r="LNI1" s="228"/>
      <c r="LNJ1" s="228"/>
      <c r="LNK1" s="228"/>
      <c r="LNL1" s="228"/>
      <c r="LNM1" s="228"/>
      <c r="LNN1" s="228"/>
      <c r="LNO1" s="228"/>
      <c r="LNP1" s="228"/>
      <c r="LNQ1" s="228"/>
      <c r="LNR1" s="228"/>
      <c r="LNS1" s="228"/>
      <c r="LNT1" s="228"/>
      <c r="LNU1" s="228"/>
      <c r="LNV1" s="228"/>
      <c r="LNW1" s="228"/>
      <c r="LNX1" s="228"/>
      <c r="LNY1" s="228"/>
      <c r="LNZ1" s="228"/>
      <c r="LOA1" s="228"/>
      <c r="LOB1" s="228"/>
      <c r="LOC1" s="228"/>
      <c r="LOD1" s="228"/>
      <c r="LOE1" s="228"/>
      <c r="LOF1" s="228"/>
      <c r="LOG1" s="228"/>
      <c r="LOH1" s="228"/>
      <c r="LOI1" s="228"/>
      <c r="LOJ1" s="228"/>
      <c r="LOK1" s="228"/>
      <c r="LOL1" s="228"/>
      <c r="LOM1" s="228"/>
      <c r="LON1" s="228"/>
      <c r="LOO1" s="228"/>
      <c r="LOP1" s="228"/>
      <c r="LOQ1" s="228"/>
      <c r="LOR1" s="228"/>
      <c r="LOS1" s="228"/>
      <c r="LOT1" s="228"/>
      <c r="LOU1" s="228"/>
      <c r="LOV1" s="228"/>
      <c r="LOW1" s="228"/>
      <c r="LOX1" s="228"/>
      <c r="LOY1" s="228"/>
      <c r="LOZ1" s="228"/>
      <c r="LPA1" s="228"/>
      <c r="LPB1" s="228"/>
      <c r="LPC1" s="228"/>
      <c r="LPD1" s="228"/>
      <c r="LPE1" s="228"/>
      <c r="LPF1" s="228"/>
      <c r="LPG1" s="228"/>
      <c r="LPH1" s="228"/>
      <c r="LPI1" s="228"/>
      <c r="LPJ1" s="228"/>
      <c r="LPK1" s="228"/>
      <c r="LPL1" s="228"/>
      <c r="LPM1" s="228"/>
      <c r="LPN1" s="228"/>
      <c r="LPO1" s="228"/>
      <c r="LPP1" s="228"/>
      <c r="LPQ1" s="228"/>
      <c r="LPR1" s="228"/>
      <c r="LPS1" s="228"/>
      <c r="LPT1" s="228"/>
      <c r="LPU1" s="228"/>
      <c r="LPV1" s="228"/>
      <c r="LPW1" s="228"/>
      <c r="LPX1" s="228"/>
      <c r="LPY1" s="228"/>
      <c r="LPZ1" s="228"/>
      <c r="LQA1" s="228"/>
      <c r="LQB1" s="228"/>
      <c r="LQC1" s="228"/>
      <c r="LQD1" s="228"/>
      <c r="LQE1" s="228"/>
      <c r="LQF1" s="228"/>
      <c r="LQG1" s="228"/>
      <c r="LQH1" s="228"/>
      <c r="LQI1" s="228"/>
      <c r="LQJ1" s="228"/>
      <c r="LQK1" s="228"/>
      <c r="LQL1" s="228"/>
      <c r="LQM1" s="228"/>
      <c r="LQN1" s="228"/>
      <c r="LQO1" s="228"/>
      <c r="LQP1" s="228"/>
      <c r="LQQ1" s="228"/>
      <c r="LQR1" s="228"/>
      <c r="LQS1" s="228"/>
      <c r="LQT1" s="228"/>
      <c r="LQU1" s="228"/>
      <c r="LQV1" s="228"/>
      <c r="LQW1" s="228"/>
      <c r="LQX1" s="228"/>
      <c r="LQY1" s="228"/>
      <c r="LQZ1" s="228"/>
      <c r="LRA1" s="228"/>
      <c r="LRB1" s="228"/>
      <c r="LRC1" s="228"/>
      <c r="LRD1" s="228"/>
      <c r="LRE1" s="228"/>
      <c r="LRF1" s="228"/>
      <c r="LRG1" s="228"/>
      <c r="LRH1" s="228"/>
      <c r="LRI1" s="228"/>
      <c r="LRJ1" s="228"/>
      <c r="LRK1" s="228"/>
      <c r="LRL1" s="228"/>
      <c r="LRM1" s="228"/>
      <c r="LRN1" s="228"/>
      <c r="LRO1" s="228"/>
      <c r="LRP1" s="228"/>
      <c r="LRQ1" s="228"/>
      <c r="LRR1" s="228"/>
      <c r="LRS1" s="228"/>
      <c r="LRT1" s="228"/>
      <c r="LRU1" s="228"/>
      <c r="LRV1" s="228"/>
      <c r="LRW1" s="228"/>
      <c r="LRX1" s="228"/>
      <c r="LRY1" s="228"/>
      <c r="LRZ1" s="228"/>
      <c r="LSA1" s="228"/>
      <c r="LSB1" s="228"/>
      <c r="LSC1" s="228"/>
      <c r="LSD1" s="228"/>
      <c r="LSE1" s="228"/>
      <c r="LSF1" s="228"/>
      <c r="LSG1" s="228"/>
      <c r="LSH1" s="228"/>
      <c r="LSI1" s="228"/>
      <c r="LSJ1" s="228"/>
      <c r="LSK1" s="228"/>
      <c r="LSL1" s="228"/>
      <c r="LSM1" s="228"/>
      <c r="LSN1" s="228"/>
      <c r="LSO1" s="228"/>
      <c r="LSP1" s="228"/>
      <c r="LSQ1" s="228"/>
      <c r="LSR1" s="228"/>
      <c r="LSS1" s="228"/>
      <c r="LST1" s="228"/>
      <c r="LSU1" s="228"/>
      <c r="LSV1" s="228"/>
      <c r="LSW1" s="228"/>
      <c r="LSX1" s="228"/>
      <c r="LSY1" s="228"/>
      <c r="LSZ1" s="228"/>
      <c r="LTA1" s="228"/>
      <c r="LTB1" s="228"/>
      <c r="LTC1" s="228"/>
      <c r="LTD1" s="228"/>
      <c r="LTE1" s="228"/>
      <c r="LTF1" s="228"/>
      <c r="LTG1" s="228"/>
      <c r="LTH1" s="228"/>
      <c r="LTI1" s="228"/>
      <c r="LTJ1" s="228"/>
      <c r="LTK1" s="228"/>
      <c r="LTL1" s="228"/>
      <c r="LTM1" s="228"/>
      <c r="LTN1" s="228"/>
      <c r="LTO1" s="228"/>
      <c r="LTP1" s="228"/>
      <c r="LTQ1" s="228"/>
      <c r="LTR1" s="228"/>
      <c r="LTS1" s="228"/>
      <c r="LTT1" s="228"/>
      <c r="LTU1" s="228"/>
      <c r="LTV1" s="228"/>
      <c r="LTW1" s="228"/>
      <c r="LTX1" s="228"/>
      <c r="LTY1" s="228"/>
      <c r="LTZ1" s="228"/>
      <c r="LUA1" s="228"/>
      <c r="LUB1" s="228"/>
      <c r="LUC1" s="228"/>
      <c r="LUD1" s="228"/>
      <c r="LUE1" s="228"/>
      <c r="LUF1" s="228"/>
      <c r="LUG1" s="228"/>
      <c r="LUH1" s="228"/>
      <c r="LUI1" s="228"/>
      <c r="LUJ1" s="228"/>
      <c r="LUK1" s="228"/>
      <c r="LUL1" s="228"/>
      <c r="LUM1" s="228"/>
      <c r="LUN1" s="228"/>
      <c r="LUO1" s="228"/>
      <c r="LUP1" s="228"/>
      <c r="LUQ1" s="228"/>
      <c r="LUR1" s="228"/>
      <c r="LUS1" s="228"/>
      <c r="LUT1" s="228"/>
      <c r="LUU1" s="228"/>
      <c r="LUV1" s="228"/>
      <c r="LUW1" s="228"/>
      <c r="LUX1" s="228"/>
      <c r="LUY1" s="228"/>
      <c r="LUZ1" s="228"/>
      <c r="LVA1" s="228"/>
      <c r="LVB1" s="228"/>
      <c r="LVC1" s="228"/>
      <c r="LVD1" s="228"/>
      <c r="LVE1" s="228"/>
      <c r="LVF1" s="228"/>
      <c r="LVG1" s="228"/>
      <c r="LVH1" s="228"/>
      <c r="LVI1" s="228"/>
      <c r="LVJ1" s="228"/>
      <c r="LVK1" s="228"/>
      <c r="LVL1" s="228"/>
      <c r="LVM1" s="228"/>
      <c r="LVN1" s="228"/>
      <c r="LVO1" s="228"/>
      <c r="LVP1" s="228"/>
      <c r="LVQ1" s="228"/>
      <c r="LVR1" s="228"/>
      <c r="LVS1" s="228"/>
      <c r="LVT1" s="228"/>
      <c r="LVU1" s="228"/>
      <c r="LVV1" s="228"/>
      <c r="LVW1" s="228"/>
      <c r="LVX1" s="228"/>
      <c r="LVY1" s="228"/>
      <c r="LVZ1" s="228"/>
      <c r="LWA1" s="228"/>
      <c r="LWB1" s="228"/>
      <c r="LWC1" s="228"/>
      <c r="LWD1" s="228"/>
      <c r="LWE1" s="228"/>
      <c r="LWF1" s="228"/>
      <c r="LWG1" s="228"/>
      <c r="LWH1" s="228"/>
      <c r="LWI1" s="228"/>
      <c r="LWJ1" s="228"/>
      <c r="LWK1" s="228"/>
      <c r="LWL1" s="228"/>
      <c r="LWM1" s="228"/>
      <c r="LWN1" s="228"/>
      <c r="LWO1" s="228"/>
      <c r="LWP1" s="228"/>
      <c r="LWQ1" s="228"/>
      <c r="LWR1" s="228"/>
      <c r="LWS1" s="228"/>
      <c r="LWT1" s="228"/>
      <c r="LWU1" s="228"/>
      <c r="LWV1" s="228"/>
      <c r="LWW1" s="228"/>
      <c r="LWX1" s="228"/>
      <c r="LWY1" s="228"/>
      <c r="LWZ1" s="228"/>
      <c r="LXA1" s="228"/>
      <c r="LXB1" s="228"/>
      <c r="LXC1" s="228"/>
      <c r="LXD1" s="228"/>
      <c r="LXE1" s="228"/>
      <c r="LXF1" s="228"/>
      <c r="LXG1" s="228"/>
      <c r="LXH1" s="228"/>
      <c r="LXI1" s="228"/>
      <c r="LXJ1" s="228"/>
      <c r="LXK1" s="228"/>
      <c r="LXL1" s="228"/>
      <c r="LXM1" s="228"/>
      <c r="LXN1" s="228"/>
      <c r="LXO1" s="228"/>
      <c r="LXP1" s="228"/>
      <c r="LXQ1" s="228"/>
      <c r="LXR1" s="228"/>
      <c r="LXS1" s="228"/>
      <c r="LXT1" s="228"/>
      <c r="LXU1" s="228"/>
      <c r="LXV1" s="228"/>
      <c r="LXW1" s="228"/>
      <c r="LXX1" s="228"/>
      <c r="LXY1" s="228"/>
      <c r="LXZ1" s="228"/>
      <c r="LYA1" s="228"/>
      <c r="LYB1" s="228"/>
      <c r="LYC1" s="228"/>
      <c r="LYD1" s="228"/>
      <c r="LYE1" s="228"/>
      <c r="LYF1" s="228"/>
      <c r="LYG1" s="228"/>
      <c r="LYH1" s="228"/>
      <c r="LYI1" s="228"/>
      <c r="LYJ1" s="228"/>
      <c r="LYK1" s="228"/>
      <c r="LYL1" s="228"/>
      <c r="LYM1" s="228"/>
      <c r="LYN1" s="228"/>
      <c r="LYO1" s="228"/>
      <c r="LYP1" s="228"/>
      <c r="LYQ1" s="228"/>
      <c r="LYR1" s="228"/>
      <c r="LYS1" s="228"/>
      <c r="LYT1" s="228"/>
      <c r="LYU1" s="228"/>
      <c r="LYV1" s="228"/>
      <c r="LYW1" s="228"/>
      <c r="LYX1" s="228"/>
      <c r="LYY1" s="228"/>
      <c r="LYZ1" s="228"/>
      <c r="LZA1" s="228"/>
      <c r="LZB1" s="228"/>
      <c r="LZC1" s="228"/>
      <c r="LZD1" s="228"/>
      <c r="LZE1" s="228"/>
      <c r="LZF1" s="228"/>
      <c r="LZG1" s="228"/>
      <c r="LZH1" s="228"/>
      <c r="LZI1" s="228"/>
      <c r="LZJ1" s="228"/>
      <c r="LZK1" s="228"/>
      <c r="LZL1" s="228"/>
      <c r="LZM1" s="228"/>
      <c r="LZN1" s="228"/>
      <c r="LZO1" s="228"/>
      <c r="LZP1" s="228"/>
      <c r="LZQ1" s="228"/>
      <c r="LZR1" s="228"/>
      <c r="LZS1" s="228"/>
      <c r="LZT1" s="228"/>
      <c r="LZU1" s="228"/>
      <c r="LZV1" s="228"/>
      <c r="LZW1" s="228"/>
      <c r="LZX1" s="228"/>
      <c r="LZY1" s="228"/>
      <c r="LZZ1" s="228"/>
      <c r="MAA1" s="228"/>
      <c r="MAB1" s="228"/>
      <c r="MAC1" s="228"/>
      <c r="MAD1" s="228"/>
      <c r="MAE1" s="228"/>
      <c r="MAF1" s="228"/>
      <c r="MAG1" s="228"/>
      <c r="MAH1" s="228"/>
      <c r="MAI1" s="228"/>
      <c r="MAJ1" s="228"/>
      <c r="MAK1" s="228"/>
      <c r="MAL1" s="228"/>
      <c r="MAM1" s="228"/>
      <c r="MAN1" s="228"/>
      <c r="MAO1" s="228"/>
      <c r="MAP1" s="228"/>
      <c r="MAQ1" s="228"/>
      <c r="MAR1" s="228"/>
      <c r="MAS1" s="228"/>
      <c r="MAT1" s="228"/>
      <c r="MAU1" s="228"/>
      <c r="MAV1" s="228"/>
      <c r="MAW1" s="228"/>
      <c r="MAX1" s="228"/>
      <c r="MAY1" s="228"/>
      <c r="MAZ1" s="228"/>
      <c r="MBA1" s="228"/>
      <c r="MBB1" s="228"/>
      <c r="MBC1" s="228"/>
      <c r="MBD1" s="228"/>
      <c r="MBE1" s="228"/>
      <c r="MBF1" s="228"/>
      <c r="MBG1" s="228"/>
      <c r="MBH1" s="228"/>
      <c r="MBI1" s="228"/>
      <c r="MBJ1" s="228"/>
      <c r="MBK1" s="228"/>
      <c r="MBL1" s="228"/>
      <c r="MBM1" s="228"/>
      <c r="MBN1" s="228"/>
      <c r="MBO1" s="228"/>
      <c r="MBP1" s="228"/>
      <c r="MBQ1" s="228"/>
      <c r="MBR1" s="228"/>
      <c r="MBS1" s="228"/>
      <c r="MBT1" s="228"/>
      <c r="MBU1" s="228"/>
      <c r="MBV1" s="228"/>
      <c r="MBW1" s="228"/>
      <c r="MBX1" s="228"/>
      <c r="MBY1" s="228"/>
      <c r="MBZ1" s="228"/>
      <c r="MCA1" s="228"/>
      <c r="MCB1" s="228"/>
      <c r="MCC1" s="228"/>
      <c r="MCD1" s="228"/>
      <c r="MCE1" s="228"/>
      <c r="MCF1" s="228"/>
      <c r="MCG1" s="228"/>
      <c r="MCH1" s="228"/>
      <c r="MCI1" s="228"/>
      <c r="MCJ1" s="228"/>
      <c r="MCK1" s="228"/>
      <c r="MCL1" s="228"/>
      <c r="MCM1" s="228"/>
      <c r="MCN1" s="228"/>
      <c r="MCO1" s="228"/>
      <c r="MCP1" s="228"/>
      <c r="MCQ1" s="228"/>
      <c r="MCR1" s="228"/>
      <c r="MCS1" s="228"/>
      <c r="MCT1" s="228"/>
      <c r="MCU1" s="228"/>
      <c r="MCV1" s="228"/>
      <c r="MCW1" s="228"/>
      <c r="MCX1" s="228"/>
      <c r="MCY1" s="228"/>
      <c r="MCZ1" s="228"/>
      <c r="MDA1" s="228"/>
      <c r="MDB1" s="228"/>
      <c r="MDC1" s="228"/>
      <c r="MDD1" s="228"/>
      <c r="MDE1" s="228"/>
      <c r="MDF1" s="228"/>
      <c r="MDG1" s="228"/>
      <c r="MDH1" s="228"/>
      <c r="MDI1" s="228"/>
      <c r="MDJ1" s="228"/>
      <c r="MDK1" s="228"/>
      <c r="MDL1" s="228"/>
      <c r="MDM1" s="228"/>
      <c r="MDN1" s="228"/>
      <c r="MDO1" s="228"/>
      <c r="MDP1" s="228"/>
      <c r="MDQ1" s="228"/>
      <c r="MDR1" s="228"/>
      <c r="MDS1" s="228"/>
      <c r="MDT1" s="228"/>
      <c r="MDU1" s="228"/>
      <c r="MDV1" s="228"/>
      <c r="MDW1" s="228"/>
      <c r="MDX1" s="228"/>
      <c r="MDY1" s="228"/>
      <c r="MDZ1" s="228"/>
      <c r="MEA1" s="228"/>
      <c r="MEB1" s="228"/>
      <c r="MEC1" s="228"/>
      <c r="MED1" s="228"/>
      <c r="MEE1" s="228"/>
      <c r="MEF1" s="228"/>
      <c r="MEG1" s="228"/>
      <c r="MEH1" s="228"/>
      <c r="MEI1" s="228"/>
      <c r="MEJ1" s="228"/>
      <c r="MEK1" s="228"/>
      <c r="MEL1" s="228"/>
      <c r="MEM1" s="228"/>
      <c r="MEN1" s="228"/>
      <c r="MEO1" s="228"/>
      <c r="MEP1" s="228"/>
      <c r="MEQ1" s="228"/>
      <c r="MER1" s="228"/>
      <c r="MES1" s="228"/>
      <c r="MET1" s="228"/>
      <c r="MEU1" s="228"/>
      <c r="MEV1" s="228"/>
      <c r="MEW1" s="228"/>
      <c r="MEX1" s="228"/>
      <c r="MEY1" s="228"/>
      <c r="MEZ1" s="228"/>
      <c r="MFA1" s="228"/>
      <c r="MFB1" s="228"/>
      <c r="MFC1" s="228"/>
      <c r="MFD1" s="228"/>
      <c r="MFE1" s="228"/>
      <c r="MFF1" s="228"/>
      <c r="MFG1" s="228"/>
      <c r="MFH1" s="228"/>
      <c r="MFI1" s="228"/>
      <c r="MFJ1" s="228"/>
      <c r="MFK1" s="228"/>
      <c r="MFL1" s="228"/>
      <c r="MFM1" s="228"/>
      <c r="MFN1" s="228"/>
      <c r="MFO1" s="228"/>
      <c r="MFP1" s="228"/>
      <c r="MFQ1" s="228"/>
      <c r="MFR1" s="228"/>
      <c r="MFS1" s="228"/>
      <c r="MFT1" s="228"/>
      <c r="MFU1" s="228"/>
      <c r="MFV1" s="228"/>
      <c r="MFW1" s="228"/>
      <c r="MFX1" s="228"/>
      <c r="MFY1" s="228"/>
      <c r="MFZ1" s="228"/>
      <c r="MGA1" s="228"/>
      <c r="MGB1" s="228"/>
      <c r="MGC1" s="228"/>
      <c r="MGD1" s="228"/>
      <c r="MGE1" s="228"/>
      <c r="MGF1" s="228"/>
      <c r="MGG1" s="228"/>
      <c r="MGH1" s="228"/>
      <c r="MGI1" s="228"/>
      <c r="MGJ1" s="228"/>
      <c r="MGK1" s="228"/>
      <c r="MGL1" s="228"/>
      <c r="MGM1" s="228"/>
      <c r="MGN1" s="228"/>
      <c r="MGO1" s="228"/>
      <c r="MGP1" s="228"/>
      <c r="MGQ1" s="228"/>
      <c r="MGR1" s="228"/>
      <c r="MGS1" s="228"/>
      <c r="MGT1" s="228"/>
      <c r="MGU1" s="228"/>
      <c r="MGV1" s="228"/>
      <c r="MGW1" s="228"/>
      <c r="MGX1" s="228"/>
      <c r="MGY1" s="228"/>
      <c r="MGZ1" s="228"/>
      <c r="MHA1" s="228"/>
      <c r="MHB1" s="228"/>
      <c r="MHC1" s="228"/>
      <c r="MHD1" s="228"/>
      <c r="MHE1" s="228"/>
      <c r="MHF1" s="228"/>
      <c r="MHG1" s="228"/>
      <c r="MHH1" s="228"/>
      <c r="MHI1" s="228"/>
      <c r="MHJ1" s="228"/>
      <c r="MHK1" s="228"/>
      <c r="MHL1" s="228"/>
      <c r="MHM1" s="228"/>
      <c r="MHN1" s="228"/>
      <c r="MHO1" s="228"/>
      <c r="MHP1" s="228"/>
      <c r="MHQ1" s="228"/>
      <c r="MHR1" s="228"/>
      <c r="MHS1" s="228"/>
      <c r="MHT1" s="228"/>
      <c r="MHU1" s="228"/>
      <c r="MHV1" s="228"/>
      <c r="MHW1" s="228"/>
      <c r="MHX1" s="228"/>
      <c r="MHY1" s="228"/>
      <c r="MHZ1" s="228"/>
      <c r="MIA1" s="228"/>
      <c r="MIB1" s="228"/>
      <c r="MIC1" s="228"/>
      <c r="MID1" s="228"/>
      <c r="MIE1" s="228"/>
      <c r="MIF1" s="228"/>
      <c r="MIG1" s="228"/>
      <c r="MIH1" s="228"/>
      <c r="MII1" s="228"/>
      <c r="MIJ1" s="228"/>
      <c r="MIK1" s="228"/>
      <c r="MIL1" s="228"/>
      <c r="MIM1" s="228"/>
      <c r="MIN1" s="228"/>
      <c r="MIO1" s="228"/>
      <c r="MIP1" s="228"/>
      <c r="MIQ1" s="228"/>
      <c r="MIR1" s="228"/>
      <c r="MIS1" s="228"/>
      <c r="MIT1" s="228"/>
      <c r="MIU1" s="228"/>
      <c r="MIV1" s="228"/>
      <c r="MIW1" s="228"/>
      <c r="MIX1" s="228"/>
      <c r="MIY1" s="228"/>
      <c r="MIZ1" s="228"/>
      <c r="MJA1" s="228"/>
      <c r="MJB1" s="228"/>
      <c r="MJC1" s="228"/>
      <c r="MJD1" s="228"/>
      <c r="MJE1" s="228"/>
      <c r="MJF1" s="228"/>
      <c r="MJG1" s="228"/>
      <c r="MJH1" s="228"/>
      <c r="MJI1" s="228"/>
      <c r="MJJ1" s="228"/>
      <c r="MJK1" s="228"/>
      <c r="MJL1" s="228"/>
      <c r="MJM1" s="228"/>
      <c r="MJN1" s="228"/>
      <c r="MJO1" s="228"/>
      <c r="MJP1" s="228"/>
      <c r="MJQ1" s="228"/>
      <c r="MJR1" s="228"/>
      <c r="MJS1" s="228"/>
      <c r="MJT1" s="228"/>
      <c r="MJU1" s="228"/>
      <c r="MJV1" s="228"/>
      <c r="MJW1" s="228"/>
      <c r="MJX1" s="228"/>
      <c r="MJY1" s="228"/>
      <c r="MJZ1" s="228"/>
      <c r="MKA1" s="228"/>
      <c r="MKB1" s="228"/>
      <c r="MKC1" s="228"/>
      <c r="MKD1" s="228"/>
      <c r="MKE1" s="228"/>
      <c r="MKF1" s="228"/>
      <c r="MKG1" s="228"/>
      <c r="MKH1" s="228"/>
      <c r="MKI1" s="228"/>
      <c r="MKJ1" s="228"/>
      <c r="MKK1" s="228"/>
      <c r="MKL1" s="228"/>
      <c r="MKM1" s="228"/>
      <c r="MKN1" s="228"/>
      <c r="MKO1" s="228"/>
      <c r="MKP1" s="228"/>
      <c r="MKQ1" s="228"/>
      <c r="MKR1" s="228"/>
      <c r="MKS1" s="228"/>
      <c r="MKT1" s="228"/>
      <c r="MKU1" s="228"/>
      <c r="MKV1" s="228"/>
      <c r="MKW1" s="228"/>
      <c r="MKX1" s="228"/>
      <c r="MKY1" s="228"/>
      <c r="MKZ1" s="228"/>
      <c r="MLA1" s="228"/>
      <c r="MLB1" s="228"/>
      <c r="MLC1" s="228"/>
      <c r="MLD1" s="228"/>
      <c r="MLE1" s="228"/>
      <c r="MLF1" s="228"/>
      <c r="MLG1" s="228"/>
      <c r="MLH1" s="228"/>
      <c r="MLI1" s="228"/>
      <c r="MLJ1" s="228"/>
      <c r="MLK1" s="228"/>
      <c r="MLL1" s="228"/>
      <c r="MLM1" s="228"/>
      <c r="MLN1" s="228"/>
      <c r="MLO1" s="228"/>
      <c r="MLP1" s="228"/>
      <c r="MLQ1" s="228"/>
      <c r="MLR1" s="228"/>
      <c r="MLS1" s="228"/>
      <c r="MLT1" s="228"/>
      <c r="MLU1" s="228"/>
      <c r="MLV1" s="228"/>
      <c r="MLW1" s="228"/>
      <c r="MLX1" s="228"/>
      <c r="MLY1" s="228"/>
      <c r="MLZ1" s="228"/>
      <c r="MMA1" s="228"/>
      <c r="MMB1" s="228"/>
      <c r="MMC1" s="228"/>
      <c r="MMD1" s="228"/>
      <c r="MME1" s="228"/>
      <c r="MMF1" s="228"/>
      <c r="MMG1" s="228"/>
      <c r="MMH1" s="228"/>
      <c r="MMI1" s="228"/>
      <c r="MMJ1" s="228"/>
      <c r="MMK1" s="228"/>
      <c r="MML1" s="228"/>
      <c r="MMM1" s="228"/>
      <c r="MMN1" s="228"/>
      <c r="MMO1" s="228"/>
      <c r="MMP1" s="228"/>
      <c r="MMQ1" s="228"/>
      <c r="MMR1" s="228"/>
      <c r="MMS1" s="228"/>
      <c r="MMT1" s="228"/>
      <c r="MMU1" s="228"/>
      <c r="MMV1" s="228"/>
      <c r="MMW1" s="228"/>
      <c r="MMX1" s="228"/>
      <c r="MMY1" s="228"/>
      <c r="MMZ1" s="228"/>
      <c r="MNA1" s="228"/>
      <c r="MNB1" s="228"/>
      <c r="MNC1" s="228"/>
      <c r="MND1" s="228"/>
      <c r="MNE1" s="228"/>
      <c r="MNF1" s="228"/>
      <c r="MNG1" s="228"/>
      <c r="MNH1" s="228"/>
      <c r="MNI1" s="228"/>
      <c r="MNJ1" s="228"/>
      <c r="MNK1" s="228"/>
      <c r="MNL1" s="228"/>
      <c r="MNM1" s="228"/>
      <c r="MNN1" s="228"/>
      <c r="MNO1" s="228"/>
      <c r="MNP1" s="228"/>
      <c r="MNQ1" s="228"/>
      <c r="MNR1" s="228"/>
      <c r="MNS1" s="228"/>
      <c r="MNT1" s="228"/>
      <c r="MNU1" s="228"/>
      <c r="MNV1" s="228"/>
      <c r="MNW1" s="228"/>
      <c r="MNX1" s="228"/>
      <c r="MNY1" s="228"/>
      <c r="MNZ1" s="228"/>
      <c r="MOA1" s="228"/>
      <c r="MOB1" s="228"/>
      <c r="MOC1" s="228"/>
      <c r="MOD1" s="228"/>
      <c r="MOE1" s="228"/>
      <c r="MOF1" s="228"/>
      <c r="MOG1" s="228"/>
      <c r="MOH1" s="228"/>
      <c r="MOI1" s="228"/>
      <c r="MOJ1" s="228"/>
      <c r="MOK1" s="228"/>
      <c r="MOL1" s="228"/>
      <c r="MOM1" s="228"/>
      <c r="MON1" s="228"/>
      <c r="MOO1" s="228"/>
      <c r="MOP1" s="228"/>
      <c r="MOQ1" s="228"/>
      <c r="MOR1" s="228"/>
      <c r="MOS1" s="228"/>
      <c r="MOT1" s="228"/>
      <c r="MOU1" s="228"/>
      <c r="MOV1" s="228"/>
      <c r="MOW1" s="228"/>
      <c r="MOX1" s="228"/>
      <c r="MOY1" s="228"/>
      <c r="MOZ1" s="228"/>
      <c r="MPA1" s="228"/>
      <c r="MPB1" s="228"/>
      <c r="MPC1" s="228"/>
      <c r="MPD1" s="228"/>
      <c r="MPE1" s="228"/>
      <c r="MPF1" s="228"/>
      <c r="MPG1" s="228"/>
      <c r="MPH1" s="228"/>
      <c r="MPI1" s="228"/>
      <c r="MPJ1" s="228"/>
      <c r="MPK1" s="228"/>
      <c r="MPL1" s="228"/>
      <c r="MPM1" s="228"/>
      <c r="MPN1" s="228"/>
      <c r="MPO1" s="228"/>
      <c r="MPP1" s="228"/>
      <c r="MPQ1" s="228"/>
      <c r="MPR1" s="228"/>
      <c r="MPS1" s="228"/>
      <c r="MPT1" s="228"/>
      <c r="MPU1" s="228"/>
      <c r="MPV1" s="228"/>
      <c r="MPW1" s="228"/>
      <c r="MPX1" s="228"/>
      <c r="MPY1" s="228"/>
      <c r="MPZ1" s="228"/>
      <c r="MQA1" s="228"/>
      <c r="MQB1" s="228"/>
      <c r="MQC1" s="228"/>
      <c r="MQD1" s="228"/>
      <c r="MQE1" s="228"/>
      <c r="MQF1" s="228"/>
      <c r="MQG1" s="228"/>
      <c r="MQH1" s="228"/>
      <c r="MQI1" s="228"/>
      <c r="MQJ1" s="228"/>
      <c r="MQK1" s="228"/>
      <c r="MQL1" s="228"/>
      <c r="MQM1" s="228"/>
      <c r="MQN1" s="228"/>
      <c r="MQO1" s="228"/>
      <c r="MQP1" s="228"/>
      <c r="MQQ1" s="228"/>
      <c r="MQR1" s="228"/>
      <c r="MQS1" s="228"/>
      <c r="MQT1" s="228"/>
      <c r="MQU1" s="228"/>
      <c r="MQV1" s="228"/>
      <c r="MQW1" s="228"/>
      <c r="MQX1" s="228"/>
      <c r="MQY1" s="228"/>
      <c r="MQZ1" s="228"/>
      <c r="MRA1" s="228"/>
      <c r="MRB1" s="228"/>
      <c r="MRC1" s="228"/>
      <c r="MRD1" s="228"/>
      <c r="MRE1" s="228"/>
      <c r="MRF1" s="228"/>
      <c r="MRG1" s="228"/>
      <c r="MRH1" s="228"/>
      <c r="MRI1" s="228"/>
      <c r="MRJ1" s="228"/>
      <c r="MRK1" s="228"/>
      <c r="MRL1" s="228"/>
      <c r="MRM1" s="228"/>
      <c r="MRN1" s="228"/>
      <c r="MRO1" s="228"/>
      <c r="MRP1" s="228"/>
      <c r="MRQ1" s="228"/>
      <c r="MRR1" s="228"/>
      <c r="MRS1" s="228"/>
      <c r="MRT1" s="228"/>
      <c r="MRU1" s="228"/>
      <c r="MRV1" s="228"/>
      <c r="MRW1" s="228"/>
      <c r="MRX1" s="228"/>
      <c r="MRY1" s="228"/>
      <c r="MRZ1" s="228"/>
      <c r="MSA1" s="228"/>
      <c r="MSB1" s="228"/>
      <c r="MSC1" s="228"/>
      <c r="MSD1" s="228"/>
      <c r="MSE1" s="228"/>
      <c r="MSF1" s="228"/>
      <c r="MSG1" s="228"/>
      <c r="MSH1" s="228"/>
      <c r="MSI1" s="228"/>
      <c r="MSJ1" s="228"/>
      <c r="MSK1" s="228"/>
      <c r="MSL1" s="228"/>
      <c r="MSM1" s="228"/>
      <c r="MSN1" s="228"/>
      <c r="MSO1" s="228"/>
      <c r="MSP1" s="228"/>
      <c r="MSQ1" s="228"/>
      <c r="MSR1" s="228"/>
      <c r="MSS1" s="228"/>
      <c r="MST1" s="228"/>
      <c r="MSU1" s="228"/>
      <c r="MSV1" s="228"/>
      <c r="MSW1" s="228"/>
      <c r="MSX1" s="228"/>
      <c r="MSY1" s="228"/>
      <c r="MSZ1" s="228"/>
      <c r="MTA1" s="228"/>
      <c r="MTB1" s="228"/>
      <c r="MTC1" s="228"/>
      <c r="MTD1" s="228"/>
      <c r="MTE1" s="228"/>
      <c r="MTF1" s="228"/>
      <c r="MTG1" s="228"/>
      <c r="MTH1" s="228"/>
      <c r="MTI1" s="228"/>
      <c r="MTJ1" s="228"/>
      <c r="MTK1" s="228"/>
      <c r="MTL1" s="228"/>
      <c r="MTM1" s="228"/>
      <c r="MTN1" s="228"/>
      <c r="MTO1" s="228"/>
      <c r="MTP1" s="228"/>
      <c r="MTQ1" s="228"/>
      <c r="MTR1" s="228"/>
      <c r="MTS1" s="228"/>
      <c r="MTT1" s="228"/>
      <c r="MTU1" s="228"/>
      <c r="MTV1" s="228"/>
      <c r="MTW1" s="228"/>
      <c r="MTX1" s="228"/>
      <c r="MTY1" s="228"/>
      <c r="MTZ1" s="228"/>
      <c r="MUA1" s="228"/>
      <c r="MUB1" s="228"/>
      <c r="MUC1" s="228"/>
      <c r="MUD1" s="228"/>
      <c r="MUE1" s="228"/>
      <c r="MUF1" s="228"/>
      <c r="MUG1" s="228"/>
      <c r="MUH1" s="228"/>
      <c r="MUI1" s="228"/>
      <c r="MUJ1" s="228"/>
      <c r="MUK1" s="228"/>
      <c r="MUL1" s="228"/>
      <c r="MUM1" s="228"/>
      <c r="MUN1" s="228"/>
      <c r="MUO1" s="228"/>
      <c r="MUP1" s="228"/>
      <c r="MUQ1" s="228"/>
      <c r="MUR1" s="228"/>
      <c r="MUS1" s="228"/>
      <c r="MUT1" s="228"/>
      <c r="MUU1" s="228"/>
      <c r="MUV1" s="228"/>
      <c r="MUW1" s="228"/>
      <c r="MUX1" s="228"/>
      <c r="MUY1" s="228"/>
      <c r="MUZ1" s="228"/>
      <c r="MVA1" s="228"/>
      <c r="MVB1" s="228"/>
      <c r="MVC1" s="228"/>
      <c r="MVD1" s="228"/>
      <c r="MVE1" s="228"/>
      <c r="MVF1" s="228"/>
      <c r="MVG1" s="228"/>
      <c r="MVH1" s="228"/>
      <c r="MVI1" s="228"/>
      <c r="MVJ1" s="228"/>
      <c r="MVK1" s="228"/>
      <c r="MVL1" s="228"/>
      <c r="MVM1" s="228"/>
      <c r="MVN1" s="228"/>
      <c r="MVO1" s="228"/>
      <c r="MVP1" s="228"/>
      <c r="MVQ1" s="228"/>
      <c r="MVR1" s="228"/>
      <c r="MVS1" s="228"/>
      <c r="MVT1" s="228"/>
      <c r="MVU1" s="228"/>
      <c r="MVV1" s="228"/>
      <c r="MVW1" s="228"/>
      <c r="MVX1" s="228"/>
      <c r="MVY1" s="228"/>
      <c r="MVZ1" s="228"/>
      <c r="MWA1" s="228"/>
      <c r="MWB1" s="228"/>
      <c r="MWC1" s="228"/>
      <c r="MWD1" s="228"/>
      <c r="MWE1" s="228"/>
      <c r="MWF1" s="228"/>
      <c r="MWG1" s="228"/>
      <c r="MWH1" s="228"/>
      <c r="MWI1" s="228"/>
      <c r="MWJ1" s="228"/>
      <c r="MWK1" s="228"/>
      <c r="MWL1" s="228"/>
      <c r="MWM1" s="228"/>
      <c r="MWN1" s="228"/>
      <c r="MWO1" s="228"/>
      <c r="MWP1" s="228"/>
      <c r="MWQ1" s="228"/>
      <c r="MWR1" s="228"/>
      <c r="MWS1" s="228"/>
      <c r="MWT1" s="228"/>
      <c r="MWU1" s="228"/>
      <c r="MWV1" s="228"/>
      <c r="MWW1" s="228"/>
      <c r="MWX1" s="228"/>
      <c r="MWY1" s="228"/>
      <c r="MWZ1" s="228"/>
      <c r="MXA1" s="228"/>
      <c r="MXB1" s="228"/>
      <c r="MXC1" s="228"/>
      <c r="MXD1" s="228"/>
      <c r="MXE1" s="228"/>
      <c r="MXF1" s="228"/>
      <c r="MXG1" s="228"/>
      <c r="MXH1" s="228"/>
      <c r="MXI1" s="228"/>
      <c r="MXJ1" s="228"/>
      <c r="MXK1" s="228"/>
      <c r="MXL1" s="228"/>
      <c r="MXM1" s="228"/>
      <c r="MXN1" s="228"/>
      <c r="MXO1" s="228"/>
      <c r="MXP1" s="228"/>
      <c r="MXQ1" s="228"/>
      <c r="MXR1" s="228"/>
      <c r="MXS1" s="228"/>
      <c r="MXT1" s="228"/>
      <c r="MXU1" s="228"/>
      <c r="MXV1" s="228"/>
      <c r="MXW1" s="228"/>
      <c r="MXX1" s="228"/>
      <c r="MXY1" s="228"/>
      <c r="MXZ1" s="228"/>
      <c r="MYA1" s="228"/>
      <c r="MYB1" s="228"/>
      <c r="MYC1" s="228"/>
      <c r="MYD1" s="228"/>
      <c r="MYE1" s="228"/>
      <c r="MYF1" s="228"/>
      <c r="MYG1" s="228"/>
      <c r="MYH1" s="228"/>
      <c r="MYI1" s="228"/>
      <c r="MYJ1" s="228"/>
      <c r="MYK1" s="228"/>
      <c r="MYL1" s="228"/>
      <c r="MYM1" s="228"/>
      <c r="MYN1" s="228"/>
      <c r="MYO1" s="228"/>
      <c r="MYP1" s="228"/>
      <c r="MYQ1" s="228"/>
      <c r="MYR1" s="228"/>
      <c r="MYS1" s="228"/>
      <c r="MYT1" s="228"/>
      <c r="MYU1" s="228"/>
      <c r="MYV1" s="228"/>
      <c r="MYW1" s="228"/>
      <c r="MYX1" s="228"/>
      <c r="MYY1" s="228"/>
      <c r="MYZ1" s="228"/>
      <c r="MZA1" s="228"/>
      <c r="MZB1" s="228"/>
      <c r="MZC1" s="228"/>
      <c r="MZD1" s="228"/>
      <c r="MZE1" s="228"/>
      <c r="MZF1" s="228"/>
      <c r="MZG1" s="228"/>
      <c r="MZH1" s="228"/>
      <c r="MZI1" s="228"/>
      <c r="MZJ1" s="228"/>
      <c r="MZK1" s="228"/>
      <c r="MZL1" s="228"/>
      <c r="MZM1" s="228"/>
      <c r="MZN1" s="228"/>
      <c r="MZO1" s="228"/>
      <c r="MZP1" s="228"/>
      <c r="MZQ1" s="228"/>
      <c r="MZR1" s="228"/>
      <c r="MZS1" s="228"/>
      <c r="MZT1" s="228"/>
      <c r="MZU1" s="228"/>
      <c r="MZV1" s="228"/>
      <c r="MZW1" s="228"/>
      <c r="MZX1" s="228"/>
      <c r="MZY1" s="228"/>
      <c r="MZZ1" s="228"/>
      <c r="NAA1" s="228"/>
      <c r="NAB1" s="228"/>
      <c r="NAC1" s="228"/>
      <c r="NAD1" s="228"/>
      <c r="NAE1" s="228"/>
      <c r="NAF1" s="228"/>
      <c r="NAG1" s="228"/>
      <c r="NAH1" s="228"/>
      <c r="NAI1" s="228"/>
      <c r="NAJ1" s="228"/>
      <c r="NAK1" s="228"/>
      <c r="NAL1" s="228"/>
      <c r="NAM1" s="228"/>
      <c r="NAN1" s="228"/>
      <c r="NAO1" s="228"/>
      <c r="NAP1" s="228"/>
      <c r="NAQ1" s="228"/>
      <c r="NAR1" s="228"/>
      <c r="NAS1" s="228"/>
      <c r="NAT1" s="228"/>
      <c r="NAU1" s="228"/>
      <c r="NAV1" s="228"/>
      <c r="NAW1" s="228"/>
      <c r="NAX1" s="228"/>
      <c r="NAY1" s="228"/>
      <c r="NAZ1" s="228"/>
      <c r="NBA1" s="228"/>
      <c r="NBB1" s="228"/>
      <c r="NBC1" s="228"/>
      <c r="NBD1" s="228"/>
      <c r="NBE1" s="228"/>
      <c r="NBF1" s="228"/>
      <c r="NBG1" s="228"/>
      <c r="NBH1" s="228"/>
      <c r="NBI1" s="228"/>
      <c r="NBJ1" s="228"/>
      <c r="NBK1" s="228"/>
      <c r="NBL1" s="228"/>
      <c r="NBM1" s="228"/>
      <c r="NBN1" s="228"/>
      <c r="NBO1" s="228"/>
      <c r="NBP1" s="228"/>
      <c r="NBQ1" s="228"/>
      <c r="NBR1" s="228"/>
      <c r="NBS1" s="228"/>
      <c r="NBT1" s="228"/>
      <c r="NBU1" s="228"/>
      <c r="NBV1" s="228"/>
      <c r="NBW1" s="228"/>
      <c r="NBX1" s="228"/>
      <c r="NBY1" s="228"/>
      <c r="NBZ1" s="228"/>
      <c r="NCA1" s="228"/>
      <c r="NCB1" s="228"/>
      <c r="NCC1" s="228"/>
      <c r="NCD1" s="228"/>
      <c r="NCE1" s="228"/>
      <c r="NCF1" s="228"/>
      <c r="NCG1" s="228"/>
      <c r="NCH1" s="228"/>
      <c r="NCI1" s="228"/>
      <c r="NCJ1" s="228"/>
      <c r="NCK1" s="228"/>
      <c r="NCL1" s="228"/>
      <c r="NCM1" s="228"/>
      <c r="NCN1" s="228"/>
      <c r="NCO1" s="228"/>
      <c r="NCP1" s="228"/>
      <c r="NCQ1" s="228"/>
      <c r="NCR1" s="228"/>
      <c r="NCS1" s="228"/>
      <c r="NCT1" s="228"/>
      <c r="NCU1" s="228"/>
      <c r="NCV1" s="228"/>
      <c r="NCW1" s="228"/>
      <c r="NCX1" s="228"/>
      <c r="NCY1" s="228"/>
      <c r="NCZ1" s="228"/>
      <c r="NDA1" s="228"/>
      <c r="NDB1" s="228"/>
      <c r="NDC1" s="228"/>
      <c r="NDD1" s="228"/>
      <c r="NDE1" s="228"/>
      <c r="NDF1" s="228"/>
      <c r="NDG1" s="228"/>
      <c r="NDH1" s="228"/>
      <c r="NDI1" s="228"/>
      <c r="NDJ1" s="228"/>
      <c r="NDK1" s="228"/>
      <c r="NDL1" s="228"/>
      <c r="NDM1" s="228"/>
      <c r="NDN1" s="228"/>
      <c r="NDO1" s="228"/>
      <c r="NDP1" s="228"/>
      <c r="NDQ1" s="228"/>
      <c r="NDR1" s="228"/>
      <c r="NDS1" s="228"/>
      <c r="NDT1" s="228"/>
      <c r="NDU1" s="228"/>
      <c r="NDV1" s="228"/>
      <c r="NDW1" s="228"/>
      <c r="NDX1" s="228"/>
      <c r="NDY1" s="228"/>
      <c r="NDZ1" s="228"/>
      <c r="NEA1" s="228"/>
      <c r="NEB1" s="228"/>
      <c r="NEC1" s="228"/>
      <c r="NED1" s="228"/>
      <c r="NEE1" s="228"/>
      <c r="NEF1" s="228"/>
      <c r="NEG1" s="228"/>
      <c r="NEH1" s="228"/>
      <c r="NEI1" s="228"/>
      <c r="NEJ1" s="228"/>
      <c r="NEK1" s="228"/>
      <c r="NEL1" s="228"/>
      <c r="NEM1" s="228"/>
      <c r="NEN1" s="228"/>
      <c r="NEO1" s="228"/>
      <c r="NEP1" s="228"/>
      <c r="NEQ1" s="228"/>
      <c r="NER1" s="228"/>
      <c r="NES1" s="228"/>
      <c r="NET1" s="228"/>
      <c r="NEU1" s="228"/>
      <c r="NEV1" s="228"/>
      <c r="NEW1" s="228"/>
      <c r="NEX1" s="228"/>
      <c r="NEY1" s="228"/>
      <c r="NEZ1" s="228"/>
      <c r="NFA1" s="228"/>
      <c r="NFB1" s="228"/>
      <c r="NFC1" s="228"/>
      <c r="NFD1" s="228"/>
      <c r="NFE1" s="228"/>
      <c r="NFF1" s="228"/>
      <c r="NFG1" s="228"/>
      <c r="NFH1" s="228"/>
      <c r="NFI1" s="228"/>
      <c r="NFJ1" s="228"/>
      <c r="NFK1" s="228"/>
      <c r="NFL1" s="228"/>
      <c r="NFM1" s="228"/>
      <c r="NFN1" s="228"/>
      <c r="NFO1" s="228"/>
      <c r="NFP1" s="228"/>
      <c r="NFQ1" s="228"/>
      <c r="NFR1" s="228"/>
      <c r="NFS1" s="228"/>
      <c r="NFT1" s="228"/>
      <c r="NFU1" s="228"/>
      <c r="NFV1" s="228"/>
      <c r="NFW1" s="228"/>
      <c r="NFX1" s="228"/>
      <c r="NFY1" s="228"/>
      <c r="NFZ1" s="228"/>
      <c r="NGA1" s="228"/>
      <c r="NGB1" s="228"/>
      <c r="NGC1" s="228"/>
      <c r="NGD1" s="228"/>
      <c r="NGE1" s="228"/>
      <c r="NGF1" s="228"/>
      <c r="NGG1" s="228"/>
      <c r="NGH1" s="228"/>
      <c r="NGI1" s="228"/>
      <c r="NGJ1" s="228"/>
      <c r="NGK1" s="228"/>
      <c r="NGL1" s="228"/>
      <c r="NGM1" s="228"/>
      <c r="NGN1" s="228"/>
      <c r="NGO1" s="228"/>
      <c r="NGP1" s="228"/>
      <c r="NGQ1" s="228"/>
      <c r="NGR1" s="228"/>
      <c r="NGS1" s="228"/>
      <c r="NGT1" s="228"/>
      <c r="NGU1" s="228"/>
      <c r="NGV1" s="228"/>
      <c r="NGW1" s="228"/>
      <c r="NGX1" s="228"/>
      <c r="NGY1" s="228"/>
      <c r="NGZ1" s="228"/>
      <c r="NHA1" s="228"/>
      <c r="NHB1" s="228"/>
      <c r="NHC1" s="228"/>
      <c r="NHD1" s="228"/>
      <c r="NHE1" s="228"/>
      <c r="NHF1" s="228"/>
      <c r="NHG1" s="228"/>
      <c r="NHH1" s="228"/>
      <c r="NHI1" s="228"/>
      <c r="NHJ1" s="228"/>
      <c r="NHK1" s="228"/>
      <c r="NHL1" s="228"/>
      <c r="NHM1" s="228"/>
      <c r="NHN1" s="228"/>
      <c r="NHO1" s="228"/>
      <c r="NHP1" s="228"/>
      <c r="NHQ1" s="228"/>
      <c r="NHR1" s="228"/>
      <c r="NHS1" s="228"/>
      <c r="NHT1" s="228"/>
      <c r="NHU1" s="228"/>
      <c r="NHV1" s="228"/>
      <c r="NHW1" s="228"/>
      <c r="NHX1" s="228"/>
      <c r="NHY1" s="228"/>
      <c r="NHZ1" s="228"/>
      <c r="NIA1" s="228"/>
      <c r="NIB1" s="228"/>
      <c r="NIC1" s="228"/>
      <c r="NID1" s="228"/>
      <c r="NIE1" s="228"/>
      <c r="NIF1" s="228"/>
      <c r="NIG1" s="228"/>
      <c r="NIH1" s="228"/>
      <c r="NII1" s="228"/>
      <c r="NIJ1" s="228"/>
      <c r="NIK1" s="228"/>
      <c r="NIL1" s="228"/>
      <c r="NIM1" s="228"/>
      <c r="NIN1" s="228"/>
      <c r="NIO1" s="228"/>
      <c r="NIP1" s="228"/>
      <c r="NIQ1" s="228"/>
      <c r="NIR1" s="228"/>
      <c r="NIS1" s="228"/>
      <c r="NIT1" s="228"/>
      <c r="NIU1" s="228"/>
      <c r="NIV1" s="228"/>
      <c r="NIW1" s="228"/>
      <c r="NIX1" s="228"/>
      <c r="NIY1" s="228"/>
      <c r="NIZ1" s="228"/>
      <c r="NJA1" s="228"/>
      <c r="NJB1" s="228"/>
      <c r="NJC1" s="228"/>
      <c r="NJD1" s="228"/>
      <c r="NJE1" s="228"/>
      <c r="NJF1" s="228"/>
      <c r="NJG1" s="228"/>
      <c r="NJH1" s="228"/>
      <c r="NJI1" s="228"/>
      <c r="NJJ1" s="228"/>
      <c r="NJK1" s="228"/>
      <c r="NJL1" s="228"/>
      <c r="NJM1" s="228"/>
      <c r="NJN1" s="228"/>
      <c r="NJO1" s="228"/>
      <c r="NJP1" s="228"/>
      <c r="NJQ1" s="228"/>
      <c r="NJR1" s="228"/>
      <c r="NJS1" s="228"/>
      <c r="NJT1" s="228"/>
      <c r="NJU1" s="228"/>
      <c r="NJV1" s="228"/>
      <c r="NJW1" s="228"/>
      <c r="NJX1" s="228"/>
      <c r="NJY1" s="228"/>
      <c r="NJZ1" s="228"/>
      <c r="NKA1" s="228"/>
      <c r="NKB1" s="228"/>
      <c r="NKC1" s="228"/>
      <c r="NKD1" s="228"/>
      <c r="NKE1" s="228"/>
      <c r="NKF1" s="228"/>
      <c r="NKG1" s="228"/>
      <c r="NKH1" s="228"/>
      <c r="NKI1" s="228"/>
      <c r="NKJ1" s="228"/>
      <c r="NKK1" s="228"/>
      <c r="NKL1" s="228"/>
      <c r="NKM1" s="228"/>
      <c r="NKN1" s="228"/>
      <c r="NKO1" s="228"/>
      <c r="NKP1" s="228"/>
      <c r="NKQ1" s="228"/>
      <c r="NKR1" s="228"/>
      <c r="NKS1" s="228"/>
      <c r="NKT1" s="228"/>
      <c r="NKU1" s="228"/>
      <c r="NKV1" s="228"/>
      <c r="NKW1" s="228"/>
      <c r="NKX1" s="228"/>
      <c r="NKY1" s="228"/>
      <c r="NKZ1" s="228"/>
      <c r="NLA1" s="228"/>
      <c r="NLB1" s="228"/>
      <c r="NLC1" s="228"/>
      <c r="NLD1" s="228"/>
      <c r="NLE1" s="228"/>
      <c r="NLF1" s="228"/>
      <c r="NLG1" s="228"/>
      <c r="NLH1" s="228"/>
      <c r="NLI1" s="228"/>
      <c r="NLJ1" s="228"/>
      <c r="NLK1" s="228"/>
      <c r="NLL1" s="228"/>
      <c r="NLM1" s="228"/>
      <c r="NLN1" s="228"/>
      <c r="NLO1" s="228"/>
      <c r="NLP1" s="228"/>
      <c r="NLQ1" s="228"/>
      <c r="NLR1" s="228"/>
      <c r="NLS1" s="228"/>
      <c r="NLT1" s="228"/>
      <c r="NLU1" s="228"/>
      <c r="NLV1" s="228"/>
      <c r="NLW1" s="228"/>
      <c r="NLX1" s="228"/>
      <c r="NLY1" s="228"/>
      <c r="NLZ1" s="228"/>
      <c r="NMA1" s="228"/>
      <c r="NMB1" s="228"/>
      <c r="NMC1" s="228"/>
      <c r="NMD1" s="228"/>
      <c r="NME1" s="228"/>
      <c r="NMF1" s="228"/>
      <c r="NMG1" s="228"/>
      <c r="NMH1" s="228"/>
      <c r="NMI1" s="228"/>
      <c r="NMJ1" s="228"/>
      <c r="NMK1" s="228"/>
      <c r="NML1" s="228"/>
      <c r="NMM1" s="228"/>
      <c r="NMN1" s="228"/>
      <c r="NMO1" s="228"/>
      <c r="NMP1" s="228"/>
      <c r="NMQ1" s="228"/>
      <c r="NMR1" s="228"/>
      <c r="NMS1" s="228"/>
      <c r="NMT1" s="228"/>
      <c r="NMU1" s="228"/>
      <c r="NMV1" s="228"/>
      <c r="NMW1" s="228"/>
      <c r="NMX1" s="228"/>
      <c r="NMY1" s="228"/>
      <c r="NMZ1" s="228"/>
      <c r="NNA1" s="228"/>
      <c r="NNB1" s="228"/>
      <c r="NNC1" s="228"/>
      <c r="NND1" s="228"/>
      <c r="NNE1" s="228"/>
      <c r="NNF1" s="228"/>
      <c r="NNG1" s="228"/>
      <c r="NNH1" s="228"/>
      <c r="NNI1" s="228"/>
      <c r="NNJ1" s="228"/>
      <c r="NNK1" s="228"/>
      <c r="NNL1" s="228"/>
      <c r="NNM1" s="228"/>
      <c r="NNN1" s="228"/>
      <c r="NNO1" s="228"/>
      <c r="NNP1" s="228"/>
      <c r="NNQ1" s="228"/>
      <c r="NNR1" s="228"/>
      <c r="NNS1" s="228"/>
      <c r="NNT1" s="228"/>
      <c r="NNU1" s="228"/>
      <c r="NNV1" s="228"/>
      <c r="NNW1" s="228"/>
      <c r="NNX1" s="228"/>
      <c r="NNY1" s="228"/>
      <c r="NNZ1" s="228"/>
      <c r="NOA1" s="228"/>
      <c r="NOB1" s="228"/>
      <c r="NOC1" s="228"/>
      <c r="NOD1" s="228"/>
      <c r="NOE1" s="228"/>
      <c r="NOF1" s="228"/>
      <c r="NOG1" s="228"/>
      <c r="NOH1" s="228"/>
      <c r="NOI1" s="228"/>
      <c r="NOJ1" s="228"/>
      <c r="NOK1" s="228"/>
      <c r="NOL1" s="228"/>
      <c r="NOM1" s="228"/>
      <c r="NON1" s="228"/>
      <c r="NOO1" s="228"/>
      <c r="NOP1" s="228"/>
      <c r="NOQ1" s="228"/>
      <c r="NOR1" s="228"/>
      <c r="NOS1" s="228"/>
      <c r="NOT1" s="228"/>
      <c r="NOU1" s="228"/>
      <c r="NOV1" s="228"/>
      <c r="NOW1" s="228"/>
      <c r="NOX1" s="228"/>
      <c r="NOY1" s="228"/>
      <c r="NOZ1" s="228"/>
      <c r="NPA1" s="228"/>
      <c r="NPB1" s="228"/>
      <c r="NPC1" s="228"/>
      <c r="NPD1" s="228"/>
      <c r="NPE1" s="228"/>
      <c r="NPF1" s="228"/>
      <c r="NPG1" s="228"/>
      <c r="NPH1" s="228"/>
      <c r="NPI1" s="228"/>
      <c r="NPJ1" s="228"/>
      <c r="NPK1" s="228"/>
      <c r="NPL1" s="228"/>
      <c r="NPM1" s="228"/>
      <c r="NPN1" s="228"/>
      <c r="NPO1" s="228"/>
      <c r="NPP1" s="228"/>
      <c r="NPQ1" s="228"/>
      <c r="NPR1" s="228"/>
      <c r="NPS1" s="228"/>
      <c r="NPT1" s="228"/>
      <c r="NPU1" s="228"/>
      <c r="NPV1" s="228"/>
      <c r="NPW1" s="228"/>
      <c r="NPX1" s="228"/>
      <c r="NPY1" s="228"/>
      <c r="NPZ1" s="228"/>
      <c r="NQA1" s="228"/>
      <c r="NQB1" s="228"/>
      <c r="NQC1" s="228"/>
      <c r="NQD1" s="228"/>
      <c r="NQE1" s="228"/>
      <c r="NQF1" s="228"/>
      <c r="NQG1" s="228"/>
      <c r="NQH1" s="228"/>
      <c r="NQI1" s="228"/>
      <c r="NQJ1" s="228"/>
      <c r="NQK1" s="228"/>
      <c r="NQL1" s="228"/>
      <c r="NQM1" s="228"/>
      <c r="NQN1" s="228"/>
      <c r="NQO1" s="228"/>
      <c r="NQP1" s="228"/>
      <c r="NQQ1" s="228"/>
      <c r="NQR1" s="228"/>
      <c r="NQS1" s="228"/>
      <c r="NQT1" s="228"/>
      <c r="NQU1" s="228"/>
      <c r="NQV1" s="228"/>
      <c r="NQW1" s="228"/>
      <c r="NQX1" s="228"/>
      <c r="NQY1" s="228"/>
      <c r="NQZ1" s="228"/>
      <c r="NRA1" s="228"/>
      <c r="NRB1" s="228"/>
      <c r="NRC1" s="228"/>
      <c r="NRD1" s="228"/>
      <c r="NRE1" s="228"/>
      <c r="NRF1" s="228"/>
      <c r="NRG1" s="228"/>
      <c r="NRH1" s="228"/>
      <c r="NRI1" s="228"/>
      <c r="NRJ1" s="228"/>
      <c r="NRK1" s="228"/>
      <c r="NRL1" s="228"/>
      <c r="NRM1" s="228"/>
      <c r="NRN1" s="228"/>
      <c r="NRO1" s="228"/>
      <c r="NRP1" s="228"/>
      <c r="NRQ1" s="228"/>
      <c r="NRR1" s="228"/>
      <c r="NRS1" s="228"/>
      <c r="NRT1" s="228"/>
      <c r="NRU1" s="228"/>
      <c r="NRV1" s="228"/>
      <c r="NRW1" s="228"/>
      <c r="NRX1" s="228"/>
      <c r="NRY1" s="228"/>
      <c r="NRZ1" s="228"/>
      <c r="NSA1" s="228"/>
      <c r="NSB1" s="228"/>
      <c r="NSC1" s="228"/>
      <c r="NSD1" s="228"/>
      <c r="NSE1" s="228"/>
      <c r="NSF1" s="228"/>
      <c r="NSG1" s="228"/>
      <c r="NSH1" s="228"/>
      <c r="NSI1" s="228"/>
      <c r="NSJ1" s="228"/>
      <c r="NSK1" s="228"/>
      <c r="NSL1" s="228"/>
      <c r="NSM1" s="228"/>
      <c r="NSN1" s="228"/>
      <c r="NSO1" s="228"/>
      <c r="NSP1" s="228"/>
      <c r="NSQ1" s="228"/>
      <c r="NSR1" s="228"/>
      <c r="NSS1" s="228"/>
      <c r="NST1" s="228"/>
      <c r="NSU1" s="228"/>
      <c r="NSV1" s="228"/>
      <c r="NSW1" s="228"/>
      <c r="NSX1" s="228"/>
      <c r="NSY1" s="228"/>
      <c r="NSZ1" s="228"/>
      <c r="NTA1" s="228"/>
      <c r="NTB1" s="228"/>
      <c r="NTC1" s="228"/>
      <c r="NTD1" s="228"/>
      <c r="NTE1" s="228"/>
      <c r="NTF1" s="228"/>
      <c r="NTG1" s="228"/>
      <c r="NTH1" s="228"/>
      <c r="NTI1" s="228"/>
      <c r="NTJ1" s="228"/>
      <c r="NTK1" s="228"/>
      <c r="NTL1" s="228"/>
      <c r="NTM1" s="228"/>
      <c r="NTN1" s="228"/>
      <c r="NTO1" s="228"/>
      <c r="NTP1" s="228"/>
      <c r="NTQ1" s="228"/>
      <c r="NTR1" s="228"/>
      <c r="NTS1" s="228"/>
      <c r="NTT1" s="228"/>
      <c r="NTU1" s="228"/>
      <c r="NTV1" s="228"/>
      <c r="NTW1" s="228"/>
      <c r="NTX1" s="228"/>
      <c r="NTY1" s="228"/>
      <c r="NTZ1" s="228"/>
      <c r="NUA1" s="228"/>
      <c r="NUB1" s="228"/>
      <c r="NUC1" s="228"/>
      <c r="NUD1" s="228"/>
      <c r="NUE1" s="228"/>
      <c r="NUF1" s="228"/>
      <c r="NUG1" s="228"/>
      <c r="NUH1" s="228"/>
      <c r="NUI1" s="228"/>
      <c r="NUJ1" s="228"/>
      <c r="NUK1" s="228"/>
      <c r="NUL1" s="228"/>
      <c r="NUM1" s="228"/>
      <c r="NUN1" s="228"/>
      <c r="NUO1" s="228"/>
      <c r="NUP1" s="228"/>
      <c r="NUQ1" s="228"/>
      <c r="NUR1" s="228"/>
      <c r="NUS1" s="228"/>
      <c r="NUT1" s="228"/>
      <c r="NUU1" s="228"/>
      <c r="NUV1" s="228"/>
      <c r="NUW1" s="228"/>
      <c r="NUX1" s="228"/>
      <c r="NUY1" s="228"/>
      <c r="NUZ1" s="228"/>
      <c r="NVA1" s="228"/>
      <c r="NVB1" s="228"/>
      <c r="NVC1" s="228"/>
      <c r="NVD1" s="228"/>
      <c r="NVE1" s="228"/>
      <c r="NVF1" s="228"/>
      <c r="NVG1" s="228"/>
      <c r="NVH1" s="228"/>
      <c r="NVI1" s="228"/>
      <c r="NVJ1" s="228"/>
      <c r="NVK1" s="228"/>
      <c r="NVL1" s="228"/>
      <c r="NVM1" s="228"/>
      <c r="NVN1" s="228"/>
      <c r="NVO1" s="228"/>
      <c r="NVP1" s="228"/>
      <c r="NVQ1" s="228"/>
      <c r="NVR1" s="228"/>
      <c r="NVS1" s="228"/>
      <c r="NVT1" s="228"/>
      <c r="NVU1" s="228"/>
      <c r="NVV1" s="228"/>
      <c r="NVW1" s="228"/>
      <c r="NVX1" s="228"/>
      <c r="NVY1" s="228"/>
      <c r="NVZ1" s="228"/>
      <c r="NWA1" s="228"/>
      <c r="NWB1" s="228"/>
      <c r="NWC1" s="228"/>
      <c r="NWD1" s="228"/>
      <c r="NWE1" s="228"/>
      <c r="NWF1" s="228"/>
      <c r="NWG1" s="228"/>
      <c r="NWH1" s="228"/>
      <c r="NWI1" s="228"/>
      <c r="NWJ1" s="228"/>
      <c r="NWK1" s="228"/>
      <c r="NWL1" s="228"/>
      <c r="NWM1" s="228"/>
      <c r="NWN1" s="228"/>
      <c r="NWO1" s="228"/>
      <c r="NWP1" s="228"/>
      <c r="NWQ1" s="228"/>
      <c r="NWR1" s="228"/>
      <c r="NWS1" s="228"/>
      <c r="NWT1" s="228"/>
      <c r="NWU1" s="228"/>
      <c r="NWV1" s="228"/>
      <c r="NWW1" s="228"/>
      <c r="NWX1" s="228"/>
      <c r="NWY1" s="228"/>
      <c r="NWZ1" s="228"/>
      <c r="NXA1" s="228"/>
      <c r="NXB1" s="228"/>
      <c r="NXC1" s="228"/>
      <c r="NXD1" s="228"/>
      <c r="NXE1" s="228"/>
      <c r="NXF1" s="228"/>
      <c r="NXG1" s="228"/>
      <c r="NXH1" s="228"/>
      <c r="NXI1" s="228"/>
      <c r="NXJ1" s="228"/>
      <c r="NXK1" s="228"/>
      <c r="NXL1" s="228"/>
      <c r="NXM1" s="228"/>
      <c r="NXN1" s="228"/>
      <c r="NXO1" s="228"/>
      <c r="NXP1" s="228"/>
      <c r="NXQ1" s="228"/>
      <c r="NXR1" s="228"/>
      <c r="NXS1" s="228"/>
      <c r="NXT1" s="228"/>
      <c r="NXU1" s="228"/>
      <c r="NXV1" s="228"/>
      <c r="NXW1" s="228"/>
      <c r="NXX1" s="228"/>
      <c r="NXY1" s="228"/>
      <c r="NXZ1" s="228"/>
      <c r="NYA1" s="228"/>
      <c r="NYB1" s="228"/>
      <c r="NYC1" s="228"/>
      <c r="NYD1" s="228"/>
      <c r="NYE1" s="228"/>
      <c r="NYF1" s="228"/>
      <c r="NYG1" s="228"/>
      <c r="NYH1" s="228"/>
      <c r="NYI1" s="228"/>
      <c r="NYJ1" s="228"/>
      <c r="NYK1" s="228"/>
      <c r="NYL1" s="228"/>
      <c r="NYM1" s="228"/>
      <c r="NYN1" s="228"/>
      <c r="NYO1" s="228"/>
      <c r="NYP1" s="228"/>
      <c r="NYQ1" s="228"/>
      <c r="NYR1" s="228"/>
      <c r="NYS1" s="228"/>
      <c r="NYT1" s="228"/>
      <c r="NYU1" s="228"/>
      <c r="NYV1" s="228"/>
      <c r="NYW1" s="228"/>
      <c r="NYX1" s="228"/>
      <c r="NYY1" s="228"/>
      <c r="NYZ1" s="228"/>
      <c r="NZA1" s="228"/>
      <c r="NZB1" s="228"/>
      <c r="NZC1" s="228"/>
      <c r="NZD1" s="228"/>
      <c r="NZE1" s="228"/>
      <c r="NZF1" s="228"/>
      <c r="NZG1" s="228"/>
      <c r="NZH1" s="228"/>
      <c r="NZI1" s="228"/>
      <c r="NZJ1" s="228"/>
      <c r="NZK1" s="228"/>
      <c r="NZL1" s="228"/>
      <c r="NZM1" s="228"/>
      <c r="NZN1" s="228"/>
      <c r="NZO1" s="228"/>
      <c r="NZP1" s="228"/>
      <c r="NZQ1" s="228"/>
      <c r="NZR1" s="228"/>
      <c r="NZS1" s="228"/>
      <c r="NZT1" s="228"/>
      <c r="NZU1" s="228"/>
      <c r="NZV1" s="228"/>
      <c r="NZW1" s="228"/>
      <c r="NZX1" s="228"/>
      <c r="NZY1" s="228"/>
      <c r="NZZ1" s="228"/>
      <c r="OAA1" s="228"/>
      <c r="OAB1" s="228"/>
      <c r="OAC1" s="228"/>
      <c r="OAD1" s="228"/>
      <c r="OAE1" s="228"/>
      <c r="OAF1" s="228"/>
      <c r="OAG1" s="228"/>
      <c r="OAH1" s="228"/>
      <c r="OAI1" s="228"/>
      <c r="OAJ1" s="228"/>
      <c r="OAK1" s="228"/>
      <c r="OAL1" s="228"/>
      <c r="OAM1" s="228"/>
      <c r="OAN1" s="228"/>
      <c r="OAO1" s="228"/>
      <c r="OAP1" s="228"/>
      <c r="OAQ1" s="228"/>
      <c r="OAR1" s="228"/>
      <c r="OAS1" s="228"/>
      <c r="OAT1" s="228"/>
      <c r="OAU1" s="228"/>
      <c r="OAV1" s="228"/>
      <c r="OAW1" s="228"/>
      <c r="OAX1" s="228"/>
      <c r="OAY1" s="228"/>
      <c r="OAZ1" s="228"/>
      <c r="OBA1" s="228"/>
      <c r="OBB1" s="228"/>
      <c r="OBC1" s="228"/>
      <c r="OBD1" s="228"/>
      <c r="OBE1" s="228"/>
      <c r="OBF1" s="228"/>
      <c r="OBG1" s="228"/>
      <c r="OBH1" s="228"/>
      <c r="OBI1" s="228"/>
      <c r="OBJ1" s="228"/>
      <c r="OBK1" s="228"/>
      <c r="OBL1" s="228"/>
      <c r="OBM1" s="228"/>
      <c r="OBN1" s="228"/>
      <c r="OBO1" s="228"/>
      <c r="OBP1" s="228"/>
      <c r="OBQ1" s="228"/>
      <c r="OBR1" s="228"/>
      <c r="OBS1" s="228"/>
      <c r="OBT1" s="228"/>
      <c r="OBU1" s="228"/>
      <c r="OBV1" s="228"/>
      <c r="OBW1" s="228"/>
      <c r="OBX1" s="228"/>
      <c r="OBY1" s="228"/>
      <c r="OBZ1" s="228"/>
      <c r="OCA1" s="228"/>
      <c r="OCB1" s="228"/>
      <c r="OCC1" s="228"/>
      <c r="OCD1" s="228"/>
      <c r="OCE1" s="228"/>
      <c r="OCF1" s="228"/>
      <c r="OCG1" s="228"/>
      <c r="OCH1" s="228"/>
      <c r="OCI1" s="228"/>
      <c r="OCJ1" s="228"/>
      <c r="OCK1" s="228"/>
      <c r="OCL1" s="228"/>
      <c r="OCM1" s="228"/>
      <c r="OCN1" s="228"/>
      <c r="OCO1" s="228"/>
      <c r="OCP1" s="228"/>
      <c r="OCQ1" s="228"/>
      <c r="OCR1" s="228"/>
      <c r="OCS1" s="228"/>
      <c r="OCT1" s="228"/>
      <c r="OCU1" s="228"/>
      <c r="OCV1" s="228"/>
      <c r="OCW1" s="228"/>
      <c r="OCX1" s="228"/>
      <c r="OCY1" s="228"/>
      <c r="OCZ1" s="228"/>
      <c r="ODA1" s="228"/>
      <c r="ODB1" s="228"/>
      <c r="ODC1" s="228"/>
      <c r="ODD1" s="228"/>
      <c r="ODE1" s="228"/>
      <c r="ODF1" s="228"/>
      <c r="ODG1" s="228"/>
      <c r="ODH1" s="228"/>
      <c r="ODI1" s="228"/>
      <c r="ODJ1" s="228"/>
      <c r="ODK1" s="228"/>
      <c r="ODL1" s="228"/>
      <c r="ODM1" s="228"/>
      <c r="ODN1" s="228"/>
      <c r="ODO1" s="228"/>
      <c r="ODP1" s="228"/>
      <c r="ODQ1" s="228"/>
      <c r="ODR1" s="228"/>
      <c r="ODS1" s="228"/>
      <c r="ODT1" s="228"/>
      <c r="ODU1" s="228"/>
      <c r="ODV1" s="228"/>
      <c r="ODW1" s="228"/>
      <c r="ODX1" s="228"/>
      <c r="ODY1" s="228"/>
      <c r="ODZ1" s="228"/>
      <c r="OEA1" s="228"/>
      <c r="OEB1" s="228"/>
      <c r="OEC1" s="228"/>
      <c r="OED1" s="228"/>
      <c r="OEE1" s="228"/>
      <c r="OEF1" s="228"/>
      <c r="OEG1" s="228"/>
      <c r="OEH1" s="228"/>
      <c r="OEI1" s="228"/>
      <c r="OEJ1" s="228"/>
      <c r="OEK1" s="228"/>
      <c r="OEL1" s="228"/>
      <c r="OEM1" s="228"/>
      <c r="OEN1" s="228"/>
      <c r="OEO1" s="228"/>
      <c r="OEP1" s="228"/>
      <c r="OEQ1" s="228"/>
      <c r="OER1" s="228"/>
      <c r="OES1" s="228"/>
      <c r="OET1" s="228"/>
      <c r="OEU1" s="228"/>
      <c r="OEV1" s="228"/>
      <c r="OEW1" s="228"/>
      <c r="OEX1" s="228"/>
      <c r="OEY1" s="228"/>
      <c r="OEZ1" s="228"/>
      <c r="OFA1" s="228"/>
      <c r="OFB1" s="228"/>
      <c r="OFC1" s="228"/>
      <c r="OFD1" s="228"/>
      <c r="OFE1" s="228"/>
      <c r="OFF1" s="228"/>
      <c r="OFG1" s="228"/>
      <c r="OFH1" s="228"/>
      <c r="OFI1" s="228"/>
      <c r="OFJ1" s="228"/>
      <c r="OFK1" s="228"/>
      <c r="OFL1" s="228"/>
      <c r="OFM1" s="228"/>
      <c r="OFN1" s="228"/>
      <c r="OFO1" s="228"/>
      <c r="OFP1" s="228"/>
      <c r="OFQ1" s="228"/>
      <c r="OFR1" s="228"/>
      <c r="OFS1" s="228"/>
      <c r="OFT1" s="228"/>
      <c r="OFU1" s="228"/>
      <c r="OFV1" s="228"/>
      <c r="OFW1" s="228"/>
      <c r="OFX1" s="228"/>
      <c r="OFY1" s="228"/>
      <c r="OFZ1" s="228"/>
      <c r="OGA1" s="228"/>
      <c r="OGB1" s="228"/>
      <c r="OGC1" s="228"/>
      <c r="OGD1" s="228"/>
      <c r="OGE1" s="228"/>
      <c r="OGF1" s="228"/>
      <c r="OGG1" s="228"/>
      <c r="OGH1" s="228"/>
      <c r="OGI1" s="228"/>
      <c r="OGJ1" s="228"/>
      <c r="OGK1" s="228"/>
      <c r="OGL1" s="228"/>
      <c r="OGM1" s="228"/>
      <c r="OGN1" s="228"/>
      <c r="OGO1" s="228"/>
      <c r="OGP1" s="228"/>
      <c r="OGQ1" s="228"/>
      <c r="OGR1" s="228"/>
      <c r="OGS1" s="228"/>
      <c r="OGT1" s="228"/>
      <c r="OGU1" s="228"/>
      <c r="OGV1" s="228"/>
      <c r="OGW1" s="228"/>
      <c r="OGX1" s="228"/>
      <c r="OGY1" s="228"/>
      <c r="OGZ1" s="228"/>
      <c r="OHA1" s="228"/>
      <c r="OHB1" s="228"/>
      <c r="OHC1" s="228"/>
      <c r="OHD1" s="228"/>
      <c r="OHE1" s="228"/>
      <c r="OHF1" s="228"/>
      <c r="OHG1" s="228"/>
      <c r="OHH1" s="228"/>
      <c r="OHI1" s="228"/>
      <c r="OHJ1" s="228"/>
      <c r="OHK1" s="228"/>
      <c r="OHL1" s="228"/>
      <c r="OHM1" s="228"/>
      <c r="OHN1" s="228"/>
      <c r="OHO1" s="228"/>
      <c r="OHP1" s="228"/>
      <c r="OHQ1" s="228"/>
      <c r="OHR1" s="228"/>
      <c r="OHS1" s="228"/>
      <c r="OHT1" s="228"/>
      <c r="OHU1" s="228"/>
      <c r="OHV1" s="228"/>
      <c r="OHW1" s="228"/>
      <c r="OHX1" s="228"/>
      <c r="OHY1" s="228"/>
      <c r="OHZ1" s="228"/>
      <c r="OIA1" s="228"/>
      <c r="OIB1" s="228"/>
      <c r="OIC1" s="228"/>
      <c r="OID1" s="228"/>
      <c r="OIE1" s="228"/>
      <c r="OIF1" s="228"/>
      <c r="OIG1" s="228"/>
      <c r="OIH1" s="228"/>
      <c r="OII1" s="228"/>
      <c r="OIJ1" s="228"/>
      <c r="OIK1" s="228"/>
      <c r="OIL1" s="228"/>
      <c r="OIM1" s="228"/>
      <c r="OIN1" s="228"/>
      <c r="OIO1" s="228"/>
      <c r="OIP1" s="228"/>
      <c r="OIQ1" s="228"/>
      <c r="OIR1" s="228"/>
      <c r="OIS1" s="228"/>
      <c r="OIT1" s="228"/>
      <c r="OIU1" s="228"/>
      <c r="OIV1" s="228"/>
      <c r="OIW1" s="228"/>
      <c r="OIX1" s="228"/>
      <c r="OIY1" s="228"/>
      <c r="OIZ1" s="228"/>
      <c r="OJA1" s="228"/>
      <c r="OJB1" s="228"/>
      <c r="OJC1" s="228"/>
      <c r="OJD1" s="228"/>
      <c r="OJE1" s="228"/>
      <c r="OJF1" s="228"/>
      <c r="OJG1" s="228"/>
      <c r="OJH1" s="228"/>
      <c r="OJI1" s="228"/>
      <c r="OJJ1" s="228"/>
      <c r="OJK1" s="228"/>
      <c r="OJL1" s="228"/>
      <c r="OJM1" s="228"/>
      <c r="OJN1" s="228"/>
      <c r="OJO1" s="228"/>
      <c r="OJP1" s="228"/>
      <c r="OJQ1" s="228"/>
      <c r="OJR1" s="228"/>
      <c r="OJS1" s="228"/>
      <c r="OJT1" s="228"/>
      <c r="OJU1" s="228"/>
      <c r="OJV1" s="228"/>
      <c r="OJW1" s="228"/>
      <c r="OJX1" s="228"/>
      <c r="OJY1" s="228"/>
      <c r="OJZ1" s="228"/>
      <c r="OKA1" s="228"/>
      <c r="OKB1" s="228"/>
      <c r="OKC1" s="228"/>
      <c r="OKD1" s="228"/>
      <c r="OKE1" s="228"/>
      <c r="OKF1" s="228"/>
      <c r="OKG1" s="228"/>
      <c r="OKH1" s="228"/>
      <c r="OKI1" s="228"/>
      <c r="OKJ1" s="228"/>
      <c r="OKK1" s="228"/>
      <c r="OKL1" s="228"/>
      <c r="OKM1" s="228"/>
      <c r="OKN1" s="228"/>
      <c r="OKO1" s="228"/>
      <c r="OKP1" s="228"/>
      <c r="OKQ1" s="228"/>
      <c r="OKR1" s="228"/>
      <c r="OKS1" s="228"/>
      <c r="OKT1" s="228"/>
      <c r="OKU1" s="228"/>
      <c r="OKV1" s="228"/>
      <c r="OKW1" s="228"/>
      <c r="OKX1" s="228"/>
      <c r="OKY1" s="228"/>
      <c r="OKZ1" s="228"/>
      <c r="OLA1" s="228"/>
      <c r="OLB1" s="228"/>
      <c r="OLC1" s="228"/>
      <c r="OLD1" s="228"/>
      <c r="OLE1" s="228"/>
      <c r="OLF1" s="228"/>
      <c r="OLG1" s="228"/>
      <c r="OLH1" s="228"/>
      <c r="OLI1" s="228"/>
      <c r="OLJ1" s="228"/>
      <c r="OLK1" s="228"/>
      <c r="OLL1" s="228"/>
      <c r="OLM1" s="228"/>
      <c r="OLN1" s="228"/>
      <c r="OLO1" s="228"/>
      <c r="OLP1" s="228"/>
      <c r="OLQ1" s="228"/>
      <c r="OLR1" s="228"/>
      <c r="OLS1" s="228"/>
      <c r="OLT1" s="228"/>
      <c r="OLU1" s="228"/>
      <c r="OLV1" s="228"/>
      <c r="OLW1" s="228"/>
      <c r="OLX1" s="228"/>
      <c r="OLY1" s="228"/>
      <c r="OLZ1" s="228"/>
      <c r="OMA1" s="228"/>
      <c r="OMB1" s="228"/>
      <c r="OMC1" s="228"/>
      <c r="OMD1" s="228"/>
      <c r="OME1" s="228"/>
      <c r="OMF1" s="228"/>
      <c r="OMG1" s="228"/>
      <c r="OMH1" s="228"/>
      <c r="OMI1" s="228"/>
      <c r="OMJ1" s="228"/>
      <c r="OMK1" s="228"/>
      <c r="OML1" s="228"/>
      <c r="OMM1" s="228"/>
      <c r="OMN1" s="228"/>
      <c r="OMO1" s="228"/>
      <c r="OMP1" s="228"/>
      <c r="OMQ1" s="228"/>
      <c r="OMR1" s="228"/>
      <c r="OMS1" s="228"/>
      <c r="OMT1" s="228"/>
      <c r="OMU1" s="228"/>
      <c r="OMV1" s="228"/>
      <c r="OMW1" s="228"/>
      <c r="OMX1" s="228"/>
      <c r="OMY1" s="228"/>
      <c r="OMZ1" s="228"/>
      <c r="ONA1" s="228"/>
      <c r="ONB1" s="228"/>
      <c r="ONC1" s="228"/>
      <c r="OND1" s="228"/>
      <c r="ONE1" s="228"/>
      <c r="ONF1" s="228"/>
      <c r="ONG1" s="228"/>
      <c r="ONH1" s="228"/>
      <c r="ONI1" s="228"/>
      <c r="ONJ1" s="228"/>
      <c r="ONK1" s="228"/>
      <c r="ONL1" s="228"/>
      <c r="ONM1" s="228"/>
      <c r="ONN1" s="228"/>
      <c r="ONO1" s="228"/>
      <c r="ONP1" s="228"/>
      <c r="ONQ1" s="228"/>
      <c r="ONR1" s="228"/>
      <c r="ONS1" s="228"/>
      <c r="ONT1" s="228"/>
      <c r="ONU1" s="228"/>
      <c r="ONV1" s="228"/>
      <c r="ONW1" s="228"/>
      <c r="ONX1" s="228"/>
      <c r="ONY1" s="228"/>
      <c r="ONZ1" s="228"/>
      <c r="OOA1" s="228"/>
      <c r="OOB1" s="228"/>
      <c r="OOC1" s="228"/>
      <c r="OOD1" s="228"/>
      <c r="OOE1" s="228"/>
      <c r="OOF1" s="228"/>
      <c r="OOG1" s="228"/>
      <c r="OOH1" s="228"/>
      <c r="OOI1" s="228"/>
      <c r="OOJ1" s="228"/>
      <c r="OOK1" s="228"/>
      <c r="OOL1" s="228"/>
      <c r="OOM1" s="228"/>
      <c r="OON1" s="228"/>
      <c r="OOO1" s="228"/>
      <c r="OOP1" s="228"/>
      <c r="OOQ1" s="228"/>
      <c r="OOR1" s="228"/>
      <c r="OOS1" s="228"/>
      <c r="OOT1" s="228"/>
      <c r="OOU1" s="228"/>
      <c r="OOV1" s="228"/>
      <c r="OOW1" s="228"/>
      <c r="OOX1" s="228"/>
      <c r="OOY1" s="228"/>
      <c r="OOZ1" s="228"/>
      <c r="OPA1" s="228"/>
      <c r="OPB1" s="228"/>
      <c r="OPC1" s="228"/>
      <c r="OPD1" s="228"/>
      <c r="OPE1" s="228"/>
      <c r="OPF1" s="228"/>
      <c r="OPG1" s="228"/>
      <c r="OPH1" s="228"/>
      <c r="OPI1" s="228"/>
      <c r="OPJ1" s="228"/>
      <c r="OPK1" s="228"/>
      <c r="OPL1" s="228"/>
      <c r="OPM1" s="228"/>
      <c r="OPN1" s="228"/>
      <c r="OPO1" s="228"/>
      <c r="OPP1" s="228"/>
      <c r="OPQ1" s="228"/>
      <c r="OPR1" s="228"/>
      <c r="OPS1" s="228"/>
      <c r="OPT1" s="228"/>
      <c r="OPU1" s="228"/>
      <c r="OPV1" s="228"/>
      <c r="OPW1" s="228"/>
      <c r="OPX1" s="228"/>
      <c r="OPY1" s="228"/>
      <c r="OPZ1" s="228"/>
      <c r="OQA1" s="228"/>
      <c r="OQB1" s="228"/>
      <c r="OQC1" s="228"/>
      <c r="OQD1" s="228"/>
      <c r="OQE1" s="228"/>
      <c r="OQF1" s="228"/>
      <c r="OQG1" s="228"/>
      <c r="OQH1" s="228"/>
      <c r="OQI1" s="228"/>
      <c r="OQJ1" s="228"/>
      <c r="OQK1" s="228"/>
      <c r="OQL1" s="228"/>
      <c r="OQM1" s="228"/>
      <c r="OQN1" s="228"/>
      <c r="OQO1" s="228"/>
      <c r="OQP1" s="228"/>
      <c r="OQQ1" s="228"/>
      <c r="OQR1" s="228"/>
      <c r="OQS1" s="228"/>
      <c r="OQT1" s="228"/>
      <c r="OQU1" s="228"/>
      <c r="OQV1" s="228"/>
      <c r="OQW1" s="228"/>
      <c r="OQX1" s="228"/>
      <c r="OQY1" s="228"/>
      <c r="OQZ1" s="228"/>
      <c r="ORA1" s="228"/>
      <c r="ORB1" s="228"/>
      <c r="ORC1" s="228"/>
      <c r="ORD1" s="228"/>
      <c r="ORE1" s="228"/>
      <c r="ORF1" s="228"/>
      <c r="ORG1" s="228"/>
      <c r="ORH1" s="228"/>
      <c r="ORI1" s="228"/>
      <c r="ORJ1" s="228"/>
      <c r="ORK1" s="228"/>
      <c r="ORL1" s="228"/>
      <c r="ORM1" s="228"/>
      <c r="ORN1" s="228"/>
      <c r="ORO1" s="228"/>
      <c r="ORP1" s="228"/>
      <c r="ORQ1" s="228"/>
      <c r="ORR1" s="228"/>
      <c r="ORS1" s="228"/>
      <c r="ORT1" s="228"/>
      <c r="ORU1" s="228"/>
      <c r="ORV1" s="228"/>
      <c r="ORW1" s="228"/>
      <c r="ORX1" s="228"/>
      <c r="ORY1" s="228"/>
      <c r="ORZ1" s="228"/>
      <c r="OSA1" s="228"/>
      <c r="OSB1" s="228"/>
      <c r="OSC1" s="228"/>
      <c r="OSD1" s="228"/>
      <c r="OSE1" s="228"/>
      <c r="OSF1" s="228"/>
      <c r="OSG1" s="228"/>
      <c r="OSH1" s="228"/>
      <c r="OSI1" s="228"/>
      <c r="OSJ1" s="228"/>
      <c r="OSK1" s="228"/>
      <c r="OSL1" s="228"/>
      <c r="OSM1" s="228"/>
      <c r="OSN1" s="228"/>
      <c r="OSO1" s="228"/>
      <c r="OSP1" s="228"/>
      <c r="OSQ1" s="228"/>
      <c r="OSR1" s="228"/>
      <c r="OSS1" s="228"/>
      <c r="OST1" s="228"/>
      <c r="OSU1" s="228"/>
      <c r="OSV1" s="228"/>
      <c r="OSW1" s="228"/>
      <c r="OSX1" s="228"/>
      <c r="OSY1" s="228"/>
      <c r="OSZ1" s="228"/>
      <c r="OTA1" s="228"/>
      <c r="OTB1" s="228"/>
      <c r="OTC1" s="228"/>
      <c r="OTD1" s="228"/>
      <c r="OTE1" s="228"/>
      <c r="OTF1" s="228"/>
      <c r="OTG1" s="228"/>
      <c r="OTH1" s="228"/>
      <c r="OTI1" s="228"/>
      <c r="OTJ1" s="228"/>
      <c r="OTK1" s="228"/>
      <c r="OTL1" s="228"/>
      <c r="OTM1" s="228"/>
      <c r="OTN1" s="228"/>
      <c r="OTO1" s="228"/>
      <c r="OTP1" s="228"/>
      <c r="OTQ1" s="228"/>
      <c r="OTR1" s="228"/>
      <c r="OTS1" s="228"/>
      <c r="OTT1" s="228"/>
      <c r="OTU1" s="228"/>
      <c r="OTV1" s="228"/>
      <c r="OTW1" s="228"/>
      <c r="OTX1" s="228"/>
      <c r="OTY1" s="228"/>
      <c r="OTZ1" s="228"/>
      <c r="OUA1" s="228"/>
      <c r="OUB1" s="228"/>
      <c r="OUC1" s="228"/>
      <c r="OUD1" s="228"/>
      <c r="OUE1" s="228"/>
      <c r="OUF1" s="228"/>
      <c r="OUG1" s="228"/>
      <c r="OUH1" s="228"/>
      <c r="OUI1" s="228"/>
      <c r="OUJ1" s="228"/>
      <c r="OUK1" s="228"/>
      <c r="OUL1" s="228"/>
      <c r="OUM1" s="228"/>
      <c r="OUN1" s="228"/>
      <c r="OUO1" s="228"/>
      <c r="OUP1" s="228"/>
      <c r="OUQ1" s="228"/>
      <c r="OUR1" s="228"/>
      <c r="OUS1" s="228"/>
      <c r="OUT1" s="228"/>
      <c r="OUU1" s="228"/>
      <c r="OUV1" s="228"/>
      <c r="OUW1" s="228"/>
      <c r="OUX1" s="228"/>
      <c r="OUY1" s="228"/>
      <c r="OUZ1" s="228"/>
      <c r="OVA1" s="228"/>
      <c r="OVB1" s="228"/>
      <c r="OVC1" s="228"/>
      <c r="OVD1" s="228"/>
      <c r="OVE1" s="228"/>
      <c r="OVF1" s="228"/>
      <c r="OVG1" s="228"/>
      <c r="OVH1" s="228"/>
      <c r="OVI1" s="228"/>
      <c r="OVJ1" s="228"/>
      <c r="OVK1" s="228"/>
      <c r="OVL1" s="228"/>
      <c r="OVM1" s="228"/>
      <c r="OVN1" s="228"/>
      <c r="OVO1" s="228"/>
      <c r="OVP1" s="228"/>
      <c r="OVQ1" s="228"/>
      <c r="OVR1" s="228"/>
      <c r="OVS1" s="228"/>
      <c r="OVT1" s="228"/>
      <c r="OVU1" s="228"/>
      <c r="OVV1" s="228"/>
      <c r="OVW1" s="228"/>
      <c r="OVX1" s="228"/>
      <c r="OVY1" s="228"/>
      <c r="OVZ1" s="228"/>
      <c r="OWA1" s="228"/>
      <c r="OWB1" s="228"/>
      <c r="OWC1" s="228"/>
      <c r="OWD1" s="228"/>
      <c r="OWE1" s="228"/>
      <c r="OWF1" s="228"/>
      <c r="OWG1" s="228"/>
      <c r="OWH1" s="228"/>
      <c r="OWI1" s="228"/>
      <c r="OWJ1" s="228"/>
      <c r="OWK1" s="228"/>
      <c r="OWL1" s="228"/>
      <c r="OWM1" s="228"/>
      <c r="OWN1" s="228"/>
      <c r="OWO1" s="228"/>
      <c r="OWP1" s="228"/>
      <c r="OWQ1" s="228"/>
      <c r="OWR1" s="228"/>
      <c r="OWS1" s="228"/>
      <c r="OWT1" s="228"/>
      <c r="OWU1" s="228"/>
      <c r="OWV1" s="228"/>
      <c r="OWW1" s="228"/>
      <c r="OWX1" s="228"/>
      <c r="OWY1" s="228"/>
      <c r="OWZ1" s="228"/>
      <c r="OXA1" s="228"/>
      <c r="OXB1" s="228"/>
      <c r="OXC1" s="228"/>
      <c r="OXD1" s="228"/>
      <c r="OXE1" s="228"/>
      <c r="OXF1" s="228"/>
      <c r="OXG1" s="228"/>
      <c r="OXH1" s="228"/>
      <c r="OXI1" s="228"/>
      <c r="OXJ1" s="228"/>
      <c r="OXK1" s="228"/>
      <c r="OXL1" s="228"/>
      <c r="OXM1" s="228"/>
      <c r="OXN1" s="228"/>
      <c r="OXO1" s="228"/>
      <c r="OXP1" s="228"/>
      <c r="OXQ1" s="228"/>
      <c r="OXR1" s="228"/>
      <c r="OXS1" s="228"/>
      <c r="OXT1" s="228"/>
      <c r="OXU1" s="228"/>
      <c r="OXV1" s="228"/>
      <c r="OXW1" s="228"/>
      <c r="OXX1" s="228"/>
      <c r="OXY1" s="228"/>
      <c r="OXZ1" s="228"/>
      <c r="OYA1" s="228"/>
      <c r="OYB1" s="228"/>
      <c r="OYC1" s="228"/>
      <c r="OYD1" s="228"/>
      <c r="OYE1" s="228"/>
      <c r="OYF1" s="228"/>
      <c r="OYG1" s="228"/>
      <c r="OYH1" s="228"/>
      <c r="OYI1" s="228"/>
      <c r="OYJ1" s="228"/>
      <c r="OYK1" s="228"/>
      <c r="OYL1" s="228"/>
      <c r="OYM1" s="228"/>
      <c r="OYN1" s="228"/>
      <c r="OYO1" s="228"/>
      <c r="OYP1" s="228"/>
      <c r="OYQ1" s="228"/>
      <c r="OYR1" s="228"/>
      <c r="OYS1" s="228"/>
      <c r="OYT1" s="228"/>
      <c r="OYU1" s="228"/>
      <c r="OYV1" s="228"/>
      <c r="OYW1" s="228"/>
      <c r="OYX1" s="228"/>
      <c r="OYY1" s="228"/>
      <c r="OYZ1" s="228"/>
      <c r="OZA1" s="228"/>
      <c r="OZB1" s="228"/>
      <c r="OZC1" s="228"/>
      <c r="OZD1" s="228"/>
      <c r="OZE1" s="228"/>
      <c r="OZF1" s="228"/>
      <c r="OZG1" s="228"/>
      <c r="OZH1" s="228"/>
      <c r="OZI1" s="228"/>
      <c r="OZJ1" s="228"/>
      <c r="OZK1" s="228"/>
      <c r="OZL1" s="228"/>
      <c r="OZM1" s="228"/>
      <c r="OZN1" s="228"/>
      <c r="OZO1" s="228"/>
      <c r="OZP1" s="228"/>
      <c r="OZQ1" s="228"/>
      <c r="OZR1" s="228"/>
      <c r="OZS1" s="228"/>
      <c r="OZT1" s="228"/>
      <c r="OZU1" s="228"/>
      <c r="OZV1" s="228"/>
      <c r="OZW1" s="228"/>
      <c r="OZX1" s="228"/>
      <c r="OZY1" s="228"/>
      <c r="OZZ1" s="228"/>
      <c r="PAA1" s="228"/>
      <c r="PAB1" s="228"/>
      <c r="PAC1" s="228"/>
      <c r="PAD1" s="228"/>
      <c r="PAE1" s="228"/>
      <c r="PAF1" s="228"/>
      <c r="PAG1" s="228"/>
      <c r="PAH1" s="228"/>
      <c r="PAI1" s="228"/>
      <c r="PAJ1" s="228"/>
      <c r="PAK1" s="228"/>
      <c r="PAL1" s="228"/>
      <c r="PAM1" s="228"/>
      <c r="PAN1" s="228"/>
      <c r="PAO1" s="228"/>
      <c r="PAP1" s="228"/>
      <c r="PAQ1" s="228"/>
      <c r="PAR1" s="228"/>
      <c r="PAS1" s="228"/>
      <c r="PAT1" s="228"/>
      <c r="PAU1" s="228"/>
      <c r="PAV1" s="228"/>
      <c r="PAW1" s="228"/>
      <c r="PAX1" s="228"/>
      <c r="PAY1" s="228"/>
      <c r="PAZ1" s="228"/>
      <c r="PBA1" s="228"/>
      <c r="PBB1" s="228"/>
      <c r="PBC1" s="228"/>
      <c r="PBD1" s="228"/>
      <c r="PBE1" s="228"/>
      <c r="PBF1" s="228"/>
      <c r="PBG1" s="228"/>
      <c r="PBH1" s="228"/>
      <c r="PBI1" s="228"/>
      <c r="PBJ1" s="228"/>
      <c r="PBK1" s="228"/>
      <c r="PBL1" s="228"/>
      <c r="PBM1" s="228"/>
      <c r="PBN1" s="228"/>
      <c r="PBO1" s="228"/>
      <c r="PBP1" s="228"/>
      <c r="PBQ1" s="228"/>
      <c r="PBR1" s="228"/>
      <c r="PBS1" s="228"/>
      <c r="PBT1" s="228"/>
      <c r="PBU1" s="228"/>
      <c r="PBV1" s="228"/>
      <c r="PBW1" s="228"/>
      <c r="PBX1" s="228"/>
      <c r="PBY1" s="228"/>
      <c r="PBZ1" s="228"/>
      <c r="PCA1" s="228"/>
      <c r="PCB1" s="228"/>
      <c r="PCC1" s="228"/>
      <c r="PCD1" s="228"/>
      <c r="PCE1" s="228"/>
      <c r="PCF1" s="228"/>
      <c r="PCG1" s="228"/>
      <c r="PCH1" s="228"/>
      <c r="PCI1" s="228"/>
      <c r="PCJ1" s="228"/>
      <c r="PCK1" s="228"/>
      <c r="PCL1" s="228"/>
      <c r="PCM1" s="228"/>
      <c r="PCN1" s="228"/>
      <c r="PCO1" s="228"/>
      <c r="PCP1" s="228"/>
      <c r="PCQ1" s="228"/>
      <c r="PCR1" s="228"/>
      <c r="PCS1" s="228"/>
      <c r="PCT1" s="228"/>
      <c r="PCU1" s="228"/>
      <c r="PCV1" s="228"/>
      <c r="PCW1" s="228"/>
      <c r="PCX1" s="228"/>
      <c r="PCY1" s="228"/>
      <c r="PCZ1" s="228"/>
      <c r="PDA1" s="228"/>
      <c r="PDB1" s="228"/>
      <c r="PDC1" s="228"/>
      <c r="PDD1" s="228"/>
      <c r="PDE1" s="228"/>
      <c r="PDF1" s="228"/>
      <c r="PDG1" s="228"/>
      <c r="PDH1" s="228"/>
      <c r="PDI1" s="228"/>
      <c r="PDJ1" s="228"/>
      <c r="PDK1" s="228"/>
      <c r="PDL1" s="228"/>
      <c r="PDM1" s="228"/>
      <c r="PDN1" s="228"/>
      <c r="PDO1" s="228"/>
      <c r="PDP1" s="228"/>
      <c r="PDQ1" s="228"/>
      <c r="PDR1" s="228"/>
      <c r="PDS1" s="228"/>
      <c r="PDT1" s="228"/>
      <c r="PDU1" s="228"/>
      <c r="PDV1" s="228"/>
      <c r="PDW1" s="228"/>
      <c r="PDX1" s="228"/>
      <c r="PDY1" s="228"/>
      <c r="PDZ1" s="228"/>
      <c r="PEA1" s="228"/>
      <c r="PEB1" s="228"/>
      <c r="PEC1" s="228"/>
      <c r="PED1" s="228"/>
      <c r="PEE1" s="228"/>
      <c r="PEF1" s="228"/>
      <c r="PEG1" s="228"/>
      <c r="PEH1" s="228"/>
      <c r="PEI1" s="228"/>
      <c r="PEJ1" s="228"/>
      <c r="PEK1" s="228"/>
      <c r="PEL1" s="228"/>
      <c r="PEM1" s="228"/>
      <c r="PEN1" s="228"/>
      <c r="PEO1" s="228"/>
      <c r="PEP1" s="228"/>
      <c r="PEQ1" s="228"/>
      <c r="PER1" s="228"/>
      <c r="PES1" s="228"/>
      <c r="PET1" s="228"/>
      <c r="PEU1" s="228"/>
      <c r="PEV1" s="228"/>
      <c r="PEW1" s="228"/>
      <c r="PEX1" s="228"/>
      <c r="PEY1" s="228"/>
      <c r="PEZ1" s="228"/>
      <c r="PFA1" s="228"/>
      <c r="PFB1" s="228"/>
      <c r="PFC1" s="228"/>
      <c r="PFD1" s="228"/>
      <c r="PFE1" s="228"/>
      <c r="PFF1" s="228"/>
      <c r="PFG1" s="228"/>
      <c r="PFH1" s="228"/>
      <c r="PFI1" s="228"/>
      <c r="PFJ1" s="228"/>
      <c r="PFK1" s="228"/>
      <c r="PFL1" s="228"/>
      <c r="PFM1" s="228"/>
      <c r="PFN1" s="228"/>
      <c r="PFO1" s="228"/>
      <c r="PFP1" s="228"/>
      <c r="PFQ1" s="228"/>
      <c r="PFR1" s="228"/>
      <c r="PFS1" s="228"/>
      <c r="PFT1" s="228"/>
      <c r="PFU1" s="228"/>
      <c r="PFV1" s="228"/>
      <c r="PFW1" s="228"/>
      <c r="PFX1" s="228"/>
      <c r="PFY1" s="228"/>
      <c r="PFZ1" s="228"/>
      <c r="PGA1" s="228"/>
      <c r="PGB1" s="228"/>
      <c r="PGC1" s="228"/>
      <c r="PGD1" s="228"/>
      <c r="PGE1" s="228"/>
      <c r="PGF1" s="228"/>
      <c r="PGG1" s="228"/>
      <c r="PGH1" s="228"/>
      <c r="PGI1" s="228"/>
      <c r="PGJ1" s="228"/>
      <c r="PGK1" s="228"/>
      <c r="PGL1" s="228"/>
      <c r="PGM1" s="228"/>
      <c r="PGN1" s="228"/>
      <c r="PGO1" s="228"/>
      <c r="PGP1" s="228"/>
      <c r="PGQ1" s="228"/>
      <c r="PGR1" s="228"/>
      <c r="PGS1" s="228"/>
      <c r="PGT1" s="228"/>
      <c r="PGU1" s="228"/>
      <c r="PGV1" s="228"/>
      <c r="PGW1" s="228"/>
      <c r="PGX1" s="228"/>
      <c r="PGY1" s="228"/>
      <c r="PGZ1" s="228"/>
      <c r="PHA1" s="228"/>
      <c r="PHB1" s="228"/>
      <c r="PHC1" s="228"/>
      <c r="PHD1" s="228"/>
      <c r="PHE1" s="228"/>
      <c r="PHF1" s="228"/>
      <c r="PHG1" s="228"/>
      <c r="PHH1" s="228"/>
      <c r="PHI1" s="228"/>
      <c r="PHJ1" s="228"/>
      <c r="PHK1" s="228"/>
      <c r="PHL1" s="228"/>
      <c r="PHM1" s="228"/>
      <c r="PHN1" s="228"/>
      <c r="PHO1" s="228"/>
      <c r="PHP1" s="228"/>
      <c r="PHQ1" s="228"/>
      <c r="PHR1" s="228"/>
      <c r="PHS1" s="228"/>
      <c r="PHT1" s="228"/>
      <c r="PHU1" s="228"/>
      <c r="PHV1" s="228"/>
      <c r="PHW1" s="228"/>
      <c r="PHX1" s="228"/>
      <c r="PHY1" s="228"/>
      <c r="PHZ1" s="228"/>
      <c r="PIA1" s="228"/>
      <c r="PIB1" s="228"/>
      <c r="PIC1" s="228"/>
      <c r="PID1" s="228"/>
      <c r="PIE1" s="228"/>
      <c r="PIF1" s="228"/>
      <c r="PIG1" s="228"/>
      <c r="PIH1" s="228"/>
      <c r="PII1" s="228"/>
      <c r="PIJ1" s="228"/>
      <c r="PIK1" s="228"/>
      <c r="PIL1" s="228"/>
      <c r="PIM1" s="228"/>
      <c r="PIN1" s="228"/>
      <c r="PIO1" s="228"/>
      <c r="PIP1" s="228"/>
      <c r="PIQ1" s="228"/>
      <c r="PIR1" s="228"/>
      <c r="PIS1" s="228"/>
      <c r="PIT1" s="228"/>
      <c r="PIU1" s="228"/>
      <c r="PIV1" s="228"/>
      <c r="PIW1" s="228"/>
      <c r="PIX1" s="228"/>
      <c r="PIY1" s="228"/>
      <c r="PIZ1" s="228"/>
      <c r="PJA1" s="228"/>
      <c r="PJB1" s="228"/>
      <c r="PJC1" s="228"/>
      <c r="PJD1" s="228"/>
      <c r="PJE1" s="228"/>
      <c r="PJF1" s="228"/>
      <c r="PJG1" s="228"/>
      <c r="PJH1" s="228"/>
      <c r="PJI1" s="228"/>
      <c r="PJJ1" s="228"/>
      <c r="PJK1" s="228"/>
      <c r="PJL1" s="228"/>
      <c r="PJM1" s="228"/>
      <c r="PJN1" s="228"/>
      <c r="PJO1" s="228"/>
      <c r="PJP1" s="228"/>
      <c r="PJQ1" s="228"/>
      <c r="PJR1" s="228"/>
      <c r="PJS1" s="228"/>
      <c r="PJT1" s="228"/>
      <c r="PJU1" s="228"/>
      <c r="PJV1" s="228"/>
      <c r="PJW1" s="228"/>
      <c r="PJX1" s="228"/>
      <c r="PJY1" s="228"/>
      <c r="PJZ1" s="228"/>
      <c r="PKA1" s="228"/>
      <c r="PKB1" s="228"/>
      <c r="PKC1" s="228"/>
      <c r="PKD1" s="228"/>
      <c r="PKE1" s="228"/>
      <c r="PKF1" s="228"/>
      <c r="PKG1" s="228"/>
      <c r="PKH1" s="228"/>
      <c r="PKI1" s="228"/>
      <c r="PKJ1" s="228"/>
      <c r="PKK1" s="228"/>
      <c r="PKL1" s="228"/>
      <c r="PKM1" s="228"/>
      <c r="PKN1" s="228"/>
      <c r="PKO1" s="228"/>
      <c r="PKP1" s="228"/>
      <c r="PKQ1" s="228"/>
      <c r="PKR1" s="228"/>
      <c r="PKS1" s="228"/>
      <c r="PKT1" s="228"/>
      <c r="PKU1" s="228"/>
      <c r="PKV1" s="228"/>
      <c r="PKW1" s="228"/>
      <c r="PKX1" s="228"/>
      <c r="PKY1" s="228"/>
      <c r="PKZ1" s="228"/>
      <c r="PLA1" s="228"/>
      <c r="PLB1" s="228"/>
      <c r="PLC1" s="228"/>
      <c r="PLD1" s="228"/>
      <c r="PLE1" s="228"/>
      <c r="PLF1" s="228"/>
      <c r="PLG1" s="228"/>
      <c r="PLH1" s="228"/>
      <c r="PLI1" s="228"/>
      <c r="PLJ1" s="228"/>
      <c r="PLK1" s="228"/>
      <c r="PLL1" s="228"/>
      <c r="PLM1" s="228"/>
      <c r="PLN1" s="228"/>
      <c r="PLO1" s="228"/>
      <c r="PLP1" s="228"/>
      <c r="PLQ1" s="228"/>
      <c r="PLR1" s="228"/>
      <c r="PLS1" s="228"/>
      <c r="PLT1" s="228"/>
      <c r="PLU1" s="228"/>
      <c r="PLV1" s="228"/>
      <c r="PLW1" s="228"/>
      <c r="PLX1" s="228"/>
      <c r="PLY1" s="228"/>
      <c r="PLZ1" s="228"/>
      <c r="PMA1" s="228"/>
      <c r="PMB1" s="228"/>
      <c r="PMC1" s="228"/>
      <c r="PMD1" s="228"/>
      <c r="PME1" s="228"/>
      <c r="PMF1" s="228"/>
      <c r="PMG1" s="228"/>
      <c r="PMH1" s="228"/>
      <c r="PMI1" s="228"/>
      <c r="PMJ1" s="228"/>
      <c r="PMK1" s="228"/>
      <c r="PML1" s="228"/>
      <c r="PMM1" s="228"/>
      <c r="PMN1" s="228"/>
      <c r="PMO1" s="228"/>
      <c r="PMP1" s="228"/>
      <c r="PMQ1" s="228"/>
      <c r="PMR1" s="228"/>
      <c r="PMS1" s="228"/>
      <c r="PMT1" s="228"/>
      <c r="PMU1" s="228"/>
      <c r="PMV1" s="228"/>
      <c r="PMW1" s="228"/>
      <c r="PMX1" s="228"/>
      <c r="PMY1" s="228"/>
      <c r="PMZ1" s="228"/>
      <c r="PNA1" s="228"/>
      <c r="PNB1" s="228"/>
      <c r="PNC1" s="228"/>
      <c r="PND1" s="228"/>
      <c r="PNE1" s="228"/>
      <c r="PNF1" s="228"/>
      <c r="PNG1" s="228"/>
      <c r="PNH1" s="228"/>
      <c r="PNI1" s="228"/>
      <c r="PNJ1" s="228"/>
      <c r="PNK1" s="228"/>
      <c r="PNL1" s="228"/>
      <c r="PNM1" s="228"/>
      <c r="PNN1" s="228"/>
      <c r="PNO1" s="228"/>
      <c r="PNP1" s="228"/>
      <c r="PNQ1" s="228"/>
      <c r="PNR1" s="228"/>
      <c r="PNS1" s="228"/>
      <c r="PNT1" s="228"/>
      <c r="PNU1" s="228"/>
      <c r="PNV1" s="228"/>
      <c r="PNW1" s="228"/>
      <c r="PNX1" s="228"/>
      <c r="PNY1" s="228"/>
      <c r="PNZ1" s="228"/>
      <c r="POA1" s="228"/>
      <c r="POB1" s="228"/>
      <c r="POC1" s="228"/>
      <c r="POD1" s="228"/>
      <c r="POE1" s="228"/>
      <c r="POF1" s="228"/>
      <c r="POG1" s="228"/>
      <c r="POH1" s="228"/>
      <c r="POI1" s="228"/>
      <c r="POJ1" s="228"/>
      <c r="POK1" s="228"/>
      <c r="POL1" s="228"/>
      <c r="POM1" s="228"/>
      <c r="PON1" s="228"/>
      <c r="POO1" s="228"/>
      <c r="POP1" s="228"/>
      <c r="POQ1" s="228"/>
      <c r="POR1" s="228"/>
      <c r="POS1" s="228"/>
      <c r="POT1" s="228"/>
      <c r="POU1" s="228"/>
      <c r="POV1" s="228"/>
      <c r="POW1" s="228"/>
      <c r="POX1" s="228"/>
      <c r="POY1" s="228"/>
      <c r="POZ1" s="228"/>
      <c r="PPA1" s="228"/>
      <c r="PPB1" s="228"/>
      <c r="PPC1" s="228"/>
      <c r="PPD1" s="228"/>
      <c r="PPE1" s="228"/>
      <c r="PPF1" s="228"/>
      <c r="PPG1" s="228"/>
      <c r="PPH1" s="228"/>
      <c r="PPI1" s="228"/>
      <c r="PPJ1" s="228"/>
      <c r="PPK1" s="228"/>
      <c r="PPL1" s="228"/>
      <c r="PPM1" s="228"/>
      <c r="PPN1" s="228"/>
      <c r="PPO1" s="228"/>
      <c r="PPP1" s="228"/>
      <c r="PPQ1" s="228"/>
      <c r="PPR1" s="228"/>
      <c r="PPS1" s="228"/>
      <c r="PPT1" s="228"/>
      <c r="PPU1" s="228"/>
      <c r="PPV1" s="228"/>
      <c r="PPW1" s="228"/>
      <c r="PPX1" s="228"/>
      <c r="PPY1" s="228"/>
      <c r="PPZ1" s="228"/>
      <c r="PQA1" s="228"/>
      <c r="PQB1" s="228"/>
      <c r="PQC1" s="228"/>
      <c r="PQD1" s="228"/>
      <c r="PQE1" s="228"/>
      <c r="PQF1" s="228"/>
      <c r="PQG1" s="228"/>
      <c r="PQH1" s="228"/>
      <c r="PQI1" s="228"/>
      <c r="PQJ1" s="228"/>
      <c r="PQK1" s="228"/>
      <c r="PQL1" s="228"/>
      <c r="PQM1" s="228"/>
      <c r="PQN1" s="228"/>
      <c r="PQO1" s="228"/>
      <c r="PQP1" s="228"/>
      <c r="PQQ1" s="228"/>
      <c r="PQR1" s="228"/>
      <c r="PQS1" s="228"/>
      <c r="PQT1" s="228"/>
      <c r="PQU1" s="228"/>
      <c r="PQV1" s="228"/>
      <c r="PQW1" s="228"/>
      <c r="PQX1" s="228"/>
      <c r="PQY1" s="228"/>
      <c r="PQZ1" s="228"/>
      <c r="PRA1" s="228"/>
      <c r="PRB1" s="228"/>
      <c r="PRC1" s="228"/>
      <c r="PRD1" s="228"/>
      <c r="PRE1" s="228"/>
      <c r="PRF1" s="228"/>
      <c r="PRG1" s="228"/>
      <c r="PRH1" s="228"/>
      <c r="PRI1" s="228"/>
      <c r="PRJ1" s="228"/>
      <c r="PRK1" s="228"/>
      <c r="PRL1" s="228"/>
      <c r="PRM1" s="228"/>
      <c r="PRN1" s="228"/>
      <c r="PRO1" s="228"/>
      <c r="PRP1" s="228"/>
      <c r="PRQ1" s="228"/>
      <c r="PRR1" s="228"/>
      <c r="PRS1" s="228"/>
      <c r="PRT1" s="228"/>
      <c r="PRU1" s="228"/>
      <c r="PRV1" s="228"/>
      <c r="PRW1" s="228"/>
      <c r="PRX1" s="228"/>
      <c r="PRY1" s="228"/>
      <c r="PRZ1" s="228"/>
      <c r="PSA1" s="228"/>
      <c r="PSB1" s="228"/>
      <c r="PSC1" s="228"/>
      <c r="PSD1" s="228"/>
      <c r="PSE1" s="228"/>
      <c r="PSF1" s="228"/>
      <c r="PSG1" s="228"/>
      <c r="PSH1" s="228"/>
      <c r="PSI1" s="228"/>
      <c r="PSJ1" s="228"/>
      <c r="PSK1" s="228"/>
      <c r="PSL1" s="228"/>
      <c r="PSM1" s="228"/>
      <c r="PSN1" s="228"/>
      <c r="PSO1" s="228"/>
      <c r="PSP1" s="228"/>
      <c r="PSQ1" s="228"/>
      <c r="PSR1" s="228"/>
      <c r="PSS1" s="228"/>
      <c r="PST1" s="228"/>
      <c r="PSU1" s="228"/>
      <c r="PSV1" s="228"/>
      <c r="PSW1" s="228"/>
      <c r="PSX1" s="228"/>
      <c r="PSY1" s="228"/>
      <c r="PSZ1" s="228"/>
      <c r="PTA1" s="228"/>
      <c r="PTB1" s="228"/>
      <c r="PTC1" s="228"/>
      <c r="PTD1" s="228"/>
      <c r="PTE1" s="228"/>
      <c r="PTF1" s="228"/>
      <c r="PTG1" s="228"/>
      <c r="PTH1" s="228"/>
      <c r="PTI1" s="228"/>
      <c r="PTJ1" s="228"/>
      <c r="PTK1" s="228"/>
      <c r="PTL1" s="228"/>
      <c r="PTM1" s="228"/>
      <c r="PTN1" s="228"/>
      <c r="PTO1" s="228"/>
      <c r="PTP1" s="228"/>
      <c r="PTQ1" s="228"/>
      <c r="PTR1" s="228"/>
      <c r="PTS1" s="228"/>
      <c r="PTT1" s="228"/>
      <c r="PTU1" s="228"/>
      <c r="PTV1" s="228"/>
      <c r="PTW1" s="228"/>
      <c r="PTX1" s="228"/>
      <c r="PTY1" s="228"/>
      <c r="PTZ1" s="228"/>
      <c r="PUA1" s="228"/>
      <c r="PUB1" s="228"/>
      <c r="PUC1" s="228"/>
      <c r="PUD1" s="228"/>
      <c r="PUE1" s="228"/>
      <c r="PUF1" s="228"/>
      <c r="PUG1" s="228"/>
      <c r="PUH1" s="228"/>
      <c r="PUI1" s="228"/>
      <c r="PUJ1" s="228"/>
      <c r="PUK1" s="228"/>
      <c r="PUL1" s="228"/>
      <c r="PUM1" s="228"/>
      <c r="PUN1" s="228"/>
      <c r="PUO1" s="228"/>
      <c r="PUP1" s="228"/>
      <c r="PUQ1" s="228"/>
      <c r="PUR1" s="228"/>
      <c r="PUS1" s="228"/>
      <c r="PUT1" s="228"/>
      <c r="PUU1" s="228"/>
      <c r="PUV1" s="228"/>
      <c r="PUW1" s="228"/>
      <c r="PUX1" s="228"/>
      <c r="PUY1" s="228"/>
      <c r="PUZ1" s="228"/>
      <c r="PVA1" s="228"/>
      <c r="PVB1" s="228"/>
      <c r="PVC1" s="228"/>
      <c r="PVD1" s="228"/>
      <c r="PVE1" s="228"/>
      <c r="PVF1" s="228"/>
      <c r="PVG1" s="228"/>
      <c r="PVH1" s="228"/>
      <c r="PVI1" s="228"/>
      <c r="PVJ1" s="228"/>
      <c r="PVK1" s="228"/>
      <c r="PVL1" s="228"/>
      <c r="PVM1" s="228"/>
      <c r="PVN1" s="228"/>
      <c r="PVO1" s="228"/>
      <c r="PVP1" s="228"/>
      <c r="PVQ1" s="228"/>
      <c r="PVR1" s="228"/>
      <c r="PVS1" s="228"/>
      <c r="PVT1" s="228"/>
      <c r="PVU1" s="228"/>
      <c r="PVV1" s="228"/>
      <c r="PVW1" s="228"/>
      <c r="PVX1" s="228"/>
      <c r="PVY1" s="228"/>
      <c r="PVZ1" s="228"/>
      <c r="PWA1" s="228"/>
      <c r="PWB1" s="228"/>
      <c r="PWC1" s="228"/>
      <c r="PWD1" s="228"/>
      <c r="PWE1" s="228"/>
      <c r="PWF1" s="228"/>
      <c r="PWG1" s="228"/>
      <c r="PWH1" s="228"/>
      <c r="PWI1" s="228"/>
      <c r="PWJ1" s="228"/>
      <c r="PWK1" s="228"/>
      <c r="PWL1" s="228"/>
      <c r="PWM1" s="228"/>
      <c r="PWN1" s="228"/>
      <c r="PWO1" s="228"/>
      <c r="PWP1" s="228"/>
      <c r="PWQ1" s="228"/>
      <c r="PWR1" s="228"/>
      <c r="PWS1" s="228"/>
      <c r="PWT1" s="228"/>
      <c r="PWU1" s="228"/>
      <c r="PWV1" s="228"/>
      <c r="PWW1" s="228"/>
      <c r="PWX1" s="228"/>
      <c r="PWY1" s="228"/>
      <c r="PWZ1" s="228"/>
      <c r="PXA1" s="228"/>
      <c r="PXB1" s="228"/>
      <c r="PXC1" s="228"/>
      <c r="PXD1" s="228"/>
      <c r="PXE1" s="228"/>
      <c r="PXF1" s="228"/>
      <c r="PXG1" s="228"/>
      <c r="PXH1" s="228"/>
      <c r="PXI1" s="228"/>
      <c r="PXJ1" s="228"/>
      <c r="PXK1" s="228"/>
      <c r="PXL1" s="228"/>
      <c r="PXM1" s="228"/>
      <c r="PXN1" s="228"/>
      <c r="PXO1" s="228"/>
      <c r="PXP1" s="228"/>
      <c r="PXQ1" s="228"/>
      <c r="PXR1" s="228"/>
      <c r="PXS1" s="228"/>
      <c r="PXT1" s="228"/>
      <c r="PXU1" s="228"/>
      <c r="PXV1" s="228"/>
      <c r="PXW1" s="228"/>
      <c r="PXX1" s="228"/>
      <c r="PXY1" s="228"/>
      <c r="PXZ1" s="228"/>
      <c r="PYA1" s="228"/>
      <c r="PYB1" s="228"/>
      <c r="PYC1" s="228"/>
      <c r="PYD1" s="228"/>
      <c r="PYE1" s="228"/>
      <c r="PYF1" s="228"/>
      <c r="PYG1" s="228"/>
      <c r="PYH1" s="228"/>
      <c r="PYI1" s="228"/>
      <c r="PYJ1" s="228"/>
      <c r="PYK1" s="228"/>
      <c r="PYL1" s="228"/>
      <c r="PYM1" s="228"/>
      <c r="PYN1" s="228"/>
      <c r="PYO1" s="228"/>
      <c r="PYP1" s="228"/>
      <c r="PYQ1" s="228"/>
      <c r="PYR1" s="228"/>
      <c r="PYS1" s="228"/>
      <c r="PYT1" s="228"/>
      <c r="PYU1" s="228"/>
      <c r="PYV1" s="228"/>
      <c r="PYW1" s="228"/>
      <c r="PYX1" s="228"/>
      <c r="PYY1" s="228"/>
      <c r="PYZ1" s="228"/>
      <c r="PZA1" s="228"/>
      <c r="PZB1" s="228"/>
      <c r="PZC1" s="228"/>
      <c r="PZD1" s="228"/>
      <c r="PZE1" s="228"/>
      <c r="PZF1" s="228"/>
      <c r="PZG1" s="228"/>
      <c r="PZH1" s="228"/>
      <c r="PZI1" s="228"/>
      <c r="PZJ1" s="228"/>
      <c r="PZK1" s="228"/>
      <c r="PZL1" s="228"/>
      <c r="PZM1" s="228"/>
      <c r="PZN1" s="228"/>
      <c r="PZO1" s="228"/>
      <c r="PZP1" s="228"/>
      <c r="PZQ1" s="228"/>
      <c r="PZR1" s="228"/>
      <c r="PZS1" s="228"/>
      <c r="PZT1" s="228"/>
      <c r="PZU1" s="228"/>
      <c r="PZV1" s="228"/>
      <c r="PZW1" s="228"/>
      <c r="PZX1" s="228"/>
      <c r="PZY1" s="228"/>
      <c r="PZZ1" s="228"/>
      <c r="QAA1" s="228"/>
      <c r="QAB1" s="228"/>
      <c r="QAC1" s="228"/>
      <c r="QAD1" s="228"/>
      <c r="QAE1" s="228"/>
      <c r="QAF1" s="228"/>
      <c r="QAG1" s="228"/>
      <c r="QAH1" s="228"/>
      <c r="QAI1" s="228"/>
      <c r="QAJ1" s="228"/>
      <c r="QAK1" s="228"/>
      <c r="QAL1" s="228"/>
      <c r="QAM1" s="228"/>
      <c r="QAN1" s="228"/>
      <c r="QAO1" s="228"/>
      <c r="QAP1" s="228"/>
      <c r="QAQ1" s="228"/>
      <c r="QAR1" s="228"/>
      <c r="QAS1" s="228"/>
      <c r="QAT1" s="228"/>
      <c r="QAU1" s="228"/>
      <c r="QAV1" s="228"/>
      <c r="QAW1" s="228"/>
      <c r="QAX1" s="228"/>
      <c r="QAY1" s="228"/>
      <c r="QAZ1" s="228"/>
      <c r="QBA1" s="228"/>
      <c r="QBB1" s="228"/>
      <c r="QBC1" s="228"/>
      <c r="QBD1" s="228"/>
      <c r="QBE1" s="228"/>
      <c r="QBF1" s="228"/>
      <c r="QBG1" s="228"/>
      <c r="QBH1" s="228"/>
      <c r="QBI1" s="228"/>
      <c r="QBJ1" s="228"/>
      <c r="QBK1" s="228"/>
      <c r="QBL1" s="228"/>
      <c r="QBM1" s="228"/>
      <c r="QBN1" s="228"/>
      <c r="QBO1" s="228"/>
      <c r="QBP1" s="228"/>
      <c r="QBQ1" s="228"/>
      <c r="QBR1" s="228"/>
      <c r="QBS1" s="228"/>
      <c r="QBT1" s="228"/>
      <c r="QBU1" s="228"/>
      <c r="QBV1" s="228"/>
      <c r="QBW1" s="228"/>
      <c r="QBX1" s="228"/>
      <c r="QBY1" s="228"/>
      <c r="QBZ1" s="228"/>
      <c r="QCA1" s="228"/>
      <c r="QCB1" s="228"/>
      <c r="QCC1" s="228"/>
      <c r="QCD1" s="228"/>
      <c r="QCE1" s="228"/>
      <c r="QCF1" s="228"/>
      <c r="QCG1" s="228"/>
      <c r="QCH1" s="228"/>
      <c r="QCI1" s="228"/>
      <c r="QCJ1" s="228"/>
      <c r="QCK1" s="228"/>
      <c r="QCL1" s="228"/>
      <c r="QCM1" s="228"/>
      <c r="QCN1" s="228"/>
      <c r="QCO1" s="228"/>
      <c r="QCP1" s="228"/>
      <c r="QCQ1" s="228"/>
      <c r="QCR1" s="228"/>
      <c r="QCS1" s="228"/>
      <c r="QCT1" s="228"/>
      <c r="QCU1" s="228"/>
      <c r="QCV1" s="228"/>
      <c r="QCW1" s="228"/>
      <c r="QCX1" s="228"/>
      <c r="QCY1" s="228"/>
      <c r="QCZ1" s="228"/>
      <c r="QDA1" s="228"/>
      <c r="QDB1" s="228"/>
      <c r="QDC1" s="228"/>
      <c r="QDD1" s="228"/>
      <c r="QDE1" s="228"/>
      <c r="QDF1" s="228"/>
      <c r="QDG1" s="228"/>
      <c r="QDH1" s="228"/>
      <c r="QDI1" s="228"/>
      <c r="QDJ1" s="228"/>
      <c r="QDK1" s="228"/>
      <c r="QDL1" s="228"/>
      <c r="QDM1" s="228"/>
      <c r="QDN1" s="228"/>
      <c r="QDO1" s="228"/>
      <c r="QDP1" s="228"/>
      <c r="QDQ1" s="228"/>
      <c r="QDR1" s="228"/>
      <c r="QDS1" s="228"/>
      <c r="QDT1" s="228"/>
      <c r="QDU1" s="228"/>
      <c r="QDV1" s="228"/>
      <c r="QDW1" s="228"/>
      <c r="QDX1" s="228"/>
      <c r="QDY1" s="228"/>
      <c r="QDZ1" s="228"/>
      <c r="QEA1" s="228"/>
      <c r="QEB1" s="228"/>
      <c r="QEC1" s="228"/>
      <c r="QED1" s="228"/>
      <c r="QEE1" s="228"/>
      <c r="QEF1" s="228"/>
      <c r="QEG1" s="228"/>
      <c r="QEH1" s="228"/>
      <c r="QEI1" s="228"/>
      <c r="QEJ1" s="228"/>
      <c r="QEK1" s="228"/>
      <c r="QEL1" s="228"/>
      <c r="QEM1" s="228"/>
      <c r="QEN1" s="228"/>
      <c r="QEO1" s="228"/>
      <c r="QEP1" s="228"/>
      <c r="QEQ1" s="228"/>
      <c r="QER1" s="228"/>
      <c r="QES1" s="228"/>
      <c r="QET1" s="228"/>
      <c r="QEU1" s="228"/>
      <c r="QEV1" s="228"/>
      <c r="QEW1" s="228"/>
      <c r="QEX1" s="228"/>
      <c r="QEY1" s="228"/>
      <c r="QEZ1" s="228"/>
      <c r="QFA1" s="228"/>
      <c r="QFB1" s="228"/>
      <c r="QFC1" s="228"/>
      <c r="QFD1" s="228"/>
      <c r="QFE1" s="228"/>
      <c r="QFF1" s="228"/>
      <c r="QFG1" s="228"/>
      <c r="QFH1" s="228"/>
      <c r="QFI1" s="228"/>
      <c r="QFJ1" s="228"/>
      <c r="QFK1" s="228"/>
      <c r="QFL1" s="228"/>
      <c r="QFM1" s="228"/>
      <c r="QFN1" s="228"/>
      <c r="QFO1" s="228"/>
      <c r="QFP1" s="228"/>
      <c r="QFQ1" s="228"/>
      <c r="QFR1" s="228"/>
      <c r="QFS1" s="228"/>
      <c r="QFT1" s="228"/>
      <c r="QFU1" s="228"/>
      <c r="QFV1" s="228"/>
      <c r="QFW1" s="228"/>
      <c r="QFX1" s="228"/>
      <c r="QFY1" s="228"/>
      <c r="QFZ1" s="228"/>
      <c r="QGA1" s="228"/>
      <c r="QGB1" s="228"/>
      <c r="QGC1" s="228"/>
      <c r="QGD1" s="228"/>
      <c r="QGE1" s="228"/>
      <c r="QGF1" s="228"/>
      <c r="QGG1" s="228"/>
      <c r="QGH1" s="228"/>
      <c r="QGI1" s="228"/>
      <c r="QGJ1" s="228"/>
      <c r="QGK1" s="228"/>
      <c r="QGL1" s="228"/>
      <c r="QGM1" s="228"/>
      <c r="QGN1" s="228"/>
      <c r="QGO1" s="228"/>
      <c r="QGP1" s="228"/>
      <c r="QGQ1" s="228"/>
      <c r="QGR1" s="228"/>
      <c r="QGS1" s="228"/>
      <c r="QGT1" s="228"/>
      <c r="QGU1" s="228"/>
      <c r="QGV1" s="228"/>
      <c r="QGW1" s="228"/>
      <c r="QGX1" s="228"/>
      <c r="QGY1" s="228"/>
      <c r="QGZ1" s="228"/>
      <c r="QHA1" s="228"/>
      <c r="QHB1" s="228"/>
      <c r="QHC1" s="228"/>
      <c r="QHD1" s="228"/>
      <c r="QHE1" s="228"/>
      <c r="QHF1" s="228"/>
      <c r="QHG1" s="228"/>
      <c r="QHH1" s="228"/>
      <c r="QHI1" s="228"/>
      <c r="QHJ1" s="228"/>
      <c r="QHK1" s="228"/>
      <c r="QHL1" s="228"/>
      <c r="QHM1" s="228"/>
      <c r="QHN1" s="228"/>
      <c r="QHO1" s="228"/>
      <c r="QHP1" s="228"/>
      <c r="QHQ1" s="228"/>
      <c r="QHR1" s="228"/>
      <c r="QHS1" s="228"/>
      <c r="QHT1" s="228"/>
      <c r="QHU1" s="228"/>
      <c r="QHV1" s="228"/>
      <c r="QHW1" s="228"/>
      <c r="QHX1" s="228"/>
      <c r="QHY1" s="228"/>
      <c r="QHZ1" s="228"/>
      <c r="QIA1" s="228"/>
      <c r="QIB1" s="228"/>
      <c r="QIC1" s="228"/>
      <c r="QID1" s="228"/>
      <c r="QIE1" s="228"/>
      <c r="QIF1" s="228"/>
      <c r="QIG1" s="228"/>
      <c r="QIH1" s="228"/>
      <c r="QII1" s="228"/>
      <c r="QIJ1" s="228"/>
      <c r="QIK1" s="228"/>
      <c r="QIL1" s="228"/>
      <c r="QIM1" s="228"/>
      <c r="QIN1" s="228"/>
      <c r="QIO1" s="228"/>
      <c r="QIP1" s="228"/>
      <c r="QIQ1" s="228"/>
      <c r="QIR1" s="228"/>
      <c r="QIS1" s="228"/>
      <c r="QIT1" s="228"/>
      <c r="QIU1" s="228"/>
      <c r="QIV1" s="228"/>
      <c r="QIW1" s="228"/>
      <c r="QIX1" s="228"/>
      <c r="QIY1" s="228"/>
      <c r="QIZ1" s="228"/>
      <c r="QJA1" s="228"/>
      <c r="QJB1" s="228"/>
      <c r="QJC1" s="228"/>
      <c r="QJD1" s="228"/>
      <c r="QJE1" s="228"/>
      <c r="QJF1" s="228"/>
      <c r="QJG1" s="228"/>
      <c r="QJH1" s="228"/>
      <c r="QJI1" s="228"/>
      <c r="QJJ1" s="228"/>
      <c r="QJK1" s="228"/>
      <c r="QJL1" s="228"/>
      <c r="QJM1" s="228"/>
      <c r="QJN1" s="228"/>
      <c r="QJO1" s="228"/>
      <c r="QJP1" s="228"/>
      <c r="QJQ1" s="228"/>
      <c r="QJR1" s="228"/>
      <c r="QJS1" s="228"/>
      <c r="QJT1" s="228"/>
      <c r="QJU1" s="228"/>
      <c r="QJV1" s="228"/>
      <c r="QJW1" s="228"/>
      <c r="QJX1" s="228"/>
      <c r="QJY1" s="228"/>
      <c r="QJZ1" s="228"/>
      <c r="QKA1" s="228"/>
      <c r="QKB1" s="228"/>
      <c r="QKC1" s="228"/>
      <c r="QKD1" s="228"/>
      <c r="QKE1" s="228"/>
      <c r="QKF1" s="228"/>
      <c r="QKG1" s="228"/>
      <c r="QKH1" s="228"/>
      <c r="QKI1" s="228"/>
      <c r="QKJ1" s="228"/>
      <c r="QKK1" s="228"/>
      <c r="QKL1" s="228"/>
      <c r="QKM1" s="228"/>
      <c r="QKN1" s="228"/>
      <c r="QKO1" s="228"/>
      <c r="QKP1" s="228"/>
      <c r="QKQ1" s="228"/>
      <c r="QKR1" s="228"/>
      <c r="QKS1" s="228"/>
      <c r="QKT1" s="228"/>
      <c r="QKU1" s="228"/>
      <c r="QKV1" s="228"/>
      <c r="QKW1" s="228"/>
      <c r="QKX1" s="228"/>
      <c r="QKY1" s="228"/>
      <c r="QKZ1" s="228"/>
      <c r="QLA1" s="228"/>
      <c r="QLB1" s="228"/>
      <c r="QLC1" s="228"/>
      <c r="QLD1" s="228"/>
      <c r="QLE1" s="228"/>
      <c r="QLF1" s="228"/>
      <c r="QLG1" s="228"/>
      <c r="QLH1" s="228"/>
      <c r="QLI1" s="228"/>
      <c r="QLJ1" s="228"/>
      <c r="QLK1" s="228"/>
      <c r="QLL1" s="228"/>
      <c r="QLM1" s="228"/>
      <c r="QLN1" s="228"/>
      <c r="QLO1" s="228"/>
      <c r="QLP1" s="228"/>
      <c r="QLQ1" s="228"/>
      <c r="QLR1" s="228"/>
      <c r="QLS1" s="228"/>
      <c r="QLT1" s="228"/>
      <c r="QLU1" s="228"/>
      <c r="QLV1" s="228"/>
      <c r="QLW1" s="228"/>
      <c r="QLX1" s="228"/>
      <c r="QLY1" s="228"/>
      <c r="QLZ1" s="228"/>
      <c r="QMA1" s="228"/>
      <c r="QMB1" s="228"/>
      <c r="QMC1" s="228"/>
      <c r="QMD1" s="228"/>
      <c r="QME1" s="228"/>
      <c r="QMF1" s="228"/>
      <c r="QMG1" s="228"/>
      <c r="QMH1" s="228"/>
      <c r="QMI1" s="228"/>
      <c r="QMJ1" s="228"/>
      <c r="QMK1" s="228"/>
      <c r="QML1" s="228"/>
      <c r="QMM1" s="228"/>
      <c r="QMN1" s="228"/>
      <c r="QMO1" s="228"/>
      <c r="QMP1" s="228"/>
      <c r="QMQ1" s="228"/>
      <c r="QMR1" s="228"/>
      <c r="QMS1" s="228"/>
      <c r="QMT1" s="228"/>
      <c r="QMU1" s="228"/>
      <c r="QMV1" s="228"/>
      <c r="QMW1" s="228"/>
      <c r="QMX1" s="228"/>
      <c r="QMY1" s="228"/>
      <c r="QMZ1" s="228"/>
      <c r="QNA1" s="228"/>
      <c r="QNB1" s="228"/>
      <c r="QNC1" s="228"/>
      <c r="QND1" s="228"/>
      <c r="QNE1" s="228"/>
      <c r="QNF1" s="228"/>
      <c r="QNG1" s="228"/>
      <c r="QNH1" s="228"/>
      <c r="QNI1" s="228"/>
      <c r="QNJ1" s="228"/>
      <c r="QNK1" s="228"/>
      <c r="QNL1" s="228"/>
      <c r="QNM1" s="228"/>
      <c r="QNN1" s="228"/>
      <c r="QNO1" s="228"/>
      <c r="QNP1" s="228"/>
      <c r="QNQ1" s="228"/>
      <c r="QNR1" s="228"/>
      <c r="QNS1" s="228"/>
      <c r="QNT1" s="228"/>
      <c r="QNU1" s="228"/>
      <c r="QNV1" s="228"/>
      <c r="QNW1" s="228"/>
      <c r="QNX1" s="228"/>
      <c r="QNY1" s="228"/>
      <c r="QNZ1" s="228"/>
      <c r="QOA1" s="228"/>
      <c r="QOB1" s="228"/>
      <c r="QOC1" s="228"/>
      <c r="QOD1" s="228"/>
      <c r="QOE1" s="228"/>
      <c r="QOF1" s="228"/>
      <c r="QOG1" s="228"/>
      <c r="QOH1" s="228"/>
      <c r="QOI1" s="228"/>
      <c r="QOJ1" s="228"/>
      <c r="QOK1" s="228"/>
      <c r="QOL1" s="228"/>
      <c r="QOM1" s="228"/>
      <c r="QON1" s="228"/>
      <c r="QOO1" s="228"/>
      <c r="QOP1" s="228"/>
      <c r="QOQ1" s="228"/>
      <c r="QOR1" s="228"/>
      <c r="QOS1" s="228"/>
      <c r="QOT1" s="228"/>
      <c r="QOU1" s="228"/>
      <c r="QOV1" s="228"/>
      <c r="QOW1" s="228"/>
      <c r="QOX1" s="228"/>
      <c r="QOY1" s="228"/>
      <c r="QOZ1" s="228"/>
      <c r="QPA1" s="228"/>
      <c r="QPB1" s="228"/>
      <c r="QPC1" s="228"/>
      <c r="QPD1" s="228"/>
      <c r="QPE1" s="228"/>
      <c r="QPF1" s="228"/>
      <c r="QPG1" s="228"/>
      <c r="QPH1" s="228"/>
      <c r="QPI1" s="228"/>
      <c r="QPJ1" s="228"/>
      <c r="QPK1" s="228"/>
      <c r="QPL1" s="228"/>
      <c r="QPM1" s="228"/>
      <c r="QPN1" s="228"/>
      <c r="QPO1" s="228"/>
      <c r="QPP1" s="228"/>
      <c r="QPQ1" s="228"/>
      <c r="QPR1" s="228"/>
      <c r="QPS1" s="228"/>
      <c r="QPT1" s="228"/>
      <c r="QPU1" s="228"/>
      <c r="QPV1" s="228"/>
      <c r="QPW1" s="228"/>
      <c r="QPX1" s="228"/>
      <c r="QPY1" s="228"/>
      <c r="QPZ1" s="228"/>
      <c r="QQA1" s="228"/>
      <c r="QQB1" s="228"/>
      <c r="QQC1" s="228"/>
      <c r="QQD1" s="228"/>
      <c r="QQE1" s="228"/>
      <c r="QQF1" s="228"/>
      <c r="QQG1" s="228"/>
      <c r="QQH1" s="228"/>
      <c r="QQI1" s="228"/>
      <c r="QQJ1" s="228"/>
      <c r="QQK1" s="228"/>
      <c r="QQL1" s="228"/>
      <c r="QQM1" s="228"/>
      <c r="QQN1" s="228"/>
      <c r="QQO1" s="228"/>
      <c r="QQP1" s="228"/>
      <c r="QQQ1" s="228"/>
      <c r="QQR1" s="228"/>
      <c r="QQS1" s="228"/>
      <c r="QQT1" s="228"/>
      <c r="QQU1" s="228"/>
      <c r="QQV1" s="228"/>
      <c r="QQW1" s="228"/>
      <c r="QQX1" s="228"/>
      <c r="QQY1" s="228"/>
      <c r="QQZ1" s="228"/>
      <c r="QRA1" s="228"/>
      <c r="QRB1" s="228"/>
      <c r="QRC1" s="228"/>
      <c r="QRD1" s="228"/>
      <c r="QRE1" s="228"/>
      <c r="QRF1" s="228"/>
      <c r="QRG1" s="228"/>
      <c r="QRH1" s="228"/>
      <c r="QRI1" s="228"/>
      <c r="QRJ1" s="228"/>
      <c r="QRK1" s="228"/>
      <c r="QRL1" s="228"/>
      <c r="QRM1" s="228"/>
      <c r="QRN1" s="228"/>
      <c r="QRO1" s="228"/>
      <c r="QRP1" s="228"/>
      <c r="QRQ1" s="228"/>
      <c r="QRR1" s="228"/>
      <c r="QRS1" s="228"/>
      <c r="QRT1" s="228"/>
      <c r="QRU1" s="228"/>
      <c r="QRV1" s="228"/>
      <c r="QRW1" s="228"/>
      <c r="QRX1" s="228"/>
      <c r="QRY1" s="228"/>
      <c r="QRZ1" s="228"/>
      <c r="QSA1" s="228"/>
      <c r="QSB1" s="228"/>
      <c r="QSC1" s="228"/>
      <c r="QSD1" s="228"/>
      <c r="QSE1" s="228"/>
      <c r="QSF1" s="228"/>
      <c r="QSG1" s="228"/>
      <c r="QSH1" s="228"/>
      <c r="QSI1" s="228"/>
      <c r="QSJ1" s="228"/>
      <c r="QSK1" s="228"/>
      <c r="QSL1" s="228"/>
      <c r="QSM1" s="228"/>
      <c r="QSN1" s="228"/>
      <c r="QSO1" s="228"/>
      <c r="QSP1" s="228"/>
      <c r="QSQ1" s="228"/>
      <c r="QSR1" s="228"/>
      <c r="QSS1" s="228"/>
      <c r="QST1" s="228"/>
      <c r="QSU1" s="228"/>
      <c r="QSV1" s="228"/>
      <c r="QSW1" s="228"/>
      <c r="QSX1" s="228"/>
      <c r="QSY1" s="228"/>
      <c r="QSZ1" s="228"/>
      <c r="QTA1" s="228"/>
      <c r="QTB1" s="228"/>
      <c r="QTC1" s="228"/>
      <c r="QTD1" s="228"/>
      <c r="QTE1" s="228"/>
      <c r="QTF1" s="228"/>
      <c r="QTG1" s="228"/>
      <c r="QTH1" s="228"/>
      <c r="QTI1" s="228"/>
      <c r="QTJ1" s="228"/>
      <c r="QTK1" s="228"/>
      <c r="QTL1" s="228"/>
      <c r="QTM1" s="228"/>
      <c r="QTN1" s="228"/>
      <c r="QTO1" s="228"/>
      <c r="QTP1" s="228"/>
      <c r="QTQ1" s="228"/>
      <c r="QTR1" s="228"/>
      <c r="QTS1" s="228"/>
      <c r="QTT1" s="228"/>
      <c r="QTU1" s="228"/>
      <c r="QTV1" s="228"/>
      <c r="QTW1" s="228"/>
      <c r="QTX1" s="228"/>
      <c r="QTY1" s="228"/>
      <c r="QTZ1" s="228"/>
      <c r="QUA1" s="228"/>
      <c r="QUB1" s="228"/>
      <c r="QUC1" s="228"/>
      <c r="QUD1" s="228"/>
      <c r="QUE1" s="228"/>
      <c r="QUF1" s="228"/>
      <c r="QUG1" s="228"/>
      <c r="QUH1" s="228"/>
      <c r="QUI1" s="228"/>
      <c r="QUJ1" s="228"/>
      <c r="QUK1" s="228"/>
      <c r="QUL1" s="228"/>
      <c r="QUM1" s="228"/>
      <c r="QUN1" s="228"/>
      <c r="QUO1" s="228"/>
      <c r="QUP1" s="228"/>
      <c r="QUQ1" s="228"/>
      <c r="QUR1" s="228"/>
      <c r="QUS1" s="228"/>
      <c r="QUT1" s="228"/>
      <c r="QUU1" s="228"/>
      <c r="QUV1" s="228"/>
      <c r="QUW1" s="228"/>
      <c r="QUX1" s="228"/>
      <c r="QUY1" s="228"/>
      <c r="QUZ1" s="228"/>
      <c r="QVA1" s="228"/>
      <c r="QVB1" s="228"/>
      <c r="QVC1" s="228"/>
      <c r="QVD1" s="228"/>
      <c r="QVE1" s="228"/>
      <c r="QVF1" s="228"/>
      <c r="QVG1" s="228"/>
      <c r="QVH1" s="228"/>
      <c r="QVI1" s="228"/>
      <c r="QVJ1" s="228"/>
      <c r="QVK1" s="228"/>
      <c r="QVL1" s="228"/>
      <c r="QVM1" s="228"/>
      <c r="QVN1" s="228"/>
      <c r="QVO1" s="228"/>
      <c r="QVP1" s="228"/>
      <c r="QVQ1" s="228"/>
      <c r="QVR1" s="228"/>
      <c r="QVS1" s="228"/>
      <c r="QVT1" s="228"/>
      <c r="QVU1" s="228"/>
      <c r="QVV1" s="228"/>
      <c r="QVW1" s="228"/>
      <c r="QVX1" s="228"/>
      <c r="QVY1" s="228"/>
      <c r="QVZ1" s="228"/>
      <c r="QWA1" s="228"/>
      <c r="QWB1" s="228"/>
      <c r="QWC1" s="228"/>
      <c r="QWD1" s="228"/>
      <c r="QWE1" s="228"/>
      <c r="QWF1" s="228"/>
      <c r="QWG1" s="228"/>
      <c r="QWH1" s="228"/>
      <c r="QWI1" s="228"/>
      <c r="QWJ1" s="228"/>
      <c r="QWK1" s="228"/>
      <c r="QWL1" s="228"/>
      <c r="QWM1" s="228"/>
      <c r="QWN1" s="228"/>
      <c r="QWO1" s="228"/>
      <c r="QWP1" s="228"/>
      <c r="QWQ1" s="228"/>
      <c r="QWR1" s="228"/>
      <c r="QWS1" s="228"/>
      <c r="QWT1" s="228"/>
      <c r="QWU1" s="228"/>
      <c r="QWV1" s="228"/>
      <c r="QWW1" s="228"/>
      <c r="QWX1" s="228"/>
      <c r="QWY1" s="228"/>
      <c r="QWZ1" s="228"/>
      <c r="QXA1" s="228"/>
      <c r="QXB1" s="228"/>
      <c r="QXC1" s="228"/>
      <c r="QXD1" s="228"/>
      <c r="QXE1" s="228"/>
      <c r="QXF1" s="228"/>
      <c r="QXG1" s="228"/>
      <c r="QXH1" s="228"/>
      <c r="QXI1" s="228"/>
      <c r="QXJ1" s="228"/>
      <c r="QXK1" s="228"/>
      <c r="QXL1" s="228"/>
      <c r="QXM1" s="228"/>
      <c r="QXN1" s="228"/>
      <c r="QXO1" s="228"/>
      <c r="QXP1" s="228"/>
      <c r="QXQ1" s="228"/>
      <c r="QXR1" s="228"/>
      <c r="QXS1" s="228"/>
      <c r="QXT1" s="228"/>
      <c r="QXU1" s="228"/>
      <c r="QXV1" s="228"/>
      <c r="QXW1" s="228"/>
      <c r="QXX1" s="228"/>
      <c r="QXY1" s="228"/>
      <c r="QXZ1" s="228"/>
      <c r="QYA1" s="228"/>
      <c r="QYB1" s="228"/>
      <c r="QYC1" s="228"/>
      <c r="QYD1" s="228"/>
      <c r="QYE1" s="228"/>
      <c r="QYF1" s="228"/>
      <c r="QYG1" s="228"/>
      <c r="QYH1" s="228"/>
      <c r="QYI1" s="228"/>
      <c r="QYJ1" s="228"/>
      <c r="QYK1" s="228"/>
      <c r="QYL1" s="228"/>
      <c r="QYM1" s="228"/>
      <c r="QYN1" s="228"/>
      <c r="QYO1" s="228"/>
      <c r="QYP1" s="228"/>
      <c r="QYQ1" s="228"/>
      <c r="QYR1" s="228"/>
      <c r="QYS1" s="228"/>
      <c r="QYT1" s="228"/>
      <c r="QYU1" s="228"/>
      <c r="QYV1" s="228"/>
      <c r="QYW1" s="228"/>
      <c r="QYX1" s="228"/>
      <c r="QYY1" s="228"/>
      <c r="QYZ1" s="228"/>
      <c r="QZA1" s="228"/>
      <c r="QZB1" s="228"/>
      <c r="QZC1" s="228"/>
      <c r="QZD1" s="228"/>
      <c r="QZE1" s="228"/>
      <c r="QZF1" s="228"/>
      <c r="QZG1" s="228"/>
      <c r="QZH1" s="228"/>
      <c r="QZI1" s="228"/>
      <c r="QZJ1" s="228"/>
      <c r="QZK1" s="228"/>
      <c r="QZL1" s="228"/>
      <c r="QZM1" s="228"/>
      <c r="QZN1" s="228"/>
      <c r="QZO1" s="228"/>
      <c r="QZP1" s="228"/>
      <c r="QZQ1" s="228"/>
      <c r="QZR1" s="228"/>
      <c r="QZS1" s="228"/>
      <c r="QZT1" s="228"/>
      <c r="QZU1" s="228"/>
      <c r="QZV1" s="228"/>
      <c r="QZW1" s="228"/>
      <c r="QZX1" s="228"/>
      <c r="QZY1" s="228"/>
      <c r="QZZ1" s="228"/>
      <c r="RAA1" s="228"/>
      <c r="RAB1" s="228"/>
      <c r="RAC1" s="228"/>
      <c r="RAD1" s="228"/>
      <c r="RAE1" s="228"/>
      <c r="RAF1" s="228"/>
      <c r="RAG1" s="228"/>
      <c r="RAH1" s="228"/>
      <c r="RAI1" s="228"/>
      <c r="RAJ1" s="228"/>
      <c r="RAK1" s="228"/>
      <c r="RAL1" s="228"/>
      <c r="RAM1" s="228"/>
      <c r="RAN1" s="228"/>
      <c r="RAO1" s="228"/>
      <c r="RAP1" s="228"/>
      <c r="RAQ1" s="228"/>
      <c r="RAR1" s="228"/>
      <c r="RAS1" s="228"/>
      <c r="RAT1" s="228"/>
      <c r="RAU1" s="228"/>
      <c r="RAV1" s="228"/>
      <c r="RAW1" s="228"/>
      <c r="RAX1" s="228"/>
      <c r="RAY1" s="228"/>
      <c r="RAZ1" s="228"/>
      <c r="RBA1" s="228"/>
      <c r="RBB1" s="228"/>
      <c r="RBC1" s="228"/>
      <c r="RBD1" s="228"/>
      <c r="RBE1" s="228"/>
      <c r="RBF1" s="228"/>
      <c r="RBG1" s="228"/>
      <c r="RBH1" s="228"/>
      <c r="RBI1" s="228"/>
      <c r="RBJ1" s="228"/>
      <c r="RBK1" s="228"/>
      <c r="RBL1" s="228"/>
      <c r="RBM1" s="228"/>
      <c r="RBN1" s="228"/>
      <c r="RBO1" s="228"/>
      <c r="RBP1" s="228"/>
      <c r="RBQ1" s="228"/>
      <c r="RBR1" s="228"/>
      <c r="RBS1" s="228"/>
      <c r="RBT1" s="228"/>
      <c r="RBU1" s="228"/>
      <c r="RBV1" s="228"/>
      <c r="RBW1" s="228"/>
      <c r="RBX1" s="228"/>
      <c r="RBY1" s="228"/>
      <c r="RBZ1" s="228"/>
      <c r="RCA1" s="228"/>
      <c r="RCB1" s="228"/>
      <c r="RCC1" s="228"/>
      <c r="RCD1" s="228"/>
      <c r="RCE1" s="228"/>
      <c r="RCF1" s="228"/>
      <c r="RCG1" s="228"/>
      <c r="RCH1" s="228"/>
      <c r="RCI1" s="228"/>
      <c r="RCJ1" s="228"/>
      <c r="RCK1" s="228"/>
      <c r="RCL1" s="228"/>
      <c r="RCM1" s="228"/>
      <c r="RCN1" s="228"/>
      <c r="RCO1" s="228"/>
      <c r="RCP1" s="228"/>
      <c r="RCQ1" s="228"/>
      <c r="RCR1" s="228"/>
      <c r="RCS1" s="228"/>
      <c r="RCT1" s="228"/>
      <c r="RCU1" s="228"/>
      <c r="RCV1" s="228"/>
      <c r="RCW1" s="228"/>
      <c r="RCX1" s="228"/>
      <c r="RCY1" s="228"/>
      <c r="RCZ1" s="228"/>
      <c r="RDA1" s="228"/>
      <c r="RDB1" s="228"/>
      <c r="RDC1" s="228"/>
      <c r="RDD1" s="228"/>
      <c r="RDE1" s="228"/>
      <c r="RDF1" s="228"/>
      <c r="RDG1" s="228"/>
      <c r="RDH1" s="228"/>
      <c r="RDI1" s="228"/>
      <c r="RDJ1" s="228"/>
      <c r="RDK1" s="228"/>
      <c r="RDL1" s="228"/>
      <c r="RDM1" s="228"/>
      <c r="RDN1" s="228"/>
      <c r="RDO1" s="228"/>
      <c r="RDP1" s="228"/>
      <c r="RDQ1" s="228"/>
      <c r="RDR1" s="228"/>
      <c r="RDS1" s="228"/>
      <c r="RDT1" s="228"/>
      <c r="RDU1" s="228"/>
      <c r="RDV1" s="228"/>
      <c r="RDW1" s="228"/>
      <c r="RDX1" s="228"/>
      <c r="RDY1" s="228"/>
      <c r="RDZ1" s="228"/>
      <c r="REA1" s="228"/>
      <c r="REB1" s="228"/>
      <c r="REC1" s="228"/>
      <c r="RED1" s="228"/>
      <c r="REE1" s="228"/>
      <c r="REF1" s="228"/>
      <c r="REG1" s="228"/>
      <c r="REH1" s="228"/>
      <c r="REI1" s="228"/>
      <c r="REJ1" s="228"/>
      <c r="REK1" s="228"/>
      <c r="REL1" s="228"/>
      <c r="REM1" s="228"/>
      <c r="REN1" s="228"/>
      <c r="REO1" s="228"/>
      <c r="REP1" s="228"/>
      <c r="REQ1" s="228"/>
      <c r="RER1" s="228"/>
      <c r="RES1" s="228"/>
      <c r="RET1" s="228"/>
      <c r="REU1" s="228"/>
      <c r="REV1" s="228"/>
      <c r="REW1" s="228"/>
      <c r="REX1" s="228"/>
      <c r="REY1" s="228"/>
      <c r="REZ1" s="228"/>
      <c r="RFA1" s="228"/>
      <c r="RFB1" s="228"/>
      <c r="RFC1" s="228"/>
      <c r="RFD1" s="228"/>
      <c r="RFE1" s="228"/>
      <c r="RFF1" s="228"/>
      <c r="RFG1" s="228"/>
      <c r="RFH1" s="228"/>
      <c r="RFI1" s="228"/>
      <c r="RFJ1" s="228"/>
      <c r="RFK1" s="228"/>
      <c r="RFL1" s="228"/>
      <c r="RFM1" s="228"/>
      <c r="RFN1" s="228"/>
      <c r="RFO1" s="228"/>
      <c r="RFP1" s="228"/>
      <c r="RFQ1" s="228"/>
      <c r="RFR1" s="228"/>
      <c r="RFS1" s="228"/>
      <c r="RFT1" s="228"/>
      <c r="RFU1" s="228"/>
      <c r="RFV1" s="228"/>
      <c r="RFW1" s="228"/>
      <c r="RFX1" s="228"/>
      <c r="RFY1" s="228"/>
      <c r="RFZ1" s="228"/>
      <c r="RGA1" s="228"/>
      <c r="RGB1" s="228"/>
      <c r="RGC1" s="228"/>
      <c r="RGD1" s="228"/>
      <c r="RGE1" s="228"/>
      <c r="RGF1" s="228"/>
      <c r="RGG1" s="228"/>
      <c r="RGH1" s="228"/>
      <c r="RGI1" s="228"/>
      <c r="RGJ1" s="228"/>
      <c r="RGK1" s="228"/>
      <c r="RGL1" s="228"/>
      <c r="RGM1" s="228"/>
      <c r="RGN1" s="228"/>
      <c r="RGO1" s="228"/>
      <c r="RGP1" s="228"/>
      <c r="RGQ1" s="228"/>
      <c r="RGR1" s="228"/>
      <c r="RGS1" s="228"/>
      <c r="RGT1" s="228"/>
      <c r="RGU1" s="228"/>
      <c r="RGV1" s="228"/>
      <c r="RGW1" s="228"/>
      <c r="RGX1" s="228"/>
      <c r="RGY1" s="228"/>
      <c r="RGZ1" s="228"/>
      <c r="RHA1" s="228"/>
      <c r="RHB1" s="228"/>
      <c r="RHC1" s="228"/>
      <c r="RHD1" s="228"/>
      <c r="RHE1" s="228"/>
      <c r="RHF1" s="228"/>
      <c r="RHG1" s="228"/>
      <c r="RHH1" s="228"/>
      <c r="RHI1" s="228"/>
      <c r="RHJ1" s="228"/>
      <c r="RHK1" s="228"/>
      <c r="RHL1" s="228"/>
      <c r="RHM1" s="228"/>
      <c r="RHN1" s="228"/>
      <c r="RHO1" s="228"/>
      <c r="RHP1" s="228"/>
      <c r="RHQ1" s="228"/>
      <c r="RHR1" s="228"/>
      <c r="RHS1" s="228"/>
      <c r="RHT1" s="228"/>
      <c r="RHU1" s="228"/>
      <c r="RHV1" s="228"/>
      <c r="RHW1" s="228"/>
      <c r="RHX1" s="228"/>
      <c r="RHY1" s="228"/>
      <c r="RHZ1" s="228"/>
      <c r="RIA1" s="228"/>
      <c r="RIB1" s="228"/>
      <c r="RIC1" s="228"/>
      <c r="RID1" s="228"/>
      <c r="RIE1" s="228"/>
      <c r="RIF1" s="228"/>
      <c r="RIG1" s="228"/>
      <c r="RIH1" s="228"/>
      <c r="RII1" s="228"/>
      <c r="RIJ1" s="228"/>
      <c r="RIK1" s="228"/>
      <c r="RIL1" s="228"/>
      <c r="RIM1" s="228"/>
      <c r="RIN1" s="228"/>
      <c r="RIO1" s="228"/>
      <c r="RIP1" s="228"/>
      <c r="RIQ1" s="228"/>
      <c r="RIR1" s="228"/>
      <c r="RIS1" s="228"/>
      <c r="RIT1" s="228"/>
      <c r="RIU1" s="228"/>
      <c r="RIV1" s="228"/>
      <c r="RIW1" s="228"/>
      <c r="RIX1" s="228"/>
      <c r="RIY1" s="228"/>
      <c r="RIZ1" s="228"/>
      <c r="RJA1" s="228"/>
      <c r="RJB1" s="228"/>
      <c r="RJC1" s="228"/>
      <c r="RJD1" s="228"/>
      <c r="RJE1" s="228"/>
      <c r="RJF1" s="228"/>
      <c r="RJG1" s="228"/>
      <c r="RJH1" s="228"/>
      <c r="RJI1" s="228"/>
      <c r="RJJ1" s="228"/>
      <c r="RJK1" s="228"/>
      <c r="RJL1" s="228"/>
      <c r="RJM1" s="228"/>
      <c r="RJN1" s="228"/>
      <c r="RJO1" s="228"/>
      <c r="RJP1" s="228"/>
      <c r="RJQ1" s="228"/>
      <c r="RJR1" s="228"/>
      <c r="RJS1" s="228"/>
      <c r="RJT1" s="228"/>
      <c r="RJU1" s="228"/>
      <c r="RJV1" s="228"/>
      <c r="RJW1" s="228"/>
      <c r="RJX1" s="228"/>
      <c r="RJY1" s="228"/>
      <c r="RJZ1" s="228"/>
      <c r="RKA1" s="228"/>
      <c r="RKB1" s="228"/>
      <c r="RKC1" s="228"/>
      <c r="RKD1" s="228"/>
      <c r="RKE1" s="228"/>
      <c r="RKF1" s="228"/>
      <c r="RKG1" s="228"/>
      <c r="RKH1" s="228"/>
      <c r="RKI1" s="228"/>
      <c r="RKJ1" s="228"/>
      <c r="RKK1" s="228"/>
      <c r="RKL1" s="228"/>
      <c r="RKM1" s="228"/>
      <c r="RKN1" s="228"/>
      <c r="RKO1" s="228"/>
      <c r="RKP1" s="228"/>
      <c r="RKQ1" s="228"/>
      <c r="RKR1" s="228"/>
      <c r="RKS1" s="228"/>
      <c r="RKT1" s="228"/>
      <c r="RKU1" s="228"/>
      <c r="RKV1" s="228"/>
      <c r="RKW1" s="228"/>
      <c r="RKX1" s="228"/>
      <c r="RKY1" s="228"/>
      <c r="RKZ1" s="228"/>
      <c r="RLA1" s="228"/>
      <c r="RLB1" s="228"/>
      <c r="RLC1" s="228"/>
      <c r="RLD1" s="228"/>
      <c r="RLE1" s="228"/>
      <c r="RLF1" s="228"/>
      <c r="RLG1" s="228"/>
      <c r="RLH1" s="228"/>
      <c r="RLI1" s="228"/>
      <c r="RLJ1" s="228"/>
      <c r="RLK1" s="228"/>
      <c r="RLL1" s="228"/>
      <c r="RLM1" s="228"/>
      <c r="RLN1" s="228"/>
      <c r="RLO1" s="228"/>
      <c r="RLP1" s="228"/>
      <c r="RLQ1" s="228"/>
      <c r="RLR1" s="228"/>
      <c r="RLS1" s="228"/>
      <c r="RLT1" s="228"/>
      <c r="RLU1" s="228"/>
      <c r="RLV1" s="228"/>
      <c r="RLW1" s="228"/>
      <c r="RLX1" s="228"/>
      <c r="RLY1" s="228"/>
      <c r="RLZ1" s="228"/>
      <c r="RMA1" s="228"/>
      <c r="RMB1" s="228"/>
      <c r="RMC1" s="228"/>
      <c r="RMD1" s="228"/>
      <c r="RME1" s="228"/>
      <c r="RMF1" s="228"/>
      <c r="RMG1" s="228"/>
      <c r="RMH1" s="228"/>
      <c r="RMI1" s="228"/>
      <c r="RMJ1" s="228"/>
      <c r="RMK1" s="228"/>
      <c r="RML1" s="228"/>
      <c r="RMM1" s="228"/>
      <c r="RMN1" s="228"/>
      <c r="RMO1" s="228"/>
      <c r="RMP1" s="228"/>
      <c r="RMQ1" s="228"/>
      <c r="RMR1" s="228"/>
      <c r="RMS1" s="228"/>
      <c r="RMT1" s="228"/>
      <c r="RMU1" s="228"/>
      <c r="RMV1" s="228"/>
      <c r="RMW1" s="228"/>
      <c r="RMX1" s="228"/>
      <c r="RMY1" s="228"/>
      <c r="RMZ1" s="228"/>
      <c r="RNA1" s="228"/>
      <c r="RNB1" s="228"/>
      <c r="RNC1" s="228"/>
      <c r="RND1" s="228"/>
      <c r="RNE1" s="228"/>
      <c r="RNF1" s="228"/>
      <c r="RNG1" s="228"/>
      <c r="RNH1" s="228"/>
      <c r="RNI1" s="228"/>
      <c r="RNJ1" s="228"/>
      <c r="RNK1" s="228"/>
      <c r="RNL1" s="228"/>
      <c r="RNM1" s="228"/>
      <c r="RNN1" s="228"/>
      <c r="RNO1" s="228"/>
      <c r="RNP1" s="228"/>
      <c r="RNQ1" s="228"/>
      <c r="RNR1" s="228"/>
      <c r="RNS1" s="228"/>
      <c r="RNT1" s="228"/>
      <c r="RNU1" s="228"/>
      <c r="RNV1" s="228"/>
      <c r="RNW1" s="228"/>
      <c r="RNX1" s="228"/>
      <c r="RNY1" s="228"/>
      <c r="RNZ1" s="228"/>
      <c r="ROA1" s="228"/>
      <c r="ROB1" s="228"/>
      <c r="ROC1" s="228"/>
      <c r="ROD1" s="228"/>
      <c r="ROE1" s="228"/>
      <c r="ROF1" s="228"/>
      <c r="ROG1" s="228"/>
      <c r="ROH1" s="228"/>
      <c r="ROI1" s="228"/>
      <c r="ROJ1" s="228"/>
      <c r="ROK1" s="228"/>
      <c r="ROL1" s="228"/>
      <c r="ROM1" s="228"/>
      <c r="RON1" s="228"/>
      <c r="ROO1" s="228"/>
      <c r="ROP1" s="228"/>
      <c r="ROQ1" s="228"/>
      <c r="ROR1" s="228"/>
      <c r="ROS1" s="228"/>
      <c r="ROT1" s="228"/>
      <c r="ROU1" s="228"/>
      <c r="ROV1" s="228"/>
      <c r="ROW1" s="228"/>
      <c r="ROX1" s="228"/>
      <c r="ROY1" s="228"/>
      <c r="ROZ1" s="228"/>
      <c r="RPA1" s="228"/>
      <c r="RPB1" s="228"/>
      <c r="RPC1" s="228"/>
      <c r="RPD1" s="228"/>
      <c r="RPE1" s="228"/>
      <c r="RPF1" s="228"/>
      <c r="RPG1" s="228"/>
      <c r="RPH1" s="228"/>
      <c r="RPI1" s="228"/>
      <c r="RPJ1" s="228"/>
      <c r="RPK1" s="228"/>
      <c r="RPL1" s="228"/>
      <c r="RPM1" s="228"/>
      <c r="RPN1" s="228"/>
      <c r="RPO1" s="228"/>
      <c r="RPP1" s="228"/>
      <c r="RPQ1" s="228"/>
      <c r="RPR1" s="228"/>
      <c r="RPS1" s="228"/>
      <c r="RPT1" s="228"/>
      <c r="RPU1" s="228"/>
      <c r="RPV1" s="228"/>
      <c r="RPW1" s="228"/>
      <c r="RPX1" s="228"/>
      <c r="RPY1" s="228"/>
      <c r="RPZ1" s="228"/>
      <c r="RQA1" s="228"/>
      <c r="RQB1" s="228"/>
      <c r="RQC1" s="228"/>
      <c r="RQD1" s="228"/>
      <c r="RQE1" s="228"/>
      <c r="RQF1" s="228"/>
      <c r="RQG1" s="228"/>
      <c r="RQH1" s="228"/>
      <c r="RQI1" s="228"/>
      <c r="RQJ1" s="228"/>
      <c r="RQK1" s="228"/>
      <c r="RQL1" s="228"/>
      <c r="RQM1" s="228"/>
      <c r="RQN1" s="228"/>
      <c r="RQO1" s="228"/>
      <c r="RQP1" s="228"/>
      <c r="RQQ1" s="228"/>
      <c r="RQR1" s="228"/>
      <c r="RQS1" s="228"/>
      <c r="RQT1" s="228"/>
      <c r="RQU1" s="228"/>
      <c r="RQV1" s="228"/>
      <c r="RQW1" s="228"/>
      <c r="RQX1" s="228"/>
      <c r="RQY1" s="228"/>
      <c r="RQZ1" s="228"/>
      <c r="RRA1" s="228"/>
      <c r="RRB1" s="228"/>
      <c r="RRC1" s="228"/>
      <c r="RRD1" s="228"/>
      <c r="RRE1" s="228"/>
      <c r="RRF1" s="228"/>
      <c r="RRG1" s="228"/>
      <c r="RRH1" s="228"/>
      <c r="RRI1" s="228"/>
      <c r="RRJ1" s="228"/>
      <c r="RRK1" s="228"/>
      <c r="RRL1" s="228"/>
      <c r="RRM1" s="228"/>
      <c r="RRN1" s="228"/>
      <c r="RRO1" s="228"/>
      <c r="RRP1" s="228"/>
      <c r="RRQ1" s="228"/>
      <c r="RRR1" s="228"/>
      <c r="RRS1" s="228"/>
      <c r="RRT1" s="228"/>
      <c r="RRU1" s="228"/>
      <c r="RRV1" s="228"/>
      <c r="RRW1" s="228"/>
      <c r="RRX1" s="228"/>
      <c r="RRY1" s="228"/>
      <c r="RRZ1" s="228"/>
      <c r="RSA1" s="228"/>
      <c r="RSB1" s="228"/>
      <c r="RSC1" s="228"/>
      <c r="RSD1" s="228"/>
      <c r="RSE1" s="228"/>
      <c r="RSF1" s="228"/>
      <c r="RSG1" s="228"/>
      <c r="RSH1" s="228"/>
      <c r="RSI1" s="228"/>
      <c r="RSJ1" s="228"/>
      <c r="RSK1" s="228"/>
      <c r="RSL1" s="228"/>
      <c r="RSM1" s="228"/>
      <c r="RSN1" s="228"/>
      <c r="RSO1" s="228"/>
      <c r="RSP1" s="228"/>
      <c r="RSQ1" s="228"/>
      <c r="RSR1" s="228"/>
      <c r="RSS1" s="228"/>
      <c r="RST1" s="228"/>
      <c r="RSU1" s="228"/>
      <c r="RSV1" s="228"/>
      <c r="RSW1" s="228"/>
      <c r="RSX1" s="228"/>
      <c r="RSY1" s="228"/>
      <c r="RSZ1" s="228"/>
      <c r="RTA1" s="228"/>
      <c r="RTB1" s="228"/>
      <c r="RTC1" s="228"/>
      <c r="RTD1" s="228"/>
      <c r="RTE1" s="228"/>
      <c r="RTF1" s="228"/>
      <c r="RTG1" s="228"/>
      <c r="RTH1" s="228"/>
      <c r="RTI1" s="228"/>
      <c r="RTJ1" s="228"/>
      <c r="RTK1" s="228"/>
      <c r="RTL1" s="228"/>
      <c r="RTM1" s="228"/>
      <c r="RTN1" s="228"/>
      <c r="RTO1" s="228"/>
      <c r="RTP1" s="228"/>
      <c r="RTQ1" s="228"/>
      <c r="RTR1" s="228"/>
      <c r="RTS1" s="228"/>
      <c r="RTT1" s="228"/>
      <c r="RTU1" s="228"/>
      <c r="RTV1" s="228"/>
      <c r="RTW1" s="228"/>
      <c r="RTX1" s="228"/>
      <c r="RTY1" s="228"/>
      <c r="RTZ1" s="228"/>
      <c r="RUA1" s="228"/>
      <c r="RUB1" s="228"/>
      <c r="RUC1" s="228"/>
      <c r="RUD1" s="228"/>
      <c r="RUE1" s="228"/>
      <c r="RUF1" s="228"/>
      <c r="RUG1" s="228"/>
      <c r="RUH1" s="228"/>
      <c r="RUI1" s="228"/>
      <c r="RUJ1" s="228"/>
      <c r="RUK1" s="228"/>
      <c r="RUL1" s="228"/>
      <c r="RUM1" s="228"/>
      <c r="RUN1" s="228"/>
      <c r="RUO1" s="228"/>
      <c r="RUP1" s="228"/>
      <c r="RUQ1" s="228"/>
      <c r="RUR1" s="228"/>
      <c r="RUS1" s="228"/>
      <c r="RUT1" s="228"/>
      <c r="RUU1" s="228"/>
      <c r="RUV1" s="228"/>
      <c r="RUW1" s="228"/>
      <c r="RUX1" s="228"/>
      <c r="RUY1" s="228"/>
      <c r="RUZ1" s="228"/>
      <c r="RVA1" s="228"/>
      <c r="RVB1" s="228"/>
      <c r="RVC1" s="228"/>
      <c r="RVD1" s="228"/>
      <c r="RVE1" s="228"/>
      <c r="RVF1" s="228"/>
      <c r="RVG1" s="228"/>
      <c r="RVH1" s="228"/>
      <c r="RVI1" s="228"/>
      <c r="RVJ1" s="228"/>
      <c r="RVK1" s="228"/>
      <c r="RVL1" s="228"/>
      <c r="RVM1" s="228"/>
      <c r="RVN1" s="228"/>
      <c r="RVO1" s="228"/>
      <c r="RVP1" s="228"/>
      <c r="RVQ1" s="228"/>
      <c r="RVR1" s="228"/>
      <c r="RVS1" s="228"/>
      <c r="RVT1" s="228"/>
      <c r="RVU1" s="228"/>
      <c r="RVV1" s="228"/>
      <c r="RVW1" s="228"/>
      <c r="RVX1" s="228"/>
      <c r="RVY1" s="228"/>
      <c r="RVZ1" s="228"/>
      <c r="RWA1" s="228"/>
      <c r="RWB1" s="228"/>
      <c r="RWC1" s="228"/>
      <c r="RWD1" s="228"/>
      <c r="RWE1" s="228"/>
      <c r="RWF1" s="228"/>
      <c r="RWG1" s="228"/>
      <c r="RWH1" s="228"/>
      <c r="RWI1" s="228"/>
      <c r="RWJ1" s="228"/>
      <c r="RWK1" s="228"/>
      <c r="RWL1" s="228"/>
      <c r="RWM1" s="228"/>
      <c r="RWN1" s="228"/>
      <c r="RWO1" s="228"/>
      <c r="RWP1" s="228"/>
      <c r="RWQ1" s="228"/>
      <c r="RWR1" s="228"/>
      <c r="RWS1" s="228"/>
      <c r="RWT1" s="228"/>
      <c r="RWU1" s="228"/>
      <c r="RWV1" s="228"/>
      <c r="RWW1" s="228"/>
      <c r="RWX1" s="228"/>
      <c r="RWY1" s="228"/>
      <c r="RWZ1" s="228"/>
      <c r="RXA1" s="228"/>
      <c r="RXB1" s="228"/>
      <c r="RXC1" s="228"/>
      <c r="RXD1" s="228"/>
      <c r="RXE1" s="228"/>
      <c r="RXF1" s="228"/>
      <c r="RXG1" s="228"/>
      <c r="RXH1" s="228"/>
      <c r="RXI1" s="228"/>
      <c r="RXJ1" s="228"/>
      <c r="RXK1" s="228"/>
      <c r="RXL1" s="228"/>
      <c r="RXM1" s="228"/>
      <c r="RXN1" s="228"/>
      <c r="RXO1" s="228"/>
      <c r="RXP1" s="228"/>
      <c r="RXQ1" s="228"/>
      <c r="RXR1" s="228"/>
      <c r="RXS1" s="228"/>
      <c r="RXT1" s="228"/>
      <c r="RXU1" s="228"/>
      <c r="RXV1" s="228"/>
      <c r="RXW1" s="228"/>
      <c r="RXX1" s="228"/>
      <c r="RXY1" s="228"/>
      <c r="RXZ1" s="228"/>
      <c r="RYA1" s="228"/>
      <c r="RYB1" s="228"/>
      <c r="RYC1" s="228"/>
      <c r="RYD1" s="228"/>
      <c r="RYE1" s="228"/>
      <c r="RYF1" s="228"/>
      <c r="RYG1" s="228"/>
      <c r="RYH1" s="228"/>
      <c r="RYI1" s="228"/>
      <c r="RYJ1" s="228"/>
      <c r="RYK1" s="228"/>
      <c r="RYL1" s="228"/>
      <c r="RYM1" s="228"/>
      <c r="RYN1" s="228"/>
      <c r="RYO1" s="228"/>
      <c r="RYP1" s="228"/>
      <c r="RYQ1" s="228"/>
      <c r="RYR1" s="228"/>
      <c r="RYS1" s="228"/>
      <c r="RYT1" s="228"/>
      <c r="RYU1" s="228"/>
      <c r="RYV1" s="228"/>
      <c r="RYW1" s="228"/>
      <c r="RYX1" s="228"/>
      <c r="RYY1" s="228"/>
      <c r="RYZ1" s="228"/>
      <c r="RZA1" s="228"/>
      <c r="RZB1" s="228"/>
      <c r="RZC1" s="228"/>
      <c r="RZD1" s="228"/>
      <c r="RZE1" s="228"/>
      <c r="RZF1" s="228"/>
      <c r="RZG1" s="228"/>
      <c r="RZH1" s="228"/>
      <c r="RZI1" s="228"/>
      <c r="RZJ1" s="228"/>
      <c r="RZK1" s="228"/>
      <c r="RZL1" s="228"/>
      <c r="RZM1" s="228"/>
      <c r="RZN1" s="228"/>
      <c r="RZO1" s="228"/>
      <c r="RZP1" s="228"/>
      <c r="RZQ1" s="228"/>
      <c r="RZR1" s="228"/>
      <c r="RZS1" s="228"/>
      <c r="RZT1" s="228"/>
      <c r="RZU1" s="228"/>
      <c r="RZV1" s="228"/>
      <c r="RZW1" s="228"/>
      <c r="RZX1" s="228"/>
      <c r="RZY1" s="228"/>
      <c r="RZZ1" s="228"/>
      <c r="SAA1" s="228"/>
      <c r="SAB1" s="228"/>
      <c r="SAC1" s="228"/>
      <c r="SAD1" s="228"/>
      <c r="SAE1" s="228"/>
      <c r="SAF1" s="228"/>
      <c r="SAG1" s="228"/>
      <c r="SAH1" s="228"/>
      <c r="SAI1" s="228"/>
      <c r="SAJ1" s="228"/>
      <c r="SAK1" s="228"/>
      <c r="SAL1" s="228"/>
      <c r="SAM1" s="228"/>
      <c r="SAN1" s="228"/>
      <c r="SAO1" s="228"/>
      <c r="SAP1" s="228"/>
      <c r="SAQ1" s="228"/>
      <c r="SAR1" s="228"/>
      <c r="SAS1" s="228"/>
      <c r="SAT1" s="228"/>
      <c r="SAU1" s="228"/>
      <c r="SAV1" s="228"/>
      <c r="SAW1" s="228"/>
      <c r="SAX1" s="228"/>
      <c r="SAY1" s="228"/>
      <c r="SAZ1" s="228"/>
      <c r="SBA1" s="228"/>
      <c r="SBB1" s="228"/>
      <c r="SBC1" s="228"/>
      <c r="SBD1" s="228"/>
      <c r="SBE1" s="228"/>
      <c r="SBF1" s="228"/>
      <c r="SBG1" s="228"/>
      <c r="SBH1" s="228"/>
      <c r="SBI1" s="228"/>
      <c r="SBJ1" s="228"/>
      <c r="SBK1" s="228"/>
      <c r="SBL1" s="228"/>
      <c r="SBM1" s="228"/>
      <c r="SBN1" s="228"/>
      <c r="SBO1" s="228"/>
      <c r="SBP1" s="228"/>
      <c r="SBQ1" s="228"/>
      <c r="SBR1" s="228"/>
      <c r="SBS1" s="228"/>
      <c r="SBT1" s="228"/>
      <c r="SBU1" s="228"/>
      <c r="SBV1" s="228"/>
      <c r="SBW1" s="228"/>
      <c r="SBX1" s="228"/>
      <c r="SBY1" s="228"/>
      <c r="SBZ1" s="228"/>
      <c r="SCA1" s="228"/>
      <c r="SCB1" s="228"/>
      <c r="SCC1" s="228"/>
      <c r="SCD1" s="228"/>
      <c r="SCE1" s="228"/>
      <c r="SCF1" s="228"/>
      <c r="SCG1" s="228"/>
      <c r="SCH1" s="228"/>
      <c r="SCI1" s="228"/>
      <c r="SCJ1" s="228"/>
      <c r="SCK1" s="228"/>
      <c r="SCL1" s="228"/>
      <c r="SCM1" s="228"/>
      <c r="SCN1" s="228"/>
      <c r="SCO1" s="228"/>
      <c r="SCP1" s="228"/>
      <c r="SCQ1" s="228"/>
      <c r="SCR1" s="228"/>
      <c r="SCS1" s="228"/>
      <c r="SCT1" s="228"/>
      <c r="SCU1" s="228"/>
      <c r="SCV1" s="228"/>
      <c r="SCW1" s="228"/>
      <c r="SCX1" s="228"/>
      <c r="SCY1" s="228"/>
      <c r="SCZ1" s="228"/>
      <c r="SDA1" s="228"/>
      <c r="SDB1" s="228"/>
      <c r="SDC1" s="228"/>
      <c r="SDD1" s="228"/>
      <c r="SDE1" s="228"/>
      <c r="SDF1" s="228"/>
      <c r="SDG1" s="228"/>
      <c r="SDH1" s="228"/>
      <c r="SDI1" s="228"/>
      <c r="SDJ1" s="228"/>
      <c r="SDK1" s="228"/>
      <c r="SDL1" s="228"/>
      <c r="SDM1" s="228"/>
      <c r="SDN1" s="228"/>
      <c r="SDO1" s="228"/>
      <c r="SDP1" s="228"/>
      <c r="SDQ1" s="228"/>
      <c r="SDR1" s="228"/>
      <c r="SDS1" s="228"/>
      <c r="SDT1" s="228"/>
      <c r="SDU1" s="228"/>
      <c r="SDV1" s="228"/>
      <c r="SDW1" s="228"/>
      <c r="SDX1" s="228"/>
      <c r="SDY1" s="228"/>
      <c r="SDZ1" s="228"/>
      <c r="SEA1" s="228"/>
      <c r="SEB1" s="228"/>
      <c r="SEC1" s="228"/>
      <c r="SED1" s="228"/>
      <c r="SEE1" s="228"/>
      <c r="SEF1" s="228"/>
      <c r="SEG1" s="228"/>
      <c r="SEH1" s="228"/>
      <c r="SEI1" s="228"/>
      <c r="SEJ1" s="228"/>
      <c r="SEK1" s="228"/>
      <c r="SEL1" s="228"/>
      <c r="SEM1" s="228"/>
      <c r="SEN1" s="228"/>
      <c r="SEO1" s="228"/>
      <c r="SEP1" s="228"/>
      <c r="SEQ1" s="228"/>
      <c r="SER1" s="228"/>
      <c r="SES1" s="228"/>
      <c r="SET1" s="228"/>
      <c r="SEU1" s="228"/>
      <c r="SEV1" s="228"/>
      <c r="SEW1" s="228"/>
      <c r="SEX1" s="228"/>
      <c r="SEY1" s="228"/>
      <c r="SEZ1" s="228"/>
      <c r="SFA1" s="228"/>
      <c r="SFB1" s="228"/>
      <c r="SFC1" s="228"/>
      <c r="SFD1" s="228"/>
      <c r="SFE1" s="228"/>
      <c r="SFF1" s="228"/>
      <c r="SFG1" s="228"/>
      <c r="SFH1" s="228"/>
      <c r="SFI1" s="228"/>
      <c r="SFJ1" s="228"/>
      <c r="SFK1" s="228"/>
      <c r="SFL1" s="228"/>
      <c r="SFM1" s="228"/>
      <c r="SFN1" s="228"/>
      <c r="SFO1" s="228"/>
      <c r="SFP1" s="228"/>
      <c r="SFQ1" s="228"/>
      <c r="SFR1" s="228"/>
      <c r="SFS1" s="228"/>
      <c r="SFT1" s="228"/>
      <c r="SFU1" s="228"/>
      <c r="SFV1" s="228"/>
      <c r="SFW1" s="228"/>
      <c r="SFX1" s="228"/>
      <c r="SFY1" s="228"/>
      <c r="SFZ1" s="228"/>
      <c r="SGA1" s="228"/>
      <c r="SGB1" s="228"/>
      <c r="SGC1" s="228"/>
      <c r="SGD1" s="228"/>
      <c r="SGE1" s="228"/>
      <c r="SGF1" s="228"/>
      <c r="SGG1" s="228"/>
      <c r="SGH1" s="228"/>
      <c r="SGI1" s="228"/>
      <c r="SGJ1" s="228"/>
      <c r="SGK1" s="228"/>
      <c r="SGL1" s="228"/>
      <c r="SGM1" s="228"/>
      <c r="SGN1" s="228"/>
      <c r="SGO1" s="228"/>
      <c r="SGP1" s="228"/>
      <c r="SGQ1" s="228"/>
      <c r="SGR1" s="228"/>
      <c r="SGS1" s="228"/>
      <c r="SGT1" s="228"/>
      <c r="SGU1" s="228"/>
      <c r="SGV1" s="228"/>
      <c r="SGW1" s="228"/>
      <c r="SGX1" s="228"/>
      <c r="SGY1" s="228"/>
      <c r="SGZ1" s="228"/>
      <c r="SHA1" s="228"/>
      <c r="SHB1" s="228"/>
      <c r="SHC1" s="228"/>
      <c r="SHD1" s="228"/>
      <c r="SHE1" s="228"/>
      <c r="SHF1" s="228"/>
      <c r="SHG1" s="228"/>
      <c r="SHH1" s="228"/>
      <c r="SHI1" s="228"/>
      <c r="SHJ1" s="228"/>
      <c r="SHK1" s="228"/>
      <c r="SHL1" s="228"/>
      <c r="SHM1" s="228"/>
      <c r="SHN1" s="228"/>
      <c r="SHO1" s="228"/>
      <c r="SHP1" s="228"/>
      <c r="SHQ1" s="228"/>
      <c r="SHR1" s="228"/>
      <c r="SHS1" s="228"/>
      <c r="SHT1" s="228"/>
      <c r="SHU1" s="228"/>
      <c r="SHV1" s="228"/>
      <c r="SHW1" s="228"/>
      <c r="SHX1" s="228"/>
      <c r="SHY1" s="228"/>
      <c r="SHZ1" s="228"/>
      <c r="SIA1" s="228"/>
      <c r="SIB1" s="228"/>
      <c r="SIC1" s="228"/>
      <c r="SID1" s="228"/>
      <c r="SIE1" s="228"/>
      <c r="SIF1" s="228"/>
      <c r="SIG1" s="228"/>
      <c r="SIH1" s="228"/>
      <c r="SII1" s="228"/>
      <c r="SIJ1" s="228"/>
      <c r="SIK1" s="228"/>
      <c r="SIL1" s="228"/>
      <c r="SIM1" s="228"/>
      <c r="SIN1" s="228"/>
      <c r="SIO1" s="228"/>
      <c r="SIP1" s="228"/>
      <c r="SIQ1" s="228"/>
      <c r="SIR1" s="228"/>
      <c r="SIS1" s="228"/>
      <c r="SIT1" s="228"/>
      <c r="SIU1" s="228"/>
      <c r="SIV1" s="228"/>
      <c r="SIW1" s="228"/>
      <c r="SIX1" s="228"/>
      <c r="SIY1" s="228"/>
      <c r="SIZ1" s="228"/>
      <c r="SJA1" s="228"/>
      <c r="SJB1" s="228"/>
      <c r="SJC1" s="228"/>
      <c r="SJD1" s="228"/>
      <c r="SJE1" s="228"/>
      <c r="SJF1" s="228"/>
      <c r="SJG1" s="228"/>
      <c r="SJH1" s="228"/>
      <c r="SJI1" s="228"/>
      <c r="SJJ1" s="228"/>
      <c r="SJK1" s="228"/>
      <c r="SJL1" s="228"/>
      <c r="SJM1" s="228"/>
      <c r="SJN1" s="228"/>
      <c r="SJO1" s="228"/>
      <c r="SJP1" s="228"/>
      <c r="SJQ1" s="228"/>
      <c r="SJR1" s="228"/>
      <c r="SJS1" s="228"/>
      <c r="SJT1" s="228"/>
      <c r="SJU1" s="228"/>
      <c r="SJV1" s="228"/>
      <c r="SJW1" s="228"/>
      <c r="SJX1" s="228"/>
      <c r="SJY1" s="228"/>
      <c r="SJZ1" s="228"/>
      <c r="SKA1" s="228"/>
      <c r="SKB1" s="228"/>
      <c r="SKC1" s="228"/>
      <c r="SKD1" s="228"/>
      <c r="SKE1" s="228"/>
      <c r="SKF1" s="228"/>
      <c r="SKG1" s="228"/>
      <c r="SKH1" s="228"/>
      <c r="SKI1" s="228"/>
      <c r="SKJ1" s="228"/>
      <c r="SKK1" s="228"/>
      <c r="SKL1" s="228"/>
      <c r="SKM1" s="228"/>
      <c r="SKN1" s="228"/>
      <c r="SKO1" s="228"/>
      <c r="SKP1" s="228"/>
      <c r="SKQ1" s="228"/>
      <c r="SKR1" s="228"/>
      <c r="SKS1" s="228"/>
      <c r="SKT1" s="228"/>
      <c r="SKU1" s="228"/>
      <c r="SKV1" s="228"/>
      <c r="SKW1" s="228"/>
      <c r="SKX1" s="228"/>
      <c r="SKY1" s="228"/>
      <c r="SKZ1" s="228"/>
      <c r="SLA1" s="228"/>
      <c r="SLB1" s="228"/>
      <c r="SLC1" s="228"/>
      <c r="SLD1" s="228"/>
      <c r="SLE1" s="228"/>
      <c r="SLF1" s="228"/>
      <c r="SLG1" s="228"/>
      <c r="SLH1" s="228"/>
      <c r="SLI1" s="228"/>
      <c r="SLJ1" s="228"/>
      <c r="SLK1" s="228"/>
      <c r="SLL1" s="228"/>
      <c r="SLM1" s="228"/>
      <c r="SLN1" s="228"/>
      <c r="SLO1" s="228"/>
      <c r="SLP1" s="228"/>
      <c r="SLQ1" s="228"/>
      <c r="SLR1" s="228"/>
      <c r="SLS1" s="228"/>
      <c r="SLT1" s="228"/>
      <c r="SLU1" s="228"/>
      <c r="SLV1" s="228"/>
      <c r="SLW1" s="228"/>
      <c r="SLX1" s="228"/>
      <c r="SLY1" s="228"/>
      <c r="SLZ1" s="228"/>
      <c r="SMA1" s="228"/>
      <c r="SMB1" s="228"/>
      <c r="SMC1" s="228"/>
      <c r="SMD1" s="228"/>
      <c r="SME1" s="228"/>
      <c r="SMF1" s="228"/>
      <c r="SMG1" s="228"/>
      <c r="SMH1" s="228"/>
      <c r="SMI1" s="228"/>
      <c r="SMJ1" s="228"/>
      <c r="SMK1" s="228"/>
      <c r="SML1" s="228"/>
      <c r="SMM1" s="228"/>
      <c r="SMN1" s="228"/>
      <c r="SMO1" s="228"/>
      <c r="SMP1" s="228"/>
      <c r="SMQ1" s="228"/>
      <c r="SMR1" s="228"/>
      <c r="SMS1" s="228"/>
      <c r="SMT1" s="228"/>
      <c r="SMU1" s="228"/>
      <c r="SMV1" s="228"/>
      <c r="SMW1" s="228"/>
      <c r="SMX1" s="228"/>
      <c r="SMY1" s="228"/>
      <c r="SMZ1" s="228"/>
      <c r="SNA1" s="228"/>
      <c r="SNB1" s="228"/>
      <c r="SNC1" s="228"/>
      <c r="SND1" s="228"/>
      <c r="SNE1" s="228"/>
      <c r="SNF1" s="228"/>
      <c r="SNG1" s="228"/>
      <c r="SNH1" s="228"/>
      <c r="SNI1" s="228"/>
      <c r="SNJ1" s="228"/>
      <c r="SNK1" s="228"/>
      <c r="SNL1" s="228"/>
      <c r="SNM1" s="228"/>
      <c r="SNN1" s="228"/>
      <c r="SNO1" s="228"/>
      <c r="SNP1" s="228"/>
      <c r="SNQ1" s="228"/>
      <c r="SNR1" s="228"/>
      <c r="SNS1" s="228"/>
      <c r="SNT1" s="228"/>
      <c r="SNU1" s="228"/>
      <c r="SNV1" s="228"/>
      <c r="SNW1" s="228"/>
      <c r="SNX1" s="228"/>
      <c r="SNY1" s="228"/>
      <c r="SNZ1" s="228"/>
      <c r="SOA1" s="228"/>
      <c r="SOB1" s="228"/>
      <c r="SOC1" s="228"/>
      <c r="SOD1" s="228"/>
      <c r="SOE1" s="228"/>
      <c r="SOF1" s="228"/>
      <c r="SOG1" s="228"/>
      <c r="SOH1" s="228"/>
      <c r="SOI1" s="228"/>
      <c r="SOJ1" s="228"/>
      <c r="SOK1" s="228"/>
      <c r="SOL1" s="228"/>
      <c r="SOM1" s="228"/>
      <c r="SON1" s="228"/>
      <c r="SOO1" s="228"/>
      <c r="SOP1" s="228"/>
      <c r="SOQ1" s="228"/>
      <c r="SOR1" s="228"/>
      <c r="SOS1" s="228"/>
      <c r="SOT1" s="228"/>
      <c r="SOU1" s="228"/>
      <c r="SOV1" s="228"/>
      <c r="SOW1" s="228"/>
      <c r="SOX1" s="228"/>
      <c r="SOY1" s="228"/>
      <c r="SOZ1" s="228"/>
      <c r="SPA1" s="228"/>
      <c r="SPB1" s="228"/>
      <c r="SPC1" s="228"/>
      <c r="SPD1" s="228"/>
      <c r="SPE1" s="228"/>
      <c r="SPF1" s="228"/>
      <c r="SPG1" s="228"/>
      <c r="SPH1" s="228"/>
      <c r="SPI1" s="228"/>
      <c r="SPJ1" s="228"/>
      <c r="SPK1" s="228"/>
      <c r="SPL1" s="228"/>
      <c r="SPM1" s="228"/>
      <c r="SPN1" s="228"/>
      <c r="SPO1" s="228"/>
      <c r="SPP1" s="228"/>
      <c r="SPQ1" s="228"/>
      <c r="SPR1" s="228"/>
      <c r="SPS1" s="228"/>
      <c r="SPT1" s="228"/>
      <c r="SPU1" s="228"/>
      <c r="SPV1" s="228"/>
      <c r="SPW1" s="228"/>
      <c r="SPX1" s="228"/>
      <c r="SPY1" s="228"/>
      <c r="SPZ1" s="228"/>
      <c r="SQA1" s="228"/>
      <c r="SQB1" s="228"/>
      <c r="SQC1" s="228"/>
      <c r="SQD1" s="228"/>
      <c r="SQE1" s="228"/>
      <c r="SQF1" s="228"/>
      <c r="SQG1" s="228"/>
      <c r="SQH1" s="228"/>
      <c r="SQI1" s="228"/>
      <c r="SQJ1" s="228"/>
      <c r="SQK1" s="228"/>
      <c r="SQL1" s="228"/>
      <c r="SQM1" s="228"/>
      <c r="SQN1" s="228"/>
      <c r="SQO1" s="228"/>
      <c r="SQP1" s="228"/>
      <c r="SQQ1" s="228"/>
      <c r="SQR1" s="228"/>
      <c r="SQS1" s="228"/>
      <c r="SQT1" s="228"/>
      <c r="SQU1" s="228"/>
      <c r="SQV1" s="228"/>
      <c r="SQW1" s="228"/>
      <c r="SQX1" s="228"/>
      <c r="SQY1" s="228"/>
      <c r="SQZ1" s="228"/>
      <c r="SRA1" s="228"/>
      <c r="SRB1" s="228"/>
      <c r="SRC1" s="228"/>
      <c r="SRD1" s="228"/>
      <c r="SRE1" s="228"/>
      <c r="SRF1" s="228"/>
      <c r="SRG1" s="228"/>
      <c r="SRH1" s="228"/>
      <c r="SRI1" s="228"/>
      <c r="SRJ1" s="228"/>
      <c r="SRK1" s="228"/>
      <c r="SRL1" s="228"/>
      <c r="SRM1" s="228"/>
      <c r="SRN1" s="228"/>
      <c r="SRO1" s="228"/>
      <c r="SRP1" s="228"/>
      <c r="SRQ1" s="228"/>
      <c r="SRR1" s="228"/>
      <c r="SRS1" s="228"/>
      <c r="SRT1" s="228"/>
      <c r="SRU1" s="228"/>
      <c r="SRV1" s="228"/>
      <c r="SRW1" s="228"/>
      <c r="SRX1" s="228"/>
      <c r="SRY1" s="228"/>
      <c r="SRZ1" s="228"/>
      <c r="SSA1" s="228"/>
      <c r="SSB1" s="228"/>
      <c r="SSC1" s="228"/>
      <c r="SSD1" s="228"/>
      <c r="SSE1" s="228"/>
      <c r="SSF1" s="228"/>
      <c r="SSG1" s="228"/>
      <c r="SSH1" s="228"/>
      <c r="SSI1" s="228"/>
      <c r="SSJ1" s="228"/>
      <c r="SSK1" s="228"/>
      <c r="SSL1" s="228"/>
      <c r="SSM1" s="228"/>
      <c r="SSN1" s="228"/>
      <c r="SSO1" s="228"/>
      <c r="SSP1" s="228"/>
      <c r="SSQ1" s="228"/>
      <c r="SSR1" s="228"/>
      <c r="SSS1" s="228"/>
      <c r="SST1" s="228"/>
      <c r="SSU1" s="228"/>
      <c r="SSV1" s="228"/>
      <c r="SSW1" s="228"/>
      <c r="SSX1" s="228"/>
      <c r="SSY1" s="228"/>
      <c r="SSZ1" s="228"/>
      <c r="STA1" s="228"/>
      <c r="STB1" s="228"/>
      <c r="STC1" s="228"/>
      <c r="STD1" s="228"/>
      <c r="STE1" s="228"/>
      <c r="STF1" s="228"/>
      <c r="STG1" s="228"/>
      <c r="STH1" s="228"/>
      <c r="STI1" s="228"/>
      <c r="STJ1" s="228"/>
      <c r="STK1" s="228"/>
      <c r="STL1" s="228"/>
      <c r="STM1" s="228"/>
      <c r="STN1" s="228"/>
      <c r="STO1" s="228"/>
      <c r="STP1" s="228"/>
      <c r="STQ1" s="228"/>
      <c r="STR1" s="228"/>
      <c r="STS1" s="228"/>
      <c r="STT1" s="228"/>
      <c r="STU1" s="228"/>
      <c r="STV1" s="228"/>
      <c r="STW1" s="228"/>
      <c r="STX1" s="228"/>
      <c r="STY1" s="228"/>
      <c r="STZ1" s="228"/>
      <c r="SUA1" s="228"/>
      <c r="SUB1" s="228"/>
      <c r="SUC1" s="228"/>
      <c r="SUD1" s="228"/>
      <c r="SUE1" s="228"/>
      <c r="SUF1" s="228"/>
      <c r="SUG1" s="228"/>
      <c r="SUH1" s="228"/>
      <c r="SUI1" s="228"/>
      <c r="SUJ1" s="228"/>
      <c r="SUK1" s="228"/>
      <c r="SUL1" s="228"/>
      <c r="SUM1" s="228"/>
      <c r="SUN1" s="228"/>
      <c r="SUO1" s="228"/>
      <c r="SUP1" s="228"/>
      <c r="SUQ1" s="228"/>
      <c r="SUR1" s="228"/>
      <c r="SUS1" s="228"/>
      <c r="SUT1" s="228"/>
      <c r="SUU1" s="228"/>
      <c r="SUV1" s="228"/>
      <c r="SUW1" s="228"/>
      <c r="SUX1" s="228"/>
      <c r="SUY1" s="228"/>
      <c r="SUZ1" s="228"/>
      <c r="SVA1" s="228"/>
      <c r="SVB1" s="228"/>
      <c r="SVC1" s="228"/>
      <c r="SVD1" s="228"/>
      <c r="SVE1" s="228"/>
      <c r="SVF1" s="228"/>
      <c r="SVG1" s="228"/>
      <c r="SVH1" s="228"/>
      <c r="SVI1" s="228"/>
      <c r="SVJ1" s="228"/>
      <c r="SVK1" s="228"/>
      <c r="SVL1" s="228"/>
      <c r="SVM1" s="228"/>
      <c r="SVN1" s="228"/>
      <c r="SVO1" s="228"/>
      <c r="SVP1" s="228"/>
      <c r="SVQ1" s="228"/>
      <c r="SVR1" s="228"/>
      <c r="SVS1" s="228"/>
      <c r="SVT1" s="228"/>
      <c r="SVU1" s="228"/>
      <c r="SVV1" s="228"/>
      <c r="SVW1" s="228"/>
      <c r="SVX1" s="228"/>
      <c r="SVY1" s="228"/>
      <c r="SVZ1" s="228"/>
      <c r="SWA1" s="228"/>
      <c r="SWB1" s="228"/>
      <c r="SWC1" s="228"/>
      <c r="SWD1" s="228"/>
      <c r="SWE1" s="228"/>
      <c r="SWF1" s="228"/>
      <c r="SWG1" s="228"/>
      <c r="SWH1" s="228"/>
      <c r="SWI1" s="228"/>
      <c r="SWJ1" s="228"/>
      <c r="SWK1" s="228"/>
      <c r="SWL1" s="228"/>
      <c r="SWM1" s="228"/>
      <c r="SWN1" s="228"/>
      <c r="SWO1" s="228"/>
      <c r="SWP1" s="228"/>
      <c r="SWQ1" s="228"/>
      <c r="SWR1" s="228"/>
      <c r="SWS1" s="228"/>
      <c r="SWT1" s="228"/>
      <c r="SWU1" s="228"/>
      <c r="SWV1" s="228"/>
      <c r="SWW1" s="228"/>
      <c r="SWX1" s="228"/>
      <c r="SWY1" s="228"/>
      <c r="SWZ1" s="228"/>
      <c r="SXA1" s="228"/>
      <c r="SXB1" s="228"/>
      <c r="SXC1" s="228"/>
      <c r="SXD1" s="228"/>
      <c r="SXE1" s="228"/>
      <c r="SXF1" s="228"/>
      <c r="SXG1" s="228"/>
      <c r="SXH1" s="228"/>
      <c r="SXI1" s="228"/>
      <c r="SXJ1" s="228"/>
      <c r="SXK1" s="228"/>
      <c r="SXL1" s="228"/>
      <c r="SXM1" s="228"/>
      <c r="SXN1" s="228"/>
      <c r="SXO1" s="228"/>
      <c r="SXP1" s="228"/>
      <c r="SXQ1" s="228"/>
      <c r="SXR1" s="228"/>
      <c r="SXS1" s="228"/>
      <c r="SXT1" s="228"/>
      <c r="SXU1" s="228"/>
      <c r="SXV1" s="228"/>
      <c r="SXW1" s="228"/>
      <c r="SXX1" s="228"/>
      <c r="SXY1" s="228"/>
      <c r="SXZ1" s="228"/>
      <c r="SYA1" s="228"/>
      <c r="SYB1" s="228"/>
      <c r="SYC1" s="228"/>
      <c r="SYD1" s="228"/>
      <c r="SYE1" s="228"/>
      <c r="SYF1" s="228"/>
      <c r="SYG1" s="228"/>
      <c r="SYH1" s="228"/>
      <c r="SYI1" s="228"/>
      <c r="SYJ1" s="228"/>
      <c r="SYK1" s="228"/>
      <c r="SYL1" s="228"/>
      <c r="SYM1" s="228"/>
      <c r="SYN1" s="228"/>
      <c r="SYO1" s="228"/>
      <c r="SYP1" s="228"/>
      <c r="SYQ1" s="228"/>
      <c r="SYR1" s="228"/>
      <c r="SYS1" s="228"/>
      <c r="SYT1" s="228"/>
      <c r="SYU1" s="228"/>
      <c r="SYV1" s="228"/>
      <c r="SYW1" s="228"/>
      <c r="SYX1" s="228"/>
      <c r="SYY1" s="228"/>
      <c r="SYZ1" s="228"/>
      <c r="SZA1" s="228"/>
      <c r="SZB1" s="228"/>
      <c r="SZC1" s="228"/>
      <c r="SZD1" s="228"/>
      <c r="SZE1" s="228"/>
      <c r="SZF1" s="228"/>
      <c r="SZG1" s="228"/>
      <c r="SZH1" s="228"/>
      <c r="SZI1" s="228"/>
      <c r="SZJ1" s="228"/>
      <c r="SZK1" s="228"/>
      <c r="SZL1" s="228"/>
      <c r="SZM1" s="228"/>
      <c r="SZN1" s="228"/>
      <c r="SZO1" s="228"/>
      <c r="SZP1" s="228"/>
      <c r="SZQ1" s="228"/>
      <c r="SZR1" s="228"/>
      <c r="SZS1" s="228"/>
      <c r="SZT1" s="228"/>
      <c r="SZU1" s="228"/>
      <c r="SZV1" s="228"/>
      <c r="SZW1" s="228"/>
      <c r="SZX1" s="228"/>
      <c r="SZY1" s="228"/>
      <c r="SZZ1" s="228"/>
      <c r="TAA1" s="228"/>
      <c r="TAB1" s="228"/>
      <c r="TAC1" s="228"/>
      <c r="TAD1" s="228"/>
      <c r="TAE1" s="228"/>
      <c r="TAF1" s="228"/>
      <c r="TAG1" s="228"/>
      <c r="TAH1" s="228"/>
      <c r="TAI1" s="228"/>
      <c r="TAJ1" s="228"/>
      <c r="TAK1" s="228"/>
      <c r="TAL1" s="228"/>
      <c r="TAM1" s="228"/>
      <c r="TAN1" s="228"/>
      <c r="TAO1" s="228"/>
      <c r="TAP1" s="228"/>
      <c r="TAQ1" s="228"/>
      <c r="TAR1" s="228"/>
      <c r="TAS1" s="228"/>
      <c r="TAT1" s="228"/>
      <c r="TAU1" s="228"/>
      <c r="TAV1" s="228"/>
      <c r="TAW1" s="228"/>
      <c r="TAX1" s="228"/>
      <c r="TAY1" s="228"/>
      <c r="TAZ1" s="228"/>
      <c r="TBA1" s="228"/>
      <c r="TBB1" s="228"/>
      <c r="TBC1" s="228"/>
      <c r="TBD1" s="228"/>
      <c r="TBE1" s="228"/>
      <c r="TBF1" s="228"/>
      <c r="TBG1" s="228"/>
      <c r="TBH1" s="228"/>
      <c r="TBI1" s="228"/>
      <c r="TBJ1" s="228"/>
      <c r="TBK1" s="228"/>
      <c r="TBL1" s="228"/>
      <c r="TBM1" s="228"/>
      <c r="TBN1" s="228"/>
      <c r="TBO1" s="228"/>
      <c r="TBP1" s="228"/>
      <c r="TBQ1" s="228"/>
      <c r="TBR1" s="228"/>
      <c r="TBS1" s="228"/>
      <c r="TBT1" s="228"/>
      <c r="TBU1" s="228"/>
      <c r="TBV1" s="228"/>
      <c r="TBW1" s="228"/>
      <c r="TBX1" s="228"/>
      <c r="TBY1" s="228"/>
      <c r="TBZ1" s="228"/>
      <c r="TCA1" s="228"/>
      <c r="TCB1" s="228"/>
      <c r="TCC1" s="228"/>
      <c r="TCD1" s="228"/>
      <c r="TCE1" s="228"/>
      <c r="TCF1" s="228"/>
      <c r="TCG1" s="228"/>
      <c r="TCH1" s="228"/>
      <c r="TCI1" s="228"/>
      <c r="TCJ1" s="228"/>
      <c r="TCK1" s="228"/>
      <c r="TCL1" s="228"/>
      <c r="TCM1" s="228"/>
      <c r="TCN1" s="228"/>
      <c r="TCO1" s="228"/>
      <c r="TCP1" s="228"/>
      <c r="TCQ1" s="228"/>
      <c r="TCR1" s="228"/>
      <c r="TCS1" s="228"/>
      <c r="TCT1" s="228"/>
      <c r="TCU1" s="228"/>
      <c r="TCV1" s="228"/>
      <c r="TCW1" s="228"/>
      <c r="TCX1" s="228"/>
      <c r="TCY1" s="228"/>
      <c r="TCZ1" s="228"/>
      <c r="TDA1" s="228"/>
      <c r="TDB1" s="228"/>
      <c r="TDC1" s="228"/>
      <c r="TDD1" s="228"/>
      <c r="TDE1" s="228"/>
      <c r="TDF1" s="228"/>
      <c r="TDG1" s="228"/>
      <c r="TDH1" s="228"/>
      <c r="TDI1" s="228"/>
      <c r="TDJ1" s="228"/>
      <c r="TDK1" s="228"/>
      <c r="TDL1" s="228"/>
      <c r="TDM1" s="228"/>
      <c r="TDN1" s="228"/>
      <c r="TDO1" s="228"/>
      <c r="TDP1" s="228"/>
      <c r="TDQ1" s="228"/>
      <c r="TDR1" s="228"/>
      <c r="TDS1" s="228"/>
      <c r="TDT1" s="228"/>
      <c r="TDU1" s="228"/>
      <c r="TDV1" s="228"/>
      <c r="TDW1" s="228"/>
      <c r="TDX1" s="228"/>
      <c r="TDY1" s="228"/>
      <c r="TDZ1" s="228"/>
      <c r="TEA1" s="228"/>
      <c r="TEB1" s="228"/>
      <c r="TEC1" s="228"/>
      <c r="TED1" s="228"/>
      <c r="TEE1" s="228"/>
      <c r="TEF1" s="228"/>
      <c r="TEG1" s="228"/>
      <c r="TEH1" s="228"/>
      <c r="TEI1" s="228"/>
      <c r="TEJ1" s="228"/>
      <c r="TEK1" s="228"/>
      <c r="TEL1" s="228"/>
      <c r="TEM1" s="228"/>
      <c r="TEN1" s="228"/>
      <c r="TEO1" s="228"/>
      <c r="TEP1" s="228"/>
      <c r="TEQ1" s="228"/>
      <c r="TER1" s="228"/>
      <c r="TES1" s="228"/>
      <c r="TET1" s="228"/>
      <c r="TEU1" s="228"/>
      <c r="TEV1" s="228"/>
      <c r="TEW1" s="228"/>
      <c r="TEX1" s="228"/>
      <c r="TEY1" s="228"/>
      <c r="TEZ1" s="228"/>
      <c r="TFA1" s="228"/>
      <c r="TFB1" s="228"/>
      <c r="TFC1" s="228"/>
      <c r="TFD1" s="228"/>
      <c r="TFE1" s="228"/>
      <c r="TFF1" s="228"/>
      <c r="TFG1" s="228"/>
      <c r="TFH1" s="228"/>
      <c r="TFI1" s="228"/>
      <c r="TFJ1" s="228"/>
      <c r="TFK1" s="228"/>
      <c r="TFL1" s="228"/>
      <c r="TFM1" s="228"/>
      <c r="TFN1" s="228"/>
      <c r="TFO1" s="228"/>
      <c r="TFP1" s="228"/>
      <c r="TFQ1" s="228"/>
      <c r="TFR1" s="228"/>
      <c r="TFS1" s="228"/>
      <c r="TFT1" s="228"/>
      <c r="TFU1" s="228"/>
      <c r="TFV1" s="228"/>
      <c r="TFW1" s="228"/>
      <c r="TFX1" s="228"/>
      <c r="TFY1" s="228"/>
      <c r="TFZ1" s="228"/>
      <c r="TGA1" s="228"/>
      <c r="TGB1" s="228"/>
      <c r="TGC1" s="228"/>
      <c r="TGD1" s="228"/>
      <c r="TGE1" s="228"/>
      <c r="TGF1" s="228"/>
      <c r="TGG1" s="228"/>
      <c r="TGH1" s="228"/>
      <c r="TGI1" s="228"/>
      <c r="TGJ1" s="228"/>
      <c r="TGK1" s="228"/>
      <c r="TGL1" s="228"/>
      <c r="TGM1" s="228"/>
      <c r="TGN1" s="228"/>
      <c r="TGO1" s="228"/>
      <c r="TGP1" s="228"/>
      <c r="TGQ1" s="228"/>
      <c r="TGR1" s="228"/>
      <c r="TGS1" s="228"/>
      <c r="TGT1" s="228"/>
      <c r="TGU1" s="228"/>
      <c r="TGV1" s="228"/>
      <c r="TGW1" s="228"/>
      <c r="TGX1" s="228"/>
      <c r="TGY1" s="228"/>
      <c r="TGZ1" s="228"/>
      <c r="THA1" s="228"/>
      <c r="THB1" s="228"/>
      <c r="THC1" s="228"/>
      <c r="THD1" s="228"/>
      <c r="THE1" s="228"/>
      <c r="THF1" s="228"/>
      <c r="THG1" s="228"/>
      <c r="THH1" s="228"/>
      <c r="THI1" s="228"/>
      <c r="THJ1" s="228"/>
      <c r="THK1" s="228"/>
      <c r="THL1" s="228"/>
      <c r="THM1" s="228"/>
      <c r="THN1" s="228"/>
      <c r="THO1" s="228"/>
      <c r="THP1" s="228"/>
      <c r="THQ1" s="228"/>
      <c r="THR1" s="228"/>
      <c r="THS1" s="228"/>
      <c r="THT1" s="228"/>
      <c r="THU1" s="228"/>
      <c r="THV1" s="228"/>
      <c r="THW1" s="228"/>
      <c r="THX1" s="228"/>
      <c r="THY1" s="228"/>
      <c r="THZ1" s="228"/>
      <c r="TIA1" s="228"/>
      <c r="TIB1" s="228"/>
      <c r="TIC1" s="228"/>
      <c r="TID1" s="228"/>
      <c r="TIE1" s="228"/>
      <c r="TIF1" s="228"/>
      <c r="TIG1" s="228"/>
      <c r="TIH1" s="228"/>
      <c r="TII1" s="228"/>
      <c r="TIJ1" s="228"/>
      <c r="TIK1" s="228"/>
      <c r="TIL1" s="228"/>
      <c r="TIM1" s="228"/>
      <c r="TIN1" s="228"/>
      <c r="TIO1" s="228"/>
      <c r="TIP1" s="228"/>
      <c r="TIQ1" s="228"/>
      <c r="TIR1" s="228"/>
      <c r="TIS1" s="228"/>
      <c r="TIT1" s="228"/>
      <c r="TIU1" s="228"/>
      <c r="TIV1" s="228"/>
      <c r="TIW1" s="228"/>
      <c r="TIX1" s="228"/>
      <c r="TIY1" s="228"/>
      <c r="TIZ1" s="228"/>
      <c r="TJA1" s="228"/>
      <c r="TJB1" s="228"/>
      <c r="TJC1" s="228"/>
      <c r="TJD1" s="228"/>
      <c r="TJE1" s="228"/>
      <c r="TJF1" s="228"/>
      <c r="TJG1" s="228"/>
      <c r="TJH1" s="228"/>
      <c r="TJI1" s="228"/>
      <c r="TJJ1" s="228"/>
      <c r="TJK1" s="228"/>
      <c r="TJL1" s="228"/>
      <c r="TJM1" s="228"/>
      <c r="TJN1" s="228"/>
      <c r="TJO1" s="228"/>
      <c r="TJP1" s="228"/>
      <c r="TJQ1" s="228"/>
      <c r="TJR1" s="228"/>
      <c r="TJS1" s="228"/>
      <c r="TJT1" s="228"/>
      <c r="TJU1" s="228"/>
      <c r="TJV1" s="228"/>
      <c r="TJW1" s="228"/>
      <c r="TJX1" s="228"/>
      <c r="TJY1" s="228"/>
      <c r="TJZ1" s="228"/>
      <c r="TKA1" s="228"/>
      <c r="TKB1" s="228"/>
      <c r="TKC1" s="228"/>
      <c r="TKD1" s="228"/>
      <c r="TKE1" s="228"/>
      <c r="TKF1" s="228"/>
      <c r="TKG1" s="228"/>
      <c r="TKH1" s="228"/>
      <c r="TKI1" s="228"/>
      <c r="TKJ1" s="228"/>
      <c r="TKK1" s="228"/>
      <c r="TKL1" s="228"/>
      <c r="TKM1" s="228"/>
      <c r="TKN1" s="228"/>
      <c r="TKO1" s="228"/>
      <c r="TKP1" s="228"/>
      <c r="TKQ1" s="228"/>
      <c r="TKR1" s="228"/>
      <c r="TKS1" s="228"/>
      <c r="TKT1" s="228"/>
      <c r="TKU1" s="228"/>
      <c r="TKV1" s="228"/>
      <c r="TKW1" s="228"/>
      <c r="TKX1" s="228"/>
      <c r="TKY1" s="228"/>
      <c r="TKZ1" s="228"/>
      <c r="TLA1" s="228"/>
      <c r="TLB1" s="228"/>
      <c r="TLC1" s="228"/>
      <c r="TLD1" s="228"/>
      <c r="TLE1" s="228"/>
      <c r="TLF1" s="228"/>
      <c r="TLG1" s="228"/>
      <c r="TLH1" s="228"/>
      <c r="TLI1" s="228"/>
      <c r="TLJ1" s="228"/>
      <c r="TLK1" s="228"/>
      <c r="TLL1" s="228"/>
      <c r="TLM1" s="228"/>
      <c r="TLN1" s="228"/>
      <c r="TLO1" s="228"/>
      <c r="TLP1" s="228"/>
      <c r="TLQ1" s="228"/>
      <c r="TLR1" s="228"/>
      <c r="TLS1" s="228"/>
      <c r="TLT1" s="228"/>
      <c r="TLU1" s="228"/>
      <c r="TLV1" s="228"/>
      <c r="TLW1" s="228"/>
      <c r="TLX1" s="228"/>
      <c r="TLY1" s="228"/>
      <c r="TLZ1" s="228"/>
      <c r="TMA1" s="228"/>
      <c r="TMB1" s="228"/>
      <c r="TMC1" s="228"/>
      <c r="TMD1" s="228"/>
      <c r="TME1" s="228"/>
      <c r="TMF1" s="228"/>
      <c r="TMG1" s="228"/>
      <c r="TMH1" s="228"/>
      <c r="TMI1" s="228"/>
      <c r="TMJ1" s="228"/>
      <c r="TMK1" s="228"/>
      <c r="TML1" s="228"/>
      <c r="TMM1" s="228"/>
      <c r="TMN1" s="228"/>
      <c r="TMO1" s="228"/>
      <c r="TMP1" s="228"/>
      <c r="TMQ1" s="228"/>
      <c r="TMR1" s="228"/>
      <c r="TMS1" s="228"/>
      <c r="TMT1" s="228"/>
      <c r="TMU1" s="228"/>
      <c r="TMV1" s="228"/>
      <c r="TMW1" s="228"/>
      <c r="TMX1" s="228"/>
      <c r="TMY1" s="228"/>
      <c r="TMZ1" s="228"/>
      <c r="TNA1" s="228"/>
      <c r="TNB1" s="228"/>
      <c r="TNC1" s="228"/>
      <c r="TND1" s="228"/>
      <c r="TNE1" s="228"/>
      <c r="TNF1" s="228"/>
      <c r="TNG1" s="228"/>
      <c r="TNH1" s="228"/>
      <c r="TNI1" s="228"/>
      <c r="TNJ1" s="228"/>
      <c r="TNK1" s="228"/>
      <c r="TNL1" s="228"/>
      <c r="TNM1" s="228"/>
      <c r="TNN1" s="228"/>
      <c r="TNO1" s="228"/>
      <c r="TNP1" s="228"/>
      <c r="TNQ1" s="228"/>
      <c r="TNR1" s="228"/>
      <c r="TNS1" s="228"/>
      <c r="TNT1" s="228"/>
      <c r="TNU1" s="228"/>
      <c r="TNV1" s="228"/>
      <c r="TNW1" s="228"/>
      <c r="TNX1" s="228"/>
      <c r="TNY1" s="228"/>
      <c r="TNZ1" s="228"/>
      <c r="TOA1" s="228"/>
      <c r="TOB1" s="228"/>
      <c r="TOC1" s="228"/>
      <c r="TOD1" s="228"/>
      <c r="TOE1" s="228"/>
      <c r="TOF1" s="228"/>
      <c r="TOG1" s="228"/>
      <c r="TOH1" s="228"/>
      <c r="TOI1" s="228"/>
      <c r="TOJ1" s="228"/>
      <c r="TOK1" s="228"/>
      <c r="TOL1" s="228"/>
      <c r="TOM1" s="228"/>
      <c r="TON1" s="228"/>
      <c r="TOO1" s="228"/>
      <c r="TOP1" s="228"/>
      <c r="TOQ1" s="228"/>
      <c r="TOR1" s="228"/>
      <c r="TOS1" s="228"/>
      <c r="TOT1" s="228"/>
      <c r="TOU1" s="228"/>
      <c r="TOV1" s="228"/>
      <c r="TOW1" s="228"/>
      <c r="TOX1" s="228"/>
      <c r="TOY1" s="228"/>
      <c r="TOZ1" s="228"/>
      <c r="TPA1" s="228"/>
      <c r="TPB1" s="228"/>
      <c r="TPC1" s="228"/>
      <c r="TPD1" s="228"/>
      <c r="TPE1" s="228"/>
      <c r="TPF1" s="228"/>
      <c r="TPG1" s="228"/>
      <c r="TPH1" s="228"/>
      <c r="TPI1" s="228"/>
      <c r="TPJ1" s="228"/>
      <c r="TPK1" s="228"/>
      <c r="TPL1" s="228"/>
      <c r="TPM1" s="228"/>
      <c r="TPN1" s="228"/>
      <c r="TPO1" s="228"/>
      <c r="TPP1" s="228"/>
      <c r="TPQ1" s="228"/>
      <c r="TPR1" s="228"/>
      <c r="TPS1" s="228"/>
      <c r="TPT1" s="228"/>
      <c r="TPU1" s="228"/>
      <c r="TPV1" s="228"/>
      <c r="TPW1" s="228"/>
      <c r="TPX1" s="228"/>
      <c r="TPY1" s="228"/>
      <c r="TPZ1" s="228"/>
      <c r="TQA1" s="228"/>
      <c r="TQB1" s="228"/>
      <c r="TQC1" s="228"/>
      <c r="TQD1" s="228"/>
      <c r="TQE1" s="228"/>
      <c r="TQF1" s="228"/>
      <c r="TQG1" s="228"/>
      <c r="TQH1" s="228"/>
      <c r="TQI1" s="228"/>
      <c r="TQJ1" s="228"/>
      <c r="TQK1" s="228"/>
      <c r="TQL1" s="228"/>
      <c r="TQM1" s="228"/>
      <c r="TQN1" s="228"/>
      <c r="TQO1" s="228"/>
      <c r="TQP1" s="228"/>
      <c r="TQQ1" s="228"/>
      <c r="TQR1" s="228"/>
      <c r="TQS1" s="228"/>
      <c r="TQT1" s="228"/>
      <c r="TQU1" s="228"/>
      <c r="TQV1" s="228"/>
      <c r="TQW1" s="228"/>
      <c r="TQX1" s="228"/>
      <c r="TQY1" s="228"/>
      <c r="TQZ1" s="228"/>
      <c r="TRA1" s="228"/>
      <c r="TRB1" s="228"/>
      <c r="TRC1" s="228"/>
      <c r="TRD1" s="228"/>
      <c r="TRE1" s="228"/>
      <c r="TRF1" s="228"/>
      <c r="TRG1" s="228"/>
      <c r="TRH1" s="228"/>
      <c r="TRI1" s="228"/>
      <c r="TRJ1" s="228"/>
      <c r="TRK1" s="228"/>
      <c r="TRL1" s="228"/>
      <c r="TRM1" s="228"/>
      <c r="TRN1" s="228"/>
      <c r="TRO1" s="228"/>
      <c r="TRP1" s="228"/>
      <c r="TRQ1" s="228"/>
      <c r="TRR1" s="228"/>
      <c r="TRS1" s="228"/>
      <c r="TRT1" s="228"/>
      <c r="TRU1" s="228"/>
      <c r="TRV1" s="228"/>
      <c r="TRW1" s="228"/>
      <c r="TRX1" s="228"/>
      <c r="TRY1" s="228"/>
      <c r="TRZ1" s="228"/>
      <c r="TSA1" s="228"/>
      <c r="TSB1" s="228"/>
      <c r="TSC1" s="228"/>
      <c r="TSD1" s="228"/>
      <c r="TSE1" s="228"/>
      <c r="TSF1" s="228"/>
      <c r="TSG1" s="228"/>
      <c r="TSH1" s="228"/>
      <c r="TSI1" s="228"/>
      <c r="TSJ1" s="228"/>
      <c r="TSK1" s="228"/>
      <c r="TSL1" s="228"/>
      <c r="TSM1" s="228"/>
      <c r="TSN1" s="228"/>
      <c r="TSO1" s="228"/>
      <c r="TSP1" s="228"/>
      <c r="TSQ1" s="228"/>
      <c r="TSR1" s="228"/>
      <c r="TSS1" s="228"/>
      <c r="TST1" s="228"/>
      <c r="TSU1" s="228"/>
      <c r="TSV1" s="228"/>
      <c r="TSW1" s="228"/>
      <c r="TSX1" s="228"/>
      <c r="TSY1" s="228"/>
      <c r="TSZ1" s="228"/>
      <c r="TTA1" s="228"/>
      <c r="TTB1" s="228"/>
      <c r="TTC1" s="228"/>
      <c r="TTD1" s="228"/>
      <c r="TTE1" s="228"/>
      <c r="TTF1" s="228"/>
      <c r="TTG1" s="228"/>
      <c r="TTH1" s="228"/>
      <c r="TTI1" s="228"/>
      <c r="TTJ1" s="228"/>
      <c r="TTK1" s="228"/>
      <c r="TTL1" s="228"/>
      <c r="TTM1" s="228"/>
      <c r="TTN1" s="228"/>
      <c r="TTO1" s="228"/>
      <c r="TTP1" s="228"/>
      <c r="TTQ1" s="228"/>
      <c r="TTR1" s="228"/>
      <c r="TTS1" s="228"/>
      <c r="TTT1" s="228"/>
      <c r="TTU1" s="228"/>
      <c r="TTV1" s="228"/>
      <c r="TTW1" s="228"/>
      <c r="TTX1" s="228"/>
      <c r="TTY1" s="228"/>
      <c r="TTZ1" s="228"/>
      <c r="TUA1" s="228"/>
      <c r="TUB1" s="228"/>
      <c r="TUC1" s="228"/>
      <c r="TUD1" s="228"/>
      <c r="TUE1" s="228"/>
      <c r="TUF1" s="228"/>
      <c r="TUG1" s="228"/>
      <c r="TUH1" s="228"/>
      <c r="TUI1" s="228"/>
      <c r="TUJ1" s="228"/>
      <c r="TUK1" s="228"/>
      <c r="TUL1" s="228"/>
      <c r="TUM1" s="228"/>
      <c r="TUN1" s="228"/>
      <c r="TUO1" s="228"/>
      <c r="TUP1" s="228"/>
      <c r="TUQ1" s="228"/>
      <c r="TUR1" s="228"/>
      <c r="TUS1" s="228"/>
      <c r="TUT1" s="228"/>
      <c r="TUU1" s="228"/>
      <c r="TUV1" s="228"/>
      <c r="TUW1" s="228"/>
      <c r="TUX1" s="228"/>
      <c r="TUY1" s="228"/>
      <c r="TUZ1" s="228"/>
      <c r="TVA1" s="228"/>
      <c r="TVB1" s="228"/>
      <c r="TVC1" s="228"/>
      <c r="TVD1" s="228"/>
      <c r="TVE1" s="228"/>
      <c r="TVF1" s="228"/>
      <c r="TVG1" s="228"/>
      <c r="TVH1" s="228"/>
      <c r="TVI1" s="228"/>
      <c r="TVJ1" s="228"/>
      <c r="TVK1" s="228"/>
      <c r="TVL1" s="228"/>
      <c r="TVM1" s="228"/>
      <c r="TVN1" s="228"/>
      <c r="TVO1" s="228"/>
      <c r="TVP1" s="228"/>
      <c r="TVQ1" s="228"/>
      <c r="TVR1" s="228"/>
      <c r="TVS1" s="228"/>
      <c r="TVT1" s="228"/>
      <c r="TVU1" s="228"/>
      <c r="TVV1" s="228"/>
      <c r="TVW1" s="228"/>
      <c r="TVX1" s="228"/>
      <c r="TVY1" s="228"/>
      <c r="TVZ1" s="228"/>
      <c r="TWA1" s="228"/>
      <c r="TWB1" s="228"/>
      <c r="TWC1" s="228"/>
      <c r="TWD1" s="228"/>
      <c r="TWE1" s="228"/>
      <c r="TWF1" s="228"/>
      <c r="TWG1" s="228"/>
      <c r="TWH1" s="228"/>
      <c r="TWI1" s="228"/>
      <c r="TWJ1" s="228"/>
      <c r="TWK1" s="228"/>
      <c r="TWL1" s="228"/>
      <c r="TWM1" s="228"/>
      <c r="TWN1" s="228"/>
      <c r="TWO1" s="228"/>
      <c r="TWP1" s="228"/>
      <c r="TWQ1" s="228"/>
      <c r="TWR1" s="228"/>
      <c r="TWS1" s="228"/>
      <c r="TWT1" s="228"/>
      <c r="TWU1" s="228"/>
      <c r="TWV1" s="228"/>
      <c r="TWW1" s="228"/>
      <c r="TWX1" s="228"/>
      <c r="TWY1" s="228"/>
      <c r="TWZ1" s="228"/>
      <c r="TXA1" s="228"/>
      <c r="TXB1" s="228"/>
      <c r="TXC1" s="228"/>
      <c r="TXD1" s="228"/>
      <c r="TXE1" s="228"/>
      <c r="TXF1" s="228"/>
      <c r="TXG1" s="228"/>
      <c r="TXH1" s="228"/>
      <c r="TXI1" s="228"/>
      <c r="TXJ1" s="228"/>
      <c r="TXK1" s="228"/>
      <c r="TXL1" s="228"/>
      <c r="TXM1" s="228"/>
      <c r="TXN1" s="228"/>
      <c r="TXO1" s="228"/>
      <c r="TXP1" s="228"/>
      <c r="TXQ1" s="228"/>
      <c r="TXR1" s="228"/>
      <c r="TXS1" s="228"/>
      <c r="TXT1" s="228"/>
      <c r="TXU1" s="228"/>
      <c r="TXV1" s="228"/>
      <c r="TXW1" s="228"/>
      <c r="TXX1" s="228"/>
      <c r="TXY1" s="228"/>
      <c r="TXZ1" s="228"/>
      <c r="TYA1" s="228"/>
      <c r="TYB1" s="228"/>
      <c r="TYC1" s="228"/>
      <c r="TYD1" s="228"/>
      <c r="TYE1" s="228"/>
      <c r="TYF1" s="228"/>
      <c r="TYG1" s="228"/>
      <c r="TYH1" s="228"/>
      <c r="TYI1" s="228"/>
      <c r="TYJ1" s="228"/>
      <c r="TYK1" s="228"/>
      <c r="TYL1" s="228"/>
      <c r="TYM1" s="228"/>
      <c r="TYN1" s="228"/>
      <c r="TYO1" s="228"/>
      <c r="TYP1" s="228"/>
      <c r="TYQ1" s="228"/>
      <c r="TYR1" s="228"/>
      <c r="TYS1" s="228"/>
      <c r="TYT1" s="228"/>
      <c r="TYU1" s="228"/>
      <c r="TYV1" s="228"/>
      <c r="TYW1" s="228"/>
      <c r="TYX1" s="228"/>
      <c r="TYY1" s="228"/>
      <c r="TYZ1" s="228"/>
      <c r="TZA1" s="228"/>
      <c r="TZB1" s="228"/>
      <c r="TZC1" s="228"/>
      <c r="TZD1" s="228"/>
      <c r="TZE1" s="228"/>
      <c r="TZF1" s="228"/>
      <c r="TZG1" s="228"/>
      <c r="TZH1" s="228"/>
      <c r="TZI1" s="228"/>
      <c r="TZJ1" s="228"/>
      <c r="TZK1" s="228"/>
      <c r="TZL1" s="228"/>
      <c r="TZM1" s="228"/>
      <c r="TZN1" s="228"/>
      <c r="TZO1" s="228"/>
      <c r="TZP1" s="228"/>
      <c r="TZQ1" s="228"/>
      <c r="TZR1" s="228"/>
      <c r="TZS1" s="228"/>
      <c r="TZT1" s="228"/>
      <c r="TZU1" s="228"/>
      <c r="TZV1" s="228"/>
      <c r="TZW1" s="228"/>
      <c r="TZX1" s="228"/>
      <c r="TZY1" s="228"/>
      <c r="TZZ1" s="228"/>
      <c r="UAA1" s="228"/>
      <c r="UAB1" s="228"/>
      <c r="UAC1" s="228"/>
      <c r="UAD1" s="228"/>
      <c r="UAE1" s="228"/>
      <c r="UAF1" s="228"/>
      <c r="UAG1" s="228"/>
      <c r="UAH1" s="228"/>
      <c r="UAI1" s="228"/>
      <c r="UAJ1" s="228"/>
      <c r="UAK1" s="228"/>
      <c r="UAL1" s="228"/>
      <c r="UAM1" s="228"/>
      <c r="UAN1" s="228"/>
      <c r="UAO1" s="228"/>
      <c r="UAP1" s="228"/>
      <c r="UAQ1" s="228"/>
      <c r="UAR1" s="228"/>
      <c r="UAS1" s="228"/>
      <c r="UAT1" s="228"/>
      <c r="UAU1" s="228"/>
      <c r="UAV1" s="228"/>
      <c r="UAW1" s="228"/>
      <c r="UAX1" s="228"/>
      <c r="UAY1" s="228"/>
      <c r="UAZ1" s="228"/>
      <c r="UBA1" s="228"/>
      <c r="UBB1" s="228"/>
      <c r="UBC1" s="228"/>
      <c r="UBD1" s="228"/>
      <c r="UBE1" s="228"/>
      <c r="UBF1" s="228"/>
      <c r="UBG1" s="228"/>
      <c r="UBH1" s="228"/>
      <c r="UBI1" s="228"/>
      <c r="UBJ1" s="228"/>
      <c r="UBK1" s="228"/>
      <c r="UBL1" s="228"/>
      <c r="UBM1" s="228"/>
      <c r="UBN1" s="228"/>
      <c r="UBO1" s="228"/>
      <c r="UBP1" s="228"/>
      <c r="UBQ1" s="228"/>
      <c r="UBR1" s="228"/>
      <c r="UBS1" s="228"/>
      <c r="UBT1" s="228"/>
      <c r="UBU1" s="228"/>
      <c r="UBV1" s="228"/>
      <c r="UBW1" s="228"/>
      <c r="UBX1" s="228"/>
      <c r="UBY1" s="228"/>
      <c r="UBZ1" s="228"/>
      <c r="UCA1" s="228"/>
      <c r="UCB1" s="228"/>
      <c r="UCC1" s="228"/>
      <c r="UCD1" s="228"/>
      <c r="UCE1" s="228"/>
      <c r="UCF1" s="228"/>
      <c r="UCG1" s="228"/>
      <c r="UCH1" s="228"/>
      <c r="UCI1" s="228"/>
      <c r="UCJ1" s="228"/>
      <c r="UCK1" s="228"/>
      <c r="UCL1" s="228"/>
      <c r="UCM1" s="228"/>
      <c r="UCN1" s="228"/>
      <c r="UCO1" s="228"/>
      <c r="UCP1" s="228"/>
      <c r="UCQ1" s="228"/>
      <c r="UCR1" s="228"/>
      <c r="UCS1" s="228"/>
      <c r="UCT1" s="228"/>
      <c r="UCU1" s="228"/>
      <c r="UCV1" s="228"/>
      <c r="UCW1" s="228"/>
      <c r="UCX1" s="228"/>
      <c r="UCY1" s="228"/>
      <c r="UCZ1" s="228"/>
      <c r="UDA1" s="228"/>
      <c r="UDB1" s="228"/>
      <c r="UDC1" s="228"/>
      <c r="UDD1" s="228"/>
      <c r="UDE1" s="228"/>
      <c r="UDF1" s="228"/>
      <c r="UDG1" s="228"/>
      <c r="UDH1" s="228"/>
      <c r="UDI1" s="228"/>
      <c r="UDJ1" s="228"/>
      <c r="UDK1" s="228"/>
      <c r="UDL1" s="228"/>
      <c r="UDM1" s="228"/>
      <c r="UDN1" s="228"/>
      <c r="UDO1" s="228"/>
      <c r="UDP1" s="228"/>
      <c r="UDQ1" s="228"/>
      <c r="UDR1" s="228"/>
      <c r="UDS1" s="228"/>
      <c r="UDT1" s="228"/>
      <c r="UDU1" s="228"/>
      <c r="UDV1" s="228"/>
      <c r="UDW1" s="228"/>
      <c r="UDX1" s="228"/>
      <c r="UDY1" s="228"/>
      <c r="UDZ1" s="228"/>
      <c r="UEA1" s="228"/>
      <c r="UEB1" s="228"/>
      <c r="UEC1" s="228"/>
      <c r="UED1" s="228"/>
      <c r="UEE1" s="228"/>
      <c r="UEF1" s="228"/>
      <c r="UEG1" s="228"/>
      <c r="UEH1" s="228"/>
      <c r="UEI1" s="228"/>
      <c r="UEJ1" s="228"/>
      <c r="UEK1" s="228"/>
      <c r="UEL1" s="228"/>
      <c r="UEM1" s="228"/>
      <c r="UEN1" s="228"/>
      <c r="UEO1" s="228"/>
      <c r="UEP1" s="228"/>
      <c r="UEQ1" s="228"/>
      <c r="UER1" s="228"/>
      <c r="UES1" s="228"/>
      <c r="UET1" s="228"/>
      <c r="UEU1" s="228"/>
      <c r="UEV1" s="228"/>
      <c r="UEW1" s="228"/>
      <c r="UEX1" s="228"/>
      <c r="UEY1" s="228"/>
      <c r="UEZ1" s="228"/>
      <c r="UFA1" s="228"/>
      <c r="UFB1" s="228"/>
      <c r="UFC1" s="228"/>
      <c r="UFD1" s="228"/>
      <c r="UFE1" s="228"/>
      <c r="UFF1" s="228"/>
      <c r="UFG1" s="228"/>
      <c r="UFH1" s="228"/>
      <c r="UFI1" s="228"/>
      <c r="UFJ1" s="228"/>
      <c r="UFK1" s="228"/>
      <c r="UFL1" s="228"/>
      <c r="UFM1" s="228"/>
      <c r="UFN1" s="228"/>
      <c r="UFO1" s="228"/>
      <c r="UFP1" s="228"/>
      <c r="UFQ1" s="228"/>
      <c r="UFR1" s="228"/>
      <c r="UFS1" s="228"/>
      <c r="UFT1" s="228"/>
      <c r="UFU1" s="228"/>
      <c r="UFV1" s="228"/>
      <c r="UFW1" s="228"/>
      <c r="UFX1" s="228"/>
      <c r="UFY1" s="228"/>
      <c r="UFZ1" s="228"/>
      <c r="UGA1" s="228"/>
      <c r="UGB1" s="228"/>
      <c r="UGC1" s="228"/>
      <c r="UGD1" s="228"/>
      <c r="UGE1" s="228"/>
      <c r="UGF1" s="228"/>
      <c r="UGG1" s="228"/>
      <c r="UGH1" s="228"/>
      <c r="UGI1" s="228"/>
      <c r="UGJ1" s="228"/>
      <c r="UGK1" s="228"/>
      <c r="UGL1" s="228"/>
      <c r="UGM1" s="228"/>
      <c r="UGN1" s="228"/>
      <c r="UGO1" s="228"/>
      <c r="UGP1" s="228"/>
      <c r="UGQ1" s="228"/>
      <c r="UGR1" s="228"/>
      <c r="UGS1" s="228"/>
      <c r="UGT1" s="228"/>
      <c r="UGU1" s="228"/>
      <c r="UGV1" s="228"/>
      <c r="UGW1" s="228"/>
      <c r="UGX1" s="228"/>
      <c r="UGY1" s="228"/>
      <c r="UGZ1" s="228"/>
      <c r="UHA1" s="228"/>
      <c r="UHB1" s="228"/>
      <c r="UHC1" s="228"/>
      <c r="UHD1" s="228"/>
      <c r="UHE1" s="228"/>
      <c r="UHF1" s="228"/>
      <c r="UHG1" s="228"/>
      <c r="UHH1" s="228"/>
      <c r="UHI1" s="228"/>
      <c r="UHJ1" s="228"/>
      <c r="UHK1" s="228"/>
      <c r="UHL1" s="228"/>
      <c r="UHM1" s="228"/>
      <c r="UHN1" s="228"/>
      <c r="UHO1" s="228"/>
      <c r="UHP1" s="228"/>
      <c r="UHQ1" s="228"/>
      <c r="UHR1" s="228"/>
      <c r="UHS1" s="228"/>
      <c r="UHT1" s="228"/>
      <c r="UHU1" s="228"/>
      <c r="UHV1" s="228"/>
      <c r="UHW1" s="228"/>
      <c r="UHX1" s="228"/>
      <c r="UHY1" s="228"/>
      <c r="UHZ1" s="228"/>
      <c r="UIA1" s="228"/>
      <c r="UIB1" s="228"/>
      <c r="UIC1" s="228"/>
      <c r="UID1" s="228"/>
      <c r="UIE1" s="228"/>
      <c r="UIF1" s="228"/>
      <c r="UIG1" s="228"/>
      <c r="UIH1" s="228"/>
      <c r="UII1" s="228"/>
      <c r="UIJ1" s="228"/>
      <c r="UIK1" s="228"/>
      <c r="UIL1" s="228"/>
      <c r="UIM1" s="228"/>
      <c r="UIN1" s="228"/>
      <c r="UIO1" s="228"/>
      <c r="UIP1" s="228"/>
      <c r="UIQ1" s="228"/>
      <c r="UIR1" s="228"/>
      <c r="UIS1" s="228"/>
      <c r="UIT1" s="228"/>
      <c r="UIU1" s="228"/>
      <c r="UIV1" s="228"/>
      <c r="UIW1" s="228"/>
      <c r="UIX1" s="228"/>
      <c r="UIY1" s="228"/>
      <c r="UIZ1" s="228"/>
      <c r="UJA1" s="228"/>
      <c r="UJB1" s="228"/>
      <c r="UJC1" s="228"/>
      <c r="UJD1" s="228"/>
      <c r="UJE1" s="228"/>
      <c r="UJF1" s="228"/>
      <c r="UJG1" s="228"/>
      <c r="UJH1" s="228"/>
      <c r="UJI1" s="228"/>
      <c r="UJJ1" s="228"/>
      <c r="UJK1" s="228"/>
      <c r="UJL1" s="228"/>
      <c r="UJM1" s="228"/>
      <c r="UJN1" s="228"/>
      <c r="UJO1" s="228"/>
      <c r="UJP1" s="228"/>
      <c r="UJQ1" s="228"/>
      <c r="UJR1" s="228"/>
      <c r="UJS1" s="228"/>
      <c r="UJT1" s="228"/>
      <c r="UJU1" s="228"/>
      <c r="UJV1" s="228"/>
      <c r="UJW1" s="228"/>
      <c r="UJX1" s="228"/>
      <c r="UJY1" s="228"/>
      <c r="UJZ1" s="228"/>
      <c r="UKA1" s="228"/>
      <c r="UKB1" s="228"/>
      <c r="UKC1" s="228"/>
      <c r="UKD1" s="228"/>
      <c r="UKE1" s="228"/>
      <c r="UKF1" s="228"/>
      <c r="UKG1" s="228"/>
      <c r="UKH1" s="228"/>
      <c r="UKI1" s="228"/>
      <c r="UKJ1" s="228"/>
      <c r="UKK1" s="228"/>
      <c r="UKL1" s="228"/>
      <c r="UKM1" s="228"/>
      <c r="UKN1" s="228"/>
      <c r="UKO1" s="228"/>
      <c r="UKP1" s="228"/>
      <c r="UKQ1" s="228"/>
      <c r="UKR1" s="228"/>
      <c r="UKS1" s="228"/>
      <c r="UKT1" s="228"/>
      <c r="UKU1" s="228"/>
      <c r="UKV1" s="228"/>
      <c r="UKW1" s="228"/>
      <c r="UKX1" s="228"/>
      <c r="UKY1" s="228"/>
      <c r="UKZ1" s="228"/>
      <c r="ULA1" s="228"/>
      <c r="ULB1" s="228"/>
      <c r="ULC1" s="228"/>
      <c r="ULD1" s="228"/>
      <c r="ULE1" s="228"/>
      <c r="ULF1" s="228"/>
      <c r="ULG1" s="228"/>
      <c r="ULH1" s="228"/>
      <c r="ULI1" s="228"/>
      <c r="ULJ1" s="228"/>
      <c r="ULK1" s="228"/>
      <c r="ULL1" s="228"/>
      <c r="ULM1" s="228"/>
      <c r="ULN1" s="228"/>
      <c r="ULO1" s="228"/>
      <c r="ULP1" s="228"/>
      <c r="ULQ1" s="228"/>
      <c r="ULR1" s="228"/>
      <c r="ULS1" s="228"/>
      <c r="ULT1" s="228"/>
      <c r="ULU1" s="228"/>
      <c r="ULV1" s="228"/>
      <c r="ULW1" s="228"/>
      <c r="ULX1" s="228"/>
      <c r="ULY1" s="228"/>
      <c r="ULZ1" s="228"/>
      <c r="UMA1" s="228"/>
      <c r="UMB1" s="228"/>
      <c r="UMC1" s="228"/>
      <c r="UMD1" s="228"/>
      <c r="UME1" s="228"/>
      <c r="UMF1" s="228"/>
      <c r="UMG1" s="228"/>
      <c r="UMH1" s="228"/>
      <c r="UMI1" s="228"/>
      <c r="UMJ1" s="228"/>
      <c r="UMK1" s="228"/>
      <c r="UML1" s="228"/>
      <c r="UMM1" s="228"/>
      <c r="UMN1" s="228"/>
      <c r="UMO1" s="228"/>
      <c r="UMP1" s="228"/>
      <c r="UMQ1" s="228"/>
      <c r="UMR1" s="228"/>
      <c r="UMS1" s="228"/>
      <c r="UMT1" s="228"/>
      <c r="UMU1" s="228"/>
      <c r="UMV1" s="228"/>
      <c r="UMW1" s="228"/>
      <c r="UMX1" s="228"/>
      <c r="UMY1" s="228"/>
      <c r="UMZ1" s="228"/>
      <c r="UNA1" s="228"/>
      <c r="UNB1" s="228"/>
      <c r="UNC1" s="228"/>
      <c r="UND1" s="228"/>
      <c r="UNE1" s="228"/>
      <c r="UNF1" s="228"/>
      <c r="UNG1" s="228"/>
      <c r="UNH1" s="228"/>
      <c r="UNI1" s="228"/>
      <c r="UNJ1" s="228"/>
      <c r="UNK1" s="228"/>
      <c r="UNL1" s="228"/>
      <c r="UNM1" s="228"/>
      <c r="UNN1" s="228"/>
      <c r="UNO1" s="228"/>
      <c r="UNP1" s="228"/>
      <c r="UNQ1" s="228"/>
      <c r="UNR1" s="228"/>
      <c r="UNS1" s="228"/>
      <c r="UNT1" s="228"/>
      <c r="UNU1" s="228"/>
      <c r="UNV1" s="228"/>
      <c r="UNW1" s="228"/>
      <c r="UNX1" s="228"/>
      <c r="UNY1" s="228"/>
      <c r="UNZ1" s="228"/>
      <c r="UOA1" s="228"/>
      <c r="UOB1" s="228"/>
      <c r="UOC1" s="228"/>
      <c r="UOD1" s="228"/>
      <c r="UOE1" s="228"/>
      <c r="UOF1" s="228"/>
      <c r="UOG1" s="228"/>
      <c r="UOH1" s="228"/>
      <c r="UOI1" s="228"/>
      <c r="UOJ1" s="228"/>
      <c r="UOK1" s="228"/>
      <c r="UOL1" s="228"/>
      <c r="UOM1" s="228"/>
      <c r="UON1" s="228"/>
      <c r="UOO1" s="228"/>
      <c r="UOP1" s="228"/>
      <c r="UOQ1" s="228"/>
      <c r="UOR1" s="228"/>
      <c r="UOS1" s="228"/>
      <c r="UOT1" s="228"/>
      <c r="UOU1" s="228"/>
      <c r="UOV1" s="228"/>
      <c r="UOW1" s="228"/>
      <c r="UOX1" s="228"/>
      <c r="UOY1" s="228"/>
      <c r="UOZ1" s="228"/>
      <c r="UPA1" s="228"/>
      <c r="UPB1" s="228"/>
      <c r="UPC1" s="228"/>
      <c r="UPD1" s="228"/>
      <c r="UPE1" s="228"/>
      <c r="UPF1" s="228"/>
      <c r="UPG1" s="228"/>
      <c r="UPH1" s="228"/>
      <c r="UPI1" s="228"/>
      <c r="UPJ1" s="228"/>
      <c r="UPK1" s="228"/>
      <c r="UPL1" s="228"/>
      <c r="UPM1" s="228"/>
      <c r="UPN1" s="228"/>
      <c r="UPO1" s="228"/>
      <c r="UPP1" s="228"/>
      <c r="UPQ1" s="228"/>
      <c r="UPR1" s="228"/>
      <c r="UPS1" s="228"/>
      <c r="UPT1" s="228"/>
      <c r="UPU1" s="228"/>
      <c r="UPV1" s="228"/>
      <c r="UPW1" s="228"/>
      <c r="UPX1" s="228"/>
      <c r="UPY1" s="228"/>
      <c r="UPZ1" s="228"/>
      <c r="UQA1" s="228"/>
      <c r="UQB1" s="228"/>
      <c r="UQC1" s="228"/>
      <c r="UQD1" s="228"/>
      <c r="UQE1" s="228"/>
      <c r="UQF1" s="228"/>
      <c r="UQG1" s="228"/>
      <c r="UQH1" s="228"/>
      <c r="UQI1" s="228"/>
      <c r="UQJ1" s="228"/>
      <c r="UQK1" s="228"/>
      <c r="UQL1" s="228"/>
      <c r="UQM1" s="228"/>
      <c r="UQN1" s="228"/>
      <c r="UQO1" s="228"/>
      <c r="UQP1" s="228"/>
      <c r="UQQ1" s="228"/>
      <c r="UQR1" s="228"/>
      <c r="UQS1" s="228"/>
      <c r="UQT1" s="228"/>
      <c r="UQU1" s="228"/>
      <c r="UQV1" s="228"/>
      <c r="UQW1" s="228"/>
      <c r="UQX1" s="228"/>
      <c r="UQY1" s="228"/>
      <c r="UQZ1" s="228"/>
      <c r="URA1" s="228"/>
      <c r="URB1" s="228"/>
      <c r="URC1" s="228"/>
      <c r="URD1" s="228"/>
      <c r="URE1" s="228"/>
      <c r="URF1" s="228"/>
      <c r="URG1" s="228"/>
      <c r="URH1" s="228"/>
      <c r="URI1" s="228"/>
      <c r="URJ1" s="228"/>
      <c r="URK1" s="228"/>
      <c r="URL1" s="228"/>
      <c r="URM1" s="228"/>
      <c r="URN1" s="228"/>
      <c r="URO1" s="228"/>
      <c r="URP1" s="228"/>
      <c r="URQ1" s="228"/>
      <c r="URR1" s="228"/>
      <c r="URS1" s="228"/>
      <c r="URT1" s="228"/>
      <c r="URU1" s="228"/>
      <c r="URV1" s="228"/>
      <c r="URW1" s="228"/>
      <c r="URX1" s="228"/>
      <c r="URY1" s="228"/>
      <c r="URZ1" s="228"/>
      <c r="USA1" s="228"/>
      <c r="USB1" s="228"/>
      <c r="USC1" s="228"/>
      <c r="USD1" s="228"/>
      <c r="USE1" s="228"/>
      <c r="USF1" s="228"/>
      <c r="USG1" s="228"/>
      <c r="USH1" s="228"/>
      <c r="USI1" s="228"/>
      <c r="USJ1" s="228"/>
      <c r="USK1" s="228"/>
      <c r="USL1" s="228"/>
      <c r="USM1" s="228"/>
      <c r="USN1" s="228"/>
      <c r="USO1" s="228"/>
      <c r="USP1" s="228"/>
      <c r="USQ1" s="228"/>
      <c r="USR1" s="228"/>
      <c r="USS1" s="228"/>
      <c r="UST1" s="228"/>
      <c r="USU1" s="228"/>
      <c r="USV1" s="228"/>
      <c r="USW1" s="228"/>
      <c r="USX1" s="228"/>
      <c r="USY1" s="228"/>
      <c r="USZ1" s="228"/>
      <c r="UTA1" s="228"/>
      <c r="UTB1" s="228"/>
      <c r="UTC1" s="228"/>
      <c r="UTD1" s="228"/>
      <c r="UTE1" s="228"/>
      <c r="UTF1" s="228"/>
      <c r="UTG1" s="228"/>
      <c r="UTH1" s="228"/>
      <c r="UTI1" s="228"/>
      <c r="UTJ1" s="228"/>
      <c r="UTK1" s="228"/>
      <c r="UTL1" s="228"/>
      <c r="UTM1" s="228"/>
      <c r="UTN1" s="228"/>
      <c r="UTO1" s="228"/>
      <c r="UTP1" s="228"/>
      <c r="UTQ1" s="228"/>
      <c r="UTR1" s="228"/>
      <c r="UTS1" s="228"/>
      <c r="UTT1" s="228"/>
      <c r="UTU1" s="228"/>
      <c r="UTV1" s="228"/>
      <c r="UTW1" s="228"/>
      <c r="UTX1" s="228"/>
      <c r="UTY1" s="228"/>
      <c r="UTZ1" s="228"/>
      <c r="UUA1" s="228"/>
      <c r="UUB1" s="228"/>
      <c r="UUC1" s="228"/>
      <c r="UUD1" s="228"/>
      <c r="UUE1" s="228"/>
      <c r="UUF1" s="228"/>
      <c r="UUG1" s="228"/>
      <c r="UUH1" s="228"/>
      <c r="UUI1" s="228"/>
      <c r="UUJ1" s="228"/>
      <c r="UUK1" s="228"/>
      <c r="UUL1" s="228"/>
      <c r="UUM1" s="228"/>
      <c r="UUN1" s="228"/>
      <c r="UUO1" s="228"/>
      <c r="UUP1" s="228"/>
      <c r="UUQ1" s="228"/>
      <c r="UUR1" s="228"/>
      <c r="UUS1" s="228"/>
      <c r="UUT1" s="228"/>
      <c r="UUU1" s="228"/>
      <c r="UUV1" s="228"/>
      <c r="UUW1" s="228"/>
      <c r="UUX1" s="228"/>
      <c r="UUY1" s="228"/>
      <c r="UUZ1" s="228"/>
      <c r="UVA1" s="228"/>
      <c r="UVB1" s="228"/>
      <c r="UVC1" s="228"/>
      <c r="UVD1" s="228"/>
      <c r="UVE1" s="228"/>
      <c r="UVF1" s="228"/>
      <c r="UVG1" s="228"/>
      <c r="UVH1" s="228"/>
      <c r="UVI1" s="228"/>
      <c r="UVJ1" s="228"/>
      <c r="UVK1" s="228"/>
      <c r="UVL1" s="228"/>
      <c r="UVM1" s="228"/>
      <c r="UVN1" s="228"/>
      <c r="UVO1" s="228"/>
      <c r="UVP1" s="228"/>
      <c r="UVQ1" s="228"/>
      <c r="UVR1" s="228"/>
      <c r="UVS1" s="228"/>
      <c r="UVT1" s="228"/>
      <c r="UVU1" s="228"/>
      <c r="UVV1" s="228"/>
      <c r="UVW1" s="228"/>
      <c r="UVX1" s="228"/>
      <c r="UVY1" s="228"/>
      <c r="UVZ1" s="228"/>
      <c r="UWA1" s="228"/>
      <c r="UWB1" s="228"/>
      <c r="UWC1" s="228"/>
      <c r="UWD1" s="228"/>
      <c r="UWE1" s="228"/>
      <c r="UWF1" s="228"/>
      <c r="UWG1" s="228"/>
      <c r="UWH1" s="228"/>
      <c r="UWI1" s="228"/>
      <c r="UWJ1" s="228"/>
      <c r="UWK1" s="228"/>
      <c r="UWL1" s="228"/>
      <c r="UWM1" s="228"/>
      <c r="UWN1" s="228"/>
      <c r="UWO1" s="228"/>
      <c r="UWP1" s="228"/>
      <c r="UWQ1" s="228"/>
      <c r="UWR1" s="228"/>
      <c r="UWS1" s="228"/>
      <c r="UWT1" s="228"/>
      <c r="UWU1" s="228"/>
      <c r="UWV1" s="228"/>
      <c r="UWW1" s="228"/>
      <c r="UWX1" s="228"/>
      <c r="UWY1" s="228"/>
      <c r="UWZ1" s="228"/>
      <c r="UXA1" s="228"/>
      <c r="UXB1" s="228"/>
      <c r="UXC1" s="228"/>
      <c r="UXD1" s="228"/>
      <c r="UXE1" s="228"/>
      <c r="UXF1" s="228"/>
      <c r="UXG1" s="228"/>
      <c r="UXH1" s="228"/>
      <c r="UXI1" s="228"/>
      <c r="UXJ1" s="228"/>
      <c r="UXK1" s="228"/>
      <c r="UXL1" s="228"/>
      <c r="UXM1" s="228"/>
      <c r="UXN1" s="228"/>
      <c r="UXO1" s="228"/>
      <c r="UXP1" s="228"/>
      <c r="UXQ1" s="228"/>
      <c r="UXR1" s="228"/>
      <c r="UXS1" s="228"/>
      <c r="UXT1" s="228"/>
      <c r="UXU1" s="228"/>
      <c r="UXV1" s="228"/>
      <c r="UXW1" s="228"/>
      <c r="UXX1" s="228"/>
      <c r="UXY1" s="228"/>
      <c r="UXZ1" s="228"/>
      <c r="UYA1" s="228"/>
      <c r="UYB1" s="228"/>
      <c r="UYC1" s="228"/>
      <c r="UYD1" s="228"/>
      <c r="UYE1" s="228"/>
      <c r="UYF1" s="228"/>
      <c r="UYG1" s="228"/>
      <c r="UYH1" s="228"/>
      <c r="UYI1" s="228"/>
      <c r="UYJ1" s="228"/>
      <c r="UYK1" s="228"/>
      <c r="UYL1" s="228"/>
      <c r="UYM1" s="228"/>
      <c r="UYN1" s="228"/>
      <c r="UYO1" s="228"/>
      <c r="UYP1" s="228"/>
      <c r="UYQ1" s="228"/>
      <c r="UYR1" s="228"/>
      <c r="UYS1" s="228"/>
      <c r="UYT1" s="228"/>
      <c r="UYU1" s="228"/>
      <c r="UYV1" s="228"/>
      <c r="UYW1" s="228"/>
      <c r="UYX1" s="228"/>
      <c r="UYY1" s="228"/>
      <c r="UYZ1" s="228"/>
      <c r="UZA1" s="228"/>
      <c r="UZB1" s="228"/>
      <c r="UZC1" s="228"/>
      <c r="UZD1" s="228"/>
      <c r="UZE1" s="228"/>
      <c r="UZF1" s="228"/>
      <c r="UZG1" s="228"/>
      <c r="UZH1" s="228"/>
      <c r="UZI1" s="228"/>
      <c r="UZJ1" s="228"/>
      <c r="UZK1" s="228"/>
      <c r="UZL1" s="228"/>
      <c r="UZM1" s="228"/>
      <c r="UZN1" s="228"/>
      <c r="UZO1" s="228"/>
      <c r="UZP1" s="228"/>
      <c r="UZQ1" s="228"/>
      <c r="UZR1" s="228"/>
      <c r="UZS1" s="228"/>
      <c r="UZT1" s="228"/>
      <c r="UZU1" s="228"/>
      <c r="UZV1" s="228"/>
      <c r="UZW1" s="228"/>
      <c r="UZX1" s="228"/>
      <c r="UZY1" s="228"/>
      <c r="UZZ1" s="228"/>
      <c r="VAA1" s="228"/>
      <c r="VAB1" s="228"/>
      <c r="VAC1" s="228"/>
      <c r="VAD1" s="228"/>
      <c r="VAE1" s="228"/>
      <c r="VAF1" s="228"/>
      <c r="VAG1" s="228"/>
      <c r="VAH1" s="228"/>
      <c r="VAI1" s="228"/>
      <c r="VAJ1" s="228"/>
      <c r="VAK1" s="228"/>
      <c r="VAL1" s="228"/>
      <c r="VAM1" s="228"/>
      <c r="VAN1" s="228"/>
      <c r="VAO1" s="228"/>
      <c r="VAP1" s="228"/>
      <c r="VAQ1" s="228"/>
      <c r="VAR1" s="228"/>
      <c r="VAS1" s="228"/>
      <c r="VAT1" s="228"/>
      <c r="VAU1" s="228"/>
      <c r="VAV1" s="228"/>
      <c r="VAW1" s="228"/>
      <c r="VAX1" s="228"/>
      <c r="VAY1" s="228"/>
      <c r="VAZ1" s="228"/>
      <c r="VBA1" s="228"/>
      <c r="VBB1" s="228"/>
      <c r="VBC1" s="228"/>
      <c r="VBD1" s="228"/>
      <c r="VBE1" s="228"/>
      <c r="VBF1" s="228"/>
      <c r="VBG1" s="228"/>
      <c r="VBH1" s="228"/>
      <c r="VBI1" s="228"/>
      <c r="VBJ1" s="228"/>
      <c r="VBK1" s="228"/>
      <c r="VBL1" s="228"/>
      <c r="VBM1" s="228"/>
      <c r="VBN1" s="228"/>
      <c r="VBO1" s="228"/>
      <c r="VBP1" s="228"/>
      <c r="VBQ1" s="228"/>
      <c r="VBR1" s="228"/>
      <c r="VBS1" s="228"/>
      <c r="VBT1" s="228"/>
      <c r="VBU1" s="228"/>
      <c r="VBV1" s="228"/>
      <c r="VBW1" s="228"/>
      <c r="VBX1" s="228"/>
      <c r="VBY1" s="228"/>
      <c r="VBZ1" s="228"/>
      <c r="VCA1" s="228"/>
      <c r="VCB1" s="228"/>
      <c r="VCC1" s="228"/>
      <c r="VCD1" s="228"/>
      <c r="VCE1" s="228"/>
      <c r="VCF1" s="228"/>
      <c r="VCG1" s="228"/>
      <c r="VCH1" s="228"/>
      <c r="VCI1" s="228"/>
      <c r="VCJ1" s="228"/>
      <c r="VCK1" s="228"/>
      <c r="VCL1" s="228"/>
      <c r="VCM1" s="228"/>
      <c r="VCN1" s="228"/>
      <c r="VCO1" s="228"/>
      <c r="VCP1" s="228"/>
      <c r="VCQ1" s="228"/>
      <c r="VCR1" s="228"/>
      <c r="VCS1" s="228"/>
      <c r="VCT1" s="228"/>
      <c r="VCU1" s="228"/>
      <c r="VCV1" s="228"/>
      <c r="VCW1" s="228"/>
      <c r="VCX1" s="228"/>
      <c r="VCY1" s="228"/>
      <c r="VCZ1" s="228"/>
      <c r="VDA1" s="228"/>
      <c r="VDB1" s="228"/>
      <c r="VDC1" s="228"/>
      <c r="VDD1" s="228"/>
      <c r="VDE1" s="228"/>
      <c r="VDF1" s="228"/>
      <c r="VDG1" s="228"/>
      <c r="VDH1" s="228"/>
      <c r="VDI1" s="228"/>
      <c r="VDJ1" s="228"/>
      <c r="VDK1" s="228"/>
      <c r="VDL1" s="228"/>
      <c r="VDM1" s="228"/>
      <c r="VDN1" s="228"/>
      <c r="VDO1" s="228"/>
      <c r="VDP1" s="228"/>
      <c r="VDQ1" s="228"/>
      <c r="VDR1" s="228"/>
      <c r="VDS1" s="228"/>
      <c r="VDT1" s="228"/>
      <c r="VDU1" s="228"/>
      <c r="VDV1" s="228"/>
      <c r="VDW1" s="228"/>
      <c r="VDX1" s="228"/>
      <c r="VDY1" s="228"/>
      <c r="VDZ1" s="228"/>
      <c r="VEA1" s="228"/>
      <c r="VEB1" s="228"/>
      <c r="VEC1" s="228"/>
      <c r="VED1" s="228"/>
      <c r="VEE1" s="228"/>
      <c r="VEF1" s="228"/>
      <c r="VEG1" s="228"/>
      <c r="VEH1" s="228"/>
      <c r="VEI1" s="228"/>
      <c r="VEJ1" s="228"/>
      <c r="VEK1" s="228"/>
      <c r="VEL1" s="228"/>
      <c r="VEM1" s="228"/>
      <c r="VEN1" s="228"/>
      <c r="VEO1" s="228"/>
      <c r="VEP1" s="228"/>
      <c r="VEQ1" s="228"/>
      <c r="VER1" s="228"/>
      <c r="VES1" s="228"/>
      <c r="VET1" s="228"/>
      <c r="VEU1" s="228"/>
      <c r="VEV1" s="228"/>
      <c r="VEW1" s="228"/>
      <c r="VEX1" s="228"/>
      <c r="VEY1" s="228"/>
      <c r="VEZ1" s="228"/>
      <c r="VFA1" s="228"/>
      <c r="VFB1" s="228"/>
      <c r="VFC1" s="228"/>
      <c r="VFD1" s="228"/>
      <c r="VFE1" s="228"/>
      <c r="VFF1" s="228"/>
      <c r="VFG1" s="228"/>
      <c r="VFH1" s="228"/>
      <c r="VFI1" s="228"/>
      <c r="VFJ1" s="228"/>
      <c r="VFK1" s="228"/>
      <c r="VFL1" s="228"/>
      <c r="VFM1" s="228"/>
      <c r="VFN1" s="228"/>
      <c r="VFO1" s="228"/>
      <c r="VFP1" s="228"/>
      <c r="VFQ1" s="228"/>
      <c r="VFR1" s="228"/>
      <c r="VFS1" s="228"/>
      <c r="VFT1" s="228"/>
      <c r="VFU1" s="228"/>
      <c r="VFV1" s="228"/>
      <c r="VFW1" s="228"/>
      <c r="VFX1" s="228"/>
      <c r="VFY1" s="228"/>
      <c r="VFZ1" s="228"/>
      <c r="VGA1" s="228"/>
      <c r="VGB1" s="228"/>
      <c r="VGC1" s="228"/>
      <c r="VGD1" s="228"/>
      <c r="VGE1" s="228"/>
      <c r="VGF1" s="228"/>
      <c r="VGG1" s="228"/>
      <c r="VGH1" s="228"/>
      <c r="VGI1" s="228"/>
      <c r="VGJ1" s="228"/>
      <c r="VGK1" s="228"/>
      <c r="VGL1" s="228"/>
      <c r="VGM1" s="228"/>
      <c r="VGN1" s="228"/>
      <c r="VGO1" s="228"/>
      <c r="VGP1" s="228"/>
      <c r="VGQ1" s="228"/>
      <c r="VGR1" s="228"/>
      <c r="VGS1" s="228"/>
      <c r="VGT1" s="228"/>
      <c r="VGU1" s="228"/>
      <c r="VGV1" s="228"/>
      <c r="VGW1" s="228"/>
      <c r="VGX1" s="228"/>
      <c r="VGY1" s="228"/>
      <c r="VGZ1" s="228"/>
      <c r="VHA1" s="228"/>
      <c r="VHB1" s="228"/>
      <c r="VHC1" s="228"/>
      <c r="VHD1" s="228"/>
      <c r="VHE1" s="228"/>
      <c r="VHF1" s="228"/>
      <c r="VHG1" s="228"/>
      <c r="VHH1" s="228"/>
      <c r="VHI1" s="228"/>
      <c r="VHJ1" s="228"/>
      <c r="VHK1" s="228"/>
      <c r="VHL1" s="228"/>
      <c r="VHM1" s="228"/>
      <c r="VHN1" s="228"/>
      <c r="VHO1" s="228"/>
      <c r="VHP1" s="228"/>
      <c r="VHQ1" s="228"/>
      <c r="VHR1" s="228"/>
      <c r="VHS1" s="228"/>
      <c r="VHT1" s="228"/>
      <c r="VHU1" s="228"/>
      <c r="VHV1" s="228"/>
      <c r="VHW1" s="228"/>
      <c r="VHX1" s="228"/>
      <c r="VHY1" s="228"/>
      <c r="VHZ1" s="228"/>
      <c r="VIA1" s="228"/>
      <c r="VIB1" s="228"/>
      <c r="VIC1" s="228"/>
      <c r="VID1" s="228"/>
      <c r="VIE1" s="228"/>
      <c r="VIF1" s="228"/>
      <c r="VIG1" s="228"/>
      <c r="VIH1" s="228"/>
      <c r="VII1" s="228"/>
      <c r="VIJ1" s="228"/>
      <c r="VIK1" s="228"/>
      <c r="VIL1" s="228"/>
      <c r="VIM1" s="228"/>
      <c r="VIN1" s="228"/>
      <c r="VIO1" s="228"/>
      <c r="VIP1" s="228"/>
      <c r="VIQ1" s="228"/>
      <c r="VIR1" s="228"/>
      <c r="VIS1" s="228"/>
      <c r="VIT1" s="228"/>
      <c r="VIU1" s="228"/>
      <c r="VIV1" s="228"/>
      <c r="VIW1" s="228"/>
      <c r="VIX1" s="228"/>
      <c r="VIY1" s="228"/>
      <c r="VIZ1" s="228"/>
      <c r="VJA1" s="228"/>
      <c r="VJB1" s="228"/>
      <c r="VJC1" s="228"/>
      <c r="VJD1" s="228"/>
      <c r="VJE1" s="228"/>
      <c r="VJF1" s="228"/>
      <c r="VJG1" s="228"/>
      <c r="VJH1" s="228"/>
      <c r="VJI1" s="228"/>
      <c r="VJJ1" s="228"/>
      <c r="VJK1" s="228"/>
      <c r="VJL1" s="228"/>
      <c r="VJM1" s="228"/>
      <c r="VJN1" s="228"/>
      <c r="VJO1" s="228"/>
      <c r="VJP1" s="228"/>
      <c r="VJQ1" s="228"/>
      <c r="VJR1" s="228"/>
      <c r="VJS1" s="228"/>
      <c r="VJT1" s="228"/>
      <c r="VJU1" s="228"/>
      <c r="VJV1" s="228"/>
      <c r="VJW1" s="228"/>
      <c r="VJX1" s="228"/>
      <c r="VJY1" s="228"/>
      <c r="VJZ1" s="228"/>
      <c r="VKA1" s="228"/>
      <c r="VKB1" s="228"/>
      <c r="VKC1" s="228"/>
      <c r="VKD1" s="228"/>
      <c r="VKE1" s="228"/>
      <c r="VKF1" s="228"/>
      <c r="VKG1" s="228"/>
      <c r="VKH1" s="228"/>
      <c r="VKI1" s="228"/>
      <c r="VKJ1" s="228"/>
      <c r="VKK1" s="228"/>
      <c r="VKL1" s="228"/>
      <c r="VKM1" s="228"/>
      <c r="VKN1" s="228"/>
      <c r="VKO1" s="228"/>
      <c r="VKP1" s="228"/>
      <c r="VKQ1" s="228"/>
      <c r="VKR1" s="228"/>
      <c r="VKS1" s="228"/>
      <c r="VKT1" s="228"/>
      <c r="VKU1" s="228"/>
      <c r="VKV1" s="228"/>
      <c r="VKW1" s="228"/>
      <c r="VKX1" s="228"/>
      <c r="VKY1" s="228"/>
      <c r="VKZ1" s="228"/>
      <c r="VLA1" s="228"/>
      <c r="VLB1" s="228"/>
      <c r="VLC1" s="228"/>
      <c r="VLD1" s="228"/>
      <c r="VLE1" s="228"/>
      <c r="VLF1" s="228"/>
      <c r="VLG1" s="228"/>
      <c r="VLH1" s="228"/>
      <c r="VLI1" s="228"/>
      <c r="VLJ1" s="228"/>
      <c r="VLK1" s="228"/>
      <c r="VLL1" s="228"/>
      <c r="VLM1" s="228"/>
      <c r="VLN1" s="228"/>
      <c r="VLO1" s="228"/>
      <c r="VLP1" s="228"/>
      <c r="VLQ1" s="228"/>
      <c r="VLR1" s="228"/>
      <c r="VLS1" s="228"/>
      <c r="VLT1" s="228"/>
      <c r="VLU1" s="228"/>
      <c r="VLV1" s="228"/>
      <c r="VLW1" s="228"/>
      <c r="VLX1" s="228"/>
      <c r="VLY1" s="228"/>
      <c r="VLZ1" s="228"/>
      <c r="VMA1" s="228"/>
      <c r="VMB1" s="228"/>
      <c r="VMC1" s="228"/>
      <c r="VMD1" s="228"/>
      <c r="VME1" s="228"/>
      <c r="VMF1" s="228"/>
      <c r="VMG1" s="228"/>
      <c r="VMH1" s="228"/>
      <c r="VMI1" s="228"/>
      <c r="VMJ1" s="228"/>
      <c r="VMK1" s="228"/>
      <c r="VML1" s="228"/>
      <c r="VMM1" s="228"/>
      <c r="VMN1" s="228"/>
      <c r="VMO1" s="228"/>
      <c r="VMP1" s="228"/>
      <c r="VMQ1" s="228"/>
      <c r="VMR1" s="228"/>
      <c r="VMS1" s="228"/>
      <c r="VMT1" s="228"/>
      <c r="VMU1" s="228"/>
      <c r="VMV1" s="228"/>
      <c r="VMW1" s="228"/>
      <c r="VMX1" s="228"/>
      <c r="VMY1" s="228"/>
      <c r="VMZ1" s="228"/>
      <c r="VNA1" s="228"/>
      <c r="VNB1" s="228"/>
      <c r="VNC1" s="228"/>
      <c r="VND1" s="228"/>
      <c r="VNE1" s="228"/>
      <c r="VNF1" s="228"/>
      <c r="VNG1" s="228"/>
      <c r="VNH1" s="228"/>
      <c r="VNI1" s="228"/>
      <c r="VNJ1" s="228"/>
      <c r="VNK1" s="228"/>
      <c r="VNL1" s="228"/>
      <c r="VNM1" s="228"/>
      <c r="VNN1" s="228"/>
      <c r="VNO1" s="228"/>
      <c r="VNP1" s="228"/>
      <c r="VNQ1" s="228"/>
      <c r="VNR1" s="228"/>
      <c r="VNS1" s="228"/>
      <c r="VNT1" s="228"/>
      <c r="VNU1" s="228"/>
      <c r="VNV1" s="228"/>
      <c r="VNW1" s="228"/>
      <c r="VNX1" s="228"/>
      <c r="VNY1" s="228"/>
      <c r="VNZ1" s="228"/>
      <c r="VOA1" s="228"/>
      <c r="VOB1" s="228"/>
      <c r="VOC1" s="228"/>
      <c r="VOD1" s="228"/>
      <c r="VOE1" s="228"/>
      <c r="VOF1" s="228"/>
      <c r="VOG1" s="228"/>
      <c r="VOH1" s="228"/>
      <c r="VOI1" s="228"/>
      <c r="VOJ1" s="228"/>
      <c r="VOK1" s="228"/>
      <c r="VOL1" s="228"/>
      <c r="VOM1" s="228"/>
      <c r="VON1" s="228"/>
      <c r="VOO1" s="228"/>
      <c r="VOP1" s="228"/>
      <c r="VOQ1" s="228"/>
      <c r="VOR1" s="228"/>
      <c r="VOS1" s="228"/>
      <c r="VOT1" s="228"/>
      <c r="VOU1" s="228"/>
      <c r="VOV1" s="228"/>
      <c r="VOW1" s="228"/>
      <c r="VOX1" s="228"/>
      <c r="VOY1" s="228"/>
      <c r="VOZ1" s="228"/>
      <c r="VPA1" s="228"/>
      <c r="VPB1" s="228"/>
      <c r="VPC1" s="228"/>
      <c r="VPD1" s="228"/>
      <c r="VPE1" s="228"/>
      <c r="VPF1" s="228"/>
      <c r="VPG1" s="228"/>
      <c r="VPH1" s="228"/>
      <c r="VPI1" s="228"/>
      <c r="VPJ1" s="228"/>
      <c r="VPK1" s="228"/>
      <c r="VPL1" s="228"/>
      <c r="VPM1" s="228"/>
      <c r="VPN1" s="228"/>
      <c r="VPO1" s="228"/>
      <c r="VPP1" s="228"/>
      <c r="VPQ1" s="228"/>
      <c r="VPR1" s="228"/>
      <c r="VPS1" s="228"/>
      <c r="VPT1" s="228"/>
      <c r="VPU1" s="228"/>
      <c r="VPV1" s="228"/>
      <c r="VPW1" s="228"/>
      <c r="VPX1" s="228"/>
      <c r="VPY1" s="228"/>
      <c r="VPZ1" s="228"/>
      <c r="VQA1" s="228"/>
      <c r="VQB1" s="228"/>
      <c r="VQC1" s="228"/>
      <c r="VQD1" s="228"/>
      <c r="VQE1" s="228"/>
      <c r="VQF1" s="228"/>
      <c r="VQG1" s="228"/>
      <c r="VQH1" s="228"/>
      <c r="VQI1" s="228"/>
      <c r="VQJ1" s="228"/>
      <c r="VQK1" s="228"/>
      <c r="VQL1" s="228"/>
      <c r="VQM1" s="228"/>
      <c r="VQN1" s="228"/>
      <c r="VQO1" s="228"/>
      <c r="VQP1" s="228"/>
      <c r="VQQ1" s="228"/>
      <c r="VQR1" s="228"/>
      <c r="VQS1" s="228"/>
      <c r="VQT1" s="228"/>
      <c r="VQU1" s="228"/>
      <c r="VQV1" s="228"/>
      <c r="VQW1" s="228"/>
      <c r="VQX1" s="228"/>
      <c r="VQY1" s="228"/>
      <c r="VQZ1" s="228"/>
      <c r="VRA1" s="228"/>
      <c r="VRB1" s="228"/>
      <c r="VRC1" s="228"/>
      <c r="VRD1" s="228"/>
      <c r="VRE1" s="228"/>
      <c r="VRF1" s="228"/>
      <c r="VRG1" s="228"/>
      <c r="VRH1" s="228"/>
      <c r="VRI1" s="228"/>
      <c r="VRJ1" s="228"/>
      <c r="VRK1" s="228"/>
      <c r="VRL1" s="228"/>
      <c r="VRM1" s="228"/>
      <c r="VRN1" s="228"/>
      <c r="VRO1" s="228"/>
      <c r="VRP1" s="228"/>
      <c r="VRQ1" s="228"/>
      <c r="VRR1" s="228"/>
      <c r="VRS1" s="228"/>
      <c r="VRT1" s="228"/>
      <c r="VRU1" s="228"/>
      <c r="VRV1" s="228"/>
      <c r="VRW1" s="228"/>
      <c r="VRX1" s="228"/>
      <c r="VRY1" s="228"/>
      <c r="VRZ1" s="228"/>
      <c r="VSA1" s="228"/>
      <c r="VSB1" s="228"/>
      <c r="VSC1" s="228"/>
      <c r="VSD1" s="228"/>
      <c r="VSE1" s="228"/>
      <c r="VSF1" s="228"/>
      <c r="VSG1" s="228"/>
      <c r="VSH1" s="228"/>
      <c r="VSI1" s="228"/>
      <c r="VSJ1" s="228"/>
      <c r="VSK1" s="228"/>
      <c r="VSL1" s="228"/>
      <c r="VSM1" s="228"/>
      <c r="VSN1" s="228"/>
      <c r="VSO1" s="228"/>
      <c r="VSP1" s="228"/>
      <c r="VSQ1" s="228"/>
      <c r="VSR1" s="228"/>
      <c r="VSS1" s="228"/>
      <c r="VST1" s="228"/>
      <c r="VSU1" s="228"/>
      <c r="VSV1" s="228"/>
      <c r="VSW1" s="228"/>
      <c r="VSX1" s="228"/>
      <c r="VSY1" s="228"/>
      <c r="VSZ1" s="228"/>
      <c r="VTA1" s="228"/>
      <c r="VTB1" s="228"/>
      <c r="VTC1" s="228"/>
      <c r="VTD1" s="228"/>
      <c r="VTE1" s="228"/>
      <c r="VTF1" s="228"/>
      <c r="VTG1" s="228"/>
      <c r="VTH1" s="228"/>
      <c r="VTI1" s="228"/>
      <c r="VTJ1" s="228"/>
      <c r="VTK1" s="228"/>
      <c r="VTL1" s="228"/>
      <c r="VTM1" s="228"/>
      <c r="VTN1" s="228"/>
      <c r="VTO1" s="228"/>
      <c r="VTP1" s="228"/>
      <c r="VTQ1" s="228"/>
      <c r="VTR1" s="228"/>
      <c r="VTS1" s="228"/>
      <c r="VTT1" s="228"/>
      <c r="VTU1" s="228"/>
      <c r="VTV1" s="228"/>
      <c r="VTW1" s="228"/>
      <c r="VTX1" s="228"/>
      <c r="VTY1" s="228"/>
      <c r="VTZ1" s="228"/>
      <c r="VUA1" s="228"/>
      <c r="VUB1" s="228"/>
      <c r="VUC1" s="228"/>
      <c r="VUD1" s="228"/>
      <c r="VUE1" s="228"/>
      <c r="VUF1" s="228"/>
      <c r="VUG1" s="228"/>
      <c r="VUH1" s="228"/>
      <c r="VUI1" s="228"/>
      <c r="VUJ1" s="228"/>
      <c r="VUK1" s="228"/>
      <c r="VUL1" s="228"/>
      <c r="VUM1" s="228"/>
      <c r="VUN1" s="228"/>
      <c r="VUO1" s="228"/>
      <c r="VUP1" s="228"/>
      <c r="VUQ1" s="228"/>
      <c r="VUR1" s="228"/>
      <c r="VUS1" s="228"/>
      <c r="VUT1" s="228"/>
      <c r="VUU1" s="228"/>
      <c r="VUV1" s="228"/>
      <c r="VUW1" s="228"/>
      <c r="VUX1" s="228"/>
      <c r="VUY1" s="228"/>
      <c r="VUZ1" s="228"/>
      <c r="VVA1" s="228"/>
      <c r="VVB1" s="228"/>
      <c r="VVC1" s="228"/>
      <c r="VVD1" s="228"/>
      <c r="VVE1" s="228"/>
      <c r="VVF1" s="228"/>
      <c r="VVG1" s="228"/>
      <c r="VVH1" s="228"/>
      <c r="VVI1" s="228"/>
      <c r="VVJ1" s="228"/>
      <c r="VVK1" s="228"/>
      <c r="VVL1" s="228"/>
      <c r="VVM1" s="228"/>
      <c r="VVN1" s="228"/>
      <c r="VVO1" s="228"/>
      <c r="VVP1" s="228"/>
      <c r="VVQ1" s="228"/>
      <c r="VVR1" s="228"/>
      <c r="VVS1" s="228"/>
      <c r="VVT1" s="228"/>
      <c r="VVU1" s="228"/>
      <c r="VVV1" s="228"/>
      <c r="VVW1" s="228"/>
      <c r="VVX1" s="228"/>
      <c r="VVY1" s="228"/>
      <c r="VVZ1" s="228"/>
      <c r="VWA1" s="228"/>
      <c r="VWB1" s="228"/>
      <c r="VWC1" s="228"/>
      <c r="VWD1" s="228"/>
      <c r="VWE1" s="228"/>
      <c r="VWF1" s="228"/>
      <c r="VWG1" s="228"/>
      <c r="VWH1" s="228"/>
      <c r="VWI1" s="228"/>
      <c r="VWJ1" s="228"/>
      <c r="VWK1" s="228"/>
      <c r="VWL1" s="228"/>
      <c r="VWM1" s="228"/>
      <c r="VWN1" s="228"/>
      <c r="VWO1" s="228"/>
      <c r="VWP1" s="228"/>
      <c r="VWQ1" s="228"/>
      <c r="VWR1" s="228"/>
      <c r="VWS1" s="228"/>
      <c r="VWT1" s="228"/>
      <c r="VWU1" s="228"/>
      <c r="VWV1" s="228"/>
      <c r="VWW1" s="228"/>
      <c r="VWX1" s="228"/>
      <c r="VWY1" s="228"/>
      <c r="VWZ1" s="228"/>
      <c r="VXA1" s="228"/>
      <c r="VXB1" s="228"/>
      <c r="VXC1" s="228"/>
      <c r="VXD1" s="228"/>
      <c r="VXE1" s="228"/>
      <c r="VXF1" s="228"/>
      <c r="VXG1" s="228"/>
      <c r="VXH1" s="228"/>
      <c r="VXI1" s="228"/>
      <c r="VXJ1" s="228"/>
      <c r="VXK1" s="228"/>
      <c r="VXL1" s="228"/>
      <c r="VXM1" s="228"/>
      <c r="VXN1" s="228"/>
      <c r="VXO1" s="228"/>
      <c r="VXP1" s="228"/>
      <c r="VXQ1" s="228"/>
      <c r="VXR1" s="228"/>
      <c r="VXS1" s="228"/>
      <c r="VXT1" s="228"/>
      <c r="VXU1" s="228"/>
      <c r="VXV1" s="228"/>
      <c r="VXW1" s="228"/>
      <c r="VXX1" s="228"/>
      <c r="VXY1" s="228"/>
      <c r="VXZ1" s="228"/>
      <c r="VYA1" s="228"/>
      <c r="VYB1" s="228"/>
      <c r="VYC1" s="228"/>
      <c r="VYD1" s="228"/>
      <c r="VYE1" s="228"/>
      <c r="VYF1" s="228"/>
      <c r="VYG1" s="228"/>
      <c r="VYH1" s="228"/>
      <c r="VYI1" s="228"/>
      <c r="VYJ1" s="228"/>
      <c r="VYK1" s="228"/>
      <c r="VYL1" s="228"/>
      <c r="VYM1" s="228"/>
      <c r="VYN1" s="228"/>
      <c r="VYO1" s="228"/>
      <c r="VYP1" s="228"/>
      <c r="VYQ1" s="228"/>
      <c r="VYR1" s="228"/>
      <c r="VYS1" s="228"/>
      <c r="VYT1" s="228"/>
      <c r="VYU1" s="228"/>
      <c r="VYV1" s="228"/>
      <c r="VYW1" s="228"/>
      <c r="VYX1" s="228"/>
      <c r="VYY1" s="228"/>
      <c r="VYZ1" s="228"/>
      <c r="VZA1" s="228"/>
      <c r="VZB1" s="228"/>
      <c r="VZC1" s="228"/>
      <c r="VZD1" s="228"/>
      <c r="VZE1" s="228"/>
      <c r="VZF1" s="228"/>
      <c r="VZG1" s="228"/>
      <c r="VZH1" s="228"/>
      <c r="VZI1" s="228"/>
      <c r="VZJ1" s="228"/>
      <c r="VZK1" s="228"/>
      <c r="VZL1" s="228"/>
      <c r="VZM1" s="228"/>
      <c r="VZN1" s="228"/>
      <c r="VZO1" s="228"/>
      <c r="VZP1" s="228"/>
      <c r="VZQ1" s="228"/>
      <c r="VZR1" s="228"/>
      <c r="VZS1" s="228"/>
      <c r="VZT1" s="228"/>
      <c r="VZU1" s="228"/>
      <c r="VZV1" s="228"/>
      <c r="VZW1" s="228"/>
      <c r="VZX1" s="228"/>
      <c r="VZY1" s="228"/>
      <c r="VZZ1" s="228"/>
      <c r="WAA1" s="228"/>
      <c r="WAB1" s="228"/>
      <c r="WAC1" s="228"/>
      <c r="WAD1" s="228"/>
      <c r="WAE1" s="228"/>
      <c r="WAF1" s="228"/>
      <c r="WAG1" s="228"/>
      <c r="WAH1" s="228"/>
      <c r="WAI1" s="228"/>
      <c r="WAJ1" s="228"/>
      <c r="WAK1" s="228"/>
      <c r="WAL1" s="228"/>
      <c r="WAM1" s="228"/>
      <c r="WAN1" s="228"/>
      <c r="WAO1" s="228"/>
      <c r="WAP1" s="228"/>
      <c r="WAQ1" s="228"/>
      <c r="WAR1" s="228"/>
      <c r="WAS1" s="228"/>
      <c r="WAT1" s="228"/>
      <c r="WAU1" s="228"/>
      <c r="WAV1" s="228"/>
      <c r="WAW1" s="228"/>
      <c r="WAX1" s="228"/>
      <c r="WAY1" s="228"/>
      <c r="WAZ1" s="228"/>
      <c r="WBA1" s="228"/>
      <c r="WBB1" s="228"/>
      <c r="WBC1" s="228"/>
      <c r="WBD1" s="228"/>
      <c r="WBE1" s="228"/>
      <c r="WBF1" s="228"/>
      <c r="WBG1" s="228"/>
      <c r="WBH1" s="228"/>
      <c r="WBI1" s="228"/>
      <c r="WBJ1" s="228"/>
      <c r="WBK1" s="228"/>
      <c r="WBL1" s="228"/>
      <c r="WBM1" s="228"/>
      <c r="WBN1" s="228"/>
      <c r="WBO1" s="228"/>
      <c r="WBP1" s="228"/>
      <c r="WBQ1" s="228"/>
      <c r="WBR1" s="228"/>
      <c r="WBS1" s="228"/>
      <c r="WBT1" s="228"/>
      <c r="WBU1" s="228"/>
      <c r="WBV1" s="228"/>
      <c r="WBW1" s="228"/>
      <c r="WBX1" s="228"/>
      <c r="WBY1" s="228"/>
      <c r="WBZ1" s="228"/>
      <c r="WCA1" s="228"/>
      <c r="WCB1" s="228"/>
      <c r="WCC1" s="228"/>
      <c r="WCD1" s="228"/>
      <c r="WCE1" s="228"/>
      <c r="WCF1" s="228"/>
      <c r="WCG1" s="228"/>
      <c r="WCH1" s="228"/>
      <c r="WCI1" s="228"/>
      <c r="WCJ1" s="228"/>
      <c r="WCK1" s="228"/>
      <c r="WCL1" s="228"/>
      <c r="WCM1" s="228"/>
      <c r="WCN1" s="228"/>
      <c r="WCO1" s="228"/>
      <c r="WCP1" s="228"/>
      <c r="WCQ1" s="228"/>
      <c r="WCR1" s="228"/>
      <c r="WCS1" s="228"/>
      <c r="WCT1" s="228"/>
      <c r="WCU1" s="228"/>
      <c r="WCV1" s="228"/>
      <c r="WCW1" s="228"/>
      <c r="WCX1" s="228"/>
      <c r="WCY1" s="228"/>
      <c r="WCZ1" s="228"/>
      <c r="WDA1" s="228"/>
      <c r="WDB1" s="228"/>
      <c r="WDC1" s="228"/>
      <c r="WDD1" s="228"/>
      <c r="WDE1" s="228"/>
      <c r="WDF1" s="228"/>
      <c r="WDG1" s="228"/>
      <c r="WDH1" s="228"/>
      <c r="WDI1" s="228"/>
      <c r="WDJ1" s="228"/>
      <c r="WDK1" s="228"/>
      <c r="WDL1" s="228"/>
      <c r="WDM1" s="228"/>
      <c r="WDN1" s="228"/>
      <c r="WDO1" s="228"/>
      <c r="WDP1" s="228"/>
      <c r="WDQ1" s="228"/>
      <c r="WDR1" s="228"/>
      <c r="WDS1" s="228"/>
      <c r="WDT1" s="228"/>
      <c r="WDU1" s="228"/>
      <c r="WDV1" s="228"/>
      <c r="WDW1" s="228"/>
      <c r="WDX1" s="228"/>
      <c r="WDY1" s="228"/>
      <c r="WDZ1" s="228"/>
      <c r="WEA1" s="228"/>
      <c r="WEB1" s="228"/>
      <c r="WEC1" s="228"/>
      <c r="WED1" s="228"/>
      <c r="WEE1" s="228"/>
      <c r="WEF1" s="228"/>
      <c r="WEG1" s="228"/>
      <c r="WEH1" s="228"/>
      <c r="WEI1" s="228"/>
      <c r="WEJ1" s="228"/>
      <c r="WEK1" s="228"/>
      <c r="WEL1" s="228"/>
      <c r="WEM1" s="228"/>
      <c r="WEN1" s="228"/>
      <c r="WEO1" s="228"/>
      <c r="WEP1" s="228"/>
      <c r="WEQ1" s="228"/>
      <c r="WER1" s="228"/>
      <c r="WES1" s="228"/>
      <c r="WET1" s="228"/>
      <c r="WEU1" s="228"/>
      <c r="WEV1" s="228"/>
      <c r="WEW1" s="228"/>
      <c r="WEX1" s="228"/>
      <c r="WEY1" s="228"/>
      <c r="WEZ1" s="228"/>
      <c r="WFA1" s="228"/>
      <c r="WFB1" s="228"/>
      <c r="WFC1" s="228"/>
      <c r="WFD1" s="228"/>
      <c r="WFE1" s="228"/>
      <c r="WFF1" s="228"/>
      <c r="WFG1" s="228"/>
      <c r="WFH1" s="228"/>
      <c r="WFI1" s="228"/>
      <c r="WFJ1" s="228"/>
      <c r="WFK1" s="228"/>
      <c r="WFL1" s="228"/>
      <c r="WFM1" s="228"/>
      <c r="WFN1" s="228"/>
      <c r="WFO1" s="228"/>
      <c r="WFP1" s="228"/>
      <c r="WFQ1" s="228"/>
      <c r="WFR1" s="228"/>
      <c r="WFS1" s="228"/>
      <c r="WFT1" s="228"/>
      <c r="WFU1" s="228"/>
      <c r="WFV1" s="228"/>
      <c r="WFW1" s="228"/>
      <c r="WFX1" s="228"/>
      <c r="WFY1" s="228"/>
      <c r="WFZ1" s="228"/>
      <c r="WGA1" s="228"/>
      <c r="WGB1" s="228"/>
      <c r="WGC1" s="228"/>
      <c r="WGD1" s="228"/>
      <c r="WGE1" s="228"/>
      <c r="WGF1" s="228"/>
      <c r="WGG1" s="228"/>
      <c r="WGH1" s="228"/>
      <c r="WGI1" s="228"/>
      <c r="WGJ1" s="228"/>
      <c r="WGK1" s="228"/>
      <c r="WGL1" s="228"/>
      <c r="WGM1" s="228"/>
      <c r="WGN1" s="228"/>
      <c r="WGO1" s="228"/>
      <c r="WGP1" s="228"/>
      <c r="WGQ1" s="228"/>
      <c r="WGR1" s="228"/>
      <c r="WGS1" s="228"/>
      <c r="WGT1" s="228"/>
      <c r="WGU1" s="228"/>
      <c r="WGV1" s="228"/>
      <c r="WGW1" s="228"/>
      <c r="WGX1" s="228"/>
      <c r="WGY1" s="228"/>
      <c r="WGZ1" s="228"/>
      <c r="WHA1" s="228"/>
      <c r="WHB1" s="228"/>
      <c r="WHC1" s="228"/>
      <c r="WHD1" s="228"/>
      <c r="WHE1" s="228"/>
      <c r="WHF1" s="228"/>
      <c r="WHG1" s="228"/>
      <c r="WHH1" s="228"/>
      <c r="WHI1" s="228"/>
      <c r="WHJ1" s="228"/>
      <c r="WHK1" s="228"/>
      <c r="WHL1" s="228"/>
      <c r="WHM1" s="228"/>
      <c r="WHN1" s="228"/>
      <c r="WHO1" s="228"/>
      <c r="WHP1" s="228"/>
      <c r="WHQ1" s="228"/>
      <c r="WHR1" s="228"/>
      <c r="WHS1" s="228"/>
      <c r="WHT1" s="228"/>
      <c r="WHU1" s="228"/>
      <c r="WHV1" s="228"/>
      <c r="WHW1" s="228"/>
      <c r="WHX1" s="228"/>
      <c r="WHY1" s="228"/>
      <c r="WHZ1" s="228"/>
      <c r="WIA1" s="228"/>
      <c r="WIB1" s="228"/>
      <c r="WIC1" s="228"/>
      <c r="WID1" s="228"/>
      <c r="WIE1" s="228"/>
      <c r="WIF1" s="228"/>
      <c r="WIG1" s="228"/>
      <c r="WIH1" s="228"/>
      <c r="WII1" s="228"/>
      <c r="WIJ1" s="228"/>
      <c r="WIK1" s="228"/>
      <c r="WIL1" s="228"/>
      <c r="WIM1" s="228"/>
      <c r="WIN1" s="228"/>
      <c r="WIO1" s="228"/>
      <c r="WIP1" s="228"/>
      <c r="WIQ1" s="228"/>
      <c r="WIR1" s="228"/>
      <c r="WIS1" s="228"/>
      <c r="WIT1" s="228"/>
      <c r="WIU1" s="228"/>
      <c r="WIV1" s="228"/>
      <c r="WIW1" s="228"/>
      <c r="WIX1" s="228"/>
      <c r="WIY1" s="228"/>
      <c r="WIZ1" s="228"/>
      <c r="WJA1" s="228"/>
      <c r="WJB1" s="228"/>
      <c r="WJC1" s="228"/>
      <c r="WJD1" s="228"/>
      <c r="WJE1" s="228"/>
      <c r="WJF1" s="228"/>
      <c r="WJG1" s="228"/>
      <c r="WJH1" s="228"/>
      <c r="WJI1" s="228"/>
      <c r="WJJ1" s="228"/>
      <c r="WJK1" s="228"/>
      <c r="WJL1" s="228"/>
      <c r="WJM1" s="228"/>
      <c r="WJN1" s="228"/>
      <c r="WJO1" s="228"/>
      <c r="WJP1" s="228"/>
      <c r="WJQ1" s="228"/>
      <c r="WJR1" s="228"/>
      <c r="WJS1" s="228"/>
      <c r="WJT1" s="228"/>
      <c r="WJU1" s="228"/>
      <c r="WJV1" s="228"/>
      <c r="WJW1" s="228"/>
      <c r="WJX1" s="228"/>
      <c r="WJY1" s="228"/>
      <c r="WJZ1" s="228"/>
      <c r="WKA1" s="228"/>
      <c r="WKB1" s="228"/>
      <c r="WKC1" s="228"/>
      <c r="WKD1" s="228"/>
      <c r="WKE1" s="228"/>
      <c r="WKF1" s="228"/>
      <c r="WKG1" s="228"/>
      <c r="WKH1" s="228"/>
      <c r="WKI1" s="228"/>
      <c r="WKJ1" s="228"/>
      <c r="WKK1" s="228"/>
      <c r="WKL1" s="228"/>
      <c r="WKM1" s="228"/>
      <c r="WKN1" s="228"/>
      <c r="WKO1" s="228"/>
      <c r="WKP1" s="228"/>
      <c r="WKQ1" s="228"/>
      <c r="WKR1" s="228"/>
      <c r="WKS1" s="228"/>
      <c r="WKT1" s="228"/>
      <c r="WKU1" s="228"/>
      <c r="WKV1" s="228"/>
      <c r="WKW1" s="228"/>
      <c r="WKX1" s="228"/>
      <c r="WKY1" s="228"/>
      <c r="WKZ1" s="228"/>
      <c r="WLA1" s="228"/>
      <c r="WLB1" s="228"/>
      <c r="WLC1" s="228"/>
      <c r="WLD1" s="228"/>
      <c r="WLE1" s="228"/>
      <c r="WLF1" s="228"/>
      <c r="WLG1" s="228"/>
      <c r="WLH1" s="228"/>
      <c r="WLI1" s="228"/>
      <c r="WLJ1" s="228"/>
      <c r="WLK1" s="228"/>
      <c r="WLL1" s="228"/>
      <c r="WLM1" s="228"/>
      <c r="WLN1" s="228"/>
      <c r="WLO1" s="228"/>
      <c r="WLP1" s="228"/>
      <c r="WLQ1" s="228"/>
      <c r="WLR1" s="228"/>
      <c r="WLS1" s="228"/>
      <c r="WLT1" s="228"/>
      <c r="WLU1" s="228"/>
      <c r="WLV1" s="228"/>
      <c r="WLW1" s="228"/>
      <c r="WLX1" s="228"/>
      <c r="WLY1" s="228"/>
      <c r="WLZ1" s="228"/>
      <c r="WMA1" s="228"/>
      <c r="WMB1" s="228"/>
      <c r="WMC1" s="228"/>
      <c r="WMD1" s="228"/>
      <c r="WME1" s="228"/>
      <c r="WMF1" s="228"/>
      <c r="WMG1" s="228"/>
      <c r="WMH1" s="228"/>
      <c r="WMI1" s="228"/>
      <c r="WMJ1" s="228"/>
      <c r="WMK1" s="228"/>
      <c r="WML1" s="228"/>
      <c r="WMM1" s="228"/>
      <c r="WMN1" s="228"/>
      <c r="WMO1" s="228"/>
      <c r="WMP1" s="228"/>
      <c r="WMQ1" s="228"/>
      <c r="WMR1" s="228"/>
      <c r="WMS1" s="228"/>
      <c r="WMT1" s="228"/>
      <c r="WMU1" s="228"/>
      <c r="WMV1" s="228"/>
      <c r="WMW1" s="228"/>
      <c r="WMX1" s="228"/>
      <c r="WMY1" s="228"/>
      <c r="WMZ1" s="228"/>
      <c r="WNA1" s="228"/>
      <c r="WNB1" s="228"/>
      <c r="WNC1" s="228"/>
      <c r="WND1" s="228"/>
      <c r="WNE1" s="228"/>
      <c r="WNF1" s="228"/>
      <c r="WNG1" s="228"/>
      <c r="WNH1" s="228"/>
      <c r="WNI1" s="228"/>
      <c r="WNJ1" s="228"/>
      <c r="WNK1" s="228"/>
      <c r="WNL1" s="228"/>
      <c r="WNM1" s="228"/>
      <c r="WNN1" s="228"/>
      <c r="WNO1" s="228"/>
      <c r="WNP1" s="228"/>
      <c r="WNQ1" s="228"/>
      <c r="WNR1" s="228"/>
      <c r="WNS1" s="228"/>
      <c r="WNT1" s="228"/>
      <c r="WNU1" s="228"/>
      <c r="WNV1" s="228"/>
      <c r="WNW1" s="228"/>
      <c r="WNX1" s="228"/>
      <c r="WNY1" s="228"/>
      <c r="WNZ1" s="228"/>
      <c r="WOA1" s="228"/>
      <c r="WOB1" s="228"/>
      <c r="WOC1" s="228"/>
      <c r="WOD1" s="228"/>
      <c r="WOE1" s="228"/>
      <c r="WOF1" s="228"/>
      <c r="WOG1" s="228"/>
      <c r="WOH1" s="228"/>
      <c r="WOI1" s="228"/>
      <c r="WOJ1" s="228"/>
      <c r="WOK1" s="228"/>
      <c r="WOL1" s="228"/>
      <c r="WOM1" s="228"/>
      <c r="WON1" s="228"/>
      <c r="WOO1" s="228"/>
      <c r="WOP1" s="228"/>
      <c r="WOQ1" s="228"/>
      <c r="WOR1" s="228"/>
      <c r="WOS1" s="228"/>
      <c r="WOT1" s="228"/>
      <c r="WOU1" s="228"/>
      <c r="WOV1" s="228"/>
      <c r="WOW1" s="228"/>
      <c r="WOX1" s="228"/>
      <c r="WOY1" s="228"/>
      <c r="WOZ1" s="228"/>
      <c r="WPA1" s="228"/>
      <c r="WPB1" s="228"/>
      <c r="WPC1" s="228"/>
      <c r="WPD1" s="228"/>
      <c r="WPE1" s="228"/>
      <c r="WPF1" s="228"/>
      <c r="WPG1" s="228"/>
      <c r="WPH1" s="228"/>
      <c r="WPI1" s="228"/>
      <c r="WPJ1" s="228"/>
      <c r="WPK1" s="228"/>
      <c r="WPL1" s="228"/>
      <c r="WPM1" s="228"/>
      <c r="WPN1" s="228"/>
      <c r="WPO1" s="228"/>
      <c r="WPP1" s="228"/>
      <c r="WPQ1" s="228"/>
      <c r="WPR1" s="228"/>
      <c r="WPS1" s="228"/>
      <c r="WPT1" s="228"/>
      <c r="WPU1" s="228"/>
      <c r="WPV1" s="228"/>
      <c r="WPW1" s="228"/>
      <c r="WPX1" s="228"/>
      <c r="WPY1" s="228"/>
      <c r="WPZ1" s="228"/>
      <c r="WQA1" s="228"/>
      <c r="WQB1" s="228"/>
      <c r="WQC1" s="228"/>
      <c r="WQD1" s="228"/>
      <c r="WQE1" s="228"/>
      <c r="WQF1" s="228"/>
      <c r="WQG1" s="228"/>
      <c r="WQH1" s="228"/>
      <c r="WQI1" s="228"/>
      <c r="WQJ1" s="228"/>
      <c r="WQK1" s="228"/>
      <c r="WQL1" s="228"/>
      <c r="WQM1" s="228"/>
      <c r="WQN1" s="228"/>
      <c r="WQO1" s="228"/>
      <c r="WQP1" s="228"/>
      <c r="WQQ1" s="228"/>
      <c r="WQR1" s="228"/>
      <c r="WQS1" s="228"/>
      <c r="WQT1" s="228"/>
      <c r="WQU1" s="228"/>
      <c r="WQV1" s="228"/>
      <c r="WQW1" s="228"/>
      <c r="WQX1" s="228"/>
      <c r="WQY1" s="228"/>
      <c r="WQZ1" s="228"/>
      <c r="WRA1" s="228"/>
      <c r="WRB1" s="228"/>
      <c r="WRC1" s="228"/>
      <c r="WRD1" s="228"/>
      <c r="WRE1" s="228"/>
      <c r="WRF1" s="228"/>
      <c r="WRG1" s="228"/>
      <c r="WRH1" s="228"/>
      <c r="WRI1" s="228"/>
      <c r="WRJ1" s="228"/>
      <c r="WRK1" s="228"/>
      <c r="WRL1" s="228"/>
      <c r="WRM1" s="228"/>
      <c r="WRN1" s="228"/>
      <c r="WRO1" s="228"/>
      <c r="WRP1" s="228"/>
      <c r="WRQ1" s="228"/>
      <c r="WRR1" s="228"/>
      <c r="WRS1" s="228"/>
      <c r="WRT1" s="228"/>
      <c r="WRU1" s="228"/>
      <c r="WRV1" s="228"/>
      <c r="WRW1" s="228"/>
      <c r="WRX1" s="228"/>
      <c r="WRY1" s="228"/>
      <c r="WRZ1" s="228"/>
      <c r="WSA1" s="228"/>
      <c r="WSB1" s="228"/>
      <c r="WSC1" s="228"/>
      <c r="WSD1" s="228"/>
      <c r="WSE1" s="228"/>
      <c r="WSF1" s="228"/>
      <c r="WSG1" s="228"/>
      <c r="WSH1" s="228"/>
      <c r="WSI1" s="228"/>
      <c r="WSJ1" s="228"/>
      <c r="WSK1" s="228"/>
      <c r="WSL1" s="228"/>
      <c r="WSM1" s="228"/>
      <c r="WSN1" s="228"/>
      <c r="WSO1" s="228"/>
      <c r="WSP1" s="228"/>
      <c r="WSQ1" s="228"/>
      <c r="WSR1" s="228"/>
      <c r="WSS1" s="228"/>
      <c r="WST1" s="228"/>
      <c r="WSU1" s="228"/>
      <c r="WSV1" s="228"/>
      <c r="WSW1" s="228"/>
      <c r="WSX1" s="228"/>
      <c r="WSY1" s="228"/>
      <c r="WSZ1" s="228"/>
      <c r="WTA1" s="228"/>
      <c r="WTB1" s="228"/>
      <c r="WTC1" s="228"/>
      <c r="WTD1" s="228"/>
      <c r="WTE1" s="228"/>
      <c r="WTF1" s="228"/>
      <c r="WTG1" s="228"/>
      <c r="WTH1" s="228"/>
      <c r="WTI1" s="228"/>
      <c r="WTJ1" s="228"/>
      <c r="WTK1" s="228"/>
      <c r="WTL1" s="228"/>
      <c r="WTM1" s="228"/>
      <c r="WTN1" s="228"/>
      <c r="WTO1" s="228"/>
      <c r="WTP1" s="228"/>
      <c r="WTQ1" s="228"/>
      <c r="WTR1" s="228"/>
      <c r="WTS1" s="228"/>
      <c r="WTT1" s="228"/>
      <c r="WTU1" s="228"/>
      <c r="WTV1" s="228"/>
      <c r="WTW1" s="228"/>
      <c r="WTX1" s="228"/>
      <c r="WTY1" s="228"/>
      <c r="WTZ1" s="228"/>
      <c r="WUA1" s="228"/>
      <c r="WUB1" s="228"/>
      <c r="WUC1" s="228"/>
      <c r="WUD1" s="228"/>
      <c r="WUE1" s="228"/>
      <c r="WUF1" s="228"/>
      <c r="WUG1" s="228"/>
      <c r="WUH1" s="228"/>
      <c r="WUI1" s="228"/>
      <c r="WUJ1" s="228"/>
      <c r="WUK1" s="228"/>
      <c r="WUL1" s="228"/>
      <c r="WUM1" s="228"/>
      <c r="WUN1" s="228"/>
      <c r="WUO1" s="228"/>
      <c r="WUP1" s="228"/>
      <c r="WUQ1" s="228"/>
      <c r="WUR1" s="228"/>
      <c r="WUS1" s="228"/>
      <c r="WUT1" s="228"/>
      <c r="WUU1" s="228"/>
      <c r="WUV1" s="228"/>
      <c r="WUW1" s="228"/>
      <c r="WUX1" s="228"/>
      <c r="WUY1" s="228"/>
      <c r="WUZ1" s="228"/>
      <c r="WVA1" s="228"/>
      <c r="WVB1" s="228"/>
      <c r="WVC1" s="228"/>
      <c r="WVD1" s="228"/>
      <c r="WVE1" s="228"/>
      <c r="WVF1" s="228"/>
      <c r="WVG1" s="228"/>
      <c r="WVH1" s="228"/>
      <c r="WVI1" s="228"/>
      <c r="WVJ1" s="228"/>
      <c r="WVK1" s="228"/>
      <c r="WVL1" s="228"/>
      <c r="WVM1" s="228"/>
      <c r="WVN1" s="228"/>
      <c r="WVO1" s="228"/>
      <c r="WVP1" s="228"/>
      <c r="WVQ1" s="228"/>
      <c r="WVR1" s="228"/>
      <c r="WVS1" s="228"/>
      <c r="WVT1" s="228"/>
      <c r="WVU1" s="228"/>
      <c r="WVV1" s="228"/>
      <c r="WVW1" s="228"/>
      <c r="WVX1" s="228"/>
      <c r="WVY1" s="228"/>
      <c r="WVZ1" s="228"/>
      <c r="WWA1" s="228"/>
      <c r="WWB1" s="228"/>
      <c r="WWC1" s="228"/>
      <c r="WWD1" s="228"/>
      <c r="WWE1" s="228"/>
      <c r="WWF1" s="228"/>
      <c r="WWG1" s="228"/>
      <c r="WWH1" s="228"/>
      <c r="WWI1" s="228"/>
      <c r="WWJ1" s="228"/>
      <c r="WWK1" s="228"/>
      <c r="WWL1" s="228"/>
      <c r="WWM1" s="228"/>
      <c r="WWN1" s="228"/>
      <c r="WWO1" s="228"/>
      <c r="WWP1" s="228"/>
      <c r="WWQ1" s="228"/>
      <c r="WWR1" s="228"/>
      <c r="WWS1" s="228"/>
      <c r="WWT1" s="228"/>
      <c r="WWU1" s="228"/>
      <c r="WWV1" s="228"/>
      <c r="WWW1" s="228"/>
      <c r="WWX1" s="228"/>
      <c r="WWY1" s="228"/>
      <c r="WWZ1" s="228"/>
      <c r="WXA1" s="228"/>
      <c r="WXB1" s="228"/>
      <c r="WXC1" s="228"/>
      <c r="WXD1" s="228"/>
      <c r="WXE1" s="228"/>
      <c r="WXF1" s="228"/>
      <c r="WXG1" s="228"/>
      <c r="WXH1" s="228"/>
      <c r="WXI1" s="228"/>
      <c r="WXJ1" s="228"/>
      <c r="WXK1" s="228"/>
      <c r="WXL1" s="228"/>
      <c r="WXM1" s="228"/>
      <c r="WXN1" s="228"/>
      <c r="WXO1" s="228"/>
      <c r="WXP1" s="228"/>
      <c r="WXQ1" s="228"/>
      <c r="WXR1" s="228"/>
      <c r="WXS1" s="228"/>
      <c r="WXT1" s="228"/>
      <c r="WXU1" s="228"/>
      <c r="WXV1" s="228"/>
      <c r="WXW1" s="228"/>
      <c r="WXX1" s="228"/>
      <c r="WXY1" s="228"/>
      <c r="WXZ1" s="228"/>
      <c r="WYA1" s="228"/>
      <c r="WYB1" s="228"/>
      <c r="WYC1" s="228"/>
      <c r="WYD1" s="228"/>
      <c r="WYE1" s="228"/>
      <c r="WYF1" s="228"/>
      <c r="WYG1" s="228"/>
      <c r="WYH1" s="228"/>
      <c r="WYI1" s="228"/>
      <c r="WYJ1" s="228"/>
      <c r="WYK1" s="228"/>
      <c r="WYL1" s="228"/>
      <c r="WYM1" s="228"/>
      <c r="WYN1" s="228"/>
      <c r="WYO1" s="228"/>
      <c r="WYP1" s="228"/>
      <c r="WYQ1" s="228"/>
      <c r="WYR1" s="228"/>
      <c r="WYS1" s="228"/>
      <c r="WYT1" s="228"/>
      <c r="WYU1" s="228"/>
      <c r="WYV1" s="228"/>
      <c r="WYW1" s="228"/>
      <c r="WYX1" s="228"/>
      <c r="WYY1" s="228"/>
      <c r="WYZ1" s="228"/>
      <c r="WZA1" s="228"/>
      <c r="WZB1" s="228"/>
      <c r="WZC1" s="228"/>
      <c r="WZD1" s="228"/>
      <c r="WZE1" s="228"/>
      <c r="WZF1" s="228"/>
      <c r="WZG1" s="228"/>
      <c r="WZH1" s="228"/>
      <c r="WZI1" s="228"/>
      <c r="WZJ1" s="228"/>
      <c r="WZK1" s="228"/>
      <c r="WZL1" s="228"/>
      <c r="WZM1" s="228"/>
      <c r="WZN1" s="228"/>
      <c r="WZO1" s="228"/>
      <c r="WZP1" s="228"/>
      <c r="WZQ1" s="228"/>
      <c r="WZR1" s="228"/>
      <c r="WZS1" s="228"/>
      <c r="WZT1" s="228"/>
      <c r="WZU1" s="228"/>
      <c r="WZV1" s="228"/>
      <c r="WZW1" s="228"/>
      <c r="WZX1" s="228"/>
      <c r="WZY1" s="228"/>
      <c r="WZZ1" s="228"/>
      <c r="XAA1" s="228"/>
      <c r="XAB1" s="228"/>
      <c r="XAC1" s="228"/>
      <c r="XAD1" s="228"/>
      <c r="XAE1" s="228"/>
      <c r="XAF1" s="228"/>
      <c r="XAG1" s="228"/>
      <c r="XAH1" s="228"/>
      <c r="XAI1" s="228"/>
      <c r="XAJ1" s="228"/>
      <c r="XAK1" s="228"/>
      <c r="XAL1" s="228"/>
      <c r="XAM1" s="228"/>
      <c r="XAN1" s="228"/>
      <c r="XAO1" s="228"/>
      <c r="XAP1" s="228"/>
      <c r="XAQ1" s="228"/>
      <c r="XAR1" s="228"/>
      <c r="XAS1" s="228"/>
      <c r="XAT1" s="228"/>
      <c r="XAU1" s="228"/>
      <c r="XAV1" s="228"/>
      <c r="XAW1" s="228"/>
      <c r="XAX1" s="228"/>
      <c r="XAY1" s="228"/>
      <c r="XAZ1" s="228"/>
      <c r="XBA1" s="228"/>
      <c r="XBB1" s="228"/>
      <c r="XBC1" s="228"/>
      <c r="XBD1" s="228"/>
      <c r="XBE1" s="228"/>
      <c r="XBF1" s="228"/>
      <c r="XBG1" s="228"/>
      <c r="XBH1" s="228"/>
      <c r="XBI1" s="228"/>
      <c r="XBJ1" s="228"/>
      <c r="XBK1" s="228"/>
      <c r="XBL1" s="228"/>
      <c r="XBM1" s="228"/>
      <c r="XBN1" s="228"/>
      <c r="XBO1" s="228"/>
      <c r="XBP1" s="228"/>
      <c r="XBQ1" s="228"/>
      <c r="XBR1" s="228"/>
      <c r="XBS1" s="228"/>
      <c r="XBT1" s="228"/>
      <c r="XBU1" s="228"/>
      <c r="XBV1" s="228"/>
      <c r="XBW1" s="228"/>
      <c r="XBX1" s="228"/>
      <c r="XBY1" s="228"/>
      <c r="XBZ1" s="228"/>
      <c r="XCA1" s="228"/>
      <c r="XCB1" s="228"/>
      <c r="XCC1" s="228"/>
      <c r="XCD1" s="228"/>
      <c r="XCE1" s="228"/>
      <c r="XCF1" s="228"/>
      <c r="XCG1" s="228"/>
      <c r="XCH1" s="228"/>
      <c r="XCI1" s="228"/>
      <c r="XCJ1" s="228"/>
      <c r="XCK1" s="228"/>
      <c r="XCL1" s="228"/>
      <c r="XCM1" s="228"/>
      <c r="XCN1" s="228"/>
      <c r="XCO1" s="228"/>
      <c r="XCP1" s="228"/>
      <c r="XCQ1" s="228"/>
      <c r="XCR1" s="228"/>
      <c r="XCS1" s="228"/>
      <c r="XCT1" s="228"/>
      <c r="XCU1" s="228"/>
      <c r="XCV1" s="228"/>
      <c r="XCW1" s="228"/>
      <c r="XCX1" s="228"/>
      <c r="XCY1" s="228"/>
      <c r="XCZ1" s="228"/>
      <c r="XDA1" s="228"/>
      <c r="XDB1" s="228"/>
      <c r="XDC1" s="228"/>
      <c r="XDD1" s="228"/>
      <c r="XDE1" s="228"/>
      <c r="XDF1" s="228"/>
      <c r="XDG1" s="228"/>
      <c r="XDH1" s="228"/>
      <c r="XDI1" s="228"/>
      <c r="XDJ1" s="228"/>
      <c r="XDK1" s="228"/>
      <c r="XDL1" s="228"/>
      <c r="XDM1" s="228"/>
      <c r="XDN1" s="228"/>
      <c r="XDO1" s="228"/>
      <c r="XDP1" s="228"/>
      <c r="XDQ1" s="228"/>
      <c r="XDR1" s="228"/>
      <c r="XDS1" s="228"/>
      <c r="XDT1" s="228"/>
      <c r="XDU1" s="228"/>
      <c r="XDV1" s="228"/>
      <c r="XDW1" s="228"/>
      <c r="XDX1" s="228"/>
      <c r="XDY1" s="228"/>
      <c r="XDZ1" s="228"/>
      <c r="XEA1" s="228"/>
      <c r="XEB1" s="228"/>
      <c r="XEC1" s="228"/>
      <c r="XED1" s="228"/>
      <c r="XEE1" s="228"/>
      <c r="XEF1" s="228"/>
      <c r="XEG1" s="228"/>
      <c r="XEH1" s="228"/>
      <c r="XEI1" s="228"/>
      <c r="XEJ1" s="228"/>
      <c r="XEK1" s="228"/>
      <c r="XEL1" s="228"/>
      <c r="XEM1" s="228"/>
      <c r="XEN1" s="228"/>
      <c r="XEO1" s="228"/>
      <c r="XEP1" s="228"/>
      <c r="XEQ1" s="228"/>
      <c r="XER1" s="228"/>
      <c r="XES1" s="228"/>
      <c r="XET1" s="228"/>
      <c r="XEU1" s="228"/>
      <c r="XEV1" s="228"/>
      <c r="XEW1" s="228"/>
      <c r="XEX1" s="228"/>
      <c r="XEY1" s="228"/>
      <c r="XEZ1" s="228"/>
      <c r="XFA1" s="228"/>
      <c r="XFB1" s="228"/>
      <c r="XFC1" s="228"/>
      <c r="XFD1" s="228"/>
    </row>
    <row r="2" spans="1:16384" s="319" customFormat="1" ht="14" customHeight="1">
      <c r="A2" s="136"/>
      <c r="B2" s="136"/>
      <c r="C2" s="136"/>
      <c r="D2" s="136"/>
      <c r="E2" s="315"/>
      <c r="F2" s="136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0"/>
      <c r="AA2" s="320"/>
      <c r="AB2" s="320"/>
      <c r="AC2" s="228"/>
      <c r="AD2" s="228"/>
      <c r="AE2" s="228"/>
      <c r="AF2" s="228"/>
      <c r="AG2" s="228"/>
      <c r="AH2" s="817"/>
      <c r="AI2" s="817"/>
      <c r="AJ2" s="817"/>
      <c r="AK2" s="817"/>
      <c r="AL2" s="817"/>
      <c r="AM2" s="817"/>
      <c r="AN2" s="817"/>
      <c r="AO2" s="817"/>
      <c r="AP2" s="817"/>
      <c r="AQ2" s="817"/>
      <c r="AR2" s="817"/>
      <c r="AS2" s="817"/>
      <c r="AT2" s="817"/>
      <c r="AU2" s="817"/>
      <c r="AV2" s="817"/>
      <c r="AW2" s="817"/>
      <c r="AX2" s="817"/>
      <c r="AY2" s="817"/>
      <c r="AZ2" s="817"/>
      <c r="BA2" s="817"/>
      <c r="BB2" s="817"/>
      <c r="BC2" s="817"/>
      <c r="BD2" s="817"/>
      <c r="BE2" s="817"/>
      <c r="BF2" s="817"/>
      <c r="BG2" s="817"/>
      <c r="BH2" s="817"/>
      <c r="BI2" s="817"/>
      <c r="BJ2" s="817"/>
      <c r="BK2" s="817"/>
      <c r="BL2" s="817"/>
      <c r="BM2" s="817"/>
      <c r="BN2" s="817"/>
      <c r="BO2" s="817"/>
      <c r="BP2" s="817"/>
      <c r="BQ2" s="817"/>
      <c r="BR2" s="817"/>
      <c r="BS2" s="817"/>
      <c r="BT2" s="817"/>
      <c r="BU2" s="228"/>
      <c r="BV2" s="228"/>
      <c r="BW2" s="228"/>
      <c r="BX2" s="228"/>
      <c r="BY2" s="228"/>
      <c r="BZ2" s="228"/>
      <c r="CA2" s="228"/>
      <c r="CB2" s="228"/>
      <c r="CC2" s="228"/>
      <c r="CD2" s="228"/>
      <c r="CE2" s="228"/>
      <c r="CF2" s="228"/>
      <c r="CG2" s="228"/>
      <c r="CH2" s="228"/>
      <c r="CI2" s="228"/>
      <c r="CJ2" s="228"/>
      <c r="CK2" s="228"/>
      <c r="CL2" s="228"/>
      <c r="CM2" s="228"/>
      <c r="CN2" s="228"/>
      <c r="CO2" s="228"/>
      <c r="CP2" s="228"/>
      <c r="CQ2" s="228"/>
      <c r="CR2" s="228"/>
      <c r="CS2" s="228"/>
      <c r="CT2" s="228"/>
      <c r="CU2" s="228"/>
      <c r="CV2" s="228"/>
      <c r="CW2" s="228"/>
      <c r="CX2" s="228"/>
      <c r="CY2" s="228"/>
      <c r="CZ2" s="228"/>
      <c r="DA2" s="228"/>
      <c r="DB2" s="228"/>
      <c r="DC2" s="228"/>
      <c r="DD2" s="228"/>
      <c r="DE2" s="228"/>
      <c r="DF2" s="228"/>
      <c r="DG2" s="228"/>
      <c r="DH2" s="228"/>
      <c r="DI2" s="228"/>
      <c r="DJ2" s="228"/>
      <c r="DK2" s="228"/>
      <c r="DL2" s="228"/>
      <c r="DM2" s="228"/>
      <c r="DN2" s="228"/>
      <c r="DO2" s="228"/>
      <c r="DP2" s="228"/>
      <c r="DQ2" s="228"/>
      <c r="DR2" s="228"/>
      <c r="DS2" s="228"/>
      <c r="DT2" s="228"/>
      <c r="DU2" s="228"/>
      <c r="DV2" s="228"/>
      <c r="DW2" s="228"/>
      <c r="DX2" s="228"/>
      <c r="DY2" s="228"/>
      <c r="DZ2" s="228"/>
      <c r="EA2" s="228"/>
      <c r="EB2" s="228"/>
      <c r="EC2" s="228"/>
      <c r="ED2" s="228"/>
      <c r="EE2" s="228"/>
      <c r="EF2" s="228"/>
      <c r="EG2" s="228"/>
      <c r="EH2" s="228"/>
      <c r="EI2" s="228"/>
      <c r="EJ2" s="228"/>
      <c r="EK2" s="228"/>
      <c r="EL2" s="228"/>
      <c r="EM2" s="228"/>
      <c r="EN2" s="228"/>
      <c r="EO2" s="228"/>
      <c r="EP2" s="228"/>
      <c r="EQ2" s="228"/>
      <c r="ER2" s="228"/>
      <c r="ES2" s="228"/>
      <c r="ET2" s="228"/>
      <c r="EU2" s="228"/>
      <c r="EV2" s="228"/>
      <c r="EW2" s="228"/>
      <c r="EX2" s="228"/>
      <c r="EY2" s="228"/>
      <c r="EZ2" s="228"/>
      <c r="FA2" s="228"/>
      <c r="FB2" s="228"/>
      <c r="FC2" s="228"/>
      <c r="FD2" s="228"/>
      <c r="FE2" s="228"/>
      <c r="FF2" s="228"/>
      <c r="FG2" s="228"/>
      <c r="FH2" s="228"/>
      <c r="FI2" s="228"/>
      <c r="FJ2" s="228"/>
      <c r="FK2" s="228"/>
      <c r="FL2" s="228"/>
      <c r="FM2" s="228"/>
      <c r="FN2" s="228"/>
      <c r="FO2" s="228"/>
      <c r="FP2" s="228"/>
      <c r="FQ2" s="228"/>
      <c r="FR2" s="228"/>
      <c r="FS2" s="228"/>
      <c r="FT2" s="228"/>
      <c r="FU2" s="228"/>
      <c r="FV2" s="228"/>
      <c r="FW2" s="228"/>
      <c r="FX2" s="228"/>
      <c r="FY2" s="228"/>
      <c r="FZ2" s="228"/>
      <c r="GA2" s="228"/>
      <c r="GB2" s="228"/>
      <c r="GC2" s="228"/>
      <c r="GD2" s="228"/>
      <c r="GE2" s="228"/>
      <c r="GF2" s="228"/>
      <c r="GG2" s="228"/>
      <c r="GH2" s="228"/>
      <c r="GI2" s="228"/>
      <c r="GJ2" s="228"/>
      <c r="GK2" s="228"/>
      <c r="GL2" s="228"/>
      <c r="GM2" s="228"/>
      <c r="GN2" s="228"/>
      <c r="GO2" s="228"/>
      <c r="GP2" s="228"/>
      <c r="GQ2" s="228"/>
      <c r="GR2" s="228"/>
      <c r="GS2" s="228"/>
      <c r="GT2" s="228"/>
      <c r="GU2" s="228"/>
      <c r="GV2" s="228"/>
      <c r="GW2" s="228"/>
      <c r="GX2" s="228"/>
      <c r="GY2" s="228"/>
      <c r="GZ2" s="228"/>
      <c r="HA2" s="228"/>
      <c r="HB2" s="228"/>
      <c r="HC2" s="228"/>
      <c r="HD2" s="228"/>
      <c r="HE2" s="228"/>
      <c r="HF2" s="228"/>
      <c r="HG2" s="228"/>
      <c r="HH2" s="228"/>
      <c r="HI2" s="228"/>
      <c r="HJ2" s="228"/>
      <c r="HK2" s="228"/>
      <c r="HL2" s="228"/>
      <c r="HM2" s="228"/>
      <c r="HN2" s="228"/>
      <c r="HO2" s="228"/>
      <c r="HP2" s="228"/>
      <c r="HQ2" s="228"/>
      <c r="HR2" s="228"/>
      <c r="HS2" s="228"/>
      <c r="HT2" s="228"/>
      <c r="HU2" s="228"/>
      <c r="HV2" s="228"/>
      <c r="HW2" s="228"/>
      <c r="HX2" s="228"/>
      <c r="HY2" s="228"/>
      <c r="HZ2" s="228"/>
      <c r="IA2" s="228"/>
      <c r="IB2" s="228"/>
      <c r="IC2" s="228"/>
      <c r="ID2" s="228"/>
      <c r="IE2" s="228"/>
      <c r="IF2" s="228"/>
      <c r="IG2" s="228"/>
      <c r="IH2" s="228"/>
      <c r="II2" s="228"/>
      <c r="IJ2" s="228"/>
      <c r="IK2" s="228"/>
      <c r="IL2" s="228"/>
      <c r="IM2" s="228"/>
      <c r="IN2" s="228"/>
      <c r="IO2" s="228"/>
      <c r="IP2" s="228"/>
      <c r="IQ2" s="228"/>
      <c r="IR2" s="228"/>
      <c r="IS2" s="228"/>
      <c r="IT2" s="228"/>
      <c r="IU2" s="228"/>
      <c r="IV2" s="228"/>
      <c r="IW2" s="228"/>
      <c r="IX2" s="228"/>
      <c r="IY2" s="228"/>
      <c r="IZ2" s="228"/>
      <c r="JA2" s="228"/>
      <c r="JB2" s="228"/>
      <c r="JC2" s="228"/>
      <c r="JD2" s="228"/>
      <c r="JE2" s="228"/>
      <c r="JF2" s="228"/>
      <c r="JG2" s="228"/>
      <c r="JH2" s="228"/>
      <c r="JI2" s="228"/>
      <c r="JJ2" s="228"/>
      <c r="JK2" s="228"/>
      <c r="JL2" s="228"/>
      <c r="JM2" s="228"/>
      <c r="JN2" s="228"/>
      <c r="JO2" s="228"/>
      <c r="JP2" s="228"/>
      <c r="JQ2" s="228"/>
      <c r="JR2" s="228"/>
      <c r="JS2" s="228"/>
      <c r="JT2" s="228"/>
      <c r="JU2" s="228"/>
      <c r="JV2" s="228"/>
      <c r="JW2" s="228"/>
      <c r="JX2" s="228"/>
      <c r="JY2" s="228"/>
      <c r="JZ2" s="228"/>
      <c r="KA2" s="228"/>
      <c r="KB2" s="228"/>
      <c r="KC2" s="228"/>
      <c r="KD2" s="228"/>
      <c r="KE2" s="228"/>
      <c r="KF2" s="228"/>
      <c r="KG2" s="228"/>
      <c r="KH2" s="228"/>
      <c r="KI2" s="228"/>
      <c r="KJ2" s="228"/>
      <c r="KK2" s="228"/>
      <c r="KL2" s="228"/>
      <c r="KM2" s="228"/>
      <c r="KN2" s="228"/>
      <c r="KO2" s="228"/>
      <c r="KP2" s="228"/>
      <c r="KQ2" s="228"/>
      <c r="KR2" s="228"/>
      <c r="KS2" s="228"/>
      <c r="KT2" s="228"/>
      <c r="KU2" s="228"/>
      <c r="KV2" s="228"/>
      <c r="KW2" s="228"/>
      <c r="KX2" s="228"/>
      <c r="KY2" s="228"/>
      <c r="KZ2" s="228"/>
      <c r="LA2" s="228"/>
      <c r="LB2" s="228"/>
      <c r="LC2" s="228"/>
      <c r="LD2" s="228"/>
      <c r="LE2" s="228"/>
      <c r="LF2" s="228"/>
      <c r="LG2" s="228"/>
      <c r="LH2" s="228"/>
      <c r="LI2" s="228"/>
      <c r="LJ2" s="228"/>
      <c r="LK2" s="228"/>
      <c r="LL2" s="228"/>
      <c r="LM2" s="228"/>
      <c r="LN2" s="228"/>
      <c r="LO2" s="228"/>
      <c r="LP2" s="228"/>
      <c r="LQ2" s="228"/>
      <c r="LR2" s="228"/>
      <c r="LS2" s="228"/>
      <c r="LT2" s="228"/>
      <c r="LU2" s="228"/>
      <c r="LV2" s="228"/>
      <c r="LW2" s="228"/>
      <c r="LX2" s="228"/>
      <c r="LY2" s="228"/>
      <c r="LZ2" s="228"/>
      <c r="MA2" s="228"/>
      <c r="MB2" s="228"/>
      <c r="MC2" s="228"/>
      <c r="MD2" s="228"/>
      <c r="ME2" s="228"/>
      <c r="MF2" s="228"/>
      <c r="MG2" s="228"/>
      <c r="MH2" s="228"/>
      <c r="MI2" s="228"/>
      <c r="MJ2" s="228"/>
      <c r="MK2" s="228"/>
      <c r="ML2" s="228"/>
      <c r="MM2" s="228"/>
      <c r="MN2" s="228"/>
      <c r="MO2" s="228"/>
      <c r="MP2" s="228"/>
      <c r="MQ2" s="228"/>
      <c r="MR2" s="228"/>
      <c r="MS2" s="228"/>
      <c r="MT2" s="228"/>
      <c r="MU2" s="228"/>
      <c r="MV2" s="228"/>
      <c r="MW2" s="228"/>
      <c r="MX2" s="228"/>
      <c r="MY2" s="228"/>
      <c r="MZ2" s="228"/>
      <c r="NA2" s="228"/>
      <c r="NB2" s="228"/>
      <c r="NC2" s="228"/>
      <c r="ND2" s="228"/>
      <c r="NE2" s="228"/>
      <c r="NF2" s="228"/>
      <c r="NG2" s="228"/>
      <c r="NH2" s="228"/>
      <c r="NI2" s="228"/>
      <c r="NJ2" s="228"/>
      <c r="NK2" s="228"/>
      <c r="NL2" s="228"/>
      <c r="NM2" s="228"/>
      <c r="NN2" s="228"/>
      <c r="NO2" s="228"/>
      <c r="NP2" s="228"/>
      <c r="NQ2" s="228"/>
      <c r="NR2" s="228"/>
      <c r="NS2" s="228"/>
      <c r="NT2" s="228"/>
      <c r="NU2" s="228"/>
      <c r="NV2" s="228"/>
      <c r="NW2" s="228"/>
      <c r="NX2" s="228"/>
      <c r="NY2" s="228"/>
      <c r="NZ2" s="228"/>
      <c r="OA2" s="228"/>
      <c r="OB2" s="228"/>
      <c r="OC2" s="228"/>
      <c r="OD2" s="228"/>
      <c r="OE2" s="228"/>
      <c r="OF2" s="228"/>
      <c r="OG2" s="228"/>
      <c r="OH2" s="228"/>
      <c r="OI2" s="228"/>
      <c r="OJ2" s="228"/>
      <c r="OK2" s="228"/>
      <c r="OL2" s="228"/>
      <c r="OM2" s="228"/>
      <c r="ON2" s="228"/>
      <c r="OO2" s="228"/>
      <c r="OP2" s="228"/>
      <c r="OQ2" s="228"/>
      <c r="OR2" s="228"/>
      <c r="OS2" s="228"/>
      <c r="OT2" s="228"/>
      <c r="OU2" s="228"/>
      <c r="OV2" s="228"/>
      <c r="OW2" s="228"/>
      <c r="OX2" s="228"/>
      <c r="OY2" s="228"/>
      <c r="OZ2" s="228"/>
      <c r="PA2" s="228"/>
      <c r="PB2" s="228"/>
      <c r="PC2" s="228"/>
      <c r="PD2" s="228"/>
      <c r="PE2" s="228"/>
      <c r="PF2" s="228"/>
      <c r="PG2" s="228"/>
      <c r="PH2" s="228"/>
      <c r="PI2" s="228"/>
      <c r="PJ2" s="228"/>
      <c r="PK2" s="228"/>
      <c r="PL2" s="228"/>
      <c r="PM2" s="228"/>
      <c r="PN2" s="228"/>
      <c r="PO2" s="228"/>
      <c r="PP2" s="228"/>
      <c r="PQ2" s="228"/>
      <c r="PR2" s="228"/>
      <c r="PS2" s="228"/>
      <c r="PT2" s="228"/>
      <c r="PU2" s="228"/>
      <c r="PV2" s="228"/>
      <c r="PW2" s="228"/>
      <c r="PX2" s="228"/>
      <c r="PY2" s="228"/>
      <c r="PZ2" s="228"/>
      <c r="QA2" s="228"/>
      <c r="QB2" s="228"/>
      <c r="QC2" s="228"/>
      <c r="QD2" s="228"/>
      <c r="QE2" s="228"/>
      <c r="QF2" s="228"/>
      <c r="QG2" s="228"/>
      <c r="QH2" s="228"/>
      <c r="QI2" s="228"/>
      <c r="QJ2" s="228"/>
      <c r="QK2" s="228"/>
      <c r="QL2" s="228"/>
      <c r="QM2" s="228"/>
      <c r="QN2" s="228"/>
      <c r="QO2" s="228"/>
      <c r="QP2" s="228"/>
      <c r="QQ2" s="228"/>
      <c r="QR2" s="228"/>
      <c r="QS2" s="228"/>
      <c r="QT2" s="228"/>
      <c r="QU2" s="228"/>
      <c r="QV2" s="228"/>
      <c r="QW2" s="228"/>
      <c r="QX2" s="228"/>
      <c r="QY2" s="228"/>
      <c r="QZ2" s="228"/>
      <c r="RA2" s="228"/>
      <c r="RB2" s="228"/>
      <c r="RC2" s="228"/>
      <c r="RD2" s="228"/>
      <c r="RE2" s="228"/>
      <c r="RF2" s="228"/>
      <c r="RG2" s="228"/>
      <c r="RH2" s="228"/>
      <c r="RI2" s="228"/>
      <c r="RJ2" s="228"/>
      <c r="RK2" s="228"/>
      <c r="RL2" s="228"/>
      <c r="RM2" s="228"/>
      <c r="RN2" s="228"/>
      <c r="RO2" s="228"/>
      <c r="RP2" s="228"/>
      <c r="RQ2" s="228"/>
      <c r="RR2" s="228"/>
      <c r="RS2" s="228"/>
      <c r="RT2" s="228"/>
      <c r="RU2" s="228"/>
      <c r="RV2" s="228"/>
      <c r="RW2" s="228"/>
      <c r="RX2" s="228"/>
      <c r="RY2" s="228"/>
      <c r="RZ2" s="228"/>
      <c r="SA2" s="228"/>
      <c r="SB2" s="228"/>
      <c r="SC2" s="228"/>
      <c r="SD2" s="228"/>
      <c r="SE2" s="228"/>
      <c r="SF2" s="228"/>
      <c r="SG2" s="228"/>
      <c r="SH2" s="228"/>
      <c r="SI2" s="228"/>
      <c r="SJ2" s="228"/>
      <c r="SK2" s="228"/>
      <c r="SL2" s="228"/>
      <c r="SM2" s="228"/>
      <c r="SN2" s="228"/>
      <c r="SO2" s="228"/>
      <c r="SP2" s="228"/>
      <c r="SQ2" s="228"/>
      <c r="SR2" s="228"/>
      <c r="SS2" s="228"/>
      <c r="ST2" s="228"/>
      <c r="SU2" s="228"/>
      <c r="SV2" s="228"/>
      <c r="SW2" s="228"/>
      <c r="SX2" s="228"/>
      <c r="SY2" s="228"/>
      <c r="SZ2" s="228"/>
      <c r="TA2" s="228"/>
      <c r="TB2" s="228"/>
      <c r="TC2" s="228"/>
      <c r="TD2" s="228"/>
      <c r="TE2" s="228"/>
      <c r="TF2" s="228"/>
      <c r="TG2" s="228"/>
      <c r="TH2" s="228"/>
      <c r="TI2" s="228"/>
      <c r="TJ2" s="228"/>
      <c r="TK2" s="228"/>
      <c r="TL2" s="228"/>
      <c r="TM2" s="228"/>
      <c r="TN2" s="228"/>
      <c r="TO2" s="228"/>
      <c r="TP2" s="228"/>
      <c r="TQ2" s="228"/>
      <c r="TR2" s="228"/>
      <c r="TS2" s="228"/>
      <c r="TT2" s="228"/>
      <c r="TU2" s="228"/>
      <c r="TV2" s="228"/>
      <c r="TW2" s="228"/>
      <c r="TX2" s="228"/>
      <c r="TY2" s="228"/>
      <c r="TZ2" s="228"/>
      <c r="UA2" s="228"/>
      <c r="UB2" s="228"/>
      <c r="UC2" s="228"/>
      <c r="UD2" s="228"/>
      <c r="UE2" s="228"/>
      <c r="UF2" s="228"/>
      <c r="UG2" s="228"/>
      <c r="UH2" s="228"/>
      <c r="UI2" s="228"/>
      <c r="UJ2" s="228"/>
      <c r="UK2" s="228"/>
      <c r="UL2" s="228"/>
      <c r="UM2" s="228"/>
      <c r="UN2" s="228"/>
      <c r="UO2" s="228"/>
      <c r="UP2" s="228"/>
      <c r="UQ2" s="228"/>
      <c r="UR2" s="228"/>
      <c r="US2" s="228"/>
      <c r="UT2" s="228"/>
      <c r="UU2" s="228"/>
      <c r="UV2" s="228"/>
      <c r="UW2" s="228"/>
      <c r="UX2" s="228"/>
      <c r="UY2" s="228"/>
      <c r="UZ2" s="228"/>
      <c r="VA2" s="228"/>
      <c r="VB2" s="228"/>
      <c r="VC2" s="228"/>
      <c r="VD2" s="228"/>
      <c r="VE2" s="228"/>
      <c r="VF2" s="228"/>
      <c r="VG2" s="228"/>
      <c r="VH2" s="228"/>
      <c r="VI2" s="228"/>
      <c r="VJ2" s="228"/>
      <c r="VK2" s="228"/>
      <c r="VL2" s="228"/>
      <c r="VM2" s="228"/>
      <c r="VN2" s="228"/>
      <c r="VO2" s="228"/>
      <c r="VP2" s="228"/>
      <c r="VQ2" s="228"/>
      <c r="VR2" s="228"/>
      <c r="VS2" s="228"/>
      <c r="VT2" s="228"/>
      <c r="VU2" s="228"/>
      <c r="VV2" s="228"/>
      <c r="VW2" s="228"/>
      <c r="VX2" s="228"/>
      <c r="VY2" s="228"/>
      <c r="VZ2" s="228"/>
      <c r="WA2" s="228"/>
      <c r="WB2" s="228"/>
      <c r="WC2" s="228"/>
      <c r="WD2" s="228"/>
      <c r="WE2" s="228"/>
      <c r="WF2" s="228"/>
      <c r="WG2" s="228"/>
      <c r="WH2" s="228"/>
      <c r="WI2" s="228"/>
      <c r="WJ2" s="228"/>
      <c r="WK2" s="228"/>
      <c r="WL2" s="228"/>
      <c r="WM2" s="228"/>
      <c r="WN2" s="228"/>
      <c r="WO2" s="228"/>
      <c r="WP2" s="228"/>
      <c r="WQ2" s="228"/>
      <c r="WR2" s="228"/>
      <c r="WS2" s="228"/>
      <c r="WT2" s="228"/>
      <c r="WU2" s="228"/>
      <c r="WV2" s="228"/>
      <c r="WW2" s="228"/>
      <c r="WX2" s="228"/>
      <c r="WY2" s="228"/>
      <c r="WZ2" s="228"/>
      <c r="XA2" s="228"/>
      <c r="XB2" s="228"/>
      <c r="XC2" s="228"/>
      <c r="XD2" s="228"/>
      <c r="XE2" s="228"/>
      <c r="XF2" s="228"/>
      <c r="XG2" s="228"/>
      <c r="XH2" s="228"/>
      <c r="XI2" s="228"/>
      <c r="XJ2" s="228"/>
      <c r="XK2" s="228"/>
      <c r="XL2" s="228"/>
      <c r="XM2" s="228"/>
      <c r="XN2" s="228"/>
      <c r="XO2" s="228"/>
      <c r="XP2" s="228"/>
      <c r="XQ2" s="228"/>
      <c r="XR2" s="228"/>
      <c r="XS2" s="228"/>
      <c r="XT2" s="228"/>
      <c r="XU2" s="228"/>
      <c r="XV2" s="228"/>
      <c r="XW2" s="228"/>
      <c r="XX2" s="228"/>
      <c r="XY2" s="228"/>
      <c r="XZ2" s="228"/>
      <c r="YA2" s="228"/>
      <c r="YB2" s="228"/>
      <c r="YC2" s="228"/>
      <c r="YD2" s="228"/>
      <c r="YE2" s="228"/>
      <c r="YF2" s="228"/>
      <c r="YG2" s="228"/>
      <c r="YH2" s="228"/>
      <c r="YI2" s="228"/>
      <c r="YJ2" s="228"/>
      <c r="YK2" s="228"/>
      <c r="YL2" s="228"/>
      <c r="YM2" s="228"/>
      <c r="YN2" s="228"/>
      <c r="YO2" s="228"/>
      <c r="YP2" s="228"/>
      <c r="YQ2" s="228"/>
      <c r="YR2" s="228"/>
      <c r="YS2" s="228"/>
      <c r="YT2" s="228"/>
      <c r="YU2" s="228"/>
      <c r="YV2" s="228"/>
      <c r="YW2" s="228"/>
      <c r="YX2" s="228"/>
      <c r="YY2" s="228"/>
      <c r="YZ2" s="228"/>
      <c r="ZA2" s="228"/>
      <c r="ZB2" s="228"/>
      <c r="ZC2" s="228"/>
      <c r="ZD2" s="228"/>
      <c r="ZE2" s="228"/>
      <c r="ZF2" s="228"/>
      <c r="ZG2" s="228"/>
      <c r="ZH2" s="228"/>
      <c r="ZI2" s="228"/>
      <c r="ZJ2" s="228"/>
      <c r="ZK2" s="228"/>
      <c r="ZL2" s="228"/>
      <c r="ZM2" s="228"/>
      <c r="ZN2" s="228"/>
      <c r="ZO2" s="228"/>
      <c r="ZP2" s="228"/>
      <c r="ZQ2" s="228"/>
      <c r="ZR2" s="228"/>
      <c r="ZS2" s="228"/>
      <c r="ZT2" s="228"/>
      <c r="ZU2" s="228"/>
      <c r="ZV2" s="228"/>
      <c r="ZW2" s="228"/>
      <c r="ZX2" s="228"/>
      <c r="ZY2" s="228"/>
      <c r="ZZ2" s="228"/>
      <c r="AAA2" s="228"/>
      <c r="AAB2" s="228"/>
      <c r="AAC2" s="228"/>
      <c r="AAD2" s="228"/>
      <c r="AAE2" s="228"/>
      <c r="AAF2" s="228"/>
      <c r="AAG2" s="228"/>
      <c r="AAH2" s="228"/>
      <c r="AAI2" s="228"/>
      <c r="AAJ2" s="228"/>
      <c r="AAK2" s="228"/>
      <c r="AAL2" s="228"/>
      <c r="AAM2" s="228"/>
      <c r="AAN2" s="228"/>
      <c r="AAO2" s="228"/>
      <c r="AAP2" s="228"/>
      <c r="AAQ2" s="228"/>
      <c r="AAR2" s="228"/>
      <c r="AAS2" s="228"/>
      <c r="AAT2" s="228"/>
      <c r="AAU2" s="228"/>
      <c r="AAV2" s="228"/>
      <c r="AAW2" s="228"/>
      <c r="AAX2" s="228"/>
      <c r="AAY2" s="228"/>
      <c r="AAZ2" s="228"/>
      <c r="ABA2" s="228"/>
      <c r="ABB2" s="228"/>
      <c r="ABC2" s="228"/>
      <c r="ABD2" s="228"/>
      <c r="ABE2" s="228"/>
      <c r="ABF2" s="228"/>
      <c r="ABG2" s="228"/>
      <c r="ABH2" s="228"/>
      <c r="ABI2" s="228"/>
      <c r="ABJ2" s="228"/>
      <c r="ABK2" s="228"/>
      <c r="ABL2" s="228"/>
      <c r="ABM2" s="228"/>
      <c r="ABN2" s="228"/>
      <c r="ABO2" s="228"/>
      <c r="ABP2" s="228"/>
      <c r="ABQ2" s="228"/>
      <c r="ABR2" s="228"/>
      <c r="ABS2" s="228"/>
      <c r="ABT2" s="228"/>
      <c r="ABU2" s="228"/>
      <c r="ABV2" s="228"/>
      <c r="ABW2" s="228"/>
      <c r="ABX2" s="228"/>
      <c r="ABY2" s="228"/>
      <c r="ABZ2" s="228"/>
      <c r="ACA2" s="228"/>
      <c r="ACB2" s="228"/>
      <c r="ACC2" s="228"/>
      <c r="ACD2" s="228"/>
      <c r="ACE2" s="228"/>
      <c r="ACF2" s="228"/>
      <c r="ACG2" s="228"/>
      <c r="ACH2" s="228"/>
      <c r="ACI2" s="228"/>
      <c r="ACJ2" s="228"/>
      <c r="ACK2" s="228"/>
      <c r="ACL2" s="228"/>
      <c r="ACM2" s="228"/>
      <c r="ACN2" s="228"/>
      <c r="ACO2" s="228"/>
      <c r="ACP2" s="228"/>
      <c r="ACQ2" s="228"/>
      <c r="ACR2" s="228"/>
      <c r="ACS2" s="228"/>
      <c r="ACT2" s="228"/>
      <c r="ACU2" s="228"/>
      <c r="ACV2" s="228"/>
      <c r="ACW2" s="228"/>
      <c r="ACX2" s="228"/>
      <c r="ACY2" s="228"/>
      <c r="ACZ2" s="228"/>
      <c r="ADA2" s="228"/>
      <c r="ADB2" s="228"/>
      <c r="ADC2" s="228"/>
      <c r="ADD2" s="228"/>
      <c r="ADE2" s="228"/>
      <c r="ADF2" s="228"/>
      <c r="ADG2" s="228"/>
      <c r="ADH2" s="228"/>
      <c r="ADI2" s="228"/>
      <c r="ADJ2" s="228"/>
      <c r="ADK2" s="228"/>
      <c r="ADL2" s="228"/>
      <c r="ADM2" s="228"/>
      <c r="ADN2" s="228"/>
      <c r="ADO2" s="228"/>
      <c r="ADP2" s="228"/>
      <c r="ADQ2" s="228"/>
      <c r="ADR2" s="228"/>
      <c r="ADS2" s="228"/>
      <c r="ADT2" s="228"/>
      <c r="ADU2" s="228"/>
      <c r="ADV2" s="228"/>
      <c r="ADW2" s="228"/>
      <c r="ADX2" s="228"/>
      <c r="ADY2" s="228"/>
      <c r="ADZ2" s="228"/>
      <c r="AEA2" s="228"/>
      <c r="AEB2" s="228"/>
      <c r="AEC2" s="228"/>
      <c r="AED2" s="228"/>
      <c r="AEE2" s="228"/>
      <c r="AEF2" s="228"/>
      <c r="AEG2" s="228"/>
      <c r="AEH2" s="228"/>
      <c r="AEI2" s="228"/>
      <c r="AEJ2" s="228"/>
      <c r="AEK2" s="228"/>
      <c r="AEL2" s="228"/>
      <c r="AEM2" s="228"/>
      <c r="AEN2" s="228"/>
      <c r="AEO2" s="228"/>
      <c r="AEP2" s="228"/>
      <c r="AEQ2" s="228"/>
      <c r="AER2" s="228"/>
      <c r="AES2" s="228"/>
      <c r="AET2" s="228"/>
      <c r="AEU2" s="228"/>
      <c r="AEV2" s="228"/>
      <c r="AEW2" s="228"/>
      <c r="AEX2" s="228"/>
      <c r="AEY2" s="228"/>
      <c r="AEZ2" s="228"/>
      <c r="AFA2" s="228"/>
      <c r="AFB2" s="228"/>
      <c r="AFC2" s="228"/>
      <c r="AFD2" s="228"/>
      <c r="AFE2" s="228"/>
      <c r="AFF2" s="228"/>
      <c r="AFG2" s="228"/>
      <c r="AFH2" s="228"/>
      <c r="AFI2" s="228"/>
      <c r="AFJ2" s="228"/>
      <c r="AFK2" s="228"/>
      <c r="AFL2" s="228"/>
      <c r="AFM2" s="228"/>
      <c r="AFN2" s="228"/>
      <c r="AFO2" s="228"/>
      <c r="AFP2" s="228"/>
      <c r="AFQ2" s="228"/>
      <c r="AFR2" s="228"/>
      <c r="AFS2" s="228"/>
      <c r="AFT2" s="228"/>
      <c r="AFU2" s="228"/>
      <c r="AFV2" s="228"/>
      <c r="AFW2" s="228"/>
      <c r="AFX2" s="228"/>
      <c r="AFY2" s="228"/>
      <c r="AFZ2" s="228"/>
      <c r="AGA2" s="228"/>
      <c r="AGB2" s="228"/>
      <c r="AGC2" s="228"/>
      <c r="AGD2" s="228"/>
      <c r="AGE2" s="228"/>
      <c r="AGF2" s="228"/>
      <c r="AGG2" s="228"/>
      <c r="AGH2" s="228"/>
      <c r="AGI2" s="228"/>
      <c r="AGJ2" s="228"/>
      <c r="AGK2" s="228"/>
      <c r="AGL2" s="228"/>
      <c r="AGM2" s="228"/>
      <c r="AGN2" s="228"/>
      <c r="AGO2" s="228"/>
      <c r="AGP2" s="228"/>
      <c r="AGQ2" s="228"/>
      <c r="AGR2" s="228"/>
      <c r="AGS2" s="228"/>
      <c r="AGT2" s="228"/>
      <c r="AGU2" s="228"/>
      <c r="AGV2" s="228"/>
      <c r="AGW2" s="228"/>
      <c r="AGX2" s="228"/>
      <c r="AGY2" s="228"/>
      <c r="AGZ2" s="228"/>
      <c r="AHA2" s="228"/>
      <c r="AHB2" s="228"/>
      <c r="AHC2" s="228"/>
      <c r="AHD2" s="228"/>
      <c r="AHE2" s="228"/>
      <c r="AHF2" s="228"/>
      <c r="AHG2" s="228"/>
      <c r="AHH2" s="228"/>
      <c r="AHI2" s="228"/>
      <c r="AHJ2" s="228"/>
      <c r="AHK2" s="228"/>
      <c r="AHL2" s="228"/>
      <c r="AHM2" s="228"/>
      <c r="AHN2" s="228"/>
      <c r="AHO2" s="228"/>
      <c r="AHP2" s="228"/>
      <c r="AHQ2" s="228"/>
      <c r="AHR2" s="228"/>
      <c r="AHS2" s="228"/>
      <c r="AHT2" s="228"/>
      <c r="AHU2" s="228"/>
      <c r="AHV2" s="228"/>
      <c r="AHW2" s="228"/>
      <c r="AHX2" s="228"/>
      <c r="AHY2" s="228"/>
      <c r="AHZ2" s="228"/>
      <c r="AIA2" s="228"/>
      <c r="AIB2" s="228"/>
      <c r="AIC2" s="228"/>
      <c r="AID2" s="228"/>
      <c r="AIE2" s="228"/>
      <c r="AIF2" s="228"/>
      <c r="AIG2" s="228"/>
      <c r="AIH2" s="228"/>
      <c r="AII2" s="228"/>
      <c r="AIJ2" s="228"/>
      <c r="AIK2" s="228"/>
      <c r="AIL2" s="228"/>
      <c r="AIM2" s="228"/>
      <c r="AIN2" s="228"/>
      <c r="AIO2" s="228"/>
      <c r="AIP2" s="228"/>
      <c r="AIQ2" s="228"/>
      <c r="AIR2" s="228"/>
      <c r="AIS2" s="228"/>
      <c r="AIT2" s="228"/>
      <c r="AIU2" s="228"/>
      <c r="AIV2" s="228"/>
      <c r="AIW2" s="228"/>
      <c r="AIX2" s="228"/>
      <c r="AIY2" s="228"/>
      <c r="AIZ2" s="228"/>
      <c r="AJA2" s="228"/>
      <c r="AJB2" s="228"/>
      <c r="AJC2" s="228"/>
      <c r="AJD2" s="228"/>
      <c r="AJE2" s="228"/>
      <c r="AJF2" s="228"/>
      <c r="AJG2" s="228"/>
      <c r="AJH2" s="228"/>
      <c r="AJI2" s="228"/>
      <c r="AJJ2" s="228"/>
      <c r="AJK2" s="228"/>
      <c r="AJL2" s="228"/>
      <c r="AJM2" s="228"/>
      <c r="AJN2" s="228"/>
      <c r="AJO2" s="228"/>
      <c r="AJP2" s="228"/>
      <c r="AJQ2" s="228"/>
      <c r="AJR2" s="228"/>
      <c r="AJS2" s="228"/>
      <c r="AJT2" s="228"/>
      <c r="AJU2" s="228"/>
      <c r="AJV2" s="228"/>
      <c r="AJW2" s="228"/>
      <c r="AJX2" s="228"/>
      <c r="AJY2" s="228"/>
      <c r="AJZ2" s="228"/>
      <c r="AKA2" s="228"/>
      <c r="AKB2" s="228"/>
      <c r="AKC2" s="228"/>
      <c r="AKD2" s="228"/>
      <c r="AKE2" s="228"/>
      <c r="AKF2" s="228"/>
      <c r="AKG2" s="228"/>
      <c r="AKH2" s="228"/>
      <c r="AKI2" s="228"/>
      <c r="AKJ2" s="228"/>
      <c r="AKK2" s="228"/>
      <c r="AKL2" s="228"/>
      <c r="AKM2" s="228"/>
      <c r="AKN2" s="228"/>
      <c r="AKO2" s="228"/>
      <c r="AKP2" s="228"/>
      <c r="AKQ2" s="228"/>
      <c r="AKR2" s="228"/>
      <c r="AKS2" s="228"/>
      <c r="AKT2" s="228"/>
      <c r="AKU2" s="228"/>
      <c r="AKV2" s="228"/>
      <c r="AKW2" s="228"/>
      <c r="AKX2" s="228"/>
      <c r="AKY2" s="228"/>
      <c r="AKZ2" s="228"/>
      <c r="ALA2" s="228"/>
      <c r="ALB2" s="228"/>
      <c r="ALC2" s="228"/>
      <c r="ALD2" s="228"/>
      <c r="ALE2" s="228"/>
      <c r="ALF2" s="228"/>
      <c r="ALG2" s="228"/>
      <c r="ALH2" s="228"/>
      <c r="ALI2" s="228"/>
      <c r="ALJ2" s="228"/>
      <c r="ALK2" s="228"/>
      <c r="ALL2" s="228"/>
      <c r="ALM2" s="228"/>
      <c r="ALN2" s="228"/>
      <c r="ALO2" s="228"/>
      <c r="ALP2" s="228"/>
      <c r="ALQ2" s="228"/>
      <c r="ALR2" s="228"/>
      <c r="ALS2" s="228"/>
      <c r="ALT2" s="228"/>
      <c r="ALU2" s="228"/>
      <c r="ALV2" s="228"/>
      <c r="ALW2" s="228"/>
      <c r="ALX2" s="228"/>
      <c r="ALY2" s="228"/>
      <c r="ALZ2" s="228"/>
      <c r="AMA2" s="228"/>
      <c r="AMB2" s="228"/>
      <c r="AMC2" s="228"/>
      <c r="AMD2" s="228"/>
      <c r="AME2" s="228"/>
      <c r="AMF2" s="228"/>
      <c r="AMG2" s="228"/>
      <c r="AMH2" s="228"/>
      <c r="AMI2" s="228"/>
      <c r="AMJ2" s="228"/>
      <c r="AMK2" s="228"/>
      <c r="AML2" s="228"/>
      <c r="AMM2" s="228"/>
      <c r="AMN2" s="228"/>
      <c r="AMO2" s="228"/>
      <c r="AMP2" s="228"/>
      <c r="AMQ2" s="228"/>
      <c r="AMR2" s="228"/>
      <c r="AMS2" s="228"/>
      <c r="AMT2" s="228"/>
      <c r="AMU2" s="228"/>
      <c r="AMV2" s="228"/>
      <c r="AMW2" s="228"/>
      <c r="AMX2" s="228"/>
      <c r="AMY2" s="228"/>
      <c r="AMZ2" s="228"/>
      <c r="ANA2" s="228"/>
      <c r="ANB2" s="228"/>
      <c r="ANC2" s="228"/>
      <c r="AND2" s="228"/>
      <c r="ANE2" s="228"/>
      <c r="ANF2" s="228"/>
      <c r="ANG2" s="228"/>
      <c r="ANH2" s="228"/>
      <c r="ANI2" s="228"/>
      <c r="ANJ2" s="228"/>
      <c r="ANK2" s="228"/>
      <c r="ANL2" s="228"/>
      <c r="ANM2" s="228"/>
      <c r="ANN2" s="228"/>
      <c r="ANO2" s="228"/>
      <c r="ANP2" s="228"/>
      <c r="ANQ2" s="228"/>
      <c r="ANR2" s="228"/>
      <c r="ANS2" s="228"/>
      <c r="ANT2" s="228"/>
      <c r="ANU2" s="228"/>
      <c r="ANV2" s="228"/>
      <c r="ANW2" s="228"/>
      <c r="ANX2" s="228"/>
      <c r="ANY2" s="228"/>
      <c r="ANZ2" s="228"/>
      <c r="AOA2" s="228"/>
      <c r="AOB2" s="228"/>
      <c r="AOC2" s="228"/>
      <c r="AOD2" s="228"/>
      <c r="AOE2" s="228"/>
      <c r="AOF2" s="228"/>
      <c r="AOG2" s="228"/>
      <c r="AOH2" s="228"/>
      <c r="AOI2" s="228"/>
      <c r="AOJ2" s="228"/>
      <c r="AOK2" s="228"/>
      <c r="AOL2" s="228"/>
      <c r="AOM2" s="228"/>
      <c r="AON2" s="228"/>
      <c r="AOO2" s="228"/>
      <c r="AOP2" s="228"/>
      <c r="AOQ2" s="228"/>
      <c r="AOR2" s="228"/>
      <c r="AOS2" s="228"/>
      <c r="AOT2" s="228"/>
      <c r="AOU2" s="228"/>
      <c r="AOV2" s="228"/>
      <c r="AOW2" s="228"/>
      <c r="AOX2" s="228"/>
      <c r="AOY2" s="228"/>
      <c r="AOZ2" s="228"/>
      <c r="APA2" s="228"/>
      <c r="APB2" s="228"/>
      <c r="APC2" s="228"/>
      <c r="APD2" s="228"/>
      <c r="APE2" s="228"/>
      <c r="APF2" s="228"/>
      <c r="APG2" s="228"/>
      <c r="APH2" s="228"/>
      <c r="API2" s="228"/>
      <c r="APJ2" s="228"/>
      <c r="APK2" s="228"/>
      <c r="APL2" s="228"/>
      <c r="APM2" s="228"/>
      <c r="APN2" s="228"/>
      <c r="APO2" s="228"/>
      <c r="APP2" s="228"/>
      <c r="APQ2" s="228"/>
      <c r="APR2" s="228"/>
      <c r="APS2" s="228"/>
      <c r="APT2" s="228"/>
      <c r="APU2" s="228"/>
      <c r="APV2" s="228"/>
      <c r="APW2" s="228"/>
      <c r="APX2" s="228"/>
      <c r="APY2" s="228"/>
      <c r="APZ2" s="228"/>
      <c r="AQA2" s="228"/>
      <c r="AQB2" s="228"/>
      <c r="AQC2" s="228"/>
      <c r="AQD2" s="228"/>
      <c r="AQE2" s="228"/>
      <c r="AQF2" s="228"/>
      <c r="AQG2" s="228"/>
      <c r="AQH2" s="228"/>
      <c r="AQI2" s="228"/>
      <c r="AQJ2" s="228"/>
      <c r="AQK2" s="228"/>
      <c r="AQL2" s="228"/>
      <c r="AQM2" s="228"/>
      <c r="AQN2" s="228"/>
      <c r="AQO2" s="228"/>
      <c r="AQP2" s="228"/>
      <c r="AQQ2" s="228"/>
      <c r="AQR2" s="228"/>
      <c r="AQS2" s="228"/>
      <c r="AQT2" s="228"/>
      <c r="AQU2" s="228"/>
      <c r="AQV2" s="228"/>
      <c r="AQW2" s="228"/>
      <c r="AQX2" s="228"/>
      <c r="AQY2" s="228"/>
      <c r="AQZ2" s="228"/>
      <c r="ARA2" s="228"/>
      <c r="ARB2" s="228"/>
      <c r="ARC2" s="228"/>
      <c r="ARD2" s="228"/>
      <c r="ARE2" s="228"/>
      <c r="ARF2" s="228"/>
      <c r="ARG2" s="228"/>
      <c r="ARH2" s="228"/>
      <c r="ARI2" s="228"/>
      <c r="ARJ2" s="228"/>
      <c r="ARK2" s="228"/>
      <c r="ARL2" s="228"/>
      <c r="ARM2" s="228"/>
      <c r="ARN2" s="228"/>
      <c r="ARO2" s="228"/>
      <c r="ARP2" s="228"/>
      <c r="ARQ2" s="228"/>
      <c r="ARR2" s="228"/>
      <c r="ARS2" s="228"/>
      <c r="ART2" s="228"/>
      <c r="ARU2" s="228"/>
      <c r="ARV2" s="228"/>
      <c r="ARW2" s="228"/>
      <c r="ARX2" s="228"/>
      <c r="ARY2" s="228"/>
      <c r="ARZ2" s="228"/>
      <c r="ASA2" s="228"/>
      <c r="ASB2" s="228"/>
      <c r="ASC2" s="228"/>
      <c r="ASD2" s="228"/>
      <c r="ASE2" s="228"/>
      <c r="ASF2" s="228"/>
      <c r="ASG2" s="228"/>
      <c r="ASH2" s="228"/>
      <c r="ASI2" s="228"/>
      <c r="ASJ2" s="228"/>
      <c r="ASK2" s="228"/>
      <c r="ASL2" s="228"/>
      <c r="ASM2" s="228"/>
      <c r="ASN2" s="228"/>
      <c r="ASO2" s="228"/>
      <c r="ASP2" s="228"/>
      <c r="ASQ2" s="228"/>
      <c r="ASR2" s="228"/>
      <c r="ASS2" s="228"/>
      <c r="AST2" s="228"/>
      <c r="ASU2" s="228"/>
      <c r="ASV2" s="228"/>
      <c r="ASW2" s="228"/>
      <c r="ASX2" s="228"/>
      <c r="ASY2" s="228"/>
      <c r="ASZ2" s="228"/>
      <c r="ATA2" s="228"/>
      <c r="ATB2" s="228"/>
      <c r="ATC2" s="228"/>
      <c r="ATD2" s="228"/>
      <c r="ATE2" s="228"/>
      <c r="ATF2" s="228"/>
      <c r="ATG2" s="228"/>
      <c r="ATH2" s="228"/>
      <c r="ATI2" s="228"/>
      <c r="ATJ2" s="228"/>
      <c r="ATK2" s="228"/>
      <c r="ATL2" s="228"/>
      <c r="ATM2" s="228"/>
      <c r="ATN2" s="228"/>
      <c r="ATO2" s="228"/>
      <c r="ATP2" s="228"/>
      <c r="ATQ2" s="228"/>
      <c r="ATR2" s="228"/>
      <c r="ATS2" s="228"/>
      <c r="ATT2" s="228"/>
      <c r="ATU2" s="228"/>
      <c r="ATV2" s="228"/>
      <c r="ATW2" s="228"/>
      <c r="ATX2" s="228"/>
      <c r="ATY2" s="228"/>
      <c r="ATZ2" s="228"/>
      <c r="AUA2" s="228"/>
      <c r="AUB2" s="228"/>
      <c r="AUC2" s="228"/>
      <c r="AUD2" s="228"/>
      <c r="AUE2" s="228"/>
      <c r="AUF2" s="228"/>
      <c r="AUG2" s="228"/>
      <c r="AUH2" s="228"/>
      <c r="AUI2" s="228"/>
      <c r="AUJ2" s="228"/>
      <c r="AUK2" s="228"/>
      <c r="AUL2" s="228"/>
      <c r="AUM2" s="228"/>
      <c r="AUN2" s="228"/>
      <c r="AUO2" s="228"/>
      <c r="AUP2" s="228"/>
      <c r="AUQ2" s="228"/>
      <c r="AUR2" s="228"/>
      <c r="AUS2" s="228"/>
      <c r="AUT2" s="228"/>
      <c r="AUU2" s="228"/>
      <c r="AUV2" s="228"/>
      <c r="AUW2" s="228"/>
      <c r="AUX2" s="228"/>
      <c r="AUY2" s="228"/>
      <c r="AUZ2" s="228"/>
      <c r="AVA2" s="228"/>
      <c r="AVB2" s="228"/>
      <c r="AVC2" s="228"/>
      <c r="AVD2" s="228"/>
      <c r="AVE2" s="228"/>
      <c r="AVF2" s="228"/>
      <c r="AVG2" s="228"/>
      <c r="AVH2" s="228"/>
      <c r="AVI2" s="228"/>
      <c r="AVJ2" s="228"/>
      <c r="AVK2" s="228"/>
      <c r="AVL2" s="228"/>
      <c r="AVM2" s="228"/>
      <c r="AVN2" s="228"/>
      <c r="AVO2" s="228"/>
      <c r="AVP2" s="228"/>
      <c r="AVQ2" s="228"/>
      <c r="AVR2" s="228"/>
      <c r="AVS2" s="228"/>
      <c r="AVT2" s="228"/>
      <c r="AVU2" s="228"/>
      <c r="AVV2" s="228"/>
      <c r="AVW2" s="228"/>
      <c r="AVX2" s="228"/>
      <c r="AVY2" s="228"/>
      <c r="AVZ2" s="228"/>
      <c r="AWA2" s="228"/>
      <c r="AWB2" s="228"/>
      <c r="AWC2" s="228"/>
      <c r="AWD2" s="228"/>
      <c r="AWE2" s="228"/>
      <c r="AWF2" s="228"/>
      <c r="AWG2" s="228"/>
      <c r="AWH2" s="228"/>
      <c r="AWI2" s="228"/>
      <c r="AWJ2" s="228"/>
      <c r="AWK2" s="228"/>
      <c r="AWL2" s="228"/>
      <c r="AWM2" s="228"/>
      <c r="AWN2" s="228"/>
      <c r="AWO2" s="228"/>
      <c r="AWP2" s="228"/>
      <c r="AWQ2" s="228"/>
      <c r="AWR2" s="228"/>
      <c r="AWS2" s="228"/>
      <c r="AWT2" s="228"/>
      <c r="AWU2" s="228"/>
      <c r="AWV2" s="228"/>
      <c r="AWW2" s="228"/>
      <c r="AWX2" s="228"/>
      <c r="AWY2" s="228"/>
      <c r="AWZ2" s="228"/>
      <c r="AXA2" s="228"/>
      <c r="AXB2" s="228"/>
      <c r="AXC2" s="228"/>
      <c r="AXD2" s="228"/>
      <c r="AXE2" s="228"/>
      <c r="AXF2" s="228"/>
      <c r="AXG2" s="228"/>
      <c r="AXH2" s="228"/>
      <c r="AXI2" s="228"/>
      <c r="AXJ2" s="228"/>
      <c r="AXK2" s="228"/>
      <c r="AXL2" s="228"/>
      <c r="AXM2" s="228"/>
      <c r="AXN2" s="228"/>
      <c r="AXO2" s="228"/>
      <c r="AXP2" s="228"/>
      <c r="AXQ2" s="228"/>
      <c r="AXR2" s="228"/>
      <c r="AXS2" s="228"/>
      <c r="AXT2" s="228"/>
      <c r="AXU2" s="228"/>
      <c r="AXV2" s="228"/>
      <c r="AXW2" s="228"/>
      <c r="AXX2" s="228"/>
      <c r="AXY2" s="228"/>
      <c r="AXZ2" s="228"/>
      <c r="AYA2" s="228"/>
      <c r="AYB2" s="228"/>
      <c r="AYC2" s="228"/>
      <c r="AYD2" s="228"/>
      <c r="AYE2" s="228"/>
      <c r="AYF2" s="228"/>
      <c r="AYG2" s="228"/>
      <c r="AYH2" s="228"/>
      <c r="AYI2" s="228"/>
      <c r="AYJ2" s="228"/>
      <c r="AYK2" s="228"/>
      <c r="AYL2" s="228"/>
      <c r="AYM2" s="228"/>
      <c r="AYN2" s="228"/>
      <c r="AYO2" s="228"/>
      <c r="AYP2" s="228"/>
      <c r="AYQ2" s="228"/>
      <c r="AYR2" s="228"/>
      <c r="AYS2" s="228"/>
      <c r="AYT2" s="228"/>
      <c r="AYU2" s="228"/>
      <c r="AYV2" s="228"/>
      <c r="AYW2" s="228"/>
      <c r="AYX2" s="228"/>
      <c r="AYY2" s="228"/>
      <c r="AYZ2" s="228"/>
      <c r="AZA2" s="228"/>
      <c r="AZB2" s="228"/>
      <c r="AZC2" s="228"/>
      <c r="AZD2" s="228"/>
      <c r="AZE2" s="228"/>
      <c r="AZF2" s="228"/>
      <c r="AZG2" s="228"/>
      <c r="AZH2" s="228"/>
      <c r="AZI2" s="228"/>
      <c r="AZJ2" s="228"/>
      <c r="AZK2" s="228"/>
      <c r="AZL2" s="228"/>
      <c r="AZM2" s="228"/>
      <c r="AZN2" s="228"/>
      <c r="AZO2" s="228"/>
      <c r="AZP2" s="228"/>
      <c r="AZQ2" s="228"/>
      <c r="AZR2" s="228"/>
      <c r="AZS2" s="228"/>
      <c r="AZT2" s="228"/>
      <c r="AZU2" s="228"/>
      <c r="AZV2" s="228"/>
      <c r="AZW2" s="228"/>
      <c r="AZX2" s="228"/>
      <c r="AZY2" s="228"/>
      <c r="AZZ2" s="228"/>
      <c r="BAA2" s="228"/>
      <c r="BAB2" s="228"/>
      <c r="BAC2" s="228"/>
      <c r="BAD2" s="228"/>
      <c r="BAE2" s="228"/>
      <c r="BAF2" s="228"/>
      <c r="BAG2" s="228"/>
      <c r="BAH2" s="228"/>
      <c r="BAI2" s="228"/>
      <c r="BAJ2" s="228"/>
      <c r="BAK2" s="228"/>
      <c r="BAL2" s="228"/>
      <c r="BAM2" s="228"/>
      <c r="BAN2" s="228"/>
      <c r="BAO2" s="228"/>
      <c r="BAP2" s="228"/>
      <c r="BAQ2" s="228"/>
      <c r="BAR2" s="228"/>
      <c r="BAS2" s="228"/>
      <c r="BAT2" s="228"/>
      <c r="BAU2" s="228"/>
      <c r="BAV2" s="228"/>
      <c r="BAW2" s="228"/>
      <c r="BAX2" s="228"/>
      <c r="BAY2" s="228"/>
      <c r="BAZ2" s="228"/>
      <c r="BBA2" s="228"/>
      <c r="BBB2" s="228"/>
      <c r="BBC2" s="228"/>
      <c r="BBD2" s="228"/>
      <c r="BBE2" s="228"/>
      <c r="BBF2" s="228"/>
      <c r="BBG2" s="228"/>
      <c r="BBH2" s="228"/>
      <c r="BBI2" s="228"/>
      <c r="BBJ2" s="228"/>
      <c r="BBK2" s="228"/>
      <c r="BBL2" s="228"/>
      <c r="BBM2" s="228"/>
      <c r="BBN2" s="228"/>
      <c r="BBO2" s="228"/>
      <c r="BBP2" s="228"/>
      <c r="BBQ2" s="228"/>
      <c r="BBR2" s="228"/>
      <c r="BBS2" s="228"/>
      <c r="BBT2" s="228"/>
      <c r="BBU2" s="228"/>
      <c r="BBV2" s="228"/>
      <c r="BBW2" s="228"/>
      <c r="BBX2" s="228"/>
      <c r="BBY2" s="228"/>
      <c r="BBZ2" s="228"/>
      <c r="BCA2" s="228"/>
      <c r="BCB2" s="228"/>
      <c r="BCC2" s="228"/>
      <c r="BCD2" s="228"/>
      <c r="BCE2" s="228"/>
      <c r="BCF2" s="228"/>
      <c r="BCG2" s="228"/>
      <c r="BCH2" s="228"/>
      <c r="BCI2" s="228"/>
      <c r="BCJ2" s="228"/>
      <c r="BCK2" s="228"/>
      <c r="BCL2" s="228"/>
      <c r="BCM2" s="228"/>
      <c r="BCN2" s="228"/>
      <c r="BCO2" s="228"/>
      <c r="BCP2" s="228"/>
      <c r="BCQ2" s="228"/>
      <c r="BCR2" s="228"/>
      <c r="BCS2" s="228"/>
      <c r="BCT2" s="228"/>
      <c r="BCU2" s="228"/>
      <c r="BCV2" s="228"/>
      <c r="BCW2" s="228"/>
      <c r="BCX2" s="228"/>
      <c r="BCY2" s="228"/>
      <c r="BCZ2" s="228"/>
      <c r="BDA2" s="228"/>
      <c r="BDB2" s="228"/>
      <c r="BDC2" s="228"/>
      <c r="BDD2" s="228"/>
      <c r="BDE2" s="228"/>
      <c r="BDF2" s="228"/>
      <c r="BDG2" s="228"/>
      <c r="BDH2" s="228"/>
      <c r="BDI2" s="228"/>
      <c r="BDJ2" s="228"/>
      <c r="BDK2" s="228"/>
      <c r="BDL2" s="228"/>
      <c r="BDM2" s="228"/>
      <c r="BDN2" s="228"/>
      <c r="BDO2" s="228"/>
      <c r="BDP2" s="228"/>
      <c r="BDQ2" s="228"/>
      <c r="BDR2" s="228"/>
      <c r="BDS2" s="228"/>
      <c r="BDT2" s="228"/>
      <c r="BDU2" s="228"/>
      <c r="BDV2" s="228"/>
      <c r="BDW2" s="228"/>
      <c r="BDX2" s="228"/>
      <c r="BDY2" s="228"/>
      <c r="BDZ2" s="228"/>
      <c r="BEA2" s="228"/>
      <c r="BEB2" s="228"/>
      <c r="BEC2" s="228"/>
      <c r="BED2" s="228"/>
      <c r="BEE2" s="228"/>
      <c r="BEF2" s="228"/>
      <c r="BEG2" s="228"/>
      <c r="BEH2" s="228"/>
      <c r="BEI2" s="228"/>
      <c r="BEJ2" s="228"/>
      <c r="BEK2" s="228"/>
      <c r="BEL2" s="228"/>
      <c r="BEM2" s="228"/>
      <c r="BEN2" s="228"/>
      <c r="BEO2" s="228"/>
      <c r="BEP2" s="228"/>
      <c r="BEQ2" s="228"/>
      <c r="BER2" s="228"/>
      <c r="BES2" s="228"/>
      <c r="BET2" s="228"/>
      <c r="BEU2" s="228"/>
      <c r="BEV2" s="228"/>
      <c r="BEW2" s="228"/>
      <c r="BEX2" s="228"/>
      <c r="BEY2" s="228"/>
      <c r="BEZ2" s="228"/>
      <c r="BFA2" s="228"/>
      <c r="BFB2" s="228"/>
      <c r="BFC2" s="228"/>
      <c r="BFD2" s="228"/>
      <c r="BFE2" s="228"/>
      <c r="BFF2" s="228"/>
      <c r="BFG2" s="228"/>
      <c r="BFH2" s="228"/>
      <c r="BFI2" s="228"/>
      <c r="BFJ2" s="228"/>
      <c r="BFK2" s="228"/>
      <c r="BFL2" s="228"/>
      <c r="BFM2" s="228"/>
      <c r="BFN2" s="228"/>
      <c r="BFO2" s="228"/>
      <c r="BFP2" s="228"/>
      <c r="BFQ2" s="228"/>
      <c r="BFR2" s="228"/>
      <c r="BFS2" s="228"/>
      <c r="BFT2" s="228"/>
      <c r="BFU2" s="228"/>
      <c r="BFV2" s="228"/>
      <c r="BFW2" s="228"/>
      <c r="BFX2" s="228"/>
      <c r="BFY2" s="228"/>
      <c r="BFZ2" s="228"/>
      <c r="BGA2" s="228"/>
      <c r="BGB2" s="228"/>
      <c r="BGC2" s="228"/>
      <c r="BGD2" s="228"/>
      <c r="BGE2" s="228"/>
      <c r="BGF2" s="228"/>
      <c r="BGG2" s="228"/>
      <c r="BGH2" s="228"/>
      <c r="BGI2" s="228"/>
      <c r="BGJ2" s="228"/>
      <c r="BGK2" s="228"/>
      <c r="BGL2" s="228"/>
      <c r="BGM2" s="228"/>
      <c r="BGN2" s="228"/>
      <c r="BGO2" s="228"/>
      <c r="BGP2" s="228"/>
      <c r="BGQ2" s="228"/>
      <c r="BGR2" s="228"/>
      <c r="BGS2" s="228"/>
      <c r="BGT2" s="228"/>
      <c r="BGU2" s="228"/>
      <c r="BGV2" s="228"/>
      <c r="BGW2" s="228"/>
      <c r="BGX2" s="228"/>
      <c r="BGY2" s="228"/>
      <c r="BGZ2" s="228"/>
      <c r="BHA2" s="228"/>
      <c r="BHB2" s="228"/>
      <c r="BHC2" s="228"/>
      <c r="BHD2" s="228"/>
      <c r="BHE2" s="228"/>
      <c r="BHF2" s="228"/>
      <c r="BHG2" s="228"/>
      <c r="BHH2" s="228"/>
      <c r="BHI2" s="228"/>
      <c r="BHJ2" s="228"/>
      <c r="BHK2" s="228"/>
      <c r="BHL2" s="228"/>
      <c r="BHM2" s="228"/>
      <c r="BHN2" s="228"/>
      <c r="BHO2" s="228"/>
      <c r="BHP2" s="228"/>
      <c r="BHQ2" s="228"/>
      <c r="BHR2" s="228"/>
      <c r="BHS2" s="228"/>
      <c r="BHT2" s="228"/>
      <c r="BHU2" s="228"/>
      <c r="BHV2" s="228"/>
      <c r="BHW2" s="228"/>
      <c r="BHX2" s="228"/>
      <c r="BHY2" s="228"/>
      <c r="BHZ2" s="228"/>
      <c r="BIA2" s="228"/>
      <c r="BIB2" s="228"/>
      <c r="BIC2" s="228"/>
      <c r="BID2" s="228"/>
      <c r="BIE2" s="228"/>
      <c r="BIF2" s="228"/>
      <c r="BIG2" s="228"/>
      <c r="BIH2" s="228"/>
      <c r="BII2" s="228"/>
      <c r="BIJ2" s="228"/>
      <c r="BIK2" s="228"/>
      <c r="BIL2" s="228"/>
      <c r="BIM2" s="228"/>
      <c r="BIN2" s="228"/>
      <c r="BIO2" s="228"/>
      <c r="BIP2" s="228"/>
      <c r="BIQ2" s="228"/>
      <c r="BIR2" s="228"/>
      <c r="BIS2" s="228"/>
      <c r="BIT2" s="228"/>
      <c r="BIU2" s="228"/>
      <c r="BIV2" s="228"/>
      <c r="BIW2" s="228"/>
      <c r="BIX2" s="228"/>
      <c r="BIY2" s="228"/>
      <c r="BIZ2" s="228"/>
      <c r="BJA2" s="228"/>
      <c r="BJB2" s="228"/>
      <c r="BJC2" s="228"/>
      <c r="BJD2" s="228"/>
      <c r="BJE2" s="228"/>
      <c r="BJF2" s="228"/>
      <c r="BJG2" s="228"/>
      <c r="BJH2" s="228"/>
      <c r="BJI2" s="228"/>
      <c r="BJJ2" s="228"/>
      <c r="BJK2" s="228"/>
      <c r="BJL2" s="228"/>
      <c r="BJM2" s="228"/>
      <c r="BJN2" s="228"/>
      <c r="BJO2" s="228"/>
      <c r="BJP2" s="228"/>
      <c r="BJQ2" s="228"/>
      <c r="BJR2" s="228"/>
      <c r="BJS2" s="228"/>
      <c r="BJT2" s="228"/>
      <c r="BJU2" s="228"/>
      <c r="BJV2" s="228"/>
      <c r="BJW2" s="228"/>
      <c r="BJX2" s="228"/>
      <c r="BJY2" s="228"/>
      <c r="BJZ2" s="228"/>
      <c r="BKA2" s="228"/>
      <c r="BKB2" s="228"/>
      <c r="BKC2" s="228"/>
      <c r="BKD2" s="228"/>
      <c r="BKE2" s="228"/>
      <c r="BKF2" s="228"/>
      <c r="BKG2" s="228"/>
      <c r="BKH2" s="228"/>
      <c r="BKI2" s="228"/>
      <c r="BKJ2" s="228"/>
      <c r="BKK2" s="228"/>
      <c r="BKL2" s="228"/>
      <c r="BKM2" s="228"/>
      <c r="BKN2" s="228"/>
      <c r="BKO2" s="228"/>
      <c r="BKP2" s="228"/>
      <c r="BKQ2" s="228"/>
      <c r="BKR2" s="228"/>
      <c r="BKS2" s="228"/>
      <c r="BKT2" s="228"/>
      <c r="BKU2" s="228"/>
      <c r="BKV2" s="228"/>
      <c r="BKW2" s="228"/>
      <c r="BKX2" s="228"/>
      <c r="BKY2" s="228"/>
      <c r="BKZ2" s="228"/>
      <c r="BLA2" s="228"/>
      <c r="BLB2" s="228"/>
      <c r="BLC2" s="228"/>
      <c r="BLD2" s="228"/>
      <c r="BLE2" s="228"/>
      <c r="BLF2" s="228"/>
      <c r="BLG2" s="228"/>
      <c r="BLH2" s="228"/>
      <c r="BLI2" s="228"/>
      <c r="BLJ2" s="228"/>
      <c r="BLK2" s="228"/>
      <c r="BLL2" s="228"/>
      <c r="BLM2" s="228"/>
      <c r="BLN2" s="228"/>
      <c r="BLO2" s="228"/>
      <c r="BLP2" s="228"/>
      <c r="BLQ2" s="228"/>
      <c r="BLR2" s="228"/>
      <c r="BLS2" s="228"/>
      <c r="BLT2" s="228"/>
      <c r="BLU2" s="228"/>
      <c r="BLV2" s="228"/>
      <c r="BLW2" s="228"/>
      <c r="BLX2" s="228"/>
      <c r="BLY2" s="228"/>
      <c r="BLZ2" s="228"/>
      <c r="BMA2" s="228"/>
      <c r="BMB2" s="228"/>
      <c r="BMC2" s="228"/>
      <c r="BMD2" s="228"/>
      <c r="BME2" s="228"/>
      <c r="BMF2" s="228"/>
      <c r="BMG2" s="228"/>
      <c r="BMH2" s="228"/>
      <c r="BMI2" s="228"/>
      <c r="BMJ2" s="228"/>
      <c r="BMK2" s="228"/>
      <c r="BML2" s="228"/>
      <c r="BMM2" s="228"/>
      <c r="BMN2" s="228"/>
      <c r="BMO2" s="228"/>
      <c r="BMP2" s="228"/>
      <c r="BMQ2" s="228"/>
      <c r="BMR2" s="228"/>
      <c r="BMS2" s="228"/>
      <c r="BMT2" s="228"/>
      <c r="BMU2" s="228"/>
      <c r="BMV2" s="228"/>
      <c r="BMW2" s="228"/>
      <c r="BMX2" s="228"/>
      <c r="BMY2" s="228"/>
      <c r="BMZ2" s="228"/>
      <c r="BNA2" s="228"/>
      <c r="BNB2" s="228"/>
      <c r="BNC2" s="228"/>
      <c r="BND2" s="228"/>
      <c r="BNE2" s="228"/>
      <c r="BNF2" s="228"/>
      <c r="BNG2" s="228"/>
      <c r="BNH2" s="228"/>
      <c r="BNI2" s="228"/>
      <c r="BNJ2" s="228"/>
      <c r="BNK2" s="228"/>
      <c r="BNL2" s="228"/>
      <c r="BNM2" s="228"/>
      <c r="BNN2" s="228"/>
      <c r="BNO2" s="228"/>
      <c r="BNP2" s="228"/>
      <c r="BNQ2" s="228"/>
      <c r="BNR2" s="228"/>
      <c r="BNS2" s="228"/>
      <c r="BNT2" s="228"/>
      <c r="BNU2" s="228"/>
      <c r="BNV2" s="228"/>
      <c r="BNW2" s="228"/>
      <c r="BNX2" s="228"/>
      <c r="BNY2" s="228"/>
      <c r="BNZ2" s="228"/>
      <c r="BOA2" s="228"/>
      <c r="BOB2" s="228"/>
      <c r="BOC2" s="228"/>
      <c r="BOD2" s="228"/>
      <c r="BOE2" s="228"/>
      <c r="BOF2" s="228"/>
      <c r="BOG2" s="228"/>
      <c r="BOH2" s="228"/>
      <c r="BOI2" s="228"/>
      <c r="BOJ2" s="228"/>
      <c r="BOK2" s="228"/>
      <c r="BOL2" s="228"/>
      <c r="BOM2" s="228"/>
      <c r="BON2" s="228"/>
      <c r="BOO2" s="228"/>
      <c r="BOP2" s="228"/>
      <c r="BOQ2" s="228"/>
      <c r="BOR2" s="228"/>
      <c r="BOS2" s="228"/>
      <c r="BOT2" s="228"/>
      <c r="BOU2" s="228"/>
      <c r="BOV2" s="228"/>
      <c r="BOW2" s="228"/>
      <c r="BOX2" s="228"/>
      <c r="BOY2" s="228"/>
      <c r="BOZ2" s="228"/>
      <c r="BPA2" s="228"/>
      <c r="BPB2" s="228"/>
      <c r="BPC2" s="228"/>
      <c r="BPD2" s="228"/>
      <c r="BPE2" s="228"/>
      <c r="BPF2" s="228"/>
      <c r="BPG2" s="228"/>
      <c r="BPH2" s="228"/>
      <c r="BPI2" s="228"/>
      <c r="BPJ2" s="228"/>
      <c r="BPK2" s="228"/>
      <c r="BPL2" s="228"/>
      <c r="BPM2" s="228"/>
      <c r="BPN2" s="228"/>
      <c r="BPO2" s="228"/>
      <c r="BPP2" s="228"/>
      <c r="BPQ2" s="228"/>
      <c r="BPR2" s="228"/>
      <c r="BPS2" s="228"/>
      <c r="BPT2" s="228"/>
      <c r="BPU2" s="228"/>
      <c r="BPV2" s="228"/>
      <c r="BPW2" s="228"/>
      <c r="BPX2" s="228"/>
      <c r="BPY2" s="228"/>
      <c r="BPZ2" s="228"/>
      <c r="BQA2" s="228"/>
      <c r="BQB2" s="228"/>
      <c r="BQC2" s="228"/>
      <c r="BQD2" s="228"/>
      <c r="BQE2" s="228"/>
      <c r="BQF2" s="228"/>
      <c r="BQG2" s="228"/>
      <c r="BQH2" s="228"/>
      <c r="BQI2" s="228"/>
      <c r="BQJ2" s="228"/>
      <c r="BQK2" s="228"/>
      <c r="BQL2" s="228"/>
      <c r="BQM2" s="228"/>
      <c r="BQN2" s="228"/>
      <c r="BQO2" s="228"/>
      <c r="BQP2" s="228"/>
      <c r="BQQ2" s="228"/>
      <c r="BQR2" s="228"/>
      <c r="BQS2" s="228"/>
      <c r="BQT2" s="228"/>
      <c r="BQU2" s="228"/>
      <c r="BQV2" s="228"/>
      <c r="BQW2" s="228"/>
      <c r="BQX2" s="228"/>
      <c r="BQY2" s="228"/>
      <c r="BQZ2" s="228"/>
      <c r="BRA2" s="228"/>
      <c r="BRB2" s="228"/>
      <c r="BRC2" s="228"/>
      <c r="BRD2" s="228"/>
      <c r="BRE2" s="228"/>
      <c r="BRF2" s="228"/>
      <c r="BRG2" s="228"/>
      <c r="BRH2" s="228"/>
      <c r="BRI2" s="228"/>
      <c r="BRJ2" s="228"/>
      <c r="BRK2" s="228"/>
      <c r="BRL2" s="228"/>
      <c r="BRM2" s="228"/>
      <c r="BRN2" s="228"/>
      <c r="BRO2" s="228"/>
      <c r="BRP2" s="228"/>
      <c r="BRQ2" s="228"/>
      <c r="BRR2" s="228"/>
      <c r="BRS2" s="228"/>
      <c r="BRT2" s="228"/>
      <c r="BRU2" s="228"/>
      <c r="BRV2" s="228"/>
      <c r="BRW2" s="228"/>
      <c r="BRX2" s="228"/>
      <c r="BRY2" s="228"/>
      <c r="BRZ2" s="228"/>
      <c r="BSA2" s="228"/>
      <c r="BSB2" s="228"/>
      <c r="BSC2" s="228"/>
      <c r="BSD2" s="228"/>
      <c r="BSE2" s="228"/>
      <c r="BSF2" s="228"/>
      <c r="BSG2" s="228"/>
      <c r="BSH2" s="228"/>
      <c r="BSI2" s="228"/>
      <c r="BSJ2" s="228"/>
      <c r="BSK2" s="228"/>
      <c r="BSL2" s="228"/>
      <c r="BSM2" s="228"/>
      <c r="BSN2" s="228"/>
      <c r="BSO2" s="228"/>
      <c r="BSP2" s="228"/>
      <c r="BSQ2" s="228"/>
      <c r="BSR2" s="228"/>
      <c r="BSS2" s="228"/>
      <c r="BST2" s="228"/>
      <c r="BSU2" s="228"/>
      <c r="BSV2" s="228"/>
      <c r="BSW2" s="228"/>
      <c r="BSX2" s="228"/>
      <c r="BSY2" s="228"/>
      <c r="BSZ2" s="228"/>
      <c r="BTA2" s="228"/>
      <c r="BTB2" s="228"/>
      <c r="BTC2" s="228"/>
      <c r="BTD2" s="228"/>
      <c r="BTE2" s="228"/>
      <c r="BTF2" s="228"/>
      <c r="BTG2" s="228"/>
      <c r="BTH2" s="228"/>
      <c r="BTI2" s="228"/>
      <c r="BTJ2" s="228"/>
      <c r="BTK2" s="228"/>
      <c r="BTL2" s="228"/>
      <c r="BTM2" s="228"/>
      <c r="BTN2" s="228"/>
      <c r="BTO2" s="228"/>
      <c r="BTP2" s="228"/>
      <c r="BTQ2" s="228"/>
      <c r="BTR2" s="228"/>
      <c r="BTS2" s="228"/>
      <c r="BTT2" s="228"/>
      <c r="BTU2" s="228"/>
      <c r="BTV2" s="228"/>
      <c r="BTW2" s="228"/>
      <c r="BTX2" s="228"/>
      <c r="BTY2" s="228"/>
      <c r="BTZ2" s="228"/>
      <c r="BUA2" s="228"/>
      <c r="BUB2" s="228"/>
      <c r="BUC2" s="228"/>
      <c r="BUD2" s="228"/>
      <c r="BUE2" s="228"/>
      <c r="BUF2" s="228"/>
      <c r="BUG2" s="228"/>
      <c r="BUH2" s="228"/>
      <c r="BUI2" s="228"/>
      <c r="BUJ2" s="228"/>
      <c r="BUK2" s="228"/>
      <c r="BUL2" s="228"/>
      <c r="BUM2" s="228"/>
      <c r="BUN2" s="228"/>
      <c r="BUO2" s="228"/>
      <c r="BUP2" s="228"/>
      <c r="BUQ2" s="228"/>
      <c r="BUR2" s="228"/>
      <c r="BUS2" s="228"/>
      <c r="BUT2" s="228"/>
      <c r="BUU2" s="228"/>
      <c r="BUV2" s="228"/>
      <c r="BUW2" s="228"/>
      <c r="BUX2" s="228"/>
      <c r="BUY2" s="228"/>
      <c r="BUZ2" s="228"/>
      <c r="BVA2" s="228"/>
      <c r="BVB2" s="228"/>
      <c r="BVC2" s="228"/>
      <c r="BVD2" s="228"/>
      <c r="BVE2" s="228"/>
      <c r="BVF2" s="228"/>
      <c r="BVG2" s="228"/>
      <c r="BVH2" s="228"/>
      <c r="BVI2" s="228"/>
      <c r="BVJ2" s="228"/>
      <c r="BVK2" s="228"/>
      <c r="BVL2" s="228"/>
      <c r="BVM2" s="228"/>
      <c r="BVN2" s="228"/>
      <c r="BVO2" s="228"/>
      <c r="BVP2" s="228"/>
      <c r="BVQ2" s="228"/>
      <c r="BVR2" s="228"/>
      <c r="BVS2" s="228"/>
      <c r="BVT2" s="228"/>
      <c r="BVU2" s="228"/>
      <c r="BVV2" s="228"/>
      <c r="BVW2" s="228"/>
      <c r="BVX2" s="228"/>
      <c r="BVY2" s="228"/>
      <c r="BVZ2" s="228"/>
      <c r="BWA2" s="228"/>
      <c r="BWB2" s="228"/>
      <c r="BWC2" s="228"/>
      <c r="BWD2" s="228"/>
      <c r="BWE2" s="228"/>
      <c r="BWF2" s="228"/>
      <c r="BWG2" s="228"/>
      <c r="BWH2" s="228"/>
      <c r="BWI2" s="228"/>
      <c r="BWJ2" s="228"/>
      <c r="BWK2" s="228"/>
      <c r="BWL2" s="228"/>
      <c r="BWM2" s="228"/>
      <c r="BWN2" s="228"/>
      <c r="BWO2" s="228"/>
      <c r="BWP2" s="228"/>
      <c r="BWQ2" s="228"/>
      <c r="BWR2" s="228"/>
      <c r="BWS2" s="228"/>
      <c r="BWT2" s="228"/>
      <c r="BWU2" s="228"/>
      <c r="BWV2" s="228"/>
      <c r="BWW2" s="228"/>
      <c r="BWX2" s="228"/>
      <c r="BWY2" s="228"/>
      <c r="BWZ2" s="228"/>
      <c r="BXA2" s="228"/>
      <c r="BXB2" s="228"/>
      <c r="BXC2" s="228"/>
      <c r="BXD2" s="228"/>
      <c r="BXE2" s="228"/>
      <c r="BXF2" s="228"/>
      <c r="BXG2" s="228"/>
      <c r="BXH2" s="228"/>
      <c r="BXI2" s="228"/>
      <c r="BXJ2" s="228"/>
      <c r="BXK2" s="228"/>
      <c r="BXL2" s="228"/>
      <c r="BXM2" s="228"/>
      <c r="BXN2" s="228"/>
      <c r="BXO2" s="228"/>
      <c r="BXP2" s="228"/>
      <c r="BXQ2" s="228"/>
      <c r="BXR2" s="228"/>
      <c r="BXS2" s="228"/>
      <c r="BXT2" s="228"/>
      <c r="BXU2" s="228"/>
      <c r="BXV2" s="228"/>
      <c r="BXW2" s="228"/>
      <c r="BXX2" s="228"/>
      <c r="BXY2" s="228"/>
      <c r="BXZ2" s="228"/>
      <c r="BYA2" s="228"/>
      <c r="BYB2" s="228"/>
      <c r="BYC2" s="228"/>
      <c r="BYD2" s="228"/>
      <c r="BYE2" s="228"/>
      <c r="BYF2" s="228"/>
      <c r="BYG2" s="228"/>
      <c r="BYH2" s="228"/>
      <c r="BYI2" s="228"/>
      <c r="BYJ2" s="228"/>
      <c r="BYK2" s="228"/>
      <c r="BYL2" s="228"/>
      <c r="BYM2" s="228"/>
      <c r="BYN2" s="228"/>
      <c r="BYO2" s="228"/>
      <c r="BYP2" s="228"/>
      <c r="BYQ2" s="228"/>
      <c r="BYR2" s="228"/>
      <c r="BYS2" s="228"/>
      <c r="BYT2" s="228"/>
      <c r="BYU2" s="228"/>
      <c r="BYV2" s="228"/>
      <c r="BYW2" s="228"/>
      <c r="BYX2" s="228"/>
      <c r="BYY2" s="228"/>
      <c r="BYZ2" s="228"/>
      <c r="BZA2" s="228"/>
      <c r="BZB2" s="228"/>
      <c r="BZC2" s="228"/>
      <c r="BZD2" s="228"/>
      <c r="BZE2" s="228"/>
      <c r="BZF2" s="228"/>
      <c r="BZG2" s="228"/>
      <c r="BZH2" s="228"/>
      <c r="BZI2" s="228"/>
      <c r="BZJ2" s="228"/>
      <c r="BZK2" s="228"/>
      <c r="BZL2" s="228"/>
      <c r="BZM2" s="228"/>
      <c r="BZN2" s="228"/>
      <c r="BZO2" s="228"/>
      <c r="BZP2" s="228"/>
      <c r="BZQ2" s="228"/>
      <c r="BZR2" s="228"/>
      <c r="BZS2" s="228"/>
      <c r="BZT2" s="228"/>
      <c r="BZU2" s="228"/>
      <c r="BZV2" s="228"/>
      <c r="BZW2" s="228"/>
      <c r="BZX2" s="228"/>
      <c r="BZY2" s="228"/>
      <c r="BZZ2" s="228"/>
      <c r="CAA2" s="228"/>
      <c r="CAB2" s="228"/>
      <c r="CAC2" s="228"/>
      <c r="CAD2" s="228"/>
      <c r="CAE2" s="228"/>
      <c r="CAF2" s="228"/>
      <c r="CAG2" s="228"/>
      <c r="CAH2" s="228"/>
      <c r="CAI2" s="228"/>
      <c r="CAJ2" s="228"/>
      <c r="CAK2" s="228"/>
      <c r="CAL2" s="228"/>
      <c r="CAM2" s="228"/>
      <c r="CAN2" s="228"/>
      <c r="CAO2" s="228"/>
      <c r="CAP2" s="228"/>
      <c r="CAQ2" s="228"/>
      <c r="CAR2" s="228"/>
      <c r="CAS2" s="228"/>
      <c r="CAT2" s="228"/>
      <c r="CAU2" s="228"/>
      <c r="CAV2" s="228"/>
      <c r="CAW2" s="228"/>
      <c r="CAX2" s="228"/>
      <c r="CAY2" s="228"/>
      <c r="CAZ2" s="228"/>
      <c r="CBA2" s="228"/>
      <c r="CBB2" s="228"/>
      <c r="CBC2" s="228"/>
      <c r="CBD2" s="228"/>
      <c r="CBE2" s="228"/>
      <c r="CBF2" s="228"/>
      <c r="CBG2" s="228"/>
      <c r="CBH2" s="228"/>
      <c r="CBI2" s="228"/>
      <c r="CBJ2" s="228"/>
      <c r="CBK2" s="228"/>
      <c r="CBL2" s="228"/>
      <c r="CBM2" s="228"/>
      <c r="CBN2" s="228"/>
      <c r="CBO2" s="228"/>
      <c r="CBP2" s="228"/>
      <c r="CBQ2" s="228"/>
      <c r="CBR2" s="228"/>
      <c r="CBS2" s="228"/>
      <c r="CBT2" s="228"/>
      <c r="CBU2" s="228"/>
      <c r="CBV2" s="228"/>
      <c r="CBW2" s="228"/>
      <c r="CBX2" s="228"/>
      <c r="CBY2" s="228"/>
      <c r="CBZ2" s="228"/>
      <c r="CCA2" s="228"/>
      <c r="CCB2" s="228"/>
      <c r="CCC2" s="228"/>
      <c r="CCD2" s="228"/>
      <c r="CCE2" s="228"/>
      <c r="CCF2" s="228"/>
      <c r="CCG2" s="228"/>
      <c r="CCH2" s="228"/>
      <c r="CCI2" s="228"/>
      <c r="CCJ2" s="228"/>
      <c r="CCK2" s="228"/>
      <c r="CCL2" s="228"/>
      <c r="CCM2" s="228"/>
      <c r="CCN2" s="228"/>
      <c r="CCO2" s="228"/>
      <c r="CCP2" s="228"/>
      <c r="CCQ2" s="228"/>
      <c r="CCR2" s="228"/>
      <c r="CCS2" s="228"/>
      <c r="CCT2" s="228"/>
      <c r="CCU2" s="228"/>
      <c r="CCV2" s="228"/>
      <c r="CCW2" s="228"/>
      <c r="CCX2" s="228"/>
      <c r="CCY2" s="228"/>
      <c r="CCZ2" s="228"/>
      <c r="CDA2" s="228"/>
      <c r="CDB2" s="228"/>
      <c r="CDC2" s="228"/>
      <c r="CDD2" s="228"/>
      <c r="CDE2" s="228"/>
      <c r="CDF2" s="228"/>
      <c r="CDG2" s="228"/>
      <c r="CDH2" s="228"/>
      <c r="CDI2" s="228"/>
      <c r="CDJ2" s="228"/>
      <c r="CDK2" s="228"/>
      <c r="CDL2" s="228"/>
      <c r="CDM2" s="228"/>
      <c r="CDN2" s="228"/>
      <c r="CDO2" s="228"/>
      <c r="CDP2" s="228"/>
      <c r="CDQ2" s="228"/>
      <c r="CDR2" s="228"/>
      <c r="CDS2" s="228"/>
      <c r="CDT2" s="228"/>
      <c r="CDU2" s="228"/>
      <c r="CDV2" s="228"/>
      <c r="CDW2" s="228"/>
      <c r="CDX2" s="228"/>
      <c r="CDY2" s="228"/>
      <c r="CDZ2" s="228"/>
      <c r="CEA2" s="228"/>
      <c r="CEB2" s="228"/>
      <c r="CEC2" s="228"/>
      <c r="CED2" s="228"/>
      <c r="CEE2" s="228"/>
      <c r="CEF2" s="228"/>
      <c r="CEG2" s="228"/>
      <c r="CEH2" s="228"/>
      <c r="CEI2" s="228"/>
      <c r="CEJ2" s="228"/>
      <c r="CEK2" s="228"/>
      <c r="CEL2" s="228"/>
      <c r="CEM2" s="228"/>
      <c r="CEN2" s="228"/>
      <c r="CEO2" s="228"/>
      <c r="CEP2" s="228"/>
      <c r="CEQ2" s="228"/>
      <c r="CER2" s="228"/>
      <c r="CES2" s="228"/>
      <c r="CET2" s="228"/>
      <c r="CEU2" s="228"/>
      <c r="CEV2" s="228"/>
      <c r="CEW2" s="228"/>
      <c r="CEX2" s="228"/>
      <c r="CEY2" s="228"/>
      <c r="CEZ2" s="228"/>
      <c r="CFA2" s="228"/>
      <c r="CFB2" s="228"/>
      <c r="CFC2" s="228"/>
      <c r="CFD2" s="228"/>
      <c r="CFE2" s="228"/>
      <c r="CFF2" s="228"/>
      <c r="CFG2" s="228"/>
      <c r="CFH2" s="228"/>
      <c r="CFI2" s="228"/>
      <c r="CFJ2" s="228"/>
      <c r="CFK2" s="228"/>
      <c r="CFL2" s="228"/>
      <c r="CFM2" s="228"/>
      <c r="CFN2" s="228"/>
      <c r="CFO2" s="228"/>
      <c r="CFP2" s="228"/>
      <c r="CFQ2" s="228"/>
      <c r="CFR2" s="228"/>
      <c r="CFS2" s="228"/>
      <c r="CFT2" s="228"/>
      <c r="CFU2" s="228"/>
      <c r="CFV2" s="228"/>
      <c r="CFW2" s="228"/>
      <c r="CFX2" s="228"/>
      <c r="CFY2" s="228"/>
      <c r="CFZ2" s="228"/>
      <c r="CGA2" s="228"/>
      <c r="CGB2" s="228"/>
      <c r="CGC2" s="228"/>
      <c r="CGD2" s="228"/>
      <c r="CGE2" s="228"/>
      <c r="CGF2" s="228"/>
      <c r="CGG2" s="228"/>
      <c r="CGH2" s="228"/>
      <c r="CGI2" s="228"/>
      <c r="CGJ2" s="228"/>
      <c r="CGK2" s="228"/>
      <c r="CGL2" s="228"/>
      <c r="CGM2" s="228"/>
      <c r="CGN2" s="228"/>
      <c r="CGO2" s="228"/>
      <c r="CGP2" s="228"/>
      <c r="CGQ2" s="228"/>
      <c r="CGR2" s="228"/>
      <c r="CGS2" s="228"/>
      <c r="CGT2" s="228"/>
      <c r="CGU2" s="228"/>
      <c r="CGV2" s="228"/>
      <c r="CGW2" s="228"/>
      <c r="CGX2" s="228"/>
      <c r="CGY2" s="228"/>
      <c r="CGZ2" s="228"/>
      <c r="CHA2" s="228"/>
      <c r="CHB2" s="228"/>
      <c r="CHC2" s="228"/>
      <c r="CHD2" s="228"/>
      <c r="CHE2" s="228"/>
      <c r="CHF2" s="228"/>
      <c r="CHG2" s="228"/>
      <c r="CHH2" s="228"/>
      <c r="CHI2" s="228"/>
      <c r="CHJ2" s="228"/>
      <c r="CHK2" s="228"/>
      <c r="CHL2" s="228"/>
      <c r="CHM2" s="228"/>
      <c r="CHN2" s="228"/>
      <c r="CHO2" s="228"/>
      <c r="CHP2" s="228"/>
      <c r="CHQ2" s="228"/>
      <c r="CHR2" s="228"/>
      <c r="CHS2" s="228"/>
      <c r="CHT2" s="228"/>
      <c r="CHU2" s="228"/>
      <c r="CHV2" s="228"/>
      <c r="CHW2" s="228"/>
      <c r="CHX2" s="228"/>
      <c r="CHY2" s="228"/>
      <c r="CHZ2" s="228"/>
      <c r="CIA2" s="228"/>
      <c r="CIB2" s="228"/>
      <c r="CIC2" s="228"/>
      <c r="CID2" s="228"/>
      <c r="CIE2" s="228"/>
      <c r="CIF2" s="228"/>
      <c r="CIG2" s="228"/>
      <c r="CIH2" s="228"/>
      <c r="CII2" s="228"/>
      <c r="CIJ2" s="228"/>
      <c r="CIK2" s="228"/>
      <c r="CIL2" s="228"/>
      <c r="CIM2" s="228"/>
      <c r="CIN2" s="228"/>
      <c r="CIO2" s="228"/>
      <c r="CIP2" s="228"/>
      <c r="CIQ2" s="228"/>
      <c r="CIR2" s="228"/>
      <c r="CIS2" s="228"/>
      <c r="CIT2" s="228"/>
      <c r="CIU2" s="228"/>
      <c r="CIV2" s="228"/>
      <c r="CIW2" s="228"/>
      <c r="CIX2" s="228"/>
      <c r="CIY2" s="228"/>
      <c r="CIZ2" s="228"/>
      <c r="CJA2" s="228"/>
      <c r="CJB2" s="228"/>
      <c r="CJC2" s="228"/>
      <c r="CJD2" s="228"/>
      <c r="CJE2" s="228"/>
      <c r="CJF2" s="228"/>
      <c r="CJG2" s="228"/>
      <c r="CJH2" s="228"/>
      <c r="CJI2" s="228"/>
      <c r="CJJ2" s="228"/>
      <c r="CJK2" s="228"/>
      <c r="CJL2" s="228"/>
      <c r="CJM2" s="228"/>
      <c r="CJN2" s="228"/>
      <c r="CJO2" s="228"/>
      <c r="CJP2" s="228"/>
      <c r="CJQ2" s="228"/>
      <c r="CJR2" s="228"/>
      <c r="CJS2" s="228"/>
      <c r="CJT2" s="228"/>
      <c r="CJU2" s="228"/>
      <c r="CJV2" s="228"/>
      <c r="CJW2" s="228"/>
      <c r="CJX2" s="228"/>
      <c r="CJY2" s="228"/>
      <c r="CJZ2" s="228"/>
      <c r="CKA2" s="228"/>
      <c r="CKB2" s="228"/>
      <c r="CKC2" s="228"/>
      <c r="CKD2" s="228"/>
      <c r="CKE2" s="228"/>
      <c r="CKF2" s="228"/>
      <c r="CKG2" s="228"/>
      <c r="CKH2" s="228"/>
      <c r="CKI2" s="228"/>
      <c r="CKJ2" s="228"/>
      <c r="CKK2" s="228"/>
      <c r="CKL2" s="228"/>
      <c r="CKM2" s="228"/>
      <c r="CKN2" s="228"/>
      <c r="CKO2" s="228"/>
      <c r="CKP2" s="228"/>
      <c r="CKQ2" s="228"/>
      <c r="CKR2" s="228"/>
      <c r="CKS2" s="228"/>
      <c r="CKT2" s="228"/>
      <c r="CKU2" s="228"/>
      <c r="CKV2" s="228"/>
      <c r="CKW2" s="228"/>
      <c r="CKX2" s="228"/>
      <c r="CKY2" s="228"/>
      <c r="CKZ2" s="228"/>
      <c r="CLA2" s="228"/>
      <c r="CLB2" s="228"/>
      <c r="CLC2" s="228"/>
      <c r="CLD2" s="228"/>
      <c r="CLE2" s="228"/>
      <c r="CLF2" s="228"/>
      <c r="CLG2" s="228"/>
      <c r="CLH2" s="228"/>
      <c r="CLI2" s="228"/>
      <c r="CLJ2" s="228"/>
      <c r="CLK2" s="228"/>
      <c r="CLL2" s="228"/>
      <c r="CLM2" s="228"/>
      <c r="CLN2" s="228"/>
      <c r="CLO2" s="228"/>
      <c r="CLP2" s="228"/>
      <c r="CLQ2" s="228"/>
      <c r="CLR2" s="228"/>
      <c r="CLS2" s="228"/>
      <c r="CLT2" s="228"/>
      <c r="CLU2" s="228"/>
      <c r="CLV2" s="228"/>
      <c r="CLW2" s="228"/>
      <c r="CLX2" s="228"/>
      <c r="CLY2" s="228"/>
      <c r="CLZ2" s="228"/>
      <c r="CMA2" s="228"/>
      <c r="CMB2" s="228"/>
      <c r="CMC2" s="228"/>
      <c r="CMD2" s="228"/>
      <c r="CME2" s="228"/>
      <c r="CMF2" s="228"/>
      <c r="CMG2" s="228"/>
      <c r="CMH2" s="228"/>
      <c r="CMI2" s="228"/>
      <c r="CMJ2" s="228"/>
      <c r="CMK2" s="228"/>
      <c r="CML2" s="228"/>
      <c r="CMM2" s="228"/>
      <c r="CMN2" s="228"/>
      <c r="CMO2" s="228"/>
      <c r="CMP2" s="228"/>
      <c r="CMQ2" s="228"/>
      <c r="CMR2" s="228"/>
      <c r="CMS2" s="228"/>
      <c r="CMT2" s="228"/>
      <c r="CMU2" s="228"/>
      <c r="CMV2" s="228"/>
      <c r="CMW2" s="228"/>
      <c r="CMX2" s="228"/>
      <c r="CMY2" s="228"/>
      <c r="CMZ2" s="228"/>
      <c r="CNA2" s="228"/>
      <c r="CNB2" s="228"/>
      <c r="CNC2" s="228"/>
      <c r="CND2" s="228"/>
      <c r="CNE2" s="228"/>
      <c r="CNF2" s="228"/>
      <c r="CNG2" s="228"/>
      <c r="CNH2" s="228"/>
      <c r="CNI2" s="228"/>
      <c r="CNJ2" s="228"/>
      <c r="CNK2" s="228"/>
      <c r="CNL2" s="228"/>
      <c r="CNM2" s="228"/>
      <c r="CNN2" s="228"/>
      <c r="CNO2" s="228"/>
      <c r="CNP2" s="228"/>
      <c r="CNQ2" s="228"/>
      <c r="CNR2" s="228"/>
      <c r="CNS2" s="228"/>
      <c r="CNT2" s="228"/>
      <c r="CNU2" s="228"/>
      <c r="CNV2" s="228"/>
      <c r="CNW2" s="228"/>
      <c r="CNX2" s="228"/>
      <c r="CNY2" s="228"/>
      <c r="CNZ2" s="228"/>
      <c r="COA2" s="228"/>
      <c r="COB2" s="228"/>
      <c r="COC2" s="228"/>
      <c r="COD2" s="228"/>
      <c r="COE2" s="228"/>
      <c r="COF2" s="228"/>
      <c r="COG2" s="228"/>
      <c r="COH2" s="228"/>
      <c r="COI2" s="228"/>
      <c r="COJ2" s="228"/>
      <c r="COK2" s="228"/>
      <c r="COL2" s="228"/>
      <c r="COM2" s="228"/>
      <c r="CON2" s="228"/>
      <c r="COO2" s="228"/>
      <c r="COP2" s="228"/>
      <c r="COQ2" s="228"/>
      <c r="COR2" s="228"/>
      <c r="COS2" s="228"/>
      <c r="COT2" s="228"/>
      <c r="COU2" s="228"/>
      <c r="COV2" s="228"/>
      <c r="COW2" s="228"/>
      <c r="COX2" s="228"/>
      <c r="COY2" s="228"/>
      <c r="COZ2" s="228"/>
      <c r="CPA2" s="228"/>
      <c r="CPB2" s="228"/>
      <c r="CPC2" s="228"/>
      <c r="CPD2" s="228"/>
      <c r="CPE2" s="228"/>
      <c r="CPF2" s="228"/>
      <c r="CPG2" s="228"/>
      <c r="CPH2" s="228"/>
      <c r="CPI2" s="228"/>
      <c r="CPJ2" s="228"/>
      <c r="CPK2" s="228"/>
      <c r="CPL2" s="228"/>
      <c r="CPM2" s="228"/>
      <c r="CPN2" s="228"/>
      <c r="CPO2" s="228"/>
      <c r="CPP2" s="228"/>
      <c r="CPQ2" s="228"/>
      <c r="CPR2" s="228"/>
      <c r="CPS2" s="228"/>
      <c r="CPT2" s="228"/>
      <c r="CPU2" s="228"/>
      <c r="CPV2" s="228"/>
      <c r="CPW2" s="228"/>
      <c r="CPX2" s="228"/>
      <c r="CPY2" s="228"/>
      <c r="CPZ2" s="228"/>
      <c r="CQA2" s="228"/>
      <c r="CQB2" s="228"/>
      <c r="CQC2" s="228"/>
      <c r="CQD2" s="228"/>
      <c r="CQE2" s="228"/>
      <c r="CQF2" s="228"/>
      <c r="CQG2" s="228"/>
      <c r="CQH2" s="228"/>
      <c r="CQI2" s="228"/>
      <c r="CQJ2" s="228"/>
      <c r="CQK2" s="228"/>
      <c r="CQL2" s="228"/>
      <c r="CQM2" s="228"/>
      <c r="CQN2" s="228"/>
      <c r="CQO2" s="228"/>
      <c r="CQP2" s="228"/>
      <c r="CQQ2" s="228"/>
      <c r="CQR2" s="228"/>
      <c r="CQS2" s="228"/>
      <c r="CQT2" s="228"/>
      <c r="CQU2" s="228"/>
      <c r="CQV2" s="228"/>
      <c r="CQW2" s="228"/>
      <c r="CQX2" s="228"/>
      <c r="CQY2" s="228"/>
      <c r="CQZ2" s="228"/>
      <c r="CRA2" s="228"/>
      <c r="CRB2" s="228"/>
      <c r="CRC2" s="228"/>
      <c r="CRD2" s="228"/>
      <c r="CRE2" s="228"/>
      <c r="CRF2" s="228"/>
      <c r="CRG2" s="228"/>
      <c r="CRH2" s="228"/>
      <c r="CRI2" s="228"/>
      <c r="CRJ2" s="228"/>
      <c r="CRK2" s="228"/>
      <c r="CRL2" s="228"/>
      <c r="CRM2" s="228"/>
      <c r="CRN2" s="228"/>
      <c r="CRO2" s="228"/>
      <c r="CRP2" s="228"/>
      <c r="CRQ2" s="228"/>
      <c r="CRR2" s="228"/>
      <c r="CRS2" s="228"/>
      <c r="CRT2" s="228"/>
      <c r="CRU2" s="228"/>
      <c r="CRV2" s="228"/>
      <c r="CRW2" s="228"/>
      <c r="CRX2" s="228"/>
      <c r="CRY2" s="228"/>
      <c r="CRZ2" s="228"/>
      <c r="CSA2" s="228"/>
      <c r="CSB2" s="228"/>
      <c r="CSC2" s="228"/>
      <c r="CSD2" s="228"/>
      <c r="CSE2" s="228"/>
      <c r="CSF2" s="228"/>
      <c r="CSG2" s="228"/>
      <c r="CSH2" s="228"/>
      <c r="CSI2" s="228"/>
      <c r="CSJ2" s="228"/>
      <c r="CSK2" s="228"/>
      <c r="CSL2" s="228"/>
      <c r="CSM2" s="228"/>
      <c r="CSN2" s="228"/>
      <c r="CSO2" s="228"/>
      <c r="CSP2" s="228"/>
      <c r="CSQ2" s="228"/>
      <c r="CSR2" s="228"/>
      <c r="CSS2" s="228"/>
      <c r="CST2" s="228"/>
      <c r="CSU2" s="228"/>
      <c r="CSV2" s="228"/>
      <c r="CSW2" s="228"/>
      <c r="CSX2" s="228"/>
      <c r="CSY2" s="228"/>
      <c r="CSZ2" s="228"/>
      <c r="CTA2" s="228"/>
      <c r="CTB2" s="228"/>
      <c r="CTC2" s="228"/>
      <c r="CTD2" s="228"/>
      <c r="CTE2" s="228"/>
      <c r="CTF2" s="228"/>
      <c r="CTG2" s="228"/>
      <c r="CTH2" s="228"/>
      <c r="CTI2" s="228"/>
      <c r="CTJ2" s="228"/>
      <c r="CTK2" s="228"/>
      <c r="CTL2" s="228"/>
      <c r="CTM2" s="228"/>
      <c r="CTN2" s="228"/>
      <c r="CTO2" s="228"/>
      <c r="CTP2" s="228"/>
      <c r="CTQ2" s="228"/>
      <c r="CTR2" s="228"/>
      <c r="CTS2" s="228"/>
      <c r="CTT2" s="228"/>
      <c r="CTU2" s="228"/>
      <c r="CTV2" s="228"/>
      <c r="CTW2" s="228"/>
      <c r="CTX2" s="228"/>
      <c r="CTY2" s="228"/>
      <c r="CTZ2" s="228"/>
      <c r="CUA2" s="228"/>
      <c r="CUB2" s="228"/>
      <c r="CUC2" s="228"/>
      <c r="CUD2" s="228"/>
      <c r="CUE2" s="228"/>
      <c r="CUF2" s="228"/>
      <c r="CUG2" s="228"/>
      <c r="CUH2" s="228"/>
      <c r="CUI2" s="228"/>
      <c r="CUJ2" s="228"/>
      <c r="CUK2" s="228"/>
      <c r="CUL2" s="228"/>
      <c r="CUM2" s="228"/>
      <c r="CUN2" s="228"/>
      <c r="CUO2" s="228"/>
      <c r="CUP2" s="228"/>
      <c r="CUQ2" s="228"/>
      <c r="CUR2" s="228"/>
      <c r="CUS2" s="228"/>
      <c r="CUT2" s="228"/>
      <c r="CUU2" s="228"/>
      <c r="CUV2" s="228"/>
      <c r="CUW2" s="228"/>
      <c r="CUX2" s="228"/>
      <c r="CUY2" s="228"/>
      <c r="CUZ2" s="228"/>
      <c r="CVA2" s="228"/>
      <c r="CVB2" s="228"/>
      <c r="CVC2" s="228"/>
      <c r="CVD2" s="228"/>
      <c r="CVE2" s="228"/>
      <c r="CVF2" s="228"/>
      <c r="CVG2" s="228"/>
      <c r="CVH2" s="228"/>
      <c r="CVI2" s="228"/>
      <c r="CVJ2" s="228"/>
      <c r="CVK2" s="228"/>
      <c r="CVL2" s="228"/>
      <c r="CVM2" s="228"/>
      <c r="CVN2" s="228"/>
      <c r="CVO2" s="228"/>
      <c r="CVP2" s="228"/>
      <c r="CVQ2" s="228"/>
      <c r="CVR2" s="228"/>
      <c r="CVS2" s="228"/>
      <c r="CVT2" s="228"/>
      <c r="CVU2" s="228"/>
      <c r="CVV2" s="228"/>
      <c r="CVW2" s="228"/>
      <c r="CVX2" s="228"/>
      <c r="CVY2" s="228"/>
      <c r="CVZ2" s="228"/>
      <c r="CWA2" s="228"/>
      <c r="CWB2" s="228"/>
      <c r="CWC2" s="228"/>
      <c r="CWD2" s="228"/>
      <c r="CWE2" s="228"/>
      <c r="CWF2" s="228"/>
      <c r="CWG2" s="228"/>
      <c r="CWH2" s="228"/>
      <c r="CWI2" s="228"/>
      <c r="CWJ2" s="228"/>
      <c r="CWK2" s="228"/>
      <c r="CWL2" s="228"/>
      <c r="CWM2" s="228"/>
      <c r="CWN2" s="228"/>
      <c r="CWO2" s="228"/>
      <c r="CWP2" s="228"/>
      <c r="CWQ2" s="228"/>
      <c r="CWR2" s="228"/>
      <c r="CWS2" s="228"/>
      <c r="CWT2" s="228"/>
      <c r="CWU2" s="228"/>
      <c r="CWV2" s="228"/>
      <c r="CWW2" s="228"/>
      <c r="CWX2" s="228"/>
      <c r="CWY2" s="228"/>
      <c r="CWZ2" s="228"/>
      <c r="CXA2" s="228"/>
      <c r="CXB2" s="228"/>
      <c r="CXC2" s="228"/>
      <c r="CXD2" s="228"/>
      <c r="CXE2" s="228"/>
      <c r="CXF2" s="228"/>
      <c r="CXG2" s="228"/>
      <c r="CXH2" s="228"/>
      <c r="CXI2" s="228"/>
      <c r="CXJ2" s="228"/>
      <c r="CXK2" s="228"/>
      <c r="CXL2" s="228"/>
      <c r="CXM2" s="228"/>
      <c r="CXN2" s="228"/>
      <c r="CXO2" s="228"/>
      <c r="CXP2" s="228"/>
      <c r="CXQ2" s="228"/>
      <c r="CXR2" s="228"/>
      <c r="CXS2" s="228"/>
      <c r="CXT2" s="228"/>
      <c r="CXU2" s="228"/>
      <c r="CXV2" s="228"/>
      <c r="CXW2" s="228"/>
      <c r="CXX2" s="228"/>
      <c r="CXY2" s="228"/>
      <c r="CXZ2" s="228"/>
      <c r="CYA2" s="228"/>
      <c r="CYB2" s="228"/>
      <c r="CYC2" s="228"/>
      <c r="CYD2" s="228"/>
      <c r="CYE2" s="228"/>
      <c r="CYF2" s="228"/>
      <c r="CYG2" s="228"/>
      <c r="CYH2" s="228"/>
      <c r="CYI2" s="228"/>
      <c r="CYJ2" s="228"/>
      <c r="CYK2" s="228"/>
      <c r="CYL2" s="228"/>
      <c r="CYM2" s="228"/>
      <c r="CYN2" s="228"/>
      <c r="CYO2" s="228"/>
      <c r="CYP2" s="228"/>
      <c r="CYQ2" s="228"/>
      <c r="CYR2" s="228"/>
      <c r="CYS2" s="228"/>
      <c r="CYT2" s="228"/>
      <c r="CYU2" s="228"/>
      <c r="CYV2" s="228"/>
      <c r="CYW2" s="228"/>
      <c r="CYX2" s="228"/>
      <c r="CYY2" s="228"/>
      <c r="CYZ2" s="228"/>
      <c r="CZA2" s="228"/>
      <c r="CZB2" s="228"/>
      <c r="CZC2" s="228"/>
      <c r="CZD2" s="228"/>
      <c r="CZE2" s="228"/>
      <c r="CZF2" s="228"/>
      <c r="CZG2" s="228"/>
      <c r="CZH2" s="228"/>
      <c r="CZI2" s="228"/>
      <c r="CZJ2" s="228"/>
      <c r="CZK2" s="228"/>
      <c r="CZL2" s="228"/>
      <c r="CZM2" s="228"/>
      <c r="CZN2" s="228"/>
      <c r="CZO2" s="228"/>
      <c r="CZP2" s="228"/>
      <c r="CZQ2" s="228"/>
      <c r="CZR2" s="228"/>
      <c r="CZS2" s="228"/>
      <c r="CZT2" s="228"/>
      <c r="CZU2" s="228"/>
      <c r="CZV2" s="228"/>
      <c r="CZW2" s="228"/>
      <c r="CZX2" s="228"/>
      <c r="CZY2" s="228"/>
      <c r="CZZ2" s="228"/>
      <c r="DAA2" s="228"/>
      <c r="DAB2" s="228"/>
      <c r="DAC2" s="228"/>
      <c r="DAD2" s="228"/>
      <c r="DAE2" s="228"/>
      <c r="DAF2" s="228"/>
      <c r="DAG2" s="228"/>
      <c r="DAH2" s="228"/>
      <c r="DAI2" s="228"/>
      <c r="DAJ2" s="228"/>
      <c r="DAK2" s="228"/>
      <c r="DAL2" s="228"/>
      <c r="DAM2" s="228"/>
      <c r="DAN2" s="228"/>
      <c r="DAO2" s="228"/>
      <c r="DAP2" s="228"/>
      <c r="DAQ2" s="228"/>
      <c r="DAR2" s="228"/>
      <c r="DAS2" s="228"/>
      <c r="DAT2" s="228"/>
      <c r="DAU2" s="228"/>
      <c r="DAV2" s="228"/>
      <c r="DAW2" s="228"/>
      <c r="DAX2" s="228"/>
      <c r="DAY2" s="228"/>
      <c r="DAZ2" s="228"/>
      <c r="DBA2" s="228"/>
      <c r="DBB2" s="228"/>
      <c r="DBC2" s="228"/>
      <c r="DBD2" s="228"/>
      <c r="DBE2" s="228"/>
      <c r="DBF2" s="228"/>
      <c r="DBG2" s="228"/>
      <c r="DBH2" s="228"/>
      <c r="DBI2" s="228"/>
      <c r="DBJ2" s="228"/>
      <c r="DBK2" s="228"/>
      <c r="DBL2" s="228"/>
      <c r="DBM2" s="228"/>
      <c r="DBN2" s="228"/>
      <c r="DBO2" s="228"/>
      <c r="DBP2" s="228"/>
      <c r="DBQ2" s="228"/>
      <c r="DBR2" s="228"/>
      <c r="DBS2" s="228"/>
      <c r="DBT2" s="228"/>
      <c r="DBU2" s="228"/>
      <c r="DBV2" s="228"/>
      <c r="DBW2" s="228"/>
      <c r="DBX2" s="228"/>
      <c r="DBY2" s="228"/>
      <c r="DBZ2" s="228"/>
      <c r="DCA2" s="228"/>
      <c r="DCB2" s="228"/>
      <c r="DCC2" s="228"/>
      <c r="DCD2" s="228"/>
      <c r="DCE2" s="228"/>
      <c r="DCF2" s="228"/>
      <c r="DCG2" s="228"/>
      <c r="DCH2" s="228"/>
      <c r="DCI2" s="228"/>
      <c r="DCJ2" s="228"/>
      <c r="DCK2" s="228"/>
      <c r="DCL2" s="228"/>
      <c r="DCM2" s="228"/>
      <c r="DCN2" s="228"/>
      <c r="DCO2" s="228"/>
      <c r="DCP2" s="228"/>
      <c r="DCQ2" s="228"/>
      <c r="DCR2" s="228"/>
      <c r="DCS2" s="228"/>
      <c r="DCT2" s="228"/>
      <c r="DCU2" s="228"/>
      <c r="DCV2" s="228"/>
      <c r="DCW2" s="228"/>
      <c r="DCX2" s="228"/>
      <c r="DCY2" s="228"/>
      <c r="DCZ2" s="228"/>
      <c r="DDA2" s="228"/>
      <c r="DDB2" s="228"/>
      <c r="DDC2" s="228"/>
      <c r="DDD2" s="228"/>
      <c r="DDE2" s="228"/>
      <c r="DDF2" s="228"/>
      <c r="DDG2" s="228"/>
      <c r="DDH2" s="228"/>
      <c r="DDI2" s="228"/>
      <c r="DDJ2" s="228"/>
      <c r="DDK2" s="228"/>
      <c r="DDL2" s="228"/>
      <c r="DDM2" s="228"/>
      <c r="DDN2" s="228"/>
      <c r="DDO2" s="228"/>
      <c r="DDP2" s="228"/>
      <c r="DDQ2" s="228"/>
      <c r="DDR2" s="228"/>
      <c r="DDS2" s="228"/>
      <c r="DDT2" s="228"/>
      <c r="DDU2" s="228"/>
      <c r="DDV2" s="228"/>
      <c r="DDW2" s="228"/>
      <c r="DDX2" s="228"/>
      <c r="DDY2" s="228"/>
      <c r="DDZ2" s="228"/>
      <c r="DEA2" s="228"/>
      <c r="DEB2" s="228"/>
      <c r="DEC2" s="228"/>
      <c r="DED2" s="228"/>
      <c r="DEE2" s="228"/>
      <c r="DEF2" s="228"/>
      <c r="DEG2" s="228"/>
      <c r="DEH2" s="228"/>
      <c r="DEI2" s="228"/>
      <c r="DEJ2" s="228"/>
      <c r="DEK2" s="228"/>
      <c r="DEL2" s="228"/>
      <c r="DEM2" s="228"/>
      <c r="DEN2" s="228"/>
      <c r="DEO2" s="228"/>
      <c r="DEP2" s="228"/>
      <c r="DEQ2" s="228"/>
      <c r="DER2" s="228"/>
      <c r="DES2" s="228"/>
      <c r="DET2" s="228"/>
      <c r="DEU2" s="228"/>
      <c r="DEV2" s="228"/>
      <c r="DEW2" s="228"/>
      <c r="DEX2" s="228"/>
      <c r="DEY2" s="228"/>
      <c r="DEZ2" s="228"/>
      <c r="DFA2" s="228"/>
      <c r="DFB2" s="228"/>
      <c r="DFC2" s="228"/>
      <c r="DFD2" s="228"/>
      <c r="DFE2" s="228"/>
      <c r="DFF2" s="228"/>
      <c r="DFG2" s="228"/>
      <c r="DFH2" s="228"/>
      <c r="DFI2" s="228"/>
      <c r="DFJ2" s="228"/>
      <c r="DFK2" s="228"/>
      <c r="DFL2" s="228"/>
      <c r="DFM2" s="228"/>
      <c r="DFN2" s="228"/>
      <c r="DFO2" s="228"/>
      <c r="DFP2" s="228"/>
      <c r="DFQ2" s="228"/>
      <c r="DFR2" s="228"/>
      <c r="DFS2" s="228"/>
      <c r="DFT2" s="228"/>
      <c r="DFU2" s="228"/>
      <c r="DFV2" s="228"/>
      <c r="DFW2" s="228"/>
      <c r="DFX2" s="228"/>
      <c r="DFY2" s="228"/>
      <c r="DFZ2" s="228"/>
      <c r="DGA2" s="228"/>
      <c r="DGB2" s="228"/>
      <c r="DGC2" s="228"/>
      <c r="DGD2" s="228"/>
      <c r="DGE2" s="228"/>
      <c r="DGF2" s="228"/>
      <c r="DGG2" s="228"/>
      <c r="DGH2" s="228"/>
      <c r="DGI2" s="228"/>
      <c r="DGJ2" s="228"/>
      <c r="DGK2" s="228"/>
      <c r="DGL2" s="228"/>
      <c r="DGM2" s="228"/>
      <c r="DGN2" s="228"/>
      <c r="DGO2" s="228"/>
      <c r="DGP2" s="228"/>
      <c r="DGQ2" s="228"/>
      <c r="DGR2" s="228"/>
      <c r="DGS2" s="228"/>
      <c r="DGT2" s="228"/>
      <c r="DGU2" s="228"/>
      <c r="DGV2" s="228"/>
      <c r="DGW2" s="228"/>
      <c r="DGX2" s="228"/>
      <c r="DGY2" s="228"/>
      <c r="DGZ2" s="228"/>
      <c r="DHA2" s="228"/>
      <c r="DHB2" s="228"/>
      <c r="DHC2" s="228"/>
      <c r="DHD2" s="228"/>
      <c r="DHE2" s="228"/>
      <c r="DHF2" s="228"/>
      <c r="DHG2" s="228"/>
      <c r="DHH2" s="228"/>
      <c r="DHI2" s="228"/>
      <c r="DHJ2" s="228"/>
      <c r="DHK2" s="228"/>
      <c r="DHL2" s="228"/>
      <c r="DHM2" s="228"/>
      <c r="DHN2" s="228"/>
      <c r="DHO2" s="228"/>
      <c r="DHP2" s="228"/>
      <c r="DHQ2" s="228"/>
      <c r="DHR2" s="228"/>
      <c r="DHS2" s="228"/>
      <c r="DHT2" s="228"/>
      <c r="DHU2" s="228"/>
      <c r="DHV2" s="228"/>
      <c r="DHW2" s="228"/>
      <c r="DHX2" s="228"/>
      <c r="DHY2" s="228"/>
      <c r="DHZ2" s="228"/>
      <c r="DIA2" s="228"/>
      <c r="DIB2" s="228"/>
      <c r="DIC2" s="228"/>
      <c r="DID2" s="228"/>
      <c r="DIE2" s="228"/>
      <c r="DIF2" s="228"/>
      <c r="DIG2" s="228"/>
      <c r="DIH2" s="228"/>
      <c r="DII2" s="228"/>
      <c r="DIJ2" s="228"/>
      <c r="DIK2" s="228"/>
      <c r="DIL2" s="228"/>
      <c r="DIM2" s="228"/>
      <c r="DIN2" s="228"/>
      <c r="DIO2" s="228"/>
      <c r="DIP2" s="228"/>
      <c r="DIQ2" s="228"/>
      <c r="DIR2" s="228"/>
      <c r="DIS2" s="228"/>
      <c r="DIT2" s="228"/>
      <c r="DIU2" s="228"/>
      <c r="DIV2" s="228"/>
      <c r="DIW2" s="228"/>
      <c r="DIX2" s="228"/>
      <c r="DIY2" s="228"/>
      <c r="DIZ2" s="228"/>
      <c r="DJA2" s="228"/>
      <c r="DJB2" s="228"/>
      <c r="DJC2" s="228"/>
      <c r="DJD2" s="228"/>
      <c r="DJE2" s="228"/>
      <c r="DJF2" s="228"/>
      <c r="DJG2" s="228"/>
      <c r="DJH2" s="228"/>
      <c r="DJI2" s="228"/>
      <c r="DJJ2" s="228"/>
      <c r="DJK2" s="228"/>
      <c r="DJL2" s="228"/>
      <c r="DJM2" s="228"/>
      <c r="DJN2" s="228"/>
      <c r="DJO2" s="228"/>
      <c r="DJP2" s="228"/>
      <c r="DJQ2" s="228"/>
      <c r="DJR2" s="228"/>
      <c r="DJS2" s="228"/>
      <c r="DJT2" s="228"/>
      <c r="DJU2" s="228"/>
      <c r="DJV2" s="228"/>
      <c r="DJW2" s="228"/>
      <c r="DJX2" s="228"/>
      <c r="DJY2" s="228"/>
      <c r="DJZ2" s="228"/>
      <c r="DKA2" s="228"/>
      <c r="DKB2" s="228"/>
      <c r="DKC2" s="228"/>
      <c r="DKD2" s="228"/>
      <c r="DKE2" s="228"/>
      <c r="DKF2" s="228"/>
      <c r="DKG2" s="228"/>
      <c r="DKH2" s="228"/>
      <c r="DKI2" s="228"/>
      <c r="DKJ2" s="228"/>
      <c r="DKK2" s="228"/>
      <c r="DKL2" s="228"/>
      <c r="DKM2" s="228"/>
      <c r="DKN2" s="228"/>
      <c r="DKO2" s="228"/>
      <c r="DKP2" s="228"/>
      <c r="DKQ2" s="228"/>
      <c r="DKR2" s="228"/>
      <c r="DKS2" s="228"/>
      <c r="DKT2" s="228"/>
      <c r="DKU2" s="228"/>
      <c r="DKV2" s="228"/>
      <c r="DKW2" s="228"/>
      <c r="DKX2" s="228"/>
      <c r="DKY2" s="228"/>
      <c r="DKZ2" s="228"/>
      <c r="DLA2" s="228"/>
      <c r="DLB2" s="228"/>
      <c r="DLC2" s="228"/>
      <c r="DLD2" s="228"/>
      <c r="DLE2" s="228"/>
      <c r="DLF2" s="228"/>
      <c r="DLG2" s="228"/>
      <c r="DLH2" s="228"/>
      <c r="DLI2" s="228"/>
      <c r="DLJ2" s="228"/>
      <c r="DLK2" s="228"/>
      <c r="DLL2" s="228"/>
      <c r="DLM2" s="228"/>
      <c r="DLN2" s="228"/>
      <c r="DLO2" s="228"/>
      <c r="DLP2" s="228"/>
      <c r="DLQ2" s="228"/>
      <c r="DLR2" s="228"/>
      <c r="DLS2" s="228"/>
      <c r="DLT2" s="228"/>
      <c r="DLU2" s="228"/>
      <c r="DLV2" s="228"/>
      <c r="DLW2" s="228"/>
      <c r="DLX2" s="228"/>
      <c r="DLY2" s="228"/>
      <c r="DLZ2" s="228"/>
      <c r="DMA2" s="228"/>
      <c r="DMB2" s="228"/>
      <c r="DMC2" s="228"/>
      <c r="DMD2" s="228"/>
      <c r="DME2" s="228"/>
      <c r="DMF2" s="228"/>
      <c r="DMG2" s="228"/>
      <c r="DMH2" s="228"/>
      <c r="DMI2" s="228"/>
      <c r="DMJ2" s="228"/>
      <c r="DMK2" s="228"/>
      <c r="DML2" s="228"/>
      <c r="DMM2" s="228"/>
      <c r="DMN2" s="228"/>
      <c r="DMO2" s="228"/>
      <c r="DMP2" s="228"/>
      <c r="DMQ2" s="228"/>
      <c r="DMR2" s="228"/>
      <c r="DMS2" s="228"/>
      <c r="DMT2" s="228"/>
      <c r="DMU2" s="228"/>
      <c r="DMV2" s="228"/>
      <c r="DMW2" s="228"/>
      <c r="DMX2" s="228"/>
      <c r="DMY2" s="228"/>
      <c r="DMZ2" s="228"/>
      <c r="DNA2" s="228"/>
      <c r="DNB2" s="228"/>
      <c r="DNC2" s="228"/>
      <c r="DND2" s="228"/>
      <c r="DNE2" s="228"/>
      <c r="DNF2" s="228"/>
      <c r="DNG2" s="228"/>
      <c r="DNH2" s="228"/>
      <c r="DNI2" s="228"/>
      <c r="DNJ2" s="228"/>
      <c r="DNK2" s="228"/>
      <c r="DNL2" s="228"/>
      <c r="DNM2" s="228"/>
      <c r="DNN2" s="228"/>
      <c r="DNO2" s="228"/>
      <c r="DNP2" s="228"/>
      <c r="DNQ2" s="228"/>
      <c r="DNR2" s="228"/>
      <c r="DNS2" s="228"/>
      <c r="DNT2" s="228"/>
      <c r="DNU2" s="228"/>
      <c r="DNV2" s="228"/>
      <c r="DNW2" s="228"/>
      <c r="DNX2" s="228"/>
      <c r="DNY2" s="228"/>
      <c r="DNZ2" s="228"/>
      <c r="DOA2" s="228"/>
      <c r="DOB2" s="228"/>
      <c r="DOC2" s="228"/>
      <c r="DOD2" s="228"/>
      <c r="DOE2" s="228"/>
      <c r="DOF2" s="228"/>
      <c r="DOG2" s="228"/>
      <c r="DOH2" s="228"/>
      <c r="DOI2" s="228"/>
      <c r="DOJ2" s="228"/>
      <c r="DOK2" s="228"/>
      <c r="DOL2" s="228"/>
      <c r="DOM2" s="228"/>
      <c r="DON2" s="228"/>
      <c r="DOO2" s="228"/>
      <c r="DOP2" s="228"/>
      <c r="DOQ2" s="228"/>
      <c r="DOR2" s="228"/>
      <c r="DOS2" s="228"/>
      <c r="DOT2" s="228"/>
      <c r="DOU2" s="228"/>
      <c r="DOV2" s="228"/>
      <c r="DOW2" s="228"/>
      <c r="DOX2" s="228"/>
      <c r="DOY2" s="228"/>
      <c r="DOZ2" s="228"/>
      <c r="DPA2" s="228"/>
      <c r="DPB2" s="228"/>
      <c r="DPC2" s="228"/>
      <c r="DPD2" s="228"/>
      <c r="DPE2" s="228"/>
      <c r="DPF2" s="228"/>
      <c r="DPG2" s="228"/>
      <c r="DPH2" s="228"/>
      <c r="DPI2" s="228"/>
      <c r="DPJ2" s="228"/>
      <c r="DPK2" s="228"/>
      <c r="DPL2" s="228"/>
      <c r="DPM2" s="228"/>
      <c r="DPN2" s="228"/>
      <c r="DPO2" s="228"/>
      <c r="DPP2" s="228"/>
      <c r="DPQ2" s="228"/>
      <c r="DPR2" s="228"/>
      <c r="DPS2" s="228"/>
      <c r="DPT2" s="228"/>
      <c r="DPU2" s="228"/>
      <c r="DPV2" s="228"/>
      <c r="DPW2" s="228"/>
      <c r="DPX2" s="228"/>
      <c r="DPY2" s="228"/>
      <c r="DPZ2" s="228"/>
      <c r="DQA2" s="228"/>
      <c r="DQB2" s="228"/>
      <c r="DQC2" s="228"/>
      <c r="DQD2" s="228"/>
      <c r="DQE2" s="228"/>
      <c r="DQF2" s="228"/>
      <c r="DQG2" s="228"/>
      <c r="DQH2" s="228"/>
      <c r="DQI2" s="228"/>
      <c r="DQJ2" s="228"/>
      <c r="DQK2" s="228"/>
      <c r="DQL2" s="228"/>
      <c r="DQM2" s="228"/>
      <c r="DQN2" s="228"/>
      <c r="DQO2" s="228"/>
      <c r="DQP2" s="228"/>
      <c r="DQQ2" s="228"/>
      <c r="DQR2" s="228"/>
      <c r="DQS2" s="228"/>
      <c r="DQT2" s="228"/>
      <c r="DQU2" s="228"/>
      <c r="DQV2" s="228"/>
      <c r="DQW2" s="228"/>
      <c r="DQX2" s="228"/>
      <c r="DQY2" s="228"/>
      <c r="DQZ2" s="228"/>
      <c r="DRA2" s="228"/>
      <c r="DRB2" s="228"/>
      <c r="DRC2" s="228"/>
      <c r="DRD2" s="228"/>
      <c r="DRE2" s="228"/>
      <c r="DRF2" s="228"/>
      <c r="DRG2" s="228"/>
      <c r="DRH2" s="228"/>
      <c r="DRI2" s="228"/>
      <c r="DRJ2" s="228"/>
      <c r="DRK2" s="228"/>
      <c r="DRL2" s="228"/>
      <c r="DRM2" s="228"/>
      <c r="DRN2" s="228"/>
      <c r="DRO2" s="228"/>
      <c r="DRP2" s="228"/>
      <c r="DRQ2" s="228"/>
      <c r="DRR2" s="228"/>
      <c r="DRS2" s="228"/>
      <c r="DRT2" s="228"/>
      <c r="DRU2" s="228"/>
      <c r="DRV2" s="228"/>
      <c r="DRW2" s="228"/>
      <c r="DRX2" s="228"/>
      <c r="DRY2" s="228"/>
      <c r="DRZ2" s="228"/>
      <c r="DSA2" s="228"/>
      <c r="DSB2" s="228"/>
      <c r="DSC2" s="228"/>
      <c r="DSD2" s="228"/>
      <c r="DSE2" s="228"/>
      <c r="DSF2" s="228"/>
      <c r="DSG2" s="228"/>
      <c r="DSH2" s="228"/>
      <c r="DSI2" s="228"/>
      <c r="DSJ2" s="228"/>
      <c r="DSK2" s="228"/>
      <c r="DSL2" s="228"/>
      <c r="DSM2" s="228"/>
      <c r="DSN2" s="228"/>
      <c r="DSO2" s="228"/>
      <c r="DSP2" s="228"/>
      <c r="DSQ2" s="228"/>
      <c r="DSR2" s="228"/>
      <c r="DSS2" s="228"/>
      <c r="DST2" s="228"/>
      <c r="DSU2" s="228"/>
      <c r="DSV2" s="228"/>
      <c r="DSW2" s="228"/>
      <c r="DSX2" s="228"/>
      <c r="DSY2" s="228"/>
      <c r="DSZ2" s="228"/>
      <c r="DTA2" s="228"/>
      <c r="DTB2" s="228"/>
      <c r="DTC2" s="228"/>
      <c r="DTD2" s="228"/>
      <c r="DTE2" s="228"/>
      <c r="DTF2" s="228"/>
      <c r="DTG2" s="228"/>
      <c r="DTH2" s="228"/>
      <c r="DTI2" s="228"/>
      <c r="DTJ2" s="228"/>
      <c r="DTK2" s="228"/>
      <c r="DTL2" s="228"/>
      <c r="DTM2" s="228"/>
      <c r="DTN2" s="228"/>
      <c r="DTO2" s="228"/>
      <c r="DTP2" s="228"/>
      <c r="DTQ2" s="228"/>
      <c r="DTR2" s="228"/>
      <c r="DTS2" s="228"/>
      <c r="DTT2" s="228"/>
      <c r="DTU2" s="228"/>
      <c r="DTV2" s="228"/>
      <c r="DTW2" s="228"/>
      <c r="DTX2" s="228"/>
      <c r="DTY2" s="228"/>
      <c r="DTZ2" s="228"/>
      <c r="DUA2" s="228"/>
      <c r="DUB2" s="228"/>
      <c r="DUC2" s="228"/>
      <c r="DUD2" s="228"/>
      <c r="DUE2" s="228"/>
      <c r="DUF2" s="228"/>
      <c r="DUG2" s="228"/>
      <c r="DUH2" s="228"/>
      <c r="DUI2" s="228"/>
      <c r="DUJ2" s="228"/>
      <c r="DUK2" s="228"/>
      <c r="DUL2" s="228"/>
      <c r="DUM2" s="228"/>
      <c r="DUN2" s="228"/>
      <c r="DUO2" s="228"/>
      <c r="DUP2" s="228"/>
      <c r="DUQ2" s="228"/>
      <c r="DUR2" s="228"/>
      <c r="DUS2" s="228"/>
      <c r="DUT2" s="228"/>
      <c r="DUU2" s="228"/>
      <c r="DUV2" s="228"/>
      <c r="DUW2" s="228"/>
      <c r="DUX2" s="228"/>
      <c r="DUY2" s="228"/>
      <c r="DUZ2" s="228"/>
      <c r="DVA2" s="228"/>
      <c r="DVB2" s="228"/>
      <c r="DVC2" s="228"/>
      <c r="DVD2" s="228"/>
      <c r="DVE2" s="228"/>
      <c r="DVF2" s="228"/>
      <c r="DVG2" s="228"/>
      <c r="DVH2" s="228"/>
      <c r="DVI2" s="228"/>
      <c r="DVJ2" s="228"/>
      <c r="DVK2" s="228"/>
      <c r="DVL2" s="228"/>
      <c r="DVM2" s="228"/>
      <c r="DVN2" s="228"/>
      <c r="DVO2" s="228"/>
      <c r="DVP2" s="228"/>
      <c r="DVQ2" s="228"/>
      <c r="DVR2" s="228"/>
      <c r="DVS2" s="228"/>
      <c r="DVT2" s="228"/>
      <c r="DVU2" s="228"/>
      <c r="DVV2" s="228"/>
      <c r="DVW2" s="228"/>
      <c r="DVX2" s="228"/>
      <c r="DVY2" s="228"/>
      <c r="DVZ2" s="228"/>
      <c r="DWA2" s="228"/>
      <c r="DWB2" s="228"/>
      <c r="DWC2" s="228"/>
      <c r="DWD2" s="228"/>
      <c r="DWE2" s="228"/>
      <c r="DWF2" s="228"/>
      <c r="DWG2" s="228"/>
      <c r="DWH2" s="228"/>
      <c r="DWI2" s="228"/>
      <c r="DWJ2" s="228"/>
      <c r="DWK2" s="228"/>
      <c r="DWL2" s="228"/>
      <c r="DWM2" s="228"/>
      <c r="DWN2" s="228"/>
      <c r="DWO2" s="228"/>
      <c r="DWP2" s="228"/>
      <c r="DWQ2" s="228"/>
      <c r="DWR2" s="228"/>
      <c r="DWS2" s="228"/>
      <c r="DWT2" s="228"/>
      <c r="DWU2" s="228"/>
      <c r="DWV2" s="228"/>
      <c r="DWW2" s="228"/>
      <c r="DWX2" s="228"/>
      <c r="DWY2" s="228"/>
      <c r="DWZ2" s="228"/>
      <c r="DXA2" s="228"/>
      <c r="DXB2" s="228"/>
      <c r="DXC2" s="228"/>
      <c r="DXD2" s="228"/>
      <c r="DXE2" s="228"/>
      <c r="DXF2" s="228"/>
      <c r="DXG2" s="228"/>
      <c r="DXH2" s="228"/>
      <c r="DXI2" s="228"/>
      <c r="DXJ2" s="228"/>
      <c r="DXK2" s="228"/>
      <c r="DXL2" s="228"/>
      <c r="DXM2" s="228"/>
      <c r="DXN2" s="228"/>
      <c r="DXO2" s="228"/>
      <c r="DXP2" s="228"/>
      <c r="DXQ2" s="228"/>
      <c r="DXR2" s="228"/>
      <c r="DXS2" s="228"/>
      <c r="DXT2" s="228"/>
      <c r="DXU2" s="228"/>
      <c r="DXV2" s="228"/>
      <c r="DXW2" s="228"/>
      <c r="DXX2" s="228"/>
      <c r="DXY2" s="228"/>
      <c r="DXZ2" s="228"/>
      <c r="DYA2" s="228"/>
      <c r="DYB2" s="228"/>
      <c r="DYC2" s="228"/>
      <c r="DYD2" s="228"/>
      <c r="DYE2" s="228"/>
      <c r="DYF2" s="228"/>
      <c r="DYG2" s="228"/>
      <c r="DYH2" s="228"/>
      <c r="DYI2" s="228"/>
      <c r="DYJ2" s="228"/>
      <c r="DYK2" s="228"/>
      <c r="DYL2" s="228"/>
      <c r="DYM2" s="228"/>
      <c r="DYN2" s="228"/>
      <c r="DYO2" s="228"/>
      <c r="DYP2" s="228"/>
      <c r="DYQ2" s="228"/>
      <c r="DYR2" s="228"/>
      <c r="DYS2" s="228"/>
      <c r="DYT2" s="228"/>
      <c r="DYU2" s="228"/>
      <c r="DYV2" s="228"/>
      <c r="DYW2" s="228"/>
      <c r="DYX2" s="228"/>
      <c r="DYY2" s="228"/>
      <c r="DYZ2" s="228"/>
      <c r="DZA2" s="228"/>
      <c r="DZB2" s="228"/>
      <c r="DZC2" s="228"/>
      <c r="DZD2" s="228"/>
      <c r="DZE2" s="228"/>
      <c r="DZF2" s="228"/>
      <c r="DZG2" s="228"/>
      <c r="DZH2" s="228"/>
      <c r="DZI2" s="228"/>
      <c r="DZJ2" s="228"/>
      <c r="DZK2" s="228"/>
      <c r="DZL2" s="228"/>
      <c r="DZM2" s="228"/>
      <c r="DZN2" s="228"/>
      <c r="DZO2" s="228"/>
      <c r="DZP2" s="228"/>
      <c r="DZQ2" s="228"/>
      <c r="DZR2" s="228"/>
      <c r="DZS2" s="228"/>
      <c r="DZT2" s="228"/>
      <c r="DZU2" s="228"/>
      <c r="DZV2" s="228"/>
      <c r="DZW2" s="228"/>
      <c r="DZX2" s="228"/>
      <c r="DZY2" s="228"/>
      <c r="DZZ2" s="228"/>
      <c r="EAA2" s="228"/>
      <c r="EAB2" s="228"/>
      <c r="EAC2" s="228"/>
      <c r="EAD2" s="228"/>
      <c r="EAE2" s="228"/>
      <c r="EAF2" s="228"/>
      <c r="EAG2" s="228"/>
      <c r="EAH2" s="228"/>
      <c r="EAI2" s="228"/>
      <c r="EAJ2" s="228"/>
      <c r="EAK2" s="228"/>
      <c r="EAL2" s="228"/>
      <c r="EAM2" s="228"/>
      <c r="EAN2" s="228"/>
      <c r="EAO2" s="228"/>
      <c r="EAP2" s="228"/>
      <c r="EAQ2" s="228"/>
      <c r="EAR2" s="228"/>
      <c r="EAS2" s="228"/>
      <c r="EAT2" s="228"/>
      <c r="EAU2" s="228"/>
      <c r="EAV2" s="228"/>
      <c r="EAW2" s="228"/>
      <c r="EAX2" s="228"/>
      <c r="EAY2" s="228"/>
      <c r="EAZ2" s="228"/>
      <c r="EBA2" s="228"/>
      <c r="EBB2" s="228"/>
      <c r="EBC2" s="228"/>
      <c r="EBD2" s="228"/>
      <c r="EBE2" s="228"/>
      <c r="EBF2" s="228"/>
      <c r="EBG2" s="228"/>
      <c r="EBH2" s="228"/>
      <c r="EBI2" s="228"/>
      <c r="EBJ2" s="228"/>
      <c r="EBK2" s="228"/>
      <c r="EBL2" s="228"/>
      <c r="EBM2" s="228"/>
      <c r="EBN2" s="228"/>
      <c r="EBO2" s="228"/>
      <c r="EBP2" s="228"/>
      <c r="EBQ2" s="228"/>
      <c r="EBR2" s="228"/>
      <c r="EBS2" s="228"/>
      <c r="EBT2" s="228"/>
      <c r="EBU2" s="228"/>
      <c r="EBV2" s="228"/>
      <c r="EBW2" s="228"/>
      <c r="EBX2" s="228"/>
      <c r="EBY2" s="228"/>
      <c r="EBZ2" s="228"/>
      <c r="ECA2" s="228"/>
      <c r="ECB2" s="228"/>
      <c r="ECC2" s="228"/>
      <c r="ECD2" s="228"/>
      <c r="ECE2" s="228"/>
      <c r="ECF2" s="228"/>
      <c r="ECG2" s="228"/>
      <c r="ECH2" s="228"/>
      <c r="ECI2" s="228"/>
      <c r="ECJ2" s="228"/>
      <c r="ECK2" s="228"/>
      <c r="ECL2" s="228"/>
      <c r="ECM2" s="228"/>
      <c r="ECN2" s="228"/>
      <c r="ECO2" s="228"/>
      <c r="ECP2" s="228"/>
      <c r="ECQ2" s="228"/>
      <c r="ECR2" s="228"/>
      <c r="ECS2" s="228"/>
      <c r="ECT2" s="228"/>
      <c r="ECU2" s="228"/>
      <c r="ECV2" s="228"/>
      <c r="ECW2" s="228"/>
      <c r="ECX2" s="228"/>
      <c r="ECY2" s="228"/>
      <c r="ECZ2" s="228"/>
      <c r="EDA2" s="228"/>
      <c r="EDB2" s="228"/>
      <c r="EDC2" s="228"/>
      <c r="EDD2" s="228"/>
      <c r="EDE2" s="228"/>
      <c r="EDF2" s="228"/>
      <c r="EDG2" s="228"/>
      <c r="EDH2" s="228"/>
      <c r="EDI2" s="228"/>
      <c r="EDJ2" s="228"/>
      <c r="EDK2" s="228"/>
      <c r="EDL2" s="228"/>
      <c r="EDM2" s="228"/>
      <c r="EDN2" s="228"/>
      <c r="EDO2" s="228"/>
      <c r="EDP2" s="228"/>
      <c r="EDQ2" s="228"/>
      <c r="EDR2" s="228"/>
      <c r="EDS2" s="228"/>
      <c r="EDT2" s="228"/>
      <c r="EDU2" s="228"/>
      <c r="EDV2" s="228"/>
      <c r="EDW2" s="228"/>
      <c r="EDX2" s="228"/>
      <c r="EDY2" s="228"/>
      <c r="EDZ2" s="228"/>
      <c r="EEA2" s="228"/>
      <c r="EEB2" s="228"/>
      <c r="EEC2" s="228"/>
      <c r="EED2" s="228"/>
      <c r="EEE2" s="228"/>
      <c r="EEF2" s="228"/>
      <c r="EEG2" s="228"/>
      <c r="EEH2" s="228"/>
      <c r="EEI2" s="228"/>
      <c r="EEJ2" s="228"/>
      <c r="EEK2" s="228"/>
      <c r="EEL2" s="228"/>
      <c r="EEM2" s="228"/>
      <c r="EEN2" s="228"/>
      <c r="EEO2" s="228"/>
      <c r="EEP2" s="228"/>
      <c r="EEQ2" s="228"/>
      <c r="EER2" s="228"/>
      <c r="EES2" s="228"/>
      <c r="EET2" s="228"/>
      <c r="EEU2" s="228"/>
      <c r="EEV2" s="228"/>
      <c r="EEW2" s="228"/>
      <c r="EEX2" s="228"/>
      <c r="EEY2" s="228"/>
      <c r="EEZ2" s="228"/>
      <c r="EFA2" s="228"/>
      <c r="EFB2" s="228"/>
      <c r="EFC2" s="228"/>
      <c r="EFD2" s="228"/>
      <c r="EFE2" s="228"/>
      <c r="EFF2" s="228"/>
      <c r="EFG2" s="228"/>
      <c r="EFH2" s="228"/>
      <c r="EFI2" s="228"/>
      <c r="EFJ2" s="228"/>
      <c r="EFK2" s="228"/>
      <c r="EFL2" s="228"/>
      <c r="EFM2" s="228"/>
      <c r="EFN2" s="228"/>
      <c r="EFO2" s="228"/>
      <c r="EFP2" s="228"/>
      <c r="EFQ2" s="228"/>
      <c r="EFR2" s="228"/>
      <c r="EFS2" s="228"/>
      <c r="EFT2" s="228"/>
      <c r="EFU2" s="228"/>
      <c r="EFV2" s="228"/>
      <c r="EFW2" s="228"/>
      <c r="EFX2" s="228"/>
      <c r="EFY2" s="228"/>
      <c r="EFZ2" s="228"/>
      <c r="EGA2" s="228"/>
      <c r="EGB2" s="228"/>
      <c r="EGC2" s="228"/>
      <c r="EGD2" s="228"/>
      <c r="EGE2" s="228"/>
      <c r="EGF2" s="228"/>
      <c r="EGG2" s="228"/>
      <c r="EGH2" s="228"/>
      <c r="EGI2" s="228"/>
      <c r="EGJ2" s="228"/>
      <c r="EGK2" s="228"/>
      <c r="EGL2" s="228"/>
      <c r="EGM2" s="228"/>
      <c r="EGN2" s="228"/>
      <c r="EGO2" s="228"/>
      <c r="EGP2" s="228"/>
      <c r="EGQ2" s="228"/>
      <c r="EGR2" s="228"/>
      <c r="EGS2" s="228"/>
      <c r="EGT2" s="228"/>
      <c r="EGU2" s="228"/>
      <c r="EGV2" s="228"/>
      <c r="EGW2" s="228"/>
      <c r="EGX2" s="228"/>
      <c r="EGY2" s="228"/>
      <c r="EGZ2" s="228"/>
      <c r="EHA2" s="228"/>
      <c r="EHB2" s="228"/>
      <c r="EHC2" s="228"/>
      <c r="EHD2" s="228"/>
      <c r="EHE2" s="228"/>
      <c r="EHF2" s="228"/>
      <c r="EHG2" s="228"/>
      <c r="EHH2" s="228"/>
      <c r="EHI2" s="228"/>
      <c r="EHJ2" s="228"/>
      <c r="EHK2" s="228"/>
      <c r="EHL2" s="228"/>
      <c r="EHM2" s="228"/>
      <c r="EHN2" s="228"/>
      <c r="EHO2" s="228"/>
      <c r="EHP2" s="228"/>
      <c r="EHQ2" s="228"/>
      <c r="EHR2" s="228"/>
      <c r="EHS2" s="228"/>
      <c r="EHT2" s="228"/>
      <c r="EHU2" s="228"/>
      <c r="EHV2" s="228"/>
      <c r="EHW2" s="228"/>
      <c r="EHX2" s="228"/>
      <c r="EHY2" s="228"/>
      <c r="EHZ2" s="228"/>
      <c r="EIA2" s="228"/>
      <c r="EIB2" s="228"/>
      <c r="EIC2" s="228"/>
      <c r="EID2" s="228"/>
      <c r="EIE2" s="228"/>
      <c r="EIF2" s="228"/>
      <c r="EIG2" s="228"/>
      <c r="EIH2" s="228"/>
      <c r="EII2" s="228"/>
      <c r="EIJ2" s="228"/>
      <c r="EIK2" s="228"/>
      <c r="EIL2" s="228"/>
      <c r="EIM2" s="228"/>
      <c r="EIN2" s="228"/>
      <c r="EIO2" s="228"/>
      <c r="EIP2" s="228"/>
      <c r="EIQ2" s="228"/>
      <c r="EIR2" s="228"/>
      <c r="EIS2" s="228"/>
      <c r="EIT2" s="228"/>
      <c r="EIU2" s="228"/>
      <c r="EIV2" s="228"/>
      <c r="EIW2" s="228"/>
      <c r="EIX2" s="228"/>
      <c r="EIY2" s="228"/>
      <c r="EIZ2" s="228"/>
      <c r="EJA2" s="228"/>
      <c r="EJB2" s="228"/>
      <c r="EJC2" s="228"/>
      <c r="EJD2" s="228"/>
      <c r="EJE2" s="228"/>
      <c r="EJF2" s="228"/>
      <c r="EJG2" s="228"/>
      <c r="EJH2" s="228"/>
      <c r="EJI2" s="228"/>
      <c r="EJJ2" s="228"/>
      <c r="EJK2" s="228"/>
      <c r="EJL2" s="228"/>
      <c r="EJM2" s="228"/>
      <c r="EJN2" s="228"/>
      <c r="EJO2" s="228"/>
      <c r="EJP2" s="228"/>
      <c r="EJQ2" s="228"/>
      <c r="EJR2" s="228"/>
      <c r="EJS2" s="228"/>
      <c r="EJT2" s="228"/>
      <c r="EJU2" s="228"/>
      <c r="EJV2" s="228"/>
      <c r="EJW2" s="228"/>
      <c r="EJX2" s="228"/>
      <c r="EJY2" s="228"/>
      <c r="EJZ2" s="228"/>
      <c r="EKA2" s="228"/>
      <c r="EKB2" s="228"/>
      <c r="EKC2" s="228"/>
      <c r="EKD2" s="228"/>
      <c r="EKE2" s="228"/>
      <c r="EKF2" s="228"/>
      <c r="EKG2" s="228"/>
      <c r="EKH2" s="228"/>
      <c r="EKI2" s="228"/>
      <c r="EKJ2" s="228"/>
      <c r="EKK2" s="228"/>
      <c r="EKL2" s="228"/>
      <c r="EKM2" s="228"/>
      <c r="EKN2" s="228"/>
      <c r="EKO2" s="228"/>
      <c r="EKP2" s="228"/>
      <c r="EKQ2" s="228"/>
      <c r="EKR2" s="228"/>
      <c r="EKS2" s="228"/>
      <c r="EKT2" s="228"/>
      <c r="EKU2" s="228"/>
      <c r="EKV2" s="228"/>
      <c r="EKW2" s="228"/>
      <c r="EKX2" s="228"/>
      <c r="EKY2" s="228"/>
      <c r="EKZ2" s="228"/>
      <c r="ELA2" s="228"/>
      <c r="ELB2" s="228"/>
      <c r="ELC2" s="228"/>
      <c r="ELD2" s="228"/>
      <c r="ELE2" s="228"/>
      <c r="ELF2" s="228"/>
      <c r="ELG2" s="228"/>
      <c r="ELH2" s="228"/>
      <c r="ELI2" s="228"/>
      <c r="ELJ2" s="228"/>
      <c r="ELK2" s="228"/>
      <c r="ELL2" s="228"/>
      <c r="ELM2" s="228"/>
      <c r="ELN2" s="228"/>
      <c r="ELO2" s="228"/>
      <c r="ELP2" s="228"/>
      <c r="ELQ2" s="228"/>
      <c r="ELR2" s="228"/>
      <c r="ELS2" s="228"/>
      <c r="ELT2" s="228"/>
      <c r="ELU2" s="228"/>
      <c r="ELV2" s="228"/>
      <c r="ELW2" s="228"/>
      <c r="ELX2" s="228"/>
      <c r="ELY2" s="228"/>
      <c r="ELZ2" s="228"/>
      <c r="EMA2" s="228"/>
      <c r="EMB2" s="228"/>
      <c r="EMC2" s="228"/>
      <c r="EMD2" s="228"/>
      <c r="EME2" s="228"/>
      <c r="EMF2" s="228"/>
      <c r="EMG2" s="228"/>
      <c r="EMH2" s="228"/>
      <c r="EMI2" s="228"/>
      <c r="EMJ2" s="228"/>
      <c r="EMK2" s="228"/>
      <c r="EML2" s="228"/>
      <c r="EMM2" s="228"/>
      <c r="EMN2" s="228"/>
      <c r="EMO2" s="228"/>
      <c r="EMP2" s="228"/>
      <c r="EMQ2" s="228"/>
      <c r="EMR2" s="228"/>
      <c r="EMS2" s="228"/>
      <c r="EMT2" s="228"/>
      <c r="EMU2" s="228"/>
      <c r="EMV2" s="228"/>
      <c r="EMW2" s="228"/>
      <c r="EMX2" s="228"/>
      <c r="EMY2" s="228"/>
      <c r="EMZ2" s="228"/>
      <c r="ENA2" s="228"/>
      <c r="ENB2" s="228"/>
      <c r="ENC2" s="228"/>
      <c r="END2" s="228"/>
      <c r="ENE2" s="228"/>
      <c r="ENF2" s="228"/>
      <c r="ENG2" s="228"/>
      <c r="ENH2" s="228"/>
      <c r="ENI2" s="228"/>
      <c r="ENJ2" s="228"/>
      <c r="ENK2" s="228"/>
      <c r="ENL2" s="228"/>
      <c r="ENM2" s="228"/>
      <c r="ENN2" s="228"/>
      <c r="ENO2" s="228"/>
      <c r="ENP2" s="228"/>
      <c r="ENQ2" s="228"/>
      <c r="ENR2" s="228"/>
      <c r="ENS2" s="228"/>
      <c r="ENT2" s="228"/>
      <c r="ENU2" s="228"/>
      <c r="ENV2" s="228"/>
      <c r="ENW2" s="228"/>
      <c r="ENX2" s="228"/>
      <c r="ENY2" s="228"/>
      <c r="ENZ2" s="228"/>
      <c r="EOA2" s="228"/>
      <c r="EOB2" s="228"/>
      <c r="EOC2" s="228"/>
      <c r="EOD2" s="228"/>
      <c r="EOE2" s="228"/>
      <c r="EOF2" s="228"/>
      <c r="EOG2" s="228"/>
      <c r="EOH2" s="228"/>
      <c r="EOI2" s="228"/>
      <c r="EOJ2" s="228"/>
      <c r="EOK2" s="228"/>
      <c r="EOL2" s="228"/>
      <c r="EOM2" s="228"/>
      <c r="EON2" s="228"/>
      <c r="EOO2" s="228"/>
      <c r="EOP2" s="228"/>
      <c r="EOQ2" s="228"/>
      <c r="EOR2" s="228"/>
      <c r="EOS2" s="228"/>
      <c r="EOT2" s="228"/>
      <c r="EOU2" s="228"/>
      <c r="EOV2" s="228"/>
      <c r="EOW2" s="228"/>
      <c r="EOX2" s="228"/>
      <c r="EOY2" s="228"/>
      <c r="EOZ2" s="228"/>
      <c r="EPA2" s="228"/>
      <c r="EPB2" s="228"/>
      <c r="EPC2" s="228"/>
      <c r="EPD2" s="228"/>
      <c r="EPE2" s="228"/>
      <c r="EPF2" s="228"/>
      <c r="EPG2" s="228"/>
      <c r="EPH2" s="228"/>
      <c r="EPI2" s="228"/>
      <c r="EPJ2" s="228"/>
      <c r="EPK2" s="228"/>
      <c r="EPL2" s="228"/>
      <c r="EPM2" s="228"/>
      <c r="EPN2" s="228"/>
      <c r="EPO2" s="228"/>
      <c r="EPP2" s="228"/>
      <c r="EPQ2" s="228"/>
      <c r="EPR2" s="228"/>
      <c r="EPS2" s="228"/>
      <c r="EPT2" s="228"/>
      <c r="EPU2" s="228"/>
      <c r="EPV2" s="228"/>
      <c r="EPW2" s="228"/>
      <c r="EPX2" s="228"/>
      <c r="EPY2" s="228"/>
      <c r="EPZ2" s="228"/>
      <c r="EQA2" s="228"/>
      <c r="EQB2" s="228"/>
      <c r="EQC2" s="228"/>
      <c r="EQD2" s="228"/>
      <c r="EQE2" s="228"/>
      <c r="EQF2" s="228"/>
      <c r="EQG2" s="228"/>
      <c r="EQH2" s="228"/>
      <c r="EQI2" s="228"/>
      <c r="EQJ2" s="228"/>
      <c r="EQK2" s="228"/>
      <c r="EQL2" s="228"/>
      <c r="EQM2" s="228"/>
      <c r="EQN2" s="228"/>
      <c r="EQO2" s="228"/>
      <c r="EQP2" s="228"/>
      <c r="EQQ2" s="228"/>
      <c r="EQR2" s="228"/>
      <c r="EQS2" s="228"/>
      <c r="EQT2" s="228"/>
      <c r="EQU2" s="228"/>
      <c r="EQV2" s="228"/>
      <c r="EQW2" s="228"/>
      <c r="EQX2" s="228"/>
      <c r="EQY2" s="228"/>
      <c r="EQZ2" s="228"/>
      <c r="ERA2" s="228"/>
      <c r="ERB2" s="228"/>
      <c r="ERC2" s="228"/>
      <c r="ERD2" s="228"/>
      <c r="ERE2" s="228"/>
      <c r="ERF2" s="228"/>
      <c r="ERG2" s="228"/>
      <c r="ERH2" s="228"/>
      <c r="ERI2" s="228"/>
      <c r="ERJ2" s="228"/>
      <c r="ERK2" s="228"/>
      <c r="ERL2" s="228"/>
      <c r="ERM2" s="228"/>
      <c r="ERN2" s="228"/>
      <c r="ERO2" s="228"/>
      <c r="ERP2" s="228"/>
      <c r="ERQ2" s="228"/>
      <c r="ERR2" s="228"/>
      <c r="ERS2" s="228"/>
      <c r="ERT2" s="228"/>
      <c r="ERU2" s="228"/>
      <c r="ERV2" s="228"/>
      <c r="ERW2" s="228"/>
      <c r="ERX2" s="228"/>
      <c r="ERY2" s="228"/>
      <c r="ERZ2" s="228"/>
      <c r="ESA2" s="228"/>
      <c r="ESB2" s="228"/>
      <c r="ESC2" s="228"/>
      <c r="ESD2" s="228"/>
      <c r="ESE2" s="228"/>
      <c r="ESF2" s="228"/>
      <c r="ESG2" s="228"/>
      <c r="ESH2" s="228"/>
      <c r="ESI2" s="228"/>
      <c r="ESJ2" s="228"/>
      <c r="ESK2" s="228"/>
      <c r="ESL2" s="228"/>
      <c r="ESM2" s="228"/>
      <c r="ESN2" s="228"/>
      <c r="ESO2" s="228"/>
      <c r="ESP2" s="228"/>
      <c r="ESQ2" s="228"/>
      <c r="ESR2" s="228"/>
      <c r="ESS2" s="228"/>
      <c r="EST2" s="228"/>
      <c r="ESU2" s="228"/>
      <c r="ESV2" s="228"/>
      <c r="ESW2" s="228"/>
      <c r="ESX2" s="228"/>
      <c r="ESY2" s="228"/>
      <c r="ESZ2" s="228"/>
      <c r="ETA2" s="228"/>
      <c r="ETB2" s="228"/>
      <c r="ETC2" s="228"/>
      <c r="ETD2" s="228"/>
      <c r="ETE2" s="228"/>
      <c r="ETF2" s="228"/>
      <c r="ETG2" s="228"/>
      <c r="ETH2" s="228"/>
      <c r="ETI2" s="228"/>
      <c r="ETJ2" s="228"/>
      <c r="ETK2" s="228"/>
      <c r="ETL2" s="228"/>
      <c r="ETM2" s="228"/>
      <c r="ETN2" s="228"/>
      <c r="ETO2" s="228"/>
      <c r="ETP2" s="228"/>
      <c r="ETQ2" s="228"/>
      <c r="ETR2" s="228"/>
      <c r="ETS2" s="228"/>
      <c r="ETT2" s="228"/>
      <c r="ETU2" s="228"/>
      <c r="ETV2" s="228"/>
      <c r="ETW2" s="228"/>
      <c r="ETX2" s="228"/>
      <c r="ETY2" s="228"/>
      <c r="ETZ2" s="228"/>
      <c r="EUA2" s="228"/>
      <c r="EUB2" s="228"/>
      <c r="EUC2" s="228"/>
      <c r="EUD2" s="228"/>
      <c r="EUE2" s="228"/>
      <c r="EUF2" s="228"/>
      <c r="EUG2" s="228"/>
      <c r="EUH2" s="228"/>
      <c r="EUI2" s="228"/>
      <c r="EUJ2" s="228"/>
      <c r="EUK2" s="228"/>
      <c r="EUL2" s="228"/>
      <c r="EUM2" s="228"/>
      <c r="EUN2" s="228"/>
      <c r="EUO2" s="228"/>
      <c r="EUP2" s="228"/>
      <c r="EUQ2" s="228"/>
      <c r="EUR2" s="228"/>
      <c r="EUS2" s="228"/>
      <c r="EUT2" s="228"/>
      <c r="EUU2" s="228"/>
      <c r="EUV2" s="228"/>
      <c r="EUW2" s="228"/>
      <c r="EUX2" s="228"/>
      <c r="EUY2" s="228"/>
      <c r="EUZ2" s="228"/>
      <c r="EVA2" s="228"/>
      <c r="EVB2" s="228"/>
      <c r="EVC2" s="228"/>
      <c r="EVD2" s="228"/>
      <c r="EVE2" s="228"/>
      <c r="EVF2" s="228"/>
      <c r="EVG2" s="228"/>
      <c r="EVH2" s="228"/>
      <c r="EVI2" s="228"/>
      <c r="EVJ2" s="228"/>
      <c r="EVK2" s="228"/>
      <c r="EVL2" s="228"/>
      <c r="EVM2" s="228"/>
      <c r="EVN2" s="228"/>
      <c r="EVO2" s="228"/>
      <c r="EVP2" s="228"/>
      <c r="EVQ2" s="228"/>
      <c r="EVR2" s="228"/>
      <c r="EVS2" s="228"/>
      <c r="EVT2" s="228"/>
      <c r="EVU2" s="228"/>
      <c r="EVV2" s="228"/>
      <c r="EVW2" s="228"/>
      <c r="EVX2" s="228"/>
      <c r="EVY2" s="228"/>
      <c r="EVZ2" s="228"/>
      <c r="EWA2" s="228"/>
      <c r="EWB2" s="228"/>
      <c r="EWC2" s="228"/>
      <c r="EWD2" s="228"/>
      <c r="EWE2" s="228"/>
      <c r="EWF2" s="228"/>
      <c r="EWG2" s="228"/>
      <c r="EWH2" s="228"/>
      <c r="EWI2" s="228"/>
      <c r="EWJ2" s="228"/>
      <c r="EWK2" s="228"/>
      <c r="EWL2" s="228"/>
      <c r="EWM2" s="228"/>
      <c r="EWN2" s="228"/>
      <c r="EWO2" s="228"/>
      <c r="EWP2" s="228"/>
      <c r="EWQ2" s="228"/>
      <c r="EWR2" s="228"/>
      <c r="EWS2" s="228"/>
      <c r="EWT2" s="228"/>
      <c r="EWU2" s="228"/>
      <c r="EWV2" s="228"/>
      <c r="EWW2" s="228"/>
      <c r="EWX2" s="228"/>
      <c r="EWY2" s="228"/>
      <c r="EWZ2" s="228"/>
      <c r="EXA2" s="228"/>
      <c r="EXB2" s="228"/>
      <c r="EXC2" s="228"/>
      <c r="EXD2" s="228"/>
      <c r="EXE2" s="228"/>
      <c r="EXF2" s="228"/>
      <c r="EXG2" s="228"/>
      <c r="EXH2" s="228"/>
      <c r="EXI2" s="228"/>
      <c r="EXJ2" s="228"/>
      <c r="EXK2" s="228"/>
      <c r="EXL2" s="228"/>
      <c r="EXM2" s="228"/>
      <c r="EXN2" s="228"/>
      <c r="EXO2" s="228"/>
      <c r="EXP2" s="228"/>
      <c r="EXQ2" s="228"/>
      <c r="EXR2" s="228"/>
      <c r="EXS2" s="228"/>
      <c r="EXT2" s="228"/>
      <c r="EXU2" s="228"/>
      <c r="EXV2" s="228"/>
      <c r="EXW2" s="228"/>
      <c r="EXX2" s="228"/>
      <c r="EXY2" s="228"/>
      <c r="EXZ2" s="228"/>
      <c r="EYA2" s="228"/>
      <c r="EYB2" s="228"/>
      <c r="EYC2" s="228"/>
      <c r="EYD2" s="228"/>
      <c r="EYE2" s="228"/>
      <c r="EYF2" s="228"/>
      <c r="EYG2" s="228"/>
      <c r="EYH2" s="228"/>
      <c r="EYI2" s="228"/>
      <c r="EYJ2" s="228"/>
      <c r="EYK2" s="228"/>
      <c r="EYL2" s="228"/>
      <c r="EYM2" s="228"/>
      <c r="EYN2" s="228"/>
      <c r="EYO2" s="228"/>
      <c r="EYP2" s="228"/>
      <c r="EYQ2" s="228"/>
      <c r="EYR2" s="228"/>
      <c r="EYS2" s="228"/>
      <c r="EYT2" s="228"/>
      <c r="EYU2" s="228"/>
      <c r="EYV2" s="228"/>
      <c r="EYW2" s="228"/>
      <c r="EYX2" s="228"/>
      <c r="EYY2" s="228"/>
      <c r="EYZ2" s="228"/>
      <c r="EZA2" s="228"/>
      <c r="EZB2" s="228"/>
      <c r="EZC2" s="228"/>
      <c r="EZD2" s="228"/>
      <c r="EZE2" s="228"/>
      <c r="EZF2" s="228"/>
      <c r="EZG2" s="228"/>
      <c r="EZH2" s="228"/>
      <c r="EZI2" s="228"/>
      <c r="EZJ2" s="228"/>
      <c r="EZK2" s="228"/>
      <c r="EZL2" s="228"/>
      <c r="EZM2" s="228"/>
      <c r="EZN2" s="228"/>
      <c r="EZO2" s="228"/>
      <c r="EZP2" s="228"/>
      <c r="EZQ2" s="228"/>
      <c r="EZR2" s="228"/>
      <c r="EZS2" s="228"/>
      <c r="EZT2" s="228"/>
      <c r="EZU2" s="228"/>
      <c r="EZV2" s="228"/>
      <c r="EZW2" s="228"/>
      <c r="EZX2" s="228"/>
      <c r="EZY2" s="228"/>
      <c r="EZZ2" s="228"/>
      <c r="FAA2" s="228"/>
      <c r="FAB2" s="228"/>
      <c r="FAC2" s="228"/>
      <c r="FAD2" s="228"/>
      <c r="FAE2" s="228"/>
      <c r="FAF2" s="228"/>
      <c r="FAG2" s="228"/>
      <c r="FAH2" s="228"/>
      <c r="FAI2" s="228"/>
      <c r="FAJ2" s="228"/>
      <c r="FAK2" s="228"/>
      <c r="FAL2" s="228"/>
      <c r="FAM2" s="228"/>
      <c r="FAN2" s="228"/>
      <c r="FAO2" s="228"/>
      <c r="FAP2" s="228"/>
      <c r="FAQ2" s="228"/>
      <c r="FAR2" s="228"/>
      <c r="FAS2" s="228"/>
      <c r="FAT2" s="228"/>
      <c r="FAU2" s="228"/>
      <c r="FAV2" s="228"/>
      <c r="FAW2" s="228"/>
      <c r="FAX2" s="228"/>
      <c r="FAY2" s="228"/>
      <c r="FAZ2" s="228"/>
      <c r="FBA2" s="228"/>
      <c r="FBB2" s="228"/>
      <c r="FBC2" s="228"/>
      <c r="FBD2" s="228"/>
      <c r="FBE2" s="228"/>
      <c r="FBF2" s="228"/>
      <c r="FBG2" s="228"/>
      <c r="FBH2" s="228"/>
      <c r="FBI2" s="228"/>
      <c r="FBJ2" s="228"/>
      <c r="FBK2" s="228"/>
      <c r="FBL2" s="228"/>
      <c r="FBM2" s="228"/>
      <c r="FBN2" s="228"/>
      <c r="FBO2" s="228"/>
      <c r="FBP2" s="228"/>
      <c r="FBQ2" s="228"/>
      <c r="FBR2" s="228"/>
      <c r="FBS2" s="228"/>
      <c r="FBT2" s="228"/>
      <c r="FBU2" s="228"/>
      <c r="FBV2" s="228"/>
      <c r="FBW2" s="228"/>
      <c r="FBX2" s="228"/>
      <c r="FBY2" s="228"/>
      <c r="FBZ2" s="228"/>
      <c r="FCA2" s="228"/>
      <c r="FCB2" s="228"/>
      <c r="FCC2" s="228"/>
      <c r="FCD2" s="228"/>
      <c r="FCE2" s="228"/>
      <c r="FCF2" s="228"/>
      <c r="FCG2" s="228"/>
      <c r="FCH2" s="228"/>
      <c r="FCI2" s="228"/>
      <c r="FCJ2" s="228"/>
      <c r="FCK2" s="228"/>
      <c r="FCL2" s="228"/>
      <c r="FCM2" s="228"/>
      <c r="FCN2" s="228"/>
      <c r="FCO2" s="228"/>
      <c r="FCP2" s="228"/>
      <c r="FCQ2" s="228"/>
      <c r="FCR2" s="228"/>
      <c r="FCS2" s="228"/>
      <c r="FCT2" s="228"/>
      <c r="FCU2" s="228"/>
      <c r="FCV2" s="228"/>
      <c r="FCW2" s="228"/>
      <c r="FCX2" s="228"/>
      <c r="FCY2" s="228"/>
      <c r="FCZ2" s="228"/>
      <c r="FDA2" s="228"/>
      <c r="FDB2" s="228"/>
      <c r="FDC2" s="228"/>
      <c r="FDD2" s="228"/>
      <c r="FDE2" s="228"/>
      <c r="FDF2" s="228"/>
      <c r="FDG2" s="228"/>
      <c r="FDH2" s="228"/>
      <c r="FDI2" s="228"/>
      <c r="FDJ2" s="228"/>
      <c r="FDK2" s="228"/>
      <c r="FDL2" s="228"/>
      <c r="FDM2" s="228"/>
      <c r="FDN2" s="228"/>
      <c r="FDO2" s="228"/>
      <c r="FDP2" s="228"/>
      <c r="FDQ2" s="228"/>
      <c r="FDR2" s="228"/>
      <c r="FDS2" s="228"/>
      <c r="FDT2" s="228"/>
      <c r="FDU2" s="228"/>
      <c r="FDV2" s="228"/>
      <c r="FDW2" s="228"/>
      <c r="FDX2" s="228"/>
      <c r="FDY2" s="228"/>
      <c r="FDZ2" s="228"/>
      <c r="FEA2" s="228"/>
      <c r="FEB2" s="228"/>
      <c r="FEC2" s="228"/>
      <c r="FED2" s="228"/>
      <c r="FEE2" s="228"/>
      <c r="FEF2" s="228"/>
      <c r="FEG2" s="228"/>
      <c r="FEH2" s="228"/>
      <c r="FEI2" s="228"/>
      <c r="FEJ2" s="228"/>
      <c r="FEK2" s="228"/>
      <c r="FEL2" s="228"/>
      <c r="FEM2" s="228"/>
      <c r="FEN2" s="228"/>
      <c r="FEO2" s="228"/>
      <c r="FEP2" s="228"/>
      <c r="FEQ2" s="228"/>
      <c r="FER2" s="228"/>
      <c r="FES2" s="228"/>
      <c r="FET2" s="228"/>
      <c r="FEU2" s="228"/>
      <c r="FEV2" s="228"/>
      <c r="FEW2" s="228"/>
      <c r="FEX2" s="228"/>
      <c r="FEY2" s="228"/>
      <c r="FEZ2" s="228"/>
      <c r="FFA2" s="228"/>
      <c r="FFB2" s="228"/>
      <c r="FFC2" s="228"/>
      <c r="FFD2" s="228"/>
      <c r="FFE2" s="228"/>
      <c r="FFF2" s="228"/>
      <c r="FFG2" s="228"/>
      <c r="FFH2" s="228"/>
      <c r="FFI2" s="228"/>
      <c r="FFJ2" s="228"/>
      <c r="FFK2" s="228"/>
      <c r="FFL2" s="228"/>
      <c r="FFM2" s="228"/>
      <c r="FFN2" s="228"/>
      <c r="FFO2" s="228"/>
      <c r="FFP2" s="228"/>
      <c r="FFQ2" s="228"/>
      <c r="FFR2" s="228"/>
      <c r="FFS2" s="228"/>
      <c r="FFT2" s="228"/>
      <c r="FFU2" s="228"/>
      <c r="FFV2" s="228"/>
      <c r="FFW2" s="228"/>
      <c r="FFX2" s="228"/>
      <c r="FFY2" s="228"/>
      <c r="FFZ2" s="228"/>
      <c r="FGA2" s="228"/>
      <c r="FGB2" s="228"/>
      <c r="FGC2" s="228"/>
      <c r="FGD2" s="228"/>
      <c r="FGE2" s="228"/>
      <c r="FGF2" s="228"/>
      <c r="FGG2" s="228"/>
      <c r="FGH2" s="228"/>
      <c r="FGI2" s="228"/>
      <c r="FGJ2" s="228"/>
      <c r="FGK2" s="228"/>
      <c r="FGL2" s="228"/>
      <c r="FGM2" s="228"/>
      <c r="FGN2" s="228"/>
      <c r="FGO2" s="228"/>
      <c r="FGP2" s="228"/>
      <c r="FGQ2" s="228"/>
      <c r="FGR2" s="228"/>
      <c r="FGS2" s="228"/>
      <c r="FGT2" s="228"/>
      <c r="FGU2" s="228"/>
      <c r="FGV2" s="228"/>
      <c r="FGW2" s="228"/>
      <c r="FGX2" s="228"/>
      <c r="FGY2" s="228"/>
      <c r="FGZ2" s="228"/>
      <c r="FHA2" s="228"/>
      <c r="FHB2" s="228"/>
      <c r="FHC2" s="228"/>
      <c r="FHD2" s="228"/>
      <c r="FHE2" s="228"/>
      <c r="FHF2" s="228"/>
      <c r="FHG2" s="228"/>
      <c r="FHH2" s="228"/>
      <c r="FHI2" s="228"/>
      <c r="FHJ2" s="228"/>
      <c r="FHK2" s="228"/>
      <c r="FHL2" s="228"/>
      <c r="FHM2" s="228"/>
      <c r="FHN2" s="228"/>
      <c r="FHO2" s="228"/>
      <c r="FHP2" s="228"/>
      <c r="FHQ2" s="228"/>
      <c r="FHR2" s="228"/>
      <c r="FHS2" s="228"/>
      <c r="FHT2" s="228"/>
      <c r="FHU2" s="228"/>
      <c r="FHV2" s="228"/>
      <c r="FHW2" s="228"/>
      <c r="FHX2" s="228"/>
      <c r="FHY2" s="228"/>
      <c r="FHZ2" s="228"/>
      <c r="FIA2" s="228"/>
      <c r="FIB2" s="228"/>
      <c r="FIC2" s="228"/>
      <c r="FID2" s="228"/>
      <c r="FIE2" s="228"/>
      <c r="FIF2" s="228"/>
      <c r="FIG2" s="228"/>
      <c r="FIH2" s="228"/>
      <c r="FII2" s="228"/>
      <c r="FIJ2" s="228"/>
      <c r="FIK2" s="228"/>
      <c r="FIL2" s="228"/>
      <c r="FIM2" s="228"/>
      <c r="FIN2" s="228"/>
      <c r="FIO2" s="228"/>
      <c r="FIP2" s="228"/>
      <c r="FIQ2" s="228"/>
      <c r="FIR2" s="228"/>
      <c r="FIS2" s="228"/>
      <c r="FIT2" s="228"/>
      <c r="FIU2" s="228"/>
      <c r="FIV2" s="228"/>
      <c r="FIW2" s="228"/>
      <c r="FIX2" s="228"/>
      <c r="FIY2" s="228"/>
      <c r="FIZ2" s="228"/>
      <c r="FJA2" s="228"/>
      <c r="FJB2" s="228"/>
      <c r="FJC2" s="228"/>
      <c r="FJD2" s="228"/>
      <c r="FJE2" s="228"/>
      <c r="FJF2" s="228"/>
      <c r="FJG2" s="228"/>
      <c r="FJH2" s="228"/>
      <c r="FJI2" s="228"/>
      <c r="FJJ2" s="228"/>
      <c r="FJK2" s="228"/>
      <c r="FJL2" s="228"/>
      <c r="FJM2" s="228"/>
      <c r="FJN2" s="228"/>
      <c r="FJO2" s="228"/>
      <c r="FJP2" s="228"/>
      <c r="FJQ2" s="228"/>
      <c r="FJR2" s="228"/>
      <c r="FJS2" s="228"/>
      <c r="FJT2" s="228"/>
      <c r="FJU2" s="228"/>
      <c r="FJV2" s="228"/>
      <c r="FJW2" s="228"/>
      <c r="FJX2" s="228"/>
      <c r="FJY2" s="228"/>
      <c r="FJZ2" s="228"/>
      <c r="FKA2" s="228"/>
      <c r="FKB2" s="228"/>
      <c r="FKC2" s="228"/>
      <c r="FKD2" s="228"/>
      <c r="FKE2" s="228"/>
      <c r="FKF2" s="228"/>
      <c r="FKG2" s="228"/>
      <c r="FKH2" s="228"/>
      <c r="FKI2" s="228"/>
      <c r="FKJ2" s="228"/>
      <c r="FKK2" s="228"/>
      <c r="FKL2" s="228"/>
      <c r="FKM2" s="228"/>
      <c r="FKN2" s="228"/>
      <c r="FKO2" s="228"/>
      <c r="FKP2" s="228"/>
      <c r="FKQ2" s="228"/>
      <c r="FKR2" s="228"/>
      <c r="FKS2" s="228"/>
      <c r="FKT2" s="228"/>
      <c r="FKU2" s="228"/>
      <c r="FKV2" s="228"/>
      <c r="FKW2" s="228"/>
      <c r="FKX2" s="228"/>
      <c r="FKY2" s="228"/>
      <c r="FKZ2" s="228"/>
      <c r="FLA2" s="228"/>
      <c r="FLB2" s="228"/>
      <c r="FLC2" s="228"/>
      <c r="FLD2" s="228"/>
      <c r="FLE2" s="228"/>
      <c r="FLF2" s="228"/>
      <c r="FLG2" s="228"/>
      <c r="FLH2" s="228"/>
      <c r="FLI2" s="228"/>
      <c r="FLJ2" s="228"/>
      <c r="FLK2" s="228"/>
      <c r="FLL2" s="228"/>
      <c r="FLM2" s="228"/>
      <c r="FLN2" s="228"/>
      <c r="FLO2" s="228"/>
      <c r="FLP2" s="228"/>
      <c r="FLQ2" s="228"/>
      <c r="FLR2" s="228"/>
      <c r="FLS2" s="228"/>
      <c r="FLT2" s="228"/>
      <c r="FLU2" s="228"/>
      <c r="FLV2" s="228"/>
      <c r="FLW2" s="228"/>
      <c r="FLX2" s="228"/>
      <c r="FLY2" s="228"/>
      <c r="FLZ2" s="228"/>
      <c r="FMA2" s="228"/>
      <c r="FMB2" s="228"/>
      <c r="FMC2" s="228"/>
      <c r="FMD2" s="228"/>
      <c r="FME2" s="228"/>
      <c r="FMF2" s="228"/>
      <c r="FMG2" s="228"/>
      <c r="FMH2" s="228"/>
      <c r="FMI2" s="228"/>
      <c r="FMJ2" s="228"/>
      <c r="FMK2" s="228"/>
      <c r="FML2" s="228"/>
      <c r="FMM2" s="228"/>
      <c r="FMN2" s="228"/>
      <c r="FMO2" s="228"/>
      <c r="FMP2" s="228"/>
      <c r="FMQ2" s="228"/>
      <c r="FMR2" s="228"/>
      <c r="FMS2" s="228"/>
      <c r="FMT2" s="228"/>
      <c r="FMU2" s="228"/>
      <c r="FMV2" s="228"/>
      <c r="FMW2" s="228"/>
      <c r="FMX2" s="228"/>
      <c r="FMY2" s="228"/>
      <c r="FMZ2" s="228"/>
      <c r="FNA2" s="228"/>
      <c r="FNB2" s="228"/>
      <c r="FNC2" s="228"/>
      <c r="FND2" s="228"/>
      <c r="FNE2" s="228"/>
      <c r="FNF2" s="228"/>
      <c r="FNG2" s="228"/>
      <c r="FNH2" s="228"/>
      <c r="FNI2" s="228"/>
      <c r="FNJ2" s="228"/>
      <c r="FNK2" s="228"/>
      <c r="FNL2" s="228"/>
      <c r="FNM2" s="228"/>
      <c r="FNN2" s="228"/>
      <c r="FNO2" s="228"/>
      <c r="FNP2" s="228"/>
      <c r="FNQ2" s="228"/>
      <c r="FNR2" s="228"/>
      <c r="FNS2" s="228"/>
      <c r="FNT2" s="228"/>
      <c r="FNU2" s="228"/>
      <c r="FNV2" s="228"/>
      <c r="FNW2" s="228"/>
      <c r="FNX2" s="228"/>
      <c r="FNY2" s="228"/>
      <c r="FNZ2" s="228"/>
      <c r="FOA2" s="228"/>
      <c r="FOB2" s="228"/>
      <c r="FOC2" s="228"/>
      <c r="FOD2" s="228"/>
      <c r="FOE2" s="228"/>
      <c r="FOF2" s="228"/>
      <c r="FOG2" s="228"/>
      <c r="FOH2" s="228"/>
      <c r="FOI2" s="228"/>
      <c r="FOJ2" s="228"/>
      <c r="FOK2" s="228"/>
      <c r="FOL2" s="228"/>
      <c r="FOM2" s="228"/>
      <c r="FON2" s="228"/>
      <c r="FOO2" s="228"/>
      <c r="FOP2" s="228"/>
      <c r="FOQ2" s="228"/>
      <c r="FOR2" s="228"/>
      <c r="FOS2" s="228"/>
      <c r="FOT2" s="228"/>
      <c r="FOU2" s="228"/>
      <c r="FOV2" s="228"/>
      <c r="FOW2" s="228"/>
      <c r="FOX2" s="228"/>
      <c r="FOY2" s="228"/>
      <c r="FOZ2" s="228"/>
      <c r="FPA2" s="228"/>
      <c r="FPB2" s="228"/>
      <c r="FPC2" s="228"/>
      <c r="FPD2" s="228"/>
      <c r="FPE2" s="228"/>
      <c r="FPF2" s="228"/>
      <c r="FPG2" s="228"/>
      <c r="FPH2" s="228"/>
      <c r="FPI2" s="228"/>
      <c r="FPJ2" s="228"/>
      <c r="FPK2" s="228"/>
      <c r="FPL2" s="228"/>
      <c r="FPM2" s="228"/>
      <c r="FPN2" s="228"/>
      <c r="FPO2" s="228"/>
      <c r="FPP2" s="228"/>
      <c r="FPQ2" s="228"/>
      <c r="FPR2" s="228"/>
      <c r="FPS2" s="228"/>
      <c r="FPT2" s="228"/>
      <c r="FPU2" s="228"/>
      <c r="FPV2" s="228"/>
      <c r="FPW2" s="228"/>
      <c r="FPX2" s="228"/>
      <c r="FPY2" s="228"/>
      <c r="FPZ2" s="228"/>
      <c r="FQA2" s="228"/>
      <c r="FQB2" s="228"/>
      <c r="FQC2" s="228"/>
      <c r="FQD2" s="228"/>
      <c r="FQE2" s="228"/>
      <c r="FQF2" s="228"/>
      <c r="FQG2" s="228"/>
      <c r="FQH2" s="228"/>
      <c r="FQI2" s="228"/>
      <c r="FQJ2" s="228"/>
      <c r="FQK2" s="228"/>
      <c r="FQL2" s="228"/>
      <c r="FQM2" s="228"/>
      <c r="FQN2" s="228"/>
      <c r="FQO2" s="228"/>
      <c r="FQP2" s="228"/>
      <c r="FQQ2" s="228"/>
      <c r="FQR2" s="228"/>
      <c r="FQS2" s="228"/>
      <c r="FQT2" s="228"/>
      <c r="FQU2" s="228"/>
      <c r="FQV2" s="228"/>
      <c r="FQW2" s="228"/>
      <c r="FQX2" s="228"/>
      <c r="FQY2" s="228"/>
      <c r="FQZ2" s="228"/>
      <c r="FRA2" s="228"/>
      <c r="FRB2" s="228"/>
      <c r="FRC2" s="228"/>
      <c r="FRD2" s="228"/>
      <c r="FRE2" s="228"/>
      <c r="FRF2" s="228"/>
      <c r="FRG2" s="228"/>
      <c r="FRH2" s="228"/>
      <c r="FRI2" s="228"/>
      <c r="FRJ2" s="228"/>
      <c r="FRK2" s="228"/>
      <c r="FRL2" s="228"/>
      <c r="FRM2" s="228"/>
      <c r="FRN2" s="228"/>
      <c r="FRO2" s="228"/>
      <c r="FRP2" s="228"/>
      <c r="FRQ2" s="228"/>
      <c r="FRR2" s="228"/>
      <c r="FRS2" s="228"/>
      <c r="FRT2" s="228"/>
      <c r="FRU2" s="228"/>
      <c r="FRV2" s="228"/>
      <c r="FRW2" s="228"/>
      <c r="FRX2" s="228"/>
      <c r="FRY2" s="228"/>
      <c r="FRZ2" s="228"/>
      <c r="FSA2" s="228"/>
      <c r="FSB2" s="228"/>
      <c r="FSC2" s="228"/>
      <c r="FSD2" s="228"/>
      <c r="FSE2" s="228"/>
      <c r="FSF2" s="228"/>
      <c r="FSG2" s="228"/>
      <c r="FSH2" s="228"/>
      <c r="FSI2" s="228"/>
      <c r="FSJ2" s="228"/>
      <c r="FSK2" s="228"/>
      <c r="FSL2" s="228"/>
      <c r="FSM2" s="228"/>
      <c r="FSN2" s="228"/>
      <c r="FSO2" s="228"/>
      <c r="FSP2" s="228"/>
      <c r="FSQ2" s="228"/>
      <c r="FSR2" s="228"/>
      <c r="FSS2" s="228"/>
      <c r="FST2" s="228"/>
      <c r="FSU2" s="228"/>
      <c r="FSV2" s="228"/>
      <c r="FSW2" s="228"/>
      <c r="FSX2" s="228"/>
      <c r="FSY2" s="228"/>
      <c r="FSZ2" s="228"/>
      <c r="FTA2" s="228"/>
      <c r="FTB2" s="228"/>
      <c r="FTC2" s="228"/>
      <c r="FTD2" s="228"/>
      <c r="FTE2" s="228"/>
      <c r="FTF2" s="228"/>
      <c r="FTG2" s="228"/>
      <c r="FTH2" s="228"/>
      <c r="FTI2" s="228"/>
      <c r="FTJ2" s="228"/>
      <c r="FTK2" s="228"/>
      <c r="FTL2" s="228"/>
      <c r="FTM2" s="228"/>
      <c r="FTN2" s="228"/>
      <c r="FTO2" s="228"/>
      <c r="FTP2" s="228"/>
      <c r="FTQ2" s="228"/>
      <c r="FTR2" s="228"/>
      <c r="FTS2" s="228"/>
      <c r="FTT2" s="228"/>
      <c r="FTU2" s="228"/>
      <c r="FTV2" s="228"/>
      <c r="FTW2" s="228"/>
      <c r="FTX2" s="228"/>
      <c r="FTY2" s="228"/>
      <c r="FTZ2" s="228"/>
      <c r="FUA2" s="228"/>
      <c r="FUB2" s="228"/>
      <c r="FUC2" s="228"/>
      <c r="FUD2" s="228"/>
      <c r="FUE2" s="228"/>
      <c r="FUF2" s="228"/>
      <c r="FUG2" s="228"/>
      <c r="FUH2" s="228"/>
      <c r="FUI2" s="228"/>
      <c r="FUJ2" s="228"/>
      <c r="FUK2" s="228"/>
      <c r="FUL2" s="228"/>
      <c r="FUM2" s="228"/>
      <c r="FUN2" s="228"/>
      <c r="FUO2" s="228"/>
      <c r="FUP2" s="228"/>
      <c r="FUQ2" s="228"/>
      <c r="FUR2" s="228"/>
      <c r="FUS2" s="228"/>
      <c r="FUT2" s="228"/>
      <c r="FUU2" s="228"/>
      <c r="FUV2" s="228"/>
      <c r="FUW2" s="228"/>
      <c r="FUX2" s="228"/>
      <c r="FUY2" s="228"/>
      <c r="FUZ2" s="228"/>
      <c r="FVA2" s="228"/>
      <c r="FVB2" s="228"/>
      <c r="FVC2" s="228"/>
      <c r="FVD2" s="228"/>
      <c r="FVE2" s="228"/>
      <c r="FVF2" s="228"/>
      <c r="FVG2" s="228"/>
      <c r="FVH2" s="228"/>
      <c r="FVI2" s="228"/>
      <c r="FVJ2" s="228"/>
      <c r="FVK2" s="228"/>
      <c r="FVL2" s="228"/>
      <c r="FVM2" s="228"/>
      <c r="FVN2" s="228"/>
      <c r="FVO2" s="228"/>
      <c r="FVP2" s="228"/>
      <c r="FVQ2" s="228"/>
      <c r="FVR2" s="228"/>
      <c r="FVS2" s="228"/>
      <c r="FVT2" s="228"/>
      <c r="FVU2" s="228"/>
      <c r="FVV2" s="228"/>
      <c r="FVW2" s="228"/>
      <c r="FVX2" s="228"/>
      <c r="FVY2" s="228"/>
      <c r="FVZ2" s="228"/>
      <c r="FWA2" s="228"/>
      <c r="FWB2" s="228"/>
      <c r="FWC2" s="228"/>
      <c r="FWD2" s="228"/>
      <c r="FWE2" s="228"/>
      <c r="FWF2" s="228"/>
      <c r="FWG2" s="228"/>
      <c r="FWH2" s="228"/>
      <c r="FWI2" s="228"/>
      <c r="FWJ2" s="228"/>
      <c r="FWK2" s="228"/>
      <c r="FWL2" s="228"/>
      <c r="FWM2" s="228"/>
      <c r="FWN2" s="228"/>
      <c r="FWO2" s="228"/>
      <c r="FWP2" s="228"/>
      <c r="FWQ2" s="228"/>
      <c r="FWR2" s="228"/>
      <c r="FWS2" s="228"/>
      <c r="FWT2" s="228"/>
      <c r="FWU2" s="228"/>
      <c r="FWV2" s="228"/>
      <c r="FWW2" s="228"/>
      <c r="FWX2" s="228"/>
      <c r="FWY2" s="228"/>
      <c r="FWZ2" s="228"/>
      <c r="FXA2" s="228"/>
      <c r="FXB2" s="228"/>
      <c r="FXC2" s="228"/>
      <c r="FXD2" s="228"/>
      <c r="FXE2" s="228"/>
      <c r="FXF2" s="228"/>
      <c r="FXG2" s="228"/>
      <c r="FXH2" s="228"/>
      <c r="FXI2" s="228"/>
      <c r="FXJ2" s="228"/>
      <c r="FXK2" s="228"/>
      <c r="FXL2" s="228"/>
      <c r="FXM2" s="228"/>
      <c r="FXN2" s="228"/>
      <c r="FXO2" s="228"/>
      <c r="FXP2" s="228"/>
      <c r="FXQ2" s="228"/>
      <c r="FXR2" s="228"/>
      <c r="FXS2" s="228"/>
      <c r="FXT2" s="228"/>
      <c r="FXU2" s="228"/>
      <c r="FXV2" s="228"/>
      <c r="FXW2" s="228"/>
      <c r="FXX2" s="228"/>
      <c r="FXY2" s="228"/>
      <c r="FXZ2" s="228"/>
      <c r="FYA2" s="228"/>
      <c r="FYB2" s="228"/>
      <c r="FYC2" s="228"/>
      <c r="FYD2" s="228"/>
      <c r="FYE2" s="228"/>
      <c r="FYF2" s="228"/>
      <c r="FYG2" s="228"/>
      <c r="FYH2" s="228"/>
      <c r="FYI2" s="228"/>
      <c r="FYJ2" s="228"/>
      <c r="FYK2" s="228"/>
      <c r="FYL2" s="228"/>
      <c r="FYM2" s="228"/>
      <c r="FYN2" s="228"/>
      <c r="FYO2" s="228"/>
      <c r="FYP2" s="228"/>
      <c r="FYQ2" s="228"/>
      <c r="FYR2" s="228"/>
      <c r="FYS2" s="228"/>
      <c r="FYT2" s="228"/>
      <c r="FYU2" s="228"/>
      <c r="FYV2" s="228"/>
      <c r="FYW2" s="228"/>
      <c r="FYX2" s="228"/>
      <c r="FYY2" s="228"/>
      <c r="FYZ2" s="228"/>
      <c r="FZA2" s="228"/>
      <c r="FZB2" s="228"/>
      <c r="FZC2" s="228"/>
      <c r="FZD2" s="228"/>
      <c r="FZE2" s="228"/>
      <c r="FZF2" s="228"/>
      <c r="FZG2" s="228"/>
      <c r="FZH2" s="228"/>
      <c r="FZI2" s="228"/>
      <c r="FZJ2" s="228"/>
      <c r="FZK2" s="228"/>
      <c r="FZL2" s="228"/>
      <c r="FZM2" s="228"/>
      <c r="FZN2" s="228"/>
      <c r="FZO2" s="228"/>
      <c r="FZP2" s="228"/>
      <c r="FZQ2" s="228"/>
      <c r="FZR2" s="228"/>
      <c r="FZS2" s="228"/>
      <c r="FZT2" s="228"/>
      <c r="FZU2" s="228"/>
      <c r="FZV2" s="228"/>
      <c r="FZW2" s="228"/>
      <c r="FZX2" s="228"/>
      <c r="FZY2" s="228"/>
      <c r="FZZ2" s="228"/>
      <c r="GAA2" s="228"/>
      <c r="GAB2" s="228"/>
      <c r="GAC2" s="228"/>
      <c r="GAD2" s="228"/>
      <c r="GAE2" s="228"/>
      <c r="GAF2" s="228"/>
      <c r="GAG2" s="228"/>
      <c r="GAH2" s="228"/>
      <c r="GAI2" s="228"/>
      <c r="GAJ2" s="228"/>
      <c r="GAK2" s="228"/>
      <c r="GAL2" s="228"/>
      <c r="GAM2" s="228"/>
      <c r="GAN2" s="228"/>
      <c r="GAO2" s="228"/>
      <c r="GAP2" s="228"/>
      <c r="GAQ2" s="228"/>
      <c r="GAR2" s="228"/>
      <c r="GAS2" s="228"/>
      <c r="GAT2" s="228"/>
      <c r="GAU2" s="228"/>
      <c r="GAV2" s="228"/>
      <c r="GAW2" s="228"/>
      <c r="GAX2" s="228"/>
      <c r="GAY2" s="228"/>
      <c r="GAZ2" s="228"/>
      <c r="GBA2" s="228"/>
      <c r="GBB2" s="228"/>
      <c r="GBC2" s="228"/>
      <c r="GBD2" s="228"/>
      <c r="GBE2" s="228"/>
      <c r="GBF2" s="228"/>
      <c r="GBG2" s="228"/>
      <c r="GBH2" s="228"/>
      <c r="GBI2" s="228"/>
      <c r="GBJ2" s="228"/>
      <c r="GBK2" s="228"/>
      <c r="GBL2" s="228"/>
      <c r="GBM2" s="228"/>
      <c r="GBN2" s="228"/>
      <c r="GBO2" s="228"/>
      <c r="GBP2" s="228"/>
      <c r="GBQ2" s="228"/>
      <c r="GBR2" s="228"/>
      <c r="GBS2" s="228"/>
      <c r="GBT2" s="228"/>
      <c r="GBU2" s="228"/>
      <c r="GBV2" s="228"/>
      <c r="GBW2" s="228"/>
      <c r="GBX2" s="228"/>
      <c r="GBY2" s="228"/>
      <c r="GBZ2" s="228"/>
      <c r="GCA2" s="228"/>
      <c r="GCB2" s="228"/>
      <c r="GCC2" s="228"/>
      <c r="GCD2" s="228"/>
      <c r="GCE2" s="228"/>
      <c r="GCF2" s="228"/>
      <c r="GCG2" s="228"/>
      <c r="GCH2" s="228"/>
      <c r="GCI2" s="228"/>
      <c r="GCJ2" s="228"/>
      <c r="GCK2" s="228"/>
      <c r="GCL2" s="228"/>
      <c r="GCM2" s="228"/>
      <c r="GCN2" s="228"/>
      <c r="GCO2" s="228"/>
      <c r="GCP2" s="228"/>
      <c r="GCQ2" s="228"/>
      <c r="GCR2" s="228"/>
      <c r="GCS2" s="228"/>
      <c r="GCT2" s="228"/>
      <c r="GCU2" s="228"/>
      <c r="GCV2" s="228"/>
      <c r="GCW2" s="228"/>
      <c r="GCX2" s="228"/>
      <c r="GCY2" s="228"/>
      <c r="GCZ2" s="228"/>
      <c r="GDA2" s="228"/>
      <c r="GDB2" s="228"/>
      <c r="GDC2" s="228"/>
      <c r="GDD2" s="228"/>
      <c r="GDE2" s="228"/>
      <c r="GDF2" s="228"/>
      <c r="GDG2" s="228"/>
      <c r="GDH2" s="228"/>
      <c r="GDI2" s="228"/>
      <c r="GDJ2" s="228"/>
      <c r="GDK2" s="228"/>
      <c r="GDL2" s="228"/>
      <c r="GDM2" s="228"/>
      <c r="GDN2" s="228"/>
      <c r="GDO2" s="228"/>
      <c r="GDP2" s="228"/>
      <c r="GDQ2" s="228"/>
      <c r="GDR2" s="228"/>
      <c r="GDS2" s="228"/>
      <c r="GDT2" s="228"/>
      <c r="GDU2" s="228"/>
      <c r="GDV2" s="228"/>
      <c r="GDW2" s="228"/>
      <c r="GDX2" s="228"/>
      <c r="GDY2" s="228"/>
      <c r="GDZ2" s="228"/>
      <c r="GEA2" s="228"/>
      <c r="GEB2" s="228"/>
      <c r="GEC2" s="228"/>
      <c r="GED2" s="228"/>
      <c r="GEE2" s="228"/>
      <c r="GEF2" s="228"/>
      <c r="GEG2" s="228"/>
      <c r="GEH2" s="228"/>
      <c r="GEI2" s="228"/>
      <c r="GEJ2" s="228"/>
      <c r="GEK2" s="228"/>
      <c r="GEL2" s="228"/>
      <c r="GEM2" s="228"/>
      <c r="GEN2" s="228"/>
      <c r="GEO2" s="228"/>
      <c r="GEP2" s="228"/>
      <c r="GEQ2" s="228"/>
      <c r="GER2" s="228"/>
      <c r="GES2" s="228"/>
      <c r="GET2" s="228"/>
      <c r="GEU2" s="228"/>
      <c r="GEV2" s="228"/>
      <c r="GEW2" s="228"/>
      <c r="GEX2" s="228"/>
      <c r="GEY2" s="228"/>
      <c r="GEZ2" s="228"/>
      <c r="GFA2" s="228"/>
      <c r="GFB2" s="228"/>
      <c r="GFC2" s="228"/>
      <c r="GFD2" s="228"/>
      <c r="GFE2" s="228"/>
      <c r="GFF2" s="228"/>
      <c r="GFG2" s="228"/>
      <c r="GFH2" s="228"/>
      <c r="GFI2" s="228"/>
      <c r="GFJ2" s="228"/>
      <c r="GFK2" s="228"/>
      <c r="GFL2" s="228"/>
      <c r="GFM2" s="228"/>
      <c r="GFN2" s="228"/>
      <c r="GFO2" s="228"/>
      <c r="GFP2" s="228"/>
      <c r="GFQ2" s="228"/>
      <c r="GFR2" s="228"/>
      <c r="GFS2" s="228"/>
      <c r="GFT2" s="228"/>
      <c r="GFU2" s="228"/>
      <c r="GFV2" s="228"/>
      <c r="GFW2" s="228"/>
      <c r="GFX2" s="228"/>
      <c r="GFY2" s="228"/>
      <c r="GFZ2" s="228"/>
      <c r="GGA2" s="228"/>
      <c r="GGB2" s="228"/>
      <c r="GGC2" s="228"/>
      <c r="GGD2" s="228"/>
      <c r="GGE2" s="228"/>
      <c r="GGF2" s="228"/>
      <c r="GGG2" s="228"/>
      <c r="GGH2" s="228"/>
      <c r="GGI2" s="228"/>
      <c r="GGJ2" s="228"/>
      <c r="GGK2" s="228"/>
      <c r="GGL2" s="228"/>
      <c r="GGM2" s="228"/>
      <c r="GGN2" s="228"/>
      <c r="GGO2" s="228"/>
      <c r="GGP2" s="228"/>
      <c r="GGQ2" s="228"/>
      <c r="GGR2" s="228"/>
      <c r="GGS2" s="228"/>
      <c r="GGT2" s="228"/>
      <c r="GGU2" s="228"/>
      <c r="GGV2" s="228"/>
      <c r="GGW2" s="228"/>
      <c r="GGX2" s="228"/>
      <c r="GGY2" s="228"/>
      <c r="GGZ2" s="228"/>
      <c r="GHA2" s="228"/>
      <c r="GHB2" s="228"/>
      <c r="GHC2" s="228"/>
      <c r="GHD2" s="228"/>
      <c r="GHE2" s="228"/>
      <c r="GHF2" s="228"/>
      <c r="GHG2" s="228"/>
      <c r="GHH2" s="228"/>
      <c r="GHI2" s="228"/>
      <c r="GHJ2" s="228"/>
      <c r="GHK2" s="228"/>
      <c r="GHL2" s="228"/>
      <c r="GHM2" s="228"/>
      <c r="GHN2" s="228"/>
      <c r="GHO2" s="228"/>
      <c r="GHP2" s="228"/>
      <c r="GHQ2" s="228"/>
      <c r="GHR2" s="228"/>
      <c r="GHS2" s="228"/>
      <c r="GHT2" s="228"/>
      <c r="GHU2" s="228"/>
      <c r="GHV2" s="228"/>
      <c r="GHW2" s="228"/>
      <c r="GHX2" s="228"/>
      <c r="GHY2" s="228"/>
      <c r="GHZ2" s="228"/>
      <c r="GIA2" s="228"/>
      <c r="GIB2" s="228"/>
      <c r="GIC2" s="228"/>
      <c r="GID2" s="228"/>
      <c r="GIE2" s="228"/>
      <c r="GIF2" s="228"/>
      <c r="GIG2" s="228"/>
      <c r="GIH2" s="228"/>
      <c r="GII2" s="228"/>
      <c r="GIJ2" s="228"/>
      <c r="GIK2" s="228"/>
      <c r="GIL2" s="228"/>
      <c r="GIM2" s="228"/>
      <c r="GIN2" s="228"/>
      <c r="GIO2" s="228"/>
      <c r="GIP2" s="228"/>
      <c r="GIQ2" s="228"/>
      <c r="GIR2" s="228"/>
      <c r="GIS2" s="228"/>
      <c r="GIT2" s="228"/>
      <c r="GIU2" s="228"/>
      <c r="GIV2" s="228"/>
      <c r="GIW2" s="228"/>
      <c r="GIX2" s="228"/>
      <c r="GIY2" s="228"/>
      <c r="GIZ2" s="228"/>
      <c r="GJA2" s="228"/>
      <c r="GJB2" s="228"/>
      <c r="GJC2" s="228"/>
      <c r="GJD2" s="228"/>
      <c r="GJE2" s="228"/>
      <c r="GJF2" s="228"/>
      <c r="GJG2" s="228"/>
      <c r="GJH2" s="228"/>
      <c r="GJI2" s="228"/>
      <c r="GJJ2" s="228"/>
      <c r="GJK2" s="228"/>
      <c r="GJL2" s="228"/>
      <c r="GJM2" s="228"/>
      <c r="GJN2" s="228"/>
      <c r="GJO2" s="228"/>
      <c r="GJP2" s="228"/>
      <c r="GJQ2" s="228"/>
      <c r="GJR2" s="228"/>
      <c r="GJS2" s="228"/>
      <c r="GJT2" s="228"/>
      <c r="GJU2" s="228"/>
      <c r="GJV2" s="228"/>
      <c r="GJW2" s="228"/>
      <c r="GJX2" s="228"/>
      <c r="GJY2" s="228"/>
      <c r="GJZ2" s="228"/>
      <c r="GKA2" s="228"/>
      <c r="GKB2" s="228"/>
      <c r="GKC2" s="228"/>
      <c r="GKD2" s="228"/>
      <c r="GKE2" s="228"/>
      <c r="GKF2" s="228"/>
      <c r="GKG2" s="228"/>
      <c r="GKH2" s="228"/>
      <c r="GKI2" s="228"/>
      <c r="GKJ2" s="228"/>
      <c r="GKK2" s="228"/>
      <c r="GKL2" s="228"/>
      <c r="GKM2" s="228"/>
      <c r="GKN2" s="228"/>
      <c r="GKO2" s="228"/>
      <c r="GKP2" s="228"/>
      <c r="GKQ2" s="228"/>
      <c r="GKR2" s="228"/>
      <c r="GKS2" s="228"/>
      <c r="GKT2" s="228"/>
      <c r="GKU2" s="228"/>
      <c r="GKV2" s="228"/>
      <c r="GKW2" s="228"/>
      <c r="GKX2" s="228"/>
      <c r="GKY2" s="228"/>
      <c r="GKZ2" s="228"/>
      <c r="GLA2" s="228"/>
      <c r="GLB2" s="228"/>
      <c r="GLC2" s="228"/>
      <c r="GLD2" s="228"/>
      <c r="GLE2" s="228"/>
      <c r="GLF2" s="228"/>
      <c r="GLG2" s="228"/>
      <c r="GLH2" s="228"/>
      <c r="GLI2" s="228"/>
      <c r="GLJ2" s="228"/>
      <c r="GLK2" s="228"/>
      <c r="GLL2" s="228"/>
      <c r="GLM2" s="228"/>
      <c r="GLN2" s="228"/>
      <c r="GLO2" s="228"/>
      <c r="GLP2" s="228"/>
      <c r="GLQ2" s="228"/>
      <c r="GLR2" s="228"/>
      <c r="GLS2" s="228"/>
      <c r="GLT2" s="228"/>
      <c r="GLU2" s="228"/>
      <c r="GLV2" s="228"/>
      <c r="GLW2" s="228"/>
      <c r="GLX2" s="228"/>
      <c r="GLY2" s="228"/>
      <c r="GLZ2" s="228"/>
      <c r="GMA2" s="228"/>
      <c r="GMB2" s="228"/>
      <c r="GMC2" s="228"/>
      <c r="GMD2" s="228"/>
      <c r="GME2" s="228"/>
      <c r="GMF2" s="228"/>
      <c r="GMG2" s="228"/>
      <c r="GMH2" s="228"/>
      <c r="GMI2" s="228"/>
      <c r="GMJ2" s="228"/>
      <c r="GMK2" s="228"/>
      <c r="GML2" s="228"/>
      <c r="GMM2" s="228"/>
      <c r="GMN2" s="228"/>
      <c r="GMO2" s="228"/>
      <c r="GMP2" s="228"/>
      <c r="GMQ2" s="228"/>
      <c r="GMR2" s="228"/>
      <c r="GMS2" s="228"/>
      <c r="GMT2" s="228"/>
      <c r="GMU2" s="228"/>
      <c r="GMV2" s="228"/>
      <c r="GMW2" s="228"/>
      <c r="GMX2" s="228"/>
      <c r="GMY2" s="228"/>
      <c r="GMZ2" s="228"/>
      <c r="GNA2" s="228"/>
      <c r="GNB2" s="228"/>
      <c r="GNC2" s="228"/>
      <c r="GND2" s="228"/>
      <c r="GNE2" s="228"/>
      <c r="GNF2" s="228"/>
      <c r="GNG2" s="228"/>
      <c r="GNH2" s="228"/>
      <c r="GNI2" s="228"/>
      <c r="GNJ2" s="228"/>
      <c r="GNK2" s="228"/>
      <c r="GNL2" s="228"/>
      <c r="GNM2" s="228"/>
      <c r="GNN2" s="228"/>
      <c r="GNO2" s="228"/>
      <c r="GNP2" s="228"/>
      <c r="GNQ2" s="228"/>
      <c r="GNR2" s="228"/>
      <c r="GNS2" s="228"/>
      <c r="GNT2" s="228"/>
      <c r="GNU2" s="228"/>
      <c r="GNV2" s="228"/>
      <c r="GNW2" s="228"/>
      <c r="GNX2" s="228"/>
      <c r="GNY2" s="228"/>
      <c r="GNZ2" s="228"/>
      <c r="GOA2" s="228"/>
      <c r="GOB2" s="228"/>
      <c r="GOC2" s="228"/>
      <c r="GOD2" s="228"/>
      <c r="GOE2" s="228"/>
      <c r="GOF2" s="228"/>
      <c r="GOG2" s="228"/>
      <c r="GOH2" s="228"/>
      <c r="GOI2" s="228"/>
      <c r="GOJ2" s="228"/>
      <c r="GOK2" s="228"/>
      <c r="GOL2" s="228"/>
      <c r="GOM2" s="228"/>
      <c r="GON2" s="228"/>
      <c r="GOO2" s="228"/>
      <c r="GOP2" s="228"/>
      <c r="GOQ2" s="228"/>
      <c r="GOR2" s="228"/>
      <c r="GOS2" s="228"/>
      <c r="GOT2" s="228"/>
      <c r="GOU2" s="228"/>
      <c r="GOV2" s="228"/>
      <c r="GOW2" s="228"/>
      <c r="GOX2" s="228"/>
      <c r="GOY2" s="228"/>
      <c r="GOZ2" s="228"/>
      <c r="GPA2" s="228"/>
      <c r="GPB2" s="228"/>
      <c r="GPC2" s="228"/>
      <c r="GPD2" s="228"/>
      <c r="GPE2" s="228"/>
      <c r="GPF2" s="228"/>
      <c r="GPG2" s="228"/>
      <c r="GPH2" s="228"/>
      <c r="GPI2" s="228"/>
      <c r="GPJ2" s="228"/>
      <c r="GPK2" s="228"/>
      <c r="GPL2" s="228"/>
      <c r="GPM2" s="228"/>
      <c r="GPN2" s="228"/>
      <c r="GPO2" s="228"/>
      <c r="GPP2" s="228"/>
      <c r="GPQ2" s="228"/>
      <c r="GPR2" s="228"/>
      <c r="GPS2" s="228"/>
      <c r="GPT2" s="228"/>
      <c r="GPU2" s="228"/>
      <c r="GPV2" s="228"/>
      <c r="GPW2" s="228"/>
      <c r="GPX2" s="228"/>
      <c r="GPY2" s="228"/>
      <c r="GPZ2" s="228"/>
      <c r="GQA2" s="228"/>
      <c r="GQB2" s="228"/>
      <c r="GQC2" s="228"/>
      <c r="GQD2" s="228"/>
      <c r="GQE2" s="228"/>
      <c r="GQF2" s="228"/>
      <c r="GQG2" s="228"/>
      <c r="GQH2" s="228"/>
      <c r="GQI2" s="228"/>
      <c r="GQJ2" s="228"/>
      <c r="GQK2" s="228"/>
      <c r="GQL2" s="228"/>
      <c r="GQM2" s="228"/>
      <c r="GQN2" s="228"/>
      <c r="GQO2" s="228"/>
      <c r="GQP2" s="228"/>
      <c r="GQQ2" s="228"/>
      <c r="GQR2" s="228"/>
      <c r="GQS2" s="228"/>
      <c r="GQT2" s="228"/>
      <c r="GQU2" s="228"/>
      <c r="GQV2" s="228"/>
      <c r="GQW2" s="228"/>
      <c r="GQX2" s="228"/>
      <c r="GQY2" s="228"/>
      <c r="GQZ2" s="228"/>
      <c r="GRA2" s="228"/>
      <c r="GRB2" s="228"/>
      <c r="GRC2" s="228"/>
      <c r="GRD2" s="228"/>
      <c r="GRE2" s="228"/>
      <c r="GRF2" s="228"/>
      <c r="GRG2" s="228"/>
      <c r="GRH2" s="228"/>
      <c r="GRI2" s="228"/>
      <c r="GRJ2" s="228"/>
      <c r="GRK2" s="228"/>
      <c r="GRL2" s="228"/>
      <c r="GRM2" s="228"/>
      <c r="GRN2" s="228"/>
      <c r="GRO2" s="228"/>
      <c r="GRP2" s="228"/>
      <c r="GRQ2" s="228"/>
      <c r="GRR2" s="228"/>
      <c r="GRS2" s="228"/>
      <c r="GRT2" s="228"/>
      <c r="GRU2" s="228"/>
      <c r="GRV2" s="228"/>
      <c r="GRW2" s="228"/>
      <c r="GRX2" s="228"/>
      <c r="GRY2" s="228"/>
      <c r="GRZ2" s="228"/>
      <c r="GSA2" s="228"/>
      <c r="GSB2" s="228"/>
      <c r="GSC2" s="228"/>
      <c r="GSD2" s="228"/>
      <c r="GSE2" s="228"/>
      <c r="GSF2" s="228"/>
      <c r="GSG2" s="228"/>
      <c r="GSH2" s="228"/>
      <c r="GSI2" s="228"/>
      <c r="GSJ2" s="228"/>
      <c r="GSK2" s="228"/>
      <c r="GSL2" s="228"/>
      <c r="GSM2" s="228"/>
      <c r="GSN2" s="228"/>
      <c r="GSO2" s="228"/>
      <c r="GSP2" s="228"/>
      <c r="GSQ2" s="228"/>
      <c r="GSR2" s="228"/>
      <c r="GSS2" s="228"/>
      <c r="GST2" s="228"/>
      <c r="GSU2" s="228"/>
      <c r="GSV2" s="228"/>
      <c r="GSW2" s="228"/>
      <c r="GSX2" s="228"/>
      <c r="GSY2" s="228"/>
      <c r="GSZ2" s="228"/>
      <c r="GTA2" s="228"/>
      <c r="GTB2" s="228"/>
      <c r="GTC2" s="228"/>
      <c r="GTD2" s="228"/>
      <c r="GTE2" s="228"/>
      <c r="GTF2" s="228"/>
      <c r="GTG2" s="228"/>
      <c r="GTH2" s="228"/>
      <c r="GTI2" s="228"/>
      <c r="GTJ2" s="228"/>
      <c r="GTK2" s="228"/>
      <c r="GTL2" s="228"/>
      <c r="GTM2" s="228"/>
      <c r="GTN2" s="228"/>
      <c r="GTO2" s="228"/>
      <c r="GTP2" s="228"/>
      <c r="GTQ2" s="228"/>
      <c r="GTR2" s="228"/>
      <c r="GTS2" s="228"/>
      <c r="GTT2" s="228"/>
      <c r="GTU2" s="228"/>
      <c r="GTV2" s="228"/>
      <c r="GTW2" s="228"/>
      <c r="GTX2" s="228"/>
      <c r="GTY2" s="228"/>
      <c r="GTZ2" s="228"/>
      <c r="GUA2" s="228"/>
      <c r="GUB2" s="228"/>
      <c r="GUC2" s="228"/>
      <c r="GUD2" s="228"/>
      <c r="GUE2" s="228"/>
      <c r="GUF2" s="228"/>
      <c r="GUG2" s="228"/>
      <c r="GUH2" s="228"/>
      <c r="GUI2" s="228"/>
      <c r="GUJ2" s="228"/>
      <c r="GUK2" s="228"/>
      <c r="GUL2" s="228"/>
      <c r="GUM2" s="228"/>
      <c r="GUN2" s="228"/>
      <c r="GUO2" s="228"/>
      <c r="GUP2" s="228"/>
      <c r="GUQ2" s="228"/>
      <c r="GUR2" s="228"/>
      <c r="GUS2" s="228"/>
      <c r="GUT2" s="228"/>
      <c r="GUU2" s="228"/>
      <c r="GUV2" s="228"/>
      <c r="GUW2" s="228"/>
      <c r="GUX2" s="228"/>
      <c r="GUY2" s="228"/>
      <c r="GUZ2" s="228"/>
      <c r="GVA2" s="228"/>
      <c r="GVB2" s="228"/>
      <c r="GVC2" s="228"/>
      <c r="GVD2" s="228"/>
      <c r="GVE2" s="228"/>
      <c r="GVF2" s="228"/>
      <c r="GVG2" s="228"/>
      <c r="GVH2" s="228"/>
      <c r="GVI2" s="228"/>
      <c r="GVJ2" s="228"/>
      <c r="GVK2" s="228"/>
      <c r="GVL2" s="228"/>
      <c r="GVM2" s="228"/>
      <c r="GVN2" s="228"/>
      <c r="GVO2" s="228"/>
      <c r="GVP2" s="228"/>
      <c r="GVQ2" s="228"/>
      <c r="GVR2" s="228"/>
      <c r="GVS2" s="228"/>
      <c r="GVT2" s="228"/>
      <c r="GVU2" s="228"/>
      <c r="GVV2" s="228"/>
      <c r="GVW2" s="228"/>
      <c r="GVX2" s="228"/>
      <c r="GVY2" s="228"/>
      <c r="GVZ2" s="228"/>
      <c r="GWA2" s="228"/>
      <c r="GWB2" s="228"/>
      <c r="GWC2" s="228"/>
      <c r="GWD2" s="228"/>
      <c r="GWE2" s="228"/>
      <c r="GWF2" s="228"/>
      <c r="GWG2" s="228"/>
      <c r="GWH2" s="228"/>
      <c r="GWI2" s="228"/>
      <c r="GWJ2" s="228"/>
      <c r="GWK2" s="228"/>
      <c r="GWL2" s="228"/>
      <c r="GWM2" s="228"/>
      <c r="GWN2" s="228"/>
      <c r="GWO2" s="228"/>
      <c r="GWP2" s="228"/>
      <c r="GWQ2" s="228"/>
      <c r="GWR2" s="228"/>
      <c r="GWS2" s="228"/>
      <c r="GWT2" s="228"/>
      <c r="GWU2" s="228"/>
      <c r="GWV2" s="228"/>
      <c r="GWW2" s="228"/>
      <c r="GWX2" s="228"/>
      <c r="GWY2" s="228"/>
      <c r="GWZ2" s="228"/>
      <c r="GXA2" s="228"/>
      <c r="GXB2" s="228"/>
      <c r="GXC2" s="228"/>
      <c r="GXD2" s="228"/>
      <c r="GXE2" s="228"/>
      <c r="GXF2" s="228"/>
      <c r="GXG2" s="228"/>
      <c r="GXH2" s="228"/>
      <c r="GXI2" s="228"/>
      <c r="GXJ2" s="228"/>
      <c r="GXK2" s="228"/>
      <c r="GXL2" s="228"/>
      <c r="GXM2" s="228"/>
      <c r="GXN2" s="228"/>
      <c r="GXO2" s="228"/>
      <c r="GXP2" s="228"/>
      <c r="GXQ2" s="228"/>
      <c r="GXR2" s="228"/>
      <c r="GXS2" s="228"/>
      <c r="GXT2" s="228"/>
      <c r="GXU2" s="228"/>
      <c r="GXV2" s="228"/>
      <c r="GXW2" s="228"/>
      <c r="GXX2" s="228"/>
      <c r="GXY2" s="228"/>
      <c r="GXZ2" s="228"/>
      <c r="GYA2" s="228"/>
      <c r="GYB2" s="228"/>
      <c r="GYC2" s="228"/>
      <c r="GYD2" s="228"/>
      <c r="GYE2" s="228"/>
      <c r="GYF2" s="228"/>
      <c r="GYG2" s="228"/>
      <c r="GYH2" s="228"/>
      <c r="GYI2" s="228"/>
      <c r="GYJ2" s="228"/>
      <c r="GYK2" s="228"/>
      <c r="GYL2" s="228"/>
      <c r="GYM2" s="228"/>
      <c r="GYN2" s="228"/>
      <c r="GYO2" s="228"/>
      <c r="GYP2" s="228"/>
      <c r="GYQ2" s="228"/>
      <c r="GYR2" s="228"/>
      <c r="GYS2" s="228"/>
      <c r="GYT2" s="228"/>
      <c r="GYU2" s="228"/>
      <c r="GYV2" s="228"/>
      <c r="GYW2" s="228"/>
      <c r="GYX2" s="228"/>
      <c r="GYY2" s="228"/>
      <c r="GYZ2" s="228"/>
      <c r="GZA2" s="228"/>
      <c r="GZB2" s="228"/>
      <c r="GZC2" s="228"/>
      <c r="GZD2" s="228"/>
      <c r="GZE2" s="228"/>
      <c r="GZF2" s="228"/>
      <c r="GZG2" s="228"/>
      <c r="GZH2" s="228"/>
      <c r="GZI2" s="228"/>
      <c r="GZJ2" s="228"/>
      <c r="GZK2" s="228"/>
      <c r="GZL2" s="228"/>
      <c r="GZM2" s="228"/>
      <c r="GZN2" s="228"/>
      <c r="GZO2" s="228"/>
      <c r="GZP2" s="228"/>
      <c r="GZQ2" s="228"/>
      <c r="GZR2" s="228"/>
      <c r="GZS2" s="228"/>
      <c r="GZT2" s="228"/>
      <c r="GZU2" s="228"/>
      <c r="GZV2" s="228"/>
      <c r="GZW2" s="228"/>
      <c r="GZX2" s="228"/>
      <c r="GZY2" s="228"/>
      <c r="GZZ2" s="228"/>
      <c r="HAA2" s="228"/>
      <c r="HAB2" s="228"/>
      <c r="HAC2" s="228"/>
      <c r="HAD2" s="228"/>
      <c r="HAE2" s="228"/>
      <c r="HAF2" s="228"/>
      <c r="HAG2" s="228"/>
      <c r="HAH2" s="228"/>
      <c r="HAI2" s="228"/>
      <c r="HAJ2" s="228"/>
      <c r="HAK2" s="228"/>
      <c r="HAL2" s="228"/>
      <c r="HAM2" s="228"/>
      <c r="HAN2" s="228"/>
      <c r="HAO2" s="228"/>
      <c r="HAP2" s="228"/>
      <c r="HAQ2" s="228"/>
      <c r="HAR2" s="228"/>
      <c r="HAS2" s="228"/>
      <c r="HAT2" s="228"/>
      <c r="HAU2" s="228"/>
      <c r="HAV2" s="228"/>
      <c r="HAW2" s="228"/>
      <c r="HAX2" s="228"/>
      <c r="HAY2" s="228"/>
      <c r="HAZ2" s="228"/>
      <c r="HBA2" s="228"/>
      <c r="HBB2" s="228"/>
      <c r="HBC2" s="228"/>
      <c r="HBD2" s="228"/>
      <c r="HBE2" s="228"/>
      <c r="HBF2" s="228"/>
      <c r="HBG2" s="228"/>
      <c r="HBH2" s="228"/>
      <c r="HBI2" s="228"/>
      <c r="HBJ2" s="228"/>
      <c r="HBK2" s="228"/>
      <c r="HBL2" s="228"/>
      <c r="HBM2" s="228"/>
      <c r="HBN2" s="228"/>
      <c r="HBO2" s="228"/>
      <c r="HBP2" s="228"/>
      <c r="HBQ2" s="228"/>
      <c r="HBR2" s="228"/>
      <c r="HBS2" s="228"/>
      <c r="HBT2" s="228"/>
      <c r="HBU2" s="228"/>
      <c r="HBV2" s="228"/>
      <c r="HBW2" s="228"/>
      <c r="HBX2" s="228"/>
      <c r="HBY2" s="228"/>
      <c r="HBZ2" s="228"/>
      <c r="HCA2" s="228"/>
      <c r="HCB2" s="228"/>
      <c r="HCC2" s="228"/>
      <c r="HCD2" s="228"/>
      <c r="HCE2" s="228"/>
      <c r="HCF2" s="228"/>
      <c r="HCG2" s="228"/>
      <c r="HCH2" s="228"/>
      <c r="HCI2" s="228"/>
      <c r="HCJ2" s="228"/>
      <c r="HCK2" s="228"/>
      <c r="HCL2" s="228"/>
      <c r="HCM2" s="228"/>
      <c r="HCN2" s="228"/>
      <c r="HCO2" s="228"/>
      <c r="HCP2" s="228"/>
      <c r="HCQ2" s="228"/>
      <c r="HCR2" s="228"/>
      <c r="HCS2" s="228"/>
      <c r="HCT2" s="228"/>
      <c r="HCU2" s="228"/>
      <c r="HCV2" s="228"/>
      <c r="HCW2" s="228"/>
      <c r="HCX2" s="228"/>
      <c r="HCY2" s="228"/>
      <c r="HCZ2" s="228"/>
      <c r="HDA2" s="228"/>
      <c r="HDB2" s="228"/>
      <c r="HDC2" s="228"/>
      <c r="HDD2" s="228"/>
      <c r="HDE2" s="228"/>
      <c r="HDF2" s="228"/>
      <c r="HDG2" s="228"/>
      <c r="HDH2" s="228"/>
      <c r="HDI2" s="228"/>
      <c r="HDJ2" s="228"/>
      <c r="HDK2" s="228"/>
      <c r="HDL2" s="228"/>
      <c r="HDM2" s="228"/>
      <c r="HDN2" s="228"/>
      <c r="HDO2" s="228"/>
      <c r="HDP2" s="228"/>
      <c r="HDQ2" s="228"/>
      <c r="HDR2" s="228"/>
      <c r="HDS2" s="228"/>
      <c r="HDT2" s="228"/>
      <c r="HDU2" s="228"/>
      <c r="HDV2" s="228"/>
      <c r="HDW2" s="228"/>
      <c r="HDX2" s="228"/>
      <c r="HDY2" s="228"/>
      <c r="HDZ2" s="228"/>
      <c r="HEA2" s="228"/>
      <c r="HEB2" s="228"/>
      <c r="HEC2" s="228"/>
      <c r="HED2" s="228"/>
      <c r="HEE2" s="228"/>
      <c r="HEF2" s="228"/>
      <c r="HEG2" s="228"/>
      <c r="HEH2" s="228"/>
      <c r="HEI2" s="228"/>
      <c r="HEJ2" s="228"/>
      <c r="HEK2" s="228"/>
      <c r="HEL2" s="228"/>
      <c r="HEM2" s="228"/>
      <c r="HEN2" s="228"/>
      <c r="HEO2" s="228"/>
      <c r="HEP2" s="228"/>
      <c r="HEQ2" s="228"/>
      <c r="HER2" s="228"/>
      <c r="HES2" s="228"/>
      <c r="HET2" s="228"/>
      <c r="HEU2" s="228"/>
      <c r="HEV2" s="228"/>
      <c r="HEW2" s="228"/>
      <c r="HEX2" s="228"/>
      <c r="HEY2" s="228"/>
      <c r="HEZ2" s="228"/>
      <c r="HFA2" s="228"/>
      <c r="HFB2" s="228"/>
      <c r="HFC2" s="228"/>
      <c r="HFD2" s="228"/>
      <c r="HFE2" s="228"/>
      <c r="HFF2" s="228"/>
      <c r="HFG2" s="228"/>
      <c r="HFH2" s="228"/>
      <c r="HFI2" s="228"/>
      <c r="HFJ2" s="228"/>
      <c r="HFK2" s="228"/>
      <c r="HFL2" s="228"/>
      <c r="HFM2" s="228"/>
      <c r="HFN2" s="228"/>
      <c r="HFO2" s="228"/>
      <c r="HFP2" s="228"/>
      <c r="HFQ2" s="228"/>
      <c r="HFR2" s="228"/>
      <c r="HFS2" s="228"/>
      <c r="HFT2" s="228"/>
      <c r="HFU2" s="228"/>
      <c r="HFV2" s="228"/>
      <c r="HFW2" s="228"/>
      <c r="HFX2" s="228"/>
      <c r="HFY2" s="228"/>
      <c r="HFZ2" s="228"/>
      <c r="HGA2" s="228"/>
      <c r="HGB2" s="228"/>
      <c r="HGC2" s="228"/>
      <c r="HGD2" s="228"/>
      <c r="HGE2" s="228"/>
      <c r="HGF2" s="228"/>
      <c r="HGG2" s="228"/>
      <c r="HGH2" s="228"/>
      <c r="HGI2" s="228"/>
      <c r="HGJ2" s="228"/>
      <c r="HGK2" s="228"/>
      <c r="HGL2" s="228"/>
      <c r="HGM2" s="228"/>
      <c r="HGN2" s="228"/>
      <c r="HGO2" s="228"/>
      <c r="HGP2" s="228"/>
      <c r="HGQ2" s="228"/>
      <c r="HGR2" s="228"/>
      <c r="HGS2" s="228"/>
      <c r="HGT2" s="228"/>
      <c r="HGU2" s="228"/>
      <c r="HGV2" s="228"/>
      <c r="HGW2" s="228"/>
      <c r="HGX2" s="228"/>
      <c r="HGY2" s="228"/>
      <c r="HGZ2" s="228"/>
      <c r="HHA2" s="228"/>
      <c r="HHB2" s="228"/>
      <c r="HHC2" s="228"/>
      <c r="HHD2" s="228"/>
      <c r="HHE2" s="228"/>
      <c r="HHF2" s="228"/>
      <c r="HHG2" s="228"/>
      <c r="HHH2" s="228"/>
      <c r="HHI2" s="228"/>
      <c r="HHJ2" s="228"/>
      <c r="HHK2" s="228"/>
      <c r="HHL2" s="228"/>
      <c r="HHM2" s="228"/>
      <c r="HHN2" s="228"/>
      <c r="HHO2" s="228"/>
      <c r="HHP2" s="228"/>
      <c r="HHQ2" s="228"/>
      <c r="HHR2" s="228"/>
      <c r="HHS2" s="228"/>
      <c r="HHT2" s="228"/>
      <c r="HHU2" s="228"/>
      <c r="HHV2" s="228"/>
      <c r="HHW2" s="228"/>
      <c r="HHX2" s="228"/>
      <c r="HHY2" s="228"/>
      <c r="HHZ2" s="228"/>
      <c r="HIA2" s="228"/>
      <c r="HIB2" s="228"/>
      <c r="HIC2" s="228"/>
      <c r="HID2" s="228"/>
      <c r="HIE2" s="228"/>
      <c r="HIF2" s="228"/>
      <c r="HIG2" s="228"/>
      <c r="HIH2" s="228"/>
      <c r="HII2" s="228"/>
      <c r="HIJ2" s="228"/>
      <c r="HIK2" s="228"/>
      <c r="HIL2" s="228"/>
      <c r="HIM2" s="228"/>
      <c r="HIN2" s="228"/>
      <c r="HIO2" s="228"/>
      <c r="HIP2" s="228"/>
      <c r="HIQ2" s="228"/>
      <c r="HIR2" s="228"/>
      <c r="HIS2" s="228"/>
      <c r="HIT2" s="228"/>
      <c r="HIU2" s="228"/>
      <c r="HIV2" s="228"/>
      <c r="HIW2" s="228"/>
      <c r="HIX2" s="228"/>
      <c r="HIY2" s="228"/>
      <c r="HIZ2" s="228"/>
      <c r="HJA2" s="228"/>
      <c r="HJB2" s="228"/>
      <c r="HJC2" s="228"/>
      <c r="HJD2" s="228"/>
      <c r="HJE2" s="228"/>
      <c r="HJF2" s="228"/>
      <c r="HJG2" s="228"/>
      <c r="HJH2" s="228"/>
      <c r="HJI2" s="228"/>
      <c r="HJJ2" s="228"/>
      <c r="HJK2" s="228"/>
      <c r="HJL2" s="228"/>
      <c r="HJM2" s="228"/>
      <c r="HJN2" s="228"/>
      <c r="HJO2" s="228"/>
      <c r="HJP2" s="228"/>
      <c r="HJQ2" s="228"/>
      <c r="HJR2" s="228"/>
      <c r="HJS2" s="228"/>
      <c r="HJT2" s="228"/>
      <c r="HJU2" s="228"/>
      <c r="HJV2" s="228"/>
      <c r="HJW2" s="228"/>
      <c r="HJX2" s="228"/>
      <c r="HJY2" s="228"/>
      <c r="HJZ2" s="228"/>
      <c r="HKA2" s="228"/>
      <c r="HKB2" s="228"/>
      <c r="HKC2" s="228"/>
      <c r="HKD2" s="228"/>
      <c r="HKE2" s="228"/>
      <c r="HKF2" s="228"/>
      <c r="HKG2" s="228"/>
      <c r="HKH2" s="228"/>
      <c r="HKI2" s="228"/>
      <c r="HKJ2" s="228"/>
      <c r="HKK2" s="228"/>
      <c r="HKL2" s="228"/>
      <c r="HKM2" s="228"/>
      <c r="HKN2" s="228"/>
      <c r="HKO2" s="228"/>
      <c r="HKP2" s="228"/>
      <c r="HKQ2" s="228"/>
      <c r="HKR2" s="228"/>
      <c r="HKS2" s="228"/>
      <c r="HKT2" s="228"/>
      <c r="HKU2" s="228"/>
      <c r="HKV2" s="228"/>
      <c r="HKW2" s="228"/>
      <c r="HKX2" s="228"/>
      <c r="HKY2" s="228"/>
      <c r="HKZ2" s="228"/>
      <c r="HLA2" s="228"/>
      <c r="HLB2" s="228"/>
      <c r="HLC2" s="228"/>
      <c r="HLD2" s="228"/>
      <c r="HLE2" s="228"/>
      <c r="HLF2" s="228"/>
      <c r="HLG2" s="228"/>
      <c r="HLH2" s="228"/>
      <c r="HLI2" s="228"/>
      <c r="HLJ2" s="228"/>
      <c r="HLK2" s="228"/>
      <c r="HLL2" s="228"/>
      <c r="HLM2" s="228"/>
      <c r="HLN2" s="228"/>
      <c r="HLO2" s="228"/>
      <c r="HLP2" s="228"/>
      <c r="HLQ2" s="228"/>
      <c r="HLR2" s="228"/>
      <c r="HLS2" s="228"/>
      <c r="HLT2" s="228"/>
      <c r="HLU2" s="228"/>
      <c r="HLV2" s="228"/>
      <c r="HLW2" s="228"/>
      <c r="HLX2" s="228"/>
      <c r="HLY2" s="228"/>
      <c r="HLZ2" s="228"/>
      <c r="HMA2" s="228"/>
      <c r="HMB2" s="228"/>
      <c r="HMC2" s="228"/>
      <c r="HMD2" s="228"/>
      <c r="HME2" s="228"/>
      <c r="HMF2" s="228"/>
      <c r="HMG2" s="228"/>
      <c r="HMH2" s="228"/>
      <c r="HMI2" s="228"/>
      <c r="HMJ2" s="228"/>
      <c r="HMK2" s="228"/>
      <c r="HML2" s="228"/>
      <c r="HMM2" s="228"/>
      <c r="HMN2" s="228"/>
      <c r="HMO2" s="228"/>
      <c r="HMP2" s="228"/>
      <c r="HMQ2" s="228"/>
      <c r="HMR2" s="228"/>
      <c r="HMS2" s="228"/>
      <c r="HMT2" s="228"/>
      <c r="HMU2" s="228"/>
      <c r="HMV2" s="228"/>
      <c r="HMW2" s="228"/>
      <c r="HMX2" s="228"/>
      <c r="HMY2" s="228"/>
      <c r="HMZ2" s="228"/>
      <c r="HNA2" s="228"/>
      <c r="HNB2" s="228"/>
      <c r="HNC2" s="228"/>
      <c r="HND2" s="228"/>
      <c r="HNE2" s="228"/>
      <c r="HNF2" s="228"/>
      <c r="HNG2" s="228"/>
      <c r="HNH2" s="228"/>
      <c r="HNI2" s="228"/>
      <c r="HNJ2" s="228"/>
      <c r="HNK2" s="228"/>
      <c r="HNL2" s="228"/>
      <c r="HNM2" s="228"/>
      <c r="HNN2" s="228"/>
      <c r="HNO2" s="228"/>
      <c r="HNP2" s="228"/>
      <c r="HNQ2" s="228"/>
      <c r="HNR2" s="228"/>
      <c r="HNS2" s="228"/>
      <c r="HNT2" s="228"/>
      <c r="HNU2" s="228"/>
      <c r="HNV2" s="228"/>
      <c r="HNW2" s="228"/>
      <c r="HNX2" s="228"/>
      <c r="HNY2" s="228"/>
      <c r="HNZ2" s="228"/>
      <c r="HOA2" s="228"/>
      <c r="HOB2" s="228"/>
      <c r="HOC2" s="228"/>
      <c r="HOD2" s="228"/>
      <c r="HOE2" s="228"/>
      <c r="HOF2" s="228"/>
      <c r="HOG2" s="228"/>
      <c r="HOH2" s="228"/>
      <c r="HOI2" s="228"/>
      <c r="HOJ2" s="228"/>
      <c r="HOK2" s="228"/>
      <c r="HOL2" s="228"/>
      <c r="HOM2" s="228"/>
      <c r="HON2" s="228"/>
      <c r="HOO2" s="228"/>
      <c r="HOP2" s="228"/>
      <c r="HOQ2" s="228"/>
      <c r="HOR2" s="228"/>
      <c r="HOS2" s="228"/>
      <c r="HOT2" s="228"/>
      <c r="HOU2" s="228"/>
      <c r="HOV2" s="228"/>
      <c r="HOW2" s="228"/>
      <c r="HOX2" s="228"/>
      <c r="HOY2" s="228"/>
      <c r="HOZ2" s="228"/>
      <c r="HPA2" s="228"/>
      <c r="HPB2" s="228"/>
      <c r="HPC2" s="228"/>
      <c r="HPD2" s="228"/>
      <c r="HPE2" s="228"/>
      <c r="HPF2" s="228"/>
      <c r="HPG2" s="228"/>
      <c r="HPH2" s="228"/>
      <c r="HPI2" s="228"/>
      <c r="HPJ2" s="228"/>
      <c r="HPK2" s="228"/>
      <c r="HPL2" s="228"/>
      <c r="HPM2" s="228"/>
      <c r="HPN2" s="228"/>
      <c r="HPO2" s="228"/>
      <c r="HPP2" s="228"/>
      <c r="HPQ2" s="228"/>
      <c r="HPR2" s="228"/>
      <c r="HPS2" s="228"/>
      <c r="HPT2" s="228"/>
      <c r="HPU2" s="228"/>
      <c r="HPV2" s="228"/>
      <c r="HPW2" s="228"/>
      <c r="HPX2" s="228"/>
      <c r="HPY2" s="228"/>
      <c r="HPZ2" s="228"/>
      <c r="HQA2" s="228"/>
      <c r="HQB2" s="228"/>
      <c r="HQC2" s="228"/>
      <c r="HQD2" s="228"/>
      <c r="HQE2" s="228"/>
      <c r="HQF2" s="228"/>
      <c r="HQG2" s="228"/>
      <c r="HQH2" s="228"/>
      <c r="HQI2" s="228"/>
      <c r="HQJ2" s="228"/>
      <c r="HQK2" s="228"/>
      <c r="HQL2" s="228"/>
      <c r="HQM2" s="228"/>
      <c r="HQN2" s="228"/>
      <c r="HQO2" s="228"/>
      <c r="HQP2" s="228"/>
      <c r="HQQ2" s="228"/>
      <c r="HQR2" s="228"/>
      <c r="HQS2" s="228"/>
      <c r="HQT2" s="228"/>
      <c r="HQU2" s="228"/>
      <c r="HQV2" s="228"/>
      <c r="HQW2" s="228"/>
      <c r="HQX2" s="228"/>
      <c r="HQY2" s="228"/>
      <c r="HQZ2" s="228"/>
      <c r="HRA2" s="228"/>
      <c r="HRB2" s="228"/>
      <c r="HRC2" s="228"/>
      <c r="HRD2" s="228"/>
      <c r="HRE2" s="228"/>
      <c r="HRF2" s="228"/>
      <c r="HRG2" s="228"/>
      <c r="HRH2" s="228"/>
      <c r="HRI2" s="228"/>
      <c r="HRJ2" s="228"/>
      <c r="HRK2" s="228"/>
      <c r="HRL2" s="228"/>
      <c r="HRM2" s="228"/>
      <c r="HRN2" s="228"/>
      <c r="HRO2" s="228"/>
      <c r="HRP2" s="228"/>
      <c r="HRQ2" s="228"/>
      <c r="HRR2" s="228"/>
      <c r="HRS2" s="228"/>
      <c r="HRT2" s="228"/>
      <c r="HRU2" s="228"/>
      <c r="HRV2" s="228"/>
      <c r="HRW2" s="228"/>
      <c r="HRX2" s="228"/>
      <c r="HRY2" s="228"/>
      <c r="HRZ2" s="228"/>
      <c r="HSA2" s="228"/>
      <c r="HSB2" s="228"/>
      <c r="HSC2" s="228"/>
      <c r="HSD2" s="228"/>
      <c r="HSE2" s="228"/>
      <c r="HSF2" s="228"/>
      <c r="HSG2" s="228"/>
      <c r="HSH2" s="228"/>
      <c r="HSI2" s="228"/>
      <c r="HSJ2" s="228"/>
      <c r="HSK2" s="228"/>
      <c r="HSL2" s="228"/>
      <c r="HSM2" s="228"/>
      <c r="HSN2" s="228"/>
      <c r="HSO2" s="228"/>
      <c r="HSP2" s="228"/>
      <c r="HSQ2" s="228"/>
      <c r="HSR2" s="228"/>
      <c r="HSS2" s="228"/>
      <c r="HST2" s="228"/>
      <c r="HSU2" s="228"/>
      <c r="HSV2" s="228"/>
      <c r="HSW2" s="228"/>
      <c r="HSX2" s="228"/>
      <c r="HSY2" s="228"/>
      <c r="HSZ2" s="228"/>
      <c r="HTA2" s="228"/>
      <c r="HTB2" s="228"/>
      <c r="HTC2" s="228"/>
      <c r="HTD2" s="228"/>
      <c r="HTE2" s="228"/>
      <c r="HTF2" s="228"/>
      <c r="HTG2" s="228"/>
      <c r="HTH2" s="228"/>
      <c r="HTI2" s="228"/>
      <c r="HTJ2" s="228"/>
      <c r="HTK2" s="228"/>
      <c r="HTL2" s="228"/>
      <c r="HTM2" s="228"/>
      <c r="HTN2" s="228"/>
      <c r="HTO2" s="228"/>
      <c r="HTP2" s="228"/>
      <c r="HTQ2" s="228"/>
      <c r="HTR2" s="228"/>
      <c r="HTS2" s="228"/>
      <c r="HTT2" s="228"/>
      <c r="HTU2" s="228"/>
      <c r="HTV2" s="228"/>
      <c r="HTW2" s="228"/>
      <c r="HTX2" s="228"/>
      <c r="HTY2" s="228"/>
      <c r="HTZ2" s="228"/>
      <c r="HUA2" s="228"/>
      <c r="HUB2" s="228"/>
      <c r="HUC2" s="228"/>
      <c r="HUD2" s="228"/>
      <c r="HUE2" s="228"/>
      <c r="HUF2" s="228"/>
      <c r="HUG2" s="228"/>
      <c r="HUH2" s="228"/>
      <c r="HUI2" s="228"/>
      <c r="HUJ2" s="228"/>
      <c r="HUK2" s="228"/>
      <c r="HUL2" s="228"/>
      <c r="HUM2" s="228"/>
      <c r="HUN2" s="228"/>
      <c r="HUO2" s="228"/>
      <c r="HUP2" s="228"/>
      <c r="HUQ2" s="228"/>
      <c r="HUR2" s="228"/>
      <c r="HUS2" s="228"/>
      <c r="HUT2" s="228"/>
      <c r="HUU2" s="228"/>
      <c r="HUV2" s="228"/>
      <c r="HUW2" s="228"/>
      <c r="HUX2" s="228"/>
      <c r="HUY2" s="228"/>
      <c r="HUZ2" s="228"/>
      <c r="HVA2" s="228"/>
      <c r="HVB2" s="228"/>
      <c r="HVC2" s="228"/>
      <c r="HVD2" s="228"/>
      <c r="HVE2" s="228"/>
      <c r="HVF2" s="228"/>
      <c r="HVG2" s="228"/>
      <c r="HVH2" s="228"/>
      <c r="HVI2" s="228"/>
      <c r="HVJ2" s="228"/>
      <c r="HVK2" s="228"/>
      <c r="HVL2" s="228"/>
      <c r="HVM2" s="228"/>
      <c r="HVN2" s="228"/>
      <c r="HVO2" s="228"/>
      <c r="HVP2" s="228"/>
      <c r="HVQ2" s="228"/>
      <c r="HVR2" s="228"/>
      <c r="HVS2" s="228"/>
      <c r="HVT2" s="228"/>
      <c r="HVU2" s="228"/>
      <c r="HVV2" s="228"/>
      <c r="HVW2" s="228"/>
      <c r="HVX2" s="228"/>
      <c r="HVY2" s="228"/>
      <c r="HVZ2" s="228"/>
      <c r="HWA2" s="228"/>
      <c r="HWB2" s="228"/>
      <c r="HWC2" s="228"/>
      <c r="HWD2" s="228"/>
      <c r="HWE2" s="228"/>
      <c r="HWF2" s="228"/>
      <c r="HWG2" s="228"/>
      <c r="HWH2" s="228"/>
      <c r="HWI2" s="228"/>
      <c r="HWJ2" s="228"/>
      <c r="HWK2" s="228"/>
      <c r="HWL2" s="228"/>
      <c r="HWM2" s="228"/>
      <c r="HWN2" s="228"/>
      <c r="HWO2" s="228"/>
      <c r="HWP2" s="228"/>
      <c r="HWQ2" s="228"/>
      <c r="HWR2" s="228"/>
      <c r="HWS2" s="228"/>
      <c r="HWT2" s="228"/>
      <c r="HWU2" s="228"/>
      <c r="HWV2" s="228"/>
      <c r="HWW2" s="228"/>
      <c r="HWX2" s="228"/>
      <c r="HWY2" s="228"/>
      <c r="HWZ2" s="228"/>
      <c r="HXA2" s="228"/>
      <c r="HXB2" s="228"/>
      <c r="HXC2" s="228"/>
      <c r="HXD2" s="228"/>
      <c r="HXE2" s="228"/>
      <c r="HXF2" s="228"/>
      <c r="HXG2" s="228"/>
      <c r="HXH2" s="228"/>
      <c r="HXI2" s="228"/>
      <c r="HXJ2" s="228"/>
      <c r="HXK2" s="228"/>
      <c r="HXL2" s="228"/>
      <c r="HXM2" s="228"/>
      <c r="HXN2" s="228"/>
      <c r="HXO2" s="228"/>
      <c r="HXP2" s="228"/>
      <c r="HXQ2" s="228"/>
      <c r="HXR2" s="228"/>
      <c r="HXS2" s="228"/>
      <c r="HXT2" s="228"/>
      <c r="HXU2" s="228"/>
      <c r="HXV2" s="228"/>
      <c r="HXW2" s="228"/>
      <c r="HXX2" s="228"/>
      <c r="HXY2" s="228"/>
      <c r="HXZ2" s="228"/>
      <c r="HYA2" s="228"/>
      <c r="HYB2" s="228"/>
      <c r="HYC2" s="228"/>
      <c r="HYD2" s="228"/>
      <c r="HYE2" s="228"/>
      <c r="HYF2" s="228"/>
      <c r="HYG2" s="228"/>
      <c r="HYH2" s="228"/>
      <c r="HYI2" s="228"/>
      <c r="HYJ2" s="228"/>
      <c r="HYK2" s="228"/>
      <c r="HYL2" s="228"/>
      <c r="HYM2" s="228"/>
      <c r="HYN2" s="228"/>
      <c r="HYO2" s="228"/>
      <c r="HYP2" s="228"/>
      <c r="HYQ2" s="228"/>
      <c r="HYR2" s="228"/>
      <c r="HYS2" s="228"/>
      <c r="HYT2" s="228"/>
      <c r="HYU2" s="228"/>
      <c r="HYV2" s="228"/>
      <c r="HYW2" s="228"/>
      <c r="HYX2" s="228"/>
      <c r="HYY2" s="228"/>
      <c r="HYZ2" s="228"/>
      <c r="HZA2" s="228"/>
      <c r="HZB2" s="228"/>
      <c r="HZC2" s="228"/>
      <c r="HZD2" s="228"/>
      <c r="HZE2" s="228"/>
      <c r="HZF2" s="228"/>
      <c r="HZG2" s="228"/>
      <c r="HZH2" s="228"/>
      <c r="HZI2" s="228"/>
      <c r="HZJ2" s="228"/>
      <c r="HZK2" s="228"/>
      <c r="HZL2" s="228"/>
      <c r="HZM2" s="228"/>
      <c r="HZN2" s="228"/>
      <c r="HZO2" s="228"/>
      <c r="HZP2" s="228"/>
      <c r="HZQ2" s="228"/>
      <c r="HZR2" s="228"/>
      <c r="HZS2" s="228"/>
      <c r="HZT2" s="228"/>
      <c r="HZU2" s="228"/>
      <c r="HZV2" s="228"/>
      <c r="HZW2" s="228"/>
      <c r="HZX2" s="228"/>
      <c r="HZY2" s="228"/>
      <c r="HZZ2" s="228"/>
      <c r="IAA2" s="228"/>
      <c r="IAB2" s="228"/>
      <c r="IAC2" s="228"/>
      <c r="IAD2" s="228"/>
      <c r="IAE2" s="228"/>
      <c r="IAF2" s="228"/>
      <c r="IAG2" s="228"/>
      <c r="IAH2" s="228"/>
      <c r="IAI2" s="228"/>
      <c r="IAJ2" s="228"/>
      <c r="IAK2" s="228"/>
      <c r="IAL2" s="228"/>
      <c r="IAM2" s="228"/>
      <c r="IAN2" s="228"/>
      <c r="IAO2" s="228"/>
      <c r="IAP2" s="228"/>
      <c r="IAQ2" s="228"/>
      <c r="IAR2" s="228"/>
      <c r="IAS2" s="228"/>
      <c r="IAT2" s="228"/>
      <c r="IAU2" s="228"/>
      <c r="IAV2" s="228"/>
      <c r="IAW2" s="228"/>
      <c r="IAX2" s="228"/>
      <c r="IAY2" s="228"/>
      <c r="IAZ2" s="228"/>
      <c r="IBA2" s="228"/>
      <c r="IBB2" s="228"/>
      <c r="IBC2" s="228"/>
      <c r="IBD2" s="228"/>
      <c r="IBE2" s="228"/>
      <c r="IBF2" s="228"/>
      <c r="IBG2" s="228"/>
      <c r="IBH2" s="228"/>
      <c r="IBI2" s="228"/>
      <c r="IBJ2" s="228"/>
      <c r="IBK2" s="228"/>
      <c r="IBL2" s="228"/>
      <c r="IBM2" s="228"/>
      <c r="IBN2" s="228"/>
      <c r="IBO2" s="228"/>
      <c r="IBP2" s="228"/>
      <c r="IBQ2" s="228"/>
      <c r="IBR2" s="228"/>
      <c r="IBS2" s="228"/>
      <c r="IBT2" s="228"/>
      <c r="IBU2" s="228"/>
      <c r="IBV2" s="228"/>
      <c r="IBW2" s="228"/>
      <c r="IBX2" s="228"/>
      <c r="IBY2" s="228"/>
      <c r="IBZ2" s="228"/>
      <c r="ICA2" s="228"/>
      <c r="ICB2" s="228"/>
      <c r="ICC2" s="228"/>
      <c r="ICD2" s="228"/>
      <c r="ICE2" s="228"/>
      <c r="ICF2" s="228"/>
      <c r="ICG2" s="228"/>
      <c r="ICH2" s="228"/>
      <c r="ICI2" s="228"/>
      <c r="ICJ2" s="228"/>
      <c r="ICK2" s="228"/>
      <c r="ICL2" s="228"/>
      <c r="ICM2" s="228"/>
      <c r="ICN2" s="228"/>
      <c r="ICO2" s="228"/>
      <c r="ICP2" s="228"/>
      <c r="ICQ2" s="228"/>
      <c r="ICR2" s="228"/>
      <c r="ICS2" s="228"/>
      <c r="ICT2" s="228"/>
      <c r="ICU2" s="228"/>
      <c r="ICV2" s="228"/>
      <c r="ICW2" s="228"/>
      <c r="ICX2" s="228"/>
      <c r="ICY2" s="228"/>
      <c r="ICZ2" s="228"/>
      <c r="IDA2" s="228"/>
      <c r="IDB2" s="228"/>
      <c r="IDC2" s="228"/>
      <c r="IDD2" s="228"/>
      <c r="IDE2" s="228"/>
      <c r="IDF2" s="228"/>
      <c r="IDG2" s="228"/>
      <c r="IDH2" s="228"/>
      <c r="IDI2" s="228"/>
      <c r="IDJ2" s="228"/>
      <c r="IDK2" s="228"/>
      <c r="IDL2" s="228"/>
      <c r="IDM2" s="228"/>
      <c r="IDN2" s="228"/>
      <c r="IDO2" s="228"/>
      <c r="IDP2" s="228"/>
      <c r="IDQ2" s="228"/>
      <c r="IDR2" s="228"/>
      <c r="IDS2" s="228"/>
      <c r="IDT2" s="228"/>
      <c r="IDU2" s="228"/>
      <c r="IDV2" s="228"/>
      <c r="IDW2" s="228"/>
      <c r="IDX2" s="228"/>
      <c r="IDY2" s="228"/>
      <c r="IDZ2" s="228"/>
      <c r="IEA2" s="228"/>
      <c r="IEB2" s="228"/>
      <c r="IEC2" s="228"/>
      <c r="IED2" s="228"/>
      <c r="IEE2" s="228"/>
      <c r="IEF2" s="228"/>
      <c r="IEG2" s="228"/>
      <c r="IEH2" s="228"/>
      <c r="IEI2" s="228"/>
      <c r="IEJ2" s="228"/>
      <c r="IEK2" s="228"/>
      <c r="IEL2" s="228"/>
      <c r="IEM2" s="228"/>
      <c r="IEN2" s="228"/>
      <c r="IEO2" s="228"/>
      <c r="IEP2" s="228"/>
      <c r="IEQ2" s="228"/>
      <c r="IER2" s="228"/>
      <c r="IES2" s="228"/>
      <c r="IET2" s="228"/>
      <c r="IEU2" s="228"/>
      <c r="IEV2" s="228"/>
      <c r="IEW2" s="228"/>
      <c r="IEX2" s="228"/>
      <c r="IEY2" s="228"/>
      <c r="IEZ2" s="228"/>
      <c r="IFA2" s="228"/>
      <c r="IFB2" s="228"/>
      <c r="IFC2" s="228"/>
      <c r="IFD2" s="228"/>
      <c r="IFE2" s="228"/>
      <c r="IFF2" s="228"/>
      <c r="IFG2" s="228"/>
      <c r="IFH2" s="228"/>
      <c r="IFI2" s="228"/>
      <c r="IFJ2" s="228"/>
      <c r="IFK2" s="228"/>
      <c r="IFL2" s="228"/>
      <c r="IFM2" s="228"/>
      <c r="IFN2" s="228"/>
      <c r="IFO2" s="228"/>
      <c r="IFP2" s="228"/>
      <c r="IFQ2" s="228"/>
      <c r="IFR2" s="228"/>
      <c r="IFS2" s="228"/>
      <c r="IFT2" s="228"/>
      <c r="IFU2" s="228"/>
      <c r="IFV2" s="228"/>
      <c r="IFW2" s="228"/>
      <c r="IFX2" s="228"/>
      <c r="IFY2" s="228"/>
      <c r="IFZ2" s="228"/>
      <c r="IGA2" s="228"/>
      <c r="IGB2" s="228"/>
      <c r="IGC2" s="228"/>
      <c r="IGD2" s="228"/>
      <c r="IGE2" s="228"/>
      <c r="IGF2" s="228"/>
      <c r="IGG2" s="228"/>
      <c r="IGH2" s="228"/>
      <c r="IGI2" s="228"/>
      <c r="IGJ2" s="228"/>
      <c r="IGK2" s="228"/>
      <c r="IGL2" s="228"/>
      <c r="IGM2" s="228"/>
      <c r="IGN2" s="228"/>
      <c r="IGO2" s="228"/>
      <c r="IGP2" s="228"/>
      <c r="IGQ2" s="228"/>
      <c r="IGR2" s="228"/>
      <c r="IGS2" s="228"/>
      <c r="IGT2" s="228"/>
      <c r="IGU2" s="228"/>
      <c r="IGV2" s="228"/>
      <c r="IGW2" s="228"/>
      <c r="IGX2" s="228"/>
      <c r="IGY2" s="228"/>
      <c r="IGZ2" s="228"/>
      <c r="IHA2" s="228"/>
      <c r="IHB2" s="228"/>
      <c r="IHC2" s="228"/>
      <c r="IHD2" s="228"/>
      <c r="IHE2" s="228"/>
      <c r="IHF2" s="228"/>
      <c r="IHG2" s="228"/>
      <c r="IHH2" s="228"/>
      <c r="IHI2" s="228"/>
      <c r="IHJ2" s="228"/>
      <c r="IHK2" s="228"/>
      <c r="IHL2" s="228"/>
      <c r="IHM2" s="228"/>
      <c r="IHN2" s="228"/>
      <c r="IHO2" s="228"/>
      <c r="IHP2" s="228"/>
      <c r="IHQ2" s="228"/>
      <c r="IHR2" s="228"/>
      <c r="IHS2" s="228"/>
      <c r="IHT2" s="228"/>
      <c r="IHU2" s="228"/>
      <c r="IHV2" s="228"/>
      <c r="IHW2" s="228"/>
      <c r="IHX2" s="228"/>
      <c r="IHY2" s="228"/>
      <c r="IHZ2" s="228"/>
      <c r="IIA2" s="228"/>
      <c r="IIB2" s="228"/>
      <c r="IIC2" s="228"/>
      <c r="IID2" s="228"/>
      <c r="IIE2" s="228"/>
      <c r="IIF2" s="228"/>
      <c r="IIG2" s="228"/>
      <c r="IIH2" s="228"/>
      <c r="III2" s="228"/>
      <c r="IIJ2" s="228"/>
      <c r="IIK2" s="228"/>
      <c r="IIL2" s="228"/>
      <c r="IIM2" s="228"/>
      <c r="IIN2" s="228"/>
      <c r="IIO2" s="228"/>
      <c r="IIP2" s="228"/>
      <c r="IIQ2" s="228"/>
      <c r="IIR2" s="228"/>
      <c r="IIS2" s="228"/>
      <c r="IIT2" s="228"/>
      <c r="IIU2" s="228"/>
      <c r="IIV2" s="228"/>
      <c r="IIW2" s="228"/>
      <c r="IIX2" s="228"/>
      <c r="IIY2" s="228"/>
      <c r="IIZ2" s="228"/>
      <c r="IJA2" s="228"/>
      <c r="IJB2" s="228"/>
      <c r="IJC2" s="228"/>
      <c r="IJD2" s="228"/>
      <c r="IJE2" s="228"/>
      <c r="IJF2" s="228"/>
      <c r="IJG2" s="228"/>
      <c r="IJH2" s="228"/>
      <c r="IJI2" s="228"/>
      <c r="IJJ2" s="228"/>
      <c r="IJK2" s="228"/>
      <c r="IJL2" s="228"/>
      <c r="IJM2" s="228"/>
      <c r="IJN2" s="228"/>
      <c r="IJO2" s="228"/>
      <c r="IJP2" s="228"/>
      <c r="IJQ2" s="228"/>
      <c r="IJR2" s="228"/>
      <c r="IJS2" s="228"/>
      <c r="IJT2" s="228"/>
      <c r="IJU2" s="228"/>
      <c r="IJV2" s="228"/>
      <c r="IJW2" s="228"/>
      <c r="IJX2" s="228"/>
      <c r="IJY2" s="228"/>
      <c r="IJZ2" s="228"/>
      <c r="IKA2" s="228"/>
      <c r="IKB2" s="228"/>
      <c r="IKC2" s="228"/>
      <c r="IKD2" s="228"/>
      <c r="IKE2" s="228"/>
      <c r="IKF2" s="228"/>
      <c r="IKG2" s="228"/>
      <c r="IKH2" s="228"/>
      <c r="IKI2" s="228"/>
      <c r="IKJ2" s="228"/>
      <c r="IKK2" s="228"/>
      <c r="IKL2" s="228"/>
      <c r="IKM2" s="228"/>
      <c r="IKN2" s="228"/>
      <c r="IKO2" s="228"/>
      <c r="IKP2" s="228"/>
      <c r="IKQ2" s="228"/>
      <c r="IKR2" s="228"/>
      <c r="IKS2" s="228"/>
      <c r="IKT2" s="228"/>
      <c r="IKU2" s="228"/>
      <c r="IKV2" s="228"/>
      <c r="IKW2" s="228"/>
      <c r="IKX2" s="228"/>
      <c r="IKY2" s="228"/>
      <c r="IKZ2" s="228"/>
      <c r="ILA2" s="228"/>
      <c r="ILB2" s="228"/>
      <c r="ILC2" s="228"/>
      <c r="ILD2" s="228"/>
      <c r="ILE2" s="228"/>
      <c r="ILF2" s="228"/>
      <c r="ILG2" s="228"/>
      <c r="ILH2" s="228"/>
      <c r="ILI2" s="228"/>
      <c r="ILJ2" s="228"/>
      <c r="ILK2" s="228"/>
      <c r="ILL2" s="228"/>
      <c r="ILM2" s="228"/>
      <c r="ILN2" s="228"/>
      <c r="ILO2" s="228"/>
      <c r="ILP2" s="228"/>
      <c r="ILQ2" s="228"/>
      <c r="ILR2" s="228"/>
      <c r="ILS2" s="228"/>
      <c r="ILT2" s="228"/>
      <c r="ILU2" s="228"/>
      <c r="ILV2" s="228"/>
      <c r="ILW2" s="228"/>
      <c r="ILX2" s="228"/>
      <c r="ILY2" s="228"/>
      <c r="ILZ2" s="228"/>
      <c r="IMA2" s="228"/>
      <c r="IMB2" s="228"/>
      <c r="IMC2" s="228"/>
      <c r="IMD2" s="228"/>
      <c r="IME2" s="228"/>
      <c r="IMF2" s="228"/>
      <c r="IMG2" s="228"/>
      <c r="IMH2" s="228"/>
      <c r="IMI2" s="228"/>
      <c r="IMJ2" s="228"/>
      <c r="IMK2" s="228"/>
      <c r="IML2" s="228"/>
      <c r="IMM2" s="228"/>
      <c r="IMN2" s="228"/>
      <c r="IMO2" s="228"/>
      <c r="IMP2" s="228"/>
      <c r="IMQ2" s="228"/>
      <c r="IMR2" s="228"/>
      <c r="IMS2" s="228"/>
      <c r="IMT2" s="228"/>
      <c r="IMU2" s="228"/>
      <c r="IMV2" s="228"/>
      <c r="IMW2" s="228"/>
      <c r="IMX2" s="228"/>
      <c r="IMY2" s="228"/>
      <c r="IMZ2" s="228"/>
      <c r="INA2" s="228"/>
      <c r="INB2" s="228"/>
      <c r="INC2" s="228"/>
      <c r="IND2" s="228"/>
      <c r="INE2" s="228"/>
      <c r="INF2" s="228"/>
      <c r="ING2" s="228"/>
      <c r="INH2" s="228"/>
      <c r="INI2" s="228"/>
      <c r="INJ2" s="228"/>
      <c r="INK2" s="228"/>
      <c r="INL2" s="228"/>
      <c r="INM2" s="228"/>
      <c r="INN2" s="228"/>
      <c r="INO2" s="228"/>
      <c r="INP2" s="228"/>
      <c r="INQ2" s="228"/>
      <c r="INR2" s="228"/>
      <c r="INS2" s="228"/>
      <c r="INT2" s="228"/>
      <c r="INU2" s="228"/>
      <c r="INV2" s="228"/>
      <c r="INW2" s="228"/>
      <c r="INX2" s="228"/>
      <c r="INY2" s="228"/>
      <c r="INZ2" s="228"/>
      <c r="IOA2" s="228"/>
      <c r="IOB2" s="228"/>
      <c r="IOC2" s="228"/>
      <c r="IOD2" s="228"/>
      <c r="IOE2" s="228"/>
      <c r="IOF2" s="228"/>
      <c r="IOG2" s="228"/>
      <c r="IOH2" s="228"/>
      <c r="IOI2" s="228"/>
      <c r="IOJ2" s="228"/>
      <c r="IOK2" s="228"/>
      <c r="IOL2" s="228"/>
      <c r="IOM2" s="228"/>
      <c r="ION2" s="228"/>
      <c r="IOO2" s="228"/>
      <c r="IOP2" s="228"/>
      <c r="IOQ2" s="228"/>
      <c r="IOR2" s="228"/>
      <c r="IOS2" s="228"/>
      <c r="IOT2" s="228"/>
      <c r="IOU2" s="228"/>
      <c r="IOV2" s="228"/>
      <c r="IOW2" s="228"/>
      <c r="IOX2" s="228"/>
      <c r="IOY2" s="228"/>
      <c r="IOZ2" s="228"/>
      <c r="IPA2" s="228"/>
      <c r="IPB2" s="228"/>
      <c r="IPC2" s="228"/>
      <c r="IPD2" s="228"/>
      <c r="IPE2" s="228"/>
      <c r="IPF2" s="228"/>
      <c r="IPG2" s="228"/>
      <c r="IPH2" s="228"/>
      <c r="IPI2" s="228"/>
      <c r="IPJ2" s="228"/>
      <c r="IPK2" s="228"/>
      <c r="IPL2" s="228"/>
      <c r="IPM2" s="228"/>
      <c r="IPN2" s="228"/>
      <c r="IPO2" s="228"/>
      <c r="IPP2" s="228"/>
      <c r="IPQ2" s="228"/>
      <c r="IPR2" s="228"/>
      <c r="IPS2" s="228"/>
      <c r="IPT2" s="228"/>
      <c r="IPU2" s="228"/>
      <c r="IPV2" s="228"/>
      <c r="IPW2" s="228"/>
      <c r="IPX2" s="228"/>
      <c r="IPY2" s="228"/>
      <c r="IPZ2" s="228"/>
      <c r="IQA2" s="228"/>
      <c r="IQB2" s="228"/>
      <c r="IQC2" s="228"/>
      <c r="IQD2" s="228"/>
      <c r="IQE2" s="228"/>
      <c r="IQF2" s="228"/>
      <c r="IQG2" s="228"/>
      <c r="IQH2" s="228"/>
      <c r="IQI2" s="228"/>
      <c r="IQJ2" s="228"/>
      <c r="IQK2" s="228"/>
      <c r="IQL2" s="228"/>
      <c r="IQM2" s="228"/>
      <c r="IQN2" s="228"/>
      <c r="IQO2" s="228"/>
      <c r="IQP2" s="228"/>
      <c r="IQQ2" s="228"/>
      <c r="IQR2" s="228"/>
      <c r="IQS2" s="228"/>
      <c r="IQT2" s="228"/>
      <c r="IQU2" s="228"/>
      <c r="IQV2" s="228"/>
      <c r="IQW2" s="228"/>
      <c r="IQX2" s="228"/>
      <c r="IQY2" s="228"/>
      <c r="IQZ2" s="228"/>
      <c r="IRA2" s="228"/>
      <c r="IRB2" s="228"/>
      <c r="IRC2" s="228"/>
      <c r="IRD2" s="228"/>
      <c r="IRE2" s="228"/>
      <c r="IRF2" s="228"/>
      <c r="IRG2" s="228"/>
      <c r="IRH2" s="228"/>
      <c r="IRI2" s="228"/>
      <c r="IRJ2" s="228"/>
      <c r="IRK2" s="228"/>
      <c r="IRL2" s="228"/>
      <c r="IRM2" s="228"/>
      <c r="IRN2" s="228"/>
      <c r="IRO2" s="228"/>
      <c r="IRP2" s="228"/>
      <c r="IRQ2" s="228"/>
      <c r="IRR2" s="228"/>
      <c r="IRS2" s="228"/>
      <c r="IRT2" s="228"/>
      <c r="IRU2" s="228"/>
      <c r="IRV2" s="228"/>
      <c r="IRW2" s="228"/>
      <c r="IRX2" s="228"/>
      <c r="IRY2" s="228"/>
      <c r="IRZ2" s="228"/>
      <c r="ISA2" s="228"/>
      <c r="ISB2" s="228"/>
      <c r="ISC2" s="228"/>
      <c r="ISD2" s="228"/>
      <c r="ISE2" s="228"/>
      <c r="ISF2" s="228"/>
      <c r="ISG2" s="228"/>
      <c r="ISH2" s="228"/>
      <c r="ISI2" s="228"/>
      <c r="ISJ2" s="228"/>
      <c r="ISK2" s="228"/>
      <c r="ISL2" s="228"/>
      <c r="ISM2" s="228"/>
      <c r="ISN2" s="228"/>
      <c r="ISO2" s="228"/>
      <c r="ISP2" s="228"/>
      <c r="ISQ2" s="228"/>
      <c r="ISR2" s="228"/>
      <c r="ISS2" s="228"/>
      <c r="IST2" s="228"/>
      <c r="ISU2" s="228"/>
      <c r="ISV2" s="228"/>
      <c r="ISW2" s="228"/>
      <c r="ISX2" s="228"/>
      <c r="ISY2" s="228"/>
      <c r="ISZ2" s="228"/>
      <c r="ITA2" s="228"/>
      <c r="ITB2" s="228"/>
      <c r="ITC2" s="228"/>
      <c r="ITD2" s="228"/>
      <c r="ITE2" s="228"/>
      <c r="ITF2" s="228"/>
      <c r="ITG2" s="228"/>
      <c r="ITH2" s="228"/>
      <c r="ITI2" s="228"/>
      <c r="ITJ2" s="228"/>
      <c r="ITK2" s="228"/>
      <c r="ITL2" s="228"/>
      <c r="ITM2" s="228"/>
      <c r="ITN2" s="228"/>
      <c r="ITO2" s="228"/>
      <c r="ITP2" s="228"/>
      <c r="ITQ2" s="228"/>
      <c r="ITR2" s="228"/>
      <c r="ITS2" s="228"/>
      <c r="ITT2" s="228"/>
      <c r="ITU2" s="228"/>
      <c r="ITV2" s="228"/>
      <c r="ITW2" s="228"/>
      <c r="ITX2" s="228"/>
      <c r="ITY2" s="228"/>
      <c r="ITZ2" s="228"/>
      <c r="IUA2" s="228"/>
      <c r="IUB2" s="228"/>
      <c r="IUC2" s="228"/>
      <c r="IUD2" s="228"/>
      <c r="IUE2" s="228"/>
      <c r="IUF2" s="228"/>
      <c r="IUG2" s="228"/>
      <c r="IUH2" s="228"/>
      <c r="IUI2" s="228"/>
      <c r="IUJ2" s="228"/>
      <c r="IUK2" s="228"/>
      <c r="IUL2" s="228"/>
      <c r="IUM2" s="228"/>
      <c r="IUN2" s="228"/>
      <c r="IUO2" s="228"/>
      <c r="IUP2" s="228"/>
      <c r="IUQ2" s="228"/>
      <c r="IUR2" s="228"/>
      <c r="IUS2" s="228"/>
      <c r="IUT2" s="228"/>
      <c r="IUU2" s="228"/>
      <c r="IUV2" s="228"/>
      <c r="IUW2" s="228"/>
      <c r="IUX2" s="228"/>
      <c r="IUY2" s="228"/>
      <c r="IUZ2" s="228"/>
      <c r="IVA2" s="228"/>
      <c r="IVB2" s="228"/>
      <c r="IVC2" s="228"/>
      <c r="IVD2" s="228"/>
      <c r="IVE2" s="228"/>
      <c r="IVF2" s="228"/>
      <c r="IVG2" s="228"/>
      <c r="IVH2" s="228"/>
      <c r="IVI2" s="228"/>
      <c r="IVJ2" s="228"/>
      <c r="IVK2" s="228"/>
      <c r="IVL2" s="228"/>
      <c r="IVM2" s="228"/>
      <c r="IVN2" s="228"/>
      <c r="IVO2" s="228"/>
      <c r="IVP2" s="228"/>
      <c r="IVQ2" s="228"/>
      <c r="IVR2" s="228"/>
      <c r="IVS2" s="228"/>
      <c r="IVT2" s="228"/>
      <c r="IVU2" s="228"/>
      <c r="IVV2" s="228"/>
      <c r="IVW2" s="228"/>
      <c r="IVX2" s="228"/>
      <c r="IVY2" s="228"/>
      <c r="IVZ2" s="228"/>
      <c r="IWA2" s="228"/>
      <c r="IWB2" s="228"/>
      <c r="IWC2" s="228"/>
      <c r="IWD2" s="228"/>
      <c r="IWE2" s="228"/>
      <c r="IWF2" s="228"/>
      <c r="IWG2" s="228"/>
      <c r="IWH2" s="228"/>
      <c r="IWI2" s="228"/>
      <c r="IWJ2" s="228"/>
      <c r="IWK2" s="228"/>
      <c r="IWL2" s="228"/>
      <c r="IWM2" s="228"/>
      <c r="IWN2" s="228"/>
      <c r="IWO2" s="228"/>
      <c r="IWP2" s="228"/>
      <c r="IWQ2" s="228"/>
      <c r="IWR2" s="228"/>
      <c r="IWS2" s="228"/>
      <c r="IWT2" s="228"/>
      <c r="IWU2" s="228"/>
      <c r="IWV2" s="228"/>
      <c r="IWW2" s="228"/>
      <c r="IWX2" s="228"/>
      <c r="IWY2" s="228"/>
      <c r="IWZ2" s="228"/>
      <c r="IXA2" s="228"/>
      <c r="IXB2" s="228"/>
      <c r="IXC2" s="228"/>
      <c r="IXD2" s="228"/>
      <c r="IXE2" s="228"/>
      <c r="IXF2" s="228"/>
      <c r="IXG2" s="228"/>
      <c r="IXH2" s="228"/>
      <c r="IXI2" s="228"/>
      <c r="IXJ2" s="228"/>
      <c r="IXK2" s="228"/>
      <c r="IXL2" s="228"/>
      <c r="IXM2" s="228"/>
      <c r="IXN2" s="228"/>
      <c r="IXO2" s="228"/>
      <c r="IXP2" s="228"/>
      <c r="IXQ2" s="228"/>
      <c r="IXR2" s="228"/>
      <c r="IXS2" s="228"/>
      <c r="IXT2" s="228"/>
      <c r="IXU2" s="228"/>
      <c r="IXV2" s="228"/>
      <c r="IXW2" s="228"/>
      <c r="IXX2" s="228"/>
      <c r="IXY2" s="228"/>
      <c r="IXZ2" s="228"/>
      <c r="IYA2" s="228"/>
      <c r="IYB2" s="228"/>
      <c r="IYC2" s="228"/>
      <c r="IYD2" s="228"/>
      <c r="IYE2" s="228"/>
      <c r="IYF2" s="228"/>
      <c r="IYG2" s="228"/>
      <c r="IYH2" s="228"/>
      <c r="IYI2" s="228"/>
      <c r="IYJ2" s="228"/>
      <c r="IYK2" s="228"/>
      <c r="IYL2" s="228"/>
      <c r="IYM2" s="228"/>
      <c r="IYN2" s="228"/>
      <c r="IYO2" s="228"/>
      <c r="IYP2" s="228"/>
      <c r="IYQ2" s="228"/>
      <c r="IYR2" s="228"/>
      <c r="IYS2" s="228"/>
      <c r="IYT2" s="228"/>
      <c r="IYU2" s="228"/>
      <c r="IYV2" s="228"/>
      <c r="IYW2" s="228"/>
      <c r="IYX2" s="228"/>
      <c r="IYY2" s="228"/>
      <c r="IYZ2" s="228"/>
      <c r="IZA2" s="228"/>
      <c r="IZB2" s="228"/>
      <c r="IZC2" s="228"/>
      <c r="IZD2" s="228"/>
      <c r="IZE2" s="228"/>
      <c r="IZF2" s="228"/>
      <c r="IZG2" s="228"/>
      <c r="IZH2" s="228"/>
      <c r="IZI2" s="228"/>
      <c r="IZJ2" s="228"/>
      <c r="IZK2" s="228"/>
      <c r="IZL2" s="228"/>
      <c r="IZM2" s="228"/>
      <c r="IZN2" s="228"/>
      <c r="IZO2" s="228"/>
      <c r="IZP2" s="228"/>
      <c r="IZQ2" s="228"/>
      <c r="IZR2" s="228"/>
      <c r="IZS2" s="228"/>
      <c r="IZT2" s="228"/>
      <c r="IZU2" s="228"/>
      <c r="IZV2" s="228"/>
      <c r="IZW2" s="228"/>
      <c r="IZX2" s="228"/>
      <c r="IZY2" s="228"/>
      <c r="IZZ2" s="228"/>
      <c r="JAA2" s="228"/>
      <c r="JAB2" s="228"/>
      <c r="JAC2" s="228"/>
      <c r="JAD2" s="228"/>
      <c r="JAE2" s="228"/>
      <c r="JAF2" s="228"/>
      <c r="JAG2" s="228"/>
      <c r="JAH2" s="228"/>
      <c r="JAI2" s="228"/>
      <c r="JAJ2" s="228"/>
      <c r="JAK2" s="228"/>
      <c r="JAL2" s="228"/>
      <c r="JAM2" s="228"/>
      <c r="JAN2" s="228"/>
      <c r="JAO2" s="228"/>
      <c r="JAP2" s="228"/>
      <c r="JAQ2" s="228"/>
      <c r="JAR2" s="228"/>
      <c r="JAS2" s="228"/>
      <c r="JAT2" s="228"/>
      <c r="JAU2" s="228"/>
      <c r="JAV2" s="228"/>
      <c r="JAW2" s="228"/>
      <c r="JAX2" s="228"/>
      <c r="JAY2" s="228"/>
      <c r="JAZ2" s="228"/>
      <c r="JBA2" s="228"/>
      <c r="JBB2" s="228"/>
      <c r="JBC2" s="228"/>
      <c r="JBD2" s="228"/>
      <c r="JBE2" s="228"/>
      <c r="JBF2" s="228"/>
      <c r="JBG2" s="228"/>
      <c r="JBH2" s="228"/>
      <c r="JBI2" s="228"/>
      <c r="JBJ2" s="228"/>
      <c r="JBK2" s="228"/>
      <c r="JBL2" s="228"/>
      <c r="JBM2" s="228"/>
      <c r="JBN2" s="228"/>
      <c r="JBO2" s="228"/>
      <c r="JBP2" s="228"/>
      <c r="JBQ2" s="228"/>
      <c r="JBR2" s="228"/>
      <c r="JBS2" s="228"/>
      <c r="JBT2" s="228"/>
      <c r="JBU2" s="228"/>
      <c r="JBV2" s="228"/>
      <c r="JBW2" s="228"/>
      <c r="JBX2" s="228"/>
      <c r="JBY2" s="228"/>
      <c r="JBZ2" s="228"/>
      <c r="JCA2" s="228"/>
      <c r="JCB2" s="228"/>
      <c r="JCC2" s="228"/>
      <c r="JCD2" s="228"/>
      <c r="JCE2" s="228"/>
      <c r="JCF2" s="228"/>
      <c r="JCG2" s="228"/>
      <c r="JCH2" s="228"/>
      <c r="JCI2" s="228"/>
      <c r="JCJ2" s="228"/>
      <c r="JCK2" s="228"/>
      <c r="JCL2" s="228"/>
      <c r="JCM2" s="228"/>
      <c r="JCN2" s="228"/>
      <c r="JCO2" s="228"/>
      <c r="JCP2" s="228"/>
      <c r="JCQ2" s="228"/>
      <c r="JCR2" s="228"/>
      <c r="JCS2" s="228"/>
      <c r="JCT2" s="228"/>
      <c r="JCU2" s="228"/>
      <c r="JCV2" s="228"/>
      <c r="JCW2" s="228"/>
      <c r="JCX2" s="228"/>
      <c r="JCY2" s="228"/>
      <c r="JCZ2" s="228"/>
      <c r="JDA2" s="228"/>
      <c r="JDB2" s="228"/>
      <c r="JDC2" s="228"/>
      <c r="JDD2" s="228"/>
      <c r="JDE2" s="228"/>
      <c r="JDF2" s="228"/>
      <c r="JDG2" s="228"/>
      <c r="JDH2" s="228"/>
      <c r="JDI2" s="228"/>
      <c r="JDJ2" s="228"/>
      <c r="JDK2" s="228"/>
      <c r="JDL2" s="228"/>
      <c r="JDM2" s="228"/>
      <c r="JDN2" s="228"/>
      <c r="JDO2" s="228"/>
      <c r="JDP2" s="228"/>
      <c r="JDQ2" s="228"/>
      <c r="JDR2" s="228"/>
      <c r="JDS2" s="228"/>
      <c r="JDT2" s="228"/>
      <c r="JDU2" s="228"/>
      <c r="JDV2" s="228"/>
      <c r="JDW2" s="228"/>
      <c r="JDX2" s="228"/>
      <c r="JDY2" s="228"/>
      <c r="JDZ2" s="228"/>
      <c r="JEA2" s="228"/>
      <c r="JEB2" s="228"/>
      <c r="JEC2" s="228"/>
      <c r="JED2" s="228"/>
      <c r="JEE2" s="228"/>
      <c r="JEF2" s="228"/>
      <c r="JEG2" s="228"/>
      <c r="JEH2" s="228"/>
      <c r="JEI2" s="228"/>
      <c r="JEJ2" s="228"/>
      <c r="JEK2" s="228"/>
      <c r="JEL2" s="228"/>
      <c r="JEM2" s="228"/>
      <c r="JEN2" s="228"/>
      <c r="JEO2" s="228"/>
      <c r="JEP2" s="228"/>
      <c r="JEQ2" s="228"/>
      <c r="JER2" s="228"/>
      <c r="JES2" s="228"/>
      <c r="JET2" s="228"/>
      <c r="JEU2" s="228"/>
      <c r="JEV2" s="228"/>
      <c r="JEW2" s="228"/>
      <c r="JEX2" s="228"/>
      <c r="JEY2" s="228"/>
      <c r="JEZ2" s="228"/>
      <c r="JFA2" s="228"/>
      <c r="JFB2" s="228"/>
      <c r="JFC2" s="228"/>
      <c r="JFD2" s="228"/>
      <c r="JFE2" s="228"/>
      <c r="JFF2" s="228"/>
      <c r="JFG2" s="228"/>
      <c r="JFH2" s="228"/>
      <c r="JFI2" s="228"/>
      <c r="JFJ2" s="228"/>
      <c r="JFK2" s="228"/>
      <c r="JFL2" s="228"/>
      <c r="JFM2" s="228"/>
      <c r="JFN2" s="228"/>
      <c r="JFO2" s="228"/>
      <c r="JFP2" s="228"/>
      <c r="JFQ2" s="228"/>
      <c r="JFR2" s="228"/>
      <c r="JFS2" s="228"/>
      <c r="JFT2" s="228"/>
      <c r="JFU2" s="228"/>
      <c r="JFV2" s="228"/>
      <c r="JFW2" s="228"/>
      <c r="JFX2" s="228"/>
      <c r="JFY2" s="228"/>
      <c r="JFZ2" s="228"/>
      <c r="JGA2" s="228"/>
      <c r="JGB2" s="228"/>
      <c r="JGC2" s="228"/>
      <c r="JGD2" s="228"/>
      <c r="JGE2" s="228"/>
      <c r="JGF2" s="228"/>
      <c r="JGG2" s="228"/>
      <c r="JGH2" s="228"/>
      <c r="JGI2" s="228"/>
      <c r="JGJ2" s="228"/>
      <c r="JGK2" s="228"/>
      <c r="JGL2" s="228"/>
      <c r="JGM2" s="228"/>
      <c r="JGN2" s="228"/>
      <c r="JGO2" s="228"/>
      <c r="JGP2" s="228"/>
      <c r="JGQ2" s="228"/>
      <c r="JGR2" s="228"/>
      <c r="JGS2" s="228"/>
      <c r="JGT2" s="228"/>
      <c r="JGU2" s="228"/>
      <c r="JGV2" s="228"/>
      <c r="JGW2" s="228"/>
      <c r="JGX2" s="228"/>
      <c r="JGY2" s="228"/>
      <c r="JGZ2" s="228"/>
      <c r="JHA2" s="228"/>
      <c r="JHB2" s="228"/>
      <c r="JHC2" s="228"/>
      <c r="JHD2" s="228"/>
      <c r="JHE2" s="228"/>
      <c r="JHF2" s="228"/>
      <c r="JHG2" s="228"/>
      <c r="JHH2" s="228"/>
      <c r="JHI2" s="228"/>
      <c r="JHJ2" s="228"/>
      <c r="JHK2" s="228"/>
      <c r="JHL2" s="228"/>
      <c r="JHM2" s="228"/>
      <c r="JHN2" s="228"/>
      <c r="JHO2" s="228"/>
      <c r="JHP2" s="228"/>
      <c r="JHQ2" s="228"/>
      <c r="JHR2" s="228"/>
      <c r="JHS2" s="228"/>
      <c r="JHT2" s="228"/>
      <c r="JHU2" s="228"/>
      <c r="JHV2" s="228"/>
      <c r="JHW2" s="228"/>
      <c r="JHX2" s="228"/>
      <c r="JHY2" s="228"/>
      <c r="JHZ2" s="228"/>
      <c r="JIA2" s="228"/>
      <c r="JIB2" s="228"/>
      <c r="JIC2" s="228"/>
      <c r="JID2" s="228"/>
      <c r="JIE2" s="228"/>
      <c r="JIF2" s="228"/>
      <c r="JIG2" s="228"/>
      <c r="JIH2" s="228"/>
      <c r="JII2" s="228"/>
      <c r="JIJ2" s="228"/>
      <c r="JIK2" s="228"/>
      <c r="JIL2" s="228"/>
      <c r="JIM2" s="228"/>
      <c r="JIN2" s="228"/>
      <c r="JIO2" s="228"/>
      <c r="JIP2" s="228"/>
      <c r="JIQ2" s="228"/>
      <c r="JIR2" s="228"/>
      <c r="JIS2" s="228"/>
      <c r="JIT2" s="228"/>
      <c r="JIU2" s="228"/>
      <c r="JIV2" s="228"/>
      <c r="JIW2" s="228"/>
      <c r="JIX2" s="228"/>
      <c r="JIY2" s="228"/>
      <c r="JIZ2" s="228"/>
      <c r="JJA2" s="228"/>
      <c r="JJB2" s="228"/>
      <c r="JJC2" s="228"/>
      <c r="JJD2" s="228"/>
      <c r="JJE2" s="228"/>
      <c r="JJF2" s="228"/>
      <c r="JJG2" s="228"/>
      <c r="JJH2" s="228"/>
      <c r="JJI2" s="228"/>
      <c r="JJJ2" s="228"/>
      <c r="JJK2" s="228"/>
      <c r="JJL2" s="228"/>
      <c r="JJM2" s="228"/>
      <c r="JJN2" s="228"/>
      <c r="JJO2" s="228"/>
      <c r="JJP2" s="228"/>
      <c r="JJQ2" s="228"/>
      <c r="JJR2" s="228"/>
      <c r="JJS2" s="228"/>
      <c r="JJT2" s="228"/>
      <c r="JJU2" s="228"/>
      <c r="JJV2" s="228"/>
      <c r="JJW2" s="228"/>
      <c r="JJX2" s="228"/>
      <c r="JJY2" s="228"/>
      <c r="JJZ2" s="228"/>
      <c r="JKA2" s="228"/>
      <c r="JKB2" s="228"/>
      <c r="JKC2" s="228"/>
      <c r="JKD2" s="228"/>
      <c r="JKE2" s="228"/>
      <c r="JKF2" s="228"/>
      <c r="JKG2" s="228"/>
      <c r="JKH2" s="228"/>
      <c r="JKI2" s="228"/>
      <c r="JKJ2" s="228"/>
      <c r="JKK2" s="228"/>
      <c r="JKL2" s="228"/>
      <c r="JKM2" s="228"/>
      <c r="JKN2" s="228"/>
      <c r="JKO2" s="228"/>
      <c r="JKP2" s="228"/>
      <c r="JKQ2" s="228"/>
      <c r="JKR2" s="228"/>
      <c r="JKS2" s="228"/>
      <c r="JKT2" s="228"/>
      <c r="JKU2" s="228"/>
      <c r="JKV2" s="228"/>
      <c r="JKW2" s="228"/>
      <c r="JKX2" s="228"/>
      <c r="JKY2" s="228"/>
      <c r="JKZ2" s="228"/>
      <c r="JLA2" s="228"/>
      <c r="JLB2" s="228"/>
      <c r="JLC2" s="228"/>
      <c r="JLD2" s="228"/>
      <c r="JLE2" s="228"/>
      <c r="JLF2" s="228"/>
      <c r="JLG2" s="228"/>
      <c r="JLH2" s="228"/>
      <c r="JLI2" s="228"/>
      <c r="JLJ2" s="228"/>
      <c r="JLK2" s="228"/>
      <c r="JLL2" s="228"/>
      <c r="JLM2" s="228"/>
      <c r="JLN2" s="228"/>
      <c r="JLO2" s="228"/>
      <c r="JLP2" s="228"/>
      <c r="JLQ2" s="228"/>
      <c r="JLR2" s="228"/>
      <c r="JLS2" s="228"/>
      <c r="JLT2" s="228"/>
      <c r="JLU2" s="228"/>
      <c r="JLV2" s="228"/>
      <c r="JLW2" s="228"/>
      <c r="JLX2" s="228"/>
      <c r="JLY2" s="228"/>
      <c r="JLZ2" s="228"/>
      <c r="JMA2" s="228"/>
      <c r="JMB2" s="228"/>
      <c r="JMC2" s="228"/>
      <c r="JMD2" s="228"/>
      <c r="JME2" s="228"/>
      <c r="JMF2" s="228"/>
      <c r="JMG2" s="228"/>
      <c r="JMH2" s="228"/>
      <c r="JMI2" s="228"/>
      <c r="JMJ2" s="228"/>
      <c r="JMK2" s="228"/>
      <c r="JML2" s="228"/>
      <c r="JMM2" s="228"/>
      <c r="JMN2" s="228"/>
      <c r="JMO2" s="228"/>
      <c r="JMP2" s="228"/>
      <c r="JMQ2" s="228"/>
      <c r="JMR2" s="228"/>
      <c r="JMS2" s="228"/>
      <c r="JMT2" s="228"/>
      <c r="JMU2" s="228"/>
      <c r="JMV2" s="228"/>
      <c r="JMW2" s="228"/>
      <c r="JMX2" s="228"/>
      <c r="JMY2" s="228"/>
      <c r="JMZ2" s="228"/>
      <c r="JNA2" s="228"/>
      <c r="JNB2" s="228"/>
      <c r="JNC2" s="228"/>
      <c r="JND2" s="228"/>
      <c r="JNE2" s="228"/>
      <c r="JNF2" s="228"/>
      <c r="JNG2" s="228"/>
      <c r="JNH2" s="228"/>
      <c r="JNI2" s="228"/>
      <c r="JNJ2" s="228"/>
      <c r="JNK2" s="228"/>
      <c r="JNL2" s="228"/>
      <c r="JNM2" s="228"/>
      <c r="JNN2" s="228"/>
      <c r="JNO2" s="228"/>
      <c r="JNP2" s="228"/>
      <c r="JNQ2" s="228"/>
      <c r="JNR2" s="228"/>
      <c r="JNS2" s="228"/>
      <c r="JNT2" s="228"/>
      <c r="JNU2" s="228"/>
      <c r="JNV2" s="228"/>
      <c r="JNW2" s="228"/>
      <c r="JNX2" s="228"/>
      <c r="JNY2" s="228"/>
      <c r="JNZ2" s="228"/>
      <c r="JOA2" s="228"/>
      <c r="JOB2" s="228"/>
      <c r="JOC2" s="228"/>
      <c r="JOD2" s="228"/>
      <c r="JOE2" s="228"/>
      <c r="JOF2" s="228"/>
      <c r="JOG2" s="228"/>
      <c r="JOH2" s="228"/>
      <c r="JOI2" s="228"/>
      <c r="JOJ2" s="228"/>
      <c r="JOK2" s="228"/>
      <c r="JOL2" s="228"/>
      <c r="JOM2" s="228"/>
      <c r="JON2" s="228"/>
      <c r="JOO2" s="228"/>
      <c r="JOP2" s="228"/>
      <c r="JOQ2" s="228"/>
      <c r="JOR2" s="228"/>
      <c r="JOS2" s="228"/>
      <c r="JOT2" s="228"/>
      <c r="JOU2" s="228"/>
      <c r="JOV2" s="228"/>
      <c r="JOW2" s="228"/>
      <c r="JOX2" s="228"/>
      <c r="JOY2" s="228"/>
      <c r="JOZ2" s="228"/>
      <c r="JPA2" s="228"/>
      <c r="JPB2" s="228"/>
      <c r="JPC2" s="228"/>
      <c r="JPD2" s="228"/>
      <c r="JPE2" s="228"/>
      <c r="JPF2" s="228"/>
      <c r="JPG2" s="228"/>
      <c r="JPH2" s="228"/>
      <c r="JPI2" s="228"/>
      <c r="JPJ2" s="228"/>
      <c r="JPK2" s="228"/>
      <c r="JPL2" s="228"/>
      <c r="JPM2" s="228"/>
      <c r="JPN2" s="228"/>
      <c r="JPO2" s="228"/>
      <c r="JPP2" s="228"/>
      <c r="JPQ2" s="228"/>
      <c r="JPR2" s="228"/>
      <c r="JPS2" s="228"/>
      <c r="JPT2" s="228"/>
      <c r="JPU2" s="228"/>
      <c r="JPV2" s="228"/>
      <c r="JPW2" s="228"/>
      <c r="JPX2" s="228"/>
      <c r="JPY2" s="228"/>
      <c r="JPZ2" s="228"/>
      <c r="JQA2" s="228"/>
      <c r="JQB2" s="228"/>
      <c r="JQC2" s="228"/>
      <c r="JQD2" s="228"/>
      <c r="JQE2" s="228"/>
      <c r="JQF2" s="228"/>
      <c r="JQG2" s="228"/>
      <c r="JQH2" s="228"/>
      <c r="JQI2" s="228"/>
      <c r="JQJ2" s="228"/>
      <c r="JQK2" s="228"/>
      <c r="JQL2" s="228"/>
      <c r="JQM2" s="228"/>
      <c r="JQN2" s="228"/>
      <c r="JQO2" s="228"/>
      <c r="JQP2" s="228"/>
      <c r="JQQ2" s="228"/>
      <c r="JQR2" s="228"/>
      <c r="JQS2" s="228"/>
      <c r="JQT2" s="228"/>
      <c r="JQU2" s="228"/>
      <c r="JQV2" s="228"/>
      <c r="JQW2" s="228"/>
      <c r="JQX2" s="228"/>
      <c r="JQY2" s="228"/>
      <c r="JQZ2" s="228"/>
      <c r="JRA2" s="228"/>
      <c r="JRB2" s="228"/>
      <c r="JRC2" s="228"/>
      <c r="JRD2" s="228"/>
      <c r="JRE2" s="228"/>
      <c r="JRF2" s="228"/>
      <c r="JRG2" s="228"/>
      <c r="JRH2" s="228"/>
      <c r="JRI2" s="228"/>
      <c r="JRJ2" s="228"/>
      <c r="JRK2" s="228"/>
      <c r="JRL2" s="228"/>
      <c r="JRM2" s="228"/>
      <c r="JRN2" s="228"/>
      <c r="JRO2" s="228"/>
      <c r="JRP2" s="228"/>
      <c r="JRQ2" s="228"/>
      <c r="JRR2" s="228"/>
      <c r="JRS2" s="228"/>
      <c r="JRT2" s="228"/>
      <c r="JRU2" s="228"/>
      <c r="JRV2" s="228"/>
      <c r="JRW2" s="228"/>
      <c r="JRX2" s="228"/>
      <c r="JRY2" s="228"/>
      <c r="JRZ2" s="228"/>
      <c r="JSA2" s="228"/>
      <c r="JSB2" s="228"/>
      <c r="JSC2" s="228"/>
      <c r="JSD2" s="228"/>
      <c r="JSE2" s="228"/>
      <c r="JSF2" s="228"/>
      <c r="JSG2" s="228"/>
      <c r="JSH2" s="228"/>
      <c r="JSI2" s="228"/>
      <c r="JSJ2" s="228"/>
      <c r="JSK2" s="228"/>
      <c r="JSL2" s="228"/>
      <c r="JSM2" s="228"/>
      <c r="JSN2" s="228"/>
      <c r="JSO2" s="228"/>
      <c r="JSP2" s="228"/>
      <c r="JSQ2" s="228"/>
      <c r="JSR2" s="228"/>
      <c r="JSS2" s="228"/>
      <c r="JST2" s="228"/>
      <c r="JSU2" s="228"/>
      <c r="JSV2" s="228"/>
      <c r="JSW2" s="228"/>
      <c r="JSX2" s="228"/>
      <c r="JSY2" s="228"/>
      <c r="JSZ2" s="228"/>
      <c r="JTA2" s="228"/>
      <c r="JTB2" s="228"/>
      <c r="JTC2" s="228"/>
      <c r="JTD2" s="228"/>
      <c r="JTE2" s="228"/>
      <c r="JTF2" s="228"/>
      <c r="JTG2" s="228"/>
      <c r="JTH2" s="228"/>
      <c r="JTI2" s="228"/>
      <c r="JTJ2" s="228"/>
      <c r="JTK2" s="228"/>
      <c r="JTL2" s="228"/>
      <c r="JTM2" s="228"/>
      <c r="JTN2" s="228"/>
      <c r="JTO2" s="228"/>
      <c r="JTP2" s="228"/>
      <c r="JTQ2" s="228"/>
      <c r="JTR2" s="228"/>
      <c r="JTS2" s="228"/>
      <c r="JTT2" s="228"/>
      <c r="JTU2" s="228"/>
      <c r="JTV2" s="228"/>
      <c r="JTW2" s="228"/>
      <c r="JTX2" s="228"/>
      <c r="JTY2" s="228"/>
      <c r="JTZ2" s="228"/>
      <c r="JUA2" s="228"/>
      <c r="JUB2" s="228"/>
      <c r="JUC2" s="228"/>
      <c r="JUD2" s="228"/>
      <c r="JUE2" s="228"/>
      <c r="JUF2" s="228"/>
      <c r="JUG2" s="228"/>
      <c r="JUH2" s="228"/>
      <c r="JUI2" s="228"/>
      <c r="JUJ2" s="228"/>
      <c r="JUK2" s="228"/>
      <c r="JUL2" s="228"/>
      <c r="JUM2" s="228"/>
      <c r="JUN2" s="228"/>
      <c r="JUO2" s="228"/>
      <c r="JUP2" s="228"/>
      <c r="JUQ2" s="228"/>
      <c r="JUR2" s="228"/>
      <c r="JUS2" s="228"/>
      <c r="JUT2" s="228"/>
      <c r="JUU2" s="228"/>
      <c r="JUV2" s="228"/>
      <c r="JUW2" s="228"/>
      <c r="JUX2" s="228"/>
      <c r="JUY2" s="228"/>
      <c r="JUZ2" s="228"/>
      <c r="JVA2" s="228"/>
      <c r="JVB2" s="228"/>
      <c r="JVC2" s="228"/>
      <c r="JVD2" s="228"/>
      <c r="JVE2" s="228"/>
      <c r="JVF2" s="228"/>
      <c r="JVG2" s="228"/>
      <c r="JVH2" s="228"/>
      <c r="JVI2" s="228"/>
      <c r="JVJ2" s="228"/>
      <c r="JVK2" s="228"/>
      <c r="JVL2" s="228"/>
      <c r="JVM2" s="228"/>
      <c r="JVN2" s="228"/>
      <c r="JVO2" s="228"/>
      <c r="JVP2" s="228"/>
      <c r="JVQ2" s="228"/>
      <c r="JVR2" s="228"/>
      <c r="JVS2" s="228"/>
      <c r="JVT2" s="228"/>
      <c r="JVU2" s="228"/>
      <c r="JVV2" s="228"/>
      <c r="JVW2" s="228"/>
      <c r="JVX2" s="228"/>
      <c r="JVY2" s="228"/>
      <c r="JVZ2" s="228"/>
      <c r="JWA2" s="228"/>
      <c r="JWB2" s="228"/>
      <c r="JWC2" s="228"/>
      <c r="JWD2" s="228"/>
      <c r="JWE2" s="228"/>
      <c r="JWF2" s="228"/>
      <c r="JWG2" s="228"/>
      <c r="JWH2" s="228"/>
      <c r="JWI2" s="228"/>
      <c r="JWJ2" s="228"/>
      <c r="JWK2" s="228"/>
      <c r="JWL2" s="228"/>
      <c r="JWM2" s="228"/>
      <c r="JWN2" s="228"/>
      <c r="JWO2" s="228"/>
      <c r="JWP2" s="228"/>
      <c r="JWQ2" s="228"/>
      <c r="JWR2" s="228"/>
      <c r="JWS2" s="228"/>
      <c r="JWT2" s="228"/>
      <c r="JWU2" s="228"/>
      <c r="JWV2" s="228"/>
      <c r="JWW2" s="228"/>
      <c r="JWX2" s="228"/>
      <c r="JWY2" s="228"/>
      <c r="JWZ2" s="228"/>
      <c r="JXA2" s="228"/>
      <c r="JXB2" s="228"/>
      <c r="JXC2" s="228"/>
      <c r="JXD2" s="228"/>
      <c r="JXE2" s="228"/>
      <c r="JXF2" s="228"/>
      <c r="JXG2" s="228"/>
      <c r="JXH2" s="228"/>
      <c r="JXI2" s="228"/>
      <c r="JXJ2" s="228"/>
      <c r="JXK2" s="228"/>
      <c r="JXL2" s="228"/>
      <c r="JXM2" s="228"/>
      <c r="JXN2" s="228"/>
      <c r="JXO2" s="228"/>
      <c r="JXP2" s="228"/>
      <c r="JXQ2" s="228"/>
      <c r="JXR2" s="228"/>
      <c r="JXS2" s="228"/>
      <c r="JXT2" s="228"/>
      <c r="JXU2" s="228"/>
      <c r="JXV2" s="228"/>
      <c r="JXW2" s="228"/>
      <c r="JXX2" s="228"/>
      <c r="JXY2" s="228"/>
      <c r="JXZ2" s="228"/>
      <c r="JYA2" s="228"/>
      <c r="JYB2" s="228"/>
      <c r="JYC2" s="228"/>
      <c r="JYD2" s="228"/>
      <c r="JYE2" s="228"/>
      <c r="JYF2" s="228"/>
      <c r="JYG2" s="228"/>
      <c r="JYH2" s="228"/>
      <c r="JYI2" s="228"/>
      <c r="JYJ2" s="228"/>
      <c r="JYK2" s="228"/>
      <c r="JYL2" s="228"/>
      <c r="JYM2" s="228"/>
      <c r="JYN2" s="228"/>
      <c r="JYO2" s="228"/>
      <c r="JYP2" s="228"/>
      <c r="JYQ2" s="228"/>
      <c r="JYR2" s="228"/>
      <c r="JYS2" s="228"/>
      <c r="JYT2" s="228"/>
      <c r="JYU2" s="228"/>
      <c r="JYV2" s="228"/>
      <c r="JYW2" s="228"/>
      <c r="JYX2" s="228"/>
      <c r="JYY2" s="228"/>
      <c r="JYZ2" s="228"/>
      <c r="JZA2" s="228"/>
      <c r="JZB2" s="228"/>
      <c r="JZC2" s="228"/>
      <c r="JZD2" s="228"/>
      <c r="JZE2" s="228"/>
      <c r="JZF2" s="228"/>
      <c r="JZG2" s="228"/>
      <c r="JZH2" s="228"/>
      <c r="JZI2" s="228"/>
      <c r="JZJ2" s="228"/>
      <c r="JZK2" s="228"/>
      <c r="JZL2" s="228"/>
      <c r="JZM2" s="228"/>
      <c r="JZN2" s="228"/>
      <c r="JZO2" s="228"/>
      <c r="JZP2" s="228"/>
      <c r="JZQ2" s="228"/>
      <c r="JZR2" s="228"/>
      <c r="JZS2" s="228"/>
      <c r="JZT2" s="228"/>
      <c r="JZU2" s="228"/>
      <c r="JZV2" s="228"/>
      <c r="JZW2" s="228"/>
      <c r="JZX2" s="228"/>
      <c r="JZY2" s="228"/>
      <c r="JZZ2" s="228"/>
      <c r="KAA2" s="228"/>
      <c r="KAB2" s="228"/>
      <c r="KAC2" s="228"/>
      <c r="KAD2" s="228"/>
      <c r="KAE2" s="228"/>
      <c r="KAF2" s="228"/>
      <c r="KAG2" s="228"/>
      <c r="KAH2" s="228"/>
      <c r="KAI2" s="228"/>
      <c r="KAJ2" s="228"/>
      <c r="KAK2" s="228"/>
      <c r="KAL2" s="228"/>
      <c r="KAM2" s="228"/>
      <c r="KAN2" s="228"/>
      <c r="KAO2" s="228"/>
      <c r="KAP2" s="228"/>
      <c r="KAQ2" s="228"/>
      <c r="KAR2" s="228"/>
      <c r="KAS2" s="228"/>
      <c r="KAT2" s="228"/>
      <c r="KAU2" s="228"/>
      <c r="KAV2" s="228"/>
      <c r="KAW2" s="228"/>
      <c r="KAX2" s="228"/>
      <c r="KAY2" s="228"/>
      <c r="KAZ2" s="228"/>
      <c r="KBA2" s="228"/>
      <c r="KBB2" s="228"/>
      <c r="KBC2" s="228"/>
      <c r="KBD2" s="228"/>
      <c r="KBE2" s="228"/>
      <c r="KBF2" s="228"/>
      <c r="KBG2" s="228"/>
      <c r="KBH2" s="228"/>
      <c r="KBI2" s="228"/>
      <c r="KBJ2" s="228"/>
      <c r="KBK2" s="228"/>
      <c r="KBL2" s="228"/>
      <c r="KBM2" s="228"/>
      <c r="KBN2" s="228"/>
      <c r="KBO2" s="228"/>
      <c r="KBP2" s="228"/>
      <c r="KBQ2" s="228"/>
      <c r="KBR2" s="228"/>
      <c r="KBS2" s="228"/>
      <c r="KBT2" s="228"/>
      <c r="KBU2" s="228"/>
      <c r="KBV2" s="228"/>
      <c r="KBW2" s="228"/>
      <c r="KBX2" s="228"/>
      <c r="KBY2" s="228"/>
      <c r="KBZ2" s="228"/>
      <c r="KCA2" s="228"/>
      <c r="KCB2" s="228"/>
      <c r="KCC2" s="228"/>
      <c r="KCD2" s="228"/>
      <c r="KCE2" s="228"/>
      <c r="KCF2" s="228"/>
      <c r="KCG2" s="228"/>
      <c r="KCH2" s="228"/>
      <c r="KCI2" s="228"/>
      <c r="KCJ2" s="228"/>
      <c r="KCK2" s="228"/>
      <c r="KCL2" s="228"/>
      <c r="KCM2" s="228"/>
      <c r="KCN2" s="228"/>
      <c r="KCO2" s="228"/>
      <c r="KCP2" s="228"/>
      <c r="KCQ2" s="228"/>
      <c r="KCR2" s="228"/>
      <c r="KCS2" s="228"/>
      <c r="KCT2" s="228"/>
      <c r="KCU2" s="228"/>
      <c r="KCV2" s="228"/>
      <c r="KCW2" s="228"/>
      <c r="KCX2" s="228"/>
      <c r="KCY2" s="228"/>
      <c r="KCZ2" s="228"/>
      <c r="KDA2" s="228"/>
      <c r="KDB2" s="228"/>
      <c r="KDC2" s="228"/>
      <c r="KDD2" s="228"/>
      <c r="KDE2" s="228"/>
      <c r="KDF2" s="228"/>
      <c r="KDG2" s="228"/>
      <c r="KDH2" s="228"/>
      <c r="KDI2" s="228"/>
      <c r="KDJ2" s="228"/>
      <c r="KDK2" s="228"/>
      <c r="KDL2" s="228"/>
      <c r="KDM2" s="228"/>
      <c r="KDN2" s="228"/>
      <c r="KDO2" s="228"/>
      <c r="KDP2" s="228"/>
      <c r="KDQ2" s="228"/>
      <c r="KDR2" s="228"/>
      <c r="KDS2" s="228"/>
      <c r="KDT2" s="228"/>
      <c r="KDU2" s="228"/>
      <c r="KDV2" s="228"/>
      <c r="KDW2" s="228"/>
      <c r="KDX2" s="228"/>
      <c r="KDY2" s="228"/>
      <c r="KDZ2" s="228"/>
      <c r="KEA2" s="228"/>
      <c r="KEB2" s="228"/>
      <c r="KEC2" s="228"/>
      <c r="KED2" s="228"/>
      <c r="KEE2" s="228"/>
      <c r="KEF2" s="228"/>
      <c r="KEG2" s="228"/>
      <c r="KEH2" s="228"/>
      <c r="KEI2" s="228"/>
      <c r="KEJ2" s="228"/>
      <c r="KEK2" s="228"/>
      <c r="KEL2" s="228"/>
      <c r="KEM2" s="228"/>
      <c r="KEN2" s="228"/>
      <c r="KEO2" s="228"/>
      <c r="KEP2" s="228"/>
      <c r="KEQ2" s="228"/>
      <c r="KER2" s="228"/>
      <c r="KES2" s="228"/>
      <c r="KET2" s="228"/>
      <c r="KEU2" s="228"/>
      <c r="KEV2" s="228"/>
      <c r="KEW2" s="228"/>
      <c r="KEX2" s="228"/>
      <c r="KEY2" s="228"/>
      <c r="KEZ2" s="228"/>
      <c r="KFA2" s="228"/>
      <c r="KFB2" s="228"/>
      <c r="KFC2" s="228"/>
      <c r="KFD2" s="228"/>
      <c r="KFE2" s="228"/>
      <c r="KFF2" s="228"/>
      <c r="KFG2" s="228"/>
      <c r="KFH2" s="228"/>
      <c r="KFI2" s="228"/>
      <c r="KFJ2" s="228"/>
      <c r="KFK2" s="228"/>
      <c r="KFL2" s="228"/>
      <c r="KFM2" s="228"/>
      <c r="KFN2" s="228"/>
      <c r="KFO2" s="228"/>
      <c r="KFP2" s="228"/>
      <c r="KFQ2" s="228"/>
      <c r="KFR2" s="228"/>
      <c r="KFS2" s="228"/>
      <c r="KFT2" s="228"/>
      <c r="KFU2" s="228"/>
      <c r="KFV2" s="228"/>
      <c r="KFW2" s="228"/>
      <c r="KFX2" s="228"/>
      <c r="KFY2" s="228"/>
      <c r="KFZ2" s="228"/>
      <c r="KGA2" s="228"/>
      <c r="KGB2" s="228"/>
      <c r="KGC2" s="228"/>
      <c r="KGD2" s="228"/>
      <c r="KGE2" s="228"/>
      <c r="KGF2" s="228"/>
      <c r="KGG2" s="228"/>
      <c r="KGH2" s="228"/>
      <c r="KGI2" s="228"/>
      <c r="KGJ2" s="228"/>
      <c r="KGK2" s="228"/>
      <c r="KGL2" s="228"/>
      <c r="KGM2" s="228"/>
      <c r="KGN2" s="228"/>
      <c r="KGO2" s="228"/>
      <c r="KGP2" s="228"/>
      <c r="KGQ2" s="228"/>
      <c r="KGR2" s="228"/>
      <c r="KGS2" s="228"/>
      <c r="KGT2" s="228"/>
      <c r="KGU2" s="228"/>
      <c r="KGV2" s="228"/>
      <c r="KGW2" s="228"/>
      <c r="KGX2" s="228"/>
      <c r="KGY2" s="228"/>
      <c r="KGZ2" s="228"/>
      <c r="KHA2" s="228"/>
      <c r="KHB2" s="228"/>
      <c r="KHC2" s="228"/>
      <c r="KHD2" s="228"/>
      <c r="KHE2" s="228"/>
      <c r="KHF2" s="228"/>
      <c r="KHG2" s="228"/>
      <c r="KHH2" s="228"/>
      <c r="KHI2" s="228"/>
      <c r="KHJ2" s="228"/>
      <c r="KHK2" s="228"/>
      <c r="KHL2" s="228"/>
      <c r="KHM2" s="228"/>
      <c r="KHN2" s="228"/>
      <c r="KHO2" s="228"/>
      <c r="KHP2" s="228"/>
      <c r="KHQ2" s="228"/>
      <c r="KHR2" s="228"/>
      <c r="KHS2" s="228"/>
      <c r="KHT2" s="228"/>
      <c r="KHU2" s="228"/>
      <c r="KHV2" s="228"/>
      <c r="KHW2" s="228"/>
      <c r="KHX2" s="228"/>
      <c r="KHY2" s="228"/>
      <c r="KHZ2" s="228"/>
      <c r="KIA2" s="228"/>
      <c r="KIB2" s="228"/>
      <c r="KIC2" s="228"/>
      <c r="KID2" s="228"/>
      <c r="KIE2" s="228"/>
      <c r="KIF2" s="228"/>
      <c r="KIG2" s="228"/>
      <c r="KIH2" s="228"/>
      <c r="KII2" s="228"/>
      <c r="KIJ2" s="228"/>
      <c r="KIK2" s="228"/>
      <c r="KIL2" s="228"/>
      <c r="KIM2" s="228"/>
      <c r="KIN2" s="228"/>
      <c r="KIO2" s="228"/>
      <c r="KIP2" s="228"/>
      <c r="KIQ2" s="228"/>
      <c r="KIR2" s="228"/>
      <c r="KIS2" s="228"/>
      <c r="KIT2" s="228"/>
      <c r="KIU2" s="228"/>
      <c r="KIV2" s="228"/>
      <c r="KIW2" s="228"/>
      <c r="KIX2" s="228"/>
      <c r="KIY2" s="228"/>
      <c r="KIZ2" s="228"/>
      <c r="KJA2" s="228"/>
      <c r="KJB2" s="228"/>
      <c r="KJC2" s="228"/>
      <c r="KJD2" s="228"/>
      <c r="KJE2" s="228"/>
      <c r="KJF2" s="228"/>
      <c r="KJG2" s="228"/>
      <c r="KJH2" s="228"/>
      <c r="KJI2" s="228"/>
      <c r="KJJ2" s="228"/>
      <c r="KJK2" s="228"/>
      <c r="KJL2" s="228"/>
      <c r="KJM2" s="228"/>
      <c r="KJN2" s="228"/>
      <c r="KJO2" s="228"/>
      <c r="KJP2" s="228"/>
      <c r="KJQ2" s="228"/>
      <c r="KJR2" s="228"/>
      <c r="KJS2" s="228"/>
      <c r="KJT2" s="228"/>
      <c r="KJU2" s="228"/>
      <c r="KJV2" s="228"/>
      <c r="KJW2" s="228"/>
      <c r="KJX2" s="228"/>
      <c r="KJY2" s="228"/>
      <c r="KJZ2" s="228"/>
      <c r="KKA2" s="228"/>
      <c r="KKB2" s="228"/>
      <c r="KKC2" s="228"/>
      <c r="KKD2" s="228"/>
      <c r="KKE2" s="228"/>
      <c r="KKF2" s="228"/>
      <c r="KKG2" s="228"/>
      <c r="KKH2" s="228"/>
      <c r="KKI2" s="228"/>
      <c r="KKJ2" s="228"/>
      <c r="KKK2" s="228"/>
      <c r="KKL2" s="228"/>
      <c r="KKM2" s="228"/>
      <c r="KKN2" s="228"/>
      <c r="KKO2" s="228"/>
      <c r="KKP2" s="228"/>
      <c r="KKQ2" s="228"/>
      <c r="KKR2" s="228"/>
      <c r="KKS2" s="228"/>
      <c r="KKT2" s="228"/>
      <c r="KKU2" s="228"/>
      <c r="KKV2" s="228"/>
      <c r="KKW2" s="228"/>
      <c r="KKX2" s="228"/>
      <c r="KKY2" s="228"/>
      <c r="KKZ2" s="228"/>
      <c r="KLA2" s="228"/>
      <c r="KLB2" s="228"/>
      <c r="KLC2" s="228"/>
      <c r="KLD2" s="228"/>
      <c r="KLE2" s="228"/>
      <c r="KLF2" s="228"/>
      <c r="KLG2" s="228"/>
      <c r="KLH2" s="228"/>
      <c r="KLI2" s="228"/>
      <c r="KLJ2" s="228"/>
      <c r="KLK2" s="228"/>
      <c r="KLL2" s="228"/>
      <c r="KLM2" s="228"/>
      <c r="KLN2" s="228"/>
      <c r="KLO2" s="228"/>
      <c r="KLP2" s="228"/>
      <c r="KLQ2" s="228"/>
      <c r="KLR2" s="228"/>
      <c r="KLS2" s="228"/>
      <c r="KLT2" s="228"/>
      <c r="KLU2" s="228"/>
      <c r="KLV2" s="228"/>
      <c r="KLW2" s="228"/>
      <c r="KLX2" s="228"/>
      <c r="KLY2" s="228"/>
      <c r="KLZ2" s="228"/>
      <c r="KMA2" s="228"/>
      <c r="KMB2" s="228"/>
      <c r="KMC2" s="228"/>
      <c r="KMD2" s="228"/>
      <c r="KME2" s="228"/>
      <c r="KMF2" s="228"/>
      <c r="KMG2" s="228"/>
      <c r="KMH2" s="228"/>
      <c r="KMI2" s="228"/>
      <c r="KMJ2" s="228"/>
      <c r="KMK2" s="228"/>
      <c r="KML2" s="228"/>
      <c r="KMM2" s="228"/>
      <c r="KMN2" s="228"/>
      <c r="KMO2" s="228"/>
      <c r="KMP2" s="228"/>
      <c r="KMQ2" s="228"/>
      <c r="KMR2" s="228"/>
      <c r="KMS2" s="228"/>
      <c r="KMT2" s="228"/>
      <c r="KMU2" s="228"/>
      <c r="KMV2" s="228"/>
      <c r="KMW2" s="228"/>
      <c r="KMX2" s="228"/>
      <c r="KMY2" s="228"/>
      <c r="KMZ2" s="228"/>
      <c r="KNA2" s="228"/>
      <c r="KNB2" s="228"/>
      <c r="KNC2" s="228"/>
      <c r="KND2" s="228"/>
      <c r="KNE2" s="228"/>
      <c r="KNF2" s="228"/>
      <c r="KNG2" s="228"/>
      <c r="KNH2" s="228"/>
      <c r="KNI2" s="228"/>
      <c r="KNJ2" s="228"/>
      <c r="KNK2" s="228"/>
      <c r="KNL2" s="228"/>
      <c r="KNM2" s="228"/>
      <c r="KNN2" s="228"/>
      <c r="KNO2" s="228"/>
      <c r="KNP2" s="228"/>
      <c r="KNQ2" s="228"/>
      <c r="KNR2" s="228"/>
      <c r="KNS2" s="228"/>
      <c r="KNT2" s="228"/>
      <c r="KNU2" s="228"/>
      <c r="KNV2" s="228"/>
      <c r="KNW2" s="228"/>
      <c r="KNX2" s="228"/>
      <c r="KNY2" s="228"/>
      <c r="KNZ2" s="228"/>
      <c r="KOA2" s="228"/>
      <c r="KOB2" s="228"/>
      <c r="KOC2" s="228"/>
      <c r="KOD2" s="228"/>
      <c r="KOE2" s="228"/>
      <c r="KOF2" s="228"/>
      <c r="KOG2" s="228"/>
      <c r="KOH2" s="228"/>
      <c r="KOI2" s="228"/>
      <c r="KOJ2" s="228"/>
      <c r="KOK2" s="228"/>
      <c r="KOL2" s="228"/>
      <c r="KOM2" s="228"/>
      <c r="KON2" s="228"/>
      <c r="KOO2" s="228"/>
      <c r="KOP2" s="228"/>
      <c r="KOQ2" s="228"/>
      <c r="KOR2" s="228"/>
      <c r="KOS2" s="228"/>
      <c r="KOT2" s="228"/>
      <c r="KOU2" s="228"/>
      <c r="KOV2" s="228"/>
      <c r="KOW2" s="228"/>
      <c r="KOX2" s="228"/>
      <c r="KOY2" s="228"/>
      <c r="KOZ2" s="228"/>
      <c r="KPA2" s="228"/>
      <c r="KPB2" s="228"/>
      <c r="KPC2" s="228"/>
      <c r="KPD2" s="228"/>
      <c r="KPE2" s="228"/>
      <c r="KPF2" s="228"/>
      <c r="KPG2" s="228"/>
      <c r="KPH2" s="228"/>
      <c r="KPI2" s="228"/>
      <c r="KPJ2" s="228"/>
      <c r="KPK2" s="228"/>
      <c r="KPL2" s="228"/>
      <c r="KPM2" s="228"/>
      <c r="KPN2" s="228"/>
      <c r="KPO2" s="228"/>
      <c r="KPP2" s="228"/>
      <c r="KPQ2" s="228"/>
      <c r="KPR2" s="228"/>
      <c r="KPS2" s="228"/>
      <c r="KPT2" s="228"/>
      <c r="KPU2" s="228"/>
      <c r="KPV2" s="228"/>
      <c r="KPW2" s="228"/>
      <c r="KPX2" s="228"/>
      <c r="KPY2" s="228"/>
      <c r="KPZ2" s="228"/>
      <c r="KQA2" s="228"/>
      <c r="KQB2" s="228"/>
      <c r="KQC2" s="228"/>
      <c r="KQD2" s="228"/>
      <c r="KQE2" s="228"/>
      <c r="KQF2" s="228"/>
      <c r="KQG2" s="228"/>
      <c r="KQH2" s="228"/>
      <c r="KQI2" s="228"/>
      <c r="KQJ2" s="228"/>
      <c r="KQK2" s="228"/>
      <c r="KQL2" s="228"/>
      <c r="KQM2" s="228"/>
      <c r="KQN2" s="228"/>
      <c r="KQO2" s="228"/>
      <c r="KQP2" s="228"/>
      <c r="KQQ2" s="228"/>
      <c r="KQR2" s="228"/>
      <c r="KQS2" s="228"/>
      <c r="KQT2" s="228"/>
      <c r="KQU2" s="228"/>
      <c r="KQV2" s="228"/>
      <c r="KQW2" s="228"/>
      <c r="KQX2" s="228"/>
      <c r="KQY2" s="228"/>
      <c r="KQZ2" s="228"/>
      <c r="KRA2" s="228"/>
      <c r="KRB2" s="228"/>
      <c r="KRC2" s="228"/>
      <c r="KRD2" s="228"/>
      <c r="KRE2" s="228"/>
      <c r="KRF2" s="228"/>
      <c r="KRG2" s="228"/>
      <c r="KRH2" s="228"/>
      <c r="KRI2" s="228"/>
      <c r="KRJ2" s="228"/>
      <c r="KRK2" s="228"/>
      <c r="KRL2" s="228"/>
      <c r="KRM2" s="228"/>
      <c r="KRN2" s="228"/>
      <c r="KRO2" s="228"/>
      <c r="KRP2" s="228"/>
      <c r="KRQ2" s="228"/>
      <c r="KRR2" s="228"/>
      <c r="KRS2" s="228"/>
      <c r="KRT2" s="228"/>
      <c r="KRU2" s="228"/>
      <c r="KRV2" s="228"/>
      <c r="KRW2" s="228"/>
      <c r="KRX2" s="228"/>
      <c r="KRY2" s="228"/>
      <c r="KRZ2" s="228"/>
      <c r="KSA2" s="228"/>
      <c r="KSB2" s="228"/>
      <c r="KSC2" s="228"/>
      <c r="KSD2" s="228"/>
      <c r="KSE2" s="228"/>
      <c r="KSF2" s="228"/>
      <c r="KSG2" s="228"/>
      <c r="KSH2" s="228"/>
      <c r="KSI2" s="228"/>
      <c r="KSJ2" s="228"/>
      <c r="KSK2" s="228"/>
      <c r="KSL2" s="228"/>
      <c r="KSM2" s="228"/>
      <c r="KSN2" s="228"/>
      <c r="KSO2" s="228"/>
      <c r="KSP2" s="228"/>
      <c r="KSQ2" s="228"/>
      <c r="KSR2" s="228"/>
      <c r="KSS2" s="228"/>
      <c r="KST2" s="228"/>
      <c r="KSU2" s="228"/>
      <c r="KSV2" s="228"/>
      <c r="KSW2" s="228"/>
      <c r="KSX2" s="228"/>
      <c r="KSY2" s="228"/>
      <c r="KSZ2" s="228"/>
      <c r="KTA2" s="228"/>
      <c r="KTB2" s="228"/>
      <c r="KTC2" s="228"/>
      <c r="KTD2" s="228"/>
      <c r="KTE2" s="228"/>
      <c r="KTF2" s="228"/>
      <c r="KTG2" s="228"/>
      <c r="KTH2" s="228"/>
      <c r="KTI2" s="228"/>
      <c r="KTJ2" s="228"/>
      <c r="KTK2" s="228"/>
      <c r="KTL2" s="228"/>
      <c r="KTM2" s="228"/>
      <c r="KTN2" s="228"/>
      <c r="KTO2" s="228"/>
      <c r="KTP2" s="228"/>
      <c r="KTQ2" s="228"/>
      <c r="KTR2" s="228"/>
      <c r="KTS2" s="228"/>
      <c r="KTT2" s="228"/>
      <c r="KTU2" s="228"/>
      <c r="KTV2" s="228"/>
      <c r="KTW2" s="228"/>
      <c r="KTX2" s="228"/>
      <c r="KTY2" s="228"/>
      <c r="KTZ2" s="228"/>
      <c r="KUA2" s="228"/>
      <c r="KUB2" s="228"/>
      <c r="KUC2" s="228"/>
      <c r="KUD2" s="228"/>
      <c r="KUE2" s="228"/>
      <c r="KUF2" s="228"/>
      <c r="KUG2" s="228"/>
      <c r="KUH2" s="228"/>
      <c r="KUI2" s="228"/>
      <c r="KUJ2" s="228"/>
      <c r="KUK2" s="228"/>
      <c r="KUL2" s="228"/>
      <c r="KUM2" s="228"/>
      <c r="KUN2" s="228"/>
      <c r="KUO2" s="228"/>
      <c r="KUP2" s="228"/>
      <c r="KUQ2" s="228"/>
      <c r="KUR2" s="228"/>
      <c r="KUS2" s="228"/>
      <c r="KUT2" s="228"/>
      <c r="KUU2" s="228"/>
      <c r="KUV2" s="228"/>
      <c r="KUW2" s="228"/>
      <c r="KUX2" s="228"/>
      <c r="KUY2" s="228"/>
      <c r="KUZ2" s="228"/>
      <c r="KVA2" s="228"/>
      <c r="KVB2" s="228"/>
      <c r="KVC2" s="228"/>
      <c r="KVD2" s="228"/>
      <c r="KVE2" s="228"/>
      <c r="KVF2" s="228"/>
      <c r="KVG2" s="228"/>
      <c r="KVH2" s="228"/>
      <c r="KVI2" s="228"/>
      <c r="KVJ2" s="228"/>
      <c r="KVK2" s="228"/>
      <c r="KVL2" s="228"/>
      <c r="KVM2" s="228"/>
      <c r="KVN2" s="228"/>
      <c r="KVO2" s="228"/>
      <c r="KVP2" s="228"/>
      <c r="KVQ2" s="228"/>
      <c r="KVR2" s="228"/>
      <c r="KVS2" s="228"/>
      <c r="KVT2" s="228"/>
      <c r="KVU2" s="228"/>
      <c r="KVV2" s="228"/>
      <c r="KVW2" s="228"/>
      <c r="KVX2" s="228"/>
      <c r="KVY2" s="228"/>
      <c r="KVZ2" s="228"/>
      <c r="KWA2" s="228"/>
      <c r="KWB2" s="228"/>
      <c r="KWC2" s="228"/>
      <c r="KWD2" s="228"/>
      <c r="KWE2" s="228"/>
      <c r="KWF2" s="228"/>
      <c r="KWG2" s="228"/>
      <c r="KWH2" s="228"/>
      <c r="KWI2" s="228"/>
      <c r="KWJ2" s="228"/>
      <c r="KWK2" s="228"/>
      <c r="KWL2" s="228"/>
      <c r="KWM2" s="228"/>
      <c r="KWN2" s="228"/>
      <c r="KWO2" s="228"/>
      <c r="KWP2" s="228"/>
      <c r="KWQ2" s="228"/>
      <c r="KWR2" s="228"/>
      <c r="KWS2" s="228"/>
      <c r="KWT2" s="228"/>
      <c r="KWU2" s="228"/>
      <c r="KWV2" s="228"/>
      <c r="KWW2" s="228"/>
      <c r="KWX2" s="228"/>
      <c r="KWY2" s="228"/>
      <c r="KWZ2" s="228"/>
      <c r="KXA2" s="228"/>
      <c r="KXB2" s="228"/>
      <c r="KXC2" s="228"/>
      <c r="KXD2" s="228"/>
      <c r="KXE2" s="228"/>
      <c r="KXF2" s="228"/>
      <c r="KXG2" s="228"/>
      <c r="KXH2" s="228"/>
      <c r="KXI2" s="228"/>
      <c r="KXJ2" s="228"/>
      <c r="KXK2" s="228"/>
      <c r="KXL2" s="228"/>
      <c r="KXM2" s="228"/>
      <c r="KXN2" s="228"/>
      <c r="KXO2" s="228"/>
      <c r="KXP2" s="228"/>
      <c r="KXQ2" s="228"/>
      <c r="KXR2" s="228"/>
      <c r="KXS2" s="228"/>
      <c r="KXT2" s="228"/>
      <c r="KXU2" s="228"/>
      <c r="KXV2" s="228"/>
      <c r="KXW2" s="228"/>
      <c r="KXX2" s="228"/>
      <c r="KXY2" s="228"/>
      <c r="KXZ2" s="228"/>
      <c r="KYA2" s="228"/>
      <c r="KYB2" s="228"/>
      <c r="KYC2" s="228"/>
      <c r="KYD2" s="228"/>
      <c r="KYE2" s="228"/>
      <c r="KYF2" s="228"/>
      <c r="KYG2" s="228"/>
      <c r="KYH2" s="228"/>
      <c r="KYI2" s="228"/>
      <c r="KYJ2" s="228"/>
      <c r="KYK2" s="228"/>
      <c r="KYL2" s="228"/>
      <c r="KYM2" s="228"/>
      <c r="KYN2" s="228"/>
      <c r="KYO2" s="228"/>
      <c r="KYP2" s="228"/>
      <c r="KYQ2" s="228"/>
      <c r="KYR2" s="228"/>
      <c r="KYS2" s="228"/>
      <c r="KYT2" s="228"/>
      <c r="KYU2" s="228"/>
      <c r="KYV2" s="228"/>
      <c r="KYW2" s="228"/>
      <c r="KYX2" s="228"/>
      <c r="KYY2" s="228"/>
      <c r="KYZ2" s="228"/>
      <c r="KZA2" s="228"/>
      <c r="KZB2" s="228"/>
      <c r="KZC2" s="228"/>
      <c r="KZD2" s="228"/>
      <c r="KZE2" s="228"/>
      <c r="KZF2" s="228"/>
      <c r="KZG2" s="228"/>
      <c r="KZH2" s="228"/>
      <c r="KZI2" s="228"/>
      <c r="KZJ2" s="228"/>
      <c r="KZK2" s="228"/>
      <c r="KZL2" s="228"/>
      <c r="KZM2" s="228"/>
      <c r="KZN2" s="228"/>
      <c r="KZO2" s="228"/>
      <c r="KZP2" s="228"/>
      <c r="KZQ2" s="228"/>
      <c r="KZR2" s="228"/>
      <c r="KZS2" s="228"/>
      <c r="KZT2" s="228"/>
      <c r="KZU2" s="228"/>
      <c r="KZV2" s="228"/>
      <c r="KZW2" s="228"/>
      <c r="KZX2" s="228"/>
      <c r="KZY2" s="228"/>
      <c r="KZZ2" s="228"/>
      <c r="LAA2" s="228"/>
      <c r="LAB2" s="228"/>
      <c r="LAC2" s="228"/>
      <c r="LAD2" s="228"/>
      <c r="LAE2" s="228"/>
      <c r="LAF2" s="228"/>
      <c r="LAG2" s="228"/>
      <c r="LAH2" s="228"/>
      <c r="LAI2" s="228"/>
      <c r="LAJ2" s="228"/>
      <c r="LAK2" s="228"/>
      <c r="LAL2" s="228"/>
      <c r="LAM2" s="228"/>
      <c r="LAN2" s="228"/>
      <c r="LAO2" s="228"/>
      <c r="LAP2" s="228"/>
      <c r="LAQ2" s="228"/>
      <c r="LAR2" s="228"/>
      <c r="LAS2" s="228"/>
      <c r="LAT2" s="228"/>
      <c r="LAU2" s="228"/>
      <c r="LAV2" s="228"/>
      <c r="LAW2" s="228"/>
      <c r="LAX2" s="228"/>
      <c r="LAY2" s="228"/>
      <c r="LAZ2" s="228"/>
      <c r="LBA2" s="228"/>
      <c r="LBB2" s="228"/>
      <c r="LBC2" s="228"/>
      <c r="LBD2" s="228"/>
      <c r="LBE2" s="228"/>
      <c r="LBF2" s="228"/>
      <c r="LBG2" s="228"/>
      <c r="LBH2" s="228"/>
      <c r="LBI2" s="228"/>
      <c r="LBJ2" s="228"/>
      <c r="LBK2" s="228"/>
      <c r="LBL2" s="228"/>
      <c r="LBM2" s="228"/>
      <c r="LBN2" s="228"/>
      <c r="LBO2" s="228"/>
      <c r="LBP2" s="228"/>
      <c r="LBQ2" s="228"/>
      <c r="LBR2" s="228"/>
      <c r="LBS2" s="228"/>
      <c r="LBT2" s="228"/>
      <c r="LBU2" s="228"/>
      <c r="LBV2" s="228"/>
      <c r="LBW2" s="228"/>
      <c r="LBX2" s="228"/>
      <c r="LBY2" s="228"/>
      <c r="LBZ2" s="228"/>
      <c r="LCA2" s="228"/>
      <c r="LCB2" s="228"/>
      <c r="LCC2" s="228"/>
      <c r="LCD2" s="228"/>
      <c r="LCE2" s="228"/>
      <c r="LCF2" s="228"/>
      <c r="LCG2" s="228"/>
      <c r="LCH2" s="228"/>
      <c r="LCI2" s="228"/>
      <c r="LCJ2" s="228"/>
      <c r="LCK2" s="228"/>
      <c r="LCL2" s="228"/>
      <c r="LCM2" s="228"/>
      <c r="LCN2" s="228"/>
      <c r="LCO2" s="228"/>
      <c r="LCP2" s="228"/>
      <c r="LCQ2" s="228"/>
      <c r="LCR2" s="228"/>
      <c r="LCS2" s="228"/>
      <c r="LCT2" s="228"/>
      <c r="LCU2" s="228"/>
      <c r="LCV2" s="228"/>
      <c r="LCW2" s="228"/>
      <c r="LCX2" s="228"/>
      <c r="LCY2" s="228"/>
      <c r="LCZ2" s="228"/>
      <c r="LDA2" s="228"/>
      <c r="LDB2" s="228"/>
      <c r="LDC2" s="228"/>
      <c r="LDD2" s="228"/>
      <c r="LDE2" s="228"/>
      <c r="LDF2" s="228"/>
      <c r="LDG2" s="228"/>
      <c r="LDH2" s="228"/>
      <c r="LDI2" s="228"/>
      <c r="LDJ2" s="228"/>
      <c r="LDK2" s="228"/>
      <c r="LDL2" s="228"/>
      <c r="LDM2" s="228"/>
      <c r="LDN2" s="228"/>
      <c r="LDO2" s="228"/>
      <c r="LDP2" s="228"/>
      <c r="LDQ2" s="228"/>
      <c r="LDR2" s="228"/>
      <c r="LDS2" s="228"/>
      <c r="LDT2" s="228"/>
      <c r="LDU2" s="228"/>
      <c r="LDV2" s="228"/>
      <c r="LDW2" s="228"/>
      <c r="LDX2" s="228"/>
      <c r="LDY2" s="228"/>
      <c r="LDZ2" s="228"/>
      <c r="LEA2" s="228"/>
      <c r="LEB2" s="228"/>
      <c r="LEC2" s="228"/>
      <c r="LED2" s="228"/>
      <c r="LEE2" s="228"/>
      <c r="LEF2" s="228"/>
      <c r="LEG2" s="228"/>
      <c r="LEH2" s="228"/>
      <c r="LEI2" s="228"/>
      <c r="LEJ2" s="228"/>
      <c r="LEK2" s="228"/>
      <c r="LEL2" s="228"/>
      <c r="LEM2" s="228"/>
      <c r="LEN2" s="228"/>
      <c r="LEO2" s="228"/>
      <c r="LEP2" s="228"/>
      <c r="LEQ2" s="228"/>
      <c r="LER2" s="228"/>
      <c r="LES2" s="228"/>
      <c r="LET2" s="228"/>
      <c r="LEU2" s="228"/>
      <c r="LEV2" s="228"/>
      <c r="LEW2" s="228"/>
      <c r="LEX2" s="228"/>
      <c r="LEY2" s="228"/>
      <c r="LEZ2" s="228"/>
      <c r="LFA2" s="228"/>
      <c r="LFB2" s="228"/>
      <c r="LFC2" s="228"/>
      <c r="LFD2" s="228"/>
      <c r="LFE2" s="228"/>
      <c r="LFF2" s="228"/>
      <c r="LFG2" s="228"/>
      <c r="LFH2" s="228"/>
      <c r="LFI2" s="228"/>
      <c r="LFJ2" s="228"/>
      <c r="LFK2" s="228"/>
      <c r="LFL2" s="228"/>
      <c r="LFM2" s="228"/>
      <c r="LFN2" s="228"/>
      <c r="LFO2" s="228"/>
      <c r="LFP2" s="228"/>
      <c r="LFQ2" s="228"/>
      <c r="LFR2" s="228"/>
      <c r="LFS2" s="228"/>
      <c r="LFT2" s="228"/>
      <c r="LFU2" s="228"/>
      <c r="LFV2" s="228"/>
      <c r="LFW2" s="228"/>
      <c r="LFX2" s="228"/>
      <c r="LFY2" s="228"/>
      <c r="LFZ2" s="228"/>
      <c r="LGA2" s="228"/>
      <c r="LGB2" s="228"/>
      <c r="LGC2" s="228"/>
      <c r="LGD2" s="228"/>
      <c r="LGE2" s="228"/>
      <c r="LGF2" s="228"/>
      <c r="LGG2" s="228"/>
      <c r="LGH2" s="228"/>
      <c r="LGI2" s="228"/>
      <c r="LGJ2" s="228"/>
      <c r="LGK2" s="228"/>
      <c r="LGL2" s="228"/>
      <c r="LGM2" s="228"/>
      <c r="LGN2" s="228"/>
      <c r="LGO2" s="228"/>
      <c r="LGP2" s="228"/>
      <c r="LGQ2" s="228"/>
      <c r="LGR2" s="228"/>
      <c r="LGS2" s="228"/>
      <c r="LGT2" s="228"/>
      <c r="LGU2" s="228"/>
      <c r="LGV2" s="228"/>
      <c r="LGW2" s="228"/>
      <c r="LGX2" s="228"/>
      <c r="LGY2" s="228"/>
      <c r="LGZ2" s="228"/>
      <c r="LHA2" s="228"/>
      <c r="LHB2" s="228"/>
      <c r="LHC2" s="228"/>
      <c r="LHD2" s="228"/>
      <c r="LHE2" s="228"/>
      <c r="LHF2" s="228"/>
      <c r="LHG2" s="228"/>
      <c r="LHH2" s="228"/>
      <c r="LHI2" s="228"/>
      <c r="LHJ2" s="228"/>
      <c r="LHK2" s="228"/>
      <c r="LHL2" s="228"/>
      <c r="LHM2" s="228"/>
      <c r="LHN2" s="228"/>
      <c r="LHO2" s="228"/>
      <c r="LHP2" s="228"/>
      <c r="LHQ2" s="228"/>
      <c r="LHR2" s="228"/>
      <c r="LHS2" s="228"/>
      <c r="LHT2" s="228"/>
      <c r="LHU2" s="228"/>
      <c r="LHV2" s="228"/>
      <c r="LHW2" s="228"/>
      <c r="LHX2" s="228"/>
      <c r="LHY2" s="228"/>
      <c r="LHZ2" s="228"/>
      <c r="LIA2" s="228"/>
      <c r="LIB2" s="228"/>
      <c r="LIC2" s="228"/>
      <c r="LID2" s="228"/>
      <c r="LIE2" s="228"/>
      <c r="LIF2" s="228"/>
      <c r="LIG2" s="228"/>
      <c r="LIH2" s="228"/>
      <c r="LII2" s="228"/>
      <c r="LIJ2" s="228"/>
      <c r="LIK2" s="228"/>
      <c r="LIL2" s="228"/>
      <c r="LIM2" s="228"/>
      <c r="LIN2" s="228"/>
      <c r="LIO2" s="228"/>
      <c r="LIP2" s="228"/>
      <c r="LIQ2" s="228"/>
      <c r="LIR2" s="228"/>
      <c r="LIS2" s="228"/>
      <c r="LIT2" s="228"/>
      <c r="LIU2" s="228"/>
      <c r="LIV2" s="228"/>
      <c r="LIW2" s="228"/>
      <c r="LIX2" s="228"/>
      <c r="LIY2" s="228"/>
      <c r="LIZ2" s="228"/>
      <c r="LJA2" s="228"/>
      <c r="LJB2" s="228"/>
      <c r="LJC2" s="228"/>
      <c r="LJD2" s="228"/>
      <c r="LJE2" s="228"/>
      <c r="LJF2" s="228"/>
      <c r="LJG2" s="228"/>
      <c r="LJH2" s="228"/>
      <c r="LJI2" s="228"/>
      <c r="LJJ2" s="228"/>
      <c r="LJK2" s="228"/>
      <c r="LJL2" s="228"/>
      <c r="LJM2" s="228"/>
      <c r="LJN2" s="228"/>
      <c r="LJO2" s="228"/>
      <c r="LJP2" s="228"/>
      <c r="LJQ2" s="228"/>
      <c r="LJR2" s="228"/>
      <c r="LJS2" s="228"/>
      <c r="LJT2" s="228"/>
      <c r="LJU2" s="228"/>
      <c r="LJV2" s="228"/>
      <c r="LJW2" s="228"/>
      <c r="LJX2" s="228"/>
      <c r="LJY2" s="228"/>
      <c r="LJZ2" s="228"/>
      <c r="LKA2" s="228"/>
      <c r="LKB2" s="228"/>
      <c r="LKC2" s="228"/>
      <c r="LKD2" s="228"/>
      <c r="LKE2" s="228"/>
      <c r="LKF2" s="228"/>
      <c r="LKG2" s="228"/>
      <c r="LKH2" s="228"/>
      <c r="LKI2" s="228"/>
      <c r="LKJ2" s="228"/>
      <c r="LKK2" s="228"/>
      <c r="LKL2" s="228"/>
      <c r="LKM2" s="228"/>
      <c r="LKN2" s="228"/>
      <c r="LKO2" s="228"/>
      <c r="LKP2" s="228"/>
      <c r="LKQ2" s="228"/>
      <c r="LKR2" s="228"/>
      <c r="LKS2" s="228"/>
      <c r="LKT2" s="228"/>
      <c r="LKU2" s="228"/>
      <c r="LKV2" s="228"/>
      <c r="LKW2" s="228"/>
      <c r="LKX2" s="228"/>
      <c r="LKY2" s="228"/>
      <c r="LKZ2" s="228"/>
      <c r="LLA2" s="228"/>
      <c r="LLB2" s="228"/>
      <c r="LLC2" s="228"/>
      <c r="LLD2" s="228"/>
      <c r="LLE2" s="228"/>
      <c r="LLF2" s="228"/>
      <c r="LLG2" s="228"/>
      <c r="LLH2" s="228"/>
      <c r="LLI2" s="228"/>
      <c r="LLJ2" s="228"/>
      <c r="LLK2" s="228"/>
      <c r="LLL2" s="228"/>
      <c r="LLM2" s="228"/>
      <c r="LLN2" s="228"/>
      <c r="LLO2" s="228"/>
      <c r="LLP2" s="228"/>
      <c r="LLQ2" s="228"/>
      <c r="LLR2" s="228"/>
      <c r="LLS2" s="228"/>
      <c r="LLT2" s="228"/>
      <c r="LLU2" s="228"/>
      <c r="LLV2" s="228"/>
      <c r="LLW2" s="228"/>
      <c r="LLX2" s="228"/>
      <c r="LLY2" s="228"/>
      <c r="LLZ2" s="228"/>
      <c r="LMA2" s="228"/>
      <c r="LMB2" s="228"/>
      <c r="LMC2" s="228"/>
      <c r="LMD2" s="228"/>
      <c r="LME2" s="228"/>
      <c r="LMF2" s="228"/>
      <c r="LMG2" s="228"/>
      <c r="LMH2" s="228"/>
      <c r="LMI2" s="228"/>
      <c r="LMJ2" s="228"/>
      <c r="LMK2" s="228"/>
      <c r="LML2" s="228"/>
      <c r="LMM2" s="228"/>
      <c r="LMN2" s="228"/>
      <c r="LMO2" s="228"/>
      <c r="LMP2" s="228"/>
      <c r="LMQ2" s="228"/>
      <c r="LMR2" s="228"/>
      <c r="LMS2" s="228"/>
      <c r="LMT2" s="228"/>
      <c r="LMU2" s="228"/>
      <c r="LMV2" s="228"/>
      <c r="LMW2" s="228"/>
      <c r="LMX2" s="228"/>
      <c r="LMY2" s="228"/>
      <c r="LMZ2" s="228"/>
      <c r="LNA2" s="228"/>
      <c r="LNB2" s="228"/>
      <c r="LNC2" s="228"/>
      <c r="LND2" s="228"/>
      <c r="LNE2" s="228"/>
      <c r="LNF2" s="228"/>
      <c r="LNG2" s="228"/>
      <c r="LNH2" s="228"/>
      <c r="LNI2" s="228"/>
      <c r="LNJ2" s="228"/>
      <c r="LNK2" s="228"/>
      <c r="LNL2" s="228"/>
      <c r="LNM2" s="228"/>
      <c r="LNN2" s="228"/>
      <c r="LNO2" s="228"/>
      <c r="LNP2" s="228"/>
      <c r="LNQ2" s="228"/>
      <c r="LNR2" s="228"/>
      <c r="LNS2" s="228"/>
      <c r="LNT2" s="228"/>
      <c r="LNU2" s="228"/>
      <c r="LNV2" s="228"/>
      <c r="LNW2" s="228"/>
      <c r="LNX2" s="228"/>
      <c r="LNY2" s="228"/>
      <c r="LNZ2" s="228"/>
      <c r="LOA2" s="228"/>
      <c r="LOB2" s="228"/>
      <c r="LOC2" s="228"/>
      <c r="LOD2" s="228"/>
      <c r="LOE2" s="228"/>
      <c r="LOF2" s="228"/>
      <c r="LOG2" s="228"/>
      <c r="LOH2" s="228"/>
      <c r="LOI2" s="228"/>
      <c r="LOJ2" s="228"/>
      <c r="LOK2" s="228"/>
      <c r="LOL2" s="228"/>
      <c r="LOM2" s="228"/>
      <c r="LON2" s="228"/>
      <c r="LOO2" s="228"/>
      <c r="LOP2" s="228"/>
      <c r="LOQ2" s="228"/>
      <c r="LOR2" s="228"/>
      <c r="LOS2" s="228"/>
      <c r="LOT2" s="228"/>
      <c r="LOU2" s="228"/>
      <c r="LOV2" s="228"/>
      <c r="LOW2" s="228"/>
      <c r="LOX2" s="228"/>
      <c r="LOY2" s="228"/>
      <c r="LOZ2" s="228"/>
      <c r="LPA2" s="228"/>
      <c r="LPB2" s="228"/>
      <c r="LPC2" s="228"/>
      <c r="LPD2" s="228"/>
      <c r="LPE2" s="228"/>
      <c r="LPF2" s="228"/>
      <c r="LPG2" s="228"/>
      <c r="LPH2" s="228"/>
      <c r="LPI2" s="228"/>
      <c r="LPJ2" s="228"/>
      <c r="LPK2" s="228"/>
      <c r="LPL2" s="228"/>
      <c r="LPM2" s="228"/>
      <c r="LPN2" s="228"/>
      <c r="LPO2" s="228"/>
      <c r="LPP2" s="228"/>
      <c r="LPQ2" s="228"/>
      <c r="LPR2" s="228"/>
      <c r="LPS2" s="228"/>
      <c r="LPT2" s="228"/>
      <c r="LPU2" s="228"/>
      <c r="LPV2" s="228"/>
      <c r="LPW2" s="228"/>
      <c r="LPX2" s="228"/>
      <c r="LPY2" s="228"/>
      <c r="LPZ2" s="228"/>
      <c r="LQA2" s="228"/>
      <c r="LQB2" s="228"/>
      <c r="LQC2" s="228"/>
      <c r="LQD2" s="228"/>
      <c r="LQE2" s="228"/>
      <c r="LQF2" s="228"/>
      <c r="LQG2" s="228"/>
      <c r="LQH2" s="228"/>
      <c r="LQI2" s="228"/>
      <c r="LQJ2" s="228"/>
      <c r="LQK2" s="228"/>
      <c r="LQL2" s="228"/>
      <c r="LQM2" s="228"/>
      <c r="LQN2" s="228"/>
      <c r="LQO2" s="228"/>
      <c r="LQP2" s="228"/>
      <c r="LQQ2" s="228"/>
      <c r="LQR2" s="228"/>
      <c r="LQS2" s="228"/>
      <c r="LQT2" s="228"/>
      <c r="LQU2" s="228"/>
      <c r="LQV2" s="228"/>
      <c r="LQW2" s="228"/>
      <c r="LQX2" s="228"/>
      <c r="LQY2" s="228"/>
      <c r="LQZ2" s="228"/>
      <c r="LRA2" s="228"/>
      <c r="LRB2" s="228"/>
      <c r="LRC2" s="228"/>
      <c r="LRD2" s="228"/>
      <c r="LRE2" s="228"/>
      <c r="LRF2" s="228"/>
      <c r="LRG2" s="228"/>
      <c r="LRH2" s="228"/>
      <c r="LRI2" s="228"/>
      <c r="LRJ2" s="228"/>
      <c r="LRK2" s="228"/>
      <c r="LRL2" s="228"/>
      <c r="LRM2" s="228"/>
      <c r="LRN2" s="228"/>
      <c r="LRO2" s="228"/>
      <c r="LRP2" s="228"/>
      <c r="LRQ2" s="228"/>
      <c r="LRR2" s="228"/>
      <c r="LRS2" s="228"/>
      <c r="LRT2" s="228"/>
      <c r="LRU2" s="228"/>
      <c r="LRV2" s="228"/>
      <c r="LRW2" s="228"/>
      <c r="LRX2" s="228"/>
      <c r="LRY2" s="228"/>
      <c r="LRZ2" s="228"/>
      <c r="LSA2" s="228"/>
      <c r="LSB2" s="228"/>
      <c r="LSC2" s="228"/>
      <c r="LSD2" s="228"/>
      <c r="LSE2" s="228"/>
      <c r="LSF2" s="228"/>
      <c r="LSG2" s="228"/>
      <c r="LSH2" s="228"/>
      <c r="LSI2" s="228"/>
      <c r="LSJ2" s="228"/>
      <c r="LSK2" s="228"/>
      <c r="LSL2" s="228"/>
      <c r="LSM2" s="228"/>
      <c r="LSN2" s="228"/>
      <c r="LSO2" s="228"/>
      <c r="LSP2" s="228"/>
      <c r="LSQ2" s="228"/>
      <c r="LSR2" s="228"/>
      <c r="LSS2" s="228"/>
      <c r="LST2" s="228"/>
      <c r="LSU2" s="228"/>
      <c r="LSV2" s="228"/>
      <c r="LSW2" s="228"/>
      <c r="LSX2" s="228"/>
      <c r="LSY2" s="228"/>
      <c r="LSZ2" s="228"/>
      <c r="LTA2" s="228"/>
      <c r="LTB2" s="228"/>
      <c r="LTC2" s="228"/>
      <c r="LTD2" s="228"/>
      <c r="LTE2" s="228"/>
      <c r="LTF2" s="228"/>
      <c r="LTG2" s="228"/>
      <c r="LTH2" s="228"/>
      <c r="LTI2" s="228"/>
      <c r="LTJ2" s="228"/>
      <c r="LTK2" s="228"/>
      <c r="LTL2" s="228"/>
      <c r="LTM2" s="228"/>
      <c r="LTN2" s="228"/>
      <c r="LTO2" s="228"/>
      <c r="LTP2" s="228"/>
      <c r="LTQ2" s="228"/>
      <c r="LTR2" s="228"/>
      <c r="LTS2" s="228"/>
      <c r="LTT2" s="228"/>
      <c r="LTU2" s="228"/>
      <c r="LTV2" s="228"/>
      <c r="LTW2" s="228"/>
      <c r="LTX2" s="228"/>
      <c r="LTY2" s="228"/>
      <c r="LTZ2" s="228"/>
      <c r="LUA2" s="228"/>
      <c r="LUB2" s="228"/>
      <c r="LUC2" s="228"/>
      <c r="LUD2" s="228"/>
      <c r="LUE2" s="228"/>
      <c r="LUF2" s="228"/>
      <c r="LUG2" s="228"/>
      <c r="LUH2" s="228"/>
      <c r="LUI2" s="228"/>
      <c r="LUJ2" s="228"/>
      <c r="LUK2" s="228"/>
      <c r="LUL2" s="228"/>
      <c r="LUM2" s="228"/>
      <c r="LUN2" s="228"/>
      <c r="LUO2" s="228"/>
      <c r="LUP2" s="228"/>
      <c r="LUQ2" s="228"/>
      <c r="LUR2" s="228"/>
      <c r="LUS2" s="228"/>
      <c r="LUT2" s="228"/>
      <c r="LUU2" s="228"/>
      <c r="LUV2" s="228"/>
      <c r="LUW2" s="228"/>
      <c r="LUX2" s="228"/>
      <c r="LUY2" s="228"/>
      <c r="LUZ2" s="228"/>
      <c r="LVA2" s="228"/>
      <c r="LVB2" s="228"/>
      <c r="LVC2" s="228"/>
      <c r="LVD2" s="228"/>
      <c r="LVE2" s="228"/>
      <c r="LVF2" s="228"/>
      <c r="LVG2" s="228"/>
      <c r="LVH2" s="228"/>
      <c r="LVI2" s="228"/>
      <c r="LVJ2" s="228"/>
      <c r="LVK2" s="228"/>
      <c r="LVL2" s="228"/>
      <c r="LVM2" s="228"/>
      <c r="LVN2" s="228"/>
      <c r="LVO2" s="228"/>
      <c r="LVP2" s="228"/>
      <c r="LVQ2" s="228"/>
      <c r="LVR2" s="228"/>
      <c r="LVS2" s="228"/>
      <c r="LVT2" s="228"/>
      <c r="LVU2" s="228"/>
      <c r="LVV2" s="228"/>
      <c r="LVW2" s="228"/>
      <c r="LVX2" s="228"/>
      <c r="LVY2" s="228"/>
      <c r="LVZ2" s="228"/>
      <c r="LWA2" s="228"/>
      <c r="LWB2" s="228"/>
      <c r="LWC2" s="228"/>
      <c r="LWD2" s="228"/>
      <c r="LWE2" s="228"/>
      <c r="LWF2" s="228"/>
      <c r="LWG2" s="228"/>
      <c r="LWH2" s="228"/>
      <c r="LWI2" s="228"/>
      <c r="LWJ2" s="228"/>
      <c r="LWK2" s="228"/>
      <c r="LWL2" s="228"/>
      <c r="LWM2" s="228"/>
      <c r="LWN2" s="228"/>
      <c r="LWO2" s="228"/>
      <c r="LWP2" s="228"/>
      <c r="LWQ2" s="228"/>
      <c r="LWR2" s="228"/>
      <c r="LWS2" s="228"/>
      <c r="LWT2" s="228"/>
      <c r="LWU2" s="228"/>
      <c r="LWV2" s="228"/>
      <c r="LWW2" s="228"/>
      <c r="LWX2" s="228"/>
      <c r="LWY2" s="228"/>
      <c r="LWZ2" s="228"/>
      <c r="LXA2" s="228"/>
      <c r="LXB2" s="228"/>
      <c r="LXC2" s="228"/>
      <c r="LXD2" s="228"/>
      <c r="LXE2" s="228"/>
      <c r="LXF2" s="228"/>
      <c r="LXG2" s="228"/>
      <c r="LXH2" s="228"/>
      <c r="LXI2" s="228"/>
      <c r="LXJ2" s="228"/>
      <c r="LXK2" s="228"/>
      <c r="LXL2" s="228"/>
      <c r="LXM2" s="228"/>
      <c r="LXN2" s="228"/>
      <c r="LXO2" s="228"/>
      <c r="LXP2" s="228"/>
      <c r="LXQ2" s="228"/>
      <c r="LXR2" s="228"/>
      <c r="LXS2" s="228"/>
      <c r="LXT2" s="228"/>
      <c r="LXU2" s="228"/>
      <c r="LXV2" s="228"/>
      <c r="LXW2" s="228"/>
      <c r="LXX2" s="228"/>
      <c r="LXY2" s="228"/>
      <c r="LXZ2" s="228"/>
      <c r="LYA2" s="228"/>
      <c r="LYB2" s="228"/>
      <c r="LYC2" s="228"/>
      <c r="LYD2" s="228"/>
      <c r="LYE2" s="228"/>
      <c r="LYF2" s="228"/>
      <c r="LYG2" s="228"/>
      <c r="LYH2" s="228"/>
      <c r="LYI2" s="228"/>
      <c r="LYJ2" s="228"/>
      <c r="LYK2" s="228"/>
      <c r="LYL2" s="228"/>
      <c r="LYM2" s="228"/>
      <c r="LYN2" s="228"/>
      <c r="LYO2" s="228"/>
      <c r="LYP2" s="228"/>
      <c r="LYQ2" s="228"/>
      <c r="LYR2" s="228"/>
      <c r="LYS2" s="228"/>
      <c r="LYT2" s="228"/>
      <c r="LYU2" s="228"/>
      <c r="LYV2" s="228"/>
      <c r="LYW2" s="228"/>
      <c r="LYX2" s="228"/>
      <c r="LYY2" s="228"/>
      <c r="LYZ2" s="228"/>
      <c r="LZA2" s="228"/>
      <c r="LZB2" s="228"/>
      <c r="LZC2" s="228"/>
      <c r="LZD2" s="228"/>
      <c r="LZE2" s="228"/>
      <c r="LZF2" s="228"/>
      <c r="LZG2" s="228"/>
      <c r="LZH2" s="228"/>
      <c r="LZI2" s="228"/>
      <c r="LZJ2" s="228"/>
      <c r="LZK2" s="228"/>
      <c r="LZL2" s="228"/>
      <c r="LZM2" s="228"/>
      <c r="LZN2" s="228"/>
      <c r="LZO2" s="228"/>
      <c r="LZP2" s="228"/>
      <c r="LZQ2" s="228"/>
      <c r="LZR2" s="228"/>
      <c r="LZS2" s="228"/>
      <c r="LZT2" s="228"/>
      <c r="LZU2" s="228"/>
      <c r="LZV2" s="228"/>
      <c r="LZW2" s="228"/>
      <c r="LZX2" s="228"/>
      <c r="LZY2" s="228"/>
      <c r="LZZ2" s="228"/>
      <c r="MAA2" s="228"/>
      <c r="MAB2" s="228"/>
      <c r="MAC2" s="228"/>
      <c r="MAD2" s="228"/>
      <c r="MAE2" s="228"/>
      <c r="MAF2" s="228"/>
      <c r="MAG2" s="228"/>
      <c r="MAH2" s="228"/>
      <c r="MAI2" s="228"/>
      <c r="MAJ2" s="228"/>
      <c r="MAK2" s="228"/>
      <c r="MAL2" s="228"/>
      <c r="MAM2" s="228"/>
      <c r="MAN2" s="228"/>
      <c r="MAO2" s="228"/>
      <c r="MAP2" s="228"/>
      <c r="MAQ2" s="228"/>
      <c r="MAR2" s="228"/>
      <c r="MAS2" s="228"/>
      <c r="MAT2" s="228"/>
      <c r="MAU2" s="228"/>
      <c r="MAV2" s="228"/>
      <c r="MAW2" s="228"/>
      <c r="MAX2" s="228"/>
      <c r="MAY2" s="228"/>
      <c r="MAZ2" s="228"/>
      <c r="MBA2" s="228"/>
      <c r="MBB2" s="228"/>
      <c r="MBC2" s="228"/>
      <c r="MBD2" s="228"/>
      <c r="MBE2" s="228"/>
      <c r="MBF2" s="228"/>
      <c r="MBG2" s="228"/>
      <c r="MBH2" s="228"/>
      <c r="MBI2" s="228"/>
      <c r="MBJ2" s="228"/>
      <c r="MBK2" s="228"/>
      <c r="MBL2" s="228"/>
      <c r="MBM2" s="228"/>
      <c r="MBN2" s="228"/>
      <c r="MBO2" s="228"/>
      <c r="MBP2" s="228"/>
      <c r="MBQ2" s="228"/>
      <c r="MBR2" s="228"/>
      <c r="MBS2" s="228"/>
      <c r="MBT2" s="228"/>
      <c r="MBU2" s="228"/>
      <c r="MBV2" s="228"/>
      <c r="MBW2" s="228"/>
      <c r="MBX2" s="228"/>
      <c r="MBY2" s="228"/>
      <c r="MBZ2" s="228"/>
      <c r="MCA2" s="228"/>
      <c r="MCB2" s="228"/>
      <c r="MCC2" s="228"/>
      <c r="MCD2" s="228"/>
      <c r="MCE2" s="228"/>
      <c r="MCF2" s="228"/>
      <c r="MCG2" s="228"/>
      <c r="MCH2" s="228"/>
      <c r="MCI2" s="228"/>
      <c r="MCJ2" s="228"/>
      <c r="MCK2" s="228"/>
      <c r="MCL2" s="228"/>
      <c r="MCM2" s="228"/>
      <c r="MCN2" s="228"/>
      <c r="MCO2" s="228"/>
      <c r="MCP2" s="228"/>
      <c r="MCQ2" s="228"/>
      <c r="MCR2" s="228"/>
      <c r="MCS2" s="228"/>
      <c r="MCT2" s="228"/>
      <c r="MCU2" s="228"/>
      <c r="MCV2" s="228"/>
      <c r="MCW2" s="228"/>
      <c r="MCX2" s="228"/>
      <c r="MCY2" s="228"/>
      <c r="MCZ2" s="228"/>
      <c r="MDA2" s="228"/>
      <c r="MDB2" s="228"/>
      <c r="MDC2" s="228"/>
      <c r="MDD2" s="228"/>
      <c r="MDE2" s="228"/>
      <c r="MDF2" s="228"/>
      <c r="MDG2" s="228"/>
      <c r="MDH2" s="228"/>
      <c r="MDI2" s="228"/>
      <c r="MDJ2" s="228"/>
      <c r="MDK2" s="228"/>
      <c r="MDL2" s="228"/>
      <c r="MDM2" s="228"/>
      <c r="MDN2" s="228"/>
      <c r="MDO2" s="228"/>
      <c r="MDP2" s="228"/>
      <c r="MDQ2" s="228"/>
      <c r="MDR2" s="228"/>
      <c r="MDS2" s="228"/>
      <c r="MDT2" s="228"/>
      <c r="MDU2" s="228"/>
      <c r="MDV2" s="228"/>
      <c r="MDW2" s="228"/>
      <c r="MDX2" s="228"/>
      <c r="MDY2" s="228"/>
      <c r="MDZ2" s="228"/>
      <c r="MEA2" s="228"/>
      <c r="MEB2" s="228"/>
      <c r="MEC2" s="228"/>
      <c r="MED2" s="228"/>
      <c r="MEE2" s="228"/>
      <c r="MEF2" s="228"/>
      <c r="MEG2" s="228"/>
      <c r="MEH2" s="228"/>
      <c r="MEI2" s="228"/>
      <c r="MEJ2" s="228"/>
      <c r="MEK2" s="228"/>
      <c r="MEL2" s="228"/>
      <c r="MEM2" s="228"/>
      <c r="MEN2" s="228"/>
      <c r="MEO2" s="228"/>
      <c r="MEP2" s="228"/>
      <c r="MEQ2" s="228"/>
      <c r="MER2" s="228"/>
      <c r="MES2" s="228"/>
      <c r="MET2" s="228"/>
      <c r="MEU2" s="228"/>
      <c r="MEV2" s="228"/>
      <c r="MEW2" s="228"/>
      <c r="MEX2" s="228"/>
      <c r="MEY2" s="228"/>
      <c r="MEZ2" s="228"/>
      <c r="MFA2" s="228"/>
      <c r="MFB2" s="228"/>
      <c r="MFC2" s="228"/>
      <c r="MFD2" s="228"/>
      <c r="MFE2" s="228"/>
      <c r="MFF2" s="228"/>
      <c r="MFG2" s="228"/>
      <c r="MFH2" s="228"/>
      <c r="MFI2" s="228"/>
      <c r="MFJ2" s="228"/>
      <c r="MFK2" s="228"/>
      <c r="MFL2" s="228"/>
      <c r="MFM2" s="228"/>
      <c r="MFN2" s="228"/>
      <c r="MFO2" s="228"/>
      <c r="MFP2" s="228"/>
      <c r="MFQ2" s="228"/>
      <c r="MFR2" s="228"/>
      <c r="MFS2" s="228"/>
      <c r="MFT2" s="228"/>
      <c r="MFU2" s="228"/>
      <c r="MFV2" s="228"/>
      <c r="MFW2" s="228"/>
      <c r="MFX2" s="228"/>
      <c r="MFY2" s="228"/>
      <c r="MFZ2" s="228"/>
      <c r="MGA2" s="228"/>
      <c r="MGB2" s="228"/>
      <c r="MGC2" s="228"/>
      <c r="MGD2" s="228"/>
      <c r="MGE2" s="228"/>
      <c r="MGF2" s="228"/>
      <c r="MGG2" s="228"/>
      <c r="MGH2" s="228"/>
      <c r="MGI2" s="228"/>
      <c r="MGJ2" s="228"/>
      <c r="MGK2" s="228"/>
      <c r="MGL2" s="228"/>
      <c r="MGM2" s="228"/>
      <c r="MGN2" s="228"/>
      <c r="MGO2" s="228"/>
      <c r="MGP2" s="228"/>
      <c r="MGQ2" s="228"/>
      <c r="MGR2" s="228"/>
      <c r="MGS2" s="228"/>
      <c r="MGT2" s="228"/>
      <c r="MGU2" s="228"/>
      <c r="MGV2" s="228"/>
      <c r="MGW2" s="228"/>
      <c r="MGX2" s="228"/>
      <c r="MGY2" s="228"/>
      <c r="MGZ2" s="228"/>
      <c r="MHA2" s="228"/>
      <c r="MHB2" s="228"/>
      <c r="MHC2" s="228"/>
      <c r="MHD2" s="228"/>
      <c r="MHE2" s="228"/>
      <c r="MHF2" s="228"/>
      <c r="MHG2" s="228"/>
      <c r="MHH2" s="228"/>
      <c r="MHI2" s="228"/>
      <c r="MHJ2" s="228"/>
      <c r="MHK2" s="228"/>
      <c r="MHL2" s="228"/>
      <c r="MHM2" s="228"/>
      <c r="MHN2" s="228"/>
      <c r="MHO2" s="228"/>
      <c r="MHP2" s="228"/>
      <c r="MHQ2" s="228"/>
      <c r="MHR2" s="228"/>
      <c r="MHS2" s="228"/>
      <c r="MHT2" s="228"/>
      <c r="MHU2" s="228"/>
      <c r="MHV2" s="228"/>
      <c r="MHW2" s="228"/>
      <c r="MHX2" s="228"/>
      <c r="MHY2" s="228"/>
      <c r="MHZ2" s="228"/>
      <c r="MIA2" s="228"/>
      <c r="MIB2" s="228"/>
      <c r="MIC2" s="228"/>
      <c r="MID2" s="228"/>
      <c r="MIE2" s="228"/>
      <c r="MIF2" s="228"/>
      <c r="MIG2" s="228"/>
      <c r="MIH2" s="228"/>
      <c r="MII2" s="228"/>
      <c r="MIJ2" s="228"/>
      <c r="MIK2" s="228"/>
      <c r="MIL2" s="228"/>
      <c r="MIM2" s="228"/>
      <c r="MIN2" s="228"/>
      <c r="MIO2" s="228"/>
      <c r="MIP2" s="228"/>
      <c r="MIQ2" s="228"/>
      <c r="MIR2" s="228"/>
      <c r="MIS2" s="228"/>
      <c r="MIT2" s="228"/>
      <c r="MIU2" s="228"/>
      <c r="MIV2" s="228"/>
      <c r="MIW2" s="228"/>
      <c r="MIX2" s="228"/>
      <c r="MIY2" s="228"/>
      <c r="MIZ2" s="228"/>
      <c r="MJA2" s="228"/>
      <c r="MJB2" s="228"/>
      <c r="MJC2" s="228"/>
      <c r="MJD2" s="228"/>
      <c r="MJE2" s="228"/>
      <c r="MJF2" s="228"/>
      <c r="MJG2" s="228"/>
      <c r="MJH2" s="228"/>
      <c r="MJI2" s="228"/>
      <c r="MJJ2" s="228"/>
      <c r="MJK2" s="228"/>
      <c r="MJL2" s="228"/>
      <c r="MJM2" s="228"/>
      <c r="MJN2" s="228"/>
      <c r="MJO2" s="228"/>
      <c r="MJP2" s="228"/>
      <c r="MJQ2" s="228"/>
      <c r="MJR2" s="228"/>
      <c r="MJS2" s="228"/>
      <c r="MJT2" s="228"/>
      <c r="MJU2" s="228"/>
      <c r="MJV2" s="228"/>
      <c r="MJW2" s="228"/>
      <c r="MJX2" s="228"/>
      <c r="MJY2" s="228"/>
      <c r="MJZ2" s="228"/>
      <c r="MKA2" s="228"/>
      <c r="MKB2" s="228"/>
      <c r="MKC2" s="228"/>
      <c r="MKD2" s="228"/>
      <c r="MKE2" s="228"/>
      <c r="MKF2" s="228"/>
      <c r="MKG2" s="228"/>
      <c r="MKH2" s="228"/>
      <c r="MKI2" s="228"/>
      <c r="MKJ2" s="228"/>
      <c r="MKK2" s="228"/>
      <c r="MKL2" s="228"/>
      <c r="MKM2" s="228"/>
      <c r="MKN2" s="228"/>
      <c r="MKO2" s="228"/>
      <c r="MKP2" s="228"/>
      <c r="MKQ2" s="228"/>
      <c r="MKR2" s="228"/>
      <c r="MKS2" s="228"/>
      <c r="MKT2" s="228"/>
      <c r="MKU2" s="228"/>
      <c r="MKV2" s="228"/>
      <c r="MKW2" s="228"/>
      <c r="MKX2" s="228"/>
      <c r="MKY2" s="228"/>
      <c r="MKZ2" s="228"/>
      <c r="MLA2" s="228"/>
      <c r="MLB2" s="228"/>
      <c r="MLC2" s="228"/>
      <c r="MLD2" s="228"/>
      <c r="MLE2" s="228"/>
      <c r="MLF2" s="228"/>
      <c r="MLG2" s="228"/>
      <c r="MLH2" s="228"/>
      <c r="MLI2" s="228"/>
      <c r="MLJ2" s="228"/>
      <c r="MLK2" s="228"/>
      <c r="MLL2" s="228"/>
      <c r="MLM2" s="228"/>
      <c r="MLN2" s="228"/>
      <c r="MLO2" s="228"/>
      <c r="MLP2" s="228"/>
      <c r="MLQ2" s="228"/>
      <c r="MLR2" s="228"/>
      <c r="MLS2" s="228"/>
      <c r="MLT2" s="228"/>
      <c r="MLU2" s="228"/>
      <c r="MLV2" s="228"/>
      <c r="MLW2" s="228"/>
      <c r="MLX2" s="228"/>
      <c r="MLY2" s="228"/>
      <c r="MLZ2" s="228"/>
      <c r="MMA2" s="228"/>
      <c r="MMB2" s="228"/>
      <c r="MMC2" s="228"/>
      <c r="MMD2" s="228"/>
      <c r="MME2" s="228"/>
      <c r="MMF2" s="228"/>
      <c r="MMG2" s="228"/>
      <c r="MMH2" s="228"/>
      <c r="MMI2" s="228"/>
      <c r="MMJ2" s="228"/>
      <c r="MMK2" s="228"/>
      <c r="MML2" s="228"/>
      <c r="MMM2" s="228"/>
      <c r="MMN2" s="228"/>
      <c r="MMO2" s="228"/>
      <c r="MMP2" s="228"/>
      <c r="MMQ2" s="228"/>
      <c r="MMR2" s="228"/>
      <c r="MMS2" s="228"/>
      <c r="MMT2" s="228"/>
      <c r="MMU2" s="228"/>
      <c r="MMV2" s="228"/>
      <c r="MMW2" s="228"/>
      <c r="MMX2" s="228"/>
      <c r="MMY2" s="228"/>
      <c r="MMZ2" s="228"/>
      <c r="MNA2" s="228"/>
      <c r="MNB2" s="228"/>
      <c r="MNC2" s="228"/>
      <c r="MND2" s="228"/>
      <c r="MNE2" s="228"/>
      <c r="MNF2" s="228"/>
      <c r="MNG2" s="228"/>
      <c r="MNH2" s="228"/>
      <c r="MNI2" s="228"/>
      <c r="MNJ2" s="228"/>
      <c r="MNK2" s="228"/>
      <c r="MNL2" s="228"/>
      <c r="MNM2" s="228"/>
      <c r="MNN2" s="228"/>
      <c r="MNO2" s="228"/>
      <c r="MNP2" s="228"/>
      <c r="MNQ2" s="228"/>
      <c r="MNR2" s="228"/>
      <c r="MNS2" s="228"/>
      <c r="MNT2" s="228"/>
      <c r="MNU2" s="228"/>
      <c r="MNV2" s="228"/>
      <c r="MNW2" s="228"/>
      <c r="MNX2" s="228"/>
      <c r="MNY2" s="228"/>
      <c r="MNZ2" s="228"/>
      <c r="MOA2" s="228"/>
      <c r="MOB2" s="228"/>
      <c r="MOC2" s="228"/>
      <c r="MOD2" s="228"/>
      <c r="MOE2" s="228"/>
      <c r="MOF2" s="228"/>
      <c r="MOG2" s="228"/>
      <c r="MOH2" s="228"/>
      <c r="MOI2" s="228"/>
      <c r="MOJ2" s="228"/>
      <c r="MOK2" s="228"/>
      <c r="MOL2" s="228"/>
      <c r="MOM2" s="228"/>
      <c r="MON2" s="228"/>
      <c r="MOO2" s="228"/>
      <c r="MOP2" s="228"/>
      <c r="MOQ2" s="228"/>
      <c r="MOR2" s="228"/>
      <c r="MOS2" s="228"/>
      <c r="MOT2" s="228"/>
      <c r="MOU2" s="228"/>
      <c r="MOV2" s="228"/>
      <c r="MOW2" s="228"/>
      <c r="MOX2" s="228"/>
      <c r="MOY2" s="228"/>
      <c r="MOZ2" s="228"/>
      <c r="MPA2" s="228"/>
      <c r="MPB2" s="228"/>
      <c r="MPC2" s="228"/>
      <c r="MPD2" s="228"/>
      <c r="MPE2" s="228"/>
      <c r="MPF2" s="228"/>
      <c r="MPG2" s="228"/>
      <c r="MPH2" s="228"/>
      <c r="MPI2" s="228"/>
      <c r="MPJ2" s="228"/>
      <c r="MPK2" s="228"/>
      <c r="MPL2" s="228"/>
      <c r="MPM2" s="228"/>
      <c r="MPN2" s="228"/>
      <c r="MPO2" s="228"/>
      <c r="MPP2" s="228"/>
      <c r="MPQ2" s="228"/>
      <c r="MPR2" s="228"/>
      <c r="MPS2" s="228"/>
      <c r="MPT2" s="228"/>
      <c r="MPU2" s="228"/>
      <c r="MPV2" s="228"/>
      <c r="MPW2" s="228"/>
      <c r="MPX2" s="228"/>
      <c r="MPY2" s="228"/>
      <c r="MPZ2" s="228"/>
      <c r="MQA2" s="228"/>
      <c r="MQB2" s="228"/>
      <c r="MQC2" s="228"/>
      <c r="MQD2" s="228"/>
      <c r="MQE2" s="228"/>
      <c r="MQF2" s="228"/>
      <c r="MQG2" s="228"/>
      <c r="MQH2" s="228"/>
      <c r="MQI2" s="228"/>
      <c r="MQJ2" s="228"/>
      <c r="MQK2" s="228"/>
      <c r="MQL2" s="228"/>
      <c r="MQM2" s="228"/>
      <c r="MQN2" s="228"/>
      <c r="MQO2" s="228"/>
      <c r="MQP2" s="228"/>
      <c r="MQQ2" s="228"/>
      <c r="MQR2" s="228"/>
      <c r="MQS2" s="228"/>
      <c r="MQT2" s="228"/>
      <c r="MQU2" s="228"/>
      <c r="MQV2" s="228"/>
      <c r="MQW2" s="228"/>
      <c r="MQX2" s="228"/>
      <c r="MQY2" s="228"/>
      <c r="MQZ2" s="228"/>
      <c r="MRA2" s="228"/>
      <c r="MRB2" s="228"/>
      <c r="MRC2" s="228"/>
      <c r="MRD2" s="228"/>
      <c r="MRE2" s="228"/>
      <c r="MRF2" s="228"/>
      <c r="MRG2" s="228"/>
      <c r="MRH2" s="228"/>
      <c r="MRI2" s="228"/>
      <c r="MRJ2" s="228"/>
      <c r="MRK2" s="228"/>
      <c r="MRL2" s="228"/>
      <c r="MRM2" s="228"/>
      <c r="MRN2" s="228"/>
      <c r="MRO2" s="228"/>
      <c r="MRP2" s="228"/>
      <c r="MRQ2" s="228"/>
      <c r="MRR2" s="228"/>
      <c r="MRS2" s="228"/>
      <c r="MRT2" s="228"/>
      <c r="MRU2" s="228"/>
      <c r="MRV2" s="228"/>
      <c r="MRW2" s="228"/>
      <c r="MRX2" s="228"/>
      <c r="MRY2" s="228"/>
      <c r="MRZ2" s="228"/>
      <c r="MSA2" s="228"/>
      <c r="MSB2" s="228"/>
      <c r="MSC2" s="228"/>
      <c r="MSD2" s="228"/>
      <c r="MSE2" s="228"/>
      <c r="MSF2" s="228"/>
      <c r="MSG2" s="228"/>
      <c r="MSH2" s="228"/>
      <c r="MSI2" s="228"/>
      <c r="MSJ2" s="228"/>
      <c r="MSK2" s="228"/>
      <c r="MSL2" s="228"/>
      <c r="MSM2" s="228"/>
      <c r="MSN2" s="228"/>
      <c r="MSO2" s="228"/>
      <c r="MSP2" s="228"/>
      <c r="MSQ2" s="228"/>
      <c r="MSR2" s="228"/>
      <c r="MSS2" s="228"/>
      <c r="MST2" s="228"/>
      <c r="MSU2" s="228"/>
      <c r="MSV2" s="228"/>
      <c r="MSW2" s="228"/>
      <c r="MSX2" s="228"/>
      <c r="MSY2" s="228"/>
      <c r="MSZ2" s="228"/>
      <c r="MTA2" s="228"/>
      <c r="MTB2" s="228"/>
      <c r="MTC2" s="228"/>
      <c r="MTD2" s="228"/>
      <c r="MTE2" s="228"/>
      <c r="MTF2" s="228"/>
      <c r="MTG2" s="228"/>
      <c r="MTH2" s="228"/>
      <c r="MTI2" s="228"/>
      <c r="MTJ2" s="228"/>
      <c r="MTK2" s="228"/>
      <c r="MTL2" s="228"/>
      <c r="MTM2" s="228"/>
      <c r="MTN2" s="228"/>
      <c r="MTO2" s="228"/>
      <c r="MTP2" s="228"/>
      <c r="MTQ2" s="228"/>
      <c r="MTR2" s="228"/>
      <c r="MTS2" s="228"/>
      <c r="MTT2" s="228"/>
      <c r="MTU2" s="228"/>
      <c r="MTV2" s="228"/>
      <c r="MTW2" s="228"/>
      <c r="MTX2" s="228"/>
      <c r="MTY2" s="228"/>
      <c r="MTZ2" s="228"/>
      <c r="MUA2" s="228"/>
      <c r="MUB2" s="228"/>
      <c r="MUC2" s="228"/>
      <c r="MUD2" s="228"/>
      <c r="MUE2" s="228"/>
      <c r="MUF2" s="228"/>
      <c r="MUG2" s="228"/>
      <c r="MUH2" s="228"/>
      <c r="MUI2" s="228"/>
      <c r="MUJ2" s="228"/>
      <c r="MUK2" s="228"/>
      <c r="MUL2" s="228"/>
      <c r="MUM2" s="228"/>
      <c r="MUN2" s="228"/>
      <c r="MUO2" s="228"/>
      <c r="MUP2" s="228"/>
      <c r="MUQ2" s="228"/>
      <c r="MUR2" s="228"/>
      <c r="MUS2" s="228"/>
      <c r="MUT2" s="228"/>
      <c r="MUU2" s="228"/>
      <c r="MUV2" s="228"/>
      <c r="MUW2" s="228"/>
      <c r="MUX2" s="228"/>
      <c r="MUY2" s="228"/>
      <c r="MUZ2" s="228"/>
      <c r="MVA2" s="228"/>
      <c r="MVB2" s="228"/>
      <c r="MVC2" s="228"/>
      <c r="MVD2" s="228"/>
      <c r="MVE2" s="228"/>
      <c r="MVF2" s="228"/>
      <c r="MVG2" s="228"/>
      <c r="MVH2" s="228"/>
      <c r="MVI2" s="228"/>
      <c r="MVJ2" s="228"/>
      <c r="MVK2" s="228"/>
      <c r="MVL2" s="228"/>
      <c r="MVM2" s="228"/>
      <c r="MVN2" s="228"/>
      <c r="MVO2" s="228"/>
      <c r="MVP2" s="228"/>
      <c r="MVQ2" s="228"/>
      <c r="MVR2" s="228"/>
      <c r="MVS2" s="228"/>
      <c r="MVT2" s="228"/>
      <c r="MVU2" s="228"/>
      <c r="MVV2" s="228"/>
      <c r="MVW2" s="228"/>
      <c r="MVX2" s="228"/>
      <c r="MVY2" s="228"/>
      <c r="MVZ2" s="228"/>
      <c r="MWA2" s="228"/>
      <c r="MWB2" s="228"/>
      <c r="MWC2" s="228"/>
      <c r="MWD2" s="228"/>
      <c r="MWE2" s="228"/>
      <c r="MWF2" s="228"/>
      <c r="MWG2" s="228"/>
      <c r="MWH2" s="228"/>
      <c r="MWI2" s="228"/>
      <c r="MWJ2" s="228"/>
      <c r="MWK2" s="228"/>
      <c r="MWL2" s="228"/>
      <c r="MWM2" s="228"/>
      <c r="MWN2" s="228"/>
      <c r="MWO2" s="228"/>
      <c r="MWP2" s="228"/>
      <c r="MWQ2" s="228"/>
      <c r="MWR2" s="228"/>
      <c r="MWS2" s="228"/>
      <c r="MWT2" s="228"/>
      <c r="MWU2" s="228"/>
      <c r="MWV2" s="228"/>
      <c r="MWW2" s="228"/>
      <c r="MWX2" s="228"/>
      <c r="MWY2" s="228"/>
      <c r="MWZ2" s="228"/>
      <c r="MXA2" s="228"/>
      <c r="MXB2" s="228"/>
      <c r="MXC2" s="228"/>
      <c r="MXD2" s="228"/>
      <c r="MXE2" s="228"/>
      <c r="MXF2" s="228"/>
      <c r="MXG2" s="228"/>
      <c r="MXH2" s="228"/>
      <c r="MXI2" s="228"/>
      <c r="MXJ2" s="228"/>
      <c r="MXK2" s="228"/>
      <c r="MXL2" s="228"/>
      <c r="MXM2" s="228"/>
      <c r="MXN2" s="228"/>
      <c r="MXO2" s="228"/>
      <c r="MXP2" s="228"/>
      <c r="MXQ2" s="228"/>
      <c r="MXR2" s="228"/>
      <c r="MXS2" s="228"/>
      <c r="MXT2" s="228"/>
      <c r="MXU2" s="228"/>
      <c r="MXV2" s="228"/>
      <c r="MXW2" s="228"/>
      <c r="MXX2" s="228"/>
      <c r="MXY2" s="228"/>
      <c r="MXZ2" s="228"/>
      <c r="MYA2" s="228"/>
      <c r="MYB2" s="228"/>
      <c r="MYC2" s="228"/>
      <c r="MYD2" s="228"/>
      <c r="MYE2" s="228"/>
      <c r="MYF2" s="228"/>
      <c r="MYG2" s="228"/>
      <c r="MYH2" s="228"/>
      <c r="MYI2" s="228"/>
      <c r="MYJ2" s="228"/>
      <c r="MYK2" s="228"/>
      <c r="MYL2" s="228"/>
      <c r="MYM2" s="228"/>
      <c r="MYN2" s="228"/>
      <c r="MYO2" s="228"/>
      <c r="MYP2" s="228"/>
      <c r="MYQ2" s="228"/>
      <c r="MYR2" s="228"/>
      <c r="MYS2" s="228"/>
      <c r="MYT2" s="228"/>
      <c r="MYU2" s="228"/>
      <c r="MYV2" s="228"/>
      <c r="MYW2" s="228"/>
      <c r="MYX2" s="228"/>
      <c r="MYY2" s="228"/>
      <c r="MYZ2" s="228"/>
      <c r="MZA2" s="228"/>
      <c r="MZB2" s="228"/>
      <c r="MZC2" s="228"/>
      <c r="MZD2" s="228"/>
      <c r="MZE2" s="228"/>
      <c r="MZF2" s="228"/>
      <c r="MZG2" s="228"/>
      <c r="MZH2" s="228"/>
      <c r="MZI2" s="228"/>
      <c r="MZJ2" s="228"/>
      <c r="MZK2" s="228"/>
      <c r="MZL2" s="228"/>
      <c r="MZM2" s="228"/>
      <c r="MZN2" s="228"/>
      <c r="MZO2" s="228"/>
      <c r="MZP2" s="228"/>
      <c r="MZQ2" s="228"/>
      <c r="MZR2" s="228"/>
      <c r="MZS2" s="228"/>
      <c r="MZT2" s="228"/>
      <c r="MZU2" s="228"/>
      <c r="MZV2" s="228"/>
      <c r="MZW2" s="228"/>
      <c r="MZX2" s="228"/>
      <c r="MZY2" s="228"/>
      <c r="MZZ2" s="228"/>
      <c r="NAA2" s="228"/>
      <c r="NAB2" s="228"/>
      <c r="NAC2" s="228"/>
      <c r="NAD2" s="228"/>
      <c r="NAE2" s="228"/>
      <c r="NAF2" s="228"/>
      <c r="NAG2" s="228"/>
      <c r="NAH2" s="228"/>
      <c r="NAI2" s="228"/>
      <c r="NAJ2" s="228"/>
      <c r="NAK2" s="228"/>
      <c r="NAL2" s="228"/>
      <c r="NAM2" s="228"/>
      <c r="NAN2" s="228"/>
      <c r="NAO2" s="228"/>
      <c r="NAP2" s="228"/>
      <c r="NAQ2" s="228"/>
      <c r="NAR2" s="228"/>
      <c r="NAS2" s="228"/>
      <c r="NAT2" s="228"/>
      <c r="NAU2" s="228"/>
      <c r="NAV2" s="228"/>
      <c r="NAW2" s="228"/>
      <c r="NAX2" s="228"/>
      <c r="NAY2" s="228"/>
      <c r="NAZ2" s="228"/>
      <c r="NBA2" s="228"/>
      <c r="NBB2" s="228"/>
      <c r="NBC2" s="228"/>
      <c r="NBD2" s="228"/>
      <c r="NBE2" s="228"/>
      <c r="NBF2" s="228"/>
      <c r="NBG2" s="228"/>
      <c r="NBH2" s="228"/>
      <c r="NBI2" s="228"/>
      <c r="NBJ2" s="228"/>
      <c r="NBK2" s="228"/>
      <c r="NBL2" s="228"/>
      <c r="NBM2" s="228"/>
      <c r="NBN2" s="228"/>
      <c r="NBO2" s="228"/>
      <c r="NBP2" s="228"/>
      <c r="NBQ2" s="228"/>
      <c r="NBR2" s="228"/>
      <c r="NBS2" s="228"/>
      <c r="NBT2" s="228"/>
      <c r="NBU2" s="228"/>
      <c r="NBV2" s="228"/>
      <c r="NBW2" s="228"/>
      <c r="NBX2" s="228"/>
      <c r="NBY2" s="228"/>
      <c r="NBZ2" s="228"/>
      <c r="NCA2" s="228"/>
      <c r="NCB2" s="228"/>
      <c r="NCC2" s="228"/>
      <c r="NCD2" s="228"/>
      <c r="NCE2" s="228"/>
      <c r="NCF2" s="228"/>
      <c r="NCG2" s="228"/>
      <c r="NCH2" s="228"/>
      <c r="NCI2" s="228"/>
      <c r="NCJ2" s="228"/>
      <c r="NCK2" s="228"/>
      <c r="NCL2" s="228"/>
      <c r="NCM2" s="228"/>
      <c r="NCN2" s="228"/>
      <c r="NCO2" s="228"/>
      <c r="NCP2" s="228"/>
      <c r="NCQ2" s="228"/>
      <c r="NCR2" s="228"/>
      <c r="NCS2" s="228"/>
      <c r="NCT2" s="228"/>
      <c r="NCU2" s="228"/>
      <c r="NCV2" s="228"/>
      <c r="NCW2" s="228"/>
      <c r="NCX2" s="228"/>
      <c r="NCY2" s="228"/>
      <c r="NCZ2" s="228"/>
      <c r="NDA2" s="228"/>
      <c r="NDB2" s="228"/>
      <c r="NDC2" s="228"/>
      <c r="NDD2" s="228"/>
      <c r="NDE2" s="228"/>
      <c r="NDF2" s="228"/>
      <c r="NDG2" s="228"/>
      <c r="NDH2" s="228"/>
      <c r="NDI2" s="228"/>
      <c r="NDJ2" s="228"/>
      <c r="NDK2" s="228"/>
      <c r="NDL2" s="228"/>
      <c r="NDM2" s="228"/>
      <c r="NDN2" s="228"/>
      <c r="NDO2" s="228"/>
      <c r="NDP2" s="228"/>
      <c r="NDQ2" s="228"/>
      <c r="NDR2" s="228"/>
      <c r="NDS2" s="228"/>
      <c r="NDT2" s="228"/>
      <c r="NDU2" s="228"/>
      <c r="NDV2" s="228"/>
      <c r="NDW2" s="228"/>
      <c r="NDX2" s="228"/>
      <c r="NDY2" s="228"/>
      <c r="NDZ2" s="228"/>
      <c r="NEA2" s="228"/>
      <c r="NEB2" s="228"/>
      <c r="NEC2" s="228"/>
      <c r="NED2" s="228"/>
      <c r="NEE2" s="228"/>
      <c r="NEF2" s="228"/>
      <c r="NEG2" s="228"/>
      <c r="NEH2" s="228"/>
      <c r="NEI2" s="228"/>
      <c r="NEJ2" s="228"/>
      <c r="NEK2" s="228"/>
      <c r="NEL2" s="228"/>
      <c r="NEM2" s="228"/>
      <c r="NEN2" s="228"/>
      <c r="NEO2" s="228"/>
      <c r="NEP2" s="228"/>
      <c r="NEQ2" s="228"/>
      <c r="NER2" s="228"/>
      <c r="NES2" s="228"/>
      <c r="NET2" s="228"/>
      <c r="NEU2" s="228"/>
      <c r="NEV2" s="228"/>
      <c r="NEW2" s="228"/>
      <c r="NEX2" s="228"/>
      <c r="NEY2" s="228"/>
      <c r="NEZ2" s="228"/>
      <c r="NFA2" s="228"/>
      <c r="NFB2" s="228"/>
      <c r="NFC2" s="228"/>
      <c r="NFD2" s="228"/>
      <c r="NFE2" s="228"/>
      <c r="NFF2" s="228"/>
      <c r="NFG2" s="228"/>
      <c r="NFH2" s="228"/>
      <c r="NFI2" s="228"/>
      <c r="NFJ2" s="228"/>
      <c r="NFK2" s="228"/>
      <c r="NFL2" s="228"/>
      <c r="NFM2" s="228"/>
      <c r="NFN2" s="228"/>
      <c r="NFO2" s="228"/>
      <c r="NFP2" s="228"/>
      <c r="NFQ2" s="228"/>
      <c r="NFR2" s="228"/>
      <c r="NFS2" s="228"/>
      <c r="NFT2" s="228"/>
      <c r="NFU2" s="228"/>
      <c r="NFV2" s="228"/>
      <c r="NFW2" s="228"/>
      <c r="NFX2" s="228"/>
      <c r="NFY2" s="228"/>
      <c r="NFZ2" s="228"/>
      <c r="NGA2" s="228"/>
      <c r="NGB2" s="228"/>
      <c r="NGC2" s="228"/>
      <c r="NGD2" s="228"/>
      <c r="NGE2" s="228"/>
      <c r="NGF2" s="228"/>
      <c r="NGG2" s="228"/>
      <c r="NGH2" s="228"/>
      <c r="NGI2" s="228"/>
      <c r="NGJ2" s="228"/>
      <c r="NGK2" s="228"/>
      <c r="NGL2" s="228"/>
      <c r="NGM2" s="228"/>
      <c r="NGN2" s="228"/>
      <c r="NGO2" s="228"/>
      <c r="NGP2" s="228"/>
      <c r="NGQ2" s="228"/>
      <c r="NGR2" s="228"/>
      <c r="NGS2" s="228"/>
      <c r="NGT2" s="228"/>
      <c r="NGU2" s="228"/>
      <c r="NGV2" s="228"/>
      <c r="NGW2" s="228"/>
      <c r="NGX2" s="228"/>
      <c r="NGY2" s="228"/>
      <c r="NGZ2" s="228"/>
      <c r="NHA2" s="228"/>
      <c r="NHB2" s="228"/>
      <c r="NHC2" s="228"/>
      <c r="NHD2" s="228"/>
      <c r="NHE2" s="228"/>
      <c r="NHF2" s="228"/>
      <c r="NHG2" s="228"/>
      <c r="NHH2" s="228"/>
      <c r="NHI2" s="228"/>
      <c r="NHJ2" s="228"/>
      <c r="NHK2" s="228"/>
      <c r="NHL2" s="228"/>
      <c r="NHM2" s="228"/>
      <c r="NHN2" s="228"/>
      <c r="NHO2" s="228"/>
      <c r="NHP2" s="228"/>
      <c r="NHQ2" s="228"/>
      <c r="NHR2" s="228"/>
      <c r="NHS2" s="228"/>
      <c r="NHT2" s="228"/>
      <c r="NHU2" s="228"/>
      <c r="NHV2" s="228"/>
      <c r="NHW2" s="228"/>
      <c r="NHX2" s="228"/>
      <c r="NHY2" s="228"/>
      <c r="NHZ2" s="228"/>
      <c r="NIA2" s="228"/>
      <c r="NIB2" s="228"/>
      <c r="NIC2" s="228"/>
      <c r="NID2" s="228"/>
      <c r="NIE2" s="228"/>
      <c r="NIF2" s="228"/>
      <c r="NIG2" s="228"/>
      <c r="NIH2" s="228"/>
      <c r="NII2" s="228"/>
      <c r="NIJ2" s="228"/>
      <c r="NIK2" s="228"/>
      <c r="NIL2" s="228"/>
      <c r="NIM2" s="228"/>
      <c r="NIN2" s="228"/>
      <c r="NIO2" s="228"/>
      <c r="NIP2" s="228"/>
      <c r="NIQ2" s="228"/>
      <c r="NIR2" s="228"/>
      <c r="NIS2" s="228"/>
      <c r="NIT2" s="228"/>
      <c r="NIU2" s="228"/>
      <c r="NIV2" s="228"/>
      <c r="NIW2" s="228"/>
      <c r="NIX2" s="228"/>
      <c r="NIY2" s="228"/>
      <c r="NIZ2" s="228"/>
      <c r="NJA2" s="228"/>
      <c r="NJB2" s="228"/>
      <c r="NJC2" s="228"/>
      <c r="NJD2" s="228"/>
      <c r="NJE2" s="228"/>
      <c r="NJF2" s="228"/>
      <c r="NJG2" s="228"/>
      <c r="NJH2" s="228"/>
      <c r="NJI2" s="228"/>
      <c r="NJJ2" s="228"/>
      <c r="NJK2" s="228"/>
      <c r="NJL2" s="228"/>
      <c r="NJM2" s="228"/>
      <c r="NJN2" s="228"/>
      <c r="NJO2" s="228"/>
      <c r="NJP2" s="228"/>
      <c r="NJQ2" s="228"/>
      <c r="NJR2" s="228"/>
      <c r="NJS2" s="228"/>
      <c r="NJT2" s="228"/>
      <c r="NJU2" s="228"/>
      <c r="NJV2" s="228"/>
      <c r="NJW2" s="228"/>
      <c r="NJX2" s="228"/>
      <c r="NJY2" s="228"/>
      <c r="NJZ2" s="228"/>
      <c r="NKA2" s="228"/>
      <c r="NKB2" s="228"/>
      <c r="NKC2" s="228"/>
      <c r="NKD2" s="228"/>
      <c r="NKE2" s="228"/>
      <c r="NKF2" s="228"/>
      <c r="NKG2" s="228"/>
      <c r="NKH2" s="228"/>
      <c r="NKI2" s="228"/>
      <c r="NKJ2" s="228"/>
      <c r="NKK2" s="228"/>
      <c r="NKL2" s="228"/>
      <c r="NKM2" s="228"/>
      <c r="NKN2" s="228"/>
      <c r="NKO2" s="228"/>
      <c r="NKP2" s="228"/>
      <c r="NKQ2" s="228"/>
      <c r="NKR2" s="228"/>
      <c r="NKS2" s="228"/>
      <c r="NKT2" s="228"/>
      <c r="NKU2" s="228"/>
      <c r="NKV2" s="228"/>
      <c r="NKW2" s="228"/>
      <c r="NKX2" s="228"/>
      <c r="NKY2" s="228"/>
      <c r="NKZ2" s="228"/>
      <c r="NLA2" s="228"/>
      <c r="NLB2" s="228"/>
      <c r="NLC2" s="228"/>
      <c r="NLD2" s="228"/>
      <c r="NLE2" s="228"/>
      <c r="NLF2" s="228"/>
      <c r="NLG2" s="228"/>
      <c r="NLH2" s="228"/>
      <c r="NLI2" s="228"/>
      <c r="NLJ2" s="228"/>
      <c r="NLK2" s="228"/>
      <c r="NLL2" s="228"/>
      <c r="NLM2" s="228"/>
      <c r="NLN2" s="228"/>
      <c r="NLO2" s="228"/>
      <c r="NLP2" s="228"/>
      <c r="NLQ2" s="228"/>
      <c r="NLR2" s="228"/>
      <c r="NLS2" s="228"/>
      <c r="NLT2" s="228"/>
      <c r="NLU2" s="228"/>
      <c r="NLV2" s="228"/>
      <c r="NLW2" s="228"/>
      <c r="NLX2" s="228"/>
      <c r="NLY2" s="228"/>
      <c r="NLZ2" s="228"/>
      <c r="NMA2" s="228"/>
      <c r="NMB2" s="228"/>
      <c r="NMC2" s="228"/>
      <c r="NMD2" s="228"/>
      <c r="NME2" s="228"/>
      <c r="NMF2" s="228"/>
      <c r="NMG2" s="228"/>
      <c r="NMH2" s="228"/>
      <c r="NMI2" s="228"/>
      <c r="NMJ2" s="228"/>
      <c r="NMK2" s="228"/>
      <c r="NML2" s="228"/>
      <c r="NMM2" s="228"/>
      <c r="NMN2" s="228"/>
      <c r="NMO2" s="228"/>
      <c r="NMP2" s="228"/>
      <c r="NMQ2" s="228"/>
      <c r="NMR2" s="228"/>
      <c r="NMS2" s="228"/>
      <c r="NMT2" s="228"/>
      <c r="NMU2" s="228"/>
      <c r="NMV2" s="228"/>
      <c r="NMW2" s="228"/>
      <c r="NMX2" s="228"/>
      <c r="NMY2" s="228"/>
      <c r="NMZ2" s="228"/>
      <c r="NNA2" s="228"/>
      <c r="NNB2" s="228"/>
      <c r="NNC2" s="228"/>
      <c r="NND2" s="228"/>
      <c r="NNE2" s="228"/>
      <c r="NNF2" s="228"/>
      <c r="NNG2" s="228"/>
      <c r="NNH2" s="228"/>
      <c r="NNI2" s="228"/>
      <c r="NNJ2" s="228"/>
      <c r="NNK2" s="228"/>
      <c r="NNL2" s="228"/>
      <c r="NNM2" s="228"/>
      <c r="NNN2" s="228"/>
      <c r="NNO2" s="228"/>
      <c r="NNP2" s="228"/>
      <c r="NNQ2" s="228"/>
      <c r="NNR2" s="228"/>
      <c r="NNS2" s="228"/>
      <c r="NNT2" s="228"/>
      <c r="NNU2" s="228"/>
      <c r="NNV2" s="228"/>
      <c r="NNW2" s="228"/>
      <c r="NNX2" s="228"/>
      <c r="NNY2" s="228"/>
      <c r="NNZ2" s="228"/>
      <c r="NOA2" s="228"/>
      <c r="NOB2" s="228"/>
      <c r="NOC2" s="228"/>
      <c r="NOD2" s="228"/>
      <c r="NOE2" s="228"/>
      <c r="NOF2" s="228"/>
      <c r="NOG2" s="228"/>
      <c r="NOH2" s="228"/>
      <c r="NOI2" s="228"/>
      <c r="NOJ2" s="228"/>
      <c r="NOK2" s="228"/>
      <c r="NOL2" s="228"/>
      <c r="NOM2" s="228"/>
      <c r="NON2" s="228"/>
      <c r="NOO2" s="228"/>
      <c r="NOP2" s="228"/>
      <c r="NOQ2" s="228"/>
      <c r="NOR2" s="228"/>
      <c r="NOS2" s="228"/>
      <c r="NOT2" s="228"/>
      <c r="NOU2" s="228"/>
      <c r="NOV2" s="228"/>
      <c r="NOW2" s="228"/>
      <c r="NOX2" s="228"/>
      <c r="NOY2" s="228"/>
      <c r="NOZ2" s="228"/>
      <c r="NPA2" s="228"/>
      <c r="NPB2" s="228"/>
      <c r="NPC2" s="228"/>
      <c r="NPD2" s="228"/>
      <c r="NPE2" s="228"/>
      <c r="NPF2" s="228"/>
      <c r="NPG2" s="228"/>
      <c r="NPH2" s="228"/>
      <c r="NPI2" s="228"/>
      <c r="NPJ2" s="228"/>
      <c r="NPK2" s="228"/>
      <c r="NPL2" s="228"/>
      <c r="NPM2" s="228"/>
      <c r="NPN2" s="228"/>
      <c r="NPO2" s="228"/>
      <c r="NPP2" s="228"/>
      <c r="NPQ2" s="228"/>
      <c r="NPR2" s="228"/>
      <c r="NPS2" s="228"/>
      <c r="NPT2" s="228"/>
      <c r="NPU2" s="228"/>
      <c r="NPV2" s="228"/>
      <c r="NPW2" s="228"/>
      <c r="NPX2" s="228"/>
      <c r="NPY2" s="228"/>
      <c r="NPZ2" s="228"/>
      <c r="NQA2" s="228"/>
      <c r="NQB2" s="228"/>
      <c r="NQC2" s="228"/>
      <c r="NQD2" s="228"/>
      <c r="NQE2" s="228"/>
      <c r="NQF2" s="228"/>
      <c r="NQG2" s="228"/>
      <c r="NQH2" s="228"/>
      <c r="NQI2" s="228"/>
      <c r="NQJ2" s="228"/>
      <c r="NQK2" s="228"/>
      <c r="NQL2" s="228"/>
      <c r="NQM2" s="228"/>
      <c r="NQN2" s="228"/>
      <c r="NQO2" s="228"/>
      <c r="NQP2" s="228"/>
      <c r="NQQ2" s="228"/>
      <c r="NQR2" s="228"/>
      <c r="NQS2" s="228"/>
      <c r="NQT2" s="228"/>
      <c r="NQU2" s="228"/>
      <c r="NQV2" s="228"/>
      <c r="NQW2" s="228"/>
      <c r="NQX2" s="228"/>
      <c r="NQY2" s="228"/>
      <c r="NQZ2" s="228"/>
      <c r="NRA2" s="228"/>
      <c r="NRB2" s="228"/>
      <c r="NRC2" s="228"/>
      <c r="NRD2" s="228"/>
      <c r="NRE2" s="228"/>
      <c r="NRF2" s="228"/>
      <c r="NRG2" s="228"/>
      <c r="NRH2" s="228"/>
      <c r="NRI2" s="228"/>
      <c r="NRJ2" s="228"/>
      <c r="NRK2" s="228"/>
      <c r="NRL2" s="228"/>
      <c r="NRM2" s="228"/>
      <c r="NRN2" s="228"/>
      <c r="NRO2" s="228"/>
      <c r="NRP2" s="228"/>
      <c r="NRQ2" s="228"/>
      <c r="NRR2" s="228"/>
      <c r="NRS2" s="228"/>
      <c r="NRT2" s="228"/>
      <c r="NRU2" s="228"/>
      <c r="NRV2" s="228"/>
      <c r="NRW2" s="228"/>
      <c r="NRX2" s="228"/>
      <c r="NRY2" s="228"/>
      <c r="NRZ2" s="228"/>
      <c r="NSA2" s="228"/>
      <c r="NSB2" s="228"/>
      <c r="NSC2" s="228"/>
      <c r="NSD2" s="228"/>
      <c r="NSE2" s="228"/>
      <c r="NSF2" s="228"/>
      <c r="NSG2" s="228"/>
      <c r="NSH2" s="228"/>
      <c r="NSI2" s="228"/>
      <c r="NSJ2" s="228"/>
      <c r="NSK2" s="228"/>
      <c r="NSL2" s="228"/>
      <c r="NSM2" s="228"/>
      <c r="NSN2" s="228"/>
      <c r="NSO2" s="228"/>
      <c r="NSP2" s="228"/>
      <c r="NSQ2" s="228"/>
      <c r="NSR2" s="228"/>
      <c r="NSS2" s="228"/>
      <c r="NST2" s="228"/>
      <c r="NSU2" s="228"/>
      <c r="NSV2" s="228"/>
      <c r="NSW2" s="228"/>
      <c r="NSX2" s="228"/>
      <c r="NSY2" s="228"/>
      <c r="NSZ2" s="228"/>
      <c r="NTA2" s="228"/>
      <c r="NTB2" s="228"/>
      <c r="NTC2" s="228"/>
      <c r="NTD2" s="228"/>
      <c r="NTE2" s="228"/>
      <c r="NTF2" s="228"/>
      <c r="NTG2" s="228"/>
      <c r="NTH2" s="228"/>
      <c r="NTI2" s="228"/>
      <c r="NTJ2" s="228"/>
      <c r="NTK2" s="228"/>
      <c r="NTL2" s="228"/>
      <c r="NTM2" s="228"/>
      <c r="NTN2" s="228"/>
      <c r="NTO2" s="228"/>
      <c r="NTP2" s="228"/>
      <c r="NTQ2" s="228"/>
      <c r="NTR2" s="228"/>
      <c r="NTS2" s="228"/>
      <c r="NTT2" s="228"/>
      <c r="NTU2" s="228"/>
      <c r="NTV2" s="228"/>
      <c r="NTW2" s="228"/>
      <c r="NTX2" s="228"/>
      <c r="NTY2" s="228"/>
      <c r="NTZ2" s="228"/>
      <c r="NUA2" s="228"/>
      <c r="NUB2" s="228"/>
      <c r="NUC2" s="228"/>
      <c r="NUD2" s="228"/>
      <c r="NUE2" s="228"/>
      <c r="NUF2" s="228"/>
      <c r="NUG2" s="228"/>
      <c r="NUH2" s="228"/>
      <c r="NUI2" s="228"/>
      <c r="NUJ2" s="228"/>
      <c r="NUK2" s="228"/>
      <c r="NUL2" s="228"/>
      <c r="NUM2" s="228"/>
      <c r="NUN2" s="228"/>
      <c r="NUO2" s="228"/>
      <c r="NUP2" s="228"/>
      <c r="NUQ2" s="228"/>
      <c r="NUR2" s="228"/>
      <c r="NUS2" s="228"/>
      <c r="NUT2" s="228"/>
      <c r="NUU2" s="228"/>
      <c r="NUV2" s="228"/>
      <c r="NUW2" s="228"/>
      <c r="NUX2" s="228"/>
      <c r="NUY2" s="228"/>
      <c r="NUZ2" s="228"/>
      <c r="NVA2" s="228"/>
      <c r="NVB2" s="228"/>
      <c r="NVC2" s="228"/>
      <c r="NVD2" s="228"/>
      <c r="NVE2" s="228"/>
      <c r="NVF2" s="228"/>
      <c r="NVG2" s="228"/>
      <c r="NVH2" s="228"/>
      <c r="NVI2" s="228"/>
      <c r="NVJ2" s="228"/>
      <c r="NVK2" s="228"/>
      <c r="NVL2" s="228"/>
      <c r="NVM2" s="228"/>
      <c r="NVN2" s="228"/>
      <c r="NVO2" s="228"/>
      <c r="NVP2" s="228"/>
      <c r="NVQ2" s="228"/>
      <c r="NVR2" s="228"/>
      <c r="NVS2" s="228"/>
      <c r="NVT2" s="228"/>
      <c r="NVU2" s="228"/>
      <c r="NVV2" s="228"/>
      <c r="NVW2" s="228"/>
      <c r="NVX2" s="228"/>
      <c r="NVY2" s="228"/>
      <c r="NVZ2" s="228"/>
      <c r="NWA2" s="228"/>
      <c r="NWB2" s="228"/>
      <c r="NWC2" s="228"/>
      <c r="NWD2" s="228"/>
      <c r="NWE2" s="228"/>
      <c r="NWF2" s="228"/>
      <c r="NWG2" s="228"/>
      <c r="NWH2" s="228"/>
      <c r="NWI2" s="228"/>
      <c r="NWJ2" s="228"/>
      <c r="NWK2" s="228"/>
      <c r="NWL2" s="228"/>
      <c r="NWM2" s="228"/>
      <c r="NWN2" s="228"/>
      <c r="NWO2" s="228"/>
      <c r="NWP2" s="228"/>
      <c r="NWQ2" s="228"/>
      <c r="NWR2" s="228"/>
      <c r="NWS2" s="228"/>
      <c r="NWT2" s="228"/>
      <c r="NWU2" s="228"/>
      <c r="NWV2" s="228"/>
      <c r="NWW2" s="228"/>
      <c r="NWX2" s="228"/>
      <c r="NWY2" s="228"/>
      <c r="NWZ2" s="228"/>
      <c r="NXA2" s="228"/>
      <c r="NXB2" s="228"/>
      <c r="NXC2" s="228"/>
      <c r="NXD2" s="228"/>
      <c r="NXE2" s="228"/>
      <c r="NXF2" s="228"/>
      <c r="NXG2" s="228"/>
      <c r="NXH2" s="228"/>
      <c r="NXI2" s="228"/>
      <c r="NXJ2" s="228"/>
      <c r="NXK2" s="228"/>
      <c r="NXL2" s="228"/>
      <c r="NXM2" s="228"/>
      <c r="NXN2" s="228"/>
      <c r="NXO2" s="228"/>
      <c r="NXP2" s="228"/>
      <c r="NXQ2" s="228"/>
      <c r="NXR2" s="228"/>
      <c r="NXS2" s="228"/>
      <c r="NXT2" s="228"/>
      <c r="NXU2" s="228"/>
      <c r="NXV2" s="228"/>
      <c r="NXW2" s="228"/>
      <c r="NXX2" s="228"/>
      <c r="NXY2" s="228"/>
      <c r="NXZ2" s="228"/>
      <c r="NYA2" s="228"/>
      <c r="NYB2" s="228"/>
      <c r="NYC2" s="228"/>
      <c r="NYD2" s="228"/>
      <c r="NYE2" s="228"/>
      <c r="NYF2" s="228"/>
      <c r="NYG2" s="228"/>
      <c r="NYH2" s="228"/>
      <c r="NYI2" s="228"/>
      <c r="NYJ2" s="228"/>
      <c r="NYK2" s="228"/>
      <c r="NYL2" s="228"/>
      <c r="NYM2" s="228"/>
      <c r="NYN2" s="228"/>
      <c r="NYO2" s="228"/>
      <c r="NYP2" s="228"/>
      <c r="NYQ2" s="228"/>
      <c r="NYR2" s="228"/>
      <c r="NYS2" s="228"/>
      <c r="NYT2" s="228"/>
      <c r="NYU2" s="228"/>
      <c r="NYV2" s="228"/>
      <c r="NYW2" s="228"/>
      <c r="NYX2" s="228"/>
      <c r="NYY2" s="228"/>
      <c r="NYZ2" s="228"/>
      <c r="NZA2" s="228"/>
      <c r="NZB2" s="228"/>
      <c r="NZC2" s="228"/>
      <c r="NZD2" s="228"/>
      <c r="NZE2" s="228"/>
      <c r="NZF2" s="228"/>
      <c r="NZG2" s="228"/>
      <c r="NZH2" s="228"/>
      <c r="NZI2" s="228"/>
      <c r="NZJ2" s="228"/>
      <c r="NZK2" s="228"/>
      <c r="NZL2" s="228"/>
      <c r="NZM2" s="228"/>
      <c r="NZN2" s="228"/>
      <c r="NZO2" s="228"/>
      <c r="NZP2" s="228"/>
      <c r="NZQ2" s="228"/>
      <c r="NZR2" s="228"/>
      <c r="NZS2" s="228"/>
      <c r="NZT2" s="228"/>
      <c r="NZU2" s="228"/>
      <c r="NZV2" s="228"/>
      <c r="NZW2" s="228"/>
      <c r="NZX2" s="228"/>
      <c r="NZY2" s="228"/>
      <c r="NZZ2" s="228"/>
      <c r="OAA2" s="228"/>
      <c r="OAB2" s="228"/>
      <c r="OAC2" s="228"/>
      <c r="OAD2" s="228"/>
      <c r="OAE2" s="228"/>
      <c r="OAF2" s="228"/>
      <c r="OAG2" s="228"/>
      <c r="OAH2" s="228"/>
      <c r="OAI2" s="228"/>
      <c r="OAJ2" s="228"/>
      <c r="OAK2" s="228"/>
      <c r="OAL2" s="228"/>
      <c r="OAM2" s="228"/>
      <c r="OAN2" s="228"/>
      <c r="OAO2" s="228"/>
      <c r="OAP2" s="228"/>
      <c r="OAQ2" s="228"/>
      <c r="OAR2" s="228"/>
      <c r="OAS2" s="228"/>
      <c r="OAT2" s="228"/>
      <c r="OAU2" s="228"/>
      <c r="OAV2" s="228"/>
      <c r="OAW2" s="228"/>
      <c r="OAX2" s="228"/>
      <c r="OAY2" s="228"/>
      <c r="OAZ2" s="228"/>
      <c r="OBA2" s="228"/>
      <c r="OBB2" s="228"/>
      <c r="OBC2" s="228"/>
      <c r="OBD2" s="228"/>
      <c r="OBE2" s="228"/>
      <c r="OBF2" s="228"/>
      <c r="OBG2" s="228"/>
      <c r="OBH2" s="228"/>
      <c r="OBI2" s="228"/>
      <c r="OBJ2" s="228"/>
      <c r="OBK2" s="228"/>
      <c r="OBL2" s="228"/>
      <c r="OBM2" s="228"/>
      <c r="OBN2" s="228"/>
      <c r="OBO2" s="228"/>
      <c r="OBP2" s="228"/>
      <c r="OBQ2" s="228"/>
      <c r="OBR2" s="228"/>
      <c r="OBS2" s="228"/>
      <c r="OBT2" s="228"/>
      <c r="OBU2" s="228"/>
      <c r="OBV2" s="228"/>
      <c r="OBW2" s="228"/>
      <c r="OBX2" s="228"/>
      <c r="OBY2" s="228"/>
      <c r="OBZ2" s="228"/>
      <c r="OCA2" s="228"/>
      <c r="OCB2" s="228"/>
      <c r="OCC2" s="228"/>
      <c r="OCD2" s="228"/>
      <c r="OCE2" s="228"/>
      <c r="OCF2" s="228"/>
      <c r="OCG2" s="228"/>
      <c r="OCH2" s="228"/>
      <c r="OCI2" s="228"/>
      <c r="OCJ2" s="228"/>
      <c r="OCK2" s="228"/>
      <c r="OCL2" s="228"/>
      <c r="OCM2" s="228"/>
      <c r="OCN2" s="228"/>
      <c r="OCO2" s="228"/>
      <c r="OCP2" s="228"/>
      <c r="OCQ2" s="228"/>
      <c r="OCR2" s="228"/>
      <c r="OCS2" s="228"/>
      <c r="OCT2" s="228"/>
      <c r="OCU2" s="228"/>
      <c r="OCV2" s="228"/>
      <c r="OCW2" s="228"/>
      <c r="OCX2" s="228"/>
      <c r="OCY2" s="228"/>
      <c r="OCZ2" s="228"/>
      <c r="ODA2" s="228"/>
      <c r="ODB2" s="228"/>
      <c r="ODC2" s="228"/>
      <c r="ODD2" s="228"/>
      <c r="ODE2" s="228"/>
      <c r="ODF2" s="228"/>
      <c r="ODG2" s="228"/>
      <c r="ODH2" s="228"/>
      <c r="ODI2" s="228"/>
      <c r="ODJ2" s="228"/>
      <c r="ODK2" s="228"/>
      <c r="ODL2" s="228"/>
      <c r="ODM2" s="228"/>
      <c r="ODN2" s="228"/>
      <c r="ODO2" s="228"/>
      <c r="ODP2" s="228"/>
      <c r="ODQ2" s="228"/>
      <c r="ODR2" s="228"/>
      <c r="ODS2" s="228"/>
      <c r="ODT2" s="228"/>
      <c r="ODU2" s="228"/>
      <c r="ODV2" s="228"/>
      <c r="ODW2" s="228"/>
      <c r="ODX2" s="228"/>
      <c r="ODY2" s="228"/>
      <c r="ODZ2" s="228"/>
      <c r="OEA2" s="228"/>
      <c r="OEB2" s="228"/>
      <c r="OEC2" s="228"/>
      <c r="OED2" s="228"/>
      <c r="OEE2" s="228"/>
      <c r="OEF2" s="228"/>
      <c r="OEG2" s="228"/>
      <c r="OEH2" s="228"/>
      <c r="OEI2" s="228"/>
      <c r="OEJ2" s="228"/>
      <c r="OEK2" s="228"/>
      <c r="OEL2" s="228"/>
      <c r="OEM2" s="228"/>
      <c r="OEN2" s="228"/>
      <c r="OEO2" s="228"/>
      <c r="OEP2" s="228"/>
      <c r="OEQ2" s="228"/>
      <c r="OER2" s="228"/>
      <c r="OES2" s="228"/>
      <c r="OET2" s="228"/>
      <c r="OEU2" s="228"/>
      <c r="OEV2" s="228"/>
      <c r="OEW2" s="228"/>
      <c r="OEX2" s="228"/>
      <c r="OEY2" s="228"/>
      <c r="OEZ2" s="228"/>
      <c r="OFA2" s="228"/>
      <c r="OFB2" s="228"/>
      <c r="OFC2" s="228"/>
      <c r="OFD2" s="228"/>
      <c r="OFE2" s="228"/>
      <c r="OFF2" s="228"/>
      <c r="OFG2" s="228"/>
      <c r="OFH2" s="228"/>
      <c r="OFI2" s="228"/>
      <c r="OFJ2" s="228"/>
      <c r="OFK2" s="228"/>
      <c r="OFL2" s="228"/>
      <c r="OFM2" s="228"/>
      <c r="OFN2" s="228"/>
      <c r="OFO2" s="228"/>
      <c r="OFP2" s="228"/>
      <c r="OFQ2" s="228"/>
      <c r="OFR2" s="228"/>
      <c r="OFS2" s="228"/>
      <c r="OFT2" s="228"/>
      <c r="OFU2" s="228"/>
      <c r="OFV2" s="228"/>
      <c r="OFW2" s="228"/>
      <c r="OFX2" s="228"/>
      <c r="OFY2" s="228"/>
      <c r="OFZ2" s="228"/>
      <c r="OGA2" s="228"/>
      <c r="OGB2" s="228"/>
      <c r="OGC2" s="228"/>
      <c r="OGD2" s="228"/>
      <c r="OGE2" s="228"/>
      <c r="OGF2" s="228"/>
      <c r="OGG2" s="228"/>
      <c r="OGH2" s="228"/>
      <c r="OGI2" s="228"/>
      <c r="OGJ2" s="228"/>
      <c r="OGK2" s="228"/>
      <c r="OGL2" s="228"/>
      <c r="OGM2" s="228"/>
      <c r="OGN2" s="228"/>
      <c r="OGO2" s="228"/>
      <c r="OGP2" s="228"/>
      <c r="OGQ2" s="228"/>
      <c r="OGR2" s="228"/>
      <c r="OGS2" s="228"/>
      <c r="OGT2" s="228"/>
      <c r="OGU2" s="228"/>
      <c r="OGV2" s="228"/>
      <c r="OGW2" s="228"/>
      <c r="OGX2" s="228"/>
      <c r="OGY2" s="228"/>
      <c r="OGZ2" s="228"/>
      <c r="OHA2" s="228"/>
      <c r="OHB2" s="228"/>
      <c r="OHC2" s="228"/>
      <c r="OHD2" s="228"/>
      <c r="OHE2" s="228"/>
      <c r="OHF2" s="228"/>
      <c r="OHG2" s="228"/>
      <c r="OHH2" s="228"/>
      <c r="OHI2" s="228"/>
      <c r="OHJ2" s="228"/>
      <c r="OHK2" s="228"/>
      <c r="OHL2" s="228"/>
      <c r="OHM2" s="228"/>
      <c r="OHN2" s="228"/>
      <c r="OHO2" s="228"/>
      <c r="OHP2" s="228"/>
      <c r="OHQ2" s="228"/>
      <c r="OHR2" s="228"/>
      <c r="OHS2" s="228"/>
      <c r="OHT2" s="228"/>
      <c r="OHU2" s="228"/>
      <c r="OHV2" s="228"/>
      <c r="OHW2" s="228"/>
      <c r="OHX2" s="228"/>
      <c r="OHY2" s="228"/>
      <c r="OHZ2" s="228"/>
      <c r="OIA2" s="228"/>
      <c r="OIB2" s="228"/>
      <c r="OIC2" s="228"/>
      <c r="OID2" s="228"/>
      <c r="OIE2" s="228"/>
      <c r="OIF2" s="228"/>
      <c r="OIG2" s="228"/>
      <c r="OIH2" s="228"/>
      <c r="OII2" s="228"/>
      <c r="OIJ2" s="228"/>
      <c r="OIK2" s="228"/>
      <c r="OIL2" s="228"/>
      <c r="OIM2" s="228"/>
      <c r="OIN2" s="228"/>
      <c r="OIO2" s="228"/>
      <c r="OIP2" s="228"/>
      <c r="OIQ2" s="228"/>
      <c r="OIR2" s="228"/>
      <c r="OIS2" s="228"/>
      <c r="OIT2" s="228"/>
      <c r="OIU2" s="228"/>
      <c r="OIV2" s="228"/>
      <c r="OIW2" s="228"/>
      <c r="OIX2" s="228"/>
      <c r="OIY2" s="228"/>
      <c r="OIZ2" s="228"/>
      <c r="OJA2" s="228"/>
      <c r="OJB2" s="228"/>
      <c r="OJC2" s="228"/>
      <c r="OJD2" s="228"/>
      <c r="OJE2" s="228"/>
      <c r="OJF2" s="228"/>
      <c r="OJG2" s="228"/>
      <c r="OJH2" s="228"/>
      <c r="OJI2" s="228"/>
      <c r="OJJ2" s="228"/>
      <c r="OJK2" s="228"/>
      <c r="OJL2" s="228"/>
      <c r="OJM2" s="228"/>
      <c r="OJN2" s="228"/>
      <c r="OJO2" s="228"/>
      <c r="OJP2" s="228"/>
      <c r="OJQ2" s="228"/>
      <c r="OJR2" s="228"/>
      <c r="OJS2" s="228"/>
      <c r="OJT2" s="228"/>
      <c r="OJU2" s="228"/>
      <c r="OJV2" s="228"/>
      <c r="OJW2" s="228"/>
      <c r="OJX2" s="228"/>
      <c r="OJY2" s="228"/>
      <c r="OJZ2" s="228"/>
      <c r="OKA2" s="228"/>
      <c r="OKB2" s="228"/>
      <c r="OKC2" s="228"/>
      <c r="OKD2" s="228"/>
      <c r="OKE2" s="228"/>
      <c r="OKF2" s="228"/>
      <c r="OKG2" s="228"/>
      <c r="OKH2" s="228"/>
      <c r="OKI2" s="228"/>
      <c r="OKJ2" s="228"/>
      <c r="OKK2" s="228"/>
      <c r="OKL2" s="228"/>
      <c r="OKM2" s="228"/>
      <c r="OKN2" s="228"/>
      <c r="OKO2" s="228"/>
      <c r="OKP2" s="228"/>
      <c r="OKQ2" s="228"/>
      <c r="OKR2" s="228"/>
      <c r="OKS2" s="228"/>
      <c r="OKT2" s="228"/>
      <c r="OKU2" s="228"/>
      <c r="OKV2" s="228"/>
      <c r="OKW2" s="228"/>
      <c r="OKX2" s="228"/>
      <c r="OKY2" s="228"/>
      <c r="OKZ2" s="228"/>
      <c r="OLA2" s="228"/>
      <c r="OLB2" s="228"/>
      <c r="OLC2" s="228"/>
      <c r="OLD2" s="228"/>
      <c r="OLE2" s="228"/>
      <c r="OLF2" s="228"/>
      <c r="OLG2" s="228"/>
      <c r="OLH2" s="228"/>
      <c r="OLI2" s="228"/>
      <c r="OLJ2" s="228"/>
      <c r="OLK2" s="228"/>
      <c r="OLL2" s="228"/>
      <c r="OLM2" s="228"/>
      <c r="OLN2" s="228"/>
      <c r="OLO2" s="228"/>
      <c r="OLP2" s="228"/>
      <c r="OLQ2" s="228"/>
      <c r="OLR2" s="228"/>
      <c r="OLS2" s="228"/>
      <c r="OLT2" s="228"/>
      <c r="OLU2" s="228"/>
      <c r="OLV2" s="228"/>
      <c r="OLW2" s="228"/>
      <c r="OLX2" s="228"/>
      <c r="OLY2" s="228"/>
      <c r="OLZ2" s="228"/>
      <c r="OMA2" s="228"/>
      <c r="OMB2" s="228"/>
      <c r="OMC2" s="228"/>
      <c r="OMD2" s="228"/>
      <c r="OME2" s="228"/>
      <c r="OMF2" s="228"/>
      <c r="OMG2" s="228"/>
      <c r="OMH2" s="228"/>
      <c r="OMI2" s="228"/>
      <c r="OMJ2" s="228"/>
      <c r="OMK2" s="228"/>
      <c r="OML2" s="228"/>
      <c r="OMM2" s="228"/>
      <c r="OMN2" s="228"/>
      <c r="OMO2" s="228"/>
      <c r="OMP2" s="228"/>
      <c r="OMQ2" s="228"/>
      <c r="OMR2" s="228"/>
      <c r="OMS2" s="228"/>
      <c r="OMT2" s="228"/>
      <c r="OMU2" s="228"/>
      <c r="OMV2" s="228"/>
      <c r="OMW2" s="228"/>
      <c r="OMX2" s="228"/>
      <c r="OMY2" s="228"/>
      <c r="OMZ2" s="228"/>
      <c r="ONA2" s="228"/>
      <c r="ONB2" s="228"/>
      <c r="ONC2" s="228"/>
      <c r="OND2" s="228"/>
      <c r="ONE2" s="228"/>
      <c r="ONF2" s="228"/>
      <c r="ONG2" s="228"/>
      <c r="ONH2" s="228"/>
      <c r="ONI2" s="228"/>
      <c r="ONJ2" s="228"/>
      <c r="ONK2" s="228"/>
      <c r="ONL2" s="228"/>
      <c r="ONM2" s="228"/>
      <c r="ONN2" s="228"/>
      <c r="ONO2" s="228"/>
      <c r="ONP2" s="228"/>
      <c r="ONQ2" s="228"/>
      <c r="ONR2" s="228"/>
      <c r="ONS2" s="228"/>
      <c r="ONT2" s="228"/>
      <c r="ONU2" s="228"/>
      <c r="ONV2" s="228"/>
      <c r="ONW2" s="228"/>
      <c r="ONX2" s="228"/>
      <c r="ONY2" s="228"/>
      <c r="ONZ2" s="228"/>
      <c r="OOA2" s="228"/>
      <c r="OOB2" s="228"/>
      <c r="OOC2" s="228"/>
      <c r="OOD2" s="228"/>
      <c r="OOE2" s="228"/>
      <c r="OOF2" s="228"/>
      <c r="OOG2" s="228"/>
      <c r="OOH2" s="228"/>
      <c r="OOI2" s="228"/>
      <c r="OOJ2" s="228"/>
      <c r="OOK2" s="228"/>
      <c r="OOL2" s="228"/>
      <c r="OOM2" s="228"/>
      <c r="OON2" s="228"/>
      <c r="OOO2" s="228"/>
      <c r="OOP2" s="228"/>
      <c r="OOQ2" s="228"/>
      <c r="OOR2" s="228"/>
      <c r="OOS2" s="228"/>
      <c r="OOT2" s="228"/>
      <c r="OOU2" s="228"/>
      <c r="OOV2" s="228"/>
      <c r="OOW2" s="228"/>
      <c r="OOX2" s="228"/>
      <c r="OOY2" s="228"/>
      <c r="OOZ2" s="228"/>
      <c r="OPA2" s="228"/>
      <c r="OPB2" s="228"/>
      <c r="OPC2" s="228"/>
      <c r="OPD2" s="228"/>
      <c r="OPE2" s="228"/>
      <c r="OPF2" s="228"/>
      <c r="OPG2" s="228"/>
      <c r="OPH2" s="228"/>
      <c r="OPI2" s="228"/>
      <c r="OPJ2" s="228"/>
      <c r="OPK2" s="228"/>
      <c r="OPL2" s="228"/>
      <c r="OPM2" s="228"/>
      <c r="OPN2" s="228"/>
      <c r="OPO2" s="228"/>
      <c r="OPP2" s="228"/>
      <c r="OPQ2" s="228"/>
      <c r="OPR2" s="228"/>
      <c r="OPS2" s="228"/>
      <c r="OPT2" s="228"/>
      <c r="OPU2" s="228"/>
      <c r="OPV2" s="228"/>
      <c r="OPW2" s="228"/>
      <c r="OPX2" s="228"/>
      <c r="OPY2" s="228"/>
      <c r="OPZ2" s="228"/>
      <c r="OQA2" s="228"/>
      <c r="OQB2" s="228"/>
      <c r="OQC2" s="228"/>
      <c r="OQD2" s="228"/>
      <c r="OQE2" s="228"/>
      <c r="OQF2" s="228"/>
      <c r="OQG2" s="228"/>
      <c r="OQH2" s="228"/>
      <c r="OQI2" s="228"/>
      <c r="OQJ2" s="228"/>
      <c r="OQK2" s="228"/>
      <c r="OQL2" s="228"/>
      <c r="OQM2" s="228"/>
      <c r="OQN2" s="228"/>
      <c r="OQO2" s="228"/>
      <c r="OQP2" s="228"/>
      <c r="OQQ2" s="228"/>
      <c r="OQR2" s="228"/>
      <c r="OQS2" s="228"/>
      <c r="OQT2" s="228"/>
      <c r="OQU2" s="228"/>
      <c r="OQV2" s="228"/>
      <c r="OQW2" s="228"/>
      <c r="OQX2" s="228"/>
      <c r="OQY2" s="228"/>
      <c r="OQZ2" s="228"/>
      <c r="ORA2" s="228"/>
      <c r="ORB2" s="228"/>
      <c r="ORC2" s="228"/>
      <c r="ORD2" s="228"/>
      <c r="ORE2" s="228"/>
      <c r="ORF2" s="228"/>
      <c r="ORG2" s="228"/>
      <c r="ORH2" s="228"/>
      <c r="ORI2" s="228"/>
      <c r="ORJ2" s="228"/>
      <c r="ORK2" s="228"/>
      <c r="ORL2" s="228"/>
      <c r="ORM2" s="228"/>
      <c r="ORN2" s="228"/>
      <c r="ORO2" s="228"/>
      <c r="ORP2" s="228"/>
      <c r="ORQ2" s="228"/>
      <c r="ORR2" s="228"/>
      <c r="ORS2" s="228"/>
      <c r="ORT2" s="228"/>
      <c r="ORU2" s="228"/>
      <c r="ORV2" s="228"/>
      <c r="ORW2" s="228"/>
      <c r="ORX2" s="228"/>
      <c r="ORY2" s="228"/>
      <c r="ORZ2" s="228"/>
      <c r="OSA2" s="228"/>
      <c r="OSB2" s="228"/>
      <c r="OSC2" s="228"/>
      <c r="OSD2" s="228"/>
      <c r="OSE2" s="228"/>
      <c r="OSF2" s="228"/>
      <c r="OSG2" s="228"/>
      <c r="OSH2" s="228"/>
      <c r="OSI2" s="228"/>
      <c r="OSJ2" s="228"/>
      <c r="OSK2" s="228"/>
      <c r="OSL2" s="228"/>
      <c r="OSM2" s="228"/>
      <c r="OSN2" s="228"/>
      <c r="OSO2" s="228"/>
      <c r="OSP2" s="228"/>
      <c r="OSQ2" s="228"/>
      <c r="OSR2" s="228"/>
      <c r="OSS2" s="228"/>
      <c r="OST2" s="228"/>
      <c r="OSU2" s="228"/>
      <c r="OSV2" s="228"/>
      <c r="OSW2" s="228"/>
      <c r="OSX2" s="228"/>
      <c r="OSY2" s="228"/>
      <c r="OSZ2" s="228"/>
      <c r="OTA2" s="228"/>
      <c r="OTB2" s="228"/>
      <c r="OTC2" s="228"/>
      <c r="OTD2" s="228"/>
      <c r="OTE2" s="228"/>
      <c r="OTF2" s="228"/>
      <c r="OTG2" s="228"/>
      <c r="OTH2" s="228"/>
      <c r="OTI2" s="228"/>
      <c r="OTJ2" s="228"/>
      <c r="OTK2" s="228"/>
      <c r="OTL2" s="228"/>
      <c r="OTM2" s="228"/>
      <c r="OTN2" s="228"/>
      <c r="OTO2" s="228"/>
      <c r="OTP2" s="228"/>
      <c r="OTQ2" s="228"/>
      <c r="OTR2" s="228"/>
      <c r="OTS2" s="228"/>
      <c r="OTT2" s="228"/>
      <c r="OTU2" s="228"/>
      <c r="OTV2" s="228"/>
      <c r="OTW2" s="228"/>
      <c r="OTX2" s="228"/>
      <c r="OTY2" s="228"/>
      <c r="OTZ2" s="228"/>
      <c r="OUA2" s="228"/>
      <c r="OUB2" s="228"/>
      <c r="OUC2" s="228"/>
      <c r="OUD2" s="228"/>
      <c r="OUE2" s="228"/>
      <c r="OUF2" s="228"/>
      <c r="OUG2" s="228"/>
      <c r="OUH2" s="228"/>
      <c r="OUI2" s="228"/>
      <c r="OUJ2" s="228"/>
      <c r="OUK2" s="228"/>
      <c r="OUL2" s="228"/>
      <c r="OUM2" s="228"/>
      <c r="OUN2" s="228"/>
      <c r="OUO2" s="228"/>
      <c r="OUP2" s="228"/>
      <c r="OUQ2" s="228"/>
      <c r="OUR2" s="228"/>
      <c r="OUS2" s="228"/>
      <c r="OUT2" s="228"/>
      <c r="OUU2" s="228"/>
      <c r="OUV2" s="228"/>
      <c r="OUW2" s="228"/>
      <c r="OUX2" s="228"/>
      <c r="OUY2" s="228"/>
      <c r="OUZ2" s="228"/>
      <c r="OVA2" s="228"/>
      <c r="OVB2" s="228"/>
      <c r="OVC2" s="228"/>
      <c r="OVD2" s="228"/>
      <c r="OVE2" s="228"/>
      <c r="OVF2" s="228"/>
      <c r="OVG2" s="228"/>
      <c r="OVH2" s="228"/>
      <c r="OVI2" s="228"/>
      <c r="OVJ2" s="228"/>
      <c r="OVK2" s="228"/>
      <c r="OVL2" s="228"/>
      <c r="OVM2" s="228"/>
      <c r="OVN2" s="228"/>
      <c r="OVO2" s="228"/>
      <c r="OVP2" s="228"/>
      <c r="OVQ2" s="228"/>
      <c r="OVR2" s="228"/>
      <c r="OVS2" s="228"/>
      <c r="OVT2" s="228"/>
      <c r="OVU2" s="228"/>
      <c r="OVV2" s="228"/>
      <c r="OVW2" s="228"/>
      <c r="OVX2" s="228"/>
      <c r="OVY2" s="228"/>
      <c r="OVZ2" s="228"/>
      <c r="OWA2" s="228"/>
      <c r="OWB2" s="228"/>
      <c r="OWC2" s="228"/>
      <c r="OWD2" s="228"/>
      <c r="OWE2" s="228"/>
      <c r="OWF2" s="228"/>
      <c r="OWG2" s="228"/>
      <c r="OWH2" s="228"/>
      <c r="OWI2" s="228"/>
      <c r="OWJ2" s="228"/>
      <c r="OWK2" s="228"/>
      <c r="OWL2" s="228"/>
      <c r="OWM2" s="228"/>
      <c r="OWN2" s="228"/>
      <c r="OWO2" s="228"/>
      <c r="OWP2" s="228"/>
      <c r="OWQ2" s="228"/>
      <c r="OWR2" s="228"/>
      <c r="OWS2" s="228"/>
      <c r="OWT2" s="228"/>
      <c r="OWU2" s="228"/>
      <c r="OWV2" s="228"/>
      <c r="OWW2" s="228"/>
      <c r="OWX2" s="228"/>
      <c r="OWY2" s="228"/>
      <c r="OWZ2" s="228"/>
      <c r="OXA2" s="228"/>
      <c r="OXB2" s="228"/>
      <c r="OXC2" s="228"/>
      <c r="OXD2" s="228"/>
      <c r="OXE2" s="228"/>
      <c r="OXF2" s="228"/>
      <c r="OXG2" s="228"/>
      <c r="OXH2" s="228"/>
      <c r="OXI2" s="228"/>
      <c r="OXJ2" s="228"/>
      <c r="OXK2" s="228"/>
      <c r="OXL2" s="228"/>
      <c r="OXM2" s="228"/>
      <c r="OXN2" s="228"/>
      <c r="OXO2" s="228"/>
      <c r="OXP2" s="228"/>
      <c r="OXQ2" s="228"/>
      <c r="OXR2" s="228"/>
      <c r="OXS2" s="228"/>
      <c r="OXT2" s="228"/>
      <c r="OXU2" s="228"/>
      <c r="OXV2" s="228"/>
      <c r="OXW2" s="228"/>
      <c r="OXX2" s="228"/>
      <c r="OXY2" s="228"/>
      <c r="OXZ2" s="228"/>
      <c r="OYA2" s="228"/>
      <c r="OYB2" s="228"/>
      <c r="OYC2" s="228"/>
      <c r="OYD2" s="228"/>
      <c r="OYE2" s="228"/>
      <c r="OYF2" s="228"/>
      <c r="OYG2" s="228"/>
      <c r="OYH2" s="228"/>
      <c r="OYI2" s="228"/>
      <c r="OYJ2" s="228"/>
      <c r="OYK2" s="228"/>
      <c r="OYL2" s="228"/>
      <c r="OYM2" s="228"/>
      <c r="OYN2" s="228"/>
      <c r="OYO2" s="228"/>
      <c r="OYP2" s="228"/>
      <c r="OYQ2" s="228"/>
      <c r="OYR2" s="228"/>
      <c r="OYS2" s="228"/>
      <c r="OYT2" s="228"/>
      <c r="OYU2" s="228"/>
      <c r="OYV2" s="228"/>
      <c r="OYW2" s="228"/>
      <c r="OYX2" s="228"/>
      <c r="OYY2" s="228"/>
      <c r="OYZ2" s="228"/>
      <c r="OZA2" s="228"/>
      <c r="OZB2" s="228"/>
      <c r="OZC2" s="228"/>
      <c r="OZD2" s="228"/>
      <c r="OZE2" s="228"/>
      <c r="OZF2" s="228"/>
      <c r="OZG2" s="228"/>
      <c r="OZH2" s="228"/>
      <c r="OZI2" s="228"/>
      <c r="OZJ2" s="228"/>
      <c r="OZK2" s="228"/>
      <c r="OZL2" s="228"/>
      <c r="OZM2" s="228"/>
      <c r="OZN2" s="228"/>
      <c r="OZO2" s="228"/>
      <c r="OZP2" s="228"/>
      <c r="OZQ2" s="228"/>
      <c r="OZR2" s="228"/>
      <c r="OZS2" s="228"/>
      <c r="OZT2" s="228"/>
      <c r="OZU2" s="228"/>
      <c r="OZV2" s="228"/>
      <c r="OZW2" s="228"/>
      <c r="OZX2" s="228"/>
      <c r="OZY2" s="228"/>
      <c r="OZZ2" s="228"/>
      <c r="PAA2" s="228"/>
      <c r="PAB2" s="228"/>
      <c r="PAC2" s="228"/>
      <c r="PAD2" s="228"/>
      <c r="PAE2" s="228"/>
      <c r="PAF2" s="228"/>
      <c r="PAG2" s="228"/>
      <c r="PAH2" s="228"/>
      <c r="PAI2" s="228"/>
      <c r="PAJ2" s="228"/>
      <c r="PAK2" s="228"/>
      <c r="PAL2" s="228"/>
      <c r="PAM2" s="228"/>
      <c r="PAN2" s="228"/>
      <c r="PAO2" s="228"/>
      <c r="PAP2" s="228"/>
      <c r="PAQ2" s="228"/>
      <c r="PAR2" s="228"/>
      <c r="PAS2" s="228"/>
      <c r="PAT2" s="228"/>
      <c r="PAU2" s="228"/>
      <c r="PAV2" s="228"/>
      <c r="PAW2" s="228"/>
      <c r="PAX2" s="228"/>
      <c r="PAY2" s="228"/>
      <c r="PAZ2" s="228"/>
      <c r="PBA2" s="228"/>
      <c r="PBB2" s="228"/>
      <c r="PBC2" s="228"/>
      <c r="PBD2" s="228"/>
      <c r="PBE2" s="228"/>
      <c r="PBF2" s="228"/>
      <c r="PBG2" s="228"/>
      <c r="PBH2" s="228"/>
      <c r="PBI2" s="228"/>
      <c r="PBJ2" s="228"/>
      <c r="PBK2" s="228"/>
      <c r="PBL2" s="228"/>
      <c r="PBM2" s="228"/>
      <c r="PBN2" s="228"/>
      <c r="PBO2" s="228"/>
      <c r="PBP2" s="228"/>
      <c r="PBQ2" s="228"/>
      <c r="PBR2" s="228"/>
      <c r="PBS2" s="228"/>
      <c r="PBT2" s="228"/>
      <c r="PBU2" s="228"/>
      <c r="PBV2" s="228"/>
      <c r="PBW2" s="228"/>
      <c r="PBX2" s="228"/>
      <c r="PBY2" s="228"/>
      <c r="PBZ2" s="228"/>
      <c r="PCA2" s="228"/>
      <c r="PCB2" s="228"/>
      <c r="PCC2" s="228"/>
      <c r="PCD2" s="228"/>
      <c r="PCE2" s="228"/>
      <c r="PCF2" s="228"/>
      <c r="PCG2" s="228"/>
      <c r="PCH2" s="228"/>
      <c r="PCI2" s="228"/>
      <c r="PCJ2" s="228"/>
      <c r="PCK2" s="228"/>
      <c r="PCL2" s="228"/>
      <c r="PCM2" s="228"/>
      <c r="PCN2" s="228"/>
      <c r="PCO2" s="228"/>
      <c r="PCP2" s="228"/>
      <c r="PCQ2" s="228"/>
      <c r="PCR2" s="228"/>
      <c r="PCS2" s="228"/>
      <c r="PCT2" s="228"/>
      <c r="PCU2" s="228"/>
      <c r="PCV2" s="228"/>
      <c r="PCW2" s="228"/>
      <c r="PCX2" s="228"/>
      <c r="PCY2" s="228"/>
      <c r="PCZ2" s="228"/>
      <c r="PDA2" s="228"/>
      <c r="PDB2" s="228"/>
      <c r="PDC2" s="228"/>
      <c r="PDD2" s="228"/>
      <c r="PDE2" s="228"/>
      <c r="PDF2" s="228"/>
      <c r="PDG2" s="228"/>
      <c r="PDH2" s="228"/>
      <c r="PDI2" s="228"/>
      <c r="PDJ2" s="228"/>
      <c r="PDK2" s="228"/>
      <c r="PDL2" s="228"/>
      <c r="PDM2" s="228"/>
      <c r="PDN2" s="228"/>
      <c r="PDO2" s="228"/>
      <c r="PDP2" s="228"/>
      <c r="PDQ2" s="228"/>
      <c r="PDR2" s="228"/>
      <c r="PDS2" s="228"/>
      <c r="PDT2" s="228"/>
      <c r="PDU2" s="228"/>
      <c r="PDV2" s="228"/>
      <c r="PDW2" s="228"/>
      <c r="PDX2" s="228"/>
      <c r="PDY2" s="228"/>
      <c r="PDZ2" s="228"/>
      <c r="PEA2" s="228"/>
      <c r="PEB2" s="228"/>
      <c r="PEC2" s="228"/>
      <c r="PED2" s="228"/>
      <c r="PEE2" s="228"/>
      <c r="PEF2" s="228"/>
      <c r="PEG2" s="228"/>
      <c r="PEH2" s="228"/>
      <c r="PEI2" s="228"/>
      <c r="PEJ2" s="228"/>
      <c r="PEK2" s="228"/>
      <c r="PEL2" s="228"/>
      <c r="PEM2" s="228"/>
      <c r="PEN2" s="228"/>
      <c r="PEO2" s="228"/>
      <c r="PEP2" s="228"/>
      <c r="PEQ2" s="228"/>
      <c r="PER2" s="228"/>
      <c r="PES2" s="228"/>
      <c r="PET2" s="228"/>
      <c r="PEU2" s="228"/>
      <c r="PEV2" s="228"/>
      <c r="PEW2" s="228"/>
      <c r="PEX2" s="228"/>
      <c r="PEY2" s="228"/>
      <c r="PEZ2" s="228"/>
      <c r="PFA2" s="228"/>
      <c r="PFB2" s="228"/>
      <c r="PFC2" s="228"/>
      <c r="PFD2" s="228"/>
      <c r="PFE2" s="228"/>
      <c r="PFF2" s="228"/>
      <c r="PFG2" s="228"/>
      <c r="PFH2" s="228"/>
      <c r="PFI2" s="228"/>
      <c r="PFJ2" s="228"/>
      <c r="PFK2" s="228"/>
      <c r="PFL2" s="228"/>
      <c r="PFM2" s="228"/>
      <c r="PFN2" s="228"/>
      <c r="PFO2" s="228"/>
      <c r="PFP2" s="228"/>
      <c r="PFQ2" s="228"/>
      <c r="PFR2" s="228"/>
      <c r="PFS2" s="228"/>
      <c r="PFT2" s="228"/>
      <c r="PFU2" s="228"/>
      <c r="PFV2" s="228"/>
      <c r="PFW2" s="228"/>
      <c r="PFX2" s="228"/>
      <c r="PFY2" s="228"/>
      <c r="PFZ2" s="228"/>
      <c r="PGA2" s="228"/>
      <c r="PGB2" s="228"/>
      <c r="PGC2" s="228"/>
      <c r="PGD2" s="228"/>
      <c r="PGE2" s="228"/>
      <c r="PGF2" s="228"/>
      <c r="PGG2" s="228"/>
      <c r="PGH2" s="228"/>
      <c r="PGI2" s="228"/>
      <c r="PGJ2" s="228"/>
      <c r="PGK2" s="228"/>
      <c r="PGL2" s="228"/>
      <c r="PGM2" s="228"/>
      <c r="PGN2" s="228"/>
      <c r="PGO2" s="228"/>
      <c r="PGP2" s="228"/>
      <c r="PGQ2" s="228"/>
      <c r="PGR2" s="228"/>
      <c r="PGS2" s="228"/>
      <c r="PGT2" s="228"/>
      <c r="PGU2" s="228"/>
      <c r="PGV2" s="228"/>
      <c r="PGW2" s="228"/>
      <c r="PGX2" s="228"/>
      <c r="PGY2" s="228"/>
      <c r="PGZ2" s="228"/>
      <c r="PHA2" s="228"/>
      <c r="PHB2" s="228"/>
      <c r="PHC2" s="228"/>
      <c r="PHD2" s="228"/>
      <c r="PHE2" s="228"/>
      <c r="PHF2" s="228"/>
      <c r="PHG2" s="228"/>
      <c r="PHH2" s="228"/>
      <c r="PHI2" s="228"/>
      <c r="PHJ2" s="228"/>
      <c r="PHK2" s="228"/>
      <c r="PHL2" s="228"/>
      <c r="PHM2" s="228"/>
      <c r="PHN2" s="228"/>
      <c r="PHO2" s="228"/>
      <c r="PHP2" s="228"/>
      <c r="PHQ2" s="228"/>
      <c r="PHR2" s="228"/>
      <c r="PHS2" s="228"/>
      <c r="PHT2" s="228"/>
      <c r="PHU2" s="228"/>
      <c r="PHV2" s="228"/>
      <c r="PHW2" s="228"/>
      <c r="PHX2" s="228"/>
      <c r="PHY2" s="228"/>
      <c r="PHZ2" s="228"/>
      <c r="PIA2" s="228"/>
      <c r="PIB2" s="228"/>
      <c r="PIC2" s="228"/>
      <c r="PID2" s="228"/>
      <c r="PIE2" s="228"/>
      <c r="PIF2" s="228"/>
      <c r="PIG2" s="228"/>
      <c r="PIH2" s="228"/>
      <c r="PII2" s="228"/>
      <c r="PIJ2" s="228"/>
      <c r="PIK2" s="228"/>
      <c r="PIL2" s="228"/>
      <c r="PIM2" s="228"/>
      <c r="PIN2" s="228"/>
      <c r="PIO2" s="228"/>
      <c r="PIP2" s="228"/>
      <c r="PIQ2" s="228"/>
      <c r="PIR2" s="228"/>
      <c r="PIS2" s="228"/>
      <c r="PIT2" s="228"/>
      <c r="PIU2" s="228"/>
      <c r="PIV2" s="228"/>
      <c r="PIW2" s="228"/>
      <c r="PIX2" s="228"/>
      <c r="PIY2" s="228"/>
      <c r="PIZ2" s="228"/>
      <c r="PJA2" s="228"/>
      <c r="PJB2" s="228"/>
      <c r="PJC2" s="228"/>
      <c r="PJD2" s="228"/>
      <c r="PJE2" s="228"/>
      <c r="PJF2" s="228"/>
      <c r="PJG2" s="228"/>
      <c r="PJH2" s="228"/>
      <c r="PJI2" s="228"/>
      <c r="PJJ2" s="228"/>
      <c r="PJK2" s="228"/>
      <c r="PJL2" s="228"/>
      <c r="PJM2" s="228"/>
      <c r="PJN2" s="228"/>
      <c r="PJO2" s="228"/>
      <c r="PJP2" s="228"/>
      <c r="PJQ2" s="228"/>
      <c r="PJR2" s="228"/>
      <c r="PJS2" s="228"/>
      <c r="PJT2" s="228"/>
      <c r="PJU2" s="228"/>
      <c r="PJV2" s="228"/>
      <c r="PJW2" s="228"/>
      <c r="PJX2" s="228"/>
      <c r="PJY2" s="228"/>
      <c r="PJZ2" s="228"/>
      <c r="PKA2" s="228"/>
      <c r="PKB2" s="228"/>
      <c r="PKC2" s="228"/>
      <c r="PKD2" s="228"/>
      <c r="PKE2" s="228"/>
      <c r="PKF2" s="228"/>
      <c r="PKG2" s="228"/>
      <c r="PKH2" s="228"/>
      <c r="PKI2" s="228"/>
      <c r="PKJ2" s="228"/>
      <c r="PKK2" s="228"/>
      <c r="PKL2" s="228"/>
      <c r="PKM2" s="228"/>
      <c r="PKN2" s="228"/>
      <c r="PKO2" s="228"/>
      <c r="PKP2" s="228"/>
      <c r="PKQ2" s="228"/>
      <c r="PKR2" s="228"/>
      <c r="PKS2" s="228"/>
      <c r="PKT2" s="228"/>
      <c r="PKU2" s="228"/>
      <c r="PKV2" s="228"/>
      <c r="PKW2" s="228"/>
      <c r="PKX2" s="228"/>
      <c r="PKY2" s="228"/>
      <c r="PKZ2" s="228"/>
      <c r="PLA2" s="228"/>
      <c r="PLB2" s="228"/>
      <c r="PLC2" s="228"/>
      <c r="PLD2" s="228"/>
      <c r="PLE2" s="228"/>
      <c r="PLF2" s="228"/>
      <c r="PLG2" s="228"/>
      <c r="PLH2" s="228"/>
      <c r="PLI2" s="228"/>
      <c r="PLJ2" s="228"/>
      <c r="PLK2" s="228"/>
      <c r="PLL2" s="228"/>
      <c r="PLM2" s="228"/>
      <c r="PLN2" s="228"/>
      <c r="PLO2" s="228"/>
      <c r="PLP2" s="228"/>
      <c r="PLQ2" s="228"/>
      <c r="PLR2" s="228"/>
      <c r="PLS2" s="228"/>
      <c r="PLT2" s="228"/>
      <c r="PLU2" s="228"/>
      <c r="PLV2" s="228"/>
      <c r="PLW2" s="228"/>
      <c r="PLX2" s="228"/>
      <c r="PLY2" s="228"/>
      <c r="PLZ2" s="228"/>
      <c r="PMA2" s="228"/>
      <c r="PMB2" s="228"/>
      <c r="PMC2" s="228"/>
      <c r="PMD2" s="228"/>
      <c r="PME2" s="228"/>
      <c r="PMF2" s="228"/>
      <c r="PMG2" s="228"/>
      <c r="PMH2" s="228"/>
      <c r="PMI2" s="228"/>
      <c r="PMJ2" s="228"/>
      <c r="PMK2" s="228"/>
      <c r="PML2" s="228"/>
      <c r="PMM2" s="228"/>
      <c r="PMN2" s="228"/>
      <c r="PMO2" s="228"/>
      <c r="PMP2" s="228"/>
      <c r="PMQ2" s="228"/>
      <c r="PMR2" s="228"/>
      <c r="PMS2" s="228"/>
      <c r="PMT2" s="228"/>
      <c r="PMU2" s="228"/>
      <c r="PMV2" s="228"/>
      <c r="PMW2" s="228"/>
      <c r="PMX2" s="228"/>
      <c r="PMY2" s="228"/>
      <c r="PMZ2" s="228"/>
      <c r="PNA2" s="228"/>
      <c r="PNB2" s="228"/>
      <c r="PNC2" s="228"/>
      <c r="PND2" s="228"/>
      <c r="PNE2" s="228"/>
      <c r="PNF2" s="228"/>
      <c r="PNG2" s="228"/>
      <c r="PNH2" s="228"/>
      <c r="PNI2" s="228"/>
      <c r="PNJ2" s="228"/>
      <c r="PNK2" s="228"/>
      <c r="PNL2" s="228"/>
      <c r="PNM2" s="228"/>
      <c r="PNN2" s="228"/>
      <c r="PNO2" s="228"/>
      <c r="PNP2" s="228"/>
      <c r="PNQ2" s="228"/>
      <c r="PNR2" s="228"/>
      <c r="PNS2" s="228"/>
      <c r="PNT2" s="228"/>
      <c r="PNU2" s="228"/>
      <c r="PNV2" s="228"/>
      <c r="PNW2" s="228"/>
      <c r="PNX2" s="228"/>
      <c r="PNY2" s="228"/>
      <c r="PNZ2" s="228"/>
      <c r="POA2" s="228"/>
      <c r="POB2" s="228"/>
      <c r="POC2" s="228"/>
      <c r="POD2" s="228"/>
      <c r="POE2" s="228"/>
      <c r="POF2" s="228"/>
      <c r="POG2" s="228"/>
      <c r="POH2" s="228"/>
      <c r="POI2" s="228"/>
      <c r="POJ2" s="228"/>
      <c r="POK2" s="228"/>
      <c r="POL2" s="228"/>
      <c r="POM2" s="228"/>
      <c r="PON2" s="228"/>
      <c r="POO2" s="228"/>
      <c r="POP2" s="228"/>
      <c r="POQ2" s="228"/>
      <c r="POR2" s="228"/>
      <c r="POS2" s="228"/>
      <c r="POT2" s="228"/>
      <c r="POU2" s="228"/>
      <c r="POV2" s="228"/>
      <c r="POW2" s="228"/>
      <c r="POX2" s="228"/>
      <c r="POY2" s="228"/>
      <c r="POZ2" s="228"/>
      <c r="PPA2" s="228"/>
      <c r="PPB2" s="228"/>
      <c r="PPC2" s="228"/>
      <c r="PPD2" s="228"/>
      <c r="PPE2" s="228"/>
      <c r="PPF2" s="228"/>
      <c r="PPG2" s="228"/>
      <c r="PPH2" s="228"/>
      <c r="PPI2" s="228"/>
      <c r="PPJ2" s="228"/>
      <c r="PPK2" s="228"/>
      <c r="PPL2" s="228"/>
      <c r="PPM2" s="228"/>
      <c r="PPN2" s="228"/>
      <c r="PPO2" s="228"/>
      <c r="PPP2" s="228"/>
      <c r="PPQ2" s="228"/>
      <c r="PPR2" s="228"/>
      <c r="PPS2" s="228"/>
      <c r="PPT2" s="228"/>
      <c r="PPU2" s="228"/>
      <c r="PPV2" s="228"/>
      <c r="PPW2" s="228"/>
      <c r="PPX2" s="228"/>
      <c r="PPY2" s="228"/>
      <c r="PPZ2" s="228"/>
      <c r="PQA2" s="228"/>
      <c r="PQB2" s="228"/>
      <c r="PQC2" s="228"/>
      <c r="PQD2" s="228"/>
      <c r="PQE2" s="228"/>
      <c r="PQF2" s="228"/>
      <c r="PQG2" s="228"/>
      <c r="PQH2" s="228"/>
      <c r="PQI2" s="228"/>
      <c r="PQJ2" s="228"/>
      <c r="PQK2" s="228"/>
      <c r="PQL2" s="228"/>
      <c r="PQM2" s="228"/>
      <c r="PQN2" s="228"/>
      <c r="PQO2" s="228"/>
      <c r="PQP2" s="228"/>
      <c r="PQQ2" s="228"/>
      <c r="PQR2" s="228"/>
      <c r="PQS2" s="228"/>
      <c r="PQT2" s="228"/>
      <c r="PQU2" s="228"/>
      <c r="PQV2" s="228"/>
      <c r="PQW2" s="228"/>
      <c r="PQX2" s="228"/>
      <c r="PQY2" s="228"/>
      <c r="PQZ2" s="228"/>
      <c r="PRA2" s="228"/>
      <c r="PRB2" s="228"/>
      <c r="PRC2" s="228"/>
      <c r="PRD2" s="228"/>
      <c r="PRE2" s="228"/>
      <c r="PRF2" s="228"/>
      <c r="PRG2" s="228"/>
      <c r="PRH2" s="228"/>
      <c r="PRI2" s="228"/>
      <c r="PRJ2" s="228"/>
      <c r="PRK2" s="228"/>
      <c r="PRL2" s="228"/>
      <c r="PRM2" s="228"/>
      <c r="PRN2" s="228"/>
      <c r="PRO2" s="228"/>
      <c r="PRP2" s="228"/>
      <c r="PRQ2" s="228"/>
      <c r="PRR2" s="228"/>
      <c r="PRS2" s="228"/>
      <c r="PRT2" s="228"/>
      <c r="PRU2" s="228"/>
      <c r="PRV2" s="228"/>
      <c r="PRW2" s="228"/>
      <c r="PRX2" s="228"/>
      <c r="PRY2" s="228"/>
      <c r="PRZ2" s="228"/>
      <c r="PSA2" s="228"/>
      <c r="PSB2" s="228"/>
      <c r="PSC2" s="228"/>
      <c r="PSD2" s="228"/>
      <c r="PSE2" s="228"/>
      <c r="PSF2" s="228"/>
      <c r="PSG2" s="228"/>
      <c r="PSH2" s="228"/>
      <c r="PSI2" s="228"/>
      <c r="PSJ2" s="228"/>
      <c r="PSK2" s="228"/>
      <c r="PSL2" s="228"/>
      <c r="PSM2" s="228"/>
      <c r="PSN2" s="228"/>
      <c r="PSO2" s="228"/>
      <c r="PSP2" s="228"/>
      <c r="PSQ2" s="228"/>
      <c r="PSR2" s="228"/>
      <c r="PSS2" s="228"/>
      <c r="PST2" s="228"/>
      <c r="PSU2" s="228"/>
      <c r="PSV2" s="228"/>
      <c r="PSW2" s="228"/>
      <c r="PSX2" s="228"/>
      <c r="PSY2" s="228"/>
      <c r="PSZ2" s="228"/>
      <c r="PTA2" s="228"/>
      <c r="PTB2" s="228"/>
      <c r="PTC2" s="228"/>
      <c r="PTD2" s="228"/>
      <c r="PTE2" s="228"/>
      <c r="PTF2" s="228"/>
      <c r="PTG2" s="228"/>
      <c r="PTH2" s="228"/>
      <c r="PTI2" s="228"/>
      <c r="PTJ2" s="228"/>
      <c r="PTK2" s="228"/>
      <c r="PTL2" s="228"/>
      <c r="PTM2" s="228"/>
      <c r="PTN2" s="228"/>
      <c r="PTO2" s="228"/>
      <c r="PTP2" s="228"/>
      <c r="PTQ2" s="228"/>
      <c r="PTR2" s="228"/>
      <c r="PTS2" s="228"/>
      <c r="PTT2" s="228"/>
      <c r="PTU2" s="228"/>
      <c r="PTV2" s="228"/>
      <c r="PTW2" s="228"/>
      <c r="PTX2" s="228"/>
      <c r="PTY2" s="228"/>
      <c r="PTZ2" s="228"/>
      <c r="PUA2" s="228"/>
      <c r="PUB2" s="228"/>
      <c r="PUC2" s="228"/>
      <c r="PUD2" s="228"/>
      <c r="PUE2" s="228"/>
      <c r="PUF2" s="228"/>
      <c r="PUG2" s="228"/>
      <c r="PUH2" s="228"/>
      <c r="PUI2" s="228"/>
      <c r="PUJ2" s="228"/>
      <c r="PUK2" s="228"/>
      <c r="PUL2" s="228"/>
      <c r="PUM2" s="228"/>
      <c r="PUN2" s="228"/>
      <c r="PUO2" s="228"/>
      <c r="PUP2" s="228"/>
      <c r="PUQ2" s="228"/>
      <c r="PUR2" s="228"/>
      <c r="PUS2" s="228"/>
      <c r="PUT2" s="228"/>
      <c r="PUU2" s="228"/>
      <c r="PUV2" s="228"/>
      <c r="PUW2" s="228"/>
      <c r="PUX2" s="228"/>
      <c r="PUY2" s="228"/>
      <c r="PUZ2" s="228"/>
      <c r="PVA2" s="228"/>
      <c r="PVB2" s="228"/>
      <c r="PVC2" s="228"/>
      <c r="PVD2" s="228"/>
      <c r="PVE2" s="228"/>
      <c r="PVF2" s="228"/>
      <c r="PVG2" s="228"/>
      <c r="PVH2" s="228"/>
      <c r="PVI2" s="228"/>
      <c r="PVJ2" s="228"/>
      <c r="PVK2" s="228"/>
      <c r="PVL2" s="228"/>
      <c r="PVM2" s="228"/>
      <c r="PVN2" s="228"/>
      <c r="PVO2" s="228"/>
      <c r="PVP2" s="228"/>
      <c r="PVQ2" s="228"/>
      <c r="PVR2" s="228"/>
      <c r="PVS2" s="228"/>
      <c r="PVT2" s="228"/>
      <c r="PVU2" s="228"/>
      <c r="PVV2" s="228"/>
      <c r="PVW2" s="228"/>
      <c r="PVX2" s="228"/>
      <c r="PVY2" s="228"/>
      <c r="PVZ2" s="228"/>
      <c r="PWA2" s="228"/>
      <c r="PWB2" s="228"/>
      <c r="PWC2" s="228"/>
      <c r="PWD2" s="228"/>
      <c r="PWE2" s="228"/>
      <c r="PWF2" s="228"/>
      <c r="PWG2" s="228"/>
      <c r="PWH2" s="228"/>
      <c r="PWI2" s="228"/>
      <c r="PWJ2" s="228"/>
      <c r="PWK2" s="228"/>
      <c r="PWL2" s="228"/>
      <c r="PWM2" s="228"/>
      <c r="PWN2" s="228"/>
      <c r="PWO2" s="228"/>
      <c r="PWP2" s="228"/>
      <c r="PWQ2" s="228"/>
      <c r="PWR2" s="228"/>
      <c r="PWS2" s="228"/>
      <c r="PWT2" s="228"/>
      <c r="PWU2" s="228"/>
      <c r="PWV2" s="228"/>
      <c r="PWW2" s="228"/>
      <c r="PWX2" s="228"/>
      <c r="PWY2" s="228"/>
      <c r="PWZ2" s="228"/>
      <c r="PXA2" s="228"/>
      <c r="PXB2" s="228"/>
      <c r="PXC2" s="228"/>
      <c r="PXD2" s="228"/>
      <c r="PXE2" s="228"/>
      <c r="PXF2" s="228"/>
      <c r="PXG2" s="228"/>
      <c r="PXH2" s="228"/>
      <c r="PXI2" s="228"/>
      <c r="PXJ2" s="228"/>
      <c r="PXK2" s="228"/>
      <c r="PXL2" s="228"/>
      <c r="PXM2" s="228"/>
      <c r="PXN2" s="228"/>
      <c r="PXO2" s="228"/>
      <c r="PXP2" s="228"/>
      <c r="PXQ2" s="228"/>
      <c r="PXR2" s="228"/>
      <c r="PXS2" s="228"/>
      <c r="PXT2" s="228"/>
      <c r="PXU2" s="228"/>
      <c r="PXV2" s="228"/>
      <c r="PXW2" s="228"/>
      <c r="PXX2" s="228"/>
      <c r="PXY2" s="228"/>
      <c r="PXZ2" s="228"/>
      <c r="PYA2" s="228"/>
      <c r="PYB2" s="228"/>
      <c r="PYC2" s="228"/>
      <c r="PYD2" s="228"/>
      <c r="PYE2" s="228"/>
      <c r="PYF2" s="228"/>
      <c r="PYG2" s="228"/>
      <c r="PYH2" s="228"/>
      <c r="PYI2" s="228"/>
      <c r="PYJ2" s="228"/>
      <c r="PYK2" s="228"/>
      <c r="PYL2" s="228"/>
      <c r="PYM2" s="228"/>
      <c r="PYN2" s="228"/>
      <c r="PYO2" s="228"/>
      <c r="PYP2" s="228"/>
      <c r="PYQ2" s="228"/>
      <c r="PYR2" s="228"/>
      <c r="PYS2" s="228"/>
      <c r="PYT2" s="228"/>
      <c r="PYU2" s="228"/>
      <c r="PYV2" s="228"/>
      <c r="PYW2" s="228"/>
      <c r="PYX2" s="228"/>
      <c r="PYY2" s="228"/>
      <c r="PYZ2" s="228"/>
      <c r="PZA2" s="228"/>
      <c r="PZB2" s="228"/>
      <c r="PZC2" s="228"/>
      <c r="PZD2" s="228"/>
      <c r="PZE2" s="228"/>
      <c r="PZF2" s="228"/>
      <c r="PZG2" s="228"/>
      <c r="PZH2" s="228"/>
      <c r="PZI2" s="228"/>
      <c r="PZJ2" s="228"/>
      <c r="PZK2" s="228"/>
      <c r="PZL2" s="228"/>
      <c r="PZM2" s="228"/>
      <c r="PZN2" s="228"/>
      <c r="PZO2" s="228"/>
      <c r="PZP2" s="228"/>
      <c r="PZQ2" s="228"/>
      <c r="PZR2" s="228"/>
      <c r="PZS2" s="228"/>
      <c r="PZT2" s="228"/>
      <c r="PZU2" s="228"/>
      <c r="PZV2" s="228"/>
      <c r="PZW2" s="228"/>
      <c r="PZX2" s="228"/>
      <c r="PZY2" s="228"/>
      <c r="PZZ2" s="228"/>
      <c r="QAA2" s="228"/>
      <c r="QAB2" s="228"/>
      <c r="QAC2" s="228"/>
      <c r="QAD2" s="228"/>
      <c r="QAE2" s="228"/>
      <c r="QAF2" s="228"/>
      <c r="QAG2" s="228"/>
      <c r="QAH2" s="228"/>
      <c r="QAI2" s="228"/>
      <c r="QAJ2" s="228"/>
      <c r="QAK2" s="228"/>
      <c r="QAL2" s="228"/>
      <c r="QAM2" s="228"/>
      <c r="QAN2" s="228"/>
      <c r="QAO2" s="228"/>
      <c r="QAP2" s="228"/>
      <c r="QAQ2" s="228"/>
      <c r="QAR2" s="228"/>
      <c r="QAS2" s="228"/>
      <c r="QAT2" s="228"/>
      <c r="QAU2" s="228"/>
      <c r="QAV2" s="228"/>
      <c r="QAW2" s="228"/>
      <c r="QAX2" s="228"/>
      <c r="QAY2" s="228"/>
      <c r="QAZ2" s="228"/>
      <c r="QBA2" s="228"/>
      <c r="QBB2" s="228"/>
      <c r="QBC2" s="228"/>
      <c r="QBD2" s="228"/>
      <c r="QBE2" s="228"/>
      <c r="QBF2" s="228"/>
      <c r="QBG2" s="228"/>
      <c r="QBH2" s="228"/>
      <c r="QBI2" s="228"/>
      <c r="QBJ2" s="228"/>
      <c r="QBK2" s="228"/>
      <c r="QBL2" s="228"/>
      <c r="QBM2" s="228"/>
      <c r="QBN2" s="228"/>
      <c r="QBO2" s="228"/>
      <c r="QBP2" s="228"/>
      <c r="QBQ2" s="228"/>
      <c r="QBR2" s="228"/>
      <c r="QBS2" s="228"/>
      <c r="QBT2" s="228"/>
      <c r="QBU2" s="228"/>
      <c r="QBV2" s="228"/>
      <c r="QBW2" s="228"/>
      <c r="QBX2" s="228"/>
      <c r="QBY2" s="228"/>
      <c r="QBZ2" s="228"/>
      <c r="QCA2" s="228"/>
      <c r="QCB2" s="228"/>
      <c r="QCC2" s="228"/>
      <c r="QCD2" s="228"/>
      <c r="QCE2" s="228"/>
      <c r="QCF2" s="228"/>
      <c r="QCG2" s="228"/>
      <c r="QCH2" s="228"/>
      <c r="QCI2" s="228"/>
      <c r="QCJ2" s="228"/>
      <c r="QCK2" s="228"/>
      <c r="QCL2" s="228"/>
      <c r="QCM2" s="228"/>
      <c r="QCN2" s="228"/>
      <c r="QCO2" s="228"/>
      <c r="QCP2" s="228"/>
      <c r="QCQ2" s="228"/>
      <c r="QCR2" s="228"/>
      <c r="QCS2" s="228"/>
      <c r="QCT2" s="228"/>
      <c r="QCU2" s="228"/>
      <c r="QCV2" s="228"/>
      <c r="QCW2" s="228"/>
      <c r="QCX2" s="228"/>
      <c r="QCY2" s="228"/>
      <c r="QCZ2" s="228"/>
      <c r="QDA2" s="228"/>
      <c r="QDB2" s="228"/>
      <c r="QDC2" s="228"/>
      <c r="QDD2" s="228"/>
      <c r="QDE2" s="228"/>
      <c r="QDF2" s="228"/>
      <c r="QDG2" s="228"/>
      <c r="QDH2" s="228"/>
      <c r="QDI2" s="228"/>
      <c r="QDJ2" s="228"/>
      <c r="QDK2" s="228"/>
      <c r="QDL2" s="228"/>
      <c r="QDM2" s="228"/>
      <c r="QDN2" s="228"/>
      <c r="QDO2" s="228"/>
      <c r="QDP2" s="228"/>
      <c r="QDQ2" s="228"/>
      <c r="QDR2" s="228"/>
      <c r="QDS2" s="228"/>
      <c r="QDT2" s="228"/>
      <c r="QDU2" s="228"/>
      <c r="QDV2" s="228"/>
      <c r="QDW2" s="228"/>
      <c r="QDX2" s="228"/>
      <c r="QDY2" s="228"/>
      <c r="QDZ2" s="228"/>
      <c r="QEA2" s="228"/>
      <c r="QEB2" s="228"/>
      <c r="QEC2" s="228"/>
      <c r="QED2" s="228"/>
      <c r="QEE2" s="228"/>
      <c r="QEF2" s="228"/>
      <c r="QEG2" s="228"/>
      <c r="QEH2" s="228"/>
      <c r="QEI2" s="228"/>
      <c r="QEJ2" s="228"/>
      <c r="QEK2" s="228"/>
      <c r="QEL2" s="228"/>
      <c r="QEM2" s="228"/>
      <c r="QEN2" s="228"/>
      <c r="QEO2" s="228"/>
      <c r="QEP2" s="228"/>
      <c r="QEQ2" s="228"/>
      <c r="QER2" s="228"/>
      <c r="QES2" s="228"/>
      <c r="QET2" s="228"/>
      <c r="QEU2" s="228"/>
      <c r="QEV2" s="228"/>
      <c r="QEW2" s="228"/>
      <c r="QEX2" s="228"/>
      <c r="QEY2" s="228"/>
      <c r="QEZ2" s="228"/>
      <c r="QFA2" s="228"/>
      <c r="QFB2" s="228"/>
      <c r="QFC2" s="228"/>
      <c r="QFD2" s="228"/>
      <c r="QFE2" s="228"/>
      <c r="QFF2" s="228"/>
      <c r="QFG2" s="228"/>
      <c r="QFH2" s="228"/>
      <c r="QFI2" s="228"/>
      <c r="QFJ2" s="228"/>
      <c r="QFK2" s="228"/>
      <c r="QFL2" s="228"/>
      <c r="QFM2" s="228"/>
      <c r="QFN2" s="228"/>
      <c r="QFO2" s="228"/>
      <c r="QFP2" s="228"/>
      <c r="QFQ2" s="228"/>
      <c r="QFR2" s="228"/>
      <c r="QFS2" s="228"/>
      <c r="QFT2" s="228"/>
      <c r="QFU2" s="228"/>
      <c r="QFV2" s="228"/>
      <c r="QFW2" s="228"/>
      <c r="QFX2" s="228"/>
      <c r="QFY2" s="228"/>
      <c r="QFZ2" s="228"/>
      <c r="QGA2" s="228"/>
      <c r="QGB2" s="228"/>
      <c r="QGC2" s="228"/>
      <c r="QGD2" s="228"/>
      <c r="QGE2" s="228"/>
      <c r="QGF2" s="228"/>
      <c r="QGG2" s="228"/>
      <c r="QGH2" s="228"/>
      <c r="QGI2" s="228"/>
      <c r="QGJ2" s="228"/>
      <c r="QGK2" s="228"/>
      <c r="QGL2" s="228"/>
      <c r="QGM2" s="228"/>
      <c r="QGN2" s="228"/>
      <c r="QGO2" s="228"/>
      <c r="QGP2" s="228"/>
      <c r="QGQ2" s="228"/>
      <c r="QGR2" s="228"/>
      <c r="QGS2" s="228"/>
      <c r="QGT2" s="228"/>
      <c r="QGU2" s="228"/>
      <c r="QGV2" s="228"/>
      <c r="QGW2" s="228"/>
      <c r="QGX2" s="228"/>
      <c r="QGY2" s="228"/>
      <c r="QGZ2" s="228"/>
      <c r="QHA2" s="228"/>
      <c r="QHB2" s="228"/>
      <c r="QHC2" s="228"/>
      <c r="QHD2" s="228"/>
      <c r="QHE2" s="228"/>
      <c r="QHF2" s="228"/>
      <c r="QHG2" s="228"/>
      <c r="QHH2" s="228"/>
      <c r="QHI2" s="228"/>
      <c r="QHJ2" s="228"/>
      <c r="QHK2" s="228"/>
      <c r="QHL2" s="228"/>
      <c r="QHM2" s="228"/>
      <c r="QHN2" s="228"/>
      <c r="QHO2" s="228"/>
      <c r="QHP2" s="228"/>
      <c r="QHQ2" s="228"/>
      <c r="QHR2" s="228"/>
      <c r="QHS2" s="228"/>
      <c r="QHT2" s="228"/>
      <c r="QHU2" s="228"/>
      <c r="QHV2" s="228"/>
      <c r="QHW2" s="228"/>
      <c r="QHX2" s="228"/>
      <c r="QHY2" s="228"/>
      <c r="QHZ2" s="228"/>
      <c r="QIA2" s="228"/>
      <c r="QIB2" s="228"/>
      <c r="QIC2" s="228"/>
      <c r="QID2" s="228"/>
      <c r="QIE2" s="228"/>
      <c r="QIF2" s="228"/>
      <c r="QIG2" s="228"/>
      <c r="QIH2" s="228"/>
      <c r="QII2" s="228"/>
      <c r="QIJ2" s="228"/>
      <c r="QIK2" s="228"/>
      <c r="QIL2" s="228"/>
      <c r="QIM2" s="228"/>
      <c r="QIN2" s="228"/>
      <c r="QIO2" s="228"/>
      <c r="QIP2" s="228"/>
      <c r="QIQ2" s="228"/>
      <c r="QIR2" s="228"/>
      <c r="QIS2" s="228"/>
      <c r="QIT2" s="228"/>
      <c r="QIU2" s="228"/>
      <c r="QIV2" s="228"/>
      <c r="QIW2" s="228"/>
      <c r="QIX2" s="228"/>
      <c r="QIY2" s="228"/>
      <c r="QIZ2" s="228"/>
      <c r="QJA2" s="228"/>
      <c r="QJB2" s="228"/>
      <c r="QJC2" s="228"/>
      <c r="QJD2" s="228"/>
      <c r="QJE2" s="228"/>
      <c r="QJF2" s="228"/>
      <c r="QJG2" s="228"/>
      <c r="QJH2" s="228"/>
      <c r="QJI2" s="228"/>
      <c r="QJJ2" s="228"/>
      <c r="QJK2" s="228"/>
      <c r="QJL2" s="228"/>
      <c r="QJM2" s="228"/>
      <c r="QJN2" s="228"/>
      <c r="QJO2" s="228"/>
      <c r="QJP2" s="228"/>
      <c r="QJQ2" s="228"/>
      <c r="QJR2" s="228"/>
      <c r="QJS2" s="228"/>
      <c r="QJT2" s="228"/>
      <c r="QJU2" s="228"/>
      <c r="QJV2" s="228"/>
      <c r="QJW2" s="228"/>
      <c r="QJX2" s="228"/>
      <c r="QJY2" s="228"/>
      <c r="QJZ2" s="228"/>
      <c r="QKA2" s="228"/>
      <c r="QKB2" s="228"/>
      <c r="QKC2" s="228"/>
      <c r="QKD2" s="228"/>
      <c r="QKE2" s="228"/>
      <c r="QKF2" s="228"/>
      <c r="QKG2" s="228"/>
      <c r="QKH2" s="228"/>
      <c r="QKI2" s="228"/>
      <c r="QKJ2" s="228"/>
      <c r="QKK2" s="228"/>
      <c r="QKL2" s="228"/>
      <c r="QKM2" s="228"/>
      <c r="QKN2" s="228"/>
      <c r="QKO2" s="228"/>
      <c r="QKP2" s="228"/>
      <c r="QKQ2" s="228"/>
      <c r="QKR2" s="228"/>
      <c r="QKS2" s="228"/>
      <c r="QKT2" s="228"/>
      <c r="QKU2" s="228"/>
      <c r="QKV2" s="228"/>
      <c r="QKW2" s="228"/>
      <c r="QKX2" s="228"/>
      <c r="QKY2" s="228"/>
      <c r="QKZ2" s="228"/>
      <c r="QLA2" s="228"/>
      <c r="QLB2" s="228"/>
      <c r="QLC2" s="228"/>
      <c r="QLD2" s="228"/>
      <c r="QLE2" s="228"/>
      <c r="QLF2" s="228"/>
      <c r="QLG2" s="228"/>
      <c r="QLH2" s="228"/>
      <c r="QLI2" s="228"/>
      <c r="QLJ2" s="228"/>
      <c r="QLK2" s="228"/>
      <c r="QLL2" s="228"/>
      <c r="QLM2" s="228"/>
      <c r="QLN2" s="228"/>
      <c r="QLO2" s="228"/>
      <c r="QLP2" s="228"/>
      <c r="QLQ2" s="228"/>
      <c r="QLR2" s="228"/>
      <c r="QLS2" s="228"/>
      <c r="QLT2" s="228"/>
      <c r="QLU2" s="228"/>
      <c r="QLV2" s="228"/>
      <c r="QLW2" s="228"/>
      <c r="QLX2" s="228"/>
      <c r="QLY2" s="228"/>
      <c r="QLZ2" s="228"/>
      <c r="QMA2" s="228"/>
      <c r="QMB2" s="228"/>
      <c r="QMC2" s="228"/>
      <c r="QMD2" s="228"/>
      <c r="QME2" s="228"/>
      <c r="QMF2" s="228"/>
      <c r="QMG2" s="228"/>
      <c r="QMH2" s="228"/>
      <c r="QMI2" s="228"/>
      <c r="QMJ2" s="228"/>
      <c r="QMK2" s="228"/>
      <c r="QML2" s="228"/>
      <c r="QMM2" s="228"/>
      <c r="QMN2" s="228"/>
      <c r="QMO2" s="228"/>
      <c r="QMP2" s="228"/>
      <c r="QMQ2" s="228"/>
      <c r="QMR2" s="228"/>
      <c r="QMS2" s="228"/>
      <c r="QMT2" s="228"/>
      <c r="QMU2" s="228"/>
      <c r="QMV2" s="228"/>
      <c r="QMW2" s="228"/>
      <c r="QMX2" s="228"/>
      <c r="QMY2" s="228"/>
      <c r="QMZ2" s="228"/>
      <c r="QNA2" s="228"/>
      <c r="QNB2" s="228"/>
      <c r="QNC2" s="228"/>
      <c r="QND2" s="228"/>
      <c r="QNE2" s="228"/>
      <c r="QNF2" s="228"/>
      <c r="QNG2" s="228"/>
      <c r="QNH2" s="228"/>
      <c r="QNI2" s="228"/>
      <c r="QNJ2" s="228"/>
      <c r="QNK2" s="228"/>
      <c r="QNL2" s="228"/>
      <c r="QNM2" s="228"/>
      <c r="QNN2" s="228"/>
      <c r="QNO2" s="228"/>
      <c r="QNP2" s="228"/>
      <c r="QNQ2" s="228"/>
      <c r="QNR2" s="228"/>
      <c r="QNS2" s="228"/>
      <c r="QNT2" s="228"/>
      <c r="QNU2" s="228"/>
      <c r="QNV2" s="228"/>
      <c r="QNW2" s="228"/>
      <c r="QNX2" s="228"/>
      <c r="QNY2" s="228"/>
      <c r="QNZ2" s="228"/>
      <c r="QOA2" s="228"/>
      <c r="QOB2" s="228"/>
      <c r="QOC2" s="228"/>
      <c r="QOD2" s="228"/>
      <c r="QOE2" s="228"/>
      <c r="QOF2" s="228"/>
      <c r="QOG2" s="228"/>
      <c r="QOH2" s="228"/>
      <c r="QOI2" s="228"/>
      <c r="QOJ2" s="228"/>
      <c r="QOK2" s="228"/>
      <c r="QOL2" s="228"/>
      <c r="QOM2" s="228"/>
      <c r="QON2" s="228"/>
      <c r="QOO2" s="228"/>
      <c r="QOP2" s="228"/>
      <c r="QOQ2" s="228"/>
      <c r="QOR2" s="228"/>
      <c r="QOS2" s="228"/>
      <c r="QOT2" s="228"/>
      <c r="QOU2" s="228"/>
      <c r="QOV2" s="228"/>
      <c r="QOW2" s="228"/>
      <c r="QOX2" s="228"/>
      <c r="QOY2" s="228"/>
      <c r="QOZ2" s="228"/>
      <c r="QPA2" s="228"/>
      <c r="QPB2" s="228"/>
      <c r="QPC2" s="228"/>
      <c r="QPD2" s="228"/>
      <c r="QPE2" s="228"/>
      <c r="QPF2" s="228"/>
      <c r="QPG2" s="228"/>
      <c r="QPH2" s="228"/>
      <c r="QPI2" s="228"/>
      <c r="QPJ2" s="228"/>
      <c r="QPK2" s="228"/>
      <c r="QPL2" s="228"/>
      <c r="QPM2" s="228"/>
      <c r="QPN2" s="228"/>
      <c r="QPO2" s="228"/>
      <c r="QPP2" s="228"/>
      <c r="QPQ2" s="228"/>
      <c r="QPR2" s="228"/>
      <c r="QPS2" s="228"/>
      <c r="QPT2" s="228"/>
      <c r="QPU2" s="228"/>
      <c r="QPV2" s="228"/>
      <c r="QPW2" s="228"/>
      <c r="QPX2" s="228"/>
      <c r="QPY2" s="228"/>
      <c r="QPZ2" s="228"/>
      <c r="QQA2" s="228"/>
      <c r="QQB2" s="228"/>
      <c r="QQC2" s="228"/>
      <c r="QQD2" s="228"/>
      <c r="QQE2" s="228"/>
      <c r="QQF2" s="228"/>
      <c r="QQG2" s="228"/>
      <c r="QQH2" s="228"/>
      <c r="QQI2" s="228"/>
      <c r="QQJ2" s="228"/>
      <c r="QQK2" s="228"/>
      <c r="QQL2" s="228"/>
      <c r="QQM2" s="228"/>
      <c r="QQN2" s="228"/>
      <c r="QQO2" s="228"/>
      <c r="QQP2" s="228"/>
      <c r="QQQ2" s="228"/>
      <c r="QQR2" s="228"/>
      <c r="QQS2" s="228"/>
      <c r="QQT2" s="228"/>
      <c r="QQU2" s="228"/>
      <c r="QQV2" s="228"/>
      <c r="QQW2" s="228"/>
      <c r="QQX2" s="228"/>
      <c r="QQY2" s="228"/>
      <c r="QQZ2" s="228"/>
      <c r="QRA2" s="228"/>
      <c r="QRB2" s="228"/>
      <c r="QRC2" s="228"/>
      <c r="QRD2" s="228"/>
      <c r="QRE2" s="228"/>
      <c r="QRF2" s="228"/>
      <c r="QRG2" s="228"/>
      <c r="QRH2" s="228"/>
      <c r="QRI2" s="228"/>
      <c r="QRJ2" s="228"/>
      <c r="QRK2" s="228"/>
      <c r="QRL2" s="228"/>
      <c r="QRM2" s="228"/>
      <c r="QRN2" s="228"/>
      <c r="QRO2" s="228"/>
      <c r="QRP2" s="228"/>
      <c r="QRQ2" s="228"/>
      <c r="QRR2" s="228"/>
      <c r="QRS2" s="228"/>
      <c r="QRT2" s="228"/>
      <c r="QRU2" s="228"/>
      <c r="QRV2" s="228"/>
      <c r="QRW2" s="228"/>
      <c r="QRX2" s="228"/>
      <c r="QRY2" s="228"/>
      <c r="QRZ2" s="228"/>
      <c r="QSA2" s="228"/>
      <c r="QSB2" s="228"/>
      <c r="QSC2" s="228"/>
      <c r="QSD2" s="228"/>
      <c r="QSE2" s="228"/>
      <c r="QSF2" s="228"/>
      <c r="QSG2" s="228"/>
      <c r="QSH2" s="228"/>
      <c r="QSI2" s="228"/>
      <c r="QSJ2" s="228"/>
      <c r="QSK2" s="228"/>
      <c r="QSL2" s="228"/>
      <c r="QSM2" s="228"/>
      <c r="QSN2" s="228"/>
      <c r="QSO2" s="228"/>
      <c r="QSP2" s="228"/>
      <c r="QSQ2" s="228"/>
      <c r="QSR2" s="228"/>
      <c r="QSS2" s="228"/>
      <c r="QST2" s="228"/>
      <c r="QSU2" s="228"/>
      <c r="QSV2" s="228"/>
      <c r="QSW2" s="228"/>
      <c r="QSX2" s="228"/>
      <c r="QSY2" s="228"/>
      <c r="QSZ2" s="228"/>
      <c r="QTA2" s="228"/>
      <c r="QTB2" s="228"/>
      <c r="QTC2" s="228"/>
      <c r="QTD2" s="228"/>
      <c r="QTE2" s="228"/>
      <c r="QTF2" s="228"/>
      <c r="QTG2" s="228"/>
      <c r="QTH2" s="228"/>
      <c r="QTI2" s="228"/>
      <c r="QTJ2" s="228"/>
      <c r="QTK2" s="228"/>
      <c r="QTL2" s="228"/>
      <c r="QTM2" s="228"/>
      <c r="QTN2" s="228"/>
      <c r="QTO2" s="228"/>
      <c r="QTP2" s="228"/>
      <c r="QTQ2" s="228"/>
      <c r="QTR2" s="228"/>
      <c r="QTS2" s="228"/>
      <c r="QTT2" s="228"/>
      <c r="QTU2" s="228"/>
      <c r="QTV2" s="228"/>
      <c r="QTW2" s="228"/>
      <c r="QTX2" s="228"/>
      <c r="QTY2" s="228"/>
      <c r="QTZ2" s="228"/>
      <c r="QUA2" s="228"/>
      <c r="QUB2" s="228"/>
      <c r="QUC2" s="228"/>
      <c r="QUD2" s="228"/>
      <c r="QUE2" s="228"/>
      <c r="QUF2" s="228"/>
      <c r="QUG2" s="228"/>
      <c r="QUH2" s="228"/>
      <c r="QUI2" s="228"/>
      <c r="QUJ2" s="228"/>
      <c r="QUK2" s="228"/>
      <c r="QUL2" s="228"/>
      <c r="QUM2" s="228"/>
      <c r="QUN2" s="228"/>
      <c r="QUO2" s="228"/>
      <c r="QUP2" s="228"/>
      <c r="QUQ2" s="228"/>
      <c r="QUR2" s="228"/>
      <c r="QUS2" s="228"/>
      <c r="QUT2" s="228"/>
      <c r="QUU2" s="228"/>
      <c r="QUV2" s="228"/>
      <c r="QUW2" s="228"/>
      <c r="QUX2" s="228"/>
      <c r="QUY2" s="228"/>
      <c r="QUZ2" s="228"/>
      <c r="QVA2" s="228"/>
      <c r="QVB2" s="228"/>
      <c r="QVC2" s="228"/>
      <c r="QVD2" s="228"/>
      <c r="QVE2" s="228"/>
      <c r="QVF2" s="228"/>
      <c r="QVG2" s="228"/>
      <c r="QVH2" s="228"/>
      <c r="QVI2" s="228"/>
      <c r="QVJ2" s="228"/>
      <c r="QVK2" s="228"/>
      <c r="QVL2" s="228"/>
      <c r="QVM2" s="228"/>
      <c r="QVN2" s="228"/>
      <c r="QVO2" s="228"/>
      <c r="QVP2" s="228"/>
      <c r="QVQ2" s="228"/>
      <c r="QVR2" s="228"/>
      <c r="QVS2" s="228"/>
      <c r="QVT2" s="228"/>
      <c r="QVU2" s="228"/>
      <c r="QVV2" s="228"/>
      <c r="QVW2" s="228"/>
      <c r="QVX2" s="228"/>
      <c r="QVY2" s="228"/>
      <c r="QVZ2" s="228"/>
      <c r="QWA2" s="228"/>
      <c r="QWB2" s="228"/>
      <c r="QWC2" s="228"/>
      <c r="QWD2" s="228"/>
      <c r="QWE2" s="228"/>
      <c r="QWF2" s="228"/>
      <c r="QWG2" s="228"/>
      <c r="QWH2" s="228"/>
      <c r="QWI2" s="228"/>
      <c r="QWJ2" s="228"/>
      <c r="QWK2" s="228"/>
      <c r="QWL2" s="228"/>
      <c r="QWM2" s="228"/>
      <c r="QWN2" s="228"/>
      <c r="QWO2" s="228"/>
      <c r="QWP2" s="228"/>
      <c r="QWQ2" s="228"/>
      <c r="QWR2" s="228"/>
      <c r="QWS2" s="228"/>
      <c r="QWT2" s="228"/>
      <c r="QWU2" s="228"/>
      <c r="QWV2" s="228"/>
      <c r="QWW2" s="228"/>
      <c r="QWX2" s="228"/>
      <c r="QWY2" s="228"/>
      <c r="QWZ2" s="228"/>
      <c r="QXA2" s="228"/>
      <c r="QXB2" s="228"/>
      <c r="QXC2" s="228"/>
      <c r="QXD2" s="228"/>
      <c r="QXE2" s="228"/>
      <c r="QXF2" s="228"/>
      <c r="QXG2" s="228"/>
      <c r="QXH2" s="228"/>
      <c r="QXI2" s="228"/>
      <c r="QXJ2" s="228"/>
      <c r="QXK2" s="228"/>
      <c r="QXL2" s="228"/>
      <c r="QXM2" s="228"/>
      <c r="QXN2" s="228"/>
      <c r="QXO2" s="228"/>
      <c r="QXP2" s="228"/>
      <c r="QXQ2" s="228"/>
      <c r="QXR2" s="228"/>
      <c r="QXS2" s="228"/>
      <c r="QXT2" s="228"/>
      <c r="QXU2" s="228"/>
      <c r="QXV2" s="228"/>
      <c r="QXW2" s="228"/>
      <c r="QXX2" s="228"/>
      <c r="QXY2" s="228"/>
      <c r="QXZ2" s="228"/>
      <c r="QYA2" s="228"/>
      <c r="QYB2" s="228"/>
      <c r="QYC2" s="228"/>
      <c r="QYD2" s="228"/>
      <c r="QYE2" s="228"/>
      <c r="QYF2" s="228"/>
      <c r="QYG2" s="228"/>
      <c r="QYH2" s="228"/>
      <c r="QYI2" s="228"/>
      <c r="QYJ2" s="228"/>
      <c r="QYK2" s="228"/>
      <c r="QYL2" s="228"/>
      <c r="QYM2" s="228"/>
      <c r="QYN2" s="228"/>
      <c r="QYO2" s="228"/>
      <c r="QYP2" s="228"/>
      <c r="QYQ2" s="228"/>
      <c r="QYR2" s="228"/>
      <c r="QYS2" s="228"/>
      <c r="QYT2" s="228"/>
      <c r="QYU2" s="228"/>
      <c r="QYV2" s="228"/>
      <c r="QYW2" s="228"/>
      <c r="QYX2" s="228"/>
      <c r="QYY2" s="228"/>
      <c r="QYZ2" s="228"/>
      <c r="QZA2" s="228"/>
      <c r="QZB2" s="228"/>
      <c r="QZC2" s="228"/>
      <c r="QZD2" s="228"/>
      <c r="QZE2" s="228"/>
      <c r="QZF2" s="228"/>
      <c r="QZG2" s="228"/>
      <c r="QZH2" s="228"/>
      <c r="QZI2" s="228"/>
      <c r="QZJ2" s="228"/>
      <c r="QZK2" s="228"/>
      <c r="QZL2" s="228"/>
      <c r="QZM2" s="228"/>
      <c r="QZN2" s="228"/>
      <c r="QZO2" s="228"/>
      <c r="QZP2" s="228"/>
      <c r="QZQ2" s="228"/>
      <c r="QZR2" s="228"/>
      <c r="QZS2" s="228"/>
      <c r="QZT2" s="228"/>
      <c r="QZU2" s="228"/>
      <c r="QZV2" s="228"/>
      <c r="QZW2" s="228"/>
      <c r="QZX2" s="228"/>
      <c r="QZY2" s="228"/>
      <c r="QZZ2" s="228"/>
      <c r="RAA2" s="228"/>
      <c r="RAB2" s="228"/>
      <c r="RAC2" s="228"/>
      <c r="RAD2" s="228"/>
      <c r="RAE2" s="228"/>
      <c r="RAF2" s="228"/>
      <c r="RAG2" s="228"/>
      <c r="RAH2" s="228"/>
      <c r="RAI2" s="228"/>
      <c r="RAJ2" s="228"/>
      <c r="RAK2" s="228"/>
      <c r="RAL2" s="228"/>
      <c r="RAM2" s="228"/>
      <c r="RAN2" s="228"/>
      <c r="RAO2" s="228"/>
      <c r="RAP2" s="228"/>
      <c r="RAQ2" s="228"/>
      <c r="RAR2" s="228"/>
      <c r="RAS2" s="228"/>
      <c r="RAT2" s="228"/>
      <c r="RAU2" s="228"/>
      <c r="RAV2" s="228"/>
      <c r="RAW2" s="228"/>
      <c r="RAX2" s="228"/>
      <c r="RAY2" s="228"/>
      <c r="RAZ2" s="228"/>
      <c r="RBA2" s="228"/>
      <c r="RBB2" s="228"/>
      <c r="RBC2" s="228"/>
      <c r="RBD2" s="228"/>
      <c r="RBE2" s="228"/>
      <c r="RBF2" s="228"/>
      <c r="RBG2" s="228"/>
      <c r="RBH2" s="228"/>
      <c r="RBI2" s="228"/>
      <c r="RBJ2" s="228"/>
      <c r="RBK2" s="228"/>
      <c r="RBL2" s="228"/>
      <c r="RBM2" s="228"/>
      <c r="RBN2" s="228"/>
      <c r="RBO2" s="228"/>
      <c r="RBP2" s="228"/>
      <c r="RBQ2" s="228"/>
      <c r="RBR2" s="228"/>
      <c r="RBS2" s="228"/>
      <c r="RBT2" s="228"/>
      <c r="RBU2" s="228"/>
      <c r="RBV2" s="228"/>
      <c r="RBW2" s="228"/>
      <c r="RBX2" s="228"/>
      <c r="RBY2" s="228"/>
      <c r="RBZ2" s="228"/>
      <c r="RCA2" s="228"/>
      <c r="RCB2" s="228"/>
      <c r="RCC2" s="228"/>
      <c r="RCD2" s="228"/>
      <c r="RCE2" s="228"/>
      <c r="RCF2" s="228"/>
      <c r="RCG2" s="228"/>
      <c r="RCH2" s="228"/>
      <c r="RCI2" s="228"/>
      <c r="RCJ2" s="228"/>
      <c r="RCK2" s="228"/>
      <c r="RCL2" s="228"/>
      <c r="RCM2" s="228"/>
      <c r="RCN2" s="228"/>
      <c r="RCO2" s="228"/>
      <c r="RCP2" s="228"/>
      <c r="RCQ2" s="228"/>
      <c r="RCR2" s="228"/>
      <c r="RCS2" s="228"/>
      <c r="RCT2" s="228"/>
      <c r="RCU2" s="228"/>
      <c r="RCV2" s="228"/>
      <c r="RCW2" s="228"/>
      <c r="RCX2" s="228"/>
      <c r="RCY2" s="228"/>
      <c r="RCZ2" s="228"/>
      <c r="RDA2" s="228"/>
      <c r="RDB2" s="228"/>
      <c r="RDC2" s="228"/>
      <c r="RDD2" s="228"/>
      <c r="RDE2" s="228"/>
      <c r="RDF2" s="228"/>
      <c r="RDG2" s="228"/>
      <c r="RDH2" s="228"/>
      <c r="RDI2" s="228"/>
      <c r="RDJ2" s="228"/>
      <c r="RDK2" s="228"/>
      <c r="RDL2" s="228"/>
      <c r="RDM2" s="228"/>
      <c r="RDN2" s="228"/>
      <c r="RDO2" s="228"/>
      <c r="RDP2" s="228"/>
      <c r="RDQ2" s="228"/>
      <c r="RDR2" s="228"/>
      <c r="RDS2" s="228"/>
      <c r="RDT2" s="228"/>
      <c r="RDU2" s="228"/>
      <c r="RDV2" s="228"/>
      <c r="RDW2" s="228"/>
      <c r="RDX2" s="228"/>
      <c r="RDY2" s="228"/>
      <c r="RDZ2" s="228"/>
      <c r="REA2" s="228"/>
      <c r="REB2" s="228"/>
      <c r="REC2" s="228"/>
      <c r="RED2" s="228"/>
      <c r="REE2" s="228"/>
      <c r="REF2" s="228"/>
      <c r="REG2" s="228"/>
      <c r="REH2" s="228"/>
      <c r="REI2" s="228"/>
      <c r="REJ2" s="228"/>
      <c r="REK2" s="228"/>
      <c r="REL2" s="228"/>
      <c r="REM2" s="228"/>
      <c r="REN2" s="228"/>
      <c r="REO2" s="228"/>
      <c r="REP2" s="228"/>
      <c r="REQ2" s="228"/>
      <c r="RER2" s="228"/>
      <c r="RES2" s="228"/>
      <c r="RET2" s="228"/>
      <c r="REU2" s="228"/>
      <c r="REV2" s="228"/>
      <c r="REW2" s="228"/>
      <c r="REX2" s="228"/>
      <c r="REY2" s="228"/>
      <c r="REZ2" s="228"/>
      <c r="RFA2" s="228"/>
      <c r="RFB2" s="228"/>
      <c r="RFC2" s="228"/>
      <c r="RFD2" s="228"/>
      <c r="RFE2" s="228"/>
      <c r="RFF2" s="228"/>
      <c r="RFG2" s="228"/>
      <c r="RFH2" s="228"/>
      <c r="RFI2" s="228"/>
      <c r="RFJ2" s="228"/>
      <c r="RFK2" s="228"/>
      <c r="RFL2" s="228"/>
      <c r="RFM2" s="228"/>
      <c r="RFN2" s="228"/>
      <c r="RFO2" s="228"/>
      <c r="RFP2" s="228"/>
      <c r="RFQ2" s="228"/>
      <c r="RFR2" s="228"/>
      <c r="RFS2" s="228"/>
      <c r="RFT2" s="228"/>
      <c r="RFU2" s="228"/>
      <c r="RFV2" s="228"/>
      <c r="RFW2" s="228"/>
      <c r="RFX2" s="228"/>
      <c r="RFY2" s="228"/>
      <c r="RFZ2" s="228"/>
      <c r="RGA2" s="228"/>
      <c r="RGB2" s="228"/>
      <c r="RGC2" s="228"/>
      <c r="RGD2" s="228"/>
      <c r="RGE2" s="228"/>
      <c r="RGF2" s="228"/>
      <c r="RGG2" s="228"/>
      <c r="RGH2" s="228"/>
      <c r="RGI2" s="228"/>
      <c r="RGJ2" s="228"/>
      <c r="RGK2" s="228"/>
      <c r="RGL2" s="228"/>
      <c r="RGM2" s="228"/>
      <c r="RGN2" s="228"/>
      <c r="RGO2" s="228"/>
      <c r="RGP2" s="228"/>
      <c r="RGQ2" s="228"/>
      <c r="RGR2" s="228"/>
      <c r="RGS2" s="228"/>
      <c r="RGT2" s="228"/>
      <c r="RGU2" s="228"/>
      <c r="RGV2" s="228"/>
      <c r="RGW2" s="228"/>
      <c r="RGX2" s="228"/>
      <c r="RGY2" s="228"/>
      <c r="RGZ2" s="228"/>
      <c r="RHA2" s="228"/>
      <c r="RHB2" s="228"/>
      <c r="RHC2" s="228"/>
      <c r="RHD2" s="228"/>
      <c r="RHE2" s="228"/>
      <c r="RHF2" s="228"/>
      <c r="RHG2" s="228"/>
      <c r="RHH2" s="228"/>
      <c r="RHI2" s="228"/>
      <c r="RHJ2" s="228"/>
      <c r="RHK2" s="228"/>
      <c r="RHL2" s="228"/>
      <c r="RHM2" s="228"/>
      <c r="RHN2" s="228"/>
      <c r="RHO2" s="228"/>
      <c r="RHP2" s="228"/>
      <c r="RHQ2" s="228"/>
      <c r="RHR2" s="228"/>
      <c r="RHS2" s="228"/>
      <c r="RHT2" s="228"/>
      <c r="RHU2" s="228"/>
      <c r="RHV2" s="228"/>
      <c r="RHW2" s="228"/>
      <c r="RHX2" s="228"/>
      <c r="RHY2" s="228"/>
      <c r="RHZ2" s="228"/>
      <c r="RIA2" s="228"/>
      <c r="RIB2" s="228"/>
      <c r="RIC2" s="228"/>
      <c r="RID2" s="228"/>
      <c r="RIE2" s="228"/>
      <c r="RIF2" s="228"/>
      <c r="RIG2" s="228"/>
      <c r="RIH2" s="228"/>
      <c r="RII2" s="228"/>
      <c r="RIJ2" s="228"/>
      <c r="RIK2" s="228"/>
      <c r="RIL2" s="228"/>
      <c r="RIM2" s="228"/>
      <c r="RIN2" s="228"/>
      <c r="RIO2" s="228"/>
      <c r="RIP2" s="228"/>
      <c r="RIQ2" s="228"/>
      <c r="RIR2" s="228"/>
      <c r="RIS2" s="228"/>
      <c r="RIT2" s="228"/>
      <c r="RIU2" s="228"/>
      <c r="RIV2" s="228"/>
      <c r="RIW2" s="228"/>
      <c r="RIX2" s="228"/>
      <c r="RIY2" s="228"/>
      <c r="RIZ2" s="228"/>
      <c r="RJA2" s="228"/>
      <c r="RJB2" s="228"/>
      <c r="RJC2" s="228"/>
      <c r="RJD2" s="228"/>
      <c r="RJE2" s="228"/>
      <c r="RJF2" s="228"/>
      <c r="RJG2" s="228"/>
      <c r="RJH2" s="228"/>
      <c r="RJI2" s="228"/>
      <c r="RJJ2" s="228"/>
      <c r="RJK2" s="228"/>
      <c r="RJL2" s="228"/>
      <c r="RJM2" s="228"/>
      <c r="RJN2" s="228"/>
      <c r="RJO2" s="228"/>
      <c r="RJP2" s="228"/>
      <c r="RJQ2" s="228"/>
      <c r="RJR2" s="228"/>
      <c r="RJS2" s="228"/>
      <c r="RJT2" s="228"/>
      <c r="RJU2" s="228"/>
      <c r="RJV2" s="228"/>
      <c r="RJW2" s="228"/>
      <c r="RJX2" s="228"/>
      <c r="RJY2" s="228"/>
      <c r="RJZ2" s="228"/>
      <c r="RKA2" s="228"/>
      <c r="RKB2" s="228"/>
      <c r="RKC2" s="228"/>
      <c r="RKD2" s="228"/>
      <c r="RKE2" s="228"/>
      <c r="RKF2" s="228"/>
      <c r="RKG2" s="228"/>
      <c r="RKH2" s="228"/>
      <c r="RKI2" s="228"/>
      <c r="RKJ2" s="228"/>
      <c r="RKK2" s="228"/>
      <c r="RKL2" s="228"/>
      <c r="RKM2" s="228"/>
      <c r="RKN2" s="228"/>
      <c r="RKO2" s="228"/>
      <c r="RKP2" s="228"/>
      <c r="RKQ2" s="228"/>
      <c r="RKR2" s="228"/>
      <c r="RKS2" s="228"/>
      <c r="RKT2" s="228"/>
      <c r="RKU2" s="228"/>
      <c r="RKV2" s="228"/>
      <c r="RKW2" s="228"/>
      <c r="RKX2" s="228"/>
      <c r="RKY2" s="228"/>
      <c r="RKZ2" s="228"/>
      <c r="RLA2" s="228"/>
      <c r="RLB2" s="228"/>
      <c r="RLC2" s="228"/>
      <c r="RLD2" s="228"/>
      <c r="RLE2" s="228"/>
      <c r="RLF2" s="228"/>
      <c r="RLG2" s="228"/>
      <c r="RLH2" s="228"/>
      <c r="RLI2" s="228"/>
      <c r="RLJ2" s="228"/>
      <c r="RLK2" s="228"/>
      <c r="RLL2" s="228"/>
      <c r="RLM2" s="228"/>
      <c r="RLN2" s="228"/>
      <c r="RLO2" s="228"/>
      <c r="RLP2" s="228"/>
      <c r="RLQ2" s="228"/>
      <c r="RLR2" s="228"/>
      <c r="RLS2" s="228"/>
      <c r="RLT2" s="228"/>
      <c r="RLU2" s="228"/>
      <c r="RLV2" s="228"/>
      <c r="RLW2" s="228"/>
      <c r="RLX2" s="228"/>
      <c r="RLY2" s="228"/>
      <c r="RLZ2" s="228"/>
      <c r="RMA2" s="228"/>
      <c r="RMB2" s="228"/>
      <c r="RMC2" s="228"/>
      <c r="RMD2" s="228"/>
      <c r="RME2" s="228"/>
      <c r="RMF2" s="228"/>
      <c r="RMG2" s="228"/>
      <c r="RMH2" s="228"/>
      <c r="RMI2" s="228"/>
      <c r="RMJ2" s="228"/>
      <c r="RMK2" s="228"/>
      <c r="RML2" s="228"/>
      <c r="RMM2" s="228"/>
      <c r="RMN2" s="228"/>
      <c r="RMO2" s="228"/>
      <c r="RMP2" s="228"/>
      <c r="RMQ2" s="228"/>
      <c r="RMR2" s="228"/>
      <c r="RMS2" s="228"/>
      <c r="RMT2" s="228"/>
      <c r="RMU2" s="228"/>
      <c r="RMV2" s="228"/>
      <c r="RMW2" s="228"/>
      <c r="RMX2" s="228"/>
      <c r="RMY2" s="228"/>
      <c r="RMZ2" s="228"/>
      <c r="RNA2" s="228"/>
      <c r="RNB2" s="228"/>
      <c r="RNC2" s="228"/>
      <c r="RND2" s="228"/>
      <c r="RNE2" s="228"/>
      <c r="RNF2" s="228"/>
      <c r="RNG2" s="228"/>
      <c r="RNH2" s="228"/>
      <c r="RNI2" s="228"/>
      <c r="RNJ2" s="228"/>
      <c r="RNK2" s="228"/>
      <c r="RNL2" s="228"/>
      <c r="RNM2" s="228"/>
      <c r="RNN2" s="228"/>
      <c r="RNO2" s="228"/>
      <c r="RNP2" s="228"/>
      <c r="RNQ2" s="228"/>
      <c r="RNR2" s="228"/>
      <c r="RNS2" s="228"/>
      <c r="RNT2" s="228"/>
      <c r="RNU2" s="228"/>
      <c r="RNV2" s="228"/>
      <c r="RNW2" s="228"/>
      <c r="RNX2" s="228"/>
      <c r="RNY2" s="228"/>
      <c r="RNZ2" s="228"/>
      <c r="ROA2" s="228"/>
      <c r="ROB2" s="228"/>
      <c r="ROC2" s="228"/>
      <c r="ROD2" s="228"/>
      <c r="ROE2" s="228"/>
      <c r="ROF2" s="228"/>
      <c r="ROG2" s="228"/>
      <c r="ROH2" s="228"/>
      <c r="ROI2" s="228"/>
      <c r="ROJ2" s="228"/>
      <c r="ROK2" s="228"/>
      <c r="ROL2" s="228"/>
      <c r="ROM2" s="228"/>
      <c r="RON2" s="228"/>
      <c r="ROO2" s="228"/>
      <c r="ROP2" s="228"/>
      <c r="ROQ2" s="228"/>
      <c r="ROR2" s="228"/>
      <c r="ROS2" s="228"/>
      <c r="ROT2" s="228"/>
      <c r="ROU2" s="228"/>
      <c r="ROV2" s="228"/>
      <c r="ROW2" s="228"/>
      <c r="ROX2" s="228"/>
      <c r="ROY2" s="228"/>
      <c r="ROZ2" s="228"/>
      <c r="RPA2" s="228"/>
      <c r="RPB2" s="228"/>
      <c r="RPC2" s="228"/>
      <c r="RPD2" s="228"/>
      <c r="RPE2" s="228"/>
      <c r="RPF2" s="228"/>
      <c r="RPG2" s="228"/>
      <c r="RPH2" s="228"/>
      <c r="RPI2" s="228"/>
      <c r="RPJ2" s="228"/>
      <c r="RPK2" s="228"/>
      <c r="RPL2" s="228"/>
      <c r="RPM2" s="228"/>
      <c r="RPN2" s="228"/>
      <c r="RPO2" s="228"/>
      <c r="RPP2" s="228"/>
      <c r="RPQ2" s="228"/>
      <c r="RPR2" s="228"/>
      <c r="RPS2" s="228"/>
      <c r="RPT2" s="228"/>
      <c r="RPU2" s="228"/>
      <c r="RPV2" s="228"/>
      <c r="RPW2" s="228"/>
      <c r="RPX2" s="228"/>
      <c r="RPY2" s="228"/>
      <c r="RPZ2" s="228"/>
      <c r="RQA2" s="228"/>
      <c r="RQB2" s="228"/>
      <c r="RQC2" s="228"/>
      <c r="RQD2" s="228"/>
      <c r="RQE2" s="228"/>
      <c r="RQF2" s="228"/>
      <c r="RQG2" s="228"/>
      <c r="RQH2" s="228"/>
      <c r="RQI2" s="228"/>
      <c r="RQJ2" s="228"/>
      <c r="RQK2" s="228"/>
      <c r="RQL2" s="228"/>
      <c r="RQM2" s="228"/>
      <c r="RQN2" s="228"/>
      <c r="RQO2" s="228"/>
      <c r="RQP2" s="228"/>
      <c r="RQQ2" s="228"/>
      <c r="RQR2" s="228"/>
      <c r="RQS2" s="228"/>
      <c r="RQT2" s="228"/>
      <c r="RQU2" s="228"/>
      <c r="RQV2" s="228"/>
      <c r="RQW2" s="228"/>
      <c r="RQX2" s="228"/>
      <c r="RQY2" s="228"/>
      <c r="RQZ2" s="228"/>
      <c r="RRA2" s="228"/>
      <c r="RRB2" s="228"/>
      <c r="RRC2" s="228"/>
      <c r="RRD2" s="228"/>
      <c r="RRE2" s="228"/>
      <c r="RRF2" s="228"/>
      <c r="RRG2" s="228"/>
      <c r="RRH2" s="228"/>
      <c r="RRI2" s="228"/>
      <c r="RRJ2" s="228"/>
      <c r="RRK2" s="228"/>
      <c r="RRL2" s="228"/>
      <c r="RRM2" s="228"/>
      <c r="RRN2" s="228"/>
      <c r="RRO2" s="228"/>
      <c r="RRP2" s="228"/>
      <c r="RRQ2" s="228"/>
      <c r="RRR2" s="228"/>
      <c r="RRS2" s="228"/>
      <c r="RRT2" s="228"/>
      <c r="RRU2" s="228"/>
      <c r="RRV2" s="228"/>
      <c r="RRW2" s="228"/>
      <c r="RRX2" s="228"/>
      <c r="RRY2" s="228"/>
      <c r="RRZ2" s="228"/>
      <c r="RSA2" s="228"/>
      <c r="RSB2" s="228"/>
      <c r="RSC2" s="228"/>
      <c r="RSD2" s="228"/>
      <c r="RSE2" s="228"/>
      <c r="RSF2" s="228"/>
      <c r="RSG2" s="228"/>
      <c r="RSH2" s="228"/>
      <c r="RSI2" s="228"/>
      <c r="RSJ2" s="228"/>
      <c r="RSK2" s="228"/>
      <c r="RSL2" s="228"/>
      <c r="RSM2" s="228"/>
      <c r="RSN2" s="228"/>
      <c r="RSO2" s="228"/>
      <c r="RSP2" s="228"/>
      <c r="RSQ2" s="228"/>
      <c r="RSR2" s="228"/>
      <c r="RSS2" s="228"/>
      <c r="RST2" s="228"/>
      <c r="RSU2" s="228"/>
      <c r="RSV2" s="228"/>
      <c r="RSW2" s="228"/>
      <c r="RSX2" s="228"/>
      <c r="RSY2" s="228"/>
      <c r="RSZ2" s="228"/>
      <c r="RTA2" s="228"/>
      <c r="RTB2" s="228"/>
      <c r="RTC2" s="228"/>
      <c r="RTD2" s="228"/>
      <c r="RTE2" s="228"/>
      <c r="RTF2" s="228"/>
      <c r="RTG2" s="228"/>
      <c r="RTH2" s="228"/>
      <c r="RTI2" s="228"/>
      <c r="RTJ2" s="228"/>
      <c r="RTK2" s="228"/>
      <c r="RTL2" s="228"/>
      <c r="RTM2" s="228"/>
      <c r="RTN2" s="228"/>
      <c r="RTO2" s="228"/>
      <c r="RTP2" s="228"/>
      <c r="RTQ2" s="228"/>
      <c r="RTR2" s="228"/>
      <c r="RTS2" s="228"/>
      <c r="RTT2" s="228"/>
      <c r="RTU2" s="228"/>
      <c r="RTV2" s="228"/>
      <c r="RTW2" s="228"/>
      <c r="RTX2" s="228"/>
      <c r="RTY2" s="228"/>
      <c r="RTZ2" s="228"/>
      <c r="RUA2" s="228"/>
      <c r="RUB2" s="228"/>
      <c r="RUC2" s="228"/>
      <c r="RUD2" s="228"/>
      <c r="RUE2" s="228"/>
      <c r="RUF2" s="228"/>
      <c r="RUG2" s="228"/>
      <c r="RUH2" s="228"/>
      <c r="RUI2" s="228"/>
      <c r="RUJ2" s="228"/>
      <c r="RUK2" s="228"/>
      <c r="RUL2" s="228"/>
      <c r="RUM2" s="228"/>
      <c r="RUN2" s="228"/>
      <c r="RUO2" s="228"/>
      <c r="RUP2" s="228"/>
      <c r="RUQ2" s="228"/>
      <c r="RUR2" s="228"/>
      <c r="RUS2" s="228"/>
      <c r="RUT2" s="228"/>
      <c r="RUU2" s="228"/>
      <c r="RUV2" s="228"/>
      <c r="RUW2" s="228"/>
      <c r="RUX2" s="228"/>
      <c r="RUY2" s="228"/>
      <c r="RUZ2" s="228"/>
      <c r="RVA2" s="228"/>
      <c r="RVB2" s="228"/>
      <c r="RVC2" s="228"/>
      <c r="RVD2" s="228"/>
      <c r="RVE2" s="228"/>
      <c r="RVF2" s="228"/>
      <c r="RVG2" s="228"/>
      <c r="RVH2" s="228"/>
      <c r="RVI2" s="228"/>
      <c r="RVJ2" s="228"/>
      <c r="RVK2" s="228"/>
      <c r="RVL2" s="228"/>
      <c r="RVM2" s="228"/>
      <c r="RVN2" s="228"/>
      <c r="RVO2" s="228"/>
      <c r="RVP2" s="228"/>
      <c r="RVQ2" s="228"/>
      <c r="RVR2" s="228"/>
      <c r="RVS2" s="228"/>
      <c r="RVT2" s="228"/>
      <c r="RVU2" s="228"/>
      <c r="RVV2" s="228"/>
      <c r="RVW2" s="228"/>
      <c r="RVX2" s="228"/>
      <c r="RVY2" s="228"/>
      <c r="RVZ2" s="228"/>
      <c r="RWA2" s="228"/>
      <c r="RWB2" s="228"/>
      <c r="RWC2" s="228"/>
      <c r="RWD2" s="228"/>
      <c r="RWE2" s="228"/>
      <c r="RWF2" s="228"/>
      <c r="RWG2" s="228"/>
      <c r="RWH2" s="228"/>
      <c r="RWI2" s="228"/>
      <c r="RWJ2" s="228"/>
      <c r="RWK2" s="228"/>
      <c r="RWL2" s="228"/>
      <c r="RWM2" s="228"/>
      <c r="RWN2" s="228"/>
      <c r="RWO2" s="228"/>
      <c r="RWP2" s="228"/>
      <c r="RWQ2" s="228"/>
      <c r="RWR2" s="228"/>
      <c r="RWS2" s="228"/>
      <c r="RWT2" s="228"/>
      <c r="RWU2" s="228"/>
      <c r="RWV2" s="228"/>
      <c r="RWW2" s="228"/>
      <c r="RWX2" s="228"/>
      <c r="RWY2" s="228"/>
      <c r="RWZ2" s="228"/>
      <c r="RXA2" s="228"/>
      <c r="RXB2" s="228"/>
      <c r="RXC2" s="228"/>
      <c r="RXD2" s="228"/>
      <c r="RXE2" s="228"/>
      <c r="RXF2" s="228"/>
      <c r="RXG2" s="228"/>
      <c r="RXH2" s="228"/>
      <c r="RXI2" s="228"/>
      <c r="RXJ2" s="228"/>
      <c r="RXK2" s="228"/>
      <c r="RXL2" s="228"/>
      <c r="RXM2" s="228"/>
      <c r="RXN2" s="228"/>
      <c r="RXO2" s="228"/>
      <c r="RXP2" s="228"/>
      <c r="RXQ2" s="228"/>
      <c r="RXR2" s="228"/>
      <c r="RXS2" s="228"/>
      <c r="RXT2" s="228"/>
      <c r="RXU2" s="228"/>
      <c r="RXV2" s="228"/>
      <c r="RXW2" s="228"/>
      <c r="RXX2" s="228"/>
      <c r="RXY2" s="228"/>
      <c r="RXZ2" s="228"/>
      <c r="RYA2" s="228"/>
      <c r="RYB2" s="228"/>
      <c r="RYC2" s="228"/>
      <c r="RYD2" s="228"/>
      <c r="RYE2" s="228"/>
      <c r="RYF2" s="228"/>
      <c r="RYG2" s="228"/>
      <c r="RYH2" s="228"/>
      <c r="RYI2" s="228"/>
      <c r="RYJ2" s="228"/>
      <c r="RYK2" s="228"/>
      <c r="RYL2" s="228"/>
      <c r="RYM2" s="228"/>
      <c r="RYN2" s="228"/>
      <c r="RYO2" s="228"/>
      <c r="RYP2" s="228"/>
      <c r="RYQ2" s="228"/>
      <c r="RYR2" s="228"/>
      <c r="RYS2" s="228"/>
      <c r="RYT2" s="228"/>
      <c r="RYU2" s="228"/>
      <c r="RYV2" s="228"/>
      <c r="RYW2" s="228"/>
      <c r="RYX2" s="228"/>
      <c r="RYY2" s="228"/>
      <c r="RYZ2" s="228"/>
      <c r="RZA2" s="228"/>
      <c r="RZB2" s="228"/>
      <c r="RZC2" s="228"/>
      <c r="RZD2" s="228"/>
      <c r="RZE2" s="228"/>
      <c r="RZF2" s="228"/>
      <c r="RZG2" s="228"/>
      <c r="RZH2" s="228"/>
      <c r="RZI2" s="228"/>
      <c r="RZJ2" s="228"/>
      <c r="RZK2" s="228"/>
      <c r="RZL2" s="228"/>
      <c r="RZM2" s="228"/>
      <c r="RZN2" s="228"/>
      <c r="RZO2" s="228"/>
      <c r="RZP2" s="228"/>
      <c r="RZQ2" s="228"/>
      <c r="RZR2" s="228"/>
      <c r="RZS2" s="228"/>
      <c r="RZT2" s="228"/>
      <c r="RZU2" s="228"/>
      <c r="RZV2" s="228"/>
      <c r="RZW2" s="228"/>
      <c r="RZX2" s="228"/>
      <c r="RZY2" s="228"/>
      <c r="RZZ2" s="228"/>
      <c r="SAA2" s="228"/>
      <c r="SAB2" s="228"/>
      <c r="SAC2" s="228"/>
      <c r="SAD2" s="228"/>
      <c r="SAE2" s="228"/>
      <c r="SAF2" s="228"/>
      <c r="SAG2" s="228"/>
      <c r="SAH2" s="228"/>
      <c r="SAI2" s="228"/>
      <c r="SAJ2" s="228"/>
      <c r="SAK2" s="228"/>
      <c r="SAL2" s="228"/>
      <c r="SAM2" s="228"/>
      <c r="SAN2" s="228"/>
      <c r="SAO2" s="228"/>
      <c r="SAP2" s="228"/>
      <c r="SAQ2" s="228"/>
      <c r="SAR2" s="228"/>
      <c r="SAS2" s="228"/>
      <c r="SAT2" s="228"/>
      <c r="SAU2" s="228"/>
      <c r="SAV2" s="228"/>
      <c r="SAW2" s="228"/>
      <c r="SAX2" s="228"/>
      <c r="SAY2" s="228"/>
      <c r="SAZ2" s="228"/>
      <c r="SBA2" s="228"/>
      <c r="SBB2" s="228"/>
      <c r="SBC2" s="228"/>
      <c r="SBD2" s="228"/>
      <c r="SBE2" s="228"/>
      <c r="SBF2" s="228"/>
      <c r="SBG2" s="228"/>
      <c r="SBH2" s="228"/>
      <c r="SBI2" s="228"/>
      <c r="SBJ2" s="228"/>
      <c r="SBK2" s="228"/>
      <c r="SBL2" s="228"/>
      <c r="SBM2" s="228"/>
      <c r="SBN2" s="228"/>
      <c r="SBO2" s="228"/>
      <c r="SBP2" s="228"/>
      <c r="SBQ2" s="228"/>
      <c r="SBR2" s="228"/>
      <c r="SBS2" s="228"/>
      <c r="SBT2" s="228"/>
      <c r="SBU2" s="228"/>
      <c r="SBV2" s="228"/>
      <c r="SBW2" s="228"/>
      <c r="SBX2" s="228"/>
      <c r="SBY2" s="228"/>
      <c r="SBZ2" s="228"/>
      <c r="SCA2" s="228"/>
      <c r="SCB2" s="228"/>
      <c r="SCC2" s="228"/>
      <c r="SCD2" s="228"/>
      <c r="SCE2" s="228"/>
      <c r="SCF2" s="228"/>
      <c r="SCG2" s="228"/>
      <c r="SCH2" s="228"/>
      <c r="SCI2" s="228"/>
      <c r="SCJ2" s="228"/>
      <c r="SCK2" s="228"/>
      <c r="SCL2" s="228"/>
      <c r="SCM2" s="228"/>
      <c r="SCN2" s="228"/>
      <c r="SCO2" s="228"/>
      <c r="SCP2" s="228"/>
      <c r="SCQ2" s="228"/>
      <c r="SCR2" s="228"/>
      <c r="SCS2" s="228"/>
      <c r="SCT2" s="228"/>
      <c r="SCU2" s="228"/>
      <c r="SCV2" s="228"/>
      <c r="SCW2" s="228"/>
      <c r="SCX2" s="228"/>
      <c r="SCY2" s="228"/>
      <c r="SCZ2" s="228"/>
      <c r="SDA2" s="228"/>
      <c r="SDB2" s="228"/>
      <c r="SDC2" s="228"/>
      <c r="SDD2" s="228"/>
      <c r="SDE2" s="228"/>
      <c r="SDF2" s="228"/>
      <c r="SDG2" s="228"/>
      <c r="SDH2" s="228"/>
      <c r="SDI2" s="228"/>
      <c r="SDJ2" s="228"/>
      <c r="SDK2" s="228"/>
      <c r="SDL2" s="228"/>
      <c r="SDM2" s="228"/>
      <c r="SDN2" s="228"/>
      <c r="SDO2" s="228"/>
      <c r="SDP2" s="228"/>
      <c r="SDQ2" s="228"/>
      <c r="SDR2" s="228"/>
      <c r="SDS2" s="228"/>
      <c r="SDT2" s="228"/>
      <c r="SDU2" s="228"/>
      <c r="SDV2" s="228"/>
      <c r="SDW2" s="228"/>
      <c r="SDX2" s="228"/>
      <c r="SDY2" s="228"/>
      <c r="SDZ2" s="228"/>
      <c r="SEA2" s="228"/>
      <c r="SEB2" s="228"/>
      <c r="SEC2" s="228"/>
      <c r="SED2" s="228"/>
      <c r="SEE2" s="228"/>
      <c r="SEF2" s="228"/>
      <c r="SEG2" s="228"/>
      <c r="SEH2" s="228"/>
      <c r="SEI2" s="228"/>
      <c r="SEJ2" s="228"/>
      <c r="SEK2" s="228"/>
      <c r="SEL2" s="228"/>
      <c r="SEM2" s="228"/>
      <c r="SEN2" s="228"/>
      <c r="SEO2" s="228"/>
      <c r="SEP2" s="228"/>
      <c r="SEQ2" s="228"/>
      <c r="SER2" s="228"/>
      <c r="SES2" s="228"/>
      <c r="SET2" s="228"/>
      <c r="SEU2" s="228"/>
      <c r="SEV2" s="228"/>
      <c r="SEW2" s="228"/>
      <c r="SEX2" s="228"/>
      <c r="SEY2" s="228"/>
      <c r="SEZ2" s="228"/>
      <c r="SFA2" s="228"/>
      <c r="SFB2" s="228"/>
      <c r="SFC2" s="228"/>
      <c r="SFD2" s="228"/>
      <c r="SFE2" s="228"/>
      <c r="SFF2" s="228"/>
      <c r="SFG2" s="228"/>
      <c r="SFH2" s="228"/>
      <c r="SFI2" s="228"/>
      <c r="SFJ2" s="228"/>
      <c r="SFK2" s="228"/>
      <c r="SFL2" s="228"/>
      <c r="SFM2" s="228"/>
      <c r="SFN2" s="228"/>
      <c r="SFO2" s="228"/>
      <c r="SFP2" s="228"/>
      <c r="SFQ2" s="228"/>
      <c r="SFR2" s="228"/>
      <c r="SFS2" s="228"/>
      <c r="SFT2" s="228"/>
      <c r="SFU2" s="228"/>
      <c r="SFV2" s="228"/>
      <c r="SFW2" s="228"/>
      <c r="SFX2" s="228"/>
      <c r="SFY2" s="228"/>
      <c r="SFZ2" s="228"/>
      <c r="SGA2" s="228"/>
      <c r="SGB2" s="228"/>
      <c r="SGC2" s="228"/>
      <c r="SGD2" s="228"/>
      <c r="SGE2" s="228"/>
      <c r="SGF2" s="228"/>
      <c r="SGG2" s="228"/>
      <c r="SGH2" s="228"/>
      <c r="SGI2" s="228"/>
      <c r="SGJ2" s="228"/>
      <c r="SGK2" s="228"/>
      <c r="SGL2" s="228"/>
      <c r="SGM2" s="228"/>
      <c r="SGN2" s="228"/>
      <c r="SGO2" s="228"/>
      <c r="SGP2" s="228"/>
      <c r="SGQ2" s="228"/>
      <c r="SGR2" s="228"/>
      <c r="SGS2" s="228"/>
      <c r="SGT2" s="228"/>
      <c r="SGU2" s="228"/>
      <c r="SGV2" s="228"/>
      <c r="SGW2" s="228"/>
      <c r="SGX2" s="228"/>
      <c r="SGY2" s="228"/>
      <c r="SGZ2" s="228"/>
      <c r="SHA2" s="228"/>
      <c r="SHB2" s="228"/>
      <c r="SHC2" s="228"/>
      <c r="SHD2" s="228"/>
      <c r="SHE2" s="228"/>
      <c r="SHF2" s="228"/>
      <c r="SHG2" s="228"/>
      <c r="SHH2" s="228"/>
      <c r="SHI2" s="228"/>
      <c r="SHJ2" s="228"/>
      <c r="SHK2" s="228"/>
      <c r="SHL2" s="228"/>
      <c r="SHM2" s="228"/>
      <c r="SHN2" s="228"/>
      <c r="SHO2" s="228"/>
      <c r="SHP2" s="228"/>
      <c r="SHQ2" s="228"/>
      <c r="SHR2" s="228"/>
      <c r="SHS2" s="228"/>
      <c r="SHT2" s="228"/>
      <c r="SHU2" s="228"/>
      <c r="SHV2" s="228"/>
      <c r="SHW2" s="228"/>
      <c r="SHX2" s="228"/>
      <c r="SHY2" s="228"/>
      <c r="SHZ2" s="228"/>
      <c r="SIA2" s="228"/>
      <c r="SIB2" s="228"/>
      <c r="SIC2" s="228"/>
      <c r="SID2" s="228"/>
      <c r="SIE2" s="228"/>
      <c r="SIF2" s="228"/>
      <c r="SIG2" s="228"/>
      <c r="SIH2" s="228"/>
      <c r="SII2" s="228"/>
      <c r="SIJ2" s="228"/>
      <c r="SIK2" s="228"/>
      <c r="SIL2" s="228"/>
      <c r="SIM2" s="228"/>
      <c r="SIN2" s="228"/>
      <c r="SIO2" s="228"/>
      <c r="SIP2" s="228"/>
      <c r="SIQ2" s="228"/>
      <c r="SIR2" s="228"/>
      <c r="SIS2" s="228"/>
      <c r="SIT2" s="228"/>
      <c r="SIU2" s="228"/>
      <c r="SIV2" s="228"/>
      <c r="SIW2" s="228"/>
      <c r="SIX2" s="228"/>
      <c r="SIY2" s="228"/>
      <c r="SIZ2" s="228"/>
      <c r="SJA2" s="228"/>
      <c r="SJB2" s="228"/>
      <c r="SJC2" s="228"/>
      <c r="SJD2" s="228"/>
      <c r="SJE2" s="228"/>
      <c r="SJF2" s="228"/>
      <c r="SJG2" s="228"/>
      <c r="SJH2" s="228"/>
      <c r="SJI2" s="228"/>
      <c r="SJJ2" s="228"/>
      <c r="SJK2" s="228"/>
      <c r="SJL2" s="228"/>
      <c r="SJM2" s="228"/>
      <c r="SJN2" s="228"/>
      <c r="SJO2" s="228"/>
      <c r="SJP2" s="228"/>
      <c r="SJQ2" s="228"/>
      <c r="SJR2" s="228"/>
      <c r="SJS2" s="228"/>
      <c r="SJT2" s="228"/>
      <c r="SJU2" s="228"/>
      <c r="SJV2" s="228"/>
      <c r="SJW2" s="228"/>
      <c r="SJX2" s="228"/>
      <c r="SJY2" s="228"/>
      <c r="SJZ2" s="228"/>
      <c r="SKA2" s="228"/>
      <c r="SKB2" s="228"/>
      <c r="SKC2" s="228"/>
      <c r="SKD2" s="228"/>
      <c r="SKE2" s="228"/>
      <c r="SKF2" s="228"/>
      <c r="SKG2" s="228"/>
      <c r="SKH2" s="228"/>
      <c r="SKI2" s="228"/>
      <c r="SKJ2" s="228"/>
      <c r="SKK2" s="228"/>
      <c r="SKL2" s="228"/>
      <c r="SKM2" s="228"/>
      <c r="SKN2" s="228"/>
      <c r="SKO2" s="228"/>
      <c r="SKP2" s="228"/>
      <c r="SKQ2" s="228"/>
      <c r="SKR2" s="228"/>
      <c r="SKS2" s="228"/>
      <c r="SKT2" s="228"/>
      <c r="SKU2" s="228"/>
      <c r="SKV2" s="228"/>
      <c r="SKW2" s="228"/>
      <c r="SKX2" s="228"/>
      <c r="SKY2" s="228"/>
      <c r="SKZ2" s="228"/>
      <c r="SLA2" s="228"/>
      <c r="SLB2" s="228"/>
      <c r="SLC2" s="228"/>
      <c r="SLD2" s="228"/>
      <c r="SLE2" s="228"/>
      <c r="SLF2" s="228"/>
      <c r="SLG2" s="228"/>
      <c r="SLH2" s="228"/>
      <c r="SLI2" s="228"/>
      <c r="SLJ2" s="228"/>
      <c r="SLK2" s="228"/>
      <c r="SLL2" s="228"/>
      <c r="SLM2" s="228"/>
      <c r="SLN2" s="228"/>
      <c r="SLO2" s="228"/>
      <c r="SLP2" s="228"/>
      <c r="SLQ2" s="228"/>
      <c r="SLR2" s="228"/>
      <c r="SLS2" s="228"/>
      <c r="SLT2" s="228"/>
      <c r="SLU2" s="228"/>
      <c r="SLV2" s="228"/>
      <c r="SLW2" s="228"/>
      <c r="SLX2" s="228"/>
      <c r="SLY2" s="228"/>
      <c r="SLZ2" s="228"/>
      <c r="SMA2" s="228"/>
      <c r="SMB2" s="228"/>
      <c r="SMC2" s="228"/>
      <c r="SMD2" s="228"/>
      <c r="SME2" s="228"/>
      <c r="SMF2" s="228"/>
      <c r="SMG2" s="228"/>
      <c r="SMH2" s="228"/>
      <c r="SMI2" s="228"/>
      <c r="SMJ2" s="228"/>
      <c r="SMK2" s="228"/>
      <c r="SML2" s="228"/>
      <c r="SMM2" s="228"/>
      <c r="SMN2" s="228"/>
      <c r="SMO2" s="228"/>
      <c r="SMP2" s="228"/>
      <c r="SMQ2" s="228"/>
      <c r="SMR2" s="228"/>
      <c r="SMS2" s="228"/>
      <c r="SMT2" s="228"/>
      <c r="SMU2" s="228"/>
      <c r="SMV2" s="228"/>
      <c r="SMW2" s="228"/>
      <c r="SMX2" s="228"/>
      <c r="SMY2" s="228"/>
      <c r="SMZ2" s="228"/>
      <c r="SNA2" s="228"/>
      <c r="SNB2" s="228"/>
      <c r="SNC2" s="228"/>
      <c r="SND2" s="228"/>
      <c r="SNE2" s="228"/>
      <c r="SNF2" s="228"/>
      <c r="SNG2" s="228"/>
      <c r="SNH2" s="228"/>
      <c r="SNI2" s="228"/>
      <c r="SNJ2" s="228"/>
      <c r="SNK2" s="228"/>
      <c r="SNL2" s="228"/>
      <c r="SNM2" s="228"/>
      <c r="SNN2" s="228"/>
      <c r="SNO2" s="228"/>
      <c r="SNP2" s="228"/>
      <c r="SNQ2" s="228"/>
      <c r="SNR2" s="228"/>
      <c r="SNS2" s="228"/>
      <c r="SNT2" s="228"/>
      <c r="SNU2" s="228"/>
      <c r="SNV2" s="228"/>
      <c r="SNW2" s="228"/>
      <c r="SNX2" s="228"/>
      <c r="SNY2" s="228"/>
      <c r="SNZ2" s="228"/>
      <c r="SOA2" s="228"/>
      <c r="SOB2" s="228"/>
      <c r="SOC2" s="228"/>
      <c r="SOD2" s="228"/>
      <c r="SOE2" s="228"/>
      <c r="SOF2" s="228"/>
      <c r="SOG2" s="228"/>
      <c r="SOH2" s="228"/>
      <c r="SOI2" s="228"/>
      <c r="SOJ2" s="228"/>
      <c r="SOK2" s="228"/>
      <c r="SOL2" s="228"/>
      <c r="SOM2" s="228"/>
      <c r="SON2" s="228"/>
      <c r="SOO2" s="228"/>
      <c r="SOP2" s="228"/>
      <c r="SOQ2" s="228"/>
      <c r="SOR2" s="228"/>
      <c r="SOS2" s="228"/>
      <c r="SOT2" s="228"/>
      <c r="SOU2" s="228"/>
      <c r="SOV2" s="228"/>
      <c r="SOW2" s="228"/>
      <c r="SOX2" s="228"/>
      <c r="SOY2" s="228"/>
      <c r="SOZ2" s="228"/>
      <c r="SPA2" s="228"/>
      <c r="SPB2" s="228"/>
      <c r="SPC2" s="228"/>
      <c r="SPD2" s="228"/>
      <c r="SPE2" s="228"/>
      <c r="SPF2" s="228"/>
      <c r="SPG2" s="228"/>
      <c r="SPH2" s="228"/>
      <c r="SPI2" s="228"/>
      <c r="SPJ2" s="228"/>
      <c r="SPK2" s="228"/>
      <c r="SPL2" s="228"/>
      <c r="SPM2" s="228"/>
      <c r="SPN2" s="228"/>
      <c r="SPO2" s="228"/>
      <c r="SPP2" s="228"/>
      <c r="SPQ2" s="228"/>
      <c r="SPR2" s="228"/>
      <c r="SPS2" s="228"/>
      <c r="SPT2" s="228"/>
      <c r="SPU2" s="228"/>
      <c r="SPV2" s="228"/>
      <c r="SPW2" s="228"/>
      <c r="SPX2" s="228"/>
      <c r="SPY2" s="228"/>
      <c r="SPZ2" s="228"/>
      <c r="SQA2" s="228"/>
      <c r="SQB2" s="228"/>
      <c r="SQC2" s="228"/>
      <c r="SQD2" s="228"/>
      <c r="SQE2" s="228"/>
      <c r="SQF2" s="228"/>
      <c r="SQG2" s="228"/>
      <c r="SQH2" s="228"/>
      <c r="SQI2" s="228"/>
      <c r="SQJ2" s="228"/>
      <c r="SQK2" s="228"/>
      <c r="SQL2" s="228"/>
      <c r="SQM2" s="228"/>
      <c r="SQN2" s="228"/>
      <c r="SQO2" s="228"/>
      <c r="SQP2" s="228"/>
      <c r="SQQ2" s="228"/>
      <c r="SQR2" s="228"/>
      <c r="SQS2" s="228"/>
      <c r="SQT2" s="228"/>
      <c r="SQU2" s="228"/>
      <c r="SQV2" s="228"/>
      <c r="SQW2" s="228"/>
      <c r="SQX2" s="228"/>
      <c r="SQY2" s="228"/>
      <c r="SQZ2" s="228"/>
      <c r="SRA2" s="228"/>
      <c r="SRB2" s="228"/>
      <c r="SRC2" s="228"/>
      <c r="SRD2" s="228"/>
      <c r="SRE2" s="228"/>
      <c r="SRF2" s="228"/>
      <c r="SRG2" s="228"/>
      <c r="SRH2" s="228"/>
      <c r="SRI2" s="228"/>
      <c r="SRJ2" s="228"/>
      <c r="SRK2" s="228"/>
      <c r="SRL2" s="228"/>
      <c r="SRM2" s="228"/>
      <c r="SRN2" s="228"/>
      <c r="SRO2" s="228"/>
      <c r="SRP2" s="228"/>
      <c r="SRQ2" s="228"/>
      <c r="SRR2" s="228"/>
      <c r="SRS2" s="228"/>
      <c r="SRT2" s="228"/>
      <c r="SRU2" s="228"/>
      <c r="SRV2" s="228"/>
      <c r="SRW2" s="228"/>
      <c r="SRX2" s="228"/>
      <c r="SRY2" s="228"/>
      <c r="SRZ2" s="228"/>
      <c r="SSA2" s="228"/>
      <c r="SSB2" s="228"/>
      <c r="SSC2" s="228"/>
      <c r="SSD2" s="228"/>
      <c r="SSE2" s="228"/>
      <c r="SSF2" s="228"/>
      <c r="SSG2" s="228"/>
      <c r="SSH2" s="228"/>
      <c r="SSI2" s="228"/>
      <c r="SSJ2" s="228"/>
      <c r="SSK2" s="228"/>
      <c r="SSL2" s="228"/>
      <c r="SSM2" s="228"/>
      <c r="SSN2" s="228"/>
      <c r="SSO2" s="228"/>
      <c r="SSP2" s="228"/>
      <c r="SSQ2" s="228"/>
      <c r="SSR2" s="228"/>
      <c r="SSS2" s="228"/>
      <c r="SST2" s="228"/>
      <c r="SSU2" s="228"/>
      <c r="SSV2" s="228"/>
      <c r="SSW2" s="228"/>
      <c r="SSX2" s="228"/>
      <c r="SSY2" s="228"/>
      <c r="SSZ2" s="228"/>
      <c r="STA2" s="228"/>
      <c r="STB2" s="228"/>
      <c r="STC2" s="228"/>
      <c r="STD2" s="228"/>
      <c r="STE2" s="228"/>
      <c r="STF2" s="228"/>
      <c r="STG2" s="228"/>
      <c r="STH2" s="228"/>
      <c r="STI2" s="228"/>
      <c r="STJ2" s="228"/>
      <c r="STK2" s="228"/>
      <c r="STL2" s="228"/>
      <c r="STM2" s="228"/>
      <c r="STN2" s="228"/>
      <c r="STO2" s="228"/>
      <c r="STP2" s="228"/>
      <c r="STQ2" s="228"/>
      <c r="STR2" s="228"/>
      <c r="STS2" s="228"/>
      <c r="STT2" s="228"/>
      <c r="STU2" s="228"/>
      <c r="STV2" s="228"/>
      <c r="STW2" s="228"/>
      <c r="STX2" s="228"/>
      <c r="STY2" s="228"/>
      <c r="STZ2" s="228"/>
      <c r="SUA2" s="228"/>
      <c r="SUB2" s="228"/>
      <c r="SUC2" s="228"/>
      <c r="SUD2" s="228"/>
      <c r="SUE2" s="228"/>
      <c r="SUF2" s="228"/>
      <c r="SUG2" s="228"/>
      <c r="SUH2" s="228"/>
      <c r="SUI2" s="228"/>
      <c r="SUJ2" s="228"/>
      <c r="SUK2" s="228"/>
      <c r="SUL2" s="228"/>
      <c r="SUM2" s="228"/>
      <c r="SUN2" s="228"/>
      <c r="SUO2" s="228"/>
      <c r="SUP2" s="228"/>
      <c r="SUQ2" s="228"/>
      <c r="SUR2" s="228"/>
      <c r="SUS2" s="228"/>
      <c r="SUT2" s="228"/>
      <c r="SUU2" s="228"/>
      <c r="SUV2" s="228"/>
      <c r="SUW2" s="228"/>
      <c r="SUX2" s="228"/>
      <c r="SUY2" s="228"/>
      <c r="SUZ2" s="228"/>
      <c r="SVA2" s="228"/>
      <c r="SVB2" s="228"/>
      <c r="SVC2" s="228"/>
      <c r="SVD2" s="228"/>
      <c r="SVE2" s="228"/>
      <c r="SVF2" s="228"/>
      <c r="SVG2" s="228"/>
      <c r="SVH2" s="228"/>
      <c r="SVI2" s="228"/>
      <c r="SVJ2" s="228"/>
      <c r="SVK2" s="228"/>
      <c r="SVL2" s="228"/>
      <c r="SVM2" s="228"/>
      <c r="SVN2" s="228"/>
      <c r="SVO2" s="228"/>
      <c r="SVP2" s="228"/>
      <c r="SVQ2" s="228"/>
      <c r="SVR2" s="228"/>
      <c r="SVS2" s="228"/>
      <c r="SVT2" s="228"/>
      <c r="SVU2" s="228"/>
      <c r="SVV2" s="228"/>
      <c r="SVW2" s="228"/>
      <c r="SVX2" s="228"/>
      <c r="SVY2" s="228"/>
      <c r="SVZ2" s="228"/>
      <c r="SWA2" s="228"/>
      <c r="SWB2" s="228"/>
      <c r="SWC2" s="228"/>
      <c r="SWD2" s="228"/>
      <c r="SWE2" s="228"/>
      <c r="SWF2" s="228"/>
      <c r="SWG2" s="228"/>
      <c r="SWH2" s="228"/>
      <c r="SWI2" s="228"/>
      <c r="SWJ2" s="228"/>
      <c r="SWK2" s="228"/>
      <c r="SWL2" s="228"/>
      <c r="SWM2" s="228"/>
      <c r="SWN2" s="228"/>
      <c r="SWO2" s="228"/>
      <c r="SWP2" s="228"/>
      <c r="SWQ2" s="228"/>
      <c r="SWR2" s="228"/>
      <c r="SWS2" s="228"/>
      <c r="SWT2" s="228"/>
      <c r="SWU2" s="228"/>
      <c r="SWV2" s="228"/>
      <c r="SWW2" s="228"/>
      <c r="SWX2" s="228"/>
      <c r="SWY2" s="228"/>
      <c r="SWZ2" s="228"/>
      <c r="SXA2" s="228"/>
      <c r="SXB2" s="228"/>
      <c r="SXC2" s="228"/>
      <c r="SXD2" s="228"/>
      <c r="SXE2" s="228"/>
      <c r="SXF2" s="228"/>
      <c r="SXG2" s="228"/>
      <c r="SXH2" s="228"/>
      <c r="SXI2" s="228"/>
      <c r="SXJ2" s="228"/>
      <c r="SXK2" s="228"/>
      <c r="SXL2" s="228"/>
      <c r="SXM2" s="228"/>
      <c r="SXN2" s="228"/>
      <c r="SXO2" s="228"/>
      <c r="SXP2" s="228"/>
      <c r="SXQ2" s="228"/>
      <c r="SXR2" s="228"/>
      <c r="SXS2" s="228"/>
      <c r="SXT2" s="228"/>
      <c r="SXU2" s="228"/>
      <c r="SXV2" s="228"/>
      <c r="SXW2" s="228"/>
      <c r="SXX2" s="228"/>
      <c r="SXY2" s="228"/>
      <c r="SXZ2" s="228"/>
      <c r="SYA2" s="228"/>
      <c r="SYB2" s="228"/>
      <c r="SYC2" s="228"/>
      <c r="SYD2" s="228"/>
      <c r="SYE2" s="228"/>
      <c r="SYF2" s="228"/>
      <c r="SYG2" s="228"/>
      <c r="SYH2" s="228"/>
      <c r="SYI2" s="228"/>
      <c r="SYJ2" s="228"/>
      <c r="SYK2" s="228"/>
      <c r="SYL2" s="228"/>
      <c r="SYM2" s="228"/>
      <c r="SYN2" s="228"/>
      <c r="SYO2" s="228"/>
      <c r="SYP2" s="228"/>
      <c r="SYQ2" s="228"/>
      <c r="SYR2" s="228"/>
      <c r="SYS2" s="228"/>
      <c r="SYT2" s="228"/>
      <c r="SYU2" s="228"/>
      <c r="SYV2" s="228"/>
      <c r="SYW2" s="228"/>
      <c r="SYX2" s="228"/>
      <c r="SYY2" s="228"/>
      <c r="SYZ2" s="228"/>
      <c r="SZA2" s="228"/>
      <c r="SZB2" s="228"/>
      <c r="SZC2" s="228"/>
      <c r="SZD2" s="228"/>
      <c r="SZE2" s="228"/>
      <c r="SZF2" s="228"/>
      <c r="SZG2" s="228"/>
      <c r="SZH2" s="228"/>
      <c r="SZI2" s="228"/>
      <c r="SZJ2" s="228"/>
      <c r="SZK2" s="228"/>
      <c r="SZL2" s="228"/>
      <c r="SZM2" s="228"/>
      <c r="SZN2" s="228"/>
      <c r="SZO2" s="228"/>
      <c r="SZP2" s="228"/>
      <c r="SZQ2" s="228"/>
      <c r="SZR2" s="228"/>
      <c r="SZS2" s="228"/>
      <c r="SZT2" s="228"/>
      <c r="SZU2" s="228"/>
      <c r="SZV2" s="228"/>
      <c r="SZW2" s="228"/>
      <c r="SZX2" s="228"/>
      <c r="SZY2" s="228"/>
      <c r="SZZ2" s="228"/>
      <c r="TAA2" s="228"/>
      <c r="TAB2" s="228"/>
      <c r="TAC2" s="228"/>
      <c r="TAD2" s="228"/>
      <c r="TAE2" s="228"/>
      <c r="TAF2" s="228"/>
      <c r="TAG2" s="228"/>
      <c r="TAH2" s="228"/>
      <c r="TAI2" s="228"/>
      <c r="TAJ2" s="228"/>
      <c r="TAK2" s="228"/>
      <c r="TAL2" s="228"/>
      <c r="TAM2" s="228"/>
      <c r="TAN2" s="228"/>
      <c r="TAO2" s="228"/>
      <c r="TAP2" s="228"/>
      <c r="TAQ2" s="228"/>
      <c r="TAR2" s="228"/>
      <c r="TAS2" s="228"/>
      <c r="TAT2" s="228"/>
      <c r="TAU2" s="228"/>
      <c r="TAV2" s="228"/>
      <c r="TAW2" s="228"/>
      <c r="TAX2" s="228"/>
      <c r="TAY2" s="228"/>
      <c r="TAZ2" s="228"/>
      <c r="TBA2" s="228"/>
      <c r="TBB2" s="228"/>
      <c r="TBC2" s="228"/>
      <c r="TBD2" s="228"/>
      <c r="TBE2" s="228"/>
      <c r="TBF2" s="228"/>
      <c r="TBG2" s="228"/>
      <c r="TBH2" s="228"/>
      <c r="TBI2" s="228"/>
      <c r="TBJ2" s="228"/>
      <c r="TBK2" s="228"/>
      <c r="TBL2" s="228"/>
      <c r="TBM2" s="228"/>
      <c r="TBN2" s="228"/>
      <c r="TBO2" s="228"/>
      <c r="TBP2" s="228"/>
      <c r="TBQ2" s="228"/>
      <c r="TBR2" s="228"/>
      <c r="TBS2" s="228"/>
      <c r="TBT2" s="228"/>
      <c r="TBU2" s="228"/>
      <c r="TBV2" s="228"/>
      <c r="TBW2" s="228"/>
      <c r="TBX2" s="228"/>
      <c r="TBY2" s="228"/>
      <c r="TBZ2" s="228"/>
      <c r="TCA2" s="228"/>
      <c r="TCB2" s="228"/>
      <c r="TCC2" s="228"/>
      <c r="TCD2" s="228"/>
      <c r="TCE2" s="228"/>
      <c r="TCF2" s="228"/>
      <c r="TCG2" s="228"/>
      <c r="TCH2" s="228"/>
      <c r="TCI2" s="228"/>
      <c r="TCJ2" s="228"/>
      <c r="TCK2" s="228"/>
      <c r="TCL2" s="228"/>
      <c r="TCM2" s="228"/>
      <c r="TCN2" s="228"/>
      <c r="TCO2" s="228"/>
      <c r="TCP2" s="228"/>
      <c r="TCQ2" s="228"/>
      <c r="TCR2" s="228"/>
      <c r="TCS2" s="228"/>
      <c r="TCT2" s="228"/>
      <c r="TCU2" s="228"/>
      <c r="TCV2" s="228"/>
      <c r="TCW2" s="228"/>
      <c r="TCX2" s="228"/>
      <c r="TCY2" s="228"/>
      <c r="TCZ2" s="228"/>
      <c r="TDA2" s="228"/>
      <c r="TDB2" s="228"/>
      <c r="TDC2" s="228"/>
      <c r="TDD2" s="228"/>
      <c r="TDE2" s="228"/>
      <c r="TDF2" s="228"/>
      <c r="TDG2" s="228"/>
      <c r="TDH2" s="228"/>
      <c r="TDI2" s="228"/>
      <c r="TDJ2" s="228"/>
      <c r="TDK2" s="228"/>
      <c r="TDL2" s="228"/>
      <c r="TDM2" s="228"/>
      <c r="TDN2" s="228"/>
      <c r="TDO2" s="228"/>
      <c r="TDP2" s="228"/>
      <c r="TDQ2" s="228"/>
      <c r="TDR2" s="228"/>
      <c r="TDS2" s="228"/>
      <c r="TDT2" s="228"/>
      <c r="TDU2" s="228"/>
      <c r="TDV2" s="228"/>
      <c r="TDW2" s="228"/>
      <c r="TDX2" s="228"/>
      <c r="TDY2" s="228"/>
      <c r="TDZ2" s="228"/>
      <c r="TEA2" s="228"/>
      <c r="TEB2" s="228"/>
      <c r="TEC2" s="228"/>
      <c r="TED2" s="228"/>
      <c r="TEE2" s="228"/>
      <c r="TEF2" s="228"/>
      <c r="TEG2" s="228"/>
      <c r="TEH2" s="228"/>
      <c r="TEI2" s="228"/>
      <c r="TEJ2" s="228"/>
      <c r="TEK2" s="228"/>
      <c r="TEL2" s="228"/>
      <c r="TEM2" s="228"/>
      <c r="TEN2" s="228"/>
      <c r="TEO2" s="228"/>
      <c r="TEP2" s="228"/>
      <c r="TEQ2" s="228"/>
      <c r="TER2" s="228"/>
      <c r="TES2" s="228"/>
      <c r="TET2" s="228"/>
      <c r="TEU2" s="228"/>
      <c r="TEV2" s="228"/>
      <c r="TEW2" s="228"/>
      <c r="TEX2" s="228"/>
      <c r="TEY2" s="228"/>
      <c r="TEZ2" s="228"/>
      <c r="TFA2" s="228"/>
      <c r="TFB2" s="228"/>
      <c r="TFC2" s="228"/>
      <c r="TFD2" s="228"/>
      <c r="TFE2" s="228"/>
      <c r="TFF2" s="228"/>
      <c r="TFG2" s="228"/>
      <c r="TFH2" s="228"/>
      <c r="TFI2" s="228"/>
      <c r="TFJ2" s="228"/>
      <c r="TFK2" s="228"/>
      <c r="TFL2" s="228"/>
      <c r="TFM2" s="228"/>
      <c r="TFN2" s="228"/>
      <c r="TFO2" s="228"/>
      <c r="TFP2" s="228"/>
      <c r="TFQ2" s="228"/>
      <c r="TFR2" s="228"/>
      <c r="TFS2" s="228"/>
      <c r="TFT2" s="228"/>
      <c r="TFU2" s="228"/>
      <c r="TFV2" s="228"/>
      <c r="TFW2" s="228"/>
      <c r="TFX2" s="228"/>
      <c r="TFY2" s="228"/>
      <c r="TFZ2" s="228"/>
      <c r="TGA2" s="228"/>
      <c r="TGB2" s="228"/>
      <c r="TGC2" s="228"/>
      <c r="TGD2" s="228"/>
      <c r="TGE2" s="228"/>
      <c r="TGF2" s="228"/>
      <c r="TGG2" s="228"/>
      <c r="TGH2" s="228"/>
      <c r="TGI2" s="228"/>
      <c r="TGJ2" s="228"/>
      <c r="TGK2" s="228"/>
      <c r="TGL2" s="228"/>
      <c r="TGM2" s="228"/>
      <c r="TGN2" s="228"/>
      <c r="TGO2" s="228"/>
      <c r="TGP2" s="228"/>
      <c r="TGQ2" s="228"/>
      <c r="TGR2" s="228"/>
      <c r="TGS2" s="228"/>
      <c r="TGT2" s="228"/>
      <c r="TGU2" s="228"/>
      <c r="TGV2" s="228"/>
      <c r="TGW2" s="228"/>
      <c r="TGX2" s="228"/>
      <c r="TGY2" s="228"/>
      <c r="TGZ2" s="228"/>
      <c r="THA2" s="228"/>
      <c r="THB2" s="228"/>
      <c r="THC2" s="228"/>
      <c r="THD2" s="228"/>
      <c r="THE2" s="228"/>
      <c r="THF2" s="228"/>
      <c r="THG2" s="228"/>
      <c r="THH2" s="228"/>
      <c r="THI2" s="228"/>
      <c r="THJ2" s="228"/>
      <c r="THK2" s="228"/>
      <c r="THL2" s="228"/>
      <c r="THM2" s="228"/>
      <c r="THN2" s="228"/>
      <c r="THO2" s="228"/>
      <c r="THP2" s="228"/>
      <c r="THQ2" s="228"/>
      <c r="THR2" s="228"/>
      <c r="THS2" s="228"/>
      <c r="THT2" s="228"/>
      <c r="THU2" s="228"/>
      <c r="THV2" s="228"/>
      <c r="THW2" s="228"/>
      <c r="THX2" s="228"/>
      <c r="THY2" s="228"/>
      <c r="THZ2" s="228"/>
      <c r="TIA2" s="228"/>
      <c r="TIB2" s="228"/>
      <c r="TIC2" s="228"/>
      <c r="TID2" s="228"/>
      <c r="TIE2" s="228"/>
      <c r="TIF2" s="228"/>
      <c r="TIG2" s="228"/>
      <c r="TIH2" s="228"/>
      <c r="TII2" s="228"/>
      <c r="TIJ2" s="228"/>
      <c r="TIK2" s="228"/>
      <c r="TIL2" s="228"/>
      <c r="TIM2" s="228"/>
      <c r="TIN2" s="228"/>
      <c r="TIO2" s="228"/>
      <c r="TIP2" s="228"/>
      <c r="TIQ2" s="228"/>
      <c r="TIR2" s="228"/>
      <c r="TIS2" s="228"/>
      <c r="TIT2" s="228"/>
      <c r="TIU2" s="228"/>
      <c r="TIV2" s="228"/>
      <c r="TIW2" s="228"/>
      <c r="TIX2" s="228"/>
      <c r="TIY2" s="228"/>
      <c r="TIZ2" s="228"/>
      <c r="TJA2" s="228"/>
      <c r="TJB2" s="228"/>
      <c r="TJC2" s="228"/>
      <c r="TJD2" s="228"/>
      <c r="TJE2" s="228"/>
      <c r="TJF2" s="228"/>
      <c r="TJG2" s="228"/>
      <c r="TJH2" s="228"/>
      <c r="TJI2" s="228"/>
      <c r="TJJ2" s="228"/>
      <c r="TJK2" s="228"/>
      <c r="TJL2" s="228"/>
      <c r="TJM2" s="228"/>
      <c r="TJN2" s="228"/>
      <c r="TJO2" s="228"/>
      <c r="TJP2" s="228"/>
      <c r="TJQ2" s="228"/>
      <c r="TJR2" s="228"/>
      <c r="TJS2" s="228"/>
      <c r="TJT2" s="228"/>
      <c r="TJU2" s="228"/>
      <c r="TJV2" s="228"/>
      <c r="TJW2" s="228"/>
      <c r="TJX2" s="228"/>
      <c r="TJY2" s="228"/>
      <c r="TJZ2" s="228"/>
      <c r="TKA2" s="228"/>
      <c r="TKB2" s="228"/>
      <c r="TKC2" s="228"/>
      <c r="TKD2" s="228"/>
      <c r="TKE2" s="228"/>
      <c r="TKF2" s="228"/>
      <c r="TKG2" s="228"/>
      <c r="TKH2" s="228"/>
      <c r="TKI2" s="228"/>
      <c r="TKJ2" s="228"/>
      <c r="TKK2" s="228"/>
      <c r="TKL2" s="228"/>
      <c r="TKM2" s="228"/>
      <c r="TKN2" s="228"/>
      <c r="TKO2" s="228"/>
      <c r="TKP2" s="228"/>
      <c r="TKQ2" s="228"/>
      <c r="TKR2" s="228"/>
      <c r="TKS2" s="228"/>
      <c r="TKT2" s="228"/>
      <c r="TKU2" s="228"/>
      <c r="TKV2" s="228"/>
      <c r="TKW2" s="228"/>
      <c r="TKX2" s="228"/>
      <c r="TKY2" s="228"/>
      <c r="TKZ2" s="228"/>
      <c r="TLA2" s="228"/>
      <c r="TLB2" s="228"/>
      <c r="TLC2" s="228"/>
      <c r="TLD2" s="228"/>
      <c r="TLE2" s="228"/>
      <c r="TLF2" s="228"/>
      <c r="TLG2" s="228"/>
      <c r="TLH2" s="228"/>
      <c r="TLI2" s="228"/>
      <c r="TLJ2" s="228"/>
      <c r="TLK2" s="228"/>
      <c r="TLL2" s="228"/>
      <c r="TLM2" s="228"/>
      <c r="TLN2" s="228"/>
      <c r="TLO2" s="228"/>
      <c r="TLP2" s="228"/>
      <c r="TLQ2" s="228"/>
      <c r="TLR2" s="228"/>
      <c r="TLS2" s="228"/>
      <c r="TLT2" s="228"/>
      <c r="TLU2" s="228"/>
      <c r="TLV2" s="228"/>
      <c r="TLW2" s="228"/>
      <c r="TLX2" s="228"/>
      <c r="TLY2" s="228"/>
      <c r="TLZ2" s="228"/>
      <c r="TMA2" s="228"/>
      <c r="TMB2" s="228"/>
      <c r="TMC2" s="228"/>
      <c r="TMD2" s="228"/>
      <c r="TME2" s="228"/>
      <c r="TMF2" s="228"/>
      <c r="TMG2" s="228"/>
      <c r="TMH2" s="228"/>
      <c r="TMI2" s="228"/>
      <c r="TMJ2" s="228"/>
      <c r="TMK2" s="228"/>
      <c r="TML2" s="228"/>
      <c r="TMM2" s="228"/>
      <c r="TMN2" s="228"/>
      <c r="TMO2" s="228"/>
      <c r="TMP2" s="228"/>
      <c r="TMQ2" s="228"/>
      <c r="TMR2" s="228"/>
      <c r="TMS2" s="228"/>
      <c r="TMT2" s="228"/>
      <c r="TMU2" s="228"/>
      <c r="TMV2" s="228"/>
      <c r="TMW2" s="228"/>
      <c r="TMX2" s="228"/>
      <c r="TMY2" s="228"/>
      <c r="TMZ2" s="228"/>
      <c r="TNA2" s="228"/>
      <c r="TNB2" s="228"/>
      <c r="TNC2" s="228"/>
      <c r="TND2" s="228"/>
      <c r="TNE2" s="228"/>
      <c r="TNF2" s="228"/>
      <c r="TNG2" s="228"/>
      <c r="TNH2" s="228"/>
      <c r="TNI2" s="228"/>
      <c r="TNJ2" s="228"/>
      <c r="TNK2" s="228"/>
      <c r="TNL2" s="228"/>
      <c r="TNM2" s="228"/>
      <c r="TNN2" s="228"/>
      <c r="TNO2" s="228"/>
      <c r="TNP2" s="228"/>
      <c r="TNQ2" s="228"/>
      <c r="TNR2" s="228"/>
      <c r="TNS2" s="228"/>
      <c r="TNT2" s="228"/>
      <c r="TNU2" s="228"/>
      <c r="TNV2" s="228"/>
      <c r="TNW2" s="228"/>
      <c r="TNX2" s="228"/>
      <c r="TNY2" s="228"/>
      <c r="TNZ2" s="228"/>
      <c r="TOA2" s="228"/>
      <c r="TOB2" s="228"/>
      <c r="TOC2" s="228"/>
      <c r="TOD2" s="228"/>
      <c r="TOE2" s="228"/>
      <c r="TOF2" s="228"/>
      <c r="TOG2" s="228"/>
      <c r="TOH2" s="228"/>
      <c r="TOI2" s="228"/>
      <c r="TOJ2" s="228"/>
      <c r="TOK2" s="228"/>
      <c r="TOL2" s="228"/>
      <c r="TOM2" s="228"/>
      <c r="TON2" s="228"/>
      <c r="TOO2" s="228"/>
      <c r="TOP2" s="228"/>
      <c r="TOQ2" s="228"/>
      <c r="TOR2" s="228"/>
      <c r="TOS2" s="228"/>
      <c r="TOT2" s="228"/>
      <c r="TOU2" s="228"/>
      <c r="TOV2" s="228"/>
      <c r="TOW2" s="228"/>
      <c r="TOX2" s="228"/>
      <c r="TOY2" s="228"/>
      <c r="TOZ2" s="228"/>
      <c r="TPA2" s="228"/>
      <c r="TPB2" s="228"/>
      <c r="TPC2" s="228"/>
      <c r="TPD2" s="228"/>
      <c r="TPE2" s="228"/>
      <c r="TPF2" s="228"/>
      <c r="TPG2" s="228"/>
      <c r="TPH2" s="228"/>
      <c r="TPI2" s="228"/>
      <c r="TPJ2" s="228"/>
      <c r="TPK2" s="228"/>
      <c r="TPL2" s="228"/>
      <c r="TPM2" s="228"/>
      <c r="TPN2" s="228"/>
      <c r="TPO2" s="228"/>
      <c r="TPP2" s="228"/>
      <c r="TPQ2" s="228"/>
      <c r="TPR2" s="228"/>
      <c r="TPS2" s="228"/>
      <c r="TPT2" s="228"/>
      <c r="TPU2" s="228"/>
      <c r="TPV2" s="228"/>
      <c r="TPW2" s="228"/>
      <c r="TPX2" s="228"/>
      <c r="TPY2" s="228"/>
      <c r="TPZ2" s="228"/>
      <c r="TQA2" s="228"/>
      <c r="TQB2" s="228"/>
      <c r="TQC2" s="228"/>
      <c r="TQD2" s="228"/>
      <c r="TQE2" s="228"/>
      <c r="TQF2" s="228"/>
      <c r="TQG2" s="228"/>
      <c r="TQH2" s="228"/>
      <c r="TQI2" s="228"/>
      <c r="TQJ2" s="228"/>
      <c r="TQK2" s="228"/>
      <c r="TQL2" s="228"/>
      <c r="TQM2" s="228"/>
      <c r="TQN2" s="228"/>
      <c r="TQO2" s="228"/>
      <c r="TQP2" s="228"/>
      <c r="TQQ2" s="228"/>
      <c r="TQR2" s="228"/>
      <c r="TQS2" s="228"/>
      <c r="TQT2" s="228"/>
      <c r="TQU2" s="228"/>
      <c r="TQV2" s="228"/>
      <c r="TQW2" s="228"/>
      <c r="TQX2" s="228"/>
      <c r="TQY2" s="228"/>
      <c r="TQZ2" s="228"/>
      <c r="TRA2" s="228"/>
      <c r="TRB2" s="228"/>
      <c r="TRC2" s="228"/>
      <c r="TRD2" s="228"/>
      <c r="TRE2" s="228"/>
      <c r="TRF2" s="228"/>
      <c r="TRG2" s="228"/>
      <c r="TRH2" s="228"/>
      <c r="TRI2" s="228"/>
      <c r="TRJ2" s="228"/>
      <c r="TRK2" s="228"/>
      <c r="TRL2" s="228"/>
      <c r="TRM2" s="228"/>
      <c r="TRN2" s="228"/>
      <c r="TRO2" s="228"/>
      <c r="TRP2" s="228"/>
      <c r="TRQ2" s="228"/>
      <c r="TRR2" s="228"/>
      <c r="TRS2" s="228"/>
      <c r="TRT2" s="228"/>
      <c r="TRU2" s="228"/>
      <c r="TRV2" s="228"/>
      <c r="TRW2" s="228"/>
      <c r="TRX2" s="228"/>
      <c r="TRY2" s="228"/>
      <c r="TRZ2" s="228"/>
      <c r="TSA2" s="228"/>
      <c r="TSB2" s="228"/>
      <c r="TSC2" s="228"/>
      <c r="TSD2" s="228"/>
      <c r="TSE2" s="228"/>
      <c r="TSF2" s="228"/>
      <c r="TSG2" s="228"/>
      <c r="TSH2" s="228"/>
      <c r="TSI2" s="228"/>
      <c r="TSJ2" s="228"/>
      <c r="TSK2" s="228"/>
      <c r="TSL2" s="228"/>
      <c r="TSM2" s="228"/>
      <c r="TSN2" s="228"/>
      <c r="TSO2" s="228"/>
      <c r="TSP2" s="228"/>
      <c r="TSQ2" s="228"/>
      <c r="TSR2" s="228"/>
      <c r="TSS2" s="228"/>
      <c r="TST2" s="228"/>
      <c r="TSU2" s="228"/>
      <c r="TSV2" s="228"/>
      <c r="TSW2" s="228"/>
      <c r="TSX2" s="228"/>
      <c r="TSY2" s="228"/>
      <c r="TSZ2" s="228"/>
      <c r="TTA2" s="228"/>
      <c r="TTB2" s="228"/>
      <c r="TTC2" s="228"/>
      <c r="TTD2" s="228"/>
      <c r="TTE2" s="228"/>
      <c r="TTF2" s="228"/>
      <c r="TTG2" s="228"/>
      <c r="TTH2" s="228"/>
      <c r="TTI2" s="228"/>
      <c r="TTJ2" s="228"/>
      <c r="TTK2" s="228"/>
      <c r="TTL2" s="228"/>
      <c r="TTM2" s="228"/>
      <c r="TTN2" s="228"/>
      <c r="TTO2" s="228"/>
      <c r="TTP2" s="228"/>
      <c r="TTQ2" s="228"/>
      <c r="TTR2" s="228"/>
      <c r="TTS2" s="228"/>
      <c r="TTT2" s="228"/>
      <c r="TTU2" s="228"/>
      <c r="TTV2" s="228"/>
      <c r="TTW2" s="228"/>
      <c r="TTX2" s="228"/>
      <c r="TTY2" s="228"/>
      <c r="TTZ2" s="228"/>
      <c r="TUA2" s="228"/>
      <c r="TUB2" s="228"/>
      <c r="TUC2" s="228"/>
      <c r="TUD2" s="228"/>
      <c r="TUE2" s="228"/>
      <c r="TUF2" s="228"/>
      <c r="TUG2" s="228"/>
      <c r="TUH2" s="228"/>
      <c r="TUI2" s="228"/>
      <c r="TUJ2" s="228"/>
      <c r="TUK2" s="228"/>
      <c r="TUL2" s="228"/>
      <c r="TUM2" s="228"/>
      <c r="TUN2" s="228"/>
      <c r="TUO2" s="228"/>
      <c r="TUP2" s="228"/>
      <c r="TUQ2" s="228"/>
      <c r="TUR2" s="228"/>
      <c r="TUS2" s="228"/>
      <c r="TUT2" s="228"/>
      <c r="TUU2" s="228"/>
      <c r="TUV2" s="228"/>
      <c r="TUW2" s="228"/>
      <c r="TUX2" s="228"/>
      <c r="TUY2" s="228"/>
      <c r="TUZ2" s="228"/>
      <c r="TVA2" s="228"/>
      <c r="TVB2" s="228"/>
      <c r="TVC2" s="228"/>
      <c r="TVD2" s="228"/>
      <c r="TVE2" s="228"/>
      <c r="TVF2" s="228"/>
      <c r="TVG2" s="228"/>
      <c r="TVH2" s="228"/>
      <c r="TVI2" s="228"/>
      <c r="TVJ2" s="228"/>
      <c r="TVK2" s="228"/>
      <c r="TVL2" s="228"/>
      <c r="TVM2" s="228"/>
      <c r="TVN2" s="228"/>
      <c r="TVO2" s="228"/>
      <c r="TVP2" s="228"/>
      <c r="TVQ2" s="228"/>
      <c r="TVR2" s="228"/>
      <c r="TVS2" s="228"/>
      <c r="TVT2" s="228"/>
      <c r="TVU2" s="228"/>
      <c r="TVV2" s="228"/>
      <c r="TVW2" s="228"/>
      <c r="TVX2" s="228"/>
      <c r="TVY2" s="228"/>
      <c r="TVZ2" s="228"/>
      <c r="TWA2" s="228"/>
      <c r="TWB2" s="228"/>
      <c r="TWC2" s="228"/>
      <c r="TWD2" s="228"/>
      <c r="TWE2" s="228"/>
      <c r="TWF2" s="228"/>
      <c r="TWG2" s="228"/>
      <c r="TWH2" s="228"/>
      <c r="TWI2" s="228"/>
      <c r="TWJ2" s="228"/>
      <c r="TWK2" s="228"/>
      <c r="TWL2" s="228"/>
      <c r="TWM2" s="228"/>
      <c r="TWN2" s="228"/>
      <c r="TWO2" s="228"/>
      <c r="TWP2" s="228"/>
      <c r="TWQ2" s="228"/>
      <c r="TWR2" s="228"/>
      <c r="TWS2" s="228"/>
      <c r="TWT2" s="228"/>
      <c r="TWU2" s="228"/>
      <c r="TWV2" s="228"/>
      <c r="TWW2" s="228"/>
      <c r="TWX2" s="228"/>
      <c r="TWY2" s="228"/>
      <c r="TWZ2" s="228"/>
      <c r="TXA2" s="228"/>
      <c r="TXB2" s="228"/>
      <c r="TXC2" s="228"/>
      <c r="TXD2" s="228"/>
      <c r="TXE2" s="228"/>
      <c r="TXF2" s="228"/>
      <c r="TXG2" s="228"/>
      <c r="TXH2" s="228"/>
      <c r="TXI2" s="228"/>
      <c r="TXJ2" s="228"/>
      <c r="TXK2" s="228"/>
      <c r="TXL2" s="228"/>
      <c r="TXM2" s="228"/>
      <c r="TXN2" s="228"/>
      <c r="TXO2" s="228"/>
      <c r="TXP2" s="228"/>
      <c r="TXQ2" s="228"/>
      <c r="TXR2" s="228"/>
      <c r="TXS2" s="228"/>
      <c r="TXT2" s="228"/>
      <c r="TXU2" s="228"/>
      <c r="TXV2" s="228"/>
      <c r="TXW2" s="228"/>
      <c r="TXX2" s="228"/>
      <c r="TXY2" s="228"/>
      <c r="TXZ2" s="228"/>
      <c r="TYA2" s="228"/>
      <c r="TYB2" s="228"/>
      <c r="TYC2" s="228"/>
      <c r="TYD2" s="228"/>
      <c r="TYE2" s="228"/>
      <c r="TYF2" s="228"/>
      <c r="TYG2" s="228"/>
      <c r="TYH2" s="228"/>
      <c r="TYI2" s="228"/>
      <c r="TYJ2" s="228"/>
      <c r="TYK2" s="228"/>
      <c r="TYL2" s="228"/>
      <c r="TYM2" s="228"/>
      <c r="TYN2" s="228"/>
      <c r="TYO2" s="228"/>
      <c r="TYP2" s="228"/>
      <c r="TYQ2" s="228"/>
      <c r="TYR2" s="228"/>
      <c r="TYS2" s="228"/>
      <c r="TYT2" s="228"/>
      <c r="TYU2" s="228"/>
      <c r="TYV2" s="228"/>
      <c r="TYW2" s="228"/>
      <c r="TYX2" s="228"/>
      <c r="TYY2" s="228"/>
      <c r="TYZ2" s="228"/>
      <c r="TZA2" s="228"/>
      <c r="TZB2" s="228"/>
      <c r="TZC2" s="228"/>
      <c r="TZD2" s="228"/>
      <c r="TZE2" s="228"/>
      <c r="TZF2" s="228"/>
      <c r="TZG2" s="228"/>
      <c r="TZH2" s="228"/>
      <c r="TZI2" s="228"/>
      <c r="TZJ2" s="228"/>
      <c r="TZK2" s="228"/>
      <c r="TZL2" s="228"/>
      <c r="TZM2" s="228"/>
      <c r="TZN2" s="228"/>
      <c r="TZO2" s="228"/>
      <c r="TZP2" s="228"/>
      <c r="TZQ2" s="228"/>
      <c r="TZR2" s="228"/>
      <c r="TZS2" s="228"/>
      <c r="TZT2" s="228"/>
      <c r="TZU2" s="228"/>
      <c r="TZV2" s="228"/>
      <c r="TZW2" s="228"/>
      <c r="TZX2" s="228"/>
      <c r="TZY2" s="228"/>
      <c r="TZZ2" s="228"/>
      <c r="UAA2" s="228"/>
      <c r="UAB2" s="228"/>
      <c r="UAC2" s="228"/>
      <c r="UAD2" s="228"/>
      <c r="UAE2" s="228"/>
      <c r="UAF2" s="228"/>
      <c r="UAG2" s="228"/>
      <c r="UAH2" s="228"/>
      <c r="UAI2" s="228"/>
      <c r="UAJ2" s="228"/>
      <c r="UAK2" s="228"/>
      <c r="UAL2" s="228"/>
      <c r="UAM2" s="228"/>
      <c r="UAN2" s="228"/>
      <c r="UAO2" s="228"/>
      <c r="UAP2" s="228"/>
      <c r="UAQ2" s="228"/>
      <c r="UAR2" s="228"/>
      <c r="UAS2" s="228"/>
      <c r="UAT2" s="228"/>
      <c r="UAU2" s="228"/>
      <c r="UAV2" s="228"/>
      <c r="UAW2" s="228"/>
      <c r="UAX2" s="228"/>
      <c r="UAY2" s="228"/>
      <c r="UAZ2" s="228"/>
      <c r="UBA2" s="228"/>
      <c r="UBB2" s="228"/>
      <c r="UBC2" s="228"/>
      <c r="UBD2" s="228"/>
      <c r="UBE2" s="228"/>
      <c r="UBF2" s="228"/>
      <c r="UBG2" s="228"/>
      <c r="UBH2" s="228"/>
      <c r="UBI2" s="228"/>
      <c r="UBJ2" s="228"/>
      <c r="UBK2" s="228"/>
      <c r="UBL2" s="228"/>
      <c r="UBM2" s="228"/>
      <c r="UBN2" s="228"/>
      <c r="UBO2" s="228"/>
      <c r="UBP2" s="228"/>
      <c r="UBQ2" s="228"/>
      <c r="UBR2" s="228"/>
      <c r="UBS2" s="228"/>
      <c r="UBT2" s="228"/>
      <c r="UBU2" s="228"/>
      <c r="UBV2" s="228"/>
      <c r="UBW2" s="228"/>
      <c r="UBX2" s="228"/>
      <c r="UBY2" s="228"/>
      <c r="UBZ2" s="228"/>
      <c r="UCA2" s="228"/>
      <c r="UCB2" s="228"/>
      <c r="UCC2" s="228"/>
      <c r="UCD2" s="228"/>
      <c r="UCE2" s="228"/>
      <c r="UCF2" s="228"/>
      <c r="UCG2" s="228"/>
      <c r="UCH2" s="228"/>
      <c r="UCI2" s="228"/>
      <c r="UCJ2" s="228"/>
      <c r="UCK2" s="228"/>
      <c r="UCL2" s="228"/>
      <c r="UCM2" s="228"/>
      <c r="UCN2" s="228"/>
      <c r="UCO2" s="228"/>
      <c r="UCP2" s="228"/>
      <c r="UCQ2" s="228"/>
      <c r="UCR2" s="228"/>
      <c r="UCS2" s="228"/>
      <c r="UCT2" s="228"/>
      <c r="UCU2" s="228"/>
      <c r="UCV2" s="228"/>
      <c r="UCW2" s="228"/>
      <c r="UCX2" s="228"/>
      <c r="UCY2" s="228"/>
      <c r="UCZ2" s="228"/>
      <c r="UDA2" s="228"/>
      <c r="UDB2" s="228"/>
      <c r="UDC2" s="228"/>
      <c r="UDD2" s="228"/>
      <c r="UDE2" s="228"/>
      <c r="UDF2" s="228"/>
      <c r="UDG2" s="228"/>
      <c r="UDH2" s="228"/>
      <c r="UDI2" s="228"/>
      <c r="UDJ2" s="228"/>
      <c r="UDK2" s="228"/>
      <c r="UDL2" s="228"/>
      <c r="UDM2" s="228"/>
      <c r="UDN2" s="228"/>
      <c r="UDO2" s="228"/>
      <c r="UDP2" s="228"/>
      <c r="UDQ2" s="228"/>
      <c r="UDR2" s="228"/>
      <c r="UDS2" s="228"/>
      <c r="UDT2" s="228"/>
      <c r="UDU2" s="228"/>
      <c r="UDV2" s="228"/>
      <c r="UDW2" s="228"/>
      <c r="UDX2" s="228"/>
      <c r="UDY2" s="228"/>
      <c r="UDZ2" s="228"/>
      <c r="UEA2" s="228"/>
      <c r="UEB2" s="228"/>
      <c r="UEC2" s="228"/>
      <c r="UED2" s="228"/>
      <c r="UEE2" s="228"/>
      <c r="UEF2" s="228"/>
      <c r="UEG2" s="228"/>
      <c r="UEH2" s="228"/>
      <c r="UEI2" s="228"/>
      <c r="UEJ2" s="228"/>
      <c r="UEK2" s="228"/>
      <c r="UEL2" s="228"/>
      <c r="UEM2" s="228"/>
      <c r="UEN2" s="228"/>
      <c r="UEO2" s="228"/>
      <c r="UEP2" s="228"/>
      <c r="UEQ2" s="228"/>
      <c r="UER2" s="228"/>
      <c r="UES2" s="228"/>
      <c r="UET2" s="228"/>
      <c r="UEU2" s="228"/>
      <c r="UEV2" s="228"/>
      <c r="UEW2" s="228"/>
      <c r="UEX2" s="228"/>
      <c r="UEY2" s="228"/>
      <c r="UEZ2" s="228"/>
      <c r="UFA2" s="228"/>
      <c r="UFB2" s="228"/>
      <c r="UFC2" s="228"/>
      <c r="UFD2" s="228"/>
      <c r="UFE2" s="228"/>
      <c r="UFF2" s="228"/>
      <c r="UFG2" s="228"/>
      <c r="UFH2" s="228"/>
      <c r="UFI2" s="228"/>
      <c r="UFJ2" s="228"/>
      <c r="UFK2" s="228"/>
      <c r="UFL2" s="228"/>
      <c r="UFM2" s="228"/>
      <c r="UFN2" s="228"/>
      <c r="UFO2" s="228"/>
      <c r="UFP2" s="228"/>
      <c r="UFQ2" s="228"/>
      <c r="UFR2" s="228"/>
      <c r="UFS2" s="228"/>
      <c r="UFT2" s="228"/>
      <c r="UFU2" s="228"/>
      <c r="UFV2" s="228"/>
      <c r="UFW2" s="228"/>
      <c r="UFX2" s="228"/>
      <c r="UFY2" s="228"/>
      <c r="UFZ2" s="228"/>
      <c r="UGA2" s="228"/>
      <c r="UGB2" s="228"/>
      <c r="UGC2" s="228"/>
      <c r="UGD2" s="228"/>
      <c r="UGE2" s="228"/>
      <c r="UGF2" s="228"/>
      <c r="UGG2" s="228"/>
      <c r="UGH2" s="228"/>
      <c r="UGI2" s="228"/>
      <c r="UGJ2" s="228"/>
      <c r="UGK2" s="228"/>
      <c r="UGL2" s="228"/>
      <c r="UGM2" s="228"/>
      <c r="UGN2" s="228"/>
      <c r="UGO2" s="228"/>
      <c r="UGP2" s="228"/>
      <c r="UGQ2" s="228"/>
      <c r="UGR2" s="228"/>
      <c r="UGS2" s="228"/>
      <c r="UGT2" s="228"/>
      <c r="UGU2" s="228"/>
      <c r="UGV2" s="228"/>
      <c r="UGW2" s="228"/>
      <c r="UGX2" s="228"/>
      <c r="UGY2" s="228"/>
      <c r="UGZ2" s="228"/>
      <c r="UHA2" s="228"/>
      <c r="UHB2" s="228"/>
      <c r="UHC2" s="228"/>
      <c r="UHD2" s="228"/>
      <c r="UHE2" s="228"/>
      <c r="UHF2" s="228"/>
      <c r="UHG2" s="228"/>
      <c r="UHH2" s="228"/>
      <c r="UHI2" s="228"/>
      <c r="UHJ2" s="228"/>
      <c r="UHK2" s="228"/>
      <c r="UHL2" s="228"/>
      <c r="UHM2" s="228"/>
      <c r="UHN2" s="228"/>
      <c r="UHO2" s="228"/>
      <c r="UHP2" s="228"/>
      <c r="UHQ2" s="228"/>
      <c r="UHR2" s="228"/>
      <c r="UHS2" s="228"/>
      <c r="UHT2" s="228"/>
      <c r="UHU2" s="228"/>
      <c r="UHV2" s="228"/>
      <c r="UHW2" s="228"/>
      <c r="UHX2" s="228"/>
      <c r="UHY2" s="228"/>
      <c r="UHZ2" s="228"/>
      <c r="UIA2" s="228"/>
      <c r="UIB2" s="228"/>
      <c r="UIC2" s="228"/>
      <c r="UID2" s="228"/>
      <c r="UIE2" s="228"/>
      <c r="UIF2" s="228"/>
      <c r="UIG2" s="228"/>
      <c r="UIH2" s="228"/>
      <c r="UII2" s="228"/>
      <c r="UIJ2" s="228"/>
      <c r="UIK2" s="228"/>
      <c r="UIL2" s="228"/>
      <c r="UIM2" s="228"/>
      <c r="UIN2" s="228"/>
      <c r="UIO2" s="228"/>
      <c r="UIP2" s="228"/>
      <c r="UIQ2" s="228"/>
      <c r="UIR2" s="228"/>
      <c r="UIS2" s="228"/>
      <c r="UIT2" s="228"/>
      <c r="UIU2" s="228"/>
      <c r="UIV2" s="228"/>
      <c r="UIW2" s="228"/>
      <c r="UIX2" s="228"/>
      <c r="UIY2" s="228"/>
      <c r="UIZ2" s="228"/>
      <c r="UJA2" s="228"/>
      <c r="UJB2" s="228"/>
      <c r="UJC2" s="228"/>
      <c r="UJD2" s="228"/>
      <c r="UJE2" s="228"/>
      <c r="UJF2" s="228"/>
      <c r="UJG2" s="228"/>
      <c r="UJH2" s="228"/>
      <c r="UJI2" s="228"/>
      <c r="UJJ2" s="228"/>
      <c r="UJK2" s="228"/>
      <c r="UJL2" s="228"/>
      <c r="UJM2" s="228"/>
      <c r="UJN2" s="228"/>
      <c r="UJO2" s="228"/>
      <c r="UJP2" s="228"/>
      <c r="UJQ2" s="228"/>
      <c r="UJR2" s="228"/>
      <c r="UJS2" s="228"/>
      <c r="UJT2" s="228"/>
      <c r="UJU2" s="228"/>
      <c r="UJV2" s="228"/>
      <c r="UJW2" s="228"/>
      <c r="UJX2" s="228"/>
      <c r="UJY2" s="228"/>
      <c r="UJZ2" s="228"/>
      <c r="UKA2" s="228"/>
      <c r="UKB2" s="228"/>
      <c r="UKC2" s="228"/>
      <c r="UKD2" s="228"/>
      <c r="UKE2" s="228"/>
      <c r="UKF2" s="228"/>
      <c r="UKG2" s="228"/>
      <c r="UKH2" s="228"/>
      <c r="UKI2" s="228"/>
      <c r="UKJ2" s="228"/>
      <c r="UKK2" s="228"/>
      <c r="UKL2" s="228"/>
      <c r="UKM2" s="228"/>
      <c r="UKN2" s="228"/>
      <c r="UKO2" s="228"/>
      <c r="UKP2" s="228"/>
      <c r="UKQ2" s="228"/>
      <c r="UKR2" s="228"/>
      <c r="UKS2" s="228"/>
      <c r="UKT2" s="228"/>
      <c r="UKU2" s="228"/>
      <c r="UKV2" s="228"/>
      <c r="UKW2" s="228"/>
      <c r="UKX2" s="228"/>
      <c r="UKY2" s="228"/>
      <c r="UKZ2" s="228"/>
      <c r="ULA2" s="228"/>
      <c r="ULB2" s="228"/>
      <c r="ULC2" s="228"/>
      <c r="ULD2" s="228"/>
      <c r="ULE2" s="228"/>
      <c r="ULF2" s="228"/>
      <c r="ULG2" s="228"/>
      <c r="ULH2" s="228"/>
      <c r="ULI2" s="228"/>
      <c r="ULJ2" s="228"/>
      <c r="ULK2" s="228"/>
      <c r="ULL2" s="228"/>
      <c r="ULM2" s="228"/>
      <c r="ULN2" s="228"/>
      <c r="ULO2" s="228"/>
      <c r="ULP2" s="228"/>
      <c r="ULQ2" s="228"/>
      <c r="ULR2" s="228"/>
      <c r="ULS2" s="228"/>
      <c r="ULT2" s="228"/>
      <c r="ULU2" s="228"/>
      <c r="ULV2" s="228"/>
      <c r="ULW2" s="228"/>
      <c r="ULX2" s="228"/>
      <c r="ULY2" s="228"/>
      <c r="ULZ2" s="228"/>
      <c r="UMA2" s="228"/>
      <c r="UMB2" s="228"/>
      <c r="UMC2" s="228"/>
      <c r="UMD2" s="228"/>
      <c r="UME2" s="228"/>
      <c r="UMF2" s="228"/>
      <c r="UMG2" s="228"/>
      <c r="UMH2" s="228"/>
      <c r="UMI2" s="228"/>
      <c r="UMJ2" s="228"/>
      <c r="UMK2" s="228"/>
      <c r="UML2" s="228"/>
      <c r="UMM2" s="228"/>
      <c r="UMN2" s="228"/>
      <c r="UMO2" s="228"/>
      <c r="UMP2" s="228"/>
      <c r="UMQ2" s="228"/>
      <c r="UMR2" s="228"/>
      <c r="UMS2" s="228"/>
      <c r="UMT2" s="228"/>
      <c r="UMU2" s="228"/>
      <c r="UMV2" s="228"/>
      <c r="UMW2" s="228"/>
      <c r="UMX2" s="228"/>
      <c r="UMY2" s="228"/>
      <c r="UMZ2" s="228"/>
      <c r="UNA2" s="228"/>
      <c r="UNB2" s="228"/>
      <c r="UNC2" s="228"/>
      <c r="UND2" s="228"/>
      <c r="UNE2" s="228"/>
      <c r="UNF2" s="228"/>
      <c r="UNG2" s="228"/>
      <c r="UNH2" s="228"/>
      <c r="UNI2" s="228"/>
      <c r="UNJ2" s="228"/>
      <c r="UNK2" s="228"/>
      <c r="UNL2" s="228"/>
      <c r="UNM2" s="228"/>
      <c r="UNN2" s="228"/>
      <c r="UNO2" s="228"/>
      <c r="UNP2" s="228"/>
      <c r="UNQ2" s="228"/>
      <c r="UNR2" s="228"/>
      <c r="UNS2" s="228"/>
      <c r="UNT2" s="228"/>
      <c r="UNU2" s="228"/>
      <c r="UNV2" s="228"/>
      <c r="UNW2" s="228"/>
      <c r="UNX2" s="228"/>
      <c r="UNY2" s="228"/>
      <c r="UNZ2" s="228"/>
      <c r="UOA2" s="228"/>
      <c r="UOB2" s="228"/>
      <c r="UOC2" s="228"/>
      <c r="UOD2" s="228"/>
      <c r="UOE2" s="228"/>
      <c r="UOF2" s="228"/>
      <c r="UOG2" s="228"/>
      <c r="UOH2" s="228"/>
      <c r="UOI2" s="228"/>
      <c r="UOJ2" s="228"/>
      <c r="UOK2" s="228"/>
      <c r="UOL2" s="228"/>
      <c r="UOM2" s="228"/>
      <c r="UON2" s="228"/>
      <c r="UOO2" s="228"/>
      <c r="UOP2" s="228"/>
      <c r="UOQ2" s="228"/>
      <c r="UOR2" s="228"/>
      <c r="UOS2" s="228"/>
      <c r="UOT2" s="228"/>
      <c r="UOU2" s="228"/>
      <c r="UOV2" s="228"/>
      <c r="UOW2" s="228"/>
      <c r="UOX2" s="228"/>
      <c r="UOY2" s="228"/>
      <c r="UOZ2" s="228"/>
      <c r="UPA2" s="228"/>
      <c r="UPB2" s="228"/>
      <c r="UPC2" s="228"/>
      <c r="UPD2" s="228"/>
      <c r="UPE2" s="228"/>
      <c r="UPF2" s="228"/>
      <c r="UPG2" s="228"/>
      <c r="UPH2" s="228"/>
      <c r="UPI2" s="228"/>
      <c r="UPJ2" s="228"/>
      <c r="UPK2" s="228"/>
      <c r="UPL2" s="228"/>
      <c r="UPM2" s="228"/>
      <c r="UPN2" s="228"/>
      <c r="UPO2" s="228"/>
      <c r="UPP2" s="228"/>
      <c r="UPQ2" s="228"/>
      <c r="UPR2" s="228"/>
      <c r="UPS2" s="228"/>
      <c r="UPT2" s="228"/>
      <c r="UPU2" s="228"/>
      <c r="UPV2" s="228"/>
      <c r="UPW2" s="228"/>
      <c r="UPX2" s="228"/>
      <c r="UPY2" s="228"/>
      <c r="UPZ2" s="228"/>
      <c r="UQA2" s="228"/>
      <c r="UQB2" s="228"/>
      <c r="UQC2" s="228"/>
      <c r="UQD2" s="228"/>
      <c r="UQE2" s="228"/>
      <c r="UQF2" s="228"/>
      <c r="UQG2" s="228"/>
      <c r="UQH2" s="228"/>
      <c r="UQI2" s="228"/>
      <c r="UQJ2" s="228"/>
      <c r="UQK2" s="228"/>
      <c r="UQL2" s="228"/>
      <c r="UQM2" s="228"/>
      <c r="UQN2" s="228"/>
      <c r="UQO2" s="228"/>
      <c r="UQP2" s="228"/>
      <c r="UQQ2" s="228"/>
      <c r="UQR2" s="228"/>
      <c r="UQS2" s="228"/>
      <c r="UQT2" s="228"/>
      <c r="UQU2" s="228"/>
      <c r="UQV2" s="228"/>
      <c r="UQW2" s="228"/>
      <c r="UQX2" s="228"/>
      <c r="UQY2" s="228"/>
      <c r="UQZ2" s="228"/>
      <c r="URA2" s="228"/>
      <c r="URB2" s="228"/>
      <c r="URC2" s="228"/>
      <c r="URD2" s="228"/>
      <c r="URE2" s="228"/>
      <c r="URF2" s="228"/>
      <c r="URG2" s="228"/>
      <c r="URH2" s="228"/>
      <c r="URI2" s="228"/>
      <c r="URJ2" s="228"/>
      <c r="URK2" s="228"/>
      <c r="URL2" s="228"/>
      <c r="URM2" s="228"/>
      <c r="URN2" s="228"/>
      <c r="URO2" s="228"/>
      <c r="URP2" s="228"/>
      <c r="URQ2" s="228"/>
      <c r="URR2" s="228"/>
      <c r="URS2" s="228"/>
      <c r="URT2" s="228"/>
      <c r="URU2" s="228"/>
      <c r="URV2" s="228"/>
      <c r="URW2" s="228"/>
      <c r="URX2" s="228"/>
      <c r="URY2" s="228"/>
      <c r="URZ2" s="228"/>
      <c r="USA2" s="228"/>
      <c r="USB2" s="228"/>
      <c r="USC2" s="228"/>
      <c r="USD2" s="228"/>
      <c r="USE2" s="228"/>
      <c r="USF2" s="228"/>
      <c r="USG2" s="228"/>
      <c r="USH2" s="228"/>
      <c r="USI2" s="228"/>
      <c r="USJ2" s="228"/>
      <c r="USK2" s="228"/>
      <c r="USL2" s="228"/>
      <c r="USM2" s="228"/>
      <c r="USN2" s="228"/>
      <c r="USO2" s="228"/>
      <c r="USP2" s="228"/>
      <c r="USQ2" s="228"/>
      <c r="USR2" s="228"/>
      <c r="USS2" s="228"/>
      <c r="UST2" s="228"/>
      <c r="USU2" s="228"/>
      <c r="USV2" s="228"/>
      <c r="USW2" s="228"/>
      <c r="USX2" s="228"/>
      <c r="USY2" s="228"/>
      <c r="USZ2" s="228"/>
      <c r="UTA2" s="228"/>
      <c r="UTB2" s="228"/>
      <c r="UTC2" s="228"/>
      <c r="UTD2" s="228"/>
      <c r="UTE2" s="228"/>
      <c r="UTF2" s="228"/>
      <c r="UTG2" s="228"/>
      <c r="UTH2" s="228"/>
      <c r="UTI2" s="228"/>
      <c r="UTJ2" s="228"/>
      <c r="UTK2" s="228"/>
      <c r="UTL2" s="228"/>
      <c r="UTM2" s="228"/>
      <c r="UTN2" s="228"/>
      <c r="UTO2" s="228"/>
      <c r="UTP2" s="228"/>
      <c r="UTQ2" s="228"/>
      <c r="UTR2" s="228"/>
      <c r="UTS2" s="228"/>
      <c r="UTT2" s="228"/>
      <c r="UTU2" s="228"/>
      <c r="UTV2" s="228"/>
      <c r="UTW2" s="228"/>
      <c r="UTX2" s="228"/>
      <c r="UTY2" s="228"/>
      <c r="UTZ2" s="228"/>
      <c r="UUA2" s="228"/>
      <c r="UUB2" s="228"/>
      <c r="UUC2" s="228"/>
      <c r="UUD2" s="228"/>
      <c r="UUE2" s="228"/>
      <c r="UUF2" s="228"/>
      <c r="UUG2" s="228"/>
      <c r="UUH2" s="228"/>
      <c r="UUI2" s="228"/>
      <c r="UUJ2" s="228"/>
      <c r="UUK2" s="228"/>
      <c r="UUL2" s="228"/>
      <c r="UUM2" s="228"/>
      <c r="UUN2" s="228"/>
      <c r="UUO2" s="228"/>
      <c r="UUP2" s="228"/>
      <c r="UUQ2" s="228"/>
      <c r="UUR2" s="228"/>
      <c r="UUS2" s="228"/>
      <c r="UUT2" s="228"/>
      <c r="UUU2" s="228"/>
      <c r="UUV2" s="228"/>
      <c r="UUW2" s="228"/>
      <c r="UUX2" s="228"/>
      <c r="UUY2" s="228"/>
      <c r="UUZ2" s="228"/>
      <c r="UVA2" s="228"/>
      <c r="UVB2" s="228"/>
      <c r="UVC2" s="228"/>
      <c r="UVD2" s="228"/>
      <c r="UVE2" s="228"/>
      <c r="UVF2" s="228"/>
      <c r="UVG2" s="228"/>
      <c r="UVH2" s="228"/>
      <c r="UVI2" s="228"/>
      <c r="UVJ2" s="228"/>
      <c r="UVK2" s="228"/>
      <c r="UVL2" s="228"/>
      <c r="UVM2" s="228"/>
      <c r="UVN2" s="228"/>
      <c r="UVO2" s="228"/>
      <c r="UVP2" s="228"/>
      <c r="UVQ2" s="228"/>
      <c r="UVR2" s="228"/>
      <c r="UVS2" s="228"/>
      <c r="UVT2" s="228"/>
      <c r="UVU2" s="228"/>
      <c r="UVV2" s="228"/>
      <c r="UVW2" s="228"/>
      <c r="UVX2" s="228"/>
      <c r="UVY2" s="228"/>
      <c r="UVZ2" s="228"/>
      <c r="UWA2" s="228"/>
      <c r="UWB2" s="228"/>
      <c r="UWC2" s="228"/>
      <c r="UWD2" s="228"/>
      <c r="UWE2" s="228"/>
      <c r="UWF2" s="228"/>
      <c r="UWG2" s="228"/>
      <c r="UWH2" s="228"/>
      <c r="UWI2" s="228"/>
      <c r="UWJ2" s="228"/>
      <c r="UWK2" s="228"/>
      <c r="UWL2" s="228"/>
      <c r="UWM2" s="228"/>
      <c r="UWN2" s="228"/>
      <c r="UWO2" s="228"/>
      <c r="UWP2" s="228"/>
      <c r="UWQ2" s="228"/>
      <c r="UWR2" s="228"/>
      <c r="UWS2" s="228"/>
      <c r="UWT2" s="228"/>
      <c r="UWU2" s="228"/>
      <c r="UWV2" s="228"/>
      <c r="UWW2" s="228"/>
      <c r="UWX2" s="228"/>
      <c r="UWY2" s="228"/>
      <c r="UWZ2" s="228"/>
      <c r="UXA2" s="228"/>
      <c r="UXB2" s="228"/>
      <c r="UXC2" s="228"/>
      <c r="UXD2" s="228"/>
      <c r="UXE2" s="228"/>
      <c r="UXF2" s="228"/>
      <c r="UXG2" s="228"/>
      <c r="UXH2" s="228"/>
      <c r="UXI2" s="228"/>
      <c r="UXJ2" s="228"/>
      <c r="UXK2" s="228"/>
      <c r="UXL2" s="228"/>
      <c r="UXM2" s="228"/>
      <c r="UXN2" s="228"/>
      <c r="UXO2" s="228"/>
      <c r="UXP2" s="228"/>
      <c r="UXQ2" s="228"/>
      <c r="UXR2" s="228"/>
      <c r="UXS2" s="228"/>
      <c r="UXT2" s="228"/>
      <c r="UXU2" s="228"/>
      <c r="UXV2" s="228"/>
      <c r="UXW2" s="228"/>
      <c r="UXX2" s="228"/>
      <c r="UXY2" s="228"/>
      <c r="UXZ2" s="228"/>
      <c r="UYA2" s="228"/>
      <c r="UYB2" s="228"/>
      <c r="UYC2" s="228"/>
      <c r="UYD2" s="228"/>
      <c r="UYE2" s="228"/>
      <c r="UYF2" s="228"/>
      <c r="UYG2" s="228"/>
      <c r="UYH2" s="228"/>
      <c r="UYI2" s="228"/>
      <c r="UYJ2" s="228"/>
      <c r="UYK2" s="228"/>
      <c r="UYL2" s="228"/>
      <c r="UYM2" s="228"/>
      <c r="UYN2" s="228"/>
      <c r="UYO2" s="228"/>
      <c r="UYP2" s="228"/>
      <c r="UYQ2" s="228"/>
      <c r="UYR2" s="228"/>
      <c r="UYS2" s="228"/>
      <c r="UYT2" s="228"/>
      <c r="UYU2" s="228"/>
      <c r="UYV2" s="228"/>
      <c r="UYW2" s="228"/>
      <c r="UYX2" s="228"/>
      <c r="UYY2" s="228"/>
      <c r="UYZ2" s="228"/>
      <c r="UZA2" s="228"/>
      <c r="UZB2" s="228"/>
      <c r="UZC2" s="228"/>
      <c r="UZD2" s="228"/>
      <c r="UZE2" s="228"/>
      <c r="UZF2" s="228"/>
      <c r="UZG2" s="228"/>
      <c r="UZH2" s="228"/>
      <c r="UZI2" s="228"/>
      <c r="UZJ2" s="228"/>
      <c r="UZK2" s="228"/>
      <c r="UZL2" s="228"/>
      <c r="UZM2" s="228"/>
      <c r="UZN2" s="228"/>
      <c r="UZO2" s="228"/>
      <c r="UZP2" s="228"/>
      <c r="UZQ2" s="228"/>
      <c r="UZR2" s="228"/>
      <c r="UZS2" s="228"/>
      <c r="UZT2" s="228"/>
      <c r="UZU2" s="228"/>
      <c r="UZV2" s="228"/>
      <c r="UZW2" s="228"/>
      <c r="UZX2" s="228"/>
      <c r="UZY2" s="228"/>
      <c r="UZZ2" s="228"/>
      <c r="VAA2" s="228"/>
      <c r="VAB2" s="228"/>
      <c r="VAC2" s="228"/>
      <c r="VAD2" s="228"/>
      <c r="VAE2" s="228"/>
      <c r="VAF2" s="228"/>
      <c r="VAG2" s="228"/>
      <c r="VAH2" s="228"/>
      <c r="VAI2" s="228"/>
      <c r="VAJ2" s="228"/>
      <c r="VAK2" s="228"/>
      <c r="VAL2" s="228"/>
      <c r="VAM2" s="228"/>
      <c r="VAN2" s="228"/>
      <c r="VAO2" s="228"/>
      <c r="VAP2" s="228"/>
      <c r="VAQ2" s="228"/>
      <c r="VAR2" s="228"/>
      <c r="VAS2" s="228"/>
      <c r="VAT2" s="228"/>
      <c r="VAU2" s="228"/>
      <c r="VAV2" s="228"/>
      <c r="VAW2" s="228"/>
      <c r="VAX2" s="228"/>
      <c r="VAY2" s="228"/>
      <c r="VAZ2" s="228"/>
      <c r="VBA2" s="228"/>
      <c r="VBB2" s="228"/>
      <c r="VBC2" s="228"/>
      <c r="VBD2" s="228"/>
      <c r="VBE2" s="228"/>
      <c r="VBF2" s="228"/>
      <c r="VBG2" s="228"/>
      <c r="VBH2" s="228"/>
      <c r="VBI2" s="228"/>
      <c r="VBJ2" s="228"/>
      <c r="VBK2" s="228"/>
      <c r="VBL2" s="228"/>
      <c r="VBM2" s="228"/>
      <c r="VBN2" s="228"/>
      <c r="VBO2" s="228"/>
      <c r="VBP2" s="228"/>
      <c r="VBQ2" s="228"/>
      <c r="VBR2" s="228"/>
      <c r="VBS2" s="228"/>
      <c r="VBT2" s="228"/>
      <c r="VBU2" s="228"/>
      <c r="VBV2" s="228"/>
      <c r="VBW2" s="228"/>
      <c r="VBX2" s="228"/>
      <c r="VBY2" s="228"/>
      <c r="VBZ2" s="228"/>
      <c r="VCA2" s="228"/>
      <c r="VCB2" s="228"/>
      <c r="VCC2" s="228"/>
      <c r="VCD2" s="228"/>
      <c r="VCE2" s="228"/>
      <c r="VCF2" s="228"/>
      <c r="VCG2" s="228"/>
      <c r="VCH2" s="228"/>
      <c r="VCI2" s="228"/>
      <c r="VCJ2" s="228"/>
      <c r="VCK2" s="228"/>
      <c r="VCL2" s="228"/>
      <c r="VCM2" s="228"/>
      <c r="VCN2" s="228"/>
      <c r="VCO2" s="228"/>
      <c r="VCP2" s="228"/>
      <c r="VCQ2" s="228"/>
      <c r="VCR2" s="228"/>
      <c r="VCS2" s="228"/>
      <c r="VCT2" s="228"/>
      <c r="VCU2" s="228"/>
      <c r="VCV2" s="228"/>
      <c r="VCW2" s="228"/>
      <c r="VCX2" s="228"/>
      <c r="VCY2" s="228"/>
      <c r="VCZ2" s="228"/>
      <c r="VDA2" s="228"/>
      <c r="VDB2" s="228"/>
      <c r="VDC2" s="228"/>
      <c r="VDD2" s="228"/>
      <c r="VDE2" s="228"/>
      <c r="VDF2" s="228"/>
      <c r="VDG2" s="228"/>
      <c r="VDH2" s="228"/>
      <c r="VDI2" s="228"/>
      <c r="VDJ2" s="228"/>
      <c r="VDK2" s="228"/>
      <c r="VDL2" s="228"/>
      <c r="VDM2" s="228"/>
      <c r="VDN2" s="228"/>
      <c r="VDO2" s="228"/>
      <c r="VDP2" s="228"/>
      <c r="VDQ2" s="228"/>
      <c r="VDR2" s="228"/>
      <c r="VDS2" s="228"/>
      <c r="VDT2" s="228"/>
      <c r="VDU2" s="228"/>
      <c r="VDV2" s="228"/>
      <c r="VDW2" s="228"/>
      <c r="VDX2" s="228"/>
      <c r="VDY2" s="228"/>
      <c r="VDZ2" s="228"/>
      <c r="VEA2" s="228"/>
      <c r="VEB2" s="228"/>
      <c r="VEC2" s="228"/>
      <c r="VED2" s="228"/>
      <c r="VEE2" s="228"/>
      <c r="VEF2" s="228"/>
      <c r="VEG2" s="228"/>
      <c r="VEH2" s="228"/>
      <c r="VEI2" s="228"/>
      <c r="VEJ2" s="228"/>
      <c r="VEK2" s="228"/>
      <c r="VEL2" s="228"/>
      <c r="VEM2" s="228"/>
      <c r="VEN2" s="228"/>
      <c r="VEO2" s="228"/>
      <c r="VEP2" s="228"/>
      <c r="VEQ2" s="228"/>
      <c r="VER2" s="228"/>
      <c r="VES2" s="228"/>
      <c r="VET2" s="228"/>
      <c r="VEU2" s="228"/>
      <c r="VEV2" s="228"/>
      <c r="VEW2" s="228"/>
      <c r="VEX2" s="228"/>
      <c r="VEY2" s="228"/>
      <c r="VEZ2" s="228"/>
      <c r="VFA2" s="228"/>
      <c r="VFB2" s="228"/>
      <c r="VFC2" s="228"/>
      <c r="VFD2" s="228"/>
      <c r="VFE2" s="228"/>
      <c r="VFF2" s="228"/>
      <c r="VFG2" s="228"/>
      <c r="VFH2" s="228"/>
      <c r="VFI2" s="228"/>
      <c r="VFJ2" s="228"/>
      <c r="VFK2" s="228"/>
      <c r="VFL2" s="228"/>
      <c r="VFM2" s="228"/>
      <c r="VFN2" s="228"/>
      <c r="VFO2" s="228"/>
      <c r="VFP2" s="228"/>
      <c r="VFQ2" s="228"/>
      <c r="VFR2" s="228"/>
      <c r="VFS2" s="228"/>
      <c r="VFT2" s="228"/>
      <c r="VFU2" s="228"/>
      <c r="VFV2" s="228"/>
      <c r="VFW2" s="228"/>
      <c r="VFX2" s="228"/>
      <c r="VFY2" s="228"/>
      <c r="VFZ2" s="228"/>
      <c r="VGA2" s="228"/>
      <c r="VGB2" s="228"/>
      <c r="VGC2" s="228"/>
      <c r="VGD2" s="228"/>
      <c r="VGE2" s="228"/>
      <c r="VGF2" s="228"/>
      <c r="VGG2" s="228"/>
      <c r="VGH2" s="228"/>
      <c r="VGI2" s="228"/>
      <c r="VGJ2" s="228"/>
      <c r="VGK2" s="228"/>
      <c r="VGL2" s="228"/>
      <c r="VGM2" s="228"/>
      <c r="VGN2" s="228"/>
      <c r="VGO2" s="228"/>
      <c r="VGP2" s="228"/>
      <c r="VGQ2" s="228"/>
      <c r="VGR2" s="228"/>
      <c r="VGS2" s="228"/>
      <c r="VGT2" s="228"/>
      <c r="VGU2" s="228"/>
      <c r="VGV2" s="228"/>
      <c r="VGW2" s="228"/>
      <c r="VGX2" s="228"/>
      <c r="VGY2" s="228"/>
      <c r="VGZ2" s="228"/>
      <c r="VHA2" s="228"/>
      <c r="VHB2" s="228"/>
      <c r="VHC2" s="228"/>
      <c r="VHD2" s="228"/>
      <c r="VHE2" s="228"/>
      <c r="VHF2" s="228"/>
      <c r="VHG2" s="228"/>
      <c r="VHH2" s="228"/>
      <c r="VHI2" s="228"/>
      <c r="VHJ2" s="228"/>
      <c r="VHK2" s="228"/>
      <c r="VHL2" s="228"/>
      <c r="VHM2" s="228"/>
      <c r="VHN2" s="228"/>
      <c r="VHO2" s="228"/>
      <c r="VHP2" s="228"/>
      <c r="VHQ2" s="228"/>
      <c r="VHR2" s="228"/>
      <c r="VHS2" s="228"/>
      <c r="VHT2" s="228"/>
      <c r="VHU2" s="228"/>
      <c r="VHV2" s="228"/>
      <c r="VHW2" s="228"/>
      <c r="VHX2" s="228"/>
      <c r="VHY2" s="228"/>
      <c r="VHZ2" s="228"/>
      <c r="VIA2" s="228"/>
      <c r="VIB2" s="228"/>
      <c r="VIC2" s="228"/>
      <c r="VID2" s="228"/>
      <c r="VIE2" s="228"/>
      <c r="VIF2" s="228"/>
      <c r="VIG2" s="228"/>
      <c r="VIH2" s="228"/>
      <c r="VII2" s="228"/>
      <c r="VIJ2" s="228"/>
      <c r="VIK2" s="228"/>
      <c r="VIL2" s="228"/>
      <c r="VIM2" s="228"/>
      <c r="VIN2" s="228"/>
      <c r="VIO2" s="228"/>
      <c r="VIP2" s="228"/>
      <c r="VIQ2" s="228"/>
      <c r="VIR2" s="228"/>
      <c r="VIS2" s="228"/>
      <c r="VIT2" s="228"/>
      <c r="VIU2" s="228"/>
      <c r="VIV2" s="228"/>
      <c r="VIW2" s="228"/>
      <c r="VIX2" s="228"/>
      <c r="VIY2" s="228"/>
      <c r="VIZ2" s="228"/>
      <c r="VJA2" s="228"/>
      <c r="VJB2" s="228"/>
      <c r="VJC2" s="228"/>
      <c r="VJD2" s="228"/>
      <c r="VJE2" s="228"/>
      <c r="VJF2" s="228"/>
      <c r="VJG2" s="228"/>
      <c r="VJH2" s="228"/>
      <c r="VJI2" s="228"/>
      <c r="VJJ2" s="228"/>
      <c r="VJK2" s="228"/>
      <c r="VJL2" s="228"/>
      <c r="VJM2" s="228"/>
      <c r="VJN2" s="228"/>
      <c r="VJO2" s="228"/>
      <c r="VJP2" s="228"/>
      <c r="VJQ2" s="228"/>
      <c r="VJR2" s="228"/>
      <c r="VJS2" s="228"/>
      <c r="VJT2" s="228"/>
      <c r="VJU2" s="228"/>
      <c r="VJV2" s="228"/>
      <c r="VJW2" s="228"/>
      <c r="VJX2" s="228"/>
      <c r="VJY2" s="228"/>
      <c r="VJZ2" s="228"/>
      <c r="VKA2" s="228"/>
      <c r="VKB2" s="228"/>
      <c r="VKC2" s="228"/>
      <c r="VKD2" s="228"/>
      <c r="VKE2" s="228"/>
      <c r="VKF2" s="228"/>
      <c r="VKG2" s="228"/>
      <c r="VKH2" s="228"/>
      <c r="VKI2" s="228"/>
      <c r="VKJ2" s="228"/>
      <c r="VKK2" s="228"/>
      <c r="VKL2" s="228"/>
      <c r="VKM2" s="228"/>
      <c r="VKN2" s="228"/>
      <c r="VKO2" s="228"/>
      <c r="VKP2" s="228"/>
      <c r="VKQ2" s="228"/>
      <c r="VKR2" s="228"/>
      <c r="VKS2" s="228"/>
      <c r="VKT2" s="228"/>
      <c r="VKU2" s="228"/>
      <c r="VKV2" s="228"/>
      <c r="VKW2" s="228"/>
      <c r="VKX2" s="228"/>
      <c r="VKY2" s="228"/>
      <c r="VKZ2" s="228"/>
      <c r="VLA2" s="228"/>
      <c r="VLB2" s="228"/>
      <c r="VLC2" s="228"/>
      <c r="VLD2" s="228"/>
      <c r="VLE2" s="228"/>
      <c r="VLF2" s="228"/>
      <c r="VLG2" s="228"/>
      <c r="VLH2" s="228"/>
      <c r="VLI2" s="228"/>
      <c r="VLJ2" s="228"/>
      <c r="VLK2" s="228"/>
      <c r="VLL2" s="228"/>
      <c r="VLM2" s="228"/>
      <c r="VLN2" s="228"/>
      <c r="VLO2" s="228"/>
      <c r="VLP2" s="228"/>
      <c r="VLQ2" s="228"/>
      <c r="VLR2" s="228"/>
      <c r="VLS2" s="228"/>
      <c r="VLT2" s="228"/>
      <c r="VLU2" s="228"/>
      <c r="VLV2" s="228"/>
      <c r="VLW2" s="228"/>
      <c r="VLX2" s="228"/>
      <c r="VLY2" s="228"/>
      <c r="VLZ2" s="228"/>
      <c r="VMA2" s="228"/>
      <c r="VMB2" s="228"/>
      <c r="VMC2" s="228"/>
      <c r="VMD2" s="228"/>
      <c r="VME2" s="228"/>
      <c r="VMF2" s="228"/>
      <c r="VMG2" s="228"/>
      <c r="VMH2" s="228"/>
      <c r="VMI2" s="228"/>
      <c r="VMJ2" s="228"/>
      <c r="VMK2" s="228"/>
      <c r="VML2" s="228"/>
      <c r="VMM2" s="228"/>
      <c r="VMN2" s="228"/>
      <c r="VMO2" s="228"/>
      <c r="VMP2" s="228"/>
      <c r="VMQ2" s="228"/>
      <c r="VMR2" s="228"/>
      <c r="VMS2" s="228"/>
      <c r="VMT2" s="228"/>
      <c r="VMU2" s="228"/>
      <c r="VMV2" s="228"/>
      <c r="VMW2" s="228"/>
      <c r="VMX2" s="228"/>
      <c r="VMY2" s="228"/>
      <c r="VMZ2" s="228"/>
      <c r="VNA2" s="228"/>
      <c r="VNB2" s="228"/>
      <c r="VNC2" s="228"/>
      <c r="VND2" s="228"/>
      <c r="VNE2" s="228"/>
      <c r="VNF2" s="228"/>
      <c r="VNG2" s="228"/>
      <c r="VNH2" s="228"/>
      <c r="VNI2" s="228"/>
      <c r="VNJ2" s="228"/>
      <c r="VNK2" s="228"/>
      <c r="VNL2" s="228"/>
      <c r="VNM2" s="228"/>
      <c r="VNN2" s="228"/>
      <c r="VNO2" s="228"/>
      <c r="VNP2" s="228"/>
      <c r="VNQ2" s="228"/>
      <c r="VNR2" s="228"/>
      <c r="VNS2" s="228"/>
      <c r="VNT2" s="228"/>
      <c r="VNU2" s="228"/>
      <c r="VNV2" s="228"/>
      <c r="VNW2" s="228"/>
      <c r="VNX2" s="228"/>
      <c r="VNY2" s="228"/>
      <c r="VNZ2" s="228"/>
      <c r="VOA2" s="228"/>
      <c r="VOB2" s="228"/>
      <c r="VOC2" s="228"/>
      <c r="VOD2" s="228"/>
      <c r="VOE2" s="228"/>
      <c r="VOF2" s="228"/>
      <c r="VOG2" s="228"/>
      <c r="VOH2" s="228"/>
      <c r="VOI2" s="228"/>
      <c r="VOJ2" s="228"/>
      <c r="VOK2" s="228"/>
      <c r="VOL2" s="228"/>
      <c r="VOM2" s="228"/>
      <c r="VON2" s="228"/>
      <c r="VOO2" s="228"/>
      <c r="VOP2" s="228"/>
      <c r="VOQ2" s="228"/>
      <c r="VOR2" s="228"/>
      <c r="VOS2" s="228"/>
      <c r="VOT2" s="228"/>
      <c r="VOU2" s="228"/>
      <c r="VOV2" s="228"/>
      <c r="VOW2" s="228"/>
      <c r="VOX2" s="228"/>
      <c r="VOY2" s="228"/>
      <c r="VOZ2" s="228"/>
      <c r="VPA2" s="228"/>
      <c r="VPB2" s="228"/>
      <c r="VPC2" s="228"/>
      <c r="VPD2" s="228"/>
      <c r="VPE2" s="228"/>
      <c r="VPF2" s="228"/>
      <c r="VPG2" s="228"/>
      <c r="VPH2" s="228"/>
      <c r="VPI2" s="228"/>
      <c r="VPJ2" s="228"/>
      <c r="VPK2" s="228"/>
      <c r="VPL2" s="228"/>
      <c r="VPM2" s="228"/>
      <c r="VPN2" s="228"/>
      <c r="VPO2" s="228"/>
      <c r="VPP2" s="228"/>
      <c r="VPQ2" s="228"/>
      <c r="VPR2" s="228"/>
      <c r="VPS2" s="228"/>
      <c r="VPT2" s="228"/>
      <c r="VPU2" s="228"/>
      <c r="VPV2" s="228"/>
      <c r="VPW2" s="228"/>
      <c r="VPX2" s="228"/>
      <c r="VPY2" s="228"/>
      <c r="VPZ2" s="228"/>
      <c r="VQA2" s="228"/>
      <c r="VQB2" s="228"/>
      <c r="VQC2" s="228"/>
      <c r="VQD2" s="228"/>
      <c r="VQE2" s="228"/>
      <c r="VQF2" s="228"/>
      <c r="VQG2" s="228"/>
      <c r="VQH2" s="228"/>
      <c r="VQI2" s="228"/>
      <c r="VQJ2" s="228"/>
      <c r="VQK2" s="228"/>
      <c r="VQL2" s="228"/>
      <c r="VQM2" s="228"/>
      <c r="VQN2" s="228"/>
      <c r="VQO2" s="228"/>
      <c r="VQP2" s="228"/>
      <c r="VQQ2" s="228"/>
      <c r="VQR2" s="228"/>
      <c r="VQS2" s="228"/>
      <c r="VQT2" s="228"/>
      <c r="VQU2" s="228"/>
      <c r="VQV2" s="228"/>
      <c r="VQW2" s="228"/>
      <c r="VQX2" s="228"/>
      <c r="VQY2" s="228"/>
      <c r="VQZ2" s="228"/>
      <c r="VRA2" s="228"/>
      <c r="VRB2" s="228"/>
      <c r="VRC2" s="228"/>
      <c r="VRD2" s="228"/>
      <c r="VRE2" s="228"/>
      <c r="VRF2" s="228"/>
      <c r="VRG2" s="228"/>
      <c r="VRH2" s="228"/>
      <c r="VRI2" s="228"/>
      <c r="VRJ2" s="228"/>
      <c r="VRK2" s="228"/>
      <c r="VRL2" s="228"/>
      <c r="VRM2" s="228"/>
      <c r="VRN2" s="228"/>
      <c r="VRO2" s="228"/>
      <c r="VRP2" s="228"/>
      <c r="VRQ2" s="228"/>
      <c r="VRR2" s="228"/>
      <c r="VRS2" s="228"/>
      <c r="VRT2" s="228"/>
      <c r="VRU2" s="228"/>
      <c r="VRV2" s="228"/>
      <c r="VRW2" s="228"/>
      <c r="VRX2" s="228"/>
      <c r="VRY2" s="228"/>
      <c r="VRZ2" s="228"/>
      <c r="VSA2" s="228"/>
      <c r="VSB2" s="228"/>
      <c r="VSC2" s="228"/>
      <c r="VSD2" s="228"/>
      <c r="VSE2" s="228"/>
      <c r="VSF2" s="228"/>
      <c r="VSG2" s="228"/>
      <c r="VSH2" s="228"/>
      <c r="VSI2" s="228"/>
      <c r="VSJ2" s="228"/>
      <c r="VSK2" s="228"/>
      <c r="VSL2" s="228"/>
      <c r="VSM2" s="228"/>
      <c r="VSN2" s="228"/>
      <c r="VSO2" s="228"/>
      <c r="VSP2" s="228"/>
      <c r="VSQ2" s="228"/>
      <c r="VSR2" s="228"/>
      <c r="VSS2" s="228"/>
      <c r="VST2" s="228"/>
      <c r="VSU2" s="228"/>
      <c r="VSV2" s="228"/>
      <c r="VSW2" s="228"/>
      <c r="VSX2" s="228"/>
      <c r="VSY2" s="228"/>
      <c r="VSZ2" s="228"/>
      <c r="VTA2" s="228"/>
      <c r="VTB2" s="228"/>
      <c r="VTC2" s="228"/>
      <c r="VTD2" s="228"/>
      <c r="VTE2" s="228"/>
      <c r="VTF2" s="228"/>
      <c r="VTG2" s="228"/>
      <c r="VTH2" s="228"/>
      <c r="VTI2" s="228"/>
      <c r="VTJ2" s="228"/>
      <c r="VTK2" s="228"/>
      <c r="VTL2" s="228"/>
      <c r="VTM2" s="228"/>
      <c r="VTN2" s="228"/>
      <c r="VTO2" s="228"/>
      <c r="VTP2" s="228"/>
      <c r="VTQ2" s="228"/>
      <c r="VTR2" s="228"/>
      <c r="VTS2" s="228"/>
      <c r="VTT2" s="228"/>
      <c r="VTU2" s="228"/>
      <c r="VTV2" s="228"/>
      <c r="VTW2" s="228"/>
      <c r="VTX2" s="228"/>
      <c r="VTY2" s="228"/>
      <c r="VTZ2" s="228"/>
      <c r="VUA2" s="228"/>
      <c r="VUB2" s="228"/>
      <c r="VUC2" s="228"/>
      <c r="VUD2" s="228"/>
      <c r="VUE2" s="228"/>
      <c r="VUF2" s="228"/>
      <c r="VUG2" s="228"/>
      <c r="VUH2" s="228"/>
      <c r="VUI2" s="228"/>
      <c r="VUJ2" s="228"/>
      <c r="VUK2" s="228"/>
      <c r="VUL2" s="228"/>
      <c r="VUM2" s="228"/>
      <c r="VUN2" s="228"/>
      <c r="VUO2" s="228"/>
      <c r="VUP2" s="228"/>
      <c r="VUQ2" s="228"/>
      <c r="VUR2" s="228"/>
      <c r="VUS2" s="228"/>
      <c r="VUT2" s="228"/>
      <c r="VUU2" s="228"/>
      <c r="VUV2" s="228"/>
      <c r="VUW2" s="228"/>
      <c r="VUX2" s="228"/>
      <c r="VUY2" s="228"/>
      <c r="VUZ2" s="228"/>
      <c r="VVA2" s="228"/>
      <c r="VVB2" s="228"/>
      <c r="VVC2" s="228"/>
      <c r="VVD2" s="228"/>
      <c r="VVE2" s="228"/>
      <c r="VVF2" s="228"/>
      <c r="VVG2" s="228"/>
      <c r="VVH2" s="228"/>
      <c r="VVI2" s="228"/>
      <c r="VVJ2" s="228"/>
      <c r="VVK2" s="228"/>
      <c r="VVL2" s="228"/>
      <c r="VVM2" s="228"/>
      <c r="VVN2" s="228"/>
      <c r="VVO2" s="228"/>
      <c r="VVP2" s="228"/>
      <c r="VVQ2" s="228"/>
      <c r="VVR2" s="228"/>
      <c r="VVS2" s="228"/>
      <c r="VVT2" s="228"/>
      <c r="VVU2" s="228"/>
      <c r="VVV2" s="228"/>
      <c r="VVW2" s="228"/>
      <c r="VVX2" s="228"/>
      <c r="VVY2" s="228"/>
      <c r="VVZ2" s="228"/>
      <c r="VWA2" s="228"/>
      <c r="VWB2" s="228"/>
      <c r="VWC2" s="228"/>
      <c r="VWD2" s="228"/>
      <c r="VWE2" s="228"/>
      <c r="VWF2" s="228"/>
      <c r="VWG2" s="228"/>
      <c r="VWH2" s="228"/>
      <c r="VWI2" s="228"/>
      <c r="VWJ2" s="228"/>
      <c r="VWK2" s="228"/>
      <c r="VWL2" s="228"/>
      <c r="VWM2" s="228"/>
      <c r="VWN2" s="228"/>
      <c r="VWO2" s="228"/>
      <c r="VWP2" s="228"/>
      <c r="VWQ2" s="228"/>
      <c r="VWR2" s="228"/>
      <c r="VWS2" s="228"/>
      <c r="VWT2" s="228"/>
      <c r="VWU2" s="228"/>
      <c r="VWV2" s="228"/>
      <c r="VWW2" s="228"/>
      <c r="VWX2" s="228"/>
      <c r="VWY2" s="228"/>
      <c r="VWZ2" s="228"/>
      <c r="VXA2" s="228"/>
      <c r="VXB2" s="228"/>
      <c r="VXC2" s="228"/>
      <c r="VXD2" s="228"/>
      <c r="VXE2" s="228"/>
      <c r="VXF2" s="228"/>
      <c r="VXG2" s="228"/>
      <c r="VXH2" s="228"/>
      <c r="VXI2" s="228"/>
      <c r="VXJ2" s="228"/>
      <c r="VXK2" s="228"/>
      <c r="VXL2" s="228"/>
      <c r="VXM2" s="228"/>
      <c r="VXN2" s="228"/>
      <c r="VXO2" s="228"/>
      <c r="VXP2" s="228"/>
      <c r="VXQ2" s="228"/>
      <c r="VXR2" s="228"/>
      <c r="VXS2" s="228"/>
      <c r="VXT2" s="228"/>
      <c r="VXU2" s="228"/>
      <c r="VXV2" s="228"/>
      <c r="VXW2" s="228"/>
      <c r="VXX2" s="228"/>
      <c r="VXY2" s="228"/>
      <c r="VXZ2" s="228"/>
      <c r="VYA2" s="228"/>
      <c r="VYB2" s="228"/>
      <c r="VYC2" s="228"/>
      <c r="VYD2" s="228"/>
      <c r="VYE2" s="228"/>
      <c r="VYF2" s="228"/>
      <c r="VYG2" s="228"/>
      <c r="VYH2" s="228"/>
      <c r="VYI2" s="228"/>
      <c r="VYJ2" s="228"/>
      <c r="VYK2" s="228"/>
      <c r="VYL2" s="228"/>
      <c r="VYM2" s="228"/>
      <c r="VYN2" s="228"/>
      <c r="VYO2" s="228"/>
      <c r="VYP2" s="228"/>
      <c r="VYQ2" s="228"/>
      <c r="VYR2" s="228"/>
      <c r="VYS2" s="228"/>
      <c r="VYT2" s="228"/>
      <c r="VYU2" s="228"/>
      <c r="VYV2" s="228"/>
      <c r="VYW2" s="228"/>
      <c r="VYX2" s="228"/>
      <c r="VYY2" s="228"/>
      <c r="VYZ2" s="228"/>
      <c r="VZA2" s="228"/>
      <c r="VZB2" s="228"/>
      <c r="VZC2" s="228"/>
      <c r="VZD2" s="228"/>
      <c r="VZE2" s="228"/>
      <c r="VZF2" s="228"/>
      <c r="VZG2" s="228"/>
      <c r="VZH2" s="228"/>
      <c r="VZI2" s="228"/>
      <c r="VZJ2" s="228"/>
      <c r="VZK2" s="228"/>
      <c r="VZL2" s="228"/>
      <c r="VZM2" s="228"/>
      <c r="VZN2" s="228"/>
      <c r="VZO2" s="228"/>
      <c r="VZP2" s="228"/>
      <c r="VZQ2" s="228"/>
      <c r="VZR2" s="228"/>
      <c r="VZS2" s="228"/>
      <c r="VZT2" s="228"/>
      <c r="VZU2" s="228"/>
      <c r="VZV2" s="228"/>
      <c r="VZW2" s="228"/>
      <c r="VZX2" s="228"/>
      <c r="VZY2" s="228"/>
      <c r="VZZ2" s="228"/>
      <c r="WAA2" s="228"/>
      <c r="WAB2" s="228"/>
      <c r="WAC2" s="228"/>
      <c r="WAD2" s="228"/>
      <c r="WAE2" s="228"/>
      <c r="WAF2" s="228"/>
      <c r="WAG2" s="228"/>
      <c r="WAH2" s="228"/>
      <c r="WAI2" s="228"/>
      <c r="WAJ2" s="228"/>
      <c r="WAK2" s="228"/>
      <c r="WAL2" s="228"/>
      <c r="WAM2" s="228"/>
      <c r="WAN2" s="228"/>
      <c r="WAO2" s="228"/>
      <c r="WAP2" s="228"/>
      <c r="WAQ2" s="228"/>
      <c r="WAR2" s="228"/>
      <c r="WAS2" s="228"/>
      <c r="WAT2" s="228"/>
      <c r="WAU2" s="228"/>
      <c r="WAV2" s="228"/>
      <c r="WAW2" s="228"/>
      <c r="WAX2" s="228"/>
      <c r="WAY2" s="228"/>
      <c r="WAZ2" s="228"/>
      <c r="WBA2" s="228"/>
      <c r="WBB2" s="228"/>
      <c r="WBC2" s="228"/>
      <c r="WBD2" s="228"/>
      <c r="WBE2" s="228"/>
      <c r="WBF2" s="228"/>
      <c r="WBG2" s="228"/>
      <c r="WBH2" s="228"/>
      <c r="WBI2" s="228"/>
      <c r="WBJ2" s="228"/>
      <c r="WBK2" s="228"/>
      <c r="WBL2" s="228"/>
      <c r="WBM2" s="228"/>
      <c r="WBN2" s="228"/>
      <c r="WBO2" s="228"/>
      <c r="WBP2" s="228"/>
      <c r="WBQ2" s="228"/>
      <c r="WBR2" s="228"/>
      <c r="WBS2" s="228"/>
      <c r="WBT2" s="228"/>
      <c r="WBU2" s="228"/>
      <c r="WBV2" s="228"/>
      <c r="WBW2" s="228"/>
      <c r="WBX2" s="228"/>
      <c r="WBY2" s="228"/>
      <c r="WBZ2" s="228"/>
      <c r="WCA2" s="228"/>
      <c r="WCB2" s="228"/>
      <c r="WCC2" s="228"/>
      <c r="WCD2" s="228"/>
      <c r="WCE2" s="228"/>
      <c r="WCF2" s="228"/>
      <c r="WCG2" s="228"/>
      <c r="WCH2" s="228"/>
      <c r="WCI2" s="228"/>
      <c r="WCJ2" s="228"/>
      <c r="WCK2" s="228"/>
      <c r="WCL2" s="228"/>
      <c r="WCM2" s="228"/>
      <c r="WCN2" s="228"/>
      <c r="WCO2" s="228"/>
      <c r="WCP2" s="228"/>
      <c r="WCQ2" s="228"/>
      <c r="WCR2" s="228"/>
      <c r="WCS2" s="228"/>
      <c r="WCT2" s="228"/>
      <c r="WCU2" s="228"/>
      <c r="WCV2" s="228"/>
      <c r="WCW2" s="228"/>
      <c r="WCX2" s="228"/>
      <c r="WCY2" s="228"/>
      <c r="WCZ2" s="228"/>
      <c r="WDA2" s="228"/>
      <c r="WDB2" s="228"/>
      <c r="WDC2" s="228"/>
      <c r="WDD2" s="228"/>
      <c r="WDE2" s="228"/>
      <c r="WDF2" s="228"/>
      <c r="WDG2" s="228"/>
      <c r="WDH2" s="228"/>
      <c r="WDI2" s="228"/>
      <c r="WDJ2" s="228"/>
      <c r="WDK2" s="228"/>
      <c r="WDL2" s="228"/>
      <c r="WDM2" s="228"/>
      <c r="WDN2" s="228"/>
      <c r="WDO2" s="228"/>
      <c r="WDP2" s="228"/>
      <c r="WDQ2" s="228"/>
      <c r="WDR2" s="228"/>
      <c r="WDS2" s="228"/>
      <c r="WDT2" s="228"/>
      <c r="WDU2" s="228"/>
      <c r="WDV2" s="228"/>
      <c r="WDW2" s="228"/>
      <c r="WDX2" s="228"/>
      <c r="WDY2" s="228"/>
      <c r="WDZ2" s="228"/>
      <c r="WEA2" s="228"/>
      <c r="WEB2" s="228"/>
      <c r="WEC2" s="228"/>
      <c r="WED2" s="228"/>
      <c r="WEE2" s="228"/>
      <c r="WEF2" s="228"/>
      <c r="WEG2" s="228"/>
      <c r="WEH2" s="228"/>
      <c r="WEI2" s="228"/>
      <c r="WEJ2" s="228"/>
      <c r="WEK2" s="228"/>
      <c r="WEL2" s="228"/>
      <c r="WEM2" s="228"/>
      <c r="WEN2" s="228"/>
      <c r="WEO2" s="228"/>
      <c r="WEP2" s="228"/>
      <c r="WEQ2" s="228"/>
      <c r="WER2" s="228"/>
      <c r="WES2" s="228"/>
      <c r="WET2" s="228"/>
      <c r="WEU2" s="228"/>
      <c r="WEV2" s="228"/>
      <c r="WEW2" s="228"/>
      <c r="WEX2" s="228"/>
      <c r="WEY2" s="228"/>
      <c r="WEZ2" s="228"/>
      <c r="WFA2" s="228"/>
      <c r="WFB2" s="228"/>
      <c r="WFC2" s="228"/>
      <c r="WFD2" s="228"/>
      <c r="WFE2" s="228"/>
      <c r="WFF2" s="228"/>
      <c r="WFG2" s="228"/>
      <c r="WFH2" s="228"/>
      <c r="WFI2" s="228"/>
      <c r="WFJ2" s="228"/>
      <c r="WFK2" s="228"/>
      <c r="WFL2" s="228"/>
      <c r="WFM2" s="228"/>
      <c r="WFN2" s="228"/>
      <c r="WFO2" s="228"/>
      <c r="WFP2" s="228"/>
      <c r="WFQ2" s="228"/>
      <c r="WFR2" s="228"/>
      <c r="WFS2" s="228"/>
      <c r="WFT2" s="228"/>
      <c r="WFU2" s="228"/>
      <c r="WFV2" s="228"/>
      <c r="WFW2" s="228"/>
      <c r="WFX2" s="228"/>
      <c r="WFY2" s="228"/>
      <c r="WFZ2" s="228"/>
      <c r="WGA2" s="228"/>
      <c r="WGB2" s="228"/>
      <c r="WGC2" s="228"/>
      <c r="WGD2" s="228"/>
      <c r="WGE2" s="228"/>
      <c r="WGF2" s="228"/>
      <c r="WGG2" s="228"/>
      <c r="WGH2" s="228"/>
      <c r="WGI2" s="228"/>
      <c r="WGJ2" s="228"/>
      <c r="WGK2" s="228"/>
      <c r="WGL2" s="228"/>
      <c r="WGM2" s="228"/>
      <c r="WGN2" s="228"/>
      <c r="WGO2" s="228"/>
      <c r="WGP2" s="228"/>
      <c r="WGQ2" s="228"/>
      <c r="WGR2" s="228"/>
      <c r="WGS2" s="228"/>
      <c r="WGT2" s="228"/>
      <c r="WGU2" s="228"/>
      <c r="WGV2" s="228"/>
      <c r="WGW2" s="228"/>
      <c r="WGX2" s="228"/>
      <c r="WGY2" s="228"/>
      <c r="WGZ2" s="228"/>
      <c r="WHA2" s="228"/>
      <c r="WHB2" s="228"/>
      <c r="WHC2" s="228"/>
      <c r="WHD2" s="228"/>
      <c r="WHE2" s="228"/>
      <c r="WHF2" s="228"/>
      <c r="WHG2" s="228"/>
      <c r="WHH2" s="228"/>
      <c r="WHI2" s="228"/>
      <c r="WHJ2" s="228"/>
      <c r="WHK2" s="228"/>
      <c r="WHL2" s="228"/>
      <c r="WHM2" s="228"/>
      <c r="WHN2" s="228"/>
      <c r="WHO2" s="228"/>
      <c r="WHP2" s="228"/>
      <c r="WHQ2" s="228"/>
      <c r="WHR2" s="228"/>
      <c r="WHS2" s="228"/>
      <c r="WHT2" s="228"/>
      <c r="WHU2" s="228"/>
      <c r="WHV2" s="228"/>
      <c r="WHW2" s="228"/>
      <c r="WHX2" s="228"/>
      <c r="WHY2" s="228"/>
      <c r="WHZ2" s="228"/>
      <c r="WIA2" s="228"/>
      <c r="WIB2" s="228"/>
      <c r="WIC2" s="228"/>
      <c r="WID2" s="228"/>
      <c r="WIE2" s="228"/>
      <c r="WIF2" s="228"/>
      <c r="WIG2" s="228"/>
      <c r="WIH2" s="228"/>
      <c r="WII2" s="228"/>
      <c r="WIJ2" s="228"/>
      <c r="WIK2" s="228"/>
      <c r="WIL2" s="228"/>
      <c r="WIM2" s="228"/>
      <c r="WIN2" s="228"/>
      <c r="WIO2" s="228"/>
      <c r="WIP2" s="228"/>
      <c r="WIQ2" s="228"/>
      <c r="WIR2" s="228"/>
      <c r="WIS2" s="228"/>
      <c r="WIT2" s="228"/>
      <c r="WIU2" s="228"/>
      <c r="WIV2" s="228"/>
      <c r="WIW2" s="228"/>
      <c r="WIX2" s="228"/>
      <c r="WIY2" s="228"/>
      <c r="WIZ2" s="228"/>
      <c r="WJA2" s="228"/>
      <c r="WJB2" s="228"/>
      <c r="WJC2" s="228"/>
      <c r="WJD2" s="228"/>
      <c r="WJE2" s="228"/>
      <c r="WJF2" s="228"/>
      <c r="WJG2" s="228"/>
      <c r="WJH2" s="228"/>
      <c r="WJI2" s="228"/>
      <c r="WJJ2" s="228"/>
      <c r="WJK2" s="228"/>
      <c r="WJL2" s="228"/>
      <c r="WJM2" s="228"/>
      <c r="WJN2" s="228"/>
      <c r="WJO2" s="228"/>
      <c r="WJP2" s="228"/>
      <c r="WJQ2" s="228"/>
      <c r="WJR2" s="228"/>
      <c r="WJS2" s="228"/>
      <c r="WJT2" s="228"/>
      <c r="WJU2" s="228"/>
      <c r="WJV2" s="228"/>
      <c r="WJW2" s="228"/>
      <c r="WJX2" s="228"/>
      <c r="WJY2" s="228"/>
      <c r="WJZ2" s="228"/>
      <c r="WKA2" s="228"/>
      <c r="WKB2" s="228"/>
      <c r="WKC2" s="228"/>
      <c r="WKD2" s="228"/>
      <c r="WKE2" s="228"/>
      <c r="WKF2" s="228"/>
      <c r="WKG2" s="228"/>
      <c r="WKH2" s="228"/>
      <c r="WKI2" s="228"/>
      <c r="WKJ2" s="228"/>
      <c r="WKK2" s="228"/>
      <c r="WKL2" s="228"/>
      <c r="WKM2" s="228"/>
      <c r="WKN2" s="228"/>
      <c r="WKO2" s="228"/>
      <c r="WKP2" s="228"/>
      <c r="WKQ2" s="228"/>
      <c r="WKR2" s="228"/>
      <c r="WKS2" s="228"/>
      <c r="WKT2" s="228"/>
      <c r="WKU2" s="228"/>
      <c r="WKV2" s="228"/>
      <c r="WKW2" s="228"/>
      <c r="WKX2" s="228"/>
      <c r="WKY2" s="228"/>
      <c r="WKZ2" s="228"/>
      <c r="WLA2" s="228"/>
      <c r="WLB2" s="228"/>
      <c r="WLC2" s="228"/>
      <c r="WLD2" s="228"/>
      <c r="WLE2" s="228"/>
      <c r="WLF2" s="228"/>
      <c r="WLG2" s="228"/>
      <c r="WLH2" s="228"/>
      <c r="WLI2" s="228"/>
      <c r="WLJ2" s="228"/>
      <c r="WLK2" s="228"/>
      <c r="WLL2" s="228"/>
      <c r="WLM2" s="228"/>
      <c r="WLN2" s="228"/>
      <c r="WLO2" s="228"/>
      <c r="WLP2" s="228"/>
      <c r="WLQ2" s="228"/>
      <c r="WLR2" s="228"/>
      <c r="WLS2" s="228"/>
      <c r="WLT2" s="228"/>
      <c r="WLU2" s="228"/>
      <c r="WLV2" s="228"/>
      <c r="WLW2" s="228"/>
      <c r="WLX2" s="228"/>
      <c r="WLY2" s="228"/>
      <c r="WLZ2" s="228"/>
      <c r="WMA2" s="228"/>
      <c r="WMB2" s="228"/>
      <c r="WMC2" s="228"/>
      <c r="WMD2" s="228"/>
      <c r="WME2" s="228"/>
      <c r="WMF2" s="228"/>
      <c r="WMG2" s="228"/>
      <c r="WMH2" s="228"/>
      <c r="WMI2" s="228"/>
      <c r="WMJ2" s="228"/>
      <c r="WMK2" s="228"/>
      <c r="WML2" s="228"/>
      <c r="WMM2" s="228"/>
      <c r="WMN2" s="228"/>
      <c r="WMO2" s="228"/>
      <c r="WMP2" s="228"/>
      <c r="WMQ2" s="228"/>
      <c r="WMR2" s="228"/>
      <c r="WMS2" s="228"/>
      <c r="WMT2" s="228"/>
      <c r="WMU2" s="228"/>
      <c r="WMV2" s="228"/>
      <c r="WMW2" s="228"/>
      <c r="WMX2" s="228"/>
      <c r="WMY2" s="228"/>
      <c r="WMZ2" s="228"/>
      <c r="WNA2" s="228"/>
      <c r="WNB2" s="228"/>
      <c r="WNC2" s="228"/>
      <c r="WND2" s="228"/>
      <c r="WNE2" s="228"/>
      <c r="WNF2" s="228"/>
      <c r="WNG2" s="228"/>
      <c r="WNH2" s="228"/>
      <c r="WNI2" s="228"/>
      <c r="WNJ2" s="228"/>
      <c r="WNK2" s="228"/>
      <c r="WNL2" s="228"/>
      <c r="WNM2" s="228"/>
      <c r="WNN2" s="228"/>
      <c r="WNO2" s="228"/>
      <c r="WNP2" s="228"/>
      <c r="WNQ2" s="228"/>
      <c r="WNR2" s="228"/>
      <c r="WNS2" s="228"/>
      <c r="WNT2" s="228"/>
      <c r="WNU2" s="228"/>
      <c r="WNV2" s="228"/>
      <c r="WNW2" s="228"/>
      <c r="WNX2" s="228"/>
      <c r="WNY2" s="228"/>
      <c r="WNZ2" s="228"/>
      <c r="WOA2" s="228"/>
      <c r="WOB2" s="228"/>
      <c r="WOC2" s="228"/>
      <c r="WOD2" s="228"/>
      <c r="WOE2" s="228"/>
      <c r="WOF2" s="228"/>
      <c r="WOG2" s="228"/>
      <c r="WOH2" s="228"/>
      <c r="WOI2" s="228"/>
      <c r="WOJ2" s="228"/>
      <c r="WOK2" s="228"/>
      <c r="WOL2" s="228"/>
      <c r="WOM2" s="228"/>
      <c r="WON2" s="228"/>
      <c r="WOO2" s="228"/>
      <c r="WOP2" s="228"/>
      <c r="WOQ2" s="228"/>
      <c r="WOR2" s="228"/>
      <c r="WOS2" s="228"/>
      <c r="WOT2" s="228"/>
      <c r="WOU2" s="228"/>
      <c r="WOV2" s="228"/>
      <c r="WOW2" s="228"/>
      <c r="WOX2" s="228"/>
      <c r="WOY2" s="228"/>
      <c r="WOZ2" s="228"/>
      <c r="WPA2" s="228"/>
      <c r="WPB2" s="228"/>
      <c r="WPC2" s="228"/>
      <c r="WPD2" s="228"/>
      <c r="WPE2" s="228"/>
      <c r="WPF2" s="228"/>
      <c r="WPG2" s="228"/>
      <c r="WPH2" s="228"/>
      <c r="WPI2" s="228"/>
      <c r="WPJ2" s="228"/>
      <c r="WPK2" s="228"/>
      <c r="WPL2" s="228"/>
      <c r="WPM2" s="228"/>
      <c r="WPN2" s="228"/>
      <c r="WPO2" s="228"/>
      <c r="WPP2" s="228"/>
      <c r="WPQ2" s="228"/>
      <c r="WPR2" s="228"/>
      <c r="WPS2" s="228"/>
      <c r="WPT2" s="228"/>
      <c r="WPU2" s="228"/>
      <c r="WPV2" s="228"/>
      <c r="WPW2" s="228"/>
      <c r="WPX2" s="228"/>
      <c r="WPY2" s="228"/>
      <c r="WPZ2" s="228"/>
      <c r="WQA2" s="228"/>
      <c r="WQB2" s="228"/>
      <c r="WQC2" s="228"/>
      <c r="WQD2" s="228"/>
      <c r="WQE2" s="228"/>
      <c r="WQF2" s="228"/>
      <c r="WQG2" s="228"/>
      <c r="WQH2" s="228"/>
      <c r="WQI2" s="228"/>
      <c r="WQJ2" s="228"/>
      <c r="WQK2" s="228"/>
      <c r="WQL2" s="228"/>
      <c r="WQM2" s="228"/>
      <c r="WQN2" s="228"/>
      <c r="WQO2" s="228"/>
      <c r="WQP2" s="228"/>
      <c r="WQQ2" s="228"/>
      <c r="WQR2" s="228"/>
      <c r="WQS2" s="228"/>
      <c r="WQT2" s="228"/>
      <c r="WQU2" s="228"/>
      <c r="WQV2" s="228"/>
      <c r="WQW2" s="228"/>
      <c r="WQX2" s="228"/>
      <c r="WQY2" s="228"/>
      <c r="WQZ2" s="228"/>
      <c r="WRA2" s="228"/>
      <c r="WRB2" s="228"/>
      <c r="WRC2" s="228"/>
      <c r="WRD2" s="228"/>
      <c r="WRE2" s="228"/>
      <c r="WRF2" s="228"/>
      <c r="WRG2" s="228"/>
      <c r="WRH2" s="228"/>
      <c r="WRI2" s="228"/>
      <c r="WRJ2" s="228"/>
      <c r="WRK2" s="228"/>
      <c r="WRL2" s="228"/>
      <c r="WRM2" s="228"/>
      <c r="WRN2" s="228"/>
      <c r="WRO2" s="228"/>
      <c r="WRP2" s="228"/>
      <c r="WRQ2" s="228"/>
      <c r="WRR2" s="228"/>
      <c r="WRS2" s="228"/>
      <c r="WRT2" s="228"/>
      <c r="WRU2" s="228"/>
      <c r="WRV2" s="228"/>
      <c r="WRW2" s="228"/>
      <c r="WRX2" s="228"/>
      <c r="WRY2" s="228"/>
      <c r="WRZ2" s="228"/>
      <c r="WSA2" s="228"/>
      <c r="WSB2" s="228"/>
      <c r="WSC2" s="228"/>
      <c r="WSD2" s="228"/>
      <c r="WSE2" s="228"/>
      <c r="WSF2" s="228"/>
      <c r="WSG2" s="228"/>
      <c r="WSH2" s="228"/>
      <c r="WSI2" s="228"/>
      <c r="WSJ2" s="228"/>
      <c r="WSK2" s="228"/>
      <c r="WSL2" s="228"/>
      <c r="WSM2" s="228"/>
      <c r="WSN2" s="228"/>
      <c r="WSO2" s="228"/>
      <c r="WSP2" s="228"/>
      <c r="WSQ2" s="228"/>
      <c r="WSR2" s="228"/>
      <c r="WSS2" s="228"/>
      <c r="WST2" s="228"/>
      <c r="WSU2" s="228"/>
      <c r="WSV2" s="228"/>
      <c r="WSW2" s="228"/>
      <c r="WSX2" s="228"/>
      <c r="WSY2" s="228"/>
      <c r="WSZ2" s="228"/>
      <c r="WTA2" s="228"/>
      <c r="WTB2" s="228"/>
      <c r="WTC2" s="228"/>
      <c r="WTD2" s="228"/>
      <c r="WTE2" s="228"/>
      <c r="WTF2" s="228"/>
      <c r="WTG2" s="228"/>
      <c r="WTH2" s="228"/>
      <c r="WTI2" s="228"/>
      <c r="WTJ2" s="228"/>
      <c r="WTK2" s="228"/>
      <c r="WTL2" s="228"/>
      <c r="WTM2" s="228"/>
      <c r="WTN2" s="228"/>
      <c r="WTO2" s="228"/>
      <c r="WTP2" s="228"/>
      <c r="WTQ2" s="228"/>
      <c r="WTR2" s="228"/>
      <c r="WTS2" s="228"/>
      <c r="WTT2" s="228"/>
      <c r="WTU2" s="228"/>
      <c r="WTV2" s="228"/>
      <c r="WTW2" s="228"/>
      <c r="WTX2" s="228"/>
      <c r="WTY2" s="228"/>
      <c r="WTZ2" s="228"/>
      <c r="WUA2" s="228"/>
      <c r="WUB2" s="228"/>
      <c r="WUC2" s="228"/>
      <c r="WUD2" s="228"/>
      <c r="WUE2" s="228"/>
      <c r="WUF2" s="228"/>
      <c r="WUG2" s="228"/>
      <c r="WUH2" s="228"/>
      <c r="WUI2" s="228"/>
      <c r="WUJ2" s="228"/>
      <c r="WUK2" s="228"/>
      <c r="WUL2" s="228"/>
      <c r="WUM2" s="228"/>
      <c r="WUN2" s="228"/>
      <c r="WUO2" s="228"/>
      <c r="WUP2" s="228"/>
      <c r="WUQ2" s="228"/>
      <c r="WUR2" s="228"/>
      <c r="WUS2" s="228"/>
      <c r="WUT2" s="228"/>
      <c r="WUU2" s="228"/>
      <c r="WUV2" s="228"/>
      <c r="WUW2" s="228"/>
      <c r="WUX2" s="228"/>
      <c r="WUY2" s="228"/>
      <c r="WUZ2" s="228"/>
      <c r="WVA2" s="228"/>
      <c r="WVB2" s="228"/>
      <c r="WVC2" s="228"/>
      <c r="WVD2" s="228"/>
      <c r="WVE2" s="228"/>
      <c r="WVF2" s="228"/>
      <c r="WVG2" s="228"/>
      <c r="WVH2" s="228"/>
      <c r="WVI2" s="228"/>
      <c r="WVJ2" s="228"/>
      <c r="WVK2" s="228"/>
      <c r="WVL2" s="228"/>
      <c r="WVM2" s="228"/>
      <c r="WVN2" s="228"/>
      <c r="WVO2" s="228"/>
      <c r="WVP2" s="228"/>
      <c r="WVQ2" s="228"/>
      <c r="WVR2" s="228"/>
      <c r="WVS2" s="228"/>
      <c r="WVT2" s="228"/>
      <c r="WVU2" s="228"/>
      <c r="WVV2" s="228"/>
      <c r="WVW2" s="228"/>
      <c r="WVX2" s="228"/>
      <c r="WVY2" s="228"/>
      <c r="WVZ2" s="228"/>
      <c r="WWA2" s="228"/>
      <c r="WWB2" s="228"/>
      <c r="WWC2" s="228"/>
      <c r="WWD2" s="228"/>
      <c r="WWE2" s="228"/>
      <c r="WWF2" s="228"/>
      <c r="WWG2" s="228"/>
      <c r="WWH2" s="228"/>
      <c r="WWI2" s="228"/>
      <c r="WWJ2" s="228"/>
      <c r="WWK2" s="228"/>
      <c r="WWL2" s="228"/>
      <c r="WWM2" s="228"/>
      <c r="WWN2" s="228"/>
      <c r="WWO2" s="228"/>
      <c r="WWP2" s="228"/>
      <c r="WWQ2" s="228"/>
      <c r="WWR2" s="228"/>
      <c r="WWS2" s="228"/>
      <c r="WWT2" s="228"/>
      <c r="WWU2" s="228"/>
      <c r="WWV2" s="228"/>
      <c r="WWW2" s="228"/>
      <c r="WWX2" s="228"/>
      <c r="WWY2" s="228"/>
      <c r="WWZ2" s="228"/>
      <c r="WXA2" s="228"/>
      <c r="WXB2" s="228"/>
      <c r="WXC2" s="228"/>
      <c r="WXD2" s="228"/>
      <c r="WXE2" s="228"/>
      <c r="WXF2" s="228"/>
      <c r="WXG2" s="228"/>
      <c r="WXH2" s="228"/>
      <c r="WXI2" s="228"/>
      <c r="WXJ2" s="228"/>
      <c r="WXK2" s="228"/>
      <c r="WXL2" s="228"/>
      <c r="WXM2" s="228"/>
      <c r="WXN2" s="228"/>
      <c r="WXO2" s="228"/>
      <c r="WXP2" s="228"/>
      <c r="WXQ2" s="228"/>
      <c r="WXR2" s="228"/>
      <c r="WXS2" s="228"/>
      <c r="WXT2" s="228"/>
      <c r="WXU2" s="228"/>
      <c r="WXV2" s="228"/>
      <c r="WXW2" s="228"/>
      <c r="WXX2" s="228"/>
      <c r="WXY2" s="228"/>
      <c r="WXZ2" s="228"/>
      <c r="WYA2" s="228"/>
      <c r="WYB2" s="228"/>
      <c r="WYC2" s="228"/>
      <c r="WYD2" s="228"/>
      <c r="WYE2" s="228"/>
      <c r="WYF2" s="228"/>
      <c r="WYG2" s="228"/>
      <c r="WYH2" s="228"/>
      <c r="WYI2" s="228"/>
      <c r="WYJ2" s="228"/>
      <c r="WYK2" s="228"/>
      <c r="WYL2" s="228"/>
      <c r="WYM2" s="228"/>
      <c r="WYN2" s="228"/>
      <c r="WYO2" s="228"/>
      <c r="WYP2" s="228"/>
      <c r="WYQ2" s="228"/>
      <c r="WYR2" s="228"/>
      <c r="WYS2" s="228"/>
      <c r="WYT2" s="228"/>
      <c r="WYU2" s="228"/>
      <c r="WYV2" s="228"/>
      <c r="WYW2" s="228"/>
      <c r="WYX2" s="228"/>
      <c r="WYY2" s="228"/>
      <c r="WYZ2" s="228"/>
      <c r="WZA2" s="228"/>
      <c r="WZB2" s="228"/>
      <c r="WZC2" s="228"/>
      <c r="WZD2" s="228"/>
      <c r="WZE2" s="228"/>
      <c r="WZF2" s="228"/>
      <c r="WZG2" s="228"/>
      <c r="WZH2" s="228"/>
      <c r="WZI2" s="228"/>
      <c r="WZJ2" s="228"/>
      <c r="WZK2" s="228"/>
      <c r="WZL2" s="228"/>
      <c r="WZM2" s="228"/>
      <c r="WZN2" s="228"/>
      <c r="WZO2" s="228"/>
      <c r="WZP2" s="228"/>
      <c r="WZQ2" s="228"/>
      <c r="WZR2" s="228"/>
      <c r="WZS2" s="228"/>
      <c r="WZT2" s="228"/>
      <c r="WZU2" s="228"/>
      <c r="WZV2" s="228"/>
      <c r="WZW2" s="228"/>
      <c r="WZX2" s="228"/>
      <c r="WZY2" s="228"/>
      <c r="WZZ2" s="228"/>
      <c r="XAA2" s="228"/>
      <c r="XAB2" s="228"/>
      <c r="XAC2" s="228"/>
      <c r="XAD2" s="228"/>
      <c r="XAE2" s="228"/>
      <c r="XAF2" s="228"/>
      <c r="XAG2" s="228"/>
      <c r="XAH2" s="228"/>
      <c r="XAI2" s="228"/>
      <c r="XAJ2" s="228"/>
      <c r="XAK2" s="228"/>
      <c r="XAL2" s="228"/>
      <c r="XAM2" s="228"/>
      <c r="XAN2" s="228"/>
      <c r="XAO2" s="228"/>
      <c r="XAP2" s="228"/>
      <c r="XAQ2" s="228"/>
      <c r="XAR2" s="228"/>
      <c r="XAS2" s="228"/>
      <c r="XAT2" s="228"/>
      <c r="XAU2" s="228"/>
      <c r="XAV2" s="228"/>
      <c r="XAW2" s="228"/>
      <c r="XAX2" s="228"/>
      <c r="XAY2" s="228"/>
      <c r="XAZ2" s="228"/>
      <c r="XBA2" s="228"/>
      <c r="XBB2" s="228"/>
      <c r="XBC2" s="228"/>
      <c r="XBD2" s="228"/>
      <c r="XBE2" s="228"/>
      <c r="XBF2" s="228"/>
      <c r="XBG2" s="228"/>
      <c r="XBH2" s="228"/>
      <c r="XBI2" s="228"/>
      <c r="XBJ2" s="228"/>
      <c r="XBK2" s="228"/>
      <c r="XBL2" s="228"/>
      <c r="XBM2" s="228"/>
      <c r="XBN2" s="228"/>
      <c r="XBO2" s="228"/>
      <c r="XBP2" s="228"/>
      <c r="XBQ2" s="228"/>
      <c r="XBR2" s="228"/>
      <c r="XBS2" s="228"/>
      <c r="XBT2" s="228"/>
      <c r="XBU2" s="228"/>
      <c r="XBV2" s="228"/>
      <c r="XBW2" s="228"/>
      <c r="XBX2" s="228"/>
      <c r="XBY2" s="228"/>
      <c r="XBZ2" s="228"/>
      <c r="XCA2" s="228"/>
      <c r="XCB2" s="228"/>
      <c r="XCC2" s="228"/>
      <c r="XCD2" s="228"/>
      <c r="XCE2" s="228"/>
      <c r="XCF2" s="228"/>
      <c r="XCG2" s="228"/>
      <c r="XCH2" s="228"/>
      <c r="XCI2" s="228"/>
      <c r="XCJ2" s="228"/>
      <c r="XCK2" s="228"/>
      <c r="XCL2" s="228"/>
      <c r="XCM2" s="228"/>
      <c r="XCN2" s="228"/>
      <c r="XCO2" s="228"/>
      <c r="XCP2" s="228"/>
      <c r="XCQ2" s="228"/>
      <c r="XCR2" s="228"/>
      <c r="XCS2" s="228"/>
      <c r="XCT2" s="228"/>
      <c r="XCU2" s="228"/>
      <c r="XCV2" s="228"/>
      <c r="XCW2" s="228"/>
      <c r="XCX2" s="228"/>
      <c r="XCY2" s="228"/>
      <c r="XCZ2" s="228"/>
      <c r="XDA2" s="228"/>
      <c r="XDB2" s="228"/>
      <c r="XDC2" s="228"/>
      <c r="XDD2" s="228"/>
      <c r="XDE2" s="228"/>
      <c r="XDF2" s="228"/>
      <c r="XDG2" s="228"/>
      <c r="XDH2" s="228"/>
      <c r="XDI2" s="228"/>
      <c r="XDJ2" s="228"/>
      <c r="XDK2" s="228"/>
      <c r="XDL2" s="228"/>
      <c r="XDM2" s="228"/>
      <c r="XDN2" s="228"/>
      <c r="XDO2" s="228"/>
      <c r="XDP2" s="228"/>
      <c r="XDQ2" s="228"/>
      <c r="XDR2" s="228"/>
      <c r="XDS2" s="228"/>
      <c r="XDT2" s="228"/>
      <c r="XDU2" s="228"/>
      <c r="XDV2" s="228"/>
      <c r="XDW2" s="228"/>
      <c r="XDX2" s="228"/>
      <c r="XDY2" s="228"/>
      <c r="XDZ2" s="228"/>
      <c r="XEA2" s="228"/>
      <c r="XEB2" s="228"/>
      <c r="XEC2" s="228"/>
      <c r="XED2" s="228"/>
      <c r="XEE2" s="228"/>
      <c r="XEF2" s="228"/>
      <c r="XEG2" s="228"/>
      <c r="XEH2" s="228"/>
      <c r="XEI2" s="228"/>
      <c r="XEJ2" s="228"/>
      <c r="XEK2" s="228"/>
      <c r="XEL2" s="228"/>
      <c r="XEM2" s="228"/>
      <c r="XEN2" s="228"/>
      <c r="XEO2" s="228"/>
      <c r="XEP2" s="228"/>
      <c r="XEQ2" s="228"/>
      <c r="XER2" s="228"/>
      <c r="XES2" s="228"/>
      <c r="XET2" s="228"/>
      <c r="XEU2" s="228"/>
      <c r="XEV2" s="228"/>
      <c r="XEW2" s="228"/>
      <c r="XEX2" s="228"/>
      <c r="XEY2" s="228"/>
      <c r="XEZ2" s="228"/>
      <c r="XFA2" s="228"/>
      <c r="XFB2" s="228"/>
      <c r="XFC2" s="228"/>
      <c r="XFD2" s="228"/>
    </row>
    <row r="3" spans="1:16384" s="319" customFormat="1" ht="28" customHeight="1">
      <c r="A3" s="136"/>
      <c r="B3" s="136"/>
      <c r="C3" s="136"/>
      <c r="D3" s="136"/>
      <c r="E3" s="315"/>
      <c r="F3" s="136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0"/>
      <c r="AC3" s="228"/>
      <c r="AD3" s="228"/>
      <c r="AE3" s="228"/>
      <c r="AF3" s="228"/>
      <c r="AG3" s="228"/>
      <c r="AH3" s="228"/>
      <c r="AI3" s="228"/>
      <c r="AJ3" s="228"/>
      <c r="AK3" s="228"/>
      <c r="AL3" s="228"/>
      <c r="AM3" s="228"/>
      <c r="AN3" s="228"/>
      <c r="AO3" s="228"/>
      <c r="AP3" s="228"/>
      <c r="AQ3" s="228"/>
      <c r="AR3" s="228"/>
      <c r="AS3" s="228"/>
      <c r="AT3" s="228"/>
      <c r="AU3" s="228"/>
      <c r="AV3" s="228"/>
      <c r="AW3" s="228"/>
      <c r="AX3" s="228"/>
      <c r="AY3" s="228"/>
      <c r="AZ3" s="228"/>
      <c r="BA3" s="228"/>
      <c r="BB3" s="228"/>
      <c r="BC3" s="228"/>
      <c r="BD3" s="228"/>
      <c r="BE3" s="228"/>
      <c r="BF3" s="228"/>
      <c r="BG3" s="228"/>
      <c r="BH3" s="228"/>
      <c r="BI3" s="228"/>
      <c r="BJ3" s="228"/>
      <c r="BK3" s="228"/>
      <c r="BL3" s="228"/>
      <c r="BM3" s="228"/>
      <c r="BN3" s="228"/>
      <c r="BO3" s="228"/>
      <c r="BP3" s="228"/>
      <c r="BQ3" s="228"/>
      <c r="BR3" s="228"/>
      <c r="BS3" s="228"/>
      <c r="BT3" s="228"/>
      <c r="BU3" s="228"/>
      <c r="BV3" s="228"/>
      <c r="BW3" s="228"/>
      <c r="BX3" s="228"/>
      <c r="BY3" s="228"/>
      <c r="BZ3" s="228"/>
      <c r="CA3" s="228"/>
      <c r="CB3" s="228"/>
      <c r="CC3" s="228"/>
      <c r="CD3" s="228"/>
      <c r="CE3" s="228"/>
      <c r="CF3" s="228"/>
      <c r="CG3" s="228"/>
      <c r="CH3" s="228"/>
      <c r="CI3" s="228"/>
      <c r="CJ3" s="228"/>
      <c r="CK3" s="228"/>
      <c r="CL3" s="228"/>
      <c r="CM3" s="228"/>
      <c r="CN3" s="228"/>
      <c r="CO3" s="228"/>
      <c r="CP3" s="228"/>
      <c r="CQ3" s="228"/>
      <c r="CR3" s="228"/>
      <c r="CS3" s="228"/>
      <c r="CT3" s="228"/>
      <c r="CU3" s="228"/>
      <c r="CV3" s="228"/>
      <c r="CW3" s="228"/>
      <c r="CX3" s="228"/>
      <c r="CY3" s="228"/>
      <c r="CZ3" s="228"/>
      <c r="DA3" s="228"/>
      <c r="DB3" s="228"/>
      <c r="DC3" s="228"/>
      <c r="DD3" s="228"/>
      <c r="DE3" s="228"/>
      <c r="DF3" s="228"/>
      <c r="DG3" s="228"/>
      <c r="DH3" s="228"/>
      <c r="DI3" s="228"/>
      <c r="DJ3" s="228"/>
      <c r="DK3" s="228"/>
      <c r="DL3" s="228"/>
      <c r="DM3" s="228"/>
      <c r="DN3" s="228"/>
      <c r="DO3" s="228"/>
      <c r="DP3" s="228"/>
      <c r="DQ3" s="228"/>
      <c r="DR3" s="228"/>
      <c r="DS3" s="228"/>
      <c r="DT3" s="228"/>
      <c r="DU3" s="228"/>
      <c r="DV3" s="228"/>
      <c r="DW3" s="228"/>
      <c r="DX3" s="228"/>
      <c r="DY3" s="228"/>
      <c r="DZ3" s="228"/>
      <c r="EA3" s="228"/>
      <c r="EB3" s="228"/>
      <c r="EC3" s="228"/>
      <c r="ED3" s="228"/>
      <c r="EE3" s="228"/>
      <c r="EF3" s="228"/>
      <c r="EG3" s="228"/>
      <c r="EH3" s="228"/>
      <c r="EI3" s="228"/>
      <c r="EJ3" s="228"/>
      <c r="EK3" s="228"/>
      <c r="EL3" s="228"/>
      <c r="EM3" s="228"/>
      <c r="EN3" s="228"/>
      <c r="EO3" s="228"/>
      <c r="EP3" s="228"/>
      <c r="EQ3" s="228"/>
      <c r="ER3" s="228"/>
      <c r="ES3" s="228"/>
      <c r="ET3" s="228"/>
      <c r="EU3" s="228"/>
      <c r="EV3" s="228"/>
      <c r="EW3" s="228"/>
      <c r="EX3" s="228"/>
      <c r="EY3" s="228"/>
      <c r="EZ3" s="228"/>
      <c r="FA3" s="228"/>
      <c r="FB3" s="228"/>
      <c r="FC3" s="228"/>
      <c r="FD3" s="228"/>
      <c r="FE3" s="228"/>
      <c r="FF3" s="228"/>
      <c r="FG3" s="228"/>
      <c r="FH3" s="228"/>
      <c r="FI3" s="228"/>
      <c r="FJ3" s="228"/>
      <c r="FK3" s="228"/>
      <c r="FL3" s="228"/>
      <c r="FM3" s="228"/>
      <c r="FN3" s="228"/>
      <c r="FO3" s="228"/>
      <c r="FP3" s="228"/>
      <c r="FQ3" s="228"/>
      <c r="FR3" s="228"/>
      <c r="FS3" s="228"/>
      <c r="FT3" s="228"/>
      <c r="FU3" s="228"/>
      <c r="FV3" s="228"/>
      <c r="FW3" s="228"/>
      <c r="FX3" s="228"/>
      <c r="FY3" s="228"/>
      <c r="FZ3" s="228"/>
      <c r="GA3" s="228"/>
      <c r="GB3" s="228"/>
      <c r="GC3" s="228"/>
      <c r="GD3" s="228"/>
      <c r="GE3" s="228"/>
      <c r="GF3" s="228"/>
      <c r="GG3" s="228"/>
      <c r="GH3" s="228"/>
      <c r="GI3" s="228"/>
      <c r="GJ3" s="228"/>
      <c r="GK3" s="228"/>
      <c r="GL3" s="228"/>
      <c r="GM3" s="228"/>
      <c r="GN3" s="228"/>
      <c r="GO3" s="228"/>
      <c r="GP3" s="228"/>
      <c r="GQ3" s="228"/>
      <c r="GR3" s="228"/>
      <c r="GS3" s="228"/>
      <c r="GT3" s="228"/>
      <c r="GU3" s="228"/>
      <c r="GV3" s="228"/>
      <c r="GW3" s="228"/>
      <c r="GX3" s="228"/>
      <c r="GY3" s="228"/>
      <c r="GZ3" s="228"/>
      <c r="HA3" s="228"/>
      <c r="HB3" s="228"/>
      <c r="HC3" s="228"/>
      <c r="HD3" s="228"/>
      <c r="HE3" s="228"/>
      <c r="HF3" s="228"/>
      <c r="HG3" s="228"/>
      <c r="HH3" s="228"/>
      <c r="HI3" s="228"/>
      <c r="HJ3" s="228"/>
      <c r="HK3" s="228"/>
      <c r="HL3" s="228"/>
      <c r="HM3" s="228"/>
      <c r="HN3" s="228"/>
      <c r="HO3" s="228"/>
      <c r="HP3" s="228"/>
      <c r="HQ3" s="228"/>
      <c r="HR3" s="228"/>
      <c r="HS3" s="228"/>
      <c r="HT3" s="228"/>
      <c r="HU3" s="228"/>
      <c r="HV3" s="228"/>
      <c r="HW3" s="228"/>
      <c r="HX3" s="228"/>
      <c r="HY3" s="228"/>
      <c r="HZ3" s="228"/>
      <c r="IA3" s="228"/>
      <c r="IB3" s="228"/>
      <c r="IC3" s="228"/>
      <c r="ID3" s="228"/>
      <c r="IE3" s="228"/>
      <c r="IF3" s="228"/>
      <c r="IG3" s="228"/>
      <c r="IH3" s="228"/>
      <c r="II3" s="228"/>
      <c r="IJ3" s="228"/>
      <c r="IK3" s="228"/>
      <c r="IL3" s="228"/>
      <c r="IM3" s="228"/>
      <c r="IN3" s="228"/>
      <c r="IO3" s="228"/>
      <c r="IP3" s="228"/>
      <c r="IQ3" s="228"/>
      <c r="IR3" s="228"/>
      <c r="IS3" s="228"/>
      <c r="IT3" s="228"/>
      <c r="IU3" s="228"/>
      <c r="IV3" s="228"/>
      <c r="IW3" s="228"/>
      <c r="IX3" s="228"/>
      <c r="IY3" s="228"/>
      <c r="IZ3" s="228"/>
      <c r="JA3" s="228"/>
      <c r="JB3" s="228"/>
      <c r="JC3" s="228"/>
      <c r="JD3" s="228"/>
      <c r="JE3" s="228"/>
      <c r="JF3" s="228"/>
      <c r="JG3" s="228"/>
      <c r="JH3" s="228"/>
      <c r="JI3" s="228"/>
      <c r="JJ3" s="228"/>
      <c r="JK3" s="228"/>
      <c r="JL3" s="228"/>
      <c r="JM3" s="228"/>
      <c r="JN3" s="228"/>
      <c r="JO3" s="228"/>
      <c r="JP3" s="228"/>
      <c r="JQ3" s="228"/>
      <c r="JR3" s="228"/>
      <c r="JS3" s="228"/>
      <c r="JT3" s="228"/>
      <c r="JU3" s="228"/>
      <c r="JV3" s="228"/>
      <c r="JW3" s="228"/>
      <c r="JX3" s="228"/>
      <c r="JY3" s="228"/>
      <c r="JZ3" s="228"/>
      <c r="KA3" s="228"/>
      <c r="KB3" s="228"/>
      <c r="KC3" s="228"/>
      <c r="KD3" s="228"/>
      <c r="KE3" s="228"/>
      <c r="KF3" s="228"/>
      <c r="KG3" s="228"/>
      <c r="KH3" s="228"/>
      <c r="KI3" s="228"/>
      <c r="KJ3" s="228"/>
      <c r="KK3" s="228"/>
      <c r="KL3" s="228"/>
      <c r="KM3" s="228"/>
      <c r="KN3" s="228"/>
      <c r="KO3" s="228"/>
      <c r="KP3" s="228"/>
      <c r="KQ3" s="228"/>
      <c r="KR3" s="228"/>
      <c r="KS3" s="228"/>
      <c r="KT3" s="228"/>
      <c r="KU3" s="228"/>
      <c r="KV3" s="228"/>
      <c r="KW3" s="228"/>
      <c r="KX3" s="228"/>
      <c r="KY3" s="228"/>
      <c r="KZ3" s="228"/>
      <c r="LA3" s="228"/>
      <c r="LB3" s="228"/>
      <c r="LC3" s="228"/>
      <c r="LD3" s="228"/>
      <c r="LE3" s="228"/>
      <c r="LF3" s="228"/>
      <c r="LG3" s="228"/>
      <c r="LH3" s="228"/>
      <c r="LI3" s="228"/>
      <c r="LJ3" s="228"/>
      <c r="LK3" s="228"/>
      <c r="LL3" s="228"/>
      <c r="LM3" s="228"/>
      <c r="LN3" s="228"/>
      <c r="LO3" s="228"/>
      <c r="LP3" s="228"/>
      <c r="LQ3" s="228"/>
      <c r="LR3" s="228"/>
      <c r="LS3" s="228"/>
      <c r="LT3" s="228"/>
      <c r="LU3" s="228"/>
      <c r="LV3" s="228"/>
      <c r="LW3" s="228"/>
      <c r="LX3" s="228"/>
      <c r="LY3" s="228"/>
      <c r="LZ3" s="228"/>
      <c r="MA3" s="228"/>
      <c r="MB3" s="228"/>
      <c r="MC3" s="228"/>
      <c r="MD3" s="228"/>
      <c r="ME3" s="228"/>
      <c r="MF3" s="228"/>
      <c r="MG3" s="228"/>
      <c r="MH3" s="228"/>
      <c r="MI3" s="228"/>
      <c r="MJ3" s="228"/>
      <c r="MK3" s="228"/>
      <c r="ML3" s="228"/>
      <c r="MM3" s="228"/>
      <c r="MN3" s="228"/>
      <c r="MO3" s="228"/>
      <c r="MP3" s="228"/>
      <c r="MQ3" s="228"/>
      <c r="MR3" s="228"/>
      <c r="MS3" s="228"/>
      <c r="MT3" s="228"/>
      <c r="MU3" s="228"/>
      <c r="MV3" s="228"/>
      <c r="MW3" s="228"/>
      <c r="MX3" s="228"/>
      <c r="MY3" s="228"/>
      <c r="MZ3" s="228"/>
      <c r="NA3" s="228"/>
      <c r="NB3" s="228"/>
      <c r="NC3" s="228"/>
      <c r="ND3" s="228"/>
      <c r="NE3" s="228"/>
      <c r="NF3" s="228"/>
      <c r="NG3" s="228"/>
      <c r="NH3" s="228"/>
      <c r="NI3" s="228"/>
      <c r="NJ3" s="228"/>
      <c r="NK3" s="228"/>
      <c r="NL3" s="228"/>
      <c r="NM3" s="228"/>
      <c r="NN3" s="228"/>
      <c r="NO3" s="228"/>
      <c r="NP3" s="228"/>
      <c r="NQ3" s="228"/>
      <c r="NR3" s="228"/>
      <c r="NS3" s="228"/>
      <c r="NT3" s="228"/>
      <c r="NU3" s="228"/>
      <c r="NV3" s="228"/>
      <c r="NW3" s="228"/>
      <c r="NX3" s="228"/>
      <c r="NY3" s="228"/>
      <c r="NZ3" s="228"/>
      <c r="OA3" s="228"/>
      <c r="OB3" s="228"/>
      <c r="OC3" s="228"/>
      <c r="OD3" s="228"/>
      <c r="OE3" s="228"/>
      <c r="OF3" s="228"/>
      <c r="OG3" s="228"/>
      <c r="OH3" s="228"/>
      <c r="OI3" s="228"/>
      <c r="OJ3" s="228"/>
      <c r="OK3" s="228"/>
      <c r="OL3" s="228"/>
      <c r="OM3" s="228"/>
      <c r="ON3" s="228"/>
      <c r="OO3" s="228"/>
      <c r="OP3" s="228"/>
      <c r="OQ3" s="228"/>
      <c r="OR3" s="228"/>
      <c r="OS3" s="228"/>
      <c r="OT3" s="228"/>
      <c r="OU3" s="228"/>
      <c r="OV3" s="228"/>
      <c r="OW3" s="228"/>
      <c r="OX3" s="228"/>
      <c r="OY3" s="228"/>
      <c r="OZ3" s="228"/>
      <c r="PA3" s="228"/>
      <c r="PB3" s="228"/>
      <c r="PC3" s="228"/>
      <c r="PD3" s="228"/>
      <c r="PE3" s="228"/>
      <c r="PF3" s="228"/>
      <c r="PG3" s="228"/>
      <c r="PH3" s="228"/>
      <c r="PI3" s="228"/>
      <c r="PJ3" s="228"/>
      <c r="PK3" s="228"/>
      <c r="PL3" s="228"/>
      <c r="PM3" s="228"/>
      <c r="PN3" s="228"/>
      <c r="PO3" s="228"/>
      <c r="PP3" s="228"/>
      <c r="PQ3" s="228"/>
      <c r="PR3" s="228"/>
      <c r="PS3" s="228"/>
      <c r="PT3" s="228"/>
      <c r="PU3" s="228"/>
      <c r="PV3" s="228"/>
      <c r="PW3" s="228"/>
      <c r="PX3" s="228"/>
      <c r="PY3" s="228"/>
      <c r="PZ3" s="228"/>
      <c r="QA3" s="228"/>
      <c r="QB3" s="228"/>
      <c r="QC3" s="228"/>
      <c r="QD3" s="228"/>
      <c r="QE3" s="228"/>
      <c r="QF3" s="228"/>
      <c r="QG3" s="228"/>
      <c r="QH3" s="228"/>
      <c r="QI3" s="228"/>
      <c r="QJ3" s="228"/>
      <c r="QK3" s="228"/>
      <c r="QL3" s="228"/>
      <c r="QM3" s="228"/>
      <c r="QN3" s="228"/>
      <c r="QO3" s="228"/>
      <c r="QP3" s="228"/>
      <c r="QQ3" s="228"/>
      <c r="QR3" s="228"/>
      <c r="QS3" s="228"/>
      <c r="QT3" s="228"/>
      <c r="QU3" s="228"/>
      <c r="QV3" s="228"/>
      <c r="QW3" s="228"/>
      <c r="QX3" s="228"/>
      <c r="QY3" s="228"/>
      <c r="QZ3" s="228"/>
      <c r="RA3" s="228"/>
      <c r="RB3" s="228"/>
      <c r="RC3" s="228"/>
      <c r="RD3" s="228"/>
      <c r="RE3" s="228"/>
      <c r="RF3" s="228"/>
      <c r="RG3" s="228"/>
      <c r="RH3" s="228"/>
      <c r="RI3" s="228"/>
      <c r="RJ3" s="228"/>
      <c r="RK3" s="228"/>
      <c r="RL3" s="228"/>
      <c r="RM3" s="228"/>
      <c r="RN3" s="228"/>
      <c r="RO3" s="228"/>
      <c r="RP3" s="228"/>
      <c r="RQ3" s="228"/>
      <c r="RR3" s="228"/>
      <c r="RS3" s="228"/>
      <c r="RT3" s="228"/>
      <c r="RU3" s="228"/>
      <c r="RV3" s="228"/>
      <c r="RW3" s="228"/>
      <c r="RX3" s="228"/>
      <c r="RY3" s="228"/>
      <c r="RZ3" s="228"/>
      <c r="SA3" s="228"/>
      <c r="SB3" s="228"/>
      <c r="SC3" s="228"/>
      <c r="SD3" s="228"/>
      <c r="SE3" s="228"/>
      <c r="SF3" s="228"/>
      <c r="SG3" s="228"/>
      <c r="SH3" s="228"/>
      <c r="SI3" s="228"/>
      <c r="SJ3" s="228"/>
      <c r="SK3" s="228"/>
      <c r="SL3" s="228"/>
      <c r="SM3" s="228"/>
      <c r="SN3" s="228"/>
      <c r="SO3" s="228"/>
      <c r="SP3" s="228"/>
      <c r="SQ3" s="228"/>
      <c r="SR3" s="228"/>
      <c r="SS3" s="228"/>
      <c r="ST3" s="228"/>
      <c r="SU3" s="228"/>
      <c r="SV3" s="228"/>
      <c r="SW3" s="228"/>
      <c r="SX3" s="228"/>
      <c r="SY3" s="228"/>
      <c r="SZ3" s="228"/>
      <c r="TA3" s="228"/>
      <c r="TB3" s="228"/>
      <c r="TC3" s="228"/>
      <c r="TD3" s="228"/>
      <c r="TE3" s="228"/>
      <c r="TF3" s="228"/>
      <c r="TG3" s="228"/>
      <c r="TH3" s="228"/>
      <c r="TI3" s="228"/>
      <c r="TJ3" s="228"/>
      <c r="TK3" s="228"/>
      <c r="TL3" s="228"/>
      <c r="TM3" s="228"/>
      <c r="TN3" s="228"/>
      <c r="TO3" s="228"/>
      <c r="TP3" s="228"/>
      <c r="TQ3" s="228"/>
      <c r="TR3" s="228"/>
      <c r="TS3" s="228"/>
      <c r="TT3" s="228"/>
      <c r="TU3" s="228"/>
      <c r="TV3" s="228"/>
      <c r="TW3" s="228"/>
      <c r="TX3" s="228"/>
      <c r="TY3" s="228"/>
      <c r="TZ3" s="228"/>
      <c r="UA3" s="228"/>
      <c r="UB3" s="228"/>
      <c r="UC3" s="228"/>
      <c r="UD3" s="228"/>
      <c r="UE3" s="228"/>
      <c r="UF3" s="228"/>
      <c r="UG3" s="228"/>
      <c r="UH3" s="228"/>
      <c r="UI3" s="228"/>
      <c r="UJ3" s="228"/>
      <c r="UK3" s="228"/>
      <c r="UL3" s="228"/>
      <c r="UM3" s="228"/>
      <c r="UN3" s="228"/>
      <c r="UO3" s="228"/>
      <c r="UP3" s="228"/>
      <c r="UQ3" s="228"/>
      <c r="UR3" s="228"/>
      <c r="US3" s="228"/>
      <c r="UT3" s="228"/>
      <c r="UU3" s="228"/>
      <c r="UV3" s="228"/>
      <c r="UW3" s="228"/>
      <c r="UX3" s="228"/>
      <c r="UY3" s="228"/>
      <c r="UZ3" s="228"/>
      <c r="VA3" s="228"/>
      <c r="VB3" s="228"/>
      <c r="VC3" s="228"/>
      <c r="VD3" s="228"/>
      <c r="VE3" s="228"/>
      <c r="VF3" s="228"/>
      <c r="VG3" s="228"/>
      <c r="VH3" s="228"/>
      <c r="VI3" s="228"/>
      <c r="VJ3" s="228"/>
      <c r="VK3" s="228"/>
      <c r="VL3" s="228"/>
      <c r="VM3" s="228"/>
      <c r="VN3" s="228"/>
      <c r="VO3" s="228"/>
      <c r="VP3" s="228"/>
      <c r="VQ3" s="228"/>
      <c r="VR3" s="228"/>
      <c r="VS3" s="228"/>
      <c r="VT3" s="228"/>
      <c r="VU3" s="228"/>
      <c r="VV3" s="228"/>
      <c r="VW3" s="228"/>
      <c r="VX3" s="228"/>
      <c r="VY3" s="228"/>
      <c r="VZ3" s="228"/>
      <c r="WA3" s="228"/>
      <c r="WB3" s="228"/>
      <c r="WC3" s="228"/>
      <c r="WD3" s="228"/>
      <c r="WE3" s="228"/>
      <c r="WF3" s="228"/>
      <c r="WG3" s="228"/>
      <c r="WH3" s="228"/>
      <c r="WI3" s="228"/>
      <c r="WJ3" s="228"/>
      <c r="WK3" s="228"/>
      <c r="WL3" s="228"/>
      <c r="WM3" s="228"/>
      <c r="WN3" s="228"/>
      <c r="WO3" s="228"/>
      <c r="WP3" s="228"/>
      <c r="WQ3" s="228"/>
      <c r="WR3" s="228"/>
      <c r="WS3" s="228"/>
      <c r="WT3" s="228"/>
      <c r="WU3" s="228"/>
      <c r="WV3" s="228"/>
      <c r="WW3" s="228"/>
      <c r="WX3" s="228"/>
      <c r="WY3" s="228"/>
      <c r="WZ3" s="228"/>
      <c r="XA3" s="228"/>
      <c r="XB3" s="228"/>
      <c r="XC3" s="228"/>
      <c r="XD3" s="228"/>
      <c r="XE3" s="228"/>
      <c r="XF3" s="228"/>
      <c r="XG3" s="228"/>
      <c r="XH3" s="228"/>
      <c r="XI3" s="228"/>
      <c r="XJ3" s="228"/>
      <c r="XK3" s="228"/>
      <c r="XL3" s="228"/>
      <c r="XM3" s="228"/>
      <c r="XN3" s="228"/>
      <c r="XO3" s="228"/>
      <c r="XP3" s="228"/>
      <c r="XQ3" s="228"/>
      <c r="XR3" s="228"/>
      <c r="XS3" s="228"/>
      <c r="XT3" s="228"/>
      <c r="XU3" s="228"/>
      <c r="XV3" s="228"/>
      <c r="XW3" s="228"/>
      <c r="XX3" s="228"/>
      <c r="XY3" s="228"/>
      <c r="XZ3" s="228"/>
      <c r="YA3" s="228"/>
      <c r="YB3" s="228"/>
      <c r="YC3" s="228"/>
      <c r="YD3" s="228"/>
      <c r="YE3" s="228"/>
      <c r="YF3" s="228"/>
      <c r="YG3" s="228"/>
      <c r="YH3" s="228"/>
      <c r="YI3" s="228"/>
      <c r="YJ3" s="228"/>
      <c r="YK3" s="228"/>
      <c r="YL3" s="228"/>
      <c r="YM3" s="228"/>
      <c r="YN3" s="228"/>
      <c r="YO3" s="228"/>
      <c r="YP3" s="228"/>
      <c r="YQ3" s="228"/>
      <c r="YR3" s="228"/>
      <c r="YS3" s="228"/>
      <c r="YT3" s="228"/>
      <c r="YU3" s="228"/>
      <c r="YV3" s="228"/>
      <c r="YW3" s="228"/>
      <c r="YX3" s="228"/>
      <c r="YY3" s="228"/>
      <c r="YZ3" s="228"/>
      <c r="ZA3" s="228"/>
      <c r="ZB3" s="228"/>
      <c r="ZC3" s="228"/>
      <c r="ZD3" s="228"/>
      <c r="ZE3" s="228"/>
      <c r="ZF3" s="228"/>
      <c r="ZG3" s="228"/>
      <c r="ZH3" s="228"/>
      <c r="ZI3" s="228"/>
      <c r="ZJ3" s="228"/>
      <c r="ZK3" s="228"/>
      <c r="ZL3" s="228"/>
      <c r="ZM3" s="228"/>
      <c r="ZN3" s="228"/>
      <c r="ZO3" s="228"/>
      <c r="ZP3" s="228"/>
      <c r="ZQ3" s="228"/>
      <c r="ZR3" s="228"/>
      <c r="ZS3" s="228"/>
      <c r="ZT3" s="228"/>
      <c r="ZU3" s="228"/>
      <c r="ZV3" s="228"/>
      <c r="ZW3" s="228"/>
      <c r="ZX3" s="228"/>
      <c r="ZY3" s="228"/>
      <c r="ZZ3" s="228"/>
      <c r="AAA3" s="228"/>
      <c r="AAB3" s="228"/>
      <c r="AAC3" s="228"/>
      <c r="AAD3" s="228"/>
      <c r="AAE3" s="228"/>
      <c r="AAF3" s="228"/>
      <c r="AAG3" s="228"/>
      <c r="AAH3" s="228"/>
      <c r="AAI3" s="228"/>
      <c r="AAJ3" s="228"/>
      <c r="AAK3" s="228"/>
      <c r="AAL3" s="228"/>
      <c r="AAM3" s="228"/>
      <c r="AAN3" s="228"/>
      <c r="AAO3" s="228"/>
      <c r="AAP3" s="228"/>
      <c r="AAQ3" s="228"/>
      <c r="AAR3" s="228"/>
      <c r="AAS3" s="228"/>
      <c r="AAT3" s="228"/>
      <c r="AAU3" s="228"/>
      <c r="AAV3" s="228"/>
      <c r="AAW3" s="228"/>
      <c r="AAX3" s="228"/>
      <c r="AAY3" s="228"/>
      <c r="AAZ3" s="228"/>
      <c r="ABA3" s="228"/>
      <c r="ABB3" s="228"/>
      <c r="ABC3" s="228"/>
      <c r="ABD3" s="228"/>
      <c r="ABE3" s="228"/>
      <c r="ABF3" s="228"/>
      <c r="ABG3" s="228"/>
      <c r="ABH3" s="228"/>
      <c r="ABI3" s="228"/>
      <c r="ABJ3" s="228"/>
      <c r="ABK3" s="228"/>
      <c r="ABL3" s="228"/>
      <c r="ABM3" s="228"/>
      <c r="ABN3" s="228"/>
      <c r="ABO3" s="228"/>
      <c r="ABP3" s="228"/>
      <c r="ABQ3" s="228"/>
      <c r="ABR3" s="228"/>
      <c r="ABS3" s="228"/>
      <c r="ABT3" s="228"/>
      <c r="ABU3" s="228"/>
      <c r="ABV3" s="228"/>
      <c r="ABW3" s="228"/>
      <c r="ABX3" s="228"/>
      <c r="ABY3" s="228"/>
      <c r="ABZ3" s="228"/>
      <c r="ACA3" s="228"/>
      <c r="ACB3" s="228"/>
      <c r="ACC3" s="228"/>
      <c r="ACD3" s="228"/>
      <c r="ACE3" s="228"/>
      <c r="ACF3" s="228"/>
      <c r="ACG3" s="228"/>
      <c r="ACH3" s="228"/>
      <c r="ACI3" s="228"/>
      <c r="ACJ3" s="228"/>
      <c r="ACK3" s="228"/>
      <c r="ACL3" s="228"/>
      <c r="ACM3" s="228"/>
      <c r="ACN3" s="228"/>
      <c r="ACO3" s="228"/>
      <c r="ACP3" s="228"/>
      <c r="ACQ3" s="228"/>
      <c r="ACR3" s="228"/>
      <c r="ACS3" s="228"/>
      <c r="ACT3" s="228"/>
      <c r="ACU3" s="228"/>
      <c r="ACV3" s="228"/>
      <c r="ACW3" s="228"/>
      <c r="ACX3" s="228"/>
      <c r="ACY3" s="228"/>
      <c r="ACZ3" s="228"/>
      <c r="ADA3" s="228"/>
      <c r="ADB3" s="228"/>
      <c r="ADC3" s="228"/>
      <c r="ADD3" s="228"/>
      <c r="ADE3" s="228"/>
      <c r="ADF3" s="228"/>
      <c r="ADG3" s="228"/>
      <c r="ADH3" s="228"/>
      <c r="ADI3" s="228"/>
      <c r="ADJ3" s="228"/>
      <c r="ADK3" s="228"/>
      <c r="ADL3" s="228"/>
      <c r="ADM3" s="228"/>
      <c r="ADN3" s="228"/>
      <c r="ADO3" s="228"/>
      <c r="ADP3" s="228"/>
      <c r="ADQ3" s="228"/>
      <c r="ADR3" s="228"/>
      <c r="ADS3" s="228"/>
      <c r="ADT3" s="228"/>
      <c r="ADU3" s="228"/>
      <c r="ADV3" s="228"/>
      <c r="ADW3" s="228"/>
      <c r="ADX3" s="228"/>
      <c r="ADY3" s="228"/>
      <c r="ADZ3" s="228"/>
      <c r="AEA3" s="228"/>
      <c r="AEB3" s="228"/>
      <c r="AEC3" s="228"/>
      <c r="AED3" s="228"/>
      <c r="AEE3" s="228"/>
      <c r="AEF3" s="228"/>
      <c r="AEG3" s="228"/>
      <c r="AEH3" s="228"/>
      <c r="AEI3" s="228"/>
      <c r="AEJ3" s="228"/>
      <c r="AEK3" s="228"/>
      <c r="AEL3" s="228"/>
      <c r="AEM3" s="228"/>
      <c r="AEN3" s="228"/>
      <c r="AEO3" s="228"/>
      <c r="AEP3" s="228"/>
      <c r="AEQ3" s="228"/>
      <c r="AER3" s="228"/>
      <c r="AES3" s="228"/>
      <c r="AET3" s="228"/>
      <c r="AEU3" s="228"/>
      <c r="AEV3" s="228"/>
      <c r="AEW3" s="228"/>
      <c r="AEX3" s="228"/>
      <c r="AEY3" s="228"/>
      <c r="AEZ3" s="228"/>
      <c r="AFA3" s="228"/>
      <c r="AFB3" s="228"/>
      <c r="AFC3" s="228"/>
      <c r="AFD3" s="228"/>
      <c r="AFE3" s="228"/>
      <c r="AFF3" s="228"/>
      <c r="AFG3" s="228"/>
      <c r="AFH3" s="228"/>
      <c r="AFI3" s="228"/>
      <c r="AFJ3" s="228"/>
      <c r="AFK3" s="228"/>
      <c r="AFL3" s="228"/>
      <c r="AFM3" s="228"/>
      <c r="AFN3" s="228"/>
      <c r="AFO3" s="228"/>
      <c r="AFP3" s="228"/>
      <c r="AFQ3" s="228"/>
      <c r="AFR3" s="228"/>
      <c r="AFS3" s="228"/>
      <c r="AFT3" s="228"/>
      <c r="AFU3" s="228"/>
      <c r="AFV3" s="228"/>
      <c r="AFW3" s="228"/>
      <c r="AFX3" s="228"/>
      <c r="AFY3" s="228"/>
      <c r="AFZ3" s="228"/>
      <c r="AGA3" s="228"/>
      <c r="AGB3" s="228"/>
      <c r="AGC3" s="228"/>
      <c r="AGD3" s="228"/>
      <c r="AGE3" s="228"/>
      <c r="AGF3" s="228"/>
      <c r="AGG3" s="228"/>
      <c r="AGH3" s="228"/>
      <c r="AGI3" s="228"/>
      <c r="AGJ3" s="228"/>
      <c r="AGK3" s="228"/>
      <c r="AGL3" s="228"/>
      <c r="AGM3" s="228"/>
      <c r="AGN3" s="228"/>
      <c r="AGO3" s="228"/>
      <c r="AGP3" s="228"/>
      <c r="AGQ3" s="228"/>
      <c r="AGR3" s="228"/>
      <c r="AGS3" s="228"/>
      <c r="AGT3" s="228"/>
      <c r="AGU3" s="228"/>
      <c r="AGV3" s="228"/>
      <c r="AGW3" s="228"/>
      <c r="AGX3" s="228"/>
      <c r="AGY3" s="228"/>
      <c r="AGZ3" s="228"/>
      <c r="AHA3" s="228"/>
      <c r="AHB3" s="228"/>
      <c r="AHC3" s="228"/>
      <c r="AHD3" s="228"/>
      <c r="AHE3" s="228"/>
      <c r="AHF3" s="228"/>
      <c r="AHG3" s="228"/>
      <c r="AHH3" s="228"/>
      <c r="AHI3" s="228"/>
      <c r="AHJ3" s="228"/>
      <c r="AHK3" s="228"/>
      <c r="AHL3" s="228"/>
      <c r="AHM3" s="228"/>
      <c r="AHN3" s="228"/>
      <c r="AHO3" s="228"/>
      <c r="AHP3" s="228"/>
      <c r="AHQ3" s="228"/>
      <c r="AHR3" s="228"/>
      <c r="AHS3" s="228"/>
      <c r="AHT3" s="228"/>
      <c r="AHU3" s="228"/>
      <c r="AHV3" s="228"/>
      <c r="AHW3" s="228"/>
      <c r="AHX3" s="228"/>
      <c r="AHY3" s="228"/>
      <c r="AHZ3" s="228"/>
      <c r="AIA3" s="228"/>
      <c r="AIB3" s="228"/>
      <c r="AIC3" s="228"/>
      <c r="AID3" s="228"/>
      <c r="AIE3" s="228"/>
      <c r="AIF3" s="228"/>
      <c r="AIG3" s="228"/>
      <c r="AIH3" s="228"/>
      <c r="AII3" s="228"/>
      <c r="AIJ3" s="228"/>
      <c r="AIK3" s="228"/>
      <c r="AIL3" s="228"/>
      <c r="AIM3" s="228"/>
      <c r="AIN3" s="228"/>
      <c r="AIO3" s="228"/>
      <c r="AIP3" s="228"/>
      <c r="AIQ3" s="228"/>
      <c r="AIR3" s="228"/>
      <c r="AIS3" s="228"/>
      <c r="AIT3" s="228"/>
      <c r="AIU3" s="228"/>
      <c r="AIV3" s="228"/>
      <c r="AIW3" s="228"/>
      <c r="AIX3" s="228"/>
      <c r="AIY3" s="228"/>
      <c r="AIZ3" s="228"/>
      <c r="AJA3" s="228"/>
      <c r="AJB3" s="228"/>
      <c r="AJC3" s="228"/>
      <c r="AJD3" s="228"/>
      <c r="AJE3" s="228"/>
      <c r="AJF3" s="228"/>
      <c r="AJG3" s="228"/>
      <c r="AJH3" s="228"/>
      <c r="AJI3" s="228"/>
      <c r="AJJ3" s="228"/>
      <c r="AJK3" s="228"/>
      <c r="AJL3" s="228"/>
      <c r="AJM3" s="228"/>
      <c r="AJN3" s="228"/>
      <c r="AJO3" s="228"/>
      <c r="AJP3" s="228"/>
      <c r="AJQ3" s="228"/>
      <c r="AJR3" s="228"/>
      <c r="AJS3" s="228"/>
      <c r="AJT3" s="228"/>
      <c r="AJU3" s="228"/>
      <c r="AJV3" s="228"/>
      <c r="AJW3" s="228"/>
      <c r="AJX3" s="228"/>
      <c r="AJY3" s="228"/>
      <c r="AJZ3" s="228"/>
      <c r="AKA3" s="228"/>
      <c r="AKB3" s="228"/>
      <c r="AKC3" s="228"/>
      <c r="AKD3" s="228"/>
      <c r="AKE3" s="228"/>
      <c r="AKF3" s="228"/>
      <c r="AKG3" s="228"/>
      <c r="AKH3" s="228"/>
      <c r="AKI3" s="228"/>
      <c r="AKJ3" s="228"/>
      <c r="AKK3" s="228"/>
      <c r="AKL3" s="228"/>
      <c r="AKM3" s="228"/>
      <c r="AKN3" s="228"/>
      <c r="AKO3" s="228"/>
      <c r="AKP3" s="228"/>
      <c r="AKQ3" s="228"/>
      <c r="AKR3" s="228"/>
      <c r="AKS3" s="228"/>
      <c r="AKT3" s="228"/>
      <c r="AKU3" s="228"/>
      <c r="AKV3" s="228"/>
      <c r="AKW3" s="228"/>
      <c r="AKX3" s="228"/>
      <c r="AKY3" s="228"/>
      <c r="AKZ3" s="228"/>
      <c r="ALA3" s="228"/>
      <c r="ALB3" s="228"/>
      <c r="ALC3" s="228"/>
      <c r="ALD3" s="228"/>
      <c r="ALE3" s="228"/>
      <c r="ALF3" s="228"/>
      <c r="ALG3" s="228"/>
      <c r="ALH3" s="228"/>
      <c r="ALI3" s="228"/>
      <c r="ALJ3" s="228"/>
      <c r="ALK3" s="228"/>
      <c r="ALL3" s="228"/>
      <c r="ALM3" s="228"/>
      <c r="ALN3" s="228"/>
      <c r="ALO3" s="228"/>
      <c r="ALP3" s="228"/>
      <c r="ALQ3" s="228"/>
      <c r="ALR3" s="228"/>
      <c r="ALS3" s="228"/>
      <c r="ALT3" s="228"/>
      <c r="ALU3" s="228"/>
      <c r="ALV3" s="228"/>
      <c r="ALW3" s="228"/>
      <c r="ALX3" s="228"/>
      <c r="ALY3" s="228"/>
      <c r="ALZ3" s="228"/>
      <c r="AMA3" s="228"/>
      <c r="AMB3" s="228"/>
      <c r="AMC3" s="228"/>
      <c r="AMD3" s="228"/>
      <c r="AME3" s="228"/>
      <c r="AMF3" s="228"/>
      <c r="AMG3" s="228"/>
      <c r="AMH3" s="228"/>
      <c r="AMI3" s="228"/>
      <c r="AMJ3" s="228"/>
      <c r="AMK3" s="228"/>
      <c r="AML3" s="228"/>
      <c r="AMM3" s="228"/>
      <c r="AMN3" s="228"/>
      <c r="AMO3" s="228"/>
      <c r="AMP3" s="228"/>
      <c r="AMQ3" s="228"/>
      <c r="AMR3" s="228"/>
      <c r="AMS3" s="228"/>
      <c r="AMT3" s="228"/>
      <c r="AMU3" s="228"/>
      <c r="AMV3" s="228"/>
      <c r="AMW3" s="228"/>
      <c r="AMX3" s="228"/>
      <c r="AMY3" s="228"/>
      <c r="AMZ3" s="228"/>
      <c r="ANA3" s="228"/>
      <c r="ANB3" s="228"/>
      <c r="ANC3" s="228"/>
      <c r="AND3" s="228"/>
      <c r="ANE3" s="228"/>
      <c r="ANF3" s="228"/>
      <c r="ANG3" s="228"/>
      <c r="ANH3" s="228"/>
      <c r="ANI3" s="228"/>
      <c r="ANJ3" s="228"/>
      <c r="ANK3" s="228"/>
      <c r="ANL3" s="228"/>
      <c r="ANM3" s="228"/>
      <c r="ANN3" s="228"/>
      <c r="ANO3" s="228"/>
      <c r="ANP3" s="228"/>
      <c r="ANQ3" s="228"/>
      <c r="ANR3" s="228"/>
      <c r="ANS3" s="228"/>
      <c r="ANT3" s="228"/>
      <c r="ANU3" s="228"/>
      <c r="ANV3" s="228"/>
      <c r="ANW3" s="228"/>
      <c r="ANX3" s="228"/>
      <c r="ANY3" s="228"/>
      <c r="ANZ3" s="228"/>
      <c r="AOA3" s="228"/>
      <c r="AOB3" s="228"/>
      <c r="AOC3" s="228"/>
      <c r="AOD3" s="228"/>
      <c r="AOE3" s="228"/>
      <c r="AOF3" s="228"/>
      <c r="AOG3" s="228"/>
      <c r="AOH3" s="228"/>
      <c r="AOI3" s="228"/>
      <c r="AOJ3" s="228"/>
      <c r="AOK3" s="228"/>
      <c r="AOL3" s="228"/>
      <c r="AOM3" s="228"/>
      <c r="AON3" s="228"/>
      <c r="AOO3" s="228"/>
      <c r="AOP3" s="228"/>
      <c r="AOQ3" s="228"/>
      <c r="AOR3" s="228"/>
      <c r="AOS3" s="228"/>
      <c r="AOT3" s="228"/>
      <c r="AOU3" s="228"/>
      <c r="AOV3" s="228"/>
      <c r="AOW3" s="228"/>
      <c r="AOX3" s="228"/>
      <c r="AOY3" s="228"/>
      <c r="AOZ3" s="228"/>
      <c r="APA3" s="228"/>
      <c r="APB3" s="228"/>
      <c r="APC3" s="228"/>
      <c r="APD3" s="228"/>
      <c r="APE3" s="228"/>
      <c r="APF3" s="228"/>
      <c r="APG3" s="228"/>
      <c r="APH3" s="228"/>
      <c r="API3" s="228"/>
      <c r="APJ3" s="228"/>
      <c r="APK3" s="228"/>
      <c r="APL3" s="228"/>
      <c r="APM3" s="228"/>
      <c r="APN3" s="228"/>
      <c r="APO3" s="228"/>
      <c r="APP3" s="228"/>
      <c r="APQ3" s="228"/>
      <c r="APR3" s="228"/>
      <c r="APS3" s="228"/>
      <c r="APT3" s="228"/>
      <c r="APU3" s="228"/>
      <c r="APV3" s="228"/>
      <c r="APW3" s="228"/>
      <c r="APX3" s="228"/>
      <c r="APY3" s="228"/>
      <c r="APZ3" s="228"/>
      <c r="AQA3" s="228"/>
      <c r="AQB3" s="228"/>
      <c r="AQC3" s="228"/>
      <c r="AQD3" s="228"/>
      <c r="AQE3" s="228"/>
      <c r="AQF3" s="228"/>
      <c r="AQG3" s="228"/>
      <c r="AQH3" s="228"/>
      <c r="AQI3" s="228"/>
      <c r="AQJ3" s="228"/>
      <c r="AQK3" s="228"/>
      <c r="AQL3" s="228"/>
      <c r="AQM3" s="228"/>
      <c r="AQN3" s="228"/>
      <c r="AQO3" s="228"/>
      <c r="AQP3" s="228"/>
      <c r="AQQ3" s="228"/>
      <c r="AQR3" s="228"/>
      <c r="AQS3" s="228"/>
      <c r="AQT3" s="228"/>
      <c r="AQU3" s="228"/>
      <c r="AQV3" s="228"/>
      <c r="AQW3" s="228"/>
      <c r="AQX3" s="228"/>
      <c r="AQY3" s="228"/>
      <c r="AQZ3" s="228"/>
      <c r="ARA3" s="228"/>
      <c r="ARB3" s="228"/>
      <c r="ARC3" s="228"/>
      <c r="ARD3" s="228"/>
      <c r="ARE3" s="228"/>
      <c r="ARF3" s="228"/>
      <c r="ARG3" s="228"/>
      <c r="ARH3" s="228"/>
      <c r="ARI3" s="228"/>
      <c r="ARJ3" s="228"/>
      <c r="ARK3" s="228"/>
      <c r="ARL3" s="228"/>
      <c r="ARM3" s="228"/>
      <c r="ARN3" s="228"/>
      <c r="ARO3" s="228"/>
      <c r="ARP3" s="228"/>
      <c r="ARQ3" s="228"/>
      <c r="ARR3" s="228"/>
      <c r="ARS3" s="228"/>
      <c r="ART3" s="228"/>
      <c r="ARU3" s="228"/>
      <c r="ARV3" s="228"/>
      <c r="ARW3" s="228"/>
      <c r="ARX3" s="228"/>
      <c r="ARY3" s="228"/>
      <c r="ARZ3" s="228"/>
      <c r="ASA3" s="228"/>
      <c r="ASB3" s="228"/>
      <c r="ASC3" s="228"/>
      <c r="ASD3" s="228"/>
      <c r="ASE3" s="228"/>
      <c r="ASF3" s="228"/>
      <c r="ASG3" s="228"/>
      <c r="ASH3" s="228"/>
      <c r="ASI3" s="228"/>
      <c r="ASJ3" s="228"/>
      <c r="ASK3" s="228"/>
      <c r="ASL3" s="228"/>
      <c r="ASM3" s="228"/>
      <c r="ASN3" s="228"/>
      <c r="ASO3" s="228"/>
      <c r="ASP3" s="228"/>
      <c r="ASQ3" s="228"/>
      <c r="ASR3" s="228"/>
      <c r="ASS3" s="228"/>
      <c r="AST3" s="228"/>
      <c r="ASU3" s="228"/>
      <c r="ASV3" s="228"/>
      <c r="ASW3" s="228"/>
      <c r="ASX3" s="228"/>
      <c r="ASY3" s="228"/>
      <c r="ASZ3" s="228"/>
      <c r="ATA3" s="228"/>
      <c r="ATB3" s="228"/>
      <c r="ATC3" s="228"/>
      <c r="ATD3" s="228"/>
      <c r="ATE3" s="228"/>
      <c r="ATF3" s="228"/>
      <c r="ATG3" s="228"/>
      <c r="ATH3" s="228"/>
      <c r="ATI3" s="228"/>
      <c r="ATJ3" s="228"/>
      <c r="ATK3" s="228"/>
      <c r="ATL3" s="228"/>
      <c r="ATM3" s="228"/>
      <c r="ATN3" s="228"/>
      <c r="ATO3" s="228"/>
      <c r="ATP3" s="228"/>
      <c r="ATQ3" s="228"/>
      <c r="ATR3" s="228"/>
      <c r="ATS3" s="228"/>
      <c r="ATT3" s="228"/>
      <c r="ATU3" s="228"/>
      <c r="ATV3" s="228"/>
      <c r="ATW3" s="228"/>
      <c r="ATX3" s="228"/>
      <c r="ATY3" s="228"/>
      <c r="ATZ3" s="228"/>
      <c r="AUA3" s="228"/>
      <c r="AUB3" s="228"/>
      <c r="AUC3" s="228"/>
      <c r="AUD3" s="228"/>
      <c r="AUE3" s="228"/>
      <c r="AUF3" s="228"/>
      <c r="AUG3" s="228"/>
      <c r="AUH3" s="228"/>
      <c r="AUI3" s="228"/>
      <c r="AUJ3" s="228"/>
      <c r="AUK3" s="228"/>
      <c r="AUL3" s="228"/>
      <c r="AUM3" s="228"/>
      <c r="AUN3" s="228"/>
      <c r="AUO3" s="228"/>
      <c r="AUP3" s="228"/>
      <c r="AUQ3" s="228"/>
      <c r="AUR3" s="228"/>
      <c r="AUS3" s="228"/>
      <c r="AUT3" s="228"/>
      <c r="AUU3" s="228"/>
      <c r="AUV3" s="228"/>
      <c r="AUW3" s="228"/>
      <c r="AUX3" s="228"/>
      <c r="AUY3" s="228"/>
      <c r="AUZ3" s="228"/>
      <c r="AVA3" s="228"/>
      <c r="AVB3" s="228"/>
      <c r="AVC3" s="228"/>
      <c r="AVD3" s="228"/>
      <c r="AVE3" s="228"/>
      <c r="AVF3" s="228"/>
      <c r="AVG3" s="228"/>
      <c r="AVH3" s="228"/>
      <c r="AVI3" s="228"/>
      <c r="AVJ3" s="228"/>
      <c r="AVK3" s="228"/>
      <c r="AVL3" s="228"/>
      <c r="AVM3" s="228"/>
      <c r="AVN3" s="228"/>
      <c r="AVO3" s="228"/>
      <c r="AVP3" s="228"/>
      <c r="AVQ3" s="228"/>
      <c r="AVR3" s="228"/>
      <c r="AVS3" s="228"/>
      <c r="AVT3" s="228"/>
      <c r="AVU3" s="228"/>
      <c r="AVV3" s="228"/>
      <c r="AVW3" s="228"/>
      <c r="AVX3" s="228"/>
      <c r="AVY3" s="228"/>
      <c r="AVZ3" s="228"/>
      <c r="AWA3" s="228"/>
      <c r="AWB3" s="228"/>
      <c r="AWC3" s="228"/>
      <c r="AWD3" s="228"/>
      <c r="AWE3" s="228"/>
      <c r="AWF3" s="228"/>
      <c r="AWG3" s="228"/>
      <c r="AWH3" s="228"/>
      <c r="AWI3" s="228"/>
      <c r="AWJ3" s="228"/>
      <c r="AWK3" s="228"/>
      <c r="AWL3" s="228"/>
      <c r="AWM3" s="228"/>
      <c r="AWN3" s="228"/>
      <c r="AWO3" s="228"/>
      <c r="AWP3" s="228"/>
      <c r="AWQ3" s="228"/>
      <c r="AWR3" s="228"/>
      <c r="AWS3" s="228"/>
      <c r="AWT3" s="228"/>
      <c r="AWU3" s="228"/>
      <c r="AWV3" s="228"/>
      <c r="AWW3" s="228"/>
      <c r="AWX3" s="228"/>
      <c r="AWY3" s="228"/>
      <c r="AWZ3" s="228"/>
      <c r="AXA3" s="228"/>
      <c r="AXB3" s="228"/>
      <c r="AXC3" s="228"/>
      <c r="AXD3" s="228"/>
      <c r="AXE3" s="228"/>
      <c r="AXF3" s="228"/>
      <c r="AXG3" s="228"/>
      <c r="AXH3" s="228"/>
      <c r="AXI3" s="228"/>
      <c r="AXJ3" s="228"/>
      <c r="AXK3" s="228"/>
      <c r="AXL3" s="228"/>
      <c r="AXM3" s="228"/>
      <c r="AXN3" s="228"/>
      <c r="AXO3" s="228"/>
      <c r="AXP3" s="228"/>
      <c r="AXQ3" s="228"/>
      <c r="AXR3" s="228"/>
      <c r="AXS3" s="228"/>
      <c r="AXT3" s="228"/>
      <c r="AXU3" s="228"/>
      <c r="AXV3" s="228"/>
      <c r="AXW3" s="228"/>
      <c r="AXX3" s="228"/>
      <c r="AXY3" s="228"/>
      <c r="AXZ3" s="228"/>
      <c r="AYA3" s="228"/>
      <c r="AYB3" s="228"/>
      <c r="AYC3" s="228"/>
      <c r="AYD3" s="228"/>
      <c r="AYE3" s="228"/>
      <c r="AYF3" s="228"/>
      <c r="AYG3" s="228"/>
      <c r="AYH3" s="228"/>
      <c r="AYI3" s="228"/>
      <c r="AYJ3" s="228"/>
      <c r="AYK3" s="228"/>
      <c r="AYL3" s="228"/>
      <c r="AYM3" s="228"/>
      <c r="AYN3" s="228"/>
      <c r="AYO3" s="228"/>
      <c r="AYP3" s="228"/>
      <c r="AYQ3" s="228"/>
      <c r="AYR3" s="228"/>
      <c r="AYS3" s="228"/>
      <c r="AYT3" s="228"/>
      <c r="AYU3" s="228"/>
      <c r="AYV3" s="228"/>
      <c r="AYW3" s="228"/>
      <c r="AYX3" s="228"/>
      <c r="AYY3" s="228"/>
      <c r="AYZ3" s="228"/>
      <c r="AZA3" s="228"/>
      <c r="AZB3" s="228"/>
      <c r="AZC3" s="228"/>
      <c r="AZD3" s="228"/>
      <c r="AZE3" s="228"/>
      <c r="AZF3" s="228"/>
      <c r="AZG3" s="228"/>
      <c r="AZH3" s="228"/>
      <c r="AZI3" s="228"/>
      <c r="AZJ3" s="228"/>
      <c r="AZK3" s="228"/>
      <c r="AZL3" s="228"/>
      <c r="AZM3" s="228"/>
      <c r="AZN3" s="228"/>
      <c r="AZO3" s="228"/>
      <c r="AZP3" s="228"/>
      <c r="AZQ3" s="228"/>
      <c r="AZR3" s="228"/>
      <c r="AZS3" s="228"/>
      <c r="AZT3" s="228"/>
      <c r="AZU3" s="228"/>
      <c r="AZV3" s="228"/>
      <c r="AZW3" s="228"/>
      <c r="AZX3" s="228"/>
      <c r="AZY3" s="228"/>
      <c r="AZZ3" s="228"/>
      <c r="BAA3" s="228"/>
      <c r="BAB3" s="228"/>
      <c r="BAC3" s="228"/>
      <c r="BAD3" s="228"/>
      <c r="BAE3" s="228"/>
      <c r="BAF3" s="228"/>
      <c r="BAG3" s="228"/>
      <c r="BAH3" s="228"/>
      <c r="BAI3" s="228"/>
      <c r="BAJ3" s="228"/>
      <c r="BAK3" s="228"/>
      <c r="BAL3" s="228"/>
      <c r="BAM3" s="228"/>
      <c r="BAN3" s="228"/>
      <c r="BAO3" s="228"/>
      <c r="BAP3" s="228"/>
      <c r="BAQ3" s="228"/>
      <c r="BAR3" s="228"/>
      <c r="BAS3" s="228"/>
      <c r="BAT3" s="228"/>
      <c r="BAU3" s="228"/>
      <c r="BAV3" s="228"/>
      <c r="BAW3" s="228"/>
      <c r="BAX3" s="228"/>
      <c r="BAY3" s="228"/>
      <c r="BAZ3" s="228"/>
      <c r="BBA3" s="228"/>
      <c r="BBB3" s="228"/>
      <c r="BBC3" s="228"/>
      <c r="BBD3" s="228"/>
      <c r="BBE3" s="228"/>
      <c r="BBF3" s="228"/>
      <c r="BBG3" s="228"/>
      <c r="BBH3" s="228"/>
      <c r="BBI3" s="228"/>
      <c r="BBJ3" s="228"/>
      <c r="BBK3" s="228"/>
      <c r="BBL3" s="228"/>
      <c r="BBM3" s="228"/>
      <c r="BBN3" s="228"/>
      <c r="BBO3" s="228"/>
      <c r="BBP3" s="228"/>
      <c r="BBQ3" s="228"/>
      <c r="BBR3" s="228"/>
      <c r="BBS3" s="228"/>
      <c r="BBT3" s="228"/>
      <c r="BBU3" s="228"/>
      <c r="BBV3" s="228"/>
      <c r="BBW3" s="228"/>
      <c r="BBX3" s="228"/>
      <c r="BBY3" s="228"/>
      <c r="BBZ3" s="228"/>
      <c r="BCA3" s="228"/>
      <c r="BCB3" s="228"/>
      <c r="BCC3" s="228"/>
      <c r="BCD3" s="228"/>
      <c r="BCE3" s="228"/>
      <c r="BCF3" s="228"/>
      <c r="BCG3" s="228"/>
      <c r="BCH3" s="228"/>
      <c r="BCI3" s="228"/>
      <c r="BCJ3" s="228"/>
      <c r="BCK3" s="228"/>
      <c r="BCL3" s="228"/>
      <c r="BCM3" s="228"/>
      <c r="BCN3" s="228"/>
      <c r="BCO3" s="228"/>
      <c r="BCP3" s="228"/>
      <c r="BCQ3" s="228"/>
      <c r="BCR3" s="228"/>
      <c r="BCS3" s="228"/>
      <c r="BCT3" s="228"/>
      <c r="BCU3" s="228"/>
      <c r="BCV3" s="228"/>
      <c r="BCW3" s="228"/>
      <c r="BCX3" s="228"/>
      <c r="BCY3" s="228"/>
      <c r="BCZ3" s="228"/>
      <c r="BDA3" s="228"/>
      <c r="BDB3" s="228"/>
      <c r="BDC3" s="228"/>
      <c r="BDD3" s="228"/>
      <c r="BDE3" s="228"/>
      <c r="BDF3" s="228"/>
      <c r="BDG3" s="228"/>
      <c r="BDH3" s="228"/>
      <c r="BDI3" s="228"/>
      <c r="BDJ3" s="228"/>
      <c r="BDK3" s="228"/>
      <c r="BDL3" s="228"/>
      <c r="BDM3" s="228"/>
      <c r="BDN3" s="228"/>
      <c r="BDO3" s="228"/>
      <c r="BDP3" s="228"/>
      <c r="BDQ3" s="228"/>
      <c r="BDR3" s="228"/>
      <c r="BDS3" s="228"/>
      <c r="BDT3" s="228"/>
      <c r="BDU3" s="228"/>
      <c r="BDV3" s="228"/>
      <c r="BDW3" s="228"/>
      <c r="BDX3" s="228"/>
      <c r="BDY3" s="228"/>
      <c r="BDZ3" s="228"/>
      <c r="BEA3" s="228"/>
      <c r="BEB3" s="228"/>
      <c r="BEC3" s="228"/>
      <c r="BED3" s="228"/>
      <c r="BEE3" s="228"/>
      <c r="BEF3" s="228"/>
      <c r="BEG3" s="228"/>
      <c r="BEH3" s="228"/>
      <c r="BEI3" s="228"/>
      <c r="BEJ3" s="228"/>
      <c r="BEK3" s="228"/>
      <c r="BEL3" s="228"/>
      <c r="BEM3" s="228"/>
      <c r="BEN3" s="228"/>
      <c r="BEO3" s="228"/>
      <c r="BEP3" s="228"/>
      <c r="BEQ3" s="228"/>
      <c r="BER3" s="228"/>
      <c r="BES3" s="228"/>
      <c r="BET3" s="228"/>
      <c r="BEU3" s="228"/>
      <c r="BEV3" s="228"/>
      <c r="BEW3" s="228"/>
      <c r="BEX3" s="228"/>
      <c r="BEY3" s="228"/>
      <c r="BEZ3" s="228"/>
      <c r="BFA3" s="228"/>
      <c r="BFB3" s="228"/>
      <c r="BFC3" s="228"/>
      <c r="BFD3" s="228"/>
      <c r="BFE3" s="228"/>
      <c r="BFF3" s="228"/>
      <c r="BFG3" s="228"/>
      <c r="BFH3" s="228"/>
      <c r="BFI3" s="228"/>
      <c r="BFJ3" s="228"/>
      <c r="BFK3" s="228"/>
      <c r="BFL3" s="228"/>
      <c r="BFM3" s="228"/>
      <c r="BFN3" s="228"/>
      <c r="BFO3" s="228"/>
      <c r="BFP3" s="228"/>
      <c r="BFQ3" s="228"/>
      <c r="BFR3" s="228"/>
      <c r="BFS3" s="228"/>
      <c r="BFT3" s="228"/>
      <c r="BFU3" s="228"/>
      <c r="BFV3" s="228"/>
      <c r="BFW3" s="228"/>
      <c r="BFX3" s="228"/>
      <c r="BFY3" s="228"/>
      <c r="BFZ3" s="228"/>
      <c r="BGA3" s="228"/>
      <c r="BGB3" s="228"/>
      <c r="BGC3" s="228"/>
      <c r="BGD3" s="228"/>
      <c r="BGE3" s="228"/>
      <c r="BGF3" s="228"/>
      <c r="BGG3" s="228"/>
      <c r="BGH3" s="228"/>
      <c r="BGI3" s="228"/>
      <c r="BGJ3" s="228"/>
      <c r="BGK3" s="228"/>
      <c r="BGL3" s="228"/>
      <c r="BGM3" s="228"/>
      <c r="BGN3" s="228"/>
      <c r="BGO3" s="228"/>
      <c r="BGP3" s="228"/>
      <c r="BGQ3" s="228"/>
      <c r="BGR3" s="228"/>
      <c r="BGS3" s="228"/>
      <c r="BGT3" s="228"/>
      <c r="BGU3" s="228"/>
      <c r="BGV3" s="228"/>
      <c r="BGW3" s="228"/>
      <c r="BGX3" s="228"/>
      <c r="BGY3" s="228"/>
      <c r="BGZ3" s="228"/>
      <c r="BHA3" s="228"/>
      <c r="BHB3" s="228"/>
      <c r="BHC3" s="228"/>
      <c r="BHD3" s="228"/>
      <c r="BHE3" s="228"/>
      <c r="BHF3" s="228"/>
      <c r="BHG3" s="228"/>
      <c r="BHH3" s="228"/>
      <c r="BHI3" s="228"/>
      <c r="BHJ3" s="228"/>
      <c r="BHK3" s="228"/>
      <c r="BHL3" s="228"/>
      <c r="BHM3" s="228"/>
      <c r="BHN3" s="228"/>
      <c r="BHO3" s="228"/>
      <c r="BHP3" s="228"/>
      <c r="BHQ3" s="228"/>
      <c r="BHR3" s="228"/>
      <c r="BHS3" s="228"/>
      <c r="BHT3" s="228"/>
      <c r="BHU3" s="228"/>
      <c r="BHV3" s="228"/>
      <c r="BHW3" s="228"/>
      <c r="BHX3" s="228"/>
      <c r="BHY3" s="228"/>
      <c r="BHZ3" s="228"/>
      <c r="BIA3" s="228"/>
      <c r="BIB3" s="228"/>
      <c r="BIC3" s="228"/>
      <c r="BID3" s="228"/>
      <c r="BIE3" s="228"/>
      <c r="BIF3" s="228"/>
      <c r="BIG3" s="228"/>
      <c r="BIH3" s="228"/>
      <c r="BII3" s="228"/>
      <c r="BIJ3" s="228"/>
      <c r="BIK3" s="228"/>
      <c r="BIL3" s="228"/>
      <c r="BIM3" s="228"/>
      <c r="BIN3" s="228"/>
      <c r="BIO3" s="228"/>
      <c r="BIP3" s="228"/>
      <c r="BIQ3" s="228"/>
      <c r="BIR3" s="228"/>
      <c r="BIS3" s="228"/>
      <c r="BIT3" s="228"/>
      <c r="BIU3" s="228"/>
      <c r="BIV3" s="228"/>
      <c r="BIW3" s="228"/>
      <c r="BIX3" s="228"/>
      <c r="BIY3" s="228"/>
      <c r="BIZ3" s="228"/>
      <c r="BJA3" s="228"/>
      <c r="BJB3" s="228"/>
      <c r="BJC3" s="228"/>
      <c r="BJD3" s="228"/>
      <c r="BJE3" s="228"/>
      <c r="BJF3" s="228"/>
      <c r="BJG3" s="228"/>
      <c r="BJH3" s="228"/>
      <c r="BJI3" s="228"/>
      <c r="BJJ3" s="228"/>
      <c r="BJK3" s="228"/>
      <c r="BJL3" s="228"/>
      <c r="BJM3" s="228"/>
      <c r="BJN3" s="228"/>
      <c r="BJO3" s="228"/>
      <c r="BJP3" s="228"/>
      <c r="BJQ3" s="228"/>
      <c r="BJR3" s="228"/>
      <c r="BJS3" s="228"/>
      <c r="BJT3" s="228"/>
      <c r="BJU3" s="228"/>
      <c r="BJV3" s="228"/>
      <c r="BJW3" s="228"/>
      <c r="BJX3" s="228"/>
      <c r="BJY3" s="228"/>
      <c r="BJZ3" s="228"/>
      <c r="BKA3" s="228"/>
      <c r="BKB3" s="228"/>
      <c r="BKC3" s="228"/>
      <c r="BKD3" s="228"/>
      <c r="BKE3" s="228"/>
      <c r="BKF3" s="228"/>
      <c r="BKG3" s="228"/>
      <c r="BKH3" s="228"/>
      <c r="BKI3" s="228"/>
      <c r="BKJ3" s="228"/>
      <c r="BKK3" s="228"/>
      <c r="BKL3" s="228"/>
      <c r="BKM3" s="228"/>
      <c r="BKN3" s="228"/>
      <c r="BKO3" s="228"/>
      <c r="BKP3" s="228"/>
      <c r="BKQ3" s="228"/>
      <c r="BKR3" s="228"/>
      <c r="BKS3" s="228"/>
      <c r="BKT3" s="228"/>
      <c r="BKU3" s="228"/>
      <c r="BKV3" s="228"/>
      <c r="BKW3" s="228"/>
      <c r="BKX3" s="228"/>
      <c r="BKY3" s="228"/>
      <c r="BKZ3" s="228"/>
      <c r="BLA3" s="228"/>
      <c r="BLB3" s="228"/>
      <c r="BLC3" s="228"/>
      <c r="BLD3" s="228"/>
      <c r="BLE3" s="228"/>
      <c r="BLF3" s="228"/>
      <c r="BLG3" s="228"/>
      <c r="BLH3" s="228"/>
      <c r="BLI3" s="228"/>
      <c r="BLJ3" s="228"/>
      <c r="BLK3" s="228"/>
      <c r="BLL3" s="228"/>
      <c r="BLM3" s="228"/>
      <c r="BLN3" s="228"/>
      <c r="BLO3" s="228"/>
      <c r="BLP3" s="228"/>
      <c r="BLQ3" s="228"/>
      <c r="BLR3" s="228"/>
      <c r="BLS3" s="228"/>
      <c r="BLT3" s="228"/>
      <c r="BLU3" s="228"/>
      <c r="BLV3" s="228"/>
      <c r="BLW3" s="228"/>
      <c r="BLX3" s="228"/>
      <c r="BLY3" s="228"/>
      <c r="BLZ3" s="228"/>
      <c r="BMA3" s="228"/>
      <c r="BMB3" s="228"/>
      <c r="BMC3" s="228"/>
      <c r="BMD3" s="228"/>
      <c r="BME3" s="228"/>
      <c r="BMF3" s="228"/>
      <c r="BMG3" s="228"/>
      <c r="BMH3" s="228"/>
      <c r="BMI3" s="228"/>
      <c r="BMJ3" s="228"/>
      <c r="BMK3" s="228"/>
      <c r="BML3" s="228"/>
      <c r="BMM3" s="228"/>
      <c r="BMN3" s="228"/>
      <c r="BMO3" s="228"/>
      <c r="BMP3" s="228"/>
      <c r="BMQ3" s="228"/>
      <c r="BMR3" s="228"/>
      <c r="BMS3" s="228"/>
      <c r="BMT3" s="228"/>
      <c r="BMU3" s="228"/>
      <c r="BMV3" s="228"/>
      <c r="BMW3" s="228"/>
      <c r="BMX3" s="228"/>
      <c r="BMY3" s="228"/>
      <c r="BMZ3" s="228"/>
      <c r="BNA3" s="228"/>
      <c r="BNB3" s="228"/>
      <c r="BNC3" s="228"/>
      <c r="BND3" s="228"/>
      <c r="BNE3" s="228"/>
      <c r="BNF3" s="228"/>
      <c r="BNG3" s="228"/>
      <c r="BNH3" s="228"/>
      <c r="BNI3" s="228"/>
      <c r="BNJ3" s="228"/>
      <c r="BNK3" s="228"/>
      <c r="BNL3" s="228"/>
      <c r="BNM3" s="228"/>
      <c r="BNN3" s="228"/>
      <c r="BNO3" s="228"/>
      <c r="BNP3" s="228"/>
      <c r="BNQ3" s="228"/>
      <c r="BNR3" s="228"/>
      <c r="BNS3" s="228"/>
      <c r="BNT3" s="228"/>
      <c r="BNU3" s="228"/>
      <c r="BNV3" s="228"/>
      <c r="BNW3" s="228"/>
      <c r="BNX3" s="228"/>
      <c r="BNY3" s="228"/>
      <c r="BNZ3" s="228"/>
      <c r="BOA3" s="228"/>
      <c r="BOB3" s="228"/>
      <c r="BOC3" s="228"/>
      <c r="BOD3" s="228"/>
      <c r="BOE3" s="228"/>
      <c r="BOF3" s="228"/>
      <c r="BOG3" s="228"/>
      <c r="BOH3" s="228"/>
      <c r="BOI3" s="228"/>
      <c r="BOJ3" s="228"/>
      <c r="BOK3" s="228"/>
      <c r="BOL3" s="228"/>
      <c r="BOM3" s="228"/>
      <c r="BON3" s="228"/>
      <c r="BOO3" s="228"/>
      <c r="BOP3" s="228"/>
      <c r="BOQ3" s="228"/>
      <c r="BOR3" s="228"/>
      <c r="BOS3" s="228"/>
      <c r="BOT3" s="228"/>
      <c r="BOU3" s="228"/>
      <c r="BOV3" s="228"/>
      <c r="BOW3" s="228"/>
      <c r="BOX3" s="228"/>
      <c r="BOY3" s="228"/>
      <c r="BOZ3" s="228"/>
      <c r="BPA3" s="228"/>
      <c r="BPB3" s="228"/>
      <c r="BPC3" s="228"/>
      <c r="BPD3" s="228"/>
      <c r="BPE3" s="228"/>
      <c r="BPF3" s="228"/>
      <c r="BPG3" s="228"/>
      <c r="BPH3" s="228"/>
      <c r="BPI3" s="228"/>
      <c r="BPJ3" s="228"/>
      <c r="BPK3" s="228"/>
      <c r="BPL3" s="228"/>
      <c r="BPM3" s="228"/>
      <c r="BPN3" s="228"/>
      <c r="BPO3" s="228"/>
      <c r="BPP3" s="228"/>
      <c r="BPQ3" s="228"/>
      <c r="BPR3" s="228"/>
      <c r="BPS3" s="228"/>
      <c r="BPT3" s="228"/>
      <c r="BPU3" s="228"/>
      <c r="BPV3" s="228"/>
      <c r="BPW3" s="228"/>
      <c r="BPX3" s="228"/>
      <c r="BPY3" s="228"/>
      <c r="BPZ3" s="228"/>
      <c r="BQA3" s="228"/>
      <c r="BQB3" s="228"/>
      <c r="BQC3" s="228"/>
      <c r="BQD3" s="228"/>
      <c r="BQE3" s="228"/>
      <c r="BQF3" s="228"/>
      <c r="BQG3" s="228"/>
      <c r="BQH3" s="228"/>
      <c r="BQI3" s="228"/>
      <c r="BQJ3" s="228"/>
      <c r="BQK3" s="228"/>
      <c r="BQL3" s="228"/>
      <c r="BQM3" s="228"/>
      <c r="BQN3" s="228"/>
      <c r="BQO3" s="228"/>
      <c r="BQP3" s="228"/>
      <c r="BQQ3" s="228"/>
      <c r="BQR3" s="228"/>
      <c r="BQS3" s="228"/>
      <c r="BQT3" s="228"/>
      <c r="BQU3" s="228"/>
      <c r="BQV3" s="228"/>
      <c r="BQW3" s="228"/>
      <c r="BQX3" s="228"/>
      <c r="BQY3" s="228"/>
      <c r="BQZ3" s="228"/>
      <c r="BRA3" s="228"/>
      <c r="BRB3" s="228"/>
      <c r="BRC3" s="228"/>
      <c r="BRD3" s="228"/>
      <c r="BRE3" s="228"/>
      <c r="BRF3" s="228"/>
      <c r="BRG3" s="228"/>
      <c r="BRH3" s="228"/>
      <c r="BRI3" s="228"/>
      <c r="BRJ3" s="228"/>
      <c r="BRK3" s="228"/>
      <c r="BRL3" s="228"/>
      <c r="BRM3" s="228"/>
      <c r="BRN3" s="228"/>
      <c r="BRO3" s="228"/>
      <c r="BRP3" s="228"/>
      <c r="BRQ3" s="228"/>
      <c r="BRR3" s="228"/>
      <c r="BRS3" s="228"/>
      <c r="BRT3" s="228"/>
      <c r="BRU3" s="228"/>
      <c r="BRV3" s="228"/>
      <c r="BRW3" s="228"/>
      <c r="BRX3" s="228"/>
      <c r="BRY3" s="228"/>
      <c r="BRZ3" s="228"/>
      <c r="BSA3" s="228"/>
      <c r="BSB3" s="228"/>
      <c r="BSC3" s="228"/>
      <c r="BSD3" s="228"/>
      <c r="BSE3" s="228"/>
      <c r="BSF3" s="228"/>
      <c r="BSG3" s="228"/>
      <c r="BSH3" s="228"/>
      <c r="BSI3" s="228"/>
      <c r="BSJ3" s="228"/>
      <c r="BSK3" s="228"/>
      <c r="BSL3" s="228"/>
      <c r="BSM3" s="228"/>
      <c r="BSN3" s="228"/>
      <c r="BSO3" s="228"/>
      <c r="BSP3" s="228"/>
      <c r="BSQ3" s="228"/>
      <c r="BSR3" s="228"/>
      <c r="BSS3" s="228"/>
      <c r="BST3" s="228"/>
      <c r="BSU3" s="228"/>
      <c r="BSV3" s="228"/>
      <c r="BSW3" s="228"/>
      <c r="BSX3" s="228"/>
      <c r="BSY3" s="228"/>
      <c r="BSZ3" s="228"/>
      <c r="BTA3" s="228"/>
      <c r="BTB3" s="228"/>
      <c r="BTC3" s="228"/>
      <c r="BTD3" s="228"/>
      <c r="BTE3" s="228"/>
      <c r="BTF3" s="228"/>
      <c r="BTG3" s="228"/>
      <c r="BTH3" s="228"/>
      <c r="BTI3" s="228"/>
      <c r="BTJ3" s="228"/>
      <c r="BTK3" s="228"/>
      <c r="BTL3" s="228"/>
      <c r="BTM3" s="228"/>
      <c r="BTN3" s="228"/>
      <c r="BTO3" s="228"/>
      <c r="BTP3" s="228"/>
      <c r="BTQ3" s="228"/>
      <c r="BTR3" s="228"/>
      <c r="BTS3" s="228"/>
      <c r="BTT3" s="228"/>
      <c r="BTU3" s="228"/>
      <c r="BTV3" s="228"/>
      <c r="BTW3" s="228"/>
      <c r="BTX3" s="228"/>
      <c r="BTY3" s="228"/>
      <c r="BTZ3" s="228"/>
      <c r="BUA3" s="228"/>
      <c r="BUB3" s="228"/>
      <c r="BUC3" s="228"/>
      <c r="BUD3" s="228"/>
      <c r="BUE3" s="228"/>
      <c r="BUF3" s="228"/>
      <c r="BUG3" s="228"/>
      <c r="BUH3" s="228"/>
      <c r="BUI3" s="228"/>
      <c r="BUJ3" s="228"/>
      <c r="BUK3" s="228"/>
      <c r="BUL3" s="228"/>
      <c r="BUM3" s="228"/>
      <c r="BUN3" s="228"/>
      <c r="BUO3" s="228"/>
      <c r="BUP3" s="228"/>
      <c r="BUQ3" s="228"/>
      <c r="BUR3" s="228"/>
      <c r="BUS3" s="228"/>
      <c r="BUT3" s="228"/>
      <c r="BUU3" s="228"/>
      <c r="BUV3" s="228"/>
      <c r="BUW3" s="228"/>
      <c r="BUX3" s="228"/>
      <c r="BUY3" s="228"/>
      <c r="BUZ3" s="228"/>
      <c r="BVA3" s="228"/>
      <c r="BVB3" s="228"/>
      <c r="BVC3" s="228"/>
      <c r="BVD3" s="228"/>
      <c r="BVE3" s="228"/>
      <c r="BVF3" s="228"/>
      <c r="BVG3" s="228"/>
      <c r="BVH3" s="228"/>
      <c r="BVI3" s="228"/>
      <c r="BVJ3" s="228"/>
      <c r="BVK3" s="228"/>
      <c r="BVL3" s="228"/>
      <c r="BVM3" s="228"/>
      <c r="BVN3" s="228"/>
      <c r="BVO3" s="228"/>
      <c r="BVP3" s="228"/>
      <c r="BVQ3" s="228"/>
      <c r="BVR3" s="228"/>
      <c r="BVS3" s="228"/>
      <c r="BVT3" s="228"/>
      <c r="BVU3" s="228"/>
      <c r="BVV3" s="228"/>
      <c r="BVW3" s="228"/>
      <c r="BVX3" s="228"/>
      <c r="BVY3" s="228"/>
      <c r="BVZ3" s="228"/>
      <c r="BWA3" s="228"/>
      <c r="BWB3" s="228"/>
      <c r="BWC3" s="228"/>
      <c r="BWD3" s="228"/>
      <c r="BWE3" s="228"/>
      <c r="BWF3" s="228"/>
      <c r="BWG3" s="228"/>
      <c r="BWH3" s="228"/>
      <c r="BWI3" s="228"/>
      <c r="BWJ3" s="228"/>
      <c r="BWK3" s="228"/>
      <c r="BWL3" s="228"/>
      <c r="BWM3" s="228"/>
      <c r="BWN3" s="228"/>
      <c r="BWO3" s="228"/>
      <c r="BWP3" s="228"/>
      <c r="BWQ3" s="228"/>
      <c r="BWR3" s="228"/>
      <c r="BWS3" s="228"/>
      <c r="BWT3" s="228"/>
      <c r="BWU3" s="228"/>
      <c r="BWV3" s="228"/>
      <c r="BWW3" s="228"/>
      <c r="BWX3" s="228"/>
      <c r="BWY3" s="228"/>
      <c r="BWZ3" s="228"/>
      <c r="BXA3" s="228"/>
      <c r="BXB3" s="228"/>
      <c r="BXC3" s="228"/>
      <c r="BXD3" s="228"/>
      <c r="BXE3" s="228"/>
      <c r="BXF3" s="228"/>
      <c r="BXG3" s="228"/>
      <c r="BXH3" s="228"/>
      <c r="BXI3" s="228"/>
      <c r="BXJ3" s="228"/>
      <c r="BXK3" s="228"/>
      <c r="BXL3" s="228"/>
      <c r="BXM3" s="228"/>
      <c r="BXN3" s="228"/>
      <c r="BXO3" s="228"/>
      <c r="BXP3" s="228"/>
      <c r="BXQ3" s="228"/>
      <c r="BXR3" s="228"/>
      <c r="BXS3" s="228"/>
      <c r="BXT3" s="228"/>
      <c r="BXU3" s="228"/>
      <c r="BXV3" s="228"/>
      <c r="BXW3" s="228"/>
      <c r="BXX3" s="228"/>
      <c r="BXY3" s="228"/>
      <c r="BXZ3" s="228"/>
      <c r="BYA3" s="228"/>
      <c r="BYB3" s="228"/>
      <c r="BYC3" s="228"/>
      <c r="BYD3" s="228"/>
      <c r="BYE3" s="228"/>
      <c r="BYF3" s="228"/>
      <c r="BYG3" s="228"/>
      <c r="BYH3" s="228"/>
      <c r="BYI3" s="228"/>
      <c r="BYJ3" s="228"/>
      <c r="BYK3" s="228"/>
      <c r="BYL3" s="228"/>
      <c r="BYM3" s="228"/>
      <c r="BYN3" s="228"/>
      <c r="BYO3" s="228"/>
      <c r="BYP3" s="228"/>
      <c r="BYQ3" s="228"/>
      <c r="BYR3" s="228"/>
      <c r="BYS3" s="228"/>
      <c r="BYT3" s="228"/>
      <c r="BYU3" s="228"/>
      <c r="BYV3" s="228"/>
      <c r="BYW3" s="228"/>
      <c r="BYX3" s="228"/>
      <c r="BYY3" s="228"/>
      <c r="BYZ3" s="228"/>
      <c r="BZA3" s="228"/>
      <c r="BZB3" s="228"/>
      <c r="BZC3" s="228"/>
      <c r="BZD3" s="228"/>
      <c r="BZE3" s="228"/>
      <c r="BZF3" s="228"/>
      <c r="BZG3" s="228"/>
      <c r="BZH3" s="228"/>
      <c r="BZI3" s="228"/>
      <c r="BZJ3" s="228"/>
      <c r="BZK3" s="228"/>
      <c r="BZL3" s="228"/>
      <c r="BZM3" s="228"/>
      <c r="BZN3" s="228"/>
      <c r="BZO3" s="228"/>
      <c r="BZP3" s="228"/>
      <c r="BZQ3" s="228"/>
      <c r="BZR3" s="228"/>
      <c r="BZS3" s="228"/>
      <c r="BZT3" s="228"/>
      <c r="BZU3" s="228"/>
      <c r="BZV3" s="228"/>
      <c r="BZW3" s="228"/>
      <c r="BZX3" s="228"/>
      <c r="BZY3" s="228"/>
      <c r="BZZ3" s="228"/>
      <c r="CAA3" s="228"/>
      <c r="CAB3" s="228"/>
      <c r="CAC3" s="228"/>
      <c r="CAD3" s="228"/>
      <c r="CAE3" s="228"/>
      <c r="CAF3" s="228"/>
      <c r="CAG3" s="228"/>
      <c r="CAH3" s="228"/>
      <c r="CAI3" s="228"/>
      <c r="CAJ3" s="228"/>
      <c r="CAK3" s="228"/>
      <c r="CAL3" s="228"/>
      <c r="CAM3" s="228"/>
      <c r="CAN3" s="228"/>
      <c r="CAO3" s="228"/>
      <c r="CAP3" s="228"/>
      <c r="CAQ3" s="228"/>
      <c r="CAR3" s="228"/>
      <c r="CAS3" s="228"/>
      <c r="CAT3" s="228"/>
      <c r="CAU3" s="228"/>
      <c r="CAV3" s="228"/>
      <c r="CAW3" s="228"/>
      <c r="CAX3" s="228"/>
      <c r="CAY3" s="228"/>
      <c r="CAZ3" s="228"/>
      <c r="CBA3" s="228"/>
      <c r="CBB3" s="228"/>
      <c r="CBC3" s="228"/>
      <c r="CBD3" s="228"/>
      <c r="CBE3" s="228"/>
      <c r="CBF3" s="228"/>
      <c r="CBG3" s="228"/>
      <c r="CBH3" s="228"/>
      <c r="CBI3" s="228"/>
      <c r="CBJ3" s="228"/>
      <c r="CBK3" s="228"/>
      <c r="CBL3" s="228"/>
      <c r="CBM3" s="228"/>
      <c r="CBN3" s="228"/>
      <c r="CBO3" s="228"/>
      <c r="CBP3" s="228"/>
      <c r="CBQ3" s="228"/>
      <c r="CBR3" s="228"/>
      <c r="CBS3" s="228"/>
      <c r="CBT3" s="228"/>
      <c r="CBU3" s="228"/>
      <c r="CBV3" s="228"/>
      <c r="CBW3" s="228"/>
      <c r="CBX3" s="228"/>
      <c r="CBY3" s="228"/>
      <c r="CBZ3" s="228"/>
      <c r="CCA3" s="228"/>
      <c r="CCB3" s="228"/>
      <c r="CCC3" s="228"/>
      <c r="CCD3" s="228"/>
      <c r="CCE3" s="228"/>
      <c r="CCF3" s="228"/>
      <c r="CCG3" s="228"/>
      <c r="CCH3" s="228"/>
      <c r="CCI3" s="228"/>
      <c r="CCJ3" s="228"/>
      <c r="CCK3" s="228"/>
      <c r="CCL3" s="228"/>
      <c r="CCM3" s="228"/>
      <c r="CCN3" s="228"/>
      <c r="CCO3" s="228"/>
      <c r="CCP3" s="228"/>
      <c r="CCQ3" s="228"/>
      <c r="CCR3" s="228"/>
      <c r="CCS3" s="228"/>
      <c r="CCT3" s="228"/>
      <c r="CCU3" s="228"/>
      <c r="CCV3" s="228"/>
      <c r="CCW3" s="228"/>
      <c r="CCX3" s="228"/>
      <c r="CCY3" s="228"/>
      <c r="CCZ3" s="228"/>
      <c r="CDA3" s="228"/>
      <c r="CDB3" s="228"/>
      <c r="CDC3" s="228"/>
      <c r="CDD3" s="228"/>
      <c r="CDE3" s="228"/>
      <c r="CDF3" s="228"/>
      <c r="CDG3" s="228"/>
      <c r="CDH3" s="228"/>
      <c r="CDI3" s="228"/>
      <c r="CDJ3" s="228"/>
      <c r="CDK3" s="228"/>
      <c r="CDL3" s="228"/>
      <c r="CDM3" s="228"/>
      <c r="CDN3" s="228"/>
      <c r="CDO3" s="228"/>
      <c r="CDP3" s="228"/>
      <c r="CDQ3" s="228"/>
      <c r="CDR3" s="228"/>
      <c r="CDS3" s="228"/>
      <c r="CDT3" s="228"/>
      <c r="CDU3" s="228"/>
      <c r="CDV3" s="228"/>
      <c r="CDW3" s="228"/>
      <c r="CDX3" s="228"/>
      <c r="CDY3" s="228"/>
      <c r="CDZ3" s="228"/>
      <c r="CEA3" s="228"/>
      <c r="CEB3" s="228"/>
      <c r="CEC3" s="228"/>
      <c r="CED3" s="228"/>
      <c r="CEE3" s="228"/>
      <c r="CEF3" s="228"/>
      <c r="CEG3" s="228"/>
      <c r="CEH3" s="228"/>
      <c r="CEI3" s="228"/>
      <c r="CEJ3" s="228"/>
      <c r="CEK3" s="228"/>
      <c r="CEL3" s="228"/>
      <c r="CEM3" s="228"/>
      <c r="CEN3" s="228"/>
      <c r="CEO3" s="228"/>
      <c r="CEP3" s="228"/>
      <c r="CEQ3" s="228"/>
      <c r="CER3" s="228"/>
      <c r="CES3" s="228"/>
      <c r="CET3" s="228"/>
      <c r="CEU3" s="228"/>
      <c r="CEV3" s="228"/>
      <c r="CEW3" s="228"/>
      <c r="CEX3" s="228"/>
      <c r="CEY3" s="228"/>
      <c r="CEZ3" s="228"/>
      <c r="CFA3" s="228"/>
      <c r="CFB3" s="228"/>
      <c r="CFC3" s="228"/>
      <c r="CFD3" s="228"/>
      <c r="CFE3" s="228"/>
      <c r="CFF3" s="228"/>
      <c r="CFG3" s="228"/>
      <c r="CFH3" s="228"/>
      <c r="CFI3" s="228"/>
      <c r="CFJ3" s="228"/>
      <c r="CFK3" s="228"/>
      <c r="CFL3" s="228"/>
      <c r="CFM3" s="228"/>
      <c r="CFN3" s="228"/>
      <c r="CFO3" s="228"/>
      <c r="CFP3" s="228"/>
      <c r="CFQ3" s="228"/>
      <c r="CFR3" s="228"/>
      <c r="CFS3" s="228"/>
      <c r="CFT3" s="228"/>
      <c r="CFU3" s="228"/>
      <c r="CFV3" s="228"/>
      <c r="CFW3" s="228"/>
      <c r="CFX3" s="228"/>
      <c r="CFY3" s="228"/>
      <c r="CFZ3" s="228"/>
      <c r="CGA3" s="228"/>
      <c r="CGB3" s="228"/>
      <c r="CGC3" s="228"/>
      <c r="CGD3" s="228"/>
      <c r="CGE3" s="228"/>
      <c r="CGF3" s="228"/>
      <c r="CGG3" s="228"/>
      <c r="CGH3" s="228"/>
      <c r="CGI3" s="228"/>
      <c r="CGJ3" s="228"/>
      <c r="CGK3" s="228"/>
      <c r="CGL3" s="228"/>
      <c r="CGM3" s="228"/>
      <c r="CGN3" s="228"/>
      <c r="CGO3" s="228"/>
      <c r="CGP3" s="228"/>
      <c r="CGQ3" s="228"/>
      <c r="CGR3" s="228"/>
      <c r="CGS3" s="228"/>
      <c r="CGT3" s="228"/>
      <c r="CGU3" s="228"/>
      <c r="CGV3" s="228"/>
      <c r="CGW3" s="228"/>
      <c r="CGX3" s="228"/>
      <c r="CGY3" s="228"/>
      <c r="CGZ3" s="228"/>
      <c r="CHA3" s="228"/>
      <c r="CHB3" s="228"/>
      <c r="CHC3" s="228"/>
      <c r="CHD3" s="228"/>
      <c r="CHE3" s="228"/>
      <c r="CHF3" s="228"/>
      <c r="CHG3" s="228"/>
      <c r="CHH3" s="228"/>
      <c r="CHI3" s="228"/>
      <c r="CHJ3" s="228"/>
      <c r="CHK3" s="228"/>
      <c r="CHL3" s="228"/>
      <c r="CHM3" s="228"/>
      <c r="CHN3" s="228"/>
      <c r="CHO3" s="228"/>
      <c r="CHP3" s="228"/>
      <c r="CHQ3" s="228"/>
      <c r="CHR3" s="228"/>
      <c r="CHS3" s="228"/>
      <c r="CHT3" s="228"/>
      <c r="CHU3" s="228"/>
      <c r="CHV3" s="228"/>
      <c r="CHW3" s="228"/>
      <c r="CHX3" s="228"/>
      <c r="CHY3" s="228"/>
      <c r="CHZ3" s="228"/>
      <c r="CIA3" s="228"/>
      <c r="CIB3" s="228"/>
      <c r="CIC3" s="228"/>
      <c r="CID3" s="228"/>
      <c r="CIE3" s="228"/>
      <c r="CIF3" s="228"/>
      <c r="CIG3" s="228"/>
      <c r="CIH3" s="228"/>
      <c r="CII3" s="228"/>
      <c r="CIJ3" s="228"/>
      <c r="CIK3" s="228"/>
      <c r="CIL3" s="228"/>
      <c r="CIM3" s="228"/>
      <c r="CIN3" s="228"/>
      <c r="CIO3" s="228"/>
      <c r="CIP3" s="228"/>
      <c r="CIQ3" s="228"/>
      <c r="CIR3" s="228"/>
      <c r="CIS3" s="228"/>
      <c r="CIT3" s="228"/>
      <c r="CIU3" s="228"/>
      <c r="CIV3" s="228"/>
      <c r="CIW3" s="228"/>
      <c r="CIX3" s="228"/>
      <c r="CIY3" s="228"/>
      <c r="CIZ3" s="228"/>
      <c r="CJA3" s="228"/>
      <c r="CJB3" s="228"/>
      <c r="CJC3" s="228"/>
      <c r="CJD3" s="228"/>
      <c r="CJE3" s="228"/>
      <c r="CJF3" s="228"/>
      <c r="CJG3" s="228"/>
      <c r="CJH3" s="228"/>
      <c r="CJI3" s="228"/>
      <c r="CJJ3" s="228"/>
      <c r="CJK3" s="228"/>
      <c r="CJL3" s="228"/>
      <c r="CJM3" s="228"/>
      <c r="CJN3" s="228"/>
      <c r="CJO3" s="228"/>
      <c r="CJP3" s="228"/>
      <c r="CJQ3" s="228"/>
      <c r="CJR3" s="228"/>
      <c r="CJS3" s="228"/>
      <c r="CJT3" s="228"/>
      <c r="CJU3" s="228"/>
      <c r="CJV3" s="228"/>
      <c r="CJW3" s="228"/>
      <c r="CJX3" s="228"/>
      <c r="CJY3" s="228"/>
      <c r="CJZ3" s="228"/>
      <c r="CKA3" s="228"/>
      <c r="CKB3" s="228"/>
      <c r="CKC3" s="228"/>
      <c r="CKD3" s="228"/>
      <c r="CKE3" s="228"/>
      <c r="CKF3" s="228"/>
      <c r="CKG3" s="228"/>
      <c r="CKH3" s="228"/>
      <c r="CKI3" s="228"/>
      <c r="CKJ3" s="228"/>
      <c r="CKK3" s="228"/>
      <c r="CKL3" s="228"/>
      <c r="CKM3" s="228"/>
      <c r="CKN3" s="228"/>
      <c r="CKO3" s="228"/>
      <c r="CKP3" s="228"/>
      <c r="CKQ3" s="228"/>
      <c r="CKR3" s="228"/>
      <c r="CKS3" s="228"/>
      <c r="CKT3" s="228"/>
      <c r="CKU3" s="228"/>
      <c r="CKV3" s="228"/>
      <c r="CKW3" s="228"/>
      <c r="CKX3" s="228"/>
      <c r="CKY3" s="228"/>
      <c r="CKZ3" s="228"/>
      <c r="CLA3" s="228"/>
      <c r="CLB3" s="228"/>
      <c r="CLC3" s="228"/>
      <c r="CLD3" s="228"/>
      <c r="CLE3" s="228"/>
      <c r="CLF3" s="228"/>
      <c r="CLG3" s="228"/>
      <c r="CLH3" s="228"/>
      <c r="CLI3" s="228"/>
      <c r="CLJ3" s="228"/>
      <c r="CLK3" s="228"/>
      <c r="CLL3" s="228"/>
      <c r="CLM3" s="228"/>
      <c r="CLN3" s="228"/>
      <c r="CLO3" s="228"/>
      <c r="CLP3" s="228"/>
      <c r="CLQ3" s="228"/>
      <c r="CLR3" s="228"/>
      <c r="CLS3" s="228"/>
      <c r="CLT3" s="228"/>
      <c r="CLU3" s="228"/>
      <c r="CLV3" s="228"/>
      <c r="CLW3" s="228"/>
      <c r="CLX3" s="228"/>
      <c r="CLY3" s="228"/>
      <c r="CLZ3" s="228"/>
      <c r="CMA3" s="228"/>
      <c r="CMB3" s="228"/>
      <c r="CMC3" s="228"/>
      <c r="CMD3" s="228"/>
      <c r="CME3" s="228"/>
      <c r="CMF3" s="228"/>
      <c r="CMG3" s="228"/>
      <c r="CMH3" s="228"/>
      <c r="CMI3" s="228"/>
      <c r="CMJ3" s="228"/>
      <c r="CMK3" s="228"/>
      <c r="CML3" s="228"/>
      <c r="CMM3" s="228"/>
      <c r="CMN3" s="228"/>
      <c r="CMO3" s="228"/>
      <c r="CMP3" s="228"/>
      <c r="CMQ3" s="228"/>
      <c r="CMR3" s="228"/>
      <c r="CMS3" s="228"/>
      <c r="CMT3" s="228"/>
      <c r="CMU3" s="228"/>
      <c r="CMV3" s="228"/>
      <c r="CMW3" s="228"/>
      <c r="CMX3" s="228"/>
      <c r="CMY3" s="228"/>
      <c r="CMZ3" s="228"/>
      <c r="CNA3" s="228"/>
      <c r="CNB3" s="228"/>
      <c r="CNC3" s="228"/>
      <c r="CND3" s="228"/>
      <c r="CNE3" s="228"/>
      <c r="CNF3" s="228"/>
      <c r="CNG3" s="228"/>
      <c r="CNH3" s="228"/>
      <c r="CNI3" s="228"/>
      <c r="CNJ3" s="228"/>
      <c r="CNK3" s="228"/>
      <c r="CNL3" s="228"/>
      <c r="CNM3" s="228"/>
      <c r="CNN3" s="228"/>
      <c r="CNO3" s="228"/>
      <c r="CNP3" s="228"/>
      <c r="CNQ3" s="228"/>
      <c r="CNR3" s="228"/>
      <c r="CNS3" s="228"/>
      <c r="CNT3" s="228"/>
      <c r="CNU3" s="228"/>
      <c r="CNV3" s="228"/>
      <c r="CNW3" s="228"/>
      <c r="CNX3" s="228"/>
      <c r="CNY3" s="228"/>
      <c r="CNZ3" s="228"/>
      <c r="COA3" s="228"/>
      <c r="COB3" s="228"/>
      <c r="COC3" s="228"/>
      <c r="COD3" s="228"/>
      <c r="COE3" s="228"/>
      <c r="COF3" s="228"/>
      <c r="COG3" s="228"/>
      <c r="COH3" s="228"/>
      <c r="COI3" s="228"/>
      <c r="COJ3" s="228"/>
      <c r="COK3" s="228"/>
      <c r="COL3" s="228"/>
      <c r="COM3" s="228"/>
      <c r="CON3" s="228"/>
      <c r="COO3" s="228"/>
      <c r="COP3" s="228"/>
      <c r="COQ3" s="228"/>
      <c r="COR3" s="228"/>
      <c r="COS3" s="228"/>
      <c r="COT3" s="228"/>
      <c r="COU3" s="228"/>
      <c r="COV3" s="228"/>
      <c r="COW3" s="228"/>
      <c r="COX3" s="228"/>
      <c r="COY3" s="228"/>
      <c r="COZ3" s="228"/>
      <c r="CPA3" s="228"/>
      <c r="CPB3" s="228"/>
      <c r="CPC3" s="228"/>
      <c r="CPD3" s="228"/>
      <c r="CPE3" s="228"/>
      <c r="CPF3" s="228"/>
      <c r="CPG3" s="228"/>
      <c r="CPH3" s="228"/>
      <c r="CPI3" s="228"/>
      <c r="CPJ3" s="228"/>
      <c r="CPK3" s="228"/>
      <c r="CPL3" s="228"/>
      <c r="CPM3" s="228"/>
      <c r="CPN3" s="228"/>
      <c r="CPO3" s="228"/>
      <c r="CPP3" s="228"/>
      <c r="CPQ3" s="228"/>
      <c r="CPR3" s="228"/>
      <c r="CPS3" s="228"/>
      <c r="CPT3" s="228"/>
      <c r="CPU3" s="228"/>
      <c r="CPV3" s="228"/>
      <c r="CPW3" s="228"/>
      <c r="CPX3" s="228"/>
      <c r="CPY3" s="228"/>
      <c r="CPZ3" s="228"/>
      <c r="CQA3" s="228"/>
      <c r="CQB3" s="228"/>
      <c r="CQC3" s="228"/>
      <c r="CQD3" s="228"/>
      <c r="CQE3" s="228"/>
      <c r="CQF3" s="228"/>
      <c r="CQG3" s="228"/>
      <c r="CQH3" s="228"/>
      <c r="CQI3" s="228"/>
      <c r="CQJ3" s="228"/>
      <c r="CQK3" s="228"/>
      <c r="CQL3" s="228"/>
      <c r="CQM3" s="228"/>
      <c r="CQN3" s="228"/>
      <c r="CQO3" s="228"/>
      <c r="CQP3" s="228"/>
      <c r="CQQ3" s="228"/>
      <c r="CQR3" s="228"/>
      <c r="CQS3" s="228"/>
      <c r="CQT3" s="228"/>
      <c r="CQU3" s="228"/>
      <c r="CQV3" s="228"/>
      <c r="CQW3" s="228"/>
      <c r="CQX3" s="228"/>
      <c r="CQY3" s="228"/>
      <c r="CQZ3" s="228"/>
      <c r="CRA3" s="228"/>
      <c r="CRB3" s="228"/>
      <c r="CRC3" s="228"/>
      <c r="CRD3" s="228"/>
      <c r="CRE3" s="228"/>
      <c r="CRF3" s="228"/>
      <c r="CRG3" s="228"/>
      <c r="CRH3" s="228"/>
      <c r="CRI3" s="228"/>
      <c r="CRJ3" s="228"/>
      <c r="CRK3" s="228"/>
      <c r="CRL3" s="228"/>
      <c r="CRM3" s="228"/>
      <c r="CRN3" s="228"/>
      <c r="CRO3" s="228"/>
      <c r="CRP3" s="228"/>
      <c r="CRQ3" s="228"/>
      <c r="CRR3" s="228"/>
      <c r="CRS3" s="228"/>
      <c r="CRT3" s="228"/>
      <c r="CRU3" s="228"/>
      <c r="CRV3" s="228"/>
      <c r="CRW3" s="228"/>
      <c r="CRX3" s="228"/>
      <c r="CRY3" s="228"/>
      <c r="CRZ3" s="228"/>
      <c r="CSA3" s="228"/>
      <c r="CSB3" s="228"/>
      <c r="CSC3" s="228"/>
      <c r="CSD3" s="228"/>
      <c r="CSE3" s="228"/>
      <c r="CSF3" s="228"/>
      <c r="CSG3" s="228"/>
      <c r="CSH3" s="228"/>
      <c r="CSI3" s="228"/>
      <c r="CSJ3" s="228"/>
      <c r="CSK3" s="228"/>
      <c r="CSL3" s="228"/>
      <c r="CSM3" s="228"/>
      <c r="CSN3" s="228"/>
      <c r="CSO3" s="228"/>
      <c r="CSP3" s="228"/>
      <c r="CSQ3" s="228"/>
      <c r="CSR3" s="228"/>
      <c r="CSS3" s="228"/>
      <c r="CST3" s="228"/>
      <c r="CSU3" s="228"/>
      <c r="CSV3" s="228"/>
      <c r="CSW3" s="228"/>
      <c r="CSX3" s="228"/>
      <c r="CSY3" s="228"/>
      <c r="CSZ3" s="228"/>
      <c r="CTA3" s="228"/>
      <c r="CTB3" s="228"/>
      <c r="CTC3" s="228"/>
      <c r="CTD3" s="228"/>
      <c r="CTE3" s="228"/>
      <c r="CTF3" s="228"/>
      <c r="CTG3" s="228"/>
      <c r="CTH3" s="228"/>
      <c r="CTI3" s="228"/>
      <c r="CTJ3" s="228"/>
      <c r="CTK3" s="228"/>
      <c r="CTL3" s="228"/>
      <c r="CTM3" s="228"/>
      <c r="CTN3" s="228"/>
      <c r="CTO3" s="228"/>
      <c r="CTP3" s="228"/>
      <c r="CTQ3" s="228"/>
      <c r="CTR3" s="228"/>
      <c r="CTS3" s="228"/>
      <c r="CTT3" s="228"/>
      <c r="CTU3" s="228"/>
      <c r="CTV3" s="228"/>
      <c r="CTW3" s="228"/>
      <c r="CTX3" s="228"/>
      <c r="CTY3" s="228"/>
      <c r="CTZ3" s="228"/>
      <c r="CUA3" s="228"/>
      <c r="CUB3" s="228"/>
      <c r="CUC3" s="228"/>
      <c r="CUD3" s="228"/>
      <c r="CUE3" s="228"/>
      <c r="CUF3" s="228"/>
      <c r="CUG3" s="228"/>
      <c r="CUH3" s="228"/>
      <c r="CUI3" s="228"/>
      <c r="CUJ3" s="228"/>
      <c r="CUK3" s="228"/>
      <c r="CUL3" s="228"/>
      <c r="CUM3" s="228"/>
      <c r="CUN3" s="228"/>
      <c r="CUO3" s="228"/>
      <c r="CUP3" s="228"/>
      <c r="CUQ3" s="228"/>
      <c r="CUR3" s="228"/>
      <c r="CUS3" s="228"/>
      <c r="CUT3" s="228"/>
      <c r="CUU3" s="228"/>
      <c r="CUV3" s="228"/>
      <c r="CUW3" s="228"/>
      <c r="CUX3" s="228"/>
      <c r="CUY3" s="228"/>
      <c r="CUZ3" s="228"/>
      <c r="CVA3" s="228"/>
      <c r="CVB3" s="228"/>
      <c r="CVC3" s="228"/>
      <c r="CVD3" s="228"/>
      <c r="CVE3" s="228"/>
      <c r="CVF3" s="228"/>
      <c r="CVG3" s="228"/>
      <c r="CVH3" s="228"/>
      <c r="CVI3" s="228"/>
      <c r="CVJ3" s="228"/>
      <c r="CVK3" s="228"/>
      <c r="CVL3" s="228"/>
      <c r="CVM3" s="228"/>
      <c r="CVN3" s="228"/>
      <c r="CVO3" s="228"/>
      <c r="CVP3" s="228"/>
      <c r="CVQ3" s="228"/>
      <c r="CVR3" s="228"/>
      <c r="CVS3" s="228"/>
      <c r="CVT3" s="228"/>
      <c r="CVU3" s="228"/>
      <c r="CVV3" s="228"/>
      <c r="CVW3" s="228"/>
      <c r="CVX3" s="228"/>
      <c r="CVY3" s="228"/>
      <c r="CVZ3" s="228"/>
      <c r="CWA3" s="228"/>
      <c r="CWB3" s="228"/>
      <c r="CWC3" s="228"/>
      <c r="CWD3" s="228"/>
      <c r="CWE3" s="228"/>
      <c r="CWF3" s="228"/>
      <c r="CWG3" s="228"/>
      <c r="CWH3" s="228"/>
      <c r="CWI3" s="228"/>
      <c r="CWJ3" s="228"/>
      <c r="CWK3" s="228"/>
      <c r="CWL3" s="228"/>
      <c r="CWM3" s="228"/>
      <c r="CWN3" s="228"/>
      <c r="CWO3" s="228"/>
      <c r="CWP3" s="228"/>
      <c r="CWQ3" s="228"/>
      <c r="CWR3" s="228"/>
      <c r="CWS3" s="228"/>
      <c r="CWT3" s="228"/>
      <c r="CWU3" s="228"/>
      <c r="CWV3" s="228"/>
      <c r="CWW3" s="228"/>
      <c r="CWX3" s="228"/>
      <c r="CWY3" s="228"/>
      <c r="CWZ3" s="228"/>
      <c r="CXA3" s="228"/>
      <c r="CXB3" s="228"/>
      <c r="CXC3" s="228"/>
      <c r="CXD3" s="228"/>
      <c r="CXE3" s="228"/>
      <c r="CXF3" s="228"/>
      <c r="CXG3" s="228"/>
      <c r="CXH3" s="228"/>
      <c r="CXI3" s="228"/>
      <c r="CXJ3" s="228"/>
      <c r="CXK3" s="228"/>
      <c r="CXL3" s="228"/>
      <c r="CXM3" s="228"/>
      <c r="CXN3" s="228"/>
      <c r="CXO3" s="228"/>
      <c r="CXP3" s="228"/>
      <c r="CXQ3" s="228"/>
      <c r="CXR3" s="228"/>
      <c r="CXS3" s="228"/>
      <c r="CXT3" s="228"/>
      <c r="CXU3" s="228"/>
      <c r="CXV3" s="228"/>
      <c r="CXW3" s="228"/>
      <c r="CXX3" s="228"/>
      <c r="CXY3" s="228"/>
      <c r="CXZ3" s="228"/>
      <c r="CYA3" s="228"/>
      <c r="CYB3" s="228"/>
      <c r="CYC3" s="228"/>
      <c r="CYD3" s="228"/>
      <c r="CYE3" s="228"/>
      <c r="CYF3" s="228"/>
      <c r="CYG3" s="228"/>
      <c r="CYH3" s="228"/>
      <c r="CYI3" s="228"/>
      <c r="CYJ3" s="228"/>
      <c r="CYK3" s="228"/>
      <c r="CYL3" s="228"/>
      <c r="CYM3" s="228"/>
      <c r="CYN3" s="228"/>
      <c r="CYO3" s="228"/>
      <c r="CYP3" s="228"/>
      <c r="CYQ3" s="228"/>
      <c r="CYR3" s="228"/>
      <c r="CYS3" s="228"/>
      <c r="CYT3" s="228"/>
      <c r="CYU3" s="228"/>
      <c r="CYV3" s="228"/>
      <c r="CYW3" s="228"/>
      <c r="CYX3" s="228"/>
      <c r="CYY3" s="228"/>
      <c r="CYZ3" s="228"/>
      <c r="CZA3" s="228"/>
      <c r="CZB3" s="228"/>
      <c r="CZC3" s="228"/>
      <c r="CZD3" s="228"/>
      <c r="CZE3" s="228"/>
      <c r="CZF3" s="228"/>
      <c r="CZG3" s="228"/>
      <c r="CZH3" s="228"/>
      <c r="CZI3" s="228"/>
      <c r="CZJ3" s="228"/>
      <c r="CZK3" s="228"/>
      <c r="CZL3" s="228"/>
      <c r="CZM3" s="228"/>
      <c r="CZN3" s="228"/>
      <c r="CZO3" s="228"/>
      <c r="CZP3" s="228"/>
      <c r="CZQ3" s="228"/>
      <c r="CZR3" s="228"/>
      <c r="CZS3" s="228"/>
      <c r="CZT3" s="228"/>
      <c r="CZU3" s="228"/>
      <c r="CZV3" s="228"/>
      <c r="CZW3" s="228"/>
      <c r="CZX3" s="228"/>
      <c r="CZY3" s="228"/>
      <c r="CZZ3" s="228"/>
      <c r="DAA3" s="228"/>
      <c r="DAB3" s="228"/>
      <c r="DAC3" s="228"/>
      <c r="DAD3" s="228"/>
      <c r="DAE3" s="228"/>
      <c r="DAF3" s="228"/>
      <c r="DAG3" s="228"/>
      <c r="DAH3" s="228"/>
      <c r="DAI3" s="228"/>
      <c r="DAJ3" s="228"/>
      <c r="DAK3" s="228"/>
      <c r="DAL3" s="228"/>
      <c r="DAM3" s="228"/>
      <c r="DAN3" s="228"/>
      <c r="DAO3" s="228"/>
      <c r="DAP3" s="228"/>
      <c r="DAQ3" s="228"/>
      <c r="DAR3" s="228"/>
      <c r="DAS3" s="228"/>
      <c r="DAT3" s="228"/>
      <c r="DAU3" s="228"/>
      <c r="DAV3" s="228"/>
      <c r="DAW3" s="228"/>
      <c r="DAX3" s="228"/>
      <c r="DAY3" s="228"/>
      <c r="DAZ3" s="228"/>
      <c r="DBA3" s="228"/>
      <c r="DBB3" s="228"/>
      <c r="DBC3" s="228"/>
      <c r="DBD3" s="228"/>
      <c r="DBE3" s="228"/>
      <c r="DBF3" s="228"/>
      <c r="DBG3" s="228"/>
      <c r="DBH3" s="228"/>
      <c r="DBI3" s="228"/>
      <c r="DBJ3" s="228"/>
      <c r="DBK3" s="228"/>
      <c r="DBL3" s="228"/>
      <c r="DBM3" s="228"/>
      <c r="DBN3" s="228"/>
      <c r="DBO3" s="228"/>
      <c r="DBP3" s="228"/>
      <c r="DBQ3" s="228"/>
      <c r="DBR3" s="228"/>
      <c r="DBS3" s="228"/>
      <c r="DBT3" s="228"/>
      <c r="DBU3" s="228"/>
      <c r="DBV3" s="228"/>
      <c r="DBW3" s="228"/>
      <c r="DBX3" s="228"/>
      <c r="DBY3" s="228"/>
      <c r="DBZ3" s="228"/>
      <c r="DCA3" s="228"/>
      <c r="DCB3" s="228"/>
      <c r="DCC3" s="228"/>
      <c r="DCD3" s="228"/>
      <c r="DCE3" s="228"/>
      <c r="DCF3" s="228"/>
      <c r="DCG3" s="228"/>
      <c r="DCH3" s="228"/>
      <c r="DCI3" s="228"/>
      <c r="DCJ3" s="228"/>
      <c r="DCK3" s="228"/>
      <c r="DCL3" s="228"/>
      <c r="DCM3" s="228"/>
      <c r="DCN3" s="228"/>
      <c r="DCO3" s="228"/>
      <c r="DCP3" s="228"/>
      <c r="DCQ3" s="228"/>
      <c r="DCR3" s="228"/>
      <c r="DCS3" s="228"/>
      <c r="DCT3" s="228"/>
      <c r="DCU3" s="228"/>
      <c r="DCV3" s="228"/>
      <c r="DCW3" s="228"/>
      <c r="DCX3" s="228"/>
      <c r="DCY3" s="228"/>
      <c r="DCZ3" s="228"/>
      <c r="DDA3" s="228"/>
      <c r="DDB3" s="228"/>
      <c r="DDC3" s="228"/>
      <c r="DDD3" s="228"/>
      <c r="DDE3" s="228"/>
      <c r="DDF3" s="228"/>
      <c r="DDG3" s="228"/>
      <c r="DDH3" s="228"/>
      <c r="DDI3" s="228"/>
      <c r="DDJ3" s="228"/>
      <c r="DDK3" s="228"/>
      <c r="DDL3" s="228"/>
      <c r="DDM3" s="228"/>
      <c r="DDN3" s="228"/>
      <c r="DDO3" s="228"/>
      <c r="DDP3" s="228"/>
      <c r="DDQ3" s="228"/>
      <c r="DDR3" s="228"/>
      <c r="DDS3" s="228"/>
      <c r="DDT3" s="228"/>
      <c r="DDU3" s="228"/>
      <c r="DDV3" s="228"/>
      <c r="DDW3" s="228"/>
      <c r="DDX3" s="228"/>
      <c r="DDY3" s="228"/>
      <c r="DDZ3" s="228"/>
      <c r="DEA3" s="228"/>
      <c r="DEB3" s="228"/>
      <c r="DEC3" s="228"/>
      <c r="DED3" s="228"/>
      <c r="DEE3" s="228"/>
      <c r="DEF3" s="228"/>
      <c r="DEG3" s="228"/>
      <c r="DEH3" s="228"/>
      <c r="DEI3" s="228"/>
      <c r="DEJ3" s="228"/>
      <c r="DEK3" s="228"/>
      <c r="DEL3" s="228"/>
      <c r="DEM3" s="228"/>
      <c r="DEN3" s="228"/>
      <c r="DEO3" s="228"/>
      <c r="DEP3" s="228"/>
      <c r="DEQ3" s="228"/>
      <c r="DER3" s="228"/>
      <c r="DES3" s="228"/>
      <c r="DET3" s="228"/>
      <c r="DEU3" s="228"/>
      <c r="DEV3" s="228"/>
      <c r="DEW3" s="228"/>
      <c r="DEX3" s="228"/>
      <c r="DEY3" s="228"/>
      <c r="DEZ3" s="228"/>
      <c r="DFA3" s="228"/>
      <c r="DFB3" s="228"/>
      <c r="DFC3" s="228"/>
      <c r="DFD3" s="228"/>
      <c r="DFE3" s="228"/>
      <c r="DFF3" s="228"/>
      <c r="DFG3" s="228"/>
      <c r="DFH3" s="228"/>
      <c r="DFI3" s="228"/>
      <c r="DFJ3" s="228"/>
      <c r="DFK3" s="228"/>
      <c r="DFL3" s="228"/>
      <c r="DFM3" s="228"/>
      <c r="DFN3" s="228"/>
      <c r="DFO3" s="228"/>
      <c r="DFP3" s="228"/>
      <c r="DFQ3" s="228"/>
      <c r="DFR3" s="228"/>
      <c r="DFS3" s="228"/>
      <c r="DFT3" s="228"/>
      <c r="DFU3" s="228"/>
      <c r="DFV3" s="228"/>
      <c r="DFW3" s="228"/>
      <c r="DFX3" s="228"/>
      <c r="DFY3" s="228"/>
      <c r="DFZ3" s="228"/>
      <c r="DGA3" s="228"/>
      <c r="DGB3" s="228"/>
      <c r="DGC3" s="228"/>
      <c r="DGD3" s="228"/>
      <c r="DGE3" s="228"/>
      <c r="DGF3" s="228"/>
      <c r="DGG3" s="228"/>
      <c r="DGH3" s="228"/>
      <c r="DGI3" s="228"/>
      <c r="DGJ3" s="228"/>
      <c r="DGK3" s="228"/>
      <c r="DGL3" s="228"/>
      <c r="DGM3" s="228"/>
      <c r="DGN3" s="228"/>
      <c r="DGO3" s="228"/>
      <c r="DGP3" s="228"/>
      <c r="DGQ3" s="228"/>
      <c r="DGR3" s="228"/>
      <c r="DGS3" s="228"/>
      <c r="DGT3" s="228"/>
      <c r="DGU3" s="228"/>
      <c r="DGV3" s="228"/>
      <c r="DGW3" s="228"/>
      <c r="DGX3" s="228"/>
      <c r="DGY3" s="228"/>
      <c r="DGZ3" s="228"/>
      <c r="DHA3" s="228"/>
      <c r="DHB3" s="228"/>
      <c r="DHC3" s="228"/>
      <c r="DHD3" s="228"/>
      <c r="DHE3" s="228"/>
      <c r="DHF3" s="228"/>
      <c r="DHG3" s="228"/>
      <c r="DHH3" s="228"/>
      <c r="DHI3" s="228"/>
      <c r="DHJ3" s="228"/>
      <c r="DHK3" s="228"/>
      <c r="DHL3" s="228"/>
      <c r="DHM3" s="228"/>
      <c r="DHN3" s="228"/>
      <c r="DHO3" s="228"/>
      <c r="DHP3" s="228"/>
      <c r="DHQ3" s="228"/>
      <c r="DHR3" s="228"/>
      <c r="DHS3" s="228"/>
      <c r="DHT3" s="228"/>
      <c r="DHU3" s="228"/>
      <c r="DHV3" s="228"/>
      <c r="DHW3" s="228"/>
      <c r="DHX3" s="228"/>
      <c r="DHY3" s="228"/>
      <c r="DHZ3" s="228"/>
      <c r="DIA3" s="228"/>
      <c r="DIB3" s="228"/>
      <c r="DIC3" s="228"/>
      <c r="DID3" s="228"/>
      <c r="DIE3" s="228"/>
      <c r="DIF3" s="228"/>
      <c r="DIG3" s="228"/>
      <c r="DIH3" s="228"/>
      <c r="DII3" s="228"/>
      <c r="DIJ3" s="228"/>
      <c r="DIK3" s="228"/>
      <c r="DIL3" s="228"/>
      <c r="DIM3" s="228"/>
      <c r="DIN3" s="228"/>
      <c r="DIO3" s="228"/>
      <c r="DIP3" s="228"/>
      <c r="DIQ3" s="228"/>
      <c r="DIR3" s="228"/>
      <c r="DIS3" s="228"/>
      <c r="DIT3" s="228"/>
      <c r="DIU3" s="228"/>
      <c r="DIV3" s="228"/>
      <c r="DIW3" s="228"/>
      <c r="DIX3" s="228"/>
      <c r="DIY3" s="228"/>
      <c r="DIZ3" s="228"/>
      <c r="DJA3" s="228"/>
      <c r="DJB3" s="228"/>
      <c r="DJC3" s="228"/>
      <c r="DJD3" s="228"/>
      <c r="DJE3" s="228"/>
      <c r="DJF3" s="228"/>
      <c r="DJG3" s="228"/>
      <c r="DJH3" s="228"/>
      <c r="DJI3" s="228"/>
      <c r="DJJ3" s="228"/>
      <c r="DJK3" s="228"/>
      <c r="DJL3" s="228"/>
      <c r="DJM3" s="228"/>
      <c r="DJN3" s="228"/>
      <c r="DJO3" s="228"/>
      <c r="DJP3" s="228"/>
      <c r="DJQ3" s="228"/>
      <c r="DJR3" s="228"/>
      <c r="DJS3" s="228"/>
      <c r="DJT3" s="228"/>
      <c r="DJU3" s="228"/>
      <c r="DJV3" s="228"/>
      <c r="DJW3" s="228"/>
      <c r="DJX3" s="228"/>
      <c r="DJY3" s="228"/>
      <c r="DJZ3" s="228"/>
      <c r="DKA3" s="228"/>
      <c r="DKB3" s="228"/>
      <c r="DKC3" s="228"/>
      <c r="DKD3" s="228"/>
      <c r="DKE3" s="228"/>
      <c r="DKF3" s="228"/>
      <c r="DKG3" s="228"/>
      <c r="DKH3" s="228"/>
      <c r="DKI3" s="228"/>
      <c r="DKJ3" s="228"/>
      <c r="DKK3" s="228"/>
      <c r="DKL3" s="228"/>
      <c r="DKM3" s="228"/>
      <c r="DKN3" s="228"/>
      <c r="DKO3" s="228"/>
      <c r="DKP3" s="228"/>
      <c r="DKQ3" s="228"/>
      <c r="DKR3" s="228"/>
      <c r="DKS3" s="228"/>
      <c r="DKT3" s="228"/>
      <c r="DKU3" s="228"/>
      <c r="DKV3" s="228"/>
      <c r="DKW3" s="228"/>
      <c r="DKX3" s="228"/>
      <c r="DKY3" s="228"/>
      <c r="DKZ3" s="228"/>
      <c r="DLA3" s="228"/>
      <c r="DLB3" s="228"/>
      <c r="DLC3" s="228"/>
      <c r="DLD3" s="228"/>
      <c r="DLE3" s="228"/>
      <c r="DLF3" s="228"/>
      <c r="DLG3" s="228"/>
      <c r="DLH3" s="228"/>
      <c r="DLI3" s="228"/>
      <c r="DLJ3" s="228"/>
      <c r="DLK3" s="228"/>
      <c r="DLL3" s="228"/>
      <c r="DLM3" s="228"/>
      <c r="DLN3" s="228"/>
      <c r="DLO3" s="228"/>
      <c r="DLP3" s="228"/>
      <c r="DLQ3" s="228"/>
      <c r="DLR3" s="228"/>
      <c r="DLS3" s="228"/>
      <c r="DLT3" s="228"/>
      <c r="DLU3" s="228"/>
      <c r="DLV3" s="228"/>
      <c r="DLW3" s="228"/>
      <c r="DLX3" s="228"/>
      <c r="DLY3" s="228"/>
      <c r="DLZ3" s="228"/>
      <c r="DMA3" s="228"/>
      <c r="DMB3" s="228"/>
      <c r="DMC3" s="228"/>
      <c r="DMD3" s="228"/>
      <c r="DME3" s="228"/>
      <c r="DMF3" s="228"/>
      <c r="DMG3" s="228"/>
      <c r="DMH3" s="228"/>
      <c r="DMI3" s="228"/>
      <c r="DMJ3" s="228"/>
      <c r="DMK3" s="228"/>
      <c r="DML3" s="228"/>
      <c r="DMM3" s="228"/>
      <c r="DMN3" s="228"/>
      <c r="DMO3" s="228"/>
      <c r="DMP3" s="228"/>
      <c r="DMQ3" s="228"/>
      <c r="DMR3" s="228"/>
      <c r="DMS3" s="228"/>
      <c r="DMT3" s="228"/>
      <c r="DMU3" s="228"/>
      <c r="DMV3" s="228"/>
      <c r="DMW3" s="228"/>
      <c r="DMX3" s="228"/>
      <c r="DMY3" s="228"/>
      <c r="DMZ3" s="228"/>
      <c r="DNA3" s="228"/>
      <c r="DNB3" s="228"/>
      <c r="DNC3" s="228"/>
      <c r="DND3" s="228"/>
      <c r="DNE3" s="228"/>
      <c r="DNF3" s="228"/>
      <c r="DNG3" s="228"/>
      <c r="DNH3" s="228"/>
      <c r="DNI3" s="228"/>
      <c r="DNJ3" s="228"/>
      <c r="DNK3" s="228"/>
      <c r="DNL3" s="228"/>
      <c r="DNM3" s="228"/>
      <c r="DNN3" s="228"/>
      <c r="DNO3" s="228"/>
      <c r="DNP3" s="228"/>
      <c r="DNQ3" s="228"/>
      <c r="DNR3" s="228"/>
      <c r="DNS3" s="228"/>
      <c r="DNT3" s="228"/>
      <c r="DNU3" s="228"/>
      <c r="DNV3" s="228"/>
      <c r="DNW3" s="228"/>
      <c r="DNX3" s="228"/>
      <c r="DNY3" s="228"/>
      <c r="DNZ3" s="228"/>
      <c r="DOA3" s="228"/>
      <c r="DOB3" s="228"/>
      <c r="DOC3" s="228"/>
      <c r="DOD3" s="228"/>
      <c r="DOE3" s="228"/>
      <c r="DOF3" s="228"/>
      <c r="DOG3" s="228"/>
      <c r="DOH3" s="228"/>
      <c r="DOI3" s="228"/>
      <c r="DOJ3" s="228"/>
      <c r="DOK3" s="228"/>
      <c r="DOL3" s="228"/>
      <c r="DOM3" s="228"/>
      <c r="DON3" s="228"/>
      <c r="DOO3" s="228"/>
      <c r="DOP3" s="228"/>
      <c r="DOQ3" s="228"/>
      <c r="DOR3" s="228"/>
      <c r="DOS3" s="228"/>
      <c r="DOT3" s="228"/>
      <c r="DOU3" s="228"/>
      <c r="DOV3" s="228"/>
      <c r="DOW3" s="228"/>
      <c r="DOX3" s="228"/>
      <c r="DOY3" s="228"/>
      <c r="DOZ3" s="228"/>
      <c r="DPA3" s="228"/>
      <c r="DPB3" s="228"/>
      <c r="DPC3" s="228"/>
      <c r="DPD3" s="228"/>
      <c r="DPE3" s="228"/>
      <c r="DPF3" s="228"/>
      <c r="DPG3" s="228"/>
      <c r="DPH3" s="228"/>
      <c r="DPI3" s="228"/>
      <c r="DPJ3" s="228"/>
      <c r="DPK3" s="228"/>
      <c r="DPL3" s="228"/>
      <c r="DPM3" s="228"/>
      <c r="DPN3" s="228"/>
      <c r="DPO3" s="228"/>
      <c r="DPP3" s="228"/>
      <c r="DPQ3" s="228"/>
      <c r="DPR3" s="228"/>
      <c r="DPS3" s="228"/>
      <c r="DPT3" s="228"/>
      <c r="DPU3" s="228"/>
      <c r="DPV3" s="228"/>
      <c r="DPW3" s="228"/>
      <c r="DPX3" s="228"/>
      <c r="DPY3" s="228"/>
      <c r="DPZ3" s="228"/>
      <c r="DQA3" s="228"/>
      <c r="DQB3" s="228"/>
      <c r="DQC3" s="228"/>
      <c r="DQD3" s="228"/>
      <c r="DQE3" s="228"/>
      <c r="DQF3" s="228"/>
      <c r="DQG3" s="228"/>
      <c r="DQH3" s="228"/>
      <c r="DQI3" s="228"/>
      <c r="DQJ3" s="228"/>
      <c r="DQK3" s="228"/>
      <c r="DQL3" s="228"/>
      <c r="DQM3" s="228"/>
      <c r="DQN3" s="228"/>
      <c r="DQO3" s="228"/>
      <c r="DQP3" s="228"/>
      <c r="DQQ3" s="228"/>
      <c r="DQR3" s="228"/>
      <c r="DQS3" s="228"/>
      <c r="DQT3" s="228"/>
      <c r="DQU3" s="228"/>
      <c r="DQV3" s="228"/>
      <c r="DQW3" s="228"/>
      <c r="DQX3" s="228"/>
      <c r="DQY3" s="228"/>
      <c r="DQZ3" s="228"/>
      <c r="DRA3" s="228"/>
      <c r="DRB3" s="228"/>
      <c r="DRC3" s="228"/>
      <c r="DRD3" s="228"/>
      <c r="DRE3" s="228"/>
      <c r="DRF3" s="228"/>
      <c r="DRG3" s="228"/>
      <c r="DRH3" s="228"/>
      <c r="DRI3" s="228"/>
      <c r="DRJ3" s="228"/>
      <c r="DRK3" s="228"/>
      <c r="DRL3" s="228"/>
      <c r="DRM3" s="228"/>
      <c r="DRN3" s="228"/>
      <c r="DRO3" s="228"/>
      <c r="DRP3" s="228"/>
      <c r="DRQ3" s="228"/>
      <c r="DRR3" s="228"/>
      <c r="DRS3" s="228"/>
      <c r="DRT3" s="228"/>
      <c r="DRU3" s="228"/>
      <c r="DRV3" s="228"/>
      <c r="DRW3" s="228"/>
      <c r="DRX3" s="228"/>
      <c r="DRY3" s="228"/>
      <c r="DRZ3" s="228"/>
      <c r="DSA3" s="228"/>
      <c r="DSB3" s="228"/>
      <c r="DSC3" s="228"/>
      <c r="DSD3" s="228"/>
      <c r="DSE3" s="228"/>
      <c r="DSF3" s="228"/>
      <c r="DSG3" s="228"/>
      <c r="DSH3" s="228"/>
      <c r="DSI3" s="228"/>
      <c r="DSJ3" s="228"/>
      <c r="DSK3" s="228"/>
      <c r="DSL3" s="228"/>
      <c r="DSM3" s="228"/>
      <c r="DSN3" s="228"/>
      <c r="DSO3" s="228"/>
      <c r="DSP3" s="228"/>
      <c r="DSQ3" s="228"/>
      <c r="DSR3" s="228"/>
      <c r="DSS3" s="228"/>
      <c r="DST3" s="228"/>
      <c r="DSU3" s="228"/>
      <c r="DSV3" s="228"/>
      <c r="DSW3" s="228"/>
      <c r="DSX3" s="228"/>
      <c r="DSY3" s="228"/>
      <c r="DSZ3" s="228"/>
      <c r="DTA3" s="228"/>
      <c r="DTB3" s="228"/>
      <c r="DTC3" s="228"/>
      <c r="DTD3" s="228"/>
      <c r="DTE3" s="228"/>
      <c r="DTF3" s="228"/>
      <c r="DTG3" s="228"/>
      <c r="DTH3" s="228"/>
      <c r="DTI3" s="228"/>
      <c r="DTJ3" s="228"/>
      <c r="DTK3" s="228"/>
      <c r="DTL3" s="228"/>
      <c r="DTM3" s="228"/>
      <c r="DTN3" s="228"/>
      <c r="DTO3" s="228"/>
      <c r="DTP3" s="228"/>
      <c r="DTQ3" s="228"/>
      <c r="DTR3" s="228"/>
      <c r="DTS3" s="228"/>
      <c r="DTT3" s="228"/>
      <c r="DTU3" s="228"/>
      <c r="DTV3" s="228"/>
      <c r="DTW3" s="228"/>
      <c r="DTX3" s="228"/>
      <c r="DTY3" s="228"/>
      <c r="DTZ3" s="228"/>
      <c r="DUA3" s="228"/>
      <c r="DUB3" s="228"/>
      <c r="DUC3" s="228"/>
      <c r="DUD3" s="228"/>
      <c r="DUE3" s="228"/>
      <c r="DUF3" s="228"/>
      <c r="DUG3" s="228"/>
      <c r="DUH3" s="228"/>
      <c r="DUI3" s="228"/>
      <c r="DUJ3" s="228"/>
      <c r="DUK3" s="228"/>
      <c r="DUL3" s="228"/>
      <c r="DUM3" s="228"/>
      <c r="DUN3" s="228"/>
      <c r="DUO3" s="228"/>
      <c r="DUP3" s="228"/>
      <c r="DUQ3" s="228"/>
      <c r="DUR3" s="228"/>
      <c r="DUS3" s="228"/>
      <c r="DUT3" s="228"/>
      <c r="DUU3" s="228"/>
      <c r="DUV3" s="228"/>
      <c r="DUW3" s="228"/>
      <c r="DUX3" s="228"/>
      <c r="DUY3" s="228"/>
      <c r="DUZ3" s="228"/>
      <c r="DVA3" s="228"/>
      <c r="DVB3" s="228"/>
      <c r="DVC3" s="228"/>
      <c r="DVD3" s="228"/>
      <c r="DVE3" s="228"/>
      <c r="DVF3" s="228"/>
      <c r="DVG3" s="228"/>
      <c r="DVH3" s="228"/>
      <c r="DVI3" s="228"/>
      <c r="DVJ3" s="228"/>
      <c r="DVK3" s="228"/>
      <c r="DVL3" s="228"/>
      <c r="DVM3" s="228"/>
      <c r="DVN3" s="228"/>
      <c r="DVO3" s="228"/>
      <c r="DVP3" s="228"/>
      <c r="DVQ3" s="228"/>
      <c r="DVR3" s="228"/>
      <c r="DVS3" s="228"/>
      <c r="DVT3" s="228"/>
      <c r="DVU3" s="228"/>
      <c r="DVV3" s="228"/>
      <c r="DVW3" s="228"/>
      <c r="DVX3" s="228"/>
      <c r="DVY3" s="228"/>
      <c r="DVZ3" s="228"/>
      <c r="DWA3" s="228"/>
      <c r="DWB3" s="228"/>
      <c r="DWC3" s="228"/>
      <c r="DWD3" s="228"/>
      <c r="DWE3" s="228"/>
      <c r="DWF3" s="228"/>
      <c r="DWG3" s="228"/>
      <c r="DWH3" s="228"/>
      <c r="DWI3" s="228"/>
      <c r="DWJ3" s="228"/>
      <c r="DWK3" s="228"/>
      <c r="DWL3" s="228"/>
      <c r="DWM3" s="228"/>
      <c r="DWN3" s="228"/>
      <c r="DWO3" s="228"/>
      <c r="DWP3" s="228"/>
      <c r="DWQ3" s="228"/>
      <c r="DWR3" s="228"/>
      <c r="DWS3" s="228"/>
      <c r="DWT3" s="228"/>
      <c r="DWU3" s="228"/>
      <c r="DWV3" s="228"/>
      <c r="DWW3" s="228"/>
      <c r="DWX3" s="228"/>
      <c r="DWY3" s="228"/>
      <c r="DWZ3" s="228"/>
      <c r="DXA3" s="228"/>
      <c r="DXB3" s="228"/>
      <c r="DXC3" s="228"/>
      <c r="DXD3" s="228"/>
      <c r="DXE3" s="228"/>
      <c r="DXF3" s="228"/>
      <c r="DXG3" s="228"/>
      <c r="DXH3" s="228"/>
      <c r="DXI3" s="228"/>
      <c r="DXJ3" s="228"/>
      <c r="DXK3" s="228"/>
      <c r="DXL3" s="228"/>
      <c r="DXM3" s="228"/>
      <c r="DXN3" s="228"/>
      <c r="DXO3" s="228"/>
      <c r="DXP3" s="228"/>
      <c r="DXQ3" s="228"/>
      <c r="DXR3" s="228"/>
      <c r="DXS3" s="228"/>
      <c r="DXT3" s="228"/>
      <c r="DXU3" s="228"/>
      <c r="DXV3" s="228"/>
      <c r="DXW3" s="228"/>
      <c r="DXX3" s="228"/>
      <c r="DXY3" s="228"/>
      <c r="DXZ3" s="228"/>
      <c r="DYA3" s="228"/>
      <c r="DYB3" s="228"/>
      <c r="DYC3" s="228"/>
      <c r="DYD3" s="228"/>
      <c r="DYE3" s="228"/>
      <c r="DYF3" s="228"/>
      <c r="DYG3" s="228"/>
      <c r="DYH3" s="228"/>
      <c r="DYI3" s="228"/>
      <c r="DYJ3" s="228"/>
      <c r="DYK3" s="228"/>
      <c r="DYL3" s="228"/>
      <c r="DYM3" s="228"/>
      <c r="DYN3" s="228"/>
      <c r="DYO3" s="228"/>
      <c r="DYP3" s="228"/>
      <c r="DYQ3" s="228"/>
      <c r="DYR3" s="228"/>
      <c r="DYS3" s="228"/>
      <c r="DYT3" s="228"/>
      <c r="DYU3" s="228"/>
      <c r="DYV3" s="228"/>
      <c r="DYW3" s="228"/>
      <c r="DYX3" s="228"/>
      <c r="DYY3" s="228"/>
      <c r="DYZ3" s="228"/>
      <c r="DZA3" s="228"/>
      <c r="DZB3" s="228"/>
      <c r="DZC3" s="228"/>
      <c r="DZD3" s="228"/>
      <c r="DZE3" s="228"/>
      <c r="DZF3" s="228"/>
      <c r="DZG3" s="228"/>
      <c r="DZH3" s="228"/>
      <c r="DZI3" s="228"/>
      <c r="DZJ3" s="228"/>
      <c r="DZK3" s="228"/>
      <c r="DZL3" s="228"/>
      <c r="DZM3" s="228"/>
      <c r="DZN3" s="228"/>
      <c r="DZO3" s="228"/>
      <c r="DZP3" s="228"/>
      <c r="DZQ3" s="228"/>
      <c r="DZR3" s="228"/>
      <c r="DZS3" s="228"/>
      <c r="DZT3" s="228"/>
      <c r="DZU3" s="228"/>
      <c r="DZV3" s="228"/>
      <c r="DZW3" s="228"/>
      <c r="DZX3" s="228"/>
      <c r="DZY3" s="228"/>
      <c r="DZZ3" s="228"/>
      <c r="EAA3" s="228"/>
      <c r="EAB3" s="228"/>
      <c r="EAC3" s="228"/>
      <c r="EAD3" s="228"/>
      <c r="EAE3" s="228"/>
      <c r="EAF3" s="228"/>
      <c r="EAG3" s="228"/>
      <c r="EAH3" s="228"/>
      <c r="EAI3" s="228"/>
      <c r="EAJ3" s="228"/>
      <c r="EAK3" s="228"/>
      <c r="EAL3" s="228"/>
      <c r="EAM3" s="228"/>
      <c r="EAN3" s="228"/>
      <c r="EAO3" s="228"/>
      <c r="EAP3" s="228"/>
      <c r="EAQ3" s="228"/>
      <c r="EAR3" s="228"/>
      <c r="EAS3" s="228"/>
      <c r="EAT3" s="228"/>
      <c r="EAU3" s="228"/>
      <c r="EAV3" s="228"/>
      <c r="EAW3" s="228"/>
      <c r="EAX3" s="228"/>
      <c r="EAY3" s="228"/>
      <c r="EAZ3" s="228"/>
      <c r="EBA3" s="228"/>
      <c r="EBB3" s="228"/>
      <c r="EBC3" s="228"/>
      <c r="EBD3" s="228"/>
      <c r="EBE3" s="228"/>
      <c r="EBF3" s="228"/>
      <c r="EBG3" s="228"/>
      <c r="EBH3" s="228"/>
      <c r="EBI3" s="228"/>
      <c r="EBJ3" s="228"/>
      <c r="EBK3" s="228"/>
      <c r="EBL3" s="228"/>
      <c r="EBM3" s="228"/>
      <c r="EBN3" s="228"/>
      <c r="EBO3" s="228"/>
      <c r="EBP3" s="228"/>
      <c r="EBQ3" s="228"/>
      <c r="EBR3" s="228"/>
      <c r="EBS3" s="228"/>
      <c r="EBT3" s="228"/>
      <c r="EBU3" s="228"/>
      <c r="EBV3" s="228"/>
      <c r="EBW3" s="228"/>
      <c r="EBX3" s="228"/>
      <c r="EBY3" s="228"/>
      <c r="EBZ3" s="228"/>
      <c r="ECA3" s="228"/>
      <c r="ECB3" s="228"/>
      <c r="ECC3" s="228"/>
      <c r="ECD3" s="228"/>
      <c r="ECE3" s="228"/>
      <c r="ECF3" s="228"/>
      <c r="ECG3" s="228"/>
      <c r="ECH3" s="228"/>
      <c r="ECI3" s="228"/>
      <c r="ECJ3" s="228"/>
      <c r="ECK3" s="228"/>
      <c r="ECL3" s="228"/>
      <c r="ECM3" s="228"/>
      <c r="ECN3" s="228"/>
      <c r="ECO3" s="228"/>
      <c r="ECP3" s="228"/>
      <c r="ECQ3" s="228"/>
      <c r="ECR3" s="228"/>
      <c r="ECS3" s="228"/>
      <c r="ECT3" s="228"/>
      <c r="ECU3" s="228"/>
      <c r="ECV3" s="228"/>
      <c r="ECW3" s="228"/>
      <c r="ECX3" s="228"/>
      <c r="ECY3" s="228"/>
      <c r="ECZ3" s="228"/>
      <c r="EDA3" s="228"/>
      <c r="EDB3" s="228"/>
      <c r="EDC3" s="228"/>
      <c r="EDD3" s="228"/>
      <c r="EDE3" s="228"/>
      <c r="EDF3" s="228"/>
      <c r="EDG3" s="228"/>
      <c r="EDH3" s="228"/>
      <c r="EDI3" s="228"/>
      <c r="EDJ3" s="228"/>
      <c r="EDK3" s="228"/>
      <c r="EDL3" s="228"/>
      <c r="EDM3" s="228"/>
      <c r="EDN3" s="228"/>
      <c r="EDO3" s="228"/>
      <c r="EDP3" s="228"/>
      <c r="EDQ3" s="228"/>
      <c r="EDR3" s="228"/>
      <c r="EDS3" s="228"/>
      <c r="EDT3" s="228"/>
      <c r="EDU3" s="228"/>
      <c r="EDV3" s="228"/>
      <c r="EDW3" s="228"/>
      <c r="EDX3" s="228"/>
      <c r="EDY3" s="228"/>
      <c r="EDZ3" s="228"/>
      <c r="EEA3" s="228"/>
      <c r="EEB3" s="228"/>
      <c r="EEC3" s="228"/>
      <c r="EED3" s="228"/>
      <c r="EEE3" s="228"/>
      <c r="EEF3" s="228"/>
      <c r="EEG3" s="228"/>
      <c r="EEH3" s="228"/>
      <c r="EEI3" s="228"/>
      <c r="EEJ3" s="228"/>
      <c r="EEK3" s="228"/>
      <c r="EEL3" s="228"/>
      <c r="EEM3" s="228"/>
      <c r="EEN3" s="228"/>
      <c r="EEO3" s="228"/>
      <c r="EEP3" s="228"/>
      <c r="EEQ3" s="228"/>
      <c r="EER3" s="228"/>
      <c r="EES3" s="228"/>
      <c r="EET3" s="228"/>
      <c r="EEU3" s="228"/>
      <c r="EEV3" s="228"/>
      <c r="EEW3" s="228"/>
      <c r="EEX3" s="228"/>
      <c r="EEY3" s="228"/>
      <c r="EEZ3" s="228"/>
      <c r="EFA3" s="228"/>
      <c r="EFB3" s="228"/>
      <c r="EFC3" s="228"/>
      <c r="EFD3" s="228"/>
      <c r="EFE3" s="228"/>
      <c r="EFF3" s="228"/>
      <c r="EFG3" s="228"/>
      <c r="EFH3" s="228"/>
      <c r="EFI3" s="228"/>
      <c r="EFJ3" s="228"/>
      <c r="EFK3" s="228"/>
      <c r="EFL3" s="228"/>
      <c r="EFM3" s="228"/>
      <c r="EFN3" s="228"/>
      <c r="EFO3" s="228"/>
      <c r="EFP3" s="228"/>
      <c r="EFQ3" s="228"/>
      <c r="EFR3" s="228"/>
      <c r="EFS3" s="228"/>
      <c r="EFT3" s="228"/>
      <c r="EFU3" s="228"/>
      <c r="EFV3" s="228"/>
      <c r="EFW3" s="228"/>
      <c r="EFX3" s="228"/>
      <c r="EFY3" s="228"/>
      <c r="EFZ3" s="228"/>
      <c r="EGA3" s="228"/>
      <c r="EGB3" s="228"/>
      <c r="EGC3" s="228"/>
      <c r="EGD3" s="228"/>
      <c r="EGE3" s="228"/>
      <c r="EGF3" s="228"/>
      <c r="EGG3" s="228"/>
      <c r="EGH3" s="228"/>
      <c r="EGI3" s="228"/>
      <c r="EGJ3" s="228"/>
      <c r="EGK3" s="228"/>
      <c r="EGL3" s="228"/>
      <c r="EGM3" s="228"/>
      <c r="EGN3" s="228"/>
      <c r="EGO3" s="228"/>
      <c r="EGP3" s="228"/>
      <c r="EGQ3" s="228"/>
      <c r="EGR3" s="228"/>
      <c r="EGS3" s="228"/>
      <c r="EGT3" s="228"/>
      <c r="EGU3" s="228"/>
      <c r="EGV3" s="228"/>
      <c r="EGW3" s="228"/>
      <c r="EGX3" s="228"/>
      <c r="EGY3" s="228"/>
      <c r="EGZ3" s="228"/>
      <c r="EHA3" s="228"/>
      <c r="EHB3" s="228"/>
      <c r="EHC3" s="228"/>
      <c r="EHD3" s="228"/>
      <c r="EHE3" s="228"/>
      <c r="EHF3" s="228"/>
      <c r="EHG3" s="228"/>
      <c r="EHH3" s="228"/>
      <c r="EHI3" s="228"/>
      <c r="EHJ3" s="228"/>
      <c r="EHK3" s="228"/>
      <c r="EHL3" s="228"/>
      <c r="EHM3" s="228"/>
      <c r="EHN3" s="228"/>
      <c r="EHO3" s="228"/>
      <c r="EHP3" s="228"/>
      <c r="EHQ3" s="228"/>
      <c r="EHR3" s="228"/>
      <c r="EHS3" s="228"/>
      <c r="EHT3" s="228"/>
      <c r="EHU3" s="228"/>
      <c r="EHV3" s="228"/>
      <c r="EHW3" s="228"/>
      <c r="EHX3" s="228"/>
      <c r="EHY3" s="228"/>
      <c r="EHZ3" s="228"/>
      <c r="EIA3" s="228"/>
      <c r="EIB3" s="228"/>
      <c r="EIC3" s="228"/>
      <c r="EID3" s="228"/>
      <c r="EIE3" s="228"/>
      <c r="EIF3" s="228"/>
      <c r="EIG3" s="228"/>
      <c r="EIH3" s="228"/>
      <c r="EII3" s="228"/>
      <c r="EIJ3" s="228"/>
      <c r="EIK3" s="228"/>
      <c r="EIL3" s="228"/>
      <c r="EIM3" s="228"/>
      <c r="EIN3" s="228"/>
      <c r="EIO3" s="228"/>
      <c r="EIP3" s="228"/>
      <c r="EIQ3" s="228"/>
      <c r="EIR3" s="228"/>
      <c r="EIS3" s="228"/>
      <c r="EIT3" s="228"/>
      <c r="EIU3" s="228"/>
      <c r="EIV3" s="228"/>
      <c r="EIW3" s="228"/>
      <c r="EIX3" s="228"/>
      <c r="EIY3" s="228"/>
      <c r="EIZ3" s="228"/>
      <c r="EJA3" s="228"/>
      <c r="EJB3" s="228"/>
      <c r="EJC3" s="228"/>
      <c r="EJD3" s="228"/>
      <c r="EJE3" s="228"/>
      <c r="EJF3" s="228"/>
      <c r="EJG3" s="228"/>
      <c r="EJH3" s="228"/>
      <c r="EJI3" s="228"/>
      <c r="EJJ3" s="228"/>
      <c r="EJK3" s="228"/>
      <c r="EJL3" s="228"/>
      <c r="EJM3" s="228"/>
      <c r="EJN3" s="228"/>
      <c r="EJO3" s="228"/>
      <c r="EJP3" s="228"/>
      <c r="EJQ3" s="228"/>
      <c r="EJR3" s="228"/>
      <c r="EJS3" s="228"/>
      <c r="EJT3" s="228"/>
      <c r="EJU3" s="228"/>
      <c r="EJV3" s="228"/>
      <c r="EJW3" s="228"/>
      <c r="EJX3" s="228"/>
      <c r="EJY3" s="228"/>
      <c r="EJZ3" s="228"/>
      <c r="EKA3" s="228"/>
      <c r="EKB3" s="228"/>
      <c r="EKC3" s="228"/>
      <c r="EKD3" s="228"/>
      <c r="EKE3" s="228"/>
      <c r="EKF3" s="228"/>
      <c r="EKG3" s="228"/>
      <c r="EKH3" s="228"/>
      <c r="EKI3" s="228"/>
      <c r="EKJ3" s="228"/>
      <c r="EKK3" s="228"/>
      <c r="EKL3" s="228"/>
      <c r="EKM3" s="228"/>
      <c r="EKN3" s="228"/>
      <c r="EKO3" s="228"/>
      <c r="EKP3" s="228"/>
      <c r="EKQ3" s="228"/>
      <c r="EKR3" s="228"/>
      <c r="EKS3" s="228"/>
      <c r="EKT3" s="228"/>
      <c r="EKU3" s="228"/>
      <c r="EKV3" s="228"/>
      <c r="EKW3" s="228"/>
      <c r="EKX3" s="228"/>
      <c r="EKY3" s="228"/>
      <c r="EKZ3" s="228"/>
      <c r="ELA3" s="228"/>
      <c r="ELB3" s="228"/>
      <c r="ELC3" s="228"/>
      <c r="ELD3" s="228"/>
      <c r="ELE3" s="228"/>
      <c r="ELF3" s="228"/>
      <c r="ELG3" s="228"/>
      <c r="ELH3" s="228"/>
      <c r="ELI3" s="228"/>
      <c r="ELJ3" s="228"/>
      <c r="ELK3" s="228"/>
      <c r="ELL3" s="228"/>
      <c r="ELM3" s="228"/>
      <c r="ELN3" s="228"/>
      <c r="ELO3" s="228"/>
      <c r="ELP3" s="228"/>
      <c r="ELQ3" s="228"/>
      <c r="ELR3" s="228"/>
      <c r="ELS3" s="228"/>
      <c r="ELT3" s="228"/>
      <c r="ELU3" s="228"/>
      <c r="ELV3" s="228"/>
      <c r="ELW3" s="228"/>
      <c r="ELX3" s="228"/>
      <c r="ELY3" s="228"/>
      <c r="ELZ3" s="228"/>
      <c r="EMA3" s="228"/>
      <c r="EMB3" s="228"/>
      <c r="EMC3" s="228"/>
      <c r="EMD3" s="228"/>
      <c r="EME3" s="228"/>
      <c r="EMF3" s="228"/>
      <c r="EMG3" s="228"/>
      <c r="EMH3" s="228"/>
      <c r="EMI3" s="228"/>
      <c r="EMJ3" s="228"/>
      <c r="EMK3" s="228"/>
      <c r="EML3" s="228"/>
      <c r="EMM3" s="228"/>
      <c r="EMN3" s="228"/>
      <c r="EMO3" s="228"/>
      <c r="EMP3" s="228"/>
      <c r="EMQ3" s="228"/>
      <c r="EMR3" s="228"/>
      <c r="EMS3" s="228"/>
      <c r="EMT3" s="228"/>
      <c r="EMU3" s="228"/>
      <c r="EMV3" s="228"/>
      <c r="EMW3" s="228"/>
      <c r="EMX3" s="228"/>
      <c r="EMY3" s="228"/>
      <c r="EMZ3" s="228"/>
      <c r="ENA3" s="228"/>
      <c r="ENB3" s="228"/>
      <c r="ENC3" s="228"/>
      <c r="END3" s="228"/>
      <c r="ENE3" s="228"/>
      <c r="ENF3" s="228"/>
      <c r="ENG3" s="228"/>
      <c r="ENH3" s="228"/>
      <c r="ENI3" s="228"/>
      <c r="ENJ3" s="228"/>
      <c r="ENK3" s="228"/>
      <c r="ENL3" s="228"/>
      <c r="ENM3" s="228"/>
      <c r="ENN3" s="228"/>
      <c r="ENO3" s="228"/>
      <c r="ENP3" s="228"/>
      <c r="ENQ3" s="228"/>
      <c r="ENR3" s="228"/>
      <c r="ENS3" s="228"/>
      <c r="ENT3" s="228"/>
      <c r="ENU3" s="228"/>
      <c r="ENV3" s="228"/>
      <c r="ENW3" s="228"/>
      <c r="ENX3" s="228"/>
      <c r="ENY3" s="228"/>
      <c r="ENZ3" s="228"/>
      <c r="EOA3" s="228"/>
      <c r="EOB3" s="228"/>
      <c r="EOC3" s="228"/>
      <c r="EOD3" s="228"/>
      <c r="EOE3" s="228"/>
      <c r="EOF3" s="228"/>
      <c r="EOG3" s="228"/>
      <c r="EOH3" s="228"/>
      <c r="EOI3" s="228"/>
      <c r="EOJ3" s="228"/>
      <c r="EOK3" s="228"/>
      <c r="EOL3" s="228"/>
      <c r="EOM3" s="228"/>
      <c r="EON3" s="228"/>
      <c r="EOO3" s="228"/>
      <c r="EOP3" s="228"/>
      <c r="EOQ3" s="228"/>
      <c r="EOR3" s="228"/>
      <c r="EOS3" s="228"/>
      <c r="EOT3" s="228"/>
      <c r="EOU3" s="228"/>
      <c r="EOV3" s="228"/>
      <c r="EOW3" s="228"/>
      <c r="EOX3" s="228"/>
      <c r="EOY3" s="228"/>
      <c r="EOZ3" s="228"/>
      <c r="EPA3" s="228"/>
      <c r="EPB3" s="228"/>
      <c r="EPC3" s="228"/>
      <c r="EPD3" s="228"/>
      <c r="EPE3" s="228"/>
      <c r="EPF3" s="228"/>
      <c r="EPG3" s="228"/>
      <c r="EPH3" s="228"/>
      <c r="EPI3" s="228"/>
      <c r="EPJ3" s="228"/>
      <c r="EPK3" s="228"/>
      <c r="EPL3" s="228"/>
      <c r="EPM3" s="228"/>
      <c r="EPN3" s="228"/>
      <c r="EPO3" s="228"/>
      <c r="EPP3" s="228"/>
      <c r="EPQ3" s="228"/>
      <c r="EPR3" s="228"/>
      <c r="EPS3" s="228"/>
      <c r="EPT3" s="228"/>
      <c r="EPU3" s="228"/>
      <c r="EPV3" s="228"/>
      <c r="EPW3" s="228"/>
      <c r="EPX3" s="228"/>
      <c r="EPY3" s="228"/>
      <c r="EPZ3" s="228"/>
      <c r="EQA3" s="228"/>
      <c r="EQB3" s="228"/>
      <c r="EQC3" s="228"/>
      <c r="EQD3" s="228"/>
      <c r="EQE3" s="228"/>
      <c r="EQF3" s="228"/>
      <c r="EQG3" s="228"/>
      <c r="EQH3" s="228"/>
      <c r="EQI3" s="228"/>
      <c r="EQJ3" s="228"/>
      <c r="EQK3" s="228"/>
      <c r="EQL3" s="228"/>
      <c r="EQM3" s="228"/>
      <c r="EQN3" s="228"/>
      <c r="EQO3" s="228"/>
      <c r="EQP3" s="228"/>
      <c r="EQQ3" s="228"/>
      <c r="EQR3" s="228"/>
      <c r="EQS3" s="228"/>
      <c r="EQT3" s="228"/>
      <c r="EQU3" s="228"/>
      <c r="EQV3" s="228"/>
      <c r="EQW3" s="228"/>
      <c r="EQX3" s="228"/>
      <c r="EQY3" s="228"/>
      <c r="EQZ3" s="228"/>
      <c r="ERA3" s="228"/>
      <c r="ERB3" s="228"/>
      <c r="ERC3" s="228"/>
      <c r="ERD3" s="228"/>
      <c r="ERE3" s="228"/>
      <c r="ERF3" s="228"/>
      <c r="ERG3" s="228"/>
      <c r="ERH3" s="228"/>
      <c r="ERI3" s="228"/>
      <c r="ERJ3" s="228"/>
      <c r="ERK3" s="228"/>
      <c r="ERL3" s="228"/>
      <c r="ERM3" s="228"/>
      <c r="ERN3" s="228"/>
      <c r="ERO3" s="228"/>
      <c r="ERP3" s="228"/>
      <c r="ERQ3" s="228"/>
      <c r="ERR3" s="228"/>
      <c r="ERS3" s="228"/>
      <c r="ERT3" s="228"/>
      <c r="ERU3" s="228"/>
      <c r="ERV3" s="228"/>
      <c r="ERW3" s="228"/>
      <c r="ERX3" s="228"/>
      <c r="ERY3" s="228"/>
      <c r="ERZ3" s="228"/>
      <c r="ESA3" s="228"/>
      <c r="ESB3" s="228"/>
      <c r="ESC3" s="228"/>
      <c r="ESD3" s="228"/>
      <c r="ESE3" s="228"/>
      <c r="ESF3" s="228"/>
      <c r="ESG3" s="228"/>
      <c r="ESH3" s="228"/>
      <c r="ESI3" s="228"/>
      <c r="ESJ3" s="228"/>
      <c r="ESK3" s="228"/>
      <c r="ESL3" s="228"/>
      <c r="ESM3" s="228"/>
      <c r="ESN3" s="228"/>
      <c r="ESO3" s="228"/>
      <c r="ESP3" s="228"/>
      <c r="ESQ3" s="228"/>
      <c r="ESR3" s="228"/>
      <c r="ESS3" s="228"/>
      <c r="EST3" s="228"/>
      <c r="ESU3" s="228"/>
      <c r="ESV3" s="228"/>
      <c r="ESW3" s="228"/>
      <c r="ESX3" s="228"/>
      <c r="ESY3" s="228"/>
      <c r="ESZ3" s="228"/>
      <c r="ETA3" s="228"/>
      <c r="ETB3" s="228"/>
      <c r="ETC3" s="228"/>
      <c r="ETD3" s="228"/>
      <c r="ETE3" s="228"/>
      <c r="ETF3" s="228"/>
      <c r="ETG3" s="228"/>
      <c r="ETH3" s="228"/>
      <c r="ETI3" s="228"/>
      <c r="ETJ3" s="228"/>
      <c r="ETK3" s="228"/>
      <c r="ETL3" s="228"/>
      <c r="ETM3" s="228"/>
      <c r="ETN3" s="228"/>
      <c r="ETO3" s="228"/>
      <c r="ETP3" s="228"/>
      <c r="ETQ3" s="228"/>
      <c r="ETR3" s="228"/>
      <c r="ETS3" s="228"/>
      <c r="ETT3" s="228"/>
      <c r="ETU3" s="228"/>
      <c r="ETV3" s="228"/>
      <c r="ETW3" s="228"/>
      <c r="ETX3" s="228"/>
      <c r="ETY3" s="228"/>
      <c r="ETZ3" s="228"/>
      <c r="EUA3" s="228"/>
      <c r="EUB3" s="228"/>
      <c r="EUC3" s="228"/>
      <c r="EUD3" s="228"/>
      <c r="EUE3" s="228"/>
      <c r="EUF3" s="228"/>
      <c r="EUG3" s="228"/>
      <c r="EUH3" s="228"/>
      <c r="EUI3" s="228"/>
      <c r="EUJ3" s="228"/>
      <c r="EUK3" s="228"/>
      <c r="EUL3" s="228"/>
      <c r="EUM3" s="228"/>
      <c r="EUN3" s="228"/>
      <c r="EUO3" s="228"/>
      <c r="EUP3" s="228"/>
      <c r="EUQ3" s="228"/>
      <c r="EUR3" s="228"/>
      <c r="EUS3" s="228"/>
      <c r="EUT3" s="228"/>
      <c r="EUU3" s="228"/>
      <c r="EUV3" s="228"/>
      <c r="EUW3" s="228"/>
      <c r="EUX3" s="228"/>
      <c r="EUY3" s="228"/>
      <c r="EUZ3" s="228"/>
      <c r="EVA3" s="228"/>
      <c r="EVB3" s="228"/>
      <c r="EVC3" s="228"/>
      <c r="EVD3" s="228"/>
      <c r="EVE3" s="228"/>
      <c r="EVF3" s="228"/>
      <c r="EVG3" s="228"/>
      <c r="EVH3" s="228"/>
      <c r="EVI3" s="228"/>
      <c r="EVJ3" s="228"/>
      <c r="EVK3" s="228"/>
      <c r="EVL3" s="228"/>
      <c r="EVM3" s="228"/>
      <c r="EVN3" s="228"/>
      <c r="EVO3" s="228"/>
      <c r="EVP3" s="228"/>
      <c r="EVQ3" s="228"/>
      <c r="EVR3" s="228"/>
      <c r="EVS3" s="228"/>
      <c r="EVT3" s="228"/>
      <c r="EVU3" s="228"/>
      <c r="EVV3" s="228"/>
      <c r="EVW3" s="228"/>
      <c r="EVX3" s="228"/>
      <c r="EVY3" s="228"/>
      <c r="EVZ3" s="228"/>
      <c r="EWA3" s="228"/>
      <c r="EWB3" s="228"/>
      <c r="EWC3" s="228"/>
      <c r="EWD3" s="228"/>
      <c r="EWE3" s="228"/>
      <c r="EWF3" s="228"/>
      <c r="EWG3" s="228"/>
      <c r="EWH3" s="228"/>
      <c r="EWI3" s="228"/>
      <c r="EWJ3" s="228"/>
      <c r="EWK3" s="228"/>
      <c r="EWL3" s="228"/>
      <c r="EWM3" s="228"/>
      <c r="EWN3" s="228"/>
      <c r="EWO3" s="228"/>
      <c r="EWP3" s="228"/>
      <c r="EWQ3" s="228"/>
      <c r="EWR3" s="228"/>
      <c r="EWS3" s="228"/>
      <c r="EWT3" s="228"/>
      <c r="EWU3" s="228"/>
      <c r="EWV3" s="228"/>
      <c r="EWW3" s="228"/>
      <c r="EWX3" s="228"/>
      <c r="EWY3" s="228"/>
      <c r="EWZ3" s="228"/>
      <c r="EXA3" s="228"/>
      <c r="EXB3" s="228"/>
      <c r="EXC3" s="228"/>
      <c r="EXD3" s="228"/>
      <c r="EXE3" s="228"/>
      <c r="EXF3" s="228"/>
      <c r="EXG3" s="228"/>
      <c r="EXH3" s="228"/>
      <c r="EXI3" s="228"/>
      <c r="EXJ3" s="228"/>
      <c r="EXK3" s="228"/>
      <c r="EXL3" s="228"/>
      <c r="EXM3" s="228"/>
      <c r="EXN3" s="228"/>
      <c r="EXO3" s="228"/>
      <c r="EXP3" s="228"/>
      <c r="EXQ3" s="228"/>
      <c r="EXR3" s="228"/>
      <c r="EXS3" s="228"/>
      <c r="EXT3" s="228"/>
      <c r="EXU3" s="228"/>
      <c r="EXV3" s="228"/>
      <c r="EXW3" s="228"/>
      <c r="EXX3" s="228"/>
      <c r="EXY3" s="228"/>
      <c r="EXZ3" s="228"/>
      <c r="EYA3" s="228"/>
      <c r="EYB3" s="228"/>
      <c r="EYC3" s="228"/>
      <c r="EYD3" s="228"/>
      <c r="EYE3" s="228"/>
      <c r="EYF3" s="228"/>
      <c r="EYG3" s="228"/>
      <c r="EYH3" s="228"/>
      <c r="EYI3" s="228"/>
      <c r="EYJ3" s="228"/>
      <c r="EYK3" s="228"/>
      <c r="EYL3" s="228"/>
      <c r="EYM3" s="228"/>
      <c r="EYN3" s="228"/>
      <c r="EYO3" s="228"/>
      <c r="EYP3" s="228"/>
      <c r="EYQ3" s="228"/>
      <c r="EYR3" s="228"/>
      <c r="EYS3" s="228"/>
      <c r="EYT3" s="228"/>
      <c r="EYU3" s="228"/>
      <c r="EYV3" s="228"/>
      <c r="EYW3" s="228"/>
      <c r="EYX3" s="228"/>
      <c r="EYY3" s="228"/>
      <c r="EYZ3" s="228"/>
      <c r="EZA3" s="228"/>
      <c r="EZB3" s="228"/>
      <c r="EZC3" s="228"/>
      <c r="EZD3" s="228"/>
      <c r="EZE3" s="228"/>
      <c r="EZF3" s="228"/>
      <c r="EZG3" s="228"/>
      <c r="EZH3" s="228"/>
      <c r="EZI3" s="228"/>
      <c r="EZJ3" s="228"/>
      <c r="EZK3" s="228"/>
      <c r="EZL3" s="228"/>
      <c r="EZM3" s="228"/>
      <c r="EZN3" s="228"/>
      <c r="EZO3" s="228"/>
      <c r="EZP3" s="228"/>
      <c r="EZQ3" s="228"/>
      <c r="EZR3" s="228"/>
      <c r="EZS3" s="228"/>
      <c r="EZT3" s="228"/>
      <c r="EZU3" s="228"/>
      <c r="EZV3" s="228"/>
      <c r="EZW3" s="228"/>
      <c r="EZX3" s="228"/>
      <c r="EZY3" s="228"/>
      <c r="EZZ3" s="228"/>
      <c r="FAA3" s="228"/>
      <c r="FAB3" s="228"/>
      <c r="FAC3" s="228"/>
      <c r="FAD3" s="228"/>
      <c r="FAE3" s="228"/>
      <c r="FAF3" s="228"/>
      <c r="FAG3" s="228"/>
      <c r="FAH3" s="228"/>
      <c r="FAI3" s="228"/>
      <c r="FAJ3" s="228"/>
      <c r="FAK3" s="228"/>
      <c r="FAL3" s="228"/>
      <c r="FAM3" s="228"/>
      <c r="FAN3" s="228"/>
      <c r="FAO3" s="228"/>
      <c r="FAP3" s="228"/>
      <c r="FAQ3" s="228"/>
      <c r="FAR3" s="228"/>
      <c r="FAS3" s="228"/>
      <c r="FAT3" s="228"/>
      <c r="FAU3" s="228"/>
      <c r="FAV3" s="228"/>
      <c r="FAW3" s="228"/>
      <c r="FAX3" s="228"/>
      <c r="FAY3" s="228"/>
      <c r="FAZ3" s="228"/>
      <c r="FBA3" s="228"/>
      <c r="FBB3" s="228"/>
      <c r="FBC3" s="228"/>
      <c r="FBD3" s="228"/>
      <c r="FBE3" s="228"/>
      <c r="FBF3" s="228"/>
      <c r="FBG3" s="228"/>
      <c r="FBH3" s="228"/>
      <c r="FBI3" s="228"/>
      <c r="FBJ3" s="228"/>
      <c r="FBK3" s="228"/>
      <c r="FBL3" s="228"/>
      <c r="FBM3" s="228"/>
      <c r="FBN3" s="228"/>
      <c r="FBO3" s="228"/>
      <c r="FBP3" s="228"/>
      <c r="FBQ3" s="228"/>
      <c r="FBR3" s="228"/>
      <c r="FBS3" s="228"/>
      <c r="FBT3" s="228"/>
      <c r="FBU3" s="228"/>
      <c r="FBV3" s="228"/>
      <c r="FBW3" s="228"/>
      <c r="FBX3" s="228"/>
      <c r="FBY3" s="228"/>
      <c r="FBZ3" s="228"/>
      <c r="FCA3" s="228"/>
      <c r="FCB3" s="228"/>
      <c r="FCC3" s="228"/>
      <c r="FCD3" s="228"/>
      <c r="FCE3" s="228"/>
      <c r="FCF3" s="228"/>
      <c r="FCG3" s="228"/>
      <c r="FCH3" s="228"/>
      <c r="FCI3" s="228"/>
      <c r="FCJ3" s="228"/>
      <c r="FCK3" s="228"/>
      <c r="FCL3" s="228"/>
      <c r="FCM3" s="228"/>
      <c r="FCN3" s="228"/>
      <c r="FCO3" s="228"/>
      <c r="FCP3" s="228"/>
      <c r="FCQ3" s="228"/>
      <c r="FCR3" s="228"/>
      <c r="FCS3" s="228"/>
      <c r="FCT3" s="228"/>
      <c r="FCU3" s="228"/>
      <c r="FCV3" s="228"/>
      <c r="FCW3" s="228"/>
      <c r="FCX3" s="228"/>
      <c r="FCY3" s="228"/>
      <c r="FCZ3" s="228"/>
      <c r="FDA3" s="228"/>
      <c r="FDB3" s="228"/>
      <c r="FDC3" s="228"/>
      <c r="FDD3" s="228"/>
      <c r="FDE3" s="228"/>
      <c r="FDF3" s="228"/>
      <c r="FDG3" s="228"/>
      <c r="FDH3" s="228"/>
      <c r="FDI3" s="228"/>
      <c r="FDJ3" s="228"/>
      <c r="FDK3" s="228"/>
      <c r="FDL3" s="228"/>
      <c r="FDM3" s="228"/>
      <c r="FDN3" s="228"/>
      <c r="FDO3" s="228"/>
      <c r="FDP3" s="228"/>
      <c r="FDQ3" s="228"/>
      <c r="FDR3" s="228"/>
      <c r="FDS3" s="228"/>
      <c r="FDT3" s="228"/>
      <c r="FDU3" s="228"/>
      <c r="FDV3" s="228"/>
      <c r="FDW3" s="228"/>
      <c r="FDX3" s="228"/>
      <c r="FDY3" s="228"/>
      <c r="FDZ3" s="228"/>
      <c r="FEA3" s="228"/>
      <c r="FEB3" s="228"/>
      <c r="FEC3" s="228"/>
      <c r="FED3" s="228"/>
      <c r="FEE3" s="228"/>
      <c r="FEF3" s="228"/>
      <c r="FEG3" s="228"/>
      <c r="FEH3" s="228"/>
      <c r="FEI3" s="228"/>
      <c r="FEJ3" s="228"/>
      <c r="FEK3" s="228"/>
      <c r="FEL3" s="228"/>
      <c r="FEM3" s="228"/>
      <c r="FEN3" s="228"/>
      <c r="FEO3" s="228"/>
      <c r="FEP3" s="228"/>
      <c r="FEQ3" s="228"/>
      <c r="FER3" s="228"/>
      <c r="FES3" s="228"/>
      <c r="FET3" s="228"/>
      <c r="FEU3" s="228"/>
      <c r="FEV3" s="228"/>
      <c r="FEW3" s="228"/>
      <c r="FEX3" s="228"/>
      <c r="FEY3" s="228"/>
      <c r="FEZ3" s="228"/>
      <c r="FFA3" s="228"/>
      <c r="FFB3" s="228"/>
      <c r="FFC3" s="228"/>
      <c r="FFD3" s="228"/>
      <c r="FFE3" s="228"/>
      <c r="FFF3" s="228"/>
      <c r="FFG3" s="228"/>
      <c r="FFH3" s="228"/>
      <c r="FFI3" s="228"/>
      <c r="FFJ3" s="228"/>
      <c r="FFK3" s="228"/>
      <c r="FFL3" s="228"/>
      <c r="FFM3" s="228"/>
      <c r="FFN3" s="228"/>
      <c r="FFO3" s="228"/>
      <c r="FFP3" s="228"/>
      <c r="FFQ3" s="228"/>
      <c r="FFR3" s="228"/>
      <c r="FFS3" s="228"/>
      <c r="FFT3" s="228"/>
      <c r="FFU3" s="228"/>
      <c r="FFV3" s="228"/>
      <c r="FFW3" s="228"/>
      <c r="FFX3" s="228"/>
      <c r="FFY3" s="228"/>
      <c r="FFZ3" s="228"/>
      <c r="FGA3" s="228"/>
      <c r="FGB3" s="228"/>
      <c r="FGC3" s="228"/>
      <c r="FGD3" s="228"/>
      <c r="FGE3" s="228"/>
      <c r="FGF3" s="228"/>
      <c r="FGG3" s="228"/>
      <c r="FGH3" s="228"/>
      <c r="FGI3" s="228"/>
      <c r="FGJ3" s="228"/>
      <c r="FGK3" s="228"/>
      <c r="FGL3" s="228"/>
      <c r="FGM3" s="228"/>
      <c r="FGN3" s="228"/>
      <c r="FGO3" s="228"/>
      <c r="FGP3" s="228"/>
      <c r="FGQ3" s="228"/>
      <c r="FGR3" s="228"/>
      <c r="FGS3" s="228"/>
      <c r="FGT3" s="228"/>
      <c r="FGU3" s="228"/>
      <c r="FGV3" s="228"/>
      <c r="FGW3" s="228"/>
      <c r="FGX3" s="228"/>
      <c r="FGY3" s="228"/>
      <c r="FGZ3" s="228"/>
      <c r="FHA3" s="228"/>
      <c r="FHB3" s="228"/>
      <c r="FHC3" s="228"/>
      <c r="FHD3" s="228"/>
      <c r="FHE3" s="228"/>
      <c r="FHF3" s="228"/>
      <c r="FHG3" s="228"/>
      <c r="FHH3" s="228"/>
      <c r="FHI3" s="228"/>
      <c r="FHJ3" s="228"/>
      <c r="FHK3" s="228"/>
      <c r="FHL3" s="228"/>
      <c r="FHM3" s="228"/>
      <c r="FHN3" s="228"/>
      <c r="FHO3" s="228"/>
      <c r="FHP3" s="228"/>
      <c r="FHQ3" s="228"/>
      <c r="FHR3" s="228"/>
      <c r="FHS3" s="228"/>
      <c r="FHT3" s="228"/>
      <c r="FHU3" s="228"/>
      <c r="FHV3" s="228"/>
      <c r="FHW3" s="228"/>
      <c r="FHX3" s="228"/>
      <c r="FHY3" s="228"/>
      <c r="FHZ3" s="228"/>
      <c r="FIA3" s="228"/>
      <c r="FIB3" s="228"/>
      <c r="FIC3" s="228"/>
      <c r="FID3" s="228"/>
      <c r="FIE3" s="228"/>
      <c r="FIF3" s="228"/>
      <c r="FIG3" s="228"/>
      <c r="FIH3" s="228"/>
      <c r="FII3" s="228"/>
      <c r="FIJ3" s="228"/>
      <c r="FIK3" s="228"/>
      <c r="FIL3" s="228"/>
      <c r="FIM3" s="228"/>
      <c r="FIN3" s="228"/>
      <c r="FIO3" s="228"/>
      <c r="FIP3" s="228"/>
      <c r="FIQ3" s="228"/>
      <c r="FIR3" s="228"/>
      <c r="FIS3" s="228"/>
      <c r="FIT3" s="228"/>
      <c r="FIU3" s="228"/>
      <c r="FIV3" s="228"/>
      <c r="FIW3" s="228"/>
      <c r="FIX3" s="228"/>
      <c r="FIY3" s="228"/>
      <c r="FIZ3" s="228"/>
      <c r="FJA3" s="228"/>
      <c r="FJB3" s="228"/>
      <c r="FJC3" s="228"/>
      <c r="FJD3" s="228"/>
      <c r="FJE3" s="228"/>
      <c r="FJF3" s="228"/>
      <c r="FJG3" s="228"/>
      <c r="FJH3" s="228"/>
      <c r="FJI3" s="228"/>
      <c r="FJJ3" s="228"/>
      <c r="FJK3" s="228"/>
      <c r="FJL3" s="228"/>
      <c r="FJM3" s="228"/>
      <c r="FJN3" s="228"/>
      <c r="FJO3" s="228"/>
      <c r="FJP3" s="228"/>
      <c r="FJQ3" s="228"/>
      <c r="FJR3" s="228"/>
      <c r="FJS3" s="228"/>
      <c r="FJT3" s="228"/>
      <c r="FJU3" s="228"/>
      <c r="FJV3" s="228"/>
      <c r="FJW3" s="228"/>
      <c r="FJX3" s="228"/>
      <c r="FJY3" s="228"/>
      <c r="FJZ3" s="228"/>
      <c r="FKA3" s="228"/>
      <c r="FKB3" s="228"/>
      <c r="FKC3" s="228"/>
      <c r="FKD3" s="228"/>
      <c r="FKE3" s="228"/>
      <c r="FKF3" s="228"/>
      <c r="FKG3" s="228"/>
      <c r="FKH3" s="228"/>
      <c r="FKI3" s="228"/>
      <c r="FKJ3" s="228"/>
      <c r="FKK3" s="228"/>
      <c r="FKL3" s="228"/>
      <c r="FKM3" s="228"/>
      <c r="FKN3" s="228"/>
      <c r="FKO3" s="228"/>
      <c r="FKP3" s="228"/>
      <c r="FKQ3" s="228"/>
      <c r="FKR3" s="228"/>
      <c r="FKS3" s="228"/>
      <c r="FKT3" s="228"/>
      <c r="FKU3" s="228"/>
      <c r="FKV3" s="228"/>
      <c r="FKW3" s="228"/>
      <c r="FKX3" s="228"/>
      <c r="FKY3" s="228"/>
      <c r="FKZ3" s="228"/>
      <c r="FLA3" s="228"/>
      <c r="FLB3" s="228"/>
      <c r="FLC3" s="228"/>
      <c r="FLD3" s="228"/>
      <c r="FLE3" s="228"/>
      <c r="FLF3" s="228"/>
      <c r="FLG3" s="228"/>
      <c r="FLH3" s="228"/>
      <c r="FLI3" s="228"/>
      <c r="FLJ3" s="228"/>
      <c r="FLK3" s="228"/>
      <c r="FLL3" s="228"/>
      <c r="FLM3" s="228"/>
      <c r="FLN3" s="228"/>
      <c r="FLO3" s="228"/>
      <c r="FLP3" s="228"/>
      <c r="FLQ3" s="228"/>
      <c r="FLR3" s="228"/>
      <c r="FLS3" s="228"/>
      <c r="FLT3" s="228"/>
      <c r="FLU3" s="228"/>
      <c r="FLV3" s="228"/>
      <c r="FLW3" s="228"/>
      <c r="FLX3" s="228"/>
      <c r="FLY3" s="228"/>
      <c r="FLZ3" s="228"/>
      <c r="FMA3" s="228"/>
      <c r="FMB3" s="228"/>
      <c r="FMC3" s="228"/>
      <c r="FMD3" s="228"/>
      <c r="FME3" s="228"/>
      <c r="FMF3" s="228"/>
      <c r="FMG3" s="228"/>
      <c r="FMH3" s="228"/>
      <c r="FMI3" s="228"/>
      <c r="FMJ3" s="228"/>
      <c r="FMK3" s="228"/>
      <c r="FML3" s="228"/>
      <c r="FMM3" s="228"/>
      <c r="FMN3" s="228"/>
      <c r="FMO3" s="228"/>
      <c r="FMP3" s="228"/>
      <c r="FMQ3" s="228"/>
      <c r="FMR3" s="228"/>
      <c r="FMS3" s="228"/>
      <c r="FMT3" s="228"/>
      <c r="FMU3" s="228"/>
      <c r="FMV3" s="228"/>
      <c r="FMW3" s="228"/>
      <c r="FMX3" s="228"/>
      <c r="FMY3" s="228"/>
      <c r="FMZ3" s="228"/>
      <c r="FNA3" s="228"/>
      <c r="FNB3" s="228"/>
      <c r="FNC3" s="228"/>
      <c r="FND3" s="228"/>
      <c r="FNE3" s="228"/>
      <c r="FNF3" s="228"/>
      <c r="FNG3" s="228"/>
      <c r="FNH3" s="228"/>
      <c r="FNI3" s="228"/>
      <c r="FNJ3" s="228"/>
      <c r="FNK3" s="228"/>
      <c r="FNL3" s="228"/>
      <c r="FNM3" s="228"/>
      <c r="FNN3" s="228"/>
      <c r="FNO3" s="228"/>
      <c r="FNP3" s="228"/>
      <c r="FNQ3" s="228"/>
      <c r="FNR3" s="228"/>
      <c r="FNS3" s="228"/>
      <c r="FNT3" s="228"/>
      <c r="FNU3" s="228"/>
      <c r="FNV3" s="228"/>
      <c r="FNW3" s="228"/>
      <c r="FNX3" s="228"/>
      <c r="FNY3" s="228"/>
      <c r="FNZ3" s="228"/>
      <c r="FOA3" s="228"/>
      <c r="FOB3" s="228"/>
      <c r="FOC3" s="228"/>
      <c r="FOD3" s="228"/>
      <c r="FOE3" s="228"/>
      <c r="FOF3" s="228"/>
      <c r="FOG3" s="228"/>
      <c r="FOH3" s="228"/>
      <c r="FOI3" s="228"/>
      <c r="FOJ3" s="228"/>
      <c r="FOK3" s="228"/>
      <c r="FOL3" s="228"/>
      <c r="FOM3" s="228"/>
      <c r="FON3" s="228"/>
      <c r="FOO3" s="228"/>
      <c r="FOP3" s="228"/>
      <c r="FOQ3" s="228"/>
      <c r="FOR3" s="228"/>
      <c r="FOS3" s="228"/>
      <c r="FOT3" s="228"/>
      <c r="FOU3" s="228"/>
      <c r="FOV3" s="228"/>
      <c r="FOW3" s="228"/>
      <c r="FOX3" s="228"/>
      <c r="FOY3" s="228"/>
      <c r="FOZ3" s="228"/>
      <c r="FPA3" s="228"/>
      <c r="FPB3" s="228"/>
      <c r="FPC3" s="228"/>
      <c r="FPD3" s="228"/>
      <c r="FPE3" s="228"/>
      <c r="FPF3" s="228"/>
      <c r="FPG3" s="228"/>
      <c r="FPH3" s="228"/>
      <c r="FPI3" s="228"/>
      <c r="FPJ3" s="228"/>
      <c r="FPK3" s="228"/>
      <c r="FPL3" s="228"/>
      <c r="FPM3" s="228"/>
      <c r="FPN3" s="228"/>
      <c r="FPO3" s="228"/>
      <c r="FPP3" s="228"/>
      <c r="FPQ3" s="228"/>
      <c r="FPR3" s="228"/>
      <c r="FPS3" s="228"/>
      <c r="FPT3" s="228"/>
      <c r="FPU3" s="228"/>
      <c r="FPV3" s="228"/>
      <c r="FPW3" s="228"/>
      <c r="FPX3" s="228"/>
      <c r="FPY3" s="228"/>
      <c r="FPZ3" s="228"/>
      <c r="FQA3" s="228"/>
      <c r="FQB3" s="228"/>
      <c r="FQC3" s="228"/>
      <c r="FQD3" s="228"/>
      <c r="FQE3" s="228"/>
      <c r="FQF3" s="228"/>
      <c r="FQG3" s="228"/>
      <c r="FQH3" s="228"/>
      <c r="FQI3" s="228"/>
      <c r="FQJ3" s="228"/>
      <c r="FQK3" s="228"/>
      <c r="FQL3" s="228"/>
      <c r="FQM3" s="228"/>
      <c r="FQN3" s="228"/>
      <c r="FQO3" s="228"/>
      <c r="FQP3" s="228"/>
      <c r="FQQ3" s="228"/>
      <c r="FQR3" s="228"/>
      <c r="FQS3" s="228"/>
      <c r="FQT3" s="228"/>
      <c r="FQU3" s="228"/>
      <c r="FQV3" s="228"/>
      <c r="FQW3" s="228"/>
      <c r="FQX3" s="228"/>
      <c r="FQY3" s="228"/>
      <c r="FQZ3" s="228"/>
      <c r="FRA3" s="228"/>
      <c r="FRB3" s="228"/>
      <c r="FRC3" s="228"/>
      <c r="FRD3" s="228"/>
      <c r="FRE3" s="228"/>
      <c r="FRF3" s="228"/>
      <c r="FRG3" s="228"/>
      <c r="FRH3" s="228"/>
      <c r="FRI3" s="228"/>
      <c r="FRJ3" s="228"/>
      <c r="FRK3" s="228"/>
      <c r="FRL3" s="228"/>
      <c r="FRM3" s="228"/>
      <c r="FRN3" s="228"/>
      <c r="FRO3" s="228"/>
      <c r="FRP3" s="228"/>
      <c r="FRQ3" s="228"/>
      <c r="FRR3" s="228"/>
      <c r="FRS3" s="228"/>
      <c r="FRT3" s="228"/>
      <c r="FRU3" s="228"/>
      <c r="FRV3" s="228"/>
      <c r="FRW3" s="228"/>
      <c r="FRX3" s="228"/>
      <c r="FRY3" s="228"/>
      <c r="FRZ3" s="228"/>
      <c r="FSA3" s="228"/>
      <c r="FSB3" s="228"/>
      <c r="FSC3" s="228"/>
      <c r="FSD3" s="228"/>
      <c r="FSE3" s="228"/>
      <c r="FSF3" s="228"/>
      <c r="FSG3" s="228"/>
      <c r="FSH3" s="228"/>
      <c r="FSI3" s="228"/>
      <c r="FSJ3" s="228"/>
      <c r="FSK3" s="228"/>
      <c r="FSL3" s="228"/>
      <c r="FSM3" s="228"/>
      <c r="FSN3" s="228"/>
      <c r="FSO3" s="228"/>
      <c r="FSP3" s="228"/>
      <c r="FSQ3" s="228"/>
      <c r="FSR3" s="228"/>
      <c r="FSS3" s="228"/>
      <c r="FST3" s="228"/>
      <c r="FSU3" s="228"/>
      <c r="FSV3" s="228"/>
      <c r="FSW3" s="228"/>
      <c r="FSX3" s="228"/>
      <c r="FSY3" s="228"/>
      <c r="FSZ3" s="228"/>
      <c r="FTA3" s="228"/>
      <c r="FTB3" s="228"/>
      <c r="FTC3" s="228"/>
      <c r="FTD3" s="228"/>
      <c r="FTE3" s="228"/>
      <c r="FTF3" s="228"/>
      <c r="FTG3" s="228"/>
      <c r="FTH3" s="228"/>
      <c r="FTI3" s="228"/>
      <c r="FTJ3" s="228"/>
      <c r="FTK3" s="228"/>
      <c r="FTL3" s="228"/>
      <c r="FTM3" s="228"/>
      <c r="FTN3" s="228"/>
      <c r="FTO3" s="228"/>
      <c r="FTP3" s="228"/>
      <c r="FTQ3" s="228"/>
      <c r="FTR3" s="228"/>
      <c r="FTS3" s="228"/>
      <c r="FTT3" s="228"/>
      <c r="FTU3" s="228"/>
      <c r="FTV3" s="228"/>
      <c r="FTW3" s="228"/>
      <c r="FTX3" s="228"/>
      <c r="FTY3" s="228"/>
      <c r="FTZ3" s="228"/>
      <c r="FUA3" s="228"/>
      <c r="FUB3" s="228"/>
      <c r="FUC3" s="228"/>
      <c r="FUD3" s="228"/>
      <c r="FUE3" s="228"/>
      <c r="FUF3" s="228"/>
      <c r="FUG3" s="228"/>
      <c r="FUH3" s="228"/>
      <c r="FUI3" s="228"/>
      <c r="FUJ3" s="228"/>
      <c r="FUK3" s="228"/>
      <c r="FUL3" s="228"/>
      <c r="FUM3" s="228"/>
      <c r="FUN3" s="228"/>
      <c r="FUO3" s="228"/>
      <c r="FUP3" s="228"/>
      <c r="FUQ3" s="228"/>
      <c r="FUR3" s="228"/>
      <c r="FUS3" s="228"/>
      <c r="FUT3" s="228"/>
      <c r="FUU3" s="228"/>
      <c r="FUV3" s="228"/>
      <c r="FUW3" s="228"/>
      <c r="FUX3" s="228"/>
      <c r="FUY3" s="228"/>
      <c r="FUZ3" s="228"/>
      <c r="FVA3" s="228"/>
      <c r="FVB3" s="228"/>
      <c r="FVC3" s="228"/>
      <c r="FVD3" s="228"/>
      <c r="FVE3" s="228"/>
      <c r="FVF3" s="228"/>
      <c r="FVG3" s="228"/>
      <c r="FVH3" s="228"/>
      <c r="FVI3" s="228"/>
      <c r="FVJ3" s="228"/>
      <c r="FVK3" s="228"/>
      <c r="FVL3" s="228"/>
      <c r="FVM3" s="228"/>
      <c r="FVN3" s="228"/>
      <c r="FVO3" s="228"/>
      <c r="FVP3" s="228"/>
      <c r="FVQ3" s="228"/>
      <c r="FVR3" s="228"/>
      <c r="FVS3" s="228"/>
      <c r="FVT3" s="228"/>
      <c r="FVU3" s="228"/>
      <c r="FVV3" s="228"/>
      <c r="FVW3" s="228"/>
      <c r="FVX3" s="228"/>
      <c r="FVY3" s="228"/>
      <c r="FVZ3" s="228"/>
      <c r="FWA3" s="228"/>
      <c r="FWB3" s="228"/>
      <c r="FWC3" s="228"/>
      <c r="FWD3" s="228"/>
      <c r="FWE3" s="228"/>
      <c r="FWF3" s="228"/>
      <c r="FWG3" s="228"/>
      <c r="FWH3" s="228"/>
      <c r="FWI3" s="228"/>
      <c r="FWJ3" s="228"/>
      <c r="FWK3" s="228"/>
      <c r="FWL3" s="228"/>
      <c r="FWM3" s="228"/>
      <c r="FWN3" s="228"/>
      <c r="FWO3" s="228"/>
      <c r="FWP3" s="228"/>
      <c r="FWQ3" s="228"/>
      <c r="FWR3" s="228"/>
      <c r="FWS3" s="228"/>
      <c r="FWT3" s="228"/>
      <c r="FWU3" s="228"/>
      <c r="FWV3" s="228"/>
      <c r="FWW3" s="228"/>
      <c r="FWX3" s="228"/>
      <c r="FWY3" s="228"/>
      <c r="FWZ3" s="228"/>
      <c r="FXA3" s="228"/>
      <c r="FXB3" s="228"/>
      <c r="FXC3" s="228"/>
      <c r="FXD3" s="228"/>
      <c r="FXE3" s="228"/>
      <c r="FXF3" s="228"/>
      <c r="FXG3" s="228"/>
      <c r="FXH3" s="228"/>
      <c r="FXI3" s="228"/>
      <c r="FXJ3" s="228"/>
      <c r="FXK3" s="228"/>
      <c r="FXL3" s="228"/>
      <c r="FXM3" s="228"/>
      <c r="FXN3" s="228"/>
      <c r="FXO3" s="228"/>
      <c r="FXP3" s="228"/>
      <c r="FXQ3" s="228"/>
      <c r="FXR3" s="228"/>
      <c r="FXS3" s="228"/>
      <c r="FXT3" s="228"/>
      <c r="FXU3" s="228"/>
      <c r="FXV3" s="228"/>
      <c r="FXW3" s="228"/>
      <c r="FXX3" s="228"/>
      <c r="FXY3" s="228"/>
      <c r="FXZ3" s="228"/>
      <c r="FYA3" s="228"/>
      <c r="FYB3" s="228"/>
      <c r="FYC3" s="228"/>
      <c r="FYD3" s="228"/>
      <c r="FYE3" s="228"/>
      <c r="FYF3" s="228"/>
      <c r="FYG3" s="228"/>
      <c r="FYH3" s="228"/>
      <c r="FYI3" s="228"/>
      <c r="FYJ3" s="228"/>
      <c r="FYK3" s="228"/>
      <c r="FYL3" s="228"/>
      <c r="FYM3" s="228"/>
      <c r="FYN3" s="228"/>
      <c r="FYO3" s="228"/>
      <c r="FYP3" s="228"/>
      <c r="FYQ3" s="228"/>
      <c r="FYR3" s="228"/>
      <c r="FYS3" s="228"/>
      <c r="FYT3" s="228"/>
      <c r="FYU3" s="228"/>
      <c r="FYV3" s="228"/>
      <c r="FYW3" s="228"/>
      <c r="FYX3" s="228"/>
      <c r="FYY3" s="228"/>
      <c r="FYZ3" s="228"/>
      <c r="FZA3" s="228"/>
      <c r="FZB3" s="228"/>
      <c r="FZC3" s="228"/>
      <c r="FZD3" s="228"/>
      <c r="FZE3" s="228"/>
      <c r="FZF3" s="228"/>
      <c r="FZG3" s="228"/>
      <c r="FZH3" s="228"/>
      <c r="FZI3" s="228"/>
      <c r="FZJ3" s="228"/>
      <c r="FZK3" s="228"/>
      <c r="FZL3" s="228"/>
      <c r="FZM3" s="228"/>
      <c r="FZN3" s="228"/>
      <c r="FZO3" s="228"/>
      <c r="FZP3" s="228"/>
      <c r="FZQ3" s="228"/>
      <c r="FZR3" s="228"/>
      <c r="FZS3" s="228"/>
      <c r="FZT3" s="228"/>
      <c r="FZU3" s="228"/>
      <c r="FZV3" s="228"/>
      <c r="FZW3" s="228"/>
      <c r="FZX3" s="228"/>
      <c r="FZY3" s="228"/>
      <c r="FZZ3" s="228"/>
      <c r="GAA3" s="228"/>
      <c r="GAB3" s="228"/>
      <c r="GAC3" s="228"/>
      <c r="GAD3" s="228"/>
      <c r="GAE3" s="228"/>
      <c r="GAF3" s="228"/>
      <c r="GAG3" s="228"/>
      <c r="GAH3" s="228"/>
      <c r="GAI3" s="228"/>
      <c r="GAJ3" s="228"/>
      <c r="GAK3" s="228"/>
      <c r="GAL3" s="228"/>
      <c r="GAM3" s="228"/>
      <c r="GAN3" s="228"/>
      <c r="GAO3" s="228"/>
      <c r="GAP3" s="228"/>
      <c r="GAQ3" s="228"/>
      <c r="GAR3" s="228"/>
      <c r="GAS3" s="228"/>
      <c r="GAT3" s="228"/>
      <c r="GAU3" s="228"/>
      <c r="GAV3" s="228"/>
      <c r="GAW3" s="228"/>
      <c r="GAX3" s="228"/>
      <c r="GAY3" s="228"/>
      <c r="GAZ3" s="228"/>
      <c r="GBA3" s="228"/>
      <c r="GBB3" s="228"/>
      <c r="GBC3" s="228"/>
      <c r="GBD3" s="228"/>
      <c r="GBE3" s="228"/>
      <c r="GBF3" s="228"/>
      <c r="GBG3" s="228"/>
      <c r="GBH3" s="228"/>
      <c r="GBI3" s="228"/>
      <c r="GBJ3" s="228"/>
      <c r="GBK3" s="228"/>
      <c r="GBL3" s="228"/>
      <c r="GBM3" s="228"/>
      <c r="GBN3" s="228"/>
      <c r="GBO3" s="228"/>
      <c r="GBP3" s="228"/>
      <c r="GBQ3" s="228"/>
      <c r="GBR3" s="228"/>
      <c r="GBS3" s="228"/>
      <c r="GBT3" s="228"/>
      <c r="GBU3" s="228"/>
      <c r="GBV3" s="228"/>
      <c r="GBW3" s="228"/>
      <c r="GBX3" s="228"/>
      <c r="GBY3" s="228"/>
      <c r="GBZ3" s="228"/>
      <c r="GCA3" s="228"/>
      <c r="GCB3" s="228"/>
      <c r="GCC3" s="228"/>
      <c r="GCD3" s="228"/>
      <c r="GCE3" s="228"/>
      <c r="GCF3" s="228"/>
      <c r="GCG3" s="228"/>
      <c r="GCH3" s="228"/>
      <c r="GCI3" s="228"/>
      <c r="GCJ3" s="228"/>
      <c r="GCK3" s="228"/>
      <c r="GCL3" s="228"/>
      <c r="GCM3" s="228"/>
      <c r="GCN3" s="228"/>
      <c r="GCO3" s="228"/>
      <c r="GCP3" s="228"/>
      <c r="GCQ3" s="228"/>
      <c r="GCR3" s="228"/>
      <c r="GCS3" s="228"/>
      <c r="GCT3" s="228"/>
      <c r="GCU3" s="228"/>
      <c r="GCV3" s="228"/>
      <c r="GCW3" s="228"/>
      <c r="GCX3" s="228"/>
      <c r="GCY3" s="228"/>
      <c r="GCZ3" s="228"/>
      <c r="GDA3" s="228"/>
      <c r="GDB3" s="228"/>
      <c r="GDC3" s="228"/>
      <c r="GDD3" s="228"/>
      <c r="GDE3" s="228"/>
      <c r="GDF3" s="228"/>
      <c r="GDG3" s="228"/>
      <c r="GDH3" s="228"/>
      <c r="GDI3" s="228"/>
      <c r="GDJ3" s="228"/>
      <c r="GDK3" s="228"/>
      <c r="GDL3" s="228"/>
      <c r="GDM3" s="228"/>
      <c r="GDN3" s="228"/>
      <c r="GDO3" s="228"/>
      <c r="GDP3" s="228"/>
      <c r="GDQ3" s="228"/>
      <c r="GDR3" s="228"/>
      <c r="GDS3" s="228"/>
      <c r="GDT3" s="228"/>
      <c r="GDU3" s="228"/>
      <c r="GDV3" s="228"/>
      <c r="GDW3" s="228"/>
      <c r="GDX3" s="228"/>
      <c r="GDY3" s="228"/>
      <c r="GDZ3" s="228"/>
      <c r="GEA3" s="228"/>
      <c r="GEB3" s="228"/>
      <c r="GEC3" s="228"/>
      <c r="GED3" s="228"/>
      <c r="GEE3" s="228"/>
      <c r="GEF3" s="228"/>
      <c r="GEG3" s="228"/>
      <c r="GEH3" s="228"/>
      <c r="GEI3" s="228"/>
      <c r="GEJ3" s="228"/>
      <c r="GEK3" s="228"/>
      <c r="GEL3" s="228"/>
      <c r="GEM3" s="228"/>
      <c r="GEN3" s="228"/>
      <c r="GEO3" s="228"/>
      <c r="GEP3" s="228"/>
      <c r="GEQ3" s="228"/>
      <c r="GER3" s="228"/>
      <c r="GES3" s="228"/>
      <c r="GET3" s="228"/>
      <c r="GEU3" s="228"/>
      <c r="GEV3" s="228"/>
      <c r="GEW3" s="228"/>
      <c r="GEX3" s="228"/>
      <c r="GEY3" s="228"/>
      <c r="GEZ3" s="228"/>
      <c r="GFA3" s="228"/>
      <c r="GFB3" s="228"/>
      <c r="GFC3" s="228"/>
      <c r="GFD3" s="228"/>
      <c r="GFE3" s="228"/>
      <c r="GFF3" s="228"/>
      <c r="GFG3" s="228"/>
      <c r="GFH3" s="228"/>
      <c r="GFI3" s="228"/>
      <c r="GFJ3" s="228"/>
      <c r="GFK3" s="228"/>
      <c r="GFL3" s="228"/>
      <c r="GFM3" s="228"/>
      <c r="GFN3" s="228"/>
      <c r="GFO3" s="228"/>
      <c r="GFP3" s="228"/>
      <c r="GFQ3" s="228"/>
      <c r="GFR3" s="228"/>
      <c r="GFS3" s="228"/>
      <c r="GFT3" s="228"/>
      <c r="GFU3" s="228"/>
      <c r="GFV3" s="228"/>
      <c r="GFW3" s="228"/>
      <c r="GFX3" s="228"/>
      <c r="GFY3" s="228"/>
      <c r="GFZ3" s="228"/>
      <c r="GGA3" s="228"/>
      <c r="GGB3" s="228"/>
      <c r="GGC3" s="228"/>
      <c r="GGD3" s="228"/>
      <c r="GGE3" s="228"/>
      <c r="GGF3" s="228"/>
      <c r="GGG3" s="228"/>
      <c r="GGH3" s="228"/>
      <c r="GGI3" s="228"/>
      <c r="GGJ3" s="228"/>
      <c r="GGK3" s="228"/>
      <c r="GGL3" s="228"/>
      <c r="GGM3" s="228"/>
      <c r="GGN3" s="228"/>
      <c r="GGO3" s="228"/>
      <c r="GGP3" s="228"/>
      <c r="GGQ3" s="228"/>
      <c r="GGR3" s="228"/>
      <c r="GGS3" s="228"/>
      <c r="GGT3" s="228"/>
      <c r="GGU3" s="228"/>
      <c r="GGV3" s="228"/>
      <c r="GGW3" s="228"/>
      <c r="GGX3" s="228"/>
      <c r="GGY3" s="228"/>
      <c r="GGZ3" s="228"/>
      <c r="GHA3" s="228"/>
      <c r="GHB3" s="228"/>
      <c r="GHC3" s="228"/>
      <c r="GHD3" s="228"/>
      <c r="GHE3" s="228"/>
      <c r="GHF3" s="228"/>
      <c r="GHG3" s="228"/>
      <c r="GHH3" s="228"/>
      <c r="GHI3" s="228"/>
      <c r="GHJ3" s="228"/>
      <c r="GHK3" s="228"/>
      <c r="GHL3" s="228"/>
      <c r="GHM3" s="228"/>
      <c r="GHN3" s="228"/>
      <c r="GHO3" s="228"/>
      <c r="GHP3" s="228"/>
      <c r="GHQ3" s="228"/>
      <c r="GHR3" s="228"/>
      <c r="GHS3" s="228"/>
      <c r="GHT3" s="228"/>
      <c r="GHU3" s="228"/>
      <c r="GHV3" s="228"/>
      <c r="GHW3" s="228"/>
      <c r="GHX3" s="228"/>
      <c r="GHY3" s="228"/>
      <c r="GHZ3" s="228"/>
      <c r="GIA3" s="228"/>
      <c r="GIB3" s="228"/>
      <c r="GIC3" s="228"/>
      <c r="GID3" s="228"/>
      <c r="GIE3" s="228"/>
      <c r="GIF3" s="228"/>
      <c r="GIG3" s="228"/>
      <c r="GIH3" s="228"/>
      <c r="GII3" s="228"/>
      <c r="GIJ3" s="228"/>
      <c r="GIK3" s="228"/>
      <c r="GIL3" s="228"/>
      <c r="GIM3" s="228"/>
      <c r="GIN3" s="228"/>
      <c r="GIO3" s="228"/>
      <c r="GIP3" s="228"/>
      <c r="GIQ3" s="228"/>
      <c r="GIR3" s="228"/>
      <c r="GIS3" s="228"/>
      <c r="GIT3" s="228"/>
      <c r="GIU3" s="228"/>
      <c r="GIV3" s="228"/>
      <c r="GIW3" s="228"/>
      <c r="GIX3" s="228"/>
      <c r="GIY3" s="228"/>
      <c r="GIZ3" s="228"/>
      <c r="GJA3" s="228"/>
      <c r="GJB3" s="228"/>
      <c r="GJC3" s="228"/>
      <c r="GJD3" s="228"/>
      <c r="GJE3" s="228"/>
      <c r="GJF3" s="228"/>
      <c r="GJG3" s="228"/>
      <c r="GJH3" s="228"/>
      <c r="GJI3" s="228"/>
      <c r="GJJ3" s="228"/>
      <c r="GJK3" s="228"/>
      <c r="GJL3" s="228"/>
      <c r="GJM3" s="228"/>
      <c r="GJN3" s="228"/>
      <c r="GJO3" s="228"/>
      <c r="GJP3" s="228"/>
      <c r="GJQ3" s="228"/>
      <c r="GJR3" s="228"/>
      <c r="GJS3" s="228"/>
      <c r="GJT3" s="228"/>
      <c r="GJU3" s="228"/>
      <c r="GJV3" s="228"/>
      <c r="GJW3" s="228"/>
      <c r="GJX3" s="228"/>
      <c r="GJY3" s="228"/>
      <c r="GJZ3" s="228"/>
      <c r="GKA3" s="228"/>
      <c r="GKB3" s="228"/>
      <c r="GKC3" s="228"/>
      <c r="GKD3" s="228"/>
      <c r="GKE3" s="228"/>
      <c r="GKF3" s="228"/>
      <c r="GKG3" s="228"/>
      <c r="GKH3" s="228"/>
      <c r="GKI3" s="228"/>
      <c r="GKJ3" s="228"/>
      <c r="GKK3" s="228"/>
      <c r="GKL3" s="228"/>
      <c r="GKM3" s="228"/>
      <c r="GKN3" s="228"/>
      <c r="GKO3" s="228"/>
      <c r="GKP3" s="228"/>
      <c r="GKQ3" s="228"/>
      <c r="GKR3" s="228"/>
      <c r="GKS3" s="228"/>
      <c r="GKT3" s="228"/>
      <c r="GKU3" s="228"/>
      <c r="GKV3" s="228"/>
      <c r="GKW3" s="228"/>
      <c r="GKX3" s="228"/>
      <c r="GKY3" s="228"/>
      <c r="GKZ3" s="228"/>
      <c r="GLA3" s="228"/>
      <c r="GLB3" s="228"/>
      <c r="GLC3" s="228"/>
      <c r="GLD3" s="228"/>
      <c r="GLE3" s="228"/>
      <c r="GLF3" s="228"/>
      <c r="GLG3" s="228"/>
      <c r="GLH3" s="228"/>
      <c r="GLI3" s="228"/>
      <c r="GLJ3" s="228"/>
      <c r="GLK3" s="228"/>
      <c r="GLL3" s="228"/>
      <c r="GLM3" s="228"/>
      <c r="GLN3" s="228"/>
      <c r="GLO3" s="228"/>
      <c r="GLP3" s="228"/>
      <c r="GLQ3" s="228"/>
      <c r="GLR3" s="228"/>
      <c r="GLS3" s="228"/>
      <c r="GLT3" s="228"/>
      <c r="GLU3" s="228"/>
      <c r="GLV3" s="228"/>
      <c r="GLW3" s="228"/>
      <c r="GLX3" s="228"/>
      <c r="GLY3" s="228"/>
      <c r="GLZ3" s="228"/>
      <c r="GMA3" s="228"/>
      <c r="GMB3" s="228"/>
      <c r="GMC3" s="228"/>
      <c r="GMD3" s="228"/>
      <c r="GME3" s="228"/>
      <c r="GMF3" s="228"/>
      <c r="GMG3" s="228"/>
      <c r="GMH3" s="228"/>
      <c r="GMI3" s="228"/>
      <c r="GMJ3" s="228"/>
      <c r="GMK3" s="228"/>
      <c r="GML3" s="228"/>
      <c r="GMM3" s="228"/>
      <c r="GMN3" s="228"/>
      <c r="GMO3" s="228"/>
      <c r="GMP3" s="228"/>
      <c r="GMQ3" s="228"/>
      <c r="GMR3" s="228"/>
      <c r="GMS3" s="228"/>
      <c r="GMT3" s="228"/>
      <c r="GMU3" s="228"/>
      <c r="GMV3" s="228"/>
      <c r="GMW3" s="228"/>
      <c r="GMX3" s="228"/>
      <c r="GMY3" s="228"/>
      <c r="GMZ3" s="228"/>
      <c r="GNA3" s="228"/>
      <c r="GNB3" s="228"/>
      <c r="GNC3" s="228"/>
      <c r="GND3" s="228"/>
      <c r="GNE3" s="228"/>
      <c r="GNF3" s="228"/>
      <c r="GNG3" s="228"/>
      <c r="GNH3" s="228"/>
      <c r="GNI3" s="228"/>
      <c r="GNJ3" s="228"/>
      <c r="GNK3" s="228"/>
      <c r="GNL3" s="228"/>
      <c r="GNM3" s="228"/>
      <c r="GNN3" s="228"/>
      <c r="GNO3" s="228"/>
      <c r="GNP3" s="228"/>
      <c r="GNQ3" s="228"/>
      <c r="GNR3" s="228"/>
      <c r="GNS3" s="228"/>
      <c r="GNT3" s="228"/>
      <c r="GNU3" s="228"/>
      <c r="GNV3" s="228"/>
      <c r="GNW3" s="228"/>
      <c r="GNX3" s="228"/>
      <c r="GNY3" s="228"/>
      <c r="GNZ3" s="228"/>
      <c r="GOA3" s="228"/>
      <c r="GOB3" s="228"/>
      <c r="GOC3" s="228"/>
      <c r="GOD3" s="228"/>
      <c r="GOE3" s="228"/>
      <c r="GOF3" s="228"/>
      <c r="GOG3" s="228"/>
      <c r="GOH3" s="228"/>
      <c r="GOI3" s="228"/>
      <c r="GOJ3" s="228"/>
      <c r="GOK3" s="228"/>
      <c r="GOL3" s="228"/>
      <c r="GOM3" s="228"/>
      <c r="GON3" s="228"/>
      <c r="GOO3" s="228"/>
      <c r="GOP3" s="228"/>
      <c r="GOQ3" s="228"/>
      <c r="GOR3" s="228"/>
      <c r="GOS3" s="228"/>
      <c r="GOT3" s="228"/>
      <c r="GOU3" s="228"/>
      <c r="GOV3" s="228"/>
      <c r="GOW3" s="228"/>
      <c r="GOX3" s="228"/>
      <c r="GOY3" s="228"/>
      <c r="GOZ3" s="228"/>
      <c r="GPA3" s="228"/>
      <c r="GPB3" s="228"/>
      <c r="GPC3" s="228"/>
      <c r="GPD3" s="228"/>
      <c r="GPE3" s="228"/>
      <c r="GPF3" s="228"/>
      <c r="GPG3" s="228"/>
      <c r="GPH3" s="228"/>
      <c r="GPI3" s="228"/>
      <c r="GPJ3" s="228"/>
      <c r="GPK3" s="228"/>
      <c r="GPL3" s="228"/>
      <c r="GPM3" s="228"/>
      <c r="GPN3" s="228"/>
      <c r="GPO3" s="228"/>
      <c r="GPP3" s="228"/>
      <c r="GPQ3" s="228"/>
      <c r="GPR3" s="228"/>
      <c r="GPS3" s="228"/>
      <c r="GPT3" s="228"/>
      <c r="GPU3" s="228"/>
      <c r="GPV3" s="228"/>
      <c r="GPW3" s="228"/>
      <c r="GPX3" s="228"/>
      <c r="GPY3" s="228"/>
      <c r="GPZ3" s="228"/>
      <c r="GQA3" s="228"/>
      <c r="GQB3" s="228"/>
      <c r="GQC3" s="228"/>
      <c r="GQD3" s="228"/>
      <c r="GQE3" s="228"/>
      <c r="GQF3" s="228"/>
      <c r="GQG3" s="228"/>
      <c r="GQH3" s="228"/>
      <c r="GQI3" s="228"/>
      <c r="GQJ3" s="228"/>
      <c r="GQK3" s="228"/>
      <c r="GQL3" s="228"/>
      <c r="GQM3" s="228"/>
      <c r="GQN3" s="228"/>
      <c r="GQO3" s="228"/>
      <c r="GQP3" s="228"/>
      <c r="GQQ3" s="228"/>
      <c r="GQR3" s="228"/>
      <c r="GQS3" s="228"/>
      <c r="GQT3" s="228"/>
      <c r="GQU3" s="228"/>
      <c r="GQV3" s="228"/>
      <c r="GQW3" s="228"/>
      <c r="GQX3" s="228"/>
      <c r="GQY3" s="228"/>
      <c r="GQZ3" s="228"/>
      <c r="GRA3" s="228"/>
      <c r="GRB3" s="228"/>
      <c r="GRC3" s="228"/>
      <c r="GRD3" s="228"/>
      <c r="GRE3" s="228"/>
      <c r="GRF3" s="228"/>
      <c r="GRG3" s="228"/>
      <c r="GRH3" s="228"/>
      <c r="GRI3" s="228"/>
      <c r="GRJ3" s="228"/>
      <c r="GRK3" s="228"/>
      <c r="GRL3" s="228"/>
      <c r="GRM3" s="228"/>
      <c r="GRN3" s="228"/>
      <c r="GRO3" s="228"/>
      <c r="GRP3" s="228"/>
      <c r="GRQ3" s="228"/>
      <c r="GRR3" s="228"/>
      <c r="GRS3" s="228"/>
      <c r="GRT3" s="228"/>
      <c r="GRU3" s="228"/>
      <c r="GRV3" s="228"/>
      <c r="GRW3" s="228"/>
      <c r="GRX3" s="228"/>
      <c r="GRY3" s="228"/>
      <c r="GRZ3" s="228"/>
      <c r="GSA3" s="228"/>
      <c r="GSB3" s="228"/>
      <c r="GSC3" s="228"/>
      <c r="GSD3" s="228"/>
      <c r="GSE3" s="228"/>
      <c r="GSF3" s="228"/>
      <c r="GSG3" s="228"/>
      <c r="GSH3" s="228"/>
      <c r="GSI3" s="228"/>
      <c r="GSJ3" s="228"/>
      <c r="GSK3" s="228"/>
      <c r="GSL3" s="228"/>
      <c r="GSM3" s="228"/>
      <c r="GSN3" s="228"/>
      <c r="GSO3" s="228"/>
      <c r="GSP3" s="228"/>
      <c r="GSQ3" s="228"/>
      <c r="GSR3" s="228"/>
      <c r="GSS3" s="228"/>
      <c r="GST3" s="228"/>
      <c r="GSU3" s="228"/>
      <c r="GSV3" s="228"/>
      <c r="GSW3" s="228"/>
      <c r="GSX3" s="228"/>
      <c r="GSY3" s="228"/>
      <c r="GSZ3" s="228"/>
      <c r="GTA3" s="228"/>
      <c r="GTB3" s="228"/>
      <c r="GTC3" s="228"/>
      <c r="GTD3" s="228"/>
      <c r="GTE3" s="228"/>
      <c r="GTF3" s="228"/>
      <c r="GTG3" s="228"/>
      <c r="GTH3" s="228"/>
      <c r="GTI3" s="228"/>
      <c r="GTJ3" s="228"/>
      <c r="GTK3" s="228"/>
      <c r="GTL3" s="228"/>
      <c r="GTM3" s="228"/>
      <c r="GTN3" s="228"/>
      <c r="GTO3" s="228"/>
      <c r="GTP3" s="228"/>
      <c r="GTQ3" s="228"/>
      <c r="GTR3" s="228"/>
      <c r="GTS3" s="228"/>
      <c r="GTT3" s="228"/>
      <c r="GTU3" s="228"/>
      <c r="GTV3" s="228"/>
      <c r="GTW3" s="228"/>
      <c r="GTX3" s="228"/>
      <c r="GTY3" s="228"/>
      <c r="GTZ3" s="228"/>
      <c r="GUA3" s="228"/>
      <c r="GUB3" s="228"/>
      <c r="GUC3" s="228"/>
      <c r="GUD3" s="228"/>
      <c r="GUE3" s="228"/>
      <c r="GUF3" s="228"/>
      <c r="GUG3" s="228"/>
      <c r="GUH3" s="228"/>
      <c r="GUI3" s="228"/>
      <c r="GUJ3" s="228"/>
      <c r="GUK3" s="228"/>
      <c r="GUL3" s="228"/>
      <c r="GUM3" s="228"/>
      <c r="GUN3" s="228"/>
      <c r="GUO3" s="228"/>
      <c r="GUP3" s="228"/>
      <c r="GUQ3" s="228"/>
      <c r="GUR3" s="228"/>
      <c r="GUS3" s="228"/>
      <c r="GUT3" s="228"/>
      <c r="GUU3" s="228"/>
      <c r="GUV3" s="228"/>
      <c r="GUW3" s="228"/>
      <c r="GUX3" s="228"/>
      <c r="GUY3" s="228"/>
      <c r="GUZ3" s="228"/>
      <c r="GVA3" s="228"/>
      <c r="GVB3" s="228"/>
      <c r="GVC3" s="228"/>
      <c r="GVD3" s="228"/>
      <c r="GVE3" s="228"/>
      <c r="GVF3" s="228"/>
      <c r="GVG3" s="228"/>
      <c r="GVH3" s="228"/>
      <c r="GVI3" s="228"/>
      <c r="GVJ3" s="228"/>
      <c r="GVK3" s="228"/>
      <c r="GVL3" s="228"/>
      <c r="GVM3" s="228"/>
      <c r="GVN3" s="228"/>
      <c r="GVO3" s="228"/>
      <c r="GVP3" s="228"/>
      <c r="GVQ3" s="228"/>
      <c r="GVR3" s="228"/>
      <c r="GVS3" s="228"/>
      <c r="GVT3" s="228"/>
      <c r="GVU3" s="228"/>
      <c r="GVV3" s="228"/>
      <c r="GVW3" s="228"/>
      <c r="GVX3" s="228"/>
      <c r="GVY3" s="228"/>
      <c r="GVZ3" s="228"/>
      <c r="GWA3" s="228"/>
      <c r="GWB3" s="228"/>
      <c r="GWC3" s="228"/>
      <c r="GWD3" s="228"/>
      <c r="GWE3" s="228"/>
      <c r="GWF3" s="228"/>
      <c r="GWG3" s="228"/>
      <c r="GWH3" s="228"/>
      <c r="GWI3" s="228"/>
      <c r="GWJ3" s="228"/>
      <c r="GWK3" s="228"/>
      <c r="GWL3" s="228"/>
      <c r="GWM3" s="228"/>
      <c r="GWN3" s="228"/>
      <c r="GWO3" s="228"/>
      <c r="GWP3" s="228"/>
      <c r="GWQ3" s="228"/>
      <c r="GWR3" s="228"/>
      <c r="GWS3" s="228"/>
      <c r="GWT3" s="228"/>
      <c r="GWU3" s="228"/>
      <c r="GWV3" s="228"/>
      <c r="GWW3" s="228"/>
      <c r="GWX3" s="228"/>
      <c r="GWY3" s="228"/>
      <c r="GWZ3" s="228"/>
      <c r="GXA3" s="228"/>
      <c r="GXB3" s="228"/>
      <c r="GXC3" s="228"/>
      <c r="GXD3" s="228"/>
      <c r="GXE3" s="228"/>
      <c r="GXF3" s="228"/>
      <c r="GXG3" s="228"/>
      <c r="GXH3" s="228"/>
      <c r="GXI3" s="228"/>
      <c r="GXJ3" s="228"/>
      <c r="GXK3" s="228"/>
      <c r="GXL3" s="228"/>
      <c r="GXM3" s="228"/>
      <c r="GXN3" s="228"/>
      <c r="GXO3" s="228"/>
      <c r="GXP3" s="228"/>
      <c r="GXQ3" s="228"/>
      <c r="GXR3" s="228"/>
      <c r="GXS3" s="228"/>
      <c r="GXT3" s="228"/>
      <c r="GXU3" s="228"/>
      <c r="GXV3" s="228"/>
      <c r="GXW3" s="228"/>
      <c r="GXX3" s="228"/>
      <c r="GXY3" s="228"/>
      <c r="GXZ3" s="228"/>
      <c r="GYA3" s="228"/>
      <c r="GYB3" s="228"/>
      <c r="GYC3" s="228"/>
      <c r="GYD3" s="228"/>
      <c r="GYE3" s="228"/>
      <c r="GYF3" s="228"/>
      <c r="GYG3" s="228"/>
      <c r="GYH3" s="228"/>
      <c r="GYI3" s="228"/>
      <c r="GYJ3" s="228"/>
      <c r="GYK3" s="228"/>
      <c r="GYL3" s="228"/>
      <c r="GYM3" s="228"/>
      <c r="GYN3" s="228"/>
      <c r="GYO3" s="228"/>
      <c r="GYP3" s="228"/>
      <c r="GYQ3" s="228"/>
      <c r="GYR3" s="228"/>
      <c r="GYS3" s="228"/>
      <c r="GYT3" s="228"/>
      <c r="GYU3" s="228"/>
      <c r="GYV3" s="228"/>
      <c r="GYW3" s="228"/>
      <c r="GYX3" s="228"/>
      <c r="GYY3" s="228"/>
      <c r="GYZ3" s="228"/>
      <c r="GZA3" s="228"/>
      <c r="GZB3" s="228"/>
      <c r="GZC3" s="228"/>
      <c r="GZD3" s="228"/>
      <c r="GZE3" s="228"/>
      <c r="GZF3" s="228"/>
      <c r="GZG3" s="228"/>
      <c r="GZH3" s="228"/>
      <c r="GZI3" s="228"/>
      <c r="GZJ3" s="228"/>
      <c r="GZK3" s="228"/>
      <c r="GZL3" s="228"/>
      <c r="GZM3" s="228"/>
      <c r="GZN3" s="228"/>
      <c r="GZO3" s="228"/>
      <c r="GZP3" s="228"/>
      <c r="GZQ3" s="228"/>
      <c r="GZR3" s="228"/>
      <c r="GZS3" s="228"/>
      <c r="GZT3" s="228"/>
      <c r="GZU3" s="228"/>
      <c r="GZV3" s="228"/>
      <c r="GZW3" s="228"/>
      <c r="GZX3" s="228"/>
      <c r="GZY3" s="228"/>
      <c r="GZZ3" s="228"/>
      <c r="HAA3" s="228"/>
      <c r="HAB3" s="228"/>
      <c r="HAC3" s="228"/>
      <c r="HAD3" s="228"/>
      <c r="HAE3" s="228"/>
      <c r="HAF3" s="228"/>
      <c r="HAG3" s="228"/>
      <c r="HAH3" s="228"/>
      <c r="HAI3" s="228"/>
      <c r="HAJ3" s="228"/>
      <c r="HAK3" s="228"/>
      <c r="HAL3" s="228"/>
      <c r="HAM3" s="228"/>
      <c r="HAN3" s="228"/>
      <c r="HAO3" s="228"/>
      <c r="HAP3" s="228"/>
      <c r="HAQ3" s="228"/>
      <c r="HAR3" s="228"/>
      <c r="HAS3" s="228"/>
      <c r="HAT3" s="228"/>
      <c r="HAU3" s="228"/>
      <c r="HAV3" s="228"/>
      <c r="HAW3" s="228"/>
      <c r="HAX3" s="228"/>
      <c r="HAY3" s="228"/>
      <c r="HAZ3" s="228"/>
      <c r="HBA3" s="228"/>
      <c r="HBB3" s="228"/>
      <c r="HBC3" s="228"/>
      <c r="HBD3" s="228"/>
      <c r="HBE3" s="228"/>
      <c r="HBF3" s="228"/>
      <c r="HBG3" s="228"/>
      <c r="HBH3" s="228"/>
      <c r="HBI3" s="228"/>
      <c r="HBJ3" s="228"/>
      <c r="HBK3" s="228"/>
      <c r="HBL3" s="228"/>
      <c r="HBM3" s="228"/>
      <c r="HBN3" s="228"/>
      <c r="HBO3" s="228"/>
      <c r="HBP3" s="228"/>
      <c r="HBQ3" s="228"/>
      <c r="HBR3" s="228"/>
      <c r="HBS3" s="228"/>
      <c r="HBT3" s="228"/>
      <c r="HBU3" s="228"/>
      <c r="HBV3" s="228"/>
      <c r="HBW3" s="228"/>
      <c r="HBX3" s="228"/>
      <c r="HBY3" s="228"/>
      <c r="HBZ3" s="228"/>
      <c r="HCA3" s="228"/>
      <c r="HCB3" s="228"/>
      <c r="HCC3" s="228"/>
      <c r="HCD3" s="228"/>
      <c r="HCE3" s="228"/>
      <c r="HCF3" s="228"/>
      <c r="HCG3" s="228"/>
      <c r="HCH3" s="228"/>
      <c r="HCI3" s="228"/>
      <c r="HCJ3" s="228"/>
      <c r="HCK3" s="228"/>
      <c r="HCL3" s="228"/>
      <c r="HCM3" s="228"/>
      <c r="HCN3" s="228"/>
      <c r="HCO3" s="228"/>
      <c r="HCP3" s="228"/>
      <c r="HCQ3" s="228"/>
      <c r="HCR3" s="228"/>
      <c r="HCS3" s="228"/>
      <c r="HCT3" s="228"/>
      <c r="HCU3" s="228"/>
      <c r="HCV3" s="228"/>
      <c r="HCW3" s="228"/>
      <c r="HCX3" s="228"/>
      <c r="HCY3" s="228"/>
      <c r="HCZ3" s="228"/>
      <c r="HDA3" s="228"/>
      <c r="HDB3" s="228"/>
      <c r="HDC3" s="228"/>
      <c r="HDD3" s="228"/>
      <c r="HDE3" s="228"/>
      <c r="HDF3" s="228"/>
      <c r="HDG3" s="228"/>
      <c r="HDH3" s="228"/>
      <c r="HDI3" s="228"/>
      <c r="HDJ3" s="228"/>
      <c r="HDK3" s="228"/>
      <c r="HDL3" s="228"/>
      <c r="HDM3" s="228"/>
      <c r="HDN3" s="228"/>
      <c r="HDO3" s="228"/>
      <c r="HDP3" s="228"/>
      <c r="HDQ3" s="228"/>
      <c r="HDR3" s="228"/>
      <c r="HDS3" s="228"/>
      <c r="HDT3" s="228"/>
      <c r="HDU3" s="228"/>
      <c r="HDV3" s="228"/>
      <c r="HDW3" s="228"/>
      <c r="HDX3" s="228"/>
      <c r="HDY3" s="228"/>
      <c r="HDZ3" s="228"/>
      <c r="HEA3" s="228"/>
      <c r="HEB3" s="228"/>
      <c r="HEC3" s="228"/>
      <c r="HED3" s="228"/>
      <c r="HEE3" s="228"/>
      <c r="HEF3" s="228"/>
      <c r="HEG3" s="228"/>
      <c r="HEH3" s="228"/>
      <c r="HEI3" s="228"/>
      <c r="HEJ3" s="228"/>
      <c r="HEK3" s="228"/>
      <c r="HEL3" s="228"/>
      <c r="HEM3" s="228"/>
      <c r="HEN3" s="228"/>
      <c r="HEO3" s="228"/>
      <c r="HEP3" s="228"/>
      <c r="HEQ3" s="228"/>
      <c r="HER3" s="228"/>
      <c r="HES3" s="228"/>
      <c r="HET3" s="228"/>
      <c r="HEU3" s="228"/>
      <c r="HEV3" s="228"/>
      <c r="HEW3" s="228"/>
      <c r="HEX3" s="228"/>
      <c r="HEY3" s="228"/>
      <c r="HEZ3" s="228"/>
      <c r="HFA3" s="228"/>
      <c r="HFB3" s="228"/>
      <c r="HFC3" s="228"/>
      <c r="HFD3" s="228"/>
      <c r="HFE3" s="228"/>
      <c r="HFF3" s="228"/>
      <c r="HFG3" s="228"/>
      <c r="HFH3" s="228"/>
      <c r="HFI3" s="228"/>
      <c r="HFJ3" s="228"/>
      <c r="HFK3" s="228"/>
      <c r="HFL3" s="228"/>
      <c r="HFM3" s="228"/>
      <c r="HFN3" s="228"/>
      <c r="HFO3" s="228"/>
      <c r="HFP3" s="228"/>
      <c r="HFQ3" s="228"/>
      <c r="HFR3" s="228"/>
      <c r="HFS3" s="228"/>
      <c r="HFT3" s="228"/>
      <c r="HFU3" s="228"/>
      <c r="HFV3" s="228"/>
      <c r="HFW3" s="228"/>
      <c r="HFX3" s="228"/>
      <c r="HFY3" s="228"/>
      <c r="HFZ3" s="228"/>
      <c r="HGA3" s="228"/>
      <c r="HGB3" s="228"/>
      <c r="HGC3" s="228"/>
      <c r="HGD3" s="228"/>
      <c r="HGE3" s="228"/>
      <c r="HGF3" s="228"/>
      <c r="HGG3" s="228"/>
      <c r="HGH3" s="228"/>
      <c r="HGI3" s="228"/>
      <c r="HGJ3" s="228"/>
      <c r="HGK3" s="228"/>
      <c r="HGL3" s="228"/>
      <c r="HGM3" s="228"/>
      <c r="HGN3" s="228"/>
      <c r="HGO3" s="228"/>
      <c r="HGP3" s="228"/>
      <c r="HGQ3" s="228"/>
      <c r="HGR3" s="228"/>
      <c r="HGS3" s="228"/>
      <c r="HGT3" s="228"/>
      <c r="HGU3" s="228"/>
      <c r="HGV3" s="228"/>
      <c r="HGW3" s="228"/>
      <c r="HGX3" s="228"/>
      <c r="HGY3" s="228"/>
      <c r="HGZ3" s="228"/>
      <c r="HHA3" s="228"/>
      <c r="HHB3" s="228"/>
      <c r="HHC3" s="228"/>
      <c r="HHD3" s="228"/>
      <c r="HHE3" s="228"/>
      <c r="HHF3" s="228"/>
      <c r="HHG3" s="228"/>
      <c r="HHH3" s="228"/>
      <c r="HHI3" s="228"/>
      <c r="HHJ3" s="228"/>
      <c r="HHK3" s="228"/>
      <c r="HHL3" s="228"/>
      <c r="HHM3" s="228"/>
      <c r="HHN3" s="228"/>
      <c r="HHO3" s="228"/>
      <c r="HHP3" s="228"/>
      <c r="HHQ3" s="228"/>
      <c r="HHR3" s="228"/>
      <c r="HHS3" s="228"/>
      <c r="HHT3" s="228"/>
      <c r="HHU3" s="228"/>
      <c r="HHV3" s="228"/>
      <c r="HHW3" s="228"/>
      <c r="HHX3" s="228"/>
      <c r="HHY3" s="228"/>
      <c r="HHZ3" s="228"/>
      <c r="HIA3" s="228"/>
      <c r="HIB3" s="228"/>
      <c r="HIC3" s="228"/>
      <c r="HID3" s="228"/>
      <c r="HIE3" s="228"/>
      <c r="HIF3" s="228"/>
      <c r="HIG3" s="228"/>
      <c r="HIH3" s="228"/>
      <c r="HII3" s="228"/>
      <c r="HIJ3" s="228"/>
      <c r="HIK3" s="228"/>
      <c r="HIL3" s="228"/>
      <c r="HIM3" s="228"/>
      <c r="HIN3" s="228"/>
      <c r="HIO3" s="228"/>
      <c r="HIP3" s="228"/>
      <c r="HIQ3" s="228"/>
      <c r="HIR3" s="228"/>
      <c r="HIS3" s="228"/>
      <c r="HIT3" s="228"/>
      <c r="HIU3" s="228"/>
      <c r="HIV3" s="228"/>
      <c r="HIW3" s="228"/>
      <c r="HIX3" s="228"/>
      <c r="HIY3" s="228"/>
      <c r="HIZ3" s="228"/>
      <c r="HJA3" s="228"/>
      <c r="HJB3" s="228"/>
      <c r="HJC3" s="228"/>
      <c r="HJD3" s="228"/>
      <c r="HJE3" s="228"/>
      <c r="HJF3" s="228"/>
      <c r="HJG3" s="228"/>
      <c r="HJH3" s="228"/>
      <c r="HJI3" s="228"/>
      <c r="HJJ3" s="228"/>
      <c r="HJK3" s="228"/>
      <c r="HJL3" s="228"/>
      <c r="HJM3" s="228"/>
      <c r="HJN3" s="228"/>
      <c r="HJO3" s="228"/>
      <c r="HJP3" s="228"/>
      <c r="HJQ3" s="228"/>
      <c r="HJR3" s="228"/>
      <c r="HJS3" s="228"/>
      <c r="HJT3" s="228"/>
      <c r="HJU3" s="228"/>
      <c r="HJV3" s="228"/>
      <c r="HJW3" s="228"/>
      <c r="HJX3" s="228"/>
      <c r="HJY3" s="228"/>
      <c r="HJZ3" s="228"/>
      <c r="HKA3" s="228"/>
      <c r="HKB3" s="228"/>
      <c r="HKC3" s="228"/>
      <c r="HKD3" s="228"/>
      <c r="HKE3" s="228"/>
      <c r="HKF3" s="228"/>
      <c r="HKG3" s="228"/>
      <c r="HKH3" s="228"/>
      <c r="HKI3" s="228"/>
      <c r="HKJ3" s="228"/>
      <c r="HKK3" s="228"/>
      <c r="HKL3" s="228"/>
      <c r="HKM3" s="228"/>
      <c r="HKN3" s="228"/>
      <c r="HKO3" s="228"/>
      <c r="HKP3" s="228"/>
      <c r="HKQ3" s="228"/>
      <c r="HKR3" s="228"/>
      <c r="HKS3" s="228"/>
      <c r="HKT3" s="228"/>
      <c r="HKU3" s="228"/>
      <c r="HKV3" s="228"/>
      <c r="HKW3" s="228"/>
      <c r="HKX3" s="228"/>
      <c r="HKY3" s="228"/>
      <c r="HKZ3" s="228"/>
      <c r="HLA3" s="228"/>
      <c r="HLB3" s="228"/>
      <c r="HLC3" s="228"/>
      <c r="HLD3" s="228"/>
      <c r="HLE3" s="228"/>
      <c r="HLF3" s="228"/>
      <c r="HLG3" s="228"/>
      <c r="HLH3" s="228"/>
      <c r="HLI3" s="228"/>
      <c r="HLJ3" s="228"/>
      <c r="HLK3" s="228"/>
      <c r="HLL3" s="228"/>
      <c r="HLM3" s="228"/>
      <c r="HLN3" s="228"/>
      <c r="HLO3" s="228"/>
      <c r="HLP3" s="228"/>
      <c r="HLQ3" s="228"/>
      <c r="HLR3" s="228"/>
      <c r="HLS3" s="228"/>
      <c r="HLT3" s="228"/>
      <c r="HLU3" s="228"/>
      <c r="HLV3" s="228"/>
      <c r="HLW3" s="228"/>
      <c r="HLX3" s="228"/>
      <c r="HLY3" s="228"/>
      <c r="HLZ3" s="228"/>
      <c r="HMA3" s="228"/>
      <c r="HMB3" s="228"/>
      <c r="HMC3" s="228"/>
      <c r="HMD3" s="228"/>
      <c r="HME3" s="228"/>
      <c r="HMF3" s="228"/>
      <c r="HMG3" s="228"/>
      <c r="HMH3" s="228"/>
      <c r="HMI3" s="228"/>
      <c r="HMJ3" s="228"/>
      <c r="HMK3" s="228"/>
      <c r="HML3" s="228"/>
      <c r="HMM3" s="228"/>
      <c r="HMN3" s="228"/>
      <c r="HMO3" s="228"/>
      <c r="HMP3" s="228"/>
      <c r="HMQ3" s="228"/>
      <c r="HMR3" s="228"/>
      <c r="HMS3" s="228"/>
      <c r="HMT3" s="228"/>
      <c r="HMU3" s="228"/>
      <c r="HMV3" s="228"/>
      <c r="HMW3" s="228"/>
      <c r="HMX3" s="228"/>
      <c r="HMY3" s="228"/>
      <c r="HMZ3" s="228"/>
      <c r="HNA3" s="228"/>
      <c r="HNB3" s="228"/>
      <c r="HNC3" s="228"/>
      <c r="HND3" s="228"/>
      <c r="HNE3" s="228"/>
      <c r="HNF3" s="228"/>
      <c r="HNG3" s="228"/>
      <c r="HNH3" s="228"/>
      <c r="HNI3" s="228"/>
      <c r="HNJ3" s="228"/>
      <c r="HNK3" s="228"/>
      <c r="HNL3" s="228"/>
      <c r="HNM3" s="228"/>
      <c r="HNN3" s="228"/>
      <c r="HNO3" s="228"/>
      <c r="HNP3" s="228"/>
      <c r="HNQ3" s="228"/>
      <c r="HNR3" s="228"/>
      <c r="HNS3" s="228"/>
      <c r="HNT3" s="228"/>
      <c r="HNU3" s="228"/>
      <c r="HNV3" s="228"/>
      <c r="HNW3" s="228"/>
      <c r="HNX3" s="228"/>
      <c r="HNY3" s="228"/>
      <c r="HNZ3" s="228"/>
      <c r="HOA3" s="228"/>
      <c r="HOB3" s="228"/>
      <c r="HOC3" s="228"/>
      <c r="HOD3" s="228"/>
      <c r="HOE3" s="228"/>
      <c r="HOF3" s="228"/>
      <c r="HOG3" s="228"/>
      <c r="HOH3" s="228"/>
      <c r="HOI3" s="228"/>
      <c r="HOJ3" s="228"/>
      <c r="HOK3" s="228"/>
      <c r="HOL3" s="228"/>
      <c r="HOM3" s="228"/>
      <c r="HON3" s="228"/>
      <c r="HOO3" s="228"/>
      <c r="HOP3" s="228"/>
      <c r="HOQ3" s="228"/>
      <c r="HOR3" s="228"/>
      <c r="HOS3" s="228"/>
      <c r="HOT3" s="228"/>
      <c r="HOU3" s="228"/>
      <c r="HOV3" s="228"/>
      <c r="HOW3" s="228"/>
      <c r="HOX3" s="228"/>
      <c r="HOY3" s="228"/>
      <c r="HOZ3" s="228"/>
      <c r="HPA3" s="228"/>
      <c r="HPB3" s="228"/>
      <c r="HPC3" s="228"/>
      <c r="HPD3" s="228"/>
      <c r="HPE3" s="228"/>
      <c r="HPF3" s="228"/>
      <c r="HPG3" s="228"/>
      <c r="HPH3" s="228"/>
      <c r="HPI3" s="228"/>
      <c r="HPJ3" s="228"/>
      <c r="HPK3" s="228"/>
      <c r="HPL3" s="228"/>
      <c r="HPM3" s="228"/>
      <c r="HPN3" s="228"/>
      <c r="HPO3" s="228"/>
      <c r="HPP3" s="228"/>
      <c r="HPQ3" s="228"/>
      <c r="HPR3" s="228"/>
      <c r="HPS3" s="228"/>
      <c r="HPT3" s="228"/>
      <c r="HPU3" s="228"/>
      <c r="HPV3" s="228"/>
      <c r="HPW3" s="228"/>
      <c r="HPX3" s="228"/>
      <c r="HPY3" s="228"/>
      <c r="HPZ3" s="228"/>
      <c r="HQA3" s="228"/>
      <c r="HQB3" s="228"/>
      <c r="HQC3" s="228"/>
      <c r="HQD3" s="228"/>
      <c r="HQE3" s="228"/>
      <c r="HQF3" s="228"/>
      <c r="HQG3" s="228"/>
      <c r="HQH3" s="228"/>
      <c r="HQI3" s="228"/>
      <c r="HQJ3" s="228"/>
      <c r="HQK3" s="228"/>
      <c r="HQL3" s="228"/>
      <c r="HQM3" s="228"/>
      <c r="HQN3" s="228"/>
      <c r="HQO3" s="228"/>
      <c r="HQP3" s="228"/>
      <c r="HQQ3" s="228"/>
      <c r="HQR3" s="228"/>
      <c r="HQS3" s="228"/>
      <c r="HQT3" s="228"/>
      <c r="HQU3" s="228"/>
      <c r="HQV3" s="228"/>
      <c r="HQW3" s="228"/>
      <c r="HQX3" s="228"/>
      <c r="HQY3" s="228"/>
      <c r="HQZ3" s="228"/>
      <c r="HRA3" s="228"/>
      <c r="HRB3" s="228"/>
      <c r="HRC3" s="228"/>
      <c r="HRD3" s="228"/>
      <c r="HRE3" s="228"/>
      <c r="HRF3" s="228"/>
      <c r="HRG3" s="228"/>
      <c r="HRH3" s="228"/>
      <c r="HRI3" s="228"/>
      <c r="HRJ3" s="228"/>
      <c r="HRK3" s="228"/>
      <c r="HRL3" s="228"/>
      <c r="HRM3" s="228"/>
      <c r="HRN3" s="228"/>
      <c r="HRO3" s="228"/>
      <c r="HRP3" s="228"/>
      <c r="HRQ3" s="228"/>
      <c r="HRR3" s="228"/>
      <c r="HRS3" s="228"/>
      <c r="HRT3" s="228"/>
      <c r="HRU3" s="228"/>
      <c r="HRV3" s="228"/>
      <c r="HRW3" s="228"/>
      <c r="HRX3" s="228"/>
      <c r="HRY3" s="228"/>
      <c r="HRZ3" s="228"/>
      <c r="HSA3" s="228"/>
      <c r="HSB3" s="228"/>
      <c r="HSC3" s="228"/>
      <c r="HSD3" s="228"/>
      <c r="HSE3" s="228"/>
      <c r="HSF3" s="228"/>
      <c r="HSG3" s="228"/>
      <c r="HSH3" s="228"/>
      <c r="HSI3" s="228"/>
      <c r="HSJ3" s="228"/>
      <c r="HSK3" s="228"/>
      <c r="HSL3" s="228"/>
      <c r="HSM3" s="228"/>
      <c r="HSN3" s="228"/>
      <c r="HSO3" s="228"/>
      <c r="HSP3" s="228"/>
      <c r="HSQ3" s="228"/>
      <c r="HSR3" s="228"/>
      <c r="HSS3" s="228"/>
      <c r="HST3" s="228"/>
      <c r="HSU3" s="228"/>
      <c r="HSV3" s="228"/>
      <c r="HSW3" s="228"/>
      <c r="HSX3" s="228"/>
      <c r="HSY3" s="228"/>
      <c r="HSZ3" s="228"/>
      <c r="HTA3" s="228"/>
      <c r="HTB3" s="228"/>
      <c r="HTC3" s="228"/>
      <c r="HTD3" s="228"/>
      <c r="HTE3" s="228"/>
      <c r="HTF3" s="228"/>
      <c r="HTG3" s="228"/>
      <c r="HTH3" s="228"/>
      <c r="HTI3" s="228"/>
      <c r="HTJ3" s="228"/>
      <c r="HTK3" s="228"/>
      <c r="HTL3" s="228"/>
      <c r="HTM3" s="228"/>
      <c r="HTN3" s="228"/>
      <c r="HTO3" s="228"/>
      <c r="HTP3" s="228"/>
      <c r="HTQ3" s="228"/>
      <c r="HTR3" s="228"/>
      <c r="HTS3" s="228"/>
      <c r="HTT3" s="228"/>
      <c r="HTU3" s="228"/>
      <c r="HTV3" s="228"/>
      <c r="HTW3" s="228"/>
      <c r="HTX3" s="228"/>
      <c r="HTY3" s="228"/>
      <c r="HTZ3" s="228"/>
      <c r="HUA3" s="228"/>
      <c r="HUB3" s="228"/>
      <c r="HUC3" s="228"/>
      <c r="HUD3" s="228"/>
      <c r="HUE3" s="228"/>
      <c r="HUF3" s="228"/>
      <c r="HUG3" s="228"/>
      <c r="HUH3" s="228"/>
      <c r="HUI3" s="228"/>
      <c r="HUJ3" s="228"/>
      <c r="HUK3" s="228"/>
      <c r="HUL3" s="228"/>
      <c r="HUM3" s="228"/>
      <c r="HUN3" s="228"/>
      <c r="HUO3" s="228"/>
      <c r="HUP3" s="228"/>
      <c r="HUQ3" s="228"/>
      <c r="HUR3" s="228"/>
      <c r="HUS3" s="228"/>
      <c r="HUT3" s="228"/>
      <c r="HUU3" s="228"/>
      <c r="HUV3" s="228"/>
      <c r="HUW3" s="228"/>
      <c r="HUX3" s="228"/>
      <c r="HUY3" s="228"/>
      <c r="HUZ3" s="228"/>
      <c r="HVA3" s="228"/>
      <c r="HVB3" s="228"/>
      <c r="HVC3" s="228"/>
      <c r="HVD3" s="228"/>
      <c r="HVE3" s="228"/>
      <c r="HVF3" s="228"/>
      <c r="HVG3" s="228"/>
      <c r="HVH3" s="228"/>
      <c r="HVI3" s="228"/>
      <c r="HVJ3" s="228"/>
      <c r="HVK3" s="228"/>
      <c r="HVL3" s="228"/>
      <c r="HVM3" s="228"/>
      <c r="HVN3" s="228"/>
      <c r="HVO3" s="228"/>
      <c r="HVP3" s="228"/>
      <c r="HVQ3" s="228"/>
      <c r="HVR3" s="228"/>
      <c r="HVS3" s="228"/>
      <c r="HVT3" s="228"/>
      <c r="HVU3" s="228"/>
      <c r="HVV3" s="228"/>
      <c r="HVW3" s="228"/>
      <c r="HVX3" s="228"/>
      <c r="HVY3" s="228"/>
      <c r="HVZ3" s="228"/>
      <c r="HWA3" s="228"/>
      <c r="HWB3" s="228"/>
      <c r="HWC3" s="228"/>
      <c r="HWD3" s="228"/>
      <c r="HWE3" s="228"/>
      <c r="HWF3" s="228"/>
      <c r="HWG3" s="228"/>
      <c r="HWH3" s="228"/>
      <c r="HWI3" s="228"/>
      <c r="HWJ3" s="228"/>
      <c r="HWK3" s="228"/>
      <c r="HWL3" s="228"/>
      <c r="HWM3" s="228"/>
      <c r="HWN3" s="228"/>
      <c r="HWO3" s="228"/>
      <c r="HWP3" s="228"/>
      <c r="HWQ3" s="228"/>
      <c r="HWR3" s="228"/>
      <c r="HWS3" s="228"/>
      <c r="HWT3" s="228"/>
      <c r="HWU3" s="228"/>
      <c r="HWV3" s="228"/>
      <c r="HWW3" s="228"/>
      <c r="HWX3" s="228"/>
      <c r="HWY3" s="228"/>
      <c r="HWZ3" s="228"/>
      <c r="HXA3" s="228"/>
      <c r="HXB3" s="228"/>
      <c r="HXC3" s="228"/>
      <c r="HXD3" s="228"/>
      <c r="HXE3" s="228"/>
      <c r="HXF3" s="228"/>
      <c r="HXG3" s="228"/>
      <c r="HXH3" s="228"/>
      <c r="HXI3" s="228"/>
      <c r="HXJ3" s="228"/>
      <c r="HXK3" s="228"/>
      <c r="HXL3" s="228"/>
      <c r="HXM3" s="228"/>
      <c r="HXN3" s="228"/>
      <c r="HXO3" s="228"/>
      <c r="HXP3" s="228"/>
      <c r="HXQ3" s="228"/>
      <c r="HXR3" s="228"/>
      <c r="HXS3" s="228"/>
      <c r="HXT3" s="228"/>
      <c r="HXU3" s="228"/>
      <c r="HXV3" s="228"/>
      <c r="HXW3" s="228"/>
      <c r="HXX3" s="228"/>
      <c r="HXY3" s="228"/>
      <c r="HXZ3" s="228"/>
      <c r="HYA3" s="228"/>
      <c r="HYB3" s="228"/>
      <c r="HYC3" s="228"/>
      <c r="HYD3" s="228"/>
      <c r="HYE3" s="228"/>
      <c r="HYF3" s="228"/>
      <c r="HYG3" s="228"/>
      <c r="HYH3" s="228"/>
      <c r="HYI3" s="228"/>
      <c r="HYJ3" s="228"/>
      <c r="HYK3" s="228"/>
      <c r="HYL3" s="228"/>
      <c r="HYM3" s="228"/>
      <c r="HYN3" s="228"/>
      <c r="HYO3" s="228"/>
      <c r="HYP3" s="228"/>
      <c r="HYQ3" s="228"/>
      <c r="HYR3" s="228"/>
      <c r="HYS3" s="228"/>
      <c r="HYT3" s="228"/>
      <c r="HYU3" s="228"/>
      <c r="HYV3" s="228"/>
      <c r="HYW3" s="228"/>
      <c r="HYX3" s="228"/>
      <c r="HYY3" s="228"/>
      <c r="HYZ3" s="228"/>
      <c r="HZA3" s="228"/>
      <c r="HZB3" s="228"/>
      <c r="HZC3" s="228"/>
      <c r="HZD3" s="228"/>
      <c r="HZE3" s="228"/>
      <c r="HZF3" s="228"/>
      <c r="HZG3" s="228"/>
      <c r="HZH3" s="228"/>
      <c r="HZI3" s="228"/>
      <c r="HZJ3" s="228"/>
      <c r="HZK3" s="228"/>
      <c r="HZL3" s="228"/>
      <c r="HZM3" s="228"/>
      <c r="HZN3" s="228"/>
      <c r="HZO3" s="228"/>
      <c r="HZP3" s="228"/>
      <c r="HZQ3" s="228"/>
      <c r="HZR3" s="228"/>
      <c r="HZS3" s="228"/>
      <c r="HZT3" s="228"/>
      <c r="HZU3" s="228"/>
      <c r="HZV3" s="228"/>
      <c r="HZW3" s="228"/>
      <c r="HZX3" s="228"/>
      <c r="HZY3" s="228"/>
      <c r="HZZ3" s="228"/>
      <c r="IAA3" s="228"/>
      <c r="IAB3" s="228"/>
      <c r="IAC3" s="228"/>
      <c r="IAD3" s="228"/>
      <c r="IAE3" s="228"/>
      <c r="IAF3" s="228"/>
      <c r="IAG3" s="228"/>
      <c r="IAH3" s="228"/>
      <c r="IAI3" s="228"/>
      <c r="IAJ3" s="228"/>
      <c r="IAK3" s="228"/>
      <c r="IAL3" s="228"/>
      <c r="IAM3" s="228"/>
      <c r="IAN3" s="228"/>
      <c r="IAO3" s="228"/>
      <c r="IAP3" s="228"/>
      <c r="IAQ3" s="228"/>
      <c r="IAR3" s="228"/>
      <c r="IAS3" s="228"/>
      <c r="IAT3" s="228"/>
      <c r="IAU3" s="228"/>
      <c r="IAV3" s="228"/>
      <c r="IAW3" s="228"/>
      <c r="IAX3" s="228"/>
      <c r="IAY3" s="228"/>
      <c r="IAZ3" s="228"/>
      <c r="IBA3" s="228"/>
      <c r="IBB3" s="228"/>
      <c r="IBC3" s="228"/>
      <c r="IBD3" s="228"/>
      <c r="IBE3" s="228"/>
      <c r="IBF3" s="228"/>
      <c r="IBG3" s="228"/>
      <c r="IBH3" s="228"/>
      <c r="IBI3" s="228"/>
      <c r="IBJ3" s="228"/>
      <c r="IBK3" s="228"/>
      <c r="IBL3" s="228"/>
      <c r="IBM3" s="228"/>
      <c r="IBN3" s="228"/>
      <c r="IBO3" s="228"/>
      <c r="IBP3" s="228"/>
      <c r="IBQ3" s="228"/>
      <c r="IBR3" s="228"/>
      <c r="IBS3" s="228"/>
      <c r="IBT3" s="228"/>
      <c r="IBU3" s="228"/>
      <c r="IBV3" s="228"/>
      <c r="IBW3" s="228"/>
      <c r="IBX3" s="228"/>
      <c r="IBY3" s="228"/>
      <c r="IBZ3" s="228"/>
      <c r="ICA3" s="228"/>
      <c r="ICB3" s="228"/>
      <c r="ICC3" s="228"/>
      <c r="ICD3" s="228"/>
      <c r="ICE3" s="228"/>
      <c r="ICF3" s="228"/>
      <c r="ICG3" s="228"/>
      <c r="ICH3" s="228"/>
      <c r="ICI3" s="228"/>
      <c r="ICJ3" s="228"/>
      <c r="ICK3" s="228"/>
      <c r="ICL3" s="228"/>
      <c r="ICM3" s="228"/>
      <c r="ICN3" s="228"/>
      <c r="ICO3" s="228"/>
      <c r="ICP3" s="228"/>
      <c r="ICQ3" s="228"/>
      <c r="ICR3" s="228"/>
      <c r="ICS3" s="228"/>
      <c r="ICT3" s="228"/>
      <c r="ICU3" s="228"/>
      <c r="ICV3" s="228"/>
      <c r="ICW3" s="228"/>
      <c r="ICX3" s="228"/>
      <c r="ICY3" s="228"/>
      <c r="ICZ3" s="228"/>
      <c r="IDA3" s="228"/>
      <c r="IDB3" s="228"/>
      <c r="IDC3" s="228"/>
      <c r="IDD3" s="228"/>
      <c r="IDE3" s="228"/>
      <c r="IDF3" s="228"/>
      <c r="IDG3" s="228"/>
      <c r="IDH3" s="228"/>
      <c r="IDI3" s="228"/>
      <c r="IDJ3" s="228"/>
      <c r="IDK3" s="228"/>
      <c r="IDL3" s="228"/>
      <c r="IDM3" s="228"/>
      <c r="IDN3" s="228"/>
      <c r="IDO3" s="228"/>
      <c r="IDP3" s="228"/>
      <c r="IDQ3" s="228"/>
      <c r="IDR3" s="228"/>
      <c r="IDS3" s="228"/>
      <c r="IDT3" s="228"/>
      <c r="IDU3" s="228"/>
      <c r="IDV3" s="228"/>
      <c r="IDW3" s="228"/>
      <c r="IDX3" s="228"/>
      <c r="IDY3" s="228"/>
      <c r="IDZ3" s="228"/>
      <c r="IEA3" s="228"/>
      <c r="IEB3" s="228"/>
      <c r="IEC3" s="228"/>
      <c r="IED3" s="228"/>
      <c r="IEE3" s="228"/>
      <c r="IEF3" s="228"/>
      <c r="IEG3" s="228"/>
      <c r="IEH3" s="228"/>
      <c r="IEI3" s="228"/>
      <c r="IEJ3" s="228"/>
      <c r="IEK3" s="228"/>
      <c r="IEL3" s="228"/>
      <c r="IEM3" s="228"/>
      <c r="IEN3" s="228"/>
      <c r="IEO3" s="228"/>
      <c r="IEP3" s="228"/>
      <c r="IEQ3" s="228"/>
      <c r="IER3" s="228"/>
      <c r="IES3" s="228"/>
      <c r="IET3" s="228"/>
      <c r="IEU3" s="228"/>
      <c r="IEV3" s="228"/>
      <c r="IEW3" s="228"/>
      <c r="IEX3" s="228"/>
      <c r="IEY3" s="228"/>
      <c r="IEZ3" s="228"/>
      <c r="IFA3" s="228"/>
      <c r="IFB3" s="228"/>
      <c r="IFC3" s="228"/>
      <c r="IFD3" s="228"/>
      <c r="IFE3" s="228"/>
      <c r="IFF3" s="228"/>
      <c r="IFG3" s="228"/>
      <c r="IFH3" s="228"/>
      <c r="IFI3" s="228"/>
      <c r="IFJ3" s="228"/>
      <c r="IFK3" s="228"/>
      <c r="IFL3" s="228"/>
      <c r="IFM3" s="228"/>
      <c r="IFN3" s="228"/>
      <c r="IFO3" s="228"/>
      <c r="IFP3" s="228"/>
      <c r="IFQ3" s="228"/>
      <c r="IFR3" s="228"/>
      <c r="IFS3" s="228"/>
      <c r="IFT3" s="228"/>
      <c r="IFU3" s="228"/>
      <c r="IFV3" s="228"/>
      <c r="IFW3" s="228"/>
      <c r="IFX3" s="228"/>
      <c r="IFY3" s="228"/>
      <c r="IFZ3" s="228"/>
      <c r="IGA3" s="228"/>
      <c r="IGB3" s="228"/>
      <c r="IGC3" s="228"/>
      <c r="IGD3" s="228"/>
      <c r="IGE3" s="228"/>
      <c r="IGF3" s="228"/>
      <c r="IGG3" s="228"/>
      <c r="IGH3" s="228"/>
      <c r="IGI3" s="228"/>
      <c r="IGJ3" s="228"/>
      <c r="IGK3" s="228"/>
      <c r="IGL3" s="228"/>
      <c r="IGM3" s="228"/>
      <c r="IGN3" s="228"/>
      <c r="IGO3" s="228"/>
      <c r="IGP3" s="228"/>
      <c r="IGQ3" s="228"/>
      <c r="IGR3" s="228"/>
      <c r="IGS3" s="228"/>
      <c r="IGT3" s="228"/>
      <c r="IGU3" s="228"/>
      <c r="IGV3" s="228"/>
      <c r="IGW3" s="228"/>
      <c r="IGX3" s="228"/>
      <c r="IGY3" s="228"/>
      <c r="IGZ3" s="228"/>
      <c r="IHA3" s="228"/>
      <c r="IHB3" s="228"/>
      <c r="IHC3" s="228"/>
      <c r="IHD3" s="228"/>
      <c r="IHE3" s="228"/>
      <c r="IHF3" s="228"/>
      <c r="IHG3" s="228"/>
      <c r="IHH3" s="228"/>
      <c r="IHI3" s="228"/>
      <c r="IHJ3" s="228"/>
      <c r="IHK3" s="228"/>
      <c r="IHL3" s="228"/>
      <c r="IHM3" s="228"/>
      <c r="IHN3" s="228"/>
      <c r="IHO3" s="228"/>
      <c r="IHP3" s="228"/>
      <c r="IHQ3" s="228"/>
      <c r="IHR3" s="228"/>
      <c r="IHS3" s="228"/>
      <c r="IHT3" s="228"/>
      <c r="IHU3" s="228"/>
      <c r="IHV3" s="228"/>
      <c r="IHW3" s="228"/>
      <c r="IHX3" s="228"/>
      <c r="IHY3" s="228"/>
      <c r="IHZ3" s="228"/>
      <c r="IIA3" s="228"/>
      <c r="IIB3" s="228"/>
      <c r="IIC3" s="228"/>
      <c r="IID3" s="228"/>
      <c r="IIE3" s="228"/>
      <c r="IIF3" s="228"/>
      <c r="IIG3" s="228"/>
      <c r="IIH3" s="228"/>
      <c r="III3" s="228"/>
      <c r="IIJ3" s="228"/>
      <c r="IIK3" s="228"/>
      <c r="IIL3" s="228"/>
      <c r="IIM3" s="228"/>
      <c r="IIN3" s="228"/>
      <c r="IIO3" s="228"/>
      <c r="IIP3" s="228"/>
      <c r="IIQ3" s="228"/>
      <c r="IIR3" s="228"/>
      <c r="IIS3" s="228"/>
      <c r="IIT3" s="228"/>
      <c r="IIU3" s="228"/>
      <c r="IIV3" s="228"/>
      <c r="IIW3" s="228"/>
      <c r="IIX3" s="228"/>
      <c r="IIY3" s="228"/>
      <c r="IIZ3" s="228"/>
      <c r="IJA3" s="228"/>
      <c r="IJB3" s="228"/>
      <c r="IJC3" s="228"/>
      <c r="IJD3" s="228"/>
      <c r="IJE3" s="228"/>
      <c r="IJF3" s="228"/>
      <c r="IJG3" s="228"/>
      <c r="IJH3" s="228"/>
      <c r="IJI3" s="228"/>
      <c r="IJJ3" s="228"/>
      <c r="IJK3" s="228"/>
      <c r="IJL3" s="228"/>
      <c r="IJM3" s="228"/>
      <c r="IJN3" s="228"/>
      <c r="IJO3" s="228"/>
      <c r="IJP3" s="228"/>
      <c r="IJQ3" s="228"/>
      <c r="IJR3" s="228"/>
      <c r="IJS3" s="228"/>
      <c r="IJT3" s="228"/>
      <c r="IJU3" s="228"/>
      <c r="IJV3" s="228"/>
      <c r="IJW3" s="228"/>
      <c r="IJX3" s="228"/>
      <c r="IJY3" s="228"/>
      <c r="IJZ3" s="228"/>
      <c r="IKA3" s="228"/>
      <c r="IKB3" s="228"/>
      <c r="IKC3" s="228"/>
      <c r="IKD3" s="228"/>
      <c r="IKE3" s="228"/>
      <c r="IKF3" s="228"/>
      <c r="IKG3" s="228"/>
      <c r="IKH3" s="228"/>
      <c r="IKI3" s="228"/>
      <c r="IKJ3" s="228"/>
      <c r="IKK3" s="228"/>
      <c r="IKL3" s="228"/>
      <c r="IKM3" s="228"/>
      <c r="IKN3" s="228"/>
      <c r="IKO3" s="228"/>
      <c r="IKP3" s="228"/>
      <c r="IKQ3" s="228"/>
      <c r="IKR3" s="228"/>
      <c r="IKS3" s="228"/>
      <c r="IKT3" s="228"/>
      <c r="IKU3" s="228"/>
      <c r="IKV3" s="228"/>
      <c r="IKW3" s="228"/>
      <c r="IKX3" s="228"/>
      <c r="IKY3" s="228"/>
      <c r="IKZ3" s="228"/>
      <c r="ILA3" s="228"/>
      <c r="ILB3" s="228"/>
      <c r="ILC3" s="228"/>
      <c r="ILD3" s="228"/>
      <c r="ILE3" s="228"/>
      <c r="ILF3" s="228"/>
      <c r="ILG3" s="228"/>
      <c r="ILH3" s="228"/>
      <c r="ILI3" s="228"/>
      <c r="ILJ3" s="228"/>
      <c r="ILK3" s="228"/>
      <c r="ILL3" s="228"/>
      <c r="ILM3" s="228"/>
      <c r="ILN3" s="228"/>
      <c r="ILO3" s="228"/>
      <c r="ILP3" s="228"/>
      <c r="ILQ3" s="228"/>
      <c r="ILR3" s="228"/>
      <c r="ILS3" s="228"/>
      <c r="ILT3" s="228"/>
      <c r="ILU3" s="228"/>
      <c r="ILV3" s="228"/>
      <c r="ILW3" s="228"/>
      <c r="ILX3" s="228"/>
      <c r="ILY3" s="228"/>
      <c r="ILZ3" s="228"/>
      <c r="IMA3" s="228"/>
      <c r="IMB3" s="228"/>
      <c r="IMC3" s="228"/>
      <c r="IMD3" s="228"/>
      <c r="IME3" s="228"/>
      <c r="IMF3" s="228"/>
      <c r="IMG3" s="228"/>
      <c r="IMH3" s="228"/>
      <c r="IMI3" s="228"/>
      <c r="IMJ3" s="228"/>
      <c r="IMK3" s="228"/>
      <c r="IML3" s="228"/>
      <c r="IMM3" s="228"/>
      <c r="IMN3" s="228"/>
      <c r="IMO3" s="228"/>
      <c r="IMP3" s="228"/>
      <c r="IMQ3" s="228"/>
      <c r="IMR3" s="228"/>
      <c r="IMS3" s="228"/>
      <c r="IMT3" s="228"/>
      <c r="IMU3" s="228"/>
      <c r="IMV3" s="228"/>
      <c r="IMW3" s="228"/>
      <c r="IMX3" s="228"/>
      <c r="IMY3" s="228"/>
      <c r="IMZ3" s="228"/>
      <c r="INA3" s="228"/>
      <c r="INB3" s="228"/>
      <c r="INC3" s="228"/>
      <c r="IND3" s="228"/>
      <c r="INE3" s="228"/>
      <c r="INF3" s="228"/>
      <c r="ING3" s="228"/>
      <c r="INH3" s="228"/>
      <c r="INI3" s="228"/>
      <c r="INJ3" s="228"/>
      <c r="INK3" s="228"/>
      <c r="INL3" s="228"/>
      <c r="INM3" s="228"/>
      <c r="INN3" s="228"/>
      <c r="INO3" s="228"/>
      <c r="INP3" s="228"/>
      <c r="INQ3" s="228"/>
      <c r="INR3" s="228"/>
      <c r="INS3" s="228"/>
      <c r="INT3" s="228"/>
      <c r="INU3" s="228"/>
      <c r="INV3" s="228"/>
      <c r="INW3" s="228"/>
      <c r="INX3" s="228"/>
      <c r="INY3" s="228"/>
      <c r="INZ3" s="228"/>
      <c r="IOA3" s="228"/>
      <c r="IOB3" s="228"/>
      <c r="IOC3" s="228"/>
      <c r="IOD3" s="228"/>
      <c r="IOE3" s="228"/>
      <c r="IOF3" s="228"/>
      <c r="IOG3" s="228"/>
      <c r="IOH3" s="228"/>
      <c r="IOI3" s="228"/>
      <c r="IOJ3" s="228"/>
      <c r="IOK3" s="228"/>
      <c r="IOL3" s="228"/>
      <c r="IOM3" s="228"/>
      <c r="ION3" s="228"/>
      <c r="IOO3" s="228"/>
      <c r="IOP3" s="228"/>
      <c r="IOQ3" s="228"/>
      <c r="IOR3" s="228"/>
      <c r="IOS3" s="228"/>
      <c r="IOT3" s="228"/>
      <c r="IOU3" s="228"/>
      <c r="IOV3" s="228"/>
      <c r="IOW3" s="228"/>
      <c r="IOX3" s="228"/>
      <c r="IOY3" s="228"/>
      <c r="IOZ3" s="228"/>
      <c r="IPA3" s="228"/>
      <c r="IPB3" s="228"/>
      <c r="IPC3" s="228"/>
      <c r="IPD3" s="228"/>
      <c r="IPE3" s="228"/>
      <c r="IPF3" s="228"/>
      <c r="IPG3" s="228"/>
      <c r="IPH3" s="228"/>
      <c r="IPI3" s="228"/>
      <c r="IPJ3" s="228"/>
      <c r="IPK3" s="228"/>
      <c r="IPL3" s="228"/>
      <c r="IPM3" s="228"/>
      <c r="IPN3" s="228"/>
      <c r="IPO3" s="228"/>
      <c r="IPP3" s="228"/>
      <c r="IPQ3" s="228"/>
      <c r="IPR3" s="228"/>
      <c r="IPS3" s="228"/>
      <c r="IPT3" s="228"/>
      <c r="IPU3" s="228"/>
      <c r="IPV3" s="228"/>
      <c r="IPW3" s="228"/>
      <c r="IPX3" s="228"/>
      <c r="IPY3" s="228"/>
      <c r="IPZ3" s="228"/>
      <c r="IQA3" s="228"/>
      <c r="IQB3" s="228"/>
      <c r="IQC3" s="228"/>
      <c r="IQD3" s="228"/>
      <c r="IQE3" s="228"/>
      <c r="IQF3" s="228"/>
      <c r="IQG3" s="228"/>
      <c r="IQH3" s="228"/>
      <c r="IQI3" s="228"/>
      <c r="IQJ3" s="228"/>
      <c r="IQK3" s="228"/>
      <c r="IQL3" s="228"/>
      <c r="IQM3" s="228"/>
      <c r="IQN3" s="228"/>
      <c r="IQO3" s="228"/>
      <c r="IQP3" s="228"/>
      <c r="IQQ3" s="228"/>
      <c r="IQR3" s="228"/>
      <c r="IQS3" s="228"/>
      <c r="IQT3" s="228"/>
      <c r="IQU3" s="228"/>
      <c r="IQV3" s="228"/>
      <c r="IQW3" s="228"/>
      <c r="IQX3" s="228"/>
      <c r="IQY3" s="228"/>
      <c r="IQZ3" s="228"/>
      <c r="IRA3" s="228"/>
      <c r="IRB3" s="228"/>
      <c r="IRC3" s="228"/>
      <c r="IRD3" s="228"/>
      <c r="IRE3" s="228"/>
      <c r="IRF3" s="228"/>
      <c r="IRG3" s="228"/>
      <c r="IRH3" s="228"/>
      <c r="IRI3" s="228"/>
      <c r="IRJ3" s="228"/>
      <c r="IRK3" s="228"/>
      <c r="IRL3" s="228"/>
      <c r="IRM3" s="228"/>
      <c r="IRN3" s="228"/>
      <c r="IRO3" s="228"/>
      <c r="IRP3" s="228"/>
      <c r="IRQ3" s="228"/>
      <c r="IRR3" s="228"/>
      <c r="IRS3" s="228"/>
      <c r="IRT3" s="228"/>
      <c r="IRU3" s="228"/>
      <c r="IRV3" s="228"/>
      <c r="IRW3" s="228"/>
      <c r="IRX3" s="228"/>
      <c r="IRY3" s="228"/>
      <c r="IRZ3" s="228"/>
      <c r="ISA3" s="228"/>
      <c r="ISB3" s="228"/>
      <c r="ISC3" s="228"/>
      <c r="ISD3" s="228"/>
      <c r="ISE3" s="228"/>
      <c r="ISF3" s="228"/>
      <c r="ISG3" s="228"/>
      <c r="ISH3" s="228"/>
      <c r="ISI3" s="228"/>
      <c r="ISJ3" s="228"/>
      <c r="ISK3" s="228"/>
      <c r="ISL3" s="228"/>
      <c r="ISM3" s="228"/>
      <c r="ISN3" s="228"/>
      <c r="ISO3" s="228"/>
      <c r="ISP3" s="228"/>
      <c r="ISQ3" s="228"/>
      <c r="ISR3" s="228"/>
      <c r="ISS3" s="228"/>
      <c r="IST3" s="228"/>
      <c r="ISU3" s="228"/>
      <c r="ISV3" s="228"/>
      <c r="ISW3" s="228"/>
      <c r="ISX3" s="228"/>
      <c r="ISY3" s="228"/>
      <c r="ISZ3" s="228"/>
      <c r="ITA3" s="228"/>
      <c r="ITB3" s="228"/>
      <c r="ITC3" s="228"/>
      <c r="ITD3" s="228"/>
      <c r="ITE3" s="228"/>
      <c r="ITF3" s="228"/>
      <c r="ITG3" s="228"/>
      <c r="ITH3" s="228"/>
      <c r="ITI3" s="228"/>
      <c r="ITJ3" s="228"/>
      <c r="ITK3" s="228"/>
      <c r="ITL3" s="228"/>
      <c r="ITM3" s="228"/>
      <c r="ITN3" s="228"/>
      <c r="ITO3" s="228"/>
      <c r="ITP3" s="228"/>
      <c r="ITQ3" s="228"/>
      <c r="ITR3" s="228"/>
      <c r="ITS3" s="228"/>
      <c r="ITT3" s="228"/>
      <c r="ITU3" s="228"/>
      <c r="ITV3" s="228"/>
      <c r="ITW3" s="228"/>
      <c r="ITX3" s="228"/>
      <c r="ITY3" s="228"/>
      <c r="ITZ3" s="228"/>
      <c r="IUA3" s="228"/>
      <c r="IUB3" s="228"/>
      <c r="IUC3" s="228"/>
      <c r="IUD3" s="228"/>
      <c r="IUE3" s="228"/>
      <c r="IUF3" s="228"/>
      <c r="IUG3" s="228"/>
      <c r="IUH3" s="228"/>
      <c r="IUI3" s="228"/>
      <c r="IUJ3" s="228"/>
      <c r="IUK3" s="228"/>
      <c r="IUL3" s="228"/>
      <c r="IUM3" s="228"/>
      <c r="IUN3" s="228"/>
      <c r="IUO3" s="228"/>
      <c r="IUP3" s="228"/>
      <c r="IUQ3" s="228"/>
      <c r="IUR3" s="228"/>
      <c r="IUS3" s="228"/>
      <c r="IUT3" s="228"/>
      <c r="IUU3" s="228"/>
      <c r="IUV3" s="228"/>
      <c r="IUW3" s="228"/>
      <c r="IUX3" s="228"/>
      <c r="IUY3" s="228"/>
      <c r="IUZ3" s="228"/>
      <c r="IVA3" s="228"/>
      <c r="IVB3" s="228"/>
      <c r="IVC3" s="228"/>
      <c r="IVD3" s="228"/>
      <c r="IVE3" s="228"/>
      <c r="IVF3" s="228"/>
      <c r="IVG3" s="228"/>
      <c r="IVH3" s="228"/>
      <c r="IVI3" s="228"/>
      <c r="IVJ3" s="228"/>
      <c r="IVK3" s="228"/>
      <c r="IVL3" s="228"/>
      <c r="IVM3" s="228"/>
      <c r="IVN3" s="228"/>
      <c r="IVO3" s="228"/>
      <c r="IVP3" s="228"/>
      <c r="IVQ3" s="228"/>
      <c r="IVR3" s="228"/>
      <c r="IVS3" s="228"/>
      <c r="IVT3" s="228"/>
      <c r="IVU3" s="228"/>
      <c r="IVV3" s="228"/>
      <c r="IVW3" s="228"/>
      <c r="IVX3" s="228"/>
      <c r="IVY3" s="228"/>
      <c r="IVZ3" s="228"/>
      <c r="IWA3" s="228"/>
      <c r="IWB3" s="228"/>
      <c r="IWC3" s="228"/>
      <c r="IWD3" s="228"/>
      <c r="IWE3" s="228"/>
      <c r="IWF3" s="228"/>
      <c r="IWG3" s="228"/>
      <c r="IWH3" s="228"/>
      <c r="IWI3" s="228"/>
      <c r="IWJ3" s="228"/>
      <c r="IWK3" s="228"/>
      <c r="IWL3" s="228"/>
      <c r="IWM3" s="228"/>
      <c r="IWN3" s="228"/>
      <c r="IWO3" s="228"/>
      <c r="IWP3" s="228"/>
      <c r="IWQ3" s="228"/>
      <c r="IWR3" s="228"/>
      <c r="IWS3" s="228"/>
      <c r="IWT3" s="228"/>
      <c r="IWU3" s="228"/>
      <c r="IWV3" s="228"/>
      <c r="IWW3" s="228"/>
      <c r="IWX3" s="228"/>
      <c r="IWY3" s="228"/>
      <c r="IWZ3" s="228"/>
      <c r="IXA3" s="228"/>
      <c r="IXB3" s="228"/>
      <c r="IXC3" s="228"/>
      <c r="IXD3" s="228"/>
      <c r="IXE3" s="228"/>
      <c r="IXF3" s="228"/>
      <c r="IXG3" s="228"/>
      <c r="IXH3" s="228"/>
      <c r="IXI3" s="228"/>
      <c r="IXJ3" s="228"/>
      <c r="IXK3" s="228"/>
      <c r="IXL3" s="228"/>
      <c r="IXM3" s="228"/>
      <c r="IXN3" s="228"/>
      <c r="IXO3" s="228"/>
      <c r="IXP3" s="228"/>
      <c r="IXQ3" s="228"/>
      <c r="IXR3" s="228"/>
      <c r="IXS3" s="228"/>
      <c r="IXT3" s="228"/>
      <c r="IXU3" s="228"/>
      <c r="IXV3" s="228"/>
      <c r="IXW3" s="228"/>
      <c r="IXX3" s="228"/>
      <c r="IXY3" s="228"/>
      <c r="IXZ3" s="228"/>
      <c r="IYA3" s="228"/>
      <c r="IYB3" s="228"/>
      <c r="IYC3" s="228"/>
      <c r="IYD3" s="228"/>
      <c r="IYE3" s="228"/>
      <c r="IYF3" s="228"/>
      <c r="IYG3" s="228"/>
      <c r="IYH3" s="228"/>
      <c r="IYI3" s="228"/>
      <c r="IYJ3" s="228"/>
      <c r="IYK3" s="228"/>
      <c r="IYL3" s="228"/>
      <c r="IYM3" s="228"/>
      <c r="IYN3" s="228"/>
      <c r="IYO3" s="228"/>
      <c r="IYP3" s="228"/>
      <c r="IYQ3" s="228"/>
      <c r="IYR3" s="228"/>
      <c r="IYS3" s="228"/>
      <c r="IYT3" s="228"/>
      <c r="IYU3" s="228"/>
      <c r="IYV3" s="228"/>
      <c r="IYW3" s="228"/>
      <c r="IYX3" s="228"/>
      <c r="IYY3" s="228"/>
      <c r="IYZ3" s="228"/>
      <c r="IZA3" s="228"/>
      <c r="IZB3" s="228"/>
      <c r="IZC3" s="228"/>
      <c r="IZD3" s="228"/>
      <c r="IZE3" s="228"/>
      <c r="IZF3" s="228"/>
      <c r="IZG3" s="228"/>
      <c r="IZH3" s="228"/>
      <c r="IZI3" s="228"/>
      <c r="IZJ3" s="228"/>
      <c r="IZK3" s="228"/>
      <c r="IZL3" s="228"/>
      <c r="IZM3" s="228"/>
      <c r="IZN3" s="228"/>
      <c r="IZO3" s="228"/>
      <c r="IZP3" s="228"/>
      <c r="IZQ3" s="228"/>
      <c r="IZR3" s="228"/>
      <c r="IZS3" s="228"/>
      <c r="IZT3" s="228"/>
      <c r="IZU3" s="228"/>
      <c r="IZV3" s="228"/>
      <c r="IZW3" s="228"/>
      <c r="IZX3" s="228"/>
      <c r="IZY3" s="228"/>
      <c r="IZZ3" s="228"/>
      <c r="JAA3" s="228"/>
      <c r="JAB3" s="228"/>
      <c r="JAC3" s="228"/>
      <c r="JAD3" s="228"/>
      <c r="JAE3" s="228"/>
      <c r="JAF3" s="228"/>
      <c r="JAG3" s="228"/>
      <c r="JAH3" s="228"/>
      <c r="JAI3" s="228"/>
      <c r="JAJ3" s="228"/>
      <c r="JAK3" s="228"/>
      <c r="JAL3" s="228"/>
      <c r="JAM3" s="228"/>
      <c r="JAN3" s="228"/>
      <c r="JAO3" s="228"/>
      <c r="JAP3" s="228"/>
      <c r="JAQ3" s="228"/>
      <c r="JAR3" s="228"/>
      <c r="JAS3" s="228"/>
      <c r="JAT3" s="228"/>
      <c r="JAU3" s="228"/>
      <c r="JAV3" s="228"/>
      <c r="JAW3" s="228"/>
      <c r="JAX3" s="228"/>
      <c r="JAY3" s="228"/>
      <c r="JAZ3" s="228"/>
      <c r="JBA3" s="228"/>
      <c r="JBB3" s="228"/>
      <c r="JBC3" s="228"/>
      <c r="JBD3" s="228"/>
      <c r="JBE3" s="228"/>
      <c r="JBF3" s="228"/>
      <c r="JBG3" s="228"/>
      <c r="JBH3" s="228"/>
      <c r="JBI3" s="228"/>
      <c r="JBJ3" s="228"/>
      <c r="JBK3" s="228"/>
      <c r="JBL3" s="228"/>
      <c r="JBM3" s="228"/>
      <c r="JBN3" s="228"/>
      <c r="JBO3" s="228"/>
      <c r="JBP3" s="228"/>
      <c r="JBQ3" s="228"/>
      <c r="JBR3" s="228"/>
      <c r="JBS3" s="228"/>
      <c r="JBT3" s="228"/>
      <c r="JBU3" s="228"/>
      <c r="JBV3" s="228"/>
      <c r="JBW3" s="228"/>
      <c r="JBX3" s="228"/>
      <c r="JBY3" s="228"/>
      <c r="JBZ3" s="228"/>
      <c r="JCA3" s="228"/>
      <c r="JCB3" s="228"/>
      <c r="JCC3" s="228"/>
      <c r="JCD3" s="228"/>
      <c r="JCE3" s="228"/>
      <c r="JCF3" s="228"/>
      <c r="JCG3" s="228"/>
      <c r="JCH3" s="228"/>
      <c r="JCI3" s="228"/>
      <c r="JCJ3" s="228"/>
      <c r="JCK3" s="228"/>
      <c r="JCL3" s="228"/>
      <c r="JCM3" s="228"/>
      <c r="JCN3" s="228"/>
      <c r="JCO3" s="228"/>
      <c r="JCP3" s="228"/>
      <c r="JCQ3" s="228"/>
      <c r="JCR3" s="228"/>
      <c r="JCS3" s="228"/>
      <c r="JCT3" s="228"/>
      <c r="JCU3" s="228"/>
      <c r="JCV3" s="228"/>
      <c r="JCW3" s="228"/>
      <c r="JCX3" s="228"/>
      <c r="JCY3" s="228"/>
      <c r="JCZ3" s="228"/>
      <c r="JDA3" s="228"/>
      <c r="JDB3" s="228"/>
      <c r="JDC3" s="228"/>
      <c r="JDD3" s="228"/>
      <c r="JDE3" s="228"/>
      <c r="JDF3" s="228"/>
      <c r="JDG3" s="228"/>
      <c r="JDH3" s="228"/>
      <c r="JDI3" s="228"/>
      <c r="JDJ3" s="228"/>
      <c r="JDK3" s="228"/>
      <c r="JDL3" s="228"/>
      <c r="JDM3" s="228"/>
      <c r="JDN3" s="228"/>
      <c r="JDO3" s="228"/>
      <c r="JDP3" s="228"/>
      <c r="JDQ3" s="228"/>
      <c r="JDR3" s="228"/>
      <c r="JDS3" s="228"/>
      <c r="JDT3" s="228"/>
      <c r="JDU3" s="228"/>
      <c r="JDV3" s="228"/>
      <c r="JDW3" s="228"/>
      <c r="JDX3" s="228"/>
      <c r="JDY3" s="228"/>
      <c r="JDZ3" s="228"/>
      <c r="JEA3" s="228"/>
      <c r="JEB3" s="228"/>
      <c r="JEC3" s="228"/>
      <c r="JED3" s="228"/>
      <c r="JEE3" s="228"/>
      <c r="JEF3" s="228"/>
      <c r="JEG3" s="228"/>
      <c r="JEH3" s="228"/>
      <c r="JEI3" s="228"/>
      <c r="JEJ3" s="228"/>
      <c r="JEK3" s="228"/>
      <c r="JEL3" s="228"/>
      <c r="JEM3" s="228"/>
      <c r="JEN3" s="228"/>
      <c r="JEO3" s="228"/>
      <c r="JEP3" s="228"/>
      <c r="JEQ3" s="228"/>
      <c r="JER3" s="228"/>
      <c r="JES3" s="228"/>
      <c r="JET3" s="228"/>
      <c r="JEU3" s="228"/>
      <c r="JEV3" s="228"/>
      <c r="JEW3" s="228"/>
      <c r="JEX3" s="228"/>
      <c r="JEY3" s="228"/>
      <c r="JEZ3" s="228"/>
      <c r="JFA3" s="228"/>
      <c r="JFB3" s="228"/>
      <c r="JFC3" s="228"/>
      <c r="JFD3" s="228"/>
      <c r="JFE3" s="228"/>
      <c r="JFF3" s="228"/>
      <c r="JFG3" s="228"/>
      <c r="JFH3" s="228"/>
      <c r="JFI3" s="228"/>
      <c r="JFJ3" s="228"/>
      <c r="JFK3" s="228"/>
      <c r="JFL3" s="228"/>
      <c r="JFM3" s="228"/>
      <c r="JFN3" s="228"/>
      <c r="JFO3" s="228"/>
      <c r="JFP3" s="228"/>
      <c r="JFQ3" s="228"/>
      <c r="JFR3" s="228"/>
      <c r="JFS3" s="228"/>
      <c r="JFT3" s="228"/>
      <c r="JFU3" s="228"/>
      <c r="JFV3" s="228"/>
      <c r="JFW3" s="228"/>
      <c r="JFX3" s="228"/>
      <c r="JFY3" s="228"/>
      <c r="JFZ3" s="228"/>
      <c r="JGA3" s="228"/>
      <c r="JGB3" s="228"/>
      <c r="JGC3" s="228"/>
      <c r="JGD3" s="228"/>
      <c r="JGE3" s="228"/>
      <c r="JGF3" s="228"/>
      <c r="JGG3" s="228"/>
      <c r="JGH3" s="228"/>
      <c r="JGI3" s="228"/>
      <c r="JGJ3" s="228"/>
      <c r="JGK3" s="228"/>
      <c r="JGL3" s="228"/>
      <c r="JGM3" s="228"/>
      <c r="JGN3" s="228"/>
      <c r="JGO3" s="228"/>
      <c r="JGP3" s="228"/>
      <c r="JGQ3" s="228"/>
      <c r="JGR3" s="228"/>
      <c r="JGS3" s="228"/>
      <c r="JGT3" s="228"/>
      <c r="JGU3" s="228"/>
      <c r="JGV3" s="228"/>
      <c r="JGW3" s="228"/>
      <c r="JGX3" s="228"/>
      <c r="JGY3" s="228"/>
      <c r="JGZ3" s="228"/>
      <c r="JHA3" s="228"/>
      <c r="JHB3" s="228"/>
      <c r="JHC3" s="228"/>
      <c r="JHD3" s="228"/>
      <c r="JHE3" s="228"/>
      <c r="JHF3" s="228"/>
      <c r="JHG3" s="228"/>
      <c r="JHH3" s="228"/>
      <c r="JHI3" s="228"/>
      <c r="JHJ3" s="228"/>
      <c r="JHK3" s="228"/>
      <c r="JHL3" s="228"/>
      <c r="JHM3" s="228"/>
      <c r="JHN3" s="228"/>
      <c r="JHO3" s="228"/>
      <c r="JHP3" s="228"/>
      <c r="JHQ3" s="228"/>
      <c r="JHR3" s="228"/>
      <c r="JHS3" s="228"/>
      <c r="JHT3" s="228"/>
      <c r="JHU3" s="228"/>
      <c r="JHV3" s="228"/>
      <c r="JHW3" s="228"/>
      <c r="JHX3" s="228"/>
      <c r="JHY3" s="228"/>
      <c r="JHZ3" s="228"/>
      <c r="JIA3" s="228"/>
      <c r="JIB3" s="228"/>
      <c r="JIC3" s="228"/>
      <c r="JID3" s="228"/>
      <c r="JIE3" s="228"/>
      <c r="JIF3" s="228"/>
      <c r="JIG3" s="228"/>
      <c r="JIH3" s="228"/>
      <c r="JII3" s="228"/>
      <c r="JIJ3" s="228"/>
      <c r="JIK3" s="228"/>
      <c r="JIL3" s="228"/>
      <c r="JIM3" s="228"/>
      <c r="JIN3" s="228"/>
      <c r="JIO3" s="228"/>
      <c r="JIP3" s="228"/>
      <c r="JIQ3" s="228"/>
      <c r="JIR3" s="228"/>
      <c r="JIS3" s="228"/>
      <c r="JIT3" s="228"/>
      <c r="JIU3" s="228"/>
      <c r="JIV3" s="228"/>
      <c r="JIW3" s="228"/>
      <c r="JIX3" s="228"/>
      <c r="JIY3" s="228"/>
      <c r="JIZ3" s="228"/>
      <c r="JJA3" s="228"/>
      <c r="JJB3" s="228"/>
      <c r="JJC3" s="228"/>
      <c r="JJD3" s="228"/>
      <c r="JJE3" s="228"/>
      <c r="JJF3" s="228"/>
      <c r="JJG3" s="228"/>
      <c r="JJH3" s="228"/>
      <c r="JJI3" s="228"/>
      <c r="JJJ3" s="228"/>
      <c r="JJK3" s="228"/>
      <c r="JJL3" s="228"/>
      <c r="JJM3" s="228"/>
      <c r="JJN3" s="228"/>
      <c r="JJO3" s="228"/>
      <c r="JJP3" s="228"/>
      <c r="JJQ3" s="228"/>
      <c r="JJR3" s="228"/>
      <c r="JJS3" s="228"/>
      <c r="JJT3" s="228"/>
      <c r="JJU3" s="228"/>
      <c r="JJV3" s="228"/>
      <c r="JJW3" s="228"/>
      <c r="JJX3" s="228"/>
      <c r="JJY3" s="228"/>
      <c r="JJZ3" s="228"/>
      <c r="JKA3" s="228"/>
      <c r="JKB3" s="228"/>
      <c r="JKC3" s="228"/>
      <c r="JKD3" s="228"/>
      <c r="JKE3" s="228"/>
      <c r="JKF3" s="228"/>
      <c r="JKG3" s="228"/>
      <c r="JKH3" s="228"/>
      <c r="JKI3" s="228"/>
      <c r="JKJ3" s="228"/>
      <c r="JKK3" s="228"/>
      <c r="JKL3" s="228"/>
      <c r="JKM3" s="228"/>
      <c r="JKN3" s="228"/>
      <c r="JKO3" s="228"/>
      <c r="JKP3" s="228"/>
      <c r="JKQ3" s="228"/>
      <c r="JKR3" s="228"/>
      <c r="JKS3" s="228"/>
      <c r="JKT3" s="228"/>
      <c r="JKU3" s="228"/>
      <c r="JKV3" s="228"/>
      <c r="JKW3" s="228"/>
      <c r="JKX3" s="228"/>
      <c r="JKY3" s="228"/>
      <c r="JKZ3" s="228"/>
      <c r="JLA3" s="228"/>
      <c r="JLB3" s="228"/>
      <c r="JLC3" s="228"/>
      <c r="JLD3" s="228"/>
      <c r="JLE3" s="228"/>
      <c r="JLF3" s="228"/>
      <c r="JLG3" s="228"/>
      <c r="JLH3" s="228"/>
      <c r="JLI3" s="228"/>
      <c r="JLJ3" s="228"/>
      <c r="JLK3" s="228"/>
      <c r="JLL3" s="228"/>
      <c r="JLM3" s="228"/>
      <c r="JLN3" s="228"/>
      <c r="JLO3" s="228"/>
      <c r="JLP3" s="228"/>
      <c r="JLQ3" s="228"/>
      <c r="JLR3" s="228"/>
      <c r="JLS3" s="228"/>
      <c r="JLT3" s="228"/>
      <c r="JLU3" s="228"/>
      <c r="JLV3" s="228"/>
      <c r="JLW3" s="228"/>
      <c r="JLX3" s="228"/>
      <c r="JLY3" s="228"/>
      <c r="JLZ3" s="228"/>
      <c r="JMA3" s="228"/>
      <c r="JMB3" s="228"/>
      <c r="JMC3" s="228"/>
      <c r="JMD3" s="228"/>
      <c r="JME3" s="228"/>
      <c r="JMF3" s="228"/>
      <c r="JMG3" s="228"/>
      <c r="JMH3" s="228"/>
      <c r="JMI3" s="228"/>
      <c r="JMJ3" s="228"/>
      <c r="JMK3" s="228"/>
      <c r="JML3" s="228"/>
      <c r="JMM3" s="228"/>
      <c r="JMN3" s="228"/>
      <c r="JMO3" s="228"/>
      <c r="JMP3" s="228"/>
      <c r="JMQ3" s="228"/>
      <c r="JMR3" s="228"/>
      <c r="JMS3" s="228"/>
      <c r="JMT3" s="228"/>
      <c r="JMU3" s="228"/>
      <c r="JMV3" s="228"/>
      <c r="JMW3" s="228"/>
      <c r="JMX3" s="228"/>
      <c r="JMY3" s="228"/>
      <c r="JMZ3" s="228"/>
      <c r="JNA3" s="228"/>
      <c r="JNB3" s="228"/>
      <c r="JNC3" s="228"/>
      <c r="JND3" s="228"/>
      <c r="JNE3" s="228"/>
      <c r="JNF3" s="228"/>
      <c r="JNG3" s="228"/>
      <c r="JNH3" s="228"/>
      <c r="JNI3" s="228"/>
      <c r="JNJ3" s="228"/>
      <c r="JNK3" s="228"/>
      <c r="JNL3" s="228"/>
      <c r="JNM3" s="228"/>
      <c r="JNN3" s="228"/>
      <c r="JNO3" s="228"/>
      <c r="JNP3" s="228"/>
      <c r="JNQ3" s="228"/>
      <c r="JNR3" s="228"/>
      <c r="JNS3" s="228"/>
      <c r="JNT3" s="228"/>
      <c r="JNU3" s="228"/>
      <c r="JNV3" s="228"/>
      <c r="JNW3" s="228"/>
      <c r="JNX3" s="228"/>
      <c r="JNY3" s="228"/>
      <c r="JNZ3" s="228"/>
      <c r="JOA3" s="228"/>
      <c r="JOB3" s="228"/>
      <c r="JOC3" s="228"/>
      <c r="JOD3" s="228"/>
      <c r="JOE3" s="228"/>
      <c r="JOF3" s="228"/>
      <c r="JOG3" s="228"/>
      <c r="JOH3" s="228"/>
      <c r="JOI3" s="228"/>
      <c r="JOJ3" s="228"/>
      <c r="JOK3" s="228"/>
      <c r="JOL3" s="228"/>
      <c r="JOM3" s="228"/>
      <c r="JON3" s="228"/>
      <c r="JOO3" s="228"/>
      <c r="JOP3" s="228"/>
      <c r="JOQ3" s="228"/>
      <c r="JOR3" s="228"/>
      <c r="JOS3" s="228"/>
      <c r="JOT3" s="228"/>
      <c r="JOU3" s="228"/>
      <c r="JOV3" s="228"/>
      <c r="JOW3" s="228"/>
      <c r="JOX3" s="228"/>
      <c r="JOY3" s="228"/>
      <c r="JOZ3" s="228"/>
      <c r="JPA3" s="228"/>
      <c r="JPB3" s="228"/>
      <c r="JPC3" s="228"/>
      <c r="JPD3" s="228"/>
      <c r="JPE3" s="228"/>
      <c r="JPF3" s="228"/>
      <c r="JPG3" s="228"/>
      <c r="JPH3" s="228"/>
      <c r="JPI3" s="228"/>
      <c r="JPJ3" s="228"/>
      <c r="JPK3" s="228"/>
      <c r="JPL3" s="228"/>
      <c r="JPM3" s="228"/>
      <c r="JPN3" s="228"/>
      <c r="JPO3" s="228"/>
      <c r="JPP3" s="228"/>
      <c r="JPQ3" s="228"/>
      <c r="JPR3" s="228"/>
      <c r="JPS3" s="228"/>
      <c r="JPT3" s="228"/>
      <c r="JPU3" s="228"/>
      <c r="JPV3" s="228"/>
      <c r="JPW3" s="228"/>
      <c r="JPX3" s="228"/>
      <c r="JPY3" s="228"/>
      <c r="JPZ3" s="228"/>
      <c r="JQA3" s="228"/>
      <c r="JQB3" s="228"/>
      <c r="JQC3" s="228"/>
      <c r="JQD3" s="228"/>
      <c r="JQE3" s="228"/>
      <c r="JQF3" s="228"/>
      <c r="JQG3" s="228"/>
      <c r="JQH3" s="228"/>
      <c r="JQI3" s="228"/>
      <c r="JQJ3" s="228"/>
      <c r="JQK3" s="228"/>
      <c r="JQL3" s="228"/>
      <c r="JQM3" s="228"/>
      <c r="JQN3" s="228"/>
      <c r="JQO3" s="228"/>
      <c r="JQP3" s="228"/>
      <c r="JQQ3" s="228"/>
      <c r="JQR3" s="228"/>
      <c r="JQS3" s="228"/>
      <c r="JQT3" s="228"/>
      <c r="JQU3" s="228"/>
      <c r="JQV3" s="228"/>
      <c r="JQW3" s="228"/>
      <c r="JQX3" s="228"/>
      <c r="JQY3" s="228"/>
      <c r="JQZ3" s="228"/>
      <c r="JRA3" s="228"/>
      <c r="JRB3" s="228"/>
      <c r="JRC3" s="228"/>
      <c r="JRD3" s="228"/>
      <c r="JRE3" s="228"/>
      <c r="JRF3" s="228"/>
      <c r="JRG3" s="228"/>
      <c r="JRH3" s="228"/>
      <c r="JRI3" s="228"/>
      <c r="JRJ3" s="228"/>
      <c r="JRK3" s="228"/>
      <c r="JRL3" s="228"/>
      <c r="JRM3" s="228"/>
      <c r="JRN3" s="228"/>
      <c r="JRO3" s="228"/>
      <c r="JRP3" s="228"/>
      <c r="JRQ3" s="228"/>
      <c r="JRR3" s="228"/>
      <c r="JRS3" s="228"/>
      <c r="JRT3" s="228"/>
      <c r="JRU3" s="228"/>
      <c r="JRV3" s="228"/>
      <c r="JRW3" s="228"/>
      <c r="JRX3" s="228"/>
      <c r="JRY3" s="228"/>
      <c r="JRZ3" s="228"/>
      <c r="JSA3" s="228"/>
      <c r="JSB3" s="228"/>
      <c r="JSC3" s="228"/>
      <c r="JSD3" s="228"/>
      <c r="JSE3" s="228"/>
      <c r="JSF3" s="228"/>
      <c r="JSG3" s="228"/>
      <c r="JSH3" s="228"/>
      <c r="JSI3" s="228"/>
      <c r="JSJ3" s="228"/>
      <c r="JSK3" s="228"/>
      <c r="JSL3" s="228"/>
      <c r="JSM3" s="228"/>
      <c r="JSN3" s="228"/>
      <c r="JSO3" s="228"/>
      <c r="JSP3" s="228"/>
      <c r="JSQ3" s="228"/>
      <c r="JSR3" s="228"/>
      <c r="JSS3" s="228"/>
      <c r="JST3" s="228"/>
      <c r="JSU3" s="228"/>
      <c r="JSV3" s="228"/>
      <c r="JSW3" s="228"/>
      <c r="JSX3" s="228"/>
      <c r="JSY3" s="228"/>
      <c r="JSZ3" s="228"/>
      <c r="JTA3" s="228"/>
      <c r="JTB3" s="228"/>
      <c r="JTC3" s="228"/>
      <c r="JTD3" s="228"/>
      <c r="JTE3" s="228"/>
      <c r="JTF3" s="228"/>
      <c r="JTG3" s="228"/>
      <c r="JTH3" s="228"/>
      <c r="JTI3" s="228"/>
      <c r="JTJ3" s="228"/>
      <c r="JTK3" s="228"/>
      <c r="JTL3" s="228"/>
      <c r="JTM3" s="228"/>
      <c r="JTN3" s="228"/>
      <c r="JTO3" s="228"/>
      <c r="JTP3" s="228"/>
      <c r="JTQ3" s="228"/>
      <c r="JTR3" s="228"/>
      <c r="JTS3" s="228"/>
      <c r="JTT3" s="228"/>
      <c r="JTU3" s="228"/>
      <c r="JTV3" s="228"/>
      <c r="JTW3" s="228"/>
      <c r="JTX3" s="228"/>
      <c r="JTY3" s="228"/>
      <c r="JTZ3" s="228"/>
      <c r="JUA3" s="228"/>
      <c r="JUB3" s="228"/>
      <c r="JUC3" s="228"/>
      <c r="JUD3" s="228"/>
      <c r="JUE3" s="228"/>
      <c r="JUF3" s="228"/>
      <c r="JUG3" s="228"/>
      <c r="JUH3" s="228"/>
      <c r="JUI3" s="228"/>
      <c r="JUJ3" s="228"/>
      <c r="JUK3" s="228"/>
      <c r="JUL3" s="228"/>
      <c r="JUM3" s="228"/>
      <c r="JUN3" s="228"/>
      <c r="JUO3" s="228"/>
      <c r="JUP3" s="228"/>
      <c r="JUQ3" s="228"/>
      <c r="JUR3" s="228"/>
      <c r="JUS3" s="228"/>
      <c r="JUT3" s="228"/>
      <c r="JUU3" s="228"/>
      <c r="JUV3" s="228"/>
      <c r="JUW3" s="228"/>
      <c r="JUX3" s="228"/>
      <c r="JUY3" s="228"/>
      <c r="JUZ3" s="228"/>
      <c r="JVA3" s="228"/>
      <c r="JVB3" s="228"/>
      <c r="JVC3" s="228"/>
      <c r="JVD3" s="228"/>
      <c r="JVE3" s="228"/>
      <c r="JVF3" s="228"/>
      <c r="JVG3" s="228"/>
      <c r="JVH3" s="228"/>
      <c r="JVI3" s="228"/>
      <c r="JVJ3" s="228"/>
      <c r="JVK3" s="228"/>
      <c r="JVL3" s="228"/>
      <c r="JVM3" s="228"/>
      <c r="JVN3" s="228"/>
      <c r="JVO3" s="228"/>
      <c r="JVP3" s="228"/>
      <c r="JVQ3" s="228"/>
      <c r="JVR3" s="228"/>
      <c r="JVS3" s="228"/>
      <c r="JVT3" s="228"/>
      <c r="JVU3" s="228"/>
      <c r="JVV3" s="228"/>
      <c r="JVW3" s="228"/>
      <c r="JVX3" s="228"/>
      <c r="JVY3" s="228"/>
      <c r="JVZ3" s="228"/>
      <c r="JWA3" s="228"/>
      <c r="JWB3" s="228"/>
      <c r="JWC3" s="228"/>
      <c r="JWD3" s="228"/>
      <c r="JWE3" s="228"/>
      <c r="JWF3" s="228"/>
      <c r="JWG3" s="228"/>
      <c r="JWH3" s="228"/>
      <c r="JWI3" s="228"/>
      <c r="JWJ3" s="228"/>
      <c r="JWK3" s="228"/>
      <c r="JWL3" s="228"/>
      <c r="JWM3" s="228"/>
      <c r="JWN3" s="228"/>
      <c r="JWO3" s="228"/>
      <c r="JWP3" s="228"/>
      <c r="JWQ3" s="228"/>
      <c r="JWR3" s="228"/>
      <c r="JWS3" s="228"/>
      <c r="JWT3" s="228"/>
      <c r="JWU3" s="228"/>
      <c r="JWV3" s="228"/>
      <c r="JWW3" s="228"/>
      <c r="JWX3" s="228"/>
      <c r="JWY3" s="228"/>
      <c r="JWZ3" s="228"/>
      <c r="JXA3" s="228"/>
      <c r="JXB3" s="228"/>
      <c r="JXC3" s="228"/>
      <c r="JXD3" s="228"/>
      <c r="JXE3" s="228"/>
      <c r="JXF3" s="228"/>
      <c r="JXG3" s="228"/>
      <c r="JXH3" s="228"/>
      <c r="JXI3" s="228"/>
      <c r="JXJ3" s="228"/>
      <c r="JXK3" s="228"/>
      <c r="JXL3" s="228"/>
      <c r="JXM3" s="228"/>
      <c r="JXN3" s="228"/>
      <c r="JXO3" s="228"/>
      <c r="JXP3" s="228"/>
      <c r="JXQ3" s="228"/>
      <c r="JXR3" s="228"/>
      <c r="JXS3" s="228"/>
      <c r="JXT3" s="228"/>
      <c r="JXU3" s="228"/>
      <c r="JXV3" s="228"/>
      <c r="JXW3" s="228"/>
      <c r="JXX3" s="228"/>
      <c r="JXY3" s="228"/>
      <c r="JXZ3" s="228"/>
      <c r="JYA3" s="228"/>
      <c r="JYB3" s="228"/>
      <c r="JYC3" s="228"/>
      <c r="JYD3" s="228"/>
      <c r="JYE3" s="228"/>
      <c r="JYF3" s="228"/>
      <c r="JYG3" s="228"/>
      <c r="JYH3" s="228"/>
      <c r="JYI3" s="228"/>
      <c r="JYJ3" s="228"/>
      <c r="JYK3" s="228"/>
      <c r="JYL3" s="228"/>
      <c r="JYM3" s="228"/>
      <c r="JYN3" s="228"/>
      <c r="JYO3" s="228"/>
      <c r="JYP3" s="228"/>
      <c r="JYQ3" s="228"/>
      <c r="JYR3" s="228"/>
      <c r="JYS3" s="228"/>
      <c r="JYT3" s="228"/>
      <c r="JYU3" s="228"/>
      <c r="JYV3" s="228"/>
      <c r="JYW3" s="228"/>
      <c r="JYX3" s="228"/>
      <c r="JYY3" s="228"/>
      <c r="JYZ3" s="228"/>
      <c r="JZA3" s="228"/>
      <c r="JZB3" s="228"/>
      <c r="JZC3" s="228"/>
      <c r="JZD3" s="228"/>
      <c r="JZE3" s="228"/>
      <c r="JZF3" s="228"/>
      <c r="JZG3" s="228"/>
      <c r="JZH3" s="228"/>
      <c r="JZI3" s="228"/>
      <c r="JZJ3" s="228"/>
      <c r="JZK3" s="228"/>
      <c r="JZL3" s="228"/>
      <c r="JZM3" s="228"/>
      <c r="JZN3" s="228"/>
      <c r="JZO3" s="228"/>
      <c r="JZP3" s="228"/>
      <c r="JZQ3" s="228"/>
      <c r="JZR3" s="228"/>
      <c r="JZS3" s="228"/>
      <c r="JZT3" s="228"/>
      <c r="JZU3" s="228"/>
      <c r="JZV3" s="228"/>
      <c r="JZW3" s="228"/>
      <c r="JZX3" s="228"/>
      <c r="JZY3" s="228"/>
      <c r="JZZ3" s="228"/>
      <c r="KAA3" s="228"/>
      <c r="KAB3" s="228"/>
      <c r="KAC3" s="228"/>
      <c r="KAD3" s="228"/>
      <c r="KAE3" s="228"/>
      <c r="KAF3" s="228"/>
      <c r="KAG3" s="228"/>
      <c r="KAH3" s="228"/>
      <c r="KAI3" s="228"/>
      <c r="KAJ3" s="228"/>
      <c r="KAK3" s="228"/>
      <c r="KAL3" s="228"/>
      <c r="KAM3" s="228"/>
      <c r="KAN3" s="228"/>
      <c r="KAO3" s="228"/>
      <c r="KAP3" s="228"/>
      <c r="KAQ3" s="228"/>
      <c r="KAR3" s="228"/>
      <c r="KAS3" s="228"/>
      <c r="KAT3" s="228"/>
      <c r="KAU3" s="228"/>
      <c r="KAV3" s="228"/>
      <c r="KAW3" s="228"/>
      <c r="KAX3" s="228"/>
      <c r="KAY3" s="228"/>
      <c r="KAZ3" s="228"/>
      <c r="KBA3" s="228"/>
      <c r="KBB3" s="228"/>
      <c r="KBC3" s="228"/>
      <c r="KBD3" s="228"/>
      <c r="KBE3" s="228"/>
      <c r="KBF3" s="228"/>
      <c r="KBG3" s="228"/>
      <c r="KBH3" s="228"/>
      <c r="KBI3" s="228"/>
      <c r="KBJ3" s="228"/>
      <c r="KBK3" s="228"/>
      <c r="KBL3" s="228"/>
      <c r="KBM3" s="228"/>
      <c r="KBN3" s="228"/>
      <c r="KBO3" s="228"/>
      <c r="KBP3" s="228"/>
      <c r="KBQ3" s="228"/>
      <c r="KBR3" s="228"/>
      <c r="KBS3" s="228"/>
      <c r="KBT3" s="228"/>
      <c r="KBU3" s="228"/>
      <c r="KBV3" s="228"/>
      <c r="KBW3" s="228"/>
      <c r="KBX3" s="228"/>
      <c r="KBY3" s="228"/>
      <c r="KBZ3" s="228"/>
      <c r="KCA3" s="228"/>
      <c r="KCB3" s="228"/>
      <c r="KCC3" s="228"/>
      <c r="KCD3" s="228"/>
      <c r="KCE3" s="228"/>
      <c r="KCF3" s="228"/>
      <c r="KCG3" s="228"/>
      <c r="KCH3" s="228"/>
      <c r="KCI3" s="228"/>
      <c r="KCJ3" s="228"/>
      <c r="KCK3" s="228"/>
      <c r="KCL3" s="228"/>
      <c r="KCM3" s="228"/>
      <c r="KCN3" s="228"/>
      <c r="KCO3" s="228"/>
      <c r="KCP3" s="228"/>
      <c r="KCQ3" s="228"/>
      <c r="KCR3" s="228"/>
      <c r="KCS3" s="228"/>
      <c r="KCT3" s="228"/>
      <c r="KCU3" s="228"/>
      <c r="KCV3" s="228"/>
      <c r="KCW3" s="228"/>
      <c r="KCX3" s="228"/>
      <c r="KCY3" s="228"/>
      <c r="KCZ3" s="228"/>
      <c r="KDA3" s="228"/>
      <c r="KDB3" s="228"/>
      <c r="KDC3" s="228"/>
      <c r="KDD3" s="228"/>
      <c r="KDE3" s="228"/>
      <c r="KDF3" s="228"/>
      <c r="KDG3" s="228"/>
      <c r="KDH3" s="228"/>
      <c r="KDI3" s="228"/>
      <c r="KDJ3" s="228"/>
      <c r="KDK3" s="228"/>
      <c r="KDL3" s="228"/>
      <c r="KDM3" s="228"/>
      <c r="KDN3" s="228"/>
      <c r="KDO3" s="228"/>
      <c r="KDP3" s="228"/>
      <c r="KDQ3" s="228"/>
      <c r="KDR3" s="228"/>
      <c r="KDS3" s="228"/>
      <c r="KDT3" s="228"/>
      <c r="KDU3" s="228"/>
      <c r="KDV3" s="228"/>
      <c r="KDW3" s="228"/>
      <c r="KDX3" s="228"/>
      <c r="KDY3" s="228"/>
      <c r="KDZ3" s="228"/>
      <c r="KEA3" s="228"/>
      <c r="KEB3" s="228"/>
      <c r="KEC3" s="228"/>
      <c r="KED3" s="228"/>
      <c r="KEE3" s="228"/>
      <c r="KEF3" s="228"/>
      <c r="KEG3" s="228"/>
      <c r="KEH3" s="228"/>
      <c r="KEI3" s="228"/>
      <c r="KEJ3" s="228"/>
      <c r="KEK3" s="228"/>
      <c r="KEL3" s="228"/>
      <c r="KEM3" s="228"/>
      <c r="KEN3" s="228"/>
      <c r="KEO3" s="228"/>
      <c r="KEP3" s="228"/>
      <c r="KEQ3" s="228"/>
      <c r="KER3" s="228"/>
      <c r="KES3" s="228"/>
      <c r="KET3" s="228"/>
      <c r="KEU3" s="228"/>
      <c r="KEV3" s="228"/>
      <c r="KEW3" s="228"/>
      <c r="KEX3" s="228"/>
      <c r="KEY3" s="228"/>
      <c r="KEZ3" s="228"/>
      <c r="KFA3" s="228"/>
      <c r="KFB3" s="228"/>
      <c r="KFC3" s="228"/>
      <c r="KFD3" s="228"/>
      <c r="KFE3" s="228"/>
      <c r="KFF3" s="228"/>
      <c r="KFG3" s="228"/>
      <c r="KFH3" s="228"/>
      <c r="KFI3" s="228"/>
      <c r="KFJ3" s="228"/>
      <c r="KFK3" s="228"/>
      <c r="KFL3" s="228"/>
      <c r="KFM3" s="228"/>
      <c r="KFN3" s="228"/>
      <c r="KFO3" s="228"/>
      <c r="KFP3" s="228"/>
      <c r="KFQ3" s="228"/>
      <c r="KFR3" s="228"/>
      <c r="KFS3" s="228"/>
      <c r="KFT3" s="228"/>
      <c r="KFU3" s="228"/>
      <c r="KFV3" s="228"/>
      <c r="KFW3" s="228"/>
      <c r="KFX3" s="228"/>
      <c r="KFY3" s="228"/>
      <c r="KFZ3" s="228"/>
      <c r="KGA3" s="228"/>
      <c r="KGB3" s="228"/>
      <c r="KGC3" s="228"/>
      <c r="KGD3" s="228"/>
      <c r="KGE3" s="228"/>
      <c r="KGF3" s="228"/>
      <c r="KGG3" s="228"/>
      <c r="KGH3" s="228"/>
      <c r="KGI3" s="228"/>
      <c r="KGJ3" s="228"/>
      <c r="KGK3" s="228"/>
      <c r="KGL3" s="228"/>
      <c r="KGM3" s="228"/>
      <c r="KGN3" s="228"/>
      <c r="KGO3" s="228"/>
      <c r="KGP3" s="228"/>
      <c r="KGQ3" s="228"/>
      <c r="KGR3" s="228"/>
      <c r="KGS3" s="228"/>
      <c r="KGT3" s="228"/>
      <c r="KGU3" s="228"/>
      <c r="KGV3" s="228"/>
      <c r="KGW3" s="228"/>
      <c r="KGX3" s="228"/>
      <c r="KGY3" s="228"/>
      <c r="KGZ3" s="228"/>
      <c r="KHA3" s="228"/>
      <c r="KHB3" s="228"/>
      <c r="KHC3" s="228"/>
      <c r="KHD3" s="228"/>
      <c r="KHE3" s="228"/>
      <c r="KHF3" s="228"/>
      <c r="KHG3" s="228"/>
      <c r="KHH3" s="228"/>
      <c r="KHI3" s="228"/>
      <c r="KHJ3" s="228"/>
      <c r="KHK3" s="228"/>
      <c r="KHL3" s="228"/>
      <c r="KHM3" s="228"/>
      <c r="KHN3" s="228"/>
      <c r="KHO3" s="228"/>
      <c r="KHP3" s="228"/>
      <c r="KHQ3" s="228"/>
      <c r="KHR3" s="228"/>
      <c r="KHS3" s="228"/>
      <c r="KHT3" s="228"/>
      <c r="KHU3" s="228"/>
      <c r="KHV3" s="228"/>
      <c r="KHW3" s="228"/>
      <c r="KHX3" s="228"/>
      <c r="KHY3" s="228"/>
      <c r="KHZ3" s="228"/>
      <c r="KIA3" s="228"/>
      <c r="KIB3" s="228"/>
      <c r="KIC3" s="228"/>
      <c r="KID3" s="228"/>
      <c r="KIE3" s="228"/>
      <c r="KIF3" s="228"/>
      <c r="KIG3" s="228"/>
      <c r="KIH3" s="228"/>
      <c r="KII3" s="228"/>
      <c r="KIJ3" s="228"/>
      <c r="KIK3" s="228"/>
      <c r="KIL3" s="228"/>
      <c r="KIM3" s="228"/>
      <c r="KIN3" s="228"/>
      <c r="KIO3" s="228"/>
      <c r="KIP3" s="228"/>
      <c r="KIQ3" s="228"/>
      <c r="KIR3" s="228"/>
      <c r="KIS3" s="228"/>
      <c r="KIT3" s="228"/>
      <c r="KIU3" s="228"/>
      <c r="KIV3" s="228"/>
      <c r="KIW3" s="228"/>
      <c r="KIX3" s="228"/>
      <c r="KIY3" s="228"/>
      <c r="KIZ3" s="228"/>
      <c r="KJA3" s="228"/>
      <c r="KJB3" s="228"/>
      <c r="KJC3" s="228"/>
      <c r="KJD3" s="228"/>
      <c r="KJE3" s="228"/>
      <c r="KJF3" s="228"/>
      <c r="KJG3" s="228"/>
      <c r="KJH3" s="228"/>
      <c r="KJI3" s="228"/>
      <c r="KJJ3" s="228"/>
      <c r="KJK3" s="228"/>
      <c r="KJL3" s="228"/>
      <c r="KJM3" s="228"/>
      <c r="KJN3" s="228"/>
      <c r="KJO3" s="228"/>
      <c r="KJP3" s="228"/>
      <c r="KJQ3" s="228"/>
      <c r="KJR3" s="228"/>
      <c r="KJS3" s="228"/>
      <c r="KJT3" s="228"/>
      <c r="KJU3" s="228"/>
      <c r="KJV3" s="228"/>
      <c r="KJW3" s="228"/>
      <c r="KJX3" s="228"/>
      <c r="KJY3" s="228"/>
      <c r="KJZ3" s="228"/>
      <c r="KKA3" s="228"/>
      <c r="KKB3" s="228"/>
      <c r="KKC3" s="228"/>
      <c r="KKD3" s="228"/>
      <c r="KKE3" s="228"/>
      <c r="KKF3" s="228"/>
      <c r="KKG3" s="228"/>
      <c r="KKH3" s="228"/>
      <c r="KKI3" s="228"/>
      <c r="KKJ3" s="228"/>
      <c r="KKK3" s="228"/>
      <c r="KKL3" s="228"/>
      <c r="KKM3" s="228"/>
      <c r="KKN3" s="228"/>
      <c r="KKO3" s="228"/>
      <c r="KKP3" s="228"/>
      <c r="KKQ3" s="228"/>
      <c r="KKR3" s="228"/>
      <c r="KKS3" s="228"/>
      <c r="KKT3" s="228"/>
      <c r="KKU3" s="228"/>
      <c r="KKV3" s="228"/>
      <c r="KKW3" s="228"/>
      <c r="KKX3" s="228"/>
      <c r="KKY3" s="228"/>
      <c r="KKZ3" s="228"/>
      <c r="KLA3" s="228"/>
      <c r="KLB3" s="228"/>
      <c r="KLC3" s="228"/>
      <c r="KLD3" s="228"/>
      <c r="KLE3" s="228"/>
      <c r="KLF3" s="228"/>
      <c r="KLG3" s="228"/>
      <c r="KLH3" s="228"/>
      <c r="KLI3" s="228"/>
      <c r="KLJ3" s="228"/>
      <c r="KLK3" s="228"/>
      <c r="KLL3" s="228"/>
      <c r="KLM3" s="228"/>
      <c r="KLN3" s="228"/>
      <c r="KLO3" s="228"/>
      <c r="KLP3" s="228"/>
      <c r="KLQ3" s="228"/>
      <c r="KLR3" s="228"/>
      <c r="KLS3" s="228"/>
      <c r="KLT3" s="228"/>
      <c r="KLU3" s="228"/>
      <c r="KLV3" s="228"/>
      <c r="KLW3" s="228"/>
      <c r="KLX3" s="228"/>
      <c r="KLY3" s="228"/>
      <c r="KLZ3" s="228"/>
      <c r="KMA3" s="228"/>
      <c r="KMB3" s="228"/>
      <c r="KMC3" s="228"/>
      <c r="KMD3" s="228"/>
      <c r="KME3" s="228"/>
      <c r="KMF3" s="228"/>
      <c r="KMG3" s="228"/>
      <c r="KMH3" s="228"/>
      <c r="KMI3" s="228"/>
      <c r="KMJ3" s="228"/>
      <c r="KMK3" s="228"/>
      <c r="KML3" s="228"/>
      <c r="KMM3" s="228"/>
      <c r="KMN3" s="228"/>
      <c r="KMO3" s="228"/>
      <c r="KMP3" s="228"/>
      <c r="KMQ3" s="228"/>
      <c r="KMR3" s="228"/>
      <c r="KMS3" s="228"/>
      <c r="KMT3" s="228"/>
      <c r="KMU3" s="228"/>
      <c r="KMV3" s="228"/>
      <c r="KMW3" s="228"/>
      <c r="KMX3" s="228"/>
      <c r="KMY3" s="228"/>
      <c r="KMZ3" s="228"/>
      <c r="KNA3" s="228"/>
      <c r="KNB3" s="228"/>
      <c r="KNC3" s="228"/>
      <c r="KND3" s="228"/>
      <c r="KNE3" s="228"/>
      <c r="KNF3" s="228"/>
      <c r="KNG3" s="228"/>
      <c r="KNH3" s="228"/>
      <c r="KNI3" s="228"/>
      <c r="KNJ3" s="228"/>
      <c r="KNK3" s="228"/>
      <c r="KNL3" s="228"/>
      <c r="KNM3" s="228"/>
      <c r="KNN3" s="228"/>
      <c r="KNO3" s="228"/>
      <c r="KNP3" s="228"/>
      <c r="KNQ3" s="228"/>
      <c r="KNR3" s="228"/>
      <c r="KNS3" s="228"/>
      <c r="KNT3" s="228"/>
      <c r="KNU3" s="228"/>
      <c r="KNV3" s="228"/>
      <c r="KNW3" s="228"/>
      <c r="KNX3" s="228"/>
      <c r="KNY3" s="228"/>
      <c r="KNZ3" s="228"/>
      <c r="KOA3" s="228"/>
      <c r="KOB3" s="228"/>
      <c r="KOC3" s="228"/>
      <c r="KOD3" s="228"/>
      <c r="KOE3" s="228"/>
      <c r="KOF3" s="228"/>
      <c r="KOG3" s="228"/>
      <c r="KOH3" s="228"/>
      <c r="KOI3" s="228"/>
      <c r="KOJ3" s="228"/>
      <c r="KOK3" s="228"/>
      <c r="KOL3" s="228"/>
      <c r="KOM3" s="228"/>
      <c r="KON3" s="228"/>
      <c r="KOO3" s="228"/>
      <c r="KOP3" s="228"/>
      <c r="KOQ3" s="228"/>
      <c r="KOR3" s="228"/>
      <c r="KOS3" s="228"/>
      <c r="KOT3" s="228"/>
      <c r="KOU3" s="228"/>
      <c r="KOV3" s="228"/>
      <c r="KOW3" s="228"/>
      <c r="KOX3" s="228"/>
      <c r="KOY3" s="228"/>
      <c r="KOZ3" s="228"/>
      <c r="KPA3" s="228"/>
      <c r="KPB3" s="228"/>
      <c r="KPC3" s="228"/>
      <c r="KPD3" s="228"/>
      <c r="KPE3" s="228"/>
      <c r="KPF3" s="228"/>
      <c r="KPG3" s="228"/>
      <c r="KPH3" s="228"/>
      <c r="KPI3" s="228"/>
      <c r="KPJ3" s="228"/>
      <c r="KPK3" s="228"/>
      <c r="KPL3" s="228"/>
      <c r="KPM3" s="228"/>
      <c r="KPN3" s="228"/>
      <c r="KPO3" s="228"/>
      <c r="KPP3" s="228"/>
      <c r="KPQ3" s="228"/>
      <c r="KPR3" s="228"/>
      <c r="KPS3" s="228"/>
      <c r="KPT3" s="228"/>
      <c r="KPU3" s="228"/>
      <c r="KPV3" s="228"/>
      <c r="KPW3" s="228"/>
      <c r="KPX3" s="228"/>
      <c r="KPY3" s="228"/>
      <c r="KPZ3" s="228"/>
      <c r="KQA3" s="228"/>
      <c r="KQB3" s="228"/>
      <c r="KQC3" s="228"/>
      <c r="KQD3" s="228"/>
      <c r="KQE3" s="228"/>
      <c r="KQF3" s="228"/>
      <c r="KQG3" s="228"/>
      <c r="KQH3" s="228"/>
      <c r="KQI3" s="228"/>
      <c r="KQJ3" s="228"/>
      <c r="KQK3" s="228"/>
      <c r="KQL3" s="228"/>
      <c r="KQM3" s="228"/>
      <c r="KQN3" s="228"/>
      <c r="KQO3" s="228"/>
      <c r="KQP3" s="228"/>
      <c r="KQQ3" s="228"/>
      <c r="KQR3" s="228"/>
      <c r="KQS3" s="228"/>
      <c r="KQT3" s="228"/>
      <c r="KQU3" s="228"/>
      <c r="KQV3" s="228"/>
      <c r="KQW3" s="228"/>
      <c r="KQX3" s="228"/>
      <c r="KQY3" s="228"/>
      <c r="KQZ3" s="228"/>
      <c r="KRA3" s="228"/>
      <c r="KRB3" s="228"/>
      <c r="KRC3" s="228"/>
      <c r="KRD3" s="228"/>
      <c r="KRE3" s="228"/>
      <c r="KRF3" s="228"/>
      <c r="KRG3" s="228"/>
      <c r="KRH3" s="228"/>
      <c r="KRI3" s="228"/>
      <c r="KRJ3" s="228"/>
      <c r="KRK3" s="228"/>
      <c r="KRL3" s="228"/>
      <c r="KRM3" s="228"/>
      <c r="KRN3" s="228"/>
      <c r="KRO3" s="228"/>
      <c r="KRP3" s="228"/>
      <c r="KRQ3" s="228"/>
      <c r="KRR3" s="228"/>
      <c r="KRS3" s="228"/>
      <c r="KRT3" s="228"/>
      <c r="KRU3" s="228"/>
      <c r="KRV3" s="228"/>
      <c r="KRW3" s="228"/>
      <c r="KRX3" s="228"/>
      <c r="KRY3" s="228"/>
      <c r="KRZ3" s="228"/>
      <c r="KSA3" s="228"/>
      <c r="KSB3" s="228"/>
      <c r="KSC3" s="228"/>
      <c r="KSD3" s="228"/>
      <c r="KSE3" s="228"/>
      <c r="KSF3" s="228"/>
      <c r="KSG3" s="228"/>
      <c r="KSH3" s="228"/>
      <c r="KSI3" s="228"/>
      <c r="KSJ3" s="228"/>
      <c r="KSK3" s="228"/>
      <c r="KSL3" s="228"/>
      <c r="KSM3" s="228"/>
      <c r="KSN3" s="228"/>
      <c r="KSO3" s="228"/>
      <c r="KSP3" s="228"/>
      <c r="KSQ3" s="228"/>
      <c r="KSR3" s="228"/>
      <c r="KSS3" s="228"/>
      <c r="KST3" s="228"/>
      <c r="KSU3" s="228"/>
      <c r="KSV3" s="228"/>
      <c r="KSW3" s="228"/>
      <c r="KSX3" s="228"/>
      <c r="KSY3" s="228"/>
      <c r="KSZ3" s="228"/>
      <c r="KTA3" s="228"/>
      <c r="KTB3" s="228"/>
      <c r="KTC3" s="228"/>
      <c r="KTD3" s="228"/>
      <c r="KTE3" s="228"/>
      <c r="KTF3" s="228"/>
      <c r="KTG3" s="228"/>
      <c r="KTH3" s="228"/>
      <c r="KTI3" s="228"/>
      <c r="KTJ3" s="228"/>
      <c r="KTK3" s="228"/>
      <c r="KTL3" s="228"/>
      <c r="KTM3" s="228"/>
      <c r="KTN3" s="228"/>
      <c r="KTO3" s="228"/>
      <c r="KTP3" s="228"/>
      <c r="KTQ3" s="228"/>
      <c r="KTR3" s="228"/>
      <c r="KTS3" s="228"/>
      <c r="KTT3" s="228"/>
      <c r="KTU3" s="228"/>
      <c r="KTV3" s="228"/>
      <c r="KTW3" s="228"/>
      <c r="KTX3" s="228"/>
      <c r="KTY3" s="228"/>
      <c r="KTZ3" s="228"/>
      <c r="KUA3" s="228"/>
      <c r="KUB3" s="228"/>
      <c r="KUC3" s="228"/>
      <c r="KUD3" s="228"/>
      <c r="KUE3" s="228"/>
      <c r="KUF3" s="228"/>
      <c r="KUG3" s="228"/>
      <c r="KUH3" s="228"/>
      <c r="KUI3" s="228"/>
      <c r="KUJ3" s="228"/>
      <c r="KUK3" s="228"/>
      <c r="KUL3" s="228"/>
      <c r="KUM3" s="228"/>
      <c r="KUN3" s="228"/>
      <c r="KUO3" s="228"/>
      <c r="KUP3" s="228"/>
      <c r="KUQ3" s="228"/>
      <c r="KUR3" s="228"/>
      <c r="KUS3" s="228"/>
      <c r="KUT3" s="228"/>
      <c r="KUU3" s="228"/>
      <c r="KUV3" s="228"/>
      <c r="KUW3" s="228"/>
      <c r="KUX3" s="228"/>
      <c r="KUY3" s="228"/>
      <c r="KUZ3" s="228"/>
      <c r="KVA3" s="228"/>
      <c r="KVB3" s="228"/>
      <c r="KVC3" s="228"/>
      <c r="KVD3" s="228"/>
      <c r="KVE3" s="228"/>
      <c r="KVF3" s="228"/>
      <c r="KVG3" s="228"/>
      <c r="KVH3" s="228"/>
      <c r="KVI3" s="228"/>
      <c r="KVJ3" s="228"/>
      <c r="KVK3" s="228"/>
      <c r="KVL3" s="228"/>
      <c r="KVM3" s="228"/>
      <c r="KVN3" s="228"/>
      <c r="KVO3" s="228"/>
      <c r="KVP3" s="228"/>
      <c r="KVQ3" s="228"/>
      <c r="KVR3" s="228"/>
      <c r="KVS3" s="228"/>
      <c r="KVT3" s="228"/>
      <c r="KVU3" s="228"/>
      <c r="KVV3" s="228"/>
      <c r="KVW3" s="228"/>
      <c r="KVX3" s="228"/>
      <c r="KVY3" s="228"/>
      <c r="KVZ3" s="228"/>
      <c r="KWA3" s="228"/>
      <c r="KWB3" s="228"/>
      <c r="KWC3" s="228"/>
      <c r="KWD3" s="228"/>
      <c r="KWE3" s="228"/>
      <c r="KWF3" s="228"/>
      <c r="KWG3" s="228"/>
      <c r="KWH3" s="228"/>
      <c r="KWI3" s="228"/>
      <c r="KWJ3" s="228"/>
      <c r="KWK3" s="228"/>
      <c r="KWL3" s="228"/>
      <c r="KWM3" s="228"/>
      <c r="KWN3" s="228"/>
      <c r="KWO3" s="228"/>
      <c r="KWP3" s="228"/>
      <c r="KWQ3" s="228"/>
      <c r="KWR3" s="228"/>
      <c r="KWS3" s="228"/>
      <c r="KWT3" s="228"/>
      <c r="KWU3" s="228"/>
      <c r="KWV3" s="228"/>
      <c r="KWW3" s="228"/>
      <c r="KWX3" s="228"/>
      <c r="KWY3" s="228"/>
      <c r="KWZ3" s="228"/>
      <c r="KXA3" s="228"/>
      <c r="KXB3" s="228"/>
      <c r="KXC3" s="228"/>
      <c r="KXD3" s="228"/>
      <c r="KXE3" s="228"/>
      <c r="KXF3" s="228"/>
      <c r="KXG3" s="228"/>
      <c r="KXH3" s="228"/>
      <c r="KXI3" s="228"/>
      <c r="KXJ3" s="228"/>
      <c r="KXK3" s="228"/>
      <c r="KXL3" s="228"/>
      <c r="KXM3" s="228"/>
      <c r="KXN3" s="228"/>
      <c r="KXO3" s="228"/>
      <c r="KXP3" s="228"/>
      <c r="KXQ3" s="228"/>
      <c r="KXR3" s="228"/>
      <c r="KXS3" s="228"/>
      <c r="KXT3" s="228"/>
      <c r="KXU3" s="228"/>
      <c r="KXV3" s="228"/>
      <c r="KXW3" s="228"/>
      <c r="KXX3" s="228"/>
      <c r="KXY3" s="228"/>
      <c r="KXZ3" s="228"/>
      <c r="KYA3" s="228"/>
      <c r="KYB3" s="228"/>
      <c r="KYC3" s="228"/>
      <c r="KYD3" s="228"/>
      <c r="KYE3" s="228"/>
      <c r="KYF3" s="228"/>
      <c r="KYG3" s="228"/>
      <c r="KYH3" s="228"/>
      <c r="KYI3" s="228"/>
      <c r="KYJ3" s="228"/>
      <c r="KYK3" s="228"/>
      <c r="KYL3" s="228"/>
      <c r="KYM3" s="228"/>
      <c r="KYN3" s="228"/>
      <c r="KYO3" s="228"/>
      <c r="KYP3" s="228"/>
      <c r="KYQ3" s="228"/>
      <c r="KYR3" s="228"/>
      <c r="KYS3" s="228"/>
      <c r="KYT3" s="228"/>
      <c r="KYU3" s="228"/>
      <c r="KYV3" s="228"/>
      <c r="KYW3" s="228"/>
      <c r="KYX3" s="228"/>
      <c r="KYY3" s="228"/>
      <c r="KYZ3" s="228"/>
      <c r="KZA3" s="228"/>
      <c r="KZB3" s="228"/>
      <c r="KZC3" s="228"/>
      <c r="KZD3" s="228"/>
      <c r="KZE3" s="228"/>
      <c r="KZF3" s="228"/>
      <c r="KZG3" s="228"/>
      <c r="KZH3" s="228"/>
      <c r="KZI3" s="228"/>
      <c r="KZJ3" s="228"/>
      <c r="KZK3" s="228"/>
      <c r="KZL3" s="228"/>
      <c r="KZM3" s="228"/>
      <c r="KZN3" s="228"/>
      <c r="KZO3" s="228"/>
      <c r="KZP3" s="228"/>
      <c r="KZQ3" s="228"/>
      <c r="KZR3" s="228"/>
      <c r="KZS3" s="228"/>
      <c r="KZT3" s="228"/>
      <c r="KZU3" s="228"/>
      <c r="KZV3" s="228"/>
      <c r="KZW3" s="228"/>
      <c r="KZX3" s="228"/>
      <c r="KZY3" s="228"/>
      <c r="KZZ3" s="228"/>
      <c r="LAA3" s="228"/>
      <c r="LAB3" s="228"/>
      <c r="LAC3" s="228"/>
      <c r="LAD3" s="228"/>
      <c r="LAE3" s="228"/>
      <c r="LAF3" s="228"/>
      <c r="LAG3" s="228"/>
      <c r="LAH3" s="228"/>
      <c r="LAI3" s="228"/>
      <c r="LAJ3" s="228"/>
      <c r="LAK3" s="228"/>
      <c r="LAL3" s="228"/>
      <c r="LAM3" s="228"/>
      <c r="LAN3" s="228"/>
      <c r="LAO3" s="228"/>
      <c r="LAP3" s="228"/>
      <c r="LAQ3" s="228"/>
      <c r="LAR3" s="228"/>
      <c r="LAS3" s="228"/>
      <c r="LAT3" s="228"/>
      <c r="LAU3" s="228"/>
      <c r="LAV3" s="228"/>
      <c r="LAW3" s="228"/>
      <c r="LAX3" s="228"/>
      <c r="LAY3" s="228"/>
      <c r="LAZ3" s="228"/>
      <c r="LBA3" s="228"/>
      <c r="LBB3" s="228"/>
      <c r="LBC3" s="228"/>
      <c r="LBD3" s="228"/>
      <c r="LBE3" s="228"/>
      <c r="LBF3" s="228"/>
      <c r="LBG3" s="228"/>
      <c r="LBH3" s="228"/>
      <c r="LBI3" s="228"/>
      <c r="LBJ3" s="228"/>
      <c r="LBK3" s="228"/>
      <c r="LBL3" s="228"/>
      <c r="LBM3" s="228"/>
      <c r="LBN3" s="228"/>
      <c r="LBO3" s="228"/>
      <c r="LBP3" s="228"/>
      <c r="LBQ3" s="228"/>
      <c r="LBR3" s="228"/>
      <c r="LBS3" s="228"/>
      <c r="LBT3" s="228"/>
      <c r="LBU3" s="228"/>
      <c r="LBV3" s="228"/>
      <c r="LBW3" s="228"/>
      <c r="LBX3" s="228"/>
      <c r="LBY3" s="228"/>
      <c r="LBZ3" s="228"/>
      <c r="LCA3" s="228"/>
      <c r="LCB3" s="228"/>
      <c r="LCC3" s="228"/>
      <c r="LCD3" s="228"/>
      <c r="LCE3" s="228"/>
      <c r="LCF3" s="228"/>
      <c r="LCG3" s="228"/>
      <c r="LCH3" s="228"/>
      <c r="LCI3" s="228"/>
      <c r="LCJ3" s="228"/>
      <c r="LCK3" s="228"/>
      <c r="LCL3" s="228"/>
      <c r="LCM3" s="228"/>
      <c r="LCN3" s="228"/>
      <c r="LCO3" s="228"/>
      <c r="LCP3" s="228"/>
      <c r="LCQ3" s="228"/>
      <c r="LCR3" s="228"/>
      <c r="LCS3" s="228"/>
      <c r="LCT3" s="228"/>
      <c r="LCU3" s="228"/>
      <c r="LCV3" s="228"/>
      <c r="LCW3" s="228"/>
      <c r="LCX3" s="228"/>
      <c r="LCY3" s="228"/>
      <c r="LCZ3" s="228"/>
      <c r="LDA3" s="228"/>
      <c r="LDB3" s="228"/>
      <c r="LDC3" s="228"/>
      <c r="LDD3" s="228"/>
      <c r="LDE3" s="228"/>
      <c r="LDF3" s="228"/>
      <c r="LDG3" s="228"/>
      <c r="LDH3" s="228"/>
      <c r="LDI3" s="228"/>
      <c r="LDJ3" s="228"/>
      <c r="LDK3" s="228"/>
      <c r="LDL3" s="228"/>
      <c r="LDM3" s="228"/>
      <c r="LDN3" s="228"/>
      <c r="LDO3" s="228"/>
      <c r="LDP3" s="228"/>
      <c r="LDQ3" s="228"/>
      <c r="LDR3" s="228"/>
      <c r="LDS3" s="228"/>
      <c r="LDT3" s="228"/>
      <c r="LDU3" s="228"/>
      <c r="LDV3" s="228"/>
      <c r="LDW3" s="228"/>
      <c r="LDX3" s="228"/>
      <c r="LDY3" s="228"/>
      <c r="LDZ3" s="228"/>
      <c r="LEA3" s="228"/>
      <c r="LEB3" s="228"/>
      <c r="LEC3" s="228"/>
      <c r="LED3" s="228"/>
      <c r="LEE3" s="228"/>
      <c r="LEF3" s="228"/>
      <c r="LEG3" s="228"/>
      <c r="LEH3" s="228"/>
      <c r="LEI3" s="228"/>
      <c r="LEJ3" s="228"/>
      <c r="LEK3" s="228"/>
      <c r="LEL3" s="228"/>
      <c r="LEM3" s="228"/>
      <c r="LEN3" s="228"/>
      <c r="LEO3" s="228"/>
      <c r="LEP3" s="228"/>
      <c r="LEQ3" s="228"/>
      <c r="LER3" s="228"/>
      <c r="LES3" s="228"/>
      <c r="LET3" s="228"/>
      <c r="LEU3" s="228"/>
      <c r="LEV3" s="228"/>
      <c r="LEW3" s="228"/>
      <c r="LEX3" s="228"/>
      <c r="LEY3" s="228"/>
      <c r="LEZ3" s="228"/>
      <c r="LFA3" s="228"/>
      <c r="LFB3" s="228"/>
      <c r="LFC3" s="228"/>
      <c r="LFD3" s="228"/>
      <c r="LFE3" s="228"/>
      <c r="LFF3" s="228"/>
      <c r="LFG3" s="228"/>
      <c r="LFH3" s="228"/>
      <c r="LFI3" s="228"/>
      <c r="LFJ3" s="228"/>
      <c r="LFK3" s="228"/>
      <c r="LFL3" s="228"/>
      <c r="LFM3" s="228"/>
      <c r="LFN3" s="228"/>
      <c r="LFO3" s="228"/>
      <c r="LFP3" s="228"/>
      <c r="LFQ3" s="228"/>
      <c r="LFR3" s="228"/>
      <c r="LFS3" s="228"/>
      <c r="LFT3" s="228"/>
      <c r="LFU3" s="228"/>
      <c r="LFV3" s="228"/>
      <c r="LFW3" s="228"/>
      <c r="LFX3" s="228"/>
      <c r="LFY3" s="228"/>
      <c r="LFZ3" s="228"/>
      <c r="LGA3" s="228"/>
      <c r="LGB3" s="228"/>
      <c r="LGC3" s="228"/>
      <c r="LGD3" s="228"/>
      <c r="LGE3" s="228"/>
      <c r="LGF3" s="228"/>
      <c r="LGG3" s="228"/>
      <c r="LGH3" s="228"/>
      <c r="LGI3" s="228"/>
      <c r="LGJ3" s="228"/>
      <c r="LGK3" s="228"/>
      <c r="LGL3" s="228"/>
      <c r="LGM3" s="228"/>
      <c r="LGN3" s="228"/>
      <c r="LGO3" s="228"/>
      <c r="LGP3" s="228"/>
      <c r="LGQ3" s="228"/>
      <c r="LGR3" s="228"/>
      <c r="LGS3" s="228"/>
      <c r="LGT3" s="228"/>
      <c r="LGU3" s="228"/>
      <c r="LGV3" s="228"/>
      <c r="LGW3" s="228"/>
      <c r="LGX3" s="228"/>
      <c r="LGY3" s="228"/>
      <c r="LGZ3" s="228"/>
      <c r="LHA3" s="228"/>
      <c r="LHB3" s="228"/>
      <c r="LHC3" s="228"/>
      <c r="LHD3" s="228"/>
      <c r="LHE3" s="228"/>
      <c r="LHF3" s="228"/>
      <c r="LHG3" s="228"/>
      <c r="LHH3" s="228"/>
      <c r="LHI3" s="228"/>
      <c r="LHJ3" s="228"/>
      <c r="LHK3" s="228"/>
      <c r="LHL3" s="228"/>
      <c r="LHM3" s="228"/>
      <c r="LHN3" s="228"/>
      <c r="LHO3" s="228"/>
      <c r="LHP3" s="228"/>
      <c r="LHQ3" s="228"/>
      <c r="LHR3" s="228"/>
      <c r="LHS3" s="228"/>
      <c r="LHT3" s="228"/>
      <c r="LHU3" s="228"/>
      <c r="LHV3" s="228"/>
      <c r="LHW3" s="228"/>
      <c r="LHX3" s="228"/>
      <c r="LHY3" s="228"/>
      <c r="LHZ3" s="228"/>
      <c r="LIA3" s="228"/>
      <c r="LIB3" s="228"/>
      <c r="LIC3" s="228"/>
      <c r="LID3" s="228"/>
      <c r="LIE3" s="228"/>
      <c r="LIF3" s="228"/>
      <c r="LIG3" s="228"/>
      <c r="LIH3" s="228"/>
      <c r="LII3" s="228"/>
      <c r="LIJ3" s="228"/>
      <c r="LIK3" s="228"/>
      <c r="LIL3" s="228"/>
      <c r="LIM3" s="228"/>
      <c r="LIN3" s="228"/>
      <c r="LIO3" s="228"/>
      <c r="LIP3" s="228"/>
      <c r="LIQ3" s="228"/>
      <c r="LIR3" s="228"/>
      <c r="LIS3" s="228"/>
      <c r="LIT3" s="228"/>
      <c r="LIU3" s="228"/>
      <c r="LIV3" s="228"/>
      <c r="LIW3" s="228"/>
      <c r="LIX3" s="228"/>
      <c r="LIY3" s="228"/>
      <c r="LIZ3" s="228"/>
      <c r="LJA3" s="228"/>
      <c r="LJB3" s="228"/>
      <c r="LJC3" s="228"/>
      <c r="LJD3" s="228"/>
      <c r="LJE3" s="228"/>
      <c r="LJF3" s="228"/>
      <c r="LJG3" s="228"/>
      <c r="LJH3" s="228"/>
      <c r="LJI3" s="228"/>
      <c r="LJJ3" s="228"/>
      <c r="LJK3" s="228"/>
      <c r="LJL3" s="228"/>
      <c r="LJM3" s="228"/>
      <c r="LJN3" s="228"/>
      <c r="LJO3" s="228"/>
      <c r="LJP3" s="228"/>
      <c r="LJQ3" s="228"/>
      <c r="LJR3" s="228"/>
      <c r="LJS3" s="228"/>
      <c r="LJT3" s="228"/>
      <c r="LJU3" s="228"/>
      <c r="LJV3" s="228"/>
      <c r="LJW3" s="228"/>
      <c r="LJX3" s="228"/>
      <c r="LJY3" s="228"/>
      <c r="LJZ3" s="228"/>
      <c r="LKA3" s="228"/>
      <c r="LKB3" s="228"/>
      <c r="LKC3" s="228"/>
      <c r="LKD3" s="228"/>
      <c r="LKE3" s="228"/>
      <c r="LKF3" s="228"/>
      <c r="LKG3" s="228"/>
      <c r="LKH3" s="228"/>
      <c r="LKI3" s="228"/>
      <c r="LKJ3" s="228"/>
      <c r="LKK3" s="228"/>
      <c r="LKL3" s="228"/>
      <c r="LKM3" s="228"/>
      <c r="LKN3" s="228"/>
      <c r="LKO3" s="228"/>
      <c r="LKP3" s="228"/>
      <c r="LKQ3" s="228"/>
      <c r="LKR3" s="228"/>
      <c r="LKS3" s="228"/>
      <c r="LKT3" s="228"/>
      <c r="LKU3" s="228"/>
      <c r="LKV3" s="228"/>
      <c r="LKW3" s="228"/>
      <c r="LKX3" s="228"/>
      <c r="LKY3" s="228"/>
      <c r="LKZ3" s="228"/>
      <c r="LLA3" s="228"/>
      <c r="LLB3" s="228"/>
      <c r="LLC3" s="228"/>
      <c r="LLD3" s="228"/>
      <c r="LLE3" s="228"/>
      <c r="LLF3" s="228"/>
      <c r="LLG3" s="228"/>
      <c r="LLH3" s="228"/>
      <c r="LLI3" s="228"/>
      <c r="LLJ3" s="228"/>
      <c r="LLK3" s="228"/>
      <c r="LLL3" s="228"/>
      <c r="LLM3" s="228"/>
      <c r="LLN3" s="228"/>
      <c r="LLO3" s="228"/>
      <c r="LLP3" s="228"/>
      <c r="LLQ3" s="228"/>
      <c r="LLR3" s="228"/>
      <c r="LLS3" s="228"/>
      <c r="LLT3" s="228"/>
      <c r="LLU3" s="228"/>
      <c r="LLV3" s="228"/>
      <c r="LLW3" s="228"/>
      <c r="LLX3" s="228"/>
      <c r="LLY3" s="228"/>
      <c r="LLZ3" s="228"/>
      <c r="LMA3" s="228"/>
      <c r="LMB3" s="228"/>
      <c r="LMC3" s="228"/>
      <c r="LMD3" s="228"/>
      <c r="LME3" s="228"/>
      <c r="LMF3" s="228"/>
      <c r="LMG3" s="228"/>
      <c r="LMH3" s="228"/>
      <c r="LMI3" s="228"/>
      <c r="LMJ3" s="228"/>
      <c r="LMK3" s="228"/>
      <c r="LML3" s="228"/>
      <c r="LMM3" s="228"/>
      <c r="LMN3" s="228"/>
      <c r="LMO3" s="228"/>
      <c r="LMP3" s="228"/>
      <c r="LMQ3" s="228"/>
      <c r="LMR3" s="228"/>
      <c r="LMS3" s="228"/>
      <c r="LMT3" s="228"/>
      <c r="LMU3" s="228"/>
      <c r="LMV3" s="228"/>
      <c r="LMW3" s="228"/>
      <c r="LMX3" s="228"/>
      <c r="LMY3" s="228"/>
      <c r="LMZ3" s="228"/>
      <c r="LNA3" s="228"/>
      <c r="LNB3" s="228"/>
      <c r="LNC3" s="228"/>
      <c r="LND3" s="228"/>
      <c r="LNE3" s="228"/>
      <c r="LNF3" s="228"/>
      <c r="LNG3" s="228"/>
      <c r="LNH3" s="228"/>
      <c r="LNI3" s="228"/>
      <c r="LNJ3" s="228"/>
      <c r="LNK3" s="228"/>
      <c r="LNL3" s="228"/>
      <c r="LNM3" s="228"/>
      <c r="LNN3" s="228"/>
      <c r="LNO3" s="228"/>
      <c r="LNP3" s="228"/>
      <c r="LNQ3" s="228"/>
      <c r="LNR3" s="228"/>
      <c r="LNS3" s="228"/>
      <c r="LNT3" s="228"/>
      <c r="LNU3" s="228"/>
      <c r="LNV3" s="228"/>
      <c r="LNW3" s="228"/>
      <c r="LNX3" s="228"/>
      <c r="LNY3" s="228"/>
      <c r="LNZ3" s="228"/>
      <c r="LOA3" s="228"/>
      <c r="LOB3" s="228"/>
      <c r="LOC3" s="228"/>
      <c r="LOD3" s="228"/>
      <c r="LOE3" s="228"/>
      <c r="LOF3" s="228"/>
      <c r="LOG3" s="228"/>
      <c r="LOH3" s="228"/>
      <c r="LOI3" s="228"/>
      <c r="LOJ3" s="228"/>
      <c r="LOK3" s="228"/>
      <c r="LOL3" s="228"/>
      <c r="LOM3" s="228"/>
      <c r="LON3" s="228"/>
      <c r="LOO3" s="228"/>
      <c r="LOP3" s="228"/>
      <c r="LOQ3" s="228"/>
      <c r="LOR3" s="228"/>
      <c r="LOS3" s="228"/>
      <c r="LOT3" s="228"/>
      <c r="LOU3" s="228"/>
      <c r="LOV3" s="228"/>
      <c r="LOW3" s="228"/>
      <c r="LOX3" s="228"/>
      <c r="LOY3" s="228"/>
      <c r="LOZ3" s="228"/>
      <c r="LPA3" s="228"/>
      <c r="LPB3" s="228"/>
      <c r="LPC3" s="228"/>
      <c r="LPD3" s="228"/>
      <c r="LPE3" s="228"/>
      <c r="LPF3" s="228"/>
      <c r="LPG3" s="228"/>
      <c r="LPH3" s="228"/>
      <c r="LPI3" s="228"/>
      <c r="LPJ3" s="228"/>
      <c r="LPK3" s="228"/>
      <c r="LPL3" s="228"/>
      <c r="LPM3" s="228"/>
      <c r="LPN3" s="228"/>
      <c r="LPO3" s="228"/>
      <c r="LPP3" s="228"/>
      <c r="LPQ3" s="228"/>
      <c r="LPR3" s="228"/>
      <c r="LPS3" s="228"/>
      <c r="LPT3" s="228"/>
      <c r="LPU3" s="228"/>
      <c r="LPV3" s="228"/>
      <c r="LPW3" s="228"/>
      <c r="LPX3" s="228"/>
      <c r="LPY3" s="228"/>
      <c r="LPZ3" s="228"/>
      <c r="LQA3" s="228"/>
      <c r="LQB3" s="228"/>
      <c r="LQC3" s="228"/>
      <c r="LQD3" s="228"/>
      <c r="LQE3" s="228"/>
      <c r="LQF3" s="228"/>
      <c r="LQG3" s="228"/>
      <c r="LQH3" s="228"/>
      <c r="LQI3" s="228"/>
      <c r="LQJ3" s="228"/>
      <c r="LQK3" s="228"/>
      <c r="LQL3" s="228"/>
      <c r="LQM3" s="228"/>
      <c r="LQN3" s="228"/>
      <c r="LQO3" s="228"/>
      <c r="LQP3" s="228"/>
      <c r="LQQ3" s="228"/>
      <c r="LQR3" s="228"/>
      <c r="LQS3" s="228"/>
      <c r="LQT3" s="228"/>
      <c r="LQU3" s="228"/>
      <c r="LQV3" s="228"/>
      <c r="LQW3" s="228"/>
      <c r="LQX3" s="228"/>
      <c r="LQY3" s="228"/>
      <c r="LQZ3" s="228"/>
      <c r="LRA3" s="228"/>
      <c r="LRB3" s="228"/>
      <c r="LRC3" s="228"/>
      <c r="LRD3" s="228"/>
      <c r="LRE3" s="228"/>
      <c r="LRF3" s="228"/>
      <c r="LRG3" s="228"/>
      <c r="LRH3" s="228"/>
      <c r="LRI3" s="228"/>
      <c r="LRJ3" s="228"/>
      <c r="LRK3" s="228"/>
      <c r="LRL3" s="228"/>
      <c r="LRM3" s="228"/>
      <c r="LRN3" s="228"/>
      <c r="LRO3" s="228"/>
      <c r="LRP3" s="228"/>
      <c r="LRQ3" s="228"/>
      <c r="LRR3" s="228"/>
      <c r="LRS3" s="228"/>
      <c r="LRT3" s="228"/>
      <c r="LRU3" s="228"/>
      <c r="LRV3" s="228"/>
      <c r="LRW3" s="228"/>
      <c r="LRX3" s="228"/>
      <c r="LRY3" s="228"/>
      <c r="LRZ3" s="228"/>
      <c r="LSA3" s="228"/>
      <c r="LSB3" s="228"/>
      <c r="LSC3" s="228"/>
      <c r="LSD3" s="228"/>
      <c r="LSE3" s="228"/>
      <c r="LSF3" s="228"/>
      <c r="LSG3" s="228"/>
      <c r="LSH3" s="228"/>
      <c r="LSI3" s="228"/>
      <c r="LSJ3" s="228"/>
      <c r="LSK3" s="228"/>
      <c r="LSL3" s="228"/>
      <c r="LSM3" s="228"/>
      <c r="LSN3" s="228"/>
      <c r="LSO3" s="228"/>
      <c r="LSP3" s="228"/>
      <c r="LSQ3" s="228"/>
      <c r="LSR3" s="228"/>
      <c r="LSS3" s="228"/>
      <c r="LST3" s="228"/>
      <c r="LSU3" s="228"/>
      <c r="LSV3" s="228"/>
      <c r="LSW3" s="228"/>
      <c r="LSX3" s="228"/>
      <c r="LSY3" s="228"/>
      <c r="LSZ3" s="228"/>
      <c r="LTA3" s="228"/>
      <c r="LTB3" s="228"/>
      <c r="LTC3" s="228"/>
      <c r="LTD3" s="228"/>
      <c r="LTE3" s="228"/>
      <c r="LTF3" s="228"/>
      <c r="LTG3" s="228"/>
      <c r="LTH3" s="228"/>
      <c r="LTI3" s="228"/>
      <c r="LTJ3" s="228"/>
      <c r="LTK3" s="228"/>
      <c r="LTL3" s="228"/>
      <c r="LTM3" s="228"/>
      <c r="LTN3" s="228"/>
      <c r="LTO3" s="228"/>
      <c r="LTP3" s="228"/>
      <c r="LTQ3" s="228"/>
      <c r="LTR3" s="228"/>
      <c r="LTS3" s="228"/>
      <c r="LTT3" s="228"/>
      <c r="LTU3" s="228"/>
      <c r="LTV3" s="228"/>
      <c r="LTW3" s="228"/>
      <c r="LTX3" s="228"/>
      <c r="LTY3" s="228"/>
      <c r="LTZ3" s="228"/>
      <c r="LUA3" s="228"/>
      <c r="LUB3" s="228"/>
      <c r="LUC3" s="228"/>
      <c r="LUD3" s="228"/>
      <c r="LUE3" s="228"/>
      <c r="LUF3" s="228"/>
      <c r="LUG3" s="228"/>
      <c r="LUH3" s="228"/>
      <c r="LUI3" s="228"/>
      <c r="LUJ3" s="228"/>
      <c r="LUK3" s="228"/>
      <c r="LUL3" s="228"/>
      <c r="LUM3" s="228"/>
      <c r="LUN3" s="228"/>
      <c r="LUO3" s="228"/>
      <c r="LUP3" s="228"/>
      <c r="LUQ3" s="228"/>
      <c r="LUR3" s="228"/>
      <c r="LUS3" s="228"/>
      <c r="LUT3" s="228"/>
      <c r="LUU3" s="228"/>
      <c r="LUV3" s="228"/>
      <c r="LUW3" s="228"/>
      <c r="LUX3" s="228"/>
      <c r="LUY3" s="228"/>
      <c r="LUZ3" s="228"/>
      <c r="LVA3" s="228"/>
      <c r="LVB3" s="228"/>
      <c r="LVC3" s="228"/>
      <c r="LVD3" s="228"/>
      <c r="LVE3" s="228"/>
      <c r="LVF3" s="228"/>
      <c r="LVG3" s="228"/>
      <c r="LVH3" s="228"/>
      <c r="LVI3" s="228"/>
      <c r="LVJ3" s="228"/>
      <c r="LVK3" s="228"/>
      <c r="LVL3" s="228"/>
      <c r="LVM3" s="228"/>
      <c r="LVN3" s="228"/>
      <c r="LVO3" s="228"/>
      <c r="LVP3" s="228"/>
      <c r="LVQ3" s="228"/>
      <c r="LVR3" s="228"/>
      <c r="LVS3" s="228"/>
      <c r="LVT3" s="228"/>
      <c r="LVU3" s="228"/>
      <c r="LVV3" s="228"/>
      <c r="LVW3" s="228"/>
      <c r="LVX3" s="228"/>
      <c r="LVY3" s="228"/>
      <c r="LVZ3" s="228"/>
      <c r="LWA3" s="228"/>
      <c r="LWB3" s="228"/>
      <c r="LWC3" s="228"/>
      <c r="LWD3" s="228"/>
      <c r="LWE3" s="228"/>
      <c r="LWF3" s="228"/>
      <c r="LWG3" s="228"/>
      <c r="LWH3" s="228"/>
      <c r="LWI3" s="228"/>
      <c r="LWJ3" s="228"/>
      <c r="LWK3" s="228"/>
      <c r="LWL3" s="228"/>
      <c r="LWM3" s="228"/>
      <c r="LWN3" s="228"/>
      <c r="LWO3" s="228"/>
      <c r="LWP3" s="228"/>
      <c r="LWQ3" s="228"/>
      <c r="LWR3" s="228"/>
      <c r="LWS3" s="228"/>
      <c r="LWT3" s="228"/>
      <c r="LWU3" s="228"/>
      <c r="LWV3" s="228"/>
      <c r="LWW3" s="228"/>
      <c r="LWX3" s="228"/>
      <c r="LWY3" s="228"/>
      <c r="LWZ3" s="228"/>
      <c r="LXA3" s="228"/>
      <c r="LXB3" s="228"/>
      <c r="LXC3" s="228"/>
      <c r="LXD3" s="228"/>
      <c r="LXE3" s="228"/>
      <c r="LXF3" s="228"/>
      <c r="LXG3" s="228"/>
      <c r="LXH3" s="228"/>
      <c r="LXI3" s="228"/>
      <c r="LXJ3" s="228"/>
      <c r="LXK3" s="228"/>
      <c r="LXL3" s="228"/>
      <c r="LXM3" s="228"/>
      <c r="LXN3" s="228"/>
      <c r="LXO3" s="228"/>
      <c r="LXP3" s="228"/>
      <c r="LXQ3" s="228"/>
      <c r="LXR3" s="228"/>
      <c r="LXS3" s="228"/>
      <c r="LXT3" s="228"/>
      <c r="LXU3" s="228"/>
      <c r="LXV3" s="228"/>
      <c r="LXW3" s="228"/>
      <c r="LXX3" s="228"/>
      <c r="LXY3" s="228"/>
      <c r="LXZ3" s="228"/>
      <c r="LYA3" s="228"/>
      <c r="LYB3" s="228"/>
      <c r="LYC3" s="228"/>
      <c r="LYD3" s="228"/>
      <c r="LYE3" s="228"/>
      <c r="LYF3" s="228"/>
      <c r="LYG3" s="228"/>
      <c r="LYH3" s="228"/>
      <c r="LYI3" s="228"/>
      <c r="LYJ3" s="228"/>
      <c r="LYK3" s="228"/>
      <c r="LYL3" s="228"/>
      <c r="LYM3" s="228"/>
      <c r="LYN3" s="228"/>
      <c r="LYO3" s="228"/>
      <c r="LYP3" s="228"/>
      <c r="LYQ3" s="228"/>
      <c r="LYR3" s="228"/>
      <c r="LYS3" s="228"/>
      <c r="LYT3" s="228"/>
      <c r="LYU3" s="228"/>
      <c r="LYV3" s="228"/>
      <c r="LYW3" s="228"/>
      <c r="LYX3" s="228"/>
      <c r="LYY3" s="228"/>
      <c r="LYZ3" s="228"/>
      <c r="LZA3" s="228"/>
      <c r="LZB3" s="228"/>
      <c r="LZC3" s="228"/>
      <c r="LZD3" s="228"/>
      <c r="LZE3" s="228"/>
      <c r="LZF3" s="228"/>
      <c r="LZG3" s="228"/>
      <c r="LZH3" s="228"/>
      <c r="LZI3" s="228"/>
      <c r="LZJ3" s="228"/>
      <c r="LZK3" s="228"/>
      <c r="LZL3" s="228"/>
      <c r="LZM3" s="228"/>
      <c r="LZN3" s="228"/>
      <c r="LZO3" s="228"/>
      <c r="LZP3" s="228"/>
      <c r="LZQ3" s="228"/>
      <c r="LZR3" s="228"/>
      <c r="LZS3" s="228"/>
      <c r="LZT3" s="228"/>
      <c r="LZU3" s="228"/>
      <c r="LZV3" s="228"/>
      <c r="LZW3" s="228"/>
      <c r="LZX3" s="228"/>
      <c r="LZY3" s="228"/>
      <c r="LZZ3" s="228"/>
      <c r="MAA3" s="228"/>
      <c r="MAB3" s="228"/>
      <c r="MAC3" s="228"/>
      <c r="MAD3" s="228"/>
      <c r="MAE3" s="228"/>
      <c r="MAF3" s="228"/>
      <c r="MAG3" s="228"/>
      <c r="MAH3" s="228"/>
      <c r="MAI3" s="228"/>
      <c r="MAJ3" s="228"/>
      <c r="MAK3" s="228"/>
      <c r="MAL3" s="228"/>
      <c r="MAM3" s="228"/>
      <c r="MAN3" s="228"/>
      <c r="MAO3" s="228"/>
      <c r="MAP3" s="228"/>
      <c r="MAQ3" s="228"/>
      <c r="MAR3" s="228"/>
      <c r="MAS3" s="228"/>
      <c r="MAT3" s="228"/>
      <c r="MAU3" s="228"/>
      <c r="MAV3" s="228"/>
      <c r="MAW3" s="228"/>
      <c r="MAX3" s="228"/>
      <c r="MAY3" s="228"/>
      <c r="MAZ3" s="228"/>
      <c r="MBA3" s="228"/>
      <c r="MBB3" s="228"/>
      <c r="MBC3" s="228"/>
      <c r="MBD3" s="228"/>
      <c r="MBE3" s="228"/>
      <c r="MBF3" s="228"/>
      <c r="MBG3" s="228"/>
      <c r="MBH3" s="228"/>
      <c r="MBI3" s="228"/>
      <c r="MBJ3" s="228"/>
      <c r="MBK3" s="228"/>
      <c r="MBL3" s="228"/>
      <c r="MBM3" s="228"/>
      <c r="MBN3" s="228"/>
      <c r="MBO3" s="228"/>
      <c r="MBP3" s="228"/>
      <c r="MBQ3" s="228"/>
      <c r="MBR3" s="228"/>
      <c r="MBS3" s="228"/>
      <c r="MBT3" s="228"/>
      <c r="MBU3" s="228"/>
      <c r="MBV3" s="228"/>
      <c r="MBW3" s="228"/>
      <c r="MBX3" s="228"/>
      <c r="MBY3" s="228"/>
      <c r="MBZ3" s="228"/>
      <c r="MCA3" s="228"/>
      <c r="MCB3" s="228"/>
      <c r="MCC3" s="228"/>
      <c r="MCD3" s="228"/>
      <c r="MCE3" s="228"/>
      <c r="MCF3" s="228"/>
      <c r="MCG3" s="228"/>
      <c r="MCH3" s="228"/>
      <c r="MCI3" s="228"/>
      <c r="MCJ3" s="228"/>
      <c r="MCK3" s="228"/>
      <c r="MCL3" s="228"/>
      <c r="MCM3" s="228"/>
      <c r="MCN3" s="228"/>
      <c r="MCO3" s="228"/>
      <c r="MCP3" s="228"/>
      <c r="MCQ3" s="228"/>
      <c r="MCR3" s="228"/>
      <c r="MCS3" s="228"/>
      <c r="MCT3" s="228"/>
      <c r="MCU3" s="228"/>
      <c r="MCV3" s="228"/>
      <c r="MCW3" s="228"/>
      <c r="MCX3" s="228"/>
      <c r="MCY3" s="228"/>
      <c r="MCZ3" s="228"/>
      <c r="MDA3" s="228"/>
      <c r="MDB3" s="228"/>
      <c r="MDC3" s="228"/>
      <c r="MDD3" s="228"/>
      <c r="MDE3" s="228"/>
      <c r="MDF3" s="228"/>
      <c r="MDG3" s="228"/>
      <c r="MDH3" s="228"/>
      <c r="MDI3" s="228"/>
      <c r="MDJ3" s="228"/>
      <c r="MDK3" s="228"/>
      <c r="MDL3" s="228"/>
      <c r="MDM3" s="228"/>
      <c r="MDN3" s="228"/>
      <c r="MDO3" s="228"/>
      <c r="MDP3" s="228"/>
      <c r="MDQ3" s="228"/>
      <c r="MDR3" s="228"/>
      <c r="MDS3" s="228"/>
      <c r="MDT3" s="228"/>
      <c r="MDU3" s="228"/>
      <c r="MDV3" s="228"/>
      <c r="MDW3" s="228"/>
      <c r="MDX3" s="228"/>
      <c r="MDY3" s="228"/>
      <c r="MDZ3" s="228"/>
      <c r="MEA3" s="228"/>
      <c r="MEB3" s="228"/>
      <c r="MEC3" s="228"/>
      <c r="MED3" s="228"/>
      <c r="MEE3" s="228"/>
      <c r="MEF3" s="228"/>
      <c r="MEG3" s="228"/>
      <c r="MEH3" s="228"/>
      <c r="MEI3" s="228"/>
      <c r="MEJ3" s="228"/>
      <c r="MEK3" s="228"/>
      <c r="MEL3" s="228"/>
      <c r="MEM3" s="228"/>
      <c r="MEN3" s="228"/>
      <c r="MEO3" s="228"/>
      <c r="MEP3" s="228"/>
      <c r="MEQ3" s="228"/>
      <c r="MER3" s="228"/>
      <c r="MES3" s="228"/>
      <c r="MET3" s="228"/>
      <c r="MEU3" s="228"/>
      <c r="MEV3" s="228"/>
      <c r="MEW3" s="228"/>
      <c r="MEX3" s="228"/>
      <c r="MEY3" s="228"/>
      <c r="MEZ3" s="228"/>
      <c r="MFA3" s="228"/>
      <c r="MFB3" s="228"/>
      <c r="MFC3" s="228"/>
      <c r="MFD3" s="228"/>
      <c r="MFE3" s="228"/>
      <c r="MFF3" s="228"/>
      <c r="MFG3" s="228"/>
      <c r="MFH3" s="228"/>
      <c r="MFI3" s="228"/>
      <c r="MFJ3" s="228"/>
      <c r="MFK3" s="228"/>
      <c r="MFL3" s="228"/>
      <c r="MFM3" s="228"/>
      <c r="MFN3" s="228"/>
      <c r="MFO3" s="228"/>
      <c r="MFP3" s="228"/>
      <c r="MFQ3" s="228"/>
      <c r="MFR3" s="228"/>
      <c r="MFS3" s="228"/>
      <c r="MFT3" s="228"/>
      <c r="MFU3" s="228"/>
      <c r="MFV3" s="228"/>
      <c r="MFW3" s="228"/>
      <c r="MFX3" s="228"/>
      <c r="MFY3" s="228"/>
      <c r="MFZ3" s="228"/>
      <c r="MGA3" s="228"/>
      <c r="MGB3" s="228"/>
      <c r="MGC3" s="228"/>
      <c r="MGD3" s="228"/>
      <c r="MGE3" s="228"/>
      <c r="MGF3" s="228"/>
      <c r="MGG3" s="228"/>
      <c r="MGH3" s="228"/>
      <c r="MGI3" s="228"/>
      <c r="MGJ3" s="228"/>
      <c r="MGK3" s="228"/>
      <c r="MGL3" s="228"/>
      <c r="MGM3" s="228"/>
      <c r="MGN3" s="228"/>
      <c r="MGO3" s="228"/>
      <c r="MGP3" s="228"/>
      <c r="MGQ3" s="228"/>
      <c r="MGR3" s="228"/>
      <c r="MGS3" s="228"/>
      <c r="MGT3" s="228"/>
      <c r="MGU3" s="228"/>
      <c r="MGV3" s="228"/>
      <c r="MGW3" s="228"/>
      <c r="MGX3" s="228"/>
      <c r="MGY3" s="228"/>
      <c r="MGZ3" s="228"/>
      <c r="MHA3" s="228"/>
      <c r="MHB3" s="228"/>
      <c r="MHC3" s="228"/>
      <c r="MHD3" s="228"/>
      <c r="MHE3" s="228"/>
      <c r="MHF3" s="228"/>
      <c r="MHG3" s="228"/>
      <c r="MHH3" s="228"/>
      <c r="MHI3" s="228"/>
      <c r="MHJ3" s="228"/>
      <c r="MHK3" s="228"/>
      <c r="MHL3" s="228"/>
      <c r="MHM3" s="228"/>
      <c r="MHN3" s="228"/>
      <c r="MHO3" s="228"/>
      <c r="MHP3" s="228"/>
      <c r="MHQ3" s="228"/>
      <c r="MHR3" s="228"/>
      <c r="MHS3" s="228"/>
      <c r="MHT3" s="228"/>
      <c r="MHU3" s="228"/>
      <c r="MHV3" s="228"/>
      <c r="MHW3" s="228"/>
      <c r="MHX3" s="228"/>
      <c r="MHY3" s="228"/>
      <c r="MHZ3" s="228"/>
      <c r="MIA3" s="228"/>
      <c r="MIB3" s="228"/>
      <c r="MIC3" s="228"/>
      <c r="MID3" s="228"/>
      <c r="MIE3" s="228"/>
      <c r="MIF3" s="228"/>
      <c r="MIG3" s="228"/>
      <c r="MIH3" s="228"/>
      <c r="MII3" s="228"/>
      <c r="MIJ3" s="228"/>
      <c r="MIK3" s="228"/>
      <c r="MIL3" s="228"/>
      <c r="MIM3" s="228"/>
      <c r="MIN3" s="228"/>
      <c r="MIO3" s="228"/>
      <c r="MIP3" s="228"/>
      <c r="MIQ3" s="228"/>
      <c r="MIR3" s="228"/>
      <c r="MIS3" s="228"/>
      <c r="MIT3" s="228"/>
      <c r="MIU3" s="228"/>
      <c r="MIV3" s="228"/>
      <c r="MIW3" s="228"/>
      <c r="MIX3" s="228"/>
      <c r="MIY3" s="228"/>
      <c r="MIZ3" s="228"/>
      <c r="MJA3" s="228"/>
      <c r="MJB3" s="228"/>
      <c r="MJC3" s="228"/>
      <c r="MJD3" s="228"/>
      <c r="MJE3" s="228"/>
      <c r="MJF3" s="228"/>
      <c r="MJG3" s="228"/>
      <c r="MJH3" s="228"/>
      <c r="MJI3" s="228"/>
      <c r="MJJ3" s="228"/>
      <c r="MJK3" s="228"/>
      <c r="MJL3" s="228"/>
      <c r="MJM3" s="228"/>
      <c r="MJN3" s="228"/>
      <c r="MJO3" s="228"/>
      <c r="MJP3" s="228"/>
      <c r="MJQ3" s="228"/>
      <c r="MJR3" s="228"/>
      <c r="MJS3" s="228"/>
      <c r="MJT3" s="228"/>
      <c r="MJU3" s="228"/>
      <c r="MJV3" s="228"/>
      <c r="MJW3" s="228"/>
      <c r="MJX3" s="228"/>
      <c r="MJY3" s="228"/>
      <c r="MJZ3" s="228"/>
      <c r="MKA3" s="228"/>
      <c r="MKB3" s="228"/>
      <c r="MKC3" s="228"/>
      <c r="MKD3" s="228"/>
      <c r="MKE3" s="228"/>
      <c r="MKF3" s="228"/>
      <c r="MKG3" s="228"/>
      <c r="MKH3" s="228"/>
      <c r="MKI3" s="228"/>
      <c r="MKJ3" s="228"/>
      <c r="MKK3" s="228"/>
      <c r="MKL3" s="228"/>
      <c r="MKM3" s="228"/>
      <c r="MKN3" s="228"/>
      <c r="MKO3" s="228"/>
      <c r="MKP3" s="228"/>
      <c r="MKQ3" s="228"/>
      <c r="MKR3" s="228"/>
      <c r="MKS3" s="228"/>
      <c r="MKT3" s="228"/>
      <c r="MKU3" s="228"/>
      <c r="MKV3" s="228"/>
      <c r="MKW3" s="228"/>
      <c r="MKX3" s="228"/>
      <c r="MKY3" s="228"/>
      <c r="MKZ3" s="228"/>
      <c r="MLA3" s="228"/>
      <c r="MLB3" s="228"/>
      <c r="MLC3" s="228"/>
      <c r="MLD3" s="228"/>
      <c r="MLE3" s="228"/>
      <c r="MLF3" s="228"/>
      <c r="MLG3" s="228"/>
      <c r="MLH3" s="228"/>
      <c r="MLI3" s="228"/>
      <c r="MLJ3" s="228"/>
      <c r="MLK3" s="228"/>
      <c r="MLL3" s="228"/>
      <c r="MLM3" s="228"/>
      <c r="MLN3" s="228"/>
      <c r="MLO3" s="228"/>
      <c r="MLP3" s="228"/>
      <c r="MLQ3" s="228"/>
      <c r="MLR3" s="228"/>
      <c r="MLS3" s="228"/>
      <c r="MLT3" s="228"/>
      <c r="MLU3" s="228"/>
      <c r="MLV3" s="228"/>
      <c r="MLW3" s="228"/>
      <c r="MLX3" s="228"/>
      <c r="MLY3" s="228"/>
      <c r="MLZ3" s="228"/>
      <c r="MMA3" s="228"/>
      <c r="MMB3" s="228"/>
      <c r="MMC3" s="228"/>
      <c r="MMD3" s="228"/>
      <c r="MME3" s="228"/>
      <c r="MMF3" s="228"/>
      <c r="MMG3" s="228"/>
      <c r="MMH3" s="228"/>
      <c r="MMI3" s="228"/>
      <c r="MMJ3" s="228"/>
      <c r="MMK3" s="228"/>
      <c r="MML3" s="228"/>
      <c r="MMM3" s="228"/>
      <c r="MMN3" s="228"/>
      <c r="MMO3" s="228"/>
      <c r="MMP3" s="228"/>
      <c r="MMQ3" s="228"/>
      <c r="MMR3" s="228"/>
      <c r="MMS3" s="228"/>
      <c r="MMT3" s="228"/>
      <c r="MMU3" s="228"/>
      <c r="MMV3" s="228"/>
      <c r="MMW3" s="228"/>
      <c r="MMX3" s="228"/>
      <c r="MMY3" s="228"/>
      <c r="MMZ3" s="228"/>
      <c r="MNA3" s="228"/>
      <c r="MNB3" s="228"/>
      <c r="MNC3" s="228"/>
      <c r="MND3" s="228"/>
      <c r="MNE3" s="228"/>
      <c r="MNF3" s="228"/>
      <c r="MNG3" s="228"/>
      <c r="MNH3" s="228"/>
      <c r="MNI3" s="228"/>
      <c r="MNJ3" s="228"/>
      <c r="MNK3" s="228"/>
      <c r="MNL3" s="228"/>
      <c r="MNM3" s="228"/>
      <c r="MNN3" s="228"/>
      <c r="MNO3" s="228"/>
      <c r="MNP3" s="228"/>
      <c r="MNQ3" s="228"/>
      <c r="MNR3" s="228"/>
      <c r="MNS3" s="228"/>
      <c r="MNT3" s="228"/>
      <c r="MNU3" s="228"/>
      <c r="MNV3" s="228"/>
      <c r="MNW3" s="228"/>
      <c r="MNX3" s="228"/>
      <c r="MNY3" s="228"/>
      <c r="MNZ3" s="228"/>
      <c r="MOA3" s="228"/>
      <c r="MOB3" s="228"/>
      <c r="MOC3" s="228"/>
      <c r="MOD3" s="228"/>
      <c r="MOE3" s="228"/>
      <c r="MOF3" s="228"/>
      <c r="MOG3" s="228"/>
      <c r="MOH3" s="228"/>
      <c r="MOI3" s="228"/>
      <c r="MOJ3" s="228"/>
      <c r="MOK3" s="228"/>
      <c r="MOL3" s="228"/>
      <c r="MOM3" s="228"/>
      <c r="MON3" s="228"/>
      <c r="MOO3" s="228"/>
      <c r="MOP3" s="228"/>
      <c r="MOQ3" s="228"/>
      <c r="MOR3" s="228"/>
      <c r="MOS3" s="228"/>
      <c r="MOT3" s="228"/>
      <c r="MOU3" s="228"/>
      <c r="MOV3" s="228"/>
      <c r="MOW3" s="228"/>
      <c r="MOX3" s="228"/>
      <c r="MOY3" s="228"/>
      <c r="MOZ3" s="228"/>
      <c r="MPA3" s="228"/>
      <c r="MPB3" s="228"/>
      <c r="MPC3" s="228"/>
      <c r="MPD3" s="228"/>
      <c r="MPE3" s="228"/>
      <c r="MPF3" s="228"/>
      <c r="MPG3" s="228"/>
      <c r="MPH3" s="228"/>
      <c r="MPI3" s="228"/>
      <c r="MPJ3" s="228"/>
      <c r="MPK3" s="228"/>
      <c r="MPL3" s="228"/>
      <c r="MPM3" s="228"/>
      <c r="MPN3" s="228"/>
      <c r="MPO3" s="228"/>
      <c r="MPP3" s="228"/>
      <c r="MPQ3" s="228"/>
      <c r="MPR3" s="228"/>
      <c r="MPS3" s="228"/>
      <c r="MPT3" s="228"/>
      <c r="MPU3" s="228"/>
      <c r="MPV3" s="228"/>
      <c r="MPW3" s="228"/>
      <c r="MPX3" s="228"/>
      <c r="MPY3" s="228"/>
      <c r="MPZ3" s="228"/>
      <c r="MQA3" s="228"/>
      <c r="MQB3" s="228"/>
      <c r="MQC3" s="228"/>
      <c r="MQD3" s="228"/>
      <c r="MQE3" s="228"/>
      <c r="MQF3" s="228"/>
      <c r="MQG3" s="228"/>
      <c r="MQH3" s="228"/>
      <c r="MQI3" s="228"/>
      <c r="MQJ3" s="228"/>
      <c r="MQK3" s="228"/>
      <c r="MQL3" s="228"/>
      <c r="MQM3" s="228"/>
      <c r="MQN3" s="228"/>
      <c r="MQO3" s="228"/>
      <c r="MQP3" s="228"/>
      <c r="MQQ3" s="228"/>
      <c r="MQR3" s="228"/>
      <c r="MQS3" s="228"/>
      <c r="MQT3" s="228"/>
      <c r="MQU3" s="228"/>
      <c r="MQV3" s="228"/>
      <c r="MQW3" s="228"/>
      <c r="MQX3" s="228"/>
      <c r="MQY3" s="228"/>
      <c r="MQZ3" s="228"/>
      <c r="MRA3" s="228"/>
      <c r="MRB3" s="228"/>
      <c r="MRC3" s="228"/>
      <c r="MRD3" s="228"/>
      <c r="MRE3" s="228"/>
      <c r="MRF3" s="228"/>
      <c r="MRG3" s="228"/>
      <c r="MRH3" s="228"/>
      <c r="MRI3" s="228"/>
      <c r="MRJ3" s="228"/>
      <c r="MRK3" s="228"/>
      <c r="MRL3" s="228"/>
      <c r="MRM3" s="228"/>
      <c r="MRN3" s="228"/>
      <c r="MRO3" s="228"/>
      <c r="MRP3" s="228"/>
      <c r="MRQ3" s="228"/>
      <c r="MRR3" s="228"/>
      <c r="MRS3" s="228"/>
      <c r="MRT3" s="228"/>
      <c r="MRU3" s="228"/>
      <c r="MRV3" s="228"/>
      <c r="MRW3" s="228"/>
      <c r="MRX3" s="228"/>
      <c r="MRY3" s="228"/>
      <c r="MRZ3" s="228"/>
      <c r="MSA3" s="228"/>
      <c r="MSB3" s="228"/>
      <c r="MSC3" s="228"/>
      <c r="MSD3" s="228"/>
      <c r="MSE3" s="228"/>
      <c r="MSF3" s="228"/>
      <c r="MSG3" s="228"/>
      <c r="MSH3" s="228"/>
      <c r="MSI3" s="228"/>
      <c r="MSJ3" s="228"/>
      <c r="MSK3" s="228"/>
      <c r="MSL3" s="228"/>
      <c r="MSM3" s="228"/>
      <c r="MSN3" s="228"/>
      <c r="MSO3" s="228"/>
      <c r="MSP3" s="228"/>
      <c r="MSQ3" s="228"/>
      <c r="MSR3" s="228"/>
      <c r="MSS3" s="228"/>
      <c r="MST3" s="228"/>
      <c r="MSU3" s="228"/>
      <c r="MSV3" s="228"/>
      <c r="MSW3" s="228"/>
      <c r="MSX3" s="228"/>
      <c r="MSY3" s="228"/>
      <c r="MSZ3" s="228"/>
      <c r="MTA3" s="228"/>
      <c r="MTB3" s="228"/>
      <c r="MTC3" s="228"/>
      <c r="MTD3" s="228"/>
      <c r="MTE3" s="228"/>
      <c r="MTF3" s="228"/>
      <c r="MTG3" s="228"/>
      <c r="MTH3" s="228"/>
      <c r="MTI3" s="228"/>
      <c r="MTJ3" s="228"/>
      <c r="MTK3" s="228"/>
      <c r="MTL3" s="228"/>
      <c r="MTM3" s="228"/>
      <c r="MTN3" s="228"/>
      <c r="MTO3" s="228"/>
      <c r="MTP3" s="228"/>
      <c r="MTQ3" s="228"/>
      <c r="MTR3" s="228"/>
      <c r="MTS3" s="228"/>
      <c r="MTT3" s="228"/>
      <c r="MTU3" s="228"/>
      <c r="MTV3" s="228"/>
      <c r="MTW3" s="228"/>
      <c r="MTX3" s="228"/>
      <c r="MTY3" s="228"/>
      <c r="MTZ3" s="228"/>
      <c r="MUA3" s="228"/>
      <c r="MUB3" s="228"/>
      <c r="MUC3" s="228"/>
      <c r="MUD3" s="228"/>
      <c r="MUE3" s="228"/>
      <c r="MUF3" s="228"/>
      <c r="MUG3" s="228"/>
      <c r="MUH3" s="228"/>
      <c r="MUI3" s="228"/>
      <c r="MUJ3" s="228"/>
      <c r="MUK3" s="228"/>
      <c r="MUL3" s="228"/>
      <c r="MUM3" s="228"/>
      <c r="MUN3" s="228"/>
      <c r="MUO3" s="228"/>
      <c r="MUP3" s="228"/>
      <c r="MUQ3" s="228"/>
      <c r="MUR3" s="228"/>
      <c r="MUS3" s="228"/>
      <c r="MUT3" s="228"/>
      <c r="MUU3" s="228"/>
      <c r="MUV3" s="228"/>
      <c r="MUW3" s="228"/>
      <c r="MUX3" s="228"/>
      <c r="MUY3" s="228"/>
      <c r="MUZ3" s="228"/>
      <c r="MVA3" s="228"/>
      <c r="MVB3" s="228"/>
      <c r="MVC3" s="228"/>
      <c r="MVD3" s="228"/>
      <c r="MVE3" s="228"/>
      <c r="MVF3" s="228"/>
      <c r="MVG3" s="228"/>
      <c r="MVH3" s="228"/>
      <c r="MVI3" s="228"/>
      <c r="MVJ3" s="228"/>
      <c r="MVK3" s="228"/>
      <c r="MVL3" s="228"/>
      <c r="MVM3" s="228"/>
      <c r="MVN3" s="228"/>
      <c r="MVO3" s="228"/>
      <c r="MVP3" s="228"/>
      <c r="MVQ3" s="228"/>
      <c r="MVR3" s="228"/>
      <c r="MVS3" s="228"/>
      <c r="MVT3" s="228"/>
      <c r="MVU3" s="228"/>
      <c r="MVV3" s="228"/>
      <c r="MVW3" s="228"/>
      <c r="MVX3" s="228"/>
      <c r="MVY3" s="228"/>
      <c r="MVZ3" s="228"/>
      <c r="MWA3" s="228"/>
      <c r="MWB3" s="228"/>
      <c r="MWC3" s="228"/>
      <c r="MWD3" s="228"/>
      <c r="MWE3" s="228"/>
      <c r="MWF3" s="228"/>
      <c r="MWG3" s="228"/>
      <c r="MWH3" s="228"/>
      <c r="MWI3" s="228"/>
      <c r="MWJ3" s="228"/>
      <c r="MWK3" s="228"/>
      <c r="MWL3" s="228"/>
      <c r="MWM3" s="228"/>
      <c r="MWN3" s="228"/>
      <c r="MWO3" s="228"/>
      <c r="MWP3" s="228"/>
      <c r="MWQ3" s="228"/>
      <c r="MWR3" s="228"/>
      <c r="MWS3" s="228"/>
      <c r="MWT3" s="228"/>
      <c r="MWU3" s="228"/>
      <c r="MWV3" s="228"/>
      <c r="MWW3" s="228"/>
      <c r="MWX3" s="228"/>
      <c r="MWY3" s="228"/>
      <c r="MWZ3" s="228"/>
      <c r="MXA3" s="228"/>
      <c r="MXB3" s="228"/>
      <c r="MXC3" s="228"/>
      <c r="MXD3" s="228"/>
      <c r="MXE3" s="228"/>
      <c r="MXF3" s="228"/>
      <c r="MXG3" s="228"/>
      <c r="MXH3" s="228"/>
      <c r="MXI3" s="228"/>
      <c r="MXJ3" s="228"/>
      <c r="MXK3" s="228"/>
      <c r="MXL3" s="228"/>
      <c r="MXM3" s="228"/>
      <c r="MXN3" s="228"/>
      <c r="MXO3" s="228"/>
      <c r="MXP3" s="228"/>
      <c r="MXQ3" s="228"/>
      <c r="MXR3" s="228"/>
      <c r="MXS3" s="228"/>
      <c r="MXT3" s="228"/>
      <c r="MXU3" s="228"/>
      <c r="MXV3" s="228"/>
      <c r="MXW3" s="228"/>
      <c r="MXX3" s="228"/>
      <c r="MXY3" s="228"/>
      <c r="MXZ3" s="228"/>
      <c r="MYA3" s="228"/>
      <c r="MYB3" s="228"/>
      <c r="MYC3" s="228"/>
      <c r="MYD3" s="228"/>
      <c r="MYE3" s="228"/>
      <c r="MYF3" s="228"/>
      <c r="MYG3" s="228"/>
      <c r="MYH3" s="228"/>
      <c r="MYI3" s="228"/>
      <c r="MYJ3" s="228"/>
      <c r="MYK3" s="228"/>
      <c r="MYL3" s="228"/>
      <c r="MYM3" s="228"/>
      <c r="MYN3" s="228"/>
      <c r="MYO3" s="228"/>
      <c r="MYP3" s="228"/>
      <c r="MYQ3" s="228"/>
      <c r="MYR3" s="228"/>
      <c r="MYS3" s="228"/>
      <c r="MYT3" s="228"/>
      <c r="MYU3" s="228"/>
      <c r="MYV3" s="228"/>
      <c r="MYW3" s="228"/>
      <c r="MYX3" s="228"/>
      <c r="MYY3" s="228"/>
      <c r="MYZ3" s="228"/>
      <c r="MZA3" s="228"/>
      <c r="MZB3" s="228"/>
      <c r="MZC3" s="228"/>
      <c r="MZD3" s="228"/>
      <c r="MZE3" s="228"/>
      <c r="MZF3" s="228"/>
      <c r="MZG3" s="228"/>
      <c r="MZH3" s="228"/>
      <c r="MZI3" s="228"/>
      <c r="MZJ3" s="228"/>
      <c r="MZK3" s="228"/>
      <c r="MZL3" s="228"/>
      <c r="MZM3" s="228"/>
      <c r="MZN3" s="228"/>
      <c r="MZO3" s="228"/>
      <c r="MZP3" s="228"/>
      <c r="MZQ3" s="228"/>
      <c r="MZR3" s="228"/>
      <c r="MZS3" s="228"/>
      <c r="MZT3" s="228"/>
      <c r="MZU3" s="228"/>
      <c r="MZV3" s="228"/>
      <c r="MZW3" s="228"/>
      <c r="MZX3" s="228"/>
      <c r="MZY3" s="228"/>
      <c r="MZZ3" s="228"/>
      <c r="NAA3" s="228"/>
      <c r="NAB3" s="228"/>
      <c r="NAC3" s="228"/>
      <c r="NAD3" s="228"/>
      <c r="NAE3" s="228"/>
      <c r="NAF3" s="228"/>
      <c r="NAG3" s="228"/>
      <c r="NAH3" s="228"/>
      <c r="NAI3" s="228"/>
      <c r="NAJ3" s="228"/>
      <c r="NAK3" s="228"/>
      <c r="NAL3" s="228"/>
      <c r="NAM3" s="228"/>
      <c r="NAN3" s="228"/>
      <c r="NAO3" s="228"/>
      <c r="NAP3" s="228"/>
      <c r="NAQ3" s="228"/>
      <c r="NAR3" s="228"/>
      <c r="NAS3" s="228"/>
      <c r="NAT3" s="228"/>
      <c r="NAU3" s="228"/>
      <c r="NAV3" s="228"/>
      <c r="NAW3" s="228"/>
      <c r="NAX3" s="228"/>
      <c r="NAY3" s="228"/>
      <c r="NAZ3" s="228"/>
      <c r="NBA3" s="228"/>
      <c r="NBB3" s="228"/>
      <c r="NBC3" s="228"/>
      <c r="NBD3" s="228"/>
      <c r="NBE3" s="228"/>
      <c r="NBF3" s="228"/>
      <c r="NBG3" s="228"/>
      <c r="NBH3" s="228"/>
      <c r="NBI3" s="228"/>
      <c r="NBJ3" s="228"/>
      <c r="NBK3" s="228"/>
      <c r="NBL3" s="228"/>
      <c r="NBM3" s="228"/>
      <c r="NBN3" s="228"/>
      <c r="NBO3" s="228"/>
      <c r="NBP3" s="228"/>
      <c r="NBQ3" s="228"/>
      <c r="NBR3" s="228"/>
      <c r="NBS3" s="228"/>
      <c r="NBT3" s="228"/>
      <c r="NBU3" s="228"/>
      <c r="NBV3" s="228"/>
      <c r="NBW3" s="228"/>
      <c r="NBX3" s="228"/>
      <c r="NBY3" s="228"/>
      <c r="NBZ3" s="228"/>
      <c r="NCA3" s="228"/>
      <c r="NCB3" s="228"/>
      <c r="NCC3" s="228"/>
      <c r="NCD3" s="228"/>
      <c r="NCE3" s="228"/>
      <c r="NCF3" s="228"/>
      <c r="NCG3" s="228"/>
      <c r="NCH3" s="228"/>
      <c r="NCI3" s="228"/>
      <c r="NCJ3" s="228"/>
      <c r="NCK3" s="228"/>
      <c r="NCL3" s="228"/>
      <c r="NCM3" s="228"/>
      <c r="NCN3" s="228"/>
      <c r="NCO3" s="228"/>
      <c r="NCP3" s="228"/>
      <c r="NCQ3" s="228"/>
      <c r="NCR3" s="228"/>
      <c r="NCS3" s="228"/>
      <c r="NCT3" s="228"/>
      <c r="NCU3" s="228"/>
      <c r="NCV3" s="228"/>
      <c r="NCW3" s="228"/>
      <c r="NCX3" s="228"/>
      <c r="NCY3" s="228"/>
      <c r="NCZ3" s="228"/>
      <c r="NDA3" s="228"/>
      <c r="NDB3" s="228"/>
      <c r="NDC3" s="228"/>
      <c r="NDD3" s="228"/>
      <c r="NDE3" s="228"/>
      <c r="NDF3" s="228"/>
      <c r="NDG3" s="228"/>
      <c r="NDH3" s="228"/>
      <c r="NDI3" s="228"/>
      <c r="NDJ3" s="228"/>
      <c r="NDK3" s="228"/>
      <c r="NDL3" s="228"/>
      <c r="NDM3" s="228"/>
      <c r="NDN3" s="228"/>
      <c r="NDO3" s="228"/>
      <c r="NDP3" s="228"/>
      <c r="NDQ3" s="228"/>
      <c r="NDR3" s="228"/>
      <c r="NDS3" s="228"/>
      <c r="NDT3" s="228"/>
      <c r="NDU3" s="228"/>
      <c r="NDV3" s="228"/>
      <c r="NDW3" s="228"/>
      <c r="NDX3" s="228"/>
      <c r="NDY3" s="228"/>
      <c r="NDZ3" s="228"/>
      <c r="NEA3" s="228"/>
      <c r="NEB3" s="228"/>
      <c r="NEC3" s="228"/>
      <c r="NED3" s="228"/>
      <c r="NEE3" s="228"/>
      <c r="NEF3" s="228"/>
      <c r="NEG3" s="228"/>
      <c r="NEH3" s="228"/>
      <c r="NEI3" s="228"/>
      <c r="NEJ3" s="228"/>
      <c r="NEK3" s="228"/>
      <c r="NEL3" s="228"/>
      <c r="NEM3" s="228"/>
      <c r="NEN3" s="228"/>
      <c r="NEO3" s="228"/>
      <c r="NEP3" s="228"/>
      <c r="NEQ3" s="228"/>
      <c r="NER3" s="228"/>
      <c r="NES3" s="228"/>
      <c r="NET3" s="228"/>
      <c r="NEU3" s="228"/>
      <c r="NEV3" s="228"/>
      <c r="NEW3" s="228"/>
      <c r="NEX3" s="228"/>
      <c r="NEY3" s="228"/>
      <c r="NEZ3" s="228"/>
      <c r="NFA3" s="228"/>
      <c r="NFB3" s="228"/>
      <c r="NFC3" s="228"/>
      <c r="NFD3" s="228"/>
      <c r="NFE3" s="228"/>
      <c r="NFF3" s="228"/>
      <c r="NFG3" s="228"/>
      <c r="NFH3" s="228"/>
      <c r="NFI3" s="228"/>
      <c r="NFJ3" s="228"/>
      <c r="NFK3" s="228"/>
      <c r="NFL3" s="228"/>
      <c r="NFM3" s="228"/>
      <c r="NFN3" s="228"/>
      <c r="NFO3" s="228"/>
      <c r="NFP3" s="228"/>
      <c r="NFQ3" s="228"/>
      <c r="NFR3" s="228"/>
      <c r="NFS3" s="228"/>
      <c r="NFT3" s="228"/>
      <c r="NFU3" s="228"/>
      <c r="NFV3" s="228"/>
      <c r="NFW3" s="228"/>
      <c r="NFX3" s="228"/>
      <c r="NFY3" s="228"/>
      <c r="NFZ3" s="228"/>
      <c r="NGA3" s="228"/>
      <c r="NGB3" s="228"/>
      <c r="NGC3" s="228"/>
      <c r="NGD3" s="228"/>
      <c r="NGE3" s="228"/>
      <c r="NGF3" s="228"/>
      <c r="NGG3" s="228"/>
      <c r="NGH3" s="228"/>
      <c r="NGI3" s="228"/>
      <c r="NGJ3" s="228"/>
      <c r="NGK3" s="228"/>
      <c r="NGL3" s="228"/>
      <c r="NGM3" s="228"/>
      <c r="NGN3" s="228"/>
      <c r="NGO3" s="228"/>
      <c r="NGP3" s="228"/>
      <c r="NGQ3" s="228"/>
      <c r="NGR3" s="228"/>
      <c r="NGS3" s="228"/>
      <c r="NGT3" s="228"/>
      <c r="NGU3" s="228"/>
      <c r="NGV3" s="228"/>
      <c r="NGW3" s="228"/>
      <c r="NGX3" s="228"/>
      <c r="NGY3" s="228"/>
      <c r="NGZ3" s="228"/>
      <c r="NHA3" s="228"/>
      <c r="NHB3" s="228"/>
      <c r="NHC3" s="228"/>
      <c r="NHD3" s="228"/>
      <c r="NHE3" s="228"/>
      <c r="NHF3" s="228"/>
      <c r="NHG3" s="228"/>
      <c r="NHH3" s="228"/>
      <c r="NHI3" s="228"/>
      <c r="NHJ3" s="228"/>
      <c r="NHK3" s="228"/>
      <c r="NHL3" s="228"/>
      <c r="NHM3" s="228"/>
      <c r="NHN3" s="228"/>
      <c r="NHO3" s="228"/>
      <c r="NHP3" s="228"/>
      <c r="NHQ3" s="228"/>
      <c r="NHR3" s="228"/>
      <c r="NHS3" s="228"/>
      <c r="NHT3" s="228"/>
      <c r="NHU3" s="228"/>
      <c r="NHV3" s="228"/>
      <c r="NHW3" s="228"/>
      <c r="NHX3" s="228"/>
      <c r="NHY3" s="228"/>
      <c r="NHZ3" s="228"/>
      <c r="NIA3" s="228"/>
      <c r="NIB3" s="228"/>
      <c r="NIC3" s="228"/>
      <c r="NID3" s="228"/>
      <c r="NIE3" s="228"/>
      <c r="NIF3" s="228"/>
      <c r="NIG3" s="228"/>
      <c r="NIH3" s="228"/>
      <c r="NII3" s="228"/>
      <c r="NIJ3" s="228"/>
      <c r="NIK3" s="228"/>
      <c r="NIL3" s="228"/>
      <c r="NIM3" s="228"/>
      <c r="NIN3" s="228"/>
      <c r="NIO3" s="228"/>
      <c r="NIP3" s="228"/>
      <c r="NIQ3" s="228"/>
      <c r="NIR3" s="228"/>
      <c r="NIS3" s="228"/>
      <c r="NIT3" s="228"/>
      <c r="NIU3" s="228"/>
      <c r="NIV3" s="228"/>
      <c r="NIW3" s="228"/>
      <c r="NIX3" s="228"/>
      <c r="NIY3" s="228"/>
      <c r="NIZ3" s="228"/>
      <c r="NJA3" s="228"/>
      <c r="NJB3" s="228"/>
      <c r="NJC3" s="228"/>
      <c r="NJD3" s="228"/>
      <c r="NJE3" s="228"/>
      <c r="NJF3" s="228"/>
      <c r="NJG3" s="228"/>
      <c r="NJH3" s="228"/>
      <c r="NJI3" s="228"/>
      <c r="NJJ3" s="228"/>
      <c r="NJK3" s="228"/>
      <c r="NJL3" s="228"/>
      <c r="NJM3" s="228"/>
      <c r="NJN3" s="228"/>
      <c r="NJO3" s="228"/>
      <c r="NJP3" s="228"/>
      <c r="NJQ3" s="228"/>
      <c r="NJR3" s="228"/>
      <c r="NJS3" s="228"/>
      <c r="NJT3" s="228"/>
      <c r="NJU3" s="228"/>
      <c r="NJV3" s="228"/>
      <c r="NJW3" s="228"/>
      <c r="NJX3" s="228"/>
      <c r="NJY3" s="228"/>
      <c r="NJZ3" s="228"/>
      <c r="NKA3" s="228"/>
      <c r="NKB3" s="228"/>
      <c r="NKC3" s="228"/>
      <c r="NKD3" s="228"/>
      <c r="NKE3" s="228"/>
      <c r="NKF3" s="228"/>
      <c r="NKG3" s="228"/>
      <c r="NKH3" s="228"/>
      <c r="NKI3" s="228"/>
      <c r="NKJ3" s="228"/>
      <c r="NKK3" s="228"/>
      <c r="NKL3" s="228"/>
      <c r="NKM3" s="228"/>
      <c r="NKN3" s="228"/>
      <c r="NKO3" s="228"/>
      <c r="NKP3" s="228"/>
      <c r="NKQ3" s="228"/>
      <c r="NKR3" s="228"/>
      <c r="NKS3" s="228"/>
      <c r="NKT3" s="228"/>
      <c r="NKU3" s="228"/>
      <c r="NKV3" s="228"/>
      <c r="NKW3" s="228"/>
      <c r="NKX3" s="228"/>
      <c r="NKY3" s="228"/>
      <c r="NKZ3" s="228"/>
      <c r="NLA3" s="228"/>
      <c r="NLB3" s="228"/>
      <c r="NLC3" s="228"/>
      <c r="NLD3" s="228"/>
      <c r="NLE3" s="228"/>
      <c r="NLF3" s="228"/>
      <c r="NLG3" s="228"/>
      <c r="NLH3" s="228"/>
      <c r="NLI3" s="228"/>
      <c r="NLJ3" s="228"/>
      <c r="NLK3" s="228"/>
      <c r="NLL3" s="228"/>
      <c r="NLM3" s="228"/>
      <c r="NLN3" s="228"/>
      <c r="NLO3" s="228"/>
      <c r="NLP3" s="228"/>
      <c r="NLQ3" s="228"/>
      <c r="NLR3" s="228"/>
      <c r="NLS3" s="228"/>
      <c r="NLT3" s="228"/>
      <c r="NLU3" s="228"/>
      <c r="NLV3" s="228"/>
      <c r="NLW3" s="228"/>
      <c r="NLX3" s="228"/>
      <c r="NLY3" s="228"/>
      <c r="NLZ3" s="228"/>
      <c r="NMA3" s="228"/>
      <c r="NMB3" s="228"/>
      <c r="NMC3" s="228"/>
      <c r="NMD3" s="228"/>
      <c r="NME3" s="228"/>
      <c r="NMF3" s="228"/>
      <c r="NMG3" s="228"/>
      <c r="NMH3" s="228"/>
      <c r="NMI3" s="228"/>
      <c r="NMJ3" s="228"/>
      <c r="NMK3" s="228"/>
      <c r="NML3" s="228"/>
      <c r="NMM3" s="228"/>
      <c r="NMN3" s="228"/>
      <c r="NMO3" s="228"/>
      <c r="NMP3" s="228"/>
      <c r="NMQ3" s="228"/>
      <c r="NMR3" s="228"/>
      <c r="NMS3" s="228"/>
      <c r="NMT3" s="228"/>
      <c r="NMU3" s="228"/>
      <c r="NMV3" s="228"/>
      <c r="NMW3" s="228"/>
      <c r="NMX3" s="228"/>
      <c r="NMY3" s="228"/>
      <c r="NMZ3" s="228"/>
      <c r="NNA3" s="228"/>
      <c r="NNB3" s="228"/>
      <c r="NNC3" s="228"/>
      <c r="NND3" s="228"/>
      <c r="NNE3" s="228"/>
      <c r="NNF3" s="228"/>
      <c r="NNG3" s="228"/>
      <c r="NNH3" s="228"/>
      <c r="NNI3" s="228"/>
      <c r="NNJ3" s="228"/>
      <c r="NNK3" s="228"/>
      <c r="NNL3" s="228"/>
      <c r="NNM3" s="228"/>
      <c r="NNN3" s="228"/>
      <c r="NNO3" s="228"/>
      <c r="NNP3" s="228"/>
      <c r="NNQ3" s="228"/>
      <c r="NNR3" s="228"/>
      <c r="NNS3" s="228"/>
      <c r="NNT3" s="228"/>
      <c r="NNU3" s="228"/>
      <c r="NNV3" s="228"/>
      <c r="NNW3" s="228"/>
      <c r="NNX3" s="228"/>
      <c r="NNY3" s="228"/>
      <c r="NNZ3" s="228"/>
      <c r="NOA3" s="228"/>
      <c r="NOB3" s="228"/>
      <c r="NOC3" s="228"/>
      <c r="NOD3" s="228"/>
      <c r="NOE3" s="228"/>
      <c r="NOF3" s="228"/>
      <c r="NOG3" s="228"/>
      <c r="NOH3" s="228"/>
      <c r="NOI3" s="228"/>
      <c r="NOJ3" s="228"/>
      <c r="NOK3" s="228"/>
      <c r="NOL3" s="228"/>
      <c r="NOM3" s="228"/>
      <c r="NON3" s="228"/>
      <c r="NOO3" s="228"/>
      <c r="NOP3" s="228"/>
      <c r="NOQ3" s="228"/>
      <c r="NOR3" s="228"/>
      <c r="NOS3" s="228"/>
      <c r="NOT3" s="228"/>
      <c r="NOU3" s="228"/>
      <c r="NOV3" s="228"/>
      <c r="NOW3" s="228"/>
      <c r="NOX3" s="228"/>
      <c r="NOY3" s="228"/>
      <c r="NOZ3" s="228"/>
      <c r="NPA3" s="228"/>
      <c r="NPB3" s="228"/>
      <c r="NPC3" s="228"/>
      <c r="NPD3" s="228"/>
      <c r="NPE3" s="228"/>
      <c r="NPF3" s="228"/>
      <c r="NPG3" s="228"/>
      <c r="NPH3" s="228"/>
      <c r="NPI3" s="228"/>
      <c r="NPJ3" s="228"/>
      <c r="NPK3" s="228"/>
      <c r="NPL3" s="228"/>
      <c r="NPM3" s="228"/>
      <c r="NPN3" s="228"/>
      <c r="NPO3" s="228"/>
      <c r="NPP3" s="228"/>
      <c r="NPQ3" s="228"/>
      <c r="NPR3" s="228"/>
      <c r="NPS3" s="228"/>
      <c r="NPT3" s="228"/>
      <c r="NPU3" s="228"/>
      <c r="NPV3" s="228"/>
      <c r="NPW3" s="228"/>
      <c r="NPX3" s="228"/>
      <c r="NPY3" s="228"/>
      <c r="NPZ3" s="228"/>
      <c r="NQA3" s="228"/>
      <c r="NQB3" s="228"/>
      <c r="NQC3" s="228"/>
      <c r="NQD3" s="228"/>
      <c r="NQE3" s="228"/>
      <c r="NQF3" s="228"/>
      <c r="NQG3" s="228"/>
      <c r="NQH3" s="228"/>
      <c r="NQI3" s="228"/>
      <c r="NQJ3" s="228"/>
      <c r="NQK3" s="228"/>
      <c r="NQL3" s="228"/>
      <c r="NQM3" s="228"/>
      <c r="NQN3" s="228"/>
      <c r="NQO3" s="228"/>
      <c r="NQP3" s="228"/>
      <c r="NQQ3" s="228"/>
      <c r="NQR3" s="228"/>
      <c r="NQS3" s="228"/>
      <c r="NQT3" s="228"/>
      <c r="NQU3" s="228"/>
      <c r="NQV3" s="228"/>
      <c r="NQW3" s="228"/>
      <c r="NQX3" s="228"/>
      <c r="NQY3" s="228"/>
      <c r="NQZ3" s="228"/>
      <c r="NRA3" s="228"/>
      <c r="NRB3" s="228"/>
      <c r="NRC3" s="228"/>
      <c r="NRD3" s="228"/>
      <c r="NRE3" s="228"/>
      <c r="NRF3" s="228"/>
      <c r="NRG3" s="228"/>
      <c r="NRH3" s="228"/>
      <c r="NRI3" s="228"/>
      <c r="NRJ3" s="228"/>
      <c r="NRK3" s="228"/>
      <c r="NRL3" s="228"/>
      <c r="NRM3" s="228"/>
      <c r="NRN3" s="228"/>
      <c r="NRO3" s="228"/>
      <c r="NRP3" s="228"/>
      <c r="NRQ3" s="228"/>
      <c r="NRR3" s="228"/>
      <c r="NRS3" s="228"/>
      <c r="NRT3" s="228"/>
      <c r="NRU3" s="228"/>
      <c r="NRV3" s="228"/>
      <c r="NRW3" s="228"/>
      <c r="NRX3" s="228"/>
      <c r="NRY3" s="228"/>
      <c r="NRZ3" s="228"/>
      <c r="NSA3" s="228"/>
      <c r="NSB3" s="228"/>
      <c r="NSC3" s="228"/>
      <c r="NSD3" s="228"/>
      <c r="NSE3" s="228"/>
      <c r="NSF3" s="228"/>
      <c r="NSG3" s="228"/>
      <c r="NSH3" s="228"/>
      <c r="NSI3" s="228"/>
      <c r="NSJ3" s="228"/>
      <c r="NSK3" s="228"/>
      <c r="NSL3" s="228"/>
      <c r="NSM3" s="228"/>
      <c r="NSN3" s="228"/>
      <c r="NSO3" s="228"/>
      <c r="NSP3" s="228"/>
      <c r="NSQ3" s="228"/>
      <c r="NSR3" s="228"/>
      <c r="NSS3" s="228"/>
      <c r="NST3" s="228"/>
      <c r="NSU3" s="228"/>
      <c r="NSV3" s="228"/>
      <c r="NSW3" s="228"/>
      <c r="NSX3" s="228"/>
      <c r="NSY3" s="228"/>
      <c r="NSZ3" s="228"/>
      <c r="NTA3" s="228"/>
      <c r="NTB3" s="228"/>
      <c r="NTC3" s="228"/>
      <c r="NTD3" s="228"/>
      <c r="NTE3" s="228"/>
      <c r="NTF3" s="228"/>
      <c r="NTG3" s="228"/>
      <c r="NTH3" s="228"/>
      <c r="NTI3" s="228"/>
      <c r="NTJ3" s="228"/>
      <c r="NTK3" s="228"/>
      <c r="NTL3" s="228"/>
      <c r="NTM3" s="228"/>
      <c r="NTN3" s="228"/>
      <c r="NTO3" s="228"/>
      <c r="NTP3" s="228"/>
      <c r="NTQ3" s="228"/>
      <c r="NTR3" s="228"/>
      <c r="NTS3" s="228"/>
      <c r="NTT3" s="228"/>
      <c r="NTU3" s="228"/>
      <c r="NTV3" s="228"/>
      <c r="NTW3" s="228"/>
      <c r="NTX3" s="228"/>
      <c r="NTY3" s="228"/>
      <c r="NTZ3" s="228"/>
      <c r="NUA3" s="228"/>
      <c r="NUB3" s="228"/>
      <c r="NUC3" s="228"/>
      <c r="NUD3" s="228"/>
      <c r="NUE3" s="228"/>
      <c r="NUF3" s="228"/>
      <c r="NUG3" s="228"/>
      <c r="NUH3" s="228"/>
      <c r="NUI3" s="228"/>
      <c r="NUJ3" s="228"/>
      <c r="NUK3" s="228"/>
      <c r="NUL3" s="228"/>
      <c r="NUM3" s="228"/>
      <c r="NUN3" s="228"/>
      <c r="NUO3" s="228"/>
      <c r="NUP3" s="228"/>
      <c r="NUQ3" s="228"/>
      <c r="NUR3" s="228"/>
      <c r="NUS3" s="228"/>
      <c r="NUT3" s="228"/>
      <c r="NUU3" s="228"/>
      <c r="NUV3" s="228"/>
      <c r="NUW3" s="228"/>
      <c r="NUX3" s="228"/>
      <c r="NUY3" s="228"/>
      <c r="NUZ3" s="228"/>
      <c r="NVA3" s="228"/>
      <c r="NVB3" s="228"/>
      <c r="NVC3" s="228"/>
      <c r="NVD3" s="228"/>
      <c r="NVE3" s="228"/>
      <c r="NVF3" s="228"/>
      <c r="NVG3" s="228"/>
      <c r="NVH3" s="228"/>
      <c r="NVI3" s="228"/>
      <c r="NVJ3" s="228"/>
      <c r="NVK3" s="228"/>
      <c r="NVL3" s="228"/>
      <c r="NVM3" s="228"/>
      <c r="NVN3" s="228"/>
      <c r="NVO3" s="228"/>
      <c r="NVP3" s="228"/>
      <c r="NVQ3" s="228"/>
      <c r="NVR3" s="228"/>
      <c r="NVS3" s="228"/>
      <c r="NVT3" s="228"/>
      <c r="NVU3" s="228"/>
      <c r="NVV3" s="228"/>
      <c r="NVW3" s="228"/>
      <c r="NVX3" s="228"/>
      <c r="NVY3" s="228"/>
      <c r="NVZ3" s="228"/>
      <c r="NWA3" s="228"/>
      <c r="NWB3" s="228"/>
      <c r="NWC3" s="228"/>
      <c r="NWD3" s="228"/>
      <c r="NWE3" s="228"/>
      <c r="NWF3" s="228"/>
      <c r="NWG3" s="228"/>
      <c r="NWH3" s="228"/>
      <c r="NWI3" s="228"/>
      <c r="NWJ3" s="228"/>
      <c r="NWK3" s="228"/>
      <c r="NWL3" s="228"/>
      <c r="NWM3" s="228"/>
      <c r="NWN3" s="228"/>
      <c r="NWO3" s="228"/>
      <c r="NWP3" s="228"/>
      <c r="NWQ3" s="228"/>
      <c r="NWR3" s="228"/>
      <c r="NWS3" s="228"/>
      <c r="NWT3" s="228"/>
      <c r="NWU3" s="228"/>
      <c r="NWV3" s="228"/>
      <c r="NWW3" s="228"/>
      <c r="NWX3" s="228"/>
      <c r="NWY3" s="228"/>
      <c r="NWZ3" s="228"/>
      <c r="NXA3" s="228"/>
      <c r="NXB3" s="228"/>
      <c r="NXC3" s="228"/>
      <c r="NXD3" s="228"/>
      <c r="NXE3" s="228"/>
      <c r="NXF3" s="228"/>
      <c r="NXG3" s="228"/>
      <c r="NXH3" s="228"/>
      <c r="NXI3" s="228"/>
      <c r="NXJ3" s="228"/>
      <c r="NXK3" s="228"/>
      <c r="NXL3" s="228"/>
      <c r="NXM3" s="228"/>
      <c r="NXN3" s="228"/>
      <c r="NXO3" s="228"/>
      <c r="NXP3" s="228"/>
      <c r="NXQ3" s="228"/>
      <c r="NXR3" s="228"/>
      <c r="NXS3" s="228"/>
      <c r="NXT3" s="228"/>
      <c r="NXU3" s="228"/>
      <c r="NXV3" s="228"/>
      <c r="NXW3" s="228"/>
      <c r="NXX3" s="228"/>
      <c r="NXY3" s="228"/>
      <c r="NXZ3" s="228"/>
      <c r="NYA3" s="228"/>
      <c r="NYB3" s="228"/>
      <c r="NYC3" s="228"/>
      <c r="NYD3" s="228"/>
      <c r="NYE3" s="228"/>
      <c r="NYF3" s="228"/>
      <c r="NYG3" s="228"/>
      <c r="NYH3" s="228"/>
      <c r="NYI3" s="228"/>
      <c r="NYJ3" s="228"/>
      <c r="NYK3" s="228"/>
      <c r="NYL3" s="228"/>
      <c r="NYM3" s="228"/>
      <c r="NYN3" s="228"/>
      <c r="NYO3" s="228"/>
      <c r="NYP3" s="228"/>
      <c r="NYQ3" s="228"/>
      <c r="NYR3" s="228"/>
      <c r="NYS3" s="228"/>
      <c r="NYT3" s="228"/>
      <c r="NYU3" s="228"/>
      <c r="NYV3" s="228"/>
      <c r="NYW3" s="228"/>
      <c r="NYX3" s="228"/>
      <c r="NYY3" s="228"/>
      <c r="NYZ3" s="228"/>
      <c r="NZA3" s="228"/>
      <c r="NZB3" s="228"/>
      <c r="NZC3" s="228"/>
      <c r="NZD3" s="228"/>
      <c r="NZE3" s="228"/>
      <c r="NZF3" s="228"/>
      <c r="NZG3" s="228"/>
      <c r="NZH3" s="228"/>
      <c r="NZI3" s="228"/>
      <c r="NZJ3" s="228"/>
      <c r="NZK3" s="228"/>
      <c r="NZL3" s="228"/>
      <c r="NZM3" s="228"/>
      <c r="NZN3" s="228"/>
      <c r="NZO3" s="228"/>
      <c r="NZP3" s="228"/>
      <c r="NZQ3" s="228"/>
      <c r="NZR3" s="228"/>
      <c r="NZS3" s="228"/>
      <c r="NZT3" s="228"/>
      <c r="NZU3" s="228"/>
      <c r="NZV3" s="228"/>
      <c r="NZW3" s="228"/>
      <c r="NZX3" s="228"/>
      <c r="NZY3" s="228"/>
      <c r="NZZ3" s="228"/>
      <c r="OAA3" s="228"/>
      <c r="OAB3" s="228"/>
      <c r="OAC3" s="228"/>
      <c r="OAD3" s="228"/>
      <c r="OAE3" s="228"/>
      <c r="OAF3" s="228"/>
      <c r="OAG3" s="228"/>
      <c r="OAH3" s="228"/>
      <c r="OAI3" s="228"/>
      <c r="OAJ3" s="228"/>
      <c r="OAK3" s="228"/>
      <c r="OAL3" s="228"/>
      <c r="OAM3" s="228"/>
      <c r="OAN3" s="228"/>
      <c r="OAO3" s="228"/>
      <c r="OAP3" s="228"/>
      <c r="OAQ3" s="228"/>
      <c r="OAR3" s="228"/>
      <c r="OAS3" s="228"/>
      <c r="OAT3" s="228"/>
      <c r="OAU3" s="228"/>
      <c r="OAV3" s="228"/>
      <c r="OAW3" s="228"/>
      <c r="OAX3" s="228"/>
      <c r="OAY3" s="228"/>
      <c r="OAZ3" s="228"/>
      <c r="OBA3" s="228"/>
      <c r="OBB3" s="228"/>
      <c r="OBC3" s="228"/>
      <c r="OBD3" s="228"/>
      <c r="OBE3" s="228"/>
      <c r="OBF3" s="228"/>
      <c r="OBG3" s="228"/>
      <c r="OBH3" s="228"/>
      <c r="OBI3" s="228"/>
      <c r="OBJ3" s="228"/>
      <c r="OBK3" s="228"/>
      <c r="OBL3" s="228"/>
      <c r="OBM3" s="228"/>
      <c r="OBN3" s="228"/>
      <c r="OBO3" s="228"/>
      <c r="OBP3" s="228"/>
      <c r="OBQ3" s="228"/>
      <c r="OBR3" s="228"/>
      <c r="OBS3" s="228"/>
      <c r="OBT3" s="228"/>
      <c r="OBU3" s="228"/>
      <c r="OBV3" s="228"/>
      <c r="OBW3" s="228"/>
      <c r="OBX3" s="228"/>
      <c r="OBY3" s="228"/>
      <c r="OBZ3" s="228"/>
      <c r="OCA3" s="228"/>
      <c r="OCB3" s="228"/>
      <c r="OCC3" s="228"/>
      <c r="OCD3" s="228"/>
      <c r="OCE3" s="228"/>
      <c r="OCF3" s="228"/>
      <c r="OCG3" s="228"/>
      <c r="OCH3" s="228"/>
      <c r="OCI3" s="228"/>
      <c r="OCJ3" s="228"/>
      <c r="OCK3" s="228"/>
      <c r="OCL3" s="228"/>
      <c r="OCM3" s="228"/>
      <c r="OCN3" s="228"/>
      <c r="OCO3" s="228"/>
      <c r="OCP3" s="228"/>
      <c r="OCQ3" s="228"/>
      <c r="OCR3" s="228"/>
      <c r="OCS3" s="228"/>
      <c r="OCT3" s="228"/>
      <c r="OCU3" s="228"/>
      <c r="OCV3" s="228"/>
      <c r="OCW3" s="228"/>
      <c r="OCX3" s="228"/>
      <c r="OCY3" s="228"/>
      <c r="OCZ3" s="228"/>
      <c r="ODA3" s="228"/>
      <c r="ODB3" s="228"/>
      <c r="ODC3" s="228"/>
      <c r="ODD3" s="228"/>
      <c r="ODE3" s="228"/>
      <c r="ODF3" s="228"/>
      <c r="ODG3" s="228"/>
      <c r="ODH3" s="228"/>
      <c r="ODI3" s="228"/>
      <c r="ODJ3" s="228"/>
      <c r="ODK3" s="228"/>
      <c r="ODL3" s="228"/>
      <c r="ODM3" s="228"/>
      <c r="ODN3" s="228"/>
      <c r="ODO3" s="228"/>
      <c r="ODP3" s="228"/>
      <c r="ODQ3" s="228"/>
      <c r="ODR3" s="228"/>
      <c r="ODS3" s="228"/>
      <c r="ODT3" s="228"/>
      <c r="ODU3" s="228"/>
      <c r="ODV3" s="228"/>
      <c r="ODW3" s="228"/>
      <c r="ODX3" s="228"/>
      <c r="ODY3" s="228"/>
      <c r="ODZ3" s="228"/>
      <c r="OEA3" s="228"/>
      <c r="OEB3" s="228"/>
      <c r="OEC3" s="228"/>
      <c r="OED3" s="228"/>
      <c r="OEE3" s="228"/>
      <c r="OEF3" s="228"/>
      <c r="OEG3" s="228"/>
      <c r="OEH3" s="228"/>
      <c r="OEI3" s="228"/>
      <c r="OEJ3" s="228"/>
      <c r="OEK3" s="228"/>
      <c r="OEL3" s="228"/>
      <c r="OEM3" s="228"/>
      <c r="OEN3" s="228"/>
      <c r="OEO3" s="228"/>
      <c r="OEP3" s="228"/>
      <c r="OEQ3" s="228"/>
      <c r="OER3" s="228"/>
      <c r="OES3" s="228"/>
      <c r="OET3" s="228"/>
      <c r="OEU3" s="228"/>
      <c r="OEV3" s="228"/>
      <c r="OEW3" s="228"/>
      <c r="OEX3" s="228"/>
      <c r="OEY3" s="228"/>
      <c r="OEZ3" s="228"/>
      <c r="OFA3" s="228"/>
      <c r="OFB3" s="228"/>
      <c r="OFC3" s="228"/>
      <c r="OFD3" s="228"/>
      <c r="OFE3" s="228"/>
      <c r="OFF3" s="228"/>
      <c r="OFG3" s="228"/>
      <c r="OFH3" s="228"/>
      <c r="OFI3" s="228"/>
      <c r="OFJ3" s="228"/>
      <c r="OFK3" s="228"/>
      <c r="OFL3" s="228"/>
      <c r="OFM3" s="228"/>
      <c r="OFN3" s="228"/>
      <c r="OFO3" s="228"/>
      <c r="OFP3" s="228"/>
      <c r="OFQ3" s="228"/>
      <c r="OFR3" s="228"/>
      <c r="OFS3" s="228"/>
      <c r="OFT3" s="228"/>
      <c r="OFU3" s="228"/>
      <c r="OFV3" s="228"/>
      <c r="OFW3" s="228"/>
      <c r="OFX3" s="228"/>
      <c r="OFY3" s="228"/>
      <c r="OFZ3" s="228"/>
      <c r="OGA3" s="228"/>
      <c r="OGB3" s="228"/>
      <c r="OGC3" s="228"/>
      <c r="OGD3" s="228"/>
      <c r="OGE3" s="228"/>
      <c r="OGF3" s="228"/>
      <c r="OGG3" s="228"/>
      <c r="OGH3" s="228"/>
      <c r="OGI3" s="228"/>
      <c r="OGJ3" s="228"/>
      <c r="OGK3" s="228"/>
      <c r="OGL3" s="228"/>
      <c r="OGM3" s="228"/>
      <c r="OGN3" s="228"/>
      <c r="OGO3" s="228"/>
      <c r="OGP3" s="228"/>
      <c r="OGQ3" s="228"/>
      <c r="OGR3" s="228"/>
      <c r="OGS3" s="228"/>
      <c r="OGT3" s="228"/>
      <c r="OGU3" s="228"/>
      <c r="OGV3" s="228"/>
      <c r="OGW3" s="228"/>
      <c r="OGX3" s="228"/>
      <c r="OGY3" s="228"/>
      <c r="OGZ3" s="228"/>
      <c r="OHA3" s="228"/>
      <c r="OHB3" s="228"/>
      <c r="OHC3" s="228"/>
      <c r="OHD3" s="228"/>
      <c r="OHE3" s="228"/>
      <c r="OHF3" s="228"/>
      <c r="OHG3" s="228"/>
      <c r="OHH3" s="228"/>
      <c r="OHI3" s="228"/>
      <c r="OHJ3" s="228"/>
      <c r="OHK3" s="228"/>
      <c r="OHL3" s="228"/>
      <c r="OHM3" s="228"/>
      <c r="OHN3" s="228"/>
      <c r="OHO3" s="228"/>
      <c r="OHP3" s="228"/>
      <c r="OHQ3" s="228"/>
      <c r="OHR3" s="228"/>
      <c r="OHS3" s="228"/>
      <c r="OHT3" s="228"/>
      <c r="OHU3" s="228"/>
      <c r="OHV3" s="228"/>
      <c r="OHW3" s="228"/>
      <c r="OHX3" s="228"/>
      <c r="OHY3" s="228"/>
      <c r="OHZ3" s="228"/>
      <c r="OIA3" s="228"/>
      <c r="OIB3" s="228"/>
      <c r="OIC3" s="228"/>
      <c r="OID3" s="228"/>
      <c r="OIE3" s="228"/>
      <c r="OIF3" s="228"/>
      <c r="OIG3" s="228"/>
      <c r="OIH3" s="228"/>
      <c r="OII3" s="228"/>
      <c r="OIJ3" s="228"/>
      <c r="OIK3" s="228"/>
      <c r="OIL3" s="228"/>
      <c r="OIM3" s="228"/>
      <c r="OIN3" s="228"/>
      <c r="OIO3" s="228"/>
      <c r="OIP3" s="228"/>
      <c r="OIQ3" s="228"/>
      <c r="OIR3" s="228"/>
      <c r="OIS3" s="228"/>
      <c r="OIT3" s="228"/>
      <c r="OIU3" s="228"/>
      <c r="OIV3" s="228"/>
      <c r="OIW3" s="228"/>
      <c r="OIX3" s="228"/>
      <c r="OIY3" s="228"/>
      <c r="OIZ3" s="228"/>
      <c r="OJA3" s="228"/>
      <c r="OJB3" s="228"/>
      <c r="OJC3" s="228"/>
      <c r="OJD3" s="228"/>
      <c r="OJE3" s="228"/>
      <c r="OJF3" s="228"/>
      <c r="OJG3" s="228"/>
      <c r="OJH3" s="228"/>
      <c r="OJI3" s="228"/>
      <c r="OJJ3" s="228"/>
      <c r="OJK3" s="228"/>
      <c r="OJL3" s="228"/>
      <c r="OJM3" s="228"/>
      <c r="OJN3" s="228"/>
      <c r="OJO3" s="228"/>
      <c r="OJP3" s="228"/>
      <c r="OJQ3" s="228"/>
      <c r="OJR3" s="228"/>
      <c r="OJS3" s="228"/>
      <c r="OJT3" s="228"/>
      <c r="OJU3" s="228"/>
      <c r="OJV3" s="228"/>
      <c r="OJW3" s="228"/>
      <c r="OJX3" s="228"/>
      <c r="OJY3" s="228"/>
      <c r="OJZ3" s="228"/>
      <c r="OKA3" s="228"/>
      <c r="OKB3" s="228"/>
      <c r="OKC3" s="228"/>
      <c r="OKD3" s="228"/>
      <c r="OKE3" s="228"/>
      <c r="OKF3" s="228"/>
      <c r="OKG3" s="228"/>
      <c r="OKH3" s="228"/>
      <c r="OKI3" s="228"/>
      <c r="OKJ3" s="228"/>
      <c r="OKK3" s="228"/>
      <c r="OKL3" s="228"/>
      <c r="OKM3" s="228"/>
      <c r="OKN3" s="228"/>
      <c r="OKO3" s="228"/>
      <c r="OKP3" s="228"/>
      <c r="OKQ3" s="228"/>
      <c r="OKR3" s="228"/>
      <c r="OKS3" s="228"/>
      <c r="OKT3" s="228"/>
      <c r="OKU3" s="228"/>
      <c r="OKV3" s="228"/>
      <c r="OKW3" s="228"/>
      <c r="OKX3" s="228"/>
      <c r="OKY3" s="228"/>
      <c r="OKZ3" s="228"/>
      <c r="OLA3" s="228"/>
      <c r="OLB3" s="228"/>
      <c r="OLC3" s="228"/>
      <c r="OLD3" s="228"/>
      <c r="OLE3" s="228"/>
      <c r="OLF3" s="228"/>
      <c r="OLG3" s="228"/>
      <c r="OLH3" s="228"/>
      <c r="OLI3" s="228"/>
      <c r="OLJ3" s="228"/>
      <c r="OLK3" s="228"/>
      <c r="OLL3" s="228"/>
      <c r="OLM3" s="228"/>
      <c r="OLN3" s="228"/>
      <c r="OLO3" s="228"/>
      <c r="OLP3" s="228"/>
      <c r="OLQ3" s="228"/>
      <c r="OLR3" s="228"/>
      <c r="OLS3" s="228"/>
      <c r="OLT3" s="228"/>
      <c r="OLU3" s="228"/>
      <c r="OLV3" s="228"/>
      <c r="OLW3" s="228"/>
      <c r="OLX3" s="228"/>
      <c r="OLY3" s="228"/>
      <c r="OLZ3" s="228"/>
      <c r="OMA3" s="228"/>
      <c r="OMB3" s="228"/>
      <c r="OMC3" s="228"/>
      <c r="OMD3" s="228"/>
      <c r="OME3" s="228"/>
      <c r="OMF3" s="228"/>
      <c r="OMG3" s="228"/>
      <c r="OMH3" s="228"/>
      <c r="OMI3" s="228"/>
      <c r="OMJ3" s="228"/>
      <c r="OMK3" s="228"/>
      <c r="OML3" s="228"/>
      <c r="OMM3" s="228"/>
      <c r="OMN3" s="228"/>
      <c r="OMO3" s="228"/>
      <c r="OMP3" s="228"/>
      <c r="OMQ3" s="228"/>
      <c r="OMR3" s="228"/>
      <c r="OMS3" s="228"/>
      <c r="OMT3" s="228"/>
      <c r="OMU3" s="228"/>
      <c r="OMV3" s="228"/>
      <c r="OMW3" s="228"/>
      <c r="OMX3" s="228"/>
      <c r="OMY3" s="228"/>
      <c r="OMZ3" s="228"/>
      <c r="ONA3" s="228"/>
      <c r="ONB3" s="228"/>
      <c r="ONC3" s="228"/>
      <c r="OND3" s="228"/>
      <c r="ONE3" s="228"/>
      <c r="ONF3" s="228"/>
      <c r="ONG3" s="228"/>
      <c r="ONH3" s="228"/>
      <c r="ONI3" s="228"/>
      <c r="ONJ3" s="228"/>
      <c r="ONK3" s="228"/>
      <c r="ONL3" s="228"/>
      <c r="ONM3" s="228"/>
      <c r="ONN3" s="228"/>
      <c r="ONO3" s="228"/>
      <c r="ONP3" s="228"/>
      <c r="ONQ3" s="228"/>
      <c r="ONR3" s="228"/>
      <c r="ONS3" s="228"/>
      <c r="ONT3" s="228"/>
      <c r="ONU3" s="228"/>
      <c r="ONV3" s="228"/>
      <c r="ONW3" s="228"/>
      <c r="ONX3" s="228"/>
      <c r="ONY3" s="228"/>
      <c r="ONZ3" s="228"/>
      <c r="OOA3" s="228"/>
      <c r="OOB3" s="228"/>
      <c r="OOC3" s="228"/>
      <c r="OOD3" s="228"/>
      <c r="OOE3" s="228"/>
      <c r="OOF3" s="228"/>
      <c r="OOG3" s="228"/>
      <c r="OOH3" s="228"/>
      <c r="OOI3" s="228"/>
      <c r="OOJ3" s="228"/>
      <c r="OOK3" s="228"/>
      <c r="OOL3" s="228"/>
      <c r="OOM3" s="228"/>
      <c r="OON3" s="228"/>
      <c r="OOO3" s="228"/>
      <c r="OOP3" s="228"/>
      <c r="OOQ3" s="228"/>
      <c r="OOR3" s="228"/>
      <c r="OOS3" s="228"/>
      <c r="OOT3" s="228"/>
      <c r="OOU3" s="228"/>
      <c r="OOV3" s="228"/>
      <c r="OOW3" s="228"/>
      <c r="OOX3" s="228"/>
      <c r="OOY3" s="228"/>
      <c r="OOZ3" s="228"/>
      <c r="OPA3" s="228"/>
      <c r="OPB3" s="228"/>
      <c r="OPC3" s="228"/>
      <c r="OPD3" s="228"/>
      <c r="OPE3" s="228"/>
      <c r="OPF3" s="228"/>
      <c r="OPG3" s="228"/>
      <c r="OPH3" s="228"/>
      <c r="OPI3" s="228"/>
      <c r="OPJ3" s="228"/>
      <c r="OPK3" s="228"/>
      <c r="OPL3" s="228"/>
      <c r="OPM3" s="228"/>
      <c r="OPN3" s="228"/>
      <c r="OPO3" s="228"/>
      <c r="OPP3" s="228"/>
      <c r="OPQ3" s="228"/>
      <c r="OPR3" s="228"/>
      <c r="OPS3" s="228"/>
      <c r="OPT3" s="228"/>
      <c r="OPU3" s="228"/>
      <c r="OPV3" s="228"/>
      <c r="OPW3" s="228"/>
      <c r="OPX3" s="228"/>
      <c r="OPY3" s="228"/>
      <c r="OPZ3" s="228"/>
      <c r="OQA3" s="228"/>
      <c r="OQB3" s="228"/>
      <c r="OQC3" s="228"/>
      <c r="OQD3" s="228"/>
      <c r="OQE3" s="228"/>
      <c r="OQF3" s="228"/>
      <c r="OQG3" s="228"/>
      <c r="OQH3" s="228"/>
      <c r="OQI3" s="228"/>
      <c r="OQJ3" s="228"/>
      <c r="OQK3" s="228"/>
      <c r="OQL3" s="228"/>
      <c r="OQM3" s="228"/>
      <c r="OQN3" s="228"/>
      <c r="OQO3" s="228"/>
      <c r="OQP3" s="228"/>
      <c r="OQQ3" s="228"/>
      <c r="OQR3" s="228"/>
      <c r="OQS3" s="228"/>
      <c r="OQT3" s="228"/>
      <c r="OQU3" s="228"/>
      <c r="OQV3" s="228"/>
      <c r="OQW3" s="228"/>
      <c r="OQX3" s="228"/>
      <c r="OQY3" s="228"/>
      <c r="OQZ3" s="228"/>
      <c r="ORA3" s="228"/>
      <c r="ORB3" s="228"/>
      <c r="ORC3" s="228"/>
      <c r="ORD3" s="228"/>
      <c r="ORE3" s="228"/>
      <c r="ORF3" s="228"/>
      <c r="ORG3" s="228"/>
      <c r="ORH3" s="228"/>
      <c r="ORI3" s="228"/>
      <c r="ORJ3" s="228"/>
      <c r="ORK3" s="228"/>
      <c r="ORL3" s="228"/>
      <c r="ORM3" s="228"/>
      <c r="ORN3" s="228"/>
      <c r="ORO3" s="228"/>
      <c r="ORP3" s="228"/>
      <c r="ORQ3" s="228"/>
      <c r="ORR3" s="228"/>
      <c r="ORS3" s="228"/>
      <c r="ORT3" s="228"/>
      <c r="ORU3" s="228"/>
      <c r="ORV3" s="228"/>
      <c r="ORW3" s="228"/>
      <c r="ORX3" s="228"/>
      <c r="ORY3" s="228"/>
      <c r="ORZ3" s="228"/>
      <c r="OSA3" s="228"/>
      <c r="OSB3" s="228"/>
      <c r="OSC3" s="228"/>
      <c r="OSD3" s="228"/>
      <c r="OSE3" s="228"/>
      <c r="OSF3" s="228"/>
      <c r="OSG3" s="228"/>
      <c r="OSH3" s="228"/>
      <c r="OSI3" s="228"/>
      <c r="OSJ3" s="228"/>
      <c r="OSK3" s="228"/>
      <c r="OSL3" s="228"/>
      <c r="OSM3" s="228"/>
      <c r="OSN3" s="228"/>
      <c r="OSO3" s="228"/>
      <c r="OSP3" s="228"/>
      <c r="OSQ3" s="228"/>
      <c r="OSR3" s="228"/>
      <c r="OSS3" s="228"/>
      <c r="OST3" s="228"/>
      <c r="OSU3" s="228"/>
      <c r="OSV3" s="228"/>
      <c r="OSW3" s="228"/>
      <c r="OSX3" s="228"/>
      <c r="OSY3" s="228"/>
      <c r="OSZ3" s="228"/>
      <c r="OTA3" s="228"/>
      <c r="OTB3" s="228"/>
      <c r="OTC3" s="228"/>
      <c r="OTD3" s="228"/>
      <c r="OTE3" s="228"/>
      <c r="OTF3" s="228"/>
      <c r="OTG3" s="228"/>
      <c r="OTH3" s="228"/>
      <c r="OTI3" s="228"/>
      <c r="OTJ3" s="228"/>
      <c r="OTK3" s="228"/>
      <c r="OTL3" s="228"/>
      <c r="OTM3" s="228"/>
      <c r="OTN3" s="228"/>
      <c r="OTO3" s="228"/>
      <c r="OTP3" s="228"/>
      <c r="OTQ3" s="228"/>
      <c r="OTR3" s="228"/>
      <c r="OTS3" s="228"/>
      <c r="OTT3" s="228"/>
      <c r="OTU3" s="228"/>
      <c r="OTV3" s="228"/>
      <c r="OTW3" s="228"/>
      <c r="OTX3" s="228"/>
      <c r="OTY3" s="228"/>
      <c r="OTZ3" s="228"/>
      <c r="OUA3" s="228"/>
      <c r="OUB3" s="228"/>
      <c r="OUC3" s="228"/>
      <c r="OUD3" s="228"/>
      <c r="OUE3" s="228"/>
      <c r="OUF3" s="228"/>
      <c r="OUG3" s="228"/>
      <c r="OUH3" s="228"/>
      <c r="OUI3" s="228"/>
      <c r="OUJ3" s="228"/>
      <c r="OUK3" s="228"/>
      <c r="OUL3" s="228"/>
      <c r="OUM3" s="228"/>
      <c r="OUN3" s="228"/>
      <c r="OUO3" s="228"/>
      <c r="OUP3" s="228"/>
      <c r="OUQ3" s="228"/>
      <c r="OUR3" s="228"/>
      <c r="OUS3" s="228"/>
      <c r="OUT3" s="228"/>
      <c r="OUU3" s="228"/>
      <c r="OUV3" s="228"/>
      <c r="OUW3" s="228"/>
      <c r="OUX3" s="228"/>
      <c r="OUY3" s="228"/>
      <c r="OUZ3" s="228"/>
      <c r="OVA3" s="228"/>
      <c r="OVB3" s="228"/>
      <c r="OVC3" s="228"/>
      <c r="OVD3" s="228"/>
      <c r="OVE3" s="228"/>
      <c r="OVF3" s="228"/>
      <c r="OVG3" s="228"/>
      <c r="OVH3" s="228"/>
      <c r="OVI3" s="228"/>
      <c r="OVJ3" s="228"/>
      <c r="OVK3" s="228"/>
      <c r="OVL3" s="228"/>
      <c r="OVM3" s="228"/>
      <c r="OVN3" s="228"/>
      <c r="OVO3" s="228"/>
      <c r="OVP3" s="228"/>
      <c r="OVQ3" s="228"/>
      <c r="OVR3" s="228"/>
      <c r="OVS3" s="228"/>
      <c r="OVT3" s="228"/>
      <c r="OVU3" s="228"/>
      <c r="OVV3" s="228"/>
      <c r="OVW3" s="228"/>
      <c r="OVX3" s="228"/>
      <c r="OVY3" s="228"/>
      <c r="OVZ3" s="228"/>
      <c r="OWA3" s="228"/>
      <c r="OWB3" s="228"/>
      <c r="OWC3" s="228"/>
      <c r="OWD3" s="228"/>
      <c r="OWE3" s="228"/>
      <c r="OWF3" s="228"/>
      <c r="OWG3" s="228"/>
      <c r="OWH3" s="228"/>
      <c r="OWI3" s="228"/>
      <c r="OWJ3" s="228"/>
      <c r="OWK3" s="228"/>
      <c r="OWL3" s="228"/>
      <c r="OWM3" s="228"/>
      <c r="OWN3" s="228"/>
      <c r="OWO3" s="228"/>
      <c r="OWP3" s="228"/>
      <c r="OWQ3" s="228"/>
      <c r="OWR3" s="228"/>
      <c r="OWS3" s="228"/>
      <c r="OWT3" s="228"/>
      <c r="OWU3" s="228"/>
      <c r="OWV3" s="228"/>
      <c r="OWW3" s="228"/>
      <c r="OWX3" s="228"/>
      <c r="OWY3" s="228"/>
      <c r="OWZ3" s="228"/>
      <c r="OXA3" s="228"/>
      <c r="OXB3" s="228"/>
      <c r="OXC3" s="228"/>
      <c r="OXD3" s="228"/>
      <c r="OXE3" s="228"/>
      <c r="OXF3" s="228"/>
      <c r="OXG3" s="228"/>
      <c r="OXH3" s="228"/>
      <c r="OXI3" s="228"/>
      <c r="OXJ3" s="228"/>
      <c r="OXK3" s="228"/>
      <c r="OXL3" s="228"/>
      <c r="OXM3" s="228"/>
      <c r="OXN3" s="228"/>
      <c r="OXO3" s="228"/>
      <c r="OXP3" s="228"/>
      <c r="OXQ3" s="228"/>
      <c r="OXR3" s="228"/>
      <c r="OXS3" s="228"/>
      <c r="OXT3" s="228"/>
      <c r="OXU3" s="228"/>
      <c r="OXV3" s="228"/>
      <c r="OXW3" s="228"/>
      <c r="OXX3" s="228"/>
      <c r="OXY3" s="228"/>
      <c r="OXZ3" s="228"/>
      <c r="OYA3" s="228"/>
      <c r="OYB3" s="228"/>
      <c r="OYC3" s="228"/>
      <c r="OYD3" s="228"/>
      <c r="OYE3" s="228"/>
      <c r="OYF3" s="228"/>
      <c r="OYG3" s="228"/>
      <c r="OYH3" s="228"/>
      <c r="OYI3" s="228"/>
      <c r="OYJ3" s="228"/>
      <c r="OYK3" s="228"/>
      <c r="OYL3" s="228"/>
      <c r="OYM3" s="228"/>
      <c r="OYN3" s="228"/>
      <c r="OYO3" s="228"/>
      <c r="OYP3" s="228"/>
      <c r="OYQ3" s="228"/>
      <c r="OYR3" s="228"/>
      <c r="OYS3" s="228"/>
      <c r="OYT3" s="228"/>
      <c r="OYU3" s="228"/>
      <c r="OYV3" s="228"/>
      <c r="OYW3" s="228"/>
      <c r="OYX3" s="228"/>
      <c r="OYY3" s="228"/>
      <c r="OYZ3" s="228"/>
      <c r="OZA3" s="228"/>
      <c r="OZB3" s="228"/>
      <c r="OZC3" s="228"/>
      <c r="OZD3" s="228"/>
      <c r="OZE3" s="228"/>
      <c r="OZF3" s="228"/>
      <c r="OZG3" s="228"/>
      <c r="OZH3" s="228"/>
      <c r="OZI3" s="228"/>
      <c r="OZJ3" s="228"/>
      <c r="OZK3" s="228"/>
      <c r="OZL3" s="228"/>
      <c r="OZM3" s="228"/>
      <c r="OZN3" s="228"/>
      <c r="OZO3" s="228"/>
      <c r="OZP3" s="228"/>
      <c r="OZQ3" s="228"/>
      <c r="OZR3" s="228"/>
      <c r="OZS3" s="228"/>
      <c r="OZT3" s="228"/>
      <c r="OZU3" s="228"/>
      <c r="OZV3" s="228"/>
      <c r="OZW3" s="228"/>
      <c r="OZX3" s="228"/>
      <c r="OZY3" s="228"/>
      <c r="OZZ3" s="228"/>
      <c r="PAA3" s="228"/>
      <c r="PAB3" s="228"/>
      <c r="PAC3" s="228"/>
      <c r="PAD3" s="228"/>
      <c r="PAE3" s="228"/>
      <c r="PAF3" s="228"/>
      <c r="PAG3" s="228"/>
      <c r="PAH3" s="228"/>
      <c r="PAI3" s="228"/>
      <c r="PAJ3" s="228"/>
      <c r="PAK3" s="228"/>
      <c r="PAL3" s="228"/>
      <c r="PAM3" s="228"/>
      <c r="PAN3" s="228"/>
      <c r="PAO3" s="228"/>
      <c r="PAP3" s="228"/>
      <c r="PAQ3" s="228"/>
      <c r="PAR3" s="228"/>
      <c r="PAS3" s="228"/>
      <c r="PAT3" s="228"/>
      <c r="PAU3" s="228"/>
      <c r="PAV3" s="228"/>
      <c r="PAW3" s="228"/>
      <c r="PAX3" s="228"/>
      <c r="PAY3" s="228"/>
      <c r="PAZ3" s="228"/>
      <c r="PBA3" s="228"/>
      <c r="PBB3" s="228"/>
      <c r="PBC3" s="228"/>
      <c r="PBD3" s="228"/>
      <c r="PBE3" s="228"/>
      <c r="PBF3" s="228"/>
      <c r="PBG3" s="228"/>
      <c r="PBH3" s="228"/>
      <c r="PBI3" s="228"/>
      <c r="PBJ3" s="228"/>
      <c r="PBK3" s="228"/>
      <c r="PBL3" s="228"/>
      <c r="PBM3" s="228"/>
      <c r="PBN3" s="228"/>
      <c r="PBO3" s="228"/>
      <c r="PBP3" s="228"/>
      <c r="PBQ3" s="228"/>
      <c r="PBR3" s="228"/>
      <c r="PBS3" s="228"/>
      <c r="PBT3" s="228"/>
      <c r="PBU3" s="228"/>
      <c r="PBV3" s="228"/>
      <c r="PBW3" s="228"/>
      <c r="PBX3" s="228"/>
      <c r="PBY3" s="228"/>
      <c r="PBZ3" s="228"/>
      <c r="PCA3" s="228"/>
      <c r="PCB3" s="228"/>
      <c r="PCC3" s="228"/>
      <c r="PCD3" s="228"/>
      <c r="PCE3" s="228"/>
      <c r="PCF3" s="228"/>
      <c r="PCG3" s="228"/>
      <c r="PCH3" s="228"/>
      <c r="PCI3" s="228"/>
      <c r="PCJ3" s="228"/>
      <c r="PCK3" s="228"/>
      <c r="PCL3" s="228"/>
      <c r="PCM3" s="228"/>
      <c r="PCN3" s="228"/>
      <c r="PCO3" s="228"/>
      <c r="PCP3" s="228"/>
      <c r="PCQ3" s="228"/>
      <c r="PCR3" s="228"/>
      <c r="PCS3" s="228"/>
      <c r="PCT3" s="228"/>
      <c r="PCU3" s="228"/>
      <c r="PCV3" s="228"/>
      <c r="PCW3" s="228"/>
      <c r="PCX3" s="228"/>
      <c r="PCY3" s="228"/>
      <c r="PCZ3" s="228"/>
      <c r="PDA3" s="228"/>
      <c r="PDB3" s="228"/>
      <c r="PDC3" s="228"/>
      <c r="PDD3" s="228"/>
      <c r="PDE3" s="228"/>
      <c r="PDF3" s="228"/>
      <c r="PDG3" s="228"/>
      <c r="PDH3" s="228"/>
      <c r="PDI3" s="228"/>
      <c r="PDJ3" s="228"/>
      <c r="PDK3" s="228"/>
      <c r="PDL3" s="228"/>
      <c r="PDM3" s="228"/>
      <c r="PDN3" s="228"/>
      <c r="PDO3" s="228"/>
      <c r="PDP3" s="228"/>
      <c r="PDQ3" s="228"/>
      <c r="PDR3" s="228"/>
      <c r="PDS3" s="228"/>
      <c r="PDT3" s="228"/>
      <c r="PDU3" s="228"/>
      <c r="PDV3" s="228"/>
      <c r="PDW3" s="228"/>
      <c r="PDX3" s="228"/>
      <c r="PDY3" s="228"/>
      <c r="PDZ3" s="228"/>
      <c r="PEA3" s="228"/>
      <c r="PEB3" s="228"/>
      <c r="PEC3" s="228"/>
      <c r="PED3" s="228"/>
      <c r="PEE3" s="228"/>
      <c r="PEF3" s="228"/>
      <c r="PEG3" s="228"/>
      <c r="PEH3" s="228"/>
      <c r="PEI3" s="228"/>
      <c r="PEJ3" s="228"/>
      <c r="PEK3" s="228"/>
      <c r="PEL3" s="228"/>
      <c r="PEM3" s="228"/>
      <c r="PEN3" s="228"/>
      <c r="PEO3" s="228"/>
      <c r="PEP3" s="228"/>
      <c r="PEQ3" s="228"/>
      <c r="PER3" s="228"/>
      <c r="PES3" s="228"/>
      <c r="PET3" s="228"/>
      <c r="PEU3" s="228"/>
      <c r="PEV3" s="228"/>
      <c r="PEW3" s="228"/>
      <c r="PEX3" s="228"/>
      <c r="PEY3" s="228"/>
      <c r="PEZ3" s="228"/>
      <c r="PFA3" s="228"/>
      <c r="PFB3" s="228"/>
      <c r="PFC3" s="228"/>
      <c r="PFD3" s="228"/>
      <c r="PFE3" s="228"/>
      <c r="PFF3" s="228"/>
      <c r="PFG3" s="228"/>
      <c r="PFH3" s="228"/>
      <c r="PFI3" s="228"/>
      <c r="PFJ3" s="228"/>
      <c r="PFK3" s="228"/>
      <c r="PFL3" s="228"/>
      <c r="PFM3" s="228"/>
      <c r="PFN3" s="228"/>
      <c r="PFO3" s="228"/>
      <c r="PFP3" s="228"/>
      <c r="PFQ3" s="228"/>
      <c r="PFR3" s="228"/>
      <c r="PFS3" s="228"/>
      <c r="PFT3" s="228"/>
      <c r="PFU3" s="228"/>
      <c r="PFV3" s="228"/>
      <c r="PFW3" s="228"/>
      <c r="PFX3" s="228"/>
      <c r="PFY3" s="228"/>
      <c r="PFZ3" s="228"/>
      <c r="PGA3" s="228"/>
      <c r="PGB3" s="228"/>
      <c r="PGC3" s="228"/>
      <c r="PGD3" s="228"/>
      <c r="PGE3" s="228"/>
      <c r="PGF3" s="228"/>
      <c r="PGG3" s="228"/>
      <c r="PGH3" s="228"/>
      <c r="PGI3" s="228"/>
      <c r="PGJ3" s="228"/>
      <c r="PGK3" s="228"/>
      <c r="PGL3" s="228"/>
      <c r="PGM3" s="228"/>
      <c r="PGN3" s="228"/>
      <c r="PGO3" s="228"/>
      <c r="PGP3" s="228"/>
      <c r="PGQ3" s="228"/>
      <c r="PGR3" s="228"/>
      <c r="PGS3" s="228"/>
      <c r="PGT3" s="228"/>
      <c r="PGU3" s="228"/>
      <c r="PGV3" s="228"/>
      <c r="PGW3" s="228"/>
      <c r="PGX3" s="228"/>
      <c r="PGY3" s="228"/>
      <c r="PGZ3" s="228"/>
      <c r="PHA3" s="228"/>
      <c r="PHB3" s="228"/>
      <c r="PHC3" s="228"/>
      <c r="PHD3" s="228"/>
      <c r="PHE3" s="228"/>
      <c r="PHF3" s="228"/>
      <c r="PHG3" s="228"/>
      <c r="PHH3" s="228"/>
      <c r="PHI3" s="228"/>
      <c r="PHJ3" s="228"/>
      <c r="PHK3" s="228"/>
      <c r="PHL3" s="228"/>
      <c r="PHM3" s="228"/>
      <c r="PHN3" s="228"/>
      <c r="PHO3" s="228"/>
      <c r="PHP3" s="228"/>
      <c r="PHQ3" s="228"/>
      <c r="PHR3" s="228"/>
      <c r="PHS3" s="228"/>
      <c r="PHT3" s="228"/>
      <c r="PHU3" s="228"/>
      <c r="PHV3" s="228"/>
      <c r="PHW3" s="228"/>
      <c r="PHX3" s="228"/>
      <c r="PHY3" s="228"/>
      <c r="PHZ3" s="228"/>
      <c r="PIA3" s="228"/>
      <c r="PIB3" s="228"/>
      <c r="PIC3" s="228"/>
      <c r="PID3" s="228"/>
      <c r="PIE3" s="228"/>
      <c r="PIF3" s="228"/>
      <c r="PIG3" s="228"/>
      <c r="PIH3" s="228"/>
      <c r="PII3" s="228"/>
      <c r="PIJ3" s="228"/>
      <c r="PIK3" s="228"/>
      <c r="PIL3" s="228"/>
      <c r="PIM3" s="228"/>
      <c r="PIN3" s="228"/>
      <c r="PIO3" s="228"/>
      <c r="PIP3" s="228"/>
      <c r="PIQ3" s="228"/>
      <c r="PIR3" s="228"/>
      <c r="PIS3" s="228"/>
      <c r="PIT3" s="228"/>
      <c r="PIU3" s="228"/>
      <c r="PIV3" s="228"/>
      <c r="PIW3" s="228"/>
      <c r="PIX3" s="228"/>
      <c r="PIY3" s="228"/>
      <c r="PIZ3" s="228"/>
      <c r="PJA3" s="228"/>
      <c r="PJB3" s="228"/>
      <c r="PJC3" s="228"/>
      <c r="PJD3" s="228"/>
      <c r="PJE3" s="228"/>
      <c r="PJF3" s="228"/>
      <c r="PJG3" s="228"/>
      <c r="PJH3" s="228"/>
      <c r="PJI3" s="228"/>
      <c r="PJJ3" s="228"/>
      <c r="PJK3" s="228"/>
      <c r="PJL3" s="228"/>
      <c r="PJM3" s="228"/>
      <c r="PJN3" s="228"/>
      <c r="PJO3" s="228"/>
      <c r="PJP3" s="228"/>
      <c r="PJQ3" s="228"/>
      <c r="PJR3" s="228"/>
      <c r="PJS3" s="228"/>
      <c r="PJT3" s="228"/>
      <c r="PJU3" s="228"/>
      <c r="PJV3" s="228"/>
      <c r="PJW3" s="228"/>
      <c r="PJX3" s="228"/>
      <c r="PJY3" s="228"/>
      <c r="PJZ3" s="228"/>
      <c r="PKA3" s="228"/>
      <c r="PKB3" s="228"/>
      <c r="PKC3" s="228"/>
      <c r="PKD3" s="228"/>
      <c r="PKE3" s="228"/>
      <c r="PKF3" s="228"/>
      <c r="PKG3" s="228"/>
      <c r="PKH3" s="228"/>
      <c r="PKI3" s="228"/>
      <c r="PKJ3" s="228"/>
      <c r="PKK3" s="228"/>
      <c r="PKL3" s="228"/>
      <c r="PKM3" s="228"/>
      <c r="PKN3" s="228"/>
      <c r="PKO3" s="228"/>
      <c r="PKP3" s="228"/>
      <c r="PKQ3" s="228"/>
      <c r="PKR3" s="228"/>
      <c r="PKS3" s="228"/>
      <c r="PKT3" s="228"/>
      <c r="PKU3" s="228"/>
      <c r="PKV3" s="228"/>
      <c r="PKW3" s="228"/>
      <c r="PKX3" s="228"/>
      <c r="PKY3" s="228"/>
      <c r="PKZ3" s="228"/>
      <c r="PLA3" s="228"/>
      <c r="PLB3" s="228"/>
      <c r="PLC3" s="228"/>
      <c r="PLD3" s="228"/>
      <c r="PLE3" s="228"/>
      <c r="PLF3" s="228"/>
      <c r="PLG3" s="228"/>
      <c r="PLH3" s="228"/>
      <c r="PLI3" s="228"/>
      <c r="PLJ3" s="228"/>
      <c r="PLK3" s="228"/>
      <c r="PLL3" s="228"/>
      <c r="PLM3" s="228"/>
      <c r="PLN3" s="228"/>
      <c r="PLO3" s="228"/>
      <c r="PLP3" s="228"/>
      <c r="PLQ3" s="228"/>
      <c r="PLR3" s="228"/>
      <c r="PLS3" s="228"/>
      <c r="PLT3" s="228"/>
      <c r="PLU3" s="228"/>
      <c r="PLV3" s="228"/>
      <c r="PLW3" s="228"/>
      <c r="PLX3" s="228"/>
      <c r="PLY3" s="228"/>
      <c r="PLZ3" s="228"/>
      <c r="PMA3" s="228"/>
      <c r="PMB3" s="228"/>
      <c r="PMC3" s="228"/>
      <c r="PMD3" s="228"/>
      <c r="PME3" s="228"/>
      <c r="PMF3" s="228"/>
      <c r="PMG3" s="228"/>
      <c r="PMH3" s="228"/>
      <c r="PMI3" s="228"/>
      <c r="PMJ3" s="228"/>
      <c r="PMK3" s="228"/>
      <c r="PML3" s="228"/>
      <c r="PMM3" s="228"/>
      <c r="PMN3" s="228"/>
      <c r="PMO3" s="228"/>
      <c r="PMP3" s="228"/>
      <c r="PMQ3" s="228"/>
      <c r="PMR3" s="228"/>
      <c r="PMS3" s="228"/>
      <c r="PMT3" s="228"/>
      <c r="PMU3" s="228"/>
      <c r="PMV3" s="228"/>
      <c r="PMW3" s="228"/>
      <c r="PMX3" s="228"/>
      <c r="PMY3" s="228"/>
      <c r="PMZ3" s="228"/>
      <c r="PNA3" s="228"/>
      <c r="PNB3" s="228"/>
      <c r="PNC3" s="228"/>
      <c r="PND3" s="228"/>
      <c r="PNE3" s="228"/>
      <c r="PNF3" s="228"/>
      <c r="PNG3" s="228"/>
      <c r="PNH3" s="228"/>
      <c r="PNI3" s="228"/>
      <c r="PNJ3" s="228"/>
      <c r="PNK3" s="228"/>
      <c r="PNL3" s="228"/>
      <c r="PNM3" s="228"/>
      <c r="PNN3" s="228"/>
      <c r="PNO3" s="228"/>
      <c r="PNP3" s="228"/>
      <c r="PNQ3" s="228"/>
      <c r="PNR3" s="228"/>
      <c r="PNS3" s="228"/>
      <c r="PNT3" s="228"/>
      <c r="PNU3" s="228"/>
      <c r="PNV3" s="228"/>
      <c r="PNW3" s="228"/>
      <c r="PNX3" s="228"/>
      <c r="PNY3" s="228"/>
      <c r="PNZ3" s="228"/>
      <c r="POA3" s="228"/>
      <c r="POB3" s="228"/>
      <c r="POC3" s="228"/>
      <c r="POD3" s="228"/>
      <c r="POE3" s="228"/>
      <c r="POF3" s="228"/>
      <c r="POG3" s="228"/>
      <c r="POH3" s="228"/>
      <c r="POI3" s="228"/>
      <c r="POJ3" s="228"/>
      <c r="POK3" s="228"/>
      <c r="POL3" s="228"/>
      <c r="POM3" s="228"/>
      <c r="PON3" s="228"/>
      <c r="POO3" s="228"/>
      <c r="POP3" s="228"/>
      <c r="POQ3" s="228"/>
      <c r="POR3" s="228"/>
      <c r="POS3" s="228"/>
      <c r="POT3" s="228"/>
      <c r="POU3" s="228"/>
      <c r="POV3" s="228"/>
      <c r="POW3" s="228"/>
      <c r="POX3" s="228"/>
      <c r="POY3" s="228"/>
      <c r="POZ3" s="228"/>
      <c r="PPA3" s="228"/>
      <c r="PPB3" s="228"/>
      <c r="PPC3" s="228"/>
      <c r="PPD3" s="228"/>
      <c r="PPE3" s="228"/>
      <c r="PPF3" s="228"/>
      <c r="PPG3" s="228"/>
      <c r="PPH3" s="228"/>
      <c r="PPI3" s="228"/>
      <c r="PPJ3" s="228"/>
      <c r="PPK3" s="228"/>
      <c r="PPL3" s="228"/>
      <c r="PPM3" s="228"/>
      <c r="PPN3" s="228"/>
      <c r="PPO3" s="228"/>
      <c r="PPP3" s="228"/>
      <c r="PPQ3" s="228"/>
      <c r="PPR3" s="228"/>
      <c r="PPS3" s="228"/>
      <c r="PPT3" s="228"/>
      <c r="PPU3" s="228"/>
      <c r="PPV3" s="228"/>
      <c r="PPW3" s="228"/>
      <c r="PPX3" s="228"/>
      <c r="PPY3" s="228"/>
      <c r="PPZ3" s="228"/>
      <c r="PQA3" s="228"/>
      <c r="PQB3" s="228"/>
      <c r="PQC3" s="228"/>
      <c r="PQD3" s="228"/>
      <c r="PQE3" s="228"/>
      <c r="PQF3" s="228"/>
      <c r="PQG3" s="228"/>
      <c r="PQH3" s="228"/>
      <c r="PQI3" s="228"/>
      <c r="PQJ3" s="228"/>
      <c r="PQK3" s="228"/>
      <c r="PQL3" s="228"/>
      <c r="PQM3" s="228"/>
      <c r="PQN3" s="228"/>
      <c r="PQO3" s="228"/>
      <c r="PQP3" s="228"/>
      <c r="PQQ3" s="228"/>
      <c r="PQR3" s="228"/>
      <c r="PQS3" s="228"/>
      <c r="PQT3" s="228"/>
      <c r="PQU3" s="228"/>
      <c r="PQV3" s="228"/>
      <c r="PQW3" s="228"/>
      <c r="PQX3" s="228"/>
      <c r="PQY3" s="228"/>
      <c r="PQZ3" s="228"/>
      <c r="PRA3" s="228"/>
      <c r="PRB3" s="228"/>
      <c r="PRC3" s="228"/>
      <c r="PRD3" s="228"/>
      <c r="PRE3" s="228"/>
      <c r="PRF3" s="228"/>
      <c r="PRG3" s="228"/>
      <c r="PRH3" s="228"/>
      <c r="PRI3" s="228"/>
      <c r="PRJ3" s="228"/>
      <c r="PRK3" s="228"/>
      <c r="PRL3" s="228"/>
      <c r="PRM3" s="228"/>
      <c r="PRN3" s="228"/>
      <c r="PRO3" s="228"/>
      <c r="PRP3" s="228"/>
      <c r="PRQ3" s="228"/>
      <c r="PRR3" s="228"/>
      <c r="PRS3" s="228"/>
      <c r="PRT3" s="228"/>
      <c r="PRU3" s="228"/>
      <c r="PRV3" s="228"/>
      <c r="PRW3" s="228"/>
      <c r="PRX3" s="228"/>
      <c r="PRY3" s="228"/>
      <c r="PRZ3" s="228"/>
      <c r="PSA3" s="228"/>
      <c r="PSB3" s="228"/>
      <c r="PSC3" s="228"/>
      <c r="PSD3" s="228"/>
      <c r="PSE3" s="228"/>
      <c r="PSF3" s="228"/>
      <c r="PSG3" s="228"/>
      <c r="PSH3" s="228"/>
      <c r="PSI3" s="228"/>
      <c r="PSJ3" s="228"/>
      <c r="PSK3" s="228"/>
      <c r="PSL3" s="228"/>
      <c r="PSM3" s="228"/>
      <c r="PSN3" s="228"/>
      <c r="PSO3" s="228"/>
      <c r="PSP3" s="228"/>
      <c r="PSQ3" s="228"/>
      <c r="PSR3" s="228"/>
      <c r="PSS3" s="228"/>
      <c r="PST3" s="228"/>
      <c r="PSU3" s="228"/>
      <c r="PSV3" s="228"/>
      <c r="PSW3" s="228"/>
      <c r="PSX3" s="228"/>
      <c r="PSY3" s="228"/>
      <c r="PSZ3" s="228"/>
      <c r="PTA3" s="228"/>
      <c r="PTB3" s="228"/>
      <c r="PTC3" s="228"/>
      <c r="PTD3" s="228"/>
      <c r="PTE3" s="228"/>
      <c r="PTF3" s="228"/>
      <c r="PTG3" s="228"/>
      <c r="PTH3" s="228"/>
      <c r="PTI3" s="228"/>
      <c r="PTJ3" s="228"/>
      <c r="PTK3" s="228"/>
      <c r="PTL3" s="228"/>
      <c r="PTM3" s="228"/>
      <c r="PTN3" s="228"/>
      <c r="PTO3" s="228"/>
      <c r="PTP3" s="228"/>
      <c r="PTQ3" s="228"/>
      <c r="PTR3" s="228"/>
      <c r="PTS3" s="228"/>
      <c r="PTT3" s="228"/>
      <c r="PTU3" s="228"/>
      <c r="PTV3" s="228"/>
      <c r="PTW3" s="228"/>
      <c r="PTX3" s="228"/>
      <c r="PTY3" s="228"/>
      <c r="PTZ3" s="228"/>
      <c r="PUA3" s="228"/>
      <c r="PUB3" s="228"/>
      <c r="PUC3" s="228"/>
      <c r="PUD3" s="228"/>
      <c r="PUE3" s="228"/>
      <c r="PUF3" s="228"/>
      <c r="PUG3" s="228"/>
      <c r="PUH3" s="228"/>
      <c r="PUI3" s="228"/>
      <c r="PUJ3" s="228"/>
      <c r="PUK3" s="228"/>
      <c r="PUL3" s="228"/>
      <c r="PUM3" s="228"/>
      <c r="PUN3" s="228"/>
      <c r="PUO3" s="228"/>
      <c r="PUP3" s="228"/>
      <c r="PUQ3" s="228"/>
      <c r="PUR3" s="228"/>
      <c r="PUS3" s="228"/>
      <c r="PUT3" s="228"/>
      <c r="PUU3" s="228"/>
      <c r="PUV3" s="228"/>
      <c r="PUW3" s="228"/>
      <c r="PUX3" s="228"/>
      <c r="PUY3" s="228"/>
      <c r="PUZ3" s="228"/>
      <c r="PVA3" s="228"/>
      <c r="PVB3" s="228"/>
      <c r="PVC3" s="228"/>
      <c r="PVD3" s="228"/>
      <c r="PVE3" s="228"/>
      <c r="PVF3" s="228"/>
      <c r="PVG3" s="228"/>
      <c r="PVH3" s="228"/>
      <c r="PVI3" s="228"/>
      <c r="PVJ3" s="228"/>
      <c r="PVK3" s="228"/>
      <c r="PVL3" s="228"/>
      <c r="PVM3" s="228"/>
      <c r="PVN3" s="228"/>
      <c r="PVO3" s="228"/>
      <c r="PVP3" s="228"/>
      <c r="PVQ3" s="228"/>
      <c r="PVR3" s="228"/>
      <c r="PVS3" s="228"/>
      <c r="PVT3" s="228"/>
      <c r="PVU3" s="228"/>
      <c r="PVV3" s="228"/>
      <c r="PVW3" s="228"/>
      <c r="PVX3" s="228"/>
      <c r="PVY3" s="228"/>
      <c r="PVZ3" s="228"/>
      <c r="PWA3" s="228"/>
      <c r="PWB3" s="228"/>
      <c r="PWC3" s="228"/>
      <c r="PWD3" s="228"/>
      <c r="PWE3" s="228"/>
      <c r="PWF3" s="228"/>
      <c r="PWG3" s="228"/>
      <c r="PWH3" s="228"/>
      <c r="PWI3" s="228"/>
      <c r="PWJ3" s="228"/>
      <c r="PWK3" s="228"/>
      <c r="PWL3" s="228"/>
      <c r="PWM3" s="228"/>
      <c r="PWN3" s="228"/>
      <c r="PWO3" s="228"/>
      <c r="PWP3" s="228"/>
      <c r="PWQ3" s="228"/>
      <c r="PWR3" s="228"/>
      <c r="PWS3" s="228"/>
      <c r="PWT3" s="228"/>
      <c r="PWU3" s="228"/>
      <c r="PWV3" s="228"/>
      <c r="PWW3" s="228"/>
      <c r="PWX3" s="228"/>
      <c r="PWY3" s="228"/>
      <c r="PWZ3" s="228"/>
      <c r="PXA3" s="228"/>
      <c r="PXB3" s="228"/>
      <c r="PXC3" s="228"/>
      <c r="PXD3" s="228"/>
      <c r="PXE3" s="228"/>
      <c r="PXF3" s="228"/>
      <c r="PXG3" s="228"/>
      <c r="PXH3" s="228"/>
      <c r="PXI3" s="228"/>
      <c r="PXJ3" s="228"/>
      <c r="PXK3" s="228"/>
      <c r="PXL3" s="228"/>
      <c r="PXM3" s="228"/>
      <c r="PXN3" s="228"/>
      <c r="PXO3" s="228"/>
      <c r="PXP3" s="228"/>
      <c r="PXQ3" s="228"/>
      <c r="PXR3" s="228"/>
      <c r="PXS3" s="228"/>
      <c r="PXT3" s="228"/>
      <c r="PXU3" s="228"/>
      <c r="PXV3" s="228"/>
      <c r="PXW3" s="228"/>
      <c r="PXX3" s="228"/>
      <c r="PXY3" s="228"/>
      <c r="PXZ3" s="228"/>
      <c r="PYA3" s="228"/>
      <c r="PYB3" s="228"/>
      <c r="PYC3" s="228"/>
      <c r="PYD3" s="228"/>
      <c r="PYE3" s="228"/>
      <c r="PYF3" s="228"/>
      <c r="PYG3" s="228"/>
      <c r="PYH3" s="228"/>
      <c r="PYI3" s="228"/>
      <c r="PYJ3" s="228"/>
      <c r="PYK3" s="228"/>
      <c r="PYL3" s="228"/>
      <c r="PYM3" s="228"/>
      <c r="PYN3" s="228"/>
      <c r="PYO3" s="228"/>
      <c r="PYP3" s="228"/>
      <c r="PYQ3" s="228"/>
      <c r="PYR3" s="228"/>
      <c r="PYS3" s="228"/>
      <c r="PYT3" s="228"/>
      <c r="PYU3" s="228"/>
      <c r="PYV3" s="228"/>
      <c r="PYW3" s="228"/>
      <c r="PYX3" s="228"/>
      <c r="PYY3" s="228"/>
      <c r="PYZ3" s="228"/>
      <c r="PZA3" s="228"/>
      <c r="PZB3" s="228"/>
      <c r="PZC3" s="228"/>
      <c r="PZD3" s="228"/>
      <c r="PZE3" s="228"/>
      <c r="PZF3" s="228"/>
      <c r="PZG3" s="228"/>
      <c r="PZH3" s="228"/>
      <c r="PZI3" s="228"/>
      <c r="PZJ3" s="228"/>
      <c r="PZK3" s="228"/>
      <c r="PZL3" s="228"/>
      <c r="PZM3" s="228"/>
      <c r="PZN3" s="228"/>
      <c r="PZO3" s="228"/>
      <c r="PZP3" s="228"/>
      <c r="PZQ3" s="228"/>
      <c r="PZR3" s="228"/>
      <c r="PZS3" s="228"/>
      <c r="PZT3" s="228"/>
      <c r="PZU3" s="228"/>
      <c r="PZV3" s="228"/>
      <c r="PZW3" s="228"/>
      <c r="PZX3" s="228"/>
      <c r="PZY3" s="228"/>
      <c r="PZZ3" s="228"/>
      <c r="QAA3" s="228"/>
      <c r="QAB3" s="228"/>
      <c r="QAC3" s="228"/>
      <c r="QAD3" s="228"/>
      <c r="QAE3" s="228"/>
      <c r="QAF3" s="228"/>
      <c r="QAG3" s="228"/>
      <c r="QAH3" s="228"/>
      <c r="QAI3" s="228"/>
      <c r="QAJ3" s="228"/>
      <c r="QAK3" s="228"/>
      <c r="QAL3" s="228"/>
      <c r="QAM3" s="228"/>
      <c r="QAN3" s="228"/>
      <c r="QAO3" s="228"/>
      <c r="QAP3" s="228"/>
      <c r="QAQ3" s="228"/>
      <c r="QAR3" s="228"/>
      <c r="QAS3" s="228"/>
      <c r="QAT3" s="228"/>
      <c r="QAU3" s="228"/>
      <c r="QAV3" s="228"/>
      <c r="QAW3" s="228"/>
      <c r="QAX3" s="228"/>
      <c r="QAY3" s="228"/>
      <c r="QAZ3" s="228"/>
      <c r="QBA3" s="228"/>
      <c r="QBB3" s="228"/>
      <c r="QBC3" s="228"/>
      <c r="QBD3" s="228"/>
      <c r="QBE3" s="228"/>
      <c r="QBF3" s="228"/>
      <c r="QBG3" s="228"/>
      <c r="QBH3" s="228"/>
      <c r="QBI3" s="228"/>
      <c r="QBJ3" s="228"/>
      <c r="QBK3" s="228"/>
      <c r="QBL3" s="228"/>
      <c r="QBM3" s="228"/>
      <c r="QBN3" s="228"/>
      <c r="QBO3" s="228"/>
      <c r="QBP3" s="228"/>
      <c r="QBQ3" s="228"/>
      <c r="QBR3" s="228"/>
      <c r="QBS3" s="228"/>
      <c r="QBT3" s="228"/>
      <c r="QBU3" s="228"/>
      <c r="QBV3" s="228"/>
      <c r="QBW3" s="228"/>
      <c r="QBX3" s="228"/>
      <c r="QBY3" s="228"/>
      <c r="QBZ3" s="228"/>
      <c r="QCA3" s="228"/>
      <c r="QCB3" s="228"/>
      <c r="QCC3" s="228"/>
      <c r="QCD3" s="228"/>
      <c r="QCE3" s="228"/>
      <c r="QCF3" s="228"/>
      <c r="QCG3" s="228"/>
      <c r="QCH3" s="228"/>
      <c r="QCI3" s="228"/>
      <c r="QCJ3" s="228"/>
      <c r="QCK3" s="228"/>
      <c r="QCL3" s="228"/>
      <c r="QCM3" s="228"/>
      <c r="QCN3" s="228"/>
      <c r="QCO3" s="228"/>
      <c r="QCP3" s="228"/>
      <c r="QCQ3" s="228"/>
      <c r="QCR3" s="228"/>
      <c r="QCS3" s="228"/>
      <c r="QCT3" s="228"/>
      <c r="QCU3" s="228"/>
      <c r="QCV3" s="228"/>
      <c r="QCW3" s="228"/>
      <c r="QCX3" s="228"/>
      <c r="QCY3" s="228"/>
      <c r="QCZ3" s="228"/>
      <c r="QDA3" s="228"/>
      <c r="QDB3" s="228"/>
      <c r="QDC3" s="228"/>
      <c r="QDD3" s="228"/>
      <c r="QDE3" s="228"/>
      <c r="QDF3" s="228"/>
      <c r="QDG3" s="228"/>
      <c r="QDH3" s="228"/>
      <c r="QDI3" s="228"/>
      <c r="QDJ3" s="228"/>
      <c r="QDK3" s="228"/>
      <c r="QDL3" s="228"/>
      <c r="QDM3" s="228"/>
      <c r="QDN3" s="228"/>
      <c r="QDO3" s="228"/>
      <c r="QDP3" s="228"/>
      <c r="QDQ3" s="228"/>
      <c r="QDR3" s="228"/>
      <c r="QDS3" s="228"/>
      <c r="QDT3" s="228"/>
      <c r="QDU3" s="228"/>
      <c r="QDV3" s="228"/>
      <c r="QDW3" s="228"/>
      <c r="QDX3" s="228"/>
      <c r="QDY3" s="228"/>
      <c r="QDZ3" s="228"/>
      <c r="QEA3" s="228"/>
      <c r="QEB3" s="228"/>
      <c r="QEC3" s="228"/>
      <c r="QED3" s="228"/>
      <c r="QEE3" s="228"/>
      <c r="QEF3" s="228"/>
      <c r="QEG3" s="228"/>
      <c r="QEH3" s="228"/>
      <c r="QEI3" s="228"/>
      <c r="QEJ3" s="228"/>
      <c r="QEK3" s="228"/>
      <c r="QEL3" s="228"/>
      <c r="QEM3" s="228"/>
      <c r="QEN3" s="228"/>
      <c r="QEO3" s="228"/>
      <c r="QEP3" s="228"/>
      <c r="QEQ3" s="228"/>
      <c r="QER3" s="228"/>
      <c r="QES3" s="228"/>
      <c r="QET3" s="228"/>
      <c r="QEU3" s="228"/>
      <c r="QEV3" s="228"/>
      <c r="QEW3" s="228"/>
      <c r="QEX3" s="228"/>
      <c r="QEY3" s="228"/>
      <c r="QEZ3" s="228"/>
      <c r="QFA3" s="228"/>
      <c r="QFB3" s="228"/>
      <c r="QFC3" s="228"/>
      <c r="QFD3" s="228"/>
      <c r="QFE3" s="228"/>
      <c r="QFF3" s="228"/>
      <c r="QFG3" s="228"/>
      <c r="QFH3" s="228"/>
      <c r="QFI3" s="228"/>
      <c r="QFJ3" s="228"/>
      <c r="QFK3" s="228"/>
      <c r="QFL3" s="228"/>
      <c r="QFM3" s="228"/>
      <c r="QFN3" s="228"/>
      <c r="QFO3" s="228"/>
      <c r="QFP3" s="228"/>
      <c r="QFQ3" s="228"/>
      <c r="QFR3" s="228"/>
      <c r="QFS3" s="228"/>
      <c r="QFT3" s="228"/>
      <c r="QFU3" s="228"/>
      <c r="QFV3" s="228"/>
      <c r="QFW3" s="228"/>
      <c r="QFX3" s="228"/>
      <c r="QFY3" s="228"/>
      <c r="QFZ3" s="228"/>
      <c r="QGA3" s="228"/>
      <c r="QGB3" s="228"/>
      <c r="QGC3" s="228"/>
      <c r="QGD3" s="228"/>
      <c r="QGE3" s="228"/>
      <c r="QGF3" s="228"/>
      <c r="QGG3" s="228"/>
      <c r="QGH3" s="228"/>
      <c r="QGI3" s="228"/>
      <c r="QGJ3" s="228"/>
      <c r="QGK3" s="228"/>
      <c r="QGL3" s="228"/>
      <c r="QGM3" s="228"/>
      <c r="QGN3" s="228"/>
      <c r="QGO3" s="228"/>
      <c r="QGP3" s="228"/>
      <c r="QGQ3" s="228"/>
      <c r="QGR3" s="228"/>
      <c r="QGS3" s="228"/>
      <c r="QGT3" s="228"/>
      <c r="QGU3" s="228"/>
      <c r="QGV3" s="228"/>
      <c r="QGW3" s="228"/>
      <c r="QGX3" s="228"/>
      <c r="QGY3" s="228"/>
      <c r="QGZ3" s="228"/>
      <c r="QHA3" s="228"/>
      <c r="QHB3" s="228"/>
      <c r="QHC3" s="228"/>
      <c r="QHD3" s="228"/>
      <c r="QHE3" s="228"/>
      <c r="QHF3" s="228"/>
      <c r="QHG3" s="228"/>
      <c r="QHH3" s="228"/>
      <c r="QHI3" s="228"/>
      <c r="QHJ3" s="228"/>
      <c r="QHK3" s="228"/>
      <c r="QHL3" s="228"/>
      <c r="QHM3" s="228"/>
      <c r="QHN3" s="228"/>
      <c r="QHO3" s="228"/>
      <c r="QHP3" s="228"/>
      <c r="QHQ3" s="228"/>
      <c r="QHR3" s="228"/>
      <c r="QHS3" s="228"/>
      <c r="QHT3" s="228"/>
      <c r="QHU3" s="228"/>
      <c r="QHV3" s="228"/>
      <c r="QHW3" s="228"/>
      <c r="QHX3" s="228"/>
      <c r="QHY3" s="228"/>
      <c r="QHZ3" s="228"/>
      <c r="QIA3" s="228"/>
      <c r="QIB3" s="228"/>
      <c r="QIC3" s="228"/>
      <c r="QID3" s="228"/>
      <c r="QIE3" s="228"/>
      <c r="QIF3" s="228"/>
      <c r="QIG3" s="228"/>
      <c r="QIH3" s="228"/>
      <c r="QII3" s="228"/>
      <c r="QIJ3" s="228"/>
      <c r="QIK3" s="228"/>
      <c r="QIL3" s="228"/>
      <c r="QIM3" s="228"/>
      <c r="QIN3" s="228"/>
      <c r="QIO3" s="228"/>
      <c r="QIP3" s="228"/>
      <c r="QIQ3" s="228"/>
      <c r="QIR3" s="228"/>
      <c r="QIS3" s="228"/>
      <c r="QIT3" s="228"/>
      <c r="QIU3" s="228"/>
      <c r="QIV3" s="228"/>
      <c r="QIW3" s="228"/>
      <c r="QIX3" s="228"/>
      <c r="QIY3" s="228"/>
      <c r="QIZ3" s="228"/>
      <c r="QJA3" s="228"/>
      <c r="QJB3" s="228"/>
      <c r="QJC3" s="228"/>
      <c r="QJD3" s="228"/>
      <c r="QJE3" s="228"/>
      <c r="QJF3" s="228"/>
      <c r="QJG3" s="228"/>
      <c r="QJH3" s="228"/>
      <c r="QJI3" s="228"/>
      <c r="QJJ3" s="228"/>
      <c r="QJK3" s="228"/>
      <c r="QJL3" s="228"/>
      <c r="QJM3" s="228"/>
      <c r="QJN3" s="228"/>
      <c r="QJO3" s="228"/>
      <c r="QJP3" s="228"/>
      <c r="QJQ3" s="228"/>
      <c r="QJR3" s="228"/>
      <c r="QJS3" s="228"/>
      <c r="QJT3" s="228"/>
      <c r="QJU3" s="228"/>
      <c r="QJV3" s="228"/>
      <c r="QJW3" s="228"/>
      <c r="QJX3" s="228"/>
      <c r="QJY3" s="228"/>
      <c r="QJZ3" s="228"/>
      <c r="QKA3" s="228"/>
      <c r="QKB3" s="228"/>
      <c r="QKC3" s="228"/>
      <c r="QKD3" s="228"/>
      <c r="QKE3" s="228"/>
      <c r="QKF3" s="228"/>
      <c r="QKG3" s="228"/>
      <c r="QKH3" s="228"/>
      <c r="QKI3" s="228"/>
      <c r="QKJ3" s="228"/>
      <c r="QKK3" s="228"/>
      <c r="QKL3" s="228"/>
      <c r="QKM3" s="228"/>
      <c r="QKN3" s="228"/>
      <c r="QKO3" s="228"/>
      <c r="QKP3" s="228"/>
      <c r="QKQ3" s="228"/>
      <c r="QKR3" s="228"/>
      <c r="QKS3" s="228"/>
      <c r="QKT3" s="228"/>
      <c r="QKU3" s="228"/>
      <c r="QKV3" s="228"/>
      <c r="QKW3" s="228"/>
      <c r="QKX3" s="228"/>
      <c r="QKY3" s="228"/>
      <c r="QKZ3" s="228"/>
      <c r="QLA3" s="228"/>
      <c r="QLB3" s="228"/>
      <c r="QLC3" s="228"/>
      <c r="QLD3" s="228"/>
      <c r="QLE3" s="228"/>
      <c r="QLF3" s="228"/>
      <c r="QLG3" s="228"/>
      <c r="QLH3" s="228"/>
      <c r="QLI3" s="228"/>
      <c r="QLJ3" s="228"/>
      <c r="QLK3" s="228"/>
      <c r="QLL3" s="228"/>
      <c r="QLM3" s="228"/>
      <c r="QLN3" s="228"/>
      <c r="QLO3" s="228"/>
      <c r="QLP3" s="228"/>
      <c r="QLQ3" s="228"/>
      <c r="QLR3" s="228"/>
      <c r="QLS3" s="228"/>
      <c r="QLT3" s="228"/>
      <c r="QLU3" s="228"/>
      <c r="QLV3" s="228"/>
      <c r="QLW3" s="228"/>
      <c r="QLX3" s="228"/>
      <c r="QLY3" s="228"/>
      <c r="QLZ3" s="228"/>
      <c r="QMA3" s="228"/>
      <c r="QMB3" s="228"/>
      <c r="QMC3" s="228"/>
      <c r="QMD3" s="228"/>
      <c r="QME3" s="228"/>
      <c r="QMF3" s="228"/>
      <c r="QMG3" s="228"/>
      <c r="QMH3" s="228"/>
      <c r="QMI3" s="228"/>
      <c r="QMJ3" s="228"/>
      <c r="QMK3" s="228"/>
      <c r="QML3" s="228"/>
      <c r="QMM3" s="228"/>
      <c r="QMN3" s="228"/>
      <c r="QMO3" s="228"/>
      <c r="QMP3" s="228"/>
      <c r="QMQ3" s="228"/>
      <c r="QMR3" s="228"/>
      <c r="QMS3" s="228"/>
      <c r="QMT3" s="228"/>
      <c r="QMU3" s="228"/>
      <c r="QMV3" s="228"/>
      <c r="QMW3" s="228"/>
      <c r="QMX3" s="228"/>
      <c r="QMY3" s="228"/>
      <c r="QMZ3" s="228"/>
      <c r="QNA3" s="228"/>
      <c r="QNB3" s="228"/>
      <c r="QNC3" s="228"/>
      <c r="QND3" s="228"/>
      <c r="QNE3" s="228"/>
      <c r="QNF3" s="228"/>
      <c r="QNG3" s="228"/>
      <c r="QNH3" s="228"/>
      <c r="QNI3" s="228"/>
      <c r="QNJ3" s="228"/>
      <c r="QNK3" s="228"/>
      <c r="QNL3" s="228"/>
      <c r="QNM3" s="228"/>
      <c r="QNN3" s="228"/>
      <c r="QNO3" s="228"/>
      <c r="QNP3" s="228"/>
      <c r="QNQ3" s="228"/>
      <c r="QNR3" s="228"/>
      <c r="QNS3" s="228"/>
      <c r="QNT3" s="228"/>
      <c r="QNU3" s="228"/>
      <c r="QNV3" s="228"/>
      <c r="QNW3" s="228"/>
      <c r="QNX3" s="228"/>
      <c r="QNY3" s="228"/>
      <c r="QNZ3" s="228"/>
      <c r="QOA3" s="228"/>
      <c r="QOB3" s="228"/>
      <c r="QOC3" s="228"/>
      <c r="QOD3" s="228"/>
      <c r="QOE3" s="228"/>
      <c r="QOF3" s="228"/>
      <c r="QOG3" s="228"/>
      <c r="QOH3" s="228"/>
      <c r="QOI3" s="228"/>
      <c r="QOJ3" s="228"/>
      <c r="QOK3" s="228"/>
      <c r="QOL3" s="228"/>
      <c r="QOM3" s="228"/>
      <c r="QON3" s="228"/>
      <c r="QOO3" s="228"/>
      <c r="QOP3" s="228"/>
      <c r="QOQ3" s="228"/>
      <c r="QOR3" s="228"/>
      <c r="QOS3" s="228"/>
      <c r="QOT3" s="228"/>
      <c r="QOU3" s="228"/>
      <c r="QOV3" s="228"/>
      <c r="QOW3" s="228"/>
      <c r="QOX3" s="228"/>
      <c r="QOY3" s="228"/>
      <c r="QOZ3" s="228"/>
      <c r="QPA3" s="228"/>
      <c r="QPB3" s="228"/>
      <c r="QPC3" s="228"/>
      <c r="QPD3" s="228"/>
      <c r="QPE3" s="228"/>
      <c r="QPF3" s="228"/>
      <c r="QPG3" s="228"/>
      <c r="QPH3" s="228"/>
      <c r="QPI3" s="228"/>
      <c r="QPJ3" s="228"/>
      <c r="QPK3" s="228"/>
      <c r="QPL3" s="228"/>
      <c r="QPM3" s="228"/>
      <c r="QPN3" s="228"/>
      <c r="QPO3" s="228"/>
      <c r="QPP3" s="228"/>
      <c r="QPQ3" s="228"/>
      <c r="QPR3" s="228"/>
      <c r="QPS3" s="228"/>
      <c r="QPT3" s="228"/>
      <c r="QPU3" s="228"/>
      <c r="QPV3" s="228"/>
      <c r="QPW3" s="228"/>
      <c r="QPX3" s="228"/>
      <c r="QPY3" s="228"/>
      <c r="QPZ3" s="228"/>
      <c r="QQA3" s="228"/>
      <c r="QQB3" s="228"/>
      <c r="QQC3" s="228"/>
      <c r="QQD3" s="228"/>
      <c r="QQE3" s="228"/>
      <c r="QQF3" s="228"/>
      <c r="QQG3" s="228"/>
      <c r="QQH3" s="228"/>
      <c r="QQI3" s="228"/>
      <c r="QQJ3" s="228"/>
      <c r="QQK3" s="228"/>
      <c r="QQL3" s="228"/>
      <c r="QQM3" s="228"/>
      <c r="QQN3" s="228"/>
      <c r="QQO3" s="228"/>
      <c r="QQP3" s="228"/>
      <c r="QQQ3" s="228"/>
      <c r="QQR3" s="228"/>
      <c r="QQS3" s="228"/>
      <c r="QQT3" s="228"/>
      <c r="QQU3" s="228"/>
      <c r="QQV3" s="228"/>
      <c r="QQW3" s="228"/>
      <c r="QQX3" s="228"/>
      <c r="QQY3" s="228"/>
      <c r="QQZ3" s="228"/>
      <c r="QRA3" s="228"/>
      <c r="QRB3" s="228"/>
      <c r="QRC3" s="228"/>
      <c r="QRD3" s="228"/>
      <c r="QRE3" s="228"/>
      <c r="QRF3" s="228"/>
      <c r="QRG3" s="228"/>
      <c r="QRH3" s="228"/>
      <c r="QRI3" s="228"/>
      <c r="QRJ3" s="228"/>
      <c r="QRK3" s="228"/>
      <c r="QRL3" s="228"/>
      <c r="QRM3" s="228"/>
      <c r="QRN3" s="228"/>
      <c r="QRO3" s="228"/>
      <c r="QRP3" s="228"/>
      <c r="QRQ3" s="228"/>
      <c r="QRR3" s="228"/>
      <c r="QRS3" s="228"/>
      <c r="QRT3" s="228"/>
      <c r="QRU3" s="228"/>
      <c r="QRV3" s="228"/>
      <c r="QRW3" s="228"/>
      <c r="QRX3" s="228"/>
      <c r="QRY3" s="228"/>
      <c r="QRZ3" s="228"/>
      <c r="QSA3" s="228"/>
      <c r="QSB3" s="228"/>
      <c r="QSC3" s="228"/>
      <c r="QSD3" s="228"/>
      <c r="QSE3" s="228"/>
      <c r="QSF3" s="228"/>
      <c r="QSG3" s="228"/>
      <c r="QSH3" s="228"/>
      <c r="QSI3" s="228"/>
      <c r="QSJ3" s="228"/>
      <c r="QSK3" s="228"/>
      <c r="QSL3" s="228"/>
      <c r="QSM3" s="228"/>
      <c r="QSN3" s="228"/>
      <c r="QSO3" s="228"/>
      <c r="QSP3" s="228"/>
      <c r="QSQ3" s="228"/>
      <c r="QSR3" s="228"/>
      <c r="QSS3" s="228"/>
      <c r="QST3" s="228"/>
      <c r="QSU3" s="228"/>
      <c r="QSV3" s="228"/>
      <c r="QSW3" s="228"/>
      <c r="QSX3" s="228"/>
      <c r="QSY3" s="228"/>
      <c r="QSZ3" s="228"/>
      <c r="QTA3" s="228"/>
      <c r="QTB3" s="228"/>
      <c r="QTC3" s="228"/>
      <c r="QTD3" s="228"/>
      <c r="QTE3" s="228"/>
      <c r="QTF3" s="228"/>
      <c r="QTG3" s="228"/>
      <c r="QTH3" s="228"/>
      <c r="QTI3" s="228"/>
      <c r="QTJ3" s="228"/>
      <c r="QTK3" s="228"/>
      <c r="QTL3" s="228"/>
      <c r="QTM3" s="228"/>
      <c r="QTN3" s="228"/>
      <c r="QTO3" s="228"/>
      <c r="QTP3" s="228"/>
      <c r="QTQ3" s="228"/>
      <c r="QTR3" s="228"/>
      <c r="QTS3" s="228"/>
      <c r="QTT3" s="228"/>
      <c r="QTU3" s="228"/>
      <c r="QTV3" s="228"/>
      <c r="QTW3" s="228"/>
      <c r="QTX3" s="228"/>
      <c r="QTY3" s="228"/>
      <c r="QTZ3" s="228"/>
      <c r="QUA3" s="228"/>
      <c r="QUB3" s="228"/>
      <c r="QUC3" s="228"/>
      <c r="QUD3" s="228"/>
      <c r="QUE3" s="228"/>
      <c r="QUF3" s="228"/>
      <c r="QUG3" s="228"/>
      <c r="QUH3" s="228"/>
      <c r="QUI3" s="228"/>
      <c r="QUJ3" s="228"/>
      <c r="QUK3" s="228"/>
      <c r="QUL3" s="228"/>
      <c r="QUM3" s="228"/>
      <c r="QUN3" s="228"/>
      <c r="QUO3" s="228"/>
      <c r="QUP3" s="228"/>
      <c r="QUQ3" s="228"/>
      <c r="QUR3" s="228"/>
      <c r="QUS3" s="228"/>
      <c r="QUT3" s="228"/>
      <c r="QUU3" s="228"/>
      <c r="QUV3" s="228"/>
      <c r="QUW3" s="228"/>
      <c r="QUX3" s="228"/>
      <c r="QUY3" s="228"/>
      <c r="QUZ3" s="228"/>
      <c r="QVA3" s="228"/>
      <c r="QVB3" s="228"/>
      <c r="QVC3" s="228"/>
      <c r="QVD3" s="228"/>
      <c r="QVE3" s="228"/>
      <c r="QVF3" s="228"/>
      <c r="QVG3" s="228"/>
      <c r="QVH3" s="228"/>
      <c r="QVI3" s="228"/>
      <c r="QVJ3" s="228"/>
      <c r="QVK3" s="228"/>
      <c r="QVL3" s="228"/>
      <c r="QVM3" s="228"/>
      <c r="QVN3" s="228"/>
      <c r="QVO3" s="228"/>
      <c r="QVP3" s="228"/>
      <c r="QVQ3" s="228"/>
      <c r="QVR3" s="228"/>
      <c r="QVS3" s="228"/>
      <c r="QVT3" s="228"/>
      <c r="QVU3" s="228"/>
      <c r="QVV3" s="228"/>
      <c r="QVW3" s="228"/>
      <c r="QVX3" s="228"/>
      <c r="QVY3" s="228"/>
      <c r="QVZ3" s="228"/>
      <c r="QWA3" s="228"/>
      <c r="QWB3" s="228"/>
      <c r="QWC3" s="228"/>
      <c r="QWD3" s="228"/>
      <c r="QWE3" s="228"/>
      <c r="QWF3" s="228"/>
      <c r="QWG3" s="228"/>
      <c r="QWH3" s="228"/>
      <c r="QWI3" s="228"/>
      <c r="QWJ3" s="228"/>
      <c r="QWK3" s="228"/>
      <c r="QWL3" s="228"/>
      <c r="QWM3" s="228"/>
      <c r="QWN3" s="228"/>
      <c r="QWO3" s="228"/>
      <c r="QWP3" s="228"/>
      <c r="QWQ3" s="228"/>
      <c r="QWR3" s="228"/>
      <c r="QWS3" s="228"/>
      <c r="QWT3" s="228"/>
      <c r="QWU3" s="228"/>
      <c r="QWV3" s="228"/>
      <c r="QWW3" s="228"/>
      <c r="QWX3" s="228"/>
      <c r="QWY3" s="228"/>
      <c r="QWZ3" s="228"/>
      <c r="QXA3" s="228"/>
      <c r="QXB3" s="228"/>
      <c r="QXC3" s="228"/>
      <c r="QXD3" s="228"/>
      <c r="QXE3" s="228"/>
      <c r="QXF3" s="228"/>
      <c r="QXG3" s="228"/>
      <c r="QXH3" s="228"/>
      <c r="QXI3" s="228"/>
      <c r="QXJ3" s="228"/>
      <c r="QXK3" s="228"/>
      <c r="QXL3" s="228"/>
      <c r="QXM3" s="228"/>
      <c r="QXN3" s="228"/>
      <c r="QXO3" s="228"/>
      <c r="QXP3" s="228"/>
      <c r="QXQ3" s="228"/>
      <c r="QXR3" s="228"/>
      <c r="QXS3" s="228"/>
      <c r="QXT3" s="228"/>
      <c r="QXU3" s="228"/>
      <c r="QXV3" s="228"/>
      <c r="QXW3" s="228"/>
      <c r="QXX3" s="228"/>
      <c r="QXY3" s="228"/>
      <c r="QXZ3" s="228"/>
      <c r="QYA3" s="228"/>
      <c r="QYB3" s="228"/>
      <c r="QYC3" s="228"/>
      <c r="QYD3" s="228"/>
      <c r="QYE3" s="228"/>
      <c r="QYF3" s="228"/>
      <c r="QYG3" s="228"/>
      <c r="QYH3" s="228"/>
      <c r="QYI3" s="228"/>
      <c r="QYJ3" s="228"/>
      <c r="QYK3" s="228"/>
      <c r="QYL3" s="228"/>
      <c r="QYM3" s="228"/>
      <c r="QYN3" s="228"/>
      <c r="QYO3" s="228"/>
      <c r="QYP3" s="228"/>
      <c r="QYQ3" s="228"/>
      <c r="QYR3" s="228"/>
      <c r="QYS3" s="228"/>
      <c r="QYT3" s="228"/>
      <c r="QYU3" s="228"/>
      <c r="QYV3" s="228"/>
      <c r="QYW3" s="228"/>
      <c r="QYX3" s="228"/>
      <c r="QYY3" s="228"/>
      <c r="QYZ3" s="228"/>
      <c r="QZA3" s="228"/>
      <c r="QZB3" s="228"/>
      <c r="QZC3" s="228"/>
      <c r="QZD3" s="228"/>
      <c r="QZE3" s="228"/>
      <c r="QZF3" s="228"/>
      <c r="QZG3" s="228"/>
      <c r="QZH3" s="228"/>
      <c r="QZI3" s="228"/>
      <c r="QZJ3" s="228"/>
      <c r="QZK3" s="228"/>
      <c r="QZL3" s="228"/>
      <c r="QZM3" s="228"/>
      <c r="QZN3" s="228"/>
      <c r="QZO3" s="228"/>
      <c r="QZP3" s="228"/>
      <c r="QZQ3" s="228"/>
      <c r="QZR3" s="228"/>
      <c r="QZS3" s="228"/>
      <c r="QZT3" s="228"/>
      <c r="QZU3" s="228"/>
      <c r="QZV3" s="228"/>
      <c r="QZW3" s="228"/>
      <c r="QZX3" s="228"/>
      <c r="QZY3" s="228"/>
      <c r="QZZ3" s="228"/>
      <c r="RAA3" s="228"/>
      <c r="RAB3" s="228"/>
      <c r="RAC3" s="228"/>
      <c r="RAD3" s="228"/>
      <c r="RAE3" s="228"/>
      <c r="RAF3" s="228"/>
      <c r="RAG3" s="228"/>
      <c r="RAH3" s="228"/>
      <c r="RAI3" s="228"/>
      <c r="RAJ3" s="228"/>
      <c r="RAK3" s="228"/>
      <c r="RAL3" s="228"/>
      <c r="RAM3" s="228"/>
      <c r="RAN3" s="228"/>
      <c r="RAO3" s="228"/>
      <c r="RAP3" s="228"/>
      <c r="RAQ3" s="228"/>
      <c r="RAR3" s="228"/>
      <c r="RAS3" s="228"/>
      <c r="RAT3" s="228"/>
      <c r="RAU3" s="228"/>
      <c r="RAV3" s="228"/>
      <c r="RAW3" s="228"/>
      <c r="RAX3" s="228"/>
      <c r="RAY3" s="228"/>
      <c r="RAZ3" s="228"/>
      <c r="RBA3" s="228"/>
      <c r="RBB3" s="228"/>
      <c r="RBC3" s="228"/>
      <c r="RBD3" s="228"/>
      <c r="RBE3" s="228"/>
      <c r="RBF3" s="228"/>
      <c r="RBG3" s="228"/>
      <c r="RBH3" s="228"/>
      <c r="RBI3" s="228"/>
      <c r="RBJ3" s="228"/>
      <c r="RBK3" s="228"/>
      <c r="RBL3" s="228"/>
      <c r="RBM3" s="228"/>
      <c r="RBN3" s="228"/>
      <c r="RBO3" s="228"/>
      <c r="RBP3" s="228"/>
      <c r="RBQ3" s="228"/>
      <c r="RBR3" s="228"/>
      <c r="RBS3" s="228"/>
      <c r="RBT3" s="228"/>
      <c r="RBU3" s="228"/>
      <c r="RBV3" s="228"/>
      <c r="RBW3" s="228"/>
      <c r="RBX3" s="228"/>
      <c r="RBY3" s="228"/>
      <c r="RBZ3" s="228"/>
      <c r="RCA3" s="228"/>
      <c r="RCB3" s="228"/>
      <c r="RCC3" s="228"/>
      <c r="RCD3" s="228"/>
      <c r="RCE3" s="228"/>
      <c r="RCF3" s="228"/>
      <c r="RCG3" s="228"/>
      <c r="RCH3" s="228"/>
      <c r="RCI3" s="228"/>
      <c r="RCJ3" s="228"/>
      <c r="RCK3" s="228"/>
      <c r="RCL3" s="228"/>
      <c r="RCM3" s="228"/>
      <c r="RCN3" s="228"/>
      <c r="RCO3" s="228"/>
      <c r="RCP3" s="228"/>
      <c r="RCQ3" s="228"/>
      <c r="RCR3" s="228"/>
      <c r="RCS3" s="228"/>
      <c r="RCT3" s="228"/>
      <c r="RCU3" s="228"/>
      <c r="RCV3" s="228"/>
      <c r="RCW3" s="228"/>
      <c r="RCX3" s="228"/>
      <c r="RCY3" s="228"/>
      <c r="RCZ3" s="228"/>
      <c r="RDA3" s="228"/>
      <c r="RDB3" s="228"/>
      <c r="RDC3" s="228"/>
      <c r="RDD3" s="228"/>
      <c r="RDE3" s="228"/>
      <c r="RDF3" s="228"/>
      <c r="RDG3" s="228"/>
      <c r="RDH3" s="228"/>
      <c r="RDI3" s="228"/>
      <c r="RDJ3" s="228"/>
      <c r="RDK3" s="228"/>
      <c r="RDL3" s="228"/>
      <c r="RDM3" s="228"/>
      <c r="RDN3" s="228"/>
      <c r="RDO3" s="228"/>
      <c r="RDP3" s="228"/>
      <c r="RDQ3" s="228"/>
      <c r="RDR3" s="228"/>
      <c r="RDS3" s="228"/>
      <c r="RDT3" s="228"/>
      <c r="RDU3" s="228"/>
      <c r="RDV3" s="228"/>
      <c r="RDW3" s="228"/>
      <c r="RDX3" s="228"/>
      <c r="RDY3" s="228"/>
      <c r="RDZ3" s="228"/>
      <c r="REA3" s="228"/>
      <c r="REB3" s="228"/>
      <c r="REC3" s="228"/>
      <c r="RED3" s="228"/>
      <c r="REE3" s="228"/>
      <c r="REF3" s="228"/>
      <c r="REG3" s="228"/>
      <c r="REH3" s="228"/>
      <c r="REI3" s="228"/>
      <c r="REJ3" s="228"/>
      <c r="REK3" s="228"/>
      <c r="REL3" s="228"/>
      <c r="REM3" s="228"/>
      <c r="REN3" s="228"/>
      <c r="REO3" s="228"/>
      <c r="REP3" s="228"/>
      <c r="REQ3" s="228"/>
      <c r="RER3" s="228"/>
      <c r="RES3" s="228"/>
      <c r="RET3" s="228"/>
      <c r="REU3" s="228"/>
      <c r="REV3" s="228"/>
      <c r="REW3" s="228"/>
      <c r="REX3" s="228"/>
      <c r="REY3" s="228"/>
      <c r="REZ3" s="228"/>
      <c r="RFA3" s="228"/>
      <c r="RFB3" s="228"/>
      <c r="RFC3" s="228"/>
      <c r="RFD3" s="228"/>
      <c r="RFE3" s="228"/>
      <c r="RFF3" s="228"/>
      <c r="RFG3" s="228"/>
      <c r="RFH3" s="228"/>
      <c r="RFI3" s="228"/>
      <c r="RFJ3" s="228"/>
      <c r="RFK3" s="228"/>
      <c r="RFL3" s="228"/>
      <c r="RFM3" s="228"/>
      <c r="RFN3" s="228"/>
      <c r="RFO3" s="228"/>
      <c r="RFP3" s="228"/>
      <c r="RFQ3" s="228"/>
      <c r="RFR3" s="228"/>
      <c r="RFS3" s="228"/>
      <c r="RFT3" s="228"/>
      <c r="RFU3" s="228"/>
      <c r="RFV3" s="228"/>
      <c r="RFW3" s="228"/>
      <c r="RFX3" s="228"/>
      <c r="RFY3" s="228"/>
      <c r="RFZ3" s="228"/>
      <c r="RGA3" s="228"/>
      <c r="RGB3" s="228"/>
      <c r="RGC3" s="228"/>
      <c r="RGD3" s="228"/>
      <c r="RGE3" s="228"/>
      <c r="RGF3" s="228"/>
      <c r="RGG3" s="228"/>
      <c r="RGH3" s="228"/>
      <c r="RGI3" s="228"/>
      <c r="RGJ3" s="228"/>
      <c r="RGK3" s="228"/>
      <c r="RGL3" s="228"/>
      <c r="RGM3" s="228"/>
      <c r="RGN3" s="228"/>
      <c r="RGO3" s="228"/>
      <c r="RGP3" s="228"/>
      <c r="RGQ3" s="228"/>
      <c r="RGR3" s="228"/>
      <c r="RGS3" s="228"/>
      <c r="RGT3" s="228"/>
      <c r="RGU3" s="228"/>
      <c r="RGV3" s="228"/>
      <c r="RGW3" s="228"/>
      <c r="RGX3" s="228"/>
      <c r="RGY3" s="228"/>
      <c r="RGZ3" s="228"/>
      <c r="RHA3" s="228"/>
      <c r="RHB3" s="228"/>
      <c r="RHC3" s="228"/>
      <c r="RHD3" s="228"/>
      <c r="RHE3" s="228"/>
      <c r="RHF3" s="228"/>
      <c r="RHG3" s="228"/>
      <c r="RHH3" s="228"/>
      <c r="RHI3" s="228"/>
      <c r="RHJ3" s="228"/>
      <c r="RHK3" s="228"/>
      <c r="RHL3" s="228"/>
      <c r="RHM3" s="228"/>
      <c r="RHN3" s="228"/>
      <c r="RHO3" s="228"/>
      <c r="RHP3" s="228"/>
      <c r="RHQ3" s="228"/>
      <c r="RHR3" s="228"/>
      <c r="RHS3" s="228"/>
      <c r="RHT3" s="228"/>
      <c r="RHU3" s="228"/>
      <c r="RHV3" s="228"/>
      <c r="RHW3" s="228"/>
      <c r="RHX3" s="228"/>
      <c r="RHY3" s="228"/>
      <c r="RHZ3" s="228"/>
      <c r="RIA3" s="228"/>
      <c r="RIB3" s="228"/>
      <c r="RIC3" s="228"/>
      <c r="RID3" s="228"/>
      <c r="RIE3" s="228"/>
      <c r="RIF3" s="228"/>
      <c r="RIG3" s="228"/>
      <c r="RIH3" s="228"/>
      <c r="RII3" s="228"/>
      <c r="RIJ3" s="228"/>
      <c r="RIK3" s="228"/>
      <c r="RIL3" s="228"/>
      <c r="RIM3" s="228"/>
      <c r="RIN3" s="228"/>
      <c r="RIO3" s="228"/>
      <c r="RIP3" s="228"/>
      <c r="RIQ3" s="228"/>
      <c r="RIR3" s="228"/>
      <c r="RIS3" s="228"/>
      <c r="RIT3" s="228"/>
      <c r="RIU3" s="228"/>
      <c r="RIV3" s="228"/>
      <c r="RIW3" s="228"/>
      <c r="RIX3" s="228"/>
      <c r="RIY3" s="228"/>
      <c r="RIZ3" s="228"/>
      <c r="RJA3" s="228"/>
      <c r="RJB3" s="228"/>
      <c r="RJC3" s="228"/>
      <c r="RJD3" s="228"/>
      <c r="RJE3" s="228"/>
      <c r="RJF3" s="228"/>
      <c r="RJG3" s="228"/>
      <c r="RJH3" s="228"/>
      <c r="RJI3" s="228"/>
      <c r="RJJ3" s="228"/>
      <c r="RJK3" s="228"/>
      <c r="RJL3" s="228"/>
      <c r="RJM3" s="228"/>
      <c r="RJN3" s="228"/>
      <c r="RJO3" s="228"/>
      <c r="RJP3" s="228"/>
      <c r="RJQ3" s="228"/>
      <c r="RJR3" s="228"/>
      <c r="RJS3" s="228"/>
      <c r="RJT3" s="228"/>
      <c r="RJU3" s="228"/>
      <c r="RJV3" s="228"/>
      <c r="RJW3" s="228"/>
      <c r="RJX3" s="228"/>
      <c r="RJY3" s="228"/>
      <c r="RJZ3" s="228"/>
      <c r="RKA3" s="228"/>
      <c r="RKB3" s="228"/>
      <c r="RKC3" s="228"/>
      <c r="RKD3" s="228"/>
      <c r="RKE3" s="228"/>
      <c r="RKF3" s="228"/>
      <c r="RKG3" s="228"/>
      <c r="RKH3" s="228"/>
      <c r="RKI3" s="228"/>
      <c r="RKJ3" s="228"/>
      <c r="RKK3" s="228"/>
      <c r="RKL3" s="228"/>
      <c r="RKM3" s="228"/>
      <c r="RKN3" s="228"/>
      <c r="RKO3" s="228"/>
      <c r="RKP3" s="228"/>
      <c r="RKQ3" s="228"/>
      <c r="RKR3" s="228"/>
      <c r="RKS3" s="228"/>
      <c r="RKT3" s="228"/>
      <c r="RKU3" s="228"/>
      <c r="RKV3" s="228"/>
      <c r="RKW3" s="228"/>
      <c r="RKX3" s="228"/>
      <c r="RKY3" s="228"/>
      <c r="RKZ3" s="228"/>
      <c r="RLA3" s="228"/>
      <c r="RLB3" s="228"/>
      <c r="RLC3" s="228"/>
      <c r="RLD3" s="228"/>
      <c r="RLE3" s="228"/>
      <c r="RLF3" s="228"/>
      <c r="RLG3" s="228"/>
      <c r="RLH3" s="228"/>
      <c r="RLI3" s="228"/>
      <c r="RLJ3" s="228"/>
      <c r="RLK3" s="228"/>
      <c r="RLL3" s="228"/>
      <c r="RLM3" s="228"/>
      <c r="RLN3" s="228"/>
      <c r="RLO3" s="228"/>
      <c r="RLP3" s="228"/>
      <c r="RLQ3" s="228"/>
      <c r="RLR3" s="228"/>
      <c r="RLS3" s="228"/>
      <c r="RLT3" s="228"/>
      <c r="RLU3" s="228"/>
      <c r="RLV3" s="228"/>
      <c r="RLW3" s="228"/>
      <c r="RLX3" s="228"/>
      <c r="RLY3" s="228"/>
      <c r="RLZ3" s="228"/>
      <c r="RMA3" s="228"/>
      <c r="RMB3" s="228"/>
      <c r="RMC3" s="228"/>
      <c r="RMD3" s="228"/>
      <c r="RME3" s="228"/>
      <c r="RMF3" s="228"/>
      <c r="RMG3" s="228"/>
      <c r="RMH3" s="228"/>
      <c r="RMI3" s="228"/>
      <c r="RMJ3" s="228"/>
      <c r="RMK3" s="228"/>
      <c r="RML3" s="228"/>
      <c r="RMM3" s="228"/>
      <c r="RMN3" s="228"/>
      <c r="RMO3" s="228"/>
      <c r="RMP3" s="228"/>
      <c r="RMQ3" s="228"/>
      <c r="RMR3" s="228"/>
      <c r="RMS3" s="228"/>
      <c r="RMT3" s="228"/>
      <c r="RMU3" s="228"/>
      <c r="RMV3" s="228"/>
      <c r="RMW3" s="228"/>
      <c r="RMX3" s="228"/>
      <c r="RMY3" s="228"/>
      <c r="RMZ3" s="228"/>
      <c r="RNA3" s="228"/>
      <c r="RNB3" s="228"/>
      <c r="RNC3" s="228"/>
      <c r="RND3" s="228"/>
      <c r="RNE3" s="228"/>
      <c r="RNF3" s="228"/>
      <c r="RNG3" s="228"/>
      <c r="RNH3" s="228"/>
      <c r="RNI3" s="228"/>
      <c r="RNJ3" s="228"/>
      <c r="RNK3" s="228"/>
      <c r="RNL3" s="228"/>
      <c r="RNM3" s="228"/>
      <c r="RNN3" s="228"/>
      <c r="RNO3" s="228"/>
      <c r="RNP3" s="228"/>
      <c r="RNQ3" s="228"/>
      <c r="RNR3" s="228"/>
      <c r="RNS3" s="228"/>
      <c r="RNT3" s="228"/>
      <c r="RNU3" s="228"/>
      <c r="RNV3" s="228"/>
      <c r="RNW3" s="228"/>
      <c r="RNX3" s="228"/>
      <c r="RNY3" s="228"/>
      <c r="RNZ3" s="228"/>
      <c r="ROA3" s="228"/>
      <c r="ROB3" s="228"/>
      <c r="ROC3" s="228"/>
      <c r="ROD3" s="228"/>
      <c r="ROE3" s="228"/>
      <c r="ROF3" s="228"/>
      <c r="ROG3" s="228"/>
      <c r="ROH3" s="228"/>
      <c r="ROI3" s="228"/>
      <c r="ROJ3" s="228"/>
      <c r="ROK3" s="228"/>
      <c r="ROL3" s="228"/>
      <c r="ROM3" s="228"/>
      <c r="RON3" s="228"/>
      <c r="ROO3" s="228"/>
      <c r="ROP3" s="228"/>
      <c r="ROQ3" s="228"/>
      <c r="ROR3" s="228"/>
      <c r="ROS3" s="228"/>
      <c r="ROT3" s="228"/>
      <c r="ROU3" s="228"/>
      <c r="ROV3" s="228"/>
      <c r="ROW3" s="228"/>
      <c r="ROX3" s="228"/>
      <c r="ROY3" s="228"/>
      <c r="ROZ3" s="228"/>
      <c r="RPA3" s="228"/>
      <c r="RPB3" s="228"/>
      <c r="RPC3" s="228"/>
      <c r="RPD3" s="228"/>
      <c r="RPE3" s="228"/>
      <c r="RPF3" s="228"/>
      <c r="RPG3" s="228"/>
      <c r="RPH3" s="228"/>
      <c r="RPI3" s="228"/>
      <c r="RPJ3" s="228"/>
      <c r="RPK3" s="228"/>
      <c r="RPL3" s="228"/>
      <c r="RPM3" s="228"/>
      <c r="RPN3" s="228"/>
      <c r="RPO3" s="228"/>
      <c r="RPP3" s="228"/>
      <c r="RPQ3" s="228"/>
      <c r="RPR3" s="228"/>
      <c r="RPS3" s="228"/>
      <c r="RPT3" s="228"/>
      <c r="RPU3" s="228"/>
      <c r="RPV3" s="228"/>
      <c r="RPW3" s="228"/>
      <c r="RPX3" s="228"/>
      <c r="RPY3" s="228"/>
      <c r="RPZ3" s="228"/>
      <c r="RQA3" s="228"/>
      <c r="RQB3" s="228"/>
      <c r="RQC3" s="228"/>
      <c r="RQD3" s="228"/>
      <c r="RQE3" s="228"/>
      <c r="RQF3" s="228"/>
      <c r="RQG3" s="228"/>
      <c r="RQH3" s="228"/>
      <c r="RQI3" s="228"/>
      <c r="RQJ3" s="228"/>
      <c r="RQK3" s="228"/>
      <c r="RQL3" s="228"/>
      <c r="RQM3" s="228"/>
      <c r="RQN3" s="228"/>
      <c r="RQO3" s="228"/>
      <c r="RQP3" s="228"/>
      <c r="RQQ3" s="228"/>
      <c r="RQR3" s="228"/>
      <c r="RQS3" s="228"/>
      <c r="RQT3" s="228"/>
      <c r="RQU3" s="228"/>
      <c r="RQV3" s="228"/>
      <c r="RQW3" s="228"/>
      <c r="RQX3" s="228"/>
      <c r="RQY3" s="228"/>
      <c r="RQZ3" s="228"/>
      <c r="RRA3" s="228"/>
      <c r="RRB3" s="228"/>
      <c r="RRC3" s="228"/>
      <c r="RRD3" s="228"/>
      <c r="RRE3" s="228"/>
      <c r="RRF3" s="228"/>
      <c r="RRG3" s="228"/>
      <c r="RRH3" s="228"/>
      <c r="RRI3" s="228"/>
      <c r="RRJ3" s="228"/>
      <c r="RRK3" s="228"/>
      <c r="RRL3" s="228"/>
      <c r="RRM3" s="228"/>
      <c r="RRN3" s="228"/>
      <c r="RRO3" s="228"/>
      <c r="RRP3" s="228"/>
      <c r="RRQ3" s="228"/>
      <c r="RRR3" s="228"/>
      <c r="RRS3" s="228"/>
      <c r="RRT3" s="228"/>
      <c r="RRU3" s="228"/>
      <c r="RRV3" s="228"/>
      <c r="RRW3" s="228"/>
      <c r="RRX3" s="228"/>
      <c r="RRY3" s="228"/>
      <c r="RRZ3" s="228"/>
      <c r="RSA3" s="228"/>
      <c r="RSB3" s="228"/>
      <c r="RSC3" s="228"/>
      <c r="RSD3" s="228"/>
      <c r="RSE3" s="228"/>
      <c r="RSF3" s="228"/>
      <c r="RSG3" s="228"/>
      <c r="RSH3" s="228"/>
      <c r="RSI3" s="228"/>
      <c r="RSJ3" s="228"/>
      <c r="RSK3" s="228"/>
      <c r="RSL3" s="228"/>
      <c r="RSM3" s="228"/>
      <c r="RSN3" s="228"/>
      <c r="RSO3" s="228"/>
      <c r="RSP3" s="228"/>
      <c r="RSQ3" s="228"/>
      <c r="RSR3" s="228"/>
      <c r="RSS3" s="228"/>
      <c r="RST3" s="228"/>
      <c r="RSU3" s="228"/>
      <c r="RSV3" s="228"/>
      <c r="RSW3" s="228"/>
      <c r="RSX3" s="228"/>
      <c r="RSY3" s="228"/>
      <c r="RSZ3" s="228"/>
      <c r="RTA3" s="228"/>
      <c r="RTB3" s="228"/>
      <c r="RTC3" s="228"/>
      <c r="RTD3" s="228"/>
      <c r="RTE3" s="228"/>
      <c r="RTF3" s="228"/>
      <c r="RTG3" s="228"/>
      <c r="RTH3" s="228"/>
      <c r="RTI3" s="228"/>
      <c r="RTJ3" s="228"/>
      <c r="RTK3" s="228"/>
      <c r="RTL3" s="228"/>
      <c r="RTM3" s="228"/>
      <c r="RTN3" s="228"/>
      <c r="RTO3" s="228"/>
      <c r="RTP3" s="228"/>
      <c r="RTQ3" s="228"/>
      <c r="RTR3" s="228"/>
      <c r="RTS3" s="228"/>
      <c r="RTT3" s="228"/>
      <c r="RTU3" s="228"/>
      <c r="RTV3" s="228"/>
      <c r="RTW3" s="228"/>
      <c r="RTX3" s="228"/>
      <c r="RTY3" s="228"/>
      <c r="RTZ3" s="228"/>
      <c r="RUA3" s="228"/>
      <c r="RUB3" s="228"/>
      <c r="RUC3" s="228"/>
      <c r="RUD3" s="228"/>
      <c r="RUE3" s="228"/>
      <c r="RUF3" s="228"/>
      <c r="RUG3" s="228"/>
      <c r="RUH3" s="228"/>
      <c r="RUI3" s="228"/>
      <c r="RUJ3" s="228"/>
      <c r="RUK3" s="228"/>
      <c r="RUL3" s="228"/>
      <c r="RUM3" s="228"/>
      <c r="RUN3" s="228"/>
      <c r="RUO3" s="228"/>
      <c r="RUP3" s="228"/>
      <c r="RUQ3" s="228"/>
      <c r="RUR3" s="228"/>
      <c r="RUS3" s="228"/>
      <c r="RUT3" s="228"/>
      <c r="RUU3" s="228"/>
      <c r="RUV3" s="228"/>
      <c r="RUW3" s="228"/>
      <c r="RUX3" s="228"/>
      <c r="RUY3" s="228"/>
      <c r="RUZ3" s="228"/>
      <c r="RVA3" s="228"/>
      <c r="RVB3" s="228"/>
      <c r="RVC3" s="228"/>
      <c r="RVD3" s="228"/>
      <c r="RVE3" s="228"/>
      <c r="RVF3" s="228"/>
      <c r="RVG3" s="228"/>
      <c r="RVH3" s="228"/>
      <c r="RVI3" s="228"/>
      <c r="RVJ3" s="228"/>
      <c r="RVK3" s="228"/>
      <c r="RVL3" s="228"/>
      <c r="RVM3" s="228"/>
      <c r="RVN3" s="228"/>
      <c r="RVO3" s="228"/>
      <c r="RVP3" s="228"/>
      <c r="RVQ3" s="228"/>
      <c r="RVR3" s="228"/>
      <c r="RVS3" s="228"/>
      <c r="RVT3" s="228"/>
      <c r="RVU3" s="228"/>
      <c r="RVV3" s="228"/>
      <c r="RVW3" s="228"/>
      <c r="RVX3" s="228"/>
      <c r="RVY3" s="228"/>
      <c r="RVZ3" s="228"/>
      <c r="RWA3" s="228"/>
      <c r="RWB3" s="228"/>
      <c r="RWC3" s="228"/>
      <c r="RWD3" s="228"/>
      <c r="RWE3" s="228"/>
      <c r="RWF3" s="228"/>
      <c r="RWG3" s="228"/>
      <c r="RWH3" s="228"/>
      <c r="RWI3" s="228"/>
      <c r="RWJ3" s="228"/>
      <c r="RWK3" s="228"/>
      <c r="RWL3" s="228"/>
      <c r="RWM3" s="228"/>
      <c r="RWN3" s="228"/>
      <c r="RWO3" s="228"/>
      <c r="RWP3" s="228"/>
      <c r="RWQ3" s="228"/>
      <c r="RWR3" s="228"/>
      <c r="RWS3" s="228"/>
      <c r="RWT3" s="228"/>
      <c r="RWU3" s="228"/>
      <c r="RWV3" s="228"/>
      <c r="RWW3" s="228"/>
      <c r="RWX3" s="228"/>
      <c r="RWY3" s="228"/>
      <c r="RWZ3" s="228"/>
      <c r="RXA3" s="228"/>
      <c r="RXB3" s="228"/>
      <c r="RXC3" s="228"/>
      <c r="RXD3" s="228"/>
      <c r="RXE3" s="228"/>
      <c r="RXF3" s="228"/>
      <c r="RXG3" s="228"/>
      <c r="RXH3" s="228"/>
      <c r="RXI3" s="228"/>
      <c r="RXJ3" s="228"/>
      <c r="RXK3" s="228"/>
      <c r="RXL3" s="228"/>
      <c r="RXM3" s="228"/>
      <c r="RXN3" s="228"/>
      <c r="RXO3" s="228"/>
      <c r="RXP3" s="228"/>
      <c r="RXQ3" s="228"/>
      <c r="RXR3" s="228"/>
      <c r="RXS3" s="228"/>
      <c r="RXT3" s="228"/>
      <c r="RXU3" s="228"/>
      <c r="RXV3" s="228"/>
      <c r="RXW3" s="228"/>
      <c r="RXX3" s="228"/>
      <c r="RXY3" s="228"/>
      <c r="RXZ3" s="228"/>
      <c r="RYA3" s="228"/>
      <c r="RYB3" s="228"/>
      <c r="RYC3" s="228"/>
      <c r="RYD3" s="228"/>
      <c r="RYE3" s="228"/>
      <c r="RYF3" s="228"/>
      <c r="RYG3" s="228"/>
      <c r="RYH3" s="228"/>
      <c r="RYI3" s="228"/>
      <c r="RYJ3" s="228"/>
      <c r="RYK3" s="228"/>
      <c r="RYL3" s="228"/>
      <c r="RYM3" s="228"/>
      <c r="RYN3" s="228"/>
      <c r="RYO3" s="228"/>
      <c r="RYP3" s="228"/>
      <c r="RYQ3" s="228"/>
      <c r="RYR3" s="228"/>
      <c r="RYS3" s="228"/>
      <c r="RYT3" s="228"/>
      <c r="RYU3" s="228"/>
      <c r="RYV3" s="228"/>
      <c r="RYW3" s="228"/>
      <c r="RYX3" s="228"/>
      <c r="RYY3" s="228"/>
      <c r="RYZ3" s="228"/>
      <c r="RZA3" s="228"/>
      <c r="RZB3" s="228"/>
      <c r="RZC3" s="228"/>
      <c r="RZD3" s="228"/>
      <c r="RZE3" s="228"/>
      <c r="RZF3" s="228"/>
      <c r="RZG3" s="228"/>
      <c r="RZH3" s="228"/>
      <c r="RZI3" s="228"/>
      <c r="RZJ3" s="228"/>
      <c r="RZK3" s="228"/>
      <c r="RZL3" s="228"/>
      <c r="RZM3" s="228"/>
      <c r="RZN3" s="228"/>
      <c r="RZO3" s="228"/>
      <c r="RZP3" s="228"/>
      <c r="RZQ3" s="228"/>
      <c r="RZR3" s="228"/>
      <c r="RZS3" s="228"/>
      <c r="RZT3" s="228"/>
      <c r="RZU3" s="228"/>
      <c r="RZV3" s="228"/>
      <c r="RZW3" s="228"/>
      <c r="RZX3" s="228"/>
      <c r="RZY3" s="228"/>
      <c r="RZZ3" s="228"/>
      <c r="SAA3" s="228"/>
      <c r="SAB3" s="228"/>
      <c r="SAC3" s="228"/>
      <c r="SAD3" s="228"/>
      <c r="SAE3" s="228"/>
      <c r="SAF3" s="228"/>
      <c r="SAG3" s="228"/>
      <c r="SAH3" s="228"/>
      <c r="SAI3" s="228"/>
      <c r="SAJ3" s="228"/>
      <c r="SAK3" s="228"/>
      <c r="SAL3" s="228"/>
      <c r="SAM3" s="228"/>
      <c r="SAN3" s="228"/>
      <c r="SAO3" s="228"/>
      <c r="SAP3" s="228"/>
      <c r="SAQ3" s="228"/>
      <c r="SAR3" s="228"/>
      <c r="SAS3" s="228"/>
      <c r="SAT3" s="228"/>
      <c r="SAU3" s="228"/>
      <c r="SAV3" s="228"/>
      <c r="SAW3" s="228"/>
      <c r="SAX3" s="228"/>
      <c r="SAY3" s="228"/>
      <c r="SAZ3" s="228"/>
      <c r="SBA3" s="228"/>
      <c r="SBB3" s="228"/>
      <c r="SBC3" s="228"/>
      <c r="SBD3" s="228"/>
      <c r="SBE3" s="228"/>
      <c r="SBF3" s="228"/>
      <c r="SBG3" s="228"/>
      <c r="SBH3" s="228"/>
      <c r="SBI3" s="228"/>
      <c r="SBJ3" s="228"/>
      <c r="SBK3" s="228"/>
      <c r="SBL3" s="228"/>
      <c r="SBM3" s="228"/>
      <c r="SBN3" s="228"/>
      <c r="SBO3" s="228"/>
      <c r="SBP3" s="228"/>
      <c r="SBQ3" s="228"/>
      <c r="SBR3" s="228"/>
      <c r="SBS3" s="228"/>
      <c r="SBT3" s="228"/>
      <c r="SBU3" s="228"/>
      <c r="SBV3" s="228"/>
      <c r="SBW3" s="228"/>
      <c r="SBX3" s="228"/>
      <c r="SBY3" s="228"/>
      <c r="SBZ3" s="228"/>
      <c r="SCA3" s="228"/>
      <c r="SCB3" s="228"/>
      <c r="SCC3" s="228"/>
      <c r="SCD3" s="228"/>
      <c r="SCE3" s="228"/>
      <c r="SCF3" s="228"/>
      <c r="SCG3" s="228"/>
      <c r="SCH3" s="228"/>
      <c r="SCI3" s="228"/>
      <c r="SCJ3" s="228"/>
      <c r="SCK3" s="228"/>
      <c r="SCL3" s="228"/>
      <c r="SCM3" s="228"/>
      <c r="SCN3" s="228"/>
      <c r="SCO3" s="228"/>
      <c r="SCP3" s="228"/>
      <c r="SCQ3" s="228"/>
      <c r="SCR3" s="228"/>
      <c r="SCS3" s="228"/>
      <c r="SCT3" s="228"/>
      <c r="SCU3" s="228"/>
      <c r="SCV3" s="228"/>
      <c r="SCW3" s="228"/>
      <c r="SCX3" s="228"/>
      <c r="SCY3" s="228"/>
      <c r="SCZ3" s="228"/>
      <c r="SDA3" s="228"/>
      <c r="SDB3" s="228"/>
      <c r="SDC3" s="228"/>
      <c r="SDD3" s="228"/>
      <c r="SDE3" s="228"/>
      <c r="SDF3" s="228"/>
      <c r="SDG3" s="228"/>
      <c r="SDH3" s="228"/>
      <c r="SDI3" s="228"/>
      <c r="SDJ3" s="228"/>
      <c r="SDK3" s="228"/>
      <c r="SDL3" s="228"/>
      <c r="SDM3" s="228"/>
      <c r="SDN3" s="228"/>
      <c r="SDO3" s="228"/>
      <c r="SDP3" s="228"/>
      <c r="SDQ3" s="228"/>
      <c r="SDR3" s="228"/>
      <c r="SDS3" s="228"/>
      <c r="SDT3" s="228"/>
      <c r="SDU3" s="228"/>
      <c r="SDV3" s="228"/>
      <c r="SDW3" s="228"/>
      <c r="SDX3" s="228"/>
      <c r="SDY3" s="228"/>
      <c r="SDZ3" s="228"/>
      <c r="SEA3" s="228"/>
      <c r="SEB3" s="228"/>
      <c r="SEC3" s="228"/>
      <c r="SED3" s="228"/>
      <c r="SEE3" s="228"/>
      <c r="SEF3" s="228"/>
      <c r="SEG3" s="228"/>
      <c r="SEH3" s="228"/>
      <c r="SEI3" s="228"/>
      <c r="SEJ3" s="228"/>
      <c r="SEK3" s="228"/>
      <c r="SEL3" s="228"/>
      <c r="SEM3" s="228"/>
      <c r="SEN3" s="228"/>
      <c r="SEO3" s="228"/>
      <c r="SEP3" s="228"/>
      <c r="SEQ3" s="228"/>
      <c r="SER3" s="228"/>
      <c r="SES3" s="228"/>
      <c r="SET3" s="228"/>
      <c r="SEU3" s="228"/>
      <c r="SEV3" s="228"/>
      <c r="SEW3" s="228"/>
      <c r="SEX3" s="228"/>
      <c r="SEY3" s="228"/>
      <c r="SEZ3" s="228"/>
      <c r="SFA3" s="228"/>
      <c r="SFB3" s="228"/>
      <c r="SFC3" s="228"/>
      <c r="SFD3" s="228"/>
      <c r="SFE3" s="228"/>
      <c r="SFF3" s="228"/>
      <c r="SFG3" s="228"/>
      <c r="SFH3" s="228"/>
      <c r="SFI3" s="228"/>
      <c r="SFJ3" s="228"/>
      <c r="SFK3" s="228"/>
      <c r="SFL3" s="228"/>
      <c r="SFM3" s="228"/>
      <c r="SFN3" s="228"/>
      <c r="SFO3" s="228"/>
      <c r="SFP3" s="228"/>
      <c r="SFQ3" s="228"/>
      <c r="SFR3" s="228"/>
      <c r="SFS3" s="228"/>
      <c r="SFT3" s="228"/>
      <c r="SFU3" s="228"/>
      <c r="SFV3" s="228"/>
      <c r="SFW3" s="228"/>
      <c r="SFX3" s="228"/>
      <c r="SFY3" s="228"/>
      <c r="SFZ3" s="228"/>
      <c r="SGA3" s="228"/>
      <c r="SGB3" s="228"/>
      <c r="SGC3" s="228"/>
      <c r="SGD3" s="228"/>
      <c r="SGE3" s="228"/>
      <c r="SGF3" s="228"/>
      <c r="SGG3" s="228"/>
      <c r="SGH3" s="228"/>
      <c r="SGI3" s="228"/>
      <c r="SGJ3" s="228"/>
      <c r="SGK3" s="228"/>
      <c r="SGL3" s="228"/>
      <c r="SGM3" s="228"/>
      <c r="SGN3" s="228"/>
      <c r="SGO3" s="228"/>
      <c r="SGP3" s="228"/>
      <c r="SGQ3" s="228"/>
      <c r="SGR3" s="228"/>
      <c r="SGS3" s="228"/>
      <c r="SGT3" s="228"/>
      <c r="SGU3" s="228"/>
      <c r="SGV3" s="228"/>
      <c r="SGW3" s="228"/>
      <c r="SGX3" s="228"/>
      <c r="SGY3" s="228"/>
      <c r="SGZ3" s="228"/>
      <c r="SHA3" s="228"/>
      <c r="SHB3" s="228"/>
      <c r="SHC3" s="228"/>
      <c r="SHD3" s="228"/>
      <c r="SHE3" s="228"/>
      <c r="SHF3" s="228"/>
      <c r="SHG3" s="228"/>
      <c r="SHH3" s="228"/>
      <c r="SHI3" s="228"/>
      <c r="SHJ3" s="228"/>
      <c r="SHK3" s="228"/>
      <c r="SHL3" s="228"/>
      <c r="SHM3" s="228"/>
      <c r="SHN3" s="228"/>
      <c r="SHO3" s="228"/>
      <c r="SHP3" s="228"/>
      <c r="SHQ3" s="228"/>
      <c r="SHR3" s="228"/>
      <c r="SHS3" s="228"/>
      <c r="SHT3" s="228"/>
      <c r="SHU3" s="228"/>
      <c r="SHV3" s="228"/>
      <c r="SHW3" s="228"/>
      <c r="SHX3" s="228"/>
      <c r="SHY3" s="228"/>
      <c r="SHZ3" s="228"/>
      <c r="SIA3" s="228"/>
      <c r="SIB3" s="228"/>
      <c r="SIC3" s="228"/>
      <c r="SID3" s="228"/>
      <c r="SIE3" s="228"/>
      <c r="SIF3" s="228"/>
      <c r="SIG3" s="228"/>
      <c r="SIH3" s="228"/>
      <c r="SII3" s="228"/>
      <c r="SIJ3" s="228"/>
      <c r="SIK3" s="228"/>
      <c r="SIL3" s="228"/>
      <c r="SIM3" s="228"/>
      <c r="SIN3" s="228"/>
      <c r="SIO3" s="228"/>
      <c r="SIP3" s="228"/>
      <c r="SIQ3" s="228"/>
      <c r="SIR3" s="228"/>
      <c r="SIS3" s="228"/>
      <c r="SIT3" s="228"/>
      <c r="SIU3" s="228"/>
      <c r="SIV3" s="228"/>
      <c r="SIW3" s="228"/>
      <c r="SIX3" s="228"/>
      <c r="SIY3" s="228"/>
      <c r="SIZ3" s="228"/>
      <c r="SJA3" s="228"/>
      <c r="SJB3" s="228"/>
      <c r="SJC3" s="228"/>
      <c r="SJD3" s="228"/>
      <c r="SJE3" s="228"/>
      <c r="SJF3" s="228"/>
      <c r="SJG3" s="228"/>
      <c r="SJH3" s="228"/>
      <c r="SJI3" s="228"/>
      <c r="SJJ3" s="228"/>
      <c r="SJK3" s="228"/>
      <c r="SJL3" s="228"/>
      <c r="SJM3" s="228"/>
      <c r="SJN3" s="228"/>
      <c r="SJO3" s="228"/>
      <c r="SJP3" s="228"/>
      <c r="SJQ3" s="228"/>
      <c r="SJR3" s="228"/>
      <c r="SJS3" s="228"/>
      <c r="SJT3" s="228"/>
      <c r="SJU3" s="228"/>
      <c r="SJV3" s="228"/>
      <c r="SJW3" s="228"/>
      <c r="SJX3" s="228"/>
      <c r="SJY3" s="228"/>
      <c r="SJZ3" s="228"/>
      <c r="SKA3" s="228"/>
      <c r="SKB3" s="228"/>
      <c r="SKC3" s="228"/>
      <c r="SKD3" s="228"/>
      <c r="SKE3" s="228"/>
      <c r="SKF3" s="228"/>
      <c r="SKG3" s="228"/>
      <c r="SKH3" s="228"/>
      <c r="SKI3" s="228"/>
      <c r="SKJ3" s="228"/>
      <c r="SKK3" s="228"/>
      <c r="SKL3" s="228"/>
      <c r="SKM3" s="228"/>
      <c r="SKN3" s="228"/>
      <c r="SKO3" s="228"/>
      <c r="SKP3" s="228"/>
      <c r="SKQ3" s="228"/>
      <c r="SKR3" s="228"/>
      <c r="SKS3" s="228"/>
      <c r="SKT3" s="228"/>
      <c r="SKU3" s="228"/>
      <c r="SKV3" s="228"/>
      <c r="SKW3" s="228"/>
      <c r="SKX3" s="228"/>
      <c r="SKY3" s="228"/>
      <c r="SKZ3" s="228"/>
      <c r="SLA3" s="228"/>
      <c r="SLB3" s="228"/>
      <c r="SLC3" s="228"/>
      <c r="SLD3" s="228"/>
      <c r="SLE3" s="228"/>
      <c r="SLF3" s="228"/>
      <c r="SLG3" s="228"/>
      <c r="SLH3" s="228"/>
      <c r="SLI3" s="228"/>
      <c r="SLJ3" s="228"/>
      <c r="SLK3" s="228"/>
      <c r="SLL3" s="228"/>
      <c r="SLM3" s="228"/>
      <c r="SLN3" s="228"/>
      <c r="SLO3" s="228"/>
      <c r="SLP3" s="228"/>
      <c r="SLQ3" s="228"/>
      <c r="SLR3" s="228"/>
      <c r="SLS3" s="228"/>
      <c r="SLT3" s="228"/>
      <c r="SLU3" s="228"/>
      <c r="SLV3" s="228"/>
      <c r="SLW3" s="228"/>
      <c r="SLX3" s="228"/>
      <c r="SLY3" s="228"/>
      <c r="SLZ3" s="228"/>
      <c r="SMA3" s="228"/>
      <c r="SMB3" s="228"/>
      <c r="SMC3" s="228"/>
      <c r="SMD3" s="228"/>
      <c r="SME3" s="228"/>
      <c r="SMF3" s="228"/>
      <c r="SMG3" s="228"/>
      <c r="SMH3" s="228"/>
      <c r="SMI3" s="228"/>
      <c r="SMJ3" s="228"/>
      <c r="SMK3" s="228"/>
      <c r="SML3" s="228"/>
      <c r="SMM3" s="228"/>
      <c r="SMN3" s="228"/>
      <c r="SMO3" s="228"/>
      <c r="SMP3" s="228"/>
      <c r="SMQ3" s="228"/>
      <c r="SMR3" s="228"/>
      <c r="SMS3" s="228"/>
      <c r="SMT3" s="228"/>
      <c r="SMU3" s="228"/>
      <c r="SMV3" s="228"/>
      <c r="SMW3" s="228"/>
      <c r="SMX3" s="228"/>
      <c r="SMY3" s="228"/>
      <c r="SMZ3" s="228"/>
      <c r="SNA3" s="228"/>
      <c r="SNB3" s="228"/>
      <c r="SNC3" s="228"/>
      <c r="SND3" s="228"/>
      <c r="SNE3" s="228"/>
      <c r="SNF3" s="228"/>
      <c r="SNG3" s="228"/>
      <c r="SNH3" s="228"/>
      <c r="SNI3" s="228"/>
      <c r="SNJ3" s="228"/>
      <c r="SNK3" s="228"/>
      <c r="SNL3" s="228"/>
      <c r="SNM3" s="228"/>
      <c r="SNN3" s="228"/>
      <c r="SNO3" s="228"/>
      <c r="SNP3" s="228"/>
      <c r="SNQ3" s="228"/>
      <c r="SNR3" s="228"/>
      <c r="SNS3" s="228"/>
      <c r="SNT3" s="228"/>
      <c r="SNU3" s="228"/>
      <c r="SNV3" s="228"/>
      <c r="SNW3" s="228"/>
      <c r="SNX3" s="228"/>
      <c r="SNY3" s="228"/>
      <c r="SNZ3" s="228"/>
      <c r="SOA3" s="228"/>
      <c r="SOB3" s="228"/>
      <c r="SOC3" s="228"/>
      <c r="SOD3" s="228"/>
      <c r="SOE3" s="228"/>
      <c r="SOF3" s="228"/>
      <c r="SOG3" s="228"/>
      <c r="SOH3" s="228"/>
      <c r="SOI3" s="228"/>
      <c r="SOJ3" s="228"/>
      <c r="SOK3" s="228"/>
      <c r="SOL3" s="228"/>
      <c r="SOM3" s="228"/>
      <c r="SON3" s="228"/>
      <c r="SOO3" s="228"/>
      <c r="SOP3" s="228"/>
      <c r="SOQ3" s="228"/>
      <c r="SOR3" s="228"/>
      <c r="SOS3" s="228"/>
      <c r="SOT3" s="228"/>
      <c r="SOU3" s="228"/>
      <c r="SOV3" s="228"/>
      <c r="SOW3" s="228"/>
      <c r="SOX3" s="228"/>
      <c r="SOY3" s="228"/>
      <c r="SOZ3" s="228"/>
      <c r="SPA3" s="228"/>
      <c r="SPB3" s="228"/>
      <c r="SPC3" s="228"/>
      <c r="SPD3" s="228"/>
      <c r="SPE3" s="228"/>
      <c r="SPF3" s="228"/>
      <c r="SPG3" s="228"/>
      <c r="SPH3" s="228"/>
      <c r="SPI3" s="228"/>
      <c r="SPJ3" s="228"/>
      <c r="SPK3" s="228"/>
      <c r="SPL3" s="228"/>
      <c r="SPM3" s="228"/>
      <c r="SPN3" s="228"/>
      <c r="SPO3" s="228"/>
      <c r="SPP3" s="228"/>
      <c r="SPQ3" s="228"/>
      <c r="SPR3" s="228"/>
      <c r="SPS3" s="228"/>
      <c r="SPT3" s="228"/>
      <c r="SPU3" s="228"/>
      <c r="SPV3" s="228"/>
      <c r="SPW3" s="228"/>
      <c r="SPX3" s="228"/>
      <c r="SPY3" s="228"/>
      <c r="SPZ3" s="228"/>
      <c r="SQA3" s="228"/>
      <c r="SQB3" s="228"/>
      <c r="SQC3" s="228"/>
      <c r="SQD3" s="228"/>
      <c r="SQE3" s="228"/>
      <c r="SQF3" s="228"/>
      <c r="SQG3" s="228"/>
      <c r="SQH3" s="228"/>
      <c r="SQI3" s="228"/>
      <c r="SQJ3" s="228"/>
      <c r="SQK3" s="228"/>
      <c r="SQL3" s="228"/>
      <c r="SQM3" s="228"/>
      <c r="SQN3" s="228"/>
      <c r="SQO3" s="228"/>
      <c r="SQP3" s="228"/>
      <c r="SQQ3" s="228"/>
      <c r="SQR3" s="228"/>
      <c r="SQS3" s="228"/>
      <c r="SQT3" s="228"/>
      <c r="SQU3" s="228"/>
      <c r="SQV3" s="228"/>
      <c r="SQW3" s="228"/>
      <c r="SQX3" s="228"/>
      <c r="SQY3" s="228"/>
      <c r="SQZ3" s="228"/>
      <c r="SRA3" s="228"/>
      <c r="SRB3" s="228"/>
      <c r="SRC3" s="228"/>
      <c r="SRD3" s="228"/>
      <c r="SRE3" s="228"/>
      <c r="SRF3" s="228"/>
      <c r="SRG3" s="228"/>
      <c r="SRH3" s="228"/>
      <c r="SRI3" s="228"/>
      <c r="SRJ3" s="228"/>
      <c r="SRK3" s="228"/>
      <c r="SRL3" s="228"/>
      <c r="SRM3" s="228"/>
      <c r="SRN3" s="228"/>
      <c r="SRO3" s="228"/>
      <c r="SRP3" s="228"/>
      <c r="SRQ3" s="228"/>
      <c r="SRR3" s="228"/>
      <c r="SRS3" s="228"/>
      <c r="SRT3" s="228"/>
      <c r="SRU3" s="228"/>
      <c r="SRV3" s="228"/>
      <c r="SRW3" s="228"/>
      <c r="SRX3" s="228"/>
      <c r="SRY3" s="228"/>
      <c r="SRZ3" s="228"/>
      <c r="SSA3" s="228"/>
      <c r="SSB3" s="228"/>
      <c r="SSC3" s="228"/>
      <c r="SSD3" s="228"/>
      <c r="SSE3" s="228"/>
      <c r="SSF3" s="228"/>
      <c r="SSG3" s="228"/>
      <c r="SSH3" s="228"/>
      <c r="SSI3" s="228"/>
      <c r="SSJ3" s="228"/>
      <c r="SSK3" s="228"/>
      <c r="SSL3" s="228"/>
      <c r="SSM3" s="228"/>
      <c r="SSN3" s="228"/>
      <c r="SSO3" s="228"/>
      <c r="SSP3" s="228"/>
      <c r="SSQ3" s="228"/>
      <c r="SSR3" s="228"/>
      <c r="SSS3" s="228"/>
      <c r="SST3" s="228"/>
      <c r="SSU3" s="228"/>
      <c r="SSV3" s="228"/>
      <c r="SSW3" s="228"/>
      <c r="SSX3" s="228"/>
      <c r="SSY3" s="228"/>
      <c r="SSZ3" s="228"/>
      <c r="STA3" s="228"/>
      <c r="STB3" s="228"/>
      <c r="STC3" s="228"/>
      <c r="STD3" s="228"/>
      <c r="STE3" s="228"/>
      <c r="STF3" s="228"/>
      <c r="STG3" s="228"/>
      <c r="STH3" s="228"/>
      <c r="STI3" s="228"/>
      <c r="STJ3" s="228"/>
      <c r="STK3" s="228"/>
      <c r="STL3" s="228"/>
      <c r="STM3" s="228"/>
      <c r="STN3" s="228"/>
      <c r="STO3" s="228"/>
      <c r="STP3" s="228"/>
      <c r="STQ3" s="228"/>
      <c r="STR3" s="228"/>
      <c r="STS3" s="228"/>
      <c r="STT3" s="228"/>
      <c r="STU3" s="228"/>
      <c r="STV3" s="228"/>
      <c r="STW3" s="228"/>
      <c r="STX3" s="228"/>
      <c r="STY3" s="228"/>
      <c r="STZ3" s="228"/>
      <c r="SUA3" s="228"/>
      <c r="SUB3" s="228"/>
      <c r="SUC3" s="228"/>
      <c r="SUD3" s="228"/>
      <c r="SUE3" s="228"/>
      <c r="SUF3" s="228"/>
      <c r="SUG3" s="228"/>
      <c r="SUH3" s="228"/>
      <c r="SUI3" s="228"/>
      <c r="SUJ3" s="228"/>
      <c r="SUK3" s="228"/>
      <c r="SUL3" s="228"/>
      <c r="SUM3" s="228"/>
      <c r="SUN3" s="228"/>
      <c r="SUO3" s="228"/>
      <c r="SUP3" s="228"/>
      <c r="SUQ3" s="228"/>
      <c r="SUR3" s="228"/>
      <c r="SUS3" s="228"/>
      <c r="SUT3" s="228"/>
      <c r="SUU3" s="228"/>
      <c r="SUV3" s="228"/>
      <c r="SUW3" s="228"/>
      <c r="SUX3" s="228"/>
      <c r="SUY3" s="228"/>
      <c r="SUZ3" s="228"/>
      <c r="SVA3" s="228"/>
      <c r="SVB3" s="228"/>
      <c r="SVC3" s="228"/>
      <c r="SVD3" s="228"/>
      <c r="SVE3" s="228"/>
      <c r="SVF3" s="228"/>
      <c r="SVG3" s="228"/>
      <c r="SVH3" s="228"/>
      <c r="SVI3" s="228"/>
      <c r="SVJ3" s="228"/>
      <c r="SVK3" s="228"/>
      <c r="SVL3" s="228"/>
      <c r="SVM3" s="228"/>
      <c r="SVN3" s="228"/>
      <c r="SVO3" s="228"/>
      <c r="SVP3" s="228"/>
      <c r="SVQ3" s="228"/>
      <c r="SVR3" s="228"/>
      <c r="SVS3" s="228"/>
      <c r="SVT3" s="228"/>
      <c r="SVU3" s="228"/>
      <c r="SVV3" s="228"/>
      <c r="SVW3" s="228"/>
      <c r="SVX3" s="228"/>
      <c r="SVY3" s="228"/>
      <c r="SVZ3" s="228"/>
      <c r="SWA3" s="228"/>
      <c r="SWB3" s="228"/>
      <c r="SWC3" s="228"/>
      <c r="SWD3" s="228"/>
      <c r="SWE3" s="228"/>
      <c r="SWF3" s="228"/>
      <c r="SWG3" s="228"/>
      <c r="SWH3" s="228"/>
      <c r="SWI3" s="228"/>
      <c r="SWJ3" s="228"/>
      <c r="SWK3" s="228"/>
      <c r="SWL3" s="228"/>
      <c r="SWM3" s="228"/>
      <c r="SWN3" s="228"/>
      <c r="SWO3" s="228"/>
      <c r="SWP3" s="228"/>
      <c r="SWQ3" s="228"/>
      <c r="SWR3" s="228"/>
      <c r="SWS3" s="228"/>
      <c r="SWT3" s="228"/>
      <c r="SWU3" s="228"/>
      <c r="SWV3" s="228"/>
      <c r="SWW3" s="228"/>
      <c r="SWX3" s="228"/>
      <c r="SWY3" s="228"/>
      <c r="SWZ3" s="228"/>
      <c r="SXA3" s="228"/>
      <c r="SXB3" s="228"/>
      <c r="SXC3" s="228"/>
      <c r="SXD3" s="228"/>
      <c r="SXE3" s="228"/>
      <c r="SXF3" s="228"/>
      <c r="SXG3" s="228"/>
      <c r="SXH3" s="228"/>
      <c r="SXI3" s="228"/>
      <c r="SXJ3" s="228"/>
      <c r="SXK3" s="228"/>
      <c r="SXL3" s="228"/>
      <c r="SXM3" s="228"/>
      <c r="SXN3" s="228"/>
      <c r="SXO3" s="228"/>
      <c r="SXP3" s="228"/>
      <c r="SXQ3" s="228"/>
      <c r="SXR3" s="228"/>
      <c r="SXS3" s="228"/>
      <c r="SXT3" s="228"/>
      <c r="SXU3" s="228"/>
      <c r="SXV3" s="228"/>
      <c r="SXW3" s="228"/>
      <c r="SXX3" s="228"/>
      <c r="SXY3" s="228"/>
      <c r="SXZ3" s="228"/>
      <c r="SYA3" s="228"/>
      <c r="SYB3" s="228"/>
      <c r="SYC3" s="228"/>
      <c r="SYD3" s="228"/>
      <c r="SYE3" s="228"/>
      <c r="SYF3" s="228"/>
      <c r="SYG3" s="228"/>
      <c r="SYH3" s="228"/>
      <c r="SYI3" s="228"/>
      <c r="SYJ3" s="228"/>
      <c r="SYK3" s="228"/>
      <c r="SYL3" s="228"/>
      <c r="SYM3" s="228"/>
      <c r="SYN3" s="228"/>
      <c r="SYO3" s="228"/>
      <c r="SYP3" s="228"/>
      <c r="SYQ3" s="228"/>
      <c r="SYR3" s="228"/>
      <c r="SYS3" s="228"/>
      <c r="SYT3" s="228"/>
      <c r="SYU3" s="228"/>
      <c r="SYV3" s="228"/>
      <c r="SYW3" s="228"/>
      <c r="SYX3" s="228"/>
      <c r="SYY3" s="228"/>
      <c r="SYZ3" s="228"/>
      <c r="SZA3" s="228"/>
      <c r="SZB3" s="228"/>
      <c r="SZC3" s="228"/>
      <c r="SZD3" s="228"/>
      <c r="SZE3" s="228"/>
      <c r="SZF3" s="228"/>
      <c r="SZG3" s="228"/>
      <c r="SZH3" s="228"/>
      <c r="SZI3" s="228"/>
      <c r="SZJ3" s="228"/>
      <c r="SZK3" s="228"/>
      <c r="SZL3" s="228"/>
      <c r="SZM3" s="228"/>
      <c r="SZN3" s="228"/>
      <c r="SZO3" s="228"/>
      <c r="SZP3" s="228"/>
      <c r="SZQ3" s="228"/>
      <c r="SZR3" s="228"/>
      <c r="SZS3" s="228"/>
      <c r="SZT3" s="228"/>
      <c r="SZU3" s="228"/>
      <c r="SZV3" s="228"/>
      <c r="SZW3" s="228"/>
      <c r="SZX3" s="228"/>
      <c r="SZY3" s="228"/>
      <c r="SZZ3" s="228"/>
      <c r="TAA3" s="228"/>
      <c r="TAB3" s="228"/>
      <c r="TAC3" s="228"/>
      <c r="TAD3" s="228"/>
      <c r="TAE3" s="228"/>
      <c r="TAF3" s="228"/>
      <c r="TAG3" s="228"/>
      <c r="TAH3" s="228"/>
      <c r="TAI3" s="228"/>
      <c r="TAJ3" s="228"/>
      <c r="TAK3" s="228"/>
      <c r="TAL3" s="228"/>
      <c r="TAM3" s="228"/>
      <c r="TAN3" s="228"/>
      <c r="TAO3" s="228"/>
      <c r="TAP3" s="228"/>
      <c r="TAQ3" s="228"/>
      <c r="TAR3" s="228"/>
      <c r="TAS3" s="228"/>
      <c r="TAT3" s="228"/>
      <c r="TAU3" s="228"/>
      <c r="TAV3" s="228"/>
      <c r="TAW3" s="228"/>
      <c r="TAX3" s="228"/>
      <c r="TAY3" s="228"/>
      <c r="TAZ3" s="228"/>
      <c r="TBA3" s="228"/>
      <c r="TBB3" s="228"/>
      <c r="TBC3" s="228"/>
      <c r="TBD3" s="228"/>
      <c r="TBE3" s="228"/>
      <c r="TBF3" s="228"/>
      <c r="TBG3" s="228"/>
      <c r="TBH3" s="228"/>
      <c r="TBI3" s="228"/>
      <c r="TBJ3" s="228"/>
      <c r="TBK3" s="228"/>
      <c r="TBL3" s="228"/>
      <c r="TBM3" s="228"/>
      <c r="TBN3" s="228"/>
      <c r="TBO3" s="228"/>
      <c r="TBP3" s="228"/>
      <c r="TBQ3" s="228"/>
      <c r="TBR3" s="228"/>
      <c r="TBS3" s="228"/>
      <c r="TBT3" s="228"/>
      <c r="TBU3" s="228"/>
      <c r="TBV3" s="228"/>
      <c r="TBW3" s="228"/>
      <c r="TBX3" s="228"/>
      <c r="TBY3" s="228"/>
      <c r="TBZ3" s="228"/>
      <c r="TCA3" s="228"/>
      <c r="TCB3" s="228"/>
      <c r="TCC3" s="228"/>
      <c r="TCD3" s="228"/>
      <c r="TCE3" s="228"/>
      <c r="TCF3" s="228"/>
      <c r="TCG3" s="228"/>
      <c r="TCH3" s="228"/>
      <c r="TCI3" s="228"/>
      <c r="TCJ3" s="228"/>
      <c r="TCK3" s="228"/>
      <c r="TCL3" s="228"/>
      <c r="TCM3" s="228"/>
      <c r="TCN3" s="228"/>
      <c r="TCO3" s="228"/>
      <c r="TCP3" s="228"/>
      <c r="TCQ3" s="228"/>
      <c r="TCR3" s="228"/>
      <c r="TCS3" s="228"/>
      <c r="TCT3" s="228"/>
      <c r="TCU3" s="228"/>
      <c r="TCV3" s="228"/>
      <c r="TCW3" s="228"/>
      <c r="TCX3" s="228"/>
      <c r="TCY3" s="228"/>
      <c r="TCZ3" s="228"/>
      <c r="TDA3" s="228"/>
      <c r="TDB3" s="228"/>
      <c r="TDC3" s="228"/>
      <c r="TDD3" s="228"/>
      <c r="TDE3" s="228"/>
      <c r="TDF3" s="228"/>
      <c r="TDG3" s="228"/>
      <c r="TDH3" s="228"/>
      <c r="TDI3" s="228"/>
      <c r="TDJ3" s="228"/>
      <c r="TDK3" s="228"/>
      <c r="TDL3" s="228"/>
      <c r="TDM3" s="228"/>
      <c r="TDN3" s="228"/>
      <c r="TDO3" s="228"/>
      <c r="TDP3" s="228"/>
      <c r="TDQ3" s="228"/>
      <c r="TDR3" s="228"/>
      <c r="TDS3" s="228"/>
      <c r="TDT3" s="228"/>
      <c r="TDU3" s="228"/>
      <c r="TDV3" s="228"/>
      <c r="TDW3" s="228"/>
      <c r="TDX3" s="228"/>
      <c r="TDY3" s="228"/>
      <c r="TDZ3" s="228"/>
      <c r="TEA3" s="228"/>
      <c r="TEB3" s="228"/>
      <c r="TEC3" s="228"/>
      <c r="TED3" s="228"/>
      <c r="TEE3" s="228"/>
      <c r="TEF3" s="228"/>
      <c r="TEG3" s="228"/>
      <c r="TEH3" s="228"/>
      <c r="TEI3" s="228"/>
      <c r="TEJ3" s="228"/>
      <c r="TEK3" s="228"/>
      <c r="TEL3" s="228"/>
      <c r="TEM3" s="228"/>
      <c r="TEN3" s="228"/>
      <c r="TEO3" s="228"/>
      <c r="TEP3" s="228"/>
      <c r="TEQ3" s="228"/>
      <c r="TER3" s="228"/>
      <c r="TES3" s="228"/>
      <c r="TET3" s="228"/>
      <c r="TEU3" s="228"/>
      <c r="TEV3" s="228"/>
      <c r="TEW3" s="228"/>
      <c r="TEX3" s="228"/>
      <c r="TEY3" s="228"/>
      <c r="TEZ3" s="228"/>
      <c r="TFA3" s="228"/>
      <c r="TFB3" s="228"/>
      <c r="TFC3" s="228"/>
      <c r="TFD3" s="228"/>
      <c r="TFE3" s="228"/>
      <c r="TFF3" s="228"/>
      <c r="TFG3" s="228"/>
      <c r="TFH3" s="228"/>
      <c r="TFI3" s="228"/>
      <c r="TFJ3" s="228"/>
      <c r="TFK3" s="228"/>
      <c r="TFL3" s="228"/>
      <c r="TFM3" s="228"/>
      <c r="TFN3" s="228"/>
      <c r="TFO3" s="228"/>
      <c r="TFP3" s="228"/>
      <c r="TFQ3" s="228"/>
      <c r="TFR3" s="228"/>
      <c r="TFS3" s="228"/>
      <c r="TFT3" s="228"/>
      <c r="TFU3" s="228"/>
      <c r="TFV3" s="228"/>
      <c r="TFW3" s="228"/>
      <c r="TFX3" s="228"/>
      <c r="TFY3" s="228"/>
      <c r="TFZ3" s="228"/>
      <c r="TGA3" s="228"/>
      <c r="TGB3" s="228"/>
      <c r="TGC3" s="228"/>
      <c r="TGD3" s="228"/>
      <c r="TGE3" s="228"/>
      <c r="TGF3" s="228"/>
      <c r="TGG3" s="228"/>
      <c r="TGH3" s="228"/>
      <c r="TGI3" s="228"/>
      <c r="TGJ3" s="228"/>
      <c r="TGK3" s="228"/>
      <c r="TGL3" s="228"/>
      <c r="TGM3" s="228"/>
      <c r="TGN3" s="228"/>
      <c r="TGO3" s="228"/>
      <c r="TGP3" s="228"/>
      <c r="TGQ3" s="228"/>
      <c r="TGR3" s="228"/>
      <c r="TGS3" s="228"/>
      <c r="TGT3" s="228"/>
      <c r="TGU3" s="228"/>
      <c r="TGV3" s="228"/>
      <c r="TGW3" s="228"/>
      <c r="TGX3" s="228"/>
      <c r="TGY3" s="228"/>
      <c r="TGZ3" s="228"/>
      <c r="THA3" s="228"/>
      <c r="THB3" s="228"/>
      <c r="THC3" s="228"/>
      <c r="THD3" s="228"/>
      <c r="THE3" s="228"/>
      <c r="THF3" s="228"/>
      <c r="THG3" s="228"/>
      <c r="THH3" s="228"/>
      <c r="THI3" s="228"/>
      <c r="THJ3" s="228"/>
      <c r="THK3" s="228"/>
      <c r="THL3" s="228"/>
      <c r="THM3" s="228"/>
      <c r="THN3" s="228"/>
      <c r="THO3" s="228"/>
      <c r="THP3" s="228"/>
      <c r="THQ3" s="228"/>
      <c r="THR3" s="228"/>
      <c r="THS3" s="228"/>
      <c r="THT3" s="228"/>
      <c r="THU3" s="228"/>
      <c r="THV3" s="228"/>
      <c r="THW3" s="228"/>
      <c r="THX3" s="228"/>
      <c r="THY3" s="228"/>
      <c r="THZ3" s="228"/>
      <c r="TIA3" s="228"/>
      <c r="TIB3" s="228"/>
      <c r="TIC3" s="228"/>
      <c r="TID3" s="228"/>
      <c r="TIE3" s="228"/>
      <c r="TIF3" s="228"/>
      <c r="TIG3" s="228"/>
      <c r="TIH3" s="228"/>
      <c r="TII3" s="228"/>
      <c r="TIJ3" s="228"/>
      <c r="TIK3" s="228"/>
      <c r="TIL3" s="228"/>
      <c r="TIM3" s="228"/>
      <c r="TIN3" s="228"/>
      <c r="TIO3" s="228"/>
      <c r="TIP3" s="228"/>
      <c r="TIQ3" s="228"/>
      <c r="TIR3" s="228"/>
      <c r="TIS3" s="228"/>
      <c r="TIT3" s="228"/>
      <c r="TIU3" s="228"/>
      <c r="TIV3" s="228"/>
      <c r="TIW3" s="228"/>
      <c r="TIX3" s="228"/>
      <c r="TIY3" s="228"/>
      <c r="TIZ3" s="228"/>
      <c r="TJA3" s="228"/>
      <c r="TJB3" s="228"/>
      <c r="TJC3" s="228"/>
      <c r="TJD3" s="228"/>
      <c r="TJE3" s="228"/>
      <c r="TJF3" s="228"/>
      <c r="TJG3" s="228"/>
      <c r="TJH3" s="228"/>
      <c r="TJI3" s="228"/>
      <c r="TJJ3" s="228"/>
      <c r="TJK3" s="228"/>
      <c r="TJL3" s="228"/>
      <c r="TJM3" s="228"/>
      <c r="TJN3" s="228"/>
      <c r="TJO3" s="228"/>
      <c r="TJP3" s="228"/>
      <c r="TJQ3" s="228"/>
      <c r="TJR3" s="228"/>
      <c r="TJS3" s="228"/>
      <c r="TJT3" s="228"/>
      <c r="TJU3" s="228"/>
      <c r="TJV3" s="228"/>
      <c r="TJW3" s="228"/>
      <c r="TJX3" s="228"/>
      <c r="TJY3" s="228"/>
      <c r="TJZ3" s="228"/>
      <c r="TKA3" s="228"/>
      <c r="TKB3" s="228"/>
      <c r="TKC3" s="228"/>
      <c r="TKD3" s="228"/>
      <c r="TKE3" s="228"/>
      <c r="TKF3" s="228"/>
      <c r="TKG3" s="228"/>
      <c r="TKH3" s="228"/>
      <c r="TKI3" s="228"/>
      <c r="TKJ3" s="228"/>
      <c r="TKK3" s="228"/>
      <c r="TKL3" s="228"/>
      <c r="TKM3" s="228"/>
      <c r="TKN3" s="228"/>
      <c r="TKO3" s="228"/>
      <c r="TKP3" s="228"/>
      <c r="TKQ3" s="228"/>
      <c r="TKR3" s="228"/>
      <c r="TKS3" s="228"/>
      <c r="TKT3" s="228"/>
      <c r="TKU3" s="228"/>
      <c r="TKV3" s="228"/>
      <c r="TKW3" s="228"/>
      <c r="TKX3" s="228"/>
      <c r="TKY3" s="228"/>
      <c r="TKZ3" s="228"/>
      <c r="TLA3" s="228"/>
      <c r="TLB3" s="228"/>
      <c r="TLC3" s="228"/>
      <c r="TLD3" s="228"/>
      <c r="TLE3" s="228"/>
      <c r="TLF3" s="228"/>
      <c r="TLG3" s="228"/>
      <c r="TLH3" s="228"/>
      <c r="TLI3" s="228"/>
      <c r="TLJ3" s="228"/>
      <c r="TLK3" s="228"/>
      <c r="TLL3" s="228"/>
      <c r="TLM3" s="228"/>
      <c r="TLN3" s="228"/>
      <c r="TLO3" s="228"/>
      <c r="TLP3" s="228"/>
      <c r="TLQ3" s="228"/>
      <c r="TLR3" s="228"/>
      <c r="TLS3" s="228"/>
      <c r="TLT3" s="228"/>
      <c r="TLU3" s="228"/>
      <c r="TLV3" s="228"/>
      <c r="TLW3" s="228"/>
      <c r="TLX3" s="228"/>
      <c r="TLY3" s="228"/>
      <c r="TLZ3" s="228"/>
      <c r="TMA3" s="228"/>
      <c r="TMB3" s="228"/>
      <c r="TMC3" s="228"/>
      <c r="TMD3" s="228"/>
      <c r="TME3" s="228"/>
      <c r="TMF3" s="228"/>
      <c r="TMG3" s="228"/>
      <c r="TMH3" s="228"/>
      <c r="TMI3" s="228"/>
      <c r="TMJ3" s="228"/>
      <c r="TMK3" s="228"/>
      <c r="TML3" s="228"/>
      <c r="TMM3" s="228"/>
      <c r="TMN3" s="228"/>
      <c r="TMO3" s="228"/>
      <c r="TMP3" s="228"/>
      <c r="TMQ3" s="228"/>
      <c r="TMR3" s="228"/>
      <c r="TMS3" s="228"/>
      <c r="TMT3" s="228"/>
      <c r="TMU3" s="228"/>
      <c r="TMV3" s="228"/>
      <c r="TMW3" s="228"/>
      <c r="TMX3" s="228"/>
      <c r="TMY3" s="228"/>
      <c r="TMZ3" s="228"/>
      <c r="TNA3" s="228"/>
      <c r="TNB3" s="228"/>
      <c r="TNC3" s="228"/>
      <c r="TND3" s="228"/>
      <c r="TNE3" s="228"/>
      <c r="TNF3" s="228"/>
      <c r="TNG3" s="228"/>
      <c r="TNH3" s="228"/>
      <c r="TNI3" s="228"/>
      <c r="TNJ3" s="228"/>
      <c r="TNK3" s="228"/>
      <c r="TNL3" s="228"/>
      <c r="TNM3" s="228"/>
      <c r="TNN3" s="228"/>
      <c r="TNO3" s="228"/>
      <c r="TNP3" s="228"/>
      <c r="TNQ3" s="228"/>
      <c r="TNR3" s="228"/>
      <c r="TNS3" s="228"/>
      <c r="TNT3" s="228"/>
      <c r="TNU3" s="228"/>
      <c r="TNV3" s="228"/>
      <c r="TNW3" s="228"/>
      <c r="TNX3" s="228"/>
      <c r="TNY3" s="228"/>
      <c r="TNZ3" s="228"/>
      <c r="TOA3" s="228"/>
      <c r="TOB3" s="228"/>
      <c r="TOC3" s="228"/>
      <c r="TOD3" s="228"/>
      <c r="TOE3" s="228"/>
      <c r="TOF3" s="228"/>
      <c r="TOG3" s="228"/>
      <c r="TOH3" s="228"/>
      <c r="TOI3" s="228"/>
      <c r="TOJ3" s="228"/>
      <c r="TOK3" s="228"/>
      <c r="TOL3" s="228"/>
      <c r="TOM3" s="228"/>
      <c r="TON3" s="228"/>
      <c r="TOO3" s="228"/>
      <c r="TOP3" s="228"/>
      <c r="TOQ3" s="228"/>
      <c r="TOR3" s="228"/>
      <c r="TOS3" s="228"/>
      <c r="TOT3" s="228"/>
      <c r="TOU3" s="228"/>
      <c r="TOV3" s="228"/>
      <c r="TOW3" s="228"/>
      <c r="TOX3" s="228"/>
      <c r="TOY3" s="228"/>
      <c r="TOZ3" s="228"/>
      <c r="TPA3" s="228"/>
      <c r="TPB3" s="228"/>
      <c r="TPC3" s="228"/>
      <c r="TPD3" s="228"/>
      <c r="TPE3" s="228"/>
      <c r="TPF3" s="228"/>
      <c r="TPG3" s="228"/>
      <c r="TPH3" s="228"/>
      <c r="TPI3" s="228"/>
      <c r="TPJ3" s="228"/>
      <c r="TPK3" s="228"/>
      <c r="TPL3" s="228"/>
      <c r="TPM3" s="228"/>
      <c r="TPN3" s="228"/>
      <c r="TPO3" s="228"/>
      <c r="TPP3" s="228"/>
      <c r="TPQ3" s="228"/>
      <c r="TPR3" s="228"/>
      <c r="TPS3" s="228"/>
      <c r="TPT3" s="228"/>
      <c r="TPU3" s="228"/>
      <c r="TPV3" s="228"/>
      <c r="TPW3" s="228"/>
      <c r="TPX3" s="228"/>
      <c r="TPY3" s="228"/>
      <c r="TPZ3" s="228"/>
      <c r="TQA3" s="228"/>
      <c r="TQB3" s="228"/>
      <c r="TQC3" s="228"/>
      <c r="TQD3" s="228"/>
      <c r="TQE3" s="228"/>
      <c r="TQF3" s="228"/>
      <c r="TQG3" s="228"/>
      <c r="TQH3" s="228"/>
      <c r="TQI3" s="228"/>
      <c r="TQJ3" s="228"/>
      <c r="TQK3" s="228"/>
      <c r="TQL3" s="228"/>
      <c r="TQM3" s="228"/>
      <c r="TQN3" s="228"/>
      <c r="TQO3" s="228"/>
      <c r="TQP3" s="228"/>
      <c r="TQQ3" s="228"/>
      <c r="TQR3" s="228"/>
      <c r="TQS3" s="228"/>
      <c r="TQT3" s="228"/>
      <c r="TQU3" s="228"/>
      <c r="TQV3" s="228"/>
      <c r="TQW3" s="228"/>
      <c r="TQX3" s="228"/>
      <c r="TQY3" s="228"/>
      <c r="TQZ3" s="228"/>
      <c r="TRA3" s="228"/>
      <c r="TRB3" s="228"/>
      <c r="TRC3" s="228"/>
      <c r="TRD3" s="228"/>
      <c r="TRE3" s="228"/>
      <c r="TRF3" s="228"/>
      <c r="TRG3" s="228"/>
      <c r="TRH3" s="228"/>
      <c r="TRI3" s="228"/>
      <c r="TRJ3" s="228"/>
      <c r="TRK3" s="228"/>
      <c r="TRL3" s="228"/>
      <c r="TRM3" s="228"/>
      <c r="TRN3" s="228"/>
      <c r="TRO3" s="228"/>
      <c r="TRP3" s="228"/>
      <c r="TRQ3" s="228"/>
      <c r="TRR3" s="228"/>
      <c r="TRS3" s="228"/>
      <c r="TRT3" s="228"/>
      <c r="TRU3" s="228"/>
      <c r="TRV3" s="228"/>
      <c r="TRW3" s="228"/>
      <c r="TRX3" s="228"/>
      <c r="TRY3" s="228"/>
      <c r="TRZ3" s="228"/>
      <c r="TSA3" s="228"/>
      <c r="TSB3" s="228"/>
      <c r="TSC3" s="228"/>
      <c r="TSD3" s="228"/>
      <c r="TSE3" s="228"/>
      <c r="TSF3" s="228"/>
      <c r="TSG3" s="228"/>
      <c r="TSH3" s="228"/>
      <c r="TSI3" s="228"/>
      <c r="TSJ3" s="228"/>
      <c r="TSK3" s="228"/>
      <c r="TSL3" s="228"/>
      <c r="TSM3" s="228"/>
      <c r="TSN3" s="228"/>
      <c r="TSO3" s="228"/>
      <c r="TSP3" s="228"/>
      <c r="TSQ3" s="228"/>
      <c r="TSR3" s="228"/>
      <c r="TSS3" s="228"/>
      <c r="TST3" s="228"/>
      <c r="TSU3" s="228"/>
      <c r="TSV3" s="228"/>
      <c r="TSW3" s="228"/>
      <c r="TSX3" s="228"/>
      <c r="TSY3" s="228"/>
      <c r="TSZ3" s="228"/>
      <c r="TTA3" s="228"/>
      <c r="TTB3" s="228"/>
      <c r="TTC3" s="228"/>
      <c r="TTD3" s="228"/>
      <c r="TTE3" s="228"/>
      <c r="TTF3" s="228"/>
      <c r="TTG3" s="228"/>
      <c r="TTH3" s="228"/>
      <c r="TTI3" s="228"/>
      <c r="TTJ3" s="228"/>
      <c r="TTK3" s="228"/>
      <c r="TTL3" s="228"/>
      <c r="TTM3" s="228"/>
      <c r="TTN3" s="228"/>
      <c r="TTO3" s="228"/>
      <c r="TTP3" s="228"/>
      <c r="TTQ3" s="228"/>
      <c r="TTR3" s="228"/>
      <c r="TTS3" s="228"/>
      <c r="TTT3" s="228"/>
      <c r="TTU3" s="228"/>
      <c r="TTV3" s="228"/>
      <c r="TTW3" s="228"/>
      <c r="TTX3" s="228"/>
      <c r="TTY3" s="228"/>
      <c r="TTZ3" s="228"/>
      <c r="TUA3" s="228"/>
      <c r="TUB3" s="228"/>
      <c r="TUC3" s="228"/>
      <c r="TUD3" s="228"/>
      <c r="TUE3" s="228"/>
      <c r="TUF3" s="228"/>
      <c r="TUG3" s="228"/>
      <c r="TUH3" s="228"/>
      <c r="TUI3" s="228"/>
      <c r="TUJ3" s="228"/>
      <c r="TUK3" s="228"/>
      <c r="TUL3" s="228"/>
      <c r="TUM3" s="228"/>
      <c r="TUN3" s="228"/>
      <c r="TUO3" s="228"/>
      <c r="TUP3" s="228"/>
      <c r="TUQ3" s="228"/>
      <c r="TUR3" s="228"/>
      <c r="TUS3" s="228"/>
      <c r="TUT3" s="228"/>
      <c r="TUU3" s="228"/>
      <c r="TUV3" s="228"/>
      <c r="TUW3" s="228"/>
      <c r="TUX3" s="228"/>
      <c r="TUY3" s="228"/>
      <c r="TUZ3" s="228"/>
      <c r="TVA3" s="228"/>
      <c r="TVB3" s="228"/>
      <c r="TVC3" s="228"/>
      <c r="TVD3" s="228"/>
      <c r="TVE3" s="228"/>
      <c r="TVF3" s="228"/>
      <c r="TVG3" s="228"/>
      <c r="TVH3" s="228"/>
      <c r="TVI3" s="228"/>
      <c r="TVJ3" s="228"/>
      <c r="TVK3" s="228"/>
      <c r="TVL3" s="228"/>
      <c r="TVM3" s="228"/>
      <c r="TVN3" s="228"/>
      <c r="TVO3" s="228"/>
      <c r="TVP3" s="228"/>
      <c r="TVQ3" s="228"/>
      <c r="TVR3" s="228"/>
      <c r="TVS3" s="228"/>
      <c r="TVT3" s="228"/>
      <c r="TVU3" s="228"/>
      <c r="TVV3" s="228"/>
      <c r="TVW3" s="228"/>
      <c r="TVX3" s="228"/>
      <c r="TVY3" s="228"/>
      <c r="TVZ3" s="228"/>
      <c r="TWA3" s="228"/>
      <c r="TWB3" s="228"/>
      <c r="TWC3" s="228"/>
      <c r="TWD3" s="228"/>
      <c r="TWE3" s="228"/>
      <c r="TWF3" s="228"/>
      <c r="TWG3" s="228"/>
      <c r="TWH3" s="228"/>
      <c r="TWI3" s="228"/>
      <c r="TWJ3" s="228"/>
      <c r="TWK3" s="228"/>
      <c r="TWL3" s="228"/>
      <c r="TWM3" s="228"/>
      <c r="TWN3" s="228"/>
      <c r="TWO3" s="228"/>
      <c r="TWP3" s="228"/>
      <c r="TWQ3" s="228"/>
      <c r="TWR3" s="228"/>
      <c r="TWS3" s="228"/>
      <c r="TWT3" s="228"/>
      <c r="TWU3" s="228"/>
      <c r="TWV3" s="228"/>
      <c r="TWW3" s="228"/>
      <c r="TWX3" s="228"/>
      <c r="TWY3" s="228"/>
      <c r="TWZ3" s="228"/>
      <c r="TXA3" s="228"/>
      <c r="TXB3" s="228"/>
      <c r="TXC3" s="228"/>
      <c r="TXD3" s="228"/>
      <c r="TXE3" s="228"/>
      <c r="TXF3" s="228"/>
      <c r="TXG3" s="228"/>
      <c r="TXH3" s="228"/>
      <c r="TXI3" s="228"/>
      <c r="TXJ3" s="228"/>
      <c r="TXK3" s="228"/>
      <c r="TXL3" s="228"/>
      <c r="TXM3" s="228"/>
      <c r="TXN3" s="228"/>
      <c r="TXO3" s="228"/>
      <c r="TXP3" s="228"/>
      <c r="TXQ3" s="228"/>
      <c r="TXR3" s="228"/>
      <c r="TXS3" s="228"/>
      <c r="TXT3" s="228"/>
      <c r="TXU3" s="228"/>
      <c r="TXV3" s="228"/>
      <c r="TXW3" s="228"/>
      <c r="TXX3" s="228"/>
      <c r="TXY3" s="228"/>
      <c r="TXZ3" s="228"/>
      <c r="TYA3" s="228"/>
      <c r="TYB3" s="228"/>
      <c r="TYC3" s="228"/>
      <c r="TYD3" s="228"/>
      <c r="TYE3" s="228"/>
      <c r="TYF3" s="228"/>
      <c r="TYG3" s="228"/>
      <c r="TYH3" s="228"/>
      <c r="TYI3" s="228"/>
      <c r="TYJ3" s="228"/>
      <c r="TYK3" s="228"/>
      <c r="TYL3" s="228"/>
      <c r="TYM3" s="228"/>
      <c r="TYN3" s="228"/>
      <c r="TYO3" s="228"/>
      <c r="TYP3" s="228"/>
      <c r="TYQ3" s="228"/>
      <c r="TYR3" s="228"/>
      <c r="TYS3" s="228"/>
      <c r="TYT3" s="228"/>
      <c r="TYU3" s="228"/>
      <c r="TYV3" s="228"/>
      <c r="TYW3" s="228"/>
      <c r="TYX3" s="228"/>
      <c r="TYY3" s="228"/>
      <c r="TYZ3" s="228"/>
      <c r="TZA3" s="228"/>
      <c r="TZB3" s="228"/>
      <c r="TZC3" s="228"/>
      <c r="TZD3" s="228"/>
      <c r="TZE3" s="228"/>
      <c r="TZF3" s="228"/>
      <c r="TZG3" s="228"/>
      <c r="TZH3" s="228"/>
      <c r="TZI3" s="228"/>
      <c r="TZJ3" s="228"/>
      <c r="TZK3" s="228"/>
      <c r="TZL3" s="228"/>
      <c r="TZM3" s="228"/>
      <c r="TZN3" s="228"/>
      <c r="TZO3" s="228"/>
      <c r="TZP3" s="228"/>
      <c r="TZQ3" s="228"/>
      <c r="TZR3" s="228"/>
      <c r="TZS3" s="228"/>
      <c r="TZT3" s="228"/>
      <c r="TZU3" s="228"/>
      <c r="TZV3" s="228"/>
      <c r="TZW3" s="228"/>
      <c r="TZX3" s="228"/>
      <c r="TZY3" s="228"/>
      <c r="TZZ3" s="228"/>
      <c r="UAA3" s="228"/>
      <c r="UAB3" s="228"/>
      <c r="UAC3" s="228"/>
      <c r="UAD3" s="228"/>
      <c r="UAE3" s="228"/>
      <c r="UAF3" s="228"/>
      <c r="UAG3" s="228"/>
      <c r="UAH3" s="228"/>
      <c r="UAI3" s="228"/>
      <c r="UAJ3" s="228"/>
      <c r="UAK3" s="228"/>
      <c r="UAL3" s="228"/>
      <c r="UAM3" s="228"/>
      <c r="UAN3" s="228"/>
      <c r="UAO3" s="228"/>
      <c r="UAP3" s="228"/>
      <c r="UAQ3" s="228"/>
      <c r="UAR3" s="228"/>
      <c r="UAS3" s="228"/>
      <c r="UAT3" s="228"/>
      <c r="UAU3" s="228"/>
      <c r="UAV3" s="228"/>
      <c r="UAW3" s="228"/>
      <c r="UAX3" s="228"/>
      <c r="UAY3" s="228"/>
      <c r="UAZ3" s="228"/>
      <c r="UBA3" s="228"/>
      <c r="UBB3" s="228"/>
      <c r="UBC3" s="228"/>
      <c r="UBD3" s="228"/>
      <c r="UBE3" s="228"/>
      <c r="UBF3" s="228"/>
      <c r="UBG3" s="228"/>
      <c r="UBH3" s="228"/>
      <c r="UBI3" s="228"/>
      <c r="UBJ3" s="228"/>
      <c r="UBK3" s="228"/>
      <c r="UBL3" s="228"/>
      <c r="UBM3" s="228"/>
      <c r="UBN3" s="228"/>
      <c r="UBO3" s="228"/>
      <c r="UBP3" s="228"/>
      <c r="UBQ3" s="228"/>
      <c r="UBR3" s="228"/>
      <c r="UBS3" s="228"/>
      <c r="UBT3" s="228"/>
      <c r="UBU3" s="228"/>
      <c r="UBV3" s="228"/>
      <c r="UBW3" s="228"/>
      <c r="UBX3" s="228"/>
      <c r="UBY3" s="228"/>
      <c r="UBZ3" s="228"/>
      <c r="UCA3" s="228"/>
      <c r="UCB3" s="228"/>
      <c r="UCC3" s="228"/>
      <c r="UCD3" s="228"/>
      <c r="UCE3" s="228"/>
      <c r="UCF3" s="228"/>
      <c r="UCG3" s="228"/>
      <c r="UCH3" s="228"/>
      <c r="UCI3" s="228"/>
      <c r="UCJ3" s="228"/>
      <c r="UCK3" s="228"/>
      <c r="UCL3" s="228"/>
      <c r="UCM3" s="228"/>
      <c r="UCN3" s="228"/>
      <c r="UCO3" s="228"/>
      <c r="UCP3" s="228"/>
      <c r="UCQ3" s="228"/>
      <c r="UCR3" s="228"/>
      <c r="UCS3" s="228"/>
      <c r="UCT3" s="228"/>
      <c r="UCU3" s="228"/>
      <c r="UCV3" s="228"/>
      <c r="UCW3" s="228"/>
      <c r="UCX3" s="228"/>
      <c r="UCY3" s="228"/>
      <c r="UCZ3" s="228"/>
      <c r="UDA3" s="228"/>
      <c r="UDB3" s="228"/>
      <c r="UDC3" s="228"/>
      <c r="UDD3" s="228"/>
      <c r="UDE3" s="228"/>
      <c r="UDF3" s="228"/>
      <c r="UDG3" s="228"/>
      <c r="UDH3" s="228"/>
      <c r="UDI3" s="228"/>
      <c r="UDJ3" s="228"/>
      <c r="UDK3" s="228"/>
      <c r="UDL3" s="228"/>
      <c r="UDM3" s="228"/>
      <c r="UDN3" s="228"/>
      <c r="UDO3" s="228"/>
      <c r="UDP3" s="228"/>
      <c r="UDQ3" s="228"/>
      <c r="UDR3" s="228"/>
      <c r="UDS3" s="228"/>
      <c r="UDT3" s="228"/>
      <c r="UDU3" s="228"/>
      <c r="UDV3" s="228"/>
      <c r="UDW3" s="228"/>
      <c r="UDX3" s="228"/>
      <c r="UDY3" s="228"/>
      <c r="UDZ3" s="228"/>
      <c r="UEA3" s="228"/>
      <c r="UEB3" s="228"/>
      <c r="UEC3" s="228"/>
      <c r="UED3" s="228"/>
      <c r="UEE3" s="228"/>
      <c r="UEF3" s="228"/>
      <c r="UEG3" s="228"/>
      <c r="UEH3" s="228"/>
      <c r="UEI3" s="228"/>
      <c r="UEJ3" s="228"/>
      <c r="UEK3" s="228"/>
      <c r="UEL3" s="228"/>
      <c r="UEM3" s="228"/>
      <c r="UEN3" s="228"/>
      <c r="UEO3" s="228"/>
      <c r="UEP3" s="228"/>
      <c r="UEQ3" s="228"/>
      <c r="UER3" s="228"/>
      <c r="UES3" s="228"/>
      <c r="UET3" s="228"/>
      <c r="UEU3" s="228"/>
      <c r="UEV3" s="228"/>
      <c r="UEW3" s="228"/>
      <c r="UEX3" s="228"/>
      <c r="UEY3" s="228"/>
      <c r="UEZ3" s="228"/>
      <c r="UFA3" s="228"/>
      <c r="UFB3" s="228"/>
      <c r="UFC3" s="228"/>
      <c r="UFD3" s="228"/>
      <c r="UFE3" s="228"/>
      <c r="UFF3" s="228"/>
      <c r="UFG3" s="228"/>
      <c r="UFH3" s="228"/>
      <c r="UFI3" s="228"/>
      <c r="UFJ3" s="228"/>
      <c r="UFK3" s="228"/>
      <c r="UFL3" s="228"/>
      <c r="UFM3" s="228"/>
      <c r="UFN3" s="228"/>
      <c r="UFO3" s="228"/>
      <c r="UFP3" s="228"/>
      <c r="UFQ3" s="228"/>
      <c r="UFR3" s="228"/>
      <c r="UFS3" s="228"/>
      <c r="UFT3" s="228"/>
      <c r="UFU3" s="228"/>
      <c r="UFV3" s="228"/>
      <c r="UFW3" s="228"/>
      <c r="UFX3" s="228"/>
      <c r="UFY3" s="228"/>
      <c r="UFZ3" s="228"/>
      <c r="UGA3" s="228"/>
      <c r="UGB3" s="228"/>
      <c r="UGC3" s="228"/>
      <c r="UGD3" s="228"/>
      <c r="UGE3" s="228"/>
      <c r="UGF3" s="228"/>
      <c r="UGG3" s="228"/>
      <c r="UGH3" s="228"/>
      <c r="UGI3" s="228"/>
      <c r="UGJ3" s="228"/>
      <c r="UGK3" s="228"/>
      <c r="UGL3" s="228"/>
      <c r="UGM3" s="228"/>
      <c r="UGN3" s="228"/>
      <c r="UGO3" s="228"/>
      <c r="UGP3" s="228"/>
      <c r="UGQ3" s="228"/>
      <c r="UGR3" s="228"/>
      <c r="UGS3" s="228"/>
      <c r="UGT3" s="228"/>
      <c r="UGU3" s="228"/>
      <c r="UGV3" s="228"/>
      <c r="UGW3" s="228"/>
      <c r="UGX3" s="228"/>
      <c r="UGY3" s="228"/>
      <c r="UGZ3" s="228"/>
      <c r="UHA3" s="228"/>
      <c r="UHB3" s="228"/>
      <c r="UHC3" s="228"/>
      <c r="UHD3" s="228"/>
      <c r="UHE3" s="228"/>
      <c r="UHF3" s="228"/>
      <c r="UHG3" s="228"/>
      <c r="UHH3" s="228"/>
      <c r="UHI3" s="228"/>
      <c r="UHJ3" s="228"/>
      <c r="UHK3" s="228"/>
      <c r="UHL3" s="228"/>
      <c r="UHM3" s="228"/>
      <c r="UHN3" s="228"/>
      <c r="UHO3" s="228"/>
      <c r="UHP3" s="228"/>
      <c r="UHQ3" s="228"/>
      <c r="UHR3" s="228"/>
      <c r="UHS3" s="228"/>
      <c r="UHT3" s="228"/>
      <c r="UHU3" s="228"/>
      <c r="UHV3" s="228"/>
      <c r="UHW3" s="228"/>
      <c r="UHX3" s="228"/>
      <c r="UHY3" s="228"/>
      <c r="UHZ3" s="228"/>
      <c r="UIA3" s="228"/>
      <c r="UIB3" s="228"/>
      <c r="UIC3" s="228"/>
      <c r="UID3" s="228"/>
      <c r="UIE3" s="228"/>
      <c r="UIF3" s="228"/>
      <c r="UIG3" s="228"/>
      <c r="UIH3" s="228"/>
      <c r="UII3" s="228"/>
      <c r="UIJ3" s="228"/>
      <c r="UIK3" s="228"/>
      <c r="UIL3" s="228"/>
      <c r="UIM3" s="228"/>
      <c r="UIN3" s="228"/>
      <c r="UIO3" s="228"/>
      <c r="UIP3" s="228"/>
      <c r="UIQ3" s="228"/>
      <c r="UIR3" s="228"/>
      <c r="UIS3" s="228"/>
      <c r="UIT3" s="228"/>
      <c r="UIU3" s="228"/>
      <c r="UIV3" s="228"/>
      <c r="UIW3" s="228"/>
      <c r="UIX3" s="228"/>
      <c r="UIY3" s="228"/>
      <c r="UIZ3" s="228"/>
      <c r="UJA3" s="228"/>
      <c r="UJB3" s="228"/>
      <c r="UJC3" s="228"/>
      <c r="UJD3" s="228"/>
      <c r="UJE3" s="228"/>
      <c r="UJF3" s="228"/>
      <c r="UJG3" s="228"/>
      <c r="UJH3" s="228"/>
      <c r="UJI3" s="228"/>
      <c r="UJJ3" s="228"/>
      <c r="UJK3" s="228"/>
      <c r="UJL3" s="228"/>
      <c r="UJM3" s="228"/>
      <c r="UJN3" s="228"/>
      <c r="UJO3" s="228"/>
      <c r="UJP3" s="228"/>
      <c r="UJQ3" s="228"/>
      <c r="UJR3" s="228"/>
      <c r="UJS3" s="228"/>
      <c r="UJT3" s="228"/>
      <c r="UJU3" s="228"/>
      <c r="UJV3" s="228"/>
      <c r="UJW3" s="228"/>
      <c r="UJX3" s="228"/>
      <c r="UJY3" s="228"/>
      <c r="UJZ3" s="228"/>
      <c r="UKA3" s="228"/>
      <c r="UKB3" s="228"/>
      <c r="UKC3" s="228"/>
      <c r="UKD3" s="228"/>
      <c r="UKE3" s="228"/>
      <c r="UKF3" s="228"/>
      <c r="UKG3" s="228"/>
      <c r="UKH3" s="228"/>
      <c r="UKI3" s="228"/>
      <c r="UKJ3" s="228"/>
      <c r="UKK3" s="228"/>
      <c r="UKL3" s="228"/>
      <c r="UKM3" s="228"/>
      <c r="UKN3" s="228"/>
      <c r="UKO3" s="228"/>
      <c r="UKP3" s="228"/>
      <c r="UKQ3" s="228"/>
      <c r="UKR3" s="228"/>
      <c r="UKS3" s="228"/>
      <c r="UKT3" s="228"/>
      <c r="UKU3" s="228"/>
      <c r="UKV3" s="228"/>
      <c r="UKW3" s="228"/>
      <c r="UKX3" s="228"/>
      <c r="UKY3" s="228"/>
      <c r="UKZ3" s="228"/>
      <c r="ULA3" s="228"/>
      <c r="ULB3" s="228"/>
      <c r="ULC3" s="228"/>
      <c r="ULD3" s="228"/>
      <c r="ULE3" s="228"/>
      <c r="ULF3" s="228"/>
      <c r="ULG3" s="228"/>
      <c r="ULH3" s="228"/>
      <c r="ULI3" s="228"/>
      <c r="ULJ3" s="228"/>
      <c r="ULK3" s="228"/>
      <c r="ULL3" s="228"/>
      <c r="ULM3" s="228"/>
      <c r="ULN3" s="228"/>
      <c r="ULO3" s="228"/>
      <c r="ULP3" s="228"/>
      <c r="ULQ3" s="228"/>
      <c r="ULR3" s="228"/>
      <c r="ULS3" s="228"/>
      <c r="ULT3" s="228"/>
      <c r="ULU3" s="228"/>
      <c r="ULV3" s="228"/>
      <c r="ULW3" s="228"/>
      <c r="ULX3" s="228"/>
      <c r="ULY3" s="228"/>
      <c r="ULZ3" s="228"/>
      <c r="UMA3" s="228"/>
      <c r="UMB3" s="228"/>
      <c r="UMC3" s="228"/>
      <c r="UMD3" s="228"/>
      <c r="UME3" s="228"/>
      <c r="UMF3" s="228"/>
      <c r="UMG3" s="228"/>
      <c r="UMH3" s="228"/>
      <c r="UMI3" s="228"/>
      <c r="UMJ3" s="228"/>
      <c r="UMK3" s="228"/>
      <c r="UML3" s="228"/>
      <c r="UMM3" s="228"/>
      <c r="UMN3" s="228"/>
      <c r="UMO3" s="228"/>
      <c r="UMP3" s="228"/>
      <c r="UMQ3" s="228"/>
      <c r="UMR3" s="228"/>
      <c r="UMS3" s="228"/>
      <c r="UMT3" s="228"/>
      <c r="UMU3" s="228"/>
      <c r="UMV3" s="228"/>
      <c r="UMW3" s="228"/>
      <c r="UMX3" s="228"/>
      <c r="UMY3" s="228"/>
      <c r="UMZ3" s="228"/>
      <c r="UNA3" s="228"/>
      <c r="UNB3" s="228"/>
      <c r="UNC3" s="228"/>
      <c r="UND3" s="228"/>
      <c r="UNE3" s="228"/>
      <c r="UNF3" s="228"/>
      <c r="UNG3" s="228"/>
      <c r="UNH3" s="228"/>
      <c r="UNI3" s="228"/>
      <c r="UNJ3" s="228"/>
      <c r="UNK3" s="228"/>
      <c r="UNL3" s="228"/>
      <c r="UNM3" s="228"/>
      <c r="UNN3" s="228"/>
      <c r="UNO3" s="228"/>
      <c r="UNP3" s="228"/>
      <c r="UNQ3" s="228"/>
      <c r="UNR3" s="228"/>
      <c r="UNS3" s="228"/>
      <c r="UNT3" s="228"/>
      <c r="UNU3" s="228"/>
      <c r="UNV3" s="228"/>
      <c r="UNW3" s="228"/>
      <c r="UNX3" s="228"/>
      <c r="UNY3" s="228"/>
      <c r="UNZ3" s="228"/>
      <c r="UOA3" s="228"/>
      <c r="UOB3" s="228"/>
      <c r="UOC3" s="228"/>
      <c r="UOD3" s="228"/>
      <c r="UOE3" s="228"/>
      <c r="UOF3" s="228"/>
      <c r="UOG3" s="228"/>
      <c r="UOH3" s="228"/>
      <c r="UOI3" s="228"/>
      <c r="UOJ3" s="228"/>
      <c r="UOK3" s="228"/>
      <c r="UOL3" s="228"/>
      <c r="UOM3" s="228"/>
      <c r="UON3" s="228"/>
      <c r="UOO3" s="228"/>
      <c r="UOP3" s="228"/>
      <c r="UOQ3" s="228"/>
      <c r="UOR3" s="228"/>
      <c r="UOS3" s="228"/>
      <c r="UOT3" s="228"/>
      <c r="UOU3" s="228"/>
      <c r="UOV3" s="228"/>
      <c r="UOW3" s="228"/>
      <c r="UOX3" s="228"/>
      <c r="UOY3" s="228"/>
      <c r="UOZ3" s="228"/>
      <c r="UPA3" s="228"/>
      <c r="UPB3" s="228"/>
      <c r="UPC3" s="228"/>
      <c r="UPD3" s="228"/>
      <c r="UPE3" s="228"/>
      <c r="UPF3" s="228"/>
      <c r="UPG3" s="228"/>
      <c r="UPH3" s="228"/>
      <c r="UPI3" s="228"/>
      <c r="UPJ3" s="228"/>
      <c r="UPK3" s="228"/>
      <c r="UPL3" s="228"/>
      <c r="UPM3" s="228"/>
      <c r="UPN3" s="228"/>
      <c r="UPO3" s="228"/>
      <c r="UPP3" s="228"/>
      <c r="UPQ3" s="228"/>
      <c r="UPR3" s="228"/>
      <c r="UPS3" s="228"/>
      <c r="UPT3" s="228"/>
      <c r="UPU3" s="228"/>
      <c r="UPV3" s="228"/>
      <c r="UPW3" s="228"/>
      <c r="UPX3" s="228"/>
      <c r="UPY3" s="228"/>
      <c r="UPZ3" s="228"/>
      <c r="UQA3" s="228"/>
      <c r="UQB3" s="228"/>
      <c r="UQC3" s="228"/>
      <c r="UQD3" s="228"/>
      <c r="UQE3" s="228"/>
      <c r="UQF3" s="228"/>
      <c r="UQG3" s="228"/>
      <c r="UQH3" s="228"/>
      <c r="UQI3" s="228"/>
      <c r="UQJ3" s="228"/>
      <c r="UQK3" s="228"/>
      <c r="UQL3" s="228"/>
      <c r="UQM3" s="228"/>
      <c r="UQN3" s="228"/>
      <c r="UQO3" s="228"/>
      <c r="UQP3" s="228"/>
      <c r="UQQ3" s="228"/>
      <c r="UQR3" s="228"/>
      <c r="UQS3" s="228"/>
      <c r="UQT3" s="228"/>
      <c r="UQU3" s="228"/>
      <c r="UQV3" s="228"/>
      <c r="UQW3" s="228"/>
      <c r="UQX3" s="228"/>
      <c r="UQY3" s="228"/>
      <c r="UQZ3" s="228"/>
      <c r="URA3" s="228"/>
      <c r="URB3" s="228"/>
      <c r="URC3" s="228"/>
      <c r="URD3" s="228"/>
      <c r="URE3" s="228"/>
      <c r="URF3" s="228"/>
      <c r="URG3" s="228"/>
      <c r="URH3" s="228"/>
      <c r="URI3" s="228"/>
      <c r="URJ3" s="228"/>
      <c r="URK3" s="228"/>
      <c r="URL3" s="228"/>
      <c r="URM3" s="228"/>
      <c r="URN3" s="228"/>
      <c r="URO3" s="228"/>
      <c r="URP3" s="228"/>
      <c r="URQ3" s="228"/>
      <c r="URR3" s="228"/>
      <c r="URS3" s="228"/>
      <c r="URT3" s="228"/>
      <c r="URU3" s="228"/>
      <c r="URV3" s="228"/>
      <c r="URW3" s="228"/>
      <c r="URX3" s="228"/>
      <c r="URY3" s="228"/>
      <c r="URZ3" s="228"/>
      <c r="USA3" s="228"/>
      <c r="USB3" s="228"/>
      <c r="USC3" s="228"/>
      <c r="USD3" s="228"/>
      <c r="USE3" s="228"/>
      <c r="USF3" s="228"/>
      <c r="USG3" s="228"/>
      <c r="USH3" s="228"/>
      <c r="USI3" s="228"/>
      <c r="USJ3" s="228"/>
      <c r="USK3" s="228"/>
      <c r="USL3" s="228"/>
      <c r="USM3" s="228"/>
      <c r="USN3" s="228"/>
      <c r="USO3" s="228"/>
      <c r="USP3" s="228"/>
      <c r="USQ3" s="228"/>
      <c r="USR3" s="228"/>
      <c r="USS3" s="228"/>
      <c r="UST3" s="228"/>
      <c r="USU3" s="228"/>
      <c r="USV3" s="228"/>
      <c r="USW3" s="228"/>
      <c r="USX3" s="228"/>
      <c r="USY3" s="228"/>
      <c r="USZ3" s="228"/>
      <c r="UTA3" s="228"/>
      <c r="UTB3" s="228"/>
      <c r="UTC3" s="228"/>
      <c r="UTD3" s="228"/>
      <c r="UTE3" s="228"/>
      <c r="UTF3" s="228"/>
      <c r="UTG3" s="228"/>
      <c r="UTH3" s="228"/>
      <c r="UTI3" s="228"/>
      <c r="UTJ3" s="228"/>
      <c r="UTK3" s="228"/>
      <c r="UTL3" s="228"/>
      <c r="UTM3" s="228"/>
      <c r="UTN3" s="228"/>
      <c r="UTO3" s="228"/>
      <c r="UTP3" s="228"/>
      <c r="UTQ3" s="228"/>
      <c r="UTR3" s="228"/>
      <c r="UTS3" s="228"/>
      <c r="UTT3" s="228"/>
      <c r="UTU3" s="228"/>
      <c r="UTV3" s="228"/>
      <c r="UTW3" s="228"/>
      <c r="UTX3" s="228"/>
      <c r="UTY3" s="228"/>
      <c r="UTZ3" s="228"/>
      <c r="UUA3" s="228"/>
      <c r="UUB3" s="228"/>
      <c r="UUC3" s="228"/>
      <c r="UUD3" s="228"/>
      <c r="UUE3" s="228"/>
      <c r="UUF3" s="228"/>
      <c r="UUG3" s="228"/>
      <c r="UUH3" s="228"/>
      <c r="UUI3" s="228"/>
      <c r="UUJ3" s="228"/>
      <c r="UUK3" s="228"/>
      <c r="UUL3" s="228"/>
      <c r="UUM3" s="228"/>
      <c r="UUN3" s="228"/>
      <c r="UUO3" s="228"/>
      <c r="UUP3" s="228"/>
      <c r="UUQ3" s="228"/>
      <c r="UUR3" s="228"/>
      <c r="UUS3" s="228"/>
      <c r="UUT3" s="228"/>
      <c r="UUU3" s="228"/>
      <c r="UUV3" s="228"/>
      <c r="UUW3" s="228"/>
      <c r="UUX3" s="228"/>
      <c r="UUY3" s="228"/>
      <c r="UUZ3" s="228"/>
      <c r="UVA3" s="228"/>
      <c r="UVB3" s="228"/>
      <c r="UVC3" s="228"/>
      <c r="UVD3" s="228"/>
      <c r="UVE3" s="228"/>
      <c r="UVF3" s="228"/>
      <c r="UVG3" s="228"/>
      <c r="UVH3" s="228"/>
      <c r="UVI3" s="228"/>
      <c r="UVJ3" s="228"/>
      <c r="UVK3" s="228"/>
      <c r="UVL3" s="228"/>
      <c r="UVM3" s="228"/>
      <c r="UVN3" s="228"/>
      <c r="UVO3" s="228"/>
      <c r="UVP3" s="228"/>
      <c r="UVQ3" s="228"/>
      <c r="UVR3" s="228"/>
      <c r="UVS3" s="228"/>
      <c r="UVT3" s="228"/>
      <c r="UVU3" s="228"/>
      <c r="UVV3" s="228"/>
      <c r="UVW3" s="228"/>
      <c r="UVX3" s="228"/>
      <c r="UVY3" s="228"/>
      <c r="UVZ3" s="228"/>
      <c r="UWA3" s="228"/>
      <c r="UWB3" s="228"/>
      <c r="UWC3" s="228"/>
      <c r="UWD3" s="228"/>
      <c r="UWE3" s="228"/>
      <c r="UWF3" s="228"/>
      <c r="UWG3" s="228"/>
      <c r="UWH3" s="228"/>
      <c r="UWI3" s="228"/>
      <c r="UWJ3" s="228"/>
      <c r="UWK3" s="228"/>
      <c r="UWL3" s="228"/>
      <c r="UWM3" s="228"/>
      <c r="UWN3" s="228"/>
      <c r="UWO3" s="228"/>
      <c r="UWP3" s="228"/>
      <c r="UWQ3" s="228"/>
      <c r="UWR3" s="228"/>
      <c r="UWS3" s="228"/>
      <c r="UWT3" s="228"/>
      <c r="UWU3" s="228"/>
      <c r="UWV3" s="228"/>
      <c r="UWW3" s="228"/>
      <c r="UWX3" s="228"/>
      <c r="UWY3" s="228"/>
      <c r="UWZ3" s="228"/>
      <c r="UXA3" s="228"/>
      <c r="UXB3" s="228"/>
      <c r="UXC3" s="228"/>
      <c r="UXD3" s="228"/>
      <c r="UXE3" s="228"/>
      <c r="UXF3" s="228"/>
      <c r="UXG3" s="228"/>
      <c r="UXH3" s="228"/>
      <c r="UXI3" s="228"/>
      <c r="UXJ3" s="228"/>
      <c r="UXK3" s="228"/>
      <c r="UXL3" s="228"/>
      <c r="UXM3" s="228"/>
      <c r="UXN3" s="228"/>
      <c r="UXO3" s="228"/>
      <c r="UXP3" s="228"/>
      <c r="UXQ3" s="228"/>
      <c r="UXR3" s="228"/>
      <c r="UXS3" s="228"/>
      <c r="UXT3" s="228"/>
      <c r="UXU3" s="228"/>
      <c r="UXV3" s="228"/>
      <c r="UXW3" s="228"/>
      <c r="UXX3" s="228"/>
      <c r="UXY3" s="228"/>
      <c r="UXZ3" s="228"/>
      <c r="UYA3" s="228"/>
      <c r="UYB3" s="228"/>
      <c r="UYC3" s="228"/>
      <c r="UYD3" s="228"/>
      <c r="UYE3" s="228"/>
      <c r="UYF3" s="228"/>
      <c r="UYG3" s="228"/>
      <c r="UYH3" s="228"/>
      <c r="UYI3" s="228"/>
      <c r="UYJ3" s="228"/>
      <c r="UYK3" s="228"/>
      <c r="UYL3" s="228"/>
      <c r="UYM3" s="228"/>
      <c r="UYN3" s="228"/>
      <c r="UYO3" s="228"/>
      <c r="UYP3" s="228"/>
      <c r="UYQ3" s="228"/>
      <c r="UYR3" s="228"/>
      <c r="UYS3" s="228"/>
      <c r="UYT3" s="228"/>
      <c r="UYU3" s="228"/>
      <c r="UYV3" s="228"/>
      <c r="UYW3" s="228"/>
      <c r="UYX3" s="228"/>
      <c r="UYY3" s="228"/>
      <c r="UYZ3" s="228"/>
      <c r="UZA3" s="228"/>
      <c r="UZB3" s="228"/>
      <c r="UZC3" s="228"/>
      <c r="UZD3" s="228"/>
      <c r="UZE3" s="228"/>
      <c r="UZF3" s="228"/>
      <c r="UZG3" s="228"/>
      <c r="UZH3" s="228"/>
      <c r="UZI3" s="228"/>
      <c r="UZJ3" s="228"/>
      <c r="UZK3" s="228"/>
      <c r="UZL3" s="228"/>
      <c r="UZM3" s="228"/>
      <c r="UZN3" s="228"/>
      <c r="UZO3" s="228"/>
      <c r="UZP3" s="228"/>
      <c r="UZQ3" s="228"/>
      <c r="UZR3" s="228"/>
      <c r="UZS3" s="228"/>
      <c r="UZT3" s="228"/>
      <c r="UZU3" s="228"/>
      <c r="UZV3" s="228"/>
      <c r="UZW3" s="228"/>
      <c r="UZX3" s="228"/>
      <c r="UZY3" s="228"/>
      <c r="UZZ3" s="228"/>
      <c r="VAA3" s="228"/>
      <c r="VAB3" s="228"/>
      <c r="VAC3" s="228"/>
      <c r="VAD3" s="228"/>
      <c r="VAE3" s="228"/>
      <c r="VAF3" s="228"/>
      <c r="VAG3" s="228"/>
      <c r="VAH3" s="228"/>
      <c r="VAI3" s="228"/>
      <c r="VAJ3" s="228"/>
      <c r="VAK3" s="228"/>
      <c r="VAL3" s="228"/>
      <c r="VAM3" s="228"/>
      <c r="VAN3" s="228"/>
      <c r="VAO3" s="228"/>
      <c r="VAP3" s="228"/>
      <c r="VAQ3" s="228"/>
      <c r="VAR3" s="228"/>
      <c r="VAS3" s="228"/>
      <c r="VAT3" s="228"/>
      <c r="VAU3" s="228"/>
      <c r="VAV3" s="228"/>
      <c r="VAW3" s="228"/>
      <c r="VAX3" s="228"/>
      <c r="VAY3" s="228"/>
      <c r="VAZ3" s="228"/>
      <c r="VBA3" s="228"/>
      <c r="VBB3" s="228"/>
      <c r="VBC3" s="228"/>
      <c r="VBD3" s="228"/>
      <c r="VBE3" s="228"/>
      <c r="VBF3" s="228"/>
      <c r="VBG3" s="228"/>
      <c r="VBH3" s="228"/>
      <c r="VBI3" s="228"/>
      <c r="VBJ3" s="228"/>
      <c r="VBK3" s="228"/>
      <c r="VBL3" s="228"/>
      <c r="VBM3" s="228"/>
      <c r="VBN3" s="228"/>
      <c r="VBO3" s="228"/>
      <c r="VBP3" s="228"/>
      <c r="VBQ3" s="228"/>
      <c r="VBR3" s="228"/>
      <c r="VBS3" s="228"/>
      <c r="VBT3" s="228"/>
      <c r="VBU3" s="228"/>
      <c r="VBV3" s="228"/>
      <c r="VBW3" s="228"/>
      <c r="VBX3" s="228"/>
      <c r="VBY3" s="228"/>
      <c r="VBZ3" s="228"/>
      <c r="VCA3" s="228"/>
      <c r="VCB3" s="228"/>
      <c r="VCC3" s="228"/>
      <c r="VCD3" s="228"/>
      <c r="VCE3" s="228"/>
      <c r="VCF3" s="228"/>
      <c r="VCG3" s="228"/>
      <c r="VCH3" s="228"/>
      <c r="VCI3" s="228"/>
      <c r="VCJ3" s="228"/>
      <c r="VCK3" s="228"/>
      <c r="VCL3" s="228"/>
      <c r="VCM3" s="228"/>
      <c r="VCN3" s="228"/>
      <c r="VCO3" s="228"/>
      <c r="VCP3" s="228"/>
      <c r="VCQ3" s="228"/>
      <c r="VCR3" s="228"/>
      <c r="VCS3" s="228"/>
      <c r="VCT3" s="228"/>
      <c r="VCU3" s="228"/>
      <c r="VCV3" s="228"/>
      <c r="VCW3" s="228"/>
      <c r="VCX3" s="228"/>
      <c r="VCY3" s="228"/>
      <c r="VCZ3" s="228"/>
      <c r="VDA3" s="228"/>
      <c r="VDB3" s="228"/>
      <c r="VDC3" s="228"/>
      <c r="VDD3" s="228"/>
      <c r="VDE3" s="228"/>
      <c r="VDF3" s="228"/>
      <c r="VDG3" s="228"/>
      <c r="VDH3" s="228"/>
      <c r="VDI3" s="228"/>
      <c r="VDJ3" s="228"/>
      <c r="VDK3" s="228"/>
      <c r="VDL3" s="228"/>
      <c r="VDM3" s="228"/>
      <c r="VDN3" s="228"/>
      <c r="VDO3" s="228"/>
      <c r="VDP3" s="228"/>
      <c r="VDQ3" s="228"/>
      <c r="VDR3" s="228"/>
      <c r="VDS3" s="228"/>
      <c r="VDT3" s="228"/>
      <c r="VDU3" s="228"/>
      <c r="VDV3" s="228"/>
      <c r="VDW3" s="228"/>
      <c r="VDX3" s="228"/>
      <c r="VDY3" s="228"/>
      <c r="VDZ3" s="228"/>
      <c r="VEA3" s="228"/>
      <c r="VEB3" s="228"/>
      <c r="VEC3" s="228"/>
      <c r="VED3" s="228"/>
      <c r="VEE3" s="228"/>
      <c r="VEF3" s="228"/>
      <c r="VEG3" s="228"/>
      <c r="VEH3" s="228"/>
      <c r="VEI3" s="228"/>
      <c r="VEJ3" s="228"/>
      <c r="VEK3" s="228"/>
      <c r="VEL3" s="228"/>
      <c r="VEM3" s="228"/>
      <c r="VEN3" s="228"/>
      <c r="VEO3" s="228"/>
      <c r="VEP3" s="228"/>
      <c r="VEQ3" s="228"/>
      <c r="VER3" s="228"/>
      <c r="VES3" s="228"/>
      <c r="VET3" s="228"/>
      <c r="VEU3" s="228"/>
      <c r="VEV3" s="228"/>
      <c r="VEW3" s="228"/>
      <c r="VEX3" s="228"/>
      <c r="VEY3" s="228"/>
      <c r="VEZ3" s="228"/>
      <c r="VFA3" s="228"/>
      <c r="VFB3" s="228"/>
      <c r="VFC3" s="228"/>
      <c r="VFD3" s="228"/>
      <c r="VFE3" s="228"/>
      <c r="VFF3" s="228"/>
      <c r="VFG3" s="228"/>
      <c r="VFH3" s="228"/>
      <c r="VFI3" s="228"/>
      <c r="VFJ3" s="228"/>
      <c r="VFK3" s="228"/>
      <c r="VFL3" s="228"/>
      <c r="VFM3" s="228"/>
      <c r="VFN3" s="228"/>
      <c r="VFO3" s="228"/>
      <c r="VFP3" s="228"/>
      <c r="VFQ3" s="228"/>
      <c r="VFR3" s="228"/>
      <c r="VFS3" s="228"/>
      <c r="VFT3" s="228"/>
      <c r="VFU3" s="228"/>
      <c r="VFV3" s="228"/>
      <c r="VFW3" s="228"/>
      <c r="VFX3" s="228"/>
      <c r="VFY3" s="228"/>
      <c r="VFZ3" s="228"/>
      <c r="VGA3" s="228"/>
      <c r="VGB3" s="228"/>
      <c r="VGC3" s="228"/>
      <c r="VGD3" s="228"/>
      <c r="VGE3" s="228"/>
      <c r="VGF3" s="228"/>
      <c r="VGG3" s="228"/>
      <c r="VGH3" s="228"/>
      <c r="VGI3" s="228"/>
      <c r="VGJ3" s="228"/>
      <c r="VGK3" s="228"/>
      <c r="VGL3" s="228"/>
      <c r="VGM3" s="228"/>
      <c r="VGN3" s="228"/>
      <c r="VGO3" s="228"/>
      <c r="VGP3" s="228"/>
      <c r="VGQ3" s="228"/>
      <c r="VGR3" s="228"/>
      <c r="VGS3" s="228"/>
      <c r="VGT3" s="228"/>
      <c r="VGU3" s="228"/>
      <c r="VGV3" s="228"/>
      <c r="VGW3" s="228"/>
      <c r="VGX3" s="228"/>
      <c r="VGY3" s="228"/>
      <c r="VGZ3" s="228"/>
      <c r="VHA3" s="228"/>
      <c r="VHB3" s="228"/>
      <c r="VHC3" s="228"/>
      <c r="VHD3" s="228"/>
      <c r="VHE3" s="228"/>
      <c r="VHF3" s="228"/>
      <c r="VHG3" s="228"/>
      <c r="VHH3" s="228"/>
      <c r="VHI3" s="228"/>
      <c r="VHJ3" s="228"/>
      <c r="VHK3" s="228"/>
      <c r="VHL3" s="228"/>
      <c r="VHM3" s="228"/>
      <c r="VHN3" s="228"/>
      <c r="VHO3" s="228"/>
      <c r="VHP3" s="228"/>
      <c r="VHQ3" s="228"/>
      <c r="VHR3" s="228"/>
      <c r="VHS3" s="228"/>
      <c r="VHT3" s="228"/>
      <c r="VHU3" s="228"/>
      <c r="VHV3" s="228"/>
      <c r="VHW3" s="228"/>
      <c r="VHX3" s="228"/>
      <c r="VHY3" s="228"/>
      <c r="VHZ3" s="228"/>
      <c r="VIA3" s="228"/>
      <c r="VIB3" s="228"/>
      <c r="VIC3" s="228"/>
      <c r="VID3" s="228"/>
      <c r="VIE3" s="228"/>
      <c r="VIF3" s="228"/>
      <c r="VIG3" s="228"/>
      <c r="VIH3" s="228"/>
      <c r="VII3" s="228"/>
      <c r="VIJ3" s="228"/>
      <c r="VIK3" s="228"/>
      <c r="VIL3" s="228"/>
      <c r="VIM3" s="228"/>
      <c r="VIN3" s="228"/>
      <c r="VIO3" s="228"/>
      <c r="VIP3" s="228"/>
      <c r="VIQ3" s="228"/>
      <c r="VIR3" s="228"/>
      <c r="VIS3" s="228"/>
      <c r="VIT3" s="228"/>
      <c r="VIU3" s="228"/>
      <c r="VIV3" s="228"/>
      <c r="VIW3" s="228"/>
      <c r="VIX3" s="228"/>
      <c r="VIY3" s="228"/>
      <c r="VIZ3" s="228"/>
      <c r="VJA3" s="228"/>
      <c r="VJB3" s="228"/>
      <c r="VJC3" s="228"/>
      <c r="VJD3" s="228"/>
      <c r="VJE3" s="228"/>
      <c r="VJF3" s="228"/>
      <c r="VJG3" s="228"/>
      <c r="VJH3" s="228"/>
      <c r="VJI3" s="228"/>
      <c r="VJJ3" s="228"/>
      <c r="VJK3" s="228"/>
      <c r="VJL3" s="228"/>
      <c r="VJM3" s="228"/>
      <c r="VJN3" s="228"/>
      <c r="VJO3" s="228"/>
      <c r="VJP3" s="228"/>
      <c r="VJQ3" s="228"/>
      <c r="VJR3" s="228"/>
      <c r="VJS3" s="228"/>
      <c r="VJT3" s="228"/>
      <c r="VJU3" s="228"/>
      <c r="VJV3" s="228"/>
      <c r="VJW3" s="228"/>
      <c r="VJX3" s="228"/>
      <c r="VJY3" s="228"/>
      <c r="VJZ3" s="228"/>
      <c r="VKA3" s="228"/>
      <c r="VKB3" s="228"/>
      <c r="VKC3" s="228"/>
      <c r="VKD3" s="228"/>
      <c r="VKE3" s="228"/>
      <c r="VKF3" s="228"/>
      <c r="VKG3" s="228"/>
      <c r="VKH3" s="228"/>
      <c r="VKI3" s="228"/>
      <c r="VKJ3" s="228"/>
      <c r="VKK3" s="228"/>
      <c r="VKL3" s="228"/>
      <c r="VKM3" s="228"/>
      <c r="VKN3" s="228"/>
      <c r="VKO3" s="228"/>
      <c r="VKP3" s="228"/>
      <c r="VKQ3" s="228"/>
      <c r="VKR3" s="228"/>
      <c r="VKS3" s="228"/>
      <c r="VKT3" s="228"/>
      <c r="VKU3" s="228"/>
      <c r="VKV3" s="228"/>
      <c r="VKW3" s="228"/>
      <c r="VKX3" s="228"/>
      <c r="VKY3" s="228"/>
      <c r="VKZ3" s="228"/>
      <c r="VLA3" s="228"/>
      <c r="VLB3" s="228"/>
      <c r="VLC3" s="228"/>
      <c r="VLD3" s="228"/>
      <c r="VLE3" s="228"/>
      <c r="VLF3" s="228"/>
      <c r="VLG3" s="228"/>
      <c r="VLH3" s="228"/>
      <c r="VLI3" s="228"/>
      <c r="VLJ3" s="228"/>
      <c r="VLK3" s="228"/>
      <c r="VLL3" s="228"/>
      <c r="VLM3" s="228"/>
      <c r="VLN3" s="228"/>
      <c r="VLO3" s="228"/>
      <c r="VLP3" s="228"/>
      <c r="VLQ3" s="228"/>
      <c r="VLR3" s="228"/>
      <c r="VLS3" s="228"/>
      <c r="VLT3" s="228"/>
      <c r="VLU3" s="228"/>
      <c r="VLV3" s="228"/>
      <c r="VLW3" s="228"/>
      <c r="VLX3" s="228"/>
      <c r="VLY3" s="228"/>
      <c r="VLZ3" s="228"/>
      <c r="VMA3" s="228"/>
      <c r="VMB3" s="228"/>
      <c r="VMC3" s="228"/>
      <c r="VMD3" s="228"/>
      <c r="VME3" s="228"/>
      <c r="VMF3" s="228"/>
      <c r="VMG3" s="228"/>
      <c r="VMH3" s="228"/>
      <c r="VMI3" s="228"/>
      <c r="VMJ3" s="228"/>
      <c r="VMK3" s="228"/>
      <c r="VML3" s="228"/>
      <c r="VMM3" s="228"/>
      <c r="VMN3" s="228"/>
      <c r="VMO3" s="228"/>
      <c r="VMP3" s="228"/>
      <c r="VMQ3" s="228"/>
      <c r="VMR3" s="228"/>
      <c r="VMS3" s="228"/>
      <c r="VMT3" s="228"/>
      <c r="VMU3" s="228"/>
      <c r="VMV3" s="228"/>
      <c r="VMW3" s="228"/>
      <c r="VMX3" s="228"/>
      <c r="VMY3" s="228"/>
      <c r="VMZ3" s="228"/>
      <c r="VNA3" s="228"/>
      <c r="VNB3" s="228"/>
      <c r="VNC3" s="228"/>
      <c r="VND3" s="228"/>
      <c r="VNE3" s="228"/>
      <c r="VNF3" s="228"/>
      <c r="VNG3" s="228"/>
      <c r="VNH3" s="228"/>
      <c r="VNI3" s="228"/>
      <c r="VNJ3" s="228"/>
      <c r="VNK3" s="228"/>
      <c r="VNL3" s="228"/>
      <c r="VNM3" s="228"/>
      <c r="VNN3" s="228"/>
      <c r="VNO3" s="228"/>
      <c r="VNP3" s="228"/>
      <c r="VNQ3" s="228"/>
      <c r="VNR3" s="228"/>
      <c r="VNS3" s="228"/>
      <c r="VNT3" s="228"/>
      <c r="VNU3" s="228"/>
      <c r="VNV3" s="228"/>
      <c r="VNW3" s="228"/>
      <c r="VNX3" s="228"/>
      <c r="VNY3" s="228"/>
      <c r="VNZ3" s="228"/>
      <c r="VOA3" s="228"/>
      <c r="VOB3" s="228"/>
      <c r="VOC3" s="228"/>
      <c r="VOD3" s="228"/>
      <c r="VOE3" s="228"/>
      <c r="VOF3" s="228"/>
      <c r="VOG3" s="228"/>
      <c r="VOH3" s="228"/>
      <c r="VOI3" s="228"/>
      <c r="VOJ3" s="228"/>
      <c r="VOK3" s="228"/>
      <c r="VOL3" s="228"/>
      <c r="VOM3" s="228"/>
      <c r="VON3" s="228"/>
      <c r="VOO3" s="228"/>
      <c r="VOP3" s="228"/>
      <c r="VOQ3" s="228"/>
      <c r="VOR3" s="228"/>
      <c r="VOS3" s="228"/>
      <c r="VOT3" s="228"/>
      <c r="VOU3" s="228"/>
      <c r="VOV3" s="228"/>
      <c r="VOW3" s="228"/>
      <c r="VOX3" s="228"/>
      <c r="VOY3" s="228"/>
      <c r="VOZ3" s="228"/>
      <c r="VPA3" s="228"/>
      <c r="VPB3" s="228"/>
      <c r="VPC3" s="228"/>
      <c r="VPD3" s="228"/>
      <c r="VPE3" s="228"/>
      <c r="VPF3" s="228"/>
      <c r="VPG3" s="228"/>
      <c r="VPH3" s="228"/>
      <c r="VPI3" s="228"/>
      <c r="VPJ3" s="228"/>
      <c r="VPK3" s="228"/>
      <c r="VPL3" s="228"/>
      <c r="VPM3" s="228"/>
      <c r="VPN3" s="228"/>
      <c r="VPO3" s="228"/>
      <c r="VPP3" s="228"/>
      <c r="VPQ3" s="228"/>
      <c r="VPR3" s="228"/>
      <c r="VPS3" s="228"/>
      <c r="VPT3" s="228"/>
      <c r="VPU3" s="228"/>
      <c r="VPV3" s="228"/>
      <c r="VPW3" s="228"/>
      <c r="VPX3" s="228"/>
      <c r="VPY3" s="228"/>
      <c r="VPZ3" s="228"/>
      <c r="VQA3" s="228"/>
      <c r="VQB3" s="228"/>
      <c r="VQC3" s="228"/>
      <c r="VQD3" s="228"/>
      <c r="VQE3" s="228"/>
      <c r="VQF3" s="228"/>
      <c r="VQG3" s="228"/>
      <c r="VQH3" s="228"/>
      <c r="VQI3" s="228"/>
      <c r="VQJ3" s="228"/>
      <c r="VQK3" s="228"/>
      <c r="VQL3" s="228"/>
      <c r="VQM3" s="228"/>
      <c r="VQN3" s="228"/>
      <c r="VQO3" s="228"/>
      <c r="VQP3" s="228"/>
      <c r="VQQ3" s="228"/>
      <c r="VQR3" s="228"/>
      <c r="VQS3" s="228"/>
      <c r="VQT3" s="228"/>
      <c r="VQU3" s="228"/>
      <c r="VQV3" s="228"/>
      <c r="VQW3" s="228"/>
      <c r="VQX3" s="228"/>
      <c r="VQY3" s="228"/>
      <c r="VQZ3" s="228"/>
      <c r="VRA3" s="228"/>
      <c r="VRB3" s="228"/>
      <c r="VRC3" s="228"/>
      <c r="VRD3" s="228"/>
      <c r="VRE3" s="228"/>
      <c r="VRF3" s="228"/>
      <c r="VRG3" s="228"/>
      <c r="VRH3" s="228"/>
      <c r="VRI3" s="228"/>
      <c r="VRJ3" s="228"/>
      <c r="VRK3" s="228"/>
      <c r="VRL3" s="228"/>
      <c r="VRM3" s="228"/>
      <c r="VRN3" s="228"/>
      <c r="VRO3" s="228"/>
      <c r="VRP3" s="228"/>
      <c r="VRQ3" s="228"/>
      <c r="VRR3" s="228"/>
      <c r="VRS3" s="228"/>
      <c r="VRT3" s="228"/>
      <c r="VRU3" s="228"/>
      <c r="VRV3" s="228"/>
      <c r="VRW3" s="228"/>
      <c r="VRX3" s="228"/>
      <c r="VRY3" s="228"/>
      <c r="VRZ3" s="228"/>
      <c r="VSA3" s="228"/>
      <c r="VSB3" s="228"/>
      <c r="VSC3" s="228"/>
      <c r="VSD3" s="228"/>
      <c r="VSE3" s="228"/>
      <c r="VSF3" s="228"/>
      <c r="VSG3" s="228"/>
      <c r="VSH3" s="228"/>
      <c r="VSI3" s="228"/>
      <c r="VSJ3" s="228"/>
      <c r="VSK3" s="228"/>
      <c r="VSL3" s="228"/>
      <c r="VSM3" s="228"/>
      <c r="VSN3" s="228"/>
      <c r="VSO3" s="228"/>
      <c r="VSP3" s="228"/>
      <c r="VSQ3" s="228"/>
      <c r="VSR3" s="228"/>
      <c r="VSS3" s="228"/>
      <c r="VST3" s="228"/>
      <c r="VSU3" s="228"/>
      <c r="VSV3" s="228"/>
      <c r="VSW3" s="228"/>
      <c r="VSX3" s="228"/>
      <c r="VSY3" s="228"/>
      <c r="VSZ3" s="228"/>
      <c r="VTA3" s="228"/>
      <c r="VTB3" s="228"/>
      <c r="VTC3" s="228"/>
      <c r="VTD3" s="228"/>
      <c r="VTE3" s="228"/>
      <c r="VTF3" s="228"/>
      <c r="VTG3" s="228"/>
      <c r="VTH3" s="228"/>
      <c r="VTI3" s="228"/>
      <c r="VTJ3" s="228"/>
      <c r="VTK3" s="228"/>
      <c r="VTL3" s="228"/>
      <c r="VTM3" s="228"/>
      <c r="VTN3" s="228"/>
      <c r="VTO3" s="228"/>
      <c r="VTP3" s="228"/>
      <c r="VTQ3" s="228"/>
      <c r="VTR3" s="228"/>
      <c r="VTS3" s="228"/>
      <c r="VTT3" s="228"/>
      <c r="VTU3" s="228"/>
      <c r="VTV3" s="228"/>
      <c r="VTW3" s="228"/>
      <c r="VTX3" s="228"/>
      <c r="VTY3" s="228"/>
      <c r="VTZ3" s="228"/>
      <c r="VUA3" s="228"/>
      <c r="VUB3" s="228"/>
      <c r="VUC3" s="228"/>
      <c r="VUD3" s="228"/>
      <c r="VUE3" s="228"/>
      <c r="VUF3" s="228"/>
      <c r="VUG3" s="228"/>
      <c r="VUH3" s="228"/>
      <c r="VUI3" s="228"/>
      <c r="VUJ3" s="228"/>
      <c r="VUK3" s="228"/>
      <c r="VUL3" s="228"/>
      <c r="VUM3" s="228"/>
      <c r="VUN3" s="228"/>
      <c r="VUO3" s="228"/>
      <c r="VUP3" s="228"/>
      <c r="VUQ3" s="228"/>
      <c r="VUR3" s="228"/>
      <c r="VUS3" s="228"/>
      <c r="VUT3" s="228"/>
      <c r="VUU3" s="228"/>
      <c r="VUV3" s="228"/>
      <c r="VUW3" s="228"/>
      <c r="VUX3" s="228"/>
      <c r="VUY3" s="228"/>
      <c r="VUZ3" s="228"/>
      <c r="VVA3" s="228"/>
      <c r="VVB3" s="228"/>
      <c r="VVC3" s="228"/>
      <c r="VVD3" s="228"/>
      <c r="VVE3" s="228"/>
      <c r="VVF3" s="228"/>
      <c r="VVG3" s="228"/>
      <c r="VVH3" s="228"/>
      <c r="VVI3" s="228"/>
      <c r="VVJ3" s="228"/>
      <c r="VVK3" s="228"/>
      <c r="VVL3" s="228"/>
      <c r="VVM3" s="228"/>
      <c r="VVN3" s="228"/>
      <c r="VVO3" s="228"/>
      <c r="VVP3" s="228"/>
      <c r="VVQ3" s="228"/>
      <c r="VVR3" s="228"/>
      <c r="VVS3" s="228"/>
      <c r="VVT3" s="228"/>
      <c r="VVU3" s="228"/>
      <c r="VVV3" s="228"/>
      <c r="VVW3" s="228"/>
      <c r="VVX3" s="228"/>
      <c r="VVY3" s="228"/>
      <c r="VVZ3" s="228"/>
      <c r="VWA3" s="228"/>
      <c r="VWB3" s="228"/>
      <c r="VWC3" s="228"/>
      <c r="VWD3" s="228"/>
      <c r="VWE3" s="228"/>
      <c r="VWF3" s="228"/>
      <c r="VWG3" s="228"/>
      <c r="VWH3" s="228"/>
      <c r="VWI3" s="228"/>
      <c r="VWJ3" s="228"/>
      <c r="VWK3" s="228"/>
      <c r="VWL3" s="228"/>
      <c r="VWM3" s="228"/>
      <c r="VWN3" s="228"/>
      <c r="VWO3" s="228"/>
      <c r="VWP3" s="228"/>
      <c r="VWQ3" s="228"/>
      <c r="VWR3" s="228"/>
      <c r="VWS3" s="228"/>
      <c r="VWT3" s="228"/>
      <c r="VWU3" s="228"/>
      <c r="VWV3" s="228"/>
      <c r="VWW3" s="228"/>
      <c r="VWX3" s="228"/>
      <c r="VWY3" s="228"/>
      <c r="VWZ3" s="228"/>
      <c r="VXA3" s="228"/>
      <c r="VXB3" s="228"/>
      <c r="VXC3" s="228"/>
      <c r="VXD3" s="228"/>
      <c r="VXE3" s="228"/>
      <c r="VXF3" s="228"/>
      <c r="VXG3" s="228"/>
      <c r="VXH3" s="228"/>
      <c r="VXI3" s="228"/>
      <c r="VXJ3" s="228"/>
      <c r="VXK3" s="228"/>
      <c r="VXL3" s="228"/>
      <c r="VXM3" s="228"/>
      <c r="VXN3" s="228"/>
      <c r="VXO3" s="228"/>
      <c r="VXP3" s="228"/>
      <c r="VXQ3" s="228"/>
      <c r="VXR3" s="228"/>
      <c r="VXS3" s="228"/>
      <c r="VXT3" s="228"/>
      <c r="VXU3" s="228"/>
      <c r="VXV3" s="228"/>
      <c r="VXW3" s="228"/>
      <c r="VXX3" s="228"/>
      <c r="VXY3" s="228"/>
      <c r="VXZ3" s="228"/>
      <c r="VYA3" s="228"/>
      <c r="VYB3" s="228"/>
      <c r="VYC3" s="228"/>
      <c r="VYD3" s="228"/>
      <c r="VYE3" s="228"/>
      <c r="VYF3" s="228"/>
      <c r="VYG3" s="228"/>
      <c r="VYH3" s="228"/>
      <c r="VYI3" s="228"/>
      <c r="VYJ3" s="228"/>
      <c r="VYK3" s="228"/>
      <c r="VYL3" s="228"/>
      <c r="VYM3" s="228"/>
      <c r="VYN3" s="228"/>
      <c r="VYO3" s="228"/>
      <c r="VYP3" s="228"/>
      <c r="VYQ3" s="228"/>
      <c r="VYR3" s="228"/>
      <c r="VYS3" s="228"/>
      <c r="VYT3" s="228"/>
      <c r="VYU3" s="228"/>
      <c r="VYV3" s="228"/>
      <c r="VYW3" s="228"/>
      <c r="VYX3" s="228"/>
      <c r="VYY3" s="228"/>
      <c r="VYZ3" s="228"/>
      <c r="VZA3" s="228"/>
      <c r="VZB3" s="228"/>
      <c r="VZC3" s="228"/>
      <c r="VZD3" s="228"/>
      <c r="VZE3" s="228"/>
      <c r="VZF3" s="228"/>
      <c r="VZG3" s="228"/>
      <c r="VZH3" s="228"/>
      <c r="VZI3" s="228"/>
      <c r="VZJ3" s="228"/>
      <c r="VZK3" s="228"/>
      <c r="VZL3" s="228"/>
      <c r="VZM3" s="228"/>
      <c r="VZN3" s="228"/>
      <c r="VZO3" s="228"/>
      <c r="VZP3" s="228"/>
      <c r="VZQ3" s="228"/>
      <c r="VZR3" s="228"/>
      <c r="VZS3" s="228"/>
      <c r="VZT3" s="228"/>
      <c r="VZU3" s="228"/>
      <c r="VZV3" s="228"/>
      <c r="VZW3" s="228"/>
      <c r="VZX3" s="228"/>
      <c r="VZY3" s="228"/>
      <c r="VZZ3" s="228"/>
      <c r="WAA3" s="228"/>
      <c r="WAB3" s="228"/>
      <c r="WAC3" s="228"/>
      <c r="WAD3" s="228"/>
      <c r="WAE3" s="228"/>
      <c r="WAF3" s="228"/>
      <c r="WAG3" s="228"/>
      <c r="WAH3" s="228"/>
      <c r="WAI3" s="228"/>
      <c r="WAJ3" s="228"/>
      <c r="WAK3" s="228"/>
      <c r="WAL3" s="228"/>
      <c r="WAM3" s="228"/>
      <c r="WAN3" s="228"/>
      <c r="WAO3" s="228"/>
      <c r="WAP3" s="228"/>
      <c r="WAQ3" s="228"/>
      <c r="WAR3" s="228"/>
      <c r="WAS3" s="228"/>
      <c r="WAT3" s="228"/>
      <c r="WAU3" s="228"/>
      <c r="WAV3" s="228"/>
      <c r="WAW3" s="228"/>
      <c r="WAX3" s="228"/>
      <c r="WAY3" s="228"/>
      <c r="WAZ3" s="228"/>
      <c r="WBA3" s="228"/>
      <c r="WBB3" s="228"/>
      <c r="WBC3" s="228"/>
      <c r="WBD3" s="228"/>
      <c r="WBE3" s="228"/>
      <c r="WBF3" s="228"/>
      <c r="WBG3" s="228"/>
      <c r="WBH3" s="228"/>
      <c r="WBI3" s="228"/>
      <c r="WBJ3" s="228"/>
      <c r="WBK3" s="228"/>
      <c r="WBL3" s="228"/>
      <c r="WBM3" s="228"/>
      <c r="WBN3" s="228"/>
      <c r="WBO3" s="228"/>
      <c r="WBP3" s="228"/>
      <c r="WBQ3" s="228"/>
      <c r="WBR3" s="228"/>
      <c r="WBS3" s="228"/>
      <c r="WBT3" s="228"/>
      <c r="WBU3" s="228"/>
      <c r="WBV3" s="228"/>
      <c r="WBW3" s="228"/>
      <c r="WBX3" s="228"/>
      <c r="WBY3" s="228"/>
      <c r="WBZ3" s="228"/>
      <c r="WCA3" s="228"/>
      <c r="WCB3" s="228"/>
      <c r="WCC3" s="228"/>
      <c r="WCD3" s="228"/>
      <c r="WCE3" s="228"/>
      <c r="WCF3" s="228"/>
      <c r="WCG3" s="228"/>
      <c r="WCH3" s="228"/>
      <c r="WCI3" s="228"/>
      <c r="WCJ3" s="228"/>
      <c r="WCK3" s="228"/>
      <c r="WCL3" s="228"/>
      <c r="WCM3" s="228"/>
      <c r="WCN3" s="228"/>
      <c r="WCO3" s="228"/>
      <c r="WCP3" s="228"/>
      <c r="WCQ3" s="228"/>
      <c r="WCR3" s="228"/>
      <c r="WCS3" s="228"/>
      <c r="WCT3" s="228"/>
      <c r="WCU3" s="228"/>
      <c r="WCV3" s="228"/>
      <c r="WCW3" s="228"/>
      <c r="WCX3" s="228"/>
      <c r="WCY3" s="228"/>
      <c r="WCZ3" s="228"/>
      <c r="WDA3" s="228"/>
      <c r="WDB3" s="228"/>
      <c r="WDC3" s="228"/>
      <c r="WDD3" s="228"/>
      <c r="WDE3" s="228"/>
      <c r="WDF3" s="228"/>
      <c r="WDG3" s="228"/>
      <c r="WDH3" s="228"/>
      <c r="WDI3" s="228"/>
      <c r="WDJ3" s="228"/>
      <c r="WDK3" s="228"/>
      <c r="WDL3" s="228"/>
      <c r="WDM3" s="228"/>
      <c r="WDN3" s="228"/>
      <c r="WDO3" s="228"/>
      <c r="WDP3" s="228"/>
      <c r="WDQ3" s="228"/>
      <c r="WDR3" s="228"/>
      <c r="WDS3" s="228"/>
      <c r="WDT3" s="228"/>
      <c r="WDU3" s="228"/>
      <c r="WDV3" s="228"/>
      <c r="WDW3" s="228"/>
      <c r="WDX3" s="228"/>
      <c r="WDY3" s="228"/>
      <c r="WDZ3" s="228"/>
      <c r="WEA3" s="228"/>
      <c r="WEB3" s="228"/>
      <c r="WEC3" s="228"/>
      <c r="WED3" s="228"/>
      <c r="WEE3" s="228"/>
      <c r="WEF3" s="228"/>
      <c r="WEG3" s="228"/>
      <c r="WEH3" s="228"/>
      <c r="WEI3" s="228"/>
      <c r="WEJ3" s="228"/>
      <c r="WEK3" s="228"/>
      <c r="WEL3" s="228"/>
      <c r="WEM3" s="228"/>
      <c r="WEN3" s="228"/>
      <c r="WEO3" s="228"/>
      <c r="WEP3" s="228"/>
      <c r="WEQ3" s="228"/>
      <c r="WER3" s="228"/>
      <c r="WES3" s="228"/>
      <c r="WET3" s="228"/>
      <c r="WEU3" s="228"/>
      <c r="WEV3" s="228"/>
      <c r="WEW3" s="228"/>
      <c r="WEX3" s="228"/>
      <c r="WEY3" s="228"/>
      <c r="WEZ3" s="228"/>
      <c r="WFA3" s="228"/>
      <c r="WFB3" s="228"/>
      <c r="WFC3" s="228"/>
      <c r="WFD3" s="228"/>
      <c r="WFE3" s="228"/>
      <c r="WFF3" s="228"/>
      <c r="WFG3" s="228"/>
      <c r="WFH3" s="228"/>
      <c r="WFI3" s="228"/>
      <c r="WFJ3" s="228"/>
      <c r="WFK3" s="228"/>
      <c r="WFL3" s="228"/>
      <c r="WFM3" s="228"/>
      <c r="WFN3" s="228"/>
      <c r="WFO3" s="228"/>
      <c r="WFP3" s="228"/>
      <c r="WFQ3" s="228"/>
      <c r="WFR3" s="228"/>
      <c r="WFS3" s="228"/>
      <c r="WFT3" s="228"/>
      <c r="WFU3" s="228"/>
      <c r="WFV3" s="228"/>
      <c r="WFW3" s="228"/>
      <c r="WFX3" s="228"/>
      <c r="WFY3" s="228"/>
      <c r="WFZ3" s="228"/>
      <c r="WGA3" s="228"/>
      <c r="WGB3" s="228"/>
      <c r="WGC3" s="228"/>
      <c r="WGD3" s="228"/>
      <c r="WGE3" s="228"/>
      <c r="WGF3" s="228"/>
      <c r="WGG3" s="228"/>
      <c r="WGH3" s="228"/>
      <c r="WGI3" s="228"/>
      <c r="WGJ3" s="228"/>
      <c r="WGK3" s="228"/>
      <c r="WGL3" s="228"/>
      <c r="WGM3" s="228"/>
      <c r="WGN3" s="228"/>
      <c r="WGO3" s="228"/>
      <c r="WGP3" s="228"/>
      <c r="WGQ3" s="228"/>
      <c r="WGR3" s="228"/>
      <c r="WGS3" s="228"/>
      <c r="WGT3" s="228"/>
      <c r="WGU3" s="228"/>
      <c r="WGV3" s="228"/>
      <c r="WGW3" s="228"/>
      <c r="WGX3" s="228"/>
      <c r="WGY3" s="228"/>
      <c r="WGZ3" s="228"/>
      <c r="WHA3" s="228"/>
      <c r="WHB3" s="228"/>
      <c r="WHC3" s="228"/>
      <c r="WHD3" s="228"/>
      <c r="WHE3" s="228"/>
      <c r="WHF3" s="228"/>
      <c r="WHG3" s="228"/>
      <c r="WHH3" s="228"/>
      <c r="WHI3" s="228"/>
      <c r="WHJ3" s="228"/>
      <c r="WHK3" s="228"/>
      <c r="WHL3" s="228"/>
      <c r="WHM3" s="228"/>
      <c r="WHN3" s="228"/>
      <c r="WHO3" s="228"/>
      <c r="WHP3" s="228"/>
      <c r="WHQ3" s="228"/>
      <c r="WHR3" s="228"/>
      <c r="WHS3" s="228"/>
      <c r="WHT3" s="228"/>
      <c r="WHU3" s="228"/>
      <c r="WHV3" s="228"/>
      <c r="WHW3" s="228"/>
      <c r="WHX3" s="228"/>
      <c r="WHY3" s="228"/>
      <c r="WHZ3" s="228"/>
      <c r="WIA3" s="228"/>
      <c r="WIB3" s="228"/>
      <c r="WIC3" s="228"/>
      <c r="WID3" s="228"/>
      <c r="WIE3" s="228"/>
      <c r="WIF3" s="228"/>
      <c r="WIG3" s="228"/>
      <c r="WIH3" s="228"/>
      <c r="WII3" s="228"/>
      <c r="WIJ3" s="228"/>
      <c r="WIK3" s="228"/>
      <c r="WIL3" s="228"/>
      <c r="WIM3" s="228"/>
      <c r="WIN3" s="228"/>
      <c r="WIO3" s="228"/>
      <c r="WIP3" s="228"/>
      <c r="WIQ3" s="228"/>
      <c r="WIR3" s="228"/>
      <c r="WIS3" s="228"/>
      <c r="WIT3" s="228"/>
      <c r="WIU3" s="228"/>
      <c r="WIV3" s="228"/>
      <c r="WIW3" s="228"/>
      <c r="WIX3" s="228"/>
      <c r="WIY3" s="228"/>
      <c r="WIZ3" s="228"/>
      <c r="WJA3" s="228"/>
      <c r="WJB3" s="228"/>
      <c r="WJC3" s="228"/>
      <c r="WJD3" s="228"/>
      <c r="WJE3" s="228"/>
      <c r="WJF3" s="228"/>
      <c r="WJG3" s="228"/>
      <c r="WJH3" s="228"/>
      <c r="WJI3" s="228"/>
      <c r="WJJ3" s="228"/>
      <c r="WJK3" s="228"/>
      <c r="WJL3" s="228"/>
      <c r="WJM3" s="228"/>
      <c r="WJN3" s="228"/>
      <c r="WJO3" s="228"/>
      <c r="WJP3" s="228"/>
      <c r="WJQ3" s="228"/>
      <c r="WJR3" s="228"/>
      <c r="WJS3" s="228"/>
      <c r="WJT3" s="228"/>
      <c r="WJU3" s="228"/>
      <c r="WJV3" s="228"/>
      <c r="WJW3" s="228"/>
      <c r="WJX3" s="228"/>
      <c r="WJY3" s="228"/>
      <c r="WJZ3" s="228"/>
      <c r="WKA3" s="228"/>
      <c r="WKB3" s="228"/>
      <c r="WKC3" s="228"/>
      <c r="WKD3" s="228"/>
      <c r="WKE3" s="228"/>
      <c r="WKF3" s="228"/>
      <c r="WKG3" s="228"/>
      <c r="WKH3" s="228"/>
      <c r="WKI3" s="228"/>
      <c r="WKJ3" s="228"/>
      <c r="WKK3" s="228"/>
      <c r="WKL3" s="228"/>
      <c r="WKM3" s="228"/>
      <c r="WKN3" s="228"/>
      <c r="WKO3" s="228"/>
      <c r="WKP3" s="228"/>
      <c r="WKQ3" s="228"/>
      <c r="WKR3" s="228"/>
      <c r="WKS3" s="228"/>
      <c r="WKT3" s="228"/>
      <c r="WKU3" s="228"/>
      <c r="WKV3" s="228"/>
      <c r="WKW3" s="228"/>
      <c r="WKX3" s="228"/>
      <c r="WKY3" s="228"/>
      <c r="WKZ3" s="228"/>
      <c r="WLA3" s="228"/>
      <c r="WLB3" s="228"/>
      <c r="WLC3" s="228"/>
      <c r="WLD3" s="228"/>
      <c r="WLE3" s="228"/>
      <c r="WLF3" s="228"/>
      <c r="WLG3" s="228"/>
      <c r="WLH3" s="228"/>
      <c r="WLI3" s="228"/>
      <c r="WLJ3" s="228"/>
      <c r="WLK3" s="228"/>
      <c r="WLL3" s="228"/>
      <c r="WLM3" s="228"/>
      <c r="WLN3" s="228"/>
      <c r="WLO3" s="228"/>
      <c r="WLP3" s="228"/>
      <c r="WLQ3" s="228"/>
      <c r="WLR3" s="228"/>
      <c r="WLS3" s="228"/>
      <c r="WLT3" s="228"/>
      <c r="WLU3" s="228"/>
      <c r="WLV3" s="228"/>
      <c r="WLW3" s="228"/>
      <c r="WLX3" s="228"/>
      <c r="WLY3" s="228"/>
      <c r="WLZ3" s="228"/>
      <c r="WMA3" s="228"/>
      <c r="WMB3" s="228"/>
      <c r="WMC3" s="228"/>
      <c r="WMD3" s="228"/>
      <c r="WME3" s="228"/>
      <c r="WMF3" s="228"/>
      <c r="WMG3" s="228"/>
      <c r="WMH3" s="228"/>
      <c r="WMI3" s="228"/>
      <c r="WMJ3" s="228"/>
      <c r="WMK3" s="228"/>
      <c r="WML3" s="228"/>
      <c r="WMM3" s="228"/>
      <c r="WMN3" s="228"/>
      <c r="WMO3" s="228"/>
      <c r="WMP3" s="228"/>
      <c r="WMQ3" s="228"/>
      <c r="WMR3" s="228"/>
      <c r="WMS3" s="228"/>
      <c r="WMT3" s="228"/>
      <c r="WMU3" s="228"/>
      <c r="WMV3" s="228"/>
      <c r="WMW3" s="228"/>
      <c r="WMX3" s="228"/>
      <c r="WMY3" s="228"/>
      <c r="WMZ3" s="228"/>
      <c r="WNA3" s="228"/>
      <c r="WNB3" s="228"/>
      <c r="WNC3" s="228"/>
      <c r="WND3" s="228"/>
      <c r="WNE3" s="228"/>
      <c r="WNF3" s="228"/>
      <c r="WNG3" s="228"/>
      <c r="WNH3" s="228"/>
      <c r="WNI3" s="228"/>
      <c r="WNJ3" s="228"/>
      <c r="WNK3" s="228"/>
      <c r="WNL3" s="228"/>
      <c r="WNM3" s="228"/>
      <c r="WNN3" s="228"/>
      <c r="WNO3" s="228"/>
      <c r="WNP3" s="228"/>
      <c r="WNQ3" s="228"/>
      <c r="WNR3" s="228"/>
      <c r="WNS3" s="228"/>
      <c r="WNT3" s="228"/>
      <c r="WNU3" s="228"/>
      <c r="WNV3" s="228"/>
      <c r="WNW3" s="228"/>
      <c r="WNX3" s="228"/>
      <c r="WNY3" s="228"/>
      <c r="WNZ3" s="228"/>
      <c r="WOA3" s="228"/>
      <c r="WOB3" s="228"/>
      <c r="WOC3" s="228"/>
      <c r="WOD3" s="228"/>
      <c r="WOE3" s="228"/>
      <c r="WOF3" s="228"/>
      <c r="WOG3" s="228"/>
      <c r="WOH3" s="228"/>
      <c r="WOI3" s="228"/>
      <c r="WOJ3" s="228"/>
      <c r="WOK3" s="228"/>
      <c r="WOL3" s="228"/>
      <c r="WOM3" s="228"/>
      <c r="WON3" s="228"/>
      <c r="WOO3" s="228"/>
      <c r="WOP3" s="228"/>
      <c r="WOQ3" s="228"/>
      <c r="WOR3" s="228"/>
      <c r="WOS3" s="228"/>
      <c r="WOT3" s="228"/>
      <c r="WOU3" s="228"/>
      <c r="WOV3" s="228"/>
      <c r="WOW3" s="228"/>
      <c r="WOX3" s="228"/>
      <c r="WOY3" s="228"/>
      <c r="WOZ3" s="228"/>
      <c r="WPA3" s="228"/>
      <c r="WPB3" s="228"/>
      <c r="WPC3" s="228"/>
      <c r="WPD3" s="228"/>
      <c r="WPE3" s="228"/>
      <c r="WPF3" s="228"/>
      <c r="WPG3" s="228"/>
      <c r="WPH3" s="228"/>
      <c r="WPI3" s="228"/>
      <c r="WPJ3" s="228"/>
      <c r="WPK3" s="228"/>
      <c r="WPL3" s="228"/>
      <c r="WPM3" s="228"/>
      <c r="WPN3" s="228"/>
      <c r="WPO3" s="228"/>
      <c r="WPP3" s="228"/>
      <c r="WPQ3" s="228"/>
      <c r="WPR3" s="228"/>
      <c r="WPS3" s="228"/>
      <c r="WPT3" s="228"/>
      <c r="WPU3" s="228"/>
      <c r="WPV3" s="228"/>
      <c r="WPW3" s="228"/>
      <c r="WPX3" s="228"/>
      <c r="WPY3" s="228"/>
      <c r="WPZ3" s="228"/>
      <c r="WQA3" s="228"/>
      <c r="WQB3" s="228"/>
      <c r="WQC3" s="228"/>
      <c r="WQD3" s="228"/>
      <c r="WQE3" s="228"/>
      <c r="WQF3" s="228"/>
      <c r="WQG3" s="228"/>
      <c r="WQH3" s="228"/>
      <c r="WQI3" s="228"/>
      <c r="WQJ3" s="228"/>
      <c r="WQK3" s="228"/>
      <c r="WQL3" s="228"/>
      <c r="WQM3" s="228"/>
      <c r="WQN3" s="228"/>
      <c r="WQO3" s="228"/>
      <c r="WQP3" s="228"/>
      <c r="WQQ3" s="228"/>
      <c r="WQR3" s="228"/>
      <c r="WQS3" s="228"/>
      <c r="WQT3" s="228"/>
      <c r="WQU3" s="228"/>
      <c r="WQV3" s="228"/>
      <c r="WQW3" s="228"/>
      <c r="WQX3" s="228"/>
      <c r="WQY3" s="228"/>
      <c r="WQZ3" s="228"/>
      <c r="WRA3" s="228"/>
      <c r="WRB3" s="228"/>
      <c r="WRC3" s="228"/>
      <c r="WRD3" s="228"/>
      <c r="WRE3" s="228"/>
      <c r="WRF3" s="228"/>
      <c r="WRG3" s="228"/>
      <c r="WRH3" s="228"/>
      <c r="WRI3" s="228"/>
      <c r="WRJ3" s="228"/>
      <c r="WRK3" s="228"/>
      <c r="WRL3" s="228"/>
      <c r="WRM3" s="228"/>
      <c r="WRN3" s="228"/>
      <c r="WRO3" s="228"/>
      <c r="WRP3" s="228"/>
      <c r="WRQ3" s="228"/>
      <c r="WRR3" s="228"/>
      <c r="WRS3" s="228"/>
      <c r="WRT3" s="228"/>
      <c r="WRU3" s="228"/>
      <c r="WRV3" s="228"/>
      <c r="WRW3" s="228"/>
      <c r="WRX3" s="228"/>
      <c r="WRY3" s="228"/>
      <c r="WRZ3" s="228"/>
      <c r="WSA3" s="228"/>
      <c r="WSB3" s="228"/>
      <c r="WSC3" s="228"/>
      <c r="WSD3" s="228"/>
      <c r="WSE3" s="228"/>
      <c r="WSF3" s="228"/>
      <c r="WSG3" s="228"/>
      <c r="WSH3" s="228"/>
      <c r="WSI3" s="228"/>
      <c r="WSJ3" s="228"/>
      <c r="WSK3" s="228"/>
      <c r="WSL3" s="228"/>
      <c r="WSM3" s="228"/>
      <c r="WSN3" s="228"/>
      <c r="WSO3" s="228"/>
      <c r="WSP3" s="228"/>
      <c r="WSQ3" s="228"/>
      <c r="WSR3" s="228"/>
      <c r="WSS3" s="228"/>
      <c r="WST3" s="228"/>
      <c r="WSU3" s="228"/>
      <c r="WSV3" s="228"/>
      <c r="WSW3" s="228"/>
      <c r="WSX3" s="228"/>
      <c r="WSY3" s="228"/>
      <c r="WSZ3" s="228"/>
      <c r="WTA3" s="228"/>
      <c r="WTB3" s="228"/>
      <c r="WTC3" s="228"/>
      <c r="WTD3" s="228"/>
      <c r="WTE3" s="228"/>
      <c r="WTF3" s="228"/>
      <c r="WTG3" s="228"/>
      <c r="WTH3" s="228"/>
      <c r="WTI3" s="228"/>
      <c r="WTJ3" s="228"/>
      <c r="WTK3" s="228"/>
      <c r="WTL3" s="228"/>
      <c r="WTM3" s="228"/>
      <c r="WTN3" s="228"/>
      <c r="WTO3" s="228"/>
      <c r="WTP3" s="228"/>
      <c r="WTQ3" s="228"/>
      <c r="WTR3" s="228"/>
      <c r="WTS3" s="228"/>
      <c r="WTT3" s="228"/>
      <c r="WTU3" s="228"/>
      <c r="WTV3" s="228"/>
      <c r="WTW3" s="228"/>
      <c r="WTX3" s="228"/>
      <c r="WTY3" s="228"/>
      <c r="WTZ3" s="228"/>
      <c r="WUA3" s="228"/>
      <c r="WUB3" s="228"/>
      <c r="WUC3" s="228"/>
      <c r="WUD3" s="228"/>
      <c r="WUE3" s="228"/>
      <c r="WUF3" s="228"/>
      <c r="WUG3" s="228"/>
      <c r="WUH3" s="228"/>
      <c r="WUI3" s="228"/>
      <c r="WUJ3" s="228"/>
      <c r="WUK3" s="228"/>
      <c r="WUL3" s="228"/>
      <c r="WUM3" s="228"/>
      <c r="WUN3" s="228"/>
      <c r="WUO3" s="228"/>
      <c r="WUP3" s="228"/>
      <c r="WUQ3" s="228"/>
      <c r="WUR3" s="228"/>
      <c r="WUS3" s="228"/>
      <c r="WUT3" s="228"/>
      <c r="WUU3" s="228"/>
      <c r="WUV3" s="228"/>
      <c r="WUW3" s="228"/>
      <c r="WUX3" s="228"/>
      <c r="WUY3" s="228"/>
      <c r="WUZ3" s="228"/>
      <c r="WVA3" s="228"/>
      <c r="WVB3" s="228"/>
      <c r="WVC3" s="228"/>
      <c r="WVD3" s="228"/>
      <c r="WVE3" s="228"/>
      <c r="WVF3" s="228"/>
      <c r="WVG3" s="228"/>
      <c r="WVH3" s="228"/>
      <c r="WVI3" s="228"/>
      <c r="WVJ3" s="228"/>
      <c r="WVK3" s="228"/>
      <c r="WVL3" s="228"/>
      <c r="WVM3" s="228"/>
      <c r="WVN3" s="228"/>
      <c r="WVO3" s="228"/>
      <c r="WVP3" s="228"/>
      <c r="WVQ3" s="228"/>
      <c r="WVR3" s="228"/>
      <c r="WVS3" s="228"/>
      <c r="WVT3" s="228"/>
      <c r="WVU3" s="228"/>
      <c r="WVV3" s="228"/>
      <c r="WVW3" s="228"/>
      <c r="WVX3" s="228"/>
      <c r="WVY3" s="228"/>
      <c r="WVZ3" s="228"/>
      <c r="WWA3" s="228"/>
      <c r="WWB3" s="228"/>
      <c r="WWC3" s="228"/>
      <c r="WWD3" s="228"/>
      <c r="WWE3" s="228"/>
      <c r="WWF3" s="228"/>
      <c r="WWG3" s="228"/>
      <c r="WWH3" s="228"/>
      <c r="WWI3" s="228"/>
      <c r="WWJ3" s="228"/>
      <c r="WWK3" s="228"/>
      <c r="WWL3" s="228"/>
      <c r="WWM3" s="228"/>
      <c r="WWN3" s="228"/>
      <c r="WWO3" s="228"/>
      <c r="WWP3" s="228"/>
      <c r="WWQ3" s="228"/>
      <c r="WWR3" s="228"/>
      <c r="WWS3" s="228"/>
      <c r="WWT3" s="228"/>
      <c r="WWU3" s="228"/>
      <c r="WWV3" s="228"/>
      <c r="WWW3" s="228"/>
      <c r="WWX3" s="228"/>
      <c r="WWY3" s="228"/>
      <c r="WWZ3" s="228"/>
      <c r="WXA3" s="228"/>
      <c r="WXB3" s="228"/>
      <c r="WXC3" s="228"/>
      <c r="WXD3" s="228"/>
      <c r="WXE3" s="228"/>
      <c r="WXF3" s="228"/>
      <c r="WXG3" s="228"/>
      <c r="WXH3" s="228"/>
      <c r="WXI3" s="228"/>
      <c r="WXJ3" s="228"/>
      <c r="WXK3" s="228"/>
      <c r="WXL3" s="228"/>
      <c r="WXM3" s="228"/>
      <c r="WXN3" s="228"/>
      <c r="WXO3" s="228"/>
      <c r="WXP3" s="228"/>
      <c r="WXQ3" s="228"/>
      <c r="WXR3" s="228"/>
      <c r="WXS3" s="228"/>
      <c r="WXT3" s="228"/>
      <c r="WXU3" s="228"/>
      <c r="WXV3" s="228"/>
      <c r="WXW3" s="228"/>
      <c r="WXX3" s="228"/>
      <c r="WXY3" s="228"/>
      <c r="WXZ3" s="228"/>
      <c r="WYA3" s="228"/>
      <c r="WYB3" s="228"/>
      <c r="WYC3" s="228"/>
      <c r="WYD3" s="228"/>
      <c r="WYE3" s="228"/>
      <c r="WYF3" s="228"/>
      <c r="WYG3" s="228"/>
      <c r="WYH3" s="228"/>
      <c r="WYI3" s="228"/>
      <c r="WYJ3" s="228"/>
      <c r="WYK3" s="228"/>
      <c r="WYL3" s="228"/>
      <c r="WYM3" s="228"/>
      <c r="WYN3" s="228"/>
      <c r="WYO3" s="228"/>
      <c r="WYP3" s="228"/>
      <c r="WYQ3" s="228"/>
      <c r="WYR3" s="228"/>
      <c r="WYS3" s="228"/>
      <c r="WYT3" s="228"/>
      <c r="WYU3" s="228"/>
      <c r="WYV3" s="228"/>
      <c r="WYW3" s="228"/>
      <c r="WYX3" s="228"/>
      <c r="WYY3" s="228"/>
      <c r="WYZ3" s="228"/>
      <c r="WZA3" s="228"/>
      <c r="WZB3" s="228"/>
      <c r="WZC3" s="228"/>
      <c r="WZD3" s="228"/>
      <c r="WZE3" s="228"/>
      <c r="WZF3" s="228"/>
      <c r="WZG3" s="228"/>
      <c r="WZH3" s="228"/>
      <c r="WZI3" s="228"/>
      <c r="WZJ3" s="228"/>
      <c r="WZK3" s="228"/>
      <c r="WZL3" s="228"/>
      <c r="WZM3" s="228"/>
      <c r="WZN3" s="228"/>
      <c r="WZO3" s="228"/>
      <c r="WZP3" s="228"/>
      <c r="WZQ3" s="228"/>
      <c r="WZR3" s="228"/>
      <c r="WZS3" s="228"/>
      <c r="WZT3" s="228"/>
      <c r="WZU3" s="228"/>
      <c r="WZV3" s="228"/>
      <c r="WZW3" s="228"/>
      <c r="WZX3" s="228"/>
      <c r="WZY3" s="228"/>
      <c r="WZZ3" s="228"/>
      <c r="XAA3" s="228"/>
      <c r="XAB3" s="228"/>
      <c r="XAC3" s="228"/>
      <c r="XAD3" s="228"/>
      <c r="XAE3" s="228"/>
      <c r="XAF3" s="228"/>
      <c r="XAG3" s="228"/>
      <c r="XAH3" s="228"/>
      <c r="XAI3" s="228"/>
      <c r="XAJ3" s="228"/>
      <c r="XAK3" s="228"/>
      <c r="XAL3" s="228"/>
      <c r="XAM3" s="228"/>
      <c r="XAN3" s="228"/>
      <c r="XAO3" s="228"/>
      <c r="XAP3" s="228"/>
      <c r="XAQ3" s="228"/>
      <c r="XAR3" s="228"/>
      <c r="XAS3" s="228"/>
      <c r="XAT3" s="228"/>
      <c r="XAU3" s="228"/>
      <c r="XAV3" s="228"/>
      <c r="XAW3" s="228"/>
      <c r="XAX3" s="228"/>
      <c r="XAY3" s="228"/>
      <c r="XAZ3" s="228"/>
      <c r="XBA3" s="228"/>
      <c r="XBB3" s="228"/>
      <c r="XBC3" s="228"/>
      <c r="XBD3" s="228"/>
      <c r="XBE3" s="228"/>
      <c r="XBF3" s="228"/>
      <c r="XBG3" s="228"/>
      <c r="XBH3" s="228"/>
      <c r="XBI3" s="228"/>
      <c r="XBJ3" s="228"/>
      <c r="XBK3" s="228"/>
      <c r="XBL3" s="228"/>
      <c r="XBM3" s="228"/>
      <c r="XBN3" s="228"/>
      <c r="XBO3" s="228"/>
      <c r="XBP3" s="228"/>
      <c r="XBQ3" s="228"/>
      <c r="XBR3" s="228"/>
      <c r="XBS3" s="228"/>
      <c r="XBT3" s="228"/>
      <c r="XBU3" s="228"/>
      <c r="XBV3" s="228"/>
      <c r="XBW3" s="228"/>
      <c r="XBX3" s="228"/>
      <c r="XBY3" s="228"/>
      <c r="XBZ3" s="228"/>
      <c r="XCA3" s="228"/>
      <c r="XCB3" s="228"/>
      <c r="XCC3" s="228"/>
      <c r="XCD3" s="228"/>
      <c r="XCE3" s="228"/>
      <c r="XCF3" s="228"/>
      <c r="XCG3" s="228"/>
      <c r="XCH3" s="228"/>
      <c r="XCI3" s="228"/>
      <c r="XCJ3" s="228"/>
      <c r="XCK3" s="228"/>
      <c r="XCL3" s="228"/>
      <c r="XCM3" s="228"/>
      <c r="XCN3" s="228"/>
      <c r="XCO3" s="228"/>
      <c r="XCP3" s="228"/>
      <c r="XCQ3" s="228"/>
      <c r="XCR3" s="228"/>
      <c r="XCS3" s="228"/>
      <c r="XCT3" s="228"/>
      <c r="XCU3" s="228"/>
      <c r="XCV3" s="228"/>
      <c r="XCW3" s="228"/>
      <c r="XCX3" s="228"/>
      <c r="XCY3" s="228"/>
      <c r="XCZ3" s="228"/>
      <c r="XDA3" s="228"/>
      <c r="XDB3" s="228"/>
      <c r="XDC3" s="228"/>
      <c r="XDD3" s="228"/>
      <c r="XDE3" s="228"/>
      <c r="XDF3" s="228"/>
      <c r="XDG3" s="228"/>
      <c r="XDH3" s="228"/>
      <c r="XDI3" s="228"/>
      <c r="XDJ3" s="228"/>
      <c r="XDK3" s="228"/>
      <c r="XDL3" s="228"/>
      <c r="XDM3" s="228"/>
      <c r="XDN3" s="228"/>
      <c r="XDO3" s="228"/>
      <c r="XDP3" s="228"/>
      <c r="XDQ3" s="228"/>
      <c r="XDR3" s="228"/>
      <c r="XDS3" s="228"/>
      <c r="XDT3" s="228"/>
      <c r="XDU3" s="228"/>
      <c r="XDV3" s="228"/>
      <c r="XDW3" s="228"/>
      <c r="XDX3" s="228"/>
      <c r="XDY3" s="228"/>
      <c r="XDZ3" s="228"/>
      <c r="XEA3" s="228"/>
      <c r="XEB3" s="228"/>
      <c r="XEC3" s="228"/>
      <c r="XED3" s="228"/>
      <c r="XEE3" s="228"/>
      <c r="XEF3" s="228"/>
      <c r="XEG3" s="228"/>
      <c r="XEH3" s="228"/>
      <c r="XEI3" s="228"/>
      <c r="XEJ3" s="228"/>
      <c r="XEK3" s="228"/>
      <c r="XEL3" s="228"/>
      <c r="XEM3" s="228"/>
      <c r="XEN3" s="228"/>
      <c r="XEO3" s="228"/>
      <c r="XEP3" s="228"/>
      <c r="XEQ3" s="228"/>
      <c r="XER3" s="228"/>
      <c r="XES3" s="228"/>
      <c r="XET3" s="228"/>
      <c r="XEU3" s="228"/>
      <c r="XEV3" s="228"/>
      <c r="XEW3" s="228"/>
      <c r="XEX3" s="228"/>
      <c r="XEY3" s="228"/>
      <c r="XEZ3" s="228"/>
      <c r="XFA3" s="228"/>
      <c r="XFB3" s="228"/>
      <c r="XFC3" s="228"/>
      <c r="XFD3" s="228"/>
    </row>
    <row r="4" spans="1:16384" s="319" customFormat="1" ht="13" customHeight="1">
      <c r="A4" s="138"/>
      <c r="B4" s="138"/>
      <c r="C4" s="138"/>
      <c r="D4" s="138"/>
      <c r="E4" s="315"/>
      <c r="F4" s="138"/>
      <c r="G4" s="320"/>
      <c r="H4" s="320"/>
      <c r="I4" s="320"/>
      <c r="J4" s="320"/>
      <c r="K4" s="320"/>
      <c r="L4" s="320"/>
      <c r="M4" s="320"/>
      <c r="N4" s="320"/>
      <c r="O4" s="320"/>
      <c r="P4" s="320"/>
      <c r="Q4" s="320"/>
      <c r="R4" s="320"/>
      <c r="S4" s="320"/>
      <c r="T4" s="320"/>
      <c r="U4" s="320"/>
      <c r="V4" s="320"/>
      <c r="W4" s="320"/>
      <c r="X4" s="320"/>
      <c r="Y4" s="320"/>
      <c r="Z4" s="320"/>
      <c r="AA4" s="320"/>
      <c r="AB4" s="320"/>
      <c r="AC4" s="228"/>
      <c r="AD4" s="228"/>
      <c r="AE4" s="228"/>
      <c r="AF4" s="228"/>
      <c r="AG4" s="228"/>
      <c r="AH4" s="228"/>
      <c r="AI4" s="228"/>
      <c r="AJ4" s="228"/>
      <c r="AK4" s="228"/>
      <c r="AL4" s="228"/>
      <c r="AM4" s="228"/>
      <c r="AN4" s="228"/>
      <c r="AO4" s="228"/>
      <c r="AP4" s="228"/>
      <c r="AQ4" s="228"/>
      <c r="AR4" s="228"/>
      <c r="AS4" s="228"/>
      <c r="AT4" s="228"/>
      <c r="AU4" s="228"/>
      <c r="AV4" s="228"/>
      <c r="AW4" s="228"/>
      <c r="AX4" s="228"/>
      <c r="AY4" s="228"/>
      <c r="AZ4" s="228"/>
      <c r="BA4" s="228"/>
      <c r="BB4" s="228"/>
      <c r="BC4" s="228"/>
      <c r="BD4" s="228"/>
      <c r="BE4" s="228"/>
      <c r="BF4" s="228"/>
      <c r="BG4" s="228"/>
      <c r="BH4" s="228"/>
      <c r="BI4" s="228"/>
      <c r="BJ4" s="228"/>
      <c r="BK4" s="228"/>
      <c r="BL4" s="228"/>
      <c r="BM4" s="228"/>
      <c r="BN4" s="228"/>
      <c r="BO4" s="228"/>
      <c r="BP4" s="228"/>
      <c r="BQ4" s="228"/>
      <c r="BR4" s="228"/>
      <c r="BS4" s="228"/>
      <c r="BT4" s="228"/>
      <c r="BU4" s="228"/>
      <c r="BV4" s="228"/>
      <c r="BW4" s="228"/>
      <c r="BX4" s="228"/>
      <c r="BY4" s="228"/>
      <c r="BZ4" s="228"/>
      <c r="CA4" s="228"/>
      <c r="CB4" s="228"/>
      <c r="CC4" s="228"/>
      <c r="CD4" s="228"/>
      <c r="CE4" s="228"/>
      <c r="CF4" s="228"/>
      <c r="CG4" s="228"/>
      <c r="CH4" s="228"/>
      <c r="CI4" s="228"/>
      <c r="CJ4" s="228"/>
      <c r="CK4" s="228"/>
      <c r="CL4" s="228"/>
      <c r="CM4" s="228"/>
      <c r="CN4" s="228"/>
      <c r="CO4" s="228"/>
      <c r="CP4" s="228"/>
      <c r="CQ4" s="228"/>
      <c r="CR4" s="228"/>
      <c r="CS4" s="228"/>
      <c r="CT4" s="228"/>
      <c r="CU4" s="228"/>
      <c r="CV4" s="228"/>
      <c r="CW4" s="228"/>
      <c r="CX4" s="228"/>
      <c r="CY4" s="228"/>
      <c r="CZ4" s="228"/>
      <c r="DA4" s="228"/>
      <c r="DB4" s="228"/>
      <c r="DC4" s="228"/>
      <c r="DD4" s="228"/>
      <c r="DE4" s="228"/>
      <c r="DF4" s="228"/>
      <c r="DG4" s="228"/>
      <c r="DH4" s="228"/>
      <c r="DI4" s="228"/>
      <c r="DJ4" s="228"/>
      <c r="DK4" s="228"/>
      <c r="DL4" s="228"/>
      <c r="DM4" s="228"/>
      <c r="DN4" s="228"/>
      <c r="DO4" s="228"/>
      <c r="DP4" s="228"/>
      <c r="DQ4" s="228"/>
      <c r="DR4" s="228"/>
      <c r="DS4" s="228"/>
      <c r="DT4" s="228"/>
      <c r="DU4" s="228"/>
      <c r="DV4" s="228"/>
      <c r="DW4" s="228"/>
      <c r="DX4" s="228"/>
      <c r="DY4" s="228"/>
      <c r="DZ4" s="228"/>
      <c r="EA4" s="228"/>
      <c r="EB4" s="228"/>
      <c r="EC4" s="228"/>
      <c r="ED4" s="228"/>
      <c r="EE4" s="228"/>
      <c r="EF4" s="228"/>
      <c r="EG4" s="228"/>
      <c r="EH4" s="228"/>
      <c r="EI4" s="228"/>
      <c r="EJ4" s="228"/>
      <c r="EK4" s="228"/>
      <c r="EL4" s="228"/>
      <c r="EM4" s="228"/>
      <c r="EN4" s="228"/>
      <c r="EO4" s="228"/>
      <c r="EP4" s="228"/>
      <c r="EQ4" s="228"/>
      <c r="ER4" s="228"/>
      <c r="ES4" s="228"/>
      <c r="ET4" s="228"/>
      <c r="EU4" s="228"/>
      <c r="EV4" s="228"/>
      <c r="EW4" s="228"/>
      <c r="EX4" s="228"/>
      <c r="EY4" s="228"/>
      <c r="EZ4" s="228"/>
      <c r="FA4" s="228"/>
      <c r="FB4" s="228"/>
      <c r="FC4" s="228"/>
      <c r="FD4" s="228"/>
      <c r="FE4" s="228"/>
      <c r="FF4" s="228"/>
      <c r="FG4" s="228"/>
      <c r="FH4" s="228"/>
      <c r="FI4" s="228"/>
      <c r="FJ4" s="228"/>
      <c r="FK4" s="228"/>
      <c r="FL4" s="228"/>
      <c r="FM4" s="228"/>
      <c r="FN4" s="228"/>
      <c r="FO4" s="228"/>
      <c r="FP4" s="228"/>
      <c r="FQ4" s="228"/>
      <c r="FR4" s="228"/>
      <c r="FS4" s="228"/>
      <c r="FT4" s="228"/>
      <c r="FU4" s="228"/>
      <c r="FV4" s="228"/>
      <c r="FW4" s="228"/>
      <c r="FX4" s="228"/>
      <c r="FY4" s="228"/>
      <c r="FZ4" s="228"/>
      <c r="GA4" s="228"/>
      <c r="GB4" s="228"/>
      <c r="GC4" s="228"/>
      <c r="GD4" s="228"/>
      <c r="GE4" s="228"/>
      <c r="GF4" s="228"/>
      <c r="GG4" s="228"/>
      <c r="GH4" s="228"/>
      <c r="GI4" s="228"/>
      <c r="GJ4" s="228"/>
      <c r="GK4" s="228"/>
      <c r="GL4" s="228"/>
      <c r="GM4" s="228"/>
      <c r="GN4" s="228"/>
      <c r="GO4" s="228"/>
      <c r="GP4" s="228"/>
      <c r="GQ4" s="228"/>
      <c r="GR4" s="228"/>
      <c r="GS4" s="228"/>
      <c r="GT4" s="228"/>
      <c r="GU4" s="228"/>
      <c r="GV4" s="228"/>
      <c r="GW4" s="228"/>
      <c r="GX4" s="228"/>
      <c r="GY4" s="228"/>
      <c r="GZ4" s="228"/>
      <c r="HA4" s="228"/>
      <c r="HB4" s="228"/>
      <c r="HC4" s="228"/>
      <c r="HD4" s="228"/>
      <c r="HE4" s="228"/>
      <c r="HF4" s="228"/>
      <c r="HG4" s="228"/>
      <c r="HH4" s="228"/>
      <c r="HI4" s="228"/>
      <c r="HJ4" s="228"/>
      <c r="HK4" s="228"/>
      <c r="HL4" s="228"/>
      <c r="HM4" s="228"/>
      <c r="HN4" s="228"/>
      <c r="HO4" s="228"/>
      <c r="HP4" s="228"/>
      <c r="HQ4" s="228"/>
      <c r="HR4" s="228"/>
      <c r="HS4" s="228"/>
      <c r="HT4" s="228"/>
      <c r="HU4" s="228"/>
      <c r="HV4" s="228"/>
      <c r="HW4" s="228"/>
      <c r="HX4" s="228"/>
      <c r="HY4" s="228"/>
      <c r="HZ4" s="228"/>
      <c r="IA4" s="228"/>
      <c r="IB4" s="228"/>
      <c r="IC4" s="228"/>
      <c r="ID4" s="228"/>
      <c r="IE4" s="228"/>
      <c r="IF4" s="228"/>
      <c r="IG4" s="228"/>
      <c r="IH4" s="228"/>
      <c r="II4" s="228"/>
      <c r="IJ4" s="228"/>
      <c r="IK4" s="228"/>
      <c r="IL4" s="228"/>
      <c r="IM4" s="228"/>
      <c r="IN4" s="228"/>
      <c r="IO4" s="228"/>
      <c r="IP4" s="228"/>
      <c r="IQ4" s="228"/>
      <c r="IR4" s="228"/>
      <c r="IS4" s="228"/>
      <c r="IT4" s="228"/>
      <c r="IU4" s="228"/>
      <c r="IV4" s="228"/>
      <c r="IW4" s="228"/>
      <c r="IX4" s="228"/>
      <c r="IY4" s="228"/>
      <c r="IZ4" s="228"/>
      <c r="JA4" s="228"/>
      <c r="JB4" s="228"/>
      <c r="JC4" s="228"/>
      <c r="JD4" s="228"/>
      <c r="JE4" s="228"/>
      <c r="JF4" s="228"/>
      <c r="JG4" s="228"/>
      <c r="JH4" s="228"/>
      <c r="JI4" s="228"/>
      <c r="JJ4" s="228"/>
      <c r="JK4" s="228"/>
      <c r="JL4" s="228"/>
      <c r="JM4" s="228"/>
      <c r="JN4" s="228"/>
      <c r="JO4" s="228"/>
      <c r="JP4" s="228"/>
      <c r="JQ4" s="228"/>
      <c r="JR4" s="228"/>
      <c r="JS4" s="228"/>
      <c r="JT4" s="228"/>
      <c r="JU4" s="228"/>
      <c r="JV4" s="228"/>
      <c r="JW4" s="228"/>
      <c r="JX4" s="228"/>
      <c r="JY4" s="228"/>
      <c r="JZ4" s="228"/>
      <c r="KA4" s="228"/>
      <c r="KB4" s="228"/>
      <c r="KC4" s="228"/>
      <c r="KD4" s="228"/>
      <c r="KE4" s="228"/>
      <c r="KF4" s="228"/>
      <c r="KG4" s="228"/>
      <c r="KH4" s="228"/>
      <c r="KI4" s="228"/>
      <c r="KJ4" s="228"/>
      <c r="KK4" s="228"/>
      <c r="KL4" s="228"/>
      <c r="KM4" s="228"/>
      <c r="KN4" s="228"/>
      <c r="KO4" s="228"/>
      <c r="KP4" s="228"/>
      <c r="KQ4" s="228"/>
      <c r="KR4" s="228"/>
      <c r="KS4" s="228"/>
      <c r="KT4" s="228"/>
      <c r="KU4" s="228"/>
      <c r="KV4" s="228"/>
      <c r="KW4" s="228"/>
      <c r="KX4" s="228"/>
      <c r="KY4" s="228"/>
      <c r="KZ4" s="228"/>
      <c r="LA4" s="228"/>
      <c r="LB4" s="228"/>
      <c r="LC4" s="228"/>
      <c r="LD4" s="228"/>
      <c r="LE4" s="228"/>
      <c r="LF4" s="228"/>
      <c r="LG4" s="228"/>
      <c r="LH4" s="228"/>
      <c r="LI4" s="228"/>
      <c r="LJ4" s="228"/>
      <c r="LK4" s="228"/>
      <c r="LL4" s="228"/>
      <c r="LM4" s="228"/>
      <c r="LN4" s="228"/>
      <c r="LO4" s="228"/>
      <c r="LP4" s="228"/>
      <c r="LQ4" s="228"/>
      <c r="LR4" s="228"/>
      <c r="LS4" s="228"/>
      <c r="LT4" s="228"/>
      <c r="LU4" s="228"/>
      <c r="LV4" s="228"/>
      <c r="LW4" s="228"/>
      <c r="LX4" s="228"/>
      <c r="LY4" s="228"/>
      <c r="LZ4" s="228"/>
      <c r="MA4" s="228"/>
      <c r="MB4" s="228"/>
      <c r="MC4" s="228"/>
      <c r="MD4" s="228"/>
      <c r="ME4" s="228"/>
      <c r="MF4" s="228"/>
      <c r="MG4" s="228"/>
      <c r="MH4" s="228"/>
      <c r="MI4" s="228"/>
      <c r="MJ4" s="228"/>
      <c r="MK4" s="228"/>
      <c r="ML4" s="228"/>
      <c r="MM4" s="228"/>
      <c r="MN4" s="228"/>
      <c r="MO4" s="228"/>
      <c r="MP4" s="228"/>
      <c r="MQ4" s="228"/>
      <c r="MR4" s="228"/>
      <c r="MS4" s="228"/>
      <c r="MT4" s="228"/>
      <c r="MU4" s="228"/>
      <c r="MV4" s="228"/>
      <c r="MW4" s="228"/>
      <c r="MX4" s="228"/>
      <c r="MY4" s="228"/>
      <c r="MZ4" s="228"/>
      <c r="NA4" s="228"/>
      <c r="NB4" s="228"/>
      <c r="NC4" s="228"/>
      <c r="ND4" s="228"/>
      <c r="NE4" s="228"/>
      <c r="NF4" s="228"/>
      <c r="NG4" s="228"/>
      <c r="NH4" s="228"/>
      <c r="NI4" s="228"/>
      <c r="NJ4" s="228"/>
      <c r="NK4" s="228"/>
      <c r="NL4" s="228"/>
      <c r="NM4" s="228"/>
      <c r="NN4" s="228"/>
      <c r="NO4" s="228"/>
      <c r="NP4" s="228"/>
      <c r="NQ4" s="228"/>
      <c r="NR4" s="228"/>
      <c r="NS4" s="228"/>
      <c r="NT4" s="228"/>
      <c r="NU4" s="228"/>
      <c r="NV4" s="228"/>
      <c r="NW4" s="228"/>
      <c r="NX4" s="228"/>
      <c r="NY4" s="228"/>
      <c r="NZ4" s="228"/>
      <c r="OA4" s="228"/>
      <c r="OB4" s="228"/>
      <c r="OC4" s="228"/>
      <c r="OD4" s="228"/>
      <c r="OE4" s="228"/>
      <c r="OF4" s="228"/>
      <c r="OG4" s="228"/>
      <c r="OH4" s="228"/>
      <c r="OI4" s="228"/>
      <c r="OJ4" s="228"/>
      <c r="OK4" s="228"/>
      <c r="OL4" s="228"/>
      <c r="OM4" s="228"/>
      <c r="ON4" s="228"/>
      <c r="OO4" s="228"/>
      <c r="OP4" s="228"/>
      <c r="OQ4" s="228"/>
      <c r="OR4" s="228"/>
      <c r="OS4" s="228"/>
      <c r="OT4" s="228"/>
      <c r="OU4" s="228"/>
      <c r="OV4" s="228"/>
      <c r="OW4" s="228"/>
      <c r="OX4" s="228"/>
      <c r="OY4" s="228"/>
      <c r="OZ4" s="228"/>
      <c r="PA4" s="228"/>
      <c r="PB4" s="228"/>
      <c r="PC4" s="228"/>
      <c r="PD4" s="228"/>
      <c r="PE4" s="228"/>
      <c r="PF4" s="228"/>
      <c r="PG4" s="228"/>
      <c r="PH4" s="228"/>
      <c r="PI4" s="228"/>
      <c r="PJ4" s="228"/>
      <c r="PK4" s="228"/>
      <c r="PL4" s="228"/>
      <c r="PM4" s="228"/>
      <c r="PN4" s="228"/>
      <c r="PO4" s="228"/>
      <c r="PP4" s="228"/>
      <c r="PQ4" s="228"/>
      <c r="PR4" s="228"/>
      <c r="PS4" s="228"/>
      <c r="PT4" s="228"/>
      <c r="PU4" s="228"/>
      <c r="PV4" s="228"/>
      <c r="PW4" s="228"/>
      <c r="PX4" s="228"/>
      <c r="PY4" s="228"/>
      <c r="PZ4" s="228"/>
      <c r="QA4" s="228"/>
      <c r="QB4" s="228"/>
      <c r="QC4" s="228"/>
      <c r="QD4" s="228"/>
      <c r="QE4" s="228"/>
      <c r="QF4" s="228"/>
      <c r="QG4" s="228"/>
      <c r="QH4" s="228"/>
      <c r="QI4" s="228"/>
      <c r="QJ4" s="228"/>
      <c r="QK4" s="228"/>
      <c r="QL4" s="228"/>
      <c r="QM4" s="228"/>
      <c r="QN4" s="228"/>
      <c r="QO4" s="228"/>
      <c r="QP4" s="228"/>
      <c r="QQ4" s="228"/>
      <c r="QR4" s="228"/>
      <c r="QS4" s="228"/>
      <c r="QT4" s="228"/>
      <c r="QU4" s="228"/>
      <c r="QV4" s="228"/>
      <c r="QW4" s="228"/>
      <c r="QX4" s="228"/>
      <c r="QY4" s="228"/>
      <c r="QZ4" s="228"/>
      <c r="RA4" s="228"/>
      <c r="RB4" s="228"/>
      <c r="RC4" s="228"/>
      <c r="RD4" s="228"/>
      <c r="RE4" s="228"/>
      <c r="RF4" s="228"/>
      <c r="RG4" s="228"/>
      <c r="RH4" s="228"/>
      <c r="RI4" s="228"/>
      <c r="RJ4" s="228"/>
      <c r="RK4" s="228"/>
      <c r="RL4" s="228"/>
      <c r="RM4" s="228"/>
      <c r="RN4" s="228"/>
      <c r="RO4" s="228"/>
      <c r="RP4" s="228"/>
      <c r="RQ4" s="228"/>
      <c r="RR4" s="228"/>
      <c r="RS4" s="228"/>
      <c r="RT4" s="228"/>
      <c r="RU4" s="228"/>
      <c r="RV4" s="228"/>
      <c r="RW4" s="228"/>
      <c r="RX4" s="228"/>
      <c r="RY4" s="228"/>
      <c r="RZ4" s="228"/>
      <c r="SA4" s="228"/>
      <c r="SB4" s="228"/>
      <c r="SC4" s="228"/>
      <c r="SD4" s="228"/>
      <c r="SE4" s="228"/>
      <c r="SF4" s="228"/>
      <c r="SG4" s="228"/>
      <c r="SH4" s="228"/>
      <c r="SI4" s="228"/>
      <c r="SJ4" s="228"/>
      <c r="SK4" s="228"/>
      <c r="SL4" s="228"/>
      <c r="SM4" s="228"/>
      <c r="SN4" s="228"/>
      <c r="SO4" s="228"/>
      <c r="SP4" s="228"/>
      <c r="SQ4" s="228"/>
      <c r="SR4" s="228"/>
      <c r="SS4" s="228"/>
      <c r="ST4" s="228"/>
      <c r="SU4" s="228"/>
      <c r="SV4" s="228"/>
      <c r="SW4" s="228"/>
      <c r="SX4" s="228"/>
      <c r="SY4" s="228"/>
      <c r="SZ4" s="228"/>
      <c r="TA4" s="228"/>
      <c r="TB4" s="228"/>
      <c r="TC4" s="228"/>
      <c r="TD4" s="228"/>
      <c r="TE4" s="228"/>
      <c r="TF4" s="228"/>
      <c r="TG4" s="228"/>
      <c r="TH4" s="228"/>
      <c r="TI4" s="228"/>
      <c r="TJ4" s="228"/>
      <c r="TK4" s="228"/>
      <c r="TL4" s="228"/>
      <c r="TM4" s="228"/>
      <c r="TN4" s="228"/>
      <c r="TO4" s="228"/>
      <c r="TP4" s="228"/>
      <c r="TQ4" s="228"/>
      <c r="TR4" s="228"/>
      <c r="TS4" s="228"/>
      <c r="TT4" s="228"/>
      <c r="TU4" s="228"/>
      <c r="TV4" s="228"/>
      <c r="TW4" s="228"/>
      <c r="TX4" s="228"/>
      <c r="TY4" s="228"/>
      <c r="TZ4" s="228"/>
      <c r="UA4" s="228"/>
      <c r="UB4" s="228"/>
      <c r="UC4" s="228"/>
      <c r="UD4" s="228"/>
      <c r="UE4" s="228"/>
      <c r="UF4" s="228"/>
      <c r="UG4" s="228"/>
      <c r="UH4" s="228"/>
      <c r="UI4" s="228"/>
      <c r="UJ4" s="228"/>
      <c r="UK4" s="228"/>
      <c r="UL4" s="228"/>
      <c r="UM4" s="228"/>
      <c r="UN4" s="228"/>
      <c r="UO4" s="228"/>
      <c r="UP4" s="228"/>
      <c r="UQ4" s="228"/>
      <c r="UR4" s="228"/>
      <c r="US4" s="228"/>
      <c r="UT4" s="228"/>
      <c r="UU4" s="228"/>
      <c r="UV4" s="228"/>
      <c r="UW4" s="228"/>
      <c r="UX4" s="228"/>
      <c r="UY4" s="228"/>
      <c r="UZ4" s="228"/>
      <c r="VA4" s="228"/>
      <c r="VB4" s="228"/>
      <c r="VC4" s="228"/>
      <c r="VD4" s="228"/>
      <c r="VE4" s="228"/>
      <c r="VF4" s="228"/>
      <c r="VG4" s="228"/>
      <c r="VH4" s="228"/>
      <c r="VI4" s="228"/>
      <c r="VJ4" s="228"/>
      <c r="VK4" s="228"/>
      <c r="VL4" s="228"/>
      <c r="VM4" s="228"/>
      <c r="VN4" s="228"/>
      <c r="VO4" s="228"/>
      <c r="VP4" s="228"/>
      <c r="VQ4" s="228"/>
      <c r="VR4" s="228"/>
      <c r="VS4" s="228"/>
      <c r="VT4" s="228"/>
      <c r="VU4" s="228"/>
      <c r="VV4" s="228"/>
      <c r="VW4" s="228"/>
      <c r="VX4" s="228"/>
      <c r="VY4" s="228"/>
      <c r="VZ4" s="228"/>
      <c r="WA4" s="228"/>
      <c r="WB4" s="228"/>
      <c r="WC4" s="228"/>
      <c r="WD4" s="228"/>
      <c r="WE4" s="228"/>
      <c r="WF4" s="228"/>
      <c r="WG4" s="228"/>
      <c r="WH4" s="228"/>
      <c r="WI4" s="228"/>
      <c r="WJ4" s="228"/>
      <c r="WK4" s="228"/>
      <c r="WL4" s="228"/>
      <c r="WM4" s="228"/>
      <c r="WN4" s="228"/>
      <c r="WO4" s="228"/>
      <c r="WP4" s="228"/>
      <c r="WQ4" s="228"/>
      <c r="WR4" s="228"/>
      <c r="WS4" s="228"/>
      <c r="WT4" s="228"/>
      <c r="WU4" s="228"/>
      <c r="WV4" s="228"/>
      <c r="WW4" s="228"/>
      <c r="WX4" s="228"/>
      <c r="WY4" s="228"/>
      <c r="WZ4" s="228"/>
      <c r="XA4" s="228"/>
      <c r="XB4" s="228"/>
      <c r="XC4" s="228"/>
      <c r="XD4" s="228"/>
      <c r="XE4" s="228"/>
      <c r="XF4" s="228"/>
      <c r="XG4" s="228"/>
      <c r="XH4" s="228"/>
      <c r="XI4" s="228"/>
      <c r="XJ4" s="228"/>
      <c r="XK4" s="228"/>
      <c r="XL4" s="228"/>
      <c r="XM4" s="228"/>
      <c r="XN4" s="228"/>
      <c r="XO4" s="228"/>
      <c r="XP4" s="228"/>
      <c r="XQ4" s="228"/>
      <c r="XR4" s="228"/>
      <c r="XS4" s="228"/>
      <c r="XT4" s="228"/>
      <c r="XU4" s="228"/>
      <c r="XV4" s="228"/>
      <c r="XW4" s="228"/>
      <c r="XX4" s="228"/>
      <c r="XY4" s="228"/>
      <c r="XZ4" s="228"/>
      <c r="YA4" s="228"/>
      <c r="YB4" s="228"/>
      <c r="YC4" s="228"/>
      <c r="YD4" s="228"/>
      <c r="YE4" s="228"/>
      <c r="YF4" s="228"/>
      <c r="YG4" s="228"/>
      <c r="YH4" s="228"/>
      <c r="YI4" s="228"/>
      <c r="YJ4" s="228"/>
      <c r="YK4" s="228"/>
      <c r="YL4" s="228"/>
      <c r="YM4" s="228"/>
      <c r="YN4" s="228"/>
      <c r="YO4" s="228"/>
      <c r="YP4" s="228"/>
      <c r="YQ4" s="228"/>
      <c r="YR4" s="228"/>
      <c r="YS4" s="228"/>
      <c r="YT4" s="228"/>
      <c r="YU4" s="228"/>
      <c r="YV4" s="228"/>
      <c r="YW4" s="228"/>
      <c r="YX4" s="228"/>
      <c r="YY4" s="228"/>
      <c r="YZ4" s="228"/>
      <c r="ZA4" s="228"/>
      <c r="ZB4" s="228"/>
      <c r="ZC4" s="228"/>
      <c r="ZD4" s="228"/>
      <c r="ZE4" s="228"/>
      <c r="ZF4" s="228"/>
      <c r="ZG4" s="228"/>
      <c r="ZH4" s="228"/>
      <c r="ZI4" s="228"/>
      <c r="ZJ4" s="228"/>
      <c r="ZK4" s="228"/>
      <c r="ZL4" s="228"/>
      <c r="ZM4" s="228"/>
      <c r="ZN4" s="228"/>
      <c r="ZO4" s="228"/>
      <c r="ZP4" s="228"/>
      <c r="ZQ4" s="228"/>
      <c r="ZR4" s="228"/>
      <c r="ZS4" s="228"/>
      <c r="ZT4" s="228"/>
      <c r="ZU4" s="228"/>
      <c r="ZV4" s="228"/>
      <c r="ZW4" s="228"/>
      <c r="ZX4" s="228"/>
      <c r="ZY4" s="228"/>
      <c r="ZZ4" s="228"/>
      <c r="AAA4" s="228"/>
      <c r="AAB4" s="228"/>
      <c r="AAC4" s="228"/>
      <c r="AAD4" s="228"/>
      <c r="AAE4" s="228"/>
      <c r="AAF4" s="228"/>
      <c r="AAG4" s="228"/>
      <c r="AAH4" s="228"/>
      <c r="AAI4" s="228"/>
      <c r="AAJ4" s="228"/>
      <c r="AAK4" s="228"/>
      <c r="AAL4" s="228"/>
      <c r="AAM4" s="228"/>
      <c r="AAN4" s="228"/>
      <c r="AAO4" s="228"/>
      <c r="AAP4" s="228"/>
      <c r="AAQ4" s="228"/>
      <c r="AAR4" s="228"/>
      <c r="AAS4" s="228"/>
      <c r="AAT4" s="228"/>
      <c r="AAU4" s="228"/>
      <c r="AAV4" s="228"/>
      <c r="AAW4" s="228"/>
      <c r="AAX4" s="228"/>
      <c r="AAY4" s="228"/>
      <c r="AAZ4" s="228"/>
      <c r="ABA4" s="228"/>
      <c r="ABB4" s="228"/>
      <c r="ABC4" s="228"/>
      <c r="ABD4" s="228"/>
      <c r="ABE4" s="228"/>
      <c r="ABF4" s="228"/>
      <c r="ABG4" s="228"/>
      <c r="ABH4" s="228"/>
      <c r="ABI4" s="228"/>
      <c r="ABJ4" s="228"/>
      <c r="ABK4" s="228"/>
      <c r="ABL4" s="228"/>
      <c r="ABM4" s="228"/>
      <c r="ABN4" s="228"/>
      <c r="ABO4" s="228"/>
      <c r="ABP4" s="228"/>
      <c r="ABQ4" s="228"/>
      <c r="ABR4" s="228"/>
      <c r="ABS4" s="228"/>
      <c r="ABT4" s="228"/>
      <c r="ABU4" s="228"/>
      <c r="ABV4" s="228"/>
      <c r="ABW4" s="228"/>
      <c r="ABX4" s="228"/>
      <c r="ABY4" s="228"/>
      <c r="ABZ4" s="228"/>
      <c r="ACA4" s="228"/>
      <c r="ACB4" s="228"/>
      <c r="ACC4" s="228"/>
      <c r="ACD4" s="228"/>
      <c r="ACE4" s="228"/>
      <c r="ACF4" s="228"/>
      <c r="ACG4" s="228"/>
      <c r="ACH4" s="228"/>
      <c r="ACI4" s="228"/>
      <c r="ACJ4" s="228"/>
      <c r="ACK4" s="228"/>
      <c r="ACL4" s="228"/>
      <c r="ACM4" s="228"/>
      <c r="ACN4" s="228"/>
      <c r="ACO4" s="228"/>
      <c r="ACP4" s="228"/>
      <c r="ACQ4" s="228"/>
      <c r="ACR4" s="228"/>
      <c r="ACS4" s="228"/>
      <c r="ACT4" s="228"/>
      <c r="ACU4" s="228"/>
      <c r="ACV4" s="228"/>
      <c r="ACW4" s="228"/>
      <c r="ACX4" s="228"/>
      <c r="ACY4" s="228"/>
      <c r="ACZ4" s="228"/>
      <c r="ADA4" s="228"/>
      <c r="ADB4" s="228"/>
      <c r="ADC4" s="228"/>
      <c r="ADD4" s="228"/>
      <c r="ADE4" s="228"/>
      <c r="ADF4" s="228"/>
      <c r="ADG4" s="228"/>
      <c r="ADH4" s="228"/>
      <c r="ADI4" s="228"/>
      <c r="ADJ4" s="228"/>
      <c r="ADK4" s="228"/>
      <c r="ADL4" s="228"/>
      <c r="ADM4" s="228"/>
      <c r="ADN4" s="228"/>
      <c r="ADO4" s="228"/>
      <c r="ADP4" s="228"/>
      <c r="ADQ4" s="228"/>
      <c r="ADR4" s="228"/>
      <c r="ADS4" s="228"/>
      <c r="ADT4" s="228"/>
      <c r="ADU4" s="228"/>
      <c r="ADV4" s="228"/>
      <c r="ADW4" s="228"/>
      <c r="ADX4" s="228"/>
      <c r="ADY4" s="228"/>
      <c r="ADZ4" s="228"/>
      <c r="AEA4" s="228"/>
      <c r="AEB4" s="228"/>
      <c r="AEC4" s="228"/>
      <c r="AED4" s="228"/>
      <c r="AEE4" s="228"/>
      <c r="AEF4" s="228"/>
      <c r="AEG4" s="228"/>
      <c r="AEH4" s="228"/>
      <c r="AEI4" s="228"/>
      <c r="AEJ4" s="228"/>
      <c r="AEK4" s="228"/>
      <c r="AEL4" s="228"/>
      <c r="AEM4" s="228"/>
      <c r="AEN4" s="228"/>
      <c r="AEO4" s="228"/>
      <c r="AEP4" s="228"/>
      <c r="AEQ4" s="228"/>
      <c r="AER4" s="228"/>
      <c r="AES4" s="228"/>
      <c r="AET4" s="228"/>
      <c r="AEU4" s="228"/>
      <c r="AEV4" s="228"/>
      <c r="AEW4" s="228"/>
      <c r="AEX4" s="228"/>
      <c r="AEY4" s="228"/>
      <c r="AEZ4" s="228"/>
      <c r="AFA4" s="228"/>
      <c r="AFB4" s="228"/>
      <c r="AFC4" s="228"/>
      <c r="AFD4" s="228"/>
      <c r="AFE4" s="228"/>
      <c r="AFF4" s="228"/>
      <c r="AFG4" s="228"/>
      <c r="AFH4" s="228"/>
      <c r="AFI4" s="228"/>
      <c r="AFJ4" s="228"/>
      <c r="AFK4" s="228"/>
      <c r="AFL4" s="228"/>
      <c r="AFM4" s="228"/>
      <c r="AFN4" s="228"/>
      <c r="AFO4" s="228"/>
      <c r="AFP4" s="228"/>
      <c r="AFQ4" s="228"/>
      <c r="AFR4" s="228"/>
      <c r="AFS4" s="228"/>
      <c r="AFT4" s="228"/>
      <c r="AFU4" s="228"/>
      <c r="AFV4" s="228"/>
      <c r="AFW4" s="228"/>
      <c r="AFX4" s="228"/>
      <c r="AFY4" s="228"/>
      <c r="AFZ4" s="228"/>
      <c r="AGA4" s="228"/>
      <c r="AGB4" s="228"/>
      <c r="AGC4" s="228"/>
      <c r="AGD4" s="228"/>
      <c r="AGE4" s="228"/>
      <c r="AGF4" s="228"/>
      <c r="AGG4" s="228"/>
      <c r="AGH4" s="228"/>
      <c r="AGI4" s="228"/>
      <c r="AGJ4" s="228"/>
      <c r="AGK4" s="228"/>
      <c r="AGL4" s="228"/>
      <c r="AGM4" s="228"/>
      <c r="AGN4" s="228"/>
      <c r="AGO4" s="228"/>
      <c r="AGP4" s="228"/>
      <c r="AGQ4" s="228"/>
      <c r="AGR4" s="228"/>
      <c r="AGS4" s="228"/>
      <c r="AGT4" s="228"/>
      <c r="AGU4" s="228"/>
      <c r="AGV4" s="228"/>
      <c r="AGW4" s="228"/>
      <c r="AGX4" s="228"/>
      <c r="AGY4" s="228"/>
      <c r="AGZ4" s="228"/>
      <c r="AHA4" s="228"/>
      <c r="AHB4" s="228"/>
      <c r="AHC4" s="228"/>
      <c r="AHD4" s="228"/>
      <c r="AHE4" s="228"/>
      <c r="AHF4" s="228"/>
      <c r="AHG4" s="228"/>
      <c r="AHH4" s="228"/>
      <c r="AHI4" s="228"/>
      <c r="AHJ4" s="228"/>
      <c r="AHK4" s="228"/>
      <c r="AHL4" s="228"/>
      <c r="AHM4" s="228"/>
      <c r="AHN4" s="228"/>
      <c r="AHO4" s="228"/>
      <c r="AHP4" s="228"/>
      <c r="AHQ4" s="228"/>
      <c r="AHR4" s="228"/>
      <c r="AHS4" s="228"/>
      <c r="AHT4" s="228"/>
      <c r="AHU4" s="228"/>
      <c r="AHV4" s="228"/>
      <c r="AHW4" s="228"/>
      <c r="AHX4" s="228"/>
      <c r="AHY4" s="228"/>
      <c r="AHZ4" s="228"/>
      <c r="AIA4" s="228"/>
      <c r="AIB4" s="228"/>
      <c r="AIC4" s="228"/>
      <c r="AID4" s="228"/>
      <c r="AIE4" s="228"/>
      <c r="AIF4" s="228"/>
      <c r="AIG4" s="228"/>
      <c r="AIH4" s="228"/>
      <c r="AII4" s="228"/>
      <c r="AIJ4" s="228"/>
      <c r="AIK4" s="228"/>
      <c r="AIL4" s="228"/>
      <c r="AIM4" s="228"/>
      <c r="AIN4" s="228"/>
      <c r="AIO4" s="228"/>
      <c r="AIP4" s="228"/>
      <c r="AIQ4" s="228"/>
      <c r="AIR4" s="228"/>
      <c r="AIS4" s="228"/>
      <c r="AIT4" s="228"/>
      <c r="AIU4" s="228"/>
      <c r="AIV4" s="228"/>
      <c r="AIW4" s="228"/>
      <c r="AIX4" s="228"/>
      <c r="AIY4" s="228"/>
      <c r="AIZ4" s="228"/>
      <c r="AJA4" s="228"/>
      <c r="AJB4" s="228"/>
      <c r="AJC4" s="228"/>
      <c r="AJD4" s="228"/>
      <c r="AJE4" s="228"/>
      <c r="AJF4" s="228"/>
      <c r="AJG4" s="228"/>
      <c r="AJH4" s="228"/>
      <c r="AJI4" s="228"/>
      <c r="AJJ4" s="228"/>
      <c r="AJK4" s="228"/>
      <c r="AJL4" s="228"/>
      <c r="AJM4" s="228"/>
      <c r="AJN4" s="228"/>
      <c r="AJO4" s="228"/>
      <c r="AJP4" s="228"/>
      <c r="AJQ4" s="228"/>
      <c r="AJR4" s="228"/>
      <c r="AJS4" s="228"/>
      <c r="AJT4" s="228"/>
      <c r="AJU4" s="228"/>
      <c r="AJV4" s="228"/>
      <c r="AJW4" s="228"/>
      <c r="AJX4" s="228"/>
      <c r="AJY4" s="228"/>
      <c r="AJZ4" s="228"/>
      <c r="AKA4" s="228"/>
      <c r="AKB4" s="228"/>
      <c r="AKC4" s="228"/>
      <c r="AKD4" s="228"/>
      <c r="AKE4" s="228"/>
      <c r="AKF4" s="228"/>
      <c r="AKG4" s="228"/>
      <c r="AKH4" s="228"/>
      <c r="AKI4" s="228"/>
      <c r="AKJ4" s="228"/>
      <c r="AKK4" s="228"/>
      <c r="AKL4" s="228"/>
      <c r="AKM4" s="228"/>
      <c r="AKN4" s="228"/>
      <c r="AKO4" s="228"/>
      <c r="AKP4" s="228"/>
      <c r="AKQ4" s="228"/>
      <c r="AKR4" s="228"/>
      <c r="AKS4" s="228"/>
      <c r="AKT4" s="228"/>
      <c r="AKU4" s="228"/>
      <c r="AKV4" s="228"/>
      <c r="AKW4" s="228"/>
      <c r="AKX4" s="228"/>
      <c r="AKY4" s="228"/>
      <c r="AKZ4" s="228"/>
      <c r="ALA4" s="228"/>
      <c r="ALB4" s="228"/>
      <c r="ALC4" s="228"/>
      <c r="ALD4" s="228"/>
      <c r="ALE4" s="228"/>
      <c r="ALF4" s="228"/>
      <c r="ALG4" s="228"/>
      <c r="ALH4" s="228"/>
      <c r="ALI4" s="228"/>
      <c r="ALJ4" s="228"/>
      <c r="ALK4" s="228"/>
      <c r="ALL4" s="228"/>
      <c r="ALM4" s="228"/>
      <c r="ALN4" s="228"/>
      <c r="ALO4" s="228"/>
      <c r="ALP4" s="228"/>
      <c r="ALQ4" s="228"/>
      <c r="ALR4" s="228"/>
      <c r="ALS4" s="228"/>
      <c r="ALT4" s="228"/>
      <c r="ALU4" s="228"/>
      <c r="ALV4" s="228"/>
      <c r="ALW4" s="228"/>
      <c r="ALX4" s="228"/>
      <c r="ALY4" s="228"/>
      <c r="ALZ4" s="228"/>
      <c r="AMA4" s="228"/>
      <c r="AMB4" s="228"/>
      <c r="AMC4" s="228"/>
      <c r="AMD4" s="228"/>
      <c r="AME4" s="228"/>
      <c r="AMF4" s="228"/>
      <c r="AMG4" s="228"/>
      <c r="AMH4" s="228"/>
      <c r="AMI4" s="228"/>
      <c r="AMJ4" s="228"/>
      <c r="AMK4" s="228"/>
      <c r="AML4" s="228"/>
      <c r="AMM4" s="228"/>
      <c r="AMN4" s="228"/>
      <c r="AMO4" s="228"/>
      <c r="AMP4" s="228"/>
      <c r="AMQ4" s="228"/>
      <c r="AMR4" s="228"/>
      <c r="AMS4" s="228"/>
      <c r="AMT4" s="228"/>
      <c r="AMU4" s="228"/>
      <c r="AMV4" s="228"/>
      <c r="AMW4" s="228"/>
      <c r="AMX4" s="228"/>
      <c r="AMY4" s="228"/>
      <c r="AMZ4" s="228"/>
      <c r="ANA4" s="228"/>
      <c r="ANB4" s="228"/>
      <c r="ANC4" s="228"/>
      <c r="AND4" s="228"/>
      <c r="ANE4" s="228"/>
      <c r="ANF4" s="228"/>
      <c r="ANG4" s="228"/>
      <c r="ANH4" s="228"/>
      <c r="ANI4" s="228"/>
      <c r="ANJ4" s="228"/>
      <c r="ANK4" s="228"/>
      <c r="ANL4" s="228"/>
      <c r="ANM4" s="228"/>
      <c r="ANN4" s="228"/>
      <c r="ANO4" s="228"/>
      <c r="ANP4" s="228"/>
      <c r="ANQ4" s="228"/>
      <c r="ANR4" s="228"/>
      <c r="ANS4" s="228"/>
      <c r="ANT4" s="228"/>
      <c r="ANU4" s="228"/>
      <c r="ANV4" s="228"/>
      <c r="ANW4" s="228"/>
      <c r="ANX4" s="228"/>
      <c r="ANY4" s="228"/>
      <c r="ANZ4" s="228"/>
      <c r="AOA4" s="228"/>
      <c r="AOB4" s="228"/>
      <c r="AOC4" s="228"/>
      <c r="AOD4" s="228"/>
      <c r="AOE4" s="228"/>
      <c r="AOF4" s="228"/>
      <c r="AOG4" s="228"/>
      <c r="AOH4" s="228"/>
      <c r="AOI4" s="228"/>
      <c r="AOJ4" s="228"/>
      <c r="AOK4" s="228"/>
      <c r="AOL4" s="228"/>
      <c r="AOM4" s="228"/>
      <c r="AON4" s="228"/>
      <c r="AOO4" s="228"/>
      <c r="AOP4" s="228"/>
      <c r="AOQ4" s="228"/>
      <c r="AOR4" s="228"/>
      <c r="AOS4" s="228"/>
      <c r="AOT4" s="228"/>
      <c r="AOU4" s="228"/>
      <c r="AOV4" s="228"/>
      <c r="AOW4" s="228"/>
      <c r="AOX4" s="228"/>
      <c r="AOY4" s="228"/>
      <c r="AOZ4" s="228"/>
      <c r="APA4" s="228"/>
      <c r="APB4" s="228"/>
      <c r="APC4" s="228"/>
      <c r="APD4" s="228"/>
      <c r="APE4" s="228"/>
      <c r="APF4" s="228"/>
      <c r="APG4" s="228"/>
      <c r="APH4" s="228"/>
      <c r="API4" s="228"/>
      <c r="APJ4" s="228"/>
      <c r="APK4" s="228"/>
      <c r="APL4" s="228"/>
      <c r="APM4" s="228"/>
      <c r="APN4" s="228"/>
      <c r="APO4" s="228"/>
      <c r="APP4" s="228"/>
      <c r="APQ4" s="228"/>
      <c r="APR4" s="228"/>
      <c r="APS4" s="228"/>
      <c r="APT4" s="228"/>
      <c r="APU4" s="228"/>
      <c r="APV4" s="228"/>
      <c r="APW4" s="228"/>
      <c r="APX4" s="228"/>
      <c r="APY4" s="228"/>
      <c r="APZ4" s="228"/>
      <c r="AQA4" s="228"/>
      <c r="AQB4" s="228"/>
      <c r="AQC4" s="228"/>
      <c r="AQD4" s="228"/>
      <c r="AQE4" s="228"/>
      <c r="AQF4" s="228"/>
      <c r="AQG4" s="228"/>
      <c r="AQH4" s="228"/>
      <c r="AQI4" s="228"/>
      <c r="AQJ4" s="228"/>
      <c r="AQK4" s="228"/>
      <c r="AQL4" s="228"/>
      <c r="AQM4" s="228"/>
      <c r="AQN4" s="228"/>
      <c r="AQO4" s="228"/>
      <c r="AQP4" s="228"/>
      <c r="AQQ4" s="228"/>
      <c r="AQR4" s="228"/>
      <c r="AQS4" s="228"/>
      <c r="AQT4" s="228"/>
      <c r="AQU4" s="228"/>
      <c r="AQV4" s="228"/>
      <c r="AQW4" s="228"/>
      <c r="AQX4" s="228"/>
      <c r="AQY4" s="228"/>
      <c r="AQZ4" s="228"/>
      <c r="ARA4" s="228"/>
      <c r="ARB4" s="228"/>
      <c r="ARC4" s="228"/>
      <c r="ARD4" s="228"/>
      <c r="ARE4" s="228"/>
      <c r="ARF4" s="228"/>
      <c r="ARG4" s="228"/>
      <c r="ARH4" s="228"/>
      <c r="ARI4" s="228"/>
      <c r="ARJ4" s="228"/>
      <c r="ARK4" s="228"/>
      <c r="ARL4" s="228"/>
      <c r="ARM4" s="228"/>
      <c r="ARN4" s="228"/>
      <c r="ARO4" s="228"/>
      <c r="ARP4" s="228"/>
      <c r="ARQ4" s="228"/>
      <c r="ARR4" s="228"/>
      <c r="ARS4" s="228"/>
      <c r="ART4" s="228"/>
      <c r="ARU4" s="228"/>
      <c r="ARV4" s="228"/>
      <c r="ARW4" s="228"/>
      <c r="ARX4" s="228"/>
      <c r="ARY4" s="228"/>
      <c r="ARZ4" s="228"/>
      <c r="ASA4" s="228"/>
      <c r="ASB4" s="228"/>
      <c r="ASC4" s="228"/>
      <c r="ASD4" s="228"/>
      <c r="ASE4" s="228"/>
      <c r="ASF4" s="228"/>
      <c r="ASG4" s="228"/>
      <c r="ASH4" s="228"/>
      <c r="ASI4" s="228"/>
      <c r="ASJ4" s="228"/>
      <c r="ASK4" s="228"/>
      <c r="ASL4" s="228"/>
      <c r="ASM4" s="228"/>
      <c r="ASN4" s="228"/>
      <c r="ASO4" s="228"/>
      <c r="ASP4" s="228"/>
      <c r="ASQ4" s="228"/>
      <c r="ASR4" s="228"/>
      <c r="ASS4" s="228"/>
      <c r="AST4" s="228"/>
      <c r="ASU4" s="228"/>
      <c r="ASV4" s="228"/>
      <c r="ASW4" s="228"/>
      <c r="ASX4" s="228"/>
      <c r="ASY4" s="228"/>
      <c r="ASZ4" s="228"/>
      <c r="ATA4" s="228"/>
      <c r="ATB4" s="228"/>
      <c r="ATC4" s="228"/>
      <c r="ATD4" s="228"/>
      <c r="ATE4" s="228"/>
      <c r="ATF4" s="228"/>
      <c r="ATG4" s="228"/>
      <c r="ATH4" s="228"/>
      <c r="ATI4" s="228"/>
      <c r="ATJ4" s="228"/>
      <c r="ATK4" s="228"/>
      <c r="ATL4" s="228"/>
      <c r="ATM4" s="228"/>
      <c r="ATN4" s="228"/>
      <c r="ATO4" s="228"/>
      <c r="ATP4" s="228"/>
      <c r="ATQ4" s="228"/>
      <c r="ATR4" s="228"/>
      <c r="ATS4" s="228"/>
      <c r="ATT4" s="228"/>
      <c r="ATU4" s="228"/>
      <c r="ATV4" s="228"/>
      <c r="ATW4" s="228"/>
      <c r="ATX4" s="228"/>
      <c r="ATY4" s="228"/>
      <c r="ATZ4" s="228"/>
      <c r="AUA4" s="228"/>
      <c r="AUB4" s="228"/>
      <c r="AUC4" s="228"/>
      <c r="AUD4" s="228"/>
      <c r="AUE4" s="228"/>
      <c r="AUF4" s="228"/>
      <c r="AUG4" s="228"/>
      <c r="AUH4" s="228"/>
      <c r="AUI4" s="228"/>
      <c r="AUJ4" s="228"/>
      <c r="AUK4" s="228"/>
      <c r="AUL4" s="228"/>
      <c r="AUM4" s="228"/>
      <c r="AUN4" s="228"/>
      <c r="AUO4" s="228"/>
      <c r="AUP4" s="228"/>
      <c r="AUQ4" s="228"/>
      <c r="AUR4" s="228"/>
      <c r="AUS4" s="228"/>
      <c r="AUT4" s="228"/>
      <c r="AUU4" s="228"/>
      <c r="AUV4" s="228"/>
      <c r="AUW4" s="228"/>
      <c r="AUX4" s="228"/>
      <c r="AUY4" s="228"/>
      <c r="AUZ4" s="228"/>
      <c r="AVA4" s="228"/>
      <c r="AVB4" s="228"/>
      <c r="AVC4" s="228"/>
      <c r="AVD4" s="228"/>
      <c r="AVE4" s="228"/>
      <c r="AVF4" s="228"/>
      <c r="AVG4" s="228"/>
      <c r="AVH4" s="228"/>
      <c r="AVI4" s="228"/>
      <c r="AVJ4" s="228"/>
      <c r="AVK4" s="228"/>
      <c r="AVL4" s="228"/>
      <c r="AVM4" s="228"/>
      <c r="AVN4" s="228"/>
      <c r="AVO4" s="228"/>
      <c r="AVP4" s="228"/>
      <c r="AVQ4" s="228"/>
      <c r="AVR4" s="228"/>
      <c r="AVS4" s="228"/>
      <c r="AVT4" s="228"/>
      <c r="AVU4" s="228"/>
      <c r="AVV4" s="228"/>
      <c r="AVW4" s="228"/>
      <c r="AVX4" s="228"/>
      <c r="AVY4" s="228"/>
      <c r="AVZ4" s="228"/>
      <c r="AWA4" s="228"/>
      <c r="AWB4" s="228"/>
      <c r="AWC4" s="228"/>
      <c r="AWD4" s="228"/>
      <c r="AWE4" s="228"/>
      <c r="AWF4" s="228"/>
      <c r="AWG4" s="228"/>
      <c r="AWH4" s="228"/>
      <c r="AWI4" s="228"/>
      <c r="AWJ4" s="228"/>
      <c r="AWK4" s="228"/>
      <c r="AWL4" s="228"/>
      <c r="AWM4" s="228"/>
      <c r="AWN4" s="228"/>
      <c r="AWO4" s="228"/>
      <c r="AWP4" s="228"/>
      <c r="AWQ4" s="228"/>
      <c r="AWR4" s="228"/>
      <c r="AWS4" s="228"/>
      <c r="AWT4" s="228"/>
      <c r="AWU4" s="228"/>
      <c r="AWV4" s="228"/>
      <c r="AWW4" s="228"/>
      <c r="AWX4" s="228"/>
      <c r="AWY4" s="228"/>
      <c r="AWZ4" s="228"/>
      <c r="AXA4" s="228"/>
      <c r="AXB4" s="228"/>
      <c r="AXC4" s="228"/>
      <c r="AXD4" s="228"/>
      <c r="AXE4" s="228"/>
      <c r="AXF4" s="228"/>
      <c r="AXG4" s="228"/>
      <c r="AXH4" s="228"/>
      <c r="AXI4" s="228"/>
      <c r="AXJ4" s="228"/>
      <c r="AXK4" s="228"/>
      <c r="AXL4" s="228"/>
      <c r="AXM4" s="228"/>
      <c r="AXN4" s="228"/>
      <c r="AXO4" s="228"/>
      <c r="AXP4" s="228"/>
      <c r="AXQ4" s="228"/>
      <c r="AXR4" s="228"/>
      <c r="AXS4" s="228"/>
      <c r="AXT4" s="228"/>
      <c r="AXU4" s="228"/>
      <c r="AXV4" s="228"/>
      <c r="AXW4" s="228"/>
      <c r="AXX4" s="228"/>
      <c r="AXY4" s="228"/>
      <c r="AXZ4" s="228"/>
      <c r="AYA4" s="228"/>
      <c r="AYB4" s="228"/>
      <c r="AYC4" s="228"/>
      <c r="AYD4" s="228"/>
      <c r="AYE4" s="228"/>
      <c r="AYF4" s="228"/>
      <c r="AYG4" s="228"/>
      <c r="AYH4" s="228"/>
      <c r="AYI4" s="228"/>
      <c r="AYJ4" s="228"/>
      <c r="AYK4" s="228"/>
      <c r="AYL4" s="228"/>
      <c r="AYM4" s="228"/>
      <c r="AYN4" s="228"/>
      <c r="AYO4" s="228"/>
      <c r="AYP4" s="228"/>
      <c r="AYQ4" s="228"/>
      <c r="AYR4" s="228"/>
      <c r="AYS4" s="228"/>
      <c r="AYT4" s="228"/>
      <c r="AYU4" s="228"/>
      <c r="AYV4" s="228"/>
      <c r="AYW4" s="228"/>
      <c r="AYX4" s="228"/>
      <c r="AYY4" s="228"/>
      <c r="AYZ4" s="228"/>
      <c r="AZA4" s="228"/>
      <c r="AZB4" s="228"/>
      <c r="AZC4" s="228"/>
      <c r="AZD4" s="228"/>
      <c r="AZE4" s="228"/>
      <c r="AZF4" s="228"/>
      <c r="AZG4" s="228"/>
      <c r="AZH4" s="228"/>
      <c r="AZI4" s="228"/>
      <c r="AZJ4" s="228"/>
      <c r="AZK4" s="228"/>
      <c r="AZL4" s="228"/>
      <c r="AZM4" s="228"/>
      <c r="AZN4" s="228"/>
      <c r="AZO4" s="228"/>
      <c r="AZP4" s="228"/>
      <c r="AZQ4" s="228"/>
      <c r="AZR4" s="228"/>
      <c r="AZS4" s="228"/>
      <c r="AZT4" s="228"/>
      <c r="AZU4" s="228"/>
      <c r="AZV4" s="228"/>
      <c r="AZW4" s="228"/>
      <c r="AZX4" s="228"/>
      <c r="AZY4" s="228"/>
      <c r="AZZ4" s="228"/>
      <c r="BAA4" s="228"/>
      <c r="BAB4" s="228"/>
      <c r="BAC4" s="228"/>
      <c r="BAD4" s="228"/>
      <c r="BAE4" s="228"/>
      <c r="BAF4" s="228"/>
      <c r="BAG4" s="228"/>
      <c r="BAH4" s="228"/>
      <c r="BAI4" s="228"/>
      <c r="BAJ4" s="228"/>
      <c r="BAK4" s="228"/>
      <c r="BAL4" s="228"/>
      <c r="BAM4" s="228"/>
      <c r="BAN4" s="228"/>
      <c r="BAO4" s="228"/>
      <c r="BAP4" s="228"/>
      <c r="BAQ4" s="228"/>
      <c r="BAR4" s="228"/>
      <c r="BAS4" s="228"/>
      <c r="BAT4" s="228"/>
      <c r="BAU4" s="228"/>
      <c r="BAV4" s="228"/>
      <c r="BAW4" s="228"/>
      <c r="BAX4" s="228"/>
      <c r="BAY4" s="228"/>
      <c r="BAZ4" s="228"/>
      <c r="BBA4" s="228"/>
      <c r="BBB4" s="228"/>
      <c r="BBC4" s="228"/>
      <c r="BBD4" s="228"/>
      <c r="BBE4" s="228"/>
      <c r="BBF4" s="228"/>
      <c r="BBG4" s="228"/>
      <c r="BBH4" s="228"/>
      <c r="BBI4" s="228"/>
      <c r="BBJ4" s="228"/>
      <c r="BBK4" s="228"/>
      <c r="BBL4" s="228"/>
      <c r="BBM4" s="228"/>
      <c r="BBN4" s="228"/>
      <c r="BBO4" s="228"/>
      <c r="BBP4" s="228"/>
      <c r="BBQ4" s="228"/>
      <c r="BBR4" s="228"/>
      <c r="BBS4" s="228"/>
      <c r="BBT4" s="228"/>
      <c r="BBU4" s="228"/>
      <c r="BBV4" s="228"/>
      <c r="BBW4" s="228"/>
      <c r="BBX4" s="228"/>
      <c r="BBY4" s="228"/>
      <c r="BBZ4" s="228"/>
      <c r="BCA4" s="228"/>
      <c r="BCB4" s="228"/>
      <c r="BCC4" s="228"/>
      <c r="BCD4" s="228"/>
      <c r="BCE4" s="228"/>
      <c r="BCF4" s="228"/>
      <c r="BCG4" s="228"/>
      <c r="BCH4" s="228"/>
      <c r="BCI4" s="228"/>
      <c r="BCJ4" s="228"/>
      <c r="BCK4" s="228"/>
      <c r="BCL4" s="228"/>
      <c r="BCM4" s="228"/>
      <c r="BCN4" s="228"/>
      <c r="BCO4" s="228"/>
      <c r="BCP4" s="228"/>
      <c r="BCQ4" s="228"/>
      <c r="BCR4" s="228"/>
      <c r="BCS4" s="228"/>
      <c r="BCT4" s="228"/>
      <c r="BCU4" s="228"/>
      <c r="BCV4" s="228"/>
      <c r="BCW4" s="228"/>
      <c r="BCX4" s="228"/>
      <c r="BCY4" s="228"/>
      <c r="BCZ4" s="228"/>
      <c r="BDA4" s="228"/>
      <c r="BDB4" s="228"/>
      <c r="BDC4" s="228"/>
      <c r="BDD4" s="228"/>
      <c r="BDE4" s="228"/>
      <c r="BDF4" s="228"/>
      <c r="BDG4" s="228"/>
      <c r="BDH4" s="228"/>
      <c r="BDI4" s="228"/>
      <c r="BDJ4" s="228"/>
      <c r="BDK4" s="228"/>
      <c r="BDL4" s="228"/>
      <c r="BDM4" s="228"/>
      <c r="BDN4" s="228"/>
      <c r="BDO4" s="228"/>
      <c r="BDP4" s="228"/>
      <c r="BDQ4" s="228"/>
      <c r="BDR4" s="228"/>
      <c r="BDS4" s="228"/>
      <c r="BDT4" s="228"/>
      <c r="BDU4" s="228"/>
      <c r="BDV4" s="228"/>
      <c r="BDW4" s="228"/>
      <c r="BDX4" s="228"/>
      <c r="BDY4" s="228"/>
      <c r="BDZ4" s="228"/>
      <c r="BEA4" s="228"/>
      <c r="BEB4" s="228"/>
      <c r="BEC4" s="228"/>
      <c r="BED4" s="228"/>
      <c r="BEE4" s="228"/>
      <c r="BEF4" s="228"/>
      <c r="BEG4" s="228"/>
      <c r="BEH4" s="228"/>
      <c r="BEI4" s="228"/>
      <c r="BEJ4" s="228"/>
      <c r="BEK4" s="228"/>
      <c r="BEL4" s="228"/>
      <c r="BEM4" s="228"/>
      <c r="BEN4" s="228"/>
      <c r="BEO4" s="228"/>
      <c r="BEP4" s="228"/>
      <c r="BEQ4" s="228"/>
      <c r="BER4" s="228"/>
      <c r="BES4" s="228"/>
      <c r="BET4" s="228"/>
      <c r="BEU4" s="228"/>
      <c r="BEV4" s="228"/>
      <c r="BEW4" s="228"/>
      <c r="BEX4" s="228"/>
      <c r="BEY4" s="228"/>
      <c r="BEZ4" s="228"/>
      <c r="BFA4" s="228"/>
      <c r="BFB4" s="228"/>
      <c r="BFC4" s="228"/>
      <c r="BFD4" s="228"/>
      <c r="BFE4" s="228"/>
      <c r="BFF4" s="228"/>
      <c r="BFG4" s="228"/>
      <c r="BFH4" s="228"/>
      <c r="BFI4" s="228"/>
      <c r="BFJ4" s="228"/>
      <c r="BFK4" s="228"/>
      <c r="BFL4" s="228"/>
      <c r="BFM4" s="228"/>
      <c r="BFN4" s="228"/>
      <c r="BFO4" s="228"/>
      <c r="BFP4" s="228"/>
      <c r="BFQ4" s="228"/>
      <c r="BFR4" s="228"/>
      <c r="BFS4" s="228"/>
      <c r="BFT4" s="228"/>
      <c r="BFU4" s="228"/>
      <c r="BFV4" s="228"/>
      <c r="BFW4" s="228"/>
      <c r="BFX4" s="228"/>
      <c r="BFY4" s="228"/>
      <c r="BFZ4" s="228"/>
      <c r="BGA4" s="228"/>
      <c r="BGB4" s="228"/>
      <c r="BGC4" s="228"/>
      <c r="BGD4" s="228"/>
      <c r="BGE4" s="228"/>
      <c r="BGF4" s="228"/>
      <c r="BGG4" s="228"/>
      <c r="BGH4" s="228"/>
      <c r="BGI4" s="228"/>
      <c r="BGJ4" s="228"/>
      <c r="BGK4" s="228"/>
      <c r="BGL4" s="228"/>
      <c r="BGM4" s="228"/>
      <c r="BGN4" s="228"/>
      <c r="BGO4" s="228"/>
      <c r="BGP4" s="228"/>
      <c r="BGQ4" s="228"/>
      <c r="BGR4" s="228"/>
      <c r="BGS4" s="228"/>
      <c r="BGT4" s="228"/>
      <c r="BGU4" s="228"/>
      <c r="BGV4" s="228"/>
      <c r="BGW4" s="228"/>
      <c r="BGX4" s="228"/>
      <c r="BGY4" s="228"/>
      <c r="BGZ4" s="228"/>
      <c r="BHA4" s="228"/>
      <c r="BHB4" s="228"/>
      <c r="BHC4" s="228"/>
      <c r="BHD4" s="228"/>
      <c r="BHE4" s="228"/>
      <c r="BHF4" s="228"/>
      <c r="BHG4" s="228"/>
      <c r="BHH4" s="228"/>
      <c r="BHI4" s="228"/>
      <c r="BHJ4" s="228"/>
      <c r="BHK4" s="228"/>
      <c r="BHL4" s="228"/>
      <c r="BHM4" s="228"/>
      <c r="BHN4" s="228"/>
      <c r="BHO4" s="228"/>
      <c r="BHP4" s="228"/>
      <c r="BHQ4" s="228"/>
      <c r="BHR4" s="228"/>
      <c r="BHS4" s="228"/>
      <c r="BHT4" s="228"/>
      <c r="BHU4" s="228"/>
      <c r="BHV4" s="228"/>
      <c r="BHW4" s="228"/>
      <c r="BHX4" s="228"/>
      <c r="BHY4" s="228"/>
      <c r="BHZ4" s="228"/>
      <c r="BIA4" s="228"/>
      <c r="BIB4" s="228"/>
      <c r="BIC4" s="228"/>
      <c r="BID4" s="228"/>
      <c r="BIE4" s="228"/>
      <c r="BIF4" s="228"/>
      <c r="BIG4" s="228"/>
      <c r="BIH4" s="228"/>
      <c r="BII4" s="228"/>
      <c r="BIJ4" s="228"/>
      <c r="BIK4" s="228"/>
      <c r="BIL4" s="228"/>
      <c r="BIM4" s="228"/>
      <c r="BIN4" s="228"/>
      <c r="BIO4" s="228"/>
      <c r="BIP4" s="228"/>
      <c r="BIQ4" s="228"/>
      <c r="BIR4" s="228"/>
      <c r="BIS4" s="228"/>
      <c r="BIT4" s="228"/>
      <c r="BIU4" s="228"/>
      <c r="BIV4" s="228"/>
      <c r="BIW4" s="228"/>
      <c r="BIX4" s="228"/>
      <c r="BIY4" s="228"/>
      <c r="BIZ4" s="228"/>
      <c r="BJA4" s="228"/>
      <c r="BJB4" s="228"/>
      <c r="BJC4" s="228"/>
      <c r="BJD4" s="228"/>
      <c r="BJE4" s="228"/>
      <c r="BJF4" s="228"/>
      <c r="BJG4" s="228"/>
      <c r="BJH4" s="228"/>
      <c r="BJI4" s="228"/>
      <c r="BJJ4" s="228"/>
      <c r="BJK4" s="228"/>
      <c r="BJL4" s="228"/>
      <c r="BJM4" s="228"/>
      <c r="BJN4" s="228"/>
      <c r="BJO4" s="228"/>
      <c r="BJP4" s="228"/>
      <c r="BJQ4" s="228"/>
      <c r="BJR4" s="228"/>
      <c r="BJS4" s="228"/>
      <c r="BJT4" s="228"/>
      <c r="BJU4" s="228"/>
      <c r="BJV4" s="228"/>
      <c r="BJW4" s="228"/>
      <c r="BJX4" s="228"/>
      <c r="BJY4" s="228"/>
      <c r="BJZ4" s="228"/>
      <c r="BKA4" s="228"/>
      <c r="BKB4" s="228"/>
      <c r="BKC4" s="228"/>
      <c r="BKD4" s="228"/>
      <c r="BKE4" s="228"/>
      <c r="BKF4" s="228"/>
      <c r="BKG4" s="228"/>
      <c r="BKH4" s="228"/>
      <c r="BKI4" s="228"/>
      <c r="BKJ4" s="228"/>
      <c r="BKK4" s="228"/>
      <c r="BKL4" s="228"/>
      <c r="BKM4" s="228"/>
      <c r="BKN4" s="228"/>
      <c r="BKO4" s="228"/>
      <c r="BKP4" s="228"/>
      <c r="BKQ4" s="228"/>
      <c r="BKR4" s="228"/>
      <c r="BKS4" s="228"/>
      <c r="BKT4" s="228"/>
      <c r="BKU4" s="228"/>
      <c r="BKV4" s="228"/>
      <c r="BKW4" s="228"/>
      <c r="BKX4" s="228"/>
      <c r="BKY4" s="228"/>
      <c r="BKZ4" s="228"/>
      <c r="BLA4" s="228"/>
      <c r="BLB4" s="228"/>
      <c r="BLC4" s="228"/>
      <c r="BLD4" s="228"/>
      <c r="BLE4" s="228"/>
      <c r="BLF4" s="228"/>
      <c r="BLG4" s="228"/>
      <c r="BLH4" s="228"/>
      <c r="BLI4" s="228"/>
      <c r="BLJ4" s="228"/>
      <c r="BLK4" s="228"/>
      <c r="BLL4" s="228"/>
      <c r="BLM4" s="228"/>
      <c r="BLN4" s="228"/>
      <c r="BLO4" s="228"/>
      <c r="BLP4" s="228"/>
      <c r="BLQ4" s="228"/>
      <c r="BLR4" s="228"/>
      <c r="BLS4" s="228"/>
      <c r="BLT4" s="228"/>
      <c r="BLU4" s="228"/>
      <c r="BLV4" s="228"/>
      <c r="BLW4" s="228"/>
      <c r="BLX4" s="228"/>
      <c r="BLY4" s="228"/>
      <c r="BLZ4" s="228"/>
      <c r="BMA4" s="228"/>
      <c r="BMB4" s="228"/>
      <c r="BMC4" s="228"/>
      <c r="BMD4" s="228"/>
      <c r="BME4" s="228"/>
      <c r="BMF4" s="228"/>
      <c r="BMG4" s="228"/>
      <c r="BMH4" s="228"/>
      <c r="BMI4" s="228"/>
      <c r="BMJ4" s="228"/>
      <c r="BMK4" s="228"/>
      <c r="BML4" s="228"/>
      <c r="BMM4" s="228"/>
      <c r="BMN4" s="228"/>
      <c r="BMO4" s="228"/>
      <c r="BMP4" s="228"/>
      <c r="BMQ4" s="228"/>
      <c r="BMR4" s="228"/>
      <c r="BMS4" s="228"/>
      <c r="BMT4" s="228"/>
      <c r="BMU4" s="228"/>
      <c r="BMV4" s="228"/>
      <c r="BMW4" s="228"/>
      <c r="BMX4" s="228"/>
      <c r="BMY4" s="228"/>
      <c r="BMZ4" s="228"/>
      <c r="BNA4" s="228"/>
      <c r="BNB4" s="228"/>
      <c r="BNC4" s="228"/>
      <c r="BND4" s="228"/>
      <c r="BNE4" s="228"/>
      <c r="BNF4" s="228"/>
      <c r="BNG4" s="228"/>
      <c r="BNH4" s="228"/>
      <c r="BNI4" s="228"/>
      <c r="BNJ4" s="228"/>
      <c r="BNK4" s="228"/>
      <c r="BNL4" s="228"/>
      <c r="BNM4" s="228"/>
      <c r="BNN4" s="228"/>
      <c r="BNO4" s="228"/>
      <c r="BNP4" s="228"/>
      <c r="BNQ4" s="228"/>
      <c r="BNR4" s="228"/>
      <c r="BNS4" s="228"/>
      <c r="BNT4" s="228"/>
      <c r="BNU4" s="228"/>
      <c r="BNV4" s="228"/>
      <c r="BNW4" s="228"/>
      <c r="BNX4" s="228"/>
      <c r="BNY4" s="228"/>
      <c r="BNZ4" s="228"/>
      <c r="BOA4" s="228"/>
      <c r="BOB4" s="228"/>
      <c r="BOC4" s="228"/>
      <c r="BOD4" s="228"/>
      <c r="BOE4" s="228"/>
      <c r="BOF4" s="228"/>
      <c r="BOG4" s="228"/>
      <c r="BOH4" s="228"/>
      <c r="BOI4" s="228"/>
      <c r="BOJ4" s="228"/>
      <c r="BOK4" s="228"/>
      <c r="BOL4" s="228"/>
      <c r="BOM4" s="228"/>
      <c r="BON4" s="228"/>
      <c r="BOO4" s="228"/>
      <c r="BOP4" s="228"/>
      <c r="BOQ4" s="228"/>
      <c r="BOR4" s="228"/>
      <c r="BOS4" s="228"/>
      <c r="BOT4" s="228"/>
      <c r="BOU4" s="228"/>
      <c r="BOV4" s="228"/>
      <c r="BOW4" s="228"/>
      <c r="BOX4" s="228"/>
      <c r="BOY4" s="228"/>
      <c r="BOZ4" s="228"/>
      <c r="BPA4" s="228"/>
      <c r="BPB4" s="228"/>
      <c r="BPC4" s="228"/>
      <c r="BPD4" s="228"/>
      <c r="BPE4" s="228"/>
      <c r="BPF4" s="228"/>
      <c r="BPG4" s="228"/>
      <c r="BPH4" s="228"/>
      <c r="BPI4" s="228"/>
      <c r="BPJ4" s="228"/>
      <c r="BPK4" s="228"/>
      <c r="BPL4" s="228"/>
      <c r="BPM4" s="228"/>
      <c r="BPN4" s="228"/>
      <c r="BPO4" s="228"/>
      <c r="BPP4" s="228"/>
      <c r="BPQ4" s="228"/>
      <c r="BPR4" s="228"/>
      <c r="BPS4" s="228"/>
      <c r="BPT4" s="228"/>
      <c r="BPU4" s="228"/>
      <c r="BPV4" s="228"/>
      <c r="BPW4" s="228"/>
      <c r="BPX4" s="228"/>
      <c r="BPY4" s="228"/>
      <c r="BPZ4" s="228"/>
      <c r="BQA4" s="228"/>
      <c r="BQB4" s="228"/>
      <c r="BQC4" s="228"/>
      <c r="BQD4" s="228"/>
      <c r="BQE4" s="228"/>
      <c r="BQF4" s="228"/>
      <c r="BQG4" s="228"/>
      <c r="BQH4" s="228"/>
      <c r="BQI4" s="228"/>
      <c r="BQJ4" s="228"/>
      <c r="BQK4" s="228"/>
      <c r="BQL4" s="228"/>
      <c r="BQM4" s="228"/>
      <c r="BQN4" s="228"/>
      <c r="BQO4" s="228"/>
      <c r="BQP4" s="228"/>
      <c r="BQQ4" s="228"/>
      <c r="BQR4" s="228"/>
      <c r="BQS4" s="228"/>
      <c r="BQT4" s="228"/>
      <c r="BQU4" s="228"/>
      <c r="BQV4" s="228"/>
      <c r="BQW4" s="228"/>
      <c r="BQX4" s="228"/>
      <c r="BQY4" s="228"/>
      <c r="BQZ4" s="228"/>
      <c r="BRA4" s="228"/>
      <c r="BRB4" s="228"/>
      <c r="BRC4" s="228"/>
      <c r="BRD4" s="228"/>
      <c r="BRE4" s="228"/>
      <c r="BRF4" s="228"/>
      <c r="BRG4" s="228"/>
      <c r="BRH4" s="228"/>
      <c r="BRI4" s="228"/>
      <c r="BRJ4" s="228"/>
      <c r="BRK4" s="228"/>
      <c r="BRL4" s="228"/>
      <c r="BRM4" s="228"/>
      <c r="BRN4" s="228"/>
      <c r="BRO4" s="228"/>
      <c r="BRP4" s="228"/>
      <c r="BRQ4" s="228"/>
      <c r="BRR4" s="228"/>
      <c r="BRS4" s="228"/>
      <c r="BRT4" s="228"/>
      <c r="BRU4" s="228"/>
      <c r="BRV4" s="228"/>
      <c r="BRW4" s="228"/>
      <c r="BRX4" s="228"/>
      <c r="BRY4" s="228"/>
      <c r="BRZ4" s="228"/>
      <c r="BSA4" s="228"/>
      <c r="BSB4" s="228"/>
      <c r="BSC4" s="228"/>
      <c r="BSD4" s="228"/>
      <c r="BSE4" s="228"/>
      <c r="BSF4" s="228"/>
      <c r="BSG4" s="228"/>
      <c r="BSH4" s="228"/>
      <c r="BSI4" s="228"/>
      <c r="BSJ4" s="228"/>
      <c r="BSK4" s="228"/>
      <c r="BSL4" s="228"/>
      <c r="BSM4" s="228"/>
      <c r="BSN4" s="228"/>
      <c r="BSO4" s="228"/>
      <c r="BSP4" s="228"/>
      <c r="BSQ4" s="228"/>
      <c r="BSR4" s="228"/>
      <c r="BSS4" s="228"/>
      <c r="BST4" s="228"/>
      <c r="BSU4" s="228"/>
      <c r="BSV4" s="228"/>
      <c r="BSW4" s="228"/>
      <c r="BSX4" s="228"/>
      <c r="BSY4" s="228"/>
      <c r="BSZ4" s="228"/>
      <c r="BTA4" s="228"/>
      <c r="BTB4" s="228"/>
      <c r="BTC4" s="228"/>
      <c r="BTD4" s="228"/>
      <c r="BTE4" s="228"/>
      <c r="BTF4" s="228"/>
      <c r="BTG4" s="228"/>
      <c r="BTH4" s="228"/>
      <c r="BTI4" s="228"/>
      <c r="BTJ4" s="228"/>
      <c r="BTK4" s="228"/>
      <c r="BTL4" s="228"/>
      <c r="BTM4" s="228"/>
      <c r="BTN4" s="228"/>
      <c r="BTO4" s="228"/>
      <c r="BTP4" s="228"/>
      <c r="BTQ4" s="228"/>
      <c r="BTR4" s="228"/>
      <c r="BTS4" s="228"/>
      <c r="BTT4" s="228"/>
      <c r="BTU4" s="228"/>
      <c r="BTV4" s="228"/>
      <c r="BTW4" s="228"/>
      <c r="BTX4" s="228"/>
      <c r="BTY4" s="228"/>
      <c r="BTZ4" s="228"/>
      <c r="BUA4" s="228"/>
      <c r="BUB4" s="228"/>
      <c r="BUC4" s="228"/>
      <c r="BUD4" s="228"/>
      <c r="BUE4" s="228"/>
      <c r="BUF4" s="228"/>
      <c r="BUG4" s="228"/>
      <c r="BUH4" s="228"/>
      <c r="BUI4" s="228"/>
      <c r="BUJ4" s="228"/>
      <c r="BUK4" s="228"/>
      <c r="BUL4" s="228"/>
      <c r="BUM4" s="228"/>
      <c r="BUN4" s="228"/>
      <c r="BUO4" s="228"/>
      <c r="BUP4" s="228"/>
      <c r="BUQ4" s="228"/>
      <c r="BUR4" s="228"/>
      <c r="BUS4" s="228"/>
      <c r="BUT4" s="228"/>
      <c r="BUU4" s="228"/>
      <c r="BUV4" s="228"/>
      <c r="BUW4" s="228"/>
      <c r="BUX4" s="228"/>
      <c r="BUY4" s="228"/>
      <c r="BUZ4" s="228"/>
      <c r="BVA4" s="228"/>
      <c r="BVB4" s="228"/>
      <c r="BVC4" s="228"/>
      <c r="BVD4" s="228"/>
      <c r="BVE4" s="228"/>
      <c r="BVF4" s="228"/>
      <c r="BVG4" s="228"/>
      <c r="BVH4" s="228"/>
      <c r="BVI4" s="228"/>
      <c r="BVJ4" s="228"/>
      <c r="BVK4" s="228"/>
      <c r="BVL4" s="228"/>
      <c r="BVM4" s="228"/>
      <c r="BVN4" s="228"/>
      <c r="BVO4" s="228"/>
      <c r="BVP4" s="228"/>
      <c r="BVQ4" s="228"/>
      <c r="BVR4" s="228"/>
      <c r="BVS4" s="228"/>
      <c r="BVT4" s="228"/>
      <c r="BVU4" s="228"/>
      <c r="BVV4" s="228"/>
      <c r="BVW4" s="228"/>
      <c r="BVX4" s="228"/>
      <c r="BVY4" s="228"/>
      <c r="BVZ4" s="228"/>
      <c r="BWA4" s="228"/>
      <c r="BWB4" s="228"/>
      <c r="BWC4" s="228"/>
      <c r="BWD4" s="228"/>
      <c r="BWE4" s="228"/>
      <c r="BWF4" s="228"/>
      <c r="BWG4" s="228"/>
      <c r="BWH4" s="228"/>
      <c r="BWI4" s="228"/>
      <c r="BWJ4" s="228"/>
      <c r="BWK4" s="228"/>
      <c r="BWL4" s="228"/>
      <c r="BWM4" s="228"/>
      <c r="BWN4" s="228"/>
      <c r="BWO4" s="228"/>
      <c r="BWP4" s="228"/>
      <c r="BWQ4" s="228"/>
      <c r="BWR4" s="228"/>
      <c r="BWS4" s="228"/>
      <c r="BWT4" s="228"/>
      <c r="BWU4" s="228"/>
      <c r="BWV4" s="228"/>
      <c r="BWW4" s="228"/>
      <c r="BWX4" s="228"/>
      <c r="BWY4" s="228"/>
      <c r="BWZ4" s="228"/>
      <c r="BXA4" s="228"/>
      <c r="BXB4" s="228"/>
      <c r="BXC4" s="228"/>
      <c r="BXD4" s="228"/>
      <c r="BXE4" s="228"/>
      <c r="BXF4" s="228"/>
      <c r="BXG4" s="228"/>
      <c r="BXH4" s="228"/>
      <c r="BXI4" s="228"/>
      <c r="BXJ4" s="228"/>
      <c r="BXK4" s="228"/>
      <c r="BXL4" s="228"/>
      <c r="BXM4" s="228"/>
      <c r="BXN4" s="228"/>
      <c r="BXO4" s="228"/>
      <c r="BXP4" s="228"/>
      <c r="BXQ4" s="228"/>
      <c r="BXR4" s="228"/>
      <c r="BXS4" s="228"/>
      <c r="BXT4" s="228"/>
      <c r="BXU4" s="228"/>
      <c r="BXV4" s="228"/>
      <c r="BXW4" s="228"/>
      <c r="BXX4" s="228"/>
      <c r="BXY4" s="228"/>
      <c r="BXZ4" s="228"/>
      <c r="BYA4" s="228"/>
      <c r="BYB4" s="228"/>
      <c r="BYC4" s="228"/>
      <c r="BYD4" s="228"/>
      <c r="BYE4" s="228"/>
      <c r="BYF4" s="228"/>
      <c r="BYG4" s="228"/>
      <c r="BYH4" s="228"/>
      <c r="BYI4" s="228"/>
      <c r="BYJ4" s="228"/>
      <c r="BYK4" s="228"/>
      <c r="BYL4" s="228"/>
      <c r="BYM4" s="228"/>
      <c r="BYN4" s="228"/>
      <c r="BYO4" s="228"/>
      <c r="BYP4" s="228"/>
      <c r="BYQ4" s="228"/>
      <c r="BYR4" s="228"/>
      <c r="BYS4" s="228"/>
      <c r="BYT4" s="228"/>
      <c r="BYU4" s="228"/>
      <c r="BYV4" s="228"/>
      <c r="BYW4" s="228"/>
      <c r="BYX4" s="228"/>
      <c r="BYY4" s="228"/>
      <c r="BYZ4" s="228"/>
      <c r="BZA4" s="228"/>
      <c r="BZB4" s="228"/>
      <c r="BZC4" s="228"/>
      <c r="BZD4" s="228"/>
      <c r="BZE4" s="228"/>
      <c r="BZF4" s="228"/>
      <c r="BZG4" s="228"/>
      <c r="BZH4" s="228"/>
      <c r="BZI4" s="228"/>
      <c r="BZJ4" s="228"/>
      <c r="BZK4" s="228"/>
      <c r="BZL4" s="228"/>
      <c r="BZM4" s="228"/>
      <c r="BZN4" s="228"/>
      <c r="BZO4" s="228"/>
      <c r="BZP4" s="228"/>
      <c r="BZQ4" s="228"/>
      <c r="BZR4" s="228"/>
      <c r="BZS4" s="228"/>
      <c r="BZT4" s="228"/>
      <c r="BZU4" s="228"/>
      <c r="BZV4" s="228"/>
      <c r="BZW4" s="228"/>
      <c r="BZX4" s="228"/>
      <c r="BZY4" s="228"/>
      <c r="BZZ4" s="228"/>
      <c r="CAA4" s="228"/>
      <c r="CAB4" s="228"/>
      <c r="CAC4" s="228"/>
      <c r="CAD4" s="228"/>
      <c r="CAE4" s="228"/>
      <c r="CAF4" s="228"/>
      <c r="CAG4" s="228"/>
      <c r="CAH4" s="228"/>
      <c r="CAI4" s="228"/>
      <c r="CAJ4" s="228"/>
      <c r="CAK4" s="228"/>
      <c r="CAL4" s="228"/>
      <c r="CAM4" s="228"/>
      <c r="CAN4" s="228"/>
      <c r="CAO4" s="228"/>
      <c r="CAP4" s="228"/>
      <c r="CAQ4" s="228"/>
      <c r="CAR4" s="228"/>
      <c r="CAS4" s="228"/>
      <c r="CAT4" s="228"/>
      <c r="CAU4" s="228"/>
      <c r="CAV4" s="228"/>
      <c r="CAW4" s="228"/>
      <c r="CAX4" s="228"/>
      <c r="CAY4" s="228"/>
      <c r="CAZ4" s="228"/>
      <c r="CBA4" s="228"/>
      <c r="CBB4" s="228"/>
      <c r="CBC4" s="228"/>
      <c r="CBD4" s="228"/>
      <c r="CBE4" s="228"/>
      <c r="CBF4" s="228"/>
      <c r="CBG4" s="228"/>
      <c r="CBH4" s="228"/>
      <c r="CBI4" s="228"/>
      <c r="CBJ4" s="228"/>
      <c r="CBK4" s="228"/>
      <c r="CBL4" s="228"/>
      <c r="CBM4" s="228"/>
      <c r="CBN4" s="228"/>
      <c r="CBO4" s="228"/>
      <c r="CBP4" s="228"/>
      <c r="CBQ4" s="228"/>
      <c r="CBR4" s="228"/>
      <c r="CBS4" s="228"/>
      <c r="CBT4" s="228"/>
      <c r="CBU4" s="228"/>
      <c r="CBV4" s="228"/>
      <c r="CBW4" s="228"/>
      <c r="CBX4" s="228"/>
      <c r="CBY4" s="228"/>
      <c r="CBZ4" s="228"/>
      <c r="CCA4" s="228"/>
      <c r="CCB4" s="228"/>
      <c r="CCC4" s="228"/>
      <c r="CCD4" s="228"/>
      <c r="CCE4" s="228"/>
      <c r="CCF4" s="228"/>
      <c r="CCG4" s="228"/>
      <c r="CCH4" s="228"/>
      <c r="CCI4" s="228"/>
      <c r="CCJ4" s="228"/>
      <c r="CCK4" s="228"/>
      <c r="CCL4" s="228"/>
      <c r="CCM4" s="228"/>
      <c r="CCN4" s="228"/>
      <c r="CCO4" s="228"/>
      <c r="CCP4" s="228"/>
      <c r="CCQ4" s="228"/>
      <c r="CCR4" s="228"/>
      <c r="CCS4" s="228"/>
      <c r="CCT4" s="228"/>
      <c r="CCU4" s="228"/>
      <c r="CCV4" s="228"/>
      <c r="CCW4" s="228"/>
      <c r="CCX4" s="228"/>
      <c r="CCY4" s="228"/>
      <c r="CCZ4" s="228"/>
      <c r="CDA4" s="228"/>
      <c r="CDB4" s="228"/>
      <c r="CDC4" s="228"/>
      <c r="CDD4" s="228"/>
      <c r="CDE4" s="228"/>
      <c r="CDF4" s="228"/>
      <c r="CDG4" s="228"/>
      <c r="CDH4" s="228"/>
      <c r="CDI4" s="228"/>
      <c r="CDJ4" s="228"/>
      <c r="CDK4" s="228"/>
      <c r="CDL4" s="228"/>
      <c r="CDM4" s="228"/>
      <c r="CDN4" s="228"/>
      <c r="CDO4" s="228"/>
      <c r="CDP4" s="228"/>
      <c r="CDQ4" s="228"/>
      <c r="CDR4" s="228"/>
      <c r="CDS4" s="228"/>
      <c r="CDT4" s="228"/>
      <c r="CDU4" s="228"/>
      <c r="CDV4" s="228"/>
      <c r="CDW4" s="228"/>
      <c r="CDX4" s="228"/>
      <c r="CDY4" s="228"/>
      <c r="CDZ4" s="228"/>
      <c r="CEA4" s="228"/>
      <c r="CEB4" s="228"/>
      <c r="CEC4" s="228"/>
      <c r="CED4" s="228"/>
      <c r="CEE4" s="228"/>
      <c r="CEF4" s="228"/>
      <c r="CEG4" s="228"/>
      <c r="CEH4" s="228"/>
      <c r="CEI4" s="228"/>
      <c r="CEJ4" s="228"/>
      <c r="CEK4" s="228"/>
      <c r="CEL4" s="228"/>
      <c r="CEM4" s="228"/>
      <c r="CEN4" s="228"/>
      <c r="CEO4" s="228"/>
      <c r="CEP4" s="228"/>
      <c r="CEQ4" s="228"/>
      <c r="CER4" s="228"/>
      <c r="CES4" s="228"/>
      <c r="CET4" s="228"/>
      <c r="CEU4" s="228"/>
      <c r="CEV4" s="228"/>
      <c r="CEW4" s="228"/>
      <c r="CEX4" s="228"/>
      <c r="CEY4" s="228"/>
      <c r="CEZ4" s="228"/>
      <c r="CFA4" s="228"/>
      <c r="CFB4" s="228"/>
      <c r="CFC4" s="228"/>
      <c r="CFD4" s="228"/>
      <c r="CFE4" s="228"/>
      <c r="CFF4" s="228"/>
      <c r="CFG4" s="228"/>
      <c r="CFH4" s="228"/>
      <c r="CFI4" s="228"/>
      <c r="CFJ4" s="228"/>
      <c r="CFK4" s="228"/>
      <c r="CFL4" s="228"/>
      <c r="CFM4" s="228"/>
      <c r="CFN4" s="228"/>
      <c r="CFO4" s="228"/>
      <c r="CFP4" s="228"/>
      <c r="CFQ4" s="228"/>
      <c r="CFR4" s="228"/>
      <c r="CFS4" s="228"/>
      <c r="CFT4" s="228"/>
      <c r="CFU4" s="228"/>
      <c r="CFV4" s="228"/>
      <c r="CFW4" s="228"/>
      <c r="CFX4" s="228"/>
      <c r="CFY4" s="228"/>
      <c r="CFZ4" s="228"/>
      <c r="CGA4" s="228"/>
      <c r="CGB4" s="228"/>
      <c r="CGC4" s="228"/>
      <c r="CGD4" s="228"/>
      <c r="CGE4" s="228"/>
      <c r="CGF4" s="228"/>
      <c r="CGG4" s="228"/>
      <c r="CGH4" s="228"/>
      <c r="CGI4" s="228"/>
      <c r="CGJ4" s="228"/>
      <c r="CGK4" s="228"/>
      <c r="CGL4" s="228"/>
      <c r="CGM4" s="228"/>
      <c r="CGN4" s="228"/>
      <c r="CGO4" s="228"/>
      <c r="CGP4" s="228"/>
      <c r="CGQ4" s="228"/>
      <c r="CGR4" s="228"/>
      <c r="CGS4" s="228"/>
      <c r="CGT4" s="228"/>
      <c r="CGU4" s="228"/>
      <c r="CGV4" s="228"/>
      <c r="CGW4" s="228"/>
      <c r="CGX4" s="228"/>
      <c r="CGY4" s="228"/>
      <c r="CGZ4" s="228"/>
      <c r="CHA4" s="228"/>
      <c r="CHB4" s="228"/>
      <c r="CHC4" s="228"/>
      <c r="CHD4" s="228"/>
      <c r="CHE4" s="228"/>
      <c r="CHF4" s="228"/>
      <c r="CHG4" s="228"/>
      <c r="CHH4" s="228"/>
      <c r="CHI4" s="228"/>
      <c r="CHJ4" s="228"/>
      <c r="CHK4" s="228"/>
      <c r="CHL4" s="228"/>
      <c r="CHM4" s="228"/>
      <c r="CHN4" s="228"/>
      <c r="CHO4" s="228"/>
      <c r="CHP4" s="228"/>
      <c r="CHQ4" s="228"/>
      <c r="CHR4" s="228"/>
      <c r="CHS4" s="228"/>
      <c r="CHT4" s="228"/>
      <c r="CHU4" s="228"/>
      <c r="CHV4" s="228"/>
      <c r="CHW4" s="228"/>
      <c r="CHX4" s="228"/>
      <c r="CHY4" s="228"/>
      <c r="CHZ4" s="228"/>
      <c r="CIA4" s="228"/>
      <c r="CIB4" s="228"/>
      <c r="CIC4" s="228"/>
      <c r="CID4" s="228"/>
      <c r="CIE4" s="228"/>
      <c r="CIF4" s="228"/>
      <c r="CIG4" s="228"/>
      <c r="CIH4" s="228"/>
      <c r="CII4" s="228"/>
      <c r="CIJ4" s="228"/>
      <c r="CIK4" s="228"/>
      <c r="CIL4" s="228"/>
      <c r="CIM4" s="228"/>
      <c r="CIN4" s="228"/>
      <c r="CIO4" s="228"/>
      <c r="CIP4" s="228"/>
      <c r="CIQ4" s="228"/>
      <c r="CIR4" s="228"/>
      <c r="CIS4" s="228"/>
      <c r="CIT4" s="228"/>
      <c r="CIU4" s="228"/>
      <c r="CIV4" s="228"/>
      <c r="CIW4" s="228"/>
      <c r="CIX4" s="228"/>
      <c r="CIY4" s="228"/>
      <c r="CIZ4" s="228"/>
      <c r="CJA4" s="228"/>
      <c r="CJB4" s="228"/>
      <c r="CJC4" s="228"/>
      <c r="CJD4" s="228"/>
      <c r="CJE4" s="228"/>
      <c r="CJF4" s="228"/>
      <c r="CJG4" s="228"/>
      <c r="CJH4" s="228"/>
      <c r="CJI4" s="228"/>
      <c r="CJJ4" s="228"/>
      <c r="CJK4" s="228"/>
      <c r="CJL4" s="228"/>
      <c r="CJM4" s="228"/>
      <c r="CJN4" s="228"/>
      <c r="CJO4" s="228"/>
      <c r="CJP4" s="228"/>
      <c r="CJQ4" s="228"/>
      <c r="CJR4" s="228"/>
      <c r="CJS4" s="228"/>
      <c r="CJT4" s="228"/>
      <c r="CJU4" s="228"/>
      <c r="CJV4" s="228"/>
      <c r="CJW4" s="228"/>
      <c r="CJX4" s="228"/>
      <c r="CJY4" s="228"/>
      <c r="CJZ4" s="228"/>
      <c r="CKA4" s="228"/>
      <c r="CKB4" s="228"/>
      <c r="CKC4" s="228"/>
      <c r="CKD4" s="228"/>
      <c r="CKE4" s="228"/>
      <c r="CKF4" s="228"/>
      <c r="CKG4" s="228"/>
      <c r="CKH4" s="228"/>
      <c r="CKI4" s="228"/>
      <c r="CKJ4" s="228"/>
      <c r="CKK4" s="228"/>
      <c r="CKL4" s="228"/>
      <c r="CKM4" s="228"/>
      <c r="CKN4" s="228"/>
      <c r="CKO4" s="228"/>
      <c r="CKP4" s="228"/>
      <c r="CKQ4" s="228"/>
      <c r="CKR4" s="228"/>
      <c r="CKS4" s="228"/>
      <c r="CKT4" s="228"/>
      <c r="CKU4" s="228"/>
      <c r="CKV4" s="228"/>
      <c r="CKW4" s="228"/>
      <c r="CKX4" s="228"/>
      <c r="CKY4" s="228"/>
      <c r="CKZ4" s="228"/>
      <c r="CLA4" s="228"/>
      <c r="CLB4" s="228"/>
      <c r="CLC4" s="228"/>
      <c r="CLD4" s="228"/>
      <c r="CLE4" s="228"/>
      <c r="CLF4" s="228"/>
      <c r="CLG4" s="228"/>
      <c r="CLH4" s="228"/>
      <c r="CLI4" s="228"/>
      <c r="CLJ4" s="228"/>
      <c r="CLK4" s="228"/>
      <c r="CLL4" s="228"/>
      <c r="CLM4" s="228"/>
      <c r="CLN4" s="228"/>
      <c r="CLO4" s="228"/>
      <c r="CLP4" s="228"/>
      <c r="CLQ4" s="228"/>
      <c r="CLR4" s="228"/>
      <c r="CLS4" s="228"/>
      <c r="CLT4" s="228"/>
      <c r="CLU4" s="228"/>
      <c r="CLV4" s="228"/>
      <c r="CLW4" s="228"/>
      <c r="CLX4" s="228"/>
      <c r="CLY4" s="228"/>
      <c r="CLZ4" s="228"/>
      <c r="CMA4" s="228"/>
      <c r="CMB4" s="228"/>
      <c r="CMC4" s="228"/>
      <c r="CMD4" s="228"/>
      <c r="CME4" s="228"/>
      <c r="CMF4" s="228"/>
      <c r="CMG4" s="228"/>
      <c r="CMH4" s="228"/>
      <c r="CMI4" s="228"/>
      <c r="CMJ4" s="228"/>
      <c r="CMK4" s="228"/>
      <c r="CML4" s="228"/>
      <c r="CMM4" s="228"/>
      <c r="CMN4" s="228"/>
      <c r="CMO4" s="228"/>
      <c r="CMP4" s="228"/>
      <c r="CMQ4" s="228"/>
      <c r="CMR4" s="228"/>
      <c r="CMS4" s="228"/>
      <c r="CMT4" s="228"/>
      <c r="CMU4" s="228"/>
      <c r="CMV4" s="228"/>
      <c r="CMW4" s="228"/>
      <c r="CMX4" s="228"/>
      <c r="CMY4" s="228"/>
      <c r="CMZ4" s="228"/>
      <c r="CNA4" s="228"/>
      <c r="CNB4" s="228"/>
      <c r="CNC4" s="228"/>
      <c r="CND4" s="228"/>
      <c r="CNE4" s="228"/>
      <c r="CNF4" s="228"/>
      <c r="CNG4" s="228"/>
      <c r="CNH4" s="228"/>
      <c r="CNI4" s="228"/>
      <c r="CNJ4" s="228"/>
      <c r="CNK4" s="228"/>
      <c r="CNL4" s="228"/>
      <c r="CNM4" s="228"/>
      <c r="CNN4" s="228"/>
      <c r="CNO4" s="228"/>
      <c r="CNP4" s="228"/>
      <c r="CNQ4" s="228"/>
      <c r="CNR4" s="228"/>
      <c r="CNS4" s="228"/>
      <c r="CNT4" s="228"/>
      <c r="CNU4" s="228"/>
      <c r="CNV4" s="228"/>
      <c r="CNW4" s="228"/>
      <c r="CNX4" s="228"/>
      <c r="CNY4" s="228"/>
      <c r="CNZ4" s="228"/>
      <c r="COA4" s="228"/>
      <c r="COB4" s="228"/>
      <c r="COC4" s="228"/>
      <c r="COD4" s="228"/>
      <c r="COE4" s="228"/>
      <c r="COF4" s="228"/>
      <c r="COG4" s="228"/>
      <c r="COH4" s="228"/>
      <c r="COI4" s="228"/>
      <c r="COJ4" s="228"/>
      <c r="COK4" s="228"/>
      <c r="COL4" s="228"/>
      <c r="COM4" s="228"/>
      <c r="CON4" s="228"/>
      <c r="COO4" s="228"/>
      <c r="COP4" s="228"/>
      <c r="COQ4" s="228"/>
      <c r="COR4" s="228"/>
      <c r="COS4" s="228"/>
      <c r="COT4" s="228"/>
      <c r="COU4" s="228"/>
      <c r="COV4" s="228"/>
      <c r="COW4" s="228"/>
      <c r="COX4" s="228"/>
      <c r="COY4" s="228"/>
      <c r="COZ4" s="228"/>
      <c r="CPA4" s="228"/>
      <c r="CPB4" s="228"/>
      <c r="CPC4" s="228"/>
      <c r="CPD4" s="228"/>
      <c r="CPE4" s="228"/>
      <c r="CPF4" s="228"/>
      <c r="CPG4" s="228"/>
      <c r="CPH4" s="228"/>
      <c r="CPI4" s="228"/>
      <c r="CPJ4" s="228"/>
      <c r="CPK4" s="228"/>
      <c r="CPL4" s="228"/>
      <c r="CPM4" s="228"/>
      <c r="CPN4" s="228"/>
      <c r="CPO4" s="228"/>
      <c r="CPP4" s="228"/>
      <c r="CPQ4" s="228"/>
      <c r="CPR4" s="228"/>
      <c r="CPS4" s="228"/>
      <c r="CPT4" s="228"/>
      <c r="CPU4" s="228"/>
      <c r="CPV4" s="228"/>
      <c r="CPW4" s="228"/>
      <c r="CPX4" s="228"/>
      <c r="CPY4" s="228"/>
      <c r="CPZ4" s="228"/>
      <c r="CQA4" s="228"/>
      <c r="CQB4" s="228"/>
      <c r="CQC4" s="228"/>
      <c r="CQD4" s="228"/>
      <c r="CQE4" s="228"/>
      <c r="CQF4" s="228"/>
      <c r="CQG4" s="228"/>
      <c r="CQH4" s="228"/>
      <c r="CQI4" s="228"/>
      <c r="CQJ4" s="228"/>
      <c r="CQK4" s="228"/>
      <c r="CQL4" s="228"/>
      <c r="CQM4" s="228"/>
      <c r="CQN4" s="228"/>
      <c r="CQO4" s="228"/>
      <c r="CQP4" s="228"/>
      <c r="CQQ4" s="228"/>
      <c r="CQR4" s="228"/>
      <c r="CQS4" s="228"/>
      <c r="CQT4" s="228"/>
      <c r="CQU4" s="228"/>
      <c r="CQV4" s="228"/>
      <c r="CQW4" s="228"/>
      <c r="CQX4" s="228"/>
      <c r="CQY4" s="228"/>
      <c r="CQZ4" s="228"/>
      <c r="CRA4" s="228"/>
      <c r="CRB4" s="228"/>
      <c r="CRC4" s="228"/>
      <c r="CRD4" s="228"/>
      <c r="CRE4" s="228"/>
      <c r="CRF4" s="228"/>
      <c r="CRG4" s="228"/>
      <c r="CRH4" s="228"/>
      <c r="CRI4" s="228"/>
      <c r="CRJ4" s="228"/>
      <c r="CRK4" s="228"/>
      <c r="CRL4" s="228"/>
      <c r="CRM4" s="228"/>
      <c r="CRN4" s="228"/>
      <c r="CRO4" s="228"/>
      <c r="CRP4" s="228"/>
      <c r="CRQ4" s="228"/>
      <c r="CRR4" s="228"/>
      <c r="CRS4" s="228"/>
      <c r="CRT4" s="228"/>
      <c r="CRU4" s="228"/>
      <c r="CRV4" s="228"/>
      <c r="CRW4" s="228"/>
      <c r="CRX4" s="228"/>
      <c r="CRY4" s="228"/>
      <c r="CRZ4" s="228"/>
      <c r="CSA4" s="228"/>
      <c r="CSB4" s="228"/>
      <c r="CSC4" s="228"/>
      <c r="CSD4" s="228"/>
      <c r="CSE4" s="228"/>
      <c r="CSF4" s="228"/>
      <c r="CSG4" s="228"/>
      <c r="CSH4" s="228"/>
      <c r="CSI4" s="228"/>
      <c r="CSJ4" s="228"/>
      <c r="CSK4" s="228"/>
      <c r="CSL4" s="228"/>
      <c r="CSM4" s="228"/>
      <c r="CSN4" s="228"/>
      <c r="CSO4" s="228"/>
      <c r="CSP4" s="228"/>
      <c r="CSQ4" s="228"/>
      <c r="CSR4" s="228"/>
      <c r="CSS4" s="228"/>
      <c r="CST4" s="228"/>
      <c r="CSU4" s="228"/>
      <c r="CSV4" s="228"/>
      <c r="CSW4" s="228"/>
      <c r="CSX4" s="228"/>
      <c r="CSY4" s="228"/>
      <c r="CSZ4" s="228"/>
      <c r="CTA4" s="228"/>
      <c r="CTB4" s="228"/>
      <c r="CTC4" s="228"/>
      <c r="CTD4" s="228"/>
      <c r="CTE4" s="228"/>
      <c r="CTF4" s="228"/>
      <c r="CTG4" s="228"/>
      <c r="CTH4" s="228"/>
      <c r="CTI4" s="228"/>
      <c r="CTJ4" s="228"/>
      <c r="CTK4" s="228"/>
      <c r="CTL4" s="228"/>
      <c r="CTM4" s="228"/>
      <c r="CTN4" s="228"/>
      <c r="CTO4" s="228"/>
      <c r="CTP4" s="228"/>
      <c r="CTQ4" s="228"/>
      <c r="CTR4" s="228"/>
      <c r="CTS4" s="228"/>
      <c r="CTT4" s="228"/>
      <c r="CTU4" s="228"/>
      <c r="CTV4" s="228"/>
      <c r="CTW4" s="228"/>
      <c r="CTX4" s="228"/>
      <c r="CTY4" s="228"/>
      <c r="CTZ4" s="228"/>
      <c r="CUA4" s="228"/>
      <c r="CUB4" s="228"/>
      <c r="CUC4" s="228"/>
      <c r="CUD4" s="228"/>
      <c r="CUE4" s="228"/>
      <c r="CUF4" s="228"/>
      <c r="CUG4" s="228"/>
      <c r="CUH4" s="228"/>
      <c r="CUI4" s="228"/>
      <c r="CUJ4" s="228"/>
      <c r="CUK4" s="228"/>
      <c r="CUL4" s="228"/>
      <c r="CUM4" s="228"/>
      <c r="CUN4" s="228"/>
      <c r="CUO4" s="228"/>
      <c r="CUP4" s="228"/>
      <c r="CUQ4" s="228"/>
      <c r="CUR4" s="228"/>
      <c r="CUS4" s="228"/>
      <c r="CUT4" s="228"/>
      <c r="CUU4" s="228"/>
      <c r="CUV4" s="228"/>
      <c r="CUW4" s="228"/>
      <c r="CUX4" s="228"/>
      <c r="CUY4" s="228"/>
      <c r="CUZ4" s="228"/>
      <c r="CVA4" s="228"/>
      <c r="CVB4" s="228"/>
      <c r="CVC4" s="228"/>
      <c r="CVD4" s="228"/>
      <c r="CVE4" s="228"/>
      <c r="CVF4" s="228"/>
      <c r="CVG4" s="228"/>
      <c r="CVH4" s="228"/>
      <c r="CVI4" s="228"/>
      <c r="CVJ4" s="228"/>
      <c r="CVK4" s="228"/>
      <c r="CVL4" s="228"/>
      <c r="CVM4" s="228"/>
      <c r="CVN4" s="228"/>
      <c r="CVO4" s="228"/>
      <c r="CVP4" s="228"/>
      <c r="CVQ4" s="228"/>
      <c r="CVR4" s="228"/>
      <c r="CVS4" s="228"/>
      <c r="CVT4" s="228"/>
      <c r="CVU4" s="228"/>
      <c r="CVV4" s="228"/>
      <c r="CVW4" s="228"/>
      <c r="CVX4" s="228"/>
      <c r="CVY4" s="228"/>
      <c r="CVZ4" s="228"/>
      <c r="CWA4" s="228"/>
      <c r="CWB4" s="228"/>
      <c r="CWC4" s="228"/>
      <c r="CWD4" s="228"/>
      <c r="CWE4" s="228"/>
      <c r="CWF4" s="228"/>
      <c r="CWG4" s="228"/>
      <c r="CWH4" s="228"/>
      <c r="CWI4" s="228"/>
      <c r="CWJ4" s="228"/>
      <c r="CWK4" s="228"/>
      <c r="CWL4" s="228"/>
      <c r="CWM4" s="228"/>
      <c r="CWN4" s="228"/>
      <c r="CWO4" s="228"/>
      <c r="CWP4" s="228"/>
      <c r="CWQ4" s="228"/>
      <c r="CWR4" s="228"/>
      <c r="CWS4" s="228"/>
      <c r="CWT4" s="228"/>
      <c r="CWU4" s="228"/>
      <c r="CWV4" s="228"/>
      <c r="CWW4" s="228"/>
      <c r="CWX4" s="228"/>
      <c r="CWY4" s="228"/>
      <c r="CWZ4" s="228"/>
      <c r="CXA4" s="228"/>
      <c r="CXB4" s="228"/>
      <c r="CXC4" s="228"/>
      <c r="CXD4" s="228"/>
      <c r="CXE4" s="228"/>
      <c r="CXF4" s="228"/>
      <c r="CXG4" s="228"/>
      <c r="CXH4" s="228"/>
      <c r="CXI4" s="228"/>
      <c r="CXJ4" s="228"/>
      <c r="CXK4" s="228"/>
      <c r="CXL4" s="228"/>
      <c r="CXM4" s="228"/>
      <c r="CXN4" s="228"/>
      <c r="CXO4" s="228"/>
      <c r="CXP4" s="228"/>
      <c r="CXQ4" s="228"/>
      <c r="CXR4" s="228"/>
      <c r="CXS4" s="228"/>
      <c r="CXT4" s="228"/>
      <c r="CXU4" s="228"/>
      <c r="CXV4" s="228"/>
      <c r="CXW4" s="228"/>
      <c r="CXX4" s="228"/>
      <c r="CXY4" s="228"/>
      <c r="CXZ4" s="228"/>
      <c r="CYA4" s="228"/>
      <c r="CYB4" s="228"/>
      <c r="CYC4" s="228"/>
      <c r="CYD4" s="228"/>
      <c r="CYE4" s="228"/>
      <c r="CYF4" s="228"/>
      <c r="CYG4" s="228"/>
      <c r="CYH4" s="228"/>
      <c r="CYI4" s="228"/>
      <c r="CYJ4" s="228"/>
      <c r="CYK4" s="228"/>
      <c r="CYL4" s="228"/>
      <c r="CYM4" s="228"/>
      <c r="CYN4" s="228"/>
      <c r="CYO4" s="228"/>
      <c r="CYP4" s="228"/>
      <c r="CYQ4" s="228"/>
      <c r="CYR4" s="228"/>
      <c r="CYS4" s="228"/>
      <c r="CYT4" s="228"/>
      <c r="CYU4" s="228"/>
      <c r="CYV4" s="228"/>
      <c r="CYW4" s="228"/>
      <c r="CYX4" s="228"/>
      <c r="CYY4" s="228"/>
      <c r="CYZ4" s="228"/>
      <c r="CZA4" s="228"/>
      <c r="CZB4" s="228"/>
      <c r="CZC4" s="228"/>
      <c r="CZD4" s="228"/>
      <c r="CZE4" s="228"/>
      <c r="CZF4" s="228"/>
      <c r="CZG4" s="228"/>
      <c r="CZH4" s="228"/>
      <c r="CZI4" s="228"/>
      <c r="CZJ4" s="228"/>
      <c r="CZK4" s="228"/>
      <c r="CZL4" s="228"/>
      <c r="CZM4" s="228"/>
      <c r="CZN4" s="228"/>
      <c r="CZO4" s="228"/>
      <c r="CZP4" s="228"/>
      <c r="CZQ4" s="228"/>
      <c r="CZR4" s="228"/>
      <c r="CZS4" s="228"/>
      <c r="CZT4" s="228"/>
      <c r="CZU4" s="228"/>
      <c r="CZV4" s="228"/>
      <c r="CZW4" s="228"/>
      <c r="CZX4" s="228"/>
      <c r="CZY4" s="228"/>
      <c r="CZZ4" s="228"/>
      <c r="DAA4" s="228"/>
      <c r="DAB4" s="228"/>
      <c r="DAC4" s="228"/>
      <c r="DAD4" s="228"/>
      <c r="DAE4" s="228"/>
      <c r="DAF4" s="228"/>
      <c r="DAG4" s="228"/>
      <c r="DAH4" s="228"/>
      <c r="DAI4" s="228"/>
      <c r="DAJ4" s="228"/>
      <c r="DAK4" s="228"/>
      <c r="DAL4" s="228"/>
      <c r="DAM4" s="228"/>
      <c r="DAN4" s="228"/>
      <c r="DAO4" s="228"/>
      <c r="DAP4" s="228"/>
      <c r="DAQ4" s="228"/>
      <c r="DAR4" s="228"/>
      <c r="DAS4" s="228"/>
      <c r="DAT4" s="228"/>
      <c r="DAU4" s="228"/>
      <c r="DAV4" s="228"/>
      <c r="DAW4" s="228"/>
      <c r="DAX4" s="228"/>
      <c r="DAY4" s="228"/>
      <c r="DAZ4" s="228"/>
      <c r="DBA4" s="228"/>
      <c r="DBB4" s="228"/>
      <c r="DBC4" s="228"/>
      <c r="DBD4" s="228"/>
      <c r="DBE4" s="228"/>
      <c r="DBF4" s="228"/>
      <c r="DBG4" s="228"/>
      <c r="DBH4" s="228"/>
      <c r="DBI4" s="228"/>
      <c r="DBJ4" s="228"/>
      <c r="DBK4" s="228"/>
      <c r="DBL4" s="228"/>
      <c r="DBM4" s="228"/>
      <c r="DBN4" s="228"/>
      <c r="DBO4" s="228"/>
      <c r="DBP4" s="228"/>
      <c r="DBQ4" s="228"/>
      <c r="DBR4" s="228"/>
      <c r="DBS4" s="228"/>
      <c r="DBT4" s="228"/>
      <c r="DBU4" s="228"/>
      <c r="DBV4" s="228"/>
      <c r="DBW4" s="228"/>
      <c r="DBX4" s="228"/>
      <c r="DBY4" s="228"/>
      <c r="DBZ4" s="228"/>
      <c r="DCA4" s="228"/>
      <c r="DCB4" s="228"/>
      <c r="DCC4" s="228"/>
      <c r="DCD4" s="228"/>
      <c r="DCE4" s="228"/>
      <c r="DCF4" s="228"/>
      <c r="DCG4" s="228"/>
      <c r="DCH4" s="228"/>
      <c r="DCI4" s="228"/>
      <c r="DCJ4" s="228"/>
      <c r="DCK4" s="228"/>
      <c r="DCL4" s="228"/>
      <c r="DCM4" s="228"/>
      <c r="DCN4" s="228"/>
      <c r="DCO4" s="228"/>
      <c r="DCP4" s="228"/>
      <c r="DCQ4" s="228"/>
      <c r="DCR4" s="228"/>
      <c r="DCS4" s="228"/>
      <c r="DCT4" s="228"/>
      <c r="DCU4" s="228"/>
      <c r="DCV4" s="228"/>
      <c r="DCW4" s="228"/>
      <c r="DCX4" s="228"/>
      <c r="DCY4" s="228"/>
      <c r="DCZ4" s="228"/>
      <c r="DDA4" s="228"/>
      <c r="DDB4" s="228"/>
      <c r="DDC4" s="228"/>
      <c r="DDD4" s="228"/>
      <c r="DDE4" s="228"/>
      <c r="DDF4" s="228"/>
      <c r="DDG4" s="228"/>
      <c r="DDH4" s="228"/>
      <c r="DDI4" s="228"/>
      <c r="DDJ4" s="228"/>
      <c r="DDK4" s="228"/>
      <c r="DDL4" s="228"/>
      <c r="DDM4" s="228"/>
      <c r="DDN4" s="228"/>
      <c r="DDO4" s="228"/>
      <c r="DDP4" s="228"/>
      <c r="DDQ4" s="228"/>
      <c r="DDR4" s="228"/>
      <c r="DDS4" s="228"/>
      <c r="DDT4" s="228"/>
      <c r="DDU4" s="228"/>
      <c r="DDV4" s="228"/>
      <c r="DDW4" s="228"/>
      <c r="DDX4" s="228"/>
      <c r="DDY4" s="228"/>
      <c r="DDZ4" s="228"/>
      <c r="DEA4" s="228"/>
      <c r="DEB4" s="228"/>
      <c r="DEC4" s="228"/>
      <c r="DED4" s="228"/>
      <c r="DEE4" s="228"/>
      <c r="DEF4" s="228"/>
      <c r="DEG4" s="228"/>
      <c r="DEH4" s="228"/>
      <c r="DEI4" s="228"/>
      <c r="DEJ4" s="228"/>
      <c r="DEK4" s="228"/>
      <c r="DEL4" s="228"/>
      <c r="DEM4" s="228"/>
      <c r="DEN4" s="228"/>
      <c r="DEO4" s="228"/>
      <c r="DEP4" s="228"/>
      <c r="DEQ4" s="228"/>
      <c r="DER4" s="228"/>
      <c r="DES4" s="228"/>
      <c r="DET4" s="228"/>
      <c r="DEU4" s="228"/>
      <c r="DEV4" s="228"/>
      <c r="DEW4" s="228"/>
      <c r="DEX4" s="228"/>
      <c r="DEY4" s="228"/>
      <c r="DEZ4" s="228"/>
      <c r="DFA4" s="228"/>
      <c r="DFB4" s="228"/>
      <c r="DFC4" s="228"/>
      <c r="DFD4" s="228"/>
      <c r="DFE4" s="228"/>
      <c r="DFF4" s="228"/>
      <c r="DFG4" s="228"/>
      <c r="DFH4" s="228"/>
      <c r="DFI4" s="228"/>
      <c r="DFJ4" s="228"/>
      <c r="DFK4" s="228"/>
      <c r="DFL4" s="228"/>
      <c r="DFM4" s="228"/>
      <c r="DFN4" s="228"/>
      <c r="DFO4" s="228"/>
      <c r="DFP4" s="228"/>
      <c r="DFQ4" s="228"/>
      <c r="DFR4" s="228"/>
      <c r="DFS4" s="228"/>
      <c r="DFT4" s="228"/>
      <c r="DFU4" s="228"/>
      <c r="DFV4" s="228"/>
      <c r="DFW4" s="228"/>
      <c r="DFX4" s="228"/>
      <c r="DFY4" s="228"/>
      <c r="DFZ4" s="228"/>
      <c r="DGA4" s="228"/>
      <c r="DGB4" s="228"/>
      <c r="DGC4" s="228"/>
      <c r="DGD4" s="228"/>
      <c r="DGE4" s="228"/>
      <c r="DGF4" s="228"/>
      <c r="DGG4" s="228"/>
      <c r="DGH4" s="228"/>
      <c r="DGI4" s="228"/>
      <c r="DGJ4" s="228"/>
      <c r="DGK4" s="228"/>
      <c r="DGL4" s="228"/>
      <c r="DGM4" s="228"/>
      <c r="DGN4" s="228"/>
      <c r="DGO4" s="228"/>
      <c r="DGP4" s="228"/>
      <c r="DGQ4" s="228"/>
      <c r="DGR4" s="228"/>
      <c r="DGS4" s="228"/>
      <c r="DGT4" s="228"/>
      <c r="DGU4" s="228"/>
      <c r="DGV4" s="228"/>
      <c r="DGW4" s="228"/>
      <c r="DGX4" s="228"/>
      <c r="DGY4" s="228"/>
      <c r="DGZ4" s="228"/>
      <c r="DHA4" s="228"/>
      <c r="DHB4" s="228"/>
      <c r="DHC4" s="228"/>
      <c r="DHD4" s="228"/>
      <c r="DHE4" s="228"/>
      <c r="DHF4" s="228"/>
      <c r="DHG4" s="228"/>
      <c r="DHH4" s="228"/>
      <c r="DHI4" s="228"/>
      <c r="DHJ4" s="228"/>
      <c r="DHK4" s="228"/>
      <c r="DHL4" s="228"/>
      <c r="DHM4" s="228"/>
      <c r="DHN4" s="228"/>
      <c r="DHO4" s="228"/>
      <c r="DHP4" s="228"/>
      <c r="DHQ4" s="228"/>
      <c r="DHR4" s="228"/>
      <c r="DHS4" s="228"/>
      <c r="DHT4" s="228"/>
      <c r="DHU4" s="228"/>
      <c r="DHV4" s="228"/>
      <c r="DHW4" s="228"/>
      <c r="DHX4" s="228"/>
      <c r="DHY4" s="228"/>
      <c r="DHZ4" s="228"/>
      <c r="DIA4" s="228"/>
      <c r="DIB4" s="228"/>
      <c r="DIC4" s="228"/>
      <c r="DID4" s="228"/>
      <c r="DIE4" s="228"/>
      <c r="DIF4" s="228"/>
      <c r="DIG4" s="228"/>
      <c r="DIH4" s="228"/>
      <c r="DII4" s="228"/>
      <c r="DIJ4" s="228"/>
      <c r="DIK4" s="228"/>
      <c r="DIL4" s="228"/>
      <c r="DIM4" s="228"/>
      <c r="DIN4" s="228"/>
      <c r="DIO4" s="228"/>
      <c r="DIP4" s="228"/>
      <c r="DIQ4" s="228"/>
      <c r="DIR4" s="228"/>
      <c r="DIS4" s="228"/>
      <c r="DIT4" s="228"/>
      <c r="DIU4" s="228"/>
      <c r="DIV4" s="228"/>
      <c r="DIW4" s="228"/>
      <c r="DIX4" s="228"/>
      <c r="DIY4" s="228"/>
      <c r="DIZ4" s="228"/>
      <c r="DJA4" s="228"/>
      <c r="DJB4" s="228"/>
      <c r="DJC4" s="228"/>
      <c r="DJD4" s="228"/>
      <c r="DJE4" s="228"/>
      <c r="DJF4" s="228"/>
      <c r="DJG4" s="228"/>
      <c r="DJH4" s="228"/>
      <c r="DJI4" s="228"/>
      <c r="DJJ4" s="228"/>
      <c r="DJK4" s="228"/>
      <c r="DJL4" s="228"/>
      <c r="DJM4" s="228"/>
      <c r="DJN4" s="228"/>
      <c r="DJO4" s="228"/>
      <c r="DJP4" s="228"/>
      <c r="DJQ4" s="228"/>
      <c r="DJR4" s="228"/>
      <c r="DJS4" s="228"/>
      <c r="DJT4" s="228"/>
      <c r="DJU4" s="228"/>
      <c r="DJV4" s="228"/>
      <c r="DJW4" s="228"/>
      <c r="DJX4" s="228"/>
      <c r="DJY4" s="228"/>
      <c r="DJZ4" s="228"/>
      <c r="DKA4" s="228"/>
      <c r="DKB4" s="228"/>
      <c r="DKC4" s="228"/>
      <c r="DKD4" s="228"/>
      <c r="DKE4" s="228"/>
      <c r="DKF4" s="228"/>
      <c r="DKG4" s="228"/>
      <c r="DKH4" s="228"/>
      <c r="DKI4" s="228"/>
      <c r="DKJ4" s="228"/>
      <c r="DKK4" s="228"/>
      <c r="DKL4" s="228"/>
      <c r="DKM4" s="228"/>
      <c r="DKN4" s="228"/>
      <c r="DKO4" s="228"/>
      <c r="DKP4" s="228"/>
      <c r="DKQ4" s="228"/>
      <c r="DKR4" s="228"/>
      <c r="DKS4" s="228"/>
      <c r="DKT4" s="228"/>
      <c r="DKU4" s="228"/>
      <c r="DKV4" s="228"/>
      <c r="DKW4" s="228"/>
      <c r="DKX4" s="228"/>
      <c r="DKY4" s="228"/>
      <c r="DKZ4" s="228"/>
      <c r="DLA4" s="228"/>
      <c r="DLB4" s="228"/>
      <c r="DLC4" s="228"/>
      <c r="DLD4" s="228"/>
      <c r="DLE4" s="228"/>
      <c r="DLF4" s="228"/>
      <c r="DLG4" s="228"/>
      <c r="DLH4" s="228"/>
      <c r="DLI4" s="228"/>
      <c r="DLJ4" s="228"/>
      <c r="DLK4" s="228"/>
      <c r="DLL4" s="228"/>
      <c r="DLM4" s="228"/>
      <c r="DLN4" s="228"/>
      <c r="DLO4" s="228"/>
      <c r="DLP4" s="228"/>
      <c r="DLQ4" s="228"/>
      <c r="DLR4" s="228"/>
      <c r="DLS4" s="228"/>
      <c r="DLT4" s="228"/>
      <c r="DLU4" s="228"/>
      <c r="DLV4" s="228"/>
      <c r="DLW4" s="228"/>
      <c r="DLX4" s="228"/>
      <c r="DLY4" s="228"/>
      <c r="DLZ4" s="228"/>
      <c r="DMA4" s="228"/>
      <c r="DMB4" s="228"/>
      <c r="DMC4" s="228"/>
      <c r="DMD4" s="228"/>
      <c r="DME4" s="228"/>
      <c r="DMF4" s="228"/>
      <c r="DMG4" s="228"/>
      <c r="DMH4" s="228"/>
      <c r="DMI4" s="228"/>
      <c r="DMJ4" s="228"/>
      <c r="DMK4" s="228"/>
      <c r="DML4" s="228"/>
      <c r="DMM4" s="228"/>
      <c r="DMN4" s="228"/>
      <c r="DMO4" s="228"/>
      <c r="DMP4" s="228"/>
      <c r="DMQ4" s="228"/>
      <c r="DMR4" s="228"/>
      <c r="DMS4" s="228"/>
      <c r="DMT4" s="228"/>
      <c r="DMU4" s="228"/>
      <c r="DMV4" s="228"/>
      <c r="DMW4" s="228"/>
      <c r="DMX4" s="228"/>
      <c r="DMY4" s="228"/>
      <c r="DMZ4" s="228"/>
      <c r="DNA4" s="228"/>
      <c r="DNB4" s="228"/>
      <c r="DNC4" s="228"/>
      <c r="DND4" s="228"/>
      <c r="DNE4" s="228"/>
      <c r="DNF4" s="228"/>
      <c r="DNG4" s="228"/>
      <c r="DNH4" s="228"/>
      <c r="DNI4" s="228"/>
      <c r="DNJ4" s="228"/>
      <c r="DNK4" s="228"/>
      <c r="DNL4" s="228"/>
      <c r="DNM4" s="228"/>
      <c r="DNN4" s="228"/>
      <c r="DNO4" s="228"/>
      <c r="DNP4" s="228"/>
      <c r="DNQ4" s="228"/>
      <c r="DNR4" s="228"/>
      <c r="DNS4" s="228"/>
      <c r="DNT4" s="228"/>
      <c r="DNU4" s="228"/>
      <c r="DNV4" s="228"/>
      <c r="DNW4" s="228"/>
      <c r="DNX4" s="228"/>
      <c r="DNY4" s="228"/>
      <c r="DNZ4" s="228"/>
      <c r="DOA4" s="228"/>
      <c r="DOB4" s="228"/>
      <c r="DOC4" s="228"/>
      <c r="DOD4" s="228"/>
      <c r="DOE4" s="228"/>
      <c r="DOF4" s="228"/>
      <c r="DOG4" s="228"/>
      <c r="DOH4" s="228"/>
      <c r="DOI4" s="228"/>
      <c r="DOJ4" s="228"/>
      <c r="DOK4" s="228"/>
      <c r="DOL4" s="228"/>
      <c r="DOM4" s="228"/>
      <c r="DON4" s="228"/>
      <c r="DOO4" s="228"/>
      <c r="DOP4" s="228"/>
      <c r="DOQ4" s="228"/>
      <c r="DOR4" s="228"/>
      <c r="DOS4" s="228"/>
      <c r="DOT4" s="228"/>
      <c r="DOU4" s="228"/>
      <c r="DOV4" s="228"/>
      <c r="DOW4" s="228"/>
      <c r="DOX4" s="228"/>
      <c r="DOY4" s="228"/>
      <c r="DOZ4" s="228"/>
      <c r="DPA4" s="228"/>
      <c r="DPB4" s="228"/>
      <c r="DPC4" s="228"/>
      <c r="DPD4" s="228"/>
      <c r="DPE4" s="228"/>
      <c r="DPF4" s="228"/>
      <c r="DPG4" s="228"/>
      <c r="DPH4" s="228"/>
      <c r="DPI4" s="228"/>
      <c r="DPJ4" s="228"/>
      <c r="DPK4" s="228"/>
      <c r="DPL4" s="228"/>
      <c r="DPM4" s="228"/>
      <c r="DPN4" s="228"/>
      <c r="DPO4" s="228"/>
      <c r="DPP4" s="228"/>
      <c r="DPQ4" s="228"/>
      <c r="DPR4" s="228"/>
      <c r="DPS4" s="228"/>
      <c r="DPT4" s="228"/>
      <c r="DPU4" s="228"/>
      <c r="DPV4" s="228"/>
      <c r="DPW4" s="228"/>
      <c r="DPX4" s="228"/>
      <c r="DPY4" s="228"/>
      <c r="DPZ4" s="228"/>
      <c r="DQA4" s="228"/>
      <c r="DQB4" s="228"/>
      <c r="DQC4" s="228"/>
      <c r="DQD4" s="228"/>
      <c r="DQE4" s="228"/>
      <c r="DQF4" s="228"/>
      <c r="DQG4" s="228"/>
      <c r="DQH4" s="228"/>
      <c r="DQI4" s="228"/>
      <c r="DQJ4" s="228"/>
      <c r="DQK4" s="228"/>
      <c r="DQL4" s="228"/>
      <c r="DQM4" s="228"/>
      <c r="DQN4" s="228"/>
      <c r="DQO4" s="228"/>
      <c r="DQP4" s="228"/>
      <c r="DQQ4" s="228"/>
      <c r="DQR4" s="228"/>
      <c r="DQS4" s="228"/>
      <c r="DQT4" s="228"/>
      <c r="DQU4" s="228"/>
      <c r="DQV4" s="228"/>
      <c r="DQW4" s="228"/>
      <c r="DQX4" s="228"/>
      <c r="DQY4" s="228"/>
      <c r="DQZ4" s="228"/>
      <c r="DRA4" s="228"/>
      <c r="DRB4" s="228"/>
      <c r="DRC4" s="228"/>
      <c r="DRD4" s="228"/>
      <c r="DRE4" s="228"/>
      <c r="DRF4" s="228"/>
      <c r="DRG4" s="228"/>
      <c r="DRH4" s="228"/>
      <c r="DRI4" s="228"/>
      <c r="DRJ4" s="228"/>
      <c r="DRK4" s="228"/>
      <c r="DRL4" s="228"/>
      <c r="DRM4" s="228"/>
      <c r="DRN4" s="228"/>
      <c r="DRO4" s="228"/>
      <c r="DRP4" s="228"/>
      <c r="DRQ4" s="228"/>
      <c r="DRR4" s="228"/>
      <c r="DRS4" s="228"/>
      <c r="DRT4" s="228"/>
      <c r="DRU4" s="228"/>
      <c r="DRV4" s="228"/>
      <c r="DRW4" s="228"/>
      <c r="DRX4" s="228"/>
      <c r="DRY4" s="228"/>
      <c r="DRZ4" s="228"/>
      <c r="DSA4" s="228"/>
      <c r="DSB4" s="228"/>
      <c r="DSC4" s="228"/>
      <c r="DSD4" s="228"/>
      <c r="DSE4" s="228"/>
      <c r="DSF4" s="228"/>
      <c r="DSG4" s="228"/>
      <c r="DSH4" s="228"/>
      <c r="DSI4" s="228"/>
      <c r="DSJ4" s="228"/>
      <c r="DSK4" s="228"/>
      <c r="DSL4" s="228"/>
      <c r="DSM4" s="228"/>
      <c r="DSN4" s="228"/>
      <c r="DSO4" s="228"/>
      <c r="DSP4" s="228"/>
      <c r="DSQ4" s="228"/>
      <c r="DSR4" s="228"/>
      <c r="DSS4" s="228"/>
      <c r="DST4" s="228"/>
      <c r="DSU4" s="228"/>
      <c r="DSV4" s="228"/>
      <c r="DSW4" s="228"/>
      <c r="DSX4" s="228"/>
      <c r="DSY4" s="228"/>
      <c r="DSZ4" s="228"/>
      <c r="DTA4" s="228"/>
      <c r="DTB4" s="228"/>
      <c r="DTC4" s="228"/>
      <c r="DTD4" s="228"/>
      <c r="DTE4" s="228"/>
      <c r="DTF4" s="228"/>
      <c r="DTG4" s="228"/>
      <c r="DTH4" s="228"/>
      <c r="DTI4" s="228"/>
      <c r="DTJ4" s="228"/>
      <c r="DTK4" s="228"/>
      <c r="DTL4" s="228"/>
      <c r="DTM4" s="228"/>
      <c r="DTN4" s="228"/>
      <c r="DTO4" s="228"/>
      <c r="DTP4" s="228"/>
      <c r="DTQ4" s="228"/>
      <c r="DTR4" s="228"/>
      <c r="DTS4" s="228"/>
      <c r="DTT4" s="228"/>
      <c r="DTU4" s="228"/>
      <c r="DTV4" s="228"/>
      <c r="DTW4" s="228"/>
      <c r="DTX4" s="228"/>
      <c r="DTY4" s="228"/>
      <c r="DTZ4" s="228"/>
      <c r="DUA4" s="228"/>
      <c r="DUB4" s="228"/>
      <c r="DUC4" s="228"/>
      <c r="DUD4" s="228"/>
      <c r="DUE4" s="228"/>
      <c r="DUF4" s="228"/>
      <c r="DUG4" s="228"/>
      <c r="DUH4" s="228"/>
      <c r="DUI4" s="228"/>
      <c r="DUJ4" s="228"/>
      <c r="DUK4" s="228"/>
      <c r="DUL4" s="228"/>
      <c r="DUM4" s="228"/>
      <c r="DUN4" s="228"/>
      <c r="DUO4" s="228"/>
      <c r="DUP4" s="228"/>
      <c r="DUQ4" s="228"/>
      <c r="DUR4" s="228"/>
      <c r="DUS4" s="228"/>
      <c r="DUT4" s="228"/>
      <c r="DUU4" s="228"/>
      <c r="DUV4" s="228"/>
      <c r="DUW4" s="228"/>
      <c r="DUX4" s="228"/>
      <c r="DUY4" s="228"/>
      <c r="DUZ4" s="228"/>
      <c r="DVA4" s="228"/>
      <c r="DVB4" s="228"/>
      <c r="DVC4" s="228"/>
      <c r="DVD4" s="228"/>
      <c r="DVE4" s="228"/>
      <c r="DVF4" s="228"/>
      <c r="DVG4" s="228"/>
      <c r="DVH4" s="228"/>
      <c r="DVI4" s="228"/>
      <c r="DVJ4" s="228"/>
      <c r="DVK4" s="228"/>
      <c r="DVL4" s="228"/>
      <c r="DVM4" s="228"/>
      <c r="DVN4" s="228"/>
      <c r="DVO4" s="228"/>
      <c r="DVP4" s="228"/>
      <c r="DVQ4" s="228"/>
      <c r="DVR4" s="228"/>
      <c r="DVS4" s="228"/>
      <c r="DVT4" s="228"/>
      <c r="DVU4" s="228"/>
      <c r="DVV4" s="228"/>
      <c r="DVW4" s="228"/>
      <c r="DVX4" s="228"/>
      <c r="DVY4" s="228"/>
      <c r="DVZ4" s="228"/>
      <c r="DWA4" s="228"/>
      <c r="DWB4" s="228"/>
      <c r="DWC4" s="228"/>
      <c r="DWD4" s="228"/>
      <c r="DWE4" s="228"/>
      <c r="DWF4" s="228"/>
      <c r="DWG4" s="228"/>
      <c r="DWH4" s="228"/>
      <c r="DWI4" s="228"/>
      <c r="DWJ4" s="228"/>
      <c r="DWK4" s="228"/>
      <c r="DWL4" s="228"/>
      <c r="DWM4" s="228"/>
      <c r="DWN4" s="228"/>
      <c r="DWO4" s="228"/>
      <c r="DWP4" s="228"/>
      <c r="DWQ4" s="228"/>
      <c r="DWR4" s="228"/>
      <c r="DWS4" s="228"/>
      <c r="DWT4" s="228"/>
      <c r="DWU4" s="228"/>
      <c r="DWV4" s="228"/>
      <c r="DWW4" s="228"/>
      <c r="DWX4" s="228"/>
      <c r="DWY4" s="228"/>
      <c r="DWZ4" s="228"/>
      <c r="DXA4" s="228"/>
      <c r="DXB4" s="228"/>
      <c r="DXC4" s="228"/>
      <c r="DXD4" s="228"/>
      <c r="DXE4" s="228"/>
      <c r="DXF4" s="228"/>
      <c r="DXG4" s="228"/>
      <c r="DXH4" s="228"/>
      <c r="DXI4" s="228"/>
      <c r="DXJ4" s="228"/>
      <c r="DXK4" s="228"/>
      <c r="DXL4" s="228"/>
      <c r="DXM4" s="228"/>
      <c r="DXN4" s="228"/>
      <c r="DXO4" s="228"/>
      <c r="DXP4" s="228"/>
      <c r="DXQ4" s="228"/>
      <c r="DXR4" s="228"/>
      <c r="DXS4" s="228"/>
      <c r="DXT4" s="228"/>
      <c r="DXU4" s="228"/>
      <c r="DXV4" s="228"/>
      <c r="DXW4" s="228"/>
      <c r="DXX4" s="228"/>
      <c r="DXY4" s="228"/>
      <c r="DXZ4" s="228"/>
      <c r="DYA4" s="228"/>
      <c r="DYB4" s="228"/>
      <c r="DYC4" s="228"/>
      <c r="DYD4" s="228"/>
      <c r="DYE4" s="228"/>
      <c r="DYF4" s="228"/>
      <c r="DYG4" s="228"/>
      <c r="DYH4" s="228"/>
      <c r="DYI4" s="228"/>
      <c r="DYJ4" s="228"/>
      <c r="DYK4" s="228"/>
      <c r="DYL4" s="228"/>
      <c r="DYM4" s="228"/>
      <c r="DYN4" s="228"/>
      <c r="DYO4" s="228"/>
      <c r="DYP4" s="228"/>
      <c r="DYQ4" s="228"/>
      <c r="DYR4" s="228"/>
      <c r="DYS4" s="228"/>
      <c r="DYT4" s="228"/>
      <c r="DYU4" s="228"/>
      <c r="DYV4" s="228"/>
      <c r="DYW4" s="228"/>
      <c r="DYX4" s="228"/>
      <c r="DYY4" s="228"/>
      <c r="DYZ4" s="228"/>
      <c r="DZA4" s="228"/>
      <c r="DZB4" s="228"/>
      <c r="DZC4" s="228"/>
      <c r="DZD4" s="228"/>
      <c r="DZE4" s="228"/>
      <c r="DZF4" s="228"/>
      <c r="DZG4" s="228"/>
      <c r="DZH4" s="228"/>
      <c r="DZI4" s="228"/>
      <c r="DZJ4" s="228"/>
      <c r="DZK4" s="228"/>
      <c r="DZL4" s="228"/>
      <c r="DZM4" s="228"/>
      <c r="DZN4" s="228"/>
      <c r="DZO4" s="228"/>
      <c r="DZP4" s="228"/>
      <c r="DZQ4" s="228"/>
      <c r="DZR4" s="228"/>
      <c r="DZS4" s="228"/>
      <c r="DZT4" s="228"/>
      <c r="DZU4" s="228"/>
      <c r="DZV4" s="228"/>
      <c r="DZW4" s="228"/>
      <c r="DZX4" s="228"/>
      <c r="DZY4" s="228"/>
      <c r="DZZ4" s="228"/>
      <c r="EAA4" s="228"/>
      <c r="EAB4" s="228"/>
      <c r="EAC4" s="228"/>
      <c r="EAD4" s="228"/>
      <c r="EAE4" s="228"/>
      <c r="EAF4" s="228"/>
      <c r="EAG4" s="228"/>
      <c r="EAH4" s="228"/>
      <c r="EAI4" s="228"/>
      <c r="EAJ4" s="228"/>
      <c r="EAK4" s="228"/>
      <c r="EAL4" s="228"/>
      <c r="EAM4" s="228"/>
      <c r="EAN4" s="228"/>
      <c r="EAO4" s="228"/>
      <c r="EAP4" s="228"/>
      <c r="EAQ4" s="228"/>
      <c r="EAR4" s="228"/>
      <c r="EAS4" s="228"/>
      <c r="EAT4" s="228"/>
      <c r="EAU4" s="228"/>
      <c r="EAV4" s="228"/>
      <c r="EAW4" s="228"/>
      <c r="EAX4" s="228"/>
      <c r="EAY4" s="228"/>
      <c r="EAZ4" s="228"/>
      <c r="EBA4" s="228"/>
      <c r="EBB4" s="228"/>
      <c r="EBC4" s="228"/>
      <c r="EBD4" s="228"/>
      <c r="EBE4" s="228"/>
      <c r="EBF4" s="228"/>
      <c r="EBG4" s="228"/>
      <c r="EBH4" s="228"/>
      <c r="EBI4" s="228"/>
      <c r="EBJ4" s="228"/>
      <c r="EBK4" s="228"/>
      <c r="EBL4" s="228"/>
      <c r="EBM4" s="228"/>
      <c r="EBN4" s="228"/>
      <c r="EBO4" s="228"/>
      <c r="EBP4" s="228"/>
      <c r="EBQ4" s="228"/>
      <c r="EBR4" s="228"/>
      <c r="EBS4" s="228"/>
      <c r="EBT4" s="228"/>
      <c r="EBU4" s="228"/>
      <c r="EBV4" s="228"/>
      <c r="EBW4" s="228"/>
      <c r="EBX4" s="228"/>
      <c r="EBY4" s="228"/>
      <c r="EBZ4" s="228"/>
      <c r="ECA4" s="228"/>
      <c r="ECB4" s="228"/>
      <c r="ECC4" s="228"/>
      <c r="ECD4" s="228"/>
      <c r="ECE4" s="228"/>
      <c r="ECF4" s="228"/>
      <c r="ECG4" s="228"/>
      <c r="ECH4" s="228"/>
      <c r="ECI4" s="228"/>
      <c r="ECJ4" s="228"/>
      <c r="ECK4" s="228"/>
      <c r="ECL4" s="228"/>
      <c r="ECM4" s="228"/>
      <c r="ECN4" s="228"/>
      <c r="ECO4" s="228"/>
      <c r="ECP4" s="228"/>
      <c r="ECQ4" s="228"/>
      <c r="ECR4" s="228"/>
      <c r="ECS4" s="228"/>
      <c r="ECT4" s="228"/>
      <c r="ECU4" s="228"/>
      <c r="ECV4" s="228"/>
      <c r="ECW4" s="228"/>
      <c r="ECX4" s="228"/>
      <c r="ECY4" s="228"/>
      <c r="ECZ4" s="228"/>
      <c r="EDA4" s="228"/>
      <c r="EDB4" s="228"/>
      <c r="EDC4" s="228"/>
      <c r="EDD4" s="228"/>
      <c r="EDE4" s="228"/>
      <c r="EDF4" s="228"/>
      <c r="EDG4" s="228"/>
      <c r="EDH4" s="228"/>
      <c r="EDI4" s="228"/>
      <c r="EDJ4" s="228"/>
      <c r="EDK4" s="228"/>
      <c r="EDL4" s="228"/>
      <c r="EDM4" s="228"/>
      <c r="EDN4" s="228"/>
      <c r="EDO4" s="228"/>
      <c r="EDP4" s="228"/>
      <c r="EDQ4" s="228"/>
      <c r="EDR4" s="228"/>
      <c r="EDS4" s="228"/>
      <c r="EDT4" s="228"/>
      <c r="EDU4" s="228"/>
      <c r="EDV4" s="228"/>
      <c r="EDW4" s="228"/>
      <c r="EDX4" s="228"/>
      <c r="EDY4" s="228"/>
      <c r="EDZ4" s="228"/>
      <c r="EEA4" s="228"/>
      <c r="EEB4" s="228"/>
      <c r="EEC4" s="228"/>
      <c r="EED4" s="228"/>
      <c r="EEE4" s="228"/>
      <c r="EEF4" s="228"/>
      <c r="EEG4" s="228"/>
      <c r="EEH4" s="228"/>
      <c r="EEI4" s="228"/>
      <c r="EEJ4" s="228"/>
      <c r="EEK4" s="228"/>
      <c r="EEL4" s="228"/>
      <c r="EEM4" s="228"/>
      <c r="EEN4" s="228"/>
      <c r="EEO4" s="228"/>
      <c r="EEP4" s="228"/>
      <c r="EEQ4" s="228"/>
      <c r="EER4" s="228"/>
      <c r="EES4" s="228"/>
      <c r="EET4" s="228"/>
      <c r="EEU4" s="228"/>
      <c r="EEV4" s="228"/>
      <c r="EEW4" s="228"/>
      <c r="EEX4" s="228"/>
      <c r="EEY4" s="228"/>
      <c r="EEZ4" s="228"/>
      <c r="EFA4" s="228"/>
      <c r="EFB4" s="228"/>
      <c r="EFC4" s="228"/>
      <c r="EFD4" s="228"/>
      <c r="EFE4" s="228"/>
      <c r="EFF4" s="228"/>
      <c r="EFG4" s="228"/>
      <c r="EFH4" s="228"/>
      <c r="EFI4" s="228"/>
      <c r="EFJ4" s="228"/>
      <c r="EFK4" s="228"/>
      <c r="EFL4" s="228"/>
      <c r="EFM4" s="228"/>
      <c r="EFN4" s="228"/>
      <c r="EFO4" s="228"/>
      <c r="EFP4" s="228"/>
      <c r="EFQ4" s="228"/>
      <c r="EFR4" s="228"/>
      <c r="EFS4" s="228"/>
      <c r="EFT4" s="228"/>
      <c r="EFU4" s="228"/>
      <c r="EFV4" s="228"/>
      <c r="EFW4" s="228"/>
      <c r="EFX4" s="228"/>
      <c r="EFY4" s="228"/>
      <c r="EFZ4" s="228"/>
      <c r="EGA4" s="228"/>
      <c r="EGB4" s="228"/>
      <c r="EGC4" s="228"/>
      <c r="EGD4" s="228"/>
      <c r="EGE4" s="228"/>
      <c r="EGF4" s="228"/>
      <c r="EGG4" s="228"/>
      <c r="EGH4" s="228"/>
      <c r="EGI4" s="228"/>
      <c r="EGJ4" s="228"/>
      <c r="EGK4" s="228"/>
      <c r="EGL4" s="228"/>
      <c r="EGM4" s="228"/>
      <c r="EGN4" s="228"/>
      <c r="EGO4" s="228"/>
      <c r="EGP4" s="228"/>
      <c r="EGQ4" s="228"/>
      <c r="EGR4" s="228"/>
      <c r="EGS4" s="228"/>
      <c r="EGT4" s="228"/>
      <c r="EGU4" s="228"/>
      <c r="EGV4" s="228"/>
      <c r="EGW4" s="228"/>
      <c r="EGX4" s="228"/>
      <c r="EGY4" s="228"/>
      <c r="EGZ4" s="228"/>
      <c r="EHA4" s="228"/>
      <c r="EHB4" s="228"/>
      <c r="EHC4" s="228"/>
      <c r="EHD4" s="228"/>
      <c r="EHE4" s="228"/>
      <c r="EHF4" s="228"/>
      <c r="EHG4" s="228"/>
      <c r="EHH4" s="228"/>
      <c r="EHI4" s="228"/>
      <c r="EHJ4" s="228"/>
      <c r="EHK4" s="228"/>
      <c r="EHL4" s="228"/>
      <c r="EHM4" s="228"/>
      <c r="EHN4" s="228"/>
      <c r="EHO4" s="228"/>
      <c r="EHP4" s="228"/>
      <c r="EHQ4" s="228"/>
      <c r="EHR4" s="228"/>
      <c r="EHS4" s="228"/>
      <c r="EHT4" s="228"/>
      <c r="EHU4" s="228"/>
      <c r="EHV4" s="228"/>
      <c r="EHW4" s="228"/>
      <c r="EHX4" s="228"/>
      <c r="EHY4" s="228"/>
      <c r="EHZ4" s="228"/>
      <c r="EIA4" s="228"/>
      <c r="EIB4" s="228"/>
      <c r="EIC4" s="228"/>
      <c r="EID4" s="228"/>
      <c r="EIE4" s="228"/>
      <c r="EIF4" s="228"/>
      <c r="EIG4" s="228"/>
      <c r="EIH4" s="228"/>
      <c r="EII4" s="228"/>
      <c r="EIJ4" s="228"/>
      <c r="EIK4" s="228"/>
      <c r="EIL4" s="228"/>
      <c r="EIM4" s="228"/>
      <c r="EIN4" s="228"/>
      <c r="EIO4" s="228"/>
      <c r="EIP4" s="228"/>
      <c r="EIQ4" s="228"/>
      <c r="EIR4" s="228"/>
      <c r="EIS4" s="228"/>
      <c r="EIT4" s="228"/>
      <c r="EIU4" s="228"/>
      <c r="EIV4" s="228"/>
      <c r="EIW4" s="228"/>
      <c r="EIX4" s="228"/>
      <c r="EIY4" s="228"/>
      <c r="EIZ4" s="228"/>
      <c r="EJA4" s="228"/>
      <c r="EJB4" s="228"/>
      <c r="EJC4" s="228"/>
      <c r="EJD4" s="228"/>
      <c r="EJE4" s="228"/>
      <c r="EJF4" s="228"/>
      <c r="EJG4" s="228"/>
      <c r="EJH4" s="228"/>
      <c r="EJI4" s="228"/>
      <c r="EJJ4" s="228"/>
      <c r="EJK4" s="228"/>
      <c r="EJL4" s="228"/>
      <c r="EJM4" s="228"/>
      <c r="EJN4" s="228"/>
      <c r="EJO4" s="228"/>
      <c r="EJP4" s="228"/>
      <c r="EJQ4" s="228"/>
      <c r="EJR4" s="228"/>
      <c r="EJS4" s="228"/>
      <c r="EJT4" s="228"/>
      <c r="EJU4" s="228"/>
      <c r="EJV4" s="228"/>
      <c r="EJW4" s="228"/>
      <c r="EJX4" s="228"/>
      <c r="EJY4" s="228"/>
      <c r="EJZ4" s="228"/>
      <c r="EKA4" s="228"/>
      <c r="EKB4" s="228"/>
      <c r="EKC4" s="228"/>
      <c r="EKD4" s="228"/>
      <c r="EKE4" s="228"/>
      <c r="EKF4" s="228"/>
      <c r="EKG4" s="228"/>
      <c r="EKH4" s="228"/>
      <c r="EKI4" s="228"/>
      <c r="EKJ4" s="228"/>
      <c r="EKK4" s="228"/>
      <c r="EKL4" s="228"/>
      <c r="EKM4" s="228"/>
      <c r="EKN4" s="228"/>
      <c r="EKO4" s="228"/>
      <c r="EKP4" s="228"/>
      <c r="EKQ4" s="228"/>
      <c r="EKR4" s="228"/>
      <c r="EKS4" s="228"/>
      <c r="EKT4" s="228"/>
      <c r="EKU4" s="228"/>
      <c r="EKV4" s="228"/>
      <c r="EKW4" s="228"/>
      <c r="EKX4" s="228"/>
      <c r="EKY4" s="228"/>
      <c r="EKZ4" s="228"/>
      <c r="ELA4" s="228"/>
      <c r="ELB4" s="228"/>
      <c r="ELC4" s="228"/>
      <c r="ELD4" s="228"/>
      <c r="ELE4" s="228"/>
      <c r="ELF4" s="228"/>
      <c r="ELG4" s="228"/>
      <c r="ELH4" s="228"/>
      <c r="ELI4" s="228"/>
      <c r="ELJ4" s="228"/>
      <c r="ELK4" s="228"/>
      <c r="ELL4" s="228"/>
      <c r="ELM4" s="228"/>
      <c r="ELN4" s="228"/>
      <c r="ELO4" s="228"/>
      <c r="ELP4" s="228"/>
      <c r="ELQ4" s="228"/>
      <c r="ELR4" s="228"/>
      <c r="ELS4" s="228"/>
      <c r="ELT4" s="228"/>
      <c r="ELU4" s="228"/>
      <c r="ELV4" s="228"/>
      <c r="ELW4" s="228"/>
      <c r="ELX4" s="228"/>
      <c r="ELY4" s="228"/>
      <c r="ELZ4" s="228"/>
      <c r="EMA4" s="228"/>
      <c r="EMB4" s="228"/>
      <c r="EMC4" s="228"/>
      <c r="EMD4" s="228"/>
      <c r="EME4" s="228"/>
      <c r="EMF4" s="228"/>
      <c r="EMG4" s="228"/>
      <c r="EMH4" s="228"/>
      <c r="EMI4" s="228"/>
      <c r="EMJ4" s="228"/>
      <c r="EMK4" s="228"/>
      <c r="EML4" s="228"/>
      <c r="EMM4" s="228"/>
      <c r="EMN4" s="228"/>
      <c r="EMO4" s="228"/>
      <c r="EMP4" s="228"/>
      <c r="EMQ4" s="228"/>
      <c r="EMR4" s="228"/>
      <c r="EMS4" s="228"/>
      <c r="EMT4" s="228"/>
      <c r="EMU4" s="228"/>
      <c r="EMV4" s="228"/>
      <c r="EMW4" s="228"/>
      <c r="EMX4" s="228"/>
      <c r="EMY4" s="228"/>
      <c r="EMZ4" s="228"/>
      <c r="ENA4" s="228"/>
      <c r="ENB4" s="228"/>
      <c r="ENC4" s="228"/>
      <c r="END4" s="228"/>
      <c r="ENE4" s="228"/>
      <c r="ENF4" s="228"/>
      <c r="ENG4" s="228"/>
      <c r="ENH4" s="228"/>
      <c r="ENI4" s="228"/>
      <c r="ENJ4" s="228"/>
      <c r="ENK4" s="228"/>
      <c r="ENL4" s="228"/>
      <c r="ENM4" s="228"/>
      <c r="ENN4" s="228"/>
      <c r="ENO4" s="228"/>
      <c r="ENP4" s="228"/>
      <c r="ENQ4" s="228"/>
      <c r="ENR4" s="228"/>
      <c r="ENS4" s="228"/>
      <c r="ENT4" s="228"/>
      <c r="ENU4" s="228"/>
      <c r="ENV4" s="228"/>
      <c r="ENW4" s="228"/>
      <c r="ENX4" s="228"/>
      <c r="ENY4" s="228"/>
      <c r="ENZ4" s="228"/>
      <c r="EOA4" s="228"/>
      <c r="EOB4" s="228"/>
      <c r="EOC4" s="228"/>
      <c r="EOD4" s="228"/>
      <c r="EOE4" s="228"/>
      <c r="EOF4" s="228"/>
      <c r="EOG4" s="228"/>
      <c r="EOH4" s="228"/>
      <c r="EOI4" s="228"/>
      <c r="EOJ4" s="228"/>
      <c r="EOK4" s="228"/>
      <c r="EOL4" s="228"/>
      <c r="EOM4" s="228"/>
      <c r="EON4" s="228"/>
      <c r="EOO4" s="228"/>
      <c r="EOP4" s="228"/>
      <c r="EOQ4" s="228"/>
      <c r="EOR4" s="228"/>
      <c r="EOS4" s="228"/>
      <c r="EOT4" s="228"/>
      <c r="EOU4" s="228"/>
      <c r="EOV4" s="228"/>
      <c r="EOW4" s="228"/>
      <c r="EOX4" s="228"/>
      <c r="EOY4" s="228"/>
      <c r="EOZ4" s="228"/>
      <c r="EPA4" s="228"/>
      <c r="EPB4" s="228"/>
      <c r="EPC4" s="228"/>
      <c r="EPD4" s="228"/>
      <c r="EPE4" s="228"/>
      <c r="EPF4" s="228"/>
      <c r="EPG4" s="228"/>
      <c r="EPH4" s="228"/>
      <c r="EPI4" s="228"/>
      <c r="EPJ4" s="228"/>
      <c r="EPK4" s="228"/>
      <c r="EPL4" s="228"/>
      <c r="EPM4" s="228"/>
      <c r="EPN4" s="228"/>
      <c r="EPO4" s="228"/>
      <c r="EPP4" s="228"/>
      <c r="EPQ4" s="228"/>
      <c r="EPR4" s="228"/>
      <c r="EPS4" s="228"/>
      <c r="EPT4" s="228"/>
      <c r="EPU4" s="228"/>
      <c r="EPV4" s="228"/>
      <c r="EPW4" s="228"/>
      <c r="EPX4" s="228"/>
      <c r="EPY4" s="228"/>
      <c r="EPZ4" s="228"/>
      <c r="EQA4" s="228"/>
      <c r="EQB4" s="228"/>
      <c r="EQC4" s="228"/>
      <c r="EQD4" s="228"/>
      <c r="EQE4" s="228"/>
      <c r="EQF4" s="228"/>
      <c r="EQG4" s="228"/>
      <c r="EQH4" s="228"/>
      <c r="EQI4" s="228"/>
      <c r="EQJ4" s="228"/>
      <c r="EQK4" s="228"/>
      <c r="EQL4" s="228"/>
      <c r="EQM4" s="228"/>
      <c r="EQN4" s="228"/>
      <c r="EQO4" s="228"/>
      <c r="EQP4" s="228"/>
      <c r="EQQ4" s="228"/>
      <c r="EQR4" s="228"/>
      <c r="EQS4" s="228"/>
      <c r="EQT4" s="228"/>
      <c r="EQU4" s="228"/>
      <c r="EQV4" s="228"/>
      <c r="EQW4" s="228"/>
      <c r="EQX4" s="228"/>
      <c r="EQY4" s="228"/>
      <c r="EQZ4" s="228"/>
      <c r="ERA4" s="228"/>
      <c r="ERB4" s="228"/>
      <c r="ERC4" s="228"/>
      <c r="ERD4" s="228"/>
      <c r="ERE4" s="228"/>
      <c r="ERF4" s="228"/>
      <c r="ERG4" s="228"/>
      <c r="ERH4" s="228"/>
      <c r="ERI4" s="228"/>
      <c r="ERJ4" s="228"/>
      <c r="ERK4" s="228"/>
      <c r="ERL4" s="228"/>
      <c r="ERM4" s="228"/>
      <c r="ERN4" s="228"/>
      <c r="ERO4" s="228"/>
      <c r="ERP4" s="228"/>
      <c r="ERQ4" s="228"/>
      <c r="ERR4" s="228"/>
      <c r="ERS4" s="228"/>
      <c r="ERT4" s="228"/>
      <c r="ERU4" s="228"/>
      <c r="ERV4" s="228"/>
      <c r="ERW4" s="228"/>
      <c r="ERX4" s="228"/>
      <c r="ERY4" s="228"/>
      <c r="ERZ4" s="228"/>
      <c r="ESA4" s="228"/>
      <c r="ESB4" s="228"/>
      <c r="ESC4" s="228"/>
      <c r="ESD4" s="228"/>
      <c r="ESE4" s="228"/>
      <c r="ESF4" s="228"/>
      <c r="ESG4" s="228"/>
      <c r="ESH4" s="228"/>
      <c r="ESI4" s="228"/>
      <c r="ESJ4" s="228"/>
      <c r="ESK4" s="228"/>
      <c r="ESL4" s="228"/>
      <c r="ESM4" s="228"/>
      <c r="ESN4" s="228"/>
      <c r="ESO4" s="228"/>
      <c r="ESP4" s="228"/>
      <c r="ESQ4" s="228"/>
      <c r="ESR4" s="228"/>
      <c r="ESS4" s="228"/>
      <c r="EST4" s="228"/>
      <c r="ESU4" s="228"/>
      <c r="ESV4" s="228"/>
      <c r="ESW4" s="228"/>
      <c r="ESX4" s="228"/>
      <c r="ESY4" s="228"/>
      <c r="ESZ4" s="228"/>
      <c r="ETA4" s="228"/>
      <c r="ETB4" s="228"/>
      <c r="ETC4" s="228"/>
      <c r="ETD4" s="228"/>
      <c r="ETE4" s="228"/>
      <c r="ETF4" s="228"/>
      <c r="ETG4" s="228"/>
      <c r="ETH4" s="228"/>
      <c r="ETI4" s="228"/>
      <c r="ETJ4" s="228"/>
      <c r="ETK4" s="228"/>
      <c r="ETL4" s="228"/>
      <c r="ETM4" s="228"/>
      <c r="ETN4" s="228"/>
      <c r="ETO4" s="228"/>
      <c r="ETP4" s="228"/>
      <c r="ETQ4" s="228"/>
      <c r="ETR4" s="228"/>
      <c r="ETS4" s="228"/>
      <c r="ETT4" s="228"/>
      <c r="ETU4" s="228"/>
      <c r="ETV4" s="228"/>
      <c r="ETW4" s="228"/>
      <c r="ETX4" s="228"/>
      <c r="ETY4" s="228"/>
      <c r="ETZ4" s="228"/>
      <c r="EUA4" s="228"/>
      <c r="EUB4" s="228"/>
      <c r="EUC4" s="228"/>
      <c r="EUD4" s="228"/>
      <c r="EUE4" s="228"/>
      <c r="EUF4" s="228"/>
      <c r="EUG4" s="228"/>
      <c r="EUH4" s="228"/>
      <c r="EUI4" s="228"/>
      <c r="EUJ4" s="228"/>
      <c r="EUK4" s="228"/>
      <c r="EUL4" s="228"/>
      <c r="EUM4" s="228"/>
      <c r="EUN4" s="228"/>
      <c r="EUO4" s="228"/>
      <c r="EUP4" s="228"/>
      <c r="EUQ4" s="228"/>
      <c r="EUR4" s="228"/>
      <c r="EUS4" s="228"/>
      <c r="EUT4" s="228"/>
      <c r="EUU4" s="228"/>
      <c r="EUV4" s="228"/>
      <c r="EUW4" s="228"/>
      <c r="EUX4" s="228"/>
      <c r="EUY4" s="228"/>
      <c r="EUZ4" s="228"/>
      <c r="EVA4" s="228"/>
      <c r="EVB4" s="228"/>
      <c r="EVC4" s="228"/>
      <c r="EVD4" s="228"/>
      <c r="EVE4" s="228"/>
      <c r="EVF4" s="228"/>
      <c r="EVG4" s="228"/>
      <c r="EVH4" s="228"/>
      <c r="EVI4" s="228"/>
      <c r="EVJ4" s="228"/>
      <c r="EVK4" s="228"/>
      <c r="EVL4" s="228"/>
      <c r="EVM4" s="228"/>
      <c r="EVN4" s="228"/>
      <c r="EVO4" s="228"/>
      <c r="EVP4" s="228"/>
      <c r="EVQ4" s="228"/>
      <c r="EVR4" s="228"/>
      <c r="EVS4" s="228"/>
      <c r="EVT4" s="228"/>
      <c r="EVU4" s="228"/>
      <c r="EVV4" s="228"/>
      <c r="EVW4" s="228"/>
      <c r="EVX4" s="228"/>
      <c r="EVY4" s="228"/>
      <c r="EVZ4" s="228"/>
      <c r="EWA4" s="228"/>
      <c r="EWB4" s="228"/>
      <c r="EWC4" s="228"/>
      <c r="EWD4" s="228"/>
      <c r="EWE4" s="228"/>
      <c r="EWF4" s="228"/>
      <c r="EWG4" s="228"/>
      <c r="EWH4" s="228"/>
      <c r="EWI4" s="228"/>
      <c r="EWJ4" s="228"/>
      <c r="EWK4" s="228"/>
      <c r="EWL4" s="228"/>
      <c r="EWM4" s="228"/>
      <c r="EWN4" s="228"/>
      <c r="EWO4" s="228"/>
      <c r="EWP4" s="228"/>
      <c r="EWQ4" s="228"/>
      <c r="EWR4" s="228"/>
      <c r="EWS4" s="228"/>
      <c r="EWT4" s="228"/>
      <c r="EWU4" s="228"/>
      <c r="EWV4" s="228"/>
      <c r="EWW4" s="228"/>
      <c r="EWX4" s="228"/>
      <c r="EWY4" s="228"/>
      <c r="EWZ4" s="228"/>
      <c r="EXA4" s="228"/>
      <c r="EXB4" s="228"/>
      <c r="EXC4" s="228"/>
      <c r="EXD4" s="228"/>
      <c r="EXE4" s="228"/>
      <c r="EXF4" s="228"/>
      <c r="EXG4" s="228"/>
      <c r="EXH4" s="228"/>
      <c r="EXI4" s="228"/>
      <c r="EXJ4" s="228"/>
      <c r="EXK4" s="228"/>
      <c r="EXL4" s="228"/>
      <c r="EXM4" s="228"/>
      <c r="EXN4" s="228"/>
      <c r="EXO4" s="228"/>
      <c r="EXP4" s="228"/>
      <c r="EXQ4" s="228"/>
      <c r="EXR4" s="228"/>
      <c r="EXS4" s="228"/>
      <c r="EXT4" s="228"/>
      <c r="EXU4" s="228"/>
      <c r="EXV4" s="228"/>
      <c r="EXW4" s="228"/>
      <c r="EXX4" s="228"/>
      <c r="EXY4" s="228"/>
      <c r="EXZ4" s="228"/>
      <c r="EYA4" s="228"/>
      <c r="EYB4" s="228"/>
      <c r="EYC4" s="228"/>
      <c r="EYD4" s="228"/>
      <c r="EYE4" s="228"/>
      <c r="EYF4" s="228"/>
      <c r="EYG4" s="228"/>
      <c r="EYH4" s="228"/>
      <c r="EYI4" s="228"/>
      <c r="EYJ4" s="228"/>
      <c r="EYK4" s="228"/>
      <c r="EYL4" s="228"/>
      <c r="EYM4" s="228"/>
      <c r="EYN4" s="228"/>
      <c r="EYO4" s="228"/>
      <c r="EYP4" s="228"/>
      <c r="EYQ4" s="228"/>
      <c r="EYR4" s="228"/>
      <c r="EYS4" s="228"/>
      <c r="EYT4" s="228"/>
      <c r="EYU4" s="228"/>
      <c r="EYV4" s="228"/>
      <c r="EYW4" s="228"/>
      <c r="EYX4" s="228"/>
      <c r="EYY4" s="228"/>
      <c r="EYZ4" s="228"/>
      <c r="EZA4" s="228"/>
      <c r="EZB4" s="228"/>
      <c r="EZC4" s="228"/>
      <c r="EZD4" s="228"/>
      <c r="EZE4" s="228"/>
      <c r="EZF4" s="228"/>
      <c r="EZG4" s="228"/>
      <c r="EZH4" s="228"/>
      <c r="EZI4" s="228"/>
      <c r="EZJ4" s="228"/>
      <c r="EZK4" s="228"/>
      <c r="EZL4" s="228"/>
      <c r="EZM4" s="228"/>
      <c r="EZN4" s="228"/>
      <c r="EZO4" s="228"/>
      <c r="EZP4" s="228"/>
      <c r="EZQ4" s="228"/>
      <c r="EZR4" s="228"/>
      <c r="EZS4" s="228"/>
      <c r="EZT4" s="228"/>
      <c r="EZU4" s="228"/>
      <c r="EZV4" s="228"/>
      <c r="EZW4" s="228"/>
      <c r="EZX4" s="228"/>
      <c r="EZY4" s="228"/>
      <c r="EZZ4" s="228"/>
      <c r="FAA4" s="228"/>
      <c r="FAB4" s="228"/>
      <c r="FAC4" s="228"/>
      <c r="FAD4" s="228"/>
      <c r="FAE4" s="228"/>
      <c r="FAF4" s="228"/>
      <c r="FAG4" s="228"/>
      <c r="FAH4" s="228"/>
      <c r="FAI4" s="228"/>
      <c r="FAJ4" s="228"/>
      <c r="FAK4" s="228"/>
      <c r="FAL4" s="228"/>
      <c r="FAM4" s="228"/>
      <c r="FAN4" s="228"/>
      <c r="FAO4" s="228"/>
      <c r="FAP4" s="228"/>
      <c r="FAQ4" s="228"/>
      <c r="FAR4" s="228"/>
      <c r="FAS4" s="228"/>
      <c r="FAT4" s="228"/>
      <c r="FAU4" s="228"/>
      <c r="FAV4" s="228"/>
      <c r="FAW4" s="228"/>
      <c r="FAX4" s="228"/>
      <c r="FAY4" s="228"/>
      <c r="FAZ4" s="228"/>
      <c r="FBA4" s="228"/>
      <c r="FBB4" s="228"/>
      <c r="FBC4" s="228"/>
      <c r="FBD4" s="228"/>
      <c r="FBE4" s="228"/>
      <c r="FBF4" s="228"/>
      <c r="FBG4" s="228"/>
      <c r="FBH4" s="228"/>
      <c r="FBI4" s="228"/>
      <c r="FBJ4" s="228"/>
      <c r="FBK4" s="228"/>
      <c r="FBL4" s="228"/>
      <c r="FBM4" s="228"/>
      <c r="FBN4" s="228"/>
      <c r="FBO4" s="228"/>
      <c r="FBP4" s="228"/>
      <c r="FBQ4" s="228"/>
      <c r="FBR4" s="228"/>
      <c r="FBS4" s="228"/>
      <c r="FBT4" s="228"/>
      <c r="FBU4" s="228"/>
      <c r="FBV4" s="228"/>
      <c r="FBW4" s="228"/>
      <c r="FBX4" s="228"/>
      <c r="FBY4" s="228"/>
      <c r="FBZ4" s="228"/>
      <c r="FCA4" s="228"/>
      <c r="FCB4" s="228"/>
      <c r="FCC4" s="228"/>
      <c r="FCD4" s="228"/>
      <c r="FCE4" s="228"/>
      <c r="FCF4" s="228"/>
      <c r="FCG4" s="228"/>
      <c r="FCH4" s="228"/>
      <c r="FCI4" s="228"/>
      <c r="FCJ4" s="228"/>
      <c r="FCK4" s="228"/>
      <c r="FCL4" s="228"/>
      <c r="FCM4" s="228"/>
      <c r="FCN4" s="228"/>
      <c r="FCO4" s="228"/>
      <c r="FCP4" s="228"/>
      <c r="FCQ4" s="228"/>
      <c r="FCR4" s="228"/>
      <c r="FCS4" s="228"/>
      <c r="FCT4" s="228"/>
      <c r="FCU4" s="228"/>
      <c r="FCV4" s="228"/>
      <c r="FCW4" s="228"/>
      <c r="FCX4" s="228"/>
      <c r="FCY4" s="228"/>
      <c r="FCZ4" s="228"/>
      <c r="FDA4" s="228"/>
      <c r="FDB4" s="228"/>
      <c r="FDC4" s="228"/>
      <c r="FDD4" s="228"/>
      <c r="FDE4" s="228"/>
      <c r="FDF4" s="228"/>
      <c r="FDG4" s="228"/>
      <c r="FDH4" s="228"/>
      <c r="FDI4" s="228"/>
      <c r="FDJ4" s="228"/>
      <c r="FDK4" s="228"/>
      <c r="FDL4" s="228"/>
      <c r="FDM4" s="228"/>
      <c r="FDN4" s="228"/>
      <c r="FDO4" s="228"/>
      <c r="FDP4" s="228"/>
      <c r="FDQ4" s="228"/>
      <c r="FDR4" s="228"/>
      <c r="FDS4" s="228"/>
      <c r="FDT4" s="228"/>
      <c r="FDU4" s="228"/>
      <c r="FDV4" s="228"/>
      <c r="FDW4" s="228"/>
      <c r="FDX4" s="228"/>
      <c r="FDY4" s="228"/>
      <c r="FDZ4" s="228"/>
      <c r="FEA4" s="228"/>
      <c r="FEB4" s="228"/>
      <c r="FEC4" s="228"/>
      <c r="FED4" s="228"/>
      <c r="FEE4" s="228"/>
      <c r="FEF4" s="228"/>
      <c r="FEG4" s="228"/>
      <c r="FEH4" s="228"/>
      <c r="FEI4" s="228"/>
      <c r="FEJ4" s="228"/>
      <c r="FEK4" s="228"/>
      <c r="FEL4" s="228"/>
      <c r="FEM4" s="228"/>
      <c r="FEN4" s="228"/>
      <c r="FEO4" s="228"/>
      <c r="FEP4" s="228"/>
      <c r="FEQ4" s="228"/>
      <c r="FER4" s="228"/>
      <c r="FES4" s="228"/>
      <c r="FET4" s="228"/>
      <c r="FEU4" s="228"/>
      <c r="FEV4" s="228"/>
      <c r="FEW4" s="228"/>
      <c r="FEX4" s="228"/>
      <c r="FEY4" s="228"/>
      <c r="FEZ4" s="228"/>
      <c r="FFA4" s="228"/>
      <c r="FFB4" s="228"/>
      <c r="FFC4" s="228"/>
      <c r="FFD4" s="228"/>
      <c r="FFE4" s="228"/>
      <c r="FFF4" s="228"/>
      <c r="FFG4" s="228"/>
      <c r="FFH4" s="228"/>
      <c r="FFI4" s="228"/>
      <c r="FFJ4" s="228"/>
      <c r="FFK4" s="228"/>
      <c r="FFL4" s="228"/>
      <c r="FFM4" s="228"/>
      <c r="FFN4" s="228"/>
      <c r="FFO4" s="228"/>
      <c r="FFP4" s="228"/>
      <c r="FFQ4" s="228"/>
      <c r="FFR4" s="228"/>
      <c r="FFS4" s="228"/>
      <c r="FFT4" s="228"/>
      <c r="FFU4" s="228"/>
      <c r="FFV4" s="228"/>
      <c r="FFW4" s="228"/>
      <c r="FFX4" s="228"/>
      <c r="FFY4" s="228"/>
      <c r="FFZ4" s="228"/>
      <c r="FGA4" s="228"/>
      <c r="FGB4" s="228"/>
      <c r="FGC4" s="228"/>
      <c r="FGD4" s="228"/>
      <c r="FGE4" s="228"/>
      <c r="FGF4" s="228"/>
      <c r="FGG4" s="228"/>
      <c r="FGH4" s="228"/>
      <c r="FGI4" s="228"/>
      <c r="FGJ4" s="228"/>
      <c r="FGK4" s="228"/>
      <c r="FGL4" s="228"/>
      <c r="FGM4" s="228"/>
      <c r="FGN4" s="228"/>
      <c r="FGO4" s="228"/>
      <c r="FGP4" s="228"/>
      <c r="FGQ4" s="228"/>
      <c r="FGR4" s="228"/>
      <c r="FGS4" s="228"/>
      <c r="FGT4" s="228"/>
      <c r="FGU4" s="228"/>
      <c r="FGV4" s="228"/>
      <c r="FGW4" s="228"/>
      <c r="FGX4" s="228"/>
      <c r="FGY4" s="228"/>
      <c r="FGZ4" s="228"/>
      <c r="FHA4" s="228"/>
      <c r="FHB4" s="228"/>
      <c r="FHC4" s="228"/>
      <c r="FHD4" s="228"/>
      <c r="FHE4" s="228"/>
      <c r="FHF4" s="228"/>
      <c r="FHG4" s="228"/>
      <c r="FHH4" s="228"/>
      <c r="FHI4" s="228"/>
      <c r="FHJ4" s="228"/>
      <c r="FHK4" s="228"/>
      <c r="FHL4" s="228"/>
      <c r="FHM4" s="228"/>
      <c r="FHN4" s="228"/>
      <c r="FHO4" s="228"/>
      <c r="FHP4" s="228"/>
      <c r="FHQ4" s="228"/>
      <c r="FHR4" s="228"/>
      <c r="FHS4" s="228"/>
      <c r="FHT4" s="228"/>
      <c r="FHU4" s="228"/>
      <c r="FHV4" s="228"/>
      <c r="FHW4" s="228"/>
      <c r="FHX4" s="228"/>
      <c r="FHY4" s="228"/>
      <c r="FHZ4" s="228"/>
      <c r="FIA4" s="228"/>
      <c r="FIB4" s="228"/>
      <c r="FIC4" s="228"/>
      <c r="FID4" s="228"/>
      <c r="FIE4" s="228"/>
      <c r="FIF4" s="228"/>
      <c r="FIG4" s="228"/>
      <c r="FIH4" s="228"/>
      <c r="FII4" s="228"/>
      <c r="FIJ4" s="228"/>
      <c r="FIK4" s="228"/>
      <c r="FIL4" s="228"/>
      <c r="FIM4" s="228"/>
      <c r="FIN4" s="228"/>
      <c r="FIO4" s="228"/>
      <c r="FIP4" s="228"/>
      <c r="FIQ4" s="228"/>
      <c r="FIR4" s="228"/>
      <c r="FIS4" s="228"/>
      <c r="FIT4" s="228"/>
      <c r="FIU4" s="228"/>
      <c r="FIV4" s="228"/>
      <c r="FIW4" s="228"/>
      <c r="FIX4" s="228"/>
      <c r="FIY4" s="228"/>
      <c r="FIZ4" s="228"/>
      <c r="FJA4" s="228"/>
      <c r="FJB4" s="228"/>
      <c r="FJC4" s="228"/>
      <c r="FJD4" s="228"/>
      <c r="FJE4" s="228"/>
      <c r="FJF4" s="228"/>
      <c r="FJG4" s="228"/>
      <c r="FJH4" s="228"/>
      <c r="FJI4" s="228"/>
      <c r="FJJ4" s="228"/>
      <c r="FJK4" s="228"/>
      <c r="FJL4" s="228"/>
      <c r="FJM4" s="228"/>
      <c r="FJN4" s="228"/>
      <c r="FJO4" s="228"/>
      <c r="FJP4" s="228"/>
      <c r="FJQ4" s="228"/>
      <c r="FJR4" s="228"/>
      <c r="FJS4" s="228"/>
      <c r="FJT4" s="228"/>
      <c r="FJU4" s="228"/>
      <c r="FJV4" s="228"/>
      <c r="FJW4" s="228"/>
      <c r="FJX4" s="228"/>
      <c r="FJY4" s="228"/>
      <c r="FJZ4" s="228"/>
      <c r="FKA4" s="228"/>
      <c r="FKB4" s="228"/>
      <c r="FKC4" s="228"/>
      <c r="FKD4" s="228"/>
      <c r="FKE4" s="228"/>
      <c r="FKF4" s="228"/>
      <c r="FKG4" s="228"/>
      <c r="FKH4" s="228"/>
      <c r="FKI4" s="228"/>
      <c r="FKJ4" s="228"/>
      <c r="FKK4" s="228"/>
      <c r="FKL4" s="228"/>
      <c r="FKM4" s="228"/>
      <c r="FKN4" s="228"/>
      <c r="FKO4" s="228"/>
      <c r="FKP4" s="228"/>
      <c r="FKQ4" s="228"/>
      <c r="FKR4" s="228"/>
      <c r="FKS4" s="228"/>
      <c r="FKT4" s="228"/>
      <c r="FKU4" s="228"/>
      <c r="FKV4" s="228"/>
      <c r="FKW4" s="228"/>
      <c r="FKX4" s="228"/>
      <c r="FKY4" s="228"/>
      <c r="FKZ4" s="228"/>
      <c r="FLA4" s="228"/>
      <c r="FLB4" s="228"/>
      <c r="FLC4" s="228"/>
      <c r="FLD4" s="228"/>
      <c r="FLE4" s="228"/>
      <c r="FLF4" s="228"/>
      <c r="FLG4" s="228"/>
      <c r="FLH4" s="228"/>
      <c r="FLI4" s="228"/>
      <c r="FLJ4" s="228"/>
      <c r="FLK4" s="228"/>
      <c r="FLL4" s="228"/>
      <c r="FLM4" s="228"/>
      <c r="FLN4" s="228"/>
      <c r="FLO4" s="228"/>
      <c r="FLP4" s="228"/>
      <c r="FLQ4" s="228"/>
      <c r="FLR4" s="228"/>
      <c r="FLS4" s="228"/>
      <c r="FLT4" s="228"/>
      <c r="FLU4" s="228"/>
      <c r="FLV4" s="228"/>
      <c r="FLW4" s="228"/>
      <c r="FLX4" s="228"/>
      <c r="FLY4" s="228"/>
      <c r="FLZ4" s="228"/>
      <c r="FMA4" s="228"/>
      <c r="FMB4" s="228"/>
      <c r="FMC4" s="228"/>
      <c r="FMD4" s="228"/>
      <c r="FME4" s="228"/>
      <c r="FMF4" s="228"/>
      <c r="FMG4" s="228"/>
      <c r="FMH4" s="228"/>
      <c r="FMI4" s="228"/>
      <c r="FMJ4" s="228"/>
      <c r="FMK4" s="228"/>
      <c r="FML4" s="228"/>
      <c r="FMM4" s="228"/>
      <c r="FMN4" s="228"/>
      <c r="FMO4" s="228"/>
      <c r="FMP4" s="228"/>
      <c r="FMQ4" s="228"/>
      <c r="FMR4" s="228"/>
      <c r="FMS4" s="228"/>
      <c r="FMT4" s="228"/>
      <c r="FMU4" s="228"/>
      <c r="FMV4" s="228"/>
      <c r="FMW4" s="228"/>
      <c r="FMX4" s="228"/>
      <c r="FMY4" s="228"/>
      <c r="FMZ4" s="228"/>
      <c r="FNA4" s="228"/>
      <c r="FNB4" s="228"/>
      <c r="FNC4" s="228"/>
      <c r="FND4" s="228"/>
      <c r="FNE4" s="228"/>
      <c r="FNF4" s="228"/>
      <c r="FNG4" s="228"/>
      <c r="FNH4" s="228"/>
      <c r="FNI4" s="228"/>
      <c r="FNJ4" s="228"/>
      <c r="FNK4" s="228"/>
      <c r="FNL4" s="228"/>
      <c r="FNM4" s="228"/>
      <c r="FNN4" s="228"/>
      <c r="FNO4" s="228"/>
      <c r="FNP4" s="228"/>
      <c r="FNQ4" s="228"/>
      <c r="FNR4" s="228"/>
      <c r="FNS4" s="228"/>
      <c r="FNT4" s="228"/>
      <c r="FNU4" s="228"/>
      <c r="FNV4" s="228"/>
      <c r="FNW4" s="228"/>
      <c r="FNX4" s="228"/>
      <c r="FNY4" s="228"/>
      <c r="FNZ4" s="228"/>
      <c r="FOA4" s="228"/>
      <c r="FOB4" s="228"/>
      <c r="FOC4" s="228"/>
      <c r="FOD4" s="228"/>
      <c r="FOE4" s="228"/>
      <c r="FOF4" s="228"/>
      <c r="FOG4" s="228"/>
      <c r="FOH4" s="228"/>
      <c r="FOI4" s="228"/>
      <c r="FOJ4" s="228"/>
      <c r="FOK4" s="228"/>
      <c r="FOL4" s="228"/>
      <c r="FOM4" s="228"/>
      <c r="FON4" s="228"/>
      <c r="FOO4" s="228"/>
      <c r="FOP4" s="228"/>
      <c r="FOQ4" s="228"/>
      <c r="FOR4" s="228"/>
      <c r="FOS4" s="228"/>
      <c r="FOT4" s="228"/>
      <c r="FOU4" s="228"/>
      <c r="FOV4" s="228"/>
      <c r="FOW4" s="228"/>
      <c r="FOX4" s="228"/>
      <c r="FOY4" s="228"/>
      <c r="FOZ4" s="228"/>
      <c r="FPA4" s="228"/>
      <c r="FPB4" s="228"/>
      <c r="FPC4" s="228"/>
      <c r="FPD4" s="228"/>
      <c r="FPE4" s="228"/>
      <c r="FPF4" s="228"/>
      <c r="FPG4" s="228"/>
      <c r="FPH4" s="228"/>
      <c r="FPI4" s="228"/>
      <c r="FPJ4" s="228"/>
      <c r="FPK4" s="228"/>
      <c r="FPL4" s="228"/>
      <c r="FPM4" s="228"/>
      <c r="FPN4" s="228"/>
      <c r="FPO4" s="228"/>
      <c r="FPP4" s="228"/>
      <c r="FPQ4" s="228"/>
      <c r="FPR4" s="228"/>
      <c r="FPS4" s="228"/>
      <c r="FPT4" s="228"/>
      <c r="FPU4" s="228"/>
      <c r="FPV4" s="228"/>
      <c r="FPW4" s="228"/>
      <c r="FPX4" s="228"/>
      <c r="FPY4" s="228"/>
      <c r="FPZ4" s="228"/>
      <c r="FQA4" s="228"/>
      <c r="FQB4" s="228"/>
      <c r="FQC4" s="228"/>
      <c r="FQD4" s="228"/>
      <c r="FQE4" s="228"/>
      <c r="FQF4" s="228"/>
      <c r="FQG4" s="228"/>
      <c r="FQH4" s="228"/>
      <c r="FQI4" s="228"/>
      <c r="FQJ4" s="228"/>
      <c r="FQK4" s="228"/>
      <c r="FQL4" s="228"/>
      <c r="FQM4" s="228"/>
      <c r="FQN4" s="228"/>
      <c r="FQO4" s="228"/>
      <c r="FQP4" s="228"/>
      <c r="FQQ4" s="228"/>
      <c r="FQR4" s="228"/>
      <c r="FQS4" s="228"/>
      <c r="FQT4" s="228"/>
      <c r="FQU4" s="228"/>
      <c r="FQV4" s="228"/>
      <c r="FQW4" s="228"/>
      <c r="FQX4" s="228"/>
      <c r="FQY4" s="228"/>
      <c r="FQZ4" s="228"/>
      <c r="FRA4" s="228"/>
      <c r="FRB4" s="228"/>
      <c r="FRC4" s="228"/>
      <c r="FRD4" s="228"/>
      <c r="FRE4" s="228"/>
      <c r="FRF4" s="228"/>
      <c r="FRG4" s="228"/>
      <c r="FRH4" s="228"/>
      <c r="FRI4" s="228"/>
      <c r="FRJ4" s="228"/>
      <c r="FRK4" s="228"/>
      <c r="FRL4" s="228"/>
      <c r="FRM4" s="228"/>
      <c r="FRN4" s="228"/>
      <c r="FRO4" s="228"/>
      <c r="FRP4" s="228"/>
      <c r="FRQ4" s="228"/>
      <c r="FRR4" s="228"/>
      <c r="FRS4" s="228"/>
      <c r="FRT4" s="228"/>
      <c r="FRU4" s="228"/>
      <c r="FRV4" s="228"/>
      <c r="FRW4" s="228"/>
      <c r="FRX4" s="228"/>
      <c r="FRY4" s="228"/>
      <c r="FRZ4" s="228"/>
      <c r="FSA4" s="228"/>
      <c r="FSB4" s="228"/>
      <c r="FSC4" s="228"/>
      <c r="FSD4" s="228"/>
      <c r="FSE4" s="228"/>
      <c r="FSF4" s="228"/>
      <c r="FSG4" s="228"/>
      <c r="FSH4" s="228"/>
      <c r="FSI4" s="228"/>
      <c r="FSJ4" s="228"/>
      <c r="FSK4" s="228"/>
      <c r="FSL4" s="228"/>
      <c r="FSM4" s="228"/>
      <c r="FSN4" s="228"/>
      <c r="FSO4" s="228"/>
      <c r="FSP4" s="228"/>
      <c r="FSQ4" s="228"/>
      <c r="FSR4" s="228"/>
      <c r="FSS4" s="228"/>
      <c r="FST4" s="228"/>
      <c r="FSU4" s="228"/>
      <c r="FSV4" s="228"/>
      <c r="FSW4" s="228"/>
      <c r="FSX4" s="228"/>
      <c r="FSY4" s="228"/>
      <c r="FSZ4" s="228"/>
      <c r="FTA4" s="228"/>
      <c r="FTB4" s="228"/>
      <c r="FTC4" s="228"/>
      <c r="FTD4" s="228"/>
      <c r="FTE4" s="228"/>
      <c r="FTF4" s="228"/>
      <c r="FTG4" s="228"/>
      <c r="FTH4" s="228"/>
      <c r="FTI4" s="228"/>
      <c r="FTJ4" s="228"/>
      <c r="FTK4" s="228"/>
      <c r="FTL4" s="228"/>
      <c r="FTM4" s="228"/>
      <c r="FTN4" s="228"/>
      <c r="FTO4" s="228"/>
      <c r="FTP4" s="228"/>
      <c r="FTQ4" s="228"/>
      <c r="FTR4" s="228"/>
      <c r="FTS4" s="228"/>
      <c r="FTT4" s="228"/>
      <c r="FTU4" s="228"/>
      <c r="FTV4" s="228"/>
      <c r="FTW4" s="228"/>
      <c r="FTX4" s="228"/>
      <c r="FTY4" s="228"/>
      <c r="FTZ4" s="228"/>
      <c r="FUA4" s="228"/>
      <c r="FUB4" s="228"/>
      <c r="FUC4" s="228"/>
      <c r="FUD4" s="228"/>
      <c r="FUE4" s="228"/>
      <c r="FUF4" s="228"/>
      <c r="FUG4" s="228"/>
      <c r="FUH4" s="228"/>
      <c r="FUI4" s="228"/>
      <c r="FUJ4" s="228"/>
      <c r="FUK4" s="228"/>
      <c r="FUL4" s="228"/>
      <c r="FUM4" s="228"/>
      <c r="FUN4" s="228"/>
      <c r="FUO4" s="228"/>
      <c r="FUP4" s="228"/>
      <c r="FUQ4" s="228"/>
      <c r="FUR4" s="228"/>
      <c r="FUS4" s="228"/>
      <c r="FUT4" s="228"/>
      <c r="FUU4" s="228"/>
      <c r="FUV4" s="228"/>
      <c r="FUW4" s="228"/>
      <c r="FUX4" s="228"/>
      <c r="FUY4" s="228"/>
      <c r="FUZ4" s="228"/>
      <c r="FVA4" s="228"/>
      <c r="FVB4" s="228"/>
      <c r="FVC4" s="228"/>
      <c r="FVD4" s="228"/>
      <c r="FVE4" s="228"/>
      <c r="FVF4" s="228"/>
      <c r="FVG4" s="228"/>
      <c r="FVH4" s="228"/>
      <c r="FVI4" s="228"/>
      <c r="FVJ4" s="228"/>
      <c r="FVK4" s="228"/>
      <c r="FVL4" s="228"/>
      <c r="FVM4" s="228"/>
      <c r="FVN4" s="228"/>
      <c r="FVO4" s="228"/>
      <c r="FVP4" s="228"/>
      <c r="FVQ4" s="228"/>
      <c r="FVR4" s="228"/>
      <c r="FVS4" s="228"/>
      <c r="FVT4" s="228"/>
      <c r="FVU4" s="228"/>
      <c r="FVV4" s="228"/>
      <c r="FVW4" s="228"/>
      <c r="FVX4" s="228"/>
      <c r="FVY4" s="228"/>
      <c r="FVZ4" s="228"/>
      <c r="FWA4" s="228"/>
      <c r="FWB4" s="228"/>
      <c r="FWC4" s="228"/>
      <c r="FWD4" s="228"/>
      <c r="FWE4" s="228"/>
      <c r="FWF4" s="228"/>
      <c r="FWG4" s="228"/>
      <c r="FWH4" s="228"/>
      <c r="FWI4" s="228"/>
      <c r="FWJ4" s="228"/>
      <c r="FWK4" s="228"/>
      <c r="FWL4" s="228"/>
      <c r="FWM4" s="228"/>
      <c r="FWN4" s="228"/>
      <c r="FWO4" s="228"/>
      <c r="FWP4" s="228"/>
      <c r="FWQ4" s="228"/>
      <c r="FWR4" s="228"/>
      <c r="FWS4" s="228"/>
      <c r="FWT4" s="228"/>
      <c r="FWU4" s="228"/>
      <c r="FWV4" s="228"/>
      <c r="FWW4" s="228"/>
      <c r="FWX4" s="228"/>
      <c r="FWY4" s="228"/>
      <c r="FWZ4" s="228"/>
      <c r="FXA4" s="228"/>
      <c r="FXB4" s="228"/>
      <c r="FXC4" s="228"/>
      <c r="FXD4" s="228"/>
      <c r="FXE4" s="228"/>
      <c r="FXF4" s="228"/>
      <c r="FXG4" s="228"/>
      <c r="FXH4" s="228"/>
      <c r="FXI4" s="228"/>
      <c r="FXJ4" s="228"/>
      <c r="FXK4" s="228"/>
      <c r="FXL4" s="228"/>
      <c r="FXM4" s="228"/>
      <c r="FXN4" s="228"/>
      <c r="FXO4" s="228"/>
      <c r="FXP4" s="228"/>
      <c r="FXQ4" s="228"/>
      <c r="FXR4" s="228"/>
      <c r="FXS4" s="228"/>
      <c r="FXT4" s="228"/>
      <c r="FXU4" s="228"/>
      <c r="FXV4" s="228"/>
      <c r="FXW4" s="228"/>
      <c r="FXX4" s="228"/>
      <c r="FXY4" s="228"/>
      <c r="FXZ4" s="228"/>
      <c r="FYA4" s="228"/>
      <c r="FYB4" s="228"/>
      <c r="FYC4" s="228"/>
      <c r="FYD4" s="228"/>
      <c r="FYE4" s="228"/>
      <c r="FYF4" s="228"/>
      <c r="FYG4" s="228"/>
      <c r="FYH4" s="228"/>
      <c r="FYI4" s="228"/>
      <c r="FYJ4" s="228"/>
      <c r="FYK4" s="228"/>
      <c r="FYL4" s="228"/>
      <c r="FYM4" s="228"/>
      <c r="FYN4" s="228"/>
      <c r="FYO4" s="228"/>
      <c r="FYP4" s="228"/>
      <c r="FYQ4" s="228"/>
      <c r="FYR4" s="228"/>
      <c r="FYS4" s="228"/>
      <c r="FYT4" s="228"/>
      <c r="FYU4" s="228"/>
      <c r="FYV4" s="228"/>
      <c r="FYW4" s="228"/>
      <c r="FYX4" s="228"/>
      <c r="FYY4" s="228"/>
      <c r="FYZ4" s="228"/>
      <c r="FZA4" s="228"/>
      <c r="FZB4" s="228"/>
      <c r="FZC4" s="228"/>
      <c r="FZD4" s="228"/>
      <c r="FZE4" s="228"/>
      <c r="FZF4" s="228"/>
      <c r="FZG4" s="228"/>
      <c r="FZH4" s="228"/>
      <c r="FZI4" s="228"/>
      <c r="FZJ4" s="228"/>
      <c r="FZK4" s="228"/>
      <c r="FZL4" s="228"/>
      <c r="FZM4" s="228"/>
      <c r="FZN4" s="228"/>
      <c r="FZO4" s="228"/>
      <c r="FZP4" s="228"/>
      <c r="FZQ4" s="228"/>
      <c r="FZR4" s="228"/>
      <c r="FZS4" s="228"/>
      <c r="FZT4" s="228"/>
      <c r="FZU4" s="228"/>
      <c r="FZV4" s="228"/>
      <c r="FZW4" s="228"/>
      <c r="FZX4" s="228"/>
      <c r="FZY4" s="228"/>
      <c r="FZZ4" s="228"/>
      <c r="GAA4" s="228"/>
      <c r="GAB4" s="228"/>
      <c r="GAC4" s="228"/>
      <c r="GAD4" s="228"/>
      <c r="GAE4" s="228"/>
      <c r="GAF4" s="228"/>
      <c r="GAG4" s="228"/>
      <c r="GAH4" s="228"/>
      <c r="GAI4" s="228"/>
      <c r="GAJ4" s="228"/>
      <c r="GAK4" s="228"/>
      <c r="GAL4" s="228"/>
      <c r="GAM4" s="228"/>
      <c r="GAN4" s="228"/>
      <c r="GAO4" s="228"/>
      <c r="GAP4" s="228"/>
      <c r="GAQ4" s="228"/>
      <c r="GAR4" s="228"/>
      <c r="GAS4" s="228"/>
      <c r="GAT4" s="228"/>
      <c r="GAU4" s="228"/>
      <c r="GAV4" s="228"/>
      <c r="GAW4" s="228"/>
      <c r="GAX4" s="228"/>
      <c r="GAY4" s="228"/>
      <c r="GAZ4" s="228"/>
      <c r="GBA4" s="228"/>
      <c r="GBB4" s="228"/>
      <c r="GBC4" s="228"/>
      <c r="GBD4" s="228"/>
      <c r="GBE4" s="228"/>
      <c r="GBF4" s="228"/>
      <c r="GBG4" s="228"/>
      <c r="GBH4" s="228"/>
      <c r="GBI4" s="228"/>
      <c r="GBJ4" s="228"/>
      <c r="GBK4" s="228"/>
      <c r="GBL4" s="228"/>
      <c r="GBM4" s="228"/>
      <c r="GBN4" s="228"/>
      <c r="GBO4" s="228"/>
      <c r="GBP4" s="228"/>
      <c r="GBQ4" s="228"/>
      <c r="GBR4" s="228"/>
      <c r="GBS4" s="228"/>
      <c r="GBT4" s="228"/>
      <c r="GBU4" s="228"/>
      <c r="GBV4" s="228"/>
      <c r="GBW4" s="228"/>
      <c r="GBX4" s="228"/>
      <c r="GBY4" s="228"/>
      <c r="GBZ4" s="228"/>
      <c r="GCA4" s="228"/>
      <c r="GCB4" s="228"/>
      <c r="GCC4" s="228"/>
      <c r="GCD4" s="228"/>
      <c r="GCE4" s="228"/>
      <c r="GCF4" s="228"/>
      <c r="GCG4" s="228"/>
      <c r="GCH4" s="228"/>
      <c r="GCI4" s="228"/>
      <c r="GCJ4" s="228"/>
      <c r="GCK4" s="228"/>
      <c r="GCL4" s="228"/>
      <c r="GCM4" s="228"/>
      <c r="GCN4" s="228"/>
      <c r="GCO4" s="228"/>
      <c r="GCP4" s="228"/>
      <c r="GCQ4" s="228"/>
      <c r="GCR4" s="228"/>
      <c r="GCS4" s="228"/>
      <c r="GCT4" s="228"/>
      <c r="GCU4" s="228"/>
      <c r="GCV4" s="228"/>
      <c r="GCW4" s="228"/>
      <c r="GCX4" s="228"/>
      <c r="GCY4" s="228"/>
      <c r="GCZ4" s="228"/>
      <c r="GDA4" s="228"/>
      <c r="GDB4" s="228"/>
      <c r="GDC4" s="228"/>
      <c r="GDD4" s="228"/>
      <c r="GDE4" s="228"/>
      <c r="GDF4" s="228"/>
      <c r="GDG4" s="228"/>
      <c r="GDH4" s="228"/>
      <c r="GDI4" s="228"/>
      <c r="GDJ4" s="228"/>
      <c r="GDK4" s="228"/>
      <c r="GDL4" s="228"/>
      <c r="GDM4" s="228"/>
      <c r="GDN4" s="228"/>
      <c r="GDO4" s="228"/>
      <c r="GDP4" s="228"/>
      <c r="GDQ4" s="228"/>
      <c r="GDR4" s="228"/>
      <c r="GDS4" s="228"/>
      <c r="GDT4" s="228"/>
      <c r="GDU4" s="228"/>
      <c r="GDV4" s="228"/>
      <c r="GDW4" s="228"/>
      <c r="GDX4" s="228"/>
      <c r="GDY4" s="228"/>
      <c r="GDZ4" s="228"/>
      <c r="GEA4" s="228"/>
      <c r="GEB4" s="228"/>
      <c r="GEC4" s="228"/>
      <c r="GED4" s="228"/>
      <c r="GEE4" s="228"/>
      <c r="GEF4" s="228"/>
      <c r="GEG4" s="228"/>
      <c r="GEH4" s="228"/>
      <c r="GEI4" s="228"/>
      <c r="GEJ4" s="228"/>
      <c r="GEK4" s="228"/>
      <c r="GEL4" s="228"/>
      <c r="GEM4" s="228"/>
      <c r="GEN4" s="228"/>
      <c r="GEO4" s="228"/>
      <c r="GEP4" s="228"/>
      <c r="GEQ4" s="228"/>
      <c r="GER4" s="228"/>
      <c r="GES4" s="228"/>
      <c r="GET4" s="228"/>
      <c r="GEU4" s="228"/>
      <c r="GEV4" s="228"/>
      <c r="GEW4" s="228"/>
      <c r="GEX4" s="228"/>
      <c r="GEY4" s="228"/>
      <c r="GEZ4" s="228"/>
      <c r="GFA4" s="228"/>
      <c r="GFB4" s="228"/>
      <c r="GFC4" s="228"/>
      <c r="GFD4" s="228"/>
      <c r="GFE4" s="228"/>
      <c r="GFF4" s="228"/>
      <c r="GFG4" s="228"/>
      <c r="GFH4" s="228"/>
      <c r="GFI4" s="228"/>
      <c r="GFJ4" s="228"/>
      <c r="GFK4" s="228"/>
      <c r="GFL4" s="228"/>
      <c r="GFM4" s="228"/>
      <c r="GFN4" s="228"/>
      <c r="GFO4" s="228"/>
      <c r="GFP4" s="228"/>
      <c r="GFQ4" s="228"/>
      <c r="GFR4" s="228"/>
      <c r="GFS4" s="228"/>
      <c r="GFT4" s="228"/>
      <c r="GFU4" s="228"/>
      <c r="GFV4" s="228"/>
      <c r="GFW4" s="228"/>
      <c r="GFX4" s="228"/>
      <c r="GFY4" s="228"/>
      <c r="GFZ4" s="228"/>
      <c r="GGA4" s="228"/>
      <c r="GGB4" s="228"/>
      <c r="GGC4" s="228"/>
      <c r="GGD4" s="228"/>
      <c r="GGE4" s="228"/>
      <c r="GGF4" s="228"/>
      <c r="GGG4" s="228"/>
      <c r="GGH4" s="228"/>
      <c r="GGI4" s="228"/>
      <c r="GGJ4" s="228"/>
      <c r="GGK4" s="228"/>
      <c r="GGL4" s="228"/>
      <c r="GGM4" s="228"/>
      <c r="GGN4" s="228"/>
      <c r="GGO4" s="228"/>
      <c r="GGP4" s="228"/>
      <c r="GGQ4" s="228"/>
      <c r="GGR4" s="228"/>
      <c r="GGS4" s="228"/>
      <c r="GGT4" s="228"/>
      <c r="GGU4" s="228"/>
      <c r="GGV4" s="228"/>
      <c r="GGW4" s="228"/>
      <c r="GGX4" s="228"/>
      <c r="GGY4" s="228"/>
      <c r="GGZ4" s="228"/>
      <c r="GHA4" s="228"/>
      <c r="GHB4" s="228"/>
      <c r="GHC4" s="228"/>
      <c r="GHD4" s="228"/>
      <c r="GHE4" s="228"/>
      <c r="GHF4" s="228"/>
      <c r="GHG4" s="228"/>
      <c r="GHH4" s="228"/>
      <c r="GHI4" s="228"/>
      <c r="GHJ4" s="228"/>
      <c r="GHK4" s="228"/>
      <c r="GHL4" s="228"/>
      <c r="GHM4" s="228"/>
      <c r="GHN4" s="228"/>
      <c r="GHO4" s="228"/>
      <c r="GHP4" s="228"/>
      <c r="GHQ4" s="228"/>
      <c r="GHR4" s="228"/>
      <c r="GHS4" s="228"/>
      <c r="GHT4" s="228"/>
      <c r="GHU4" s="228"/>
      <c r="GHV4" s="228"/>
      <c r="GHW4" s="228"/>
      <c r="GHX4" s="228"/>
      <c r="GHY4" s="228"/>
      <c r="GHZ4" s="228"/>
      <c r="GIA4" s="228"/>
      <c r="GIB4" s="228"/>
      <c r="GIC4" s="228"/>
      <c r="GID4" s="228"/>
      <c r="GIE4" s="228"/>
      <c r="GIF4" s="228"/>
      <c r="GIG4" s="228"/>
      <c r="GIH4" s="228"/>
      <c r="GII4" s="228"/>
      <c r="GIJ4" s="228"/>
      <c r="GIK4" s="228"/>
      <c r="GIL4" s="228"/>
      <c r="GIM4" s="228"/>
      <c r="GIN4" s="228"/>
      <c r="GIO4" s="228"/>
      <c r="GIP4" s="228"/>
      <c r="GIQ4" s="228"/>
      <c r="GIR4" s="228"/>
      <c r="GIS4" s="228"/>
      <c r="GIT4" s="228"/>
      <c r="GIU4" s="228"/>
      <c r="GIV4" s="228"/>
      <c r="GIW4" s="228"/>
      <c r="GIX4" s="228"/>
      <c r="GIY4" s="228"/>
      <c r="GIZ4" s="228"/>
      <c r="GJA4" s="228"/>
      <c r="GJB4" s="228"/>
      <c r="GJC4" s="228"/>
      <c r="GJD4" s="228"/>
      <c r="GJE4" s="228"/>
      <c r="GJF4" s="228"/>
      <c r="GJG4" s="228"/>
      <c r="GJH4" s="228"/>
      <c r="GJI4" s="228"/>
      <c r="GJJ4" s="228"/>
      <c r="GJK4" s="228"/>
      <c r="GJL4" s="228"/>
      <c r="GJM4" s="228"/>
      <c r="GJN4" s="228"/>
      <c r="GJO4" s="228"/>
      <c r="GJP4" s="228"/>
      <c r="GJQ4" s="228"/>
      <c r="GJR4" s="228"/>
      <c r="GJS4" s="228"/>
      <c r="GJT4" s="228"/>
      <c r="GJU4" s="228"/>
      <c r="GJV4" s="228"/>
      <c r="GJW4" s="228"/>
      <c r="GJX4" s="228"/>
      <c r="GJY4" s="228"/>
      <c r="GJZ4" s="228"/>
      <c r="GKA4" s="228"/>
      <c r="GKB4" s="228"/>
      <c r="GKC4" s="228"/>
      <c r="GKD4" s="228"/>
      <c r="GKE4" s="228"/>
      <c r="GKF4" s="228"/>
      <c r="GKG4" s="228"/>
      <c r="GKH4" s="228"/>
      <c r="GKI4" s="228"/>
      <c r="GKJ4" s="228"/>
      <c r="GKK4" s="228"/>
      <c r="GKL4" s="228"/>
      <c r="GKM4" s="228"/>
      <c r="GKN4" s="228"/>
      <c r="GKO4" s="228"/>
      <c r="GKP4" s="228"/>
      <c r="GKQ4" s="228"/>
      <c r="GKR4" s="228"/>
      <c r="GKS4" s="228"/>
      <c r="GKT4" s="228"/>
      <c r="GKU4" s="228"/>
      <c r="GKV4" s="228"/>
      <c r="GKW4" s="228"/>
      <c r="GKX4" s="228"/>
      <c r="GKY4" s="228"/>
      <c r="GKZ4" s="228"/>
      <c r="GLA4" s="228"/>
      <c r="GLB4" s="228"/>
      <c r="GLC4" s="228"/>
      <c r="GLD4" s="228"/>
      <c r="GLE4" s="228"/>
      <c r="GLF4" s="228"/>
      <c r="GLG4" s="228"/>
      <c r="GLH4" s="228"/>
      <c r="GLI4" s="228"/>
      <c r="GLJ4" s="228"/>
      <c r="GLK4" s="228"/>
      <c r="GLL4" s="228"/>
      <c r="GLM4" s="228"/>
      <c r="GLN4" s="228"/>
      <c r="GLO4" s="228"/>
      <c r="GLP4" s="228"/>
      <c r="GLQ4" s="228"/>
      <c r="GLR4" s="228"/>
      <c r="GLS4" s="228"/>
      <c r="GLT4" s="228"/>
      <c r="GLU4" s="228"/>
      <c r="GLV4" s="228"/>
      <c r="GLW4" s="228"/>
      <c r="GLX4" s="228"/>
      <c r="GLY4" s="228"/>
      <c r="GLZ4" s="228"/>
      <c r="GMA4" s="228"/>
      <c r="GMB4" s="228"/>
      <c r="GMC4" s="228"/>
      <c r="GMD4" s="228"/>
      <c r="GME4" s="228"/>
      <c r="GMF4" s="228"/>
      <c r="GMG4" s="228"/>
      <c r="GMH4" s="228"/>
      <c r="GMI4" s="228"/>
      <c r="GMJ4" s="228"/>
      <c r="GMK4" s="228"/>
      <c r="GML4" s="228"/>
      <c r="GMM4" s="228"/>
      <c r="GMN4" s="228"/>
      <c r="GMO4" s="228"/>
      <c r="GMP4" s="228"/>
      <c r="GMQ4" s="228"/>
      <c r="GMR4" s="228"/>
      <c r="GMS4" s="228"/>
      <c r="GMT4" s="228"/>
      <c r="GMU4" s="228"/>
      <c r="GMV4" s="228"/>
      <c r="GMW4" s="228"/>
      <c r="GMX4" s="228"/>
      <c r="GMY4" s="228"/>
      <c r="GMZ4" s="228"/>
      <c r="GNA4" s="228"/>
      <c r="GNB4" s="228"/>
      <c r="GNC4" s="228"/>
      <c r="GND4" s="228"/>
      <c r="GNE4" s="228"/>
      <c r="GNF4" s="228"/>
      <c r="GNG4" s="228"/>
      <c r="GNH4" s="228"/>
      <c r="GNI4" s="228"/>
      <c r="GNJ4" s="228"/>
      <c r="GNK4" s="228"/>
      <c r="GNL4" s="228"/>
      <c r="GNM4" s="228"/>
      <c r="GNN4" s="228"/>
      <c r="GNO4" s="228"/>
      <c r="GNP4" s="228"/>
      <c r="GNQ4" s="228"/>
      <c r="GNR4" s="228"/>
      <c r="GNS4" s="228"/>
      <c r="GNT4" s="228"/>
      <c r="GNU4" s="228"/>
      <c r="GNV4" s="228"/>
      <c r="GNW4" s="228"/>
      <c r="GNX4" s="228"/>
      <c r="GNY4" s="228"/>
      <c r="GNZ4" s="228"/>
      <c r="GOA4" s="228"/>
      <c r="GOB4" s="228"/>
      <c r="GOC4" s="228"/>
      <c r="GOD4" s="228"/>
      <c r="GOE4" s="228"/>
      <c r="GOF4" s="228"/>
      <c r="GOG4" s="228"/>
      <c r="GOH4" s="228"/>
      <c r="GOI4" s="228"/>
      <c r="GOJ4" s="228"/>
      <c r="GOK4" s="228"/>
      <c r="GOL4" s="228"/>
      <c r="GOM4" s="228"/>
      <c r="GON4" s="228"/>
      <c r="GOO4" s="228"/>
      <c r="GOP4" s="228"/>
      <c r="GOQ4" s="228"/>
      <c r="GOR4" s="228"/>
      <c r="GOS4" s="228"/>
      <c r="GOT4" s="228"/>
      <c r="GOU4" s="228"/>
      <c r="GOV4" s="228"/>
      <c r="GOW4" s="228"/>
      <c r="GOX4" s="228"/>
      <c r="GOY4" s="228"/>
      <c r="GOZ4" s="228"/>
      <c r="GPA4" s="228"/>
      <c r="GPB4" s="228"/>
      <c r="GPC4" s="228"/>
      <c r="GPD4" s="228"/>
      <c r="GPE4" s="228"/>
      <c r="GPF4" s="228"/>
      <c r="GPG4" s="228"/>
      <c r="GPH4" s="228"/>
      <c r="GPI4" s="228"/>
      <c r="GPJ4" s="228"/>
      <c r="GPK4" s="228"/>
      <c r="GPL4" s="228"/>
      <c r="GPM4" s="228"/>
      <c r="GPN4" s="228"/>
      <c r="GPO4" s="228"/>
      <c r="GPP4" s="228"/>
      <c r="GPQ4" s="228"/>
      <c r="GPR4" s="228"/>
      <c r="GPS4" s="228"/>
      <c r="GPT4" s="228"/>
      <c r="GPU4" s="228"/>
      <c r="GPV4" s="228"/>
      <c r="GPW4" s="228"/>
      <c r="GPX4" s="228"/>
      <c r="GPY4" s="228"/>
      <c r="GPZ4" s="228"/>
      <c r="GQA4" s="228"/>
      <c r="GQB4" s="228"/>
      <c r="GQC4" s="228"/>
      <c r="GQD4" s="228"/>
      <c r="GQE4" s="228"/>
      <c r="GQF4" s="228"/>
      <c r="GQG4" s="228"/>
      <c r="GQH4" s="228"/>
      <c r="GQI4" s="228"/>
      <c r="GQJ4" s="228"/>
      <c r="GQK4" s="228"/>
      <c r="GQL4" s="228"/>
      <c r="GQM4" s="228"/>
      <c r="GQN4" s="228"/>
      <c r="GQO4" s="228"/>
      <c r="GQP4" s="228"/>
      <c r="GQQ4" s="228"/>
      <c r="GQR4" s="228"/>
      <c r="GQS4" s="228"/>
      <c r="GQT4" s="228"/>
      <c r="GQU4" s="228"/>
      <c r="GQV4" s="228"/>
      <c r="GQW4" s="228"/>
      <c r="GQX4" s="228"/>
      <c r="GQY4" s="228"/>
      <c r="GQZ4" s="228"/>
      <c r="GRA4" s="228"/>
      <c r="GRB4" s="228"/>
      <c r="GRC4" s="228"/>
      <c r="GRD4" s="228"/>
      <c r="GRE4" s="228"/>
      <c r="GRF4" s="228"/>
      <c r="GRG4" s="228"/>
      <c r="GRH4" s="228"/>
      <c r="GRI4" s="228"/>
      <c r="GRJ4" s="228"/>
      <c r="GRK4" s="228"/>
      <c r="GRL4" s="228"/>
      <c r="GRM4" s="228"/>
      <c r="GRN4" s="228"/>
      <c r="GRO4" s="228"/>
      <c r="GRP4" s="228"/>
      <c r="GRQ4" s="228"/>
      <c r="GRR4" s="228"/>
      <c r="GRS4" s="228"/>
      <c r="GRT4" s="228"/>
      <c r="GRU4" s="228"/>
      <c r="GRV4" s="228"/>
      <c r="GRW4" s="228"/>
      <c r="GRX4" s="228"/>
      <c r="GRY4" s="228"/>
      <c r="GRZ4" s="228"/>
      <c r="GSA4" s="228"/>
      <c r="GSB4" s="228"/>
      <c r="GSC4" s="228"/>
      <c r="GSD4" s="228"/>
      <c r="GSE4" s="228"/>
      <c r="GSF4" s="228"/>
      <c r="GSG4" s="228"/>
      <c r="GSH4" s="228"/>
      <c r="GSI4" s="228"/>
      <c r="GSJ4" s="228"/>
      <c r="GSK4" s="228"/>
      <c r="GSL4" s="228"/>
      <c r="GSM4" s="228"/>
      <c r="GSN4" s="228"/>
      <c r="GSO4" s="228"/>
      <c r="GSP4" s="228"/>
      <c r="GSQ4" s="228"/>
      <c r="GSR4" s="228"/>
      <c r="GSS4" s="228"/>
      <c r="GST4" s="228"/>
      <c r="GSU4" s="228"/>
      <c r="GSV4" s="228"/>
      <c r="GSW4" s="228"/>
      <c r="GSX4" s="228"/>
      <c r="GSY4" s="228"/>
      <c r="GSZ4" s="228"/>
      <c r="GTA4" s="228"/>
      <c r="GTB4" s="228"/>
      <c r="GTC4" s="228"/>
      <c r="GTD4" s="228"/>
      <c r="GTE4" s="228"/>
      <c r="GTF4" s="228"/>
      <c r="GTG4" s="228"/>
      <c r="GTH4" s="228"/>
      <c r="GTI4" s="228"/>
      <c r="GTJ4" s="228"/>
      <c r="GTK4" s="228"/>
      <c r="GTL4" s="228"/>
      <c r="GTM4" s="228"/>
      <c r="GTN4" s="228"/>
      <c r="GTO4" s="228"/>
      <c r="GTP4" s="228"/>
      <c r="GTQ4" s="228"/>
      <c r="GTR4" s="228"/>
      <c r="GTS4" s="228"/>
      <c r="GTT4" s="228"/>
      <c r="GTU4" s="228"/>
      <c r="GTV4" s="228"/>
      <c r="GTW4" s="228"/>
      <c r="GTX4" s="228"/>
      <c r="GTY4" s="228"/>
      <c r="GTZ4" s="228"/>
      <c r="GUA4" s="228"/>
      <c r="GUB4" s="228"/>
      <c r="GUC4" s="228"/>
      <c r="GUD4" s="228"/>
      <c r="GUE4" s="228"/>
      <c r="GUF4" s="228"/>
      <c r="GUG4" s="228"/>
      <c r="GUH4" s="228"/>
      <c r="GUI4" s="228"/>
      <c r="GUJ4" s="228"/>
      <c r="GUK4" s="228"/>
      <c r="GUL4" s="228"/>
      <c r="GUM4" s="228"/>
      <c r="GUN4" s="228"/>
      <c r="GUO4" s="228"/>
      <c r="GUP4" s="228"/>
      <c r="GUQ4" s="228"/>
      <c r="GUR4" s="228"/>
      <c r="GUS4" s="228"/>
      <c r="GUT4" s="228"/>
      <c r="GUU4" s="228"/>
      <c r="GUV4" s="228"/>
      <c r="GUW4" s="228"/>
      <c r="GUX4" s="228"/>
      <c r="GUY4" s="228"/>
      <c r="GUZ4" s="228"/>
      <c r="GVA4" s="228"/>
      <c r="GVB4" s="228"/>
      <c r="GVC4" s="228"/>
      <c r="GVD4" s="228"/>
      <c r="GVE4" s="228"/>
      <c r="GVF4" s="228"/>
      <c r="GVG4" s="228"/>
      <c r="GVH4" s="228"/>
      <c r="GVI4" s="228"/>
      <c r="GVJ4" s="228"/>
      <c r="GVK4" s="228"/>
      <c r="GVL4" s="228"/>
      <c r="GVM4" s="228"/>
      <c r="GVN4" s="228"/>
      <c r="GVO4" s="228"/>
      <c r="GVP4" s="228"/>
      <c r="GVQ4" s="228"/>
      <c r="GVR4" s="228"/>
      <c r="GVS4" s="228"/>
      <c r="GVT4" s="228"/>
      <c r="GVU4" s="228"/>
      <c r="GVV4" s="228"/>
      <c r="GVW4" s="228"/>
      <c r="GVX4" s="228"/>
      <c r="GVY4" s="228"/>
      <c r="GVZ4" s="228"/>
      <c r="GWA4" s="228"/>
      <c r="GWB4" s="228"/>
      <c r="GWC4" s="228"/>
      <c r="GWD4" s="228"/>
      <c r="GWE4" s="228"/>
      <c r="GWF4" s="228"/>
      <c r="GWG4" s="228"/>
      <c r="GWH4" s="228"/>
      <c r="GWI4" s="228"/>
      <c r="GWJ4" s="228"/>
      <c r="GWK4" s="228"/>
      <c r="GWL4" s="228"/>
      <c r="GWM4" s="228"/>
      <c r="GWN4" s="228"/>
      <c r="GWO4" s="228"/>
      <c r="GWP4" s="228"/>
      <c r="GWQ4" s="228"/>
      <c r="GWR4" s="228"/>
      <c r="GWS4" s="228"/>
      <c r="GWT4" s="228"/>
      <c r="GWU4" s="228"/>
      <c r="GWV4" s="228"/>
      <c r="GWW4" s="228"/>
      <c r="GWX4" s="228"/>
      <c r="GWY4" s="228"/>
      <c r="GWZ4" s="228"/>
      <c r="GXA4" s="228"/>
      <c r="GXB4" s="228"/>
      <c r="GXC4" s="228"/>
      <c r="GXD4" s="228"/>
      <c r="GXE4" s="228"/>
      <c r="GXF4" s="228"/>
      <c r="GXG4" s="228"/>
      <c r="GXH4" s="228"/>
      <c r="GXI4" s="228"/>
      <c r="GXJ4" s="228"/>
      <c r="GXK4" s="228"/>
      <c r="GXL4" s="228"/>
      <c r="GXM4" s="228"/>
      <c r="GXN4" s="228"/>
      <c r="GXO4" s="228"/>
      <c r="GXP4" s="228"/>
      <c r="GXQ4" s="228"/>
      <c r="GXR4" s="228"/>
      <c r="GXS4" s="228"/>
      <c r="GXT4" s="228"/>
      <c r="GXU4" s="228"/>
      <c r="GXV4" s="228"/>
      <c r="GXW4" s="228"/>
      <c r="GXX4" s="228"/>
      <c r="GXY4" s="228"/>
      <c r="GXZ4" s="228"/>
      <c r="GYA4" s="228"/>
      <c r="GYB4" s="228"/>
      <c r="GYC4" s="228"/>
      <c r="GYD4" s="228"/>
      <c r="GYE4" s="228"/>
      <c r="GYF4" s="228"/>
      <c r="GYG4" s="228"/>
      <c r="GYH4" s="228"/>
      <c r="GYI4" s="228"/>
      <c r="GYJ4" s="228"/>
      <c r="GYK4" s="228"/>
      <c r="GYL4" s="228"/>
      <c r="GYM4" s="228"/>
      <c r="GYN4" s="228"/>
      <c r="GYO4" s="228"/>
      <c r="GYP4" s="228"/>
      <c r="GYQ4" s="228"/>
      <c r="GYR4" s="228"/>
      <c r="GYS4" s="228"/>
      <c r="GYT4" s="228"/>
      <c r="GYU4" s="228"/>
      <c r="GYV4" s="228"/>
      <c r="GYW4" s="228"/>
      <c r="GYX4" s="228"/>
      <c r="GYY4" s="228"/>
      <c r="GYZ4" s="228"/>
      <c r="GZA4" s="228"/>
      <c r="GZB4" s="228"/>
      <c r="GZC4" s="228"/>
      <c r="GZD4" s="228"/>
      <c r="GZE4" s="228"/>
      <c r="GZF4" s="228"/>
      <c r="GZG4" s="228"/>
      <c r="GZH4" s="228"/>
      <c r="GZI4" s="228"/>
      <c r="GZJ4" s="228"/>
      <c r="GZK4" s="228"/>
      <c r="GZL4" s="228"/>
      <c r="GZM4" s="228"/>
      <c r="GZN4" s="228"/>
      <c r="GZO4" s="228"/>
      <c r="GZP4" s="228"/>
      <c r="GZQ4" s="228"/>
      <c r="GZR4" s="228"/>
      <c r="GZS4" s="228"/>
      <c r="GZT4" s="228"/>
      <c r="GZU4" s="228"/>
      <c r="GZV4" s="228"/>
      <c r="GZW4" s="228"/>
      <c r="GZX4" s="228"/>
      <c r="GZY4" s="228"/>
      <c r="GZZ4" s="228"/>
      <c r="HAA4" s="228"/>
      <c r="HAB4" s="228"/>
      <c r="HAC4" s="228"/>
      <c r="HAD4" s="228"/>
      <c r="HAE4" s="228"/>
      <c r="HAF4" s="228"/>
      <c r="HAG4" s="228"/>
      <c r="HAH4" s="228"/>
      <c r="HAI4" s="228"/>
      <c r="HAJ4" s="228"/>
      <c r="HAK4" s="228"/>
      <c r="HAL4" s="228"/>
      <c r="HAM4" s="228"/>
      <c r="HAN4" s="228"/>
      <c r="HAO4" s="228"/>
      <c r="HAP4" s="228"/>
      <c r="HAQ4" s="228"/>
      <c r="HAR4" s="228"/>
      <c r="HAS4" s="228"/>
      <c r="HAT4" s="228"/>
      <c r="HAU4" s="228"/>
      <c r="HAV4" s="228"/>
      <c r="HAW4" s="228"/>
      <c r="HAX4" s="228"/>
      <c r="HAY4" s="228"/>
      <c r="HAZ4" s="228"/>
      <c r="HBA4" s="228"/>
      <c r="HBB4" s="228"/>
      <c r="HBC4" s="228"/>
      <c r="HBD4" s="228"/>
      <c r="HBE4" s="228"/>
      <c r="HBF4" s="228"/>
      <c r="HBG4" s="228"/>
      <c r="HBH4" s="228"/>
      <c r="HBI4" s="228"/>
      <c r="HBJ4" s="228"/>
      <c r="HBK4" s="228"/>
      <c r="HBL4" s="228"/>
      <c r="HBM4" s="228"/>
      <c r="HBN4" s="228"/>
      <c r="HBO4" s="228"/>
      <c r="HBP4" s="228"/>
      <c r="HBQ4" s="228"/>
      <c r="HBR4" s="228"/>
      <c r="HBS4" s="228"/>
      <c r="HBT4" s="228"/>
      <c r="HBU4" s="228"/>
      <c r="HBV4" s="228"/>
      <c r="HBW4" s="228"/>
      <c r="HBX4" s="228"/>
      <c r="HBY4" s="228"/>
      <c r="HBZ4" s="228"/>
      <c r="HCA4" s="228"/>
      <c r="HCB4" s="228"/>
      <c r="HCC4" s="228"/>
      <c r="HCD4" s="228"/>
      <c r="HCE4" s="228"/>
      <c r="HCF4" s="228"/>
      <c r="HCG4" s="228"/>
      <c r="HCH4" s="228"/>
      <c r="HCI4" s="228"/>
      <c r="HCJ4" s="228"/>
      <c r="HCK4" s="228"/>
      <c r="HCL4" s="228"/>
      <c r="HCM4" s="228"/>
      <c r="HCN4" s="228"/>
      <c r="HCO4" s="228"/>
      <c r="HCP4" s="228"/>
      <c r="HCQ4" s="228"/>
      <c r="HCR4" s="228"/>
      <c r="HCS4" s="228"/>
      <c r="HCT4" s="228"/>
      <c r="HCU4" s="228"/>
      <c r="HCV4" s="228"/>
      <c r="HCW4" s="228"/>
      <c r="HCX4" s="228"/>
      <c r="HCY4" s="228"/>
      <c r="HCZ4" s="228"/>
      <c r="HDA4" s="228"/>
      <c r="HDB4" s="228"/>
      <c r="HDC4" s="228"/>
      <c r="HDD4" s="228"/>
      <c r="HDE4" s="228"/>
      <c r="HDF4" s="228"/>
      <c r="HDG4" s="228"/>
      <c r="HDH4" s="228"/>
      <c r="HDI4" s="228"/>
      <c r="HDJ4" s="228"/>
      <c r="HDK4" s="228"/>
      <c r="HDL4" s="228"/>
      <c r="HDM4" s="228"/>
      <c r="HDN4" s="228"/>
      <c r="HDO4" s="228"/>
      <c r="HDP4" s="228"/>
      <c r="HDQ4" s="228"/>
      <c r="HDR4" s="228"/>
      <c r="HDS4" s="228"/>
      <c r="HDT4" s="228"/>
      <c r="HDU4" s="228"/>
      <c r="HDV4" s="228"/>
      <c r="HDW4" s="228"/>
      <c r="HDX4" s="228"/>
      <c r="HDY4" s="228"/>
      <c r="HDZ4" s="228"/>
      <c r="HEA4" s="228"/>
      <c r="HEB4" s="228"/>
      <c r="HEC4" s="228"/>
      <c r="HED4" s="228"/>
      <c r="HEE4" s="228"/>
      <c r="HEF4" s="228"/>
      <c r="HEG4" s="228"/>
      <c r="HEH4" s="228"/>
      <c r="HEI4" s="228"/>
      <c r="HEJ4" s="228"/>
      <c r="HEK4" s="228"/>
      <c r="HEL4" s="228"/>
      <c r="HEM4" s="228"/>
      <c r="HEN4" s="228"/>
      <c r="HEO4" s="228"/>
      <c r="HEP4" s="228"/>
      <c r="HEQ4" s="228"/>
      <c r="HER4" s="228"/>
      <c r="HES4" s="228"/>
      <c r="HET4" s="228"/>
      <c r="HEU4" s="228"/>
      <c r="HEV4" s="228"/>
      <c r="HEW4" s="228"/>
      <c r="HEX4" s="228"/>
      <c r="HEY4" s="228"/>
      <c r="HEZ4" s="228"/>
      <c r="HFA4" s="228"/>
      <c r="HFB4" s="228"/>
      <c r="HFC4" s="228"/>
      <c r="HFD4" s="228"/>
      <c r="HFE4" s="228"/>
      <c r="HFF4" s="228"/>
      <c r="HFG4" s="228"/>
      <c r="HFH4" s="228"/>
      <c r="HFI4" s="228"/>
      <c r="HFJ4" s="228"/>
      <c r="HFK4" s="228"/>
      <c r="HFL4" s="228"/>
      <c r="HFM4" s="228"/>
      <c r="HFN4" s="228"/>
      <c r="HFO4" s="228"/>
      <c r="HFP4" s="228"/>
      <c r="HFQ4" s="228"/>
      <c r="HFR4" s="228"/>
      <c r="HFS4" s="228"/>
      <c r="HFT4" s="228"/>
      <c r="HFU4" s="228"/>
      <c r="HFV4" s="228"/>
      <c r="HFW4" s="228"/>
      <c r="HFX4" s="228"/>
      <c r="HFY4" s="228"/>
      <c r="HFZ4" s="228"/>
      <c r="HGA4" s="228"/>
      <c r="HGB4" s="228"/>
      <c r="HGC4" s="228"/>
      <c r="HGD4" s="228"/>
      <c r="HGE4" s="228"/>
      <c r="HGF4" s="228"/>
      <c r="HGG4" s="228"/>
      <c r="HGH4" s="228"/>
      <c r="HGI4" s="228"/>
      <c r="HGJ4" s="228"/>
      <c r="HGK4" s="228"/>
      <c r="HGL4" s="228"/>
      <c r="HGM4" s="228"/>
      <c r="HGN4" s="228"/>
      <c r="HGO4" s="228"/>
      <c r="HGP4" s="228"/>
      <c r="HGQ4" s="228"/>
      <c r="HGR4" s="228"/>
      <c r="HGS4" s="228"/>
      <c r="HGT4" s="228"/>
      <c r="HGU4" s="228"/>
      <c r="HGV4" s="228"/>
      <c r="HGW4" s="228"/>
      <c r="HGX4" s="228"/>
      <c r="HGY4" s="228"/>
      <c r="HGZ4" s="228"/>
      <c r="HHA4" s="228"/>
      <c r="HHB4" s="228"/>
      <c r="HHC4" s="228"/>
      <c r="HHD4" s="228"/>
      <c r="HHE4" s="228"/>
      <c r="HHF4" s="228"/>
      <c r="HHG4" s="228"/>
      <c r="HHH4" s="228"/>
      <c r="HHI4" s="228"/>
      <c r="HHJ4" s="228"/>
      <c r="HHK4" s="228"/>
      <c r="HHL4" s="228"/>
      <c r="HHM4" s="228"/>
      <c r="HHN4" s="228"/>
      <c r="HHO4" s="228"/>
      <c r="HHP4" s="228"/>
      <c r="HHQ4" s="228"/>
      <c r="HHR4" s="228"/>
      <c r="HHS4" s="228"/>
      <c r="HHT4" s="228"/>
      <c r="HHU4" s="228"/>
      <c r="HHV4" s="228"/>
      <c r="HHW4" s="228"/>
      <c r="HHX4" s="228"/>
      <c r="HHY4" s="228"/>
      <c r="HHZ4" s="228"/>
      <c r="HIA4" s="228"/>
      <c r="HIB4" s="228"/>
      <c r="HIC4" s="228"/>
      <c r="HID4" s="228"/>
      <c r="HIE4" s="228"/>
      <c r="HIF4" s="228"/>
      <c r="HIG4" s="228"/>
      <c r="HIH4" s="228"/>
      <c r="HII4" s="228"/>
      <c r="HIJ4" s="228"/>
      <c r="HIK4" s="228"/>
      <c r="HIL4" s="228"/>
      <c r="HIM4" s="228"/>
      <c r="HIN4" s="228"/>
      <c r="HIO4" s="228"/>
      <c r="HIP4" s="228"/>
      <c r="HIQ4" s="228"/>
      <c r="HIR4" s="228"/>
      <c r="HIS4" s="228"/>
      <c r="HIT4" s="228"/>
      <c r="HIU4" s="228"/>
      <c r="HIV4" s="228"/>
      <c r="HIW4" s="228"/>
      <c r="HIX4" s="228"/>
      <c r="HIY4" s="228"/>
      <c r="HIZ4" s="228"/>
      <c r="HJA4" s="228"/>
      <c r="HJB4" s="228"/>
      <c r="HJC4" s="228"/>
      <c r="HJD4" s="228"/>
      <c r="HJE4" s="228"/>
      <c r="HJF4" s="228"/>
      <c r="HJG4" s="228"/>
      <c r="HJH4" s="228"/>
      <c r="HJI4" s="228"/>
      <c r="HJJ4" s="228"/>
      <c r="HJK4" s="228"/>
      <c r="HJL4" s="228"/>
      <c r="HJM4" s="228"/>
      <c r="HJN4" s="228"/>
      <c r="HJO4" s="228"/>
      <c r="HJP4" s="228"/>
      <c r="HJQ4" s="228"/>
      <c r="HJR4" s="228"/>
      <c r="HJS4" s="228"/>
      <c r="HJT4" s="228"/>
      <c r="HJU4" s="228"/>
      <c r="HJV4" s="228"/>
      <c r="HJW4" s="228"/>
      <c r="HJX4" s="228"/>
      <c r="HJY4" s="228"/>
      <c r="HJZ4" s="228"/>
      <c r="HKA4" s="228"/>
      <c r="HKB4" s="228"/>
      <c r="HKC4" s="228"/>
      <c r="HKD4" s="228"/>
      <c r="HKE4" s="228"/>
      <c r="HKF4" s="228"/>
      <c r="HKG4" s="228"/>
      <c r="HKH4" s="228"/>
      <c r="HKI4" s="228"/>
      <c r="HKJ4" s="228"/>
      <c r="HKK4" s="228"/>
      <c r="HKL4" s="228"/>
      <c r="HKM4" s="228"/>
      <c r="HKN4" s="228"/>
      <c r="HKO4" s="228"/>
      <c r="HKP4" s="228"/>
      <c r="HKQ4" s="228"/>
      <c r="HKR4" s="228"/>
      <c r="HKS4" s="228"/>
      <c r="HKT4" s="228"/>
      <c r="HKU4" s="228"/>
      <c r="HKV4" s="228"/>
      <c r="HKW4" s="228"/>
      <c r="HKX4" s="228"/>
      <c r="HKY4" s="228"/>
      <c r="HKZ4" s="228"/>
      <c r="HLA4" s="228"/>
      <c r="HLB4" s="228"/>
      <c r="HLC4" s="228"/>
      <c r="HLD4" s="228"/>
      <c r="HLE4" s="228"/>
      <c r="HLF4" s="228"/>
      <c r="HLG4" s="228"/>
      <c r="HLH4" s="228"/>
      <c r="HLI4" s="228"/>
      <c r="HLJ4" s="228"/>
      <c r="HLK4" s="228"/>
      <c r="HLL4" s="228"/>
      <c r="HLM4" s="228"/>
      <c r="HLN4" s="228"/>
      <c r="HLO4" s="228"/>
      <c r="HLP4" s="228"/>
      <c r="HLQ4" s="228"/>
      <c r="HLR4" s="228"/>
      <c r="HLS4" s="228"/>
      <c r="HLT4" s="228"/>
      <c r="HLU4" s="228"/>
      <c r="HLV4" s="228"/>
      <c r="HLW4" s="228"/>
      <c r="HLX4" s="228"/>
      <c r="HLY4" s="228"/>
      <c r="HLZ4" s="228"/>
      <c r="HMA4" s="228"/>
      <c r="HMB4" s="228"/>
      <c r="HMC4" s="228"/>
      <c r="HMD4" s="228"/>
      <c r="HME4" s="228"/>
      <c r="HMF4" s="228"/>
      <c r="HMG4" s="228"/>
      <c r="HMH4" s="228"/>
      <c r="HMI4" s="228"/>
      <c r="HMJ4" s="228"/>
      <c r="HMK4" s="228"/>
      <c r="HML4" s="228"/>
      <c r="HMM4" s="228"/>
      <c r="HMN4" s="228"/>
      <c r="HMO4" s="228"/>
      <c r="HMP4" s="228"/>
      <c r="HMQ4" s="228"/>
      <c r="HMR4" s="228"/>
      <c r="HMS4" s="228"/>
      <c r="HMT4" s="228"/>
      <c r="HMU4" s="228"/>
      <c r="HMV4" s="228"/>
      <c r="HMW4" s="228"/>
      <c r="HMX4" s="228"/>
      <c r="HMY4" s="228"/>
      <c r="HMZ4" s="228"/>
      <c r="HNA4" s="228"/>
      <c r="HNB4" s="228"/>
      <c r="HNC4" s="228"/>
      <c r="HND4" s="228"/>
      <c r="HNE4" s="228"/>
      <c r="HNF4" s="228"/>
      <c r="HNG4" s="228"/>
      <c r="HNH4" s="228"/>
      <c r="HNI4" s="228"/>
      <c r="HNJ4" s="228"/>
      <c r="HNK4" s="228"/>
      <c r="HNL4" s="228"/>
      <c r="HNM4" s="228"/>
      <c r="HNN4" s="228"/>
      <c r="HNO4" s="228"/>
      <c r="HNP4" s="228"/>
      <c r="HNQ4" s="228"/>
      <c r="HNR4" s="228"/>
      <c r="HNS4" s="228"/>
      <c r="HNT4" s="228"/>
      <c r="HNU4" s="228"/>
      <c r="HNV4" s="228"/>
      <c r="HNW4" s="228"/>
      <c r="HNX4" s="228"/>
      <c r="HNY4" s="228"/>
      <c r="HNZ4" s="228"/>
      <c r="HOA4" s="228"/>
      <c r="HOB4" s="228"/>
      <c r="HOC4" s="228"/>
      <c r="HOD4" s="228"/>
      <c r="HOE4" s="228"/>
      <c r="HOF4" s="228"/>
      <c r="HOG4" s="228"/>
      <c r="HOH4" s="228"/>
      <c r="HOI4" s="228"/>
      <c r="HOJ4" s="228"/>
      <c r="HOK4" s="228"/>
      <c r="HOL4" s="228"/>
      <c r="HOM4" s="228"/>
      <c r="HON4" s="228"/>
      <c r="HOO4" s="228"/>
      <c r="HOP4" s="228"/>
      <c r="HOQ4" s="228"/>
      <c r="HOR4" s="228"/>
      <c r="HOS4" s="228"/>
      <c r="HOT4" s="228"/>
      <c r="HOU4" s="228"/>
      <c r="HOV4" s="228"/>
      <c r="HOW4" s="228"/>
      <c r="HOX4" s="228"/>
      <c r="HOY4" s="228"/>
      <c r="HOZ4" s="228"/>
      <c r="HPA4" s="228"/>
      <c r="HPB4" s="228"/>
      <c r="HPC4" s="228"/>
      <c r="HPD4" s="228"/>
      <c r="HPE4" s="228"/>
      <c r="HPF4" s="228"/>
      <c r="HPG4" s="228"/>
      <c r="HPH4" s="228"/>
      <c r="HPI4" s="228"/>
      <c r="HPJ4" s="228"/>
      <c r="HPK4" s="228"/>
      <c r="HPL4" s="228"/>
      <c r="HPM4" s="228"/>
      <c r="HPN4" s="228"/>
      <c r="HPO4" s="228"/>
      <c r="HPP4" s="228"/>
      <c r="HPQ4" s="228"/>
      <c r="HPR4" s="228"/>
      <c r="HPS4" s="228"/>
      <c r="HPT4" s="228"/>
      <c r="HPU4" s="228"/>
      <c r="HPV4" s="228"/>
      <c r="HPW4" s="228"/>
      <c r="HPX4" s="228"/>
      <c r="HPY4" s="228"/>
      <c r="HPZ4" s="228"/>
      <c r="HQA4" s="228"/>
      <c r="HQB4" s="228"/>
      <c r="HQC4" s="228"/>
      <c r="HQD4" s="228"/>
      <c r="HQE4" s="228"/>
      <c r="HQF4" s="228"/>
      <c r="HQG4" s="228"/>
      <c r="HQH4" s="228"/>
      <c r="HQI4" s="228"/>
      <c r="HQJ4" s="228"/>
      <c r="HQK4" s="228"/>
      <c r="HQL4" s="228"/>
      <c r="HQM4" s="228"/>
      <c r="HQN4" s="228"/>
      <c r="HQO4" s="228"/>
      <c r="HQP4" s="228"/>
      <c r="HQQ4" s="228"/>
      <c r="HQR4" s="228"/>
      <c r="HQS4" s="228"/>
      <c r="HQT4" s="228"/>
      <c r="HQU4" s="228"/>
      <c r="HQV4" s="228"/>
      <c r="HQW4" s="228"/>
      <c r="HQX4" s="228"/>
      <c r="HQY4" s="228"/>
      <c r="HQZ4" s="228"/>
      <c r="HRA4" s="228"/>
      <c r="HRB4" s="228"/>
      <c r="HRC4" s="228"/>
      <c r="HRD4" s="228"/>
      <c r="HRE4" s="228"/>
      <c r="HRF4" s="228"/>
      <c r="HRG4" s="228"/>
      <c r="HRH4" s="228"/>
      <c r="HRI4" s="228"/>
      <c r="HRJ4" s="228"/>
      <c r="HRK4" s="228"/>
      <c r="HRL4" s="228"/>
      <c r="HRM4" s="228"/>
      <c r="HRN4" s="228"/>
      <c r="HRO4" s="228"/>
      <c r="HRP4" s="228"/>
      <c r="HRQ4" s="228"/>
      <c r="HRR4" s="228"/>
      <c r="HRS4" s="228"/>
      <c r="HRT4" s="228"/>
      <c r="HRU4" s="228"/>
      <c r="HRV4" s="228"/>
      <c r="HRW4" s="228"/>
      <c r="HRX4" s="228"/>
      <c r="HRY4" s="228"/>
      <c r="HRZ4" s="228"/>
      <c r="HSA4" s="228"/>
      <c r="HSB4" s="228"/>
      <c r="HSC4" s="228"/>
      <c r="HSD4" s="228"/>
      <c r="HSE4" s="228"/>
      <c r="HSF4" s="228"/>
      <c r="HSG4" s="228"/>
      <c r="HSH4" s="228"/>
      <c r="HSI4" s="228"/>
      <c r="HSJ4" s="228"/>
      <c r="HSK4" s="228"/>
      <c r="HSL4" s="228"/>
      <c r="HSM4" s="228"/>
      <c r="HSN4" s="228"/>
      <c r="HSO4" s="228"/>
      <c r="HSP4" s="228"/>
      <c r="HSQ4" s="228"/>
      <c r="HSR4" s="228"/>
      <c r="HSS4" s="228"/>
      <c r="HST4" s="228"/>
      <c r="HSU4" s="228"/>
      <c r="HSV4" s="228"/>
      <c r="HSW4" s="228"/>
      <c r="HSX4" s="228"/>
      <c r="HSY4" s="228"/>
      <c r="HSZ4" s="228"/>
      <c r="HTA4" s="228"/>
      <c r="HTB4" s="228"/>
      <c r="HTC4" s="228"/>
      <c r="HTD4" s="228"/>
      <c r="HTE4" s="228"/>
      <c r="HTF4" s="228"/>
      <c r="HTG4" s="228"/>
      <c r="HTH4" s="228"/>
      <c r="HTI4" s="228"/>
      <c r="HTJ4" s="228"/>
      <c r="HTK4" s="228"/>
      <c r="HTL4" s="228"/>
      <c r="HTM4" s="228"/>
      <c r="HTN4" s="228"/>
      <c r="HTO4" s="228"/>
      <c r="HTP4" s="228"/>
      <c r="HTQ4" s="228"/>
      <c r="HTR4" s="228"/>
      <c r="HTS4" s="228"/>
      <c r="HTT4" s="228"/>
      <c r="HTU4" s="228"/>
      <c r="HTV4" s="228"/>
      <c r="HTW4" s="228"/>
      <c r="HTX4" s="228"/>
      <c r="HTY4" s="228"/>
      <c r="HTZ4" s="228"/>
      <c r="HUA4" s="228"/>
      <c r="HUB4" s="228"/>
      <c r="HUC4" s="228"/>
      <c r="HUD4" s="228"/>
      <c r="HUE4" s="228"/>
      <c r="HUF4" s="228"/>
      <c r="HUG4" s="228"/>
      <c r="HUH4" s="228"/>
      <c r="HUI4" s="228"/>
      <c r="HUJ4" s="228"/>
      <c r="HUK4" s="228"/>
      <c r="HUL4" s="228"/>
      <c r="HUM4" s="228"/>
      <c r="HUN4" s="228"/>
      <c r="HUO4" s="228"/>
      <c r="HUP4" s="228"/>
      <c r="HUQ4" s="228"/>
      <c r="HUR4" s="228"/>
      <c r="HUS4" s="228"/>
      <c r="HUT4" s="228"/>
      <c r="HUU4" s="228"/>
      <c r="HUV4" s="228"/>
      <c r="HUW4" s="228"/>
      <c r="HUX4" s="228"/>
      <c r="HUY4" s="228"/>
      <c r="HUZ4" s="228"/>
      <c r="HVA4" s="228"/>
      <c r="HVB4" s="228"/>
      <c r="HVC4" s="228"/>
      <c r="HVD4" s="228"/>
      <c r="HVE4" s="228"/>
      <c r="HVF4" s="228"/>
      <c r="HVG4" s="228"/>
      <c r="HVH4" s="228"/>
      <c r="HVI4" s="228"/>
      <c r="HVJ4" s="228"/>
      <c r="HVK4" s="228"/>
      <c r="HVL4" s="228"/>
      <c r="HVM4" s="228"/>
      <c r="HVN4" s="228"/>
      <c r="HVO4" s="228"/>
      <c r="HVP4" s="228"/>
      <c r="HVQ4" s="228"/>
      <c r="HVR4" s="228"/>
      <c r="HVS4" s="228"/>
      <c r="HVT4" s="228"/>
      <c r="HVU4" s="228"/>
      <c r="HVV4" s="228"/>
      <c r="HVW4" s="228"/>
      <c r="HVX4" s="228"/>
      <c r="HVY4" s="228"/>
      <c r="HVZ4" s="228"/>
      <c r="HWA4" s="228"/>
      <c r="HWB4" s="228"/>
      <c r="HWC4" s="228"/>
      <c r="HWD4" s="228"/>
      <c r="HWE4" s="228"/>
      <c r="HWF4" s="228"/>
      <c r="HWG4" s="228"/>
      <c r="HWH4" s="228"/>
      <c r="HWI4" s="228"/>
      <c r="HWJ4" s="228"/>
      <c r="HWK4" s="228"/>
      <c r="HWL4" s="228"/>
      <c r="HWM4" s="228"/>
      <c r="HWN4" s="228"/>
      <c r="HWO4" s="228"/>
      <c r="HWP4" s="228"/>
      <c r="HWQ4" s="228"/>
      <c r="HWR4" s="228"/>
      <c r="HWS4" s="228"/>
      <c r="HWT4" s="228"/>
      <c r="HWU4" s="228"/>
      <c r="HWV4" s="228"/>
      <c r="HWW4" s="228"/>
      <c r="HWX4" s="228"/>
      <c r="HWY4" s="228"/>
      <c r="HWZ4" s="228"/>
      <c r="HXA4" s="228"/>
      <c r="HXB4" s="228"/>
      <c r="HXC4" s="228"/>
      <c r="HXD4" s="228"/>
      <c r="HXE4" s="228"/>
      <c r="HXF4" s="228"/>
      <c r="HXG4" s="228"/>
      <c r="HXH4" s="228"/>
      <c r="HXI4" s="228"/>
      <c r="HXJ4" s="228"/>
      <c r="HXK4" s="228"/>
      <c r="HXL4" s="228"/>
      <c r="HXM4" s="228"/>
      <c r="HXN4" s="228"/>
      <c r="HXO4" s="228"/>
      <c r="HXP4" s="228"/>
      <c r="HXQ4" s="228"/>
      <c r="HXR4" s="228"/>
      <c r="HXS4" s="228"/>
      <c r="HXT4" s="228"/>
      <c r="HXU4" s="228"/>
      <c r="HXV4" s="228"/>
      <c r="HXW4" s="228"/>
      <c r="HXX4" s="228"/>
      <c r="HXY4" s="228"/>
      <c r="HXZ4" s="228"/>
      <c r="HYA4" s="228"/>
      <c r="HYB4" s="228"/>
      <c r="HYC4" s="228"/>
      <c r="HYD4" s="228"/>
      <c r="HYE4" s="228"/>
      <c r="HYF4" s="228"/>
      <c r="HYG4" s="228"/>
      <c r="HYH4" s="228"/>
      <c r="HYI4" s="228"/>
      <c r="HYJ4" s="228"/>
      <c r="HYK4" s="228"/>
      <c r="HYL4" s="228"/>
      <c r="HYM4" s="228"/>
      <c r="HYN4" s="228"/>
      <c r="HYO4" s="228"/>
      <c r="HYP4" s="228"/>
      <c r="HYQ4" s="228"/>
      <c r="HYR4" s="228"/>
      <c r="HYS4" s="228"/>
      <c r="HYT4" s="228"/>
      <c r="HYU4" s="228"/>
      <c r="HYV4" s="228"/>
      <c r="HYW4" s="228"/>
      <c r="HYX4" s="228"/>
      <c r="HYY4" s="228"/>
      <c r="HYZ4" s="228"/>
      <c r="HZA4" s="228"/>
      <c r="HZB4" s="228"/>
      <c r="HZC4" s="228"/>
      <c r="HZD4" s="228"/>
      <c r="HZE4" s="228"/>
      <c r="HZF4" s="228"/>
      <c r="HZG4" s="228"/>
      <c r="HZH4" s="228"/>
      <c r="HZI4" s="228"/>
      <c r="HZJ4" s="228"/>
      <c r="HZK4" s="228"/>
      <c r="HZL4" s="228"/>
      <c r="HZM4" s="228"/>
      <c r="HZN4" s="228"/>
      <c r="HZO4" s="228"/>
      <c r="HZP4" s="228"/>
      <c r="HZQ4" s="228"/>
      <c r="HZR4" s="228"/>
      <c r="HZS4" s="228"/>
      <c r="HZT4" s="228"/>
      <c r="HZU4" s="228"/>
      <c r="HZV4" s="228"/>
      <c r="HZW4" s="228"/>
      <c r="HZX4" s="228"/>
      <c r="HZY4" s="228"/>
      <c r="HZZ4" s="228"/>
      <c r="IAA4" s="228"/>
      <c r="IAB4" s="228"/>
      <c r="IAC4" s="228"/>
      <c r="IAD4" s="228"/>
      <c r="IAE4" s="228"/>
      <c r="IAF4" s="228"/>
      <c r="IAG4" s="228"/>
      <c r="IAH4" s="228"/>
      <c r="IAI4" s="228"/>
      <c r="IAJ4" s="228"/>
      <c r="IAK4" s="228"/>
      <c r="IAL4" s="228"/>
      <c r="IAM4" s="228"/>
      <c r="IAN4" s="228"/>
      <c r="IAO4" s="228"/>
      <c r="IAP4" s="228"/>
      <c r="IAQ4" s="228"/>
      <c r="IAR4" s="228"/>
      <c r="IAS4" s="228"/>
      <c r="IAT4" s="228"/>
      <c r="IAU4" s="228"/>
      <c r="IAV4" s="228"/>
      <c r="IAW4" s="228"/>
      <c r="IAX4" s="228"/>
      <c r="IAY4" s="228"/>
      <c r="IAZ4" s="228"/>
      <c r="IBA4" s="228"/>
      <c r="IBB4" s="228"/>
      <c r="IBC4" s="228"/>
      <c r="IBD4" s="228"/>
      <c r="IBE4" s="228"/>
      <c r="IBF4" s="228"/>
      <c r="IBG4" s="228"/>
      <c r="IBH4" s="228"/>
      <c r="IBI4" s="228"/>
      <c r="IBJ4" s="228"/>
      <c r="IBK4" s="228"/>
      <c r="IBL4" s="228"/>
      <c r="IBM4" s="228"/>
      <c r="IBN4" s="228"/>
      <c r="IBO4" s="228"/>
      <c r="IBP4" s="228"/>
      <c r="IBQ4" s="228"/>
      <c r="IBR4" s="228"/>
      <c r="IBS4" s="228"/>
      <c r="IBT4" s="228"/>
      <c r="IBU4" s="228"/>
      <c r="IBV4" s="228"/>
      <c r="IBW4" s="228"/>
      <c r="IBX4" s="228"/>
      <c r="IBY4" s="228"/>
      <c r="IBZ4" s="228"/>
      <c r="ICA4" s="228"/>
      <c r="ICB4" s="228"/>
      <c r="ICC4" s="228"/>
      <c r="ICD4" s="228"/>
      <c r="ICE4" s="228"/>
      <c r="ICF4" s="228"/>
      <c r="ICG4" s="228"/>
      <c r="ICH4" s="228"/>
      <c r="ICI4" s="228"/>
      <c r="ICJ4" s="228"/>
      <c r="ICK4" s="228"/>
      <c r="ICL4" s="228"/>
      <c r="ICM4" s="228"/>
      <c r="ICN4" s="228"/>
      <c r="ICO4" s="228"/>
      <c r="ICP4" s="228"/>
      <c r="ICQ4" s="228"/>
      <c r="ICR4" s="228"/>
      <c r="ICS4" s="228"/>
      <c r="ICT4" s="228"/>
      <c r="ICU4" s="228"/>
      <c r="ICV4" s="228"/>
      <c r="ICW4" s="228"/>
      <c r="ICX4" s="228"/>
      <c r="ICY4" s="228"/>
      <c r="ICZ4" s="228"/>
      <c r="IDA4" s="228"/>
      <c r="IDB4" s="228"/>
      <c r="IDC4" s="228"/>
      <c r="IDD4" s="228"/>
      <c r="IDE4" s="228"/>
      <c r="IDF4" s="228"/>
      <c r="IDG4" s="228"/>
      <c r="IDH4" s="228"/>
      <c r="IDI4" s="228"/>
      <c r="IDJ4" s="228"/>
      <c r="IDK4" s="228"/>
      <c r="IDL4" s="228"/>
      <c r="IDM4" s="228"/>
      <c r="IDN4" s="228"/>
      <c r="IDO4" s="228"/>
      <c r="IDP4" s="228"/>
      <c r="IDQ4" s="228"/>
      <c r="IDR4" s="228"/>
      <c r="IDS4" s="228"/>
      <c r="IDT4" s="228"/>
      <c r="IDU4" s="228"/>
      <c r="IDV4" s="228"/>
      <c r="IDW4" s="228"/>
      <c r="IDX4" s="228"/>
      <c r="IDY4" s="228"/>
      <c r="IDZ4" s="228"/>
      <c r="IEA4" s="228"/>
      <c r="IEB4" s="228"/>
      <c r="IEC4" s="228"/>
      <c r="IED4" s="228"/>
      <c r="IEE4" s="228"/>
      <c r="IEF4" s="228"/>
      <c r="IEG4" s="228"/>
      <c r="IEH4" s="228"/>
      <c r="IEI4" s="228"/>
      <c r="IEJ4" s="228"/>
      <c r="IEK4" s="228"/>
      <c r="IEL4" s="228"/>
      <c r="IEM4" s="228"/>
      <c r="IEN4" s="228"/>
      <c r="IEO4" s="228"/>
      <c r="IEP4" s="228"/>
      <c r="IEQ4" s="228"/>
      <c r="IER4" s="228"/>
      <c r="IES4" s="228"/>
      <c r="IET4" s="228"/>
      <c r="IEU4" s="228"/>
      <c r="IEV4" s="228"/>
      <c r="IEW4" s="228"/>
      <c r="IEX4" s="228"/>
      <c r="IEY4" s="228"/>
      <c r="IEZ4" s="228"/>
      <c r="IFA4" s="228"/>
      <c r="IFB4" s="228"/>
      <c r="IFC4" s="228"/>
      <c r="IFD4" s="228"/>
      <c r="IFE4" s="228"/>
      <c r="IFF4" s="228"/>
      <c r="IFG4" s="228"/>
      <c r="IFH4" s="228"/>
      <c r="IFI4" s="228"/>
      <c r="IFJ4" s="228"/>
      <c r="IFK4" s="228"/>
      <c r="IFL4" s="228"/>
      <c r="IFM4" s="228"/>
      <c r="IFN4" s="228"/>
      <c r="IFO4" s="228"/>
      <c r="IFP4" s="228"/>
      <c r="IFQ4" s="228"/>
      <c r="IFR4" s="228"/>
      <c r="IFS4" s="228"/>
      <c r="IFT4" s="228"/>
      <c r="IFU4" s="228"/>
      <c r="IFV4" s="228"/>
      <c r="IFW4" s="228"/>
      <c r="IFX4" s="228"/>
      <c r="IFY4" s="228"/>
      <c r="IFZ4" s="228"/>
      <c r="IGA4" s="228"/>
      <c r="IGB4" s="228"/>
      <c r="IGC4" s="228"/>
      <c r="IGD4" s="228"/>
      <c r="IGE4" s="228"/>
      <c r="IGF4" s="228"/>
      <c r="IGG4" s="228"/>
      <c r="IGH4" s="228"/>
      <c r="IGI4" s="228"/>
      <c r="IGJ4" s="228"/>
      <c r="IGK4" s="228"/>
      <c r="IGL4" s="228"/>
      <c r="IGM4" s="228"/>
      <c r="IGN4" s="228"/>
      <c r="IGO4" s="228"/>
      <c r="IGP4" s="228"/>
      <c r="IGQ4" s="228"/>
      <c r="IGR4" s="228"/>
      <c r="IGS4" s="228"/>
      <c r="IGT4" s="228"/>
      <c r="IGU4" s="228"/>
      <c r="IGV4" s="228"/>
      <c r="IGW4" s="228"/>
      <c r="IGX4" s="228"/>
      <c r="IGY4" s="228"/>
      <c r="IGZ4" s="228"/>
      <c r="IHA4" s="228"/>
      <c r="IHB4" s="228"/>
      <c r="IHC4" s="228"/>
      <c r="IHD4" s="228"/>
      <c r="IHE4" s="228"/>
      <c r="IHF4" s="228"/>
      <c r="IHG4" s="228"/>
      <c r="IHH4" s="228"/>
      <c r="IHI4" s="228"/>
      <c r="IHJ4" s="228"/>
      <c r="IHK4" s="228"/>
      <c r="IHL4" s="228"/>
      <c r="IHM4" s="228"/>
      <c r="IHN4" s="228"/>
      <c r="IHO4" s="228"/>
      <c r="IHP4" s="228"/>
      <c r="IHQ4" s="228"/>
      <c r="IHR4" s="228"/>
      <c r="IHS4" s="228"/>
      <c r="IHT4" s="228"/>
      <c r="IHU4" s="228"/>
      <c r="IHV4" s="228"/>
      <c r="IHW4" s="228"/>
      <c r="IHX4" s="228"/>
      <c r="IHY4" s="228"/>
      <c r="IHZ4" s="228"/>
      <c r="IIA4" s="228"/>
      <c r="IIB4" s="228"/>
      <c r="IIC4" s="228"/>
      <c r="IID4" s="228"/>
      <c r="IIE4" s="228"/>
      <c r="IIF4" s="228"/>
      <c r="IIG4" s="228"/>
      <c r="IIH4" s="228"/>
      <c r="III4" s="228"/>
      <c r="IIJ4" s="228"/>
      <c r="IIK4" s="228"/>
      <c r="IIL4" s="228"/>
      <c r="IIM4" s="228"/>
      <c r="IIN4" s="228"/>
      <c r="IIO4" s="228"/>
      <c r="IIP4" s="228"/>
      <c r="IIQ4" s="228"/>
      <c r="IIR4" s="228"/>
      <c r="IIS4" s="228"/>
      <c r="IIT4" s="228"/>
      <c r="IIU4" s="228"/>
      <c r="IIV4" s="228"/>
      <c r="IIW4" s="228"/>
      <c r="IIX4" s="228"/>
      <c r="IIY4" s="228"/>
      <c r="IIZ4" s="228"/>
      <c r="IJA4" s="228"/>
      <c r="IJB4" s="228"/>
      <c r="IJC4" s="228"/>
      <c r="IJD4" s="228"/>
      <c r="IJE4" s="228"/>
      <c r="IJF4" s="228"/>
      <c r="IJG4" s="228"/>
      <c r="IJH4" s="228"/>
      <c r="IJI4" s="228"/>
      <c r="IJJ4" s="228"/>
      <c r="IJK4" s="228"/>
      <c r="IJL4" s="228"/>
      <c r="IJM4" s="228"/>
      <c r="IJN4" s="228"/>
      <c r="IJO4" s="228"/>
      <c r="IJP4" s="228"/>
      <c r="IJQ4" s="228"/>
      <c r="IJR4" s="228"/>
      <c r="IJS4" s="228"/>
      <c r="IJT4" s="228"/>
      <c r="IJU4" s="228"/>
      <c r="IJV4" s="228"/>
      <c r="IJW4" s="228"/>
      <c r="IJX4" s="228"/>
      <c r="IJY4" s="228"/>
      <c r="IJZ4" s="228"/>
      <c r="IKA4" s="228"/>
      <c r="IKB4" s="228"/>
      <c r="IKC4" s="228"/>
      <c r="IKD4" s="228"/>
      <c r="IKE4" s="228"/>
      <c r="IKF4" s="228"/>
      <c r="IKG4" s="228"/>
      <c r="IKH4" s="228"/>
      <c r="IKI4" s="228"/>
      <c r="IKJ4" s="228"/>
      <c r="IKK4" s="228"/>
      <c r="IKL4" s="228"/>
      <c r="IKM4" s="228"/>
      <c r="IKN4" s="228"/>
      <c r="IKO4" s="228"/>
      <c r="IKP4" s="228"/>
      <c r="IKQ4" s="228"/>
      <c r="IKR4" s="228"/>
      <c r="IKS4" s="228"/>
      <c r="IKT4" s="228"/>
      <c r="IKU4" s="228"/>
      <c r="IKV4" s="228"/>
      <c r="IKW4" s="228"/>
      <c r="IKX4" s="228"/>
      <c r="IKY4" s="228"/>
      <c r="IKZ4" s="228"/>
      <c r="ILA4" s="228"/>
      <c r="ILB4" s="228"/>
      <c r="ILC4" s="228"/>
      <c r="ILD4" s="228"/>
      <c r="ILE4" s="228"/>
      <c r="ILF4" s="228"/>
      <c r="ILG4" s="228"/>
      <c r="ILH4" s="228"/>
      <c r="ILI4" s="228"/>
      <c r="ILJ4" s="228"/>
      <c r="ILK4" s="228"/>
      <c r="ILL4" s="228"/>
      <c r="ILM4" s="228"/>
      <c r="ILN4" s="228"/>
      <c r="ILO4" s="228"/>
      <c r="ILP4" s="228"/>
      <c r="ILQ4" s="228"/>
      <c r="ILR4" s="228"/>
      <c r="ILS4" s="228"/>
      <c r="ILT4" s="228"/>
      <c r="ILU4" s="228"/>
      <c r="ILV4" s="228"/>
      <c r="ILW4" s="228"/>
      <c r="ILX4" s="228"/>
      <c r="ILY4" s="228"/>
      <c r="ILZ4" s="228"/>
      <c r="IMA4" s="228"/>
      <c r="IMB4" s="228"/>
      <c r="IMC4" s="228"/>
      <c r="IMD4" s="228"/>
      <c r="IME4" s="228"/>
      <c r="IMF4" s="228"/>
      <c r="IMG4" s="228"/>
      <c r="IMH4" s="228"/>
      <c r="IMI4" s="228"/>
      <c r="IMJ4" s="228"/>
      <c r="IMK4" s="228"/>
      <c r="IML4" s="228"/>
      <c r="IMM4" s="228"/>
      <c r="IMN4" s="228"/>
      <c r="IMO4" s="228"/>
      <c r="IMP4" s="228"/>
      <c r="IMQ4" s="228"/>
      <c r="IMR4" s="228"/>
      <c r="IMS4" s="228"/>
      <c r="IMT4" s="228"/>
      <c r="IMU4" s="228"/>
      <c r="IMV4" s="228"/>
      <c r="IMW4" s="228"/>
      <c r="IMX4" s="228"/>
      <c r="IMY4" s="228"/>
      <c r="IMZ4" s="228"/>
      <c r="INA4" s="228"/>
      <c r="INB4" s="228"/>
      <c r="INC4" s="228"/>
      <c r="IND4" s="228"/>
      <c r="INE4" s="228"/>
      <c r="INF4" s="228"/>
      <c r="ING4" s="228"/>
      <c r="INH4" s="228"/>
      <c r="INI4" s="228"/>
      <c r="INJ4" s="228"/>
      <c r="INK4" s="228"/>
      <c r="INL4" s="228"/>
      <c r="INM4" s="228"/>
      <c r="INN4" s="228"/>
      <c r="INO4" s="228"/>
      <c r="INP4" s="228"/>
      <c r="INQ4" s="228"/>
      <c r="INR4" s="228"/>
      <c r="INS4" s="228"/>
      <c r="INT4" s="228"/>
      <c r="INU4" s="228"/>
      <c r="INV4" s="228"/>
      <c r="INW4" s="228"/>
      <c r="INX4" s="228"/>
      <c r="INY4" s="228"/>
      <c r="INZ4" s="228"/>
      <c r="IOA4" s="228"/>
      <c r="IOB4" s="228"/>
      <c r="IOC4" s="228"/>
      <c r="IOD4" s="228"/>
      <c r="IOE4" s="228"/>
      <c r="IOF4" s="228"/>
      <c r="IOG4" s="228"/>
      <c r="IOH4" s="228"/>
      <c r="IOI4" s="228"/>
      <c r="IOJ4" s="228"/>
      <c r="IOK4" s="228"/>
      <c r="IOL4" s="228"/>
      <c r="IOM4" s="228"/>
      <c r="ION4" s="228"/>
      <c r="IOO4" s="228"/>
      <c r="IOP4" s="228"/>
      <c r="IOQ4" s="228"/>
      <c r="IOR4" s="228"/>
      <c r="IOS4" s="228"/>
      <c r="IOT4" s="228"/>
      <c r="IOU4" s="228"/>
      <c r="IOV4" s="228"/>
      <c r="IOW4" s="228"/>
      <c r="IOX4" s="228"/>
      <c r="IOY4" s="228"/>
      <c r="IOZ4" s="228"/>
      <c r="IPA4" s="228"/>
      <c r="IPB4" s="228"/>
      <c r="IPC4" s="228"/>
      <c r="IPD4" s="228"/>
      <c r="IPE4" s="228"/>
      <c r="IPF4" s="228"/>
      <c r="IPG4" s="228"/>
      <c r="IPH4" s="228"/>
      <c r="IPI4" s="228"/>
      <c r="IPJ4" s="228"/>
      <c r="IPK4" s="228"/>
      <c r="IPL4" s="228"/>
      <c r="IPM4" s="228"/>
      <c r="IPN4" s="228"/>
      <c r="IPO4" s="228"/>
      <c r="IPP4" s="228"/>
      <c r="IPQ4" s="228"/>
      <c r="IPR4" s="228"/>
      <c r="IPS4" s="228"/>
      <c r="IPT4" s="228"/>
      <c r="IPU4" s="228"/>
      <c r="IPV4" s="228"/>
      <c r="IPW4" s="228"/>
      <c r="IPX4" s="228"/>
      <c r="IPY4" s="228"/>
      <c r="IPZ4" s="228"/>
      <c r="IQA4" s="228"/>
      <c r="IQB4" s="228"/>
      <c r="IQC4" s="228"/>
      <c r="IQD4" s="228"/>
      <c r="IQE4" s="228"/>
      <c r="IQF4" s="228"/>
      <c r="IQG4" s="228"/>
      <c r="IQH4" s="228"/>
      <c r="IQI4" s="228"/>
      <c r="IQJ4" s="228"/>
      <c r="IQK4" s="228"/>
      <c r="IQL4" s="228"/>
      <c r="IQM4" s="228"/>
      <c r="IQN4" s="228"/>
      <c r="IQO4" s="228"/>
      <c r="IQP4" s="228"/>
      <c r="IQQ4" s="228"/>
      <c r="IQR4" s="228"/>
      <c r="IQS4" s="228"/>
      <c r="IQT4" s="228"/>
      <c r="IQU4" s="228"/>
      <c r="IQV4" s="228"/>
      <c r="IQW4" s="228"/>
      <c r="IQX4" s="228"/>
      <c r="IQY4" s="228"/>
      <c r="IQZ4" s="228"/>
      <c r="IRA4" s="228"/>
      <c r="IRB4" s="228"/>
      <c r="IRC4" s="228"/>
      <c r="IRD4" s="228"/>
      <c r="IRE4" s="228"/>
      <c r="IRF4" s="228"/>
      <c r="IRG4" s="228"/>
      <c r="IRH4" s="228"/>
      <c r="IRI4" s="228"/>
      <c r="IRJ4" s="228"/>
      <c r="IRK4" s="228"/>
      <c r="IRL4" s="228"/>
      <c r="IRM4" s="228"/>
      <c r="IRN4" s="228"/>
      <c r="IRO4" s="228"/>
      <c r="IRP4" s="228"/>
      <c r="IRQ4" s="228"/>
      <c r="IRR4" s="228"/>
      <c r="IRS4" s="228"/>
      <c r="IRT4" s="228"/>
      <c r="IRU4" s="228"/>
      <c r="IRV4" s="228"/>
      <c r="IRW4" s="228"/>
      <c r="IRX4" s="228"/>
      <c r="IRY4" s="228"/>
      <c r="IRZ4" s="228"/>
      <c r="ISA4" s="228"/>
      <c r="ISB4" s="228"/>
      <c r="ISC4" s="228"/>
      <c r="ISD4" s="228"/>
      <c r="ISE4" s="228"/>
      <c r="ISF4" s="228"/>
      <c r="ISG4" s="228"/>
      <c r="ISH4" s="228"/>
      <c r="ISI4" s="228"/>
      <c r="ISJ4" s="228"/>
      <c r="ISK4" s="228"/>
      <c r="ISL4" s="228"/>
      <c r="ISM4" s="228"/>
      <c r="ISN4" s="228"/>
      <c r="ISO4" s="228"/>
      <c r="ISP4" s="228"/>
      <c r="ISQ4" s="228"/>
      <c r="ISR4" s="228"/>
      <c r="ISS4" s="228"/>
      <c r="IST4" s="228"/>
      <c r="ISU4" s="228"/>
      <c r="ISV4" s="228"/>
      <c r="ISW4" s="228"/>
      <c r="ISX4" s="228"/>
      <c r="ISY4" s="228"/>
      <c r="ISZ4" s="228"/>
      <c r="ITA4" s="228"/>
      <c r="ITB4" s="228"/>
      <c r="ITC4" s="228"/>
      <c r="ITD4" s="228"/>
      <c r="ITE4" s="228"/>
      <c r="ITF4" s="228"/>
      <c r="ITG4" s="228"/>
      <c r="ITH4" s="228"/>
      <c r="ITI4" s="228"/>
      <c r="ITJ4" s="228"/>
      <c r="ITK4" s="228"/>
      <c r="ITL4" s="228"/>
      <c r="ITM4" s="228"/>
      <c r="ITN4" s="228"/>
      <c r="ITO4" s="228"/>
      <c r="ITP4" s="228"/>
      <c r="ITQ4" s="228"/>
      <c r="ITR4" s="228"/>
      <c r="ITS4" s="228"/>
      <c r="ITT4" s="228"/>
      <c r="ITU4" s="228"/>
      <c r="ITV4" s="228"/>
      <c r="ITW4" s="228"/>
      <c r="ITX4" s="228"/>
      <c r="ITY4" s="228"/>
      <c r="ITZ4" s="228"/>
      <c r="IUA4" s="228"/>
      <c r="IUB4" s="228"/>
      <c r="IUC4" s="228"/>
      <c r="IUD4" s="228"/>
      <c r="IUE4" s="228"/>
      <c r="IUF4" s="228"/>
      <c r="IUG4" s="228"/>
      <c r="IUH4" s="228"/>
      <c r="IUI4" s="228"/>
      <c r="IUJ4" s="228"/>
      <c r="IUK4" s="228"/>
      <c r="IUL4" s="228"/>
      <c r="IUM4" s="228"/>
      <c r="IUN4" s="228"/>
      <c r="IUO4" s="228"/>
      <c r="IUP4" s="228"/>
      <c r="IUQ4" s="228"/>
      <c r="IUR4" s="228"/>
      <c r="IUS4" s="228"/>
      <c r="IUT4" s="228"/>
      <c r="IUU4" s="228"/>
      <c r="IUV4" s="228"/>
      <c r="IUW4" s="228"/>
      <c r="IUX4" s="228"/>
      <c r="IUY4" s="228"/>
      <c r="IUZ4" s="228"/>
      <c r="IVA4" s="228"/>
      <c r="IVB4" s="228"/>
      <c r="IVC4" s="228"/>
      <c r="IVD4" s="228"/>
      <c r="IVE4" s="228"/>
      <c r="IVF4" s="228"/>
      <c r="IVG4" s="228"/>
      <c r="IVH4" s="228"/>
      <c r="IVI4" s="228"/>
      <c r="IVJ4" s="228"/>
      <c r="IVK4" s="228"/>
      <c r="IVL4" s="228"/>
      <c r="IVM4" s="228"/>
      <c r="IVN4" s="228"/>
      <c r="IVO4" s="228"/>
      <c r="IVP4" s="228"/>
      <c r="IVQ4" s="228"/>
      <c r="IVR4" s="228"/>
      <c r="IVS4" s="228"/>
      <c r="IVT4" s="228"/>
      <c r="IVU4" s="228"/>
      <c r="IVV4" s="228"/>
      <c r="IVW4" s="228"/>
      <c r="IVX4" s="228"/>
      <c r="IVY4" s="228"/>
      <c r="IVZ4" s="228"/>
      <c r="IWA4" s="228"/>
      <c r="IWB4" s="228"/>
      <c r="IWC4" s="228"/>
      <c r="IWD4" s="228"/>
      <c r="IWE4" s="228"/>
      <c r="IWF4" s="228"/>
      <c r="IWG4" s="228"/>
      <c r="IWH4" s="228"/>
      <c r="IWI4" s="228"/>
      <c r="IWJ4" s="228"/>
      <c r="IWK4" s="228"/>
      <c r="IWL4" s="228"/>
      <c r="IWM4" s="228"/>
      <c r="IWN4" s="228"/>
      <c r="IWO4" s="228"/>
      <c r="IWP4" s="228"/>
      <c r="IWQ4" s="228"/>
      <c r="IWR4" s="228"/>
      <c r="IWS4" s="228"/>
      <c r="IWT4" s="228"/>
      <c r="IWU4" s="228"/>
      <c r="IWV4" s="228"/>
      <c r="IWW4" s="228"/>
      <c r="IWX4" s="228"/>
      <c r="IWY4" s="228"/>
      <c r="IWZ4" s="228"/>
      <c r="IXA4" s="228"/>
      <c r="IXB4" s="228"/>
      <c r="IXC4" s="228"/>
      <c r="IXD4" s="228"/>
      <c r="IXE4" s="228"/>
      <c r="IXF4" s="228"/>
      <c r="IXG4" s="228"/>
      <c r="IXH4" s="228"/>
      <c r="IXI4" s="228"/>
      <c r="IXJ4" s="228"/>
      <c r="IXK4" s="228"/>
      <c r="IXL4" s="228"/>
      <c r="IXM4" s="228"/>
      <c r="IXN4" s="228"/>
      <c r="IXO4" s="228"/>
      <c r="IXP4" s="228"/>
      <c r="IXQ4" s="228"/>
      <c r="IXR4" s="228"/>
      <c r="IXS4" s="228"/>
      <c r="IXT4" s="228"/>
      <c r="IXU4" s="228"/>
      <c r="IXV4" s="228"/>
      <c r="IXW4" s="228"/>
      <c r="IXX4" s="228"/>
      <c r="IXY4" s="228"/>
      <c r="IXZ4" s="228"/>
      <c r="IYA4" s="228"/>
      <c r="IYB4" s="228"/>
      <c r="IYC4" s="228"/>
      <c r="IYD4" s="228"/>
      <c r="IYE4" s="228"/>
      <c r="IYF4" s="228"/>
      <c r="IYG4" s="228"/>
      <c r="IYH4" s="228"/>
      <c r="IYI4" s="228"/>
      <c r="IYJ4" s="228"/>
      <c r="IYK4" s="228"/>
      <c r="IYL4" s="228"/>
      <c r="IYM4" s="228"/>
      <c r="IYN4" s="228"/>
      <c r="IYO4" s="228"/>
      <c r="IYP4" s="228"/>
      <c r="IYQ4" s="228"/>
      <c r="IYR4" s="228"/>
      <c r="IYS4" s="228"/>
      <c r="IYT4" s="228"/>
      <c r="IYU4" s="228"/>
      <c r="IYV4" s="228"/>
      <c r="IYW4" s="228"/>
      <c r="IYX4" s="228"/>
      <c r="IYY4" s="228"/>
      <c r="IYZ4" s="228"/>
      <c r="IZA4" s="228"/>
      <c r="IZB4" s="228"/>
      <c r="IZC4" s="228"/>
      <c r="IZD4" s="228"/>
      <c r="IZE4" s="228"/>
      <c r="IZF4" s="228"/>
      <c r="IZG4" s="228"/>
      <c r="IZH4" s="228"/>
      <c r="IZI4" s="228"/>
      <c r="IZJ4" s="228"/>
      <c r="IZK4" s="228"/>
      <c r="IZL4" s="228"/>
      <c r="IZM4" s="228"/>
      <c r="IZN4" s="228"/>
      <c r="IZO4" s="228"/>
      <c r="IZP4" s="228"/>
      <c r="IZQ4" s="228"/>
      <c r="IZR4" s="228"/>
      <c r="IZS4" s="228"/>
      <c r="IZT4" s="228"/>
      <c r="IZU4" s="228"/>
      <c r="IZV4" s="228"/>
      <c r="IZW4" s="228"/>
      <c r="IZX4" s="228"/>
      <c r="IZY4" s="228"/>
      <c r="IZZ4" s="228"/>
      <c r="JAA4" s="228"/>
      <c r="JAB4" s="228"/>
      <c r="JAC4" s="228"/>
      <c r="JAD4" s="228"/>
      <c r="JAE4" s="228"/>
      <c r="JAF4" s="228"/>
      <c r="JAG4" s="228"/>
      <c r="JAH4" s="228"/>
      <c r="JAI4" s="228"/>
      <c r="JAJ4" s="228"/>
      <c r="JAK4" s="228"/>
      <c r="JAL4" s="228"/>
      <c r="JAM4" s="228"/>
      <c r="JAN4" s="228"/>
      <c r="JAO4" s="228"/>
      <c r="JAP4" s="228"/>
      <c r="JAQ4" s="228"/>
      <c r="JAR4" s="228"/>
      <c r="JAS4" s="228"/>
      <c r="JAT4" s="228"/>
      <c r="JAU4" s="228"/>
      <c r="JAV4" s="228"/>
      <c r="JAW4" s="228"/>
      <c r="JAX4" s="228"/>
      <c r="JAY4" s="228"/>
      <c r="JAZ4" s="228"/>
      <c r="JBA4" s="228"/>
      <c r="JBB4" s="228"/>
      <c r="JBC4" s="228"/>
      <c r="JBD4" s="228"/>
      <c r="JBE4" s="228"/>
      <c r="JBF4" s="228"/>
      <c r="JBG4" s="228"/>
      <c r="JBH4" s="228"/>
      <c r="JBI4" s="228"/>
      <c r="JBJ4" s="228"/>
      <c r="JBK4" s="228"/>
      <c r="JBL4" s="228"/>
      <c r="JBM4" s="228"/>
      <c r="JBN4" s="228"/>
      <c r="JBO4" s="228"/>
      <c r="JBP4" s="228"/>
      <c r="JBQ4" s="228"/>
      <c r="JBR4" s="228"/>
      <c r="JBS4" s="228"/>
      <c r="JBT4" s="228"/>
      <c r="JBU4" s="228"/>
      <c r="JBV4" s="228"/>
      <c r="JBW4" s="228"/>
      <c r="JBX4" s="228"/>
      <c r="JBY4" s="228"/>
      <c r="JBZ4" s="228"/>
      <c r="JCA4" s="228"/>
      <c r="JCB4" s="228"/>
      <c r="JCC4" s="228"/>
      <c r="JCD4" s="228"/>
      <c r="JCE4" s="228"/>
      <c r="JCF4" s="228"/>
      <c r="JCG4" s="228"/>
      <c r="JCH4" s="228"/>
      <c r="JCI4" s="228"/>
      <c r="JCJ4" s="228"/>
      <c r="JCK4" s="228"/>
      <c r="JCL4" s="228"/>
      <c r="JCM4" s="228"/>
      <c r="JCN4" s="228"/>
      <c r="JCO4" s="228"/>
      <c r="JCP4" s="228"/>
      <c r="JCQ4" s="228"/>
      <c r="JCR4" s="228"/>
      <c r="JCS4" s="228"/>
      <c r="JCT4" s="228"/>
      <c r="JCU4" s="228"/>
      <c r="JCV4" s="228"/>
      <c r="JCW4" s="228"/>
      <c r="JCX4" s="228"/>
      <c r="JCY4" s="228"/>
      <c r="JCZ4" s="228"/>
      <c r="JDA4" s="228"/>
      <c r="JDB4" s="228"/>
      <c r="JDC4" s="228"/>
      <c r="JDD4" s="228"/>
      <c r="JDE4" s="228"/>
      <c r="JDF4" s="228"/>
      <c r="JDG4" s="228"/>
      <c r="JDH4" s="228"/>
      <c r="JDI4" s="228"/>
      <c r="JDJ4" s="228"/>
      <c r="JDK4" s="228"/>
      <c r="JDL4" s="228"/>
      <c r="JDM4" s="228"/>
      <c r="JDN4" s="228"/>
      <c r="JDO4" s="228"/>
      <c r="JDP4" s="228"/>
      <c r="JDQ4" s="228"/>
      <c r="JDR4" s="228"/>
      <c r="JDS4" s="228"/>
      <c r="JDT4" s="228"/>
      <c r="JDU4" s="228"/>
      <c r="JDV4" s="228"/>
      <c r="JDW4" s="228"/>
      <c r="JDX4" s="228"/>
      <c r="JDY4" s="228"/>
      <c r="JDZ4" s="228"/>
      <c r="JEA4" s="228"/>
      <c r="JEB4" s="228"/>
      <c r="JEC4" s="228"/>
      <c r="JED4" s="228"/>
      <c r="JEE4" s="228"/>
      <c r="JEF4" s="228"/>
      <c r="JEG4" s="228"/>
      <c r="JEH4" s="228"/>
      <c r="JEI4" s="228"/>
      <c r="JEJ4" s="228"/>
      <c r="JEK4" s="228"/>
      <c r="JEL4" s="228"/>
      <c r="JEM4" s="228"/>
      <c r="JEN4" s="228"/>
      <c r="JEO4" s="228"/>
      <c r="JEP4" s="228"/>
      <c r="JEQ4" s="228"/>
      <c r="JER4" s="228"/>
      <c r="JES4" s="228"/>
      <c r="JET4" s="228"/>
      <c r="JEU4" s="228"/>
      <c r="JEV4" s="228"/>
      <c r="JEW4" s="228"/>
      <c r="JEX4" s="228"/>
      <c r="JEY4" s="228"/>
      <c r="JEZ4" s="228"/>
      <c r="JFA4" s="228"/>
      <c r="JFB4" s="228"/>
      <c r="JFC4" s="228"/>
      <c r="JFD4" s="228"/>
      <c r="JFE4" s="228"/>
      <c r="JFF4" s="228"/>
      <c r="JFG4" s="228"/>
      <c r="JFH4" s="228"/>
      <c r="JFI4" s="228"/>
      <c r="JFJ4" s="228"/>
      <c r="JFK4" s="228"/>
      <c r="JFL4" s="228"/>
      <c r="JFM4" s="228"/>
      <c r="JFN4" s="228"/>
      <c r="JFO4" s="228"/>
      <c r="JFP4" s="228"/>
      <c r="JFQ4" s="228"/>
      <c r="JFR4" s="228"/>
      <c r="JFS4" s="228"/>
      <c r="JFT4" s="228"/>
      <c r="JFU4" s="228"/>
      <c r="JFV4" s="228"/>
      <c r="JFW4" s="228"/>
      <c r="JFX4" s="228"/>
      <c r="JFY4" s="228"/>
      <c r="JFZ4" s="228"/>
      <c r="JGA4" s="228"/>
      <c r="JGB4" s="228"/>
      <c r="JGC4" s="228"/>
      <c r="JGD4" s="228"/>
      <c r="JGE4" s="228"/>
      <c r="JGF4" s="228"/>
      <c r="JGG4" s="228"/>
      <c r="JGH4" s="228"/>
      <c r="JGI4" s="228"/>
      <c r="JGJ4" s="228"/>
      <c r="JGK4" s="228"/>
      <c r="JGL4" s="228"/>
      <c r="JGM4" s="228"/>
      <c r="JGN4" s="228"/>
      <c r="JGO4" s="228"/>
      <c r="JGP4" s="228"/>
      <c r="JGQ4" s="228"/>
      <c r="JGR4" s="228"/>
      <c r="JGS4" s="228"/>
      <c r="JGT4" s="228"/>
      <c r="JGU4" s="228"/>
      <c r="JGV4" s="228"/>
      <c r="JGW4" s="228"/>
      <c r="JGX4" s="228"/>
      <c r="JGY4" s="228"/>
      <c r="JGZ4" s="228"/>
      <c r="JHA4" s="228"/>
      <c r="JHB4" s="228"/>
      <c r="JHC4" s="228"/>
      <c r="JHD4" s="228"/>
      <c r="JHE4" s="228"/>
      <c r="JHF4" s="228"/>
      <c r="JHG4" s="228"/>
      <c r="JHH4" s="228"/>
      <c r="JHI4" s="228"/>
      <c r="JHJ4" s="228"/>
      <c r="JHK4" s="228"/>
      <c r="JHL4" s="228"/>
      <c r="JHM4" s="228"/>
      <c r="JHN4" s="228"/>
      <c r="JHO4" s="228"/>
      <c r="JHP4" s="228"/>
      <c r="JHQ4" s="228"/>
      <c r="JHR4" s="228"/>
      <c r="JHS4" s="228"/>
      <c r="JHT4" s="228"/>
      <c r="JHU4" s="228"/>
      <c r="JHV4" s="228"/>
      <c r="JHW4" s="228"/>
      <c r="JHX4" s="228"/>
      <c r="JHY4" s="228"/>
      <c r="JHZ4" s="228"/>
      <c r="JIA4" s="228"/>
      <c r="JIB4" s="228"/>
      <c r="JIC4" s="228"/>
      <c r="JID4" s="228"/>
      <c r="JIE4" s="228"/>
      <c r="JIF4" s="228"/>
      <c r="JIG4" s="228"/>
      <c r="JIH4" s="228"/>
      <c r="JII4" s="228"/>
      <c r="JIJ4" s="228"/>
      <c r="JIK4" s="228"/>
      <c r="JIL4" s="228"/>
      <c r="JIM4" s="228"/>
      <c r="JIN4" s="228"/>
      <c r="JIO4" s="228"/>
      <c r="JIP4" s="228"/>
      <c r="JIQ4" s="228"/>
      <c r="JIR4" s="228"/>
      <c r="JIS4" s="228"/>
      <c r="JIT4" s="228"/>
      <c r="JIU4" s="228"/>
      <c r="JIV4" s="228"/>
      <c r="JIW4" s="228"/>
      <c r="JIX4" s="228"/>
      <c r="JIY4" s="228"/>
      <c r="JIZ4" s="228"/>
      <c r="JJA4" s="228"/>
      <c r="JJB4" s="228"/>
      <c r="JJC4" s="228"/>
      <c r="JJD4" s="228"/>
      <c r="JJE4" s="228"/>
      <c r="JJF4" s="228"/>
      <c r="JJG4" s="228"/>
      <c r="JJH4" s="228"/>
      <c r="JJI4" s="228"/>
      <c r="JJJ4" s="228"/>
      <c r="JJK4" s="228"/>
      <c r="JJL4" s="228"/>
      <c r="JJM4" s="228"/>
      <c r="JJN4" s="228"/>
      <c r="JJO4" s="228"/>
      <c r="JJP4" s="228"/>
      <c r="JJQ4" s="228"/>
      <c r="JJR4" s="228"/>
      <c r="JJS4" s="228"/>
      <c r="JJT4" s="228"/>
      <c r="JJU4" s="228"/>
      <c r="JJV4" s="228"/>
      <c r="JJW4" s="228"/>
      <c r="JJX4" s="228"/>
      <c r="JJY4" s="228"/>
      <c r="JJZ4" s="228"/>
      <c r="JKA4" s="228"/>
      <c r="JKB4" s="228"/>
      <c r="JKC4" s="228"/>
      <c r="JKD4" s="228"/>
      <c r="JKE4" s="228"/>
      <c r="JKF4" s="228"/>
      <c r="JKG4" s="228"/>
      <c r="JKH4" s="228"/>
      <c r="JKI4" s="228"/>
      <c r="JKJ4" s="228"/>
      <c r="JKK4" s="228"/>
      <c r="JKL4" s="228"/>
      <c r="JKM4" s="228"/>
      <c r="JKN4" s="228"/>
      <c r="JKO4" s="228"/>
      <c r="JKP4" s="228"/>
      <c r="JKQ4" s="228"/>
      <c r="JKR4" s="228"/>
      <c r="JKS4" s="228"/>
      <c r="JKT4" s="228"/>
      <c r="JKU4" s="228"/>
      <c r="JKV4" s="228"/>
      <c r="JKW4" s="228"/>
      <c r="JKX4" s="228"/>
      <c r="JKY4" s="228"/>
      <c r="JKZ4" s="228"/>
      <c r="JLA4" s="228"/>
      <c r="JLB4" s="228"/>
      <c r="JLC4" s="228"/>
      <c r="JLD4" s="228"/>
      <c r="JLE4" s="228"/>
      <c r="JLF4" s="228"/>
      <c r="JLG4" s="228"/>
      <c r="JLH4" s="228"/>
      <c r="JLI4" s="228"/>
      <c r="JLJ4" s="228"/>
      <c r="JLK4" s="228"/>
      <c r="JLL4" s="228"/>
      <c r="JLM4" s="228"/>
      <c r="JLN4" s="228"/>
      <c r="JLO4" s="228"/>
      <c r="JLP4" s="228"/>
      <c r="JLQ4" s="228"/>
      <c r="JLR4" s="228"/>
      <c r="JLS4" s="228"/>
      <c r="JLT4" s="228"/>
      <c r="JLU4" s="228"/>
      <c r="JLV4" s="228"/>
      <c r="JLW4" s="228"/>
      <c r="JLX4" s="228"/>
      <c r="JLY4" s="228"/>
      <c r="JLZ4" s="228"/>
      <c r="JMA4" s="228"/>
      <c r="JMB4" s="228"/>
      <c r="JMC4" s="228"/>
      <c r="JMD4" s="228"/>
      <c r="JME4" s="228"/>
      <c r="JMF4" s="228"/>
      <c r="JMG4" s="228"/>
      <c r="JMH4" s="228"/>
      <c r="JMI4" s="228"/>
      <c r="JMJ4" s="228"/>
      <c r="JMK4" s="228"/>
      <c r="JML4" s="228"/>
      <c r="JMM4" s="228"/>
      <c r="JMN4" s="228"/>
      <c r="JMO4" s="228"/>
      <c r="JMP4" s="228"/>
      <c r="JMQ4" s="228"/>
      <c r="JMR4" s="228"/>
      <c r="JMS4" s="228"/>
      <c r="JMT4" s="228"/>
      <c r="JMU4" s="228"/>
      <c r="JMV4" s="228"/>
      <c r="JMW4" s="228"/>
      <c r="JMX4" s="228"/>
      <c r="JMY4" s="228"/>
      <c r="JMZ4" s="228"/>
      <c r="JNA4" s="228"/>
      <c r="JNB4" s="228"/>
      <c r="JNC4" s="228"/>
      <c r="JND4" s="228"/>
      <c r="JNE4" s="228"/>
      <c r="JNF4" s="228"/>
      <c r="JNG4" s="228"/>
      <c r="JNH4" s="228"/>
      <c r="JNI4" s="228"/>
      <c r="JNJ4" s="228"/>
      <c r="JNK4" s="228"/>
      <c r="JNL4" s="228"/>
      <c r="JNM4" s="228"/>
      <c r="JNN4" s="228"/>
      <c r="JNO4" s="228"/>
      <c r="JNP4" s="228"/>
      <c r="JNQ4" s="228"/>
      <c r="JNR4" s="228"/>
      <c r="JNS4" s="228"/>
      <c r="JNT4" s="228"/>
      <c r="JNU4" s="228"/>
      <c r="JNV4" s="228"/>
      <c r="JNW4" s="228"/>
      <c r="JNX4" s="228"/>
      <c r="JNY4" s="228"/>
      <c r="JNZ4" s="228"/>
      <c r="JOA4" s="228"/>
      <c r="JOB4" s="228"/>
      <c r="JOC4" s="228"/>
      <c r="JOD4" s="228"/>
      <c r="JOE4" s="228"/>
      <c r="JOF4" s="228"/>
      <c r="JOG4" s="228"/>
      <c r="JOH4" s="228"/>
      <c r="JOI4" s="228"/>
      <c r="JOJ4" s="228"/>
      <c r="JOK4" s="228"/>
      <c r="JOL4" s="228"/>
      <c r="JOM4" s="228"/>
      <c r="JON4" s="228"/>
      <c r="JOO4" s="228"/>
      <c r="JOP4" s="228"/>
      <c r="JOQ4" s="228"/>
      <c r="JOR4" s="228"/>
      <c r="JOS4" s="228"/>
      <c r="JOT4" s="228"/>
      <c r="JOU4" s="228"/>
      <c r="JOV4" s="228"/>
      <c r="JOW4" s="228"/>
      <c r="JOX4" s="228"/>
      <c r="JOY4" s="228"/>
      <c r="JOZ4" s="228"/>
      <c r="JPA4" s="228"/>
      <c r="JPB4" s="228"/>
      <c r="JPC4" s="228"/>
      <c r="JPD4" s="228"/>
      <c r="JPE4" s="228"/>
      <c r="JPF4" s="228"/>
      <c r="JPG4" s="228"/>
      <c r="JPH4" s="228"/>
      <c r="JPI4" s="228"/>
      <c r="JPJ4" s="228"/>
      <c r="JPK4" s="228"/>
      <c r="JPL4" s="228"/>
      <c r="JPM4" s="228"/>
      <c r="JPN4" s="228"/>
      <c r="JPO4" s="228"/>
      <c r="JPP4" s="228"/>
      <c r="JPQ4" s="228"/>
      <c r="JPR4" s="228"/>
      <c r="JPS4" s="228"/>
      <c r="JPT4" s="228"/>
      <c r="JPU4" s="228"/>
      <c r="JPV4" s="228"/>
      <c r="JPW4" s="228"/>
      <c r="JPX4" s="228"/>
      <c r="JPY4" s="228"/>
      <c r="JPZ4" s="228"/>
      <c r="JQA4" s="228"/>
      <c r="JQB4" s="228"/>
      <c r="JQC4" s="228"/>
      <c r="JQD4" s="228"/>
      <c r="JQE4" s="228"/>
      <c r="JQF4" s="228"/>
      <c r="JQG4" s="228"/>
      <c r="JQH4" s="228"/>
      <c r="JQI4" s="228"/>
      <c r="JQJ4" s="228"/>
      <c r="JQK4" s="228"/>
      <c r="JQL4" s="228"/>
      <c r="JQM4" s="228"/>
      <c r="JQN4" s="228"/>
      <c r="JQO4" s="228"/>
      <c r="JQP4" s="228"/>
      <c r="JQQ4" s="228"/>
      <c r="JQR4" s="228"/>
      <c r="JQS4" s="228"/>
      <c r="JQT4" s="228"/>
      <c r="JQU4" s="228"/>
      <c r="JQV4" s="228"/>
      <c r="JQW4" s="228"/>
      <c r="JQX4" s="228"/>
      <c r="JQY4" s="228"/>
      <c r="JQZ4" s="228"/>
      <c r="JRA4" s="228"/>
      <c r="JRB4" s="228"/>
      <c r="JRC4" s="228"/>
      <c r="JRD4" s="228"/>
      <c r="JRE4" s="228"/>
      <c r="JRF4" s="228"/>
      <c r="JRG4" s="228"/>
      <c r="JRH4" s="228"/>
      <c r="JRI4" s="228"/>
      <c r="JRJ4" s="228"/>
      <c r="JRK4" s="228"/>
      <c r="JRL4" s="228"/>
      <c r="JRM4" s="228"/>
      <c r="JRN4" s="228"/>
      <c r="JRO4" s="228"/>
      <c r="JRP4" s="228"/>
      <c r="JRQ4" s="228"/>
      <c r="JRR4" s="228"/>
      <c r="JRS4" s="228"/>
      <c r="JRT4" s="228"/>
      <c r="JRU4" s="228"/>
      <c r="JRV4" s="228"/>
      <c r="JRW4" s="228"/>
      <c r="JRX4" s="228"/>
      <c r="JRY4" s="228"/>
      <c r="JRZ4" s="228"/>
      <c r="JSA4" s="228"/>
      <c r="JSB4" s="228"/>
      <c r="JSC4" s="228"/>
      <c r="JSD4" s="228"/>
      <c r="JSE4" s="228"/>
      <c r="JSF4" s="228"/>
      <c r="JSG4" s="228"/>
      <c r="JSH4" s="228"/>
      <c r="JSI4" s="228"/>
      <c r="JSJ4" s="228"/>
      <c r="JSK4" s="228"/>
      <c r="JSL4" s="228"/>
      <c r="JSM4" s="228"/>
      <c r="JSN4" s="228"/>
      <c r="JSO4" s="228"/>
      <c r="JSP4" s="228"/>
      <c r="JSQ4" s="228"/>
      <c r="JSR4" s="228"/>
      <c r="JSS4" s="228"/>
      <c r="JST4" s="228"/>
      <c r="JSU4" s="228"/>
      <c r="JSV4" s="228"/>
      <c r="JSW4" s="228"/>
      <c r="JSX4" s="228"/>
      <c r="JSY4" s="228"/>
      <c r="JSZ4" s="228"/>
      <c r="JTA4" s="228"/>
      <c r="JTB4" s="228"/>
      <c r="JTC4" s="228"/>
      <c r="JTD4" s="228"/>
      <c r="JTE4" s="228"/>
      <c r="JTF4" s="228"/>
      <c r="JTG4" s="228"/>
      <c r="JTH4" s="228"/>
      <c r="JTI4" s="228"/>
      <c r="JTJ4" s="228"/>
      <c r="JTK4" s="228"/>
      <c r="JTL4" s="228"/>
      <c r="JTM4" s="228"/>
      <c r="JTN4" s="228"/>
      <c r="JTO4" s="228"/>
      <c r="JTP4" s="228"/>
      <c r="JTQ4" s="228"/>
      <c r="JTR4" s="228"/>
      <c r="JTS4" s="228"/>
      <c r="JTT4" s="228"/>
      <c r="JTU4" s="228"/>
      <c r="JTV4" s="228"/>
      <c r="JTW4" s="228"/>
      <c r="JTX4" s="228"/>
      <c r="JTY4" s="228"/>
      <c r="JTZ4" s="228"/>
      <c r="JUA4" s="228"/>
      <c r="JUB4" s="228"/>
      <c r="JUC4" s="228"/>
      <c r="JUD4" s="228"/>
      <c r="JUE4" s="228"/>
      <c r="JUF4" s="228"/>
      <c r="JUG4" s="228"/>
      <c r="JUH4" s="228"/>
      <c r="JUI4" s="228"/>
      <c r="JUJ4" s="228"/>
      <c r="JUK4" s="228"/>
      <c r="JUL4" s="228"/>
      <c r="JUM4" s="228"/>
      <c r="JUN4" s="228"/>
      <c r="JUO4" s="228"/>
      <c r="JUP4" s="228"/>
      <c r="JUQ4" s="228"/>
      <c r="JUR4" s="228"/>
      <c r="JUS4" s="228"/>
      <c r="JUT4" s="228"/>
      <c r="JUU4" s="228"/>
      <c r="JUV4" s="228"/>
      <c r="JUW4" s="228"/>
      <c r="JUX4" s="228"/>
      <c r="JUY4" s="228"/>
      <c r="JUZ4" s="228"/>
      <c r="JVA4" s="228"/>
      <c r="JVB4" s="228"/>
      <c r="JVC4" s="228"/>
      <c r="JVD4" s="228"/>
      <c r="JVE4" s="228"/>
      <c r="JVF4" s="228"/>
      <c r="JVG4" s="228"/>
      <c r="JVH4" s="228"/>
      <c r="JVI4" s="228"/>
      <c r="JVJ4" s="228"/>
      <c r="JVK4" s="228"/>
      <c r="JVL4" s="228"/>
      <c r="JVM4" s="228"/>
      <c r="JVN4" s="228"/>
      <c r="JVO4" s="228"/>
      <c r="JVP4" s="228"/>
      <c r="JVQ4" s="228"/>
      <c r="JVR4" s="228"/>
      <c r="JVS4" s="228"/>
      <c r="JVT4" s="228"/>
      <c r="JVU4" s="228"/>
      <c r="JVV4" s="228"/>
      <c r="JVW4" s="228"/>
      <c r="JVX4" s="228"/>
      <c r="JVY4" s="228"/>
      <c r="JVZ4" s="228"/>
      <c r="JWA4" s="228"/>
      <c r="JWB4" s="228"/>
      <c r="JWC4" s="228"/>
      <c r="JWD4" s="228"/>
      <c r="JWE4" s="228"/>
      <c r="JWF4" s="228"/>
      <c r="JWG4" s="228"/>
      <c r="JWH4" s="228"/>
      <c r="JWI4" s="228"/>
      <c r="JWJ4" s="228"/>
      <c r="JWK4" s="228"/>
      <c r="JWL4" s="228"/>
      <c r="JWM4" s="228"/>
      <c r="JWN4" s="228"/>
      <c r="JWO4" s="228"/>
      <c r="JWP4" s="228"/>
      <c r="JWQ4" s="228"/>
      <c r="JWR4" s="228"/>
      <c r="JWS4" s="228"/>
      <c r="JWT4" s="228"/>
      <c r="JWU4" s="228"/>
      <c r="JWV4" s="228"/>
      <c r="JWW4" s="228"/>
      <c r="JWX4" s="228"/>
      <c r="JWY4" s="228"/>
      <c r="JWZ4" s="228"/>
      <c r="JXA4" s="228"/>
      <c r="JXB4" s="228"/>
      <c r="JXC4" s="228"/>
      <c r="JXD4" s="228"/>
      <c r="JXE4" s="228"/>
      <c r="JXF4" s="228"/>
      <c r="JXG4" s="228"/>
      <c r="JXH4" s="228"/>
      <c r="JXI4" s="228"/>
      <c r="JXJ4" s="228"/>
      <c r="JXK4" s="228"/>
      <c r="JXL4" s="228"/>
      <c r="JXM4" s="228"/>
      <c r="JXN4" s="228"/>
      <c r="JXO4" s="228"/>
      <c r="JXP4" s="228"/>
      <c r="JXQ4" s="228"/>
      <c r="JXR4" s="228"/>
      <c r="JXS4" s="228"/>
      <c r="JXT4" s="228"/>
      <c r="JXU4" s="228"/>
      <c r="JXV4" s="228"/>
      <c r="JXW4" s="228"/>
      <c r="JXX4" s="228"/>
      <c r="JXY4" s="228"/>
      <c r="JXZ4" s="228"/>
      <c r="JYA4" s="228"/>
      <c r="JYB4" s="228"/>
      <c r="JYC4" s="228"/>
      <c r="JYD4" s="228"/>
      <c r="JYE4" s="228"/>
      <c r="JYF4" s="228"/>
      <c r="JYG4" s="228"/>
      <c r="JYH4" s="228"/>
      <c r="JYI4" s="228"/>
      <c r="JYJ4" s="228"/>
      <c r="JYK4" s="228"/>
      <c r="JYL4" s="228"/>
      <c r="JYM4" s="228"/>
      <c r="JYN4" s="228"/>
      <c r="JYO4" s="228"/>
      <c r="JYP4" s="228"/>
      <c r="JYQ4" s="228"/>
      <c r="JYR4" s="228"/>
      <c r="JYS4" s="228"/>
      <c r="JYT4" s="228"/>
      <c r="JYU4" s="228"/>
      <c r="JYV4" s="228"/>
      <c r="JYW4" s="228"/>
      <c r="JYX4" s="228"/>
      <c r="JYY4" s="228"/>
      <c r="JYZ4" s="228"/>
      <c r="JZA4" s="228"/>
      <c r="JZB4" s="228"/>
      <c r="JZC4" s="228"/>
      <c r="JZD4" s="228"/>
      <c r="JZE4" s="228"/>
      <c r="JZF4" s="228"/>
      <c r="JZG4" s="228"/>
      <c r="JZH4" s="228"/>
      <c r="JZI4" s="228"/>
      <c r="JZJ4" s="228"/>
      <c r="JZK4" s="228"/>
      <c r="JZL4" s="228"/>
      <c r="JZM4" s="228"/>
      <c r="JZN4" s="228"/>
      <c r="JZO4" s="228"/>
      <c r="JZP4" s="228"/>
      <c r="JZQ4" s="228"/>
      <c r="JZR4" s="228"/>
      <c r="JZS4" s="228"/>
      <c r="JZT4" s="228"/>
      <c r="JZU4" s="228"/>
      <c r="JZV4" s="228"/>
      <c r="JZW4" s="228"/>
      <c r="JZX4" s="228"/>
      <c r="JZY4" s="228"/>
      <c r="JZZ4" s="228"/>
      <c r="KAA4" s="228"/>
      <c r="KAB4" s="228"/>
      <c r="KAC4" s="228"/>
      <c r="KAD4" s="228"/>
      <c r="KAE4" s="228"/>
      <c r="KAF4" s="228"/>
      <c r="KAG4" s="228"/>
      <c r="KAH4" s="228"/>
      <c r="KAI4" s="228"/>
      <c r="KAJ4" s="228"/>
      <c r="KAK4" s="228"/>
      <c r="KAL4" s="228"/>
      <c r="KAM4" s="228"/>
      <c r="KAN4" s="228"/>
      <c r="KAO4" s="228"/>
      <c r="KAP4" s="228"/>
      <c r="KAQ4" s="228"/>
      <c r="KAR4" s="228"/>
      <c r="KAS4" s="228"/>
      <c r="KAT4" s="228"/>
      <c r="KAU4" s="228"/>
      <c r="KAV4" s="228"/>
      <c r="KAW4" s="228"/>
      <c r="KAX4" s="228"/>
      <c r="KAY4" s="228"/>
      <c r="KAZ4" s="228"/>
      <c r="KBA4" s="228"/>
      <c r="KBB4" s="228"/>
      <c r="KBC4" s="228"/>
      <c r="KBD4" s="228"/>
      <c r="KBE4" s="228"/>
      <c r="KBF4" s="228"/>
      <c r="KBG4" s="228"/>
      <c r="KBH4" s="228"/>
      <c r="KBI4" s="228"/>
      <c r="KBJ4" s="228"/>
      <c r="KBK4" s="228"/>
      <c r="KBL4" s="228"/>
      <c r="KBM4" s="228"/>
      <c r="KBN4" s="228"/>
      <c r="KBO4" s="228"/>
      <c r="KBP4" s="228"/>
      <c r="KBQ4" s="228"/>
      <c r="KBR4" s="228"/>
      <c r="KBS4" s="228"/>
      <c r="KBT4" s="228"/>
      <c r="KBU4" s="228"/>
      <c r="KBV4" s="228"/>
      <c r="KBW4" s="228"/>
      <c r="KBX4" s="228"/>
      <c r="KBY4" s="228"/>
      <c r="KBZ4" s="228"/>
      <c r="KCA4" s="228"/>
      <c r="KCB4" s="228"/>
      <c r="KCC4" s="228"/>
      <c r="KCD4" s="228"/>
      <c r="KCE4" s="228"/>
      <c r="KCF4" s="228"/>
      <c r="KCG4" s="228"/>
      <c r="KCH4" s="228"/>
      <c r="KCI4" s="228"/>
      <c r="KCJ4" s="228"/>
      <c r="KCK4" s="228"/>
      <c r="KCL4" s="228"/>
      <c r="KCM4" s="228"/>
      <c r="KCN4" s="228"/>
      <c r="KCO4" s="228"/>
      <c r="KCP4" s="228"/>
      <c r="KCQ4" s="228"/>
      <c r="KCR4" s="228"/>
      <c r="KCS4" s="228"/>
      <c r="KCT4" s="228"/>
      <c r="KCU4" s="228"/>
      <c r="KCV4" s="228"/>
      <c r="KCW4" s="228"/>
      <c r="KCX4" s="228"/>
      <c r="KCY4" s="228"/>
      <c r="KCZ4" s="228"/>
      <c r="KDA4" s="228"/>
      <c r="KDB4" s="228"/>
      <c r="KDC4" s="228"/>
      <c r="KDD4" s="228"/>
      <c r="KDE4" s="228"/>
      <c r="KDF4" s="228"/>
      <c r="KDG4" s="228"/>
      <c r="KDH4" s="228"/>
      <c r="KDI4" s="228"/>
      <c r="KDJ4" s="228"/>
      <c r="KDK4" s="228"/>
      <c r="KDL4" s="228"/>
      <c r="KDM4" s="228"/>
      <c r="KDN4" s="228"/>
      <c r="KDO4" s="228"/>
      <c r="KDP4" s="228"/>
      <c r="KDQ4" s="228"/>
      <c r="KDR4" s="228"/>
      <c r="KDS4" s="228"/>
      <c r="KDT4" s="228"/>
      <c r="KDU4" s="228"/>
      <c r="KDV4" s="228"/>
      <c r="KDW4" s="228"/>
      <c r="KDX4" s="228"/>
      <c r="KDY4" s="228"/>
      <c r="KDZ4" s="228"/>
      <c r="KEA4" s="228"/>
      <c r="KEB4" s="228"/>
      <c r="KEC4" s="228"/>
      <c r="KED4" s="228"/>
      <c r="KEE4" s="228"/>
      <c r="KEF4" s="228"/>
      <c r="KEG4" s="228"/>
      <c r="KEH4" s="228"/>
      <c r="KEI4" s="228"/>
      <c r="KEJ4" s="228"/>
      <c r="KEK4" s="228"/>
      <c r="KEL4" s="228"/>
      <c r="KEM4" s="228"/>
      <c r="KEN4" s="228"/>
      <c r="KEO4" s="228"/>
      <c r="KEP4" s="228"/>
      <c r="KEQ4" s="228"/>
      <c r="KER4" s="228"/>
      <c r="KES4" s="228"/>
      <c r="KET4" s="228"/>
      <c r="KEU4" s="228"/>
      <c r="KEV4" s="228"/>
      <c r="KEW4" s="228"/>
      <c r="KEX4" s="228"/>
      <c r="KEY4" s="228"/>
      <c r="KEZ4" s="228"/>
      <c r="KFA4" s="228"/>
      <c r="KFB4" s="228"/>
      <c r="KFC4" s="228"/>
      <c r="KFD4" s="228"/>
      <c r="KFE4" s="228"/>
      <c r="KFF4" s="228"/>
      <c r="KFG4" s="228"/>
      <c r="KFH4" s="228"/>
      <c r="KFI4" s="228"/>
      <c r="KFJ4" s="228"/>
      <c r="KFK4" s="228"/>
      <c r="KFL4" s="228"/>
      <c r="KFM4" s="228"/>
      <c r="KFN4" s="228"/>
      <c r="KFO4" s="228"/>
      <c r="KFP4" s="228"/>
      <c r="KFQ4" s="228"/>
      <c r="KFR4" s="228"/>
      <c r="KFS4" s="228"/>
      <c r="KFT4" s="228"/>
      <c r="KFU4" s="228"/>
      <c r="KFV4" s="228"/>
      <c r="KFW4" s="228"/>
      <c r="KFX4" s="228"/>
      <c r="KFY4" s="228"/>
      <c r="KFZ4" s="228"/>
      <c r="KGA4" s="228"/>
      <c r="KGB4" s="228"/>
      <c r="KGC4" s="228"/>
      <c r="KGD4" s="228"/>
      <c r="KGE4" s="228"/>
      <c r="KGF4" s="228"/>
      <c r="KGG4" s="228"/>
      <c r="KGH4" s="228"/>
      <c r="KGI4" s="228"/>
      <c r="KGJ4" s="228"/>
      <c r="KGK4" s="228"/>
      <c r="KGL4" s="228"/>
      <c r="KGM4" s="228"/>
      <c r="KGN4" s="228"/>
      <c r="KGO4" s="228"/>
      <c r="KGP4" s="228"/>
      <c r="KGQ4" s="228"/>
      <c r="KGR4" s="228"/>
      <c r="KGS4" s="228"/>
      <c r="KGT4" s="228"/>
      <c r="KGU4" s="228"/>
      <c r="KGV4" s="228"/>
      <c r="KGW4" s="228"/>
      <c r="KGX4" s="228"/>
      <c r="KGY4" s="228"/>
      <c r="KGZ4" s="228"/>
      <c r="KHA4" s="228"/>
      <c r="KHB4" s="228"/>
      <c r="KHC4" s="228"/>
      <c r="KHD4" s="228"/>
      <c r="KHE4" s="228"/>
      <c r="KHF4" s="228"/>
      <c r="KHG4" s="228"/>
      <c r="KHH4" s="228"/>
      <c r="KHI4" s="228"/>
      <c r="KHJ4" s="228"/>
      <c r="KHK4" s="228"/>
      <c r="KHL4" s="228"/>
      <c r="KHM4" s="228"/>
      <c r="KHN4" s="228"/>
      <c r="KHO4" s="228"/>
      <c r="KHP4" s="228"/>
      <c r="KHQ4" s="228"/>
      <c r="KHR4" s="228"/>
      <c r="KHS4" s="228"/>
      <c r="KHT4" s="228"/>
      <c r="KHU4" s="228"/>
      <c r="KHV4" s="228"/>
      <c r="KHW4" s="228"/>
      <c r="KHX4" s="228"/>
      <c r="KHY4" s="228"/>
      <c r="KHZ4" s="228"/>
      <c r="KIA4" s="228"/>
      <c r="KIB4" s="228"/>
      <c r="KIC4" s="228"/>
      <c r="KID4" s="228"/>
      <c r="KIE4" s="228"/>
      <c r="KIF4" s="228"/>
      <c r="KIG4" s="228"/>
      <c r="KIH4" s="228"/>
      <c r="KII4" s="228"/>
      <c r="KIJ4" s="228"/>
      <c r="KIK4" s="228"/>
      <c r="KIL4" s="228"/>
      <c r="KIM4" s="228"/>
      <c r="KIN4" s="228"/>
      <c r="KIO4" s="228"/>
      <c r="KIP4" s="228"/>
      <c r="KIQ4" s="228"/>
      <c r="KIR4" s="228"/>
      <c r="KIS4" s="228"/>
      <c r="KIT4" s="228"/>
      <c r="KIU4" s="228"/>
      <c r="KIV4" s="228"/>
      <c r="KIW4" s="228"/>
      <c r="KIX4" s="228"/>
      <c r="KIY4" s="228"/>
      <c r="KIZ4" s="228"/>
      <c r="KJA4" s="228"/>
      <c r="KJB4" s="228"/>
      <c r="KJC4" s="228"/>
      <c r="KJD4" s="228"/>
      <c r="KJE4" s="228"/>
      <c r="KJF4" s="228"/>
      <c r="KJG4" s="228"/>
      <c r="KJH4" s="228"/>
      <c r="KJI4" s="228"/>
      <c r="KJJ4" s="228"/>
      <c r="KJK4" s="228"/>
      <c r="KJL4" s="228"/>
      <c r="KJM4" s="228"/>
      <c r="KJN4" s="228"/>
      <c r="KJO4" s="228"/>
      <c r="KJP4" s="228"/>
      <c r="KJQ4" s="228"/>
      <c r="KJR4" s="228"/>
      <c r="KJS4" s="228"/>
      <c r="KJT4" s="228"/>
      <c r="KJU4" s="228"/>
      <c r="KJV4" s="228"/>
      <c r="KJW4" s="228"/>
      <c r="KJX4" s="228"/>
      <c r="KJY4" s="228"/>
      <c r="KJZ4" s="228"/>
      <c r="KKA4" s="228"/>
      <c r="KKB4" s="228"/>
      <c r="KKC4" s="228"/>
      <c r="KKD4" s="228"/>
      <c r="KKE4" s="228"/>
      <c r="KKF4" s="228"/>
      <c r="KKG4" s="228"/>
      <c r="KKH4" s="228"/>
      <c r="KKI4" s="228"/>
      <c r="KKJ4" s="228"/>
      <c r="KKK4" s="228"/>
      <c r="KKL4" s="228"/>
      <c r="KKM4" s="228"/>
      <c r="KKN4" s="228"/>
      <c r="KKO4" s="228"/>
      <c r="KKP4" s="228"/>
      <c r="KKQ4" s="228"/>
      <c r="KKR4" s="228"/>
      <c r="KKS4" s="228"/>
      <c r="KKT4" s="228"/>
      <c r="KKU4" s="228"/>
      <c r="KKV4" s="228"/>
      <c r="KKW4" s="228"/>
      <c r="KKX4" s="228"/>
      <c r="KKY4" s="228"/>
      <c r="KKZ4" s="228"/>
      <c r="KLA4" s="228"/>
      <c r="KLB4" s="228"/>
      <c r="KLC4" s="228"/>
      <c r="KLD4" s="228"/>
      <c r="KLE4" s="228"/>
      <c r="KLF4" s="228"/>
      <c r="KLG4" s="228"/>
      <c r="KLH4" s="228"/>
      <c r="KLI4" s="228"/>
      <c r="KLJ4" s="228"/>
      <c r="KLK4" s="228"/>
      <c r="KLL4" s="228"/>
      <c r="KLM4" s="228"/>
      <c r="KLN4" s="228"/>
      <c r="KLO4" s="228"/>
      <c r="KLP4" s="228"/>
      <c r="KLQ4" s="228"/>
      <c r="KLR4" s="228"/>
      <c r="KLS4" s="228"/>
      <c r="KLT4" s="228"/>
      <c r="KLU4" s="228"/>
      <c r="KLV4" s="228"/>
      <c r="KLW4" s="228"/>
      <c r="KLX4" s="228"/>
      <c r="KLY4" s="228"/>
      <c r="KLZ4" s="228"/>
      <c r="KMA4" s="228"/>
      <c r="KMB4" s="228"/>
      <c r="KMC4" s="228"/>
      <c r="KMD4" s="228"/>
      <c r="KME4" s="228"/>
      <c r="KMF4" s="228"/>
      <c r="KMG4" s="228"/>
      <c r="KMH4" s="228"/>
      <c r="KMI4" s="228"/>
      <c r="KMJ4" s="228"/>
      <c r="KMK4" s="228"/>
      <c r="KML4" s="228"/>
      <c r="KMM4" s="228"/>
      <c r="KMN4" s="228"/>
      <c r="KMO4" s="228"/>
      <c r="KMP4" s="228"/>
      <c r="KMQ4" s="228"/>
      <c r="KMR4" s="228"/>
      <c r="KMS4" s="228"/>
      <c r="KMT4" s="228"/>
      <c r="KMU4" s="228"/>
      <c r="KMV4" s="228"/>
      <c r="KMW4" s="228"/>
      <c r="KMX4" s="228"/>
      <c r="KMY4" s="228"/>
      <c r="KMZ4" s="228"/>
      <c r="KNA4" s="228"/>
      <c r="KNB4" s="228"/>
      <c r="KNC4" s="228"/>
      <c r="KND4" s="228"/>
      <c r="KNE4" s="228"/>
      <c r="KNF4" s="228"/>
      <c r="KNG4" s="228"/>
      <c r="KNH4" s="228"/>
      <c r="KNI4" s="228"/>
      <c r="KNJ4" s="228"/>
      <c r="KNK4" s="228"/>
      <c r="KNL4" s="228"/>
      <c r="KNM4" s="228"/>
      <c r="KNN4" s="228"/>
      <c r="KNO4" s="228"/>
      <c r="KNP4" s="228"/>
      <c r="KNQ4" s="228"/>
      <c r="KNR4" s="228"/>
      <c r="KNS4" s="228"/>
      <c r="KNT4" s="228"/>
      <c r="KNU4" s="228"/>
      <c r="KNV4" s="228"/>
      <c r="KNW4" s="228"/>
      <c r="KNX4" s="228"/>
      <c r="KNY4" s="228"/>
      <c r="KNZ4" s="228"/>
      <c r="KOA4" s="228"/>
      <c r="KOB4" s="228"/>
      <c r="KOC4" s="228"/>
      <c r="KOD4" s="228"/>
      <c r="KOE4" s="228"/>
      <c r="KOF4" s="228"/>
      <c r="KOG4" s="228"/>
      <c r="KOH4" s="228"/>
      <c r="KOI4" s="228"/>
      <c r="KOJ4" s="228"/>
      <c r="KOK4" s="228"/>
      <c r="KOL4" s="228"/>
      <c r="KOM4" s="228"/>
      <c r="KON4" s="228"/>
      <c r="KOO4" s="228"/>
      <c r="KOP4" s="228"/>
      <c r="KOQ4" s="228"/>
      <c r="KOR4" s="228"/>
      <c r="KOS4" s="228"/>
      <c r="KOT4" s="228"/>
      <c r="KOU4" s="228"/>
      <c r="KOV4" s="228"/>
      <c r="KOW4" s="228"/>
      <c r="KOX4" s="228"/>
      <c r="KOY4" s="228"/>
      <c r="KOZ4" s="228"/>
      <c r="KPA4" s="228"/>
      <c r="KPB4" s="228"/>
      <c r="KPC4" s="228"/>
      <c r="KPD4" s="228"/>
      <c r="KPE4" s="228"/>
      <c r="KPF4" s="228"/>
      <c r="KPG4" s="228"/>
      <c r="KPH4" s="228"/>
      <c r="KPI4" s="228"/>
      <c r="KPJ4" s="228"/>
      <c r="KPK4" s="228"/>
      <c r="KPL4" s="228"/>
      <c r="KPM4" s="228"/>
      <c r="KPN4" s="228"/>
      <c r="KPO4" s="228"/>
      <c r="KPP4" s="228"/>
      <c r="KPQ4" s="228"/>
      <c r="KPR4" s="228"/>
      <c r="KPS4" s="228"/>
      <c r="KPT4" s="228"/>
      <c r="KPU4" s="228"/>
      <c r="KPV4" s="228"/>
      <c r="KPW4" s="228"/>
      <c r="KPX4" s="228"/>
      <c r="KPY4" s="228"/>
      <c r="KPZ4" s="228"/>
      <c r="KQA4" s="228"/>
      <c r="KQB4" s="228"/>
      <c r="KQC4" s="228"/>
      <c r="KQD4" s="228"/>
      <c r="KQE4" s="228"/>
      <c r="KQF4" s="228"/>
      <c r="KQG4" s="228"/>
      <c r="KQH4" s="228"/>
      <c r="KQI4" s="228"/>
      <c r="KQJ4" s="228"/>
      <c r="KQK4" s="228"/>
      <c r="KQL4" s="228"/>
      <c r="KQM4" s="228"/>
      <c r="KQN4" s="228"/>
      <c r="KQO4" s="228"/>
      <c r="KQP4" s="228"/>
      <c r="KQQ4" s="228"/>
      <c r="KQR4" s="228"/>
      <c r="KQS4" s="228"/>
      <c r="KQT4" s="228"/>
      <c r="KQU4" s="228"/>
      <c r="KQV4" s="228"/>
      <c r="KQW4" s="228"/>
      <c r="KQX4" s="228"/>
      <c r="KQY4" s="228"/>
      <c r="KQZ4" s="228"/>
      <c r="KRA4" s="228"/>
      <c r="KRB4" s="228"/>
      <c r="KRC4" s="228"/>
      <c r="KRD4" s="228"/>
      <c r="KRE4" s="228"/>
      <c r="KRF4" s="228"/>
      <c r="KRG4" s="228"/>
      <c r="KRH4" s="228"/>
      <c r="KRI4" s="228"/>
      <c r="KRJ4" s="228"/>
      <c r="KRK4" s="228"/>
      <c r="KRL4" s="228"/>
      <c r="KRM4" s="228"/>
      <c r="KRN4" s="228"/>
      <c r="KRO4" s="228"/>
      <c r="KRP4" s="228"/>
      <c r="KRQ4" s="228"/>
      <c r="KRR4" s="228"/>
      <c r="KRS4" s="228"/>
      <c r="KRT4" s="228"/>
      <c r="KRU4" s="228"/>
      <c r="KRV4" s="228"/>
      <c r="KRW4" s="228"/>
      <c r="KRX4" s="228"/>
      <c r="KRY4" s="228"/>
      <c r="KRZ4" s="228"/>
      <c r="KSA4" s="228"/>
      <c r="KSB4" s="228"/>
      <c r="KSC4" s="228"/>
      <c r="KSD4" s="228"/>
      <c r="KSE4" s="228"/>
      <c r="KSF4" s="228"/>
      <c r="KSG4" s="228"/>
      <c r="KSH4" s="228"/>
      <c r="KSI4" s="228"/>
      <c r="KSJ4" s="228"/>
      <c r="KSK4" s="228"/>
      <c r="KSL4" s="228"/>
      <c r="KSM4" s="228"/>
      <c r="KSN4" s="228"/>
      <c r="KSO4" s="228"/>
      <c r="KSP4" s="228"/>
      <c r="KSQ4" s="228"/>
      <c r="KSR4" s="228"/>
      <c r="KSS4" s="228"/>
      <c r="KST4" s="228"/>
      <c r="KSU4" s="228"/>
      <c r="KSV4" s="228"/>
      <c r="KSW4" s="228"/>
      <c r="KSX4" s="228"/>
      <c r="KSY4" s="228"/>
      <c r="KSZ4" s="228"/>
      <c r="KTA4" s="228"/>
      <c r="KTB4" s="228"/>
      <c r="KTC4" s="228"/>
      <c r="KTD4" s="228"/>
      <c r="KTE4" s="228"/>
      <c r="KTF4" s="228"/>
      <c r="KTG4" s="228"/>
      <c r="KTH4" s="228"/>
      <c r="KTI4" s="228"/>
      <c r="KTJ4" s="228"/>
      <c r="KTK4" s="228"/>
      <c r="KTL4" s="228"/>
      <c r="KTM4" s="228"/>
      <c r="KTN4" s="228"/>
      <c r="KTO4" s="228"/>
      <c r="KTP4" s="228"/>
      <c r="KTQ4" s="228"/>
      <c r="KTR4" s="228"/>
      <c r="KTS4" s="228"/>
      <c r="KTT4" s="228"/>
      <c r="KTU4" s="228"/>
      <c r="KTV4" s="228"/>
      <c r="KTW4" s="228"/>
      <c r="KTX4" s="228"/>
      <c r="KTY4" s="228"/>
      <c r="KTZ4" s="228"/>
      <c r="KUA4" s="228"/>
      <c r="KUB4" s="228"/>
      <c r="KUC4" s="228"/>
      <c r="KUD4" s="228"/>
      <c r="KUE4" s="228"/>
      <c r="KUF4" s="228"/>
      <c r="KUG4" s="228"/>
      <c r="KUH4" s="228"/>
      <c r="KUI4" s="228"/>
      <c r="KUJ4" s="228"/>
      <c r="KUK4" s="228"/>
      <c r="KUL4" s="228"/>
      <c r="KUM4" s="228"/>
      <c r="KUN4" s="228"/>
      <c r="KUO4" s="228"/>
      <c r="KUP4" s="228"/>
      <c r="KUQ4" s="228"/>
      <c r="KUR4" s="228"/>
      <c r="KUS4" s="228"/>
      <c r="KUT4" s="228"/>
      <c r="KUU4" s="228"/>
      <c r="KUV4" s="228"/>
      <c r="KUW4" s="228"/>
      <c r="KUX4" s="228"/>
      <c r="KUY4" s="228"/>
      <c r="KUZ4" s="228"/>
      <c r="KVA4" s="228"/>
      <c r="KVB4" s="228"/>
      <c r="KVC4" s="228"/>
      <c r="KVD4" s="228"/>
      <c r="KVE4" s="228"/>
      <c r="KVF4" s="228"/>
      <c r="KVG4" s="228"/>
      <c r="KVH4" s="228"/>
      <c r="KVI4" s="228"/>
      <c r="KVJ4" s="228"/>
      <c r="KVK4" s="228"/>
      <c r="KVL4" s="228"/>
      <c r="KVM4" s="228"/>
      <c r="KVN4" s="228"/>
      <c r="KVO4" s="228"/>
      <c r="KVP4" s="228"/>
      <c r="KVQ4" s="228"/>
      <c r="KVR4" s="228"/>
      <c r="KVS4" s="228"/>
      <c r="KVT4" s="228"/>
      <c r="KVU4" s="228"/>
      <c r="KVV4" s="228"/>
      <c r="KVW4" s="228"/>
      <c r="KVX4" s="228"/>
      <c r="KVY4" s="228"/>
      <c r="KVZ4" s="228"/>
      <c r="KWA4" s="228"/>
      <c r="KWB4" s="228"/>
      <c r="KWC4" s="228"/>
      <c r="KWD4" s="228"/>
      <c r="KWE4" s="228"/>
      <c r="KWF4" s="228"/>
      <c r="KWG4" s="228"/>
      <c r="KWH4" s="228"/>
      <c r="KWI4" s="228"/>
      <c r="KWJ4" s="228"/>
      <c r="KWK4" s="228"/>
      <c r="KWL4" s="228"/>
      <c r="KWM4" s="228"/>
      <c r="KWN4" s="228"/>
      <c r="KWO4" s="228"/>
      <c r="KWP4" s="228"/>
      <c r="KWQ4" s="228"/>
      <c r="KWR4" s="228"/>
      <c r="KWS4" s="228"/>
      <c r="KWT4" s="228"/>
      <c r="KWU4" s="228"/>
      <c r="KWV4" s="228"/>
      <c r="KWW4" s="228"/>
      <c r="KWX4" s="228"/>
      <c r="KWY4" s="228"/>
      <c r="KWZ4" s="228"/>
      <c r="KXA4" s="228"/>
      <c r="KXB4" s="228"/>
      <c r="KXC4" s="228"/>
      <c r="KXD4" s="228"/>
      <c r="KXE4" s="228"/>
      <c r="KXF4" s="228"/>
      <c r="KXG4" s="228"/>
      <c r="KXH4" s="228"/>
      <c r="KXI4" s="228"/>
      <c r="KXJ4" s="228"/>
      <c r="KXK4" s="228"/>
      <c r="KXL4" s="228"/>
      <c r="KXM4" s="228"/>
      <c r="KXN4" s="228"/>
      <c r="KXO4" s="228"/>
      <c r="KXP4" s="228"/>
      <c r="KXQ4" s="228"/>
      <c r="KXR4" s="228"/>
      <c r="KXS4" s="228"/>
      <c r="KXT4" s="228"/>
      <c r="KXU4" s="228"/>
      <c r="KXV4" s="228"/>
      <c r="KXW4" s="228"/>
      <c r="KXX4" s="228"/>
      <c r="KXY4" s="228"/>
      <c r="KXZ4" s="228"/>
      <c r="KYA4" s="228"/>
      <c r="KYB4" s="228"/>
      <c r="KYC4" s="228"/>
      <c r="KYD4" s="228"/>
      <c r="KYE4" s="228"/>
      <c r="KYF4" s="228"/>
      <c r="KYG4" s="228"/>
      <c r="KYH4" s="228"/>
      <c r="KYI4" s="228"/>
      <c r="KYJ4" s="228"/>
      <c r="KYK4" s="228"/>
      <c r="KYL4" s="228"/>
      <c r="KYM4" s="228"/>
      <c r="KYN4" s="228"/>
      <c r="KYO4" s="228"/>
      <c r="KYP4" s="228"/>
      <c r="KYQ4" s="228"/>
      <c r="KYR4" s="228"/>
      <c r="KYS4" s="228"/>
      <c r="KYT4" s="228"/>
      <c r="KYU4" s="228"/>
      <c r="KYV4" s="228"/>
      <c r="KYW4" s="228"/>
      <c r="KYX4" s="228"/>
      <c r="KYY4" s="228"/>
      <c r="KYZ4" s="228"/>
      <c r="KZA4" s="228"/>
      <c r="KZB4" s="228"/>
      <c r="KZC4" s="228"/>
      <c r="KZD4" s="228"/>
      <c r="KZE4" s="228"/>
      <c r="KZF4" s="228"/>
      <c r="KZG4" s="228"/>
      <c r="KZH4" s="228"/>
      <c r="KZI4" s="228"/>
      <c r="KZJ4" s="228"/>
      <c r="KZK4" s="228"/>
      <c r="KZL4" s="228"/>
      <c r="KZM4" s="228"/>
      <c r="KZN4" s="228"/>
      <c r="KZO4" s="228"/>
      <c r="KZP4" s="228"/>
      <c r="KZQ4" s="228"/>
      <c r="KZR4" s="228"/>
      <c r="KZS4" s="228"/>
      <c r="KZT4" s="228"/>
      <c r="KZU4" s="228"/>
      <c r="KZV4" s="228"/>
      <c r="KZW4" s="228"/>
      <c r="KZX4" s="228"/>
      <c r="KZY4" s="228"/>
      <c r="KZZ4" s="228"/>
      <c r="LAA4" s="228"/>
      <c r="LAB4" s="228"/>
      <c r="LAC4" s="228"/>
      <c r="LAD4" s="228"/>
      <c r="LAE4" s="228"/>
      <c r="LAF4" s="228"/>
      <c r="LAG4" s="228"/>
      <c r="LAH4" s="228"/>
      <c r="LAI4" s="228"/>
      <c r="LAJ4" s="228"/>
      <c r="LAK4" s="228"/>
      <c r="LAL4" s="228"/>
      <c r="LAM4" s="228"/>
      <c r="LAN4" s="228"/>
      <c r="LAO4" s="228"/>
      <c r="LAP4" s="228"/>
      <c r="LAQ4" s="228"/>
      <c r="LAR4" s="228"/>
      <c r="LAS4" s="228"/>
      <c r="LAT4" s="228"/>
      <c r="LAU4" s="228"/>
      <c r="LAV4" s="228"/>
      <c r="LAW4" s="228"/>
      <c r="LAX4" s="228"/>
      <c r="LAY4" s="228"/>
      <c r="LAZ4" s="228"/>
      <c r="LBA4" s="228"/>
      <c r="LBB4" s="228"/>
      <c r="LBC4" s="228"/>
      <c r="LBD4" s="228"/>
      <c r="LBE4" s="228"/>
      <c r="LBF4" s="228"/>
      <c r="LBG4" s="228"/>
      <c r="LBH4" s="228"/>
      <c r="LBI4" s="228"/>
      <c r="LBJ4" s="228"/>
      <c r="LBK4" s="228"/>
      <c r="LBL4" s="228"/>
      <c r="LBM4" s="228"/>
      <c r="LBN4" s="228"/>
      <c r="LBO4" s="228"/>
      <c r="LBP4" s="228"/>
      <c r="LBQ4" s="228"/>
      <c r="LBR4" s="228"/>
      <c r="LBS4" s="228"/>
      <c r="LBT4" s="228"/>
      <c r="LBU4" s="228"/>
      <c r="LBV4" s="228"/>
      <c r="LBW4" s="228"/>
      <c r="LBX4" s="228"/>
      <c r="LBY4" s="228"/>
      <c r="LBZ4" s="228"/>
      <c r="LCA4" s="228"/>
      <c r="LCB4" s="228"/>
      <c r="LCC4" s="228"/>
      <c r="LCD4" s="228"/>
      <c r="LCE4" s="228"/>
      <c r="LCF4" s="228"/>
      <c r="LCG4" s="228"/>
      <c r="LCH4" s="228"/>
      <c r="LCI4" s="228"/>
      <c r="LCJ4" s="228"/>
      <c r="LCK4" s="228"/>
      <c r="LCL4" s="228"/>
      <c r="LCM4" s="228"/>
      <c r="LCN4" s="228"/>
      <c r="LCO4" s="228"/>
      <c r="LCP4" s="228"/>
      <c r="LCQ4" s="228"/>
      <c r="LCR4" s="228"/>
      <c r="LCS4" s="228"/>
      <c r="LCT4" s="228"/>
      <c r="LCU4" s="228"/>
      <c r="LCV4" s="228"/>
      <c r="LCW4" s="228"/>
      <c r="LCX4" s="228"/>
      <c r="LCY4" s="228"/>
      <c r="LCZ4" s="228"/>
      <c r="LDA4" s="228"/>
      <c r="LDB4" s="228"/>
      <c r="LDC4" s="228"/>
      <c r="LDD4" s="228"/>
      <c r="LDE4" s="228"/>
      <c r="LDF4" s="228"/>
      <c r="LDG4" s="228"/>
      <c r="LDH4" s="228"/>
      <c r="LDI4" s="228"/>
      <c r="LDJ4" s="228"/>
      <c r="LDK4" s="228"/>
      <c r="LDL4" s="228"/>
      <c r="LDM4" s="228"/>
      <c r="LDN4" s="228"/>
      <c r="LDO4" s="228"/>
      <c r="LDP4" s="228"/>
      <c r="LDQ4" s="228"/>
      <c r="LDR4" s="228"/>
      <c r="LDS4" s="228"/>
      <c r="LDT4" s="228"/>
      <c r="LDU4" s="228"/>
      <c r="LDV4" s="228"/>
      <c r="LDW4" s="228"/>
      <c r="LDX4" s="228"/>
      <c r="LDY4" s="228"/>
      <c r="LDZ4" s="228"/>
      <c r="LEA4" s="228"/>
      <c r="LEB4" s="228"/>
      <c r="LEC4" s="228"/>
      <c r="LED4" s="228"/>
      <c r="LEE4" s="228"/>
      <c r="LEF4" s="228"/>
      <c r="LEG4" s="228"/>
      <c r="LEH4" s="228"/>
      <c r="LEI4" s="228"/>
      <c r="LEJ4" s="228"/>
      <c r="LEK4" s="228"/>
      <c r="LEL4" s="228"/>
      <c r="LEM4" s="228"/>
      <c r="LEN4" s="228"/>
      <c r="LEO4" s="228"/>
      <c r="LEP4" s="228"/>
      <c r="LEQ4" s="228"/>
      <c r="LER4" s="228"/>
      <c r="LES4" s="228"/>
      <c r="LET4" s="228"/>
      <c r="LEU4" s="228"/>
      <c r="LEV4" s="228"/>
      <c r="LEW4" s="228"/>
      <c r="LEX4" s="228"/>
      <c r="LEY4" s="228"/>
      <c r="LEZ4" s="228"/>
      <c r="LFA4" s="228"/>
      <c r="LFB4" s="228"/>
      <c r="LFC4" s="228"/>
      <c r="LFD4" s="228"/>
      <c r="LFE4" s="228"/>
      <c r="LFF4" s="228"/>
      <c r="LFG4" s="228"/>
      <c r="LFH4" s="228"/>
      <c r="LFI4" s="228"/>
      <c r="LFJ4" s="228"/>
      <c r="LFK4" s="228"/>
      <c r="LFL4" s="228"/>
      <c r="LFM4" s="228"/>
      <c r="LFN4" s="228"/>
      <c r="LFO4" s="228"/>
      <c r="LFP4" s="228"/>
      <c r="LFQ4" s="228"/>
      <c r="LFR4" s="228"/>
      <c r="LFS4" s="228"/>
      <c r="LFT4" s="228"/>
      <c r="LFU4" s="228"/>
      <c r="LFV4" s="228"/>
      <c r="LFW4" s="228"/>
      <c r="LFX4" s="228"/>
      <c r="LFY4" s="228"/>
      <c r="LFZ4" s="228"/>
      <c r="LGA4" s="228"/>
      <c r="LGB4" s="228"/>
      <c r="LGC4" s="228"/>
      <c r="LGD4" s="228"/>
      <c r="LGE4" s="228"/>
      <c r="LGF4" s="228"/>
      <c r="LGG4" s="228"/>
      <c r="LGH4" s="228"/>
      <c r="LGI4" s="228"/>
      <c r="LGJ4" s="228"/>
      <c r="LGK4" s="228"/>
      <c r="LGL4" s="228"/>
      <c r="LGM4" s="228"/>
      <c r="LGN4" s="228"/>
      <c r="LGO4" s="228"/>
      <c r="LGP4" s="228"/>
      <c r="LGQ4" s="228"/>
      <c r="LGR4" s="228"/>
      <c r="LGS4" s="228"/>
      <c r="LGT4" s="228"/>
      <c r="LGU4" s="228"/>
      <c r="LGV4" s="228"/>
      <c r="LGW4" s="228"/>
      <c r="LGX4" s="228"/>
      <c r="LGY4" s="228"/>
      <c r="LGZ4" s="228"/>
      <c r="LHA4" s="228"/>
      <c r="LHB4" s="228"/>
      <c r="LHC4" s="228"/>
      <c r="LHD4" s="228"/>
      <c r="LHE4" s="228"/>
      <c r="LHF4" s="228"/>
      <c r="LHG4" s="228"/>
      <c r="LHH4" s="228"/>
      <c r="LHI4" s="228"/>
      <c r="LHJ4" s="228"/>
      <c r="LHK4" s="228"/>
      <c r="LHL4" s="228"/>
      <c r="LHM4" s="228"/>
      <c r="LHN4" s="228"/>
      <c r="LHO4" s="228"/>
      <c r="LHP4" s="228"/>
      <c r="LHQ4" s="228"/>
      <c r="LHR4" s="228"/>
      <c r="LHS4" s="228"/>
      <c r="LHT4" s="228"/>
      <c r="LHU4" s="228"/>
      <c r="LHV4" s="228"/>
      <c r="LHW4" s="228"/>
      <c r="LHX4" s="228"/>
      <c r="LHY4" s="228"/>
      <c r="LHZ4" s="228"/>
      <c r="LIA4" s="228"/>
      <c r="LIB4" s="228"/>
      <c r="LIC4" s="228"/>
      <c r="LID4" s="228"/>
      <c r="LIE4" s="228"/>
      <c r="LIF4" s="228"/>
      <c r="LIG4" s="228"/>
      <c r="LIH4" s="228"/>
      <c r="LII4" s="228"/>
      <c r="LIJ4" s="228"/>
      <c r="LIK4" s="228"/>
      <c r="LIL4" s="228"/>
      <c r="LIM4" s="228"/>
      <c r="LIN4" s="228"/>
      <c r="LIO4" s="228"/>
      <c r="LIP4" s="228"/>
      <c r="LIQ4" s="228"/>
      <c r="LIR4" s="228"/>
      <c r="LIS4" s="228"/>
      <c r="LIT4" s="228"/>
      <c r="LIU4" s="228"/>
      <c r="LIV4" s="228"/>
      <c r="LIW4" s="228"/>
      <c r="LIX4" s="228"/>
      <c r="LIY4" s="228"/>
      <c r="LIZ4" s="228"/>
      <c r="LJA4" s="228"/>
      <c r="LJB4" s="228"/>
      <c r="LJC4" s="228"/>
      <c r="LJD4" s="228"/>
      <c r="LJE4" s="228"/>
      <c r="LJF4" s="228"/>
      <c r="LJG4" s="228"/>
      <c r="LJH4" s="228"/>
      <c r="LJI4" s="228"/>
      <c r="LJJ4" s="228"/>
      <c r="LJK4" s="228"/>
      <c r="LJL4" s="228"/>
      <c r="LJM4" s="228"/>
      <c r="LJN4" s="228"/>
      <c r="LJO4" s="228"/>
      <c r="LJP4" s="228"/>
      <c r="LJQ4" s="228"/>
      <c r="LJR4" s="228"/>
      <c r="LJS4" s="228"/>
      <c r="LJT4" s="228"/>
      <c r="LJU4" s="228"/>
      <c r="LJV4" s="228"/>
      <c r="LJW4" s="228"/>
      <c r="LJX4" s="228"/>
      <c r="LJY4" s="228"/>
      <c r="LJZ4" s="228"/>
      <c r="LKA4" s="228"/>
      <c r="LKB4" s="228"/>
      <c r="LKC4" s="228"/>
      <c r="LKD4" s="228"/>
      <c r="LKE4" s="228"/>
      <c r="LKF4" s="228"/>
      <c r="LKG4" s="228"/>
      <c r="LKH4" s="228"/>
      <c r="LKI4" s="228"/>
      <c r="LKJ4" s="228"/>
      <c r="LKK4" s="228"/>
      <c r="LKL4" s="228"/>
      <c r="LKM4" s="228"/>
      <c r="LKN4" s="228"/>
      <c r="LKO4" s="228"/>
      <c r="LKP4" s="228"/>
      <c r="LKQ4" s="228"/>
      <c r="LKR4" s="228"/>
      <c r="LKS4" s="228"/>
      <c r="LKT4" s="228"/>
      <c r="LKU4" s="228"/>
      <c r="LKV4" s="228"/>
      <c r="LKW4" s="228"/>
      <c r="LKX4" s="228"/>
      <c r="LKY4" s="228"/>
      <c r="LKZ4" s="228"/>
      <c r="LLA4" s="228"/>
      <c r="LLB4" s="228"/>
      <c r="LLC4" s="228"/>
      <c r="LLD4" s="228"/>
      <c r="LLE4" s="228"/>
      <c r="LLF4" s="228"/>
      <c r="LLG4" s="228"/>
      <c r="LLH4" s="228"/>
      <c r="LLI4" s="228"/>
      <c r="LLJ4" s="228"/>
      <c r="LLK4" s="228"/>
      <c r="LLL4" s="228"/>
      <c r="LLM4" s="228"/>
      <c r="LLN4" s="228"/>
      <c r="LLO4" s="228"/>
      <c r="LLP4" s="228"/>
      <c r="LLQ4" s="228"/>
      <c r="LLR4" s="228"/>
      <c r="LLS4" s="228"/>
      <c r="LLT4" s="228"/>
      <c r="LLU4" s="228"/>
      <c r="LLV4" s="228"/>
      <c r="LLW4" s="228"/>
      <c r="LLX4" s="228"/>
      <c r="LLY4" s="228"/>
      <c r="LLZ4" s="228"/>
      <c r="LMA4" s="228"/>
      <c r="LMB4" s="228"/>
      <c r="LMC4" s="228"/>
      <c r="LMD4" s="228"/>
      <c r="LME4" s="228"/>
      <c r="LMF4" s="228"/>
      <c r="LMG4" s="228"/>
      <c r="LMH4" s="228"/>
      <c r="LMI4" s="228"/>
      <c r="LMJ4" s="228"/>
      <c r="LMK4" s="228"/>
      <c r="LML4" s="228"/>
      <c r="LMM4" s="228"/>
      <c r="LMN4" s="228"/>
      <c r="LMO4" s="228"/>
      <c r="LMP4" s="228"/>
      <c r="LMQ4" s="228"/>
      <c r="LMR4" s="228"/>
      <c r="LMS4" s="228"/>
      <c r="LMT4" s="228"/>
      <c r="LMU4" s="228"/>
      <c r="LMV4" s="228"/>
      <c r="LMW4" s="228"/>
      <c r="LMX4" s="228"/>
      <c r="LMY4" s="228"/>
      <c r="LMZ4" s="228"/>
      <c r="LNA4" s="228"/>
      <c r="LNB4" s="228"/>
      <c r="LNC4" s="228"/>
      <c r="LND4" s="228"/>
      <c r="LNE4" s="228"/>
      <c r="LNF4" s="228"/>
      <c r="LNG4" s="228"/>
      <c r="LNH4" s="228"/>
      <c r="LNI4" s="228"/>
      <c r="LNJ4" s="228"/>
      <c r="LNK4" s="228"/>
      <c r="LNL4" s="228"/>
      <c r="LNM4" s="228"/>
      <c r="LNN4" s="228"/>
      <c r="LNO4" s="228"/>
      <c r="LNP4" s="228"/>
      <c r="LNQ4" s="228"/>
      <c r="LNR4" s="228"/>
      <c r="LNS4" s="228"/>
      <c r="LNT4" s="228"/>
      <c r="LNU4" s="228"/>
      <c r="LNV4" s="228"/>
      <c r="LNW4" s="228"/>
      <c r="LNX4" s="228"/>
      <c r="LNY4" s="228"/>
      <c r="LNZ4" s="228"/>
      <c r="LOA4" s="228"/>
      <c r="LOB4" s="228"/>
      <c r="LOC4" s="228"/>
      <c r="LOD4" s="228"/>
      <c r="LOE4" s="228"/>
      <c r="LOF4" s="228"/>
      <c r="LOG4" s="228"/>
      <c r="LOH4" s="228"/>
      <c r="LOI4" s="228"/>
      <c r="LOJ4" s="228"/>
      <c r="LOK4" s="228"/>
      <c r="LOL4" s="228"/>
      <c r="LOM4" s="228"/>
      <c r="LON4" s="228"/>
      <c r="LOO4" s="228"/>
      <c r="LOP4" s="228"/>
      <c r="LOQ4" s="228"/>
      <c r="LOR4" s="228"/>
      <c r="LOS4" s="228"/>
      <c r="LOT4" s="228"/>
      <c r="LOU4" s="228"/>
      <c r="LOV4" s="228"/>
      <c r="LOW4" s="228"/>
      <c r="LOX4" s="228"/>
      <c r="LOY4" s="228"/>
      <c r="LOZ4" s="228"/>
      <c r="LPA4" s="228"/>
      <c r="LPB4" s="228"/>
      <c r="LPC4" s="228"/>
      <c r="LPD4" s="228"/>
      <c r="LPE4" s="228"/>
      <c r="LPF4" s="228"/>
      <c r="LPG4" s="228"/>
      <c r="LPH4" s="228"/>
      <c r="LPI4" s="228"/>
      <c r="LPJ4" s="228"/>
      <c r="LPK4" s="228"/>
      <c r="LPL4" s="228"/>
      <c r="LPM4" s="228"/>
      <c r="LPN4" s="228"/>
      <c r="LPO4" s="228"/>
      <c r="LPP4" s="228"/>
      <c r="LPQ4" s="228"/>
      <c r="LPR4" s="228"/>
      <c r="LPS4" s="228"/>
      <c r="LPT4" s="228"/>
      <c r="LPU4" s="228"/>
      <c r="LPV4" s="228"/>
      <c r="LPW4" s="228"/>
      <c r="LPX4" s="228"/>
      <c r="LPY4" s="228"/>
      <c r="LPZ4" s="228"/>
      <c r="LQA4" s="228"/>
      <c r="LQB4" s="228"/>
      <c r="LQC4" s="228"/>
      <c r="LQD4" s="228"/>
      <c r="LQE4" s="228"/>
      <c r="LQF4" s="228"/>
      <c r="LQG4" s="228"/>
      <c r="LQH4" s="228"/>
      <c r="LQI4" s="228"/>
      <c r="LQJ4" s="228"/>
      <c r="LQK4" s="228"/>
      <c r="LQL4" s="228"/>
      <c r="LQM4" s="228"/>
      <c r="LQN4" s="228"/>
      <c r="LQO4" s="228"/>
      <c r="LQP4" s="228"/>
      <c r="LQQ4" s="228"/>
      <c r="LQR4" s="228"/>
      <c r="LQS4" s="228"/>
      <c r="LQT4" s="228"/>
      <c r="LQU4" s="228"/>
      <c r="LQV4" s="228"/>
      <c r="LQW4" s="228"/>
      <c r="LQX4" s="228"/>
      <c r="LQY4" s="228"/>
      <c r="LQZ4" s="228"/>
      <c r="LRA4" s="228"/>
      <c r="LRB4" s="228"/>
      <c r="LRC4" s="228"/>
      <c r="LRD4" s="228"/>
      <c r="LRE4" s="228"/>
      <c r="LRF4" s="228"/>
      <c r="LRG4" s="228"/>
      <c r="LRH4" s="228"/>
      <c r="LRI4" s="228"/>
      <c r="LRJ4" s="228"/>
      <c r="LRK4" s="228"/>
      <c r="LRL4" s="228"/>
      <c r="LRM4" s="228"/>
      <c r="LRN4" s="228"/>
      <c r="LRO4" s="228"/>
      <c r="LRP4" s="228"/>
      <c r="LRQ4" s="228"/>
      <c r="LRR4" s="228"/>
      <c r="LRS4" s="228"/>
      <c r="LRT4" s="228"/>
      <c r="LRU4" s="228"/>
      <c r="LRV4" s="228"/>
      <c r="LRW4" s="228"/>
      <c r="LRX4" s="228"/>
      <c r="LRY4" s="228"/>
      <c r="LRZ4" s="228"/>
      <c r="LSA4" s="228"/>
      <c r="LSB4" s="228"/>
      <c r="LSC4" s="228"/>
      <c r="LSD4" s="228"/>
      <c r="LSE4" s="228"/>
      <c r="LSF4" s="228"/>
      <c r="LSG4" s="228"/>
      <c r="LSH4" s="228"/>
      <c r="LSI4" s="228"/>
      <c r="LSJ4" s="228"/>
      <c r="LSK4" s="228"/>
      <c r="LSL4" s="228"/>
      <c r="LSM4" s="228"/>
      <c r="LSN4" s="228"/>
      <c r="LSO4" s="228"/>
      <c r="LSP4" s="228"/>
      <c r="LSQ4" s="228"/>
      <c r="LSR4" s="228"/>
      <c r="LSS4" s="228"/>
      <c r="LST4" s="228"/>
      <c r="LSU4" s="228"/>
      <c r="LSV4" s="228"/>
      <c r="LSW4" s="228"/>
      <c r="LSX4" s="228"/>
      <c r="LSY4" s="228"/>
      <c r="LSZ4" s="228"/>
      <c r="LTA4" s="228"/>
      <c r="LTB4" s="228"/>
      <c r="LTC4" s="228"/>
      <c r="LTD4" s="228"/>
      <c r="LTE4" s="228"/>
      <c r="LTF4" s="228"/>
      <c r="LTG4" s="228"/>
      <c r="LTH4" s="228"/>
      <c r="LTI4" s="228"/>
      <c r="LTJ4" s="228"/>
      <c r="LTK4" s="228"/>
      <c r="LTL4" s="228"/>
      <c r="LTM4" s="228"/>
      <c r="LTN4" s="228"/>
      <c r="LTO4" s="228"/>
      <c r="LTP4" s="228"/>
      <c r="LTQ4" s="228"/>
      <c r="LTR4" s="228"/>
      <c r="LTS4" s="228"/>
      <c r="LTT4" s="228"/>
      <c r="LTU4" s="228"/>
      <c r="LTV4" s="228"/>
      <c r="LTW4" s="228"/>
      <c r="LTX4" s="228"/>
      <c r="LTY4" s="228"/>
      <c r="LTZ4" s="228"/>
      <c r="LUA4" s="228"/>
      <c r="LUB4" s="228"/>
      <c r="LUC4" s="228"/>
      <c r="LUD4" s="228"/>
      <c r="LUE4" s="228"/>
      <c r="LUF4" s="228"/>
      <c r="LUG4" s="228"/>
      <c r="LUH4" s="228"/>
      <c r="LUI4" s="228"/>
      <c r="LUJ4" s="228"/>
      <c r="LUK4" s="228"/>
      <c r="LUL4" s="228"/>
      <c r="LUM4" s="228"/>
      <c r="LUN4" s="228"/>
      <c r="LUO4" s="228"/>
      <c r="LUP4" s="228"/>
      <c r="LUQ4" s="228"/>
      <c r="LUR4" s="228"/>
      <c r="LUS4" s="228"/>
      <c r="LUT4" s="228"/>
      <c r="LUU4" s="228"/>
      <c r="LUV4" s="228"/>
      <c r="LUW4" s="228"/>
      <c r="LUX4" s="228"/>
      <c r="LUY4" s="228"/>
      <c r="LUZ4" s="228"/>
      <c r="LVA4" s="228"/>
      <c r="LVB4" s="228"/>
      <c r="LVC4" s="228"/>
      <c r="LVD4" s="228"/>
      <c r="LVE4" s="228"/>
      <c r="LVF4" s="228"/>
      <c r="LVG4" s="228"/>
      <c r="LVH4" s="228"/>
      <c r="LVI4" s="228"/>
      <c r="LVJ4" s="228"/>
      <c r="LVK4" s="228"/>
      <c r="LVL4" s="228"/>
      <c r="LVM4" s="228"/>
      <c r="LVN4" s="228"/>
      <c r="LVO4" s="228"/>
      <c r="LVP4" s="228"/>
      <c r="LVQ4" s="228"/>
      <c r="LVR4" s="228"/>
      <c r="LVS4" s="228"/>
      <c r="LVT4" s="228"/>
      <c r="LVU4" s="228"/>
      <c r="LVV4" s="228"/>
      <c r="LVW4" s="228"/>
      <c r="LVX4" s="228"/>
      <c r="LVY4" s="228"/>
      <c r="LVZ4" s="228"/>
      <c r="LWA4" s="228"/>
      <c r="LWB4" s="228"/>
      <c r="LWC4" s="228"/>
      <c r="LWD4" s="228"/>
      <c r="LWE4" s="228"/>
      <c r="LWF4" s="228"/>
      <c r="LWG4" s="228"/>
      <c r="LWH4" s="228"/>
      <c r="LWI4" s="228"/>
      <c r="LWJ4" s="228"/>
      <c r="LWK4" s="228"/>
      <c r="LWL4" s="228"/>
      <c r="LWM4" s="228"/>
      <c r="LWN4" s="228"/>
      <c r="LWO4" s="228"/>
      <c r="LWP4" s="228"/>
      <c r="LWQ4" s="228"/>
      <c r="LWR4" s="228"/>
      <c r="LWS4" s="228"/>
      <c r="LWT4" s="228"/>
      <c r="LWU4" s="228"/>
      <c r="LWV4" s="228"/>
      <c r="LWW4" s="228"/>
      <c r="LWX4" s="228"/>
      <c r="LWY4" s="228"/>
      <c r="LWZ4" s="228"/>
      <c r="LXA4" s="228"/>
      <c r="LXB4" s="228"/>
      <c r="LXC4" s="228"/>
      <c r="LXD4" s="228"/>
      <c r="LXE4" s="228"/>
      <c r="LXF4" s="228"/>
      <c r="LXG4" s="228"/>
      <c r="LXH4" s="228"/>
      <c r="LXI4" s="228"/>
      <c r="LXJ4" s="228"/>
      <c r="LXK4" s="228"/>
      <c r="LXL4" s="228"/>
      <c r="LXM4" s="228"/>
      <c r="LXN4" s="228"/>
      <c r="LXO4" s="228"/>
      <c r="LXP4" s="228"/>
      <c r="LXQ4" s="228"/>
      <c r="LXR4" s="228"/>
      <c r="LXS4" s="228"/>
      <c r="LXT4" s="228"/>
      <c r="LXU4" s="228"/>
      <c r="LXV4" s="228"/>
      <c r="LXW4" s="228"/>
      <c r="LXX4" s="228"/>
      <c r="LXY4" s="228"/>
      <c r="LXZ4" s="228"/>
      <c r="LYA4" s="228"/>
      <c r="LYB4" s="228"/>
      <c r="LYC4" s="228"/>
      <c r="LYD4" s="228"/>
      <c r="LYE4" s="228"/>
      <c r="LYF4" s="228"/>
      <c r="LYG4" s="228"/>
      <c r="LYH4" s="228"/>
      <c r="LYI4" s="228"/>
      <c r="LYJ4" s="228"/>
      <c r="LYK4" s="228"/>
      <c r="LYL4" s="228"/>
      <c r="LYM4" s="228"/>
      <c r="LYN4" s="228"/>
      <c r="LYO4" s="228"/>
      <c r="LYP4" s="228"/>
      <c r="LYQ4" s="228"/>
      <c r="LYR4" s="228"/>
      <c r="LYS4" s="228"/>
      <c r="LYT4" s="228"/>
      <c r="LYU4" s="228"/>
      <c r="LYV4" s="228"/>
      <c r="LYW4" s="228"/>
      <c r="LYX4" s="228"/>
      <c r="LYY4" s="228"/>
      <c r="LYZ4" s="228"/>
      <c r="LZA4" s="228"/>
      <c r="LZB4" s="228"/>
      <c r="LZC4" s="228"/>
      <c r="LZD4" s="228"/>
      <c r="LZE4" s="228"/>
      <c r="LZF4" s="228"/>
      <c r="LZG4" s="228"/>
      <c r="LZH4" s="228"/>
      <c r="LZI4" s="228"/>
      <c r="LZJ4" s="228"/>
      <c r="LZK4" s="228"/>
      <c r="LZL4" s="228"/>
      <c r="LZM4" s="228"/>
      <c r="LZN4" s="228"/>
      <c r="LZO4" s="228"/>
      <c r="LZP4" s="228"/>
      <c r="LZQ4" s="228"/>
      <c r="LZR4" s="228"/>
      <c r="LZS4" s="228"/>
      <c r="LZT4" s="228"/>
      <c r="LZU4" s="228"/>
      <c r="LZV4" s="228"/>
      <c r="LZW4" s="228"/>
      <c r="LZX4" s="228"/>
      <c r="LZY4" s="228"/>
      <c r="LZZ4" s="228"/>
      <c r="MAA4" s="228"/>
      <c r="MAB4" s="228"/>
      <c r="MAC4" s="228"/>
      <c r="MAD4" s="228"/>
      <c r="MAE4" s="228"/>
      <c r="MAF4" s="228"/>
      <c r="MAG4" s="228"/>
      <c r="MAH4" s="228"/>
      <c r="MAI4" s="228"/>
      <c r="MAJ4" s="228"/>
      <c r="MAK4" s="228"/>
      <c r="MAL4" s="228"/>
      <c r="MAM4" s="228"/>
      <c r="MAN4" s="228"/>
      <c r="MAO4" s="228"/>
      <c r="MAP4" s="228"/>
      <c r="MAQ4" s="228"/>
      <c r="MAR4" s="228"/>
      <c r="MAS4" s="228"/>
      <c r="MAT4" s="228"/>
      <c r="MAU4" s="228"/>
      <c r="MAV4" s="228"/>
      <c r="MAW4" s="228"/>
      <c r="MAX4" s="228"/>
      <c r="MAY4" s="228"/>
      <c r="MAZ4" s="228"/>
      <c r="MBA4" s="228"/>
      <c r="MBB4" s="228"/>
      <c r="MBC4" s="228"/>
      <c r="MBD4" s="228"/>
      <c r="MBE4" s="228"/>
      <c r="MBF4" s="228"/>
      <c r="MBG4" s="228"/>
      <c r="MBH4" s="228"/>
      <c r="MBI4" s="228"/>
      <c r="MBJ4" s="228"/>
      <c r="MBK4" s="228"/>
      <c r="MBL4" s="228"/>
      <c r="MBM4" s="228"/>
      <c r="MBN4" s="228"/>
      <c r="MBO4" s="228"/>
      <c r="MBP4" s="228"/>
      <c r="MBQ4" s="228"/>
      <c r="MBR4" s="228"/>
      <c r="MBS4" s="228"/>
      <c r="MBT4" s="228"/>
      <c r="MBU4" s="228"/>
      <c r="MBV4" s="228"/>
      <c r="MBW4" s="228"/>
      <c r="MBX4" s="228"/>
      <c r="MBY4" s="228"/>
      <c r="MBZ4" s="228"/>
      <c r="MCA4" s="228"/>
      <c r="MCB4" s="228"/>
      <c r="MCC4" s="228"/>
      <c r="MCD4" s="228"/>
      <c r="MCE4" s="228"/>
      <c r="MCF4" s="228"/>
      <c r="MCG4" s="228"/>
      <c r="MCH4" s="228"/>
      <c r="MCI4" s="228"/>
      <c r="MCJ4" s="228"/>
      <c r="MCK4" s="228"/>
      <c r="MCL4" s="228"/>
      <c r="MCM4" s="228"/>
      <c r="MCN4" s="228"/>
      <c r="MCO4" s="228"/>
      <c r="MCP4" s="228"/>
      <c r="MCQ4" s="228"/>
      <c r="MCR4" s="228"/>
      <c r="MCS4" s="228"/>
      <c r="MCT4" s="228"/>
      <c r="MCU4" s="228"/>
      <c r="MCV4" s="228"/>
      <c r="MCW4" s="228"/>
      <c r="MCX4" s="228"/>
      <c r="MCY4" s="228"/>
      <c r="MCZ4" s="228"/>
      <c r="MDA4" s="228"/>
      <c r="MDB4" s="228"/>
      <c r="MDC4" s="228"/>
      <c r="MDD4" s="228"/>
      <c r="MDE4" s="228"/>
      <c r="MDF4" s="228"/>
      <c r="MDG4" s="228"/>
      <c r="MDH4" s="228"/>
      <c r="MDI4" s="228"/>
      <c r="MDJ4" s="228"/>
      <c r="MDK4" s="228"/>
      <c r="MDL4" s="228"/>
      <c r="MDM4" s="228"/>
      <c r="MDN4" s="228"/>
      <c r="MDO4" s="228"/>
      <c r="MDP4" s="228"/>
      <c r="MDQ4" s="228"/>
      <c r="MDR4" s="228"/>
      <c r="MDS4" s="228"/>
      <c r="MDT4" s="228"/>
      <c r="MDU4" s="228"/>
      <c r="MDV4" s="228"/>
      <c r="MDW4" s="228"/>
      <c r="MDX4" s="228"/>
      <c r="MDY4" s="228"/>
      <c r="MDZ4" s="228"/>
      <c r="MEA4" s="228"/>
      <c r="MEB4" s="228"/>
      <c r="MEC4" s="228"/>
      <c r="MED4" s="228"/>
      <c r="MEE4" s="228"/>
      <c r="MEF4" s="228"/>
      <c r="MEG4" s="228"/>
      <c r="MEH4" s="228"/>
      <c r="MEI4" s="228"/>
      <c r="MEJ4" s="228"/>
      <c r="MEK4" s="228"/>
      <c r="MEL4" s="228"/>
      <c r="MEM4" s="228"/>
      <c r="MEN4" s="228"/>
      <c r="MEO4" s="228"/>
      <c r="MEP4" s="228"/>
      <c r="MEQ4" s="228"/>
      <c r="MER4" s="228"/>
      <c r="MES4" s="228"/>
      <c r="MET4" s="228"/>
      <c r="MEU4" s="228"/>
      <c r="MEV4" s="228"/>
      <c r="MEW4" s="228"/>
      <c r="MEX4" s="228"/>
      <c r="MEY4" s="228"/>
      <c r="MEZ4" s="228"/>
      <c r="MFA4" s="228"/>
      <c r="MFB4" s="228"/>
      <c r="MFC4" s="228"/>
      <c r="MFD4" s="228"/>
      <c r="MFE4" s="228"/>
      <c r="MFF4" s="228"/>
      <c r="MFG4" s="228"/>
      <c r="MFH4" s="228"/>
      <c r="MFI4" s="228"/>
      <c r="MFJ4" s="228"/>
      <c r="MFK4" s="228"/>
      <c r="MFL4" s="228"/>
      <c r="MFM4" s="228"/>
      <c r="MFN4" s="228"/>
      <c r="MFO4" s="228"/>
      <c r="MFP4" s="228"/>
      <c r="MFQ4" s="228"/>
      <c r="MFR4" s="228"/>
      <c r="MFS4" s="228"/>
      <c r="MFT4" s="228"/>
      <c r="MFU4" s="228"/>
      <c r="MFV4" s="228"/>
      <c r="MFW4" s="228"/>
      <c r="MFX4" s="228"/>
      <c r="MFY4" s="228"/>
      <c r="MFZ4" s="228"/>
      <c r="MGA4" s="228"/>
      <c r="MGB4" s="228"/>
      <c r="MGC4" s="228"/>
      <c r="MGD4" s="228"/>
      <c r="MGE4" s="228"/>
      <c r="MGF4" s="228"/>
      <c r="MGG4" s="228"/>
      <c r="MGH4" s="228"/>
      <c r="MGI4" s="228"/>
      <c r="MGJ4" s="228"/>
      <c r="MGK4" s="228"/>
      <c r="MGL4" s="228"/>
      <c r="MGM4" s="228"/>
      <c r="MGN4" s="228"/>
      <c r="MGO4" s="228"/>
      <c r="MGP4" s="228"/>
      <c r="MGQ4" s="228"/>
      <c r="MGR4" s="228"/>
      <c r="MGS4" s="228"/>
      <c r="MGT4" s="228"/>
      <c r="MGU4" s="228"/>
      <c r="MGV4" s="228"/>
      <c r="MGW4" s="228"/>
      <c r="MGX4" s="228"/>
      <c r="MGY4" s="228"/>
      <c r="MGZ4" s="228"/>
      <c r="MHA4" s="228"/>
      <c r="MHB4" s="228"/>
      <c r="MHC4" s="228"/>
      <c r="MHD4" s="228"/>
      <c r="MHE4" s="228"/>
      <c r="MHF4" s="228"/>
      <c r="MHG4" s="228"/>
      <c r="MHH4" s="228"/>
      <c r="MHI4" s="228"/>
      <c r="MHJ4" s="228"/>
      <c r="MHK4" s="228"/>
      <c r="MHL4" s="228"/>
      <c r="MHM4" s="228"/>
      <c r="MHN4" s="228"/>
      <c r="MHO4" s="228"/>
      <c r="MHP4" s="228"/>
      <c r="MHQ4" s="228"/>
      <c r="MHR4" s="228"/>
      <c r="MHS4" s="228"/>
      <c r="MHT4" s="228"/>
      <c r="MHU4" s="228"/>
      <c r="MHV4" s="228"/>
      <c r="MHW4" s="228"/>
      <c r="MHX4" s="228"/>
      <c r="MHY4" s="228"/>
      <c r="MHZ4" s="228"/>
      <c r="MIA4" s="228"/>
      <c r="MIB4" s="228"/>
      <c r="MIC4" s="228"/>
      <c r="MID4" s="228"/>
      <c r="MIE4" s="228"/>
      <c r="MIF4" s="228"/>
      <c r="MIG4" s="228"/>
      <c r="MIH4" s="228"/>
      <c r="MII4" s="228"/>
      <c r="MIJ4" s="228"/>
      <c r="MIK4" s="228"/>
      <c r="MIL4" s="228"/>
      <c r="MIM4" s="228"/>
      <c r="MIN4" s="228"/>
      <c r="MIO4" s="228"/>
      <c r="MIP4" s="228"/>
      <c r="MIQ4" s="228"/>
      <c r="MIR4" s="228"/>
      <c r="MIS4" s="228"/>
      <c r="MIT4" s="228"/>
      <c r="MIU4" s="228"/>
      <c r="MIV4" s="228"/>
      <c r="MIW4" s="228"/>
      <c r="MIX4" s="228"/>
      <c r="MIY4" s="228"/>
      <c r="MIZ4" s="228"/>
      <c r="MJA4" s="228"/>
      <c r="MJB4" s="228"/>
      <c r="MJC4" s="228"/>
      <c r="MJD4" s="228"/>
      <c r="MJE4" s="228"/>
      <c r="MJF4" s="228"/>
      <c r="MJG4" s="228"/>
      <c r="MJH4" s="228"/>
      <c r="MJI4" s="228"/>
      <c r="MJJ4" s="228"/>
      <c r="MJK4" s="228"/>
      <c r="MJL4" s="228"/>
      <c r="MJM4" s="228"/>
      <c r="MJN4" s="228"/>
      <c r="MJO4" s="228"/>
      <c r="MJP4" s="228"/>
      <c r="MJQ4" s="228"/>
      <c r="MJR4" s="228"/>
      <c r="MJS4" s="228"/>
      <c r="MJT4" s="228"/>
      <c r="MJU4" s="228"/>
      <c r="MJV4" s="228"/>
      <c r="MJW4" s="228"/>
      <c r="MJX4" s="228"/>
      <c r="MJY4" s="228"/>
      <c r="MJZ4" s="228"/>
      <c r="MKA4" s="228"/>
      <c r="MKB4" s="228"/>
      <c r="MKC4" s="228"/>
      <c r="MKD4" s="228"/>
      <c r="MKE4" s="228"/>
      <c r="MKF4" s="228"/>
      <c r="MKG4" s="228"/>
      <c r="MKH4" s="228"/>
      <c r="MKI4" s="228"/>
      <c r="MKJ4" s="228"/>
      <c r="MKK4" s="228"/>
      <c r="MKL4" s="228"/>
      <c r="MKM4" s="228"/>
      <c r="MKN4" s="228"/>
      <c r="MKO4" s="228"/>
      <c r="MKP4" s="228"/>
      <c r="MKQ4" s="228"/>
      <c r="MKR4" s="228"/>
      <c r="MKS4" s="228"/>
      <c r="MKT4" s="228"/>
      <c r="MKU4" s="228"/>
      <c r="MKV4" s="228"/>
      <c r="MKW4" s="228"/>
      <c r="MKX4" s="228"/>
      <c r="MKY4" s="228"/>
      <c r="MKZ4" s="228"/>
      <c r="MLA4" s="228"/>
      <c r="MLB4" s="228"/>
      <c r="MLC4" s="228"/>
      <c r="MLD4" s="228"/>
      <c r="MLE4" s="228"/>
      <c r="MLF4" s="228"/>
      <c r="MLG4" s="228"/>
      <c r="MLH4" s="228"/>
      <c r="MLI4" s="228"/>
      <c r="MLJ4" s="228"/>
      <c r="MLK4" s="228"/>
      <c r="MLL4" s="228"/>
      <c r="MLM4" s="228"/>
      <c r="MLN4" s="228"/>
      <c r="MLO4" s="228"/>
      <c r="MLP4" s="228"/>
      <c r="MLQ4" s="228"/>
      <c r="MLR4" s="228"/>
      <c r="MLS4" s="228"/>
      <c r="MLT4" s="228"/>
      <c r="MLU4" s="228"/>
      <c r="MLV4" s="228"/>
      <c r="MLW4" s="228"/>
      <c r="MLX4" s="228"/>
      <c r="MLY4" s="228"/>
      <c r="MLZ4" s="228"/>
      <c r="MMA4" s="228"/>
      <c r="MMB4" s="228"/>
      <c r="MMC4" s="228"/>
      <c r="MMD4" s="228"/>
      <c r="MME4" s="228"/>
      <c r="MMF4" s="228"/>
      <c r="MMG4" s="228"/>
      <c r="MMH4" s="228"/>
      <c r="MMI4" s="228"/>
      <c r="MMJ4" s="228"/>
      <c r="MMK4" s="228"/>
      <c r="MML4" s="228"/>
      <c r="MMM4" s="228"/>
      <c r="MMN4" s="228"/>
      <c r="MMO4" s="228"/>
      <c r="MMP4" s="228"/>
      <c r="MMQ4" s="228"/>
      <c r="MMR4" s="228"/>
      <c r="MMS4" s="228"/>
      <c r="MMT4" s="228"/>
      <c r="MMU4" s="228"/>
      <c r="MMV4" s="228"/>
      <c r="MMW4" s="228"/>
      <c r="MMX4" s="228"/>
      <c r="MMY4" s="228"/>
      <c r="MMZ4" s="228"/>
      <c r="MNA4" s="228"/>
      <c r="MNB4" s="228"/>
      <c r="MNC4" s="228"/>
      <c r="MND4" s="228"/>
      <c r="MNE4" s="228"/>
      <c r="MNF4" s="228"/>
      <c r="MNG4" s="228"/>
      <c r="MNH4" s="228"/>
      <c r="MNI4" s="228"/>
      <c r="MNJ4" s="228"/>
      <c r="MNK4" s="228"/>
      <c r="MNL4" s="228"/>
      <c r="MNM4" s="228"/>
      <c r="MNN4" s="228"/>
      <c r="MNO4" s="228"/>
      <c r="MNP4" s="228"/>
      <c r="MNQ4" s="228"/>
      <c r="MNR4" s="228"/>
      <c r="MNS4" s="228"/>
      <c r="MNT4" s="228"/>
      <c r="MNU4" s="228"/>
      <c r="MNV4" s="228"/>
      <c r="MNW4" s="228"/>
      <c r="MNX4" s="228"/>
      <c r="MNY4" s="228"/>
      <c r="MNZ4" s="228"/>
      <c r="MOA4" s="228"/>
      <c r="MOB4" s="228"/>
      <c r="MOC4" s="228"/>
      <c r="MOD4" s="228"/>
      <c r="MOE4" s="228"/>
      <c r="MOF4" s="228"/>
      <c r="MOG4" s="228"/>
      <c r="MOH4" s="228"/>
      <c r="MOI4" s="228"/>
      <c r="MOJ4" s="228"/>
      <c r="MOK4" s="228"/>
      <c r="MOL4" s="228"/>
      <c r="MOM4" s="228"/>
      <c r="MON4" s="228"/>
      <c r="MOO4" s="228"/>
      <c r="MOP4" s="228"/>
      <c r="MOQ4" s="228"/>
      <c r="MOR4" s="228"/>
      <c r="MOS4" s="228"/>
      <c r="MOT4" s="228"/>
      <c r="MOU4" s="228"/>
      <c r="MOV4" s="228"/>
      <c r="MOW4" s="228"/>
      <c r="MOX4" s="228"/>
      <c r="MOY4" s="228"/>
      <c r="MOZ4" s="228"/>
      <c r="MPA4" s="228"/>
      <c r="MPB4" s="228"/>
      <c r="MPC4" s="228"/>
      <c r="MPD4" s="228"/>
      <c r="MPE4" s="228"/>
      <c r="MPF4" s="228"/>
      <c r="MPG4" s="228"/>
      <c r="MPH4" s="228"/>
      <c r="MPI4" s="228"/>
      <c r="MPJ4" s="228"/>
      <c r="MPK4" s="228"/>
      <c r="MPL4" s="228"/>
      <c r="MPM4" s="228"/>
      <c r="MPN4" s="228"/>
      <c r="MPO4" s="228"/>
      <c r="MPP4" s="228"/>
      <c r="MPQ4" s="228"/>
      <c r="MPR4" s="228"/>
      <c r="MPS4" s="228"/>
      <c r="MPT4" s="228"/>
      <c r="MPU4" s="228"/>
      <c r="MPV4" s="228"/>
      <c r="MPW4" s="228"/>
      <c r="MPX4" s="228"/>
      <c r="MPY4" s="228"/>
      <c r="MPZ4" s="228"/>
      <c r="MQA4" s="228"/>
      <c r="MQB4" s="228"/>
      <c r="MQC4" s="228"/>
      <c r="MQD4" s="228"/>
      <c r="MQE4" s="228"/>
      <c r="MQF4" s="228"/>
      <c r="MQG4" s="228"/>
      <c r="MQH4" s="228"/>
      <c r="MQI4" s="228"/>
      <c r="MQJ4" s="228"/>
      <c r="MQK4" s="228"/>
      <c r="MQL4" s="228"/>
      <c r="MQM4" s="228"/>
      <c r="MQN4" s="228"/>
      <c r="MQO4" s="228"/>
      <c r="MQP4" s="228"/>
      <c r="MQQ4" s="228"/>
      <c r="MQR4" s="228"/>
      <c r="MQS4" s="228"/>
      <c r="MQT4" s="228"/>
      <c r="MQU4" s="228"/>
      <c r="MQV4" s="228"/>
      <c r="MQW4" s="228"/>
      <c r="MQX4" s="228"/>
      <c r="MQY4" s="228"/>
      <c r="MQZ4" s="228"/>
      <c r="MRA4" s="228"/>
      <c r="MRB4" s="228"/>
      <c r="MRC4" s="228"/>
      <c r="MRD4" s="228"/>
      <c r="MRE4" s="228"/>
      <c r="MRF4" s="228"/>
      <c r="MRG4" s="228"/>
      <c r="MRH4" s="228"/>
      <c r="MRI4" s="228"/>
      <c r="MRJ4" s="228"/>
      <c r="MRK4" s="228"/>
      <c r="MRL4" s="228"/>
      <c r="MRM4" s="228"/>
      <c r="MRN4" s="228"/>
      <c r="MRO4" s="228"/>
      <c r="MRP4" s="228"/>
      <c r="MRQ4" s="228"/>
      <c r="MRR4" s="228"/>
      <c r="MRS4" s="228"/>
      <c r="MRT4" s="228"/>
      <c r="MRU4" s="228"/>
      <c r="MRV4" s="228"/>
      <c r="MRW4" s="228"/>
      <c r="MRX4" s="228"/>
      <c r="MRY4" s="228"/>
      <c r="MRZ4" s="228"/>
      <c r="MSA4" s="228"/>
      <c r="MSB4" s="228"/>
      <c r="MSC4" s="228"/>
      <c r="MSD4" s="228"/>
      <c r="MSE4" s="228"/>
      <c r="MSF4" s="228"/>
      <c r="MSG4" s="228"/>
      <c r="MSH4" s="228"/>
      <c r="MSI4" s="228"/>
      <c r="MSJ4" s="228"/>
      <c r="MSK4" s="228"/>
      <c r="MSL4" s="228"/>
      <c r="MSM4" s="228"/>
      <c r="MSN4" s="228"/>
      <c r="MSO4" s="228"/>
      <c r="MSP4" s="228"/>
      <c r="MSQ4" s="228"/>
      <c r="MSR4" s="228"/>
      <c r="MSS4" s="228"/>
      <c r="MST4" s="228"/>
      <c r="MSU4" s="228"/>
      <c r="MSV4" s="228"/>
      <c r="MSW4" s="228"/>
      <c r="MSX4" s="228"/>
      <c r="MSY4" s="228"/>
      <c r="MSZ4" s="228"/>
      <c r="MTA4" s="228"/>
      <c r="MTB4" s="228"/>
      <c r="MTC4" s="228"/>
      <c r="MTD4" s="228"/>
      <c r="MTE4" s="228"/>
      <c r="MTF4" s="228"/>
      <c r="MTG4" s="228"/>
      <c r="MTH4" s="228"/>
      <c r="MTI4" s="228"/>
      <c r="MTJ4" s="228"/>
      <c r="MTK4" s="228"/>
      <c r="MTL4" s="228"/>
      <c r="MTM4" s="228"/>
      <c r="MTN4" s="228"/>
      <c r="MTO4" s="228"/>
      <c r="MTP4" s="228"/>
      <c r="MTQ4" s="228"/>
      <c r="MTR4" s="228"/>
      <c r="MTS4" s="228"/>
      <c r="MTT4" s="228"/>
      <c r="MTU4" s="228"/>
      <c r="MTV4" s="228"/>
      <c r="MTW4" s="228"/>
      <c r="MTX4" s="228"/>
      <c r="MTY4" s="228"/>
      <c r="MTZ4" s="228"/>
      <c r="MUA4" s="228"/>
      <c r="MUB4" s="228"/>
      <c r="MUC4" s="228"/>
      <c r="MUD4" s="228"/>
      <c r="MUE4" s="228"/>
      <c r="MUF4" s="228"/>
      <c r="MUG4" s="228"/>
      <c r="MUH4" s="228"/>
      <c r="MUI4" s="228"/>
      <c r="MUJ4" s="228"/>
      <c r="MUK4" s="228"/>
      <c r="MUL4" s="228"/>
      <c r="MUM4" s="228"/>
      <c r="MUN4" s="228"/>
      <c r="MUO4" s="228"/>
      <c r="MUP4" s="228"/>
      <c r="MUQ4" s="228"/>
      <c r="MUR4" s="228"/>
      <c r="MUS4" s="228"/>
      <c r="MUT4" s="228"/>
      <c r="MUU4" s="228"/>
      <c r="MUV4" s="228"/>
      <c r="MUW4" s="228"/>
      <c r="MUX4" s="228"/>
      <c r="MUY4" s="228"/>
      <c r="MUZ4" s="228"/>
      <c r="MVA4" s="228"/>
      <c r="MVB4" s="228"/>
      <c r="MVC4" s="228"/>
      <c r="MVD4" s="228"/>
      <c r="MVE4" s="228"/>
      <c r="MVF4" s="228"/>
      <c r="MVG4" s="228"/>
      <c r="MVH4" s="228"/>
      <c r="MVI4" s="228"/>
      <c r="MVJ4" s="228"/>
      <c r="MVK4" s="228"/>
      <c r="MVL4" s="228"/>
      <c r="MVM4" s="228"/>
      <c r="MVN4" s="228"/>
      <c r="MVO4" s="228"/>
      <c r="MVP4" s="228"/>
      <c r="MVQ4" s="228"/>
      <c r="MVR4" s="228"/>
      <c r="MVS4" s="228"/>
      <c r="MVT4" s="228"/>
      <c r="MVU4" s="228"/>
      <c r="MVV4" s="228"/>
      <c r="MVW4" s="228"/>
      <c r="MVX4" s="228"/>
      <c r="MVY4" s="228"/>
      <c r="MVZ4" s="228"/>
      <c r="MWA4" s="228"/>
      <c r="MWB4" s="228"/>
      <c r="MWC4" s="228"/>
      <c r="MWD4" s="228"/>
      <c r="MWE4" s="228"/>
      <c r="MWF4" s="228"/>
      <c r="MWG4" s="228"/>
      <c r="MWH4" s="228"/>
      <c r="MWI4" s="228"/>
      <c r="MWJ4" s="228"/>
      <c r="MWK4" s="228"/>
      <c r="MWL4" s="228"/>
      <c r="MWM4" s="228"/>
      <c r="MWN4" s="228"/>
      <c r="MWO4" s="228"/>
      <c r="MWP4" s="228"/>
      <c r="MWQ4" s="228"/>
      <c r="MWR4" s="228"/>
      <c r="MWS4" s="228"/>
      <c r="MWT4" s="228"/>
      <c r="MWU4" s="228"/>
      <c r="MWV4" s="228"/>
      <c r="MWW4" s="228"/>
      <c r="MWX4" s="228"/>
      <c r="MWY4" s="228"/>
      <c r="MWZ4" s="228"/>
      <c r="MXA4" s="228"/>
      <c r="MXB4" s="228"/>
      <c r="MXC4" s="228"/>
      <c r="MXD4" s="228"/>
      <c r="MXE4" s="228"/>
      <c r="MXF4" s="228"/>
      <c r="MXG4" s="228"/>
      <c r="MXH4" s="228"/>
      <c r="MXI4" s="228"/>
      <c r="MXJ4" s="228"/>
      <c r="MXK4" s="228"/>
      <c r="MXL4" s="228"/>
      <c r="MXM4" s="228"/>
      <c r="MXN4" s="228"/>
      <c r="MXO4" s="228"/>
      <c r="MXP4" s="228"/>
      <c r="MXQ4" s="228"/>
      <c r="MXR4" s="228"/>
      <c r="MXS4" s="228"/>
      <c r="MXT4" s="228"/>
      <c r="MXU4" s="228"/>
      <c r="MXV4" s="228"/>
      <c r="MXW4" s="228"/>
      <c r="MXX4" s="228"/>
      <c r="MXY4" s="228"/>
      <c r="MXZ4" s="228"/>
      <c r="MYA4" s="228"/>
      <c r="MYB4" s="228"/>
      <c r="MYC4" s="228"/>
      <c r="MYD4" s="228"/>
      <c r="MYE4" s="228"/>
      <c r="MYF4" s="228"/>
      <c r="MYG4" s="228"/>
      <c r="MYH4" s="228"/>
      <c r="MYI4" s="228"/>
      <c r="MYJ4" s="228"/>
      <c r="MYK4" s="228"/>
      <c r="MYL4" s="228"/>
      <c r="MYM4" s="228"/>
      <c r="MYN4" s="228"/>
      <c r="MYO4" s="228"/>
      <c r="MYP4" s="228"/>
      <c r="MYQ4" s="228"/>
      <c r="MYR4" s="228"/>
      <c r="MYS4" s="228"/>
      <c r="MYT4" s="228"/>
      <c r="MYU4" s="228"/>
      <c r="MYV4" s="228"/>
      <c r="MYW4" s="228"/>
      <c r="MYX4" s="228"/>
      <c r="MYY4" s="228"/>
      <c r="MYZ4" s="228"/>
      <c r="MZA4" s="228"/>
      <c r="MZB4" s="228"/>
      <c r="MZC4" s="228"/>
      <c r="MZD4" s="228"/>
      <c r="MZE4" s="228"/>
      <c r="MZF4" s="228"/>
      <c r="MZG4" s="228"/>
      <c r="MZH4" s="228"/>
      <c r="MZI4" s="228"/>
      <c r="MZJ4" s="228"/>
      <c r="MZK4" s="228"/>
      <c r="MZL4" s="228"/>
      <c r="MZM4" s="228"/>
      <c r="MZN4" s="228"/>
      <c r="MZO4" s="228"/>
      <c r="MZP4" s="228"/>
      <c r="MZQ4" s="228"/>
      <c r="MZR4" s="228"/>
      <c r="MZS4" s="228"/>
      <c r="MZT4" s="228"/>
      <c r="MZU4" s="228"/>
      <c r="MZV4" s="228"/>
      <c r="MZW4" s="228"/>
      <c r="MZX4" s="228"/>
      <c r="MZY4" s="228"/>
      <c r="MZZ4" s="228"/>
      <c r="NAA4" s="228"/>
      <c r="NAB4" s="228"/>
      <c r="NAC4" s="228"/>
      <c r="NAD4" s="228"/>
      <c r="NAE4" s="228"/>
      <c r="NAF4" s="228"/>
      <c r="NAG4" s="228"/>
      <c r="NAH4" s="228"/>
      <c r="NAI4" s="228"/>
      <c r="NAJ4" s="228"/>
      <c r="NAK4" s="228"/>
      <c r="NAL4" s="228"/>
      <c r="NAM4" s="228"/>
      <c r="NAN4" s="228"/>
      <c r="NAO4" s="228"/>
      <c r="NAP4" s="228"/>
      <c r="NAQ4" s="228"/>
      <c r="NAR4" s="228"/>
      <c r="NAS4" s="228"/>
      <c r="NAT4" s="228"/>
      <c r="NAU4" s="228"/>
      <c r="NAV4" s="228"/>
      <c r="NAW4" s="228"/>
      <c r="NAX4" s="228"/>
      <c r="NAY4" s="228"/>
      <c r="NAZ4" s="228"/>
      <c r="NBA4" s="228"/>
      <c r="NBB4" s="228"/>
      <c r="NBC4" s="228"/>
      <c r="NBD4" s="228"/>
      <c r="NBE4" s="228"/>
      <c r="NBF4" s="228"/>
      <c r="NBG4" s="228"/>
      <c r="NBH4" s="228"/>
      <c r="NBI4" s="228"/>
      <c r="NBJ4" s="228"/>
      <c r="NBK4" s="228"/>
      <c r="NBL4" s="228"/>
      <c r="NBM4" s="228"/>
      <c r="NBN4" s="228"/>
      <c r="NBO4" s="228"/>
      <c r="NBP4" s="228"/>
      <c r="NBQ4" s="228"/>
      <c r="NBR4" s="228"/>
      <c r="NBS4" s="228"/>
      <c r="NBT4" s="228"/>
      <c r="NBU4" s="228"/>
      <c r="NBV4" s="228"/>
      <c r="NBW4" s="228"/>
      <c r="NBX4" s="228"/>
      <c r="NBY4" s="228"/>
      <c r="NBZ4" s="228"/>
      <c r="NCA4" s="228"/>
      <c r="NCB4" s="228"/>
      <c r="NCC4" s="228"/>
      <c r="NCD4" s="228"/>
      <c r="NCE4" s="228"/>
      <c r="NCF4" s="228"/>
      <c r="NCG4" s="228"/>
      <c r="NCH4" s="228"/>
      <c r="NCI4" s="228"/>
      <c r="NCJ4" s="228"/>
      <c r="NCK4" s="228"/>
      <c r="NCL4" s="228"/>
      <c r="NCM4" s="228"/>
      <c r="NCN4" s="228"/>
      <c r="NCO4" s="228"/>
      <c r="NCP4" s="228"/>
      <c r="NCQ4" s="228"/>
      <c r="NCR4" s="228"/>
      <c r="NCS4" s="228"/>
      <c r="NCT4" s="228"/>
      <c r="NCU4" s="228"/>
      <c r="NCV4" s="228"/>
      <c r="NCW4" s="228"/>
      <c r="NCX4" s="228"/>
      <c r="NCY4" s="228"/>
      <c r="NCZ4" s="228"/>
      <c r="NDA4" s="228"/>
      <c r="NDB4" s="228"/>
      <c r="NDC4" s="228"/>
      <c r="NDD4" s="228"/>
      <c r="NDE4" s="228"/>
      <c r="NDF4" s="228"/>
      <c r="NDG4" s="228"/>
      <c r="NDH4" s="228"/>
      <c r="NDI4" s="228"/>
      <c r="NDJ4" s="228"/>
      <c r="NDK4" s="228"/>
      <c r="NDL4" s="228"/>
      <c r="NDM4" s="228"/>
      <c r="NDN4" s="228"/>
      <c r="NDO4" s="228"/>
      <c r="NDP4" s="228"/>
      <c r="NDQ4" s="228"/>
      <c r="NDR4" s="228"/>
      <c r="NDS4" s="228"/>
      <c r="NDT4" s="228"/>
      <c r="NDU4" s="228"/>
      <c r="NDV4" s="228"/>
      <c r="NDW4" s="228"/>
      <c r="NDX4" s="228"/>
      <c r="NDY4" s="228"/>
      <c r="NDZ4" s="228"/>
      <c r="NEA4" s="228"/>
      <c r="NEB4" s="228"/>
      <c r="NEC4" s="228"/>
      <c r="NED4" s="228"/>
      <c r="NEE4" s="228"/>
      <c r="NEF4" s="228"/>
      <c r="NEG4" s="228"/>
      <c r="NEH4" s="228"/>
      <c r="NEI4" s="228"/>
      <c r="NEJ4" s="228"/>
      <c r="NEK4" s="228"/>
      <c r="NEL4" s="228"/>
      <c r="NEM4" s="228"/>
      <c r="NEN4" s="228"/>
      <c r="NEO4" s="228"/>
      <c r="NEP4" s="228"/>
      <c r="NEQ4" s="228"/>
      <c r="NER4" s="228"/>
      <c r="NES4" s="228"/>
      <c r="NET4" s="228"/>
      <c r="NEU4" s="228"/>
      <c r="NEV4" s="228"/>
      <c r="NEW4" s="228"/>
      <c r="NEX4" s="228"/>
      <c r="NEY4" s="228"/>
      <c r="NEZ4" s="228"/>
      <c r="NFA4" s="228"/>
      <c r="NFB4" s="228"/>
      <c r="NFC4" s="228"/>
      <c r="NFD4" s="228"/>
      <c r="NFE4" s="228"/>
      <c r="NFF4" s="228"/>
      <c r="NFG4" s="228"/>
      <c r="NFH4" s="228"/>
      <c r="NFI4" s="228"/>
      <c r="NFJ4" s="228"/>
      <c r="NFK4" s="228"/>
      <c r="NFL4" s="228"/>
      <c r="NFM4" s="228"/>
      <c r="NFN4" s="228"/>
      <c r="NFO4" s="228"/>
      <c r="NFP4" s="228"/>
      <c r="NFQ4" s="228"/>
      <c r="NFR4" s="228"/>
      <c r="NFS4" s="228"/>
      <c r="NFT4" s="228"/>
      <c r="NFU4" s="228"/>
      <c r="NFV4" s="228"/>
      <c r="NFW4" s="228"/>
      <c r="NFX4" s="228"/>
      <c r="NFY4" s="228"/>
      <c r="NFZ4" s="228"/>
      <c r="NGA4" s="228"/>
      <c r="NGB4" s="228"/>
      <c r="NGC4" s="228"/>
      <c r="NGD4" s="228"/>
      <c r="NGE4" s="228"/>
      <c r="NGF4" s="228"/>
      <c r="NGG4" s="228"/>
      <c r="NGH4" s="228"/>
      <c r="NGI4" s="228"/>
      <c r="NGJ4" s="228"/>
      <c r="NGK4" s="228"/>
      <c r="NGL4" s="228"/>
      <c r="NGM4" s="228"/>
      <c r="NGN4" s="228"/>
      <c r="NGO4" s="228"/>
      <c r="NGP4" s="228"/>
      <c r="NGQ4" s="228"/>
      <c r="NGR4" s="228"/>
      <c r="NGS4" s="228"/>
      <c r="NGT4" s="228"/>
      <c r="NGU4" s="228"/>
      <c r="NGV4" s="228"/>
      <c r="NGW4" s="228"/>
      <c r="NGX4" s="228"/>
      <c r="NGY4" s="228"/>
      <c r="NGZ4" s="228"/>
      <c r="NHA4" s="228"/>
      <c r="NHB4" s="228"/>
      <c r="NHC4" s="228"/>
      <c r="NHD4" s="228"/>
      <c r="NHE4" s="228"/>
      <c r="NHF4" s="228"/>
      <c r="NHG4" s="228"/>
      <c r="NHH4" s="228"/>
      <c r="NHI4" s="228"/>
      <c r="NHJ4" s="228"/>
      <c r="NHK4" s="228"/>
      <c r="NHL4" s="228"/>
      <c r="NHM4" s="228"/>
      <c r="NHN4" s="228"/>
      <c r="NHO4" s="228"/>
      <c r="NHP4" s="228"/>
      <c r="NHQ4" s="228"/>
      <c r="NHR4" s="228"/>
      <c r="NHS4" s="228"/>
      <c r="NHT4" s="228"/>
      <c r="NHU4" s="228"/>
      <c r="NHV4" s="228"/>
      <c r="NHW4" s="228"/>
      <c r="NHX4" s="228"/>
      <c r="NHY4" s="228"/>
      <c r="NHZ4" s="228"/>
      <c r="NIA4" s="228"/>
      <c r="NIB4" s="228"/>
      <c r="NIC4" s="228"/>
      <c r="NID4" s="228"/>
      <c r="NIE4" s="228"/>
      <c r="NIF4" s="228"/>
      <c r="NIG4" s="228"/>
      <c r="NIH4" s="228"/>
      <c r="NII4" s="228"/>
      <c r="NIJ4" s="228"/>
      <c r="NIK4" s="228"/>
      <c r="NIL4" s="228"/>
      <c r="NIM4" s="228"/>
      <c r="NIN4" s="228"/>
      <c r="NIO4" s="228"/>
      <c r="NIP4" s="228"/>
      <c r="NIQ4" s="228"/>
      <c r="NIR4" s="228"/>
      <c r="NIS4" s="228"/>
      <c r="NIT4" s="228"/>
      <c r="NIU4" s="228"/>
      <c r="NIV4" s="228"/>
      <c r="NIW4" s="228"/>
      <c r="NIX4" s="228"/>
      <c r="NIY4" s="228"/>
      <c r="NIZ4" s="228"/>
      <c r="NJA4" s="228"/>
      <c r="NJB4" s="228"/>
      <c r="NJC4" s="228"/>
      <c r="NJD4" s="228"/>
      <c r="NJE4" s="228"/>
      <c r="NJF4" s="228"/>
      <c r="NJG4" s="228"/>
      <c r="NJH4" s="228"/>
      <c r="NJI4" s="228"/>
      <c r="NJJ4" s="228"/>
      <c r="NJK4" s="228"/>
      <c r="NJL4" s="228"/>
      <c r="NJM4" s="228"/>
      <c r="NJN4" s="228"/>
      <c r="NJO4" s="228"/>
      <c r="NJP4" s="228"/>
      <c r="NJQ4" s="228"/>
      <c r="NJR4" s="228"/>
      <c r="NJS4" s="228"/>
      <c r="NJT4" s="228"/>
      <c r="NJU4" s="228"/>
      <c r="NJV4" s="228"/>
      <c r="NJW4" s="228"/>
      <c r="NJX4" s="228"/>
      <c r="NJY4" s="228"/>
      <c r="NJZ4" s="228"/>
      <c r="NKA4" s="228"/>
      <c r="NKB4" s="228"/>
      <c r="NKC4" s="228"/>
      <c r="NKD4" s="228"/>
      <c r="NKE4" s="228"/>
      <c r="NKF4" s="228"/>
      <c r="NKG4" s="228"/>
      <c r="NKH4" s="228"/>
      <c r="NKI4" s="228"/>
      <c r="NKJ4" s="228"/>
      <c r="NKK4" s="228"/>
      <c r="NKL4" s="228"/>
      <c r="NKM4" s="228"/>
      <c r="NKN4" s="228"/>
      <c r="NKO4" s="228"/>
      <c r="NKP4" s="228"/>
      <c r="NKQ4" s="228"/>
      <c r="NKR4" s="228"/>
      <c r="NKS4" s="228"/>
      <c r="NKT4" s="228"/>
      <c r="NKU4" s="228"/>
      <c r="NKV4" s="228"/>
      <c r="NKW4" s="228"/>
      <c r="NKX4" s="228"/>
      <c r="NKY4" s="228"/>
      <c r="NKZ4" s="228"/>
      <c r="NLA4" s="228"/>
      <c r="NLB4" s="228"/>
      <c r="NLC4" s="228"/>
      <c r="NLD4" s="228"/>
      <c r="NLE4" s="228"/>
      <c r="NLF4" s="228"/>
      <c r="NLG4" s="228"/>
      <c r="NLH4" s="228"/>
      <c r="NLI4" s="228"/>
      <c r="NLJ4" s="228"/>
      <c r="NLK4" s="228"/>
      <c r="NLL4" s="228"/>
      <c r="NLM4" s="228"/>
      <c r="NLN4" s="228"/>
      <c r="NLO4" s="228"/>
      <c r="NLP4" s="228"/>
      <c r="NLQ4" s="228"/>
      <c r="NLR4" s="228"/>
      <c r="NLS4" s="228"/>
      <c r="NLT4" s="228"/>
      <c r="NLU4" s="228"/>
      <c r="NLV4" s="228"/>
      <c r="NLW4" s="228"/>
      <c r="NLX4" s="228"/>
      <c r="NLY4" s="228"/>
      <c r="NLZ4" s="228"/>
      <c r="NMA4" s="228"/>
      <c r="NMB4" s="228"/>
      <c r="NMC4" s="228"/>
      <c r="NMD4" s="228"/>
      <c r="NME4" s="228"/>
      <c r="NMF4" s="228"/>
      <c r="NMG4" s="228"/>
      <c r="NMH4" s="228"/>
      <c r="NMI4" s="228"/>
      <c r="NMJ4" s="228"/>
      <c r="NMK4" s="228"/>
      <c r="NML4" s="228"/>
      <c r="NMM4" s="228"/>
      <c r="NMN4" s="228"/>
      <c r="NMO4" s="228"/>
      <c r="NMP4" s="228"/>
      <c r="NMQ4" s="228"/>
      <c r="NMR4" s="228"/>
      <c r="NMS4" s="228"/>
      <c r="NMT4" s="228"/>
      <c r="NMU4" s="228"/>
      <c r="NMV4" s="228"/>
      <c r="NMW4" s="228"/>
      <c r="NMX4" s="228"/>
      <c r="NMY4" s="228"/>
      <c r="NMZ4" s="228"/>
      <c r="NNA4" s="228"/>
      <c r="NNB4" s="228"/>
      <c r="NNC4" s="228"/>
      <c r="NND4" s="228"/>
      <c r="NNE4" s="228"/>
      <c r="NNF4" s="228"/>
      <c r="NNG4" s="228"/>
      <c r="NNH4" s="228"/>
      <c r="NNI4" s="228"/>
      <c r="NNJ4" s="228"/>
      <c r="NNK4" s="228"/>
      <c r="NNL4" s="228"/>
      <c r="NNM4" s="228"/>
      <c r="NNN4" s="228"/>
      <c r="NNO4" s="228"/>
      <c r="NNP4" s="228"/>
      <c r="NNQ4" s="228"/>
      <c r="NNR4" s="228"/>
      <c r="NNS4" s="228"/>
      <c r="NNT4" s="228"/>
      <c r="NNU4" s="228"/>
      <c r="NNV4" s="228"/>
      <c r="NNW4" s="228"/>
      <c r="NNX4" s="228"/>
      <c r="NNY4" s="228"/>
      <c r="NNZ4" s="228"/>
      <c r="NOA4" s="228"/>
      <c r="NOB4" s="228"/>
      <c r="NOC4" s="228"/>
      <c r="NOD4" s="228"/>
      <c r="NOE4" s="228"/>
      <c r="NOF4" s="228"/>
      <c r="NOG4" s="228"/>
      <c r="NOH4" s="228"/>
      <c r="NOI4" s="228"/>
      <c r="NOJ4" s="228"/>
      <c r="NOK4" s="228"/>
      <c r="NOL4" s="228"/>
      <c r="NOM4" s="228"/>
      <c r="NON4" s="228"/>
      <c r="NOO4" s="228"/>
      <c r="NOP4" s="228"/>
      <c r="NOQ4" s="228"/>
      <c r="NOR4" s="228"/>
      <c r="NOS4" s="228"/>
      <c r="NOT4" s="228"/>
      <c r="NOU4" s="228"/>
      <c r="NOV4" s="228"/>
      <c r="NOW4" s="228"/>
      <c r="NOX4" s="228"/>
      <c r="NOY4" s="228"/>
      <c r="NOZ4" s="228"/>
      <c r="NPA4" s="228"/>
      <c r="NPB4" s="228"/>
      <c r="NPC4" s="228"/>
      <c r="NPD4" s="228"/>
      <c r="NPE4" s="228"/>
      <c r="NPF4" s="228"/>
      <c r="NPG4" s="228"/>
      <c r="NPH4" s="228"/>
      <c r="NPI4" s="228"/>
      <c r="NPJ4" s="228"/>
      <c r="NPK4" s="228"/>
      <c r="NPL4" s="228"/>
      <c r="NPM4" s="228"/>
      <c r="NPN4" s="228"/>
      <c r="NPO4" s="228"/>
      <c r="NPP4" s="228"/>
      <c r="NPQ4" s="228"/>
      <c r="NPR4" s="228"/>
      <c r="NPS4" s="228"/>
      <c r="NPT4" s="228"/>
      <c r="NPU4" s="228"/>
      <c r="NPV4" s="228"/>
      <c r="NPW4" s="228"/>
      <c r="NPX4" s="228"/>
      <c r="NPY4" s="228"/>
      <c r="NPZ4" s="228"/>
      <c r="NQA4" s="228"/>
      <c r="NQB4" s="228"/>
      <c r="NQC4" s="228"/>
      <c r="NQD4" s="228"/>
      <c r="NQE4" s="228"/>
      <c r="NQF4" s="228"/>
      <c r="NQG4" s="228"/>
      <c r="NQH4" s="228"/>
      <c r="NQI4" s="228"/>
      <c r="NQJ4" s="228"/>
      <c r="NQK4" s="228"/>
      <c r="NQL4" s="228"/>
      <c r="NQM4" s="228"/>
      <c r="NQN4" s="228"/>
      <c r="NQO4" s="228"/>
      <c r="NQP4" s="228"/>
      <c r="NQQ4" s="228"/>
      <c r="NQR4" s="228"/>
      <c r="NQS4" s="228"/>
      <c r="NQT4" s="228"/>
      <c r="NQU4" s="228"/>
      <c r="NQV4" s="228"/>
      <c r="NQW4" s="228"/>
      <c r="NQX4" s="228"/>
      <c r="NQY4" s="228"/>
      <c r="NQZ4" s="228"/>
      <c r="NRA4" s="228"/>
      <c r="NRB4" s="228"/>
      <c r="NRC4" s="228"/>
      <c r="NRD4" s="228"/>
      <c r="NRE4" s="228"/>
      <c r="NRF4" s="228"/>
      <c r="NRG4" s="228"/>
      <c r="NRH4" s="228"/>
      <c r="NRI4" s="228"/>
      <c r="NRJ4" s="228"/>
      <c r="NRK4" s="228"/>
      <c r="NRL4" s="228"/>
      <c r="NRM4" s="228"/>
      <c r="NRN4" s="228"/>
      <c r="NRO4" s="228"/>
      <c r="NRP4" s="228"/>
      <c r="NRQ4" s="228"/>
      <c r="NRR4" s="228"/>
      <c r="NRS4" s="228"/>
      <c r="NRT4" s="228"/>
      <c r="NRU4" s="228"/>
      <c r="NRV4" s="228"/>
      <c r="NRW4" s="228"/>
      <c r="NRX4" s="228"/>
      <c r="NRY4" s="228"/>
      <c r="NRZ4" s="228"/>
      <c r="NSA4" s="228"/>
      <c r="NSB4" s="228"/>
      <c r="NSC4" s="228"/>
      <c r="NSD4" s="228"/>
      <c r="NSE4" s="228"/>
      <c r="NSF4" s="228"/>
      <c r="NSG4" s="228"/>
      <c r="NSH4" s="228"/>
      <c r="NSI4" s="228"/>
      <c r="NSJ4" s="228"/>
      <c r="NSK4" s="228"/>
      <c r="NSL4" s="228"/>
      <c r="NSM4" s="228"/>
      <c r="NSN4" s="228"/>
      <c r="NSO4" s="228"/>
      <c r="NSP4" s="228"/>
      <c r="NSQ4" s="228"/>
      <c r="NSR4" s="228"/>
      <c r="NSS4" s="228"/>
      <c r="NST4" s="228"/>
      <c r="NSU4" s="228"/>
      <c r="NSV4" s="228"/>
      <c r="NSW4" s="228"/>
      <c r="NSX4" s="228"/>
      <c r="NSY4" s="228"/>
      <c r="NSZ4" s="228"/>
      <c r="NTA4" s="228"/>
      <c r="NTB4" s="228"/>
      <c r="NTC4" s="228"/>
      <c r="NTD4" s="228"/>
      <c r="NTE4" s="228"/>
      <c r="NTF4" s="228"/>
      <c r="NTG4" s="228"/>
      <c r="NTH4" s="228"/>
      <c r="NTI4" s="228"/>
      <c r="NTJ4" s="228"/>
      <c r="NTK4" s="228"/>
      <c r="NTL4" s="228"/>
      <c r="NTM4" s="228"/>
      <c r="NTN4" s="228"/>
      <c r="NTO4" s="228"/>
      <c r="NTP4" s="228"/>
      <c r="NTQ4" s="228"/>
      <c r="NTR4" s="228"/>
      <c r="NTS4" s="228"/>
      <c r="NTT4" s="228"/>
      <c r="NTU4" s="228"/>
      <c r="NTV4" s="228"/>
      <c r="NTW4" s="228"/>
      <c r="NTX4" s="228"/>
      <c r="NTY4" s="228"/>
      <c r="NTZ4" s="228"/>
      <c r="NUA4" s="228"/>
      <c r="NUB4" s="228"/>
      <c r="NUC4" s="228"/>
      <c r="NUD4" s="228"/>
      <c r="NUE4" s="228"/>
      <c r="NUF4" s="228"/>
      <c r="NUG4" s="228"/>
      <c r="NUH4" s="228"/>
      <c r="NUI4" s="228"/>
      <c r="NUJ4" s="228"/>
      <c r="NUK4" s="228"/>
      <c r="NUL4" s="228"/>
      <c r="NUM4" s="228"/>
      <c r="NUN4" s="228"/>
      <c r="NUO4" s="228"/>
      <c r="NUP4" s="228"/>
      <c r="NUQ4" s="228"/>
      <c r="NUR4" s="228"/>
      <c r="NUS4" s="228"/>
      <c r="NUT4" s="228"/>
      <c r="NUU4" s="228"/>
      <c r="NUV4" s="228"/>
      <c r="NUW4" s="228"/>
      <c r="NUX4" s="228"/>
      <c r="NUY4" s="228"/>
      <c r="NUZ4" s="228"/>
      <c r="NVA4" s="228"/>
      <c r="NVB4" s="228"/>
      <c r="NVC4" s="228"/>
      <c r="NVD4" s="228"/>
      <c r="NVE4" s="228"/>
      <c r="NVF4" s="228"/>
      <c r="NVG4" s="228"/>
      <c r="NVH4" s="228"/>
      <c r="NVI4" s="228"/>
      <c r="NVJ4" s="228"/>
      <c r="NVK4" s="228"/>
      <c r="NVL4" s="228"/>
      <c r="NVM4" s="228"/>
      <c r="NVN4" s="228"/>
      <c r="NVO4" s="228"/>
      <c r="NVP4" s="228"/>
      <c r="NVQ4" s="228"/>
      <c r="NVR4" s="228"/>
      <c r="NVS4" s="228"/>
      <c r="NVT4" s="228"/>
      <c r="NVU4" s="228"/>
      <c r="NVV4" s="228"/>
      <c r="NVW4" s="228"/>
      <c r="NVX4" s="228"/>
      <c r="NVY4" s="228"/>
      <c r="NVZ4" s="228"/>
      <c r="NWA4" s="228"/>
      <c r="NWB4" s="228"/>
      <c r="NWC4" s="228"/>
      <c r="NWD4" s="228"/>
      <c r="NWE4" s="228"/>
      <c r="NWF4" s="228"/>
      <c r="NWG4" s="228"/>
      <c r="NWH4" s="228"/>
      <c r="NWI4" s="228"/>
      <c r="NWJ4" s="228"/>
      <c r="NWK4" s="228"/>
      <c r="NWL4" s="228"/>
      <c r="NWM4" s="228"/>
      <c r="NWN4" s="228"/>
      <c r="NWO4" s="228"/>
      <c r="NWP4" s="228"/>
      <c r="NWQ4" s="228"/>
      <c r="NWR4" s="228"/>
      <c r="NWS4" s="228"/>
      <c r="NWT4" s="228"/>
      <c r="NWU4" s="228"/>
      <c r="NWV4" s="228"/>
      <c r="NWW4" s="228"/>
      <c r="NWX4" s="228"/>
      <c r="NWY4" s="228"/>
      <c r="NWZ4" s="228"/>
      <c r="NXA4" s="228"/>
      <c r="NXB4" s="228"/>
      <c r="NXC4" s="228"/>
      <c r="NXD4" s="228"/>
      <c r="NXE4" s="228"/>
      <c r="NXF4" s="228"/>
      <c r="NXG4" s="228"/>
      <c r="NXH4" s="228"/>
      <c r="NXI4" s="228"/>
      <c r="NXJ4" s="228"/>
      <c r="NXK4" s="228"/>
      <c r="NXL4" s="228"/>
      <c r="NXM4" s="228"/>
      <c r="NXN4" s="228"/>
      <c r="NXO4" s="228"/>
      <c r="NXP4" s="228"/>
      <c r="NXQ4" s="228"/>
      <c r="NXR4" s="228"/>
      <c r="NXS4" s="228"/>
      <c r="NXT4" s="228"/>
      <c r="NXU4" s="228"/>
      <c r="NXV4" s="228"/>
      <c r="NXW4" s="228"/>
      <c r="NXX4" s="228"/>
      <c r="NXY4" s="228"/>
      <c r="NXZ4" s="228"/>
      <c r="NYA4" s="228"/>
      <c r="NYB4" s="228"/>
      <c r="NYC4" s="228"/>
      <c r="NYD4" s="228"/>
      <c r="NYE4" s="228"/>
      <c r="NYF4" s="228"/>
      <c r="NYG4" s="228"/>
      <c r="NYH4" s="228"/>
      <c r="NYI4" s="228"/>
      <c r="NYJ4" s="228"/>
      <c r="NYK4" s="228"/>
      <c r="NYL4" s="228"/>
      <c r="NYM4" s="228"/>
      <c r="NYN4" s="228"/>
      <c r="NYO4" s="228"/>
      <c r="NYP4" s="228"/>
      <c r="NYQ4" s="228"/>
      <c r="NYR4" s="228"/>
      <c r="NYS4" s="228"/>
      <c r="NYT4" s="228"/>
      <c r="NYU4" s="228"/>
      <c r="NYV4" s="228"/>
      <c r="NYW4" s="228"/>
      <c r="NYX4" s="228"/>
      <c r="NYY4" s="228"/>
      <c r="NYZ4" s="228"/>
      <c r="NZA4" s="228"/>
      <c r="NZB4" s="228"/>
      <c r="NZC4" s="228"/>
      <c r="NZD4" s="228"/>
      <c r="NZE4" s="228"/>
      <c r="NZF4" s="228"/>
      <c r="NZG4" s="228"/>
      <c r="NZH4" s="228"/>
      <c r="NZI4" s="228"/>
      <c r="NZJ4" s="228"/>
      <c r="NZK4" s="228"/>
      <c r="NZL4" s="228"/>
      <c r="NZM4" s="228"/>
      <c r="NZN4" s="228"/>
      <c r="NZO4" s="228"/>
      <c r="NZP4" s="228"/>
      <c r="NZQ4" s="228"/>
      <c r="NZR4" s="228"/>
      <c r="NZS4" s="228"/>
      <c r="NZT4" s="228"/>
      <c r="NZU4" s="228"/>
      <c r="NZV4" s="228"/>
      <c r="NZW4" s="228"/>
      <c r="NZX4" s="228"/>
      <c r="NZY4" s="228"/>
      <c r="NZZ4" s="228"/>
      <c r="OAA4" s="228"/>
      <c r="OAB4" s="228"/>
      <c r="OAC4" s="228"/>
      <c r="OAD4" s="228"/>
      <c r="OAE4" s="228"/>
      <c r="OAF4" s="228"/>
      <c r="OAG4" s="228"/>
      <c r="OAH4" s="228"/>
      <c r="OAI4" s="228"/>
      <c r="OAJ4" s="228"/>
      <c r="OAK4" s="228"/>
      <c r="OAL4" s="228"/>
      <c r="OAM4" s="228"/>
      <c r="OAN4" s="228"/>
      <c r="OAO4" s="228"/>
      <c r="OAP4" s="228"/>
      <c r="OAQ4" s="228"/>
      <c r="OAR4" s="228"/>
      <c r="OAS4" s="228"/>
      <c r="OAT4" s="228"/>
      <c r="OAU4" s="228"/>
      <c r="OAV4" s="228"/>
      <c r="OAW4" s="228"/>
      <c r="OAX4" s="228"/>
      <c r="OAY4" s="228"/>
      <c r="OAZ4" s="228"/>
      <c r="OBA4" s="228"/>
      <c r="OBB4" s="228"/>
      <c r="OBC4" s="228"/>
      <c r="OBD4" s="228"/>
      <c r="OBE4" s="228"/>
      <c r="OBF4" s="228"/>
      <c r="OBG4" s="228"/>
      <c r="OBH4" s="228"/>
      <c r="OBI4" s="228"/>
      <c r="OBJ4" s="228"/>
      <c r="OBK4" s="228"/>
      <c r="OBL4" s="228"/>
      <c r="OBM4" s="228"/>
      <c r="OBN4" s="228"/>
      <c r="OBO4" s="228"/>
      <c r="OBP4" s="228"/>
      <c r="OBQ4" s="228"/>
      <c r="OBR4" s="228"/>
      <c r="OBS4" s="228"/>
      <c r="OBT4" s="228"/>
      <c r="OBU4" s="228"/>
      <c r="OBV4" s="228"/>
      <c r="OBW4" s="228"/>
      <c r="OBX4" s="228"/>
      <c r="OBY4" s="228"/>
      <c r="OBZ4" s="228"/>
      <c r="OCA4" s="228"/>
      <c r="OCB4" s="228"/>
      <c r="OCC4" s="228"/>
      <c r="OCD4" s="228"/>
      <c r="OCE4" s="228"/>
      <c r="OCF4" s="228"/>
      <c r="OCG4" s="228"/>
      <c r="OCH4" s="228"/>
      <c r="OCI4" s="228"/>
      <c r="OCJ4" s="228"/>
      <c r="OCK4" s="228"/>
      <c r="OCL4" s="228"/>
      <c r="OCM4" s="228"/>
      <c r="OCN4" s="228"/>
      <c r="OCO4" s="228"/>
      <c r="OCP4" s="228"/>
      <c r="OCQ4" s="228"/>
      <c r="OCR4" s="228"/>
      <c r="OCS4" s="228"/>
      <c r="OCT4" s="228"/>
      <c r="OCU4" s="228"/>
      <c r="OCV4" s="228"/>
      <c r="OCW4" s="228"/>
      <c r="OCX4" s="228"/>
      <c r="OCY4" s="228"/>
      <c r="OCZ4" s="228"/>
      <c r="ODA4" s="228"/>
      <c r="ODB4" s="228"/>
      <c r="ODC4" s="228"/>
      <c r="ODD4" s="228"/>
      <c r="ODE4" s="228"/>
      <c r="ODF4" s="228"/>
      <c r="ODG4" s="228"/>
      <c r="ODH4" s="228"/>
      <c r="ODI4" s="228"/>
      <c r="ODJ4" s="228"/>
      <c r="ODK4" s="228"/>
      <c r="ODL4" s="228"/>
      <c r="ODM4" s="228"/>
      <c r="ODN4" s="228"/>
      <c r="ODO4" s="228"/>
      <c r="ODP4" s="228"/>
      <c r="ODQ4" s="228"/>
      <c r="ODR4" s="228"/>
      <c r="ODS4" s="228"/>
      <c r="ODT4" s="228"/>
      <c r="ODU4" s="228"/>
      <c r="ODV4" s="228"/>
      <c r="ODW4" s="228"/>
      <c r="ODX4" s="228"/>
      <c r="ODY4" s="228"/>
      <c r="ODZ4" s="228"/>
      <c r="OEA4" s="228"/>
      <c r="OEB4" s="228"/>
      <c r="OEC4" s="228"/>
      <c r="OED4" s="228"/>
      <c r="OEE4" s="228"/>
      <c r="OEF4" s="228"/>
      <c r="OEG4" s="228"/>
      <c r="OEH4" s="228"/>
      <c r="OEI4" s="228"/>
      <c r="OEJ4" s="228"/>
      <c r="OEK4" s="228"/>
      <c r="OEL4" s="228"/>
      <c r="OEM4" s="228"/>
      <c r="OEN4" s="228"/>
      <c r="OEO4" s="228"/>
      <c r="OEP4" s="228"/>
      <c r="OEQ4" s="228"/>
      <c r="OER4" s="228"/>
      <c r="OES4" s="228"/>
      <c r="OET4" s="228"/>
      <c r="OEU4" s="228"/>
      <c r="OEV4" s="228"/>
      <c r="OEW4" s="228"/>
      <c r="OEX4" s="228"/>
      <c r="OEY4" s="228"/>
      <c r="OEZ4" s="228"/>
      <c r="OFA4" s="228"/>
      <c r="OFB4" s="228"/>
      <c r="OFC4" s="228"/>
      <c r="OFD4" s="228"/>
      <c r="OFE4" s="228"/>
      <c r="OFF4" s="228"/>
      <c r="OFG4" s="228"/>
      <c r="OFH4" s="228"/>
      <c r="OFI4" s="228"/>
      <c r="OFJ4" s="228"/>
      <c r="OFK4" s="228"/>
      <c r="OFL4" s="228"/>
      <c r="OFM4" s="228"/>
      <c r="OFN4" s="228"/>
      <c r="OFO4" s="228"/>
      <c r="OFP4" s="228"/>
      <c r="OFQ4" s="228"/>
      <c r="OFR4" s="228"/>
      <c r="OFS4" s="228"/>
      <c r="OFT4" s="228"/>
      <c r="OFU4" s="228"/>
      <c r="OFV4" s="228"/>
      <c r="OFW4" s="228"/>
      <c r="OFX4" s="228"/>
      <c r="OFY4" s="228"/>
      <c r="OFZ4" s="228"/>
      <c r="OGA4" s="228"/>
      <c r="OGB4" s="228"/>
      <c r="OGC4" s="228"/>
      <c r="OGD4" s="228"/>
      <c r="OGE4" s="228"/>
      <c r="OGF4" s="228"/>
      <c r="OGG4" s="228"/>
      <c r="OGH4" s="228"/>
      <c r="OGI4" s="228"/>
      <c r="OGJ4" s="228"/>
      <c r="OGK4" s="228"/>
      <c r="OGL4" s="228"/>
      <c r="OGM4" s="228"/>
      <c r="OGN4" s="228"/>
      <c r="OGO4" s="228"/>
      <c r="OGP4" s="228"/>
      <c r="OGQ4" s="228"/>
      <c r="OGR4" s="228"/>
      <c r="OGS4" s="228"/>
      <c r="OGT4" s="228"/>
      <c r="OGU4" s="228"/>
      <c r="OGV4" s="228"/>
      <c r="OGW4" s="228"/>
      <c r="OGX4" s="228"/>
      <c r="OGY4" s="228"/>
      <c r="OGZ4" s="228"/>
      <c r="OHA4" s="228"/>
      <c r="OHB4" s="228"/>
      <c r="OHC4" s="228"/>
      <c r="OHD4" s="228"/>
      <c r="OHE4" s="228"/>
      <c r="OHF4" s="228"/>
      <c r="OHG4" s="228"/>
      <c r="OHH4" s="228"/>
      <c r="OHI4" s="228"/>
      <c r="OHJ4" s="228"/>
      <c r="OHK4" s="228"/>
      <c r="OHL4" s="228"/>
      <c r="OHM4" s="228"/>
      <c r="OHN4" s="228"/>
      <c r="OHO4" s="228"/>
      <c r="OHP4" s="228"/>
      <c r="OHQ4" s="228"/>
      <c r="OHR4" s="228"/>
      <c r="OHS4" s="228"/>
      <c r="OHT4" s="228"/>
      <c r="OHU4" s="228"/>
      <c r="OHV4" s="228"/>
      <c r="OHW4" s="228"/>
      <c r="OHX4" s="228"/>
      <c r="OHY4" s="228"/>
      <c r="OHZ4" s="228"/>
      <c r="OIA4" s="228"/>
      <c r="OIB4" s="228"/>
      <c r="OIC4" s="228"/>
      <c r="OID4" s="228"/>
      <c r="OIE4" s="228"/>
      <c r="OIF4" s="228"/>
      <c r="OIG4" s="228"/>
      <c r="OIH4" s="228"/>
      <c r="OII4" s="228"/>
      <c r="OIJ4" s="228"/>
      <c r="OIK4" s="228"/>
      <c r="OIL4" s="228"/>
      <c r="OIM4" s="228"/>
      <c r="OIN4" s="228"/>
      <c r="OIO4" s="228"/>
      <c r="OIP4" s="228"/>
      <c r="OIQ4" s="228"/>
      <c r="OIR4" s="228"/>
      <c r="OIS4" s="228"/>
      <c r="OIT4" s="228"/>
      <c r="OIU4" s="228"/>
      <c r="OIV4" s="228"/>
      <c r="OIW4" s="228"/>
      <c r="OIX4" s="228"/>
      <c r="OIY4" s="228"/>
      <c r="OIZ4" s="228"/>
      <c r="OJA4" s="228"/>
      <c r="OJB4" s="228"/>
      <c r="OJC4" s="228"/>
      <c r="OJD4" s="228"/>
      <c r="OJE4" s="228"/>
      <c r="OJF4" s="228"/>
      <c r="OJG4" s="228"/>
      <c r="OJH4" s="228"/>
      <c r="OJI4" s="228"/>
      <c r="OJJ4" s="228"/>
      <c r="OJK4" s="228"/>
      <c r="OJL4" s="228"/>
      <c r="OJM4" s="228"/>
      <c r="OJN4" s="228"/>
      <c r="OJO4" s="228"/>
      <c r="OJP4" s="228"/>
      <c r="OJQ4" s="228"/>
      <c r="OJR4" s="228"/>
      <c r="OJS4" s="228"/>
      <c r="OJT4" s="228"/>
      <c r="OJU4" s="228"/>
      <c r="OJV4" s="228"/>
      <c r="OJW4" s="228"/>
      <c r="OJX4" s="228"/>
      <c r="OJY4" s="228"/>
      <c r="OJZ4" s="228"/>
      <c r="OKA4" s="228"/>
      <c r="OKB4" s="228"/>
      <c r="OKC4" s="228"/>
      <c r="OKD4" s="228"/>
      <c r="OKE4" s="228"/>
      <c r="OKF4" s="228"/>
      <c r="OKG4" s="228"/>
      <c r="OKH4" s="228"/>
      <c r="OKI4" s="228"/>
      <c r="OKJ4" s="228"/>
      <c r="OKK4" s="228"/>
      <c r="OKL4" s="228"/>
      <c r="OKM4" s="228"/>
      <c r="OKN4" s="228"/>
      <c r="OKO4" s="228"/>
      <c r="OKP4" s="228"/>
      <c r="OKQ4" s="228"/>
      <c r="OKR4" s="228"/>
      <c r="OKS4" s="228"/>
      <c r="OKT4" s="228"/>
      <c r="OKU4" s="228"/>
      <c r="OKV4" s="228"/>
      <c r="OKW4" s="228"/>
      <c r="OKX4" s="228"/>
      <c r="OKY4" s="228"/>
      <c r="OKZ4" s="228"/>
      <c r="OLA4" s="228"/>
      <c r="OLB4" s="228"/>
      <c r="OLC4" s="228"/>
      <c r="OLD4" s="228"/>
      <c r="OLE4" s="228"/>
      <c r="OLF4" s="228"/>
      <c r="OLG4" s="228"/>
      <c r="OLH4" s="228"/>
      <c r="OLI4" s="228"/>
      <c r="OLJ4" s="228"/>
      <c r="OLK4" s="228"/>
      <c r="OLL4" s="228"/>
      <c r="OLM4" s="228"/>
      <c r="OLN4" s="228"/>
      <c r="OLO4" s="228"/>
      <c r="OLP4" s="228"/>
      <c r="OLQ4" s="228"/>
      <c r="OLR4" s="228"/>
      <c r="OLS4" s="228"/>
      <c r="OLT4" s="228"/>
      <c r="OLU4" s="228"/>
      <c r="OLV4" s="228"/>
      <c r="OLW4" s="228"/>
      <c r="OLX4" s="228"/>
      <c r="OLY4" s="228"/>
      <c r="OLZ4" s="228"/>
      <c r="OMA4" s="228"/>
      <c r="OMB4" s="228"/>
      <c r="OMC4" s="228"/>
      <c r="OMD4" s="228"/>
      <c r="OME4" s="228"/>
      <c r="OMF4" s="228"/>
      <c r="OMG4" s="228"/>
      <c r="OMH4" s="228"/>
      <c r="OMI4" s="228"/>
      <c r="OMJ4" s="228"/>
      <c r="OMK4" s="228"/>
      <c r="OML4" s="228"/>
      <c r="OMM4" s="228"/>
      <c r="OMN4" s="228"/>
      <c r="OMO4" s="228"/>
      <c r="OMP4" s="228"/>
      <c r="OMQ4" s="228"/>
      <c r="OMR4" s="228"/>
      <c r="OMS4" s="228"/>
      <c r="OMT4" s="228"/>
      <c r="OMU4" s="228"/>
      <c r="OMV4" s="228"/>
      <c r="OMW4" s="228"/>
      <c r="OMX4" s="228"/>
      <c r="OMY4" s="228"/>
      <c r="OMZ4" s="228"/>
      <c r="ONA4" s="228"/>
      <c r="ONB4" s="228"/>
      <c r="ONC4" s="228"/>
      <c r="OND4" s="228"/>
      <c r="ONE4" s="228"/>
      <c r="ONF4" s="228"/>
      <c r="ONG4" s="228"/>
      <c r="ONH4" s="228"/>
      <c r="ONI4" s="228"/>
      <c r="ONJ4" s="228"/>
      <c r="ONK4" s="228"/>
      <c r="ONL4" s="228"/>
      <c r="ONM4" s="228"/>
      <c r="ONN4" s="228"/>
      <c r="ONO4" s="228"/>
      <c r="ONP4" s="228"/>
      <c r="ONQ4" s="228"/>
      <c r="ONR4" s="228"/>
      <c r="ONS4" s="228"/>
      <c r="ONT4" s="228"/>
      <c r="ONU4" s="228"/>
      <c r="ONV4" s="228"/>
      <c r="ONW4" s="228"/>
      <c r="ONX4" s="228"/>
      <c r="ONY4" s="228"/>
      <c r="ONZ4" s="228"/>
      <c r="OOA4" s="228"/>
      <c r="OOB4" s="228"/>
      <c r="OOC4" s="228"/>
      <c r="OOD4" s="228"/>
      <c r="OOE4" s="228"/>
      <c r="OOF4" s="228"/>
      <c r="OOG4" s="228"/>
      <c r="OOH4" s="228"/>
      <c r="OOI4" s="228"/>
      <c r="OOJ4" s="228"/>
      <c r="OOK4" s="228"/>
      <c r="OOL4" s="228"/>
      <c r="OOM4" s="228"/>
      <c r="OON4" s="228"/>
      <c r="OOO4" s="228"/>
      <c r="OOP4" s="228"/>
      <c r="OOQ4" s="228"/>
      <c r="OOR4" s="228"/>
      <c r="OOS4" s="228"/>
      <c r="OOT4" s="228"/>
      <c r="OOU4" s="228"/>
      <c r="OOV4" s="228"/>
      <c r="OOW4" s="228"/>
      <c r="OOX4" s="228"/>
      <c r="OOY4" s="228"/>
      <c r="OOZ4" s="228"/>
      <c r="OPA4" s="228"/>
      <c r="OPB4" s="228"/>
      <c r="OPC4" s="228"/>
      <c r="OPD4" s="228"/>
      <c r="OPE4" s="228"/>
      <c r="OPF4" s="228"/>
      <c r="OPG4" s="228"/>
      <c r="OPH4" s="228"/>
      <c r="OPI4" s="228"/>
      <c r="OPJ4" s="228"/>
      <c r="OPK4" s="228"/>
      <c r="OPL4" s="228"/>
      <c r="OPM4" s="228"/>
      <c r="OPN4" s="228"/>
      <c r="OPO4" s="228"/>
      <c r="OPP4" s="228"/>
      <c r="OPQ4" s="228"/>
      <c r="OPR4" s="228"/>
      <c r="OPS4" s="228"/>
      <c r="OPT4" s="228"/>
      <c r="OPU4" s="228"/>
      <c r="OPV4" s="228"/>
      <c r="OPW4" s="228"/>
      <c r="OPX4" s="228"/>
      <c r="OPY4" s="228"/>
      <c r="OPZ4" s="228"/>
      <c r="OQA4" s="228"/>
      <c r="OQB4" s="228"/>
      <c r="OQC4" s="228"/>
      <c r="OQD4" s="228"/>
      <c r="OQE4" s="228"/>
      <c r="OQF4" s="228"/>
      <c r="OQG4" s="228"/>
      <c r="OQH4" s="228"/>
      <c r="OQI4" s="228"/>
      <c r="OQJ4" s="228"/>
      <c r="OQK4" s="228"/>
      <c r="OQL4" s="228"/>
      <c r="OQM4" s="228"/>
      <c r="OQN4" s="228"/>
      <c r="OQO4" s="228"/>
      <c r="OQP4" s="228"/>
      <c r="OQQ4" s="228"/>
      <c r="OQR4" s="228"/>
      <c r="OQS4" s="228"/>
      <c r="OQT4" s="228"/>
      <c r="OQU4" s="228"/>
      <c r="OQV4" s="228"/>
      <c r="OQW4" s="228"/>
      <c r="OQX4" s="228"/>
      <c r="OQY4" s="228"/>
      <c r="OQZ4" s="228"/>
      <c r="ORA4" s="228"/>
      <c r="ORB4" s="228"/>
      <c r="ORC4" s="228"/>
      <c r="ORD4" s="228"/>
      <c r="ORE4" s="228"/>
      <c r="ORF4" s="228"/>
      <c r="ORG4" s="228"/>
      <c r="ORH4" s="228"/>
      <c r="ORI4" s="228"/>
      <c r="ORJ4" s="228"/>
      <c r="ORK4" s="228"/>
      <c r="ORL4" s="228"/>
      <c r="ORM4" s="228"/>
      <c r="ORN4" s="228"/>
      <c r="ORO4" s="228"/>
      <c r="ORP4" s="228"/>
      <c r="ORQ4" s="228"/>
      <c r="ORR4" s="228"/>
      <c r="ORS4" s="228"/>
      <c r="ORT4" s="228"/>
      <c r="ORU4" s="228"/>
      <c r="ORV4" s="228"/>
      <c r="ORW4" s="228"/>
      <c r="ORX4" s="228"/>
      <c r="ORY4" s="228"/>
      <c r="ORZ4" s="228"/>
      <c r="OSA4" s="228"/>
      <c r="OSB4" s="228"/>
      <c r="OSC4" s="228"/>
      <c r="OSD4" s="228"/>
      <c r="OSE4" s="228"/>
      <c r="OSF4" s="228"/>
      <c r="OSG4" s="228"/>
      <c r="OSH4" s="228"/>
      <c r="OSI4" s="228"/>
      <c r="OSJ4" s="228"/>
      <c r="OSK4" s="228"/>
      <c r="OSL4" s="228"/>
      <c r="OSM4" s="228"/>
      <c r="OSN4" s="228"/>
      <c r="OSO4" s="228"/>
      <c r="OSP4" s="228"/>
      <c r="OSQ4" s="228"/>
      <c r="OSR4" s="228"/>
      <c r="OSS4" s="228"/>
      <c r="OST4" s="228"/>
      <c r="OSU4" s="228"/>
      <c r="OSV4" s="228"/>
      <c r="OSW4" s="228"/>
      <c r="OSX4" s="228"/>
      <c r="OSY4" s="228"/>
      <c r="OSZ4" s="228"/>
      <c r="OTA4" s="228"/>
      <c r="OTB4" s="228"/>
      <c r="OTC4" s="228"/>
      <c r="OTD4" s="228"/>
      <c r="OTE4" s="228"/>
      <c r="OTF4" s="228"/>
      <c r="OTG4" s="228"/>
      <c r="OTH4" s="228"/>
      <c r="OTI4" s="228"/>
      <c r="OTJ4" s="228"/>
      <c r="OTK4" s="228"/>
      <c r="OTL4" s="228"/>
      <c r="OTM4" s="228"/>
      <c r="OTN4" s="228"/>
      <c r="OTO4" s="228"/>
      <c r="OTP4" s="228"/>
      <c r="OTQ4" s="228"/>
      <c r="OTR4" s="228"/>
      <c r="OTS4" s="228"/>
      <c r="OTT4" s="228"/>
      <c r="OTU4" s="228"/>
      <c r="OTV4" s="228"/>
      <c r="OTW4" s="228"/>
      <c r="OTX4" s="228"/>
      <c r="OTY4" s="228"/>
      <c r="OTZ4" s="228"/>
      <c r="OUA4" s="228"/>
      <c r="OUB4" s="228"/>
      <c r="OUC4" s="228"/>
      <c r="OUD4" s="228"/>
      <c r="OUE4" s="228"/>
      <c r="OUF4" s="228"/>
      <c r="OUG4" s="228"/>
      <c r="OUH4" s="228"/>
      <c r="OUI4" s="228"/>
      <c r="OUJ4" s="228"/>
      <c r="OUK4" s="228"/>
      <c r="OUL4" s="228"/>
      <c r="OUM4" s="228"/>
      <c r="OUN4" s="228"/>
      <c r="OUO4" s="228"/>
      <c r="OUP4" s="228"/>
      <c r="OUQ4" s="228"/>
      <c r="OUR4" s="228"/>
      <c r="OUS4" s="228"/>
      <c r="OUT4" s="228"/>
      <c r="OUU4" s="228"/>
      <c r="OUV4" s="228"/>
      <c r="OUW4" s="228"/>
      <c r="OUX4" s="228"/>
      <c r="OUY4" s="228"/>
      <c r="OUZ4" s="228"/>
      <c r="OVA4" s="228"/>
      <c r="OVB4" s="228"/>
      <c r="OVC4" s="228"/>
      <c r="OVD4" s="228"/>
      <c r="OVE4" s="228"/>
      <c r="OVF4" s="228"/>
      <c r="OVG4" s="228"/>
      <c r="OVH4" s="228"/>
      <c r="OVI4" s="228"/>
      <c r="OVJ4" s="228"/>
      <c r="OVK4" s="228"/>
      <c r="OVL4" s="228"/>
      <c r="OVM4" s="228"/>
      <c r="OVN4" s="228"/>
      <c r="OVO4" s="228"/>
      <c r="OVP4" s="228"/>
      <c r="OVQ4" s="228"/>
      <c r="OVR4" s="228"/>
      <c r="OVS4" s="228"/>
      <c r="OVT4" s="228"/>
      <c r="OVU4" s="228"/>
      <c r="OVV4" s="228"/>
      <c r="OVW4" s="228"/>
      <c r="OVX4" s="228"/>
      <c r="OVY4" s="228"/>
      <c r="OVZ4" s="228"/>
      <c r="OWA4" s="228"/>
      <c r="OWB4" s="228"/>
      <c r="OWC4" s="228"/>
      <c r="OWD4" s="228"/>
      <c r="OWE4" s="228"/>
      <c r="OWF4" s="228"/>
      <c r="OWG4" s="228"/>
      <c r="OWH4" s="228"/>
      <c r="OWI4" s="228"/>
      <c r="OWJ4" s="228"/>
      <c r="OWK4" s="228"/>
      <c r="OWL4" s="228"/>
      <c r="OWM4" s="228"/>
      <c r="OWN4" s="228"/>
      <c r="OWO4" s="228"/>
      <c r="OWP4" s="228"/>
      <c r="OWQ4" s="228"/>
      <c r="OWR4" s="228"/>
      <c r="OWS4" s="228"/>
      <c r="OWT4" s="228"/>
      <c r="OWU4" s="228"/>
      <c r="OWV4" s="228"/>
      <c r="OWW4" s="228"/>
      <c r="OWX4" s="228"/>
      <c r="OWY4" s="228"/>
      <c r="OWZ4" s="228"/>
      <c r="OXA4" s="228"/>
      <c r="OXB4" s="228"/>
      <c r="OXC4" s="228"/>
      <c r="OXD4" s="228"/>
      <c r="OXE4" s="228"/>
      <c r="OXF4" s="228"/>
      <c r="OXG4" s="228"/>
      <c r="OXH4" s="228"/>
      <c r="OXI4" s="228"/>
      <c r="OXJ4" s="228"/>
      <c r="OXK4" s="228"/>
      <c r="OXL4" s="228"/>
      <c r="OXM4" s="228"/>
      <c r="OXN4" s="228"/>
      <c r="OXO4" s="228"/>
      <c r="OXP4" s="228"/>
      <c r="OXQ4" s="228"/>
      <c r="OXR4" s="228"/>
      <c r="OXS4" s="228"/>
      <c r="OXT4" s="228"/>
      <c r="OXU4" s="228"/>
      <c r="OXV4" s="228"/>
      <c r="OXW4" s="228"/>
      <c r="OXX4" s="228"/>
      <c r="OXY4" s="228"/>
      <c r="OXZ4" s="228"/>
      <c r="OYA4" s="228"/>
      <c r="OYB4" s="228"/>
      <c r="OYC4" s="228"/>
      <c r="OYD4" s="228"/>
      <c r="OYE4" s="228"/>
      <c r="OYF4" s="228"/>
      <c r="OYG4" s="228"/>
      <c r="OYH4" s="228"/>
      <c r="OYI4" s="228"/>
      <c r="OYJ4" s="228"/>
      <c r="OYK4" s="228"/>
      <c r="OYL4" s="228"/>
      <c r="OYM4" s="228"/>
      <c r="OYN4" s="228"/>
      <c r="OYO4" s="228"/>
      <c r="OYP4" s="228"/>
      <c r="OYQ4" s="228"/>
      <c r="OYR4" s="228"/>
      <c r="OYS4" s="228"/>
      <c r="OYT4" s="228"/>
      <c r="OYU4" s="228"/>
      <c r="OYV4" s="228"/>
      <c r="OYW4" s="228"/>
      <c r="OYX4" s="228"/>
      <c r="OYY4" s="228"/>
      <c r="OYZ4" s="228"/>
      <c r="OZA4" s="228"/>
      <c r="OZB4" s="228"/>
      <c r="OZC4" s="228"/>
      <c r="OZD4" s="228"/>
      <c r="OZE4" s="228"/>
      <c r="OZF4" s="228"/>
      <c r="OZG4" s="228"/>
      <c r="OZH4" s="228"/>
      <c r="OZI4" s="228"/>
      <c r="OZJ4" s="228"/>
      <c r="OZK4" s="228"/>
      <c r="OZL4" s="228"/>
      <c r="OZM4" s="228"/>
      <c r="OZN4" s="228"/>
      <c r="OZO4" s="228"/>
      <c r="OZP4" s="228"/>
      <c r="OZQ4" s="228"/>
      <c r="OZR4" s="228"/>
      <c r="OZS4" s="228"/>
      <c r="OZT4" s="228"/>
      <c r="OZU4" s="228"/>
      <c r="OZV4" s="228"/>
      <c r="OZW4" s="228"/>
      <c r="OZX4" s="228"/>
      <c r="OZY4" s="228"/>
      <c r="OZZ4" s="228"/>
      <c r="PAA4" s="228"/>
      <c r="PAB4" s="228"/>
      <c r="PAC4" s="228"/>
      <c r="PAD4" s="228"/>
      <c r="PAE4" s="228"/>
      <c r="PAF4" s="228"/>
      <c r="PAG4" s="228"/>
      <c r="PAH4" s="228"/>
      <c r="PAI4" s="228"/>
      <c r="PAJ4" s="228"/>
      <c r="PAK4" s="228"/>
      <c r="PAL4" s="228"/>
      <c r="PAM4" s="228"/>
      <c r="PAN4" s="228"/>
      <c r="PAO4" s="228"/>
      <c r="PAP4" s="228"/>
      <c r="PAQ4" s="228"/>
      <c r="PAR4" s="228"/>
      <c r="PAS4" s="228"/>
      <c r="PAT4" s="228"/>
      <c r="PAU4" s="228"/>
      <c r="PAV4" s="228"/>
      <c r="PAW4" s="228"/>
      <c r="PAX4" s="228"/>
      <c r="PAY4" s="228"/>
      <c r="PAZ4" s="228"/>
      <c r="PBA4" s="228"/>
      <c r="PBB4" s="228"/>
      <c r="PBC4" s="228"/>
      <c r="PBD4" s="228"/>
      <c r="PBE4" s="228"/>
      <c r="PBF4" s="228"/>
      <c r="PBG4" s="228"/>
      <c r="PBH4" s="228"/>
      <c r="PBI4" s="228"/>
      <c r="PBJ4" s="228"/>
      <c r="PBK4" s="228"/>
      <c r="PBL4" s="228"/>
      <c r="PBM4" s="228"/>
      <c r="PBN4" s="228"/>
      <c r="PBO4" s="228"/>
      <c r="PBP4" s="228"/>
      <c r="PBQ4" s="228"/>
      <c r="PBR4" s="228"/>
      <c r="PBS4" s="228"/>
      <c r="PBT4" s="228"/>
      <c r="PBU4" s="228"/>
      <c r="PBV4" s="228"/>
      <c r="PBW4" s="228"/>
      <c r="PBX4" s="228"/>
      <c r="PBY4" s="228"/>
      <c r="PBZ4" s="228"/>
      <c r="PCA4" s="228"/>
      <c r="PCB4" s="228"/>
      <c r="PCC4" s="228"/>
      <c r="PCD4" s="228"/>
      <c r="PCE4" s="228"/>
      <c r="PCF4" s="228"/>
      <c r="PCG4" s="228"/>
      <c r="PCH4" s="228"/>
      <c r="PCI4" s="228"/>
      <c r="PCJ4" s="228"/>
      <c r="PCK4" s="228"/>
      <c r="PCL4" s="228"/>
      <c r="PCM4" s="228"/>
      <c r="PCN4" s="228"/>
      <c r="PCO4" s="228"/>
      <c r="PCP4" s="228"/>
      <c r="PCQ4" s="228"/>
      <c r="PCR4" s="228"/>
      <c r="PCS4" s="228"/>
      <c r="PCT4" s="228"/>
      <c r="PCU4" s="228"/>
      <c r="PCV4" s="228"/>
      <c r="PCW4" s="228"/>
      <c r="PCX4" s="228"/>
      <c r="PCY4" s="228"/>
      <c r="PCZ4" s="228"/>
      <c r="PDA4" s="228"/>
      <c r="PDB4" s="228"/>
      <c r="PDC4" s="228"/>
      <c r="PDD4" s="228"/>
      <c r="PDE4" s="228"/>
      <c r="PDF4" s="228"/>
      <c r="PDG4" s="228"/>
      <c r="PDH4" s="228"/>
      <c r="PDI4" s="228"/>
      <c r="PDJ4" s="228"/>
      <c r="PDK4" s="228"/>
      <c r="PDL4" s="228"/>
      <c r="PDM4" s="228"/>
      <c r="PDN4" s="228"/>
      <c r="PDO4" s="228"/>
      <c r="PDP4" s="228"/>
      <c r="PDQ4" s="228"/>
      <c r="PDR4" s="228"/>
      <c r="PDS4" s="228"/>
      <c r="PDT4" s="228"/>
      <c r="PDU4" s="228"/>
      <c r="PDV4" s="228"/>
      <c r="PDW4" s="228"/>
      <c r="PDX4" s="228"/>
      <c r="PDY4" s="228"/>
      <c r="PDZ4" s="228"/>
      <c r="PEA4" s="228"/>
      <c r="PEB4" s="228"/>
      <c r="PEC4" s="228"/>
      <c r="PED4" s="228"/>
      <c r="PEE4" s="228"/>
      <c r="PEF4" s="228"/>
      <c r="PEG4" s="228"/>
      <c r="PEH4" s="228"/>
      <c r="PEI4" s="228"/>
      <c r="PEJ4" s="228"/>
      <c r="PEK4" s="228"/>
      <c r="PEL4" s="228"/>
      <c r="PEM4" s="228"/>
      <c r="PEN4" s="228"/>
      <c r="PEO4" s="228"/>
      <c r="PEP4" s="228"/>
      <c r="PEQ4" s="228"/>
      <c r="PER4" s="228"/>
      <c r="PES4" s="228"/>
      <c r="PET4" s="228"/>
      <c r="PEU4" s="228"/>
      <c r="PEV4" s="228"/>
      <c r="PEW4" s="228"/>
      <c r="PEX4" s="228"/>
      <c r="PEY4" s="228"/>
      <c r="PEZ4" s="228"/>
      <c r="PFA4" s="228"/>
      <c r="PFB4" s="228"/>
      <c r="PFC4" s="228"/>
      <c r="PFD4" s="228"/>
      <c r="PFE4" s="228"/>
      <c r="PFF4" s="228"/>
      <c r="PFG4" s="228"/>
      <c r="PFH4" s="228"/>
      <c r="PFI4" s="228"/>
      <c r="PFJ4" s="228"/>
      <c r="PFK4" s="228"/>
      <c r="PFL4" s="228"/>
      <c r="PFM4" s="228"/>
      <c r="PFN4" s="228"/>
      <c r="PFO4" s="228"/>
      <c r="PFP4" s="228"/>
      <c r="PFQ4" s="228"/>
      <c r="PFR4" s="228"/>
      <c r="PFS4" s="228"/>
      <c r="PFT4" s="228"/>
      <c r="PFU4" s="228"/>
      <c r="PFV4" s="228"/>
      <c r="PFW4" s="228"/>
      <c r="PFX4" s="228"/>
      <c r="PFY4" s="228"/>
      <c r="PFZ4" s="228"/>
      <c r="PGA4" s="228"/>
      <c r="PGB4" s="228"/>
      <c r="PGC4" s="228"/>
      <c r="PGD4" s="228"/>
      <c r="PGE4" s="228"/>
      <c r="PGF4" s="228"/>
      <c r="PGG4" s="228"/>
      <c r="PGH4" s="228"/>
      <c r="PGI4" s="228"/>
      <c r="PGJ4" s="228"/>
      <c r="PGK4" s="228"/>
      <c r="PGL4" s="228"/>
      <c r="PGM4" s="228"/>
      <c r="PGN4" s="228"/>
      <c r="PGO4" s="228"/>
      <c r="PGP4" s="228"/>
      <c r="PGQ4" s="228"/>
      <c r="PGR4" s="228"/>
      <c r="PGS4" s="228"/>
      <c r="PGT4" s="228"/>
      <c r="PGU4" s="228"/>
      <c r="PGV4" s="228"/>
      <c r="PGW4" s="228"/>
      <c r="PGX4" s="228"/>
      <c r="PGY4" s="228"/>
      <c r="PGZ4" s="228"/>
      <c r="PHA4" s="228"/>
      <c r="PHB4" s="228"/>
      <c r="PHC4" s="228"/>
      <c r="PHD4" s="228"/>
      <c r="PHE4" s="228"/>
      <c r="PHF4" s="228"/>
      <c r="PHG4" s="228"/>
      <c r="PHH4" s="228"/>
      <c r="PHI4" s="228"/>
      <c r="PHJ4" s="228"/>
      <c r="PHK4" s="228"/>
      <c r="PHL4" s="228"/>
      <c r="PHM4" s="228"/>
      <c r="PHN4" s="228"/>
      <c r="PHO4" s="228"/>
      <c r="PHP4" s="228"/>
      <c r="PHQ4" s="228"/>
      <c r="PHR4" s="228"/>
      <c r="PHS4" s="228"/>
      <c r="PHT4" s="228"/>
      <c r="PHU4" s="228"/>
      <c r="PHV4" s="228"/>
      <c r="PHW4" s="228"/>
      <c r="PHX4" s="228"/>
      <c r="PHY4" s="228"/>
      <c r="PHZ4" s="228"/>
      <c r="PIA4" s="228"/>
      <c r="PIB4" s="228"/>
      <c r="PIC4" s="228"/>
      <c r="PID4" s="228"/>
      <c r="PIE4" s="228"/>
      <c r="PIF4" s="228"/>
      <c r="PIG4" s="228"/>
      <c r="PIH4" s="228"/>
      <c r="PII4" s="228"/>
      <c r="PIJ4" s="228"/>
      <c r="PIK4" s="228"/>
      <c r="PIL4" s="228"/>
      <c r="PIM4" s="228"/>
      <c r="PIN4" s="228"/>
      <c r="PIO4" s="228"/>
      <c r="PIP4" s="228"/>
      <c r="PIQ4" s="228"/>
      <c r="PIR4" s="228"/>
      <c r="PIS4" s="228"/>
      <c r="PIT4" s="228"/>
      <c r="PIU4" s="228"/>
      <c r="PIV4" s="228"/>
      <c r="PIW4" s="228"/>
      <c r="PIX4" s="228"/>
      <c r="PIY4" s="228"/>
      <c r="PIZ4" s="228"/>
      <c r="PJA4" s="228"/>
      <c r="PJB4" s="228"/>
      <c r="PJC4" s="228"/>
      <c r="PJD4" s="228"/>
      <c r="PJE4" s="228"/>
      <c r="PJF4" s="228"/>
      <c r="PJG4" s="228"/>
      <c r="PJH4" s="228"/>
      <c r="PJI4" s="228"/>
      <c r="PJJ4" s="228"/>
      <c r="PJK4" s="228"/>
      <c r="PJL4" s="228"/>
      <c r="PJM4" s="228"/>
      <c r="PJN4" s="228"/>
      <c r="PJO4" s="228"/>
      <c r="PJP4" s="228"/>
      <c r="PJQ4" s="228"/>
      <c r="PJR4" s="228"/>
      <c r="PJS4" s="228"/>
      <c r="PJT4" s="228"/>
      <c r="PJU4" s="228"/>
      <c r="PJV4" s="228"/>
      <c r="PJW4" s="228"/>
      <c r="PJX4" s="228"/>
      <c r="PJY4" s="228"/>
      <c r="PJZ4" s="228"/>
      <c r="PKA4" s="228"/>
      <c r="PKB4" s="228"/>
      <c r="PKC4" s="228"/>
      <c r="PKD4" s="228"/>
      <c r="PKE4" s="228"/>
      <c r="PKF4" s="228"/>
      <c r="PKG4" s="228"/>
      <c r="PKH4" s="228"/>
      <c r="PKI4" s="228"/>
      <c r="PKJ4" s="228"/>
      <c r="PKK4" s="228"/>
      <c r="PKL4" s="228"/>
      <c r="PKM4" s="228"/>
      <c r="PKN4" s="228"/>
      <c r="PKO4" s="228"/>
      <c r="PKP4" s="228"/>
      <c r="PKQ4" s="228"/>
      <c r="PKR4" s="228"/>
      <c r="PKS4" s="228"/>
      <c r="PKT4" s="228"/>
      <c r="PKU4" s="228"/>
      <c r="PKV4" s="228"/>
      <c r="PKW4" s="228"/>
      <c r="PKX4" s="228"/>
      <c r="PKY4" s="228"/>
      <c r="PKZ4" s="228"/>
      <c r="PLA4" s="228"/>
      <c r="PLB4" s="228"/>
      <c r="PLC4" s="228"/>
      <c r="PLD4" s="228"/>
      <c r="PLE4" s="228"/>
      <c r="PLF4" s="228"/>
      <c r="PLG4" s="228"/>
      <c r="PLH4" s="228"/>
      <c r="PLI4" s="228"/>
      <c r="PLJ4" s="228"/>
      <c r="PLK4" s="228"/>
      <c r="PLL4" s="228"/>
      <c r="PLM4" s="228"/>
      <c r="PLN4" s="228"/>
      <c r="PLO4" s="228"/>
      <c r="PLP4" s="228"/>
      <c r="PLQ4" s="228"/>
      <c r="PLR4" s="228"/>
      <c r="PLS4" s="228"/>
      <c r="PLT4" s="228"/>
      <c r="PLU4" s="228"/>
      <c r="PLV4" s="228"/>
      <c r="PLW4" s="228"/>
      <c r="PLX4" s="228"/>
      <c r="PLY4" s="228"/>
      <c r="PLZ4" s="228"/>
      <c r="PMA4" s="228"/>
      <c r="PMB4" s="228"/>
      <c r="PMC4" s="228"/>
      <c r="PMD4" s="228"/>
      <c r="PME4" s="228"/>
      <c r="PMF4" s="228"/>
      <c r="PMG4" s="228"/>
      <c r="PMH4" s="228"/>
      <c r="PMI4" s="228"/>
      <c r="PMJ4" s="228"/>
      <c r="PMK4" s="228"/>
      <c r="PML4" s="228"/>
      <c r="PMM4" s="228"/>
      <c r="PMN4" s="228"/>
      <c r="PMO4" s="228"/>
      <c r="PMP4" s="228"/>
      <c r="PMQ4" s="228"/>
      <c r="PMR4" s="228"/>
      <c r="PMS4" s="228"/>
      <c r="PMT4" s="228"/>
      <c r="PMU4" s="228"/>
      <c r="PMV4" s="228"/>
      <c r="PMW4" s="228"/>
      <c r="PMX4" s="228"/>
      <c r="PMY4" s="228"/>
      <c r="PMZ4" s="228"/>
      <c r="PNA4" s="228"/>
      <c r="PNB4" s="228"/>
      <c r="PNC4" s="228"/>
      <c r="PND4" s="228"/>
      <c r="PNE4" s="228"/>
      <c r="PNF4" s="228"/>
      <c r="PNG4" s="228"/>
      <c r="PNH4" s="228"/>
      <c r="PNI4" s="228"/>
      <c r="PNJ4" s="228"/>
      <c r="PNK4" s="228"/>
      <c r="PNL4" s="228"/>
      <c r="PNM4" s="228"/>
      <c r="PNN4" s="228"/>
      <c r="PNO4" s="228"/>
      <c r="PNP4" s="228"/>
      <c r="PNQ4" s="228"/>
      <c r="PNR4" s="228"/>
      <c r="PNS4" s="228"/>
      <c r="PNT4" s="228"/>
      <c r="PNU4" s="228"/>
      <c r="PNV4" s="228"/>
      <c r="PNW4" s="228"/>
      <c r="PNX4" s="228"/>
      <c r="PNY4" s="228"/>
      <c r="PNZ4" s="228"/>
      <c r="POA4" s="228"/>
      <c r="POB4" s="228"/>
      <c r="POC4" s="228"/>
      <c r="POD4" s="228"/>
      <c r="POE4" s="228"/>
      <c r="POF4" s="228"/>
      <c r="POG4" s="228"/>
      <c r="POH4" s="228"/>
      <c r="POI4" s="228"/>
      <c r="POJ4" s="228"/>
      <c r="POK4" s="228"/>
      <c r="POL4" s="228"/>
      <c r="POM4" s="228"/>
      <c r="PON4" s="228"/>
      <c r="POO4" s="228"/>
      <c r="POP4" s="228"/>
      <c r="POQ4" s="228"/>
      <c r="POR4" s="228"/>
      <c r="POS4" s="228"/>
      <c r="POT4" s="228"/>
      <c r="POU4" s="228"/>
      <c r="POV4" s="228"/>
      <c r="POW4" s="228"/>
      <c r="POX4" s="228"/>
      <c r="POY4" s="228"/>
      <c r="POZ4" s="228"/>
      <c r="PPA4" s="228"/>
      <c r="PPB4" s="228"/>
      <c r="PPC4" s="228"/>
      <c r="PPD4" s="228"/>
      <c r="PPE4" s="228"/>
      <c r="PPF4" s="228"/>
      <c r="PPG4" s="228"/>
      <c r="PPH4" s="228"/>
      <c r="PPI4" s="228"/>
      <c r="PPJ4" s="228"/>
      <c r="PPK4" s="228"/>
      <c r="PPL4" s="228"/>
      <c r="PPM4" s="228"/>
      <c r="PPN4" s="228"/>
      <c r="PPO4" s="228"/>
      <c r="PPP4" s="228"/>
      <c r="PPQ4" s="228"/>
      <c r="PPR4" s="228"/>
      <c r="PPS4" s="228"/>
      <c r="PPT4" s="228"/>
      <c r="PPU4" s="228"/>
      <c r="PPV4" s="228"/>
      <c r="PPW4" s="228"/>
      <c r="PPX4" s="228"/>
      <c r="PPY4" s="228"/>
      <c r="PPZ4" s="228"/>
      <c r="PQA4" s="228"/>
      <c r="PQB4" s="228"/>
      <c r="PQC4" s="228"/>
      <c r="PQD4" s="228"/>
      <c r="PQE4" s="228"/>
      <c r="PQF4" s="228"/>
      <c r="PQG4" s="228"/>
      <c r="PQH4" s="228"/>
      <c r="PQI4" s="228"/>
      <c r="PQJ4" s="228"/>
      <c r="PQK4" s="228"/>
      <c r="PQL4" s="228"/>
      <c r="PQM4" s="228"/>
      <c r="PQN4" s="228"/>
      <c r="PQO4" s="228"/>
      <c r="PQP4" s="228"/>
      <c r="PQQ4" s="228"/>
      <c r="PQR4" s="228"/>
      <c r="PQS4" s="228"/>
      <c r="PQT4" s="228"/>
      <c r="PQU4" s="228"/>
      <c r="PQV4" s="228"/>
      <c r="PQW4" s="228"/>
      <c r="PQX4" s="228"/>
      <c r="PQY4" s="228"/>
      <c r="PQZ4" s="228"/>
      <c r="PRA4" s="228"/>
      <c r="PRB4" s="228"/>
      <c r="PRC4" s="228"/>
      <c r="PRD4" s="228"/>
      <c r="PRE4" s="228"/>
      <c r="PRF4" s="228"/>
      <c r="PRG4" s="228"/>
      <c r="PRH4" s="228"/>
      <c r="PRI4" s="228"/>
      <c r="PRJ4" s="228"/>
      <c r="PRK4" s="228"/>
      <c r="PRL4" s="228"/>
      <c r="PRM4" s="228"/>
      <c r="PRN4" s="228"/>
      <c r="PRO4" s="228"/>
      <c r="PRP4" s="228"/>
      <c r="PRQ4" s="228"/>
      <c r="PRR4" s="228"/>
      <c r="PRS4" s="228"/>
      <c r="PRT4" s="228"/>
      <c r="PRU4" s="228"/>
      <c r="PRV4" s="228"/>
      <c r="PRW4" s="228"/>
      <c r="PRX4" s="228"/>
      <c r="PRY4" s="228"/>
      <c r="PRZ4" s="228"/>
      <c r="PSA4" s="228"/>
      <c r="PSB4" s="228"/>
      <c r="PSC4" s="228"/>
      <c r="PSD4" s="228"/>
      <c r="PSE4" s="228"/>
      <c r="PSF4" s="228"/>
      <c r="PSG4" s="228"/>
      <c r="PSH4" s="228"/>
      <c r="PSI4" s="228"/>
      <c r="PSJ4" s="228"/>
      <c r="PSK4" s="228"/>
      <c r="PSL4" s="228"/>
      <c r="PSM4" s="228"/>
      <c r="PSN4" s="228"/>
      <c r="PSO4" s="228"/>
      <c r="PSP4" s="228"/>
      <c r="PSQ4" s="228"/>
      <c r="PSR4" s="228"/>
      <c r="PSS4" s="228"/>
      <c r="PST4" s="228"/>
      <c r="PSU4" s="228"/>
      <c r="PSV4" s="228"/>
      <c r="PSW4" s="228"/>
      <c r="PSX4" s="228"/>
      <c r="PSY4" s="228"/>
      <c r="PSZ4" s="228"/>
      <c r="PTA4" s="228"/>
      <c r="PTB4" s="228"/>
      <c r="PTC4" s="228"/>
      <c r="PTD4" s="228"/>
      <c r="PTE4" s="228"/>
      <c r="PTF4" s="228"/>
      <c r="PTG4" s="228"/>
      <c r="PTH4" s="228"/>
      <c r="PTI4" s="228"/>
      <c r="PTJ4" s="228"/>
      <c r="PTK4" s="228"/>
      <c r="PTL4" s="228"/>
      <c r="PTM4" s="228"/>
      <c r="PTN4" s="228"/>
      <c r="PTO4" s="228"/>
      <c r="PTP4" s="228"/>
      <c r="PTQ4" s="228"/>
      <c r="PTR4" s="228"/>
      <c r="PTS4" s="228"/>
      <c r="PTT4" s="228"/>
      <c r="PTU4" s="228"/>
      <c r="PTV4" s="228"/>
      <c r="PTW4" s="228"/>
      <c r="PTX4" s="228"/>
      <c r="PTY4" s="228"/>
      <c r="PTZ4" s="228"/>
      <c r="PUA4" s="228"/>
      <c r="PUB4" s="228"/>
      <c r="PUC4" s="228"/>
      <c r="PUD4" s="228"/>
      <c r="PUE4" s="228"/>
      <c r="PUF4" s="228"/>
      <c r="PUG4" s="228"/>
      <c r="PUH4" s="228"/>
      <c r="PUI4" s="228"/>
      <c r="PUJ4" s="228"/>
      <c r="PUK4" s="228"/>
      <c r="PUL4" s="228"/>
      <c r="PUM4" s="228"/>
      <c r="PUN4" s="228"/>
      <c r="PUO4" s="228"/>
      <c r="PUP4" s="228"/>
      <c r="PUQ4" s="228"/>
      <c r="PUR4" s="228"/>
      <c r="PUS4" s="228"/>
      <c r="PUT4" s="228"/>
      <c r="PUU4" s="228"/>
      <c r="PUV4" s="228"/>
      <c r="PUW4" s="228"/>
      <c r="PUX4" s="228"/>
      <c r="PUY4" s="228"/>
      <c r="PUZ4" s="228"/>
      <c r="PVA4" s="228"/>
      <c r="PVB4" s="228"/>
      <c r="PVC4" s="228"/>
      <c r="PVD4" s="228"/>
      <c r="PVE4" s="228"/>
      <c r="PVF4" s="228"/>
      <c r="PVG4" s="228"/>
      <c r="PVH4" s="228"/>
      <c r="PVI4" s="228"/>
      <c r="PVJ4" s="228"/>
      <c r="PVK4" s="228"/>
      <c r="PVL4" s="228"/>
      <c r="PVM4" s="228"/>
      <c r="PVN4" s="228"/>
      <c r="PVO4" s="228"/>
      <c r="PVP4" s="228"/>
      <c r="PVQ4" s="228"/>
      <c r="PVR4" s="228"/>
      <c r="PVS4" s="228"/>
      <c r="PVT4" s="228"/>
      <c r="PVU4" s="228"/>
      <c r="PVV4" s="228"/>
      <c r="PVW4" s="228"/>
      <c r="PVX4" s="228"/>
      <c r="PVY4" s="228"/>
      <c r="PVZ4" s="228"/>
      <c r="PWA4" s="228"/>
      <c r="PWB4" s="228"/>
      <c r="PWC4" s="228"/>
      <c r="PWD4" s="228"/>
      <c r="PWE4" s="228"/>
      <c r="PWF4" s="228"/>
      <c r="PWG4" s="228"/>
      <c r="PWH4" s="228"/>
      <c r="PWI4" s="228"/>
      <c r="PWJ4" s="228"/>
      <c r="PWK4" s="228"/>
      <c r="PWL4" s="228"/>
      <c r="PWM4" s="228"/>
      <c r="PWN4" s="228"/>
      <c r="PWO4" s="228"/>
      <c r="PWP4" s="228"/>
      <c r="PWQ4" s="228"/>
      <c r="PWR4" s="228"/>
      <c r="PWS4" s="228"/>
      <c r="PWT4" s="228"/>
      <c r="PWU4" s="228"/>
      <c r="PWV4" s="228"/>
      <c r="PWW4" s="228"/>
      <c r="PWX4" s="228"/>
      <c r="PWY4" s="228"/>
      <c r="PWZ4" s="228"/>
      <c r="PXA4" s="228"/>
      <c r="PXB4" s="228"/>
      <c r="PXC4" s="228"/>
      <c r="PXD4" s="228"/>
      <c r="PXE4" s="228"/>
      <c r="PXF4" s="228"/>
      <c r="PXG4" s="228"/>
      <c r="PXH4" s="228"/>
      <c r="PXI4" s="228"/>
      <c r="PXJ4" s="228"/>
      <c r="PXK4" s="228"/>
      <c r="PXL4" s="228"/>
      <c r="PXM4" s="228"/>
      <c r="PXN4" s="228"/>
      <c r="PXO4" s="228"/>
      <c r="PXP4" s="228"/>
      <c r="PXQ4" s="228"/>
      <c r="PXR4" s="228"/>
      <c r="PXS4" s="228"/>
      <c r="PXT4" s="228"/>
      <c r="PXU4" s="228"/>
      <c r="PXV4" s="228"/>
      <c r="PXW4" s="228"/>
      <c r="PXX4" s="228"/>
      <c r="PXY4" s="228"/>
      <c r="PXZ4" s="228"/>
      <c r="PYA4" s="228"/>
      <c r="PYB4" s="228"/>
      <c r="PYC4" s="228"/>
      <c r="PYD4" s="228"/>
      <c r="PYE4" s="228"/>
      <c r="PYF4" s="228"/>
      <c r="PYG4" s="228"/>
      <c r="PYH4" s="228"/>
      <c r="PYI4" s="228"/>
      <c r="PYJ4" s="228"/>
      <c r="PYK4" s="228"/>
      <c r="PYL4" s="228"/>
      <c r="PYM4" s="228"/>
      <c r="PYN4" s="228"/>
      <c r="PYO4" s="228"/>
      <c r="PYP4" s="228"/>
      <c r="PYQ4" s="228"/>
      <c r="PYR4" s="228"/>
      <c r="PYS4" s="228"/>
      <c r="PYT4" s="228"/>
      <c r="PYU4" s="228"/>
      <c r="PYV4" s="228"/>
      <c r="PYW4" s="228"/>
      <c r="PYX4" s="228"/>
      <c r="PYY4" s="228"/>
      <c r="PYZ4" s="228"/>
      <c r="PZA4" s="228"/>
      <c r="PZB4" s="228"/>
      <c r="PZC4" s="228"/>
      <c r="PZD4" s="228"/>
      <c r="PZE4" s="228"/>
      <c r="PZF4" s="228"/>
      <c r="PZG4" s="228"/>
      <c r="PZH4" s="228"/>
      <c r="PZI4" s="228"/>
      <c r="PZJ4" s="228"/>
      <c r="PZK4" s="228"/>
      <c r="PZL4" s="228"/>
      <c r="PZM4" s="228"/>
      <c r="PZN4" s="228"/>
      <c r="PZO4" s="228"/>
      <c r="PZP4" s="228"/>
      <c r="PZQ4" s="228"/>
      <c r="PZR4" s="228"/>
      <c r="PZS4" s="228"/>
      <c r="PZT4" s="228"/>
      <c r="PZU4" s="228"/>
      <c r="PZV4" s="228"/>
      <c r="PZW4" s="228"/>
      <c r="PZX4" s="228"/>
      <c r="PZY4" s="228"/>
      <c r="PZZ4" s="228"/>
      <c r="QAA4" s="228"/>
      <c r="QAB4" s="228"/>
      <c r="QAC4" s="228"/>
      <c r="QAD4" s="228"/>
      <c r="QAE4" s="228"/>
      <c r="QAF4" s="228"/>
      <c r="QAG4" s="228"/>
      <c r="QAH4" s="228"/>
      <c r="QAI4" s="228"/>
      <c r="QAJ4" s="228"/>
      <c r="QAK4" s="228"/>
      <c r="QAL4" s="228"/>
      <c r="QAM4" s="228"/>
      <c r="QAN4" s="228"/>
      <c r="QAO4" s="228"/>
      <c r="QAP4" s="228"/>
      <c r="QAQ4" s="228"/>
      <c r="QAR4" s="228"/>
      <c r="QAS4" s="228"/>
      <c r="QAT4" s="228"/>
      <c r="QAU4" s="228"/>
      <c r="QAV4" s="228"/>
      <c r="QAW4" s="228"/>
      <c r="QAX4" s="228"/>
      <c r="QAY4" s="228"/>
      <c r="QAZ4" s="228"/>
      <c r="QBA4" s="228"/>
      <c r="QBB4" s="228"/>
      <c r="QBC4" s="228"/>
      <c r="QBD4" s="228"/>
      <c r="QBE4" s="228"/>
      <c r="QBF4" s="228"/>
      <c r="QBG4" s="228"/>
      <c r="QBH4" s="228"/>
      <c r="QBI4" s="228"/>
      <c r="QBJ4" s="228"/>
      <c r="QBK4" s="228"/>
      <c r="QBL4" s="228"/>
      <c r="QBM4" s="228"/>
      <c r="QBN4" s="228"/>
      <c r="QBO4" s="228"/>
      <c r="QBP4" s="228"/>
      <c r="QBQ4" s="228"/>
      <c r="QBR4" s="228"/>
      <c r="QBS4" s="228"/>
      <c r="QBT4" s="228"/>
      <c r="QBU4" s="228"/>
      <c r="QBV4" s="228"/>
      <c r="QBW4" s="228"/>
      <c r="QBX4" s="228"/>
      <c r="QBY4" s="228"/>
      <c r="QBZ4" s="228"/>
      <c r="QCA4" s="228"/>
      <c r="QCB4" s="228"/>
      <c r="QCC4" s="228"/>
      <c r="QCD4" s="228"/>
      <c r="QCE4" s="228"/>
      <c r="QCF4" s="228"/>
      <c r="QCG4" s="228"/>
      <c r="QCH4" s="228"/>
      <c r="QCI4" s="228"/>
      <c r="QCJ4" s="228"/>
      <c r="QCK4" s="228"/>
      <c r="QCL4" s="228"/>
      <c r="QCM4" s="228"/>
      <c r="QCN4" s="228"/>
      <c r="QCO4" s="228"/>
      <c r="QCP4" s="228"/>
      <c r="QCQ4" s="228"/>
      <c r="QCR4" s="228"/>
      <c r="QCS4" s="228"/>
      <c r="QCT4" s="228"/>
      <c r="QCU4" s="228"/>
      <c r="QCV4" s="228"/>
      <c r="QCW4" s="228"/>
      <c r="QCX4" s="228"/>
      <c r="QCY4" s="228"/>
      <c r="QCZ4" s="228"/>
      <c r="QDA4" s="228"/>
      <c r="QDB4" s="228"/>
      <c r="QDC4" s="228"/>
      <c r="QDD4" s="228"/>
      <c r="QDE4" s="228"/>
      <c r="QDF4" s="228"/>
      <c r="QDG4" s="228"/>
      <c r="QDH4" s="228"/>
      <c r="QDI4" s="228"/>
      <c r="QDJ4" s="228"/>
      <c r="QDK4" s="228"/>
      <c r="QDL4" s="228"/>
      <c r="QDM4" s="228"/>
      <c r="QDN4" s="228"/>
      <c r="QDO4" s="228"/>
      <c r="QDP4" s="228"/>
      <c r="QDQ4" s="228"/>
      <c r="QDR4" s="228"/>
      <c r="QDS4" s="228"/>
      <c r="QDT4" s="228"/>
      <c r="QDU4" s="228"/>
      <c r="QDV4" s="228"/>
      <c r="QDW4" s="228"/>
      <c r="QDX4" s="228"/>
      <c r="QDY4" s="228"/>
      <c r="QDZ4" s="228"/>
      <c r="QEA4" s="228"/>
      <c r="QEB4" s="228"/>
      <c r="QEC4" s="228"/>
      <c r="QED4" s="228"/>
      <c r="QEE4" s="228"/>
      <c r="QEF4" s="228"/>
      <c r="QEG4" s="228"/>
      <c r="QEH4" s="228"/>
      <c r="QEI4" s="228"/>
      <c r="QEJ4" s="228"/>
      <c r="QEK4" s="228"/>
      <c r="QEL4" s="228"/>
      <c r="QEM4" s="228"/>
      <c r="QEN4" s="228"/>
      <c r="QEO4" s="228"/>
      <c r="QEP4" s="228"/>
      <c r="QEQ4" s="228"/>
      <c r="QER4" s="228"/>
      <c r="QES4" s="228"/>
      <c r="QET4" s="228"/>
      <c r="QEU4" s="228"/>
      <c r="QEV4" s="228"/>
      <c r="QEW4" s="228"/>
      <c r="QEX4" s="228"/>
      <c r="QEY4" s="228"/>
      <c r="QEZ4" s="228"/>
      <c r="QFA4" s="228"/>
      <c r="QFB4" s="228"/>
      <c r="QFC4" s="228"/>
      <c r="QFD4" s="228"/>
      <c r="QFE4" s="228"/>
      <c r="QFF4" s="228"/>
      <c r="QFG4" s="228"/>
      <c r="QFH4" s="228"/>
      <c r="QFI4" s="228"/>
      <c r="QFJ4" s="228"/>
      <c r="QFK4" s="228"/>
      <c r="QFL4" s="228"/>
      <c r="QFM4" s="228"/>
      <c r="QFN4" s="228"/>
      <c r="QFO4" s="228"/>
      <c r="QFP4" s="228"/>
      <c r="QFQ4" s="228"/>
      <c r="QFR4" s="228"/>
      <c r="QFS4" s="228"/>
      <c r="QFT4" s="228"/>
      <c r="QFU4" s="228"/>
      <c r="QFV4" s="228"/>
      <c r="QFW4" s="228"/>
      <c r="QFX4" s="228"/>
      <c r="QFY4" s="228"/>
      <c r="QFZ4" s="228"/>
      <c r="QGA4" s="228"/>
      <c r="QGB4" s="228"/>
      <c r="QGC4" s="228"/>
      <c r="QGD4" s="228"/>
      <c r="QGE4" s="228"/>
      <c r="QGF4" s="228"/>
      <c r="QGG4" s="228"/>
      <c r="QGH4" s="228"/>
      <c r="QGI4" s="228"/>
      <c r="QGJ4" s="228"/>
      <c r="QGK4" s="228"/>
      <c r="QGL4" s="228"/>
      <c r="QGM4" s="228"/>
      <c r="QGN4" s="228"/>
      <c r="QGO4" s="228"/>
      <c r="QGP4" s="228"/>
      <c r="QGQ4" s="228"/>
      <c r="QGR4" s="228"/>
      <c r="QGS4" s="228"/>
      <c r="QGT4" s="228"/>
      <c r="QGU4" s="228"/>
      <c r="QGV4" s="228"/>
      <c r="QGW4" s="228"/>
      <c r="QGX4" s="228"/>
      <c r="QGY4" s="228"/>
      <c r="QGZ4" s="228"/>
      <c r="QHA4" s="228"/>
      <c r="QHB4" s="228"/>
      <c r="QHC4" s="228"/>
      <c r="QHD4" s="228"/>
      <c r="QHE4" s="228"/>
      <c r="QHF4" s="228"/>
      <c r="QHG4" s="228"/>
      <c r="QHH4" s="228"/>
      <c r="QHI4" s="228"/>
      <c r="QHJ4" s="228"/>
      <c r="QHK4" s="228"/>
      <c r="QHL4" s="228"/>
      <c r="QHM4" s="228"/>
      <c r="QHN4" s="228"/>
      <c r="QHO4" s="228"/>
      <c r="QHP4" s="228"/>
      <c r="QHQ4" s="228"/>
      <c r="QHR4" s="228"/>
      <c r="QHS4" s="228"/>
      <c r="QHT4" s="228"/>
      <c r="QHU4" s="228"/>
      <c r="QHV4" s="228"/>
      <c r="QHW4" s="228"/>
      <c r="QHX4" s="228"/>
      <c r="QHY4" s="228"/>
      <c r="QHZ4" s="228"/>
      <c r="QIA4" s="228"/>
      <c r="QIB4" s="228"/>
      <c r="QIC4" s="228"/>
      <c r="QID4" s="228"/>
      <c r="QIE4" s="228"/>
      <c r="QIF4" s="228"/>
      <c r="QIG4" s="228"/>
      <c r="QIH4" s="228"/>
      <c r="QII4" s="228"/>
      <c r="QIJ4" s="228"/>
      <c r="QIK4" s="228"/>
      <c r="QIL4" s="228"/>
      <c r="QIM4" s="228"/>
      <c r="QIN4" s="228"/>
      <c r="QIO4" s="228"/>
      <c r="QIP4" s="228"/>
      <c r="QIQ4" s="228"/>
      <c r="QIR4" s="228"/>
      <c r="QIS4" s="228"/>
      <c r="QIT4" s="228"/>
      <c r="QIU4" s="228"/>
      <c r="QIV4" s="228"/>
      <c r="QIW4" s="228"/>
      <c r="QIX4" s="228"/>
      <c r="QIY4" s="228"/>
      <c r="QIZ4" s="228"/>
      <c r="QJA4" s="228"/>
      <c r="QJB4" s="228"/>
      <c r="QJC4" s="228"/>
      <c r="QJD4" s="228"/>
      <c r="QJE4" s="228"/>
      <c r="QJF4" s="228"/>
      <c r="QJG4" s="228"/>
      <c r="QJH4" s="228"/>
      <c r="QJI4" s="228"/>
      <c r="QJJ4" s="228"/>
      <c r="QJK4" s="228"/>
      <c r="QJL4" s="228"/>
      <c r="QJM4" s="228"/>
      <c r="QJN4" s="228"/>
      <c r="QJO4" s="228"/>
      <c r="QJP4" s="228"/>
      <c r="QJQ4" s="228"/>
      <c r="QJR4" s="228"/>
      <c r="QJS4" s="228"/>
      <c r="QJT4" s="228"/>
      <c r="QJU4" s="228"/>
      <c r="QJV4" s="228"/>
      <c r="QJW4" s="228"/>
      <c r="QJX4" s="228"/>
      <c r="QJY4" s="228"/>
      <c r="QJZ4" s="228"/>
      <c r="QKA4" s="228"/>
      <c r="QKB4" s="228"/>
      <c r="QKC4" s="228"/>
      <c r="QKD4" s="228"/>
      <c r="QKE4" s="228"/>
      <c r="QKF4" s="228"/>
      <c r="QKG4" s="228"/>
      <c r="QKH4" s="228"/>
      <c r="QKI4" s="228"/>
      <c r="QKJ4" s="228"/>
      <c r="QKK4" s="228"/>
      <c r="QKL4" s="228"/>
      <c r="QKM4" s="228"/>
      <c r="QKN4" s="228"/>
      <c r="QKO4" s="228"/>
      <c r="QKP4" s="228"/>
      <c r="QKQ4" s="228"/>
      <c r="QKR4" s="228"/>
      <c r="QKS4" s="228"/>
      <c r="QKT4" s="228"/>
      <c r="QKU4" s="228"/>
      <c r="QKV4" s="228"/>
      <c r="QKW4" s="228"/>
      <c r="QKX4" s="228"/>
      <c r="QKY4" s="228"/>
      <c r="QKZ4" s="228"/>
      <c r="QLA4" s="228"/>
      <c r="QLB4" s="228"/>
      <c r="QLC4" s="228"/>
      <c r="QLD4" s="228"/>
      <c r="QLE4" s="228"/>
      <c r="QLF4" s="228"/>
      <c r="QLG4" s="228"/>
      <c r="QLH4" s="228"/>
      <c r="QLI4" s="228"/>
      <c r="QLJ4" s="228"/>
      <c r="QLK4" s="228"/>
      <c r="QLL4" s="228"/>
      <c r="QLM4" s="228"/>
      <c r="QLN4" s="228"/>
      <c r="QLO4" s="228"/>
      <c r="QLP4" s="228"/>
      <c r="QLQ4" s="228"/>
      <c r="QLR4" s="228"/>
      <c r="QLS4" s="228"/>
      <c r="QLT4" s="228"/>
      <c r="QLU4" s="228"/>
      <c r="QLV4" s="228"/>
      <c r="QLW4" s="228"/>
      <c r="QLX4" s="228"/>
      <c r="QLY4" s="228"/>
      <c r="QLZ4" s="228"/>
      <c r="QMA4" s="228"/>
      <c r="QMB4" s="228"/>
      <c r="QMC4" s="228"/>
      <c r="QMD4" s="228"/>
      <c r="QME4" s="228"/>
      <c r="QMF4" s="228"/>
      <c r="QMG4" s="228"/>
      <c r="QMH4" s="228"/>
      <c r="QMI4" s="228"/>
      <c r="QMJ4" s="228"/>
      <c r="QMK4" s="228"/>
      <c r="QML4" s="228"/>
      <c r="QMM4" s="228"/>
      <c r="QMN4" s="228"/>
      <c r="QMO4" s="228"/>
      <c r="QMP4" s="228"/>
      <c r="QMQ4" s="228"/>
      <c r="QMR4" s="228"/>
      <c r="QMS4" s="228"/>
      <c r="QMT4" s="228"/>
      <c r="QMU4" s="228"/>
      <c r="QMV4" s="228"/>
      <c r="QMW4" s="228"/>
      <c r="QMX4" s="228"/>
      <c r="QMY4" s="228"/>
      <c r="QMZ4" s="228"/>
      <c r="QNA4" s="228"/>
      <c r="QNB4" s="228"/>
      <c r="QNC4" s="228"/>
      <c r="QND4" s="228"/>
      <c r="QNE4" s="228"/>
      <c r="QNF4" s="228"/>
      <c r="QNG4" s="228"/>
      <c r="QNH4" s="228"/>
      <c r="QNI4" s="228"/>
      <c r="QNJ4" s="228"/>
      <c r="QNK4" s="228"/>
      <c r="QNL4" s="228"/>
      <c r="QNM4" s="228"/>
      <c r="QNN4" s="228"/>
      <c r="QNO4" s="228"/>
      <c r="QNP4" s="228"/>
      <c r="QNQ4" s="228"/>
      <c r="QNR4" s="228"/>
      <c r="QNS4" s="228"/>
      <c r="QNT4" s="228"/>
      <c r="QNU4" s="228"/>
      <c r="QNV4" s="228"/>
      <c r="QNW4" s="228"/>
      <c r="QNX4" s="228"/>
      <c r="QNY4" s="228"/>
      <c r="QNZ4" s="228"/>
      <c r="QOA4" s="228"/>
      <c r="QOB4" s="228"/>
      <c r="QOC4" s="228"/>
      <c r="QOD4" s="228"/>
      <c r="QOE4" s="228"/>
      <c r="QOF4" s="228"/>
      <c r="QOG4" s="228"/>
      <c r="QOH4" s="228"/>
      <c r="QOI4" s="228"/>
      <c r="QOJ4" s="228"/>
      <c r="QOK4" s="228"/>
      <c r="QOL4" s="228"/>
      <c r="QOM4" s="228"/>
      <c r="QON4" s="228"/>
      <c r="QOO4" s="228"/>
      <c r="QOP4" s="228"/>
      <c r="QOQ4" s="228"/>
      <c r="QOR4" s="228"/>
      <c r="QOS4" s="228"/>
      <c r="QOT4" s="228"/>
      <c r="QOU4" s="228"/>
      <c r="QOV4" s="228"/>
      <c r="QOW4" s="228"/>
      <c r="QOX4" s="228"/>
      <c r="QOY4" s="228"/>
      <c r="QOZ4" s="228"/>
      <c r="QPA4" s="228"/>
      <c r="QPB4" s="228"/>
      <c r="QPC4" s="228"/>
      <c r="QPD4" s="228"/>
      <c r="QPE4" s="228"/>
      <c r="QPF4" s="228"/>
      <c r="QPG4" s="228"/>
      <c r="QPH4" s="228"/>
      <c r="QPI4" s="228"/>
      <c r="QPJ4" s="228"/>
      <c r="QPK4" s="228"/>
      <c r="QPL4" s="228"/>
      <c r="QPM4" s="228"/>
      <c r="QPN4" s="228"/>
      <c r="QPO4" s="228"/>
      <c r="QPP4" s="228"/>
      <c r="QPQ4" s="228"/>
      <c r="QPR4" s="228"/>
      <c r="QPS4" s="228"/>
      <c r="QPT4" s="228"/>
      <c r="QPU4" s="228"/>
      <c r="QPV4" s="228"/>
      <c r="QPW4" s="228"/>
      <c r="QPX4" s="228"/>
      <c r="QPY4" s="228"/>
      <c r="QPZ4" s="228"/>
      <c r="QQA4" s="228"/>
      <c r="QQB4" s="228"/>
      <c r="QQC4" s="228"/>
      <c r="QQD4" s="228"/>
      <c r="QQE4" s="228"/>
      <c r="QQF4" s="228"/>
      <c r="QQG4" s="228"/>
      <c r="QQH4" s="228"/>
      <c r="QQI4" s="228"/>
      <c r="QQJ4" s="228"/>
      <c r="QQK4" s="228"/>
      <c r="QQL4" s="228"/>
      <c r="QQM4" s="228"/>
      <c r="QQN4" s="228"/>
      <c r="QQO4" s="228"/>
      <c r="QQP4" s="228"/>
      <c r="QQQ4" s="228"/>
      <c r="QQR4" s="228"/>
      <c r="QQS4" s="228"/>
      <c r="QQT4" s="228"/>
      <c r="QQU4" s="228"/>
      <c r="QQV4" s="228"/>
      <c r="QQW4" s="228"/>
      <c r="QQX4" s="228"/>
      <c r="QQY4" s="228"/>
      <c r="QQZ4" s="228"/>
      <c r="QRA4" s="228"/>
      <c r="QRB4" s="228"/>
      <c r="QRC4" s="228"/>
      <c r="QRD4" s="228"/>
      <c r="QRE4" s="228"/>
      <c r="QRF4" s="228"/>
      <c r="QRG4" s="228"/>
      <c r="QRH4" s="228"/>
      <c r="QRI4" s="228"/>
      <c r="QRJ4" s="228"/>
      <c r="QRK4" s="228"/>
      <c r="QRL4" s="228"/>
      <c r="QRM4" s="228"/>
      <c r="QRN4" s="228"/>
      <c r="QRO4" s="228"/>
      <c r="QRP4" s="228"/>
      <c r="QRQ4" s="228"/>
      <c r="QRR4" s="228"/>
      <c r="QRS4" s="228"/>
      <c r="QRT4" s="228"/>
      <c r="QRU4" s="228"/>
      <c r="QRV4" s="228"/>
      <c r="QRW4" s="228"/>
      <c r="QRX4" s="228"/>
      <c r="QRY4" s="228"/>
      <c r="QRZ4" s="228"/>
      <c r="QSA4" s="228"/>
      <c r="QSB4" s="228"/>
      <c r="QSC4" s="228"/>
      <c r="QSD4" s="228"/>
      <c r="QSE4" s="228"/>
      <c r="QSF4" s="228"/>
      <c r="QSG4" s="228"/>
      <c r="QSH4" s="228"/>
      <c r="QSI4" s="228"/>
      <c r="QSJ4" s="228"/>
      <c r="QSK4" s="228"/>
      <c r="QSL4" s="228"/>
      <c r="QSM4" s="228"/>
      <c r="QSN4" s="228"/>
      <c r="QSO4" s="228"/>
      <c r="QSP4" s="228"/>
      <c r="QSQ4" s="228"/>
      <c r="QSR4" s="228"/>
      <c r="QSS4" s="228"/>
      <c r="QST4" s="228"/>
      <c r="QSU4" s="228"/>
      <c r="QSV4" s="228"/>
      <c r="QSW4" s="228"/>
      <c r="QSX4" s="228"/>
      <c r="QSY4" s="228"/>
      <c r="QSZ4" s="228"/>
      <c r="QTA4" s="228"/>
      <c r="QTB4" s="228"/>
      <c r="QTC4" s="228"/>
      <c r="QTD4" s="228"/>
      <c r="QTE4" s="228"/>
      <c r="QTF4" s="228"/>
      <c r="QTG4" s="228"/>
      <c r="QTH4" s="228"/>
      <c r="QTI4" s="228"/>
      <c r="QTJ4" s="228"/>
      <c r="QTK4" s="228"/>
      <c r="QTL4" s="228"/>
      <c r="QTM4" s="228"/>
      <c r="QTN4" s="228"/>
      <c r="QTO4" s="228"/>
      <c r="QTP4" s="228"/>
      <c r="QTQ4" s="228"/>
      <c r="QTR4" s="228"/>
      <c r="QTS4" s="228"/>
      <c r="QTT4" s="228"/>
      <c r="QTU4" s="228"/>
      <c r="QTV4" s="228"/>
      <c r="QTW4" s="228"/>
      <c r="QTX4" s="228"/>
      <c r="QTY4" s="228"/>
      <c r="QTZ4" s="228"/>
      <c r="QUA4" s="228"/>
      <c r="QUB4" s="228"/>
      <c r="QUC4" s="228"/>
      <c r="QUD4" s="228"/>
      <c r="QUE4" s="228"/>
      <c r="QUF4" s="228"/>
      <c r="QUG4" s="228"/>
      <c r="QUH4" s="228"/>
      <c r="QUI4" s="228"/>
      <c r="QUJ4" s="228"/>
      <c r="QUK4" s="228"/>
      <c r="QUL4" s="228"/>
      <c r="QUM4" s="228"/>
      <c r="QUN4" s="228"/>
      <c r="QUO4" s="228"/>
      <c r="QUP4" s="228"/>
      <c r="QUQ4" s="228"/>
      <c r="QUR4" s="228"/>
      <c r="QUS4" s="228"/>
      <c r="QUT4" s="228"/>
      <c r="QUU4" s="228"/>
      <c r="QUV4" s="228"/>
      <c r="QUW4" s="228"/>
      <c r="QUX4" s="228"/>
      <c r="QUY4" s="228"/>
      <c r="QUZ4" s="228"/>
      <c r="QVA4" s="228"/>
      <c r="QVB4" s="228"/>
      <c r="QVC4" s="228"/>
      <c r="QVD4" s="228"/>
      <c r="QVE4" s="228"/>
      <c r="QVF4" s="228"/>
      <c r="QVG4" s="228"/>
      <c r="QVH4" s="228"/>
      <c r="QVI4" s="228"/>
      <c r="QVJ4" s="228"/>
      <c r="QVK4" s="228"/>
      <c r="QVL4" s="228"/>
      <c r="QVM4" s="228"/>
      <c r="QVN4" s="228"/>
      <c r="QVO4" s="228"/>
      <c r="QVP4" s="228"/>
      <c r="QVQ4" s="228"/>
      <c r="QVR4" s="228"/>
      <c r="QVS4" s="228"/>
      <c r="QVT4" s="228"/>
      <c r="QVU4" s="228"/>
      <c r="QVV4" s="228"/>
      <c r="QVW4" s="228"/>
      <c r="QVX4" s="228"/>
      <c r="QVY4" s="228"/>
      <c r="QVZ4" s="228"/>
      <c r="QWA4" s="228"/>
      <c r="QWB4" s="228"/>
      <c r="QWC4" s="228"/>
      <c r="QWD4" s="228"/>
      <c r="QWE4" s="228"/>
      <c r="QWF4" s="228"/>
      <c r="QWG4" s="228"/>
      <c r="QWH4" s="228"/>
      <c r="QWI4" s="228"/>
      <c r="QWJ4" s="228"/>
      <c r="QWK4" s="228"/>
      <c r="QWL4" s="228"/>
      <c r="QWM4" s="228"/>
      <c r="QWN4" s="228"/>
      <c r="QWO4" s="228"/>
      <c r="QWP4" s="228"/>
      <c r="QWQ4" s="228"/>
      <c r="QWR4" s="228"/>
      <c r="QWS4" s="228"/>
      <c r="QWT4" s="228"/>
      <c r="QWU4" s="228"/>
      <c r="QWV4" s="228"/>
      <c r="QWW4" s="228"/>
      <c r="QWX4" s="228"/>
      <c r="QWY4" s="228"/>
      <c r="QWZ4" s="228"/>
      <c r="QXA4" s="228"/>
      <c r="QXB4" s="228"/>
      <c r="QXC4" s="228"/>
      <c r="QXD4" s="228"/>
      <c r="QXE4" s="228"/>
      <c r="QXF4" s="228"/>
      <c r="QXG4" s="228"/>
      <c r="QXH4" s="228"/>
      <c r="QXI4" s="228"/>
      <c r="QXJ4" s="228"/>
      <c r="QXK4" s="228"/>
      <c r="QXL4" s="228"/>
      <c r="QXM4" s="228"/>
      <c r="QXN4" s="228"/>
      <c r="QXO4" s="228"/>
      <c r="QXP4" s="228"/>
      <c r="QXQ4" s="228"/>
      <c r="QXR4" s="228"/>
      <c r="QXS4" s="228"/>
      <c r="QXT4" s="228"/>
      <c r="QXU4" s="228"/>
      <c r="QXV4" s="228"/>
      <c r="QXW4" s="228"/>
      <c r="QXX4" s="228"/>
      <c r="QXY4" s="228"/>
      <c r="QXZ4" s="228"/>
      <c r="QYA4" s="228"/>
      <c r="QYB4" s="228"/>
      <c r="QYC4" s="228"/>
      <c r="QYD4" s="228"/>
      <c r="QYE4" s="228"/>
      <c r="QYF4" s="228"/>
      <c r="QYG4" s="228"/>
      <c r="QYH4" s="228"/>
      <c r="QYI4" s="228"/>
      <c r="QYJ4" s="228"/>
      <c r="QYK4" s="228"/>
      <c r="QYL4" s="228"/>
      <c r="QYM4" s="228"/>
      <c r="QYN4" s="228"/>
      <c r="QYO4" s="228"/>
      <c r="QYP4" s="228"/>
      <c r="QYQ4" s="228"/>
      <c r="QYR4" s="228"/>
      <c r="QYS4" s="228"/>
      <c r="QYT4" s="228"/>
      <c r="QYU4" s="228"/>
      <c r="QYV4" s="228"/>
      <c r="QYW4" s="228"/>
      <c r="QYX4" s="228"/>
      <c r="QYY4" s="228"/>
      <c r="QYZ4" s="228"/>
      <c r="QZA4" s="228"/>
      <c r="QZB4" s="228"/>
      <c r="QZC4" s="228"/>
      <c r="QZD4" s="228"/>
      <c r="QZE4" s="228"/>
      <c r="QZF4" s="228"/>
      <c r="QZG4" s="228"/>
      <c r="QZH4" s="228"/>
      <c r="QZI4" s="228"/>
      <c r="QZJ4" s="228"/>
      <c r="QZK4" s="228"/>
      <c r="QZL4" s="228"/>
      <c r="QZM4" s="228"/>
      <c r="QZN4" s="228"/>
      <c r="QZO4" s="228"/>
      <c r="QZP4" s="228"/>
      <c r="QZQ4" s="228"/>
      <c r="QZR4" s="228"/>
      <c r="QZS4" s="228"/>
      <c r="QZT4" s="228"/>
      <c r="QZU4" s="228"/>
      <c r="QZV4" s="228"/>
      <c r="QZW4" s="228"/>
      <c r="QZX4" s="228"/>
      <c r="QZY4" s="228"/>
      <c r="QZZ4" s="228"/>
      <c r="RAA4" s="228"/>
      <c r="RAB4" s="228"/>
      <c r="RAC4" s="228"/>
      <c r="RAD4" s="228"/>
      <c r="RAE4" s="228"/>
      <c r="RAF4" s="228"/>
      <c r="RAG4" s="228"/>
      <c r="RAH4" s="228"/>
      <c r="RAI4" s="228"/>
      <c r="RAJ4" s="228"/>
      <c r="RAK4" s="228"/>
      <c r="RAL4" s="228"/>
      <c r="RAM4" s="228"/>
      <c r="RAN4" s="228"/>
      <c r="RAO4" s="228"/>
      <c r="RAP4" s="228"/>
      <c r="RAQ4" s="228"/>
      <c r="RAR4" s="228"/>
      <c r="RAS4" s="228"/>
      <c r="RAT4" s="228"/>
      <c r="RAU4" s="228"/>
      <c r="RAV4" s="228"/>
      <c r="RAW4" s="228"/>
      <c r="RAX4" s="228"/>
      <c r="RAY4" s="228"/>
      <c r="RAZ4" s="228"/>
      <c r="RBA4" s="228"/>
      <c r="RBB4" s="228"/>
      <c r="RBC4" s="228"/>
      <c r="RBD4" s="228"/>
      <c r="RBE4" s="228"/>
      <c r="RBF4" s="228"/>
      <c r="RBG4" s="228"/>
      <c r="RBH4" s="228"/>
      <c r="RBI4" s="228"/>
      <c r="RBJ4" s="228"/>
      <c r="RBK4" s="228"/>
      <c r="RBL4" s="228"/>
      <c r="RBM4" s="228"/>
      <c r="RBN4" s="228"/>
      <c r="RBO4" s="228"/>
      <c r="RBP4" s="228"/>
      <c r="RBQ4" s="228"/>
      <c r="RBR4" s="228"/>
      <c r="RBS4" s="228"/>
      <c r="RBT4" s="228"/>
      <c r="RBU4" s="228"/>
      <c r="RBV4" s="228"/>
      <c r="RBW4" s="228"/>
      <c r="RBX4" s="228"/>
      <c r="RBY4" s="228"/>
      <c r="RBZ4" s="228"/>
      <c r="RCA4" s="228"/>
      <c r="RCB4" s="228"/>
      <c r="RCC4" s="228"/>
      <c r="RCD4" s="228"/>
      <c r="RCE4" s="228"/>
      <c r="RCF4" s="228"/>
      <c r="RCG4" s="228"/>
      <c r="RCH4" s="228"/>
      <c r="RCI4" s="228"/>
      <c r="RCJ4" s="228"/>
      <c r="RCK4" s="228"/>
      <c r="RCL4" s="228"/>
      <c r="RCM4" s="228"/>
      <c r="RCN4" s="228"/>
      <c r="RCO4" s="228"/>
      <c r="RCP4" s="228"/>
      <c r="RCQ4" s="228"/>
      <c r="RCR4" s="228"/>
      <c r="RCS4" s="228"/>
      <c r="RCT4" s="228"/>
      <c r="RCU4" s="228"/>
      <c r="RCV4" s="228"/>
      <c r="RCW4" s="228"/>
      <c r="RCX4" s="228"/>
      <c r="RCY4" s="228"/>
      <c r="RCZ4" s="228"/>
      <c r="RDA4" s="228"/>
      <c r="RDB4" s="228"/>
      <c r="RDC4" s="228"/>
      <c r="RDD4" s="228"/>
      <c r="RDE4" s="228"/>
      <c r="RDF4" s="228"/>
      <c r="RDG4" s="228"/>
      <c r="RDH4" s="228"/>
      <c r="RDI4" s="228"/>
      <c r="RDJ4" s="228"/>
      <c r="RDK4" s="228"/>
      <c r="RDL4" s="228"/>
      <c r="RDM4" s="228"/>
      <c r="RDN4" s="228"/>
      <c r="RDO4" s="228"/>
      <c r="RDP4" s="228"/>
      <c r="RDQ4" s="228"/>
      <c r="RDR4" s="228"/>
      <c r="RDS4" s="228"/>
      <c r="RDT4" s="228"/>
      <c r="RDU4" s="228"/>
      <c r="RDV4" s="228"/>
      <c r="RDW4" s="228"/>
      <c r="RDX4" s="228"/>
      <c r="RDY4" s="228"/>
      <c r="RDZ4" s="228"/>
      <c r="REA4" s="228"/>
      <c r="REB4" s="228"/>
      <c r="REC4" s="228"/>
      <c r="RED4" s="228"/>
      <c r="REE4" s="228"/>
      <c r="REF4" s="228"/>
      <c r="REG4" s="228"/>
      <c r="REH4" s="228"/>
      <c r="REI4" s="228"/>
      <c r="REJ4" s="228"/>
      <c r="REK4" s="228"/>
      <c r="REL4" s="228"/>
      <c r="REM4" s="228"/>
      <c r="REN4" s="228"/>
      <c r="REO4" s="228"/>
      <c r="REP4" s="228"/>
      <c r="REQ4" s="228"/>
      <c r="RER4" s="228"/>
      <c r="RES4" s="228"/>
      <c r="RET4" s="228"/>
      <c r="REU4" s="228"/>
      <c r="REV4" s="228"/>
      <c r="REW4" s="228"/>
      <c r="REX4" s="228"/>
      <c r="REY4" s="228"/>
      <c r="REZ4" s="228"/>
      <c r="RFA4" s="228"/>
      <c r="RFB4" s="228"/>
      <c r="RFC4" s="228"/>
      <c r="RFD4" s="228"/>
      <c r="RFE4" s="228"/>
      <c r="RFF4" s="228"/>
      <c r="RFG4" s="228"/>
      <c r="RFH4" s="228"/>
      <c r="RFI4" s="228"/>
      <c r="RFJ4" s="228"/>
      <c r="RFK4" s="228"/>
      <c r="RFL4" s="228"/>
      <c r="RFM4" s="228"/>
      <c r="RFN4" s="228"/>
      <c r="RFO4" s="228"/>
      <c r="RFP4" s="228"/>
      <c r="RFQ4" s="228"/>
      <c r="RFR4" s="228"/>
      <c r="RFS4" s="228"/>
      <c r="RFT4" s="228"/>
      <c r="RFU4" s="228"/>
      <c r="RFV4" s="228"/>
      <c r="RFW4" s="228"/>
      <c r="RFX4" s="228"/>
      <c r="RFY4" s="228"/>
      <c r="RFZ4" s="228"/>
      <c r="RGA4" s="228"/>
      <c r="RGB4" s="228"/>
      <c r="RGC4" s="228"/>
      <c r="RGD4" s="228"/>
      <c r="RGE4" s="228"/>
      <c r="RGF4" s="228"/>
      <c r="RGG4" s="228"/>
      <c r="RGH4" s="228"/>
      <c r="RGI4" s="228"/>
      <c r="RGJ4" s="228"/>
      <c r="RGK4" s="228"/>
      <c r="RGL4" s="228"/>
      <c r="RGM4" s="228"/>
      <c r="RGN4" s="228"/>
      <c r="RGO4" s="228"/>
      <c r="RGP4" s="228"/>
      <c r="RGQ4" s="228"/>
      <c r="RGR4" s="228"/>
      <c r="RGS4" s="228"/>
      <c r="RGT4" s="228"/>
      <c r="RGU4" s="228"/>
      <c r="RGV4" s="228"/>
      <c r="RGW4" s="228"/>
      <c r="RGX4" s="228"/>
      <c r="RGY4" s="228"/>
      <c r="RGZ4" s="228"/>
      <c r="RHA4" s="228"/>
      <c r="RHB4" s="228"/>
      <c r="RHC4" s="228"/>
      <c r="RHD4" s="228"/>
      <c r="RHE4" s="228"/>
      <c r="RHF4" s="228"/>
      <c r="RHG4" s="228"/>
      <c r="RHH4" s="228"/>
      <c r="RHI4" s="228"/>
      <c r="RHJ4" s="228"/>
      <c r="RHK4" s="228"/>
      <c r="RHL4" s="228"/>
      <c r="RHM4" s="228"/>
      <c r="RHN4" s="228"/>
      <c r="RHO4" s="228"/>
      <c r="RHP4" s="228"/>
      <c r="RHQ4" s="228"/>
      <c r="RHR4" s="228"/>
      <c r="RHS4" s="228"/>
      <c r="RHT4" s="228"/>
      <c r="RHU4" s="228"/>
      <c r="RHV4" s="228"/>
      <c r="RHW4" s="228"/>
      <c r="RHX4" s="228"/>
      <c r="RHY4" s="228"/>
      <c r="RHZ4" s="228"/>
      <c r="RIA4" s="228"/>
      <c r="RIB4" s="228"/>
      <c r="RIC4" s="228"/>
      <c r="RID4" s="228"/>
      <c r="RIE4" s="228"/>
      <c r="RIF4" s="228"/>
      <c r="RIG4" s="228"/>
      <c r="RIH4" s="228"/>
      <c r="RII4" s="228"/>
      <c r="RIJ4" s="228"/>
      <c r="RIK4" s="228"/>
      <c r="RIL4" s="228"/>
      <c r="RIM4" s="228"/>
      <c r="RIN4" s="228"/>
      <c r="RIO4" s="228"/>
      <c r="RIP4" s="228"/>
      <c r="RIQ4" s="228"/>
      <c r="RIR4" s="228"/>
      <c r="RIS4" s="228"/>
      <c r="RIT4" s="228"/>
      <c r="RIU4" s="228"/>
      <c r="RIV4" s="228"/>
      <c r="RIW4" s="228"/>
      <c r="RIX4" s="228"/>
      <c r="RIY4" s="228"/>
      <c r="RIZ4" s="228"/>
      <c r="RJA4" s="228"/>
      <c r="RJB4" s="228"/>
      <c r="RJC4" s="228"/>
      <c r="RJD4" s="228"/>
      <c r="RJE4" s="228"/>
      <c r="RJF4" s="228"/>
      <c r="RJG4" s="228"/>
      <c r="RJH4" s="228"/>
      <c r="RJI4" s="228"/>
      <c r="RJJ4" s="228"/>
      <c r="RJK4" s="228"/>
      <c r="RJL4" s="228"/>
      <c r="RJM4" s="228"/>
      <c r="RJN4" s="228"/>
      <c r="RJO4" s="228"/>
      <c r="RJP4" s="228"/>
      <c r="RJQ4" s="228"/>
      <c r="RJR4" s="228"/>
      <c r="RJS4" s="228"/>
      <c r="RJT4" s="228"/>
      <c r="RJU4" s="228"/>
      <c r="RJV4" s="228"/>
      <c r="RJW4" s="228"/>
      <c r="RJX4" s="228"/>
      <c r="RJY4" s="228"/>
      <c r="RJZ4" s="228"/>
      <c r="RKA4" s="228"/>
      <c r="RKB4" s="228"/>
      <c r="RKC4" s="228"/>
      <c r="RKD4" s="228"/>
      <c r="RKE4" s="228"/>
      <c r="RKF4" s="228"/>
      <c r="RKG4" s="228"/>
      <c r="RKH4" s="228"/>
      <c r="RKI4" s="228"/>
      <c r="RKJ4" s="228"/>
      <c r="RKK4" s="228"/>
      <c r="RKL4" s="228"/>
      <c r="RKM4" s="228"/>
      <c r="RKN4" s="228"/>
      <c r="RKO4" s="228"/>
      <c r="RKP4" s="228"/>
      <c r="RKQ4" s="228"/>
      <c r="RKR4" s="228"/>
      <c r="RKS4" s="228"/>
      <c r="RKT4" s="228"/>
      <c r="RKU4" s="228"/>
      <c r="RKV4" s="228"/>
      <c r="RKW4" s="228"/>
      <c r="RKX4" s="228"/>
      <c r="RKY4" s="228"/>
      <c r="RKZ4" s="228"/>
      <c r="RLA4" s="228"/>
      <c r="RLB4" s="228"/>
      <c r="RLC4" s="228"/>
      <c r="RLD4" s="228"/>
      <c r="RLE4" s="228"/>
      <c r="RLF4" s="228"/>
      <c r="RLG4" s="228"/>
      <c r="RLH4" s="228"/>
      <c r="RLI4" s="228"/>
      <c r="RLJ4" s="228"/>
      <c r="RLK4" s="228"/>
      <c r="RLL4" s="228"/>
      <c r="RLM4" s="228"/>
      <c r="RLN4" s="228"/>
      <c r="RLO4" s="228"/>
      <c r="RLP4" s="228"/>
      <c r="RLQ4" s="228"/>
      <c r="RLR4" s="228"/>
      <c r="RLS4" s="228"/>
      <c r="RLT4" s="228"/>
      <c r="RLU4" s="228"/>
      <c r="RLV4" s="228"/>
      <c r="RLW4" s="228"/>
      <c r="RLX4" s="228"/>
      <c r="RLY4" s="228"/>
      <c r="RLZ4" s="228"/>
      <c r="RMA4" s="228"/>
      <c r="RMB4" s="228"/>
      <c r="RMC4" s="228"/>
      <c r="RMD4" s="228"/>
      <c r="RME4" s="228"/>
      <c r="RMF4" s="228"/>
      <c r="RMG4" s="228"/>
      <c r="RMH4" s="228"/>
      <c r="RMI4" s="228"/>
      <c r="RMJ4" s="228"/>
      <c r="RMK4" s="228"/>
      <c r="RML4" s="228"/>
      <c r="RMM4" s="228"/>
      <c r="RMN4" s="228"/>
      <c r="RMO4" s="228"/>
      <c r="RMP4" s="228"/>
      <c r="RMQ4" s="228"/>
      <c r="RMR4" s="228"/>
      <c r="RMS4" s="228"/>
      <c r="RMT4" s="228"/>
      <c r="RMU4" s="228"/>
      <c r="RMV4" s="228"/>
      <c r="RMW4" s="228"/>
      <c r="RMX4" s="228"/>
      <c r="RMY4" s="228"/>
      <c r="RMZ4" s="228"/>
      <c r="RNA4" s="228"/>
      <c r="RNB4" s="228"/>
      <c r="RNC4" s="228"/>
      <c r="RND4" s="228"/>
      <c r="RNE4" s="228"/>
      <c r="RNF4" s="228"/>
      <c r="RNG4" s="228"/>
      <c r="RNH4" s="228"/>
      <c r="RNI4" s="228"/>
      <c r="RNJ4" s="228"/>
      <c r="RNK4" s="228"/>
      <c r="RNL4" s="228"/>
      <c r="RNM4" s="228"/>
      <c r="RNN4" s="228"/>
      <c r="RNO4" s="228"/>
      <c r="RNP4" s="228"/>
      <c r="RNQ4" s="228"/>
      <c r="RNR4" s="228"/>
      <c r="RNS4" s="228"/>
      <c r="RNT4" s="228"/>
      <c r="RNU4" s="228"/>
      <c r="RNV4" s="228"/>
      <c r="RNW4" s="228"/>
      <c r="RNX4" s="228"/>
      <c r="RNY4" s="228"/>
      <c r="RNZ4" s="228"/>
      <c r="ROA4" s="228"/>
      <c r="ROB4" s="228"/>
      <c r="ROC4" s="228"/>
      <c r="ROD4" s="228"/>
      <c r="ROE4" s="228"/>
      <c r="ROF4" s="228"/>
      <c r="ROG4" s="228"/>
      <c r="ROH4" s="228"/>
      <c r="ROI4" s="228"/>
      <c r="ROJ4" s="228"/>
      <c r="ROK4" s="228"/>
      <c r="ROL4" s="228"/>
      <c r="ROM4" s="228"/>
      <c r="RON4" s="228"/>
      <c r="ROO4" s="228"/>
      <c r="ROP4" s="228"/>
      <c r="ROQ4" s="228"/>
      <c r="ROR4" s="228"/>
      <c r="ROS4" s="228"/>
      <c r="ROT4" s="228"/>
      <c r="ROU4" s="228"/>
      <c r="ROV4" s="228"/>
      <c r="ROW4" s="228"/>
      <c r="ROX4" s="228"/>
      <c r="ROY4" s="228"/>
      <c r="ROZ4" s="228"/>
      <c r="RPA4" s="228"/>
      <c r="RPB4" s="228"/>
      <c r="RPC4" s="228"/>
      <c r="RPD4" s="228"/>
      <c r="RPE4" s="228"/>
      <c r="RPF4" s="228"/>
      <c r="RPG4" s="228"/>
      <c r="RPH4" s="228"/>
      <c r="RPI4" s="228"/>
      <c r="RPJ4" s="228"/>
      <c r="RPK4" s="228"/>
      <c r="RPL4" s="228"/>
      <c r="RPM4" s="228"/>
      <c r="RPN4" s="228"/>
      <c r="RPO4" s="228"/>
      <c r="RPP4" s="228"/>
      <c r="RPQ4" s="228"/>
      <c r="RPR4" s="228"/>
      <c r="RPS4" s="228"/>
      <c r="RPT4" s="228"/>
      <c r="RPU4" s="228"/>
      <c r="RPV4" s="228"/>
      <c r="RPW4" s="228"/>
      <c r="RPX4" s="228"/>
      <c r="RPY4" s="228"/>
      <c r="RPZ4" s="228"/>
      <c r="RQA4" s="228"/>
      <c r="RQB4" s="228"/>
      <c r="RQC4" s="228"/>
      <c r="RQD4" s="228"/>
      <c r="RQE4" s="228"/>
      <c r="RQF4" s="228"/>
      <c r="RQG4" s="228"/>
      <c r="RQH4" s="228"/>
      <c r="RQI4" s="228"/>
      <c r="RQJ4" s="228"/>
      <c r="RQK4" s="228"/>
      <c r="RQL4" s="228"/>
      <c r="RQM4" s="228"/>
      <c r="RQN4" s="228"/>
      <c r="RQO4" s="228"/>
      <c r="RQP4" s="228"/>
      <c r="RQQ4" s="228"/>
      <c r="RQR4" s="228"/>
      <c r="RQS4" s="228"/>
      <c r="RQT4" s="228"/>
      <c r="RQU4" s="228"/>
      <c r="RQV4" s="228"/>
      <c r="RQW4" s="228"/>
      <c r="RQX4" s="228"/>
      <c r="RQY4" s="228"/>
      <c r="RQZ4" s="228"/>
      <c r="RRA4" s="228"/>
      <c r="RRB4" s="228"/>
      <c r="RRC4" s="228"/>
      <c r="RRD4" s="228"/>
      <c r="RRE4" s="228"/>
      <c r="RRF4" s="228"/>
      <c r="RRG4" s="228"/>
      <c r="RRH4" s="228"/>
      <c r="RRI4" s="228"/>
      <c r="RRJ4" s="228"/>
      <c r="RRK4" s="228"/>
      <c r="RRL4" s="228"/>
      <c r="RRM4" s="228"/>
      <c r="RRN4" s="228"/>
      <c r="RRO4" s="228"/>
      <c r="RRP4" s="228"/>
      <c r="RRQ4" s="228"/>
      <c r="RRR4" s="228"/>
      <c r="RRS4" s="228"/>
      <c r="RRT4" s="228"/>
      <c r="RRU4" s="228"/>
      <c r="RRV4" s="228"/>
      <c r="RRW4" s="228"/>
      <c r="RRX4" s="228"/>
      <c r="RRY4" s="228"/>
      <c r="RRZ4" s="228"/>
      <c r="RSA4" s="228"/>
      <c r="RSB4" s="228"/>
      <c r="RSC4" s="228"/>
      <c r="RSD4" s="228"/>
      <c r="RSE4" s="228"/>
      <c r="RSF4" s="228"/>
      <c r="RSG4" s="228"/>
      <c r="RSH4" s="228"/>
      <c r="RSI4" s="228"/>
      <c r="RSJ4" s="228"/>
      <c r="RSK4" s="228"/>
      <c r="RSL4" s="228"/>
      <c r="RSM4" s="228"/>
      <c r="RSN4" s="228"/>
      <c r="RSO4" s="228"/>
      <c r="RSP4" s="228"/>
      <c r="RSQ4" s="228"/>
      <c r="RSR4" s="228"/>
      <c r="RSS4" s="228"/>
      <c r="RST4" s="228"/>
      <c r="RSU4" s="228"/>
      <c r="RSV4" s="228"/>
      <c r="RSW4" s="228"/>
      <c r="RSX4" s="228"/>
      <c r="RSY4" s="228"/>
      <c r="RSZ4" s="228"/>
      <c r="RTA4" s="228"/>
      <c r="RTB4" s="228"/>
      <c r="RTC4" s="228"/>
      <c r="RTD4" s="228"/>
      <c r="RTE4" s="228"/>
      <c r="RTF4" s="228"/>
      <c r="RTG4" s="228"/>
      <c r="RTH4" s="228"/>
      <c r="RTI4" s="228"/>
      <c r="RTJ4" s="228"/>
      <c r="RTK4" s="228"/>
      <c r="RTL4" s="228"/>
      <c r="RTM4" s="228"/>
      <c r="RTN4" s="228"/>
      <c r="RTO4" s="228"/>
      <c r="RTP4" s="228"/>
      <c r="RTQ4" s="228"/>
      <c r="RTR4" s="228"/>
      <c r="RTS4" s="228"/>
      <c r="RTT4" s="228"/>
      <c r="RTU4" s="228"/>
      <c r="RTV4" s="228"/>
      <c r="RTW4" s="228"/>
      <c r="RTX4" s="228"/>
      <c r="RTY4" s="228"/>
      <c r="RTZ4" s="228"/>
      <c r="RUA4" s="228"/>
      <c r="RUB4" s="228"/>
      <c r="RUC4" s="228"/>
      <c r="RUD4" s="228"/>
      <c r="RUE4" s="228"/>
      <c r="RUF4" s="228"/>
      <c r="RUG4" s="228"/>
      <c r="RUH4" s="228"/>
      <c r="RUI4" s="228"/>
      <c r="RUJ4" s="228"/>
      <c r="RUK4" s="228"/>
      <c r="RUL4" s="228"/>
      <c r="RUM4" s="228"/>
      <c r="RUN4" s="228"/>
      <c r="RUO4" s="228"/>
      <c r="RUP4" s="228"/>
      <c r="RUQ4" s="228"/>
      <c r="RUR4" s="228"/>
      <c r="RUS4" s="228"/>
      <c r="RUT4" s="228"/>
      <c r="RUU4" s="228"/>
      <c r="RUV4" s="228"/>
      <c r="RUW4" s="228"/>
      <c r="RUX4" s="228"/>
      <c r="RUY4" s="228"/>
      <c r="RUZ4" s="228"/>
      <c r="RVA4" s="228"/>
      <c r="RVB4" s="228"/>
      <c r="RVC4" s="228"/>
      <c r="RVD4" s="228"/>
      <c r="RVE4" s="228"/>
      <c r="RVF4" s="228"/>
      <c r="RVG4" s="228"/>
      <c r="RVH4" s="228"/>
      <c r="RVI4" s="228"/>
      <c r="RVJ4" s="228"/>
      <c r="RVK4" s="228"/>
      <c r="RVL4" s="228"/>
      <c r="RVM4" s="228"/>
      <c r="RVN4" s="228"/>
      <c r="RVO4" s="228"/>
      <c r="RVP4" s="228"/>
      <c r="RVQ4" s="228"/>
      <c r="RVR4" s="228"/>
      <c r="RVS4" s="228"/>
      <c r="RVT4" s="228"/>
      <c r="RVU4" s="228"/>
      <c r="RVV4" s="228"/>
      <c r="RVW4" s="228"/>
      <c r="RVX4" s="228"/>
      <c r="RVY4" s="228"/>
      <c r="RVZ4" s="228"/>
      <c r="RWA4" s="228"/>
      <c r="RWB4" s="228"/>
      <c r="RWC4" s="228"/>
      <c r="RWD4" s="228"/>
      <c r="RWE4" s="228"/>
      <c r="RWF4" s="228"/>
      <c r="RWG4" s="228"/>
      <c r="RWH4" s="228"/>
      <c r="RWI4" s="228"/>
      <c r="RWJ4" s="228"/>
      <c r="RWK4" s="228"/>
      <c r="RWL4" s="228"/>
      <c r="RWM4" s="228"/>
      <c r="RWN4" s="228"/>
      <c r="RWO4" s="228"/>
      <c r="RWP4" s="228"/>
      <c r="RWQ4" s="228"/>
      <c r="RWR4" s="228"/>
      <c r="RWS4" s="228"/>
      <c r="RWT4" s="228"/>
      <c r="RWU4" s="228"/>
      <c r="RWV4" s="228"/>
      <c r="RWW4" s="228"/>
      <c r="RWX4" s="228"/>
      <c r="RWY4" s="228"/>
      <c r="RWZ4" s="228"/>
      <c r="RXA4" s="228"/>
      <c r="RXB4" s="228"/>
      <c r="RXC4" s="228"/>
      <c r="RXD4" s="228"/>
      <c r="RXE4" s="228"/>
      <c r="RXF4" s="228"/>
      <c r="RXG4" s="228"/>
      <c r="RXH4" s="228"/>
      <c r="RXI4" s="228"/>
      <c r="RXJ4" s="228"/>
      <c r="RXK4" s="228"/>
      <c r="RXL4" s="228"/>
      <c r="RXM4" s="228"/>
      <c r="RXN4" s="228"/>
      <c r="RXO4" s="228"/>
      <c r="RXP4" s="228"/>
      <c r="RXQ4" s="228"/>
      <c r="RXR4" s="228"/>
      <c r="RXS4" s="228"/>
      <c r="RXT4" s="228"/>
      <c r="RXU4" s="228"/>
      <c r="RXV4" s="228"/>
      <c r="RXW4" s="228"/>
      <c r="RXX4" s="228"/>
      <c r="RXY4" s="228"/>
      <c r="RXZ4" s="228"/>
      <c r="RYA4" s="228"/>
      <c r="RYB4" s="228"/>
      <c r="RYC4" s="228"/>
      <c r="RYD4" s="228"/>
      <c r="RYE4" s="228"/>
      <c r="RYF4" s="228"/>
      <c r="RYG4" s="228"/>
      <c r="RYH4" s="228"/>
      <c r="RYI4" s="228"/>
      <c r="RYJ4" s="228"/>
      <c r="RYK4" s="228"/>
      <c r="RYL4" s="228"/>
      <c r="RYM4" s="228"/>
      <c r="RYN4" s="228"/>
      <c r="RYO4" s="228"/>
      <c r="RYP4" s="228"/>
      <c r="RYQ4" s="228"/>
      <c r="RYR4" s="228"/>
      <c r="RYS4" s="228"/>
      <c r="RYT4" s="228"/>
      <c r="RYU4" s="228"/>
      <c r="RYV4" s="228"/>
      <c r="RYW4" s="228"/>
      <c r="RYX4" s="228"/>
      <c r="RYY4" s="228"/>
      <c r="RYZ4" s="228"/>
      <c r="RZA4" s="228"/>
      <c r="RZB4" s="228"/>
      <c r="RZC4" s="228"/>
      <c r="RZD4" s="228"/>
      <c r="RZE4" s="228"/>
      <c r="RZF4" s="228"/>
      <c r="RZG4" s="228"/>
      <c r="RZH4" s="228"/>
      <c r="RZI4" s="228"/>
      <c r="RZJ4" s="228"/>
      <c r="RZK4" s="228"/>
      <c r="RZL4" s="228"/>
      <c r="RZM4" s="228"/>
      <c r="RZN4" s="228"/>
      <c r="RZO4" s="228"/>
      <c r="RZP4" s="228"/>
      <c r="RZQ4" s="228"/>
      <c r="RZR4" s="228"/>
      <c r="RZS4" s="228"/>
      <c r="RZT4" s="228"/>
      <c r="RZU4" s="228"/>
      <c r="RZV4" s="228"/>
      <c r="RZW4" s="228"/>
      <c r="RZX4" s="228"/>
      <c r="RZY4" s="228"/>
      <c r="RZZ4" s="228"/>
      <c r="SAA4" s="228"/>
      <c r="SAB4" s="228"/>
      <c r="SAC4" s="228"/>
      <c r="SAD4" s="228"/>
      <c r="SAE4" s="228"/>
      <c r="SAF4" s="228"/>
      <c r="SAG4" s="228"/>
      <c r="SAH4" s="228"/>
      <c r="SAI4" s="228"/>
      <c r="SAJ4" s="228"/>
      <c r="SAK4" s="228"/>
      <c r="SAL4" s="228"/>
      <c r="SAM4" s="228"/>
      <c r="SAN4" s="228"/>
      <c r="SAO4" s="228"/>
      <c r="SAP4" s="228"/>
      <c r="SAQ4" s="228"/>
      <c r="SAR4" s="228"/>
      <c r="SAS4" s="228"/>
      <c r="SAT4" s="228"/>
      <c r="SAU4" s="228"/>
      <c r="SAV4" s="228"/>
      <c r="SAW4" s="228"/>
      <c r="SAX4" s="228"/>
      <c r="SAY4" s="228"/>
      <c r="SAZ4" s="228"/>
      <c r="SBA4" s="228"/>
      <c r="SBB4" s="228"/>
      <c r="SBC4" s="228"/>
      <c r="SBD4" s="228"/>
      <c r="SBE4" s="228"/>
      <c r="SBF4" s="228"/>
      <c r="SBG4" s="228"/>
      <c r="SBH4" s="228"/>
      <c r="SBI4" s="228"/>
      <c r="SBJ4" s="228"/>
      <c r="SBK4" s="228"/>
      <c r="SBL4" s="228"/>
      <c r="SBM4" s="228"/>
      <c r="SBN4" s="228"/>
      <c r="SBO4" s="228"/>
      <c r="SBP4" s="228"/>
      <c r="SBQ4" s="228"/>
      <c r="SBR4" s="228"/>
      <c r="SBS4" s="228"/>
      <c r="SBT4" s="228"/>
      <c r="SBU4" s="228"/>
      <c r="SBV4" s="228"/>
      <c r="SBW4" s="228"/>
      <c r="SBX4" s="228"/>
      <c r="SBY4" s="228"/>
      <c r="SBZ4" s="228"/>
      <c r="SCA4" s="228"/>
      <c r="SCB4" s="228"/>
      <c r="SCC4" s="228"/>
      <c r="SCD4" s="228"/>
      <c r="SCE4" s="228"/>
      <c r="SCF4" s="228"/>
      <c r="SCG4" s="228"/>
      <c r="SCH4" s="228"/>
      <c r="SCI4" s="228"/>
      <c r="SCJ4" s="228"/>
      <c r="SCK4" s="228"/>
      <c r="SCL4" s="228"/>
      <c r="SCM4" s="228"/>
      <c r="SCN4" s="228"/>
      <c r="SCO4" s="228"/>
      <c r="SCP4" s="228"/>
      <c r="SCQ4" s="228"/>
      <c r="SCR4" s="228"/>
      <c r="SCS4" s="228"/>
      <c r="SCT4" s="228"/>
      <c r="SCU4" s="228"/>
      <c r="SCV4" s="228"/>
      <c r="SCW4" s="228"/>
      <c r="SCX4" s="228"/>
      <c r="SCY4" s="228"/>
      <c r="SCZ4" s="228"/>
      <c r="SDA4" s="228"/>
      <c r="SDB4" s="228"/>
      <c r="SDC4" s="228"/>
      <c r="SDD4" s="228"/>
      <c r="SDE4" s="228"/>
      <c r="SDF4" s="228"/>
      <c r="SDG4" s="228"/>
      <c r="SDH4" s="228"/>
      <c r="SDI4" s="228"/>
      <c r="SDJ4" s="228"/>
      <c r="SDK4" s="228"/>
      <c r="SDL4" s="228"/>
      <c r="SDM4" s="228"/>
      <c r="SDN4" s="228"/>
      <c r="SDO4" s="228"/>
      <c r="SDP4" s="228"/>
      <c r="SDQ4" s="228"/>
      <c r="SDR4" s="228"/>
      <c r="SDS4" s="228"/>
      <c r="SDT4" s="228"/>
      <c r="SDU4" s="228"/>
      <c r="SDV4" s="228"/>
      <c r="SDW4" s="228"/>
      <c r="SDX4" s="228"/>
      <c r="SDY4" s="228"/>
      <c r="SDZ4" s="228"/>
      <c r="SEA4" s="228"/>
      <c r="SEB4" s="228"/>
      <c r="SEC4" s="228"/>
      <c r="SED4" s="228"/>
      <c r="SEE4" s="228"/>
      <c r="SEF4" s="228"/>
      <c r="SEG4" s="228"/>
      <c r="SEH4" s="228"/>
      <c r="SEI4" s="228"/>
      <c r="SEJ4" s="228"/>
      <c r="SEK4" s="228"/>
      <c r="SEL4" s="228"/>
      <c r="SEM4" s="228"/>
      <c r="SEN4" s="228"/>
      <c r="SEO4" s="228"/>
      <c r="SEP4" s="228"/>
      <c r="SEQ4" s="228"/>
      <c r="SER4" s="228"/>
      <c r="SES4" s="228"/>
      <c r="SET4" s="228"/>
      <c r="SEU4" s="228"/>
      <c r="SEV4" s="228"/>
      <c r="SEW4" s="228"/>
      <c r="SEX4" s="228"/>
      <c r="SEY4" s="228"/>
      <c r="SEZ4" s="228"/>
      <c r="SFA4" s="228"/>
      <c r="SFB4" s="228"/>
      <c r="SFC4" s="228"/>
      <c r="SFD4" s="228"/>
      <c r="SFE4" s="228"/>
      <c r="SFF4" s="228"/>
      <c r="SFG4" s="228"/>
      <c r="SFH4" s="228"/>
      <c r="SFI4" s="228"/>
      <c r="SFJ4" s="228"/>
      <c r="SFK4" s="228"/>
      <c r="SFL4" s="228"/>
      <c r="SFM4" s="228"/>
      <c r="SFN4" s="228"/>
      <c r="SFO4" s="228"/>
      <c r="SFP4" s="228"/>
      <c r="SFQ4" s="228"/>
      <c r="SFR4" s="228"/>
      <c r="SFS4" s="228"/>
      <c r="SFT4" s="228"/>
      <c r="SFU4" s="228"/>
      <c r="SFV4" s="228"/>
      <c r="SFW4" s="228"/>
      <c r="SFX4" s="228"/>
      <c r="SFY4" s="228"/>
      <c r="SFZ4" s="228"/>
      <c r="SGA4" s="228"/>
      <c r="SGB4" s="228"/>
      <c r="SGC4" s="228"/>
      <c r="SGD4" s="228"/>
      <c r="SGE4" s="228"/>
      <c r="SGF4" s="228"/>
      <c r="SGG4" s="228"/>
      <c r="SGH4" s="228"/>
      <c r="SGI4" s="228"/>
      <c r="SGJ4" s="228"/>
      <c r="SGK4" s="228"/>
      <c r="SGL4" s="228"/>
      <c r="SGM4" s="228"/>
      <c r="SGN4" s="228"/>
      <c r="SGO4" s="228"/>
      <c r="SGP4" s="228"/>
      <c r="SGQ4" s="228"/>
      <c r="SGR4" s="228"/>
      <c r="SGS4" s="228"/>
      <c r="SGT4" s="228"/>
      <c r="SGU4" s="228"/>
      <c r="SGV4" s="228"/>
      <c r="SGW4" s="228"/>
      <c r="SGX4" s="228"/>
      <c r="SGY4" s="228"/>
      <c r="SGZ4" s="228"/>
      <c r="SHA4" s="228"/>
      <c r="SHB4" s="228"/>
      <c r="SHC4" s="228"/>
      <c r="SHD4" s="228"/>
      <c r="SHE4" s="228"/>
      <c r="SHF4" s="228"/>
      <c r="SHG4" s="228"/>
      <c r="SHH4" s="228"/>
      <c r="SHI4" s="228"/>
      <c r="SHJ4" s="228"/>
      <c r="SHK4" s="228"/>
      <c r="SHL4" s="228"/>
      <c r="SHM4" s="228"/>
      <c r="SHN4" s="228"/>
      <c r="SHO4" s="228"/>
      <c r="SHP4" s="228"/>
      <c r="SHQ4" s="228"/>
      <c r="SHR4" s="228"/>
      <c r="SHS4" s="228"/>
      <c r="SHT4" s="228"/>
      <c r="SHU4" s="228"/>
      <c r="SHV4" s="228"/>
      <c r="SHW4" s="228"/>
      <c r="SHX4" s="228"/>
      <c r="SHY4" s="228"/>
      <c r="SHZ4" s="228"/>
      <c r="SIA4" s="228"/>
      <c r="SIB4" s="228"/>
      <c r="SIC4" s="228"/>
      <c r="SID4" s="228"/>
      <c r="SIE4" s="228"/>
      <c r="SIF4" s="228"/>
      <c r="SIG4" s="228"/>
      <c r="SIH4" s="228"/>
      <c r="SII4" s="228"/>
      <c r="SIJ4" s="228"/>
      <c r="SIK4" s="228"/>
      <c r="SIL4" s="228"/>
      <c r="SIM4" s="228"/>
      <c r="SIN4" s="228"/>
      <c r="SIO4" s="228"/>
      <c r="SIP4" s="228"/>
      <c r="SIQ4" s="228"/>
      <c r="SIR4" s="228"/>
      <c r="SIS4" s="228"/>
      <c r="SIT4" s="228"/>
      <c r="SIU4" s="228"/>
      <c r="SIV4" s="228"/>
      <c r="SIW4" s="228"/>
      <c r="SIX4" s="228"/>
      <c r="SIY4" s="228"/>
      <c r="SIZ4" s="228"/>
      <c r="SJA4" s="228"/>
      <c r="SJB4" s="228"/>
      <c r="SJC4" s="228"/>
      <c r="SJD4" s="228"/>
      <c r="SJE4" s="228"/>
      <c r="SJF4" s="228"/>
      <c r="SJG4" s="228"/>
      <c r="SJH4" s="228"/>
      <c r="SJI4" s="228"/>
      <c r="SJJ4" s="228"/>
      <c r="SJK4" s="228"/>
      <c r="SJL4" s="228"/>
      <c r="SJM4" s="228"/>
      <c r="SJN4" s="228"/>
      <c r="SJO4" s="228"/>
      <c r="SJP4" s="228"/>
      <c r="SJQ4" s="228"/>
      <c r="SJR4" s="228"/>
      <c r="SJS4" s="228"/>
      <c r="SJT4" s="228"/>
      <c r="SJU4" s="228"/>
      <c r="SJV4" s="228"/>
      <c r="SJW4" s="228"/>
      <c r="SJX4" s="228"/>
      <c r="SJY4" s="228"/>
      <c r="SJZ4" s="228"/>
      <c r="SKA4" s="228"/>
      <c r="SKB4" s="228"/>
      <c r="SKC4" s="228"/>
      <c r="SKD4" s="228"/>
      <c r="SKE4" s="228"/>
      <c r="SKF4" s="228"/>
      <c r="SKG4" s="228"/>
      <c r="SKH4" s="228"/>
      <c r="SKI4" s="228"/>
      <c r="SKJ4" s="228"/>
      <c r="SKK4" s="228"/>
      <c r="SKL4" s="228"/>
      <c r="SKM4" s="228"/>
      <c r="SKN4" s="228"/>
      <c r="SKO4" s="228"/>
      <c r="SKP4" s="228"/>
      <c r="SKQ4" s="228"/>
      <c r="SKR4" s="228"/>
      <c r="SKS4" s="228"/>
      <c r="SKT4" s="228"/>
      <c r="SKU4" s="228"/>
      <c r="SKV4" s="228"/>
      <c r="SKW4" s="228"/>
      <c r="SKX4" s="228"/>
      <c r="SKY4" s="228"/>
      <c r="SKZ4" s="228"/>
      <c r="SLA4" s="228"/>
      <c r="SLB4" s="228"/>
      <c r="SLC4" s="228"/>
      <c r="SLD4" s="228"/>
      <c r="SLE4" s="228"/>
      <c r="SLF4" s="228"/>
      <c r="SLG4" s="228"/>
      <c r="SLH4" s="228"/>
      <c r="SLI4" s="228"/>
      <c r="SLJ4" s="228"/>
      <c r="SLK4" s="228"/>
      <c r="SLL4" s="228"/>
      <c r="SLM4" s="228"/>
      <c r="SLN4" s="228"/>
      <c r="SLO4" s="228"/>
      <c r="SLP4" s="228"/>
      <c r="SLQ4" s="228"/>
      <c r="SLR4" s="228"/>
      <c r="SLS4" s="228"/>
      <c r="SLT4" s="228"/>
      <c r="SLU4" s="228"/>
      <c r="SLV4" s="228"/>
      <c r="SLW4" s="228"/>
      <c r="SLX4" s="228"/>
      <c r="SLY4" s="228"/>
      <c r="SLZ4" s="228"/>
      <c r="SMA4" s="228"/>
      <c r="SMB4" s="228"/>
      <c r="SMC4" s="228"/>
      <c r="SMD4" s="228"/>
      <c r="SME4" s="228"/>
      <c r="SMF4" s="228"/>
      <c r="SMG4" s="228"/>
      <c r="SMH4" s="228"/>
      <c r="SMI4" s="228"/>
      <c r="SMJ4" s="228"/>
      <c r="SMK4" s="228"/>
      <c r="SML4" s="228"/>
      <c r="SMM4" s="228"/>
      <c r="SMN4" s="228"/>
      <c r="SMO4" s="228"/>
      <c r="SMP4" s="228"/>
      <c r="SMQ4" s="228"/>
      <c r="SMR4" s="228"/>
      <c r="SMS4" s="228"/>
      <c r="SMT4" s="228"/>
      <c r="SMU4" s="228"/>
      <c r="SMV4" s="228"/>
      <c r="SMW4" s="228"/>
      <c r="SMX4" s="228"/>
      <c r="SMY4" s="228"/>
      <c r="SMZ4" s="228"/>
      <c r="SNA4" s="228"/>
      <c r="SNB4" s="228"/>
      <c r="SNC4" s="228"/>
      <c r="SND4" s="228"/>
      <c r="SNE4" s="228"/>
      <c r="SNF4" s="228"/>
      <c r="SNG4" s="228"/>
      <c r="SNH4" s="228"/>
      <c r="SNI4" s="228"/>
      <c r="SNJ4" s="228"/>
      <c r="SNK4" s="228"/>
      <c r="SNL4" s="228"/>
      <c r="SNM4" s="228"/>
      <c r="SNN4" s="228"/>
      <c r="SNO4" s="228"/>
      <c r="SNP4" s="228"/>
      <c r="SNQ4" s="228"/>
      <c r="SNR4" s="228"/>
      <c r="SNS4" s="228"/>
      <c r="SNT4" s="228"/>
      <c r="SNU4" s="228"/>
      <c r="SNV4" s="228"/>
      <c r="SNW4" s="228"/>
      <c r="SNX4" s="228"/>
      <c r="SNY4" s="228"/>
      <c r="SNZ4" s="228"/>
      <c r="SOA4" s="228"/>
      <c r="SOB4" s="228"/>
      <c r="SOC4" s="228"/>
      <c r="SOD4" s="228"/>
      <c r="SOE4" s="228"/>
      <c r="SOF4" s="228"/>
      <c r="SOG4" s="228"/>
      <c r="SOH4" s="228"/>
      <c r="SOI4" s="228"/>
      <c r="SOJ4" s="228"/>
      <c r="SOK4" s="228"/>
      <c r="SOL4" s="228"/>
      <c r="SOM4" s="228"/>
      <c r="SON4" s="228"/>
      <c r="SOO4" s="228"/>
      <c r="SOP4" s="228"/>
      <c r="SOQ4" s="228"/>
      <c r="SOR4" s="228"/>
      <c r="SOS4" s="228"/>
      <c r="SOT4" s="228"/>
      <c r="SOU4" s="228"/>
      <c r="SOV4" s="228"/>
      <c r="SOW4" s="228"/>
      <c r="SOX4" s="228"/>
      <c r="SOY4" s="228"/>
      <c r="SOZ4" s="228"/>
      <c r="SPA4" s="228"/>
      <c r="SPB4" s="228"/>
      <c r="SPC4" s="228"/>
      <c r="SPD4" s="228"/>
      <c r="SPE4" s="228"/>
      <c r="SPF4" s="228"/>
      <c r="SPG4" s="228"/>
      <c r="SPH4" s="228"/>
      <c r="SPI4" s="228"/>
      <c r="SPJ4" s="228"/>
      <c r="SPK4" s="228"/>
      <c r="SPL4" s="228"/>
      <c r="SPM4" s="228"/>
      <c r="SPN4" s="228"/>
      <c r="SPO4" s="228"/>
      <c r="SPP4" s="228"/>
      <c r="SPQ4" s="228"/>
      <c r="SPR4" s="228"/>
      <c r="SPS4" s="228"/>
      <c r="SPT4" s="228"/>
      <c r="SPU4" s="228"/>
      <c r="SPV4" s="228"/>
      <c r="SPW4" s="228"/>
      <c r="SPX4" s="228"/>
      <c r="SPY4" s="228"/>
      <c r="SPZ4" s="228"/>
      <c r="SQA4" s="228"/>
      <c r="SQB4" s="228"/>
      <c r="SQC4" s="228"/>
      <c r="SQD4" s="228"/>
      <c r="SQE4" s="228"/>
      <c r="SQF4" s="228"/>
      <c r="SQG4" s="228"/>
      <c r="SQH4" s="228"/>
      <c r="SQI4" s="228"/>
      <c r="SQJ4" s="228"/>
      <c r="SQK4" s="228"/>
      <c r="SQL4" s="228"/>
      <c r="SQM4" s="228"/>
      <c r="SQN4" s="228"/>
      <c r="SQO4" s="228"/>
      <c r="SQP4" s="228"/>
      <c r="SQQ4" s="228"/>
      <c r="SQR4" s="228"/>
      <c r="SQS4" s="228"/>
      <c r="SQT4" s="228"/>
      <c r="SQU4" s="228"/>
      <c r="SQV4" s="228"/>
      <c r="SQW4" s="228"/>
      <c r="SQX4" s="228"/>
      <c r="SQY4" s="228"/>
      <c r="SQZ4" s="228"/>
      <c r="SRA4" s="228"/>
      <c r="SRB4" s="228"/>
      <c r="SRC4" s="228"/>
      <c r="SRD4" s="228"/>
      <c r="SRE4" s="228"/>
      <c r="SRF4" s="228"/>
      <c r="SRG4" s="228"/>
      <c r="SRH4" s="228"/>
      <c r="SRI4" s="228"/>
      <c r="SRJ4" s="228"/>
      <c r="SRK4" s="228"/>
      <c r="SRL4" s="228"/>
      <c r="SRM4" s="228"/>
      <c r="SRN4" s="228"/>
      <c r="SRO4" s="228"/>
      <c r="SRP4" s="228"/>
      <c r="SRQ4" s="228"/>
      <c r="SRR4" s="228"/>
      <c r="SRS4" s="228"/>
      <c r="SRT4" s="228"/>
      <c r="SRU4" s="228"/>
      <c r="SRV4" s="228"/>
      <c r="SRW4" s="228"/>
      <c r="SRX4" s="228"/>
      <c r="SRY4" s="228"/>
      <c r="SRZ4" s="228"/>
      <c r="SSA4" s="228"/>
      <c r="SSB4" s="228"/>
      <c r="SSC4" s="228"/>
      <c r="SSD4" s="228"/>
      <c r="SSE4" s="228"/>
      <c r="SSF4" s="228"/>
      <c r="SSG4" s="228"/>
      <c r="SSH4" s="228"/>
      <c r="SSI4" s="228"/>
      <c r="SSJ4" s="228"/>
      <c r="SSK4" s="228"/>
      <c r="SSL4" s="228"/>
      <c r="SSM4" s="228"/>
      <c r="SSN4" s="228"/>
      <c r="SSO4" s="228"/>
      <c r="SSP4" s="228"/>
      <c r="SSQ4" s="228"/>
      <c r="SSR4" s="228"/>
      <c r="SSS4" s="228"/>
      <c r="SST4" s="228"/>
      <c r="SSU4" s="228"/>
      <c r="SSV4" s="228"/>
      <c r="SSW4" s="228"/>
      <c r="SSX4" s="228"/>
      <c r="SSY4" s="228"/>
      <c r="SSZ4" s="228"/>
      <c r="STA4" s="228"/>
      <c r="STB4" s="228"/>
      <c r="STC4" s="228"/>
      <c r="STD4" s="228"/>
      <c r="STE4" s="228"/>
      <c r="STF4" s="228"/>
      <c r="STG4" s="228"/>
      <c r="STH4" s="228"/>
      <c r="STI4" s="228"/>
      <c r="STJ4" s="228"/>
      <c r="STK4" s="228"/>
      <c r="STL4" s="228"/>
      <c r="STM4" s="228"/>
      <c r="STN4" s="228"/>
      <c r="STO4" s="228"/>
      <c r="STP4" s="228"/>
      <c r="STQ4" s="228"/>
      <c r="STR4" s="228"/>
      <c r="STS4" s="228"/>
      <c r="STT4" s="228"/>
      <c r="STU4" s="228"/>
      <c r="STV4" s="228"/>
      <c r="STW4" s="228"/>
      <c r="STX4" s="228"/>
      <c r="STY4" s="228"/>
      <c r="STZ4" s="228"/>
      <c r="SUA4" s="228"/>
      <c r="SUB4" s="228"/>
      <c r="SUC4" s="228"/>
      <c r="SUD4" s="228"/>
      <c r="SUE4" s="228"/>
      <c r="SUF4" s="228"/>
      <c r="SUG4" s="228"/>
      <c r="SUH4" s="228"/>
      <c r="SUI4" s="228"/>
      <c r="SUJ4" s="228"/>
      <c r="SUK4" s="228"/>
      <c r="SUL4" s="228"/>
      <c r="SUM4" s="228"/>
      <c r="SUN4" s="228"/>
      <c r="SUO4" s="228"/>
      <c r="SUP4" s="228"/>
      <c r="SUQ4" s="228"/>
      <c r="SUR4" s="228"/>
      <c r="SUS4" s="228"/>
      <c r="SUT4" s="228"/>
      <c r="SUU4" s="228"/>
      <c r="SUV4" s="228"/>
      <c r="SUW4" s="228"/>
      <c r="SUX4" s="228"/>
      <c r="SUY4" s="228"/>
      <c r="SUZ4" s="228"/>
      <c r="SVA4" s="228"/>
      <c r="SVB4" s="228"/>
      <c r="SVC4" s="228"/>
      <c r="SVD4" s="228"/>
      <c r="SVE4" s="228"/>
      <c r="SVF4" s="228"/>
      <c r="SVG4" s="228"/>
      <c r="SVH4" s="228"/>
      <c r="SVI4" s="228"/>
      <c r="SVJ4" s="228"/>
      <c r="SVK4" s="228"/>
      <c r="SVL4" s="228"/>
      <c r="SVM4" s="228"/>
      <c r="SVN4" s="228"/>
      <c r="SVO4" s="228"/>
      <c r="SVP4" s="228"/>
      <c r="SVQ4" s="228"/>
      <c r="SVR4" s="228"/>
      <c r="SVS4" s="228"/>
      <c r="SVT4" s="228"/>
      <c r="SVU4" s="228"/>
      <c r="SVV4" s="228"/>
      <c r="SVW4" s="228"/>
      <c r="SVX4" s="228"/>
      <c r="SVY4" s="228"/>
      <c r="SVZ4" s="228"/>
      <c r="SWA4" s="228"/>
      <c r="SWB4" s="228"/>
      <c r="SWC4" s="228"/>
      <c r="SWD4" s="228"/>
      <c r="SWE4" s="228"/>
      <c r="SWF4" s="228"/>
      <c r="SWG4" s="228"/>
      <c r="SWH4" s="228"/>
      <c r="SWI4" s="228"/>
      <c r="SWJ4" s="228"/>
      <c r="SWK4" s="228"/>
      <c r="SWL4" s="228"/>
      <c r="SWM4" s="228"/>
      <c r="SWN4" s="228"/>
      <c r="SWO4" s="228"/>
      <c r="SWP4" s="228"/>
      <c r="SWQ4" s="228"/>
      <c r="SWR4" s="228"/>
      <c r="SWS4" s="228"/>
      <c r="SWT4" s="228"/>
      <c r="SWU4" s="228"/>
      <c r="SWV4" s="228"/>
      <c r="SWW4" s="228"/>
      <c r="SWX4" s="228"/>
      <c r="SWY4" s="228"/>
      <c r="SWZ4" s="228"/>
      <c r="SXA4" s="228"/>
      <c r="SXB4" s="228"/>
      <c r="SXC4" s="228"/>
      <c r="SXD4" s="228"/>
      <c r="SXE4" s="228"/>
      <c r="SXF4" s="228"/>
      <c r="SXG4" s="228"/>
      <c r="SXH4" s="228"/>
      <c r="SXI4" s="228"/>
      <c r="SXJ4" s="228"/>
      <c r="SXK4" s="228"/>
      <c r="SXL4" s="228"/>
      <c r="SXM4" s="228"/>
      <c r="SXN4" s="228"/>
      <c r="SXO4" s="228"/>
      <c r="SXP4" s="228"/>
      <c r="SXQ4" s="228"/>
      <c r="SXR4" s="228"/>
      <c r="SXS4" s="228"/>
      <c r="SXT4" s="228"/>
      <c r="SXU4" s="228"/>
      <c r="SXV4" s="228"/>
      <c r="SXW4" s="228"/>
      <c r="SXX4" s="228"/>
      <c r="SXY4" s="228"/>
      <c r="SXZ4" s="228"/>
      <c r="SYA4" s="228"/>
      <c r="SYB4" s="228"/>
      <c r="SYC4" s="228"/>
      <c r="SYD4" s="228"/>
      <c r="SYE4" s="228"/>
      <c r="SYF4" s="228"/>
      <c r="SYG4" s="228"/>
      <c r="SYH4" s="228"/>
      <c r="SYI4" s="228"/>
      <c r="SYJ4" s="228"/>
      <c r="SYK4" s="228"/>
      <c r="SYL4" s="228"/>
      <c r="SYM4" s="228"/>
      <c r="SYN4" s="228"/>
      <c r="SYO4" s="228"/>
      <c r="SYP4" s="228"/>
      <c r="SYQ4" s="228"/>
      <c r="SYR4" s="228"/>
      <c r="SYS4" s="228"/>
      <c r="SYT4" s="228"/>
      <c r="SYU4" s="228"/>
      <c r="SYV4" s="228"/>
      <c r="SYW4" s="228"/>
      <c r="SYX4" s="228"/>
      <c r="SYY4" s="228"/>
      <c r="SYZ4" s="228"/>
      <c r="SZA4" s="228"/>
      <c r="SZB4" s="228"/>
      <c r="SZC4" s="228"/>
      <c r="SZD4" s="228"/>
      <c r="SZE4" s="228"/>
      <c r="SZF4" s="228"/>
      <c r="SZG4" s="228"/>
      <c r="SZH4" s="228"/>
      <c r="SZI4" s="228"/>
      <c r="SZJ4" s="228"/>
      <c r="SZK4" s="228"/>
      <c r="SZL4" s="228"/>
      <c r="SZM4" s="228"/>
      <c r="SZN4" s="228"/>
      <c r="SZO4" s="228"/>
      <c r="SZP4" s="228"/>
      <c r="SZQ4" s="228"/>
      <c r="SZR4" s="228"/>
      <c r="SZS4" s="228"/>
      <c r="SZT4" s="228"/>
      <c r="SZU4" s="228"/>
      <c r="SZV4" s="228"/>
      <c r="SZW4" s="228"/>
      <c r="SZX4" s="228"/>
      <c r="SZY4" s="228"/>
      <c r="SZZ4" s="228"/>
      <c r="TAA4" s="228"/>
      <c r="TAB4" s="228"/>
      <c r="TAC4" s="228"/>
      <c r="TAD4" s="228"/>
      <c r="TAE4" s="228"/>
      <c r="TAF4" s="228"/>
      <c r="TAG4" s="228"/>
      <c r="TAH4" s="228"/>
      <c r="TAI4" s="228"/>
      <c r="TAJ4" s="228"/>
      <c r="TAK4" s="228"/>
      <c r="TAL4" s="228"/>
      <c r="TAM4" s="228"/>
      <c r="TAN4" s="228"/>
      <c r="TAO4" s="228"/>
      <c r="TAP4" s="228"/>
      <c r="TAQ4" s="228"/>
      <c r="TAR4" s="228"/>
      <c r="TAS4" s="228"/>
      <c r="TAT4" s="228"/>
      <c r="TAU4" s="228"/>
      <c r="TAV4" s="228"/>
      <c r="TAW4" s="228"/>
      <c r="TAX4" s="228"/>
      <c r="TAY4" s="228"/>
      <c r="TAZ4" s="228"/>
      <c r="TBA4" s="228"/>
      <c r="TBB4" s="228"/>
      <c r="TBC4" s="228"/>
      <c r="TBD4" s="228"/>
      <c r="TBE4" s="228"/>
      <c r="TBF4" s="228"/>
      <c r="TBG4" s="228"/>
      <c r="TBH4" s="228"/>
      <c r="TBI4" s="228"/>
      <c r="TBJ4" s="228"/>
      <c r="TBK4" s="228"/>
      <c r="TBL4" s="228"/>
      <c r="TBM4" s="228"/>
      <c r="TBN4" s="228"/>
      <c r="TBO4" s="228"/>
      <c r="TBP4" s="228"/>
      <c r="TBQ4" s="228"/>
      <c r="TBR4" s="228"/>
      <c r="TBS4" s="228"/>
      <c r="TBT4" s="228"/>
      <c r="TBU4" s="228"/>
      <c r="TBV4" s="228"/>
      <c r="TBW4" s="228"/>
      <c r="TBX4" s="228"/>
      <c r="TBY4" s="228"/>
      <c r="TBZ4" s="228"/>
      <c r="TCA4" s="228"/>
      <c r="TCB4" s="228"/>
      <c r="TCC4" s="228"/>
      <c r="TCD4" s="228"/>
      <c r="TCE4" s="228"/>
      <c r="TCF4" s="228"/>
      <c r="TCG4" s="228"/>
      <c r="TCH4" s="228"/>
      <c r="TCI4" s="228"/>
      <c r="TCJ4" s="228"/>
      <c r="TCK4" s="228"/>
      <c r="TCL4" s="228"/>
      <c r="TCM4" s="228"/>
      <c r="TCN4" s="228"/>
      <c r="TCO4" s="228"/>
      <c r="TCP4" s="228"/>
      <c r="TCQ4" s="228"/>
      <c r="TCR4" s="228"/>
      <c r="TCS4" s="228"/>
      <c r="TCT4" s="228"/>
      <c r="TCU4" s="228"/>
      <c r="TCV4" s="228"/>
      <c r="TCW4" s="228"/>
      <c r="TCX4" s="228"/>
      <c r="TCY4" s="228"/>
      <c r="TCZ4" s="228"/>
      <c r="TDA4" s="228"/>
      <c r="TDB4" s="228"/>
      <c r="TDC4" s="228"/>
      <c r="TDD4" s="228"/>
      <c r="TDE4" s="228"/>
      <c r="TDF4" s="228"/>
      <c r="TDG4" s="228"/>
      <c r="TDH4" s="228"/>
      <c r="TDI4" s="228"/>
      <c r="TDJ4" s="228"/>
      <c r="TDK4" s="228"/>
      <c r="TDL4" s="228"/>
      <c r="TDM4" s="228"/>
      <c r="TDN4" s="228"/>
      <c r="TDO4" s="228"/>
      <c r="TDP4" s="228"/>
      <c r="TDQ4" s="228"/>
      <c r="TDR4" s="228"/>
      <c r="TDS4" s="228"/>
      <c r="TDT4" s="228"/>
      <c r="TDU4" s="228"/>
      <c r="TDV4" s="228"/>
      <c r="TDW4" s="228"/>
      <c r="TDX4" s="228"/>
      <c r="TDY4" s="228"/>
      <c r="TDZ4" s="228"/>
      <c r="TEA4" s="228"/>
      <c r="TEB4" s="228"/>
      <c r="TEC4" s="228"/>
      <c r="TED4" s="228"/>
      <c r="TEE4" s="228"/>
      <c r="TEF4" s="228"/>
      <c r="TEG4" s="228"/>
      <c r="TEH4" s="228"/>
      <c r="TEI4" s="228"/>
      <c r="TEJ4" s="228"/>
      <c r="TEK4" s="228"/>
      <c r="TEL4" s="228"/>
      <c r="TEM4" s="228"/>
      <c r="TEN4" s="228"/>
      <c r="TEO4" s="228"/>
      <c r="TEP4" s="228"/>
      <c r="TEQ4" s="228"/>
      <c r="TER4" s="228"/>
      <c r="TES4" s="228"/>
      <c r="TET4" s="228"/>
      <c r="TEU4" s="228"/>
      <c r="TEV4" s="228"/>
      <c r="TEW4" s="228"/>
      <c r="TEX4" s="228"/>
      <c r="TEY4" s="228"/>
      <c r="TEZ4" s="228"/>
      <c r="TFA4" s="228"/>
      <c r="TFB4" s="228"/>
      <c r="TFC4" s="228"/>
      <c r="TFD4" s="228"/>
      <c r="TFE4" s="228"/>
      <c r="TFF4" s="228"/>
      <c r="TFG4" s="228"/>
      <c r="TFH4" s="228"/>
      <c r="TFI4" s="228"/>
      <c r="TFJ4" s="228"/>
      <c r="TFK4" s="228"/>
      <c r="TFL4" s="228"/>
      <c r="TFM4" s="228"/>
      <c r="TFN4" s="228"/>
      <c r="TFO4" s="228"/>
      <c r="TFP4" s="228"/>
      <c r="TFQ4" s="228"/>
      <c r="TFR4" s="228"/>
      <c r="TFS4" s="228"/>
      <c r="TFT4" s="228"/>
      <c r="TFU4" s="228"/>
      <c r="TFV4" s="228"/>
      <c r="TFW4" s="228"/>
      <c r="TFX4" s="228"/>
      <c r="TFY4" s="228"/>
      <c r="TFZ4" s="228"/>
      <c r="TGA4" s="228"/>
      <c r="TGB4" s="228"/>
      <c r="TGC4" s="228"/>
      <c r="TGD4" s="228"/>
      <c r="TGE4" s="228"/>
      <c r="TGF4" s="228"/>
      <c r="TGG4" s="228"/>
      <c r="TGH4" s="228"/>
      <c r="TGI4" s="228"/>
      <c r="TGJ4" s="228"/>
      <c r="TGK4" s="228"/>
      <c r="TGL4" s="228"/>
      <c r="TGM4" s="228"/>
      <c r="TGN4" s="228"/>
      <c r="TGO4" s="228"/>
      <c r="TGP4" s="228"/>
      <c r="TGQ4" s="228"/>
      <c r="TGR4" s="228"/>
      <c r="TGS4" s="228"/>
      <c r="TGT4" s="228"/>
      <c r="TGU4" s="228"/>
      <c r="TGV4" s="228"/>
      <c r="TGW4" s="228"/>
      <c r="TGX4" s="228"/>
      <c r="TGY4" s="228"/>
      <c r="TGZ4" s="228"/>
      <c r="THA4" s="228"/>
      <c r="THB4" s="228"/>
      <c r="THC4" s="228"/>
      <c r="THD4" s="228"/>
      <c r="THE4" s="228"/>
      <c r="THF4" s="228"/>
      <c r="THG4" s="228"/>
      <c r="THH4" s="228"/>
      <c r="THI4" s="228"/>
      <c r="THJ4" s="228"/>
      <c r="THK4" s="228"/>
      <c r="THL4" s="228"/>
      <c r="THM4" s="228"/>
      <c r="THN4" s="228"/>
      <c r="THO4" s="228"/>
      <c r="THP4" s="228"/>
      <c r="THQ4" s="228"/>
      <c r="THR4" s="228"/>
      <c r="THS4" s="228"/>
      <c r="THT4" s="228"/>
      <c r="THU4" s="228"/>
      <c r="THV4" s="228"/>
      <c r="THW4" s="228"/>
      <c r="THX4" s="228"/>
      <c r="THY4" s="228"/>
      <c r="THZ4" s="228"/>
      <c r="TIA4" s="228"/>
      <c r="TIB4" s="228"/>
      <c r="TIC4" s="228"/>
      <c r="TID4" s="228"/>
      <c r="TIE4" s="228"/>
      <c r="TIF4" s="228"/>
      <c r="TIG4" s="228"/>
      <c r="TIH4" s="228"/>
      <c r="TII4" s="228"/>
      <c r="TIJ4" s="228"/>
      <c r="TIK4" s="228"/>
      <c r="TIL4" s="228"/>
      <c r="TIM4" s="228"/>
      <c r="TIN4" s="228"/>
      <c r="TIO4" s="228"/>
      <c r="TIP4" s="228"/>
      <c r="TIQ4" s="228"/>
      <c r="TIR4" s="228"/>
      <c r="TIS4" s="228"/>
      <c r="TIT4" s="228"/>
      <c r="TIU4" s="228"/>
      <c r="TIV4" s="228"/>
      <c r="TIW4" s="228"/>
      <c r="TIX4" s="228"/>
      <c r="TIY4" s="228"/>
      <c r="TIZ4" s="228"/>
      <c r="TJA4" s="228"/>
      <c r="TJB4" s="228"/>
      <c r="TJC4" s="228"/>
      <c r="TJD4" s="228"/>
      <c r="TJE4" s="228"/>
      <c r="TJF4" s="228"/>
      <c r="TJG4" s="228"/>
      <c r="TJH4" s="228"/>
      <c r="TJI4" s="228"/>
      <c r="TJJ4" s="228"/>
      <c r="TJK4" s="228"/>
      <c r="TJL4" s="228"/>
      <c r="TJM4" s="228"/>
      <c r="TJN4" s="228"/>
      <c r="TJO4" s="228"/>
      <c r="TJP4" s="228"/>
      <c r="TJQ4" s="228"/>
      <c r="TJR4" s="228"/>
      <c r="TJS4" s="228"/>
      <c r="TJT4" s="228"/>
      <c r="TJU4" s="228"/>
      <c r="TJV4" s="228"/>
      <c r="TJW4" s="228"/>
      <c r="TJX4" s="228"/>
      <c r="TJY4" s="228"/>
      <c r="TJZ4" s="228"/>
      <c r="TKA4" s="228"/>
      <c r="TKB4" s="228"/>
      <c r="TKC4" s="228"/>
      <c r="TKD4" s="228"/>
      <c r="TKE4" s="228"/>
      <c r="TKF4" s="228"/>
      <c r="TKG4" s="228"/>
      <c r="TKH4" s="228"/>
      <c r="TKI4" s="228"/>
      <c r="TKJ4" s="228"/>
      <c r="TKK4" s="228"/>
      <c r="TKL4" s="228"/>
      <c r="TKM4" s="228"/>
      <c r="TKN4" s="228"/>
      <c r="TKO4" s="228"/>
      <c r="TKP4" s="228"/>
      <c r="TKQ4" s="228"/>
      <c r="TKR4" s="228"/>
      <c r="TKS4" s="228"/>
      <c r="TKT4" s="228"/>
      <c r="TKU4" s="228"/>
      <c r="TKV4" s="228"/>
      <c r="TKW4" s="228"/>
      <c r="TKX4" s="228"/>
      <c r="TKY4" s="228"/>
      <c r="TKZ4" s="228"/>
      <c r="TLA4" s="228"/>
      <c r="TLB4" s="228"/>
      <c r="TLC4" s="228"/>
      <c r="TLD4" s="228"/>
      <c r="TLE4" s="228"/>
      <c r="TLF4" s="228"/>
      <c r="TLG4" s="228"/>
      <c r="TLH4" s="228"/>
      <c r="TLI4" s="228"/>
      <c r="TLJ4" s="228"/>
      <c r="TLK4" s="228"/>
      <c r="TLL4" s="228"/>
      <c r="TLM4" s="228"/>
      <c r="TLN4" s="228"/>
      <c r="TLO4" s="228"/>
      <c r="TLP4" s="228"/>
      <c r="TLQ4" s="228"/>
      <c r="TLR4" s="228"/>
      <c r="TLS4" s="228"/>
      <c r="TLT4" s="228"/>
      <c r="TLU4" s="228"/>
      <c r="TLV4" s="228"/>
      <c r="TLW4" s="228"/>
      <c r="TLX4" s="228"/>
      <c r="TLY4" s="228"/>
      <c r="TLZ4" s="228"/>
      <c r="TMA4" s="228"/>
      <c r="TMB4" s="228"/>
      <c r="TMC4" s="228"/>
      <c r="TMD4" s="228"/>
      <c r="TME4" s="228"/>
      <c r="TMF4" s="228"/>
      <c r="TMG4" s="228"/>
      <c r="TMH4" s="228"/>
      <c r="TMI4" s="228"/>
      <c r="TMJ4" s="228"/>
      <c r="TMK4" s="228"/>
      <c r="TML4" s="228"/>
      <c r="TMM4" s="228"/>
      <c r="TMN4" s="228"/>
      <c r="TMO4" s="228"/>
      <c r="TMP4" s="228"/>
      <c r="TMQ4" s="228"/>
      <c r="TMR4" s="228"/>
      <c r="TMS4" s="228"/>
      <c r="TMT4" s="228"/>
      <c r="TMU4" s="228"/>
      <c r="TMV4" s="228"/>
      <c r="TMW4" s="228"/>
      <c r="TMX4" s="228"/>
      <c r="TMY4" s="228"/>
      <c r="TMZ4" s="228"/>
      <c r="TNA4" s="228"/>
      <c r="TNB4" s="228"/>
      <c r="TNC4" s="228"/>
      <c r="TND4" s="228"/>
      <c r="TNE4" s="228"/>
      <c r="TNF4" s="228"/>
      <c r="TNG4" s="228"/>
      <c r="TNH4" s="228"/>
      <c r="TNI4" s="228"/>
      <c r="TNJ4" s="228"/>
      <c r="TNK4" s="228"/>
      <c r="TNL4" s="228"/>
      <c r="TNM4" s="228"/>
      <c r="TNN4" s="228"/>
      <c r="TNO4" s="228"/>
      <c r="TNP4" s="228"/>
      <c r="TNQ4" s="228"/>
      <c r="TNR4" s="228"/>
      <c r="TNS4" s="228"/>
      <c r="TNT4" s="228"/>
      <c r="TNU4" s="228"/>
      <c r="TNV4" s="228"/>
      <c r="TNW4" s="228"/>
      <c r="TNX4" s="228"/>
      <c r="TNY4" s="228"/>
      <c r="TNZ4" s="228"/>
      <c r="TOA4" s="228"/>
      <c r="TOB4" s="228"/>
      <c r="TOC4" s="228"/>
      <c r="TOD4" s="228"/>
      <c r="TOE4" s="228"/>
      <c r="TOF4" s="228"/>
      <c r="TOG4" s="228"/>
      <c r="TOH4" s="228"/>
      <c r="TOI4" s="228"/>
      <c r="TOJ4" s="228"/>
      <c r="TOK4" s="228"/>
      <c r="TOL4" s="228"/>
      <c r="TOM4" s="228"/>
      <c r="TON4" s="228"/>
      <c r="TOO4" s="228"/>
      <c r="TOP4" s="228"/>
      <c r="TOQ4" s="228"/>
      <c r="TOR4" s="228"/>
      <c r="TOS4" s="228"/>
      <c r="TOT4" s="228"/>
      <c r="TOU4" s="228"/>
      <c r="TOV4" s="228"/>
      <c r="TOW4" s="228"/>
      <c r="TOX4" s="228"/>
      <c r="TOY4" s="228"/>
      <c r="TOZ4" s="228"/>
      <c r="TPA4" s="228"/>
      <c r="TPB4" s="228"/>
      <c r="TPC4" s="228"/>
      <c r="TPD4" s="228"/>
      <c r="TPE4" s="228"/>
      <c r="TPF4" s="228"/>
      <c r="TPG4" s="228"/>
      <c r="TPH4" s="228"/>
      <c r="TPI4" s="228"/>
      <c r="TPJ4" s="228"/>
      <c r="TPK4" s="228"/>
      <c r="TPL4" s="228"/>
      <c r="TPM4" s="228"/>
      <c r="TPN4" s="228"/>
      <c r="TPO4" s="228"/>
      <c r="TPP4" s="228"/>
      <c r="TPQ4" s="228"/>
      <c r="TPR4" s="228"/>
      <c r="TPS4" s="228"/>
      <c r="TPT4" s="228"/>
      <c r="TPU4" s="228"/>
      <c r="TPV4" s="228"/>
      <c r="TPW4" s="228"/>
      <c r="TPX4" s="228"/>
      <c r="TPY4" s="228"/>
      <c r="TPZ4" s="228"/>
      <c r="TQA4" s="228"/>
      <c r="TQB4" s="228"/>
      <c r="TQC4" s="228"/>
      <c r="TQD4" s="228"/>
      <c r="TQE4" s="228"/>
      <c r="TQF4" s="228"/>
      <c r="TQG4" s="228"/>
      <c r="TQH4" s="228"/>
      <c r="TQI4" s="228"/>
      <c r="TQJ4" s="228"/>
      <c r="TQK4" s="228"/>
      <c r="TQL4" s="228"/>
      <c r="TQM4" s="228"/>
      <c r="TQN4" s="228"/>
      <c r="TQO4" s="228"/>
      <c r="TQP4" s="228"/>
      <c r="TQQ4" s="228"/>
      <c r="TQR4" s="228"/>
      <c r="TQS4" s="228"/>
      <c r="TQT4" s="228"/>
      <c r="TQU4" s="228"/>
      <c r="TQV4" s="228"/>
      <c r="TQW4" s="228"/>
      <c r="TQX4" s="228"/>
      <c r="TQY4" s="228"/>
      <c r="TQZ4" s="228"/>
      <c r="TRA4" s="228"/>
      <c r="TRB4" s="228"/>
      <c r="TRC4" s="228"/>
      <c r="TRD4" s="228"/>
      <c r="TRE4" s="228"/>
      <c r="TRF4" s="228"/>
      <c r="TRG4" s="228"/>
      <c r="TRH4" s="228"/>
      <c r="TRI4" s="228"/>
      <c r="TRJ4" s="228"/>
      <c r="TRK4" s="228"/>
      <c r="TRL4" s="228"/>
      <c r="TRM4" s="228"/>
      <c r="TRN4" s="228"/>
      <c r="TRO4" s="228"/>
      <c r="TRP4" s="228"/>
      <c r="TRQ4" s="228"/>
      <c r="TRR4" s="228"/>
      <c r="TRS4" s="228"/>
      <c r="TRT4" s="228"/>
      <c r="TRU4" s="228"/>
      <c r="TRV4" s="228"/>
      <c r="TRW4" s="228"/>
      <c r="TRX4" s="228"/>
      <c r="TRY4" s="228"/>
      <c r="TRZ4" s="228"/>
      <c r="TSA4" s="228"/>
      <c r="TSB4" s="228"/>
      <c r="TSC4" s="228"/>
      <c r="TSD4" s="228"/>
      <c r="TSE4" s="228"/>
      <c r="TSF4" s="228"/>
      <c r="TSG4" s="228"/>
      <c r="TSH4" s="228"/>
      <c r="TSI4" s="228"/>
      <c r="TSJ4" s="228"/>
      <c r="TSK4" s="228"/>
      <c r="TSL4" s="228"/>
      <c r="TSM4" s="228"/>
      <c r="TSN4" s="228"/>
      <c r="TSO4" s="228"/>
      <c r="TSP4" s="228"/>
      <c r="TSQ4" s="228"/>
      <c r="TSR4" s="228"/>
      <c r="TSS4" s="228"/>
      <c r="TST4" s="228"/>
      <c r="TSU4" s="228"/>
      <c r="TSV4" s="228"/>
      <c r="TSW4" s="228"/>
      <c r="TSX4" s="228"/>
      <c r="TSY4" s="228"/>
      <c r="TSZ4" s="228"/>
      <c r="TTA4" s="228"/>
      <c r="TTB4" s="228"/>
      <c r="TTC4" s="228"/>
      <c r="TTD4" s="228"/>
      <c r="TTE4" s="228"/>
      <c r="TTF4" s="228"/>
      <c r="TTG4" s="228"/>
      <c r="TTH4" s="228"/>
      <c r="TTI4" s="228"/>
      <c r="TTJ4" s="228"/>
      <c r="TTK4" s="228"/>
      <c r="TTL4" s="228"/>
      <c r="TTM4" s="228"/>
      <c r="TTN4" s="228"/>
      <c r="TTO4" s="228"/>
      <c r="TTP4" s="228"/>
      <c r="TTQ4" s="228"/>
      <c r="TTR4" s="228"/>
      <c r="TTS4" s="228"/>
      <c r="TTT4" s="228"/>
      <c r="TTU4" s="228"/>
      <c r="TTV4" s="228"/>
      <c r="TTW4" s="228"/>
      <c r="TTX4" s="228"/>
      <c r="TTY4" s="228"/>
      <c r="TTZ4" s="228"/>
      <c r="TUA4" s="228"/>
      <c r="TUB4" s="228"/>
      <c r="TUC4" s="228"/>
      <c r="TUD4" s="228"/>
      <c r="TUE4" s="228"/>
      <c r="TUF4" s="228"/>
      <c r="TUG4" s="228"/>
      <c r="TUH4" s="228"/>
      <c r="TUI4" s="228"/>
      <c r="TUJ4" s="228"/>
      <c r="TUK4" s="228"/>
      <c r="TUL4" s="228"/>
      <c r="TUM4" s="228"/>
      <c r="TUN4" s="228"/>
      <c r="TUO4" s="228"/>
      <c r="TUP4" s="228"/>
      <c r="TUQ4" s="228"/>
      <c r="TUR4" s="228"/>
      <c r="TUS4" s="228"/>
      <c r="TUT4" s="228"/>
      <c r="TUU4" s="228"/>
      <c r="TUV4" s="228"/>
      <c r="TUW4" s="228"/>
      <c r="TUX4" s="228"/>
      <c r="TUY4" s="228"/>
      <c r="TUZ4" s="228"/>
      <c r="TVA4" s="228"/>
      <c r="TVB4" s="228"/>
      <c r="TVC4" s="228"/>
      <c r="TVD4" s="228"/>
      <c r="TVE4" s="228"/>
      <c r="TVF4" s="228"/>
      <c r="TVG4" s="228"/>
      <c r="TVH4" s="228"/>
      <c r="TVI4" s="228"/>
      <c r="TVJ4" s="228"/>
      <c r="TVK4" s="228"/>
      <c r="TVL4" s="228"/>
      <c r="TVM4" s="228"/>
      <c r="TVN4" s="228"/>
      <c r="TVO4" s="228"/>
      <c r="TVP4" s="228"/>
      <c r="TVQ4" s="228"/>
      <c r="TVR4" s="228"/>
      <c r="TVS4" s="228"/>
      <c r="TVT4" s="228"/>
      <c r="TVU4" s="228"/>
      <c r="TVV4" s="228"/>
      <c r="TVW4" s="228"/>
      <c r="TVX4" s="228"/>
      <c r="TVY4" s="228"/>
      <c r="TVZ4" s="228"/>
      <c r="TWA4" s="228"/>
      <c r="TWB4" s="228"/>
      <c r="TWC4" s="228"/>
      <c r="TWD4" s="228"/>
      <c r="TWE4" s="228"/>
      <c r="TWF4" s="228"/>
      <c r="TWG4" s="228"/>
      <c r="TWH4" s="228"/>
      <c r="TWI4" s="228"/>
      <c r="TWJ4" s="228"/>
      <c r="TWK4" s="228"/>
      <c r="TWL4" s="228"/>
      <c r="TWM4" s="228"/>
      <c r="TWN4" s="228"/>
      <c r="TWO4" s="228"/>
      <c r="TWP4" s="228"/>
      <c r="TWQ4" s="228"/>
      <c r="TWR4" s="228"/>
      <c r="TWS4" s="228"/>
      <c r="TWT4" s="228"/>
      <c r="TWU4" s="228"/>
      <c r="TWV4" s="228"/>
      <c r="TWW4" s="228"/>
      <c r="TWX4" s="228"/>
      <c r="TWY4" s="228"/>
      <c r="TWZ4" s="228"/>
      <c r="TXA4" s="228"/>
      <c r="TXB4" s="228"/>
      <c r="TXC4" s="228"/>
      <c r="TXD4" s="228"/>
      <c r="TXE4" s="228"/>
      <c r="TXF4" s="228"/>
      <c r="TXG4" s="228"/>
      <c r="TXH4" s="228"/>
      <c r="TXI4" s="228"/>
      <c r="TXJ4" s="228"/>
      <c r="TXK4" s="228"/>
      <c r="TXL4" s="228"/>
      <c r="TXM4" s="228"/>
      <c r="TXN4" s="228"/>
      <c r="TXO4" s="228"/>
      <c r="TXP4" s="228"/>
      <c r="TXQ4" s="228"/>
      <c r="TXR4" s="228"/>
      <c r="TXS4" s="228"/>
      <c r="TXT4" s="228"/>
      <c r="TXU4" s="228"/>
      <c r="TXV4" s="228"/>
      <c r="TXW4" s="228"/>
      <c r="TXX4" s="228"/>
      <c r="TXY4" s="228"/>
      <c r="TXZ4" s="228"/>
      <c r="TYA4" s="228"/>
      <c r="TYB4" s="228"/>
      <c r="TYC4" s="228"/>
      <c r="TYD4" s="228"/>
      <c r="TYE4" s="228"/>
      <c r="TYF4" s="228"/>
      <c r="TYG4" s="228"/>
      <c r="TYH4" s="228"/>
      <c r="TYI4" s="228"/>
      <c r="TYJ4" s="228"/>
      <c r="TYK4" s="228"/>
      <c r="TYL4" s="228"/>
      <c r="TYM4" s="228"/>
      <c r="TYN4" s="228"/>
      <c r="TYO4" s="228"/>
      <c r="TYP4" s="228"/>
      <c r="TYQ4" s="228"/>
      <c r="TYR4" s="228"/>
      <c r="TYS4" s="228"/>
      <c r="TYT4" s="228"/>
      <c r="TYU4" s="228"/>
      <c r="TYV4" s="228"/>
      <c r="TYW4" s="228"/>
      <c r="TYX4" s="228"/>
      <c r="TYY4" s="228"/>
      <c r="TYZ4" s="228"/>
      <c r="TZA4" s="228"/>
      <c r="TZB4" s="228"/>
      <c r="TZC4" s="228"/>
      <c r="TZD4" s="228"/>
      <c r="TZE4" s="228"/>
      <c r="TZF4" s="228"/>
      <c r="TZG4" s="228"/>
      <c r="TZH4" s="228"/>
      <c r="TZI4" s="228"/>
      <c r="TZJ4" s="228"/>
      <c r="TZK4" s="228"/>
      <c r="TZL4" s="228"/>
      <c r="TZM4" s="228"/>
      <c r="TZN4" s="228"/>
      <c r="TZO4" s="228"/>
      <c r="TZP4" s="228"/>
      <c r="TZQ4" s="228"/>
      <c r="TZR4" s="228"/>
      <c r="TZS4" s="228"/>
      <c r="TZT4" s="228"/>
      <c r="TZU4" s="228"/>
      <c r="TZV4" s="228"/>
      <c r="TZW4" s="228"/>
      <c r="TZX4" s="228"/>
      <c r="TZY4" s="228"/>
      <c r="TZZ4" s="228"/>
      <c r="UAA4" s="228"/>
      <c r="UAB4" s="228"/>
      <c r="UAC4" s="228"/>
      <c r="UAD4" s="228"/>
      <c r="UAE4" s="228"/>
      <c r="UAF4" s="228"/>
      <c r="UAG4" s="228"/>
      <c r="UAH4" s="228"/>
      <c r="UAI4" s="228"/>
      <c r="UAJ4" s="228"/>
      <c r="UAK4" s="228"/>
      <c r="UAL4" s="228"/>
      <c r="UAM4" s="228"/>
      <c r="UAN4" s="228"/>
      <c r="UAO4" s="228"/>
      <c r="UAP4" s="228"/>
      <c r="UAQ4" s="228"/>
      <c r="UAR4" s="228"/>
      <c r="UAS4" s="228"/>
      <c r="UAT4" s="228"/>
      <c r="UAU4" s="228"/>
      <c r="UAV4" s="228"/>
      <c r="UAW4" s="228"/>
      <c r="UAX4" s="228"/>
      <c r="UAY4" s="228"/>
      <c r="UAZ4" s="228"/>
      <c r="UBA4" s="228"/>
      <c r="UBB4" s="228"/>
      <c r="UBC4" s="228"/>
      <c r="UBD4" s="228"/>
      <c r="UBE4" s="228"/>
      <c r="UBF4" s="228"/>
      <c r="UBG4" s="228"/>
      <c r="UBH4" s="228"/>
      <c r="UBI4" s="228"/>
      <c r="UBJ4" s="228"/>
      <c r="UBK4" s="228"/>
      <c r="UBL4" s="228"/>
      <c r="UBM4" s="228"/>
      <c r="UBN4" s="228"/>
      <c r="UBO4" s="228"/>
      <c r="UBP4" s="228"/>
      <c r="UBQ4" s="228"/>
      <c r="UBR4" s="228"/>
      <c r="UBS4" s="228"/>
      <c r="UBT4" s="228"/>
      <c r="UBU4" s="228"/>
      <c r="UBV4" s="228"/>
      <c r="UBW4" s="228"/>
      <c r="UBX4" s="228"/>
      <c r="UBY4" s="228"/>
      <c r="UBZ4" s="228"/>
      <c r="UCA4" s="228"/>
      <c r="UCB4" s="228"/>
      <c r="UCC4" s="228"/>
      <c r="UCD4" s="228"/>
      <c r="UCE4" s="228"/>
      <c r="UCF4" s="228"/>
      <c r="UCG4" s="228"/>
      <c r="UCH4" s="228"/>
      <c r="UCI4" s="228"/>
      <c r="UCJ4" s="228"/>
      <c r="UCK4" s="228"/>
      <c r="UCL4" s="228"/>
      <c r="UCM4" s="228"/>
      <c r="UCN4" s="228"/>
      <c r="UCO4" s="228"/>
      <c r="UCP4" s="228"/>
      <c r="UCQ4" s="228"/>
      <c r="UCR4" s="228"/>
      <c r="UCS4" s="228"/>
      <c r="UCT4" s="228"/>
      <c r="UCU4" s="228"/>
      <c r="UCV4" s="228"/>
      <c r="UCW4" s="228"/>
      <c r="UCX4" s="228"/>
      <c r="UCY4" s="228"/>
      <c r="UCZ4" s="228"/>
      <c r="UDA4" s="228"/>
      <c r="UDB4" s="228"/>
      <c r="UDC4" s="228"/>
      <c r="UDD4" s="228"/>
      <c r="UDE4" s="228"/>
      <c r="UDF4" s="228"/>
      <c r="UDG4" s="228"/>
      <c r="UDH4" s="228"/>
      <c r="UDI4" s="228"/>
      <c r="UDJ4" s="228"/>
      <c r="UDK4" s="228"/>
      <c r="UDL4" s="228"/>
      <c r="UDM4" s="228"/>
      <c r="UDN4" s="228"/>
      <c r="UDO4" s="228"/>
      <c r="UDP4" s="228"/>
      <c r="UDQ4" s="228"/>
      <c r="UDR4" s="228"/>
      <c r="UDS4" s="228"/>
      <c r="UDT4" s="228"/>
      <c r="UDU4" s="228"/>
      <c r="UDV4" s="228"/>
      <c r="UDW4" s="228"/>
      <c r="UDX4" s="228"/>
      <c r="UDY4" s="228"/>
      <c r="UDZ4" s="228"/>
      <c r="UEA4" s="228"/>
      <c r="UEB4" s="228"/>
      <c r="UEC4" s="228"/>
      <c r="UED4" s="228"/>
      <c r="UEE4" s="228"/>
      <c r="UEF4" s="228"/>
      <c r="UEG4" s="228"/>
      <c r="UEH4" s="228"/>
      <c r="UEI4" s="228"/>
      <c r="UEJ4" s="228"/>
      <c r="UEK4" s="228"/>
      <c r="UEL4" s="228"/>
      <c r="UEM4" s="228"/>
      <c r="UEN4" s="228"/>
      <c r="UEO4" s="228"/>
      <c r="UEP4" s="228"/>
      <c r="UEQ4" s="228"/>
      <c r="UER4" s="228"/>
      <c r="UES4" s="228"/>
      <c r="UET4" s="228"/>
      <c r="UEU4" s="228"/>
      <c r="UEV4" s="228"/>
      <c r="UEW4" s="228"/>
      <c r="UEX4" s="228"/>
      <c r="UEY4" s="228"/>
      <c r="UEZ4" s="228"/>
      <c r="UFA4" s="228"/>
      <c r="UFB4" s="228"/>
      <c r="UFC4" s="228"/>
      <c r="UFD4" s="228"/>
      <c r="UFE4" s="228"/>
      <c r="UFF4" s="228"/>
      <c r="UFG4" s="228"/>
      <c r="UFH4" s="228"/>
      <c r="UFI4" s="228"/>
      <c r="UFJ4" s="228"/>
      <c r="UFK4" s="228"/>
      <c r="UFL4" s="228"/>
      <c r="UFM4" s="228"/>
      <c r="UFN4" s="228"/>
      <c r="UFO4" s="228"/>
      <c r="UFP4" s="228"/>
      <c r="UFQ4" s="228"/>
      <c r="UFR4" s="228"/>
      <c r="UFS4" s="228"/>
      <c r="UFT4" s="228"/>
      <c r="UFU4" s="228"/>
      <c r="UFV4" s="228"/>
      <c r="UFW4" s="228"/>
      <c r="UFX4" s="228"/>
      <c r="UFY4" s="228"/>
      <c r="UFZ4" s="228"/>
      <c r="UGA4" s="228"/>
      <c r="UGB4" s="228"/>
      <c r="UGC4" s="228"/>
      <c r="UGD4" s="228"/>
      <c r="UGE4" s="228"/>
      <c r="UGF4" s="228"/>
      <c r="UGG4" s="228"/>
      <c r="UGH4" s="228"/>
      <c r="UGI4" s="228"/>
      <c r="UGJ4" s="228"/>
      <c r="UGK4" s="228"/>
      <c r="UGL4" s="228"/>
      <c r="UGM4" s="228"/>
      <c r="UGN4" s="228"/>
      <c r="UGO4" s="228"/>
      <c r="UGP4" s="228"/>
      <c r="UGQ4" s="228"/>
      <c r="UGR4" s="228"/>
      <c r="UGS4" s="228"/>
      <c r="UGT4" s="228"/>
      <c r="UGU4" s="228"/>
      <c r="UGV4" s="228"/>
      <c r="UGW4" s="228"/>
      <c r="UGX4" s="228"/>
      <c r="UGY4" s="228"/>
      <c r="UGZ4" s="228"/>
      <c r="UHA4" s="228"/>
      <c r="UHB4" s="228"/>
      <c r="UHC4" s="228"/>
      <c r="UHD4" s="228"/>
      <c r="UHE4" s="228"/>
      <c r="UHF4" s="228"/>
      <c r="UHG4" s="228"/>
      <c r="UHH4" s="228"/>
      <c r="UHI4" s="228"/>
      <c r="UHJ4" s="228"/>
      <c r="UHK4" s="228"/>
      <c r="UHL4" s="228"/>
      <c r="UHM4" s="228"/>
      <c r="UHN4" s="228"/>
      <c r="UHO4" s="228"/>
      <c r="UHP4" s="228"/>
      <c r="UHQ4" s="228"/>
      <c r="UHR4" s="228"/>
      <c r="UHS4" s="228"/>
      <c r="UHT4" s="228"/>
      <c r="UHU4" s="228"/>
      <c r="UHV4" s="228"/>
      <c r="UHW4" s="228"/>
      <c r="UHX4" s="228"/>
      <c r="UHY4" s="228"/>
      <c r="UHZ4" s="228"/>
      <c r="UIA4" s="228"/>
      <c r="UIB4" s="228"/>
      <c r="UIC4" s="228"/>
      <c r="UID4" s="228"/>
      <c r="UIE4" s="228"/>
      <c r="UIF4" s="228"/>
      <c r="UIG4" s="228"/>
      <c r="UIH4" s="228"/>
      <c r="UII4" s="228"/>
      <c r="UIJ4" s="228"/>
      <c r="UIK4" s="228"/>
      <c r="UIL4" s="228"/>
      <c r="UIM4" s="228"/>
      <c r="UIN4" s="228"/>
      <c r="UIO4" s="228"/>
      <c r="UIP4" s="228"/>
      <c r="UIQ4" s="228"/>
      <c r="UIR4" s="228"/>
      <c r="UIS4" s="228"/>
      <c r="UIT4" s="228"/>
      <c r="UIU4" s="228"/>
      <c r="UIV4" s="228"/>
      <c r="UIW4" s="228"/>
      <c r="UIX4" s="228"/>
      <c r="UIY4" s="228"/>
      <c r="UIZ4" s="228"/>
      <c r="UJA4" s="228"/>
      <c r="UJB4" s="228"/>
      <c r="UJC4" s="228"/>
      <c r="UJD4" s="228"/>
      <c r="UJE4" s="228"/>
      <c r="UJF4" s="228"/>
      <c r="UJG4" s="228"/>
      <c r="UJH4" s="228"/>
      <c r="UJI4" s="228"/>
      <c r="UJJ4" s="228"/>
      <c r="UJK4" s="228"/>
      <c r="UJL4" s="228"/>
      <c r="UJM4" s="228"/>
      <c r="UJN4" s="228"/>
      <c r="UJO4" s="228"/>
      <c r="UJP4" s="228"/>
      <c r="UJQ4" s="228"/>
      <c r="UJR4" s="228"/>
      <c r="UJS4" s="228"/>
      <c r="UJT4" s="228"/>
      <c r="UJU4" s="228"/>
      <c r="UJV4" s="228"/>
      <c r="UJW4" s="228"/>
      <c r="UJX4" s="228"/>
      <c r="UJY4" s="228"/>
      <c r="UJZ4" s="228"/>
      <c r="UKA4" s="228"/>
      <c r="UKB4" s="228"/>
      <c r="UKC4" s="228"/>
      <c r="UKD4" s="228"/>
      <c r="UKE4" s="228"/>
      <c r="UKF4" s="228"/>
      <c r="UKG4" s="228"/>
      <c r="UKH4" s="228"/>
      <c r="UKI4" s="228"/>
      <c r="UKJ4" s="228"/>
      <c r="UKK4" s="228"/>
      <c r="UKL4" s="228"/>
      <c r="UKM4" s="228"/>
      <c r="UKN4" s="228"/>
      <c r="UKO4" s="228"/>
      <c r="UKP4" s="228"/>
      <c r="UKQ4" s="228"/>
      <c r="UKR4" s="228"/>
      <c r="UKS4" s="228"/>
      <c r="UKT4" s="228"/>
      <c r="UKU4" s="228"/>
      <c r="UKV4" s="228"/>
      <c r="UKW4" s="228"/>
      <c r="UKX4" s="228"/>
      <c r="UKY4" s="228"/>
      <c r="UKZ4" s="228"/>
      <c r="ULA4" s="228"/>
      <c r="ULB4" s="228"/>
      <c r="ULC4" s="228"/>
      <c r="ULD4" s="228"/>
      <c r="ULE4" s="228"/>
      <c r="ULF4" s="228"/>
      <c r="ULG4" s="228"/>
      <c r="ULH4" s="228"/>
      <c r="ULI4" s="228"/>
      <c r="ULJ4" s="228"/>
      <c r="ULK4" s="228"/>
      <c r="ULL4" s="228"/>
      <c r="ULM4" s="228"/>
      <c r="ULN4" s="228"/>
      <c r="ULO4" s="228"/>
      <c r="ULP4" s="228"/>
      <c r="ULQ4" s="228"/>
      <c r="ULR4" s="228"/>
      <c r="ULS4" s="228"/>
      <c r="ULT4" s="228"/>
      <c r="ULU4" s="228"/>
      <c r="ULV4" s="228"/>
      <c r="ULW4" s="228"/>
      <c r="ULX4" s="228"/>
      <c r="ULY4" s="228"/>
      <c r="ULZ4" s="228"/>
      <c r="UMA4" s="228"/>
      <c r="UMB4" s="228"/>
      <c r="UMC4" s="228"/>
      <c r="UMD4" s="228"/>
      <c r="UME4" s="228"/>
      <c r="UMF4" s="228"/>
      <c r="UMG4" s="228"/>
      <c r="UMH4" s="228"/>
      <c r="UMI4" s="228"/>
      <c r="UMJ4" s="228"/>
      <c r="UMK4" s="228"/>
      <c r="UML4" s="228"/>
      <c r="UMM4" s="228"/>
      <c r="UMN4" s="228"/>
      <c r="UMO4" s="228"/>
      <c r="UMP4" s="228"/>
      <c r="UMQ4" s="228"/>
      <c r="UMR4" s="228"/>
      <c r="UMS4" s="228"/>
      <c r="UMT4" s="228"/>
      <c r="UMU4" s="228"/>
      <c r="UMV4" s="228"/>
      <c r="UMW4" s="228"/>
      <c r="UMX4" s="228"/>
      <c r="UMY4" s="228"/>
      <c r="UMZ4" s="228"/>
      <c r="UNA4" s="228"/>
      <c r="UNB4" s="228"/>
      <c r="UNC4" s="228"/>
      <c r="UND4" s="228"/>
      <c r="UNE4" s="228"/>
      <c r="UNF4" s="228"/>
      <c r="UNG4" s="228"/>
      <c r="UNH4" s="228"/>
      <c r="UNI4" s="228"/>
      <c r="UNJ4" s="228"/>
      <c r="UNK4" s="228"/>
      <c r="UNL4" s="228"/>
      <c r="UNM4" s="228"/>
      <c r="UNN4" s="228"/>
      <c r="UNO4" s="228"/>
      <c r="UNP4" s="228"/>
      <c r="UNQ4" s="228"/>
      <c r="UNR4" s="228"/>
      <c r="UNS4" s="228"/>
      <c r="UNT4" s="228"/>
      <c r="UNU4" s="228"/>
      <c r="UNV4" s="228"/>
      <c r="UNW4" s="228"/>
      <c r="UNX4" s="228"/>
      <c r="UNY4" s="228"/>
      <c r="UNZ4" s="228"/>
      <c r="UOA4" s="228"/>
      <c r="UOB4" s="228"/>
      <c r="UOC4" s="228"/>
      <c r="UOD4" s="228"/>
      <c r="UOE4" s="228"/>
      <c r="UOF4" s="228"/>
      <c r="UOG4" s="228"/>
      <c r="UOH4" s="228"/>
      <c r="UOI4" s="228"/>
      <c r="UOJ4" s="228"/>
      <c r="UOK4" s="228"/>
      <c r="UOL4" s="228"/>
      <c r="UOM4" s="228"/>
      <c r="UON4" s="228"/>
      <c r="UOO4" s="228"/>
      <c r="UOP4" s="228"/>
      <c r="UOQ4" s="228"/>
      <c r="UOR4" s="228"/>
      <c r="UOS4" s="228"/>
      <c r="UOT4" s="228"/>
      <c r="UOU4" s="228"/>
      <c r="UOV4" s="228"/>
      <c r="UOW4" s="228"/>
      <c r="UOX4" s="228"/>
      <c r="UOY4" s="228"/>
      <c r="UOZ4" s="228"/>
      <c r="UPA4" s="228"/>
      <c r="UPB4" s="228"/>
      <c r="UPC4" s="228"/>
      <c r="UPD4" s="228"/>
      <c r="UPE4" s="228"/>
      <c r="UPF4" s="228"/>
      <c r="UPG4" s="228"/>
      <c r="UPH4" s="228"/>
      <c r="UPI4" s="228"/>
      <c r="UPJ4" s="228"/>
      <c r="UPK4" s="228"/>
      <c r="UPL4" s="228"/>
      <c r="UPM4" s="228"/>
      <c r="UPN4" s="228"/>
      <c r="UPO4" s="228"/>
      <c r="UPP4" s="228"/>
      <c r="UPQ4" s="228"/>
      <c r="UPR4" s="228"/>
      <c r="UPS4" s="228"/>
      <c r="UPT4" s="228"/>
      <c r="UPU4" s="228"/>
      <c r="UPV4" s="228"/>
      <c r="UPW4" s="228"/>
      <c r="UPX4" s="228"/>
      <c r="UPY4" s="228"/>
      <c r="UPZ4" s="228"/>
      <c r="UQA4" s="228"/>
      <c r="UQB4" s="228"/>
      <c r="UQC4" s="228"/>
      <c r="UQD4" s="228"/>
      <c r="UQE4" s="228"/>
      <c r="UQF4" s="228"/>
      <c r="UQG4" s="228"/>
      <c r="UQH4" s="228"/>
      <c r="UQI4" s="228"/>
      <c r="UQJ4" s="228"/>
      <c r="UQK4" s="228"/>
      <c r="UQL4" s="228"/>
      <c r="UQM4" s="228"/>
      <c r="UQN4" s="228"/>
      <c r="UQO4" s="228"/>
      <c r="UQP4" s="228"/>
      <c r="UQQ4" s="228"/>
      <c r="UQR4" s="228"/>
      <c r="UQS4" s="228"/>
      <c r="UQT4" s="228"/>
      <c r="UQU4" s="228"/>
      <c r="UQV4" s="228"/>
      <c r="UQW4" s="228"/>
      <c r="UQX4" s="228"/>
      <c r="UQY4" s="228"/>
      <c r="UQZ4" s="228"/>
      <c r="URA4" s="228"/>
      <c r="URB4" s="228"/>
      <c r="URC4" s="228"/>
      <c r="URD4" s="228"/>
      <c r="URE4" s="228"/>
      <c r="URF4" s="228"/>
      <c r="URG4" s="228"/>
      <c r="URH4" s="228"/>
      <c r="URI4" s="228"/>
      <c r="URJ4" s="228"/>
      <c r="URK4" s="228"/>
      <c r="URL4" s="228"/>
      <c r="URM4" s="228"/>
      <c r="URN4" s="228"/>
      <c r="URO4" s="228"/>
      <c r="URP4" s="228"/>
      <c r="URQ4" s="228"/>
      <c r="URR4" s="228"/>
      <c r="URS4" s="228"/>
      <c r="URT4" s="228"/>
      <c r="URU4" s="228"/>
      <c r="URV4" s="228"/>
      <c r="URW4" s="228"/>
      <c r="URX4" s="228"/>
      <c r="URY4" s="228"/>
      <c r="URZ4" s="228"/>
      <c r="USA4" s="228"/>
      <c r="USB4" s="228"/>
      <c r="USC4" s="228"/>
      <c r="USD4" s="228"/>
      <c r="USE4" s="228"/>
      <c r="USF4" s="228"/>
      <c r="USG4" s="228"/>
      <c r="USH4" s="228"/>
      <c r="USI4" s="228"/>
      <c r="USJ4" s="228"/>
      <c r="USK4" s="228"/>
      <c r="USL4" s="228"/>
      <c r="USM4" s="228"/>
      <c r="USN4" s="228"/>
      <c r="USO4" s="228"/>
      <c r="USP4" s="228"/>
      <c r="USQ4" s="228"/>
      <c r="USR4" s="228"/>
      <c r="USS4" s="228"/>
      <c r="UST4" s="228"/>
      <c r="USU4" s="228"/>
      <c r="USV4" s="228"/>
      <c r="USW4" s="228"/>
      <c r="USX4" s="228"/>
      <c r="USY4" s="228"/>
      <c r="USZ4" s="228"/>
      <c r="UTA4" s="228"/>
      <c r="UTB4" s="228"/>
      <c r="UTC4" s="228"/>
      <c r="UTD4" s="228"/>
      <c r="UTE4" s="228"/>
      <c r="UTF4" s="228"/>
      <c r="UTG4" s="228"/>
      <c r="UTH4" s="228"/>
      <c r="UTI4" s="228"/>
      <c r="UTJ4" s="228"/>
      <c r="UTK4" s="228"/>
      <c r="UTL4" s="228"/>
      <c r="UTM4" s="228"/>
      <c r="UTN4" s="228"/>
      <c r="UTO4" s="228"/>
      <c r="UTP4" s="228"/>
      <c r="UTQ4" s="228"/>
      <c r="UTR4" s="228"/>
      <c r="UTS4" s="228"/>
      <c r="UTT4" s="228"/>
      <c r="UTU4" s="228"/>
      <c r="UTV4" s="228"/>
      <c r="UTW4" s="228"/>
      <c r="UTX4" s="228"/>
      <c r="UTY4" s="228"/>
      <c r="UTZ4" s="228"/>
      <c r="UUA4" s="228"/>
      <c r="UUB4" s="228"/>
      <c r="UUC4" s="228"/>
      <c r="UUD4" s="228"/>
      <c r="UUE4" s="228"/>
      <c r="UUF4" s="228"/>
      <c r="UUG4" s="228"/>
      <c r="UUH4" s="228"/>
      <c r="UUI4" s="228"/>
      <c r="UUJ4" s="228"/>
      <c r="UUK4" s="228"/>
      <c r="UUL4" s="228"/>
      <c r="UUM4" s="228"/>
      <c r="UUN4" s="228"/>
      <c r="UUO4" s="228"/>
      <c r="UUP4" s="228"/>
      <c r="UUQ4" s="228"/>
      <c r="UUR4" s="228"/>
      <c r="UUS4" s="228"/>
      <c r="UUT4" s="228"/>
      <c r="UUU4" s="228"/>
      <c r="UUV4" s="228"/>
      <c r="UUW4" s="228"/>
      <c r="UUX4" s="228"/>
      <c r="UUY4" s="228"/>
      <c r="UUZ4" s="228"/>
      <c r="UVA4" s="228"/>
      <c r="UVB4" s="228"/>
      <c r="UVC4" s="228"/>
      <c r="UVD4" s="228"/>
      <c r="UVE4" s="228"/>
      <c r="UVF4" s="228"/>
      <c r="UVG4" s="228"/>
      <c r="UVH4" s="228"/>
      <c r="UVI4" s="228"/>
      <c r="UVJ4" s="228"/>
      <c r="UVK4" s="228"/>
      <c r="UVL4" s="228"/>
      <c r="UVM4" s="228"/>
      <c r="UVN4" s="228"/>
      <c r="UVO4" s="228"/>
      <c r="UVP4" s="228"/>
      <c r="UVQ4" s="228"/>
      <c r="UVR4" s="228"/>
      <c r="UVS4" s="228"/>
      <c r="UVT4" s="228"/>
      <c r="UVU4" s="228"/>
      <c r="UVV4" s="228"/>
      <c r="UVW4" s="228"/>
      <c r="UVX4" s="228"/>
      <c r="UVY4" s="228"/>
      <c r="UVZ4" s="228"/>
      <c r="UWA4" s="228"/>
      <c r="UWB4" s="228"/>
      <c r="UWC4" s="228"/>
      <c r="UWD4" s="228"/>
      <c r="UWE4" s="228"/>
      <c r="UWF4" s="228"/>
      <c r="UWG4" s="228"/>
      <c r="UWH4" s="228"/>
      <c r="UWI4" s="228"/>
      <c r="UWJ4" s="228"/>
      <c r="UWK4" s="228"/>
      <c r="UWL4" s="228"/>
      <c r="UWM4" s="228"/>
      <c r="UWN4" s="228"/>
      <c r="UWO4" s="228"/>
      <c r="UWP4" s="228"/>
      <c r="UWQ4" s="228"/>
      <c r="UWR4" s="228"/>
      <c r="UWS4" s="228"/>
      <c r="UWT4" s="228"/>
      <c r="UWU4" s="228"/>
      <c r="UWV4" s="228"/>
      <c r="UWW4" s="228"/>
      <c r="UWX4" s="228"/>
      <c r="UWY4" s="228"/>
      <c r="UWZ4" s="228"/>
      <c r="UXA4" s="228"/>
      <c r="UXB4" s="228"/>
      <c r="UXC4" s="228"/>
      <c r="UXD4" s="228"/>
      <c r="UXE4" s="228"/>
      <c r="UXF4" s="228"/>
      <c r="UXG4" s="228"/>
      <c r="UXH4" s="228"/>
      <c r="UXI4" s="228"/>
      <c r="UXJ4" s="228"/>
      <c r="UXK4" s="228"/>
      <c r="UXL4" s="228"/>
      <c r="UXM4" s="228"/>
      <c r="UXN4" s="228"/>
      <c r="UXO4" s="228"/>
      <c r="UXP4" s="228"/>
      <c r="UXQ4" s="228"/>
      <c r="UXR4" s="228"/>
      <c r="UXS4" s="228"/>
      <c r="UXT4" s="228"/>
      <c r="UXU4" s="228"/>
      <c r="UXV4" s="228"/>
      <c r="UXW4" s="228"/>
      <c r="UXX4" s="228"/>
      <c r="UXY4" s="228"/>
      <c r="UXZ4" s="228"/>
      <c r="UYA4" s="228"/>
      <c r="UYB4" s="228"/>
      <c r="UYC4" s="228"/>
      <c r="UYD4" s="228"/>
      <c r="UYE4" s="228"/>
      <c r="UYF4" s="228"/>
      <c r="UYG4" s="228"/>
      <c r="UYH4" s="228"/>
      <c r="UYI4" s="228"/>
      <c r="UYJ4" s="228"/>
      <c r="UYK4" s="228"/>
      <c r="UYL4" s="228"/>
      <c r="UYM4" s="228"/>
      <c r="UYN4" s="228"/>
      <c r="UYO4" s="228"/>
      <c r="UYP4" s="228"/>
      <c r="UYQ4" s="228"/>
      <c r="UYR4" s="228"/>
      <c r="UYS4" s="228"/>
      <c r="UYT4" s="228"/>
      <c r="UYU4" s="228"/>
      <c r="UYV4" s="228"/>
      <c r="UYW4" s="228"/>
      <c r="UYX4" s="228"/>
      <c r="UYY4" s="228"/>
      <c r="UYZ4" s="228"/>
      <c r="UZA4" s="228"/>
      <c r="UZB4" s="228"/>
      <c r="UZC4" s="228"/>
      <c r="UZD4" s="228"/>
      <c r="UZE4" s="228"/>
      <c r="UZF4" s="228"/>
      <c r="UZG4" s="228"/>
      <c r="UZH4" s="228"/>
      <c r="UZI4" s="228"/>
      <c r="UZJ4" s="228"/>
      <c r="UZK4" s="228"/>
      <c r="UZL4" s="228"/>
      <c r="UZM4" s="228"/>
      <c r="UZN4" s="228"/>
      <c r="UZO4" s="228"/>
      <c r="UZP4" s="228"/>
      <c r="UZQ4" s="228"/>
      <c r="UZR4" s="228"/>
      <c r="UZS4" s="228"/>
      <c r="UZT4" s="228"/>
      <c r="UZU4" s="228"/>
      <c r="UZV4" s="228"/>
      <c r="UZW4" s="228"/>
      <c r="UZX4" s="228"/>
      <c r="UZY4" s="228"/>
      <c r="UZZ4" s="228"/>
      <c r="VAA4" s="228"/>
      <c r="VAB4" s="228"/>
      <c r="VAC4" s="228"/>
      <c r="VAD4" s="228"/>
      <c r="VAE4" s="228"/>
      <c r="VAF4" s="228"/>
      <c r="VAG4" s="228"/>
      <c r="VAH4" s="228"/>
      <c r="VAI4" s="228"/>
      <c r="VAJ4" s="228"/>
      <c r="VAK4" s="228"/>
      <c r="VAL4" s="228"/>
      <c r="VAM4" s="228"/>
      <c r="VAN4" s="228"/>
      <c r="VAO4" s="228"/>
      <c r="VAP4" s="228"/>
      <c r="VAQ4" s="228"/>
      <c r="VAR4" s="228"/>
      <c r="VAS4" s="228"/>
      <c r="VAT4" s="228"/>
      <c r="VAU4" s="228"/>
      <c r="VAV4" s="228"/>
      <c r="VAW4" s="228"/>
      <c r="VAX4" s="228"/>
      <c r="VAY4" s="228"/>
      <c r="VAZ4" s="228"/>
      <c r="VBA4" s="228"/>
      <c r="VBB4" s="228"/>
      <c r="VBC4" s="228"/>
      <c r="VBD4" s="228"/>
      <c r="VBE4" s="228"/>
      <c r="VBF4" s="228"/>
      <c r="VBG4" s="228"/>
      <c r="VBH4" s="228"/>
      <c r="VBI4" s="228"/>
      <c r="VBJ4" s="228"/>
      <c r="VBK4" s="228"/>
      <c r="VBL4" s="228"/>
      <c r="VBM4" s="228"/>
      <c r="VBN4" s="228"/>
      <c r="VBO4" s="228"/>
      <c r="VBP4" s="228"/>
      <c r="VBQ4" s="228"/>
      <c r="VBR4" s="228"/>
      <c r="VBS4" s="228"/>
      <c r="VBT4" s="228"/>
      <c r="VBU4" s="228"/>
      <c r="VBV4" s="228"/>
      <c r="VBW4" s="228"/>
      <c r="VBX4" s="228"/>
      <c r="VBY4" s="228"/>
      <c r="VBZ4" s="228"/>
      <c r="VCA4" s="228"/>
      <c r="VCB4" s="228"/>
      <c r="VCC4" s="228"/>
      <c r="VCD4" s="228"/>
      <c r="VCE4" s="228"/>
      <c r="VCF4" s="228"/>
      <c r="VCG4" s="228"/>
      <c r="VCH4" s="228"/>
      <c r="VCI4" s="228"/>
      <c r="VCJ4" s="228"/>
      <c r="VCK4" s="228"/>
      <c r="VCL4" s="228"/>
      <c r="VCM4" s="228"/>
      <c r="VCN4" s="228"/>
      <c r="VCO4" s="228"/>
      <c r="VCP4" s="228"/>
      <c r="VCQ4" s="228"/>
      <c r="VCR4" s="228"/>
      <c r="VCS4" s="228"/>
      <c r="VCT4" s="228"/>
      <c r="VCU4" s="228"/>
      <c r="VCV4" s="228"/>
      <c r="VCW4" s="228"/>
      <c r="VCX4" s="228"/>
      <c r="VCY4" s="228"/>
      <c r="VCZ4" s="228"/>
      <c r="VDA4" s="228"/>
      <c r="VDB4" s="228"/>
      <c r="VDC4" s="228"/>
      <c r="VDD4" s="228"/>
      <c r="VDE4" s="228"/>
      <c r="VDF4" s="228"/>
      <c r="VDG4" s="228"/>
      <c r="VDH4" s="228"/>
      <c r="VDI4" s="228"/>
      <c r="VDJ4" s="228"/>
      <c r="VDK4" s="228"/>
      <c r="VDL4" s="228"/>
      <c r="VDM4" s="228"/>
      <c r="VDN4" s="228"/>
      <c r="VDO4" s="228"/>
      <c r="VDP4" s="228"/>
      <c r="VDQ4" s="228"/>
      <c r="VDR4" s="228"/>
      <c r="VDS4" s="228"/>
      <c r="VDT4" s="228"/>
      <c r="VDU4" s="228"/>
      <c r="VDV4" s="228"/>
      <c r="VDW4" s="228"/>
      <c r="VDX4" s="228"/>
      <c r="VDY4" s="228"/>
      <c r="VDZ4" s="228"/>
      <c r="VEA4" s="228"/>
      <c r="VEB4" s="228"/>
      <c r="VEC4" s="228"/>
      <c r="VED4" s="228"/>
      <c r="VEE4" s="228"/>
      <c r="VEF4" s="228"/>
      <c r="VEG4" s="228"/>
      <c r="VEH4" s="228"/>
      <c r="VEI4" s="228"/>
      <c r="VEJ4" s="228"/>
      <c r="VEK4" s="228"/>
      <c r="VEL4" s="228"/>
      <c r="VEM4" s="228"/>
      <c r="VEN4" s="228"/>
      <c r="VEO4" s="228"/>
      <c r="VEP4" s="228"/>
      <c r="VEQ4" s="228"/>
      <c r="VER4" s="228"/>
      <c r="VES4" s="228"/>
      <c r="VET4" s="228"/>
      <c r="VEU4" s="228"/>
      <c r="VEV4" s="228"/>
      <c r="VEW4" s="228"/>
      <c r="VEX4" s="228"/>
      <c r="VEY4" s="228"/>
      <c r="VEZ4" s="228"/>
      <c r="VFA4" s="228"/>
      <c r="VFB4" s="228"/>
      <c r="VFC4" s="228"/>
      <c r="VFD4" s="228"/>
      <c r="VFE4" s="228"/>
      <c r="VFF4" s="228"/>
      <c r="VFG4" s="228"/>
      <c r="VFH4" s="228"/>
      <c r="VFI4" s="228"/>
      <c r="VFJ4" s="228"/>
      <c r="VFK4" s="228"/>
      <c r="VFL4" s="228"/>
      <c r="VFM4" s="228"/>
      <c r="VFN4" s="228"/>
      <c r="VFO4" s="228"/>
      <c r="VFP4" s="228"/>
      <c r="VFQ4" s="228"/>
      <c r="VFR4" s="228"/>
      <c r="VFS4" s="228"/>
      <c r="VFT4" s="228"/>
      <c r="VFU4" s="228"/>
      <c r="VFV4" s="228"/>
      <c r="VFW4" s="228"/>
      <c r="VFX4" s="228"/>
      <c r="VFY4" s="228"/>
      <c r="VFZ4" s="228"/>
      <c r="VGA4" s="228"/>
      <c r="VGB4" s="228"/>
      <c r="VGC4" s="228"/>
      <c r="VGD4" s="228"/>
      <c r="VGE4" s="228"/>
      <c r="VGF4" s="228"/>
      <c r="VGG4" s="228"/>
      <c r="VGH4" s="228"/>
      <c r="VGI4" s="228"/>
      <c r="VGJ4" s="228"/>
      <c r="VGK4" s="228"/>
      <c r="VGL4" s="228"/>
      <c r="VGM4" s="228"/>
      <c r="VGN4" s="228"/>
      <c r="VGO4" s="228"/>
      <c r="VGP4" s="228"/>
      <c r="VGQ4" s="228"/>
      <c r="VGR4" s="228"/>
      <c r="VGS4" s="228"/>
      <c r="VGT4" s="228"/>
      <c r="VGU4" s="228"/>
      <c r="VGV4" s="228"/>
      <c r="VGW4" s="228"/>
      <c r="VGX4" s="228"/>
      <c r="VGY4" s="228"/>
      <c r="VGZ4" s="228"/>
      <c r="VHA4" s="228"/>
      <c r="VHB4" s="228"/>
      <c r="VHC4" s="228"/>
      <c r="VHD4" s="228"/>
      <c r="VHE4" s="228"/>
      <c r="VHF4" s="228"/>
      <c r="VHG4" s="228"/>
      <c r="VHH4" s="228"/>
      <c r="VHI4" s="228"/>
      <c r="VHJ4" s="228"/>
      <c r="VHK4" s="228"/>
      <c r="VHL4" s="228"/>
      <c r="VHM4" s="228"/>
      <c r="VHN4" s="228"/>
      <c r="VHO4" s="228"/>
      <c r="VHP4" s="228"/>
      <c r="VHQ4" s="228"/>
      <c r="VHR4" s="228"/>
      <c r="VHS4" s="228"/>
      <c r="VHT4" s="228"/>
      <c r="VHU4" s="228"/>
      <c r="VHV4" s="228"/>
      <c r="VHW4" s="228"/>
      <c r="VHX4" s="228"/>
      <c r="VHY4" s="228"/>
      <c r="VHZ4" s="228"/>
      <c r="VIA4" s="228"/>
      <c r="VIB4" s="228"/>
      <c r="VIC4" s="228"/>
      <c r="VID4" s="228"/>
      <c r="VIE4" s="228"/>
      <c r="VIF4" s="228"/>
      <c r="VIG4" s="228"/>
      <c r="VIH4" s="228"/>
      <c r="VII4" s="228"/>
      <c r="VIJ4" s="228"/>
      <c r="VIK4" s="228"/>
      <c r="VIL4" s="228"/>
      <c r="VIM4" s="228"/>
      <c r="VIN4" s="228"/>
      <c r="VIO4" s="228"/>
      <c r="VIP4" s="228"/>
      <c r="VIQ4" s="228"/>
      <c r="VIR4" s="228"/>
      <c r="VIS4" s="228"/>
      <c r="VIT4" s="228"/>
      <c r="VIU4" s="228"/>
      <c r="VIV4" s="228"/>
      <c r="VIW4" s="228"/>
      <c r="VIX4" s="228"/>
      <c r="VIY4" s="228"/>
      <c r="VIZ4" s="228"/>
      <c r="VJA4" s="228"/>
      <c r="VJB4" s="228"/>
      <c r="VJC4" s="228"/>
      <c r="VJD4" s="228"/>
      <c r="VJE4" s="228"/>
      <c r="VJF4" s="228"/>
      <c r="VJG4" s="228"/>
      <c r="VJH4" s="228"/>
      <c r="VJI4" s="228"/>
      <c r="VJJ4" s="228"/>
      <c r="VJK4" s="228"/>
      <c r="VJL4" s="228"/>
      <c r="VJM4" s="228"/>
      <c r="VJN4" s="228"/>
      <c r="VJO4" s="228"/>
      <c r="VJP4" s="228"/>
      <c r="VJQ4" s="228"/>
      <c r="VJR4" s="228"/>
      <c r="VJS4" s="228"/>
      <c r="VJT4" s="228"/>
      <c r="VJU4" s="228"/>
      <c r="VJV4" s="228"/>
      <c r="VJW4" s="228"/>
      <c r="VJX4" s="228"/>
      <c r="VJY4" s="228"/>
      <c r="VJZ4" s="228"/>
      <c r="VKA4" s="228"/>
      <c r="VKB4" s="228"/>
      <c r="VKC4" s="228"/>
      <c r="VKD4" s="228"/>
      <c r="VKE4" s="228"/>
      <c r="VKF4" s="228"/>
      <c r="VKG4" s="228"/>
      <c r="VKH4" s="228"/>
      <c r="VKI4" s="228"/>
      <c r="VKJ4" s="228"/>
      <c r="VKK4" s="228"/>
      <c r="VKL4" s="228"/>
      <c r="VKM4" s="228"/>
      <c r="VKN4" s="228"/>
      <c r="VKO4" s="228"/>
      <c r="VKP4" s="228"/>
      <c r="VKQ4" s="228"/>
      <c r="VKR4" s="228"/>
      <c r="VKS4" s="228"/>
      <c r="VKT4" s="228"/>
      <c r="VKU4" s="228"/>
      <c r="VKV4" s="228"/>
      <c r="VKW4" s="228"/>
      <c r="VKX4" s="228"/>
      <c r="VKY4" s="228"/>
      <c r="VKZ4" s="228"/>
      <c r="VLA4" s="228"/>
      <c r="VLB4" s="228"/>
      <c r="VLC4" s="228"/>
      <c r="VLD4" s="228"/>
      <c r="VLE4" s="228"/>
      <c r="VLF4" s="228"/>
      <c r="VLG4" s="228"/>
      <c r="VLH4" s="228"/>
      <c r="VLI4" s="228"/>
      <c r="VLJ4" s="228"/>
      <c r="VLK4" s="228"/>
      <c r="VLL4" s="228"/>
      <c r="VLM4" s="228"/>
      <c r="VLN4" s="228"/>
      <c r="VLO4" s="228"/>
      <c r="VLP4" s="228"/>
      <c r="VLQ4" s="228"/>
      <c r="VLR4" s="228"/>
      <c r="VLS4" s="228"/>
      <c r="VLT4" s="228"/>
      <c r="VLU4" s="228"/>
      <c r="VLV4" s="228"/>
      <c r="VLW4" s="228"/>
      <c r="VLX4" s="228"/>
      <c r="VLY4" s="228"/>
      <c r="VLZ4" s="228"/>
      <c r="VMA4" s="228"/>
      <c r="VMB4" s="228"/>
      <c r="VMC4" s="228"/>
      <c r="VMD4" s="228"/>
      <c r="VME4" s="228"/>
      <c r="VMF4" s="228"/>
      <c r="VMG4" s="228"/>
      <c r="VMH4" s="228"/>
      <c r="VMI4" s="228"/>
      <c r="VMJ4" s="228"/>
      <c r="VMK4" s="228"/>
      <c r="VML4" s="228"/>
      <c r="VMM4" s="228"/>
      <c r="VMN4" s="228"/>
      <c r="VMO4" s="228"/>
      <c r="VMP4" s="228"/>
      <c r="VMQ4" s="228"/>
      <c r="VMR4" s="228"/>
      <c r="VMS4" s="228"/>
      <c r="VMT4" s="228"/>
      <c r="VMU4" s="228"/>
      <c r="VMV4" s="228"/>
      <c r="VMW4" s="228"/>
      <c r="VMX4" s="228"/>
      <c r="VMY4" s="228"/>
      <c r="VMZ4" s="228"/>
      <c r="VNA4" s="228"/>
      <c r="VNB4" s="228"/>
      <c r="VNC4" s="228"/>
      <c r="VND4" s="228"/>
      <c r="VNE4" s="228"/>
      <c r="VNF4" s="228"/>
      <c r="VNG4" s="228"/>
      <c r="VNH4" s="228"/>
      <c r="VNI4" s="228"/>
      <c r="VNJ4" s="228"/>
      <c r="VNK4" s="228"/>
      <c r="VNL4" s="228"/>
      <c r="VNM4" s="228"/>
      <c r="VNN4" s="228"/>
      <c r="VNO4" s="228"/>
      <c r="VNP4" s="228"/>
      <c r="VNQ4" s="228"/>
      <c r="VNR4" s="228"/>
      <c r="VNS4" s="228"/>
      <c r="VNT4" s="228"/>
      <c r="VNU4" s="228"/>
      <c r="VNV4" s="228"/>
      <c r="VNW4" s="228"/>
      <c r="VNX4" s="228"/>
      <c r="VNY4" s="228"/>
      <c r="VNZ4" s="228"/>
      <c r="VOA4" s="228"/>
      <c r="VOB4" s="228"/>
      <c r="VOC4" s="228"/>
      <c r="VOD4" s="228"/>
      <c r="VOE4" s="228"/>
      <c r="VOF4" s="228"/>
      <c r="VOG4" s="228"/>
      <c r="VOH4" s="228"/>
      <c r="VOI4" s="228"/>
      <c r="VOJ4" s="228"/>
      <c r="VOK4" s="228"/>
      <c r="VOL4" s="228"/>
      <c r="VOM4" s="228"/>
      <c r="VON4" s="228"/>
      <c r="VOO4" s="228"/>
      <c r="VOP4" s="228"/>
      <c r="VOQ4" s="228"/>
      <c r="VOR4" s="228"/>
      <c r="VOS4" s="228"/>
      <c r="VOT4" s="228"/>
      <c r="VOU4" s="228"/>
      <c r="VOV4" s="228"/>
      <c r="VOW4" s="228"/>
      <c r="VOX4" s="228"/>
      <c r="VOY4" s="228"/>
      <c r="VOZ4" s="228"/>
      <c r="VPA4" s="228"/>
      <c r="VPB4" s="228"/>
      <c r="VPC4" s="228"/>
      <c r="VPD4" s="228"/>
      <c r="VPE4" s="228"/>
      <c r="VPF4" s="228"/>
      <c r="VPG4" s="228"/>
      <c r="VPH4" s="228"/>
      <c r="VPI4" s="228"/>
      <c r="VPJ4" s="228"/>
      <c r="VPK4" s="228"/>
      <c r="VPL4" s="228"/>
      <c r="VPM4" s="228"/>
      <c r="VPN4" s="228"/>
      <c r="VPO4" s="228"/>
      <c r="VPP4" s="228"/>
      <c r="VPQ4" s="228"/>
      <c r="VPR4" s="228"/>
      <c r="VPS4" s="228"/>
      <c r="VPT4" s="228"/>
      <c r="VPU4" s="228"/>
      <c r="VPV4" s="228"/>
      <c r="VPW4" s="228"/>
      <c r="VPX4" s="228"/>
      <c r="VPY4" s="228"/>
      <c r="VPZ4" s="228"/>
      <c r="VQA4" s="228"/>
      <c r="VQB4" s="228"/>
      <c r="VQC4" s="228"/>
      <c r="VQD4" s="228"/>
      <c r="VQE4" s="228"/>
      <c r="VQF4" s="228"/>
      <c r="VQG4" s="228"/>
      <c r="VQH4" s="228"/>
      <c r="VQI4" s="228"/>
      <c r="VQJ4" s="228"/>
      <c r="VQK4" s="228"/>
      <c r="VQL4" s="228"/>
      <c r="VQM4" s="228"/>
      <c r="VQN4" s="228"/>
      <c r="VQO4" s="228"/>
      <c r="VQP4" s="228"/>
      <c r="VQQ4" s="228"/>
      <c r="VQR4" s="228"/>
      <c r="VQS4" s="228"/>
      <c r="VQT4" s="228"/>
      <c r="VQU4" s="228"/>
      <c r="VQV4" s="228"/>
      <c r="VQW4" s="228"/>
      <c r="VQX4" s="228"/>
      <c r="VQY4" s="228"/>
      <c r="VQZ4" s="228"/>
      <c r="VRA4" s="228"/>
      <c r="VRB4" s="228"/>
      <c r="VRC4" s="228"/>
      <c r="VRD4" s="228"/>
      <c r="VRE4" s="228"/>
      <c r="VRF4" s="228"/>
      <c r="VRG4" s="228"/>
      <c r="VRH4" s="228"/>
      <c r="VRI4" s="228"/>
      <c r="VRJ4" s="228"/>
      <c r="VRK4" s="228"/>
      <c r="VRL4" s="228"/>
      <c r="VRM4" s="228"/>
      <c r="VRN4" s="228"/>
      <c r="VRO4" s="228"/>
      <c r="VRP4" s="228"/>
      <c r="VRQ4" s="228"/>
      <c r="VRR4" s="228"/>
      <c r="VRS4" s="228"/>
      <c r="VRT4" s="228"/>
      <c r="VRU4" s="228"/>
      <c r="VRV4" s="228"/>
      <c r="VRW4" s="228"/>
      <c r="VRX4" s="228"/>
      <c r="VRY4" s="228"/>
      <c r="VRZ4" s="228"/>
      <c r="VSA4" s="228"/>
      <c r="VSB4" s="228"/>
      <c r="VSC4" s="228"/>
      <c r="VSD4" s="228"/>
      <c r="VSE4" s="228"/>
      <c r="VSF4" s="228"/>
      <c r="VSG4" s="228"/>
      <c r="VSH4" s="228"/>
      <c r="VSI4" s="228"/>
      <c r="VSJ4" s="228"/>
      <c r="VSK4" s="228"/>
      <c r="VSL4" s="228"/>
      <c r="VSM4" s="228"/>
      <c r="VSN4" s="228"/>
      <c r="VSO4" s="228"/>
      <c r="VSP4" s="228"/>
      <c r="VSQ4" s="228"/>
      <c r="VSR4" s="228"/>
      <c r="VSS4" s="228"/>
      <c r="VST4" s="228"/>
      <c r="VSU4" s="228"/>
      <c r="VSV4" s="228"/>
      <c r="VSW4" s="228"/>
      <c r="VSX4" s="228"/>
      <c r="VSY4" s="228"/>
      <c r="VSZ4" s="228"/>
      <c r="VTA4" s="228"/>
      <c r="VTB4" s="228"/>
      <c r="VTC4" s="228"/>
      <c r="VTD4" s="228"/>
      <c r="VTE4" s="228"/>
      <c r="VTF4" s="228"/>
      <c r="VTG4" s="228"/>
      <c r="VTH4" s="228"/>
      <c r="VTI4" s="228"/>
      <c r="VTJ4" s="228"/>
      <c r="VTK4" s="228"/>
      <c r="VTL4" s="228"/>
      <c r="VTM4" s="228"/>
      <c r="VTN4" s="228"/>
      <c r="VTO4" s="228"/>
      <c r="VTP4" s="228"/>
      <c r="VTQ4" s="228"/>
      <c r="VTR4" s="228"/>
      <c r="VTS4" s="228"/>
      <c r="VTT4" s="228"/>
      <c r="VTU4" s="228"/>
      <c r="VTV4" s="228"/>
      <c r="VTW4" s="228"/>
      <c r="VTX4" s="228"/>
      <c r="VTY4" s="228"/>
      <c r="VTZ4" s="228"/>
      <c r="VUA4" s="228"/>
      <c r="VUB4" s="228"/>
      <c r="VUC4" s="228"/>
      <c r="VUD4" s="228"/>
      <c r="VUE4" s="228"/>
      <c r="VUF4" s="228"/>
      <c r="VUG4" s="228"/>
      <c r="VUH4" s="228"/>
      <c r="VUI4" s="228"/>
      <c r="VUJ4" s="228"/>
      <c r="VUK4" s="228"/>
      <c r="VUL4" s="228"/>
      <c r="VUM4" s="228"/>
      <c r="VUN4" s="228"/>
      <c r="VUO4" s="228"/>
      <c r="VUP4" s="228"/>
      <c r="VUQ4" s="228"/>
      <c r="VUR4" s="228"/>
      <c r="VUS4" s="228"/>
      <c r="VUT4" s="228"/>
      <c r="VUU4" s="228"/>
      <c r="VUV4" s="228"/>
      <c r="VUW4" s="228"/>
      <c r="VUX4" s="228"/>
      <c r="VUY4" s="228"/>
      <c r="VUZ4" s="228"/>
      <c r="VVA4" s="228"/>
      <c r="VVB4" s="228"/>
      <c r="VVC4" s="228"/>
      <c r="VVD4" s="228"/>
      <c r="VVE4" s="228"/>
      <c r="VVF4" s="228"/>
      <c r="VVG4" s="228"/>
      <c r="VVH4" s="228"/>
      <c r="VVI4" s="228"/>
      <c r="VVJ4" s="228"/>
      <c r="VVK4" s="228"/>
      <c r="VVL4" s="228"/>
      <c r="VVM4" s="228"/>
      <c r="VVN4" s="228"/>
      <c r="VVO4" s="228"/>
      <c r="VVP4" s="228"/>
      <c r="VVQ4" s="228"/>
      <c r="VVR4" s="228"/>
      <c r="VVS4" s="228"/>
      <c r="VVT4" s="228"/>
      <c r="VVU4" s="228"/>
      <c r="VVV4" s="228"/>
      <c r="VVW4" s="228"/>
      <c r="VVX4" s="228"/>
      <c r="VVY4" s="228"/>
      <c r="VVZ4" s="228"/>
      <c r="VWA4" s="228"/>
      <c r="VWB4" s="228"/>
      <c r="VWC4" s="228"/>
      <c r="VWD4" s="228"/>
      <c r="VWE4" s="228"/>
      <c r="VWF4" s="228"/>
      <c r="VWG4" s="228"/>
      <c r="VWH4" s="228"/>
      <c r="VWI4" s="228"/>
      <c r="VWJ4" s="228"/>
      <c r="VWK4" s="228"/>
      <c r="VWL4" s="228"/>
      <c r="VWM4" s="228"/>
      <c r="VWN4" s="228"/>
      <c r="VWO4" s="228"/>
      <c r="VWP4" s="228"/>
      <c r="VWQ4" s="228"/>
      <c r="VWR4" s="228"/>
      <c r="VWS4" s="228"/>
      <c r="VWT4" s="228"/>
      <c r="VWU4" s="228"/>
      <c r="VWV4" s="228"/>
      <c r="VWW4" s="228"/>
      <c r="VWX4" s="228"/>
      <c r="VWY4" s="228"/>
      <c r="VWZ4" s="228"/>
      <c r="VXA4" s="228"/>
      <c r="VXB4" s="228"/>
      <c r="VXC4" s="228"/>
      <c r="VXD4" s="228"/>
      <c r="VXE4" s="228"/>
      <c r="VXF4" s="228"/>
      <c r="VXG4" s="228"/>
      <c r="VXH4" s="228"/>
      <c r="VXI4" s="228"/>
      <c r="VXJ4" s="228"/>
      <c r="VXK4" s="228"/>
      <c r="VXL4" s="228"/>
      <c r="VXM4" s="228"/>
      <c r="VXN4" s="228"/>
      <c r="VXO4" s="228"/>
      <c r="VXP4" s="228"/>
      <c r="VXQ4" s="228"/>
      <c r="VXR4" s="228"/>
      <c r="VXS4" s="228"/>
      <c r="VXT4" s="228"/>
      <c r="VXU4" s="228"/>
      <c r="VXV4" s="228"/>
      <c r="VXW4" s="228"/>
      <c r="VXX4" s="228"/>
      <c r="VXY4" s="228"/>
      <c r="VXZ4" s="228"/>
      <c r="VYA4" s="228"/>
      <c r="VYB4" s="228"/>
      <c r="VYC4" s="228"/>
      <c r="VYD4" s="228"/>
      <c r="VYE4" s="228"/>
      <c r="VYF4" s="228"/>
      <c r="VYG4" s="228"/>
      <c r="VYH4" s="228"/>
      <c r="VYI4" s="228"/>
      <c r="VYJ4" s="228"/>
      <c r="VYK4" s="228"/>
      <c r="VYL4" s="228"/>
      <c r="VYM4" s="228"/>
      <c r="VYN4" s="228"/>
      <c r="VYO4" s="228"/>
      <c r="VYP4" s="228"/>
      <c r="VYQ4" s="228"/>
      <c r="VYR4" s="228"/>
      <c r="VYS4" s="228"/>
      <c r="VYT4" s="228"/>
      <c r="VYU4" s="228"/>
      <c r="VYV4" s="228"/>
      <c r="VYW4" s="228"/>
      <c r="VYX4" s="228"/>
      <c r="VYY4" s="228"/>
      <c r="VYZ4" s="228"/>
      <c r="VZA4" s="228"/>
      <c r="VZB4" s="228"/>
      <c r="VZC4" s="228"/>
      <c r="VZD4" s="228"/>
      <c r="VZE4" s="228"/>
      <c r="VZF4" s="228"/>
      <c r="VZG4" s="228"/>
      <c r="VZH4" s="228"/>
      <c r="VZI4" s="228"/>
      <c r="VZJ4" s="228"/>
      <c r="VZK4" s="228"/>
      <c r="VZL4" s="228"/>
      <c r="VZM4" s="228"/>
      <c r="VZN4" s="228"/>
      <c r="VZO4" s="228"/>
      <c r="VZP4" s="228"/>
      <c r="VZQ4" s="228"/>
      <c r="VZR4" s="228"/>
      <c r="VZS4" s="228"/>
      <c r="VZT4" s="228"/>
      <c r="VZU4" s="228"/>
      <c r="VZV4" s="228"/>
      <c r="VZW4" s="228"/>
      <c r="VZX4" s="228"/>
      <c r="VZY4" s="228"/>
      <c r="VZZ4" s="228"/>
      <c r="WAA4" s="228"/>
      <c r="WAB4" s="228"/>
      <c r="WAC4" s="228"/>
      <c r="WAD4" s="228"/>
      <c r="WAE4" s="228"/>
      <c r="WAF4" s="228"/>
      <c r="WAG4" s="228"/>
      <c r="WAH4" s="228"/>
      <c r="WAI4" s="228"/>
      <c r="WAJ4" s="228"/>
      <c r="WAK4" s="228"/>
      <c r="WAL4" s="228"/>
      <c r="WAM4" s="228"/>
      <c r="WAN4" s="228"/>
      <c r="WAO4" s="228"/>
      <c r="WAP4" s="228"/>
      <c r="WAQ4" s="228"/>
      <c r="WAR4" s="228"/>
      <c r="WAS4" s="228"/>
      <c r="WAT4" s="228"/>
      <c r="WAU4" s="228"/>
      <c r="WAV4" s="228"/>
      <c r="WAW4" s="228"/>
      <c r="WAX4" s="228"/>
      <c r="WAY4" s="228"/>
      <c r="WAZ4" s="228"/>
      <c r="WBA4" s="228"/>
      <c r="WBB4" s="228"/>
      <c r="WBC4" s="228"/>
      <c r="WBD4" s="228"/>
      <c r="WBE4" s="228"/>
      <c r="WBF4" s="228"/>
      <c r="WBG4" s="228"/>
      <c r="WBH4" s="228"/>
      <c r="WBI4" s="228"/>
      <c r="WBJ4" s="228"/>
      <c r="WBK4" s="228"/>
      <c r="WBL4" s="228"/>
      <c r="WBM4" s="228"/>
      <c r="WBN4" s="228"/>
      <c r="WBO4" s="228"/>
      <c r="WBP4" s="228"/>
      <c r="WBQ4" s="228"/>
      <c r="WBR4" s="228"/>
      <c r="WBS4" s="228"/>
      <c r="WBT4" s="228"/>
      <c r="WBU4" s="228"/>
      <c r="WBV4" s="228"/>
      <c r="WBW4" s="228"/>
      <c r="WBX4" s="228"/>
      <c r="WBY4" s="228"/>
      <c r="WBZ4" s="228"/>
      <c r="WCA4" s="228"/>
      <c r="WCB4" s="228"/>
      <c r="WCC4" s="228"/>
      <c r="WCD4" s="228"/>
      <c r="WCE4" s="228"/>
      <c r="WCF4" s="228"/>
      <c r="WCG4" s="228"/>
      <c r="WCH4" s="228"/>
      <c r="WCI4" s="228"/>
      <c r="WCJ4" s="228"/>
      <c r="WCK4" s="228"/>
      <c r="WCL4" s="228"/>
      <c r="WCM4" s="228"/>
      <c r="WCN4" s="228"/>
      <c r="WCO4" s="228"/>
      <c r="WCP4" s="228"/>
      <c r="WCQ4" s="228"/>
      <c r="WCR4" s="228"/>
      <c r="WCS4" s="228"/>
      <c r="WCT4" s="228"/>
      <c r="WCU4" s="228"/>
      <c r="WCV4" s="228"/>
      <c r="WCW4" s="228"/>
      <c r="WCX4" s="228"/>
      <c r="WCY4" s="228"/>
      <c r="WCZ4" s="228"/>
      <c r="WDA4" s="228"/>
      <c r="WDB4" s="228"/>
      <c r="WDC4" s="228"/>
      <c r="WDD4" s="228"/>
      <c r="WDE4" s="228"/>
      <c r="WDF4" s="228"/>
      <c r="WDG4" s="228"/>
      <c r="WDH4" s="228"/>
      <c r="WDI4" s="228"/>
      <c r="WDJ4" s="228"/>
      <c r="WDK4" s="228"/>
      <c r="WDL4" s="228"/>
      <c r="WDM4" s="228"/>
      <c r="WDN4" s="228"/>
      <c r="WDO4" s="228"/>
      <c r="WDP4" s="228"/>
      <c r="WDQ4" s="228"/>
      <c r="WDR4" s="228"/>
      <c r="WDS4" s="228"/>
      <c r="WDT4" s="228"/>
      <c r="WDU4" s="228"/>
      <c r="WDV4" s="228"/>
      <c r="WDW4" s="228"/>
      <c r="WDX4" s="228"/>
      <c r="WDY4" s="228"/>
      <c r="WDZ4" s="228"/>
      <c r="WEA4" s="228"/>
      <c r="WEB4" s="228"/>
      <c r="WEC4" s="228"/>
      <c r="WED4" s="228"/>
      <c r="WEE4" s="228"/>
      <c r="WEF4" s="228"/>
      <c r="WEG4" s="228"/>
      <c r="WEH4" s="228"/>
      <c r="WEI4" s="228"/>
      <c r="WEJ4" s="228"/>
      <c r="WEK4" s="228"/>
      <c r="WEL4" s="228"/>
      <c r="WEM4" s="228"/>
      <c r="WEN4" s="228"/>
      <c r="WEO4" s="228"/>
      <c r="WEP4" s="228"/>
      <c r="WEQ4" s="228"/>
      <c r="WER4" s="228"/>
      <c r="WES4" s="228"/>
      <c r="WET4" s="228"/>
      <c r="WEU4" s="228"/>
      <c r="WEV4" s="228"/>
      <c r="WEW4" s="228"/>
      <c r="WEX4" s="228"/>
      <c r="WEY4" s="228"/>
      <c r="WEZ4" s="228"/>
      <c r="WFA4" s="228"/>
      <c r="WFB4" s="228"/>
      <c r="WFC4" s="228"/>
      <c r="WFD4" s="228"/>
      <c r="WFE4" s="228"/>
      <c r="WFF4" s="228"/>
      <c r="WFG4" s="228"/>
      <c r="WFH4" s="228"/>
      <c r="WFI4" s="228"/>
      <c r="WFJ4" s="228"/>
      <c r="WFK4" s="228"/>
      <c r="WFL4" s="228"/>
      <c r="WFM4" s="228"/>
      <c r="WFN4" s="228"/>
      <c r="WFO4" s="228"/>
      <c r="WFP4" s="228"/>
      <c r="WFQ4" s="228"/>
      <c r="WFR4" s="228"/>
      <c r="WFS4" s="228"/>
      <c r="WFT4" s="228"/>
      <c r="WFU4" s="228"/>
      <c r="WFV4" s="228"/>
      <c r="WFW4" s="228"/>
      <c r="WFX4" s="228"/>
      <c r="WFY4" s="228"/>
      <c r="WFZ4" s="228"/>
      <c r="WGA4" s="228"/>
      <c r="WGB4" s="228"/>
      <c r="WGC4" s="228"/>
      <c r="WGD4" s="228"/>
      <c r="WGE4" s="228"/>
      <c r="WGF4" s="228"/>
      <c r="WGG4" s="228"/>
      <c r="WGH4" s="228"/>
      <c r="WGI4" s="228"/>
      <c r="WGJ4" s="228"/>
      <c r="WGK4" s="228"/>
      <c r="WGL4" s="228"/>
      <c r="WGM4" s="228"/>
      <c r="WGN4" s="228"/>
      <c r="WGO4" s="228"/>
      <c r="WGP4" s="228"/>
      <c r="WGQ4" s="228"/>
      <c r="WGR4" s="228"/>
      <c r="WGS4" s="228"/>
      <c r="WGT4" s="228"/>
      <c r="WGU4" s="228"/>
      <c r="WGV4" s="228"/>
      <c r="WGW4" s="228"/>
      <c r="WGX4" s="228"/>
      <c r="WGY4" s="228"/>
      <c r="WGZ4" s="228"/>
      <c r="WHA4" s="228"/>
      <c r="WHB4" s="228"/>
      <c r="WHC4" s="228"/>
      <c r="WHD4" s="228"/>
      <c r="WHE4" s="228"/>
      <c r="WHF4" s="228"/>
      <c r="WHG4" s="228"/>
      <c r="WHH4" s="228"/>
      <c r="WHI4" s="228"/>
      <c r="WHJ4" s="228"/>
      <c r="WHK4" s="228"/>
      <c r="WHL4" s="228"/>
      <c r="WHM4" s="228"/>
      <c r="WHN4" s="228"/>
      <c r="WHO4" s="228"/>
      <c r="WHP4" s="228"/>
      <c r="WHQ4" s="228"/>
      <c r="WHR4" s="228"/>
      <c r="WHS4" s="228"/>
      <c r="WHT4" s="228"/>
      <c r="WHU4" s="228"/>
      <c r="WHV4" s="228"/>
      <c r="WHW4" s="228"/>
      <c r="WHX4" s="228"/>
      <c r="WHY4" s="228"/>
      <c r="WHZ4" s="228"/>
      <c r="WIA4" s="228"/>
      <c r="WIB4" s="228"/>
      <c r="WIC4" s="228"/>
      <c r="WID4" s="228"/>
      <c r="WIE4" s="228"/>
      <c r="WIF4" s="228"/>
      <c r="WIG4" s="228"/>
      <c r="WIH4" s="228"/>
      <c r="WII4" s="228"/>
      <c r="WIJ4" s="228"/>
      <c r="WIK4" s="228"/>
      <c r="WIL4" s="228"/>
      <c r="WIM4" s="228"/>
      <c r="WIN4" s="228"/>
      <c r="WIO4" s="228"/>
      <c r="WIP4" s="228"/>
      <c r="WIQ4" s="228"/>
      <c r="WIR4" s="228"/>
      <c r="WIS4" s="228"/>
      <c r="WIT4" s="228"/>
      <c r="WIU4" s="228"/>
      <c r="WIV4" s="228"/>
      <c r="WIW4" s="228"/>
      <c r="WIX4" s="228"/>
      <c r="WIY4" s="228"/>
      <c r="WIZ4" s="228"/>
      <c r="WJA4" s="228"/>
      <c r="WJB4" s="228"/>
      <c r="WJC4" s="228"/>
      <c r="WJD4" s="228"/>
      <c r="WJE4" s="228"/>
      <c r="WJF4" s="228"/>
      <c r="WJG4" s="228"/>
      <c r="WJH4" s="228"/>
      <c r="WJI4" s="228"/>
      <c r="WJJ4" s="228"/>
      <c r="WJK4" s="228"/>
      <c r="WJL4" s="228"/>
      <c r="WJM4" s="228"/>
      <c r="WJN4" s="228"/>
      <c r="WJO4" s="228"/>
      <c r="WJP4" s="228"/>
      <c r="WJQ4" s="228"/>
      <c r="WJR4" s="228"/>
      <c r="WJS4" s="228"/>
      <c r="WJT4" s="228"/>
      <c r="WJU4" s="228"/>
      <c r="WJV4" s="228"/>
      <c r="WJW4" s="228"/>
      <c r="WJX4" s="228"/>
      <c r="WJY4" s="228"/>
      <c r="WJZ4" s="228"/>
      <c r="WKA4" s="228"/>
      <c r="WKB4" s="228"/>
      <c r="WKC4" s="228"/>
      <c r="WKD4" s="228"/>
      <c r="WKE4" s="228"/>
      <c r="WKF4" s="228"/>
      <c r="WKG4" s="228"/>
      <c r="WKH4" s="228"/>
      <c r="WKI4" s="228"/>
      <c r="WKJ4" s="228"/>
      <c r="WKK4" s="228"/>
      <c r="WKL4" s="228"/>
      <c r="WKM4" s="228"/>
      <c r="WKN4" s="228"/>
      <c r="WKO4" s="228"/>
      <c r="WKP4" s="228"/>
      <c r="WKQ4" s="228"/>
      <c r="WKR4" s="228"/>
      <c r="WKS4" s="228"/>
      <c r="WKT4" s="228"/>
      <c r="WKU4" s="228"/>
      <c r="WKV4" s="228"/>
      <c r="WKW4" s="228"/>
      <c r="WKX4" s="228"/>
      <c r="WKY4" s="228"/>
      <c r="WKZ4" s="228"/>
      <c r="WLA4" s="228"/>
      <c r="WLB4" s="228"/>
      <c r="WLC4" s="228"/>
      <c r="WLD4" s="228"/>
      <c r="WLE4" s="228"/>
      <c r="WLF4" s="228"/>
      <c r="WLG4" s="228"/>
      <c r="WLH4" s="228"/>
      <c r="WLI4" s="228"/>
      <c r="WLJ4" s="228"/>
      <c r="WLK4" s="228"/>
      <c r="WLL4" s="228"/>
      <c r="WLM4" s="228"/>
      <c r="WLN4" s="228"/>
      <c r="WLO4" s="228"/>
      <c r="WLP4" s="228"/>
      <c r="WLQ4" s="228"/>
      <c r="WLR4" s="228"/>
      <c r="WLS4" s="228"/>
      <c r="WLT4" s="228"/>
      <c r="WLU4" s="228"/>
      <c r="WLV4" s="228"/>
      <c r="WLW4" s="228"/>
      <c r="WLX4" s="228"/>
      <c r="WLY4" s="228"/>
      <c r="WLZ4" s="228"/>
      <c r="WMA4" s="228"/>
      <c r="WMB4" s="228"/>
      <c r="WMC4" s="228"/>
      <c r="WMD4" s="228"/>
      <c r="WME4" s="228"/>
      <c r="WMF4" s="228"/>
      <c r="WMG4" s="228"/>
      <c r="WMH4" s="228"/>
      <c r="WMI4" s="228"/>
      <c r="WMJ4" s="228"/>
      <c r="WMK4" s="228"/>
      <c r="WML4" s="228"/>
      <c r="WMM4" s="228"/>
      <c r="WMN4" s="228"/>
      <c r="WMO4" s="228"/>
      <c r="WMP4" s="228"/>
      <c r="WMQ4" s="228"/>
      <c r="WMR4" s="228"/>
      <c r="WMS4" s="228"/>
      <c r="WMT4" s="228"/>
      <c r="WMU4" s="228"/>
      <c r="WMV4" s="228"/>
      <c r="WMW4" s="228"/>
      <c r="WMX4" s="228"/>
      <c r="WMY4" s="228"/>
      <c r="WMZ4" s="228"/>
      <c r="WNA4" s="228"/>
      <c r="WNB4" s="228"/>
      <c r="WNC4" s="228"/>
      <c r="WND4" s="228"/>
      <c r="WNE4" s="228"/>
      <c r="WNF4" s="228"/>
      <c r="WNG4" s="228"/>
      <c r="WNH4" s="228"/>
      <c r="WNI4" s="228"/>
      <c r="WNJ4" s="228"/>
      <c r="WNK4" s="228"/>
      <c r="WNL4" s="228"/>
      <c r="WNM4" s="228"/>
      <c r="WNN4" s="228"/>
      <c r="WNO4" s="228"/>
      <c r="WNP4" s="228"/>
      <c r="WNQ4" s="228"/>
      <c r="WNR4" s="228"/>
      <c r="WNS4" s="228"/>
      <c r="WNT4" s="228"/>
      <c r="WNU4" s="228"/>
      <c r="WNV4" s="228"/>
      <c r="WNW4" s="228"/>
      <c r="WNX4" s="228"/>
      <c r="WNY4" s="228"/>
      <c r="WNZ4" s="228"/>
      <c r="WOA4" s="228"/>
      <c r="WOB4" s="228"/>
      <c r="WOC4" s="228"/>
      <c r="WOD4" s="228"/>
      <c r="WOE4" s="228"/>
      <c r="WOF4" s="228"/>
      <c r="WOG4" s="228"/>
      <c r="WOH4" s="228"/>
      <c r="WOI4" s="228"/>
      <c r="WOJ4" s="228"/>
      <c r="WOK4" s="228"/>
      <c r="WOL4" s="228"/>
      <c r="WOM4" s="228"/>
      <c r="WON4" s="228"/>
      <c r="WOO4" s="228"/>
      <c r="WOP4" s="228"/>
      <c r="WOQ4" s="228"/>
      <c r="WOR4" s="228"/>
      <c r="WOS4" s="228"/>
      <c r="WOT4" s="228"/>
      <c r="WOU4" s="228"/>
      <c r="WOV4" s="228"/>
      <c r="WOW4" s="228"/>
      <c r="WOX4" s="228"/>
      <c r="WOY4" s="228"/>
      <c r="WOZ4" s="228"/>
      <c r="WPA4" s="228"/>
      <c r="WPB4" s="228"/>
      <c r="WPC4" s="228"/>
      <c r="WPD4" s="228"/>
      <c r="WPE4" s="228"/>
      <c r="WPF4" s="228"/>
      <c r="WPG4" s="228"/>
      <c r="WPH4" s="228"/>
      <c r="WPI4" s="228"/>
      <c r="WPJ4" s="228"/>
      <c r="WPK4" s="228"/>
      <c r="WPL4" s="228"/>
      <c r="WPM4" s="228"/>
      <c r="WPN4" s="228"/>
      <c r="WPO4" s="228"/>
      <c r="WPP4" s="228"/>
      <c r="WPQ4" s="228"/>
      <c r="WPR4" s="228"/>
      <c r="WPS4" s="228"/>
      <c r="WPT4" s="228"/>
      <c r="WPU4" s="228"/>
      <c r="WPV4" s="228"/>
      <c r="WPW4" s="228"/>
      <c r="WPX4" s="228"/>
      <c r="WPY4" s="228"/>
      <c r="WPZ4" s="228"/>
      <c r="WQA4" s="228"/>
      <c r="WQB4" s="228"/>
      <c r="WQC4" s="228"/>
      <c r="WQD4" s="228"/>
      <c r="WQE4" s="228"/>
      <c r="WQF4" s="228"/>
      <c r="WQG4" s="228"/>
      <c r="WQH4" s="228"/>
      <c r="WQI4" s="228"/>
      <c r="WQJ4" s="228"/>
      <c r="WQK4" s="228"/>
      <c r="WQL4" s="228"/>
      <c r="WQM4" s="228"/>
      <c r="WQN4" s="228"/>
      <c r="WQO4" s="228"/>
      <c r="WQP4" s="228"/>
      <c r="WQQ4" s="228"/>
      <c r="WQR4" s="228"/>
      <c r="WQS4" s="228"/>
      <c r="WQT4" s="228"/>
      <c r="WQU4" s="228"/>
      <c r="WQV4" s="228"/>
      <c r="WQW4" s="228"/>
      <c r="WQX4" s="228"/>
      <c r="WQY4" s="228"/>
      <c r="WQZ4" s="228"/>
      <c r="WRA4" s="228"/>
      <c r="WRB4" s="228"/>
      <c r="WRC4" s="228"/>
      <c r="WRD4" s="228"/>
      <c r="WRE4" s="228"/>
      <c r="WRF4" s="228"/>
      <c r="WRG4" s="228"/>
      <c r="WRH4" s="228"/>
      <c r="WRI4" s="228"/>
      <c r="WRJ4" s="228"/>
      <c r="WRK4" s="228"/>
      <c r="WRL4" s="228"/>
      <c r="WRM4" s="228"/>
      <c r="WRN4" s="228"/>
      <c r="WRO4" s="228"/>
      <c r="WRP4" s="228"/>
      <c r="WRQ4" s="228"/>
      <c r="WRR4" s="228"/>
      <c r="WRS4" s="228"/>
      <c r="WRT4" s="228"/>
      <c r="WRU4" s="228"/>
      <c r="WRV4" s="228"/>
      <c r="WRW4" s="228"/>
      <c r="WRX4" s="228"/>
      <c r="WRY4" s="228"/>
      <c r="WRZ4" s="228"/>
      <c r="WSA4" s="228"/>
      <c r="WSB4" s="228"/>
      <c r="WSC4" s="228"/>
      <c r="WSD4" s="228"/>
      <c r="WSE4" s="228"/>
      <c r="WSF4" s="228"/>
      <c r="WSG4" s="228"/>
      <c r="WSH4" s="228"/>
      <c r="WSI4" s="228"/>
      <c r="WSJ4" s="228"/>
      <c r="WSK4" s="228"/>
      <c r="WSL4" s="228"/>
      <c r="WSM4" s="228"/>
      <c r="WSN4" s="228"/>
      <c r="WSO4" s="228"/>
      <c r="WSP4" s="228"/>
      <c r="WSQ4" s="228"/>
      <c r="WSR4" s="228"/>
      <c r="WSS4" s="228"/>
      <c r="WST4" s="228"/>
      <c r="WSU4" s="228"/>
      <c r="WSV4" s="228"/>
      <c r="WSW4" s="228"/>
      <c r="WSX4" s="228"/>
      <c r="WSY4" s="228"/>
      <c r="WSZ4" s="228"/>
      <c r="WTA4" s="228"/>
      <c r="WTB4" s="228"/>
      <c r="WTC4" s="228"/>
      <c r="WTD4" s="228"/>
      <c r="WTE4" s="228"/>
      <c r="WTF4" s="228"/>
      <c r="WTG4" s="228"/>
      <c r="WTH4" s="228"/>
      <c r="WTI4" s="228"/>
      <c r="WTJ4" s="228"/>
      <c r="WTK4" s="228"/>
      <c r="WTL4" s="228"/>
      <c r="WTM4" s="228"/>
      <c r="WTN4" s="228"/>
      <c r="WTO4" s="228"/>
      <c r="WTP4" s="228"/>
      <c r="WTQ4" s="228"/>
      <c r="WTR4" s="228"/>
      <c r="WTS4" s="228"/>
      <c r="WTT4" s="228"/>
      <c r="WTU4" s="228"/>
      <c r="WTV4" s="228"/>
      <c r="WTW4" s="228"/>
      <c r="WTX4" s="228"/>
      <c r="WTY4" s="228"/>
      <c r="WTZ4" s="228"/>
      <c r="WUA4" s="228"/>
      <c r="WUB4" s="228"/>
      <c r="WUC4" s="228"/>
      <c r="WUD4" s="228"/>
      <c r="WUE4" s="228"/>
      <c r="WUF4" s="228"/>
      <c r="WUG4" s="228"/>
      <c r="WUH4" s="228"/>
      <c r="WUI4" s="228"/>
      <c r="WUJ4" s="228"/>
      <c r="WUK4" s="228"/>
      <c r="WUL4" s="228"/>
      <c r="WUM4" s="228"/>
      <c r="WUN4" s="228"/>
      <c r="WUO4" s="228"/>
      <c r="WUP4" s="228"/>
      <c r="WUQ4" s="228"/>
      <c r="WUR4" s="228"/>
      <c r="WUS4" s="228"/>
      <c r="WUT4" s="228"/>
      <c r="WUU4" s="228"/>
      <c r="WUV4" s="228"/>
      <c r="WUW4" s="228"/>
      <c r="WUX4" s="228"/>
      <c r="WUY4" s="228"/>
      <c r="WUZ4" s="228"/>
      <c r="WVA4" s="228"/>
      <c r="WVB4" s="228"/>
      <c r="WVC4" s="228"/>
      <c r="WVD4" s="228"/>
      <c r="WVE4" s="228"/>
      <c r="WVF4" s="228"/>
      <c r="WVG4" s="228"/>
      <c r="WVH4" s="228"/>
      <c r="WVI4" s="228"/>
      <c r="WVJ4" s="228"/>
      <c r="WVK4" s="228"/>
      <c r="WVL4" s="228"/>
      <c r="WVM4" s="228"/>
      <c r="WVN4" s="228"/>
      <c r="WVO4" s="228"/>
      <c r="WVP4" s="228"/>
      <c r="WVQ4" s="228"/>
      <c r="WVR4" s="228"/>
      <c r="WVS4" s="228"/>
      <c r="WVT4" s="228"/>
      <c r="WVU4" s="228"/>
      <c r="WVV4" s="228"/>
      <c r="WVW4" s="228"/>
      <c r="WVX4" s="228"/>
      <c r="WVY4" s="228"/>
      <c r="WVZ4" s="228"/>
      <c r="WWA4" s="228"/>
      <c r="WWB4" s="228"/>
      <c r="WWC4" s="228"/>
      <c r="WWD4" s="228"/>
      <c r="WWE4" s="228"/>
      <c r="WWF4" s="228"/>
      <c r="WWG4" s="228"/>
      <c r="WWH4" s="228"/>
      <c r="WWI4" s="228"/>
      <c r="WWJ4" s="228"/>
      <c r="WWK4" s="228"/>
      <c r="WWL4" s="228"/>
      <c r="WWM4" s="228"/>
      <c r="WWN4" s="228"/>
      <c r="WWO4" s="228"/>
      <c r="WWP4" s="228"/>
      <c r="WWQ4" s="228"/>
      <c r="WWR4" s="228"/>
      <c r="WWS4" s="228"/>
      <c r="WWT4" s="228"/>
      <c r="WWU4" s="228"/>
      <c r="WWV4" s="228"/>
      <c r="WWW4" s="228"/>
      <c r="WWX4" s="228"/>
      <c r="WWY4" s="228"/>
      <c r="WWZ4" s="228"/>
      <c r="WXA4" s="228"/>
      <c r="WXB4" s="228"/>
      <c r="WXC4" s="228"/>
      <c r="WXD4" s="228"/>
      <c r="WXE4" s="228"/>
      <c r="WXF4" s="228"/>
      <c r="WXG4" s="228"/>
      <c r="WXH4" s="228"/>
      <c r="WXI4" s="228"/>
      <c r="WXJ4" s="228"/>
      <c r="WXK4" s="228"/>
      <c r="WXL4" s="228"/>
      <c r="WXM4" s="228"/>
      <c r="WXN4" s="228"/>
      <c r="WXO4" s="228"/>
      <c r="WXP4" s="228"/>
      <c r="WXQ4" s="228"/>
      <c r="WXR4" s="228"/>
      <c r="WXS4" s="228"/>
      <c r="WXT4" s="228"/>
      <c r="WXU4" s="228"/>
      <c r="WXV4" s="228"/>
      <c r="WXW4" s="228"/>
      <c r="WXX4" s="228"/>
      <c r="WXY4" s="228"/>
      <c r="WXZ4" s="228"/>
      <c r="WYA4" s="228"/>
      <c r="WYB4" s="228"/>
      <c r="WYC4" s="228"/>
      <c r="WYD4" s="228"/>
      <c r="WYE4" s="228"/>
      <c r="WYF4" s="228"/>
      <c r="WYG4" s="228"/>
      <c r="WYH4" s="228"/>
      <c r="WYI4" s="228"/>
      <c r="WYJ4" s="228"/>
      <c r="WYK4" s="228"/>
      <c r="WYL4" s="228"/>
      <c r="WYM4" s="228"/>
      <c r="WYN4" s="228"/>
      <c r="WYO4" s="228"/>
      <c r="WYP4" s="228"/>
      <c r="WYQ4" s="228"/>
      <c r="WYR4" s="228"/>
      <c r="WYS4" s="228"/>
      <c r="WYT4" s="228"/>
      <c r="WYU4" s="228"/>
      <c r="WYV4" s="228"/>
      <c r="WYW4" s="228"/>
      <c r="WYX4" s="228"/>
      <c r="WYY4" s="228"/>
      <c r="WYZ4" s="228"/>
      <c r="WZA4" s="228"/>
      <c r="WZB4" s="228"/>
      <c r="WZC4" s="228"/>
      <c r="WZD4" s="228"/>
      <c r="WZE4" s="228"/>
      <c r="WZF4" s="228"/>
      <c r="WZG4" s="228"/>
      <c r="WZH4" s="228"/>
      <c r="WZI4" s="228"/>
      <c r="WZJ4" s="228"/>
      <c r="WZK4" s="228"/>
      <c r="WZL4" s="228"/>
      <c r="WZM4" s="228"/>
      <c r="WZN4" s="228"/>
      <c r="WZO4" s="228"/>
      <c r="WZP4" s="228"/>
      <c r="WZQ4" s="228"/>
      <c r="WZR4" s="228"/>
      <c r="WZS4" s="228"/>
      <c r="WZT4" s="228"/>
      <c r="WZU4" s="228"/>
      <c r="WZV4" s="228"/>
      <c r="WZW4" s="228"/>
      <c r="WZX4" s="228"/>
      <c r="WZY4" s="228"/>
      <c r="WZZ4" s="228"/>
      <c r="XAA4" s="228"/>
      <c r="XAB4" s="228"/>
      <c r="XAC4" s="228"/>
      <c r="XAD4" s="228"/>
      <c r="XAE4" s="228"/>
      <c r="XAF4" s="228"/>
      <c r="XAG4" s="228"/>
      <c r="XAH4" s="228"/>
      <c r="XAI4" s="228"/>
      <c r="XAJ4" s="228"/>
      <c r="XAK4" s="228"/>
      <c r="XAL4" s="228"/>
      <c r="XAM4" s="228"/>
      <c r="XAN4" s="228"/>
      <c r="XAO4" s="228"/>
      <c r="XAP4" s="228"/>
      <c r="XAQ4" s="228"/>
      <c r="XAR4" s="228"/>
      <c r="XAS4" s="228"/>
      <c r="XAT4" s="228"/>
      <c r="XAU4" s="228"/>
      <c r="XAV4" s="228"/>
      <c r="XAW4" s="228"/>
      <c r="XAX4" s="228"/>
      <c r="XAY4" s="228"/>
      <c r="XAZ4" s="228"/>
      <c r="XBA4" s="228"/>
      <c r="XBB4" s="228"/>
      <c r="XBC4" s="228"/>
      <c r="XBD4" s="228"/>
      <c r="XBE4" s="228"/>
      <c r="XBF4" s="228"/>
      <c r="XBG4" s="228"/>
      <c r="XBH4" s="228"/>
      <c r="XBI4" s="228"/>
      <c r="XBJ4" s="228"/>
      <c r="XBK4" s="228"/>
      <c r="XBL4" s="228"/>
      <c r="XBM4" s="228"/>
      <c r="XBN4" s="228"/>
      <c r="XBO4" s="228"/>
      <c r="XBP4" s="228"/>
      <c r="XBQ4" s="228"/>
      <c r="XBR4" s="228"/>
      <c r="XBS4" s="228"/>
      <c r="XBT4" s="228"/>
      <c r="XBU4" s="228"/>
      <c r="XBV4" s="228"/>
      <c r="XBW4" s="228"/>
      <c r="XBX4" s="228"/>
      <c r="XBY4" s="228"/>
      <c r="XBZ4" s="228"/>
      <c r="XCA4" s="228"/>
      <c r="XCB4" s="228"/>
      <c r="XCC4" s="228"/>
      <c r="XCD4" s="228"/>
      <c r="XCE4" s="228"/>
      <c r="XCF4" s="228"/>
      <c r="XCG4" s="228"/>
      <c r="XCH4" s="228"/>
      <c r="XCI4" s="228"/>
      <c r="XCJ4" s="228"/>
      <c r="XCK4" s="228"/>
      <c r="XCL4" s="228"/>
      <c r="XCM4" s="228"/>
      <c r="XCN4" s="228"/>
      <c r="XCO4" s="228"/>
      <c r="XCP4" s="228"/>
      <c r="XCQ4" s="228"/>
      <c r="XCR4" s="228"/>
      <c r="XCS4" s="228"/>
      <c r="XCT4" s="228"/>
      <c r="XCU4" s="228"/>
      <c r="XCV4" s="228"/>
      <c r="XCW4" s="228"/>
      <c r="XCX4" s="228"/>
      <c r="XCY4" s="228"/>
      <c r="XCZ4" s="228"/>
      <c r="XDA4" s="228"/>
      <c r="XDB4" s="228"/>
      <c r="XDC4" s="228"/>
      <c r="XDD4" s="228"/>
      <c r="XDE4" s="228"/>
      <c r="XDF4" s="228"/>
      <c r="XDG4" s="228"/>
      <c r="XDH4" s="228"/>
      <c r="XDI4" s="228"/>
      <c r="XDJ4" s="228"/>
      <c r="XDK4" s="228"/>
      <c r="XDL4" s="228"/>
      <c r="XDM4" s="228"/>
      <c r="XDN4" s="228"/>
      <c r="XDO4" s="228"/>
      <c r="XDP4" s="228"/>
      <c r="XDQ4" s="228"/>
      <c r="XDR4" s="228"/>
      <c r="XDS4" s="228"/>
      <c r="XDT4" s="228"/>
      <c r="XDU4" s="228"/>
      <c r="XDV4" s="228"/>
      <c r="XDW4" s="228"/>
      <c r="XDX4" s="228"/>
      <c r="XDY4" s="228"/>
      <c r="XDZ4" s="228"/>
      <c r="XEA4" s="228"/>
      <c r="XEB4" s="228"/>
      <c r="XEC4" s="228"/>
      <c r="XED4" s="228"/>
      <c r="XEE4" s="228"/>
      <c r="XEF4" s="228"/>
      <c r="XEG4" s="228"/>
      <c r="XEH4" s="228"/>
      <c r="XEI4" s="228"/>
      <c r="XEJ4" s="228"/>
      <c r="XEK4" s="228"/>
      <c r="XEL4" s="228"/>
      <c r="XEM4" s="228"/>
      <c r="XEN4" s="228"/>
      <c r="XEO4" s="228"/>
      <c r="XEP4" s="228"/>
      <c r="XEQ4" s="228"/>
      <c r="XER4" s="228"/>
      <c r="XES4" s="228"/>
      <c r="XET4" s="228"/>
      <c r="XEU4" s="228"/>
      <c r="XEV4" s="228"/>
      <c r="XEW4" s="228"/>
      <c r="XEX4" s="228"/>
      <c r="XEY4" s="228"/>
      <c r="XEZ4" s="228"/>
      <c r="XFA4" s="228"/>
      <c r="XFB4" s="228"/>
      <c r="XFC4" s="228"/>
      <c r="XFD4" s="228"/>
    </row>
    <row r="5" spans="1:16384" s="319" customFormat="1" ht="13" customHeight="1">
      <c r="A5" s="321"/>
      <c r="B5" s="321"/>
      <c r="C5" s="321"/>
      <c r="D5" s="321"/>
      <c r="E5" s="321"/>
      <c r="F5" s="321"/>
      <c r="G5" s="320"/>
      <c r="H5" s="320"/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320"/>
      <c r="Y5" s="320"/>
      <c r="Z5" s="320"/>
      <c r="AA5" s="320"/>
      <c r="AB5" s="320"/>
      <c r="AC5" s="228"/>
      <c r="AD5" s="228"/>
      <c r="AE5" s="228"/>
      <c r="AF5" s="228"/>
      <c r="AG5" s="228"/>
      <c r="AH5" s="228"/>
      <c r="AI5" s="228"/>
      <c r="AJ5" s="228"/>
      <c r="AK5" s="228"/>
      <c r="AL5" s="228"/>
      <c r="AM5" s="228"/>
      <c r="AN5" s="228"/>
      <c r="AO5" s="228"/>
      <c r="AP5" s="228"/>
      <c r="AQ5" s="228"/>
      <c r="AR5" s="228"/>
      <c r="AS5" s="228"/>
      <c r="AT5" s="228"/>
      <c r="AU5" s="228"/>
      <c r="AV5" s="228"/>
      <c r="AW5" s="228"/>
      <c r="AX5" s="228"/>
      <c r="AY5" s="228"/>
      <c r="AZ5" s="228"/>
      <c r="BA5" s="228"/>
      <c r="BB5" s="228"/>
      <c r="BC5" s="228"/>
      <c r="BD5" s="228"/>
      <c r="BE5" s="228"/>
      <c r="BF5" s="228"/>
      <c r="BG5" s="228"/>
      <c r="BH5" s="228"/>
      <c r="BI5" s="228"/>
      <c r="BJ5" s="228"/>
      <c r="BK5" s="228"/>
      <c r="BL5" s="228"/>
      <c r="BM5" s="228"/>
      <c r="BN5" s="228"/>
      <c r="BO5" s="228"/>
      <c r="BP5" s="228"/>
      <c r="BQ5" s="228"/>
      <c r="BR5" s="228"/>
      <c r="BS5" s="228"/>
      <c r="BT5" s="228"/>
      <c r="BU5" s="228"/>
      <c r="BV5" s="228"/>
      <c r="BW5" s="228"/>
      <c r="BX5" s="228"/>
      <c r="BY5" s="228"/>
      <c r="BZ5" s="228"/>
      <c r="CA5" s="228"/>
      <c r="CB5" s="228"/>
      <c r="CC5" s="228"/>
      <c r="CD5" s="228"/>
      <c r="CE5" s="228"/>
      <c r="CF5" s="228"/>
      <c r="CG5" s="228"/>
      <c r="CH5" s="228"/>
      <c r="CI5" s="228"/>
      <c r="CJ5" s="228"/>
      <c r="CK5" s="228"/>
      <c r="CL5" s="228"/>
      <c r="CM5" s="228"/>
      <c r="CN5" s="228"/>
      <c r="CO5" s="228"/>
      <c r="CP5" s="228"/>
      <c r="CQ5" s="228"/>
      <c r="CR5" s="228"/>
      <c r="CS5" s="228"/>
      <c r="CT5" s="228"/>
      <c r="CU5" s="228"/>
      <c r="CV5" s="228"/>
      <c r="CW5" s="228"/>
      <c r="CX5" s="228"/>
      <c r="CY5" s="228"/>
      <c r="CZ5" s="228"/>
      <c r="DA5" s="228"/>
      <c r="DB5" s="228"/>
      <c r="DC5" s="228"/>
      <c r="DD5" s="228"/>
      <c r="DE5" s="228"/>
      <c r="DF5" s="228"/>
      <c r="DG5" s="228"/>
      <c r="DH5" s="228"/>
      <c r="DI5" s="228"/>
      <c r="DJ5" s="228"/>
      <c r="DK5" s="228"/>
      <c r="DL5" s="228"/>
      <c r="DM5" s="228"/>
      <c r="DN5" s="228"/>
      <c r="DO5" s="228"/>
      <c r="DP5" s="228"/>
      <c r="DQ5" s="228"/>
      <c r="DR5" s="228"/>
      <c r="DS5" s="228"/>
      <c r="DT5" s="228"/>
      <c r="DU5" s="228"/>
      <c r="DV5" s="228"/>
      <c r="DW5" s="228"/>
      <c r="DX5" s="228"/>
      <c r="DY5" s="228"/>
      <c r="DZ5" s="228"/>
      <c r="EA5" s="228"/>
      <c r="EB5" s="228"/>
      <c r="EC5" s="228"/>
      <c r="ED5" s="228"/>
      <c r="EE5" s="228"/>
      <c r="EF5" s="228"/>
      <c r="EG5" s="228"/>
      <c r="EH5" s="228"/>
      <c r="EI5" s="228"/>
      <c r="EJ5" s="228"/>
      <c r="EK5" s="228"/>
      <c r="EL5" s="228"/>
      <c r="EM5" s="228"/>
      <c r="EN5" s="228"/>
      <c r="EO5" s="228"/>
      <c r="EP5" s="228"/>
      <c r="EQ5" s="228"/>
      <c r="ER5" s="228"/>
      <c r="ES5" s="228"/>
      <c r="ET5" s="228"/>
      <c r="EU5" s="228"/>
      <c r="EV5" s="228"/>
      <c r="EW5" s="228"/>
      <c r="EX5" s="228"/>
      <c r="EY5" s="228"/>
      <c r="EZ5" s="228"/>
      <c r="FA5" s="228"/>
      <c r="FB5" s="228"/>
      <c r="FC5" s="228"/>
      <c r="FD5" s="228"/>
      <c r="FE5" s="228"/>
      <c r="FF5" s="228"/>
      <c r="FG5" s="228"/>
      <c r="FH5" s="228"/>
      <c r="FI5" s="228"/>
      <c r="FJ5" s="228"/>
      <c r="FK5" s="228"/>
      <c r="FL5" s="228"/>
      <c r="FM5" s="228"/>
      <c r="FN5" s="228"/>
      <c r="FO5" s="228"/>
      <c r="FP5" s="228"/>
      <c r="FQ5" s="228"/>
      <c r="FR5" s="228"/>
      <c r="FS5" s="228"/>
      <c r="FT5" s="228"/>
      <c r="FU5" s="228"/>
      <c r="FV5" s="228"/>
      <c r="FW5" s="228"/>
      <c r="FX5" s="228"/>
      <c r="FY5" s="228"/>
      <c r="FZ5" s="228"/>
      <c r="GA5" s="228"/>
      <c r="GB5" s="228"/>
      <c r="GC5" s="228"/>
      <c r="GD5" s="228"/>
      <c r="GE5" s="228"/>
      <c r="GF5" s="228"/>
      <c r="GG5" s="228"/>
      <c r="GH5" s="228"/>
      <c r="GI5" s="228"/>
      <c r="GJ5" s="228"/>
      <c r="GK5" s="228"/>
      <c r="GL5" s="228"/>
      <c r="GM5" s="228"/>
      <c r="GN5" s="228"/>
      <c r="GO5" s="228"/>
      <c r="GP5" s="228"/>
      <c r="GQ5" s="228"/>
      <c r="GR5" s="228"/>
      <c r="GS5" s="228"/>
      <c r="GT5" s="228"/>
      <c r="GU5" s="228"/>
      <c r="GV5" s="228"/>
      <c r="GW5" s="228"/>
      <c r="GX5" s="228"/>
      <c r="GY5" s="228"/>
      <c r="GZ5" s="228"/>
      <c r="HA5" s="228"/>
      <c r="HB5" s="228"/>
      <c r="HC5" s="228"/>
      <c r="HD5" s="228"/>
      <c r="HE5" s="228"/>
      <c r="HF5" s="228"/>
      <c r="HG5" s="228"/>
      <c r="HH5" s="228"/>
      <c r="HI5" s="228"/>
      <c r="HJ5" s="228"/>
      <c r="HK5" s="228"/>
      <c r="HL5" s="228"/>
      <c r="HM5" s="228"/>
      <c r="HN5" s="228"/>
      <c r="HO5" s="228"/>
      <c r="HP5" s="228"/>
      <c r="HQ5" s="228"/>
      <c r="HR5" s="228"/>
      <c r="HS5" s="228"/>
      <c r="HT5" s="228"/>
      <c r="HU5" s="228"/>
      <c r="HV5" s="228"/>
      <c r="HW5" s="228"/>
      <c r="HX5" s="228"/>
      <c r="HY5" s="228"/>
      <c r="HZ5" s="228"/>
      <c r="IA5" s="228"/>
      <c r="IB5" s="228"/>
      <c r="IC5" s="228"/>
      <c r="ID5" s="228"/>
      <c r="IE5" s="228"/>
      <c r="IF5" s="228"/>
      <c r="IG5" s="228"/>
      <c r="IH5" s="228"/>
      <c r="II5" s="228"/>
      <c r="IJ5" s="228"/>
      <c r="IK5" s="228"/>
      <c r="IL5" s="228"/>
      <c r="IM5" s="228"/>
      <c r="IN5" s="228"/>
      <c r="IO5" s="228"/>
      <c r="IP5" s="228"/>
      <c r="IQ5" s="228"/>
      <c r="IR5" s="228"/>
      <c r="IS5" s="228"/>
      <c r="IT5" s="228"/>
      <c r="IU5" s="228"/>
      <c r="IV5" s="228"/>
      <c r="IW5" s="228"/>
      <c r="IX5" s="228"/>
      <c r="IY5" s="228"/>
      <c r="IZ5" s="228"/>
      <c r="JA5" s="228"/>
      <c r="JB5" s="228"/>
      <c r="JC5" s="228"/>
      <c r="JD5" s="228"/>
      <c r="JE5" s="228"/>
      <c r="JF5" s="228"/>
      <c r="JG5" s="228"/>
      <c r="JH5" s="228"/>
      <c r="JI5" s="228"/>
      <c r="JJ5" s="228"/>
      <c r="JK5" s="228"/>
      <c r="JL5" s="228"/>
      <c r="JM5" s="228"/>
      <c r="JN5" s="228"/>
      <c r="JO5" s="228"/>
      <c r="JP5" s="228"/>
      <c r="JQ5" s="228"/>
      <c r="JR5" s="228"/>
      <c r="JS5" s="228"/>
      <c r="JT5" s="228"/>
      <c r="JU5" s="228"/>
      <c r="JV5" s="228"/>
      <c r="JW5" s="228"/>
      <c r="JX5" s="228"/>
      <c r="JY5" s="228"/>
      <c r="JZ5" s="228"/>
      <c r="KA5" s="228"/>
      <c r="KB5" s="228"/>
      <c r="KC5" s="228"/>
      <c r="KD5" s="228"/>
      <c r="KE5" s="228"/>
      <c r="KF5" s="228"/>
      <c r="KG5" s="228"/>
      <c r="KH5" s="228"/>
      <c r="KI5" s="228"/>
      <c r="KJ5" s="228"/>
      <c r="KK5" s="228"/>
      <c r="KL5" s="228"/>
      <c r="KM5" s="228"/>
      <c r="KN5" s="228"/>
      <c r="KO5" s="228"/>
      <c r="KP5" s="228"/>
      <c r="KQ5" s="228"/>
      <c r="KR5" s="228"/>
      <c r="KS5" s="228"/>
      <c r="KT5" s="228"/>
      <c r="KU5" s="228"/>
      <c r="KV5" s="228"/>
      <c r="KW5" s="228"/>
      <c r="KX5" s="228"/>
      <c r="KY5" s="228"/>
      <c r="KZ5" s="228"/>
      <c r="LA5" s="228"/>
      <c r="LB5" s="228"/>
      <c r="LC5" s="228"/>
      <c r="LD5" s="228"/>
      <c r="LE5" s="228"/>
      <c r="LF5" s="228"/>
      <c r="LG5" s="228"/>
      <c r="LH5" s="228"/>
      <c r="LI5" s="228"/>
      <c r="LJ5" s="228"/>
      <c r="LK5" s="228"/>
      <c r="LL5" s="228"/>
      <c r="LM5" s="228"/>
      <c r="LN5" s="228"/>
      <c r="LO5" s="228"/>
      <c r="LP5" s="228"/>
      <c r="LQ5" s="228"/>
      <c r="LR5" s="228"/>
      <c r="LS5" s="228"/>
      <c r="LT5" s="228"/>
      <c r="LU5" s="228"/>
      <c r="LV5" s="228"/>
      <c r="LW5" s="228"/>
      <c r="LX5" s="228"/>
      <c r="LY5" s="228"/>
      <c r="LZ5" s="228"/>
      <c r="MA5" s="228"/>
      <c r="MB5" s="228"/>
      <c r="MC5" s="228"/>
      <c r="MD5" s="228"/>
      <c r="ME5" s="228"/>
      <c r="MF5" s="228"/>
      <c r="MG5" s="228"/>
      <c r="MH5" s="228"/>
      <c r="MI5" s="228"/>
      <c r="MJ5" s="228"/>
      <c r="MK5" s="228"/>
      <c r="ML5" s="228"/>
      <c r="MM5" s="228"/>
      <c r="MN5" s="228"/>
      <c r="MO5" s="228"/>
      <c r="MP5" s="228"/>
      <c r="MQ5" s="228"/>
      <c r="MR5" s="228"/>
      <c r="MS5" s="228"/>
      <c r="MT5" s="228"/>
      <c r="MU5" s="228"/>
      <c r="MV5" s="228"/>
      <c r="MW5" s="228"/>
      <c r="MX5" s="228"/>
      <c r="MY5" s="228"/>
      <c r="MZ5" s="228"/>
      <c r="NA5" s="228"/>
      <c r="NB5" s="228"/>
      <c r="NC5" s="228"/>
      <c r="ND5" s="228"/>
      <c r="NE5" s="228"/>
      <c r="NF5" s="228"/>
      <c r="NG5" s="228"/>
      <c r="NH5" s="228"/>
      <c r="NI5" s="228"/>
      <c r="NJ5" s="228"/>
      <c r="NK5" s="228"/>
      <c r="NL5" s="228"/>
      <c r="NM5" s="228"/>
      <c r="NN5" s="228"/>
      <c r="NO5" s="228"/>
      <c r="NP5" s="228"/>
      <c r="NQ5" s="228"/>
      <c r="NR5" s="228"/>
      <c r="NS5" s="228"/>
      <c r="NT5" s="228"/>
      <c r="NU5" s="228"/>
      <c r="NV5" s="228"/>
      <c r="NW5" s="228"/>
      <c r="NX5" s="228"/>
      <c r="NY5" s="228"/>
      <c r="NZ5" s="228"/>
      <c r="OA5" s="228"/>
      <c r="OB5" s="228"/>
      <c r="OC5" s="228"/>
      <c r="OD5" s="228"/>
      <c r="OE5" s="228"/>
      <c r="OF5" s="228"/>
      <c r="OG5" s="228"/>
      <c r="OH5" s="228"/>
      <c r="OI5" s="228"/>
      <c r="OJ5" s="228"/>
      <c r="OK5" s="228"/>
      <c r="OL5" s="228"/>
      <c r="OM5" s="228"/>
      <c r="ON5" s="228"/>
      <c r="OO5" s="228"/>
      <c r="OP5" s="228"/>
      <c r="OQ5" s="228"/>
      <c r="OR5" s="228"/>
      <c r="OS5" s="228"/>
      <c r="OT5" s="228"/>
      <c r="OU5" s="228"/>
      <c r="OV5" s="228"/>
      <c r="OW5" s="228"/>
      <c r="OX5" s="228"/>
      <c r="OY5" s="228"/>
      <c r="OZ5" s="228"/>
      <c r="PA5" s="228"/>
      <c r="PB5" s="228"/>
      <c r="PC5" s="228"/>
      <c r="PD5" s="228"/>
      <c r="PE5" s="228"/>
      <c r="PF5" s="228"/>
      <c r="PG5" s="228"/>
      <c r="PH5" s="228"/>
      <c r="PI5" s="228"/>
      <c r="PJ5" s="228"/>
      <c r="PK5" s="228"/>
      <c r="PL5" s="228"/>
      <c r="PM5" s="228"/>
      <c r="PN5" s="228"/>
      <c r="PO5" s="228"/>
      <c r="PP5" s="228"/>
      <c r="PQ5" s="228"/>
      <c r="PR5" s="228"/>
      <c r="PS5" s="228"/>
      <c r="PT5" s="228"/>
      <c r="PU5" s="228"/>
      <c r="PV5" s="228"/>
      <c r="PW5" s="228"/>
      <c r="PX5" s="228"/>
      <c r="PY5" s="228"/>
      <c r="PZ5" s="228"/>
      <c r="QA5" s="228"/>
      <c r="QB5" s="228"/>
      <c r="QC5" s="228"/>
      <c r="QD5" s="228"/>
      <c r="QE5" s="228"/>
      <c r="QF5" s="228"/>
      <c r="QG5" s="228"/>
      <c r="QH5" s="228"/>
      <c r="QI5" s="228"/>
      <c r="QJ5" s="228"/>
      <c r="QK5" s="228"/>
      <c r="QL5" s="228"/>
      <c r="QM5" s="228"/>
      <c r="QN5" s="228"/>
      <c r="QO5" s="228"/>
      <c r="QP5" s="228"/>
      <c r="QQ5" s="228"/>
      <c r="QR5" s="228"/>
      <c r="QS5" s="228"/>
      <c r="QT5" s="228"/>
      <c r="QU5" s="228"/>
      <c r="QV5" s="228"/>
      <c r="QW5" s="228"/>
      <c r="QX5" s="228"/>
      <c r="QY5" s="228"/>
      <c r="QZ5" s="228"/>
      <c r="RA5" s="228"/>
      <c r="RB5" s="228"/>
      <c r="RC5" s="228"/>
      <c r="RD5" s="228"/>
      <c r="RE5" s="228"/>
      <c r="RF5" s="228"/>
      <c r="RG5" s="228"/>
      <c r="RH5" s="228"/>
      <c r="RI5" s="228"/>
      <c r="RJ5" s="228"/>
      <c r="RK5" s="228"/>
      <c r="RL5" s="228"/>
      <c r="RM5" s="228"/>
      <c r="RN5" s="228"/>
      <c r="RO5" s="228"/>
      <c r="RP5" s="228"/>
      <c r="RQ5" s="228"/>
      <c r="RR5" s="228"/>
      <c r="RS5" s="228"/>
      <c r="RT5" s="228"/>
      <c r="RU5" s="228"/>
      <c r="RV5" s="228"/>
      <c r="RW5" s="228"/>
      <c r="RX5" s="228"/>
      <c r="RY5" s="228"/>
      <c r="RZ5" s="228"/>
      <c r="SA5" s="228"/>
      <c r="SB5" s="228"/>
      <c r="SC5" s="228"/>
      <c r="SD5" s="228"/>
      <c r="SE5" s="228"/>
      <c r="SF5" s="228"/>
      <c r="SG5" s="228"/>
      <c r="SH5" s="228"/>
      <c r="SI5" s="228"/>
      <c r="SJ5" s="228"/>
      <c r="SK5" s="228"/>
      <c r="SL5" s="228"/>
      <c r="SM5" s="228"/>
      <c r="SN5" s="228"/>
      <c r="SO5" s="228"/>
      <c r="SP5" s="228"/>
      <c r="SQ5" s="228"/>
      <c r="SR5" s="228"/>
      <c r="SS5" s="228"/>
      <c r="ST5" s="228"/>
      <c r="SU5" s="228"/>
      <c r="SV5" s="228"/>
      <c r="SW5" s="228"/>
      <c r="SX5" s="228"/>
      <c r="SY5" s="228"/>
      <c r="SZ5" s="228"/>
      <c r="TA5" s="228"/>
      <c r="TB5" s="228"/>
      <c r="TC5" s="228"/>
      <c r="TD5" s="228"/>
      <c r="TE5" s="228"/>
      <c r="TF5" s="228"/>
      <c r="TG5" s="228"/>
      <c r="TH5" s="228"/>
      <c r="TI5" s="228"/>
      <c r="TJ5" s="228"/>
      <c r="TK5" s="228"/>
      <c r="TL5" s="228"/>
      <c r="TM5" s="228"/>
      <c r="TN5" s="228"/>
      <c r="TO5" s="228"/>
      <c r="TP5" s="228"/>
      <c r="TQ5" s="228"/>
      <c r="TR5" s="228"/>
      <c r="TS5" s="228"/>
      <c r="TT5" s="228"/>
      <c r="TU5" s="228"/>
      <c r="TV5" s="228"/>
      <c r="TW5" s="228"/>
      <c r="TX5" s="228"/>
      <c r="TY5" s="228"/>
      <c r="TZ5" s="228"/>
      <c r="UA5" s="228"/>
      <c r="UB5" s="228"/>
      <c r="UC5" s="228"/>
      <c r="UD5" s="228"/>
      <c r="UE5" s="228"/>
      <c r="UF5" s="228"/>
      <c r="UG5" s="228"/>
      <c r="UH5" s="228"/>
      <c r="UI5" s="228"/>
      <c r="UJ5" s="228"/>
      <c r="UK5" s="228"/>
      <c r="UL5" s="228"/>
      <c r="UM5" s="228"/>
      <c r="UN5" s="228"/>
      <c r="UO5" s="228"/>
      <c r="UP5" s="228"/>
      <c r="UQ5" s="228"/>
      <c r="UR5" s="228"/>
      <c r="US5" s="228"/>
      <c r="UT5" s="228"/>
      <c r="UU5" s="228"/>
      <c r="UV5" s="228"/>
      <c r="UW5" s="228"/>
      <c r="UX5" s="228"/>
      <c r="UY5" s="228"/>
      <c r="UZ5" s="228"/>
      <c r="VA5" s="228"/>
      <c r="VB5" s="228"/>
      <c r="VC5" s="228"/>
      <c r="VD5" s="228"/>
      <c r="VE5" s="228"/>
      <c r="VF5" s="228"/>
      <c r="VG5" s="228"/>
      <c r="VH5" s="228"/>
      <c r="VI5" s="228"/>
      <c r="VJ5" s="228"/>
      <c r="VK5" s="228"/>
      <c r="VL5" s="228"/>
      <c r="VM5" s="228"/>
      <c r="VN5" s="228"/>
      <c r="VO5" s="228"/>
      <c r="VP5" s="228"/>
      <c r="VQ5" s="228"/>
      <c r="VR5" s="228"/>
      <c r="VS5" s="228"/>
      <c r="VT5" s="228"/>
      <c r="VU5" s="228"/>
      <c r="VV5" s="228"/>
      <c r="VW5" s="228"/>
      <c r="VX5" s="228"/>
      <c r="VY5" s="228"/>
      <c r="VZ5" s="228"/>
      <c r="WA5" s="228"/>
      <c r="WB5" s="228"/>
      <c r="WC5" s="228"/>
      <c r="WD5" s="228"/>
      <c r="WE5" s="228"/>
      <c r="WF5" s="228"/>
      <c r="WG5" s="228"/>
      <c r="WH5" s="228"/>
      <c r="WI5" s="228"/>
      <c r="WJ5" s="228"/>
      <c r="WK5" s="228"/>
      <c r="WL5" s="228"/>
      <c r="WM5" s="228"/>
      <c r="WN5" s="228"/>
      <c r="WO5" s="228"/>
      <c r="WP5" s="228"/>
      <c r="WQ5" s="228"/>
      <c r="WR5" s="228"/>
      <c r="WS5" s="228"/>
      <c r="WT5" s="228"/>
      <c r="WU5" s="228"/>
      <c r="WV5" s="228"/>
      <c r="WW5" s="228"/>
      <c r="WX5" s="228"/>
      <c r="WY5" s="228"/>
      <c r="WZ5" s="228"/>
      <c r="XA5" s="228"/>
      <c r="XB5" s="228"/>
      <c r="XC5" s="228"/>
      <c r="XD5" s="228"/>
      <c r="XE5" s="228"/>
      <c r="XF5" s="228"/>
      <c r="XG5" s="228"/>
      <c r="XH5" s="228"/>
      <c r="XI5" s="228"/>
      <c r="XJ5" s="228"/>
      <c r="XK5" s="228"/>
      <c r="XL5" s="228"/>
      <c r="XM5" s="228"/>
      <c r="XN5" s="228"/>
      <c r="XO5" s="228"/>
      <c r="XP5" s="228"/>
      <c r="XQ5" s="228"/>
      <c r="XR5" s="228"/>
      <c r="XS5" s="228"/>
      <c r="XT5" s="228"/>
      <c r="XU5" s="228"/>
      <c r="XV5" s="228"/>
      <c r="XW5" s="228"/>
      <c r="XX5" s="228"/>
      <c r="XY5" s="228"/>
      <c r="XZ5" s="228"/>
      <c r="YA5" s="228"/>
      <c r="YB5" s="228"/>
      <c r="YC5" s="228"/>
      <c r="YD5" s="228"/>
      <c r="YE5" s="228"/>
      <c r="YF5" s="228"/>
      <c r="YG5" s="228"/>
      <c r="YH5" s="228"/>
      <c r="YI5" s="228"/>
      <c r="YJ5" s="228"/>
      <c r="YK5" s="228"/>
      <c r="YL5" s="228"/>
      <c r="YM5" s="228"/>
      <c r="YN5" s="228"/>
      <c r="YO5" s="228"/>
      <c r="YP5" s="228"/>
      <c r="YQ5" s="228"/>
      <c r="YR5" s="228"/>
      <c r="YS5" s="228"/>
      <c r="YT5" s="228"/>
      <c r="YU5" s="228"/>
      <c r="YV5" s="228"/>
      <c r="YW5" s="228"/>
      <c r="YX5" s="228"/>
      <c r="YY5" s="228"/>
      <c r="YZ5" s="228"/>
      <c r="ZA5" s="228"/>
      <c r="ZB5" s="228"/>
      <c r="ZC5" s="228"/>
      <c r="ZD5" s="228"/>
      <c r="ZE5" s="228"/>
      <c r="ZF5" s="228"/>
      <c r="ZG5" s="228"/>
      <c r="ZH5" s="228"/>
      <c r="ZI5" s="228"/>
      <c r="ZJ5" s="228"/>
      <c r="ZK5" s="228"/>
      <c r="ZL5" s="228"/>
      <c r="ZM5" s="228"/>
      <c r="ZN5" s="228"/>
      <c r="ZO5" s="228"/>
      <c r="ZP5" s="228"/>
      <c r="ZQ5" s="228"/>
      <c r="ZR5" s="228"/>
      <c r="ZS5" s="228"/>
      <c r="ZT5" s="228"/>
      <c r="ZU5" s="228"/>
      <c r="ZV5" s="228"/>
      <c r="ZW5" s="228"/>
      <c r="ZX5" s="228"/>
      <c r="ZY5" s="228"/>
      <c r="ZZ5" s="228"/>
      <c r="AAA5" s="228"/>
      <c r="AAB5" s="228"/>
      <c r="AAC5" s="228"/>
      <c r="AAD5" s="228"/>
      <c r="AAE5" s="228"/>
      <c r="AAF5" s="228"/>
      <c r="AAG5" s="228"/>
      <c r="AAH5" s="228"/>
      <c r="AAI5" s="228"/>
      <c r="AAJ5" s="228"/>
      <c r="AAK5" s="228"/>
      <c r="AAL5" s="228"/>
      <c r="AAM5" s="228"/>
      <c r="AAN5" s="228"/>
      <c r="AAO5" s="228"/>
      <c r="AAP5" s="228"/>
      <c r="AAQ5" s="228"/>
      <c r="AAR5" s="228"/>
      <c r="AAS5" s="228"/>
      <c r="AAT5" s="228"/>
      <c r="AAU5" s="228"/>
      <c r="AAV5" s="228"/>
      <c r="AAW5" s="228"/>
      <c r="AAX5" s="228"/>
      <c r="AAY5" s="228"/>
      <c r="AAZ5" s="228"/>
      <c r="ABA5" s="228"/>
      <c r="ABB5" s="228"/>
      <c r="ABC5" s="228"/>
      <c r="ABD5" s="228"/>
      <c r="ABE5" s="228"/>
      <c r="ABF5" s="228"/>
      <c r="ABG5" s="228"/>
      <c r="ABH5" s="228"/>
      <c r="ABI5" s="228"/>
      <c r="ABJ5" s="228"/>
      <c r="ABK5" s="228"/>
      <c r="ABL5" s="228"/>
      <c r="ABM5" s="228"/>
      <c r="ABN5" s="228"/>
      <c r="ABO5" s="228"/>
      <c r="ABP5" s="228"/>
      <c r="ABQ5" s="228"/>
      <c r="ABR5" s="228"/>
      <c r="ABS5" s="228"/>
      <c r="ABT5" s="228"/>
      <c r="ABU5" s="228"/>
      <c r="ABV5" s="228"/>
      <c r="ABW5" s="228"/>
      <c r="ABX5" s="228"/>
      <c r="ABY5" s="228"/>
      <c r="ABZ5" s="228"/>
      <c r="ACA5" s="228"/>
      <c r="ACB5" s="228"/>
      <c r="ACC5" s="228"/>
      <c r="ACD5" s="228"/>
      <c r="ACE5" s="228"/>
      <c r="ACF5" s="228"/>
      <c r="ACG5" s="228"/>
      <c r="ACH5" s="228"/>
      <c r="ACI5" s="228"/>
      <c r="ACJ5" s="228"/>
      <c r="ACK5" s="228"/>
      <c r="ACL5" s="228"/>
      <c r="ACM5" s="228"/>
      <c r="ACN5" s="228"/>
      <c r="ACO5" s="228"/>
      <c r="ACP5" s="228"/>
      <c r="ACQ5" s="228"/>
      <c r="ACR5" s="228"/>
      <c r="ACS5" s="228"/>
      <c r="ACT5" s="228"/>
      <c r="ACU5" s="228"/>
      <c r="ACV5" s="228"/>
      <c r="ACW5" s="228"/>
      <c r="ACX5" s="228"/>
      <c r="ACY5" s="228"/>
      <c r="ACZ5" s="228"/>
      <c r="ADA5" s="228"/>
      <c r="ADB5" s="228"/>
      <c r="ADC5" s="228"/>
      <c r="ADD5" s="228"/>
      <c r="ADE5" s="228"/>
      <c r="ADF5" s="228"/>
      <c r="ADG5" s="228"/>
      <c r="ADH5" s="228"/>
      <c r="ADI5" s="228"/>
      <c r="ADJ5" s="228"/>
      <c r="ADK5" s="228"/>
      <c r="ADL5" s="228"/>
      <c r="ADM5" s="228"/>
      <c r="ADN5" s="228"/>
      <c r="ADO5" s="228"/>
      <c r="ADP5" s="228"/>
      <c r="ADQ5" s="228"/>
      <c r="ADR5" s="228"/>
      <c r="ADS5" s="228"/>
      <c r="ADT5" s="228"/>
      <c r="ADU5" s="228"/>
      <c r="ADV5" s="228"/>
      <c r="ADW5" s="228"/>
      <c r="ADX5" s="228"/>
      <c r="ADY5" s="228"/>
      <c r="ADZ5" s="228"/>
      <c r="AEA5" s="228"/>
      <c r="AEB5" s="228"/>
      <c r="AEC5" s="228"/>
      <c r="AED5" s="228"/>
      <c r="AEE5" s="228"/>
      <c r="AEF5" s="228"/>
      <c r="AEG5" s="228"/>
      <c r="AEH5" s="228"/>
      <c r="AEI5" s="228"/>
      <c r="AEJ5" s="228"/>
      <c r="AEK5" s="228"/>
      <c r="AEL5" s="228"/>
      <c r="AEM5" s="228"/>
      <c r="AEN5" s="228"/>
      <c r="AEO5" s="228"/>
      <c r="AEP5" s="228"/>
      <c r="AEQ5" s="228"/>
      <c r="AER5" s="228"/>
      <c r="AES5" s="228"/>
      <c r="AET5" s="228"/>
      <c r="AEU5" s="228"/>
      <c r="AEV5" s="228"/>
      <c r="AEW5" s="228"/>
      <c r="AEX5" s="228"/>
      <c r="AEY5" s="228"/>
      <c r="AEZ5" s="228"/>
      <c r="AFA5" s="228"/>
      <c r="AFB5" s="228"/>
      <c r="AFC5" s="228"/>
      <c r="AFD5" s="228"/>
      <c r="AFE5" s="228"/>
      <c r="AFF5" s="228"/>
      <c r="AFG5" s="228"/>
      <c r="AFH5" s="228"/>
      <c r="AFI5" s="228"/>
      <c r="AFJ5" s="228"/>
      <c r="AFK5" s="228"/>
      <c r="AFL5" s="228"/>
      <c r="AFM5" s="228"/>
      <c r="AFN5" s="228"/>
      <c r="AFO5" s="228"/>
      <c r="AFP5" s="228"/>
      <c r="AFQ5" s="228"/>
      <c r="AFR5" s="228"/>
      <c r="AFS5" s="228"/>
      <c r="AFT5" s="228"/>
      <c r="AFU5" s="228"/>
      <c r="AFV5" s="228"/>
      <c r="AFW5" s="228"/>
      <c r="AFX5" s="228"/>
      <c r="AFY5" s="228"/>
      <c r="AFZ5" s="228"/>
      <c r="AGA5" s="228"/>
      <c r="AGB5" s="228"/>
      <c r="AGC5" s="228"/>
      <c r="AGD5" s="228"/>
      <c r="AGE5" s="228"/>
      <c r="AGF5" s="228"/>
      <c r="AGG5" s="228"/>
      <c r="AGH5" s="228"/>
      <c r="AGI5" s="228"/>
      <c r="AGJ5" s="228"/>
      <c r="AGK5" s="228"/>
      <c r="AGL5" s="228"/>
      <c r="AGM5" s="228"/>
      <c r="AGN5" s="228"/>
      <c r="AGO5" s="228"/>
      <c r="AGP5" s="228"/>
      <c r="AGQ5" s="228"/>
      <c r="AGR5" s="228"/>
      <c r="AGS5" s="228"/>
      <c r="AGT5" s="228"/>
      <c r="AGU5" s="228"/>
      <c r="AGV5" s="228"/>
      <c r="AGW5" s="228"/>
      <c r="AGX5" s="228"/>
      <c r="AGY5" s="228"/>
      <c r="AGZ5" s="228"/>
      <c r="AHA5" s="228"/>
      <c r="AHB5" s="228"/>
      <c r="AHC5" s="228"/>
      <c r="AHD5" s="228"/>
      <c r="AHE5" s="228"/>
      <c r="AHF5" s="228"/>
      <c r="AHG5" s="228"/>
      <c r="AHH5" s="228"/>
      <c r="AHI5" s="228"/>
      <c r="AHJ5" s="228"/>
      <c r="AHK5" s="228"/>
      <c r="AHL5" s="228"/>
      <c r="AHM5" s="228"/>
      <c r="AHN5" s="228"/>
      <c r="AHO5" s="228"/>
      <c r="AHP5" s="228"/>
      <c r="AHQ5" s="228"/>
      <c r="AHR5" s="228"/>
      <c r="AHS5" s="228"/>
      <c r="AHT5" s="228"/>
      <c r="AHU5" s="228"/>
      <c r="AHV5" s="228"/>
      <c r="AHW5" s="228"/>
      <c r="AHX5" s="228"/>
      <c r="AHY5" s="228"/>
      <c r="AHZ5" s="228"/>
      <c r="AIA5" s="228"/>
      <c r="AIB5" s="228"/>
      <c r="AIC5" s="228"/>
      <c r="AID5" s="228"/>
      <c r="AIE5" s="228"/>
      <c r="AIF5" s="228"/>
      <c r="AIG5" s="228"/>
      <c r="AIH5" s="228"/>
      <c r="AII5" s="228"/>
      <c r="AIJ5" s="228"/>
      <c r="AIK5" s="228"/>
      <c r="AIL5" s="228"/>
      <c r="AIM5" s="228"/>
      <c r="AIN5" s="228"/>
      <c r="AIO5" s="228"/>
      <c r="AIP5" s="228"/>
      <c r="AIQ5" s="228"/>
      <c r="AIR5" s="228"/>
      <c r="AIS5" s="228"/>
      <c r="AIT5" s="228"/>
      <c r="AIU5" s="228"/>
      <c r="AIV5" s="228"/>
      <c r="AIW5" s="228"/>
      <c r="AIX5" s="228"/>
      <c r="AIY5" s="228"/>
      <c r="AIZ5" s="228"/>
      <c r="AJA5" s="228"/>
      <c r="AJB5" s="228"/>
      <c r="AJC5" s="228"/>
      <c r="AJD5" s="228"/>
      <c r="AJE5" s="228"/>
      <c r="AJF5" s="228"/>
      <c r="AJG5" s="228"/>
      <c r="AJH5" s="228"/>
      <c r="AJI5" s="228"/>
      <c r="AJJ5" s="228"/>
      <c r="AJK5" s="228"/>
      <c r="AJL5" s="228"/>
      <c r="AJM5" s="228"/>
      <c r="AJN5" s="228"/>
      <c r="AJO5" s="228"/>
      <c r="AJP5" s="228"/>
      <c r="AJQ5" s="228"/>
      <c r="AJR5" s="228"/>
      <c r="AJS5" s="228"/>
      <c r="AJT5" s="228"/>
      <c r="AJU5" s="228"/>
      <c r="AJV5" s="228"/>
      <c r="AJW5" s="228"/>
      <c r="AJX5" s="228"/>
      <c r="AJY5" s="228"/>
      <c r="AJZ5" s="228"/>
      <c r="AKA5" s="228"/>
      <c r="AKB5" s="228"/>
      <c r="AKC5" s="228"/>
      <c r="AKD5" s="228"/>
      <c r="AKE5" s="228"/>
      <c r="AKF5" s="228"/>
      <c r="AKG5" s="228"/>
      <c r="AKH5" s="228"/>
      <c r="AKI5" s="228"/>
      <c r="AKJ5" s="228"/>
      <c r="AKK5" s="228"/>
      <c r="AKL5" s="228"/>
      <c r="AKM5" s="228"/>
      <c r="AKN5" s="228"/>
      <c r="AKO5" s="228"/>
      <c r="AKP5" s="228"/>
      <c r="AKQ5" s="228"/>
      <c r="AKR5" s="228"/>
      <c r="AKS5" s="228"/>
      <c r="AKT5" s="228"/>
      <c r="AKU5" s="228"/>
      <c r="AKV5" s="228"/>
      <c r="AKW5" s="228"/>
      <c r="AKX5" s="228"/>
      <c r="AKY5" s="228"/>
      <c r="AKZ5" s="228"/>
      <c r="ALA5" s="228"/>
      <c r="ALB5" s="228"/>
      <c r="ALC5" s="228"/>
      <c r="ALD5" s="228"/>
      <c r="ALE5" s="228"/>
      <c r="ALF5" s="228"/>
      <c r="ALG5" s="228"/>
      <c r="ALH5" s="228"/>
      <c r="ALI5" s="228"/>
      <c r="ALJ5" s="228"/>
      <c r="ALK5" s="228"/>
      <c r="ALL5" s="228"/>
      <c r="ALM5" s="228"/>
      <c r="ALN5" s="228"/>
      <c r="ALO5" s="228"/>
      <c r="ALP5" s="228"/>
      <c r="ALQ5" s="228"/>
      <c r="ALR5" s="228"/>
      <c r="ALS5" s="228"/>
      <c r="ALT5" s="228"/>
      <c r="ALU5" s="228"/>
      <c r="ALV5" s="228"/>
      <c r="ALW5" s="228"/>
      <c r="ALX5" s="228"/>
      <c r="ALY5" s="228"/>
      <c r="ALZ5" s="228"/>
      <c r="AMA5" s="228"/>
      <c r="AMB5" s="228"/>
      <c r="AMC5" s="228"/>
      <c r="AMD5" s="228"/>
      <c r="AME5" s="228"/>
      <c r="AMF5" s="228"/>
      <c r="AMG5" s="228"/>
      <c r="AMH5" s="228"/>
      <c r="AMI5" s="228"/>
      <c r="AMJ5" s="228"/>
      <c r="AMK5" s="228"/>
      <c r="AML5" s="228"/>
      <c r="AMM5" s="228"/>
      <c r="AMN5" s="228"/>
      <c r="AMO5" s="228"/>
      <c r="AMP5" s="228"/>
      <c r="AMQ5" s="228"/>
      <c r="AMR5" s="228"/>
      <c r="AMS5" s="228"/>
      <c r="AMT5" s="228"/>
      <c r="AMU5" s="228"/>
      <c r="AMV5" s="228"/>
      <c r="AMW5" s="228"/>
      <c r="AMX5" s="228"/>
      <c r="AMY5" s="228"/>
      <c r="AMZ5" s="228"/>
      <c r="ANA5" s="228"/>
      <c r="ANB5" s="228"/>
      <c r="ANC5" s="228"/>
      <c r="AND5" s="228"/>
      <c r="ANE5" s="228"/>
      <c r="ANF5" s="228"/>
      <c r="ANG5" s="228"/>
      <c r="ANH5" s="228"/>
      <c r="ANI5" s="228"/>
      <c r="ANJ5" s="228"/>
      <c r="ANK5" s="228"/>
      <c r="ANL5" s="228"/>
      <c r="ANM5" s="228"/>
      <c r="ANN5" s="228"/>
      <c r="ANO5" s="228"/>
      <c r="ANP5" s="228"/>
      <c r="ANQ5" s="228"/>
      <c r="ANR5" s="228"/>
      <c r="ANS5" s="228"/>
      <c r="ANT5" s="228"/>
      <c r="ANU5" s="228"/>
      <c r="ANV5" s="228"/>
      <c r="ANW5" s="228"/>
      <c r="ANX5" s="228"/>
      <c r="ANY5" s="228"/>
      <c r="ANZ5" s="228"/>
      <c r="AOA5" s="228"/>
      <c r="AOB5" s="228"/>
      <c r="AOC5" s="228"/>
      <c r="AOD5" s="228"/>
      <c r="AOE5" s="228"/>
      <c r="AOF5" s="228"/>
      <c r="AOG5" s="228"/>
      <c r="AOH5" s="228"/>
      <c r="AOI5" s="228"/>
      <c r="AOJ5" s="228"/>
      <c r="AOK5" s="228"/>
      <c r="AOL5" s="228"/>
      <c r="AOM5" s="228"/>
      <c r="AON5" s="228"/>
      <c r="AOO5" s="228"/>
      <c r="AOP5" s="228"/>
      <c r="AOQ5" s="228"/>
      <c r="AOR5" s="228"/>
      <c r="AOS5" s="228"/>
      <c r="AOT5" s="228"/>
      <c r="AOU5" s="228"/>
      <c r="AOV5" s="228"/>
      <c r="AOW5" s="228"/>
      <c r="AOX5" s="228"/>
      <c r="AOY5" s="228"/>
      <c r="AOZ5" s="228"/>
      <c r="APA5" s="228"/>
      <c r="APB5" s="228"/>
      <c r="APC5" s="228"/>
      <c r="APD5" s="228"/>
      <c r="APE5" s="228"/>
      <c r="APF5" s="228"/>
      <c r="APG5" s="228"/>
      <c r="APH5" s="228"/>
      <c r="API5" s="228"/>
      <c r="APJ5" s="228"/>
      <c r="APK5" s="228"/>
      <c r="APL5" s="228"/>
      <c r="APM5" s="228"/>
      <c r="APN5" s="228"/>
      <c r="APO5" s="228"/>
      <c r="APP5" s="228"/>
      <c r="APQ5" s="228"/>
      <c r="APR5" s="228"/>
      <c r="APS5" s="228"/>
      <c r="APT5" s="228"/>
      <c r="APU5" s="228"/>
      <c r="APV5" s="228"/>
      <c r="APW5" s="228"/>
      <c r="APX5" s="228"/>
      <c r="APY5" s="228"/>
      <c r="APZ5" s="228"/>
      <c r="AQA5" s="228"/>
      <c r="AQB5" s="228"/>
      <c r="AQC5" s="228"/>
      <c r="AQD5" s="228"/>
      <c r="AQE5" s="228"/>
      <c r="AQF5" s="228"/>
      <c r="AQG5" s="228"/>
      <c r="AQH5" s="228"/>
      <c r="AQI5" s="228"/>
      <c r="AQJ5" s="228"/>
      <c r="AQK5" s="228"/>
      <c r="AQL5" s="228"/>
      <c r="AQM5" s="228"/>
      <c r="AQN5" s="228"/>
      <c r="AQO5" s="228"/>
      <c r="AQP5" s="228"/>
      <c r="AQQ5" s="228"/>
      <c r="AQR5" s="228"/>
      <c r="AQS5" s="228"/>
      <c r="AQT5" s="228"/>
      <c r="AQU5" s="228"/>
      <c r="AQV5" s="228"/>
      <c r="AQW5" s="228"/>
      <c r="AQX5" s="228"/>
      <c r="AQY5" s="228"/>
      <c r="AQZ5" s="228"/>
      <c r="ARA5" s="228"/>
      <c r="ARB5" s="228"/>
      <c r="ARC5" s="228"/>
      <c r="ARD5" s="228"/>
      <c r="ARE5" s="228"/>
      <c r="ARF5" s="228"/>
      <c r="ARG5" s="228"/>
      <c r="ARH5" s="228"/>
      <c r="ARI5" s="228"/>
      <c r="ARJ5" s="228"/>
      <c r="ARK5" s="228"/>
      <c r="ARL5" s="228"/>
      <c r="ARM5" s="228"/>
      <c r="ARN5" s="228"/>
      <c r="ARO5" s="228"/>
      <c r="ARP5" s="228"/>
      <c r="ARQ5" s="228"/>
      <c r="ARR5" s="228"/>
      <c r="ARS5" s="228"/>
      <c r="ART5" s="228"/>
      <c r="ARU5" s="228"/>
      <c r="ARV5" s="228"/>
      <c r="ARW5" s="228"/>
      <c r="ARX5" s="228"/>
      <c r="ARY5" s="228"/>
      <c r="ARZ5" s="228"/>
      <c r="ASA5" s="228"/>
      <c r="ASB5" s="228"/>
      <c r="ASC5" s="228"/>
      <c r="ASD5" s="228"/>
      <c r="ASE5" s="228"/>
      <c r="ASF5" s="228"/>
      <c r="ASG5" s="228"/>
      <c r="ASH5" s="228"/>
      <c r="ASI5" s="228"/>
      <c r="ASJ5" s="228"/>
      <c r="ASK5" s="228"/>
      <c r="ASL5" s="228"/>
      <c r="ASM5" s="228"/>
      <c r="ASN5" s="228"/>
      <c r="ASO5" s="228"/>
      <c r="ASP5" s="228"/>
      <c r="ASQ5" s="228"/>
      <c r="ASR5" s="228"/>
      <c r="ASS5" s="228"/>
      <c r="AST5" s="228"/>
      <c r="ASU5" s="228"/>
      <c r="ASV5" s="228"/>
      <c r="ASW5" s="228"/>
      <c r="ASX5" s="228"/>
      <c r="ASY5" s="228"/>
      <c r="ASZ5" s="228"/>
      <c r="ATA5" s="228"/>
      <c r="ATB5" s="228"/>
      <c r="ATC5" s="228"/>
      <c r="ATD5" s="228"/>
      <c r="ATE5" s="228"/>
      <c r="ATF5" s="228"/>
      <c r="ATG5" s="228"/>
      <c r="ATH5" s="228"/>
      <c r="ATI5" s="228"/>
      <c r="ATJ5" s="228"/>
      <c r="ATK5" s="228"/>
      <c r="ATL5" s="228"/>
      <c r="ATM5" s="228"/>
      <c r="ATN5" s="228"/>
      <c r="ATO5" s="228"/>
      <c r="ATP5" s="228"/>
      <c r="ATQ5" s="228"/>
      <c r="ATR5" s="228"/>
      <c r="ATS5" s="228"/>
      <c r="ATT5" s="228"/>
      <c r="ATU5" s="228"/>
      <c r="ATV5" s="228"/>
      <c r="ATW5" s="228"/>
      <c r="ATX5" s="228"/>
      <c r="ATY5" s="228"/>
      <c r="ATZ5" s="228"/>
      <c r="AUA5" s="228"/>
      <c r="AUB5" s="228"/>
      <c r="AUC5" s="228"/>
      <c r="AUD5" s="228"/>
      <c r="AUE5" s="228"/>
      <c r="AUF5" s="228"/>
      <c r="AUG5" s="228"/>
      <c r="AUH5" s="228"/>
      <c r="AUI5" s="228"/>
      <c r="AUJ5" s="228"/>
      <c r="AUK5" s="228"/>
      <c r="AUL5" s="228"/>
      <c r="AUM5" s="228"/>
      <c r="AUN5" s="228"/>
      <c r="AUO5" s="228"/>
      <c r="AUP5" s="228"/>
      <c r="AUQ5" s="228"/>
      <c r="AUR5" s="228"/>
      <c r="AUS5" s="228"/>
      <c r="AUT5" s="228"/>
      <c r="AUU5" s="228"/>
      <c r="AUV5" s="228"/>
      <c r="AUW5" s="228"/>
      <c r="AUX5" s="228"/>
      <c r="AUY5" s="228"/>
      <c r="AUZ5" s="228"/>
      <c r="AVA5" s="228"/>
      <c r="AVB5" s="228"/>
      <c r="AVC5" s="228"/>
      <c r="AVD5" s="228"/>
      <c r="AVE5" s="228"/>
      <c r="AVF5" s="228"/>
      <c r="AVG5" s="228"/>
      <c r="AVH5" s="228"/>
      <c r="AVI5" s="228"/>
      <c r="AVJ5" s="228"/>
      <c r="AVK5" s="228"/>
      <c r="AVL5" s="228"/>
      <c r="AVM5" s="228"/>
      <c r="AVN5" s="228"/>
      <c r="AVO5" s="228"/>
      <c r="AVP5" s="228"/>
      <c r="AVQ5" s="228"/>
      <c r="AVR5" s="228"/>
      <c r="AVS5" s="228"/>
      <c r="AVT5" s="228"/>
      <c r="AVU5" s="228"/>
      <c r="AVV5" s="228"/>
      <c r="AVW5" s="228"/>
      <c r="AVX5" s="228"/>
      <c r="AVY5" s="228"/>
      <c r="AVZ5" s="228"/>
      <c r="AWA5" s="228"/>
      <c r="AWB5" s="228"/>
      <c r="AWC5" s="228"/>
      <c r="AWD5" s="228"/>
      <c r="AWE5" s="228"/>
      <c r="AWF5" s="228"/>
      <c r="AWG5" s="228"/>
      <c r="AWH5" s="228"/>
      <c r="AWI5" s="228"/>
      <c r="AWJ5" s="228"/>
      <c r="AWK5" s="228"/>
      <c r="AWL5" s="228"/>
      <c r="AWM5" s="228"/>
      <c r="AWN5" s="228"/>
      <c r="AWO5" s="228"/>
      <c r="AWP5" s="228"/>
      <c r="AWQ5" s="228"/>
      <c r="AWR5" s="228"/>
      <c r="AWS5" s="228"/>
      <c r="AWT5" s="228"/>
      <c r="AWU5" s="228"/>
      <c r="AWV5" s="228"/>
      <c r="AWW5" s="228"/>
      <c r="AWX5" s="228"/>
      <c r="AWY5" s="228"/>
      <c r="AWZ5" s="228"/>
      <c r="AXA5" s="228"/>
      <c r="AXB5" s="228"/>
      <c r="AXC5" s="228"/>
      <c r="AXD5" s="228"/>
      <c r="AXE5" s="228"/>
      <c r="AXF5" s="228"/>
      <c r="AXG5" s="228"/>
      <c r="AXH5" s="228"/>
      <c r="AXI5" s="228"/>
      <c r="AXJ5" s="228"/>
      <c r="AXK5" s="228"/>
      <c r="AXL5" s="228"/>
      <c r="AXM5" s="228"/>
      <c r="AXN5" s="228"/>
      <c r="AXO5" s="228"/>
      <c r="AXP5" s="228"/>
      <c r="AXQ5" s="228"/>
      <c r="AXR5" s="228"/>
      <c r="AXS5" s="228"/>
      <c r="AXT5" s="228"/>
      <c r="AXU5" s="228"/>
      <c r="AXV5" s="228"/>
      <c r="AXW5" s="228"/>
      <c r="AXX5" s="228"/>
      <c r="AXY5" s="228"/>
      <c r="AXZ5" s="228"/>
      <c r="AYA5" s="228"/>
      <c r="AYB5" s="228"/>
      <c r="AYC5" s="228"/>
      <c r="AYD5" s="228"/>
      <c r="AYE5" s="228"/>
      <c r="AYF5" s="228"/>
      <c r="AYG5" s="228"/>
      <c r="AYH5" s="228"/>
      <c r="AYI5" s="228"/>
      <c r="AYJ5" s="228"/>
      <c r="AYK5" s="228"/>
      <c r="AYL5" s="228"/>
      <c r="AYM5" s="228"/>
      <c r="AYN5" s="228"/>
      <c r="AYO5" s="228"/>
      <c r="AYP5" s="228"/>
      <c r="AYQ5" s="228"/>
      <c r="AYR5" s="228"/>
      <c r="AYS5" s="228"/>
      <c r="AYT5" s="228"/>
      <c r="AYU5" s="228"/>
      <c r="AYV5" s="228"/>
      <c r="AYW5" s="228"/>
      <c r="AYX5" s="228"/>
      <c r="AYY5" s="228"/>
      <c r="AYZ5" s="228"/>
      <c r="AZA5" s="228"/>
      <c r="AZB5" s="228"/>
      <c r="AZC5" s="228"/>
      <c r="AZD5" s="228"/>
      <c r="AZE5" s="228"/>
      <c r="AZF5" s="228"/>
      <c r="AZG5" s="228"/>
      <c r="AZH5" s="228"/>
      <c r="AZI5" s="228"/>
      <c r="AZJ5" s="228"/>
      <c r="AZK5" s="228"/>
      <c r="AZL5" s="228"/>
      <c r="AZM5" s="228"/>
      <c r="AZN5" s="228"/>
      <c r="AZO5" s="228"/>
      <c r="AZP5" s="228"/>
      <c r="AZQ5" s="228"/>
      <c r="AZR5" s="228"/>
      <c r="AZS5" s="228"/>
      <c r="AZT5" s="228"/>
      <c r="AZU5" s="228"/>
      <c r="AZV5" s="228"/>
      <c r="AZW5" s="228"/>
      <c r="AZX5" s="228"/>
      <c r="AZY5" s="228"/>
      <c r="AZZ5" s="228"/>
      <c r="BAA5" s="228"/>
      <c r="BAB5" s="228"/>
      <c r="BAC5" s="228"/>
      <c r="BAD5" s="228"/>
      <c r="BAE5" s="228"/>
      <c r="BAF5" s="228"/>
      <c r="BAG5" s="228"/>
      <c r="BAH5" s="228"/>
      <c r="BAI5" s="228"/>
      <c r="BAJ5" s="228"/>
      <c r="BAK5" s="228"/>
      <c r="BAL5" s="228"/>
      <c r="BAM5" s="228"/>
      <c r="BAN5" s="228"/>
      <c r="BAO5" s="228"/>
      <c r="BAP5" s="228"/>
      <c r="BAQ5" s="228"/>
      <c r="BAR5" s="228"/>
      <c r="BAS5" s="228"/>
      <c r="BAT5" s="228"/>
      <c r="BAU5" s="228"/>
      <c r="BAV5" s="228"/>
      <c r="BAW5" s="228"/>
      <c r="BAX5" s="228"/>
      <c r="BAY5" s="228"/>
      <c r="BAZ5" s="228"/>
      <c r="BBA5" s="228"/>
      <c r="BBB5" s="228"/>
      <c r="BBC5" s="228"/>
      <c r="BBD5" s="228"/>
      <c r="BBE5" s="228"/>
      <c r="BBF5" s="228"/>
      <c r="BBG5" s="228"/>
      <c r="BBH5" s="228"/>
      <c r="BBI5" s="228"/>
      <c r="BBJ5" s="228"/>
      <c r="BBK5" s="228"/>
      <c r="BBL5" s="228"/>
      <c r="BBM5" s="228"/>
      <c r="BBN5" s="228"/>
      <c r="BBO5" s="228"/>
      <c r="BBP5" s="228"/>
      <c r="BBQ5" s="228"/>
      <c r="BBR5" s="228"/>
      <c r="BBS5" s="228"/>
      <c r="BBT5" s="228"/>
      <c r="BBU5" s="228"/>
      <c r="BBV5" s="228"/>
      <c r="BBW5" s="228"/>
      <c r="BBX5" s="228"/>
      <c r="BBY5" s="228"/>
      <c r="BBZ5" s="228"/>
      <c r="BCA5" s="228"/>
      <c r="BCB5" s="228"/>
      <c r="BCC5" s="228"/>
      <c r="BCD5" s="228"/>
      <c r="BCE5" s="228"/>
      <c r="BCF5" s="228"/>
      <c r="BCG5" s="228"/>
      <c r="BCH5" s="228"/>
      <c r="BCI5" s="228"/>
      <c r="BCJ5" s="228"/>
      <c r="BCK5" s="228"/>
      <c r="BCL5" s="228"/>
      <c r="BCM5" s="228"/>
      <c r="BCN5" s="228"/>
      <c r="BCO5" s="228"/>
      <c r="BCP5" s="228"/>
      <c r="BCQ5" s="228"/>
      <c r="BCR5" s="228"/>
      <c r="BCS5" s="228"/>
      <c r="BCT5" s="228"/>
      <c r="BCU5" s="228"/>
      <c r="BCV5" s="228"/>
      <c r="BCW5" s="228"/>
      <c r="BCX5" s="228"/>
      <c r="BCY5" s="228"/>
      <c r="BCZ5" s="228"/>
      <c r="BDA5" s="228"/>
      <c r="BDB5" s="228"/>
      <c r="BDC5" s="228"/>
      <c r="BDD5" s="228"/>
      <c r="BDE5" s="228"/>
      <c r="BDF5" s="228"/>
      <c r="BDG5" s="228"/>
      <c r="BDH5" s="228"/>
      <c r="BDI5" s="228"/>
      <c r="BDJ5" s="228"/>
      <c r="BDK5" s="228"/>
      <c r="BDL5" s="228"/>
      <c r="BDM5" s="228"/>
      <c r="BDN5" s="228"/>
      <c r="BDO5" s="228"/>
      <c r="BDP5" s="228"/>
      <c r="BDQ5" s="228"/>
      <c r="BDR5" s="228"/>
      <c r="BDS5" s="228"/>
      <c r="BDT5" s="228"/>
      <c r="BDU5" s="228"/>
      <c r="BDV5" s="228"/>
      <c r="BDW5" s="228"/>
      <c r="BDX5" s="228"/>
      <c r="BDY5" s="228"/>
      <c r="BDZ5" s="228"/>
      <c r="BEA5" s="228"/>
      <c r="BEB5" s="228"/>
      <c r="BEC5" s="228"/>
      <c r="BED5" s="228"/>
      <c r="BEE5" s="228"/>
      <c r="BEF5" s="228"/>
      <c r="BEG5" s="228"/>
      <c r="BEH5" s="228"/>
      <c r="BEI5" s="228"/>
      <c r="BEJ5" s="228"/>
      <c r="BEK5" s="228"/>
      <c r="BEL5" s="228"/>
      <c r="BEM5" s="228"/>
      <c r="BEN5" s="228"/>
      <c r="BEO5" s="228"/>
      <c r="BEP5" s="228"/>
      <c r="BEQ5" s="228"/>
      <c r="BER5" s="228"/>
      <c r="BES5" s="228"/>
      <c r="BET5" s="228"/>
      <c r="BEU5" s="228"/>
      <c r="BEV5" s="228"/>
      <c r="BEW5" s="228"/>
      <c r="BEX5" s="228"/>
      <c r="BEY5" s="228"/>
      <c r="BEZ5" s="228"/>
      <c r="BFA5" s="228"/>
      <c r="BFB5" s="228"/>
      <c r="BFC5" s="228"/>
      <c r="BFD5" s="228"/>
      <c r="BFE5" s="228"/>
      <c r="BFF5" s="228"/>
      <c r="BFG5" s="228"/>
      <c r="BFH5" s="228"/>
      <c r="BFI5" s="228"/>
      <c r="BFJ5" s="228"/>
      <c r="BFK5" s="228"/>
      <c r="BFL5" s="228"/>
      <c r="BFM5" s="228"/>
      <c r="BFN5" s="228"/>
      <c r="BFO5" s="228"/>
      <c r="BFP5" s="228"/>
      <c r="BFQ5" s="228"/>
      <c r="BFR5" s="228"/>
      <c r="BFS5" s="228"/>
      <c r="BFT5" s="228"/>
      <c r="BFU5" s="228"/>
      <c r="BFV5" s="228"/>
      <c r="BFW5" s="228"/>
      <c r="BFX5" s="228"/>
      <c r="BFY5" s="228"/>
      <c r="BFZ5" s="228"/>
      <c r="BGA5" s="228"/>
      <c r="BGB5" s="228"/>
      <c r="BGC5" s="228"/>
      <c r="BGD5" s="228"/>
      <c r="BGE5" s="228"/>
      <c r="BGF5" s="228"/>
      <c r="BGG5" s="228"/>
      <c r="BGH5" s="228"/>
      <c r="BGI5" s="228"/>
      <c r="BGJ5" s="228"/>
      <c r="BGK5" s="228"/>
      <c r="BGL5" s="228"/>
      <c r="BGM5" s="228"/>
      <c r="BGN5" s="228"/>
      <c r="BGO5" s="228"/>
      <c r="BGP5" s="228"/>
      <c r="BGQ5" s="228"/>
      <c r="BGR5" s="228"/>
      <c r="BGS5" s="228"/>
      <c r="BGT5" s="228"/>
      <c r="BGU5" s="228"/>
      <c r="BGV5" s="228"/>
      <c r="BGW5" s="228"/>
      <c r="BGX5" s="228"/>
      <c r="BGY5" s="228"/>
      <c r="BGZ5" s="228"/>
      <c r="BHA5" s="228"/>
      <c r="BHB5" s="228"/>
      <c r="BHC5" s="228"/>
      <c r="BHD5" s="228"/>
      <c r="BHE5" s="228"/>
      <c r="BHF5" s="228"/>
      <c r="BHG5" s="228"/>
      <c r="BHH5" s="228"/>
      <c r="BHI5" s="228"/>
      <c r="BHJ5" s="228"/>
      <c r="BHK5" s="228"/>
      <c r="BHL5" s="228"/>
      <c r="BHM5" s="228"/>
      <c r="BHN5" s="228"/>
      <c r="BHO5" s="228"/>
      <c r="BHP5" s="228"/>
      <c r="BHQ5" s="228"/>
      <c r="BHR5" s="228"/>
      <c r="BHS5" s="228"/>
      <c r="BHT5" s="228"/>
      <c r="BHU5" s="228"/>
      <c r="BHV5" s="228"/>
      <c r="BHW5" s="228"/>
      <c r="BHX5" s="228"/>
      <c r="BHY5" s="228"/>
      <c r="BHZ5" s="228"/>
      <c r="BIA5" s="228"/>
      <c r="BIB5" s="228"/>
      <c r="BIC5" s="228"/>
      <c r="BID5" s="228"/>
      <c r="BIE5" s="228"/>
      <c r="BIF5" s="228"/>
      <c r="BIG5" s="228"/>
      <c r="BIH5" s="228"/>
      <c r="BII5" s="228"/>
      <c r="BIJ5" s="228"/>
      <c r="BIK5" s="228"/>
      <c r="BIL5" s="228"/>
      <c r="BIM5" s="228"/>
      <c r="BIN5" s="228"/>
      <c r="BIO5" s="228"/>
      <c r="BIP5" s="228"/>
      <c r="BIQ5" s="228"/>
      <c r="BIR5" s="228"/>
      <c r="BIS5" s="228"/>
      <c r="BIT5" s="228"/>
      <c r="BIU5" s="228"/>
      <c r="BIV5" s="228"/>
      <c r="BIW5" s="228"/>
      <c r="BIX5" s="228"/>
      <c r="BIY5" s="228"/>
      <c r="BIZ5" s="228"/>
      <c r="BJA5" s="228"/>
      <c r="BJB5" s="228"/>
      <c r="BJC5" s="228"/>
      <c r="BJD5" s="228"/>
      <c r="BJE5" s="228"/>
      <c r="BJF5" s="228"/>
      <c r="BJG5" s="228"/>
      <c r="BJH5" s="228"/>
      <c r="BJI5" s="228"/>
      <c r="BJJ5" s="228"/>
      <c r="BJK5" s="228"/>
      <c r="BJL5" s="228"/>
      <c r="BJM5" s="228"/>
      <c r="BJN5" s="228"/>
      <c r="BJO5" s="228"/>
      <c r="BJP5" s="228"/>
      <c r="BJQ5" s="228"/>
      <c r="BJR5" s="228"/>
      <c r="BJS5" s="228"/>
      <c r="BJT5" s="228"/>
      <c r="BJU5" s="228"/>
      <c r="BJV5" s="228"/>
      <c r="BJW5" s="228"/>
      <c r="BJX5" s="228"/>
      <c r="BJY5" s="228"/>
      <c r="BJZ5" s="228"/>
      <c r="BKA5" s="228"/>
      <c r="BKB5" s="228"/>
      <c r="BKC5" s="228"/>
      <c r="BKD5" s="228"/>
      <c r="BKE5" s="228"/>
      <c r="BKF5" s="228"/>
      <c r="BKG5" s="228"/>
      <c r="BKH5" s="228"/>
      <c r="BKI5" s="228"/>
      <c r="BKJ5" s="228"/>
      <c r="BKK5" s="228"/>
      <c r="BKL5" s="228"/>
      <c r="BKM5" s="228"/>
      <c r="BKN5" s="228"/>
      <c r="BKO5" s="228"/>
      <c r="BKP5" s="228"/>
      <c r="BKQ5" s="228"/>
      <c r="BKR5" s="228"/>
      <c r="BKS5" s="228"/>
      <c r="BKT5" s="228"/>
      <c r="BKU5" s="228"/>
      <c r="BKV5" s="228"/>
      <c r="BKW5" s="228"/>
      <c r="BKX5" s="228"/>
      <c r="BKY5" s="228"/>
      <c r="BKZ5" s="228"/>
      <c r="BLA5" s="228"/>
      <c r="BLB5" s="228"/>
      <c r="BLC5" s="228"/>
      <c r="BLD5" s="228"/>
      <c r="BLE5" s="228"/>
      <c r="BLF5" s="228"/>
      <c r="BLG5" s="228"/>
      <c r="BLH5" s="228"/>
      <c r="BLI5" s="228"/>
      <c r="BLJ5" s="228"/>
      <c r="BLK5" s="228"/>
      <c r="BLL5" s="228"/>
      <c r="BLM5" s="228"/>
      <c r="BLN5" s="228"/>
      <c r="BLO5" s="228"/>
      <c r="BLP5" s="228"/>
      <c r="BLQ5" s="228"/>
      <c r="BLR5" s="228"/>
      <c r="BLS5" s="228"/>
      <c r="BLT5" s="228"/>
      <c r="BLU5" s="228"/>
      <c r="BLV5" s="228"/>
      <c r="BLW5" s="228"/>
      <c r="BLX5" s="228"/>
      <c r="BLY5" s="228"/>
      <c r="BLZ5" s="228"/>
      <c r="BMA5" s="228"/>
      <c r="BMB5" s="228"/>
      <c r="BMC5" s="228"/>
      <c r="BMD5" s="228"/>
      <c r="BME5" s="228"/>
      <c r="BMF5" s="228"/>
      <c r="BMG5" s="228"/>
      <c r="BMH5" s="228"/>
      <c r="BMI5" s="228"/>
      <c r="BMJ5" s="228"/>
      <c r="BMK5" s="228"/>
      <c r="BML5" s="228"/>
      <c r="BMM5" s="228"/>
      <c r="BMN5" s="228"/>
      <c r="BMO5" s="228"/>
      <c r="BMP5" s="228"/>
      <c r="BMQ5" s="228"/>
      <c r="BMR5" s="228"/>
      <c r="BMS5" s="228"/>
      <c r="BMT5" s="228"/>
      <c r="BMU5" s="228"/>
      <c r="BMV5" s="228"/>
      <c r="BMW5" s="228"/>
      <c r="BMX5" s="228"/>
      <c r="BMY5" s="228"/>
      <c r="BMZ5" s="228"/>
      <c r="BNA5" s="228"/>
      <c r="BNB5" s="228"/>
      <c r="BNC5" s="228"/>
      <c r="BND5" s="228"/>
      <c r="BNE5" s="228"/>
      <c r="BNF5" s="228"/>
      <c r="BNG5" s="228"/>
      <c r="BNH5" s="228"/>
      <c r="BNI5" s="228"/>
      <c r="BNJ5" s="228"/>
      <c r="BNK5" s="228"/>
      <c r="BNL5" s="228"/>
      <c r="BNM5" s="228"/>
      <c r="BNN5" s="228"/>
      <c r="BNO5" s="228"/>
      <c r="BNP5" s="228"/>
      <c r="BNQ5" s="228"/>
      <c r="BNR5" s="228"/>
      <c r="BNS5" s="228"/>
      <c r="BNT5" s="228"/>
      <c r="BNU5" s="228"/>
      <c r="BNV5" s="228"/>
      <c r="BNW5" s="228"/>
      <c r="BNX5" s="228"/>
      <c r="BNY5" s="228"/>
      <c r="BNZ5" s="228"/>
      <c r="BOA5" s="228"/>
      <c r="BOB5" s="228"/>
      <c r="BOC5" s="228"/>
      <c r="BOD5" s="228"/>
      <c r="BOE5" s="228"/>
      <c r="BOF5" s="228"/>
      <c r="BOG5" s="228"/>
      <c r="BOH5" s="228"/>
      <c r="BOI5" s="228"/>
      <c r="BOJ5" s="228"/>
      <c r="BOK5" s="228"/>
      <c r="BOL5" s="228"/>
      <c r="BOM5" s="228"/>
      <c r="BON5" s="228"/>
      <c r="BOO5" s="228"/>
      <c r="BOP5" s="228"/>
      <c r="BOQ5" s="228"/>
      <c r="BOR5" s="228"/>
      <c r="BOS5" s="228"/>
      <c r="BOT5" s="228"/>
      <c r="BOU5" s="228"/>
      <c r="BOV5" s="228"/>
      <c r="BOW5" s="228"/>
      <c r="BOX5" s="228"/>
      <c r="BOY5" s="228"/>
      <c r="BOZ5" s="228"/>
      <c r="BPA5" s="228"/>
      <c r="BPB5" s="228"/>
      <c r="BPC5" s="228"/>
      <c r="BPD5" s="228"/>
      <c r="BPE5" s="228"/>
      <c r="BPF5" s="228"/>
      <c r="BPG5" s="228"/>
      <c r="BPH5" s="228"/>
      <c r="BPI5" s="228"/>
      <c r="BPJ5" s="228"/>
      <c r="BPK5" s="228"/>
      <c r="BPL5" s="228"/>
      <c r="BPM5" s="228"/>
      <c r="BPN5" s="228"/>
      <c r="BPO5" s="228"/>
      <c r="BPP5" s="228"/>
      <c r="BPQ5" s="228"/>
      <c r="BPR5" s="228"/>
      <c r="BPS5" s="228"/>
      <c r="BPT5" s="228"/>
      <c r="BPU5" s="228"/>
      <c r="BPV5" s="228"/>
      <c r="BPW5" s="228"/>
      <c r="BPX5" s="228"/>
      <c r="BPY5" s="228"/>
      <c r="BPZ5" s="228"/>
      <c r="BQA5" s="228"/>
      <c r="BQB5" s="228"/>
      <c r="BQC5" s="228"/>
      <c r="BQD5" s="228"/>
      <c r="BQE5" s="228"/>
      <c r="BQF5" s="228"/>
      <c r="BQG5" s="228"/>
      <c r="BQH5" s="228"/>
      <c r="BQI5" s="228"/>
      <c r="BQJ5" s="228"/>
      <c r="BQK5" s="228"/>
      <c r="BQL5" s="228"/>
      <c r="BQM5" s="228"/>
      <c r="BQN5" s="228"/>
      <c r="BQO5" s="228"/>
      <c r="BQP5" s="228"/>
      <c r="BQQ5" s="228"/>
      <c r="BQR5" s="228"/>
      <c r="BQS5" s="228"/>
      <c r="BQT5" s="228"/>
      <c r="BQU5" s="228"/>
      <c r="BQV5" s="228"/>
      <c r="BQW5" s="228"/>
      <c r="BQX5" s="228"/>
      <c r="BQY5" s="228"/>
      <c r="BQZ5" s="228"/>
      <c r="BRA5" s="228"/>
      <c r="BRB5" s="228"/>
      <c r="BRC5" s="228"/>
      <c r="BRD5" s="228"/>
      <c r="BRE5" s="228"/>
      <c r="BRF5" s="228"/>
      <c r="BRG5" s="228"/>
      <c r="BRH5" s="228"/>
      <c r="BRI5" s="228"/>
      <c r="BRJ5" s="228"/>
      <c r="BRK5" s="228"/>
      <c r="BRL5" s="228"/>
      <c r="BRM5" s="228"/>
      <c r="BRN5" s="228"/>
      <c r="BRO5" s="228"/>
      <c r="BRP5" s="228"/>
      <c r="BRQ5" s="228"/>
      <c r="BRR5" s="228"/>
      <c r="BRS5" s="228"/>
      <c r="BRT5" s="228"/>
      <c r="BRU5" s="228"/>
      <c r="BRV5" s="228"/>
      <c r="BRW5" s="228"/>
      <c r="BRX5" s="228"/>
      <c r="BRY5" s="228"/>
      <c r="BRZ5" s="228"/>
      <c r="BSA5" s="228"/>
      <c r="BSB5" s="228"/>
      <c r="BSC5" s="228"/>
      <c r="BSD5" s="228"/>
      <c r="BSE5" s="228"/>
      <c r="BSF5" s="228"/>
      <c r="BSG5" s="228"/>
      <c r="BSH5" s="228"/>
      <c r="BSI5" s="228"/>
      <c r="BSJ5" s="228"/>
      <c r="BSK5" s="228"/>
      <c r="BSL5" s="228"/>
      <c r="BSM5" s="228"/>
      <c r="BSN5" s="228"/>
      <c r="BSO5" s="228"/>
      <c r="BSP5" s="228"/>
      <c r="BSQ5" s="228"/>
      <c r="BSR5" s="228"/>
      <c r="BSS5" s="228"/>
      <c r="BST5" s="228"/>
      <c r="BSU5" s="228"/>
      <c r="BSV5" s="228"/>
      <c r="BSW5" s="228"/>
      <c r="BSX5" s="228"/>
      <c r="BSY5" s="228"/>
      <c r="BSZ5" s="228"/>
      <c r="BTA5" s="228"/>
      <c r="BTB5" s="228"/>
      <c r="BTC5" s="228"/>
      <c r="BTD5" s="228"/>
      <c r="BTE5" s="228"/>
      <c r="BTF5" s="228"/>
      <c r="BTG5" s="228"/>
      <c r="BTH5" s="228"/>
      <c r="BTI5" s="228"/>
      <c r="BTJ5" s="228"/>
      <c r="BTK5" s="228"/>
      <c r="BTL5" s="228"/>
      <c r="BTM5" s="228"/>
      <c r="BTN5" s="228"/>
      <c r="BTO5" s="228"/>
      <c r="BTP5" s="228"/>
      <c r="BTQ5" s="228"/>
      <c r="BTR5" s="228"/>
      <c r="BTS5" s="228"/>
      <c r="BTT5" s="228"/>
      <c r="BTU5" s="228"/>
      <c r="BTV5" s="228"/>
      <c r="BTW5" s="228"/>
      <c r="BTX5" s="228"/>
      <c r="BTY5" s="228"/>
      <c r="BTZ5" s="228"/>
      <c r="BUA5" s="228"/>
      <c r="BUB5" s="228"/>
      <c r="BUC5" s="228"/>
      <c r="BUD5" s="228"/>
      <c r="BUE5" s="228"/>
      <c r="BUF5" s="228"/>
      <c r="BUG5" s="228"/>
      <c r="BUH5" s="228"/>
      <c r="BUI5" s="228"/>
      <c r="BUJ5" s="228"/>
      <c r="BUK5" s="228"/>
      <c r="BUL5" s="228"/>
      <c r="BUM5" s="228"/>
      <c r="BUN5" s="228"/>
      <c r="BUO5" s="228"/>
      <c r="BUP5" s="228"/>
      <c r="BUQ5" s="228"/>
      <c r="BUR5" s="228"/>
      <c r="BUS5" s="228"/>
      <c r="BUT5" s="228"/>
      <c r="BUU5" s="228"/>
      <c r="BUV5" s="228"/>
      <c r="BUW5" s="228"/>
      <c r="BUX5" s="228"/>
      <c r="BUY5" s="228"/>
      <c r="BUZ5" s="228"/>
      <c r="BVA5" s="228"/>
      <c r="BVB5" s="228"/>
      <c r="BVC5" s="228"/>
      <c r="BVD5" s="228"/>
      <c r="BVE5" s="228"/>
      <c r="BVF5" s="228"/>
      <c r="BVG5" s="228"/>
      <c r="BVH5" s="228"/>
      <c r="BVI5" s="228"/>
      <c r="BVJ5" s="228"/>
      <c r="BVK5" s="228"/>
      <c r="BVL5" s="228"/>
      <c r="BVM5" s="228"/>
      <c r="BVN5" s="228"/>
      <c r="BVO5" s="228"/>
      <c r="BVP5" s="228"/>
      <c r="BVQ5" s="228"/>
      <c r="BVR5" s="228"/>
      <c r="BVS5" s="228"/>
      <c r="BVT5" s="228"/>
      <c r="BVU5" s="228"/>
      <c r="BVV5" s="228"/>
      <c r="BVW5" s="228"/>
      <c r="BVX5" s="228"/>
      <c r="BVY5" s="228"/>
      <c r="BVZ5" s="228"/>
      <c r="BWA5" s="228"/>
      <c r="BWB5" s="228"/>
      <c r="BWC5" s="228"/>
      <c r="BWD5" s="228"/>
      <c r="BWE5" s="228"/>
      <c r="BWF5" s="228"/>
      <c r="BWG5" s="228"/>
      <c r="BWH5" s="228"/>
      <c r="BWI5" s="228"/>
      <c r="BWJ5" s="228"/>
      <c r="BWK5" s="228"/>
      <c r="BWL5" s="228"/>
      <c r="BWM5" s="228"/>
      <c r="BWN5" s="228"/>
      <c r="BWO5" s="228"/>
      <c r="BWP5" s="228"/>
      <c r="BWQ5" s="228"/>
      <c r="BWR5" s="228"/>
      <c r="BWS5" s="228"/>
      <c r="BWT5" s="228"/>
      <c r="BWU5" s="228"/>
      <c r="BWV5" s="228"/>
      <c r="BWW5" s="228"/>
      <c r="BWX5" s="228"/>
      <c r="BWY5" s="228"/>
      <c r="BWZ5" s="228"/>
      <c r="BXA5" s="228"/>
      <c r="BXB5" s="228"/>
      <c r="BXC5" s="228"/>
      <c r="BXD5" s="228"/>
      <c r="BXE5" s="228"/>
      <c r="BXF5" s="228"/>
      <c r="BXG5" s="228"/>
      <c r="BXH5" s="228"/>
      <c r="BXI5" s="228"/>
      <c r="BXJ5" s="228"/>
      <c r="BXK5" s="228"/>
      <c r="BXL5" s="228"/>
      <c r="BXM5" s="228"/>
      <c r="BXN5" s="228"/>
      <c r="BXO5" s="228"/>
      <c r="BXP5" s="228"/>
      <c r="BXQ5" s="228"/>
      <c r="BXR5" s="228"/>
      <c r="BXS5" s="228"/>
      <c r="BXT5" s="228"/>
      <c r="BXU5" s="228"/>
      <c r="BXV5" s="228"/>
      <c r="BXW5" s="228"/>
      <c r="BXX5" s="228"/>
      <c r="BXY5" s="228"/>
      <c r="BXZ5" s="228"/>
      <c r="BYA5" s="228"/>
      <c r="BYB5" s="228"/>
      <c r="BYC5" s="228"/>
      <c r="BYD5" s="228"/>
      <c r="BYE5" s="228"/>
      <c r="BYF5" s="228"/>
      <c r="BYG5" s="228"/>
      <c r="BYH5" s="228"/>
      <c r="BYI5" s="228"/>
      <c r="BYJ5" s="228"/>
      <c r="BYK5" s="228"/>
      <c r="BYL5" s="228"/>
      <c r="BYM5" s="228"/>
      <c r="BYN5" s="228"/>
      <c r="BYO5" s="228"/>
      <c r="BYP5" s="228"/>
      <c r="BYQ5" s="228"/>
      <c r="BYR5" s="228"/>
      <c r="BYS5" s="228"/>
      <c r="BYT5" s="228"/>
      <c r="BYU5" s="228"/>
      <c r="BYV5" s="228"/>
      <c r="BYW5" s="228"/>
      <c r="BYX5" s="228"/>
      <c r="BYY5" s="228"/>
      <c r="BYZ5" s="228"/>
      <c r="BZA5" s="228"/>
      <c r="BZB5" s="228"/>
      <c r="BZC5" s="228"/>
      <c r="BZD5" s="228"/>
      <c r="BZE5" s="228"/>
      <c r="BZF5" s="228"/>
      <c r="BZG5" s="228"/>
      <c r="BZH5" s="228"/>
      <c r="BZI5" s="228"/>
      <c r="BZJ5" s="228"/>
      <c r="BZK5" s="228"/>
      <c r="BZL5" s="228"/>
      <c r="BZM5" s="228"/>
      <c r="BZN5" s="228"/>
      <c r="BZO5" s="228"/>
      <c r="BZP5" s="228"/>
      <c r="BZQ5" s="228"/>
      <c r="BZR5" s="228"/>
      <c r="BZS5" s="228"/>
      <c r="BZT5" s="228"/>
      <c r="BZU5" s="228"/>
      <c r="BZV5" s="228"/>
      <c r="BZW5" s="228"/>
      <c r="BZX5" s="228"/>
      <c r="BZY5" s="228"/>
      <c r="BZZ5" s="228"/>
      <c r="CAA5" s="228"/>
      <c r="CAB5" s="228"/>
      <c r="CAC5" s="228"/>
      <c r="CAD5" s="228"/>
      <c r="CAE5" s="228"/>
      <c r="CAF5" s="228"/>
      <c r="CAG5" s="228"/>
      <c r="CAH5" s="228"/>
      <c r="CAI5" s="228"/>
      <c r="CAJ5" s="228"/>
      <c r="CAK5" s="228"/>
      <c r="CAL5" s="228"/>
      <c r="CAM5" s="228"/>
      <c r="CAN5" s="228"/>
      <c r="CAO5" s="228"/>
      <c r="CAP5" s="228"/>
      <c r="CAQ5" s="228"/>
      <c r="CAR5" s="228"/>
      <c r="CAS5" s="228"/>
      <c r="CAT5" s="228"/>
      <c r="CAU5" s="228"/>
      <c r="CAV5" s="228"/>
      <c r="CAW5" s="228"/>
      <c r="CAX5" s="228"/>
      <c r="CAY5" s="228"/>
      <c r="CAZ5" s="228"/>
      <c r="CBA5" s="228"/>
      <c r="CBB5" s="228"/>
      <c r="CBC5" s="228"/>
      <c r="CBD5" s="228"/>
      <c r="CBE5" s="228"/>
      <c r="CBF5" s="228"/>
      <c r="CBG5" s="228"/>
      <c r="CBH5" s="228"/>
      <c r="CBI5" s="228"/>
      <c r="CBJ5" s="228"/>
      <c r="CBK5" s="228"/>
      <c r="CBL5" s="228"/>
      <c r="CBM5" s="228"/>
      <c r="CBN5" s="228"/>
      <c r="CBO5" s="228"/>
      <c r="CBP5" s="228"/>
      <c r="CBQ5" s="228"/>
      <c r="CBR5" s="228"/>
      <c r="CBS5" s="228"/>
      <c r="CBT5" s="228"/>
      <c r="CBU5" s="228"/>
      <c r="CBV5" s="228"/>
      <c r="CBW5" s="228"/>
      <c r="CBX5" s="228"/>
      <c r="CBY5" s="228"/>
      <c r="CBZ5" s="228"/>
      <c r="CCA5" s="228"/>
      <c r="CCB5" s="228"/>
      <c r="CCC5" s="228"/>
      <c r="CCD5" s="228"/>
      <c r="CCE5" s="228"/>
      <c r="CCF5" s="228"/>
      <c r="CCG5" s="228"/>
      <c r="CCH5" s="228"/>
      <c r="CCI5" s="228"/>
      <c r="CCJ5" s="228"/>
      <c r="CCK5" s="228"/>
      <c r="CCL5" s="228"/>
      <c r="CCM5" s="228"/>
      <c r="CCN5" s="228"/>
      <c r="CCO5" s="228"/>
      <c r="CCP5" s="228"/>
      <c r="CCQ5" s="228"/>
      <c r="CCR5" s="228"/>
      <c r="CCS5" s="228"/>
      <c r="CCT5" s="228"/>
      <c r="CCU5" s="228"/>
      <c r="CCV5" s="228"/>
      <c r="CCW5" s="228"/>
      <c r="CCX5" s="228"/>
      <c r="CCY5" s="228"/>
      <c r="CCZ5" s="228"/>
      <c r="CDA5" s="228"/>
      <c r="CDB5" s="228"/>
      <c r="CDC5" s="228"/>
      <c r="CDD5" s="228"/>
      <c r="CDE5" s="228"/>
      <c r="CDF5" s="228"/>
      <c r="CDG5" s="228"/>
      <c r="CDH5" s="228"/>
      <c r="CDI5" s="228"/>
      <c r="CDJ5" s="228"/>
      <c r="CDK5" s="228"/>
      <c r="CDL5" s="228"/>
      <c r="CDM5" s="228"/>
      <c r="CDN5" s="228"/>
      <c r="CDO5" s="228"/>
      <c r="CDP5" s="228"/>
      <c r="CDQ5" s="228"/>
      <c r="CDR5" s="228"/>
      <c r="CDS5" s="228"/>
      <c r="CDT5" s="228"/>
      <c r="CDU5" s="228"/>
      <c r="CDV5" s="228"/>
      <c r="CDW5" s="228"/>
      <c r="CDX5" s="228"/>
      <c r="CDY5" s="228"/>
      <c r="CDZ5" s="228"/>
      <c r="CEA5" s="228"/>
      <c r="CEB5" s="228"/>
      <c r="CEC5" s="228"/>
      <c r="CED5" s="228"/>
      <c r="CEE5" s="228"/>
      <c r="CEF5" s="228"/>
      <c r="CEG5" s="228"/>
      <c r="CEH5" s="228"/>
      <c r="CEI5" s="228"/>
      <c r="CEJ5" s="228"/>
      <c r="CEK5" s="228"/>
      <c r="CEL5" s="228"/>
      <c r="CEM5" s="228"/>
      <c r="CEN5" s="228"/>
      <c r="CEO5" s="228"/>
      <c r="CEP5" s="228"/>
      <c r="CEQ5" s="228"/>
      <c r="CER5" s="228"/>
      <c r="CES5" s="228"/>
      <c r="CET5" s="228"/>
      <c r="CEU5" s="228"/>
      <c r="CEV5" s="228"/>
      <c r="CEW5" s="228"/>
      <c r="CEX5" s="228"/>
      <c r="CEY5" s="228"/>
      <c r="CEZ5" s="228"/>
      <c r="CFA5" s="228"/>
      <c r="CFB5" s="228"/>
      <c r="CFC5" s="228"/>
      <c r="CFD5" s="228"/>
      <c r="CFE5" s="228"/>
      <c r="CFF5" s="228"/>
      <c r="CFG5" s="228"/>
      <c r="CFH5" s="228"/>
      <c r="CFI5" s="228"/>
      <c r="CFJ5" s="228"/>
      <c r="CFK5" s="228"/>
      <c r="CFL5" s="228"/>
      <c r="CFM5" s="228"/>
      <c r="CFN5" s="228"/>
      <c r="CFO5" s="228"/>
      <c r="CFP5" s="228"/>
      <c r="CFQ5" s="228"/>
      <c r="CFR5" s="228"/>
      <c r="CFS5" s="228"/>
      <c r="CFT5" s="228"/>
      <c r="CFU5" s="228"/>
      <c r="CFV5" s="228"/>
      <c r="CFW5" s="228"/>
      <c r="CFX5" s="228"/>
      <c r="CFY5" s="228"/>
      <c r="CFZ5" s="228"/>
      <c r="CGA5" s="228"/>
      <c r="CGB5" s="228"/>
      <c r="CGC5" s="228"/>
      <c r="CGD5" s="228"/>
      <c r="CGE5" s="228"/>
      <c r="CGF5" s="228"/>
      <c r="CGG5" s="228"/>
      <c r="CGH5" s="228"/>
      <c r="CGI5" s="228"/>
      <c r="CGJ5" s="228"/>
      <c r="CGK5" s="228"/>
      <c r="CGL5" s="228"/>
      <c r="CGM5" s="228"/>
      <c r="CGN5" s="228"/>
      <c r="CGO5" s="228"/>
      <c r="CGP5" s="228"/>
      <c r="CGQ5" s="228"/>
      <c r="CGR5" s="228"/>
      <c r="CGS5" s="228"/>
      <c r="CGT5" s="228"/>
      <c r="CGU5" s="228"/>
      <c r="CGV5" s="228"/>
      <c r="CGW5" s="228"/>
      <c r="CGX5" s="228"/>
      <c r="CGY5" s="228"/>
      <c r="CGZ5" s="228"/>
      <c r="CHA5" s="228"/>
      <c r="CHB5" s="228"/>
      <c r="CHC5" s="228"/>
      <c r="CHD5" s="228"/>
      <c r="CHE5" s="228"/>
      <c r="CHF5" s="228"/>
      <c r="CHG5" s="228"/>
      <c r="CHH5" s="228"/>
      <c r="CHI5" s="228"/>
      <c r="CHJ5" s="228"/>
      <c r="CHK5" s="228"/>
      <c r="CHL5" s="228"/>
      <c r="CHM5" s="228"/>
      <c r="CHN5" s="228"/>
      <c r="CHO5" s="228"/>
      <c r="CHP5" s="228"/>
      <c r="CHQ5" s="228"/>
      <c r="CHR5" s="228"/>
      <c r="CHS5" s="228"/>
      <c r="CHT5" s="228"/>
      <c r="CHU5" s="228"/>
      <c r="CHV5" s="228"/>
      <c r="CHW5" s="228"/>
      <c r="CHX5" s="228"/>
      <c r="CHY5" s="228"/>
      <c r="CHZ5" s="228"/>
      <c r="CIA5" s="228"/>
      <c r="CIB5" s="228"/>
      <c r="CIC5" s="228"/>
      <c r="CID5" s="228"/>
      <c r="CIE5" s="228"/>
      <c r="CIF5" s="228"/>
      <c r="CIG5" s="228"/>
      <c r="CIH5" s="228"/>
      <c r="CII5" s="228"/>
      <c r="CIJ5" s="228"/>
      <c r="CIK5" s="228"/>
      <c r="CIL5" s="228"/>
      <c r="CIM5" s="228"/>
      <c r="CIN5" s="228"/>
      <c r="CIO5" s="228"/>
      <c r="CIP5" s="228"/>
      <c r="CIQ5" s="228"/>
      <c r="CIR5" s="228"/>
      <c r="CIS5" s="228"/>
      <c r="CIT5" s="228"/>
      <c r="CIU5" s="228"/>
      <c r="CIV5" s="228"/>
      <c r="CIW5" s="228"/>
      <c r="CIX5" s="228"/>
      <c r="CIY5" s="228"/>
      <c r="CIZ5" s="228"/>
      <c r="CJA5" s="228"/>
      <c r="CJB5" s="228"/>
      <c r="CJC5" s="228"/>
      <c r="CJD5" s="228"/>
      <c r="CJE5" s="228"/>
      <c r="CJF5" s="228"/>
      <c r="CJG5" s="228"/>
      <c r="CJH5" s="228"/>
      <c r="CJI5" s="228"/>
      <c r="CJJ5" s="228"/>
      <c r="CJK5" s="228"/>
      <c r="CJL5" s="228"/>
      <c r="CJM5" s="228"/>
      <c r="CJN5" s="228"/>
      <c r="CJO5" s="228"/>
      <c r="CJP5" s="228"/>
      <c r="CJQ5" s="228"/>
      <c r="CJR5" s="228"/>
      <c r="CJS5" s="228"/>
      <c r="CJT5" s="228"/>
      <c r="CJU5" s="228"/>
      <c r="CJV5" s="228"/>
      <c r="CJW5" s="228"/>
      <c r="CJX5" s="228"/>
      <c r="CJY5" s="228"/>
      <c r="CJZ5" s="228"/>
      <c r="CKA5" s="228"/>
      <c r="CKB5" s="228"/>
      <c r="CKC5" s="228"/>
      <c r="CKD5" s="228"/>
      <c r="CKE5" s="228"/>
      <c r="CKF5" s="228"/>
      <c r="CKG5" s="228"/>
      <c r="CKH5" s="228"/>
      <c r="CKI5" s="228"/>
      <c r="CKJ5" s="228"/>
      <c r="CKK5" s="228"/>
      <c r="CKL5" s="228"/>
      <c r="CKM5" s="228"/>
      <c r="CKN5" s="228"/>
      <c r="CKO5" s="228"/>
      <c r="CKP5" s="228"/>
      <c r="CKQ5" s="228"/>
      <c r="CKR5" s="228"/>
      <c r="CKS5" s="228"/>
      <c r="CKT5" s="228"/>
      <c r="CKU5" s="228"/>
      <c r="CKV5" s="228"/>
      <c r="CKW5" s="228"/>
      <c r="CKX5" s="228"/>
      <c r="CKY5" s="228"/>
      <c r="CKZ5" s="228"/>
      <c r="CLA5" s="228"/>
      <c r="CLB5" s="228"/>
      <c r="CLC5" s="228"/>
      <c r="CLD5" s="228"/>
      <c r="CLE5" s="228"/>
      <c r="CLF5" s="228"/>
      <c r="CLG5" s="228"/>
      <c r="CLH5" s="228"/>
      <c r="CLI5" s="228"/>
      <c r="CLJ5" s="228"/>
      <c r="CLK5" s="228"/>
      <c r="CLL5" s="228"/>
      <c r="CLM5" s="228"/>
      <c r="CLN5" s="228"/>
      <c r="CLO5" s="228"/>
      <c r="CLP5" s="228"/>
      <c r="CLQ5" s="228"/>
      <c r="CLR5" s="228"/>
      <c r="CLS5" s="228"/>
      <c r="CLT5" s="228"/>
      <c r="CLU5" s="228"/>
      <c r="CLV5" s="228"/>
      <c r="CLW5" s="228"/>
      <c r="CLX5" s="228"/>
      <c r="CLY5" s="228"/>
      <c r="CLZ5" s="228"/>
      <c r="CMA5" s="228"/>
      <c r="CMB5" s="228"/>
      <c r="CMC5" s="228"/>
      <c r="CMD5" s="228"/>
      <c r="CME5" s="228"/>
      <c r="CMF5" s="228"/>
      <c r="CMG5" s="228"/>
      <c r="CMH5" s="228"/>
      <c r="CMI5" s="228"/>
      <c r="CMJ5" s="228"/>
      <c r="CMK5" s="228"/>
      <c r="CML5" s="228"/>
      <c r="CMM5" s="228"/>
      <c r="CMN5" s="228"/>
      <c r="CMO5" s="228"/>
      <c r="CMP5" s="228"/>
      <c r="CMQ5" s="228"/>
      <c r="CMR5" s="228"/>
      <c r="CMS5" s="228"/>
      <c r="CMT5" s="228"/>
      <c r="CMU5" s="228"/>
      <c r="CMV5" s="228"/>
      <c r="CMW5" s="228"/>
      <c r="CMX5" s="228"/>
      <c r="CMY5" s="228"/>
      <c r="CMZ5" s="228"/>
      <c r="CNA5" s="228"/>
      <c r="CNB5" s="228"/>
      <c r="CNC5" s="228"/>
      <c r="CND5" s="228"/>
      <c r="CNE5" s="228"/>
      <c r="CNF5" s="228"/>
      <c r="CNG5" s="228"/>
      <c r="CNH5" s="228"/>
      <c r="CNI5" s="228"/>
      <c r="CNJ5" s="228"/>
      <c r="CNK5" s="228"/>
      <c r="CNL5" s="228"/>
      <c r="CNM5" s="228"/>
      <c r="CNN5" s="228"/>
      <c r="CNO5" s="228"/>
      <c r="CNP5" s="228"/>
      <c r="CNQ5" s="228"/>
      <c r="CNR5" s="228"/>
      <c r="CNS5" s="228"/>
      <c r="CNT5" s="228"/>
      <c r="CNU5" s="228"/>
      <c r="CNV5" s="228"/>
      <c r="CNW5" s="228"/>
      <c r="CNX5" s="228"/>
      <c r="CNY5" s="228"/>
      <c r="CNZ5" s="228"/>
      <c r="COA5" s="228"/>
      <c r="COB5" s="228"/>
      <c r="COC5" s="228"/>
      <c r="COD5" s="228"/>
      <c r="COE5" s="228"/>
      <c r="COF5" s="228"/>
      <c r="COG5" s="228"/>
      <c r="COH5" s="228"/>
      <c r="COI5" s="228"/>
      <c r="COJ5" s="228"/>
      <c r="COK5" s="228"/>
      <c r="COL5" s="228"/>
      <c r="COM5" s="228"/>
      <c r="CON5" s="228"/>
      <c r="COO5" s="228"/>
      <c r="COP5" s="228"/>
      <c r="COQ5" s="228"/>
      <c r="COR5" s="228"/>
      <c r="COS5" s="228"/>
      <c r="COT5" s="228"/>
      <c r="COU5" s="228"/>
      <c r="COV5" s="228"/>
      <c r="COW5" s="228"/>
      <c r="COX5" s="228"/>
      <c r="COY5" s="228"/>
      <c r="COZ5" s="228"/>
      <c r="CPA5" s="228"/>
      <c r="CPB5" s="228"/>
      <c r="CPC5" s="228"/>
      <c r="CPD5" s="228"/>
      <c r="CPE5" s="228"/>
      <c r="CPF5" s="228"/>
      <c r="CPG5" s="228"/>
      <c r="CPH5" s="228"/>
      <c r="CPI5" s="228"/>
      <c r="CPJ5" s="228"/>
      <c r="CPK5" s="228"/>
      <c r="CPL5" s="228"/>
      <c r="CPM5" s="228"/>
      <c r="CPN5" s="228"/>
      <c r="CPO5" s="228"/>
      <c r="CPP5" s="228"/>
      <c r="CPQ5" s="228"/>
      <c r="CPR5" s="228"/>
      <c r="CPS5" s="228"/>
      <c r="CPT5" s="228"/>
      <c r="CPU5" s="228"/>
      <c r="CPV5" s="228"/>
      <c r="CPW5" s="228"/>
      <c r="CPX5" s="228"/>
      <c r="CPY5" s="228"/>
      <c r="CPZ5" s="228"/>
      <c r="CQA5" s="228"/>
      <c r="CQB5" s="228"/>
      <c r="CQC5" s="228"/>
      <c r="CQD5" s="228"/>
      <c r="CQE5" s="228"/>
      <c r="CQF5" s="228"/>
      <c r="CQG5" s="228"/>
      <c r="CQH5" s="228"/>
      <c r="CQI5" s="228"/>
      <c r="CQJ5" s="228"/>
      <c r="CQK5" s="228"/>
      <c r="CQL5" s="228"/>
      <c r="CQM5" s="228"/>
      <c r="CQN5" s="228"/>
      <c r="CQO5" s="228"/>
      <c r="CQP5" s="228"/>
      <c r="CQQ5" s="228"/>
      <c r="CQR5" s="228"/>
      <c r="CQS5" s="228"/>
      <c r="CQT5" s="228"/>
      <c r="CQU5" s="228"/>
      <c r="CQV5" s="228"/>
      <c r="CQW5" s="228"/>
      <c r="CQX5" s="228"/>
      <c r="CQY5" s="228"/>
      <c r="CQZ5" s="228"/>
      <c r="CRA5" s="228"/>
      <c r="CRB5" s="228"/>
      <c r="CRC5" s="228"/>
      <c r="CRD5" s="228"/>
      <c r="CRE5" s="228"/>
      <c r="CRF5" s="228"/>
      <c r="CRG5" s="228"/>
      <c r="CRH5" s="228"/>
      <c r="CRI5" s="228"/>
      <c r="CRJ5" s="228"/>
      <c r="CRK5" s="228"/>
      <c r="CRL5" s="228"/>
      <c r="CRM5" s="228"/>
      <c r="CRN5" s="228"/>
      <c r="CRO5" s="228"/>
      <c r="CRP5" s="228"/>
      <c r="CRQ5" s="228"/>
      <c r="CRR5" s="228"/>
      <c r="CRS5" s="228"/>
      <c r="CRT5" s="228"/>
      <c r="CRU5" s="228"/>
      <c r="CRV5" s="228"/>
      <c r="CRW5" s="228"/>
      <c r="CRX5" s="228"/>
      <c r="CRY5" s="228"/>
      <c r="CRZ5" s="228"/>
      <c r="CSA5" s="228"/>
      <c r="CSB5" s="228"/>
      <c r="CSC5" s="228"/>
      <c r="CSD5" s="228"/>
      <c r="CSE5" s="228"/>
      <c r="CSF5" s="228"/>
      <c r="CSG5" s="228"/>
      <c r="CSH5" s="228"/>
      <c r="CSI5" s="228"/>
      <c r="CSJ5" s="228"/>
      <c r="CSK5" s="228"/>
      <c r="CSL5" s="228"/>
      <c r="CSM5" s="228"/>
      <c r="CSN5" s="228"/>
      <c r="CSO5" s="228"/>
      <c r="CSP5" s="228"/>
      <c r="CSQ5" s="228"/>
      <c r="CSR5" s="228"/>
      <c r="CSS5" s="228"/>
      <c r="CST5" s="228"/>
      <c r="CSU5" s="228"/>
      <c r="CSV5" s="228"/>
      <c r="CSW5" s="228"/>
      <c r="CSX5" s="228"/>
      <c r="CSY5" s="228"/>
      <c r="CSZ5" s="228"/>
      <c r="CTA5" s="228"/>
      <c r="CTB5" s="228"/>
      <c r="CTC5" s="228"/>
      <c r="CTD5" s="228"/>
      <c r="CTE5" s="228"/>
      <c r="CTF5" s="228"/>
      <c r="CTG5" s="228"/>
      <c r="CTH5" s="228"/>
      <c r="CTI5" s="228"/>
      <c r="CTJ5" s="228"/>
      <c r="CTK5" s="228"/>
      <c r="CTL5" s="228"/>
      <c r="CTM5" s="228"/>
      <c r="CTN5" s="228"/>
      <c r="CTO5" s="228"/>
      <c r="CTP5" s="228"/>
      <c r="CTQ5" s="228"/>
      <c r="CTR5" s="228"/>
      <c r="CTS5" s="228"/>
      <c r="CTT5" s="228"/>
      <c r="CTU5" s="228"/>
      <c r="CTV5" s="228"/>
      <c r="CTW5" s="228"/>
      <c r="CTX5" s="228"/>
      <c r="CTY5" s="228"/>
      <c r="CTZ5" s="228"/>
      <c r="CUA5" s="228"/>
      <c r="CUB5" s="228"/>
      <c r="CUC5" s="228"/>
      <c r="CUD5" s="228"/>
      <c r="CUE5" s="228"/>
      <c r="CUF5" s="228"/>
      <c r="CUG5" s="228"/>
      <c r="CUH5" s="228"/>
      <c r="CUI5" s="228"/>
      <c r="CUJ5" s="228"/>
      <c r="CUK5" s="228"/>
      <c r="CUL5" s="228"/>
      <c r="CUM5" s="228"/>
      <c r="CUN5" s="228"/>
      <c r="CUO5" s="228"/>
      <c r="CUP5" s="228"/>
      <c r="CUQ5" s="228"/>
      <c r="CUR5" s="228"/>
      <c r="CUS5" s="228"/>
      <c r="CUT5" s="228"/>
      <c r="CUU5" s="228"/>
      <c r="CUV5" s="228"/>
      <c r="CUW5" s="228"/>
      <c r="CUX5" s="228"/>
      <c r="CUY5" s="228"/>
      <c r="CUZ5" s="228"/>
      <c r="CVA5" s="228"/>
      <c r="CVB5" s="228"/>
      <c r="CVC5" s="228"/>
      <c r="CVD5" s="228"/>
      <c r="CVE5" s="228"/>
      <c r="CVF5" s="228"/>
      <c r="CVG5" s="228"/>
      <c r="CVH5" s="228"/>
      <c r="CVI5" s="228"/>
      <c r="CVJ5" s="228"/>
      <c r="CVK5" s="228"/>
      <c r="CVL5" s="228"/>
      <c r="CVM5" s="228"/>
      <c r="CVN5" s="228"/>
      <c r="CVO5" s="228"/>
      <c r="CVP5" s="228"/>
      <c r="CVQ5" s="228"/>
      <c r="CVR5" s="228"/>
      <c r="CVS5" s="228"/>
      <c r="CVT5" s="228"/>
      <c r="CVU5" s="228"/>
      <c r="CVV5" s="228"/>
      <c r="CVW5" s="228"/>
      <c r="CVX5" s="228"/>
      <c r="CVY5" s="228"/>
      <c r="CVZ5" s="228"/>
      <c r="CWA5" s="228"/>
      <c r="CWB5" s="228"/>
      <c r="CWC5" s="228"/>
      <c r="CWD5" s="228"/>
      <c r="CWE5" s="228"/>
      <c r="CWF5" s="228"/>
      <c r="CWG5" s="228"/>
      <c r="CWH5" s="228"/>
      <c r="CWI5" s="228"/>
      <c r="CWJ5" s="228"/>
      <c r="CWK5" s="228"/>
      <c r="CWL5" s="228"/>
      <c r="CWM5" s="228"/>
      <c r="CWN5" s="228"/>
      <c r="CWO5" s="228"/>
      <c r="CWP5" s="228"/>
      <c r="CWQ5" s="228"/>
      <c r="CWR5" s="228"/>
      <c r="CWS5" s="228"/>
      <c r="CWT5" s="228"/>
      <c r="CWU5" s="228"/>
      <c r="CWV5" s="228"/>
      <c r="CWW5" s="228"/>
      <c r="CWX5" s="228"/>
      <c r="CWY5" s="228"/>
      <c r="CWZ5" s="228"/>
      <c r="CXA5" s="228"/>
      <c r="CXB5" s="228"/>
      <c r="CXC5" s="228"/>
      <c r="CXD5" s="228"/>
      <c r="CXE5" s="228"/>
      <c r="CXF5" s="228"/>
      <c r="CXG5" s="228"/>
      <c r="CXH5" s="228"/>
      <c r="CXI5" s="228"/>
      <c r="CXJ5" s="228"/>
      <c r="CXK5" s="228"/>
      <c r="CXL5" s="228"/>
      <c r="CXM5" s="228"/>
      <c r="CXN5" s="228"/>
      <c r="CXO5" s="228"/>
      <c r="CXP5" s="228"/>
      <c r="CXQ5" s="228"/>
      <c r="CXR5" s="228"/>
      <c r="CXS5" s="228"/>
      <c r="CXT5" s="228"/>
      <c r="CXU5" s="228"/>
      <c r="CXV5" s="228"/>
      <c r="CXW5" s="228"/>
      <c r="CXX5" s="228"/>
      <c r="CXY5" s="228"/>
      <c r="CXZ5" s="228"/>
      <c r="CYA5" s="228"/>
      <c r="CYB5" s="228"/>
      <c r="CYC5" s="228"/>
      <c r="CYD5" s="228"/>
      <c r="CYE5" s="228"/>
      <c r="CYF5" s="228"/>
      <c r="CYG5" s="228"/>
      <c r="CYH5" s="228"/>
      <c r="CYI5" s="228"/>
      <c r="CYJ5" s="228"/>
      <c r="CYK5" s="228"/>
      <c r="CYL5" s="228"/>
      <c r="CYM5" s="228"/>
      <c r="CYN5" s="228"/>
      <c r="CYO5" s="228"/>
      <c r="CYP5" s="228"/>
      <c r="CYQ5" s="228"/>
      <c r="CYR5" s="228"/>
      <c r="CYS5" s="228"/>
      <c r="CYT5" s="228"/>
      <c r="CYU5" s="228"/>
      <c r="CYV5" s="228"/>
      <c r="CYW5" s="228"/>
      <c r="CYX5" s="228"/>
      <c r="CYY5" s="228"/>
      <c r="CYZ5" s="228"/>
      <c r="CZA5" s="228"/>
      <c r="CZB5" s="228"/>
      <c r="CZC5" s="228"/>
      <c r="CZD5" s="228"/>
      <c r="CZE5" s="228"/>
      <c r="CZF5" s="228"/>
      <c r="CZG5" s="228"/>
      <c r="CZH5" s="228"/>
      <c r="CZI5" s="228"/>
      <c r="CZJ5" s="228"/>
      <c r="CZK5" s="228"/>
      <c r="CZL5" s="228"/>
      <c r="CZM5" s="228"/>
      <c r="CZN5" s="228"/>
      <c r="CZO5" s="228"/>
      <c r="CZP5" s="228"/>
      <c r="CZQ5" s="228"/>
      <c r="CZR5" s="228"/>
      <c r="CZS5" s="228"/>
      <c r="CZT5" s="228"/>
      <c r="CZU5" s="228"/>
      <c r="CZV5" s="228"/>
      <c r="CZW5" s="228"/>
      <c r="CZX5" s="228"/>
      <c r="CZY5" s="228"/>
      <c r="CZZ5" s="228"/>
      <c r="DAA5" s="228"/>
      <c r="DAB5" s="228"/>
      <c r="DAC5" s="228"/>
      <c r="DAD5" s="228"/>
      <c r="DAE5" s="228"/>
      <c r="DAF5" s="228"/>
      <c r="DAG5" s="228"/>
      <c r="DAH5" s="228"/>
      <c r="DAI5" s="228"/>
      <c r="DAJ5" s="228"/>
      <c r="DAK5" s="228"/>
      <c r="DAL5" s="228"/>
      <c r="DAM5" s="228"/>
      <c r="DAN5" s="228"/>
      <c r="DAO5" s="228"/>
      <c r="DAP5" s="228"/>
      <c r="DAQ5" s="228"/>
      <c r="DAR5" s="228"/>
      <c r="DAS5" s="228"/>
      <c r="DAT5" s="228"/>
      <c r="DAU5" s="228"/>
      <c r="DAV5" s="228"/>
      <c r="DAW5" s="228"/>
      <c r="DAX5" s="228"/>
      <c r="DAY5" s="228"/>
      <c r="DAZ5" s="228"/>
      <c r="DBA5" s="228"/>
      <c r="DBB5" s="228"/>
      <c r="DBC5" s="228"/>
      <c r="DBD5" s="228"/>
      <c r="DBE5" s="228"/>
      <c r="DBF5" s="228"/>
      <c r="DBG5" s="228"/>
      <c r="DBH5" s="228"/>
      <c r="DBI5" s="228"/>
      <c r="DBJ5" s="228"/>
      <c r="DBK5" s="228"/>
      <c r="DBL5" s="228"/>
      <c r="DBM5" s="228"/>
      <c r="DBN5" s="228"/>
      <c r="DBO5" s="228"/>
      <c r="DBP5" s="228"/>
      <c r="DBQ5" s="228"/>
      <c r="DBR5" s="228"/>
      <c r="DBS5" s="228"/>
      <c r="DBT5" s="228"/>
      <c r="DBU5" s="228"/>
      <c r="DBV5" s="228"/>
      <c r="DBW5" s="228"/>
      <c r="DBX5" s="228"/>
      <c r="DBY5" s="228"/>
      <c r="DBZ5" s="228"/>
      <c r="DCA5" s="228"/>
      <c r="DCB5" s="228"/>
      <c r="DCC5" s="228"/>
      <c r="DCD5" s="228"/>
      <c r="DCE5" s="228"/>
      <c r="DCF5" s="228"/>
      <c r="DCG5" s="228"/>
      <c r="DCH5" s="228"/>
      <c r="DCI5" s="228"/>
      <c r="DCJ5" s="228"/>
      <c r="DCK5" s="228"/>
      <c r="DCL5" s="228"/>
      <c r="DCM5" s="228"/>
      <c r="DCN5" s="228"/>
      <c r="DCO5" s="228"/>
      <c r="DCP5" s="228"/>
      <c r="DCQ5" s="228"/>
      <c r="DCR5" s="228"/>
      <c r="DCS5" s="228"/>
      <c r="DCT5" s="228"/>
      <c r="DCU5" s="228"/>
      <c r="DCV5" s="228"/>
      <c r="DCW5" s="228"/>
      <c r="DCX5" s="228"/>
      <c r="DCY5" s="228"/>
      <c r="DCZ5" s="228"/>
      <c r="DDA5" s="228"/>
      <c r="DDB5" s="228"/>
      <c r="DDC5" s="228"/>
      <c r="DDD5" s="228"/>
      <c r="DDE5" s="228"/>
      <c r="DDF5" s="228"/>
      <c r="DDG5" s="228"/>
      <c r="DDH5" s="228"/>
      <c r="DDI5" s="228"/>
      <c r="DDJ5" s="228"/>
      <c r="DDK5" s="228"/>
      <c r="DDL5" s="228"/>
      <c r="DDM5" s="228"/>
      <c r="DDN5" s="228"/>
      <c r="DDO5" s="228"/>
      <c r="DDP5" s="228"/>
      <c r="DDQ5" s="228"/>
      <c r="DDR5" s="228"/>
      <c r="DDS5" s="228"/>
      <c r="DDT5" s="228"/>
      <c r="DDU5" s="228"/>
      <c r="DDV5" s="228"/>
      <c r="DDW5" s="228"/>
      <c r="DDX5" s="228"/>
      <c r="DDY5" s="228"/>
      <c r="DDZ5" s="228"/>
      <c r="DEA5" s="228"/>
      <c r="DEB5" s="228"/>
      <c r="DEC5" s="228"/>
      <c r="DED5" s="228"/>
      <c r="DEE5" s="228"/>
      <c r="DEF5" s="228"/>
      <c r="DEG5" s="228"/>
      <c r="DEH5" s="228"/>
      <c r="DEI5" s="228"/>
      <c r="DEJ5" s="228"/>
      <c r="DEK5" s="228"/>
      <c r="DEL5" s="228"/>
      <c r="DEM5" s="228"/>
      <c r="DEN5" s="228"/>
      <c r="DEO5" s="228"/>
      <c r="DEP5" s="228"/>
      <c r="DEQ5" s="228"/>
      <c r="DER5" s="228"/>
      <c r="DES5" s="228"/>
      <c r="DET5" s="228"/>
      <c r="DEU5" s="228"/>
      <c r="DEV5" s="228"/>
      <c r="DEW5" s="228"/>
      <c r="DEX5" s="228"/>
      <c r="DEY5" s="228"/>
      <c r="DEZ5" s="228"/>
      <c r="DFA5" s="228"/>
      <c r="DFB5" s="228"/>
      <c r="DFC5" s="228"/>
      <c r="DFD5" s="228"/>
      <c r="DFE5" s="228"/>
      <c r="DFF5" s="228"/>
      <c r="DFG5" s="228"/>
      <c r="DFH5" s="228"/>
      <c r="DFI5" s="228"/>
      <c r="DFJ5" s="228"/>
      <c r="DFK5" s="228"/>
      <c r="DFL5" s="228"/>
      <c r="DFM5" s="228"/>
      <c r="DFN5" s="228"/>
      <c r="DFO5" s="228"/>
      <c r="DFP5" s="228"/>
      <c r="DFQ5" s="228"/>
      <c r="DFR5" s="228"/>
      <c r="DFS5" s="228"/>
      <c r="DFT5" s="228"/>
      <c r="DFU5" s="228"/>
      <c r="DFV5" s="228"/>
      <c r="DFW5" s="228"/>
      <c r="DFX5" s="228"/>
      <c r="DFY5" s="228"/>
      <c r="DFZ5" s="228"/>
      <c r="DGA5" s="228"/>
      <c r="DGB5" s="228"/>
      <c r="DGC5" s="228"/>
      <c r="DGD5" s="228"/>
      <c r="DGE5" s="228"/>
      <c r="DGF5" s="228"/>
      <c r="DGG5" s="228"/>
      <c r="DGH5" s="228"/>
      <c r="DGI5" s="228"/>
      <c r="DGJ5" s="228"/>
      <c r="DGK5" s="228"/>
      <c r="DGL5" s="228"/>
      <c r="DGM5" s="228"/>
      <c r="DGN5" s="228"/>
      <c r="DGO5" s="228"/>
      <c r="DGP5" s="228"/>
      <c r="DGQ5" s="228"/>
      <c r="DGR5" s="228"/>
      <c r="DGS5" s="228"/>
      <c r="DGT5" s="228"/>
      <c r="DGU5" s="228"/>
      <c r="DGV5" s="228"/>
      <c r="DGW5" s="228"/>
      <c r="DGX5" s="228"/>
      <c r="DGY5" s="228"/>
      <c r="DGZ5" s="228"/>
      <c r="DHA5" s="228"/>
      <c r="DHB5" s="228"/>
      <c r="DHC5" s="228"/>
      <c r="DHD5" s="228"/>
      <c r="DHE5" s="228"/>
      <c r="DHF5" s="228"/>
      <c r="DHG5" s="228"/>
      <c r="DHH5" s="228"/>
      <c r="DHI5" s="228"/>
      <c r="DHJ5" s="228"/>
      <c r="DHK5" s="228"/>
      <c r="DHL5" s="228"/>
      <c r="DHM5" s="228"/>
      <c r="DHN5" s="228"/>
      <c r="DHO5" s="228"/>
      <c r="DHP5" s="228"/>
      <c r="DHQ5" s="228"/>
      <c r="DHR5" s="228"/>
      <c r="DHS5" s="228"/>
      <c r="DHT5" s="228"/>
      <c r="DHU5" s="228"/>
      <c r="DHV5" s="228"/>
      <c r="DHW5" s="228"/>
      <c r="DHX5" s="228"/>
      <c r="DHY5" s="228"/>
      <c r="DHZ5" s="228"/>
      <c r="DIA5" s="228"/>
      <c r="DIB5" s="228"/>
      <c r="DIC5" s="228"/>
      <c r="DID5" s="228"/>
      <c r="DIE5" s="228"/>
      <c r="DIF5" s="228"/>
      <c r="DIG5" s="228"/>
      <c r="DIH5" s="228"/>
      <c r="DII5" s="228"/>
      <c r="DIJ5" s="228"/>
      <c r="DIK5" s="228"/>
      <c r="DIL5" s="228"/>
      <c r="DIM5" s="228"/>
      <c r="DIN5" s="228"/>
      <c r="DIO5" s="228"/>
      <c r="DIP5" s="228"/>
      <c r="DIQ5" s="228"/>
      <c r="DIR5" s="228"/>
      <c r="DIS5" s="228"/>
      <c r="DIT5" s="228"/>
      <c r="DIU5" s="228"/>
      <c r="DIV5" s="228"/>
      <c r="DIW5" s="228"/>
      <c r="DIX5" s="228"/>
      <c r="DIY5" s="228"/>
      <c r="DIZ5" s="228"/>
      <c r="DJA5" s="228"/>
      <c r="DJB5" s="228"/>
      <c r="DJC5" s="228"/>
      <c r="DJD5" s="228"/>
      <c r="DJE5" s="228"/>
      <c r="DJF5" s="228"/>
      <c r="DJG5" s="228"/>
      <c r="DJH5" s="228"/>
      <c r="DJI5" s="228"/>
      <c r="DJJ5" s="228"/>
      <c r="DJK5" s="228"/>
      <c r="DJL5" s="228"/>
      <c r="DJM5" s="228"/>
      <c r="DJN5" s="228"/>
      <c r="DJO5" s="228"/>
      <c r="DJP5" s="228"/>
      <c r="DJQ5" s="228"/>
      <c r="DJR5" s="228"/>
      <c r="DJS5" s="228"/>
      <c r="DJT5" s="228"/>
      <c r="DJU5" s="228"/>
      <c r="DJV5" s="228"/>
      <c r="DJW5" s="228"/>
      <c r="DJX5" s="228"/>
      <c r="DJY5" s="228"/>
      <c r="DJZ5" s="228"/>
      <c r="DKA5" s="228"/>
      <c r="DKB5" s="228"/>
      <c r="DKC5" s="228"/>
      <c r="DKD5" s="228"/>
      <c r="DKE5" s="228"/>
      <c r="DKF5" s="228"/>
      <c r="DKG5" s="228"/>
      <c r="DKH5" s="228"/>
      <c r="DKI5" s="228"/>
      <c r="DKJ5" s="228"/>
      <c r="DKK5" s="228"/>
      <c r="DKL5" s="228"/>
      <c r="DKM5" s="228"/>
      <c r="DKN5" s="228"/>
      <c r="DKO5" s="228"/>
      <c r="DKP5" s="228"/>
      <c r="DKQ5" s="228"/>
      <c r="DKR5" s="228"/>
      <c r="DKS5" s="228"/>
      <c r="DKT5" s="228"/>
      <c r="DKU5" s="228"/>
      <c r="DKV5" s="228"/>
      <c r="DKW5" s="228"/>
      <c r="DKX5" s="228"/>
      <c r="DKY5" s="228"/>
      <c r="DKZ5" s="228"/>
      <c r="DLA5" s="228"/>
      <c r="DLB5" s="228"/>
      <c r="DLC5" s="228"/>
      <c r="DLD5" s="228"/>
      <c r="DLE5" s="228"/>
      <c r="DLF5" s="228"/>
      <c r="DLG5" s="228"/>
      <c r="DLH5" s="228"/>
      <c r="DLI5" s="228"/>
      <c r="DLJ5" s="228"/>
      <c r="DLK5" s="228"/>
      <c r="DLL5" s="228"/>
      <c r="DLM5" s="228"/>
      <c r="DLN5" s="228"/>
      <c r="DLO5" s="228"/>
      <c r="DLP5" s="228"/>
      <c r="DLQ5" s="228"/>
      <c r="DLR5" s="228"/>
      <c r="DLS5" s="228"/>
      <c r="DLT5" s="228"/>
      <c r="DLU5" s="228"/>
      <c r="DLV5" s="228"/>
      <c r="DLW5" s="228"/>
      <c r="DLX5" s="228"/>
      <c r="DLY5" s="228"/>
      <c r="DLZ5" s="228"/>
      <c r="DMA5" s="228"/>
      <c r="DMB5" s="228"/>
      <c r="DMC5" s="228"/>
      <c r="DMD5" s="228"/>
      <c r="DME5" s="228"/>
      <c r="DMF5" s="228"/>
      <c r="DMG5" s="228"/>
      <c r="DMH5" s="228"/>
      <c r="DMI5" s="228"/>
      <c r="DMJ5" s="228"/>
      <c r="DMK5" s="228"/>
      <c r="DML5" s="228"/>
      <c r="DMM5" s="228"/>
      <c r="DMN5" s="228"/>
      <c r="DMO5" s="228"/>
      <c r="DMP5" s="228"/>
      <c r="DMQ5" s="228"/>
      <c r="DMR5" s="228"/>
      <c r="DMS5" s="228"/>
      <c r="DMT5" s="228"/>
      <c r="DMU5" s="228"/>
      <c r="DMV5" s="228"/>
      <c r="DMW5" s="228"/>
      <c r="DMX5" s="228"/>
      <c r="DMY5" s="228"/>
      <c r="DMZ5" s="228"/>
      <c r="DNA5" s="228"/>
      <c r="DNB5" s="228"/>
      <c r="DNC5" s="228"/>
      <c r="DND5" s="228"/>
      <c r="DNE5" s="228"/>
      <c r="DNF5" s="228"/>
      <c r="DNG5" s="228"/>
      <c r="DNH5" s="228"/>
      <c r="DNI5" s="228"/>
      <c r="DNJ5" s="228"/>
      <c r="DNK5" s="228"/>
      <c r="DNL5" s="228"/>
      <c r="DNM5" s="228"/>
      <c r="DNN5" s="228"/>
      <c r="DNO5" s="228"/>
      <c r="DNP5" s="228"/>
      <c r="DNQ5" s="228"/>
      <c r="DNR5" s="228"/>
      <c r="DNS5" s="228"/>
      <c r="DNT5" s="228"/>
      <c r="DNU5" s="228"/>
      <c r="DNV5" s="228"/>
      <c r="DNW5" s="228"/>
      <c r="DNX5" s="228"/>
      <c r="DNY5" s="228"/>
      <c r="DNZ5" s="228"/>
      <c r="DOA5" s="228"/>
      <c r="DOB5" s="228"/>
      <c r="DOC5" s="228"/>
      <c r="DOD5" s="228"/>
      <c r="DOE5" s="228"/>
      <c r="DOF5" s="228"/>
      <c r="DOG5" s="228"/>
      <c r="DOH5" s="228"/>
      <c r="DOI5" s="228"/>
      <c r="DOJ5" s="228"/>
      <c r="DOK5" s="228"/>
      <c r="DOL5" s="228"/>
      <c r="DOM5" s="228"/>
      <c r="DON5" s="228"/>
      <c r="DOO5" s="228"/>
      <c r="DOP5" s="228"/>
      <c r="DOQ5" s="228"/>
      <c r="DOR5" s="228"/>
      <c r="DOS5" s="228"/>
      <c r="DOT5" s="228"/>
      <c r="DOU5" s="228"/>
      <c r="DOV5" s="228"/>
      <c r="DOW5" s="228"/>
      <c r="DOX5" s="228"/>
      <c r="DOY5" s="228"/>
      <c r="DOZ5" s="228"/>
      <c r="DPA5" s="228"/>
      <c r="DPB5" s="228"/>
      <c r="DPC5" s="228"/>
      <c r="DPD5" s="228"/>
      <c r="DPE5" s="228"/>
      <c r="DPF5" s="228"/>
      <c r="DPG5" s="228"/>
      <c r="DPH5" s="228"/>
      <c r="DPI5" s="228"/>
      <c r="DPJ5" s="228"/>
      <c r="DPK5" s="228"/>
      <c r="DPL5" s="228"/>
      <c r="DPM5" s="228"/>
      <c r="DPN5" s="228"/>
      <c r="DPO5" s="228"/>
      <c r="DPP5" s="228"/>
      <c r="DPQ5" s="228"/>
      <c r="DPR5" s="228"/>
      <c r="DPS5" s="228"/>
      <c r="DPT5" s="228"/>
      <c r="DPU5" s="228"/>
      <c r="DPV5" s="228"/>
      <c r="DPW5" s="228"/>
      <c r="DPX5" s="228"/>
      <c r="DPY5" s="228"/>
      <c r="DPZ5" s="228"/>
      <c r="DQA5" s="228"/>
      <c r="DQB5" s="228"/>
      <c r="DQC5" s="228"/>
      <c r="DQD5" s="228"/>
      <c r="DQE5" s="228"/>
      <c r="DQF5" s="228"/>
      <c r="DQG5" s="228"/>
      <c r="DQH5" s="228"/>
      <c r="DQI5" s="228"/>
      <c r="DQJ5" s="228"/>
      <c r="DQK5" s="228"/>
      <c r="DQL5" s="228"/>
      <c r="DQM5" s="228"/>
      <c r="DQN5" s="228"/>
      <c r="DQO5" s="228"/>
      <c r="DQP5" s="228"/>
      <c r="DQQ5" s="228"/>
      <c r="DQR5" s="228"/>
      <c r="DQS5" s="228"/>
      <c r="DQT5" s="228"/>
      <c r="DQU5" s="228"/>
      <c r="DQV5" s="228"/>
      <c r="DQW5" s="228"/>
      <c r="DQX5" s="228"/>
      <c r="DQY5" s="228"/>
      <c r="DQZ5" s="228"/>
      <c r="DRA5" s="228"/>
      <c r="DRB5" s="228"/>
      <c r="DRC5" s="228"/>
      <c r="DRD5" s="228"/>
      <c r="DRE5" s="228"/>
      <c r="DRF5" s="228"/>
      <c r="DRG5" s="228"/>
      <c r="DRH5" s="228"/>
      <c r="DRI5" s="228"/>
      <c r="DRJ5" s="228"/>
      <c r="DRK5" s="228"/>
      <c r="DRL5" s="228"/>
      <c r="DRM5" s="228"/>
      <c r="DRN5" s="228"/>
      <c r="DRO5" s="228"/>
      <c r="DRP5" s="228"/>
      <c r="DRQ5" s="228"/>
      <c r="DRR5" s="228"/>
      <c r="DRS5" s="228"/>
      <c r="DRT5" s="228"/>
      <c r="DRU5" s="228"/>
      <c r="DRV5" s="228"/>
      <c r="DRW5" s="228"/>
      <c r="DRX5" s="228"/>
      <c r="DRY5" s="228"/>
      <c r="DRZ5" s="228"/>
      <c r="DSA5" s="228"/>
      <c r="DSB5" s="228"/>
      <c r="DSC5" s="228"/>
      <c r="DSD5" s="228"/>
      <c r="DSE5" s="228"/>
      <c r="DSF5" s="228"/>
      <c r="DSG5" s="228"/>
      <c r="DSH5" s="228"/>
      <c r="DSI5" s="228"/>
      <c r="DSJ5" s="228"/>
      <c r="DSK5" s="228"/>
      <c r="DSL5" s="228"/>
      <c r="DSM5" s="228"/>
      <c r="DSN5" s="228"/>
      <c r="DSO5" s="228"/>
      <c r="DSP5" s="228"/>
      <c r="DSQ5" s="228"/>
      <c r="DSR5" s="228"/>
      <c r="DSS5" s="228"/>
      <c r="DST5" s="228"/>
      <c r="DSU5" s="228"/>
      <c r="DSV5" s="228"/>
      <c r="DSW5" s="228"/>
      <c r="DSX5" s="228"/>
      <c r="DSY5" s="228"/>
      <c r="DSZ5" s="228"/>
      <c r="DTA5" s="228"/>
      <c r="DTB5" s="228"/>
      <c r="DTC5" s="228"/>
      <c r="DTD5" s="228"/>
      <c r="DTE5" s="228"/>
      <c r="DTF5" s="228"/>
      <c r="DTG5" s="228"/>
      <c r="DTH5" s="228"/>
      <c r="DTI5" s="228"/>
      <c r="DTJ5" s="228"/>
      <c r="DTK5" s="228"/>
      <c r="DTL5" s="228"/>
      <c r="DTM5" s="228"/>
      <c r="DTN5" s="228"/>
      <c r="DTO5" s="228"/>
      <c r="DTP5" s="228"/>
      <c r="DTQ5" s="228"/>
      <c r="DTR5" s="228"/>
      <c r="DTS5" s="228"/>
      <c r="DTT5" s="228"/>
      <c r="DTU5" s="228"/>
      <c r="DTV5" s="228"/>
      <c r="DTW5" s="228"/>
      <c r="DTX5" s="228"/>
      <c r="DTY5" s="228"/>
      <c r="DTZ5" s="228"/>
      <c r="DUA5" s="228"/>
      <c r="DUB5" s="228"/>
      <c r="DUC5" s="228"/>
      <c r="DUD5" s="228"/>
      <c r="DUE5" s="228"/>
      <c r="DUF5" s="228"/>
      <c r="DUG5" s="228"/>
      <c r="DUH5" s="228"/>
      <c r="DUI5" s="228"/>
      <c r="DUJ5" s="228"/>
      <c r="DUK5" s="228"/>
      <c r="DUL5" s="228"/>
      <c r="DUM5" s="228"/>
      <c r="DUN5" s="228"/>
      <c r="DUO5" s="228"/>
      <c r="DUP5" s="228"/>
      <c r="DUQ5" s="228"/>
      <c r="DUR5" s="228"/>
      <c r="DUS5" s="228"/>
      <c r="DUT5" s="228"/>
      <c r="DUU5" s="228"/>
      <c r="DUV5" s="228"/>
      <c r="DUW5" s="228"/>
      <c r="DUX5" s="228"/>
      <c r="DUY5" s="228"/>
      <c r="DUZ5" s="228"/>
      <c r="DVA5" s="228"/>
      <c r="DVB5" s="228"/>
      <c r="DVC5" s="228"/>
      <c r="DVD5" s="228"/>
      <c r="DVE5" s="228"/>
      <c r="DVF5" s="228"/>
      <c r="DVG5" s="228"/>
      <c r="DVH5" s="228"/>
      <c r="DVI5" s="228"/>
      <c r="DVJ5" s="228"/>
      <c r="DVK5" s="228"/>
      <c r="DVL5" s="228"/>
      <c r="DVM5" s="228"/>
      <c r="DVN5" s="228"/>
      <c r="DVO5" s="228"/>
      <c r="DVP5" s="228"/>
      <c r="DVQ5" s="228"/>
      <c r="DVR5" s="228"/>
      <c r="DVS5" s="228"/>
      <c r="DVT5" s="228"/>
      <c r="DVU5" s="228"/>
      <c r="DVV5" s="228"/>
      <c r="DVW5" s="228"/>
      <c r="DVX5" s="228"/>
      <c r="DVY5" s="228"/>
      <c r="DVZ5" s="228"/>
      <c r="DWA5" s="228"/>
      <c r="DWB5" s="228"/>
      <c r="DWC5" s="228"/>
      <c r="DWD5" s="228"/>
      <c r="DWE5" s="228"/>
      <c r="DWF5" s="228"/>
      <c r="DWG5" s="228"/>
      <c r="DWH5" s="228"/>
      <c r="DWI5" s="228"/>
      <c r="DWJ5" s="228"/>
      <c r="DWK5" s="228"/>
      <c r="DWL5" s="228"/>
      <c r="DWM5" s="228"/>
      <c r="DWN5" s="228"/>
      <c r="DWO5" s="228"/>
      <c r="DWP5" s="228"/>
      <c r="DWQ5" s="228"/>
      <c r="DWR5" s="228"/>
      <c r="DWS5" s="228"/>
      <c r="DWT5" s="228"/>
      <c r="DWU5" s="228"/>
      <c r="DWV5" s="228"/>
      <c r="DWW5" s="228"/>
      <c r="DWX5" s="228"/>
      <c r="DWY5" s="228"/>
      <c r="DWZ5" s="228"/>
      <c r="DXA5" s="228"/>
      <c r="DXB5" s="228"/>
      <c r="DXC5" s="228"/>
      <c r="DXD5" s="228"/>
      <c r="DXE5" s="228"/>
      <c r="DXF5" s="228"/>
      <c r="DXG5" s="228"/>
      <c r="DXH5" s="228"/>
      <c r="DXI5" s="228"/>
      <c r="DXJ5" s="228"/>
      <c r="DXK5" s="228"/>
      <c r="DXL5" s="228"/>
      <c r="DXM5" s="228"/>
      <c r="DXN5" s="228"/>
      <c r="DXO5" s="228"/>
      <c r="DXP5" s="228"/>
      <c r="DXQ5" s="228"/>
      <c r="DXR5" s="228"/>
      <c r="DXS5" s="228"/>
      <c r="DXT5" s="228"/>
      <c r="DXU5" s="228"/>
      <c r="DXV5" s="228"/>
      <c r="DXW5" s="228"/>
      <c r="DXX5" s="228"/>
      <c r="DXY5" s="228"/>
      <c r="DXZ5" s="228"/>
      <c r="DYA5" s="228"/>
      <c r="DYB5" s="228"/>
      <c r="DYC5" s="228"/>
      <c r="DYD5" s="228"/>
      <c r="DYE5" s="228"/>
      <c r="DYF5" s="228"/>
      <c r="DYG5" s="228"/>
      <c r="DYH5" s="228"/>
      <c r="DYI5" s="228"/>
      <c r="DYJ5" s="228"/>
      <c r="DYK5" s="228"/>
      <c r="DYL5" s="228"/>
      <c r="DYM5" s="228"/>
      <c r="DYN5" s="228"/>
      <c r="DYO5" s="228"/>
      <c r="DYP5" s="228"/>
      <c r="DYQ5" s="228"/>
      <c r="DYR5" s="228"/>
      <c r="DYS5" s="228"/>
      <c r="DYT5" s="228"/>
      <c r="DYU5" s="228"/>
      <c r="DYV5" s="228"/>
      <c r="DYW5" s="228"/>
      <c r="DYX5" s="228"/>
      <c r="DYY5" s="228"/>
      <c r="DYZ5" s="228"/>
      <c r="DZA5" s="228"/>
      <c r="DZB5" s="228"/>
      <c r="DZC5" s="228"/>
      <c r="DZD5" s="228"/>
      <c r="DZE5" s="228"/>
      <c r="DZF5" s="228"/>
      <c r="DZG5" s="228"/>
      <c r="DZH5" s="228"/>
      <c r="DZI5" s="228"/>
      <c r="DZJ5" s="228"/>
      <c r="DZK5" s="228"/>
      <c r="DZL5" s="228"/>
      <c r="DZM5" s="228"/>
      <c r="DZN5" s="228"/>
      <c r="DZO5" s="228"/>
      <c r="DZP5" s="228"/>
      <c r="DZQ5" s="228"/>
      <c r="DZR5" s="228"/>
      <c r="DZS5" s="228"/>
      <c r="DZT5" s="228"/>
      <c r="DZU5" s="228"/>
      <c r="DZV5" s="228"/>
      <c r="DZW5" s="228"/>
      <c r="DZX5" s="228"/>
      <c r="DZY5" s="228"/>
      <c r="DZZ5" s="228"/>
      <c r="EAA5" s="228"/>
      <c r="EAB5" s="228"/>
      <c r="EAC5" s="228"/>
      <c r="EAD5" s="228"/>
      <c r="EAE5" s="228"/>
      <c r="EAF5" s="228"/>
      <c r="EAG5" s="228"/>
      <c r="EAH5" s="228"/>
      <c r="EAI5" s="228"/>
      <c r="EAJ5" s="228"/>
      <c r="EAK5" s="228"/>
      <c r="EAL5" s="228"/>
      <c r="EAM5" s="228"/>
      <c r="EAN5" s="228"/>
      <c r="EAO5" s="228"/>
      <c r="EAP5" s="228"/>
      <c r="EAQ5" s="228"/>
      <c r="EAR5" s="228"/>
      <c r="EAS5" s="228"/>
      <c r="EAT5" s="228"/>
      <c r="EAU5" s="228"/>
      <c r="EAV5" s="228"/>
      <c r="EAW5" s="228"/>
      <c r="EAX5" s="228"/>
      <c r="EAY5" s="228"/>
      <c r="EAZ5" s="228"/>
      <c r="EBA5" s="228"/>
      <c r="EBB5" s="228"/>
      <c r="EBC5" s="228"/>
      <c r="EBD5" s="228"/>
      <c r="EBE5" s="228"/>
      <c r="EBF5" s="228"/>
      <c r="EBG5" s="228"/>
      <c r="EBH5" s="228"/>
      <c r="EBI5" s="228"/>
      <c r="EBJ5" s="228"/>
      <c r="EBK5" s="228"/>
      <c r="EBL5" s="228"/>
      <c r="EBM5" s="228"/>
      <c r="EBN5" s="228"/>
      <c r="EBO5" s="228"/>
      <c r="EBP5" s="228"/>
      <c r="EBQ5" s="228"/>
      <c r="EBR5" s="228"/>
      <c r="EBS5" s="228"/>
      <c r="EBT5" s="228"/>
      <c r="EBU5" s="228"/>
      <c r="EBV5" s="228"/>
      <c r="EBW5" s="228"/>
      <c r="EBX5" s="228"/>
      <c r="EBY5" s="228"/>
      <c r="EBZ5" s="228"/>
      <c r="ECA5" s="228"/>
      <c r="ECB5" s="228"/>
      <c r="ECC5" s="228"/>
      <c r="ECD5" s="228"/>
      <c r="ECE5" s="228"/>
      <c r="ECF5" s="228"/>
      <c r="ECG5" s="228"/>
      <c r="ECH5" s="228"/>
      <c r="ECI5" s="228"/>
      <c r="ECJ5" s="228"/>
      <c r="ECK5" s="228"/>
      <c r="ECL5" s="228"/>
      <c r="ECM5" s="228"/>
      <c r="ECN5" s="228"/>
      <c r="ECO5" s="228"/>
      <c r="ECP5" s="228"/>
      <c r="ECQ5" s="228"/>
      <c r="ECR5" s="228"/>
      <c r="ECS5" s="228"/>
      <c r="ECT5" s="228"/>
      <c r="ECU5" s="228"/>
      <c r="ECV5" s="228"/>
      <c r="ECW5" s="228"/>
      <c r="ECX5" s="228"/>
      <c r="ECY5" s="228"/>
      <c r="ECZ5" s="228"/>
      <c r="EDA5" s="228"/>
      <c r="EDB5" s="228"/>
      <c r="EDC5" s="228"/>
      <c r="EDD5" s="228"/>
      <c r="EDE5" s="228"/>
      <c r="EDF5" s="228"/>
      <c r="EDG5" s="228"/>
      <c r="EDH5" s="228"/>
      <c r="EDI5" s="228"/>
      <c r="EDJ5" s="228"/>
      <c r="EDK5" s="228"/>
      <c r="EDL5" s="228"/>
      <c r="EDM5" s="228"/>
      <c r="EDN5" s="228"/>
      <c r="EDO5" s="228"/>
      <c r="EDP5" s="228"/>
      <c r="EDQ5" s="228"/>
      <c r="EDR5" s="228"/>
      <c r="EDS5" s="228"/>
      <c r="EDT5" s="228"/>
      <c r="EDU5" s="228"/>
      <c r="EDV5" s="228"/>
      <c r="EDW5" s="228"/>
      <c r="EDX5" s="228"/>
      <c r="EDY5" s="228"/>
      <c r="EDZ5" s="228"/>
      <c r="EEA5" s="228"/>
      <c r="EEB5" s="228"/>
      <c r="EEC5" s="228"/>
      <c r="EED5" s="228"/>
      <c r="EEE5" s="228"/>
      <c r="EEF5" s="228"/>
      <c r="EEG5" s="228"/>
      <c r="EEH5" s="228"/>
      <c r="EEI5" s="228"/>
      <c r="EEJ5" s="228"/>
      <c r="EEK5" s="228"/>
      <c r="EEL5" s="228"/>
      <c r="EEM5" s="228"/>
      <c r="EEN5" s="228"/>
      <c r="EEO5" s="228"/>
      <c r="EEP5" s="228"/>
      <c r="EEQ5" s="228"/>
      <c r="EER5" s="228"/>
      <c r="EES5" s="228"/>
      <c r="EET5" s="228"/>
      <c r="EEU5" s="228"/>
      <c r="EEV5" s="228"/>
      <c r="EEW5" s="228"/>
      <c r="EEX5" s="228"/>
      <c r="EEY5" s="228"/>
      <c r="EEZ5" s="228"/>
      <c r="EFA5" s="228"/>
      <c r="EFB5" s="228"/>
      <c r="EFC5" s="228"/>
      <c r="EFD5" s="228"/>
      <c r="EFE5" s="228"/>
      <c r="EFF5" s="228"/>
      <c r="EFG5" s="228"/>
      <c r="EFH5" s="228"/>
      <c r="EFI5" s="228"/>
      <c r="EFJ5" s="228"/>
      <c r="EFK5" s="228"/>
      <c r="EFL5" s="228"/>
      <c r="EFM5" s="228"/>
      <c r="EFN5" s="228"/>
      <c r="EFO5" s="228"/>
      <c r="EFP5" s="228"/>
      <c r="EFQ5" s="228"/>
      <c r="EFR5" s="228"/>
      <c r="EFS5" s="228"/>
      <c r="EFT5" s="228"/>
      <c r="EFU5" s="228"/>
      <c r="EFV5" s="228"/>
      <c r="EFW5" s="228"/>
      <c r="EFX5" s="228"/>
      <c r="EFY5" s="228"/>
      <c r="EFZ5" s="228"/>
      <c r="EGA5" s="228"/>
      <c r="EGB5" s="228"/>
      <c r="EGC5" s="228"/>
      <c r="EGD5" s="228"/>
      <c r="EGE5" s="228"/>
      <c r="EGF5" s="228"/>
      <c r="EGG5" s="228"/>
      <c r="EGH5" s="228"/>
      <c r="EGI5" s="228"/>
      <c r="EGJ5" s="228"/>
      <c r="EGK5" s="228"/>
      <c r="EGL5" s="228"/>
      <c r="EGM5" s="228"/>
      <c r="EGN5" s="228"/>
      <c r="EGO5" s="228"/>
      <c r="EGP5" s="228"/>
      <c r="EGQ5" s="228"/>
      <c r="EGR5" s="228"/>
      <c r="EGS5" s="228"/>
      <c r="EGT5" s="228"/>
      <c r="EGU5" s="228"/>
      <c r="EGV5" s="228"/>
      <c r="EGW5" s="228"/>
      <c r="EGX5" s="228"/>
      <c r="EGY5" s="228"/>
      <c r="EGZ5" s="228"/>
      <c r="EHA5" s="228"/>
      <c r="EHB5" s="228"/>
      <c r="EHC5" s="228"/>
      <c r="EHD5" s="228"/>
      <c r="EHE5" s="228"/>
      <c r="EHF5" s="228"/>
      <c r="EHG5" s="228"/>
      <c r="EHH5" s="228"/>
      <c r="EHI5" s="228"/>
      <c r="EHJ5" s="228"/>
      <c r="EHK5" s="228"/>
      <c r="EHL5" s="228"/>
      <c r="EHM5" s="228"/>
      <c r="EHN5" s="228"/>
      <c r="EHO5" s="228"/>
      <c r="EHP5" s="228"/>
      <c r="EHQ5" s="228"/>
      <c r="EHR5" s="228"/>
      <c r="EHS5" s="228"/>
      <c r="EHT5" s="228"/>
      <c r="EHU5" s="228"/>
      <c r="EHV5" s="228"/>
      <c r="EHW5" s="228"/>
      <c r="EHX5" s="228"/>
      <c r="EHY5" s="228"/>
      <c r="EHZ5" s="228"/>
      <c r="EIA5" s="228"/>
      <c r="EIB5" s="228"/>
      <c r="EIC5" s="228"/>
      <c r="EID5" s="228"/>
      <c r="EIE5" s="228"/>
      <c r="EIF5" s="228"/>
      <c r="EIG5" s="228"/>
      <c r="EIH5" s="228"/>
      <c r="EII5" s="228"/>
      <c r="EIJ5" s="228"/>
      <c r="EIK5" s="228"/>
      <c r="EIL5" s="228"/>
      <c r="EIM5" s="228"/>
      <c r="EIN5" s="228"/>
      <c r="EIO5" s="228"/>
      <c r="EIP5" s="228"/>
      <c r="EIQ5" s="228"/>
      <c r="EIR5" s="228"/>
      <c r="EIS5" s="228"/>
      <c r="EIT5" s="228"/>
      <c r="EIU5" s="228"/>
      <c r="EIV5" s="228"/>
      <c r="EIW5" s="228"/>
      <c r="EIX5" s="228"/>
      <c r="EIY5" s="228"/>
      <c r="EIZ5" s="228"/>
      <c r="EJA5" s="228"/>
      <c r="EJB5" s="228"/>
      <c r="EJC5" s="228"/>
      <c r="EJD5" s="228"/>
      <c r="EJE5" s="228"/>
      <c r="EJF5" s="228"/>
      <c r="EJG5" s="228"/>
      <c r="EJH5" s="228"/>
      <c r="EJI5" s="228"/>
      <c r="EJJ5" s="228"/>
      <c r="EJK5" s="228"/>
      <c r="EJL5" s="228"/>
      <c r="EJM5" s="228"/>
      <c r="EJN5" s="228"/>
      <c r="EJO5" s="228"/>
      <c r="EJP5" s="228"/>
      <c r="EJQ5" s="228"/>
      <c r="EJR5" s="228"/>
      <c r="EJS5" s="228"/>
      <c r="EJT5" s="228"/>
      <c r="EJU5" s="228"/>
      <c r="EJV5" s="228"/>
      <c r="EJW5" s="228"/>
      <c r="EJX5" s="228"/>
      <c r="EJY5" s="228"/>
      <c r="EJZ5" s="228"/>
      <c r="EKA5" s="228"/>
      <c r="EKB5" s="228"/>
      <c r="EKC5" s="228"/>
      <c r="EKD5" s="228"/>
      <c r="EKE5" s="228"/>
      <c r="EKF5" s="228"/>
      <c r="EKG5" s="228"/>
      <c r="EKH5" s="228"/>
      <c r="EKI5" s="228"/>
      <c r="EKJ5" s="228"/>
      <c r="EKK5" s="228"/>
      <c r="EKL5" s="228"/>
      <c r="EKM5" s="228"/>
      <c r="EKN5" s="228"/>
      <c r="EKO5" s="228"/>
      <c r="EKP5" s="228"/>
      <c r="EKQ5" s="228"/>
      <c r="EKR5" s="228"/>
      <c r="EKS5" s="228"/>
      <c r="EKT5" s="228"/>
      <c r="EKU5" s="228"/>
      <c r="EKV5" s="228"/>
      <c r="EKW5" s="228"/>
      <c r="EKX5" s="228"/>
      <c r="EKY5" s="228"/>
      <c r="EKZ5" s="228"/>
      <c r="ELA5" s="228"/>
      <c r="ELB5" s="228"/>
      <c r="ELC5" s="228"/>
      <c r="ELD5" s="228"/>
      <c r="ELE5" s="228"/>
      <c r="ELF5" s="228"/>
      <c r="ELG5" s="228"/>
      <c r="ELH5" s="228"/>
      <c r="ELI5" s="228"/>
      <c r="ELJ5" s="228"/>
      <c r="ELK5" s="228"/>
      <c r="ELL5" s="228"/>
      <c r="ELM5" s="228"/>
      <c r="ELN5" s="228"/>
      <c r="ELO5" s="228"/>
      <c r="ELP5" s="228"/>
      <c r="ELQ5" s="228"/>
      <c r="ELR5" s="228"/>
      <c r="ELS5" s="228"/>
      <c r="ELT5" s="228"/>
      <c r="ELU5" s="228"/>
      <c r="ELV5" s="228"/>
      <c r="ELW5" s="228"/>
      <c r="ELX5" s="228"/>
      <c r="ELY5" s="228"/>
      <c r="ELZ5" s="228"/>
      <c r="EMA5" s="228"/>
      <c r="EMB5" s="228"/>
      <c r="EMC5" s="228"/>
      <c r="EMD5" s="228"/>
      <c r="EME5" s="228"/>
      <c r="EMF5" s="228"/>
      <c r="EMG5" s="228"/>
      <c r="EMH5" s="228"/>
      <c r="EMI5" s="228"/>
      <c r="EMJ5" s="228"/>
      <c r="EMK5" s="228"/>
      <c r="EML5" s="228"/>
      <c r="EMM5" s="228"/>
      <c r="EMN5" s="228"/>
      <c r="EMO5" s="228"/>
      <c r="EMP5" s="228"/>
      <c r="EMQ5" s="228"/>
      <c r="EMR5" s="228"/>
      <c r="EMS5" s="228"/>
      <c r="EMT5" s="228"/>
      <c r="EMU5" s="228"/>
      <c r="EMV5" s="228"/>
      <c r="EMW5" s="228"/>
      <c r="EMX5" s="228"/>
      <c r="EMY5" s="228"/>
      <c r="EMZ5" s="228"/>
      <c r="ENA5" s="228"/>
      <c r="ENB5" s="228"/>
      <c r="ENC5" s="228"/>
      <c r="END5" s="228"/>
      <c r="ENE5" s="228"/>
      <c r="ENF5" s="228"/>
      <c r="ENG5" s="228"/>
      <c r="ENH5" s="228"/>
      <c r="ENI5" s="228"/>
      <c r="ENJ5" s="228"/>
      <c r="ENK5" s="228"/>
      <c r="ENL5" s="228"/>
      <c r="ENM5" s="228"/>
      <c r="ENN5" s="228"/>
      <c r="ENO5" s="228"/>
      <c r="ENP5" s="228"/>
      <c r="ENQ5" s="228"/>
      <c r="ENR5" s="228"/>
      <c r="ENS5" s="228"/>
      <c r="ENT5" s="228"/>
      <c r="ENU5" s="228"/>
      <c r="ENV5" s="228"/>
      <c r="ENW5" s="228"/>
      <c r="ENX5" s="228"/>
      <c r="ENY5" s="228"/>
      <c r="ENZ5" s="228"/>
      <c r="EOA5" s="228"/>
      <c r="EOB5" s="228"/>
      <c r="EOC5" s="228"/>
      <c r="EOD5" s="228"/>
      <c r="EOE5" s="228"/>
      <c r="EOF5" s="228"/>
      <c r="EOG5" s="228"/>
      <c r="EOH5" s="228"/>
      <c r="EOI5" s="228"/>
      <c r="EOJ5" s="228"/>
      <c r="EOK5" s="228"/>
      <c r="EOL5" s="228"/>
      <c r="EOM5" s="228"/>
      <c r="EON5" s="228"/>
      <c r="EOO5" s="228"/>
      <c r="EOP5" s="228"/>
      <c r="EOQ5" s="228"/>
      <c r="EOR5" s="228"/>
      <c r="EOS5" s="228"/>
      <c r="EOT5" s="228"/>
      <c r="EOU5" s="228"/>
      <c r="EOV5" s="228"/>
      <c r="EOW5" s="228"/>
      <c r="EOX5" s="228"/>
      <c r="EOY5" s="228"/>
      <c r="EOZ5" s="228"/>
      <c r="EPA5" s="228"/>
      <c r="EPB5" s="228"/>
      <c r="EPC5" s="228"/>
      <c r="EPD5" s="228"/>
      <c r="EPE5" s="228"/>
      <c r="EPF5" s="228"/>
      <c r="EPG5" s="228"/>
      <c r="EPH5" s="228"/>
      <c r="EPI5" s="228"/>
      <c r="EPJ5" s="228"/>
      <c r="EPK5" s="228"/>
      <c r="EPL5" s="228"/>
      <c r="EPM5" s="228"/>
      <c r="EPN5" s="228"/>
      <c r="EPO5" s="228"/>
      <c r="EPP5" s="228"/>
      <c r="EPQ5" s="228"/>
      <c r="EPR5" s="228"/>
      <c r="EPS5" s="228"/>
      <c r="EPT5" s="228"/>
      <c r="EPU5" s="228"/>
      <c r="EPV5" s="228"/>
      <c r="EPW5" s="228"/>
      <c r="EPX5" s="228"/>
      <c r="EPY5" s="228"/>
      <c r="EPZ5" s="228"/>
      <c r="EQA5" s="228"/>
      <c r="EQB5" s="228"/>
      <c r="EQC5" s="228"/>
      <c r="EQD5" s="228"/>
      <c r="EQE5" s="228"/>
      <c r="EQF5" s="228"/>
      <c r="EQG5" s="228"/>
      <c r="EQH5" s="228"/>
      <c r="EQI5" s="228"/>
      <c r="EQJ5" s="228"/>
      <c r="EQK5" s="228"/>
      <c r="EQL5" s="228"/>
      <c r="EQM5" s="228"/>
      <c r="EQN5" s="228"/>
      <c r="EQO5" s="228"/>
      <c r="EQP5" s="228"/>
      <c r="EQQ5" s="228"/>
      <c r="EQR5" s="228"/>
      <c r="EQS5" s="228"/>
      <c r="EQT5" s="228"/>
      <c r="EQU5" s="228"/>
      <c r="EQV5" s="228"/>
      <c r="EQW5" s="228"/>
      <c r="EQX5" s="228"/>
      <c r="EQY5" s="228"/>
      <c r="EQZ5" s="228"/>
      <c r="ERA5" s="228"/>
      <c r="ERB5" s="228"/>
      <c r="ERC5" s="228"/>
      <c r="ERD5" s="228"/>
      <c r="ERE5" s="228"/>
      <c r="ERF5" s="228"/>
      <c r="ERG5" s="228"/>
      <c r="ERH5" s="228"/>
      <c r="ERI5" s="228"/>
      <c r="ERJ5" s="228"/>
      <c r="ERK5" s="228"/>
      <c r="ERL5" s="228"/>
      <c r="ERM5" s="228"/>
      <c r="ERN5" s="228"/>
      <c r="ERO5" s="228"/>
      <c r="ERP5" s="228"/>
      <c r="ERQ5" s="228"/>
      <c r="ERR5" s="228"/>
      <c r="ERS5" s="228"/>
      <c r="ERT5" s="228"/>
      <c r="ERU5" s="228"/>
      <c r="ERV5" s="228"/>
      <c r="ERW5" s="228"/>
      <c r="ERX5" s="228"/>
      <c r="ERY5" s="228"/>
      <c r="ERZ5" s="228"/>
      <c r="ESA5" s="228"/>
      <c r="ESB5" s="228"/>
      <c r="ESC5" s="228"/>
      <c r="ESD5" s="228"/>
      <c r="ESE5" s="228"/>
      <c r="ESF5" s="228"/>
      <c r="ESG5" s="228"/>
      <c r="ESH5" s="228"/>
      <c r="ESI5" s="228"/>
      <c r="ESJ5" s="228"/>
      <c r="ESK5" s="228"/>
      <c r="ESL5" s="228"/>
      <c r="ESM5" s="228"/>
      <c r="ESN5" s="228"/>
      <c r="ESO5" s="228"/>
      <c r="ESP5" s="228"/>
      <c r="ESQ5" s="228"/>
      <c r="ESR5" s="228"/>
      <c r="ESS5" s="228"/>
      <c r="EST5" s="228"/>
      <c r="ESU5" s="228"/>
      <c r="ESV5" s="228"/>
      <c r="ESW5" s="228"/>
      <c r="ESX5" s="228"/>
      <c r="ESY5" s="228"/>
      <c r="ESZ5" s="228"/>
      <c r="ETA5" s="228"/>
      <c r="ETB5" s="228"/>
      <c r="ETC5" s="228"/>
      <c r="ETD5" s="228"/>
      <c r="ETE5" s="228"/>
      <c r="ETF5" s="228"/>
      <c r="ETG5" s="228"/>
      <c r="ETH5" s="228"/>
      <c r="ETI5" s="228"/>
      <c r="ETJ5" s="228"/>
      <c r="ETK5" s="228"/>
      <c r="ETL5" s="228"/>
      <c r="ETM5" s="228"/>
      <c r="ETN5" s="228"/>
      <c r="ETO5" s="228"/>
      <c r="ETP5" s="228"/>
      <c r="ETQ5" s="228"/>
      <c r="ETR5" s="228"/>
      <c r="ETS5" s="228"/>
      <c r="ETT5" s="228"/>
      <c r="ETU5" s="228"/>
      <c r="ETV5" s="228"/>
      <c r="ETW5" s="228"/>
      <c r="ETX5" s="228"/>
      <c r="ETY5" s="228"/>
      <c r="ETZ5" s="228"/>
      <c r="EUA5" s="228"/>
      <c r="EUB5" s="228"/>
      <c r="EUC5" s="228"/>
      <c r="EUD5" s="228"/>
      <c r="EUE5" s="228"/>
      <c r="EUF5" s="228"/>
      <c r="EUG5" s="228"/>
      <c r="EUH5" s="228"/>
      <c r="EUI5" s="228"/>
      <c r="EUJ5" s="228"/>
      <c r="EUK5" s="228"/>
      <c r="EUL5" s="228"/>
      <c r="EUM5" s="228"/>
      <c r="EUN5" s="228"/>
      <c r="EUO5" s="228"/>
      <c r="EUP5" s="228"/>
      <c r="EUQ5" s="228"/>
      <c r="EUR5" s="228"/>
      <c r="EUS5" s="228"/>
      <c r="EUT5" s="228"/>
      <c r="EUU5" s="228"/>
      <c r="EUV5" s="228"/>
      <c r="EUW5" s="228"/>
      <c r="EUX5" s="228"/>
      <c r="EUY5" s="228"/>
      <c r="EUZ5" s="228"/>
      <c r="EVA5" s="228"/>
      <c r="EVB5" s="228"/>
      <c r="EVC5" s="228"/>
      <c r="EVD5" s="228"/>
      <c r="EVE5" s="228"/>
      <c r="EVF5" s="228"/>
      <c r="EVG5" s="228"/>
      <c r="EVH5" s="228"/>
      <c r="EVI5" s="228"/>
      <c r="EVJ5" s="228"/>
      <c r="EVK5" s="228"/>
      <c r="EVL5" s="228"/>
      <c r="EVM5" s="228"/>
      <c r="EVN5" s="228"/>
      <c r="EVO5" s="228"/>
      <c r="EVP5" s="228"/>
      <c r="EVQ5" s="228"/>
      <c r="EVR5" s="228"/>
      <c r="EVS5" s="228"/>
      <c r="EVT5" s="228"/>
      <c r="EVU5" s="228"/>
      <c r="EVV5" s="228"/>
      <c r="EVW5" s="228"/>
      <c r="EVX5" s="228"/>
      <c r="EVY5" s="228"/>
      <c r="EVZ5" s="228"/>
      <c r="EWA5" s="228"/>
      <c r="EWB5" s="228"/>
      <c r="EWC5" s="228"/>
      <c r="EWD5" s="228"/>
      <c r="EWE5" s="228"/>
      <c r="EWF5" s="228"/>
      <c r="EWG5" s="228"/>
      <c r="EWH5" s="228"/>
      <c r="EWI5" s="228"/>
      <c r="EWJ5" s="228"/>
      <c r="EWK5" s="228"/>
      <c r="EWL5" s="228"/>
      <c r="EWM5" s="228"/>
      <c r="EWN5" s="228"/>
      <c r="EWO5" s="228"/>
      <c r="EWP5" s="228"/>
      <c r="EWQ5" s="228"/>
      <c r="EWR5" s="228"/>
      <c r="EWS5" s="228"/>
      <c r="EWT5" s="228"/>
      <c r="EWU5" s="228"/>
      <c r="EWV5" s="228"/>
      <c r="EWW5" s="228"/>
      <c r="EWX5" s="228"/>
      <c r="EWY5" s="228"/>
      <c r="EWZ5" s="228"/>
      <c r="EXA5" s="228"/>
      <c r="EXB5" s="228"/>
      <c r="EXC5" s="228"/>
      <c r="EXD5" s="228"/>
      <c r="EXE5" s="228"/>
      <c r="EXF5" s="228"/>
      <c r="EXG5" s="228"/>
      <c r="EXH5" s="228"/>
      <c r="EXI5" s="228"/>
      <c r="EXJ5" s="228"/>
      <c r="EXK5" s="228"/>
      <c r="EXL5" s="228"/>
      <c r="EXM5" s="228"/>
      <c r="EXN5" s="228"/>
      <c r="EXO5" s="228"/>
      <c r="EXP5" s="228"/>
      <c r="EXQ5" s="228"/>
      <c r="EXR5" s="228"/>
      <c r="EXS5" s="228"/>
      <c r="EXT5" s="228"/>
      <c r="EXU5" s="228"/>
      <c r="EXV5" s="228"/>
      <c r="EXW5" s="228"/>
      <c r="EXX5" s="228"/>
      <c r="EXY5" s="228"/>
      <c r="EXZ5" s="228"/>
      <c r="EYA5" s="228"/>
      <c r="EYB5" s="228"/>
      <c r="EYC5" s="228"/>
      <c r="EYD5" s="228"/>
      <c r="EYE5" s="228"/>
      <c r="EYF5" s="228"/>
      <c r="EYG5" s="228"/>
      <c r="EYH5" s="228"/>
      <c r="EYI5" s="228"/>
      <c r="EYJ5" s="228"/>
      <c r="EYK5" s="228"/>
      <c r="EYL5" s="228"/>
      <c r="EYM5" s="228"/>
      <c r="EYN5" s="228"/>
      <c r="EYO5" s="228"/>
      <c r="EYP5" s="228"/>
      <c r="EYQ5" s="228"/>
      <c r="EYR5" s="228"/>
      <c r="EYS5" s="228"/>
      <c r="EYT5" s="228"/>
      <c r="EYU5" s="228"/>
      <c r="EYV5" s="228"/>
      <c r="EYW5" s="228"/>
      <c r="EYX5" s="228"/>
      <c r="EYY5" s="228"/>
      <c r="EYZ5" s="228"/>
      <c r="EZA5" s="228"/>
      <c r="EZB5" s="228"/>
      <c r="EZC5" s="228"/>
      <c r="EZD5" s="228"/>
      <c r="EZE5" s="228"/>
      <c r="EZF5" s="228"/>
      <c r="EZG5" s="228"/>
      <c r="EZH5" s="228"/>
      <c r="EZI5" s="228"/>
      <c r="EZJ5" s="228"/>
      <c r="EZK5" s="228"/>
      <c r="EZL5" s="228"/>
      <c r="EZM5" s="228"/>
      <c r="EZN5" s="228"/>
      <c r="EZO5" s="228"/>
      <c r="EZP5" s="228"/>
      <c r="EZQ5" s="228"/>
      <c r="EZR5" s="228"/>
      <c r="EZS5" s="228"/>
      <c r="EZT5" s="228"/>
      <c r="EZU5" s="228"/>
      <c r="EZV5" s="228"/>
      <c r="EZW5" s="228"/>
      <c r="EZX5" s="228"/>
      <c r="EZY5" s="228"/>
      <c r="EZZ5" s="228"/>
      <c r="FAA5" s="228"/>
      <c r="FAB5" s="228"/>
      <c r="FAC5" s="228"/>
      <c r="FAD5" s="228"/>
      <c r="FAE5" s="228"/>
      <c r="FAF5" s="228"/>
      <c r="FAG5" s="228"/>
      <c r="FAH5" s="228"/>
      <c r="FAI5" s="228"/>
      <c r="FAJ5" s="228"/>
      <c r="FAK5" s="228"/>
      <c r="FAL5" s="228"/>
      <c r="FAM5" s="228"/>
      <c r="FAN5" s="228"/>
      <c r="FAO5" s="228"/>
      <c r="FAP5" s="228"/>
      <c r="FAQ5" s="228"/>
      <c r="FAR5" s="228"/>
      <c r="FAS5" s="228"/>
      <c r="FAT5" s="228"/>
      <c r="FAU5" s="228"/>
      <c r="FAV5" s="228"/>
      <c r="FAW5" s="228"/>
      <c r="FAX5" s="228"/>
      <c r="FAY5" s="228"/>
      <c r="FAZ5" s="228"/>
      <c r="FBA5" s="228"/>
      <c r="FBB5" s="228"/>
      <c r="FBC5" s="228"/>
      <c r="FBD5" s="228"/>
      <c r="FBE5" s="228"/>
      <c r="FBF5" s="228"/>
      <c r="FBG5" s="228"/>
      <c r="FBH5" s="228"/>
      <c r="FBI5" s="228"/>
      <c r="FBJ5" s="228"/>
      <c r="FBK5" s="228"/>
      <c r="FBL5" s="228"/>
      <c r="FBM5" s="228"/>
      <c r="FBN5" s="228"/>
      <c r="FBO5" s="228"/>
      <c r="FBP5" s="228"/>
      <c r="FBQ5" s="228"/>
      <c r="FBR5" s="228"/>
      <c r="FBS5" s="228"/>
      <c r="FBT5" s="228"/>
      <c r="FBU5" s="228"/>
      <c r="FBV5" s="228"/>
      <c r="FBW5" s="228"/>
      <c r="FBX5" s="228"/>
      <c r="FBY5" s="228"/>
      <c r="FBZ5" s="228"/>
      <c r="FCA5" s="228"/>
      <c r="FCB5" s="228"/>
      <c r="FCC5" s="228"/>
      <c r="FCD5" s="228"/>
      <c r="FCE5" s="228"/>
      <c r="FCF5" s="228"/>
      <c r="FCG5" s="228"/>
      <c r="FCH5" s="228"/>
      <c r="FCI5" s="228"/>
      <c r="FCJ5" s="228"/>
      <c r="FCK5" s="228"/>
      <c r="FCL5" s="228"/>
      <c r="FCM5" s="228"/>
      <c r="FCN5" s="228"/>
      <c r="FCO5" s="228"/>
      <c r="FCP5" s="228"/>
      <c r="FCQ5" s="228"/>
      <c r="FCR5" s="228"/>
      <c r="FCS5" s="228"/>
      <c r="FCT5" s="228"/>
      <c r="FCU5" s="228"/>
      <c r="FCV5" s="228"/>
      <c r="FCW5" s="228"/>
      <c r="FCX5" s="228"/>
      <c r="FCY5" s="228"/>
      <c r="FCZ5" s="228"/>
      <c r="FDA5" s="228"/>
      <c r="FDB5" s="228"/>
      <c r="FDC5" s="228"/>
      <c r="FDD5" s="228"/>
      <c r="FDE5" s="228"/>
      <c r="FDF5" s="228"/>
      <c r="FDG5" s="228"/>
      <c r="FDH5" s="228"/>
      <c r="FDI5" s="228"/>
      <c r="FDJ5" s="228"/>
      <c r="FDK5" s="228"/>
      <c r="FDL5" s="228"/>
      <c r="FDM5" s="228"/>
      <c r="FDN5" s="228"/>
      <c r="FDO5" s="228"/>
      <c r="FDP5" s="228"/>
      <c r="FDQ5" s="228"/>
      <c r="FDR5" s="228"/>
      <c r="FDS5" s="228"/>
      <c r="FDT5" s="228"/>
      <c r="FDU5" s="228"/>
      <c r="FDV5" s="228"/>
      <c r="FDW5" s="228"/>
      <c r="FDX5" s="228"/>
      <c r="FDY5" s="228"/>
      <c r="FDZ5" s="228"/>
      <c r="FEA5" s="228"/>
      <c r="FEB5" s="228"/>
      <c r="FEC5" s="228"/>
      <c r="FED5" s="228"/>
      <c r="FEE5" s="228"/>
      <c r="FEF5" s="228"/>
      <c r="FEG5" s="228"/>
      <c r="FEH5" s="228"/>
      <c r="FEI5" s="228"/>
      <c r="FEJ5" s="228"/>
      <c r="FEK5" s="228"/>
      <c r="FEL5" s="228"/>
      <c r="FEM5" s="228"/>
      <c r="FEN5" s="228"/>
      <c r="FEO5" s="228"/>
      <c r="FEP5" s="228"/>
      <c r="FEQ5" s="228"/>
      <c r="FER5" s="228"/>
      <c r="FES5" s="228"/>
      <c r="FET5" s="228"/>
      <c r="FEU5" s="228"/>
      <c r="FEV5" s="228"/>
      <c r="FEW5" s="228"/>
      <c r="FEX5" s="228"/>
      <c r="FEY5" s="228"/>
      <c r="FEZ5" s="228"/>
      <c r="FFA5" s="228"/>
      <c r="FFB5" s="228"/>
      <c r="FFC5" s="228"/>
      <c r="FFD5" s="228"/>
      <c r="FFE5" s="228"/>
      <c r="FFF5" s="228"/>
      <c r="FFG5" s="228"/>
      <c r="FFH5" s="228"/>
      <c r="FFI5" s="228"/>
      <c r="FFJ5" s="228"/>
      <c r="FFK5" s="228"/>
      <c r="FFL5" s="228"/>
      <c r="FFM5" s="228"/>
      <c r="FFN5" s="228"/>
      <c r="FFO5" s="228"/>
      <c r="FFP5" s="228"/>
      <c r="FFQ5" s="228"/>
      <c r="FFR5" s="228"/>
      <c r="FFS5" s="228"/>
      <c r="FFT5" s="228"/>
      <c r="FFU5" s="228"/>
      <c r="FFV5" s="228"/>
      <c r="FFW5" s="228"/>
      <c r="FFX5" s="228"/>
      <c r="FFY5" s="228"/>
      <c r="FFZ5" s="228"/>
      <c r="FGA5" s="228"/>
      <c r="FGB5" s="228"/>
      <c r="FGC5" s="228"/>
      <c r="FGD5" s="228"/>
      <c r="FGE5" s="228"/>
      <c r="FGF5" s="228"/>
      <c r="FGG5" s="228"/>
      <c r="FGH5" s="228"/>
      <c r="FGI5" s="228"/>
      <c r="FGJ5" s="228"/>
      <c r="FGK5" s="228"/>
      <c r="FGL5" s="228"/>
      <c r="FGM5" s="228"/>
      <c r="FGN5" s="228"/>
      <c r="FGO5" s="228"/>
      <c r="FGP5" s="228"/>
      <c r="FGQ5" s="228"/>
      <c r="FGR5" s="228"/>
      <c r="FGS5" s="228"/>
      <c r="FGT5" s="228"/>
      <c r="FGU5" s="228"/>
      <c r="FGV5" s="228"/>
      <c r="FGW5" s="228"/>
      <c r="FGX5" s="228"/>
      <c r="FGY5" s="228"/>
      <c r="FGZ5" s="228"/>
      <c r="FHA5" s="228"/>
      <c r="FHB5" s="228"/>
      <c r="FHC5" s="228"/>
      <c r="FHD5" s="228"/>
      <c r="FHE5" s="228"/>
      <c r="FHF5" s="228"/>
      <c r="FHG5" s="228"/>
      <c r="FHH5" s="228"/>
      <c r="FHI5" s="228"/>
      <c r="FHJ5" s="228"/>
      <c r="FHK5" s="228"/>
      <c r="FHL5" s="228"/>
      <c r="FHM5" s="228"/>
      <c r="FHN5" s="228"/>
      <c r="FHO5" s="228"/>
      <c r="FHP5" s="228"/>
      <c r="FHQ5" s="228"/>
      <c r="FHR5" s="228"/>
      <c r="FHS5" s="228"/>
      <c r="FHT5" s="228"/>
      <c r="FHU5" s="228"/>
      <c r="FHV5" s="228"/>
      <c r="FHW5" s="228"/>
      <c r="FHX5" s="228"/>
      <c r="FHY5" s="228"/>
      <c r="FHZ5" s="228"/>
      <c r="FIA5" s="228"/>
      <c r="FIB5" s="228"/>
      <c r="FIC5" s="228"/>
      <c r="FID5" s="228"/>
      <c r="FIE5" s="228"/>
      <c r="FIF5" s="228"/>
      <c r="FIG5" s="228"/>
      <c r="FIH5" s="228"/>
      <c r="FII5" s="228"/>
      <c r="FIJ5" s="228"/>
      <c r="FIK5" s="228"/>
      <c r="FIL5" s="228"/>
      <c r="FIM5" s="228"/>
      <c r="FIN5" s="228"/>
      <c r="FIO5" s="228"/>
      <c r="FIP5" s="228"/>
      <c r="FIQ5" s="228"/>
      <c r="FIR5" s="228"/>
      <c r="FIS5" s="228"/>
      <c r="FIT5" s="228"/>
      <c r="FIU5" s="228"/>
      <c r="FIV5" s="228"/>
      <c r="FIW5" s="228"/>
      <c r="FIX5" s="228"/>
      <c r="FIY5" s="228"/>
      <c r="FIZ5" s="228"/>
      <c r="FJA5" s="228"/>
      <c r="FJB5" s="228"/>
      <c r="FJC5" s="228"/>
      <c r="FJD5" s="228"/>
      <c r="FJE5" s="228"/>
      <c r="FJF5" s="228"/>
      <c r="FJG5" s="228"/>
      <c r="FJH5" s="228"/>
      <c r="FJI5" s="228"/>
      <c r="FJJ5" s="228"/>
      <c r="FJK5" s="228"/>
      <c r="FJL5" s="228"/>
      <c r="FJM5" s="228"/>
      <c r="FJN5" s="228"/>
      <c r="FJO5" s="228"/>
      <c r="FJP5" s="228"/>
      <c r="FJQ5" s="228"/>
      <c r="FJR5" s="228"/>
      <c r="FJS5" s="228"/>
      <c r="FJT5" s="228"/>
      <c r="FJU5" s="228"/>
      <c r="FJV5" s="228"/>
      <c r="FJW5" s="228"/>
      <c r="FJX5" s="228"/>
      <c r="FJY5" s="228"/>
      <c r="FJZ5" s="228"/>
      <c r="FKA5" s="228"/>
      <c r="FKB5" s="228"/>
      <c r="FKC5" s="228"/>
      <c r="FKD5" s="228"/>
      <c r="FKE5" s="228"/>
      <c r="FKF5" s="228"/>
      <c r="FKG5" s="228"/>
      <c r="FKH5" s="228"/>
      <c r="FKI5" s="228"/>
      <c r="FKJ5" s="228"/>
      <c r="FKK5" s="228"/>
      <c r="FKL5" s="228"/>
      <c r="FKM5" s="228"/>
      <c r="FKN5" s="228"/>
      <c r="FKO5" s="228"/>
      <c r="FKP5" s="228"/>
      <c r="FKQ5" s="228"/>
      <c r="FKR5" s="228"/>
      <c r="FKS5" s="228"/>
      <c r="FKT5" s="228"/>
      <c r="FKU5" s="228"/>
      <c r="FKV5" s="228"/>
      <c r="FKW5" s="228"/>
      <c r="FKX5" s="228"/>
      <c r="FKY5" s="228"/>
      <c r="FKZ5" s="228"/>
      <c r="FLA5" s="228"/>
      <c r="FLB5" s="228"/>
      <c r="FLC5" s="228"/>
      <c r="FLD5" s="228"/>
      <c r="FLE5" s="228"/>
      <c r="FLF5" s="228"/>
      <c r="FLG5" s="228"/>
      <c r="FLH5" s="228"/>
      <c r="FLI5" s="228"/>
      <c r="FLJ5" s="228"/>
      <c r="FLK5" s="228"/>
      <c r="FLL5" s="228"/>
      <c r="FLM5" s="228"/>
      <c r="FLN5" s="228"/>
      <c r="FLO5" s="228"/>
      <c r="FLP5" s="228"/>
      <c r="FLQ5" s="228"/>
      <c r="FLR5" s="228"/>
      <c r="FLS5" s="228"/>
      <c r="FLT5" s="228"/>
      <c r="FLU5" s="228"/>
      <c r="FLV5" s="228"/>
      <c r="FLW5" s="228"/>
      <c r="FLX5" s="228"/>
      <c r="FLY5" s="228"/>
      <c r="FLZ5" s="228"/>
      <c r="FMA5" s="228"/>
      <c r="FMB5" s="228"/>
      <c r="FMC5" s="228"/>
      <c r="FMD5" s="228"/>
      <c r="FME5" s="228"/>
      <c r="FMF5" s="228"/>
      <c r="FMG5" s="228"/>
      <c r="FMH5" s="228"/>
      <c r="FMI5" s="228"/>
      <c r="FMJ5" s="228"/>
      <c r="FMK5" s="228"/>
      <c r="FML5" s="228"/>
      <c r="FMM5" s="228"/>
      <c r="FMN5" s="228"/>
      <c r="FMO5" s="228"/>
      <c r="FMP5" s="228"/>
      <c r="FMQ5" s="228"/>
      <c r="FMR5" s="228"/>
      <c r="FMS5" s="228"/>
      <c r="FMT5" s="228"/>
      <c r="FMU5" s="228"/>
      <c r="FMV5" s="228"/>
      <c r="FMW5" s="228"/>
      <c r="FMX5" s="228"/>
      <c r="FMY5" s="228"/>
      <c r="FMZ5" s="228"/>
      <c r="FNA5" s="228"/>
      <c r="FNB5" s="228"/>
      <c r="FNC5" s="228"/>
      <c r="FND5" s="228"/>
      <c r="FNE5" s="228"/>
      <c r="FNF5" s="228"/>
      <c r="FNG5" s="228"/>
      <c r="FNH5" s="228"/>
      <c r="FNI5" s="228"/>
      <c r="FNJ5" s="228"/>
      <c r="FNK5" s="228"/>
      <c r="FNL5" s="228"/>
      <c r="FNM5" s="228"/>
      <c r="FNN5" s="228"/>
      <c r="FNO5" s="228"/>
      <c r="FNP5" s="228"/>
      <c r="FNQ5" s="228"/>
      <c r="FNR5" s="228"/>
      <c r="FNS5" s="228"/>
      <c r="FNT5" s="228"/>
      <c r="FNU5" s="228"/>
      <c r="FNV5" s="228"/>
      <c r="FNW5" s="228"/>
      <c r="FNX5" s="228"/>
      <c r="FNY5" s="228"/>
      <c r="FNZ5" s="228"/>
      <c r="FOA5" s="228"/>
      <c r="FOB5" s="228"/>
      <c r="FOC5" s="228"/>
      <c r="FOD5" s="228"/>
      <c r="FOE5" s="228"/>
      <c r="FOF5" s="228"/>
      <c r="FOG5" s="228"/>
      <c r="FOH5" s="228"/>
      <c r="FOI5" s="228"/>
      <c r="FOJ5" s="228"/>
      <c r="FOK5" s="228"/>
      <c r="FOL5" s="228"/>
      <c r="FOM5" s="228"/>
      <c r="FON5" s="228"/>
      <c r="FOO5" s="228"/>
      <c r="FOP5" s="228"/>
      <c r="FOQ5" s="228"/>
      <c r="FOR5" s="228"/>
      <c r="FOS5" s="228"/>
      <c r="FOT5" s="228"/>
      <c r="FOU5" s="228"/>
      <c r="FOV5" s="228"/>
      <c r="FOW5" s="228"/>
      <c r="FOX5" s="228"/>
      <c r="FOY5" s="228"/>
      <c r="FOZ5" s="228"/>
      <c r="FPA5" s="228"/>
      <c r="FPB5" s="228"/>
      <c r="FPC5" s="228"/>
      <c r="FPD5" s="228"/>
      <c r="FPE5" s="228"/>
      <c r="FPF5" s="228"/>
      <c r="FPG5" s="228"/>
      <c r="FPH5" s="228"/>
      <c r="FPI5" s="228"/>
      <c r="FPJ5" s="228"/>
      <c r="FPK5" s="228"/>
      <c r="FPL5" s="228"/>
      <c r="FPM5" s="228"/>
      <c r="FPN5" s="228"/>
      <c r="FPO5" s="228"/>
      <c r="FPP5" s="228"/>
      <c r="FPQ5" s="228"/>
      <c r="FPR5" s="228"/>
      <c r="FPS5" s="228"/>
      <c r="FPT5" s="228"/>
      <c r="FPU5" s="228"/>
      <c r="FPV5" s="228"/>
      <c r="FPW5" s="228"/>
      <c r="FPX5" s="228"/>
      <c r="FPY5" s="228"/>
      <c r="FPZ5" s="228"/>
      <c r="FQA5" s="228"/>
      <c r="FQB5" s="228"/>
      <c r="FQC5" s="228"/>
      <c r="FQD5" s="228"/>
      <c r="FQE5" s="228"/>
      <c r="FQF5" s="228"/>
      <c r="FQG5" s="228"/>
      <c r="FQH5" s="228"/>
      <c r="FQI5" s="228"/>
      <c r="FQJ5" s="228"/>
      <c r="FQK5" s="228"/>
      <c r="FQL5" s="228"/>
      <c r="FQM5" s="228"/>
      <c r="FQN5" s="228"/>
      <c r="FQO5" s="228"/>
      <c r="FQP5" s="228"/>
      <c r="FQQ5" s="228"/>
      <c r="FQR5" s="228"/>
      <c r="FQS5" s="228"/>
      <c r="FQT5" s="228"/>
      <c r="FQU5" s="228"/>
      <c r="FQV5" s="228"/>
      <c r="FQW5" s="228"/>
      <c r="FQX5" s="228"/>
      <c r="FQY5" s="228"/>
      <c r="FQZ5" s="228"/>
      <c r="FRA5" s="228"/>
      <c r="FRB5" s="228"/>
      <c r="FRC5" s="228"/>
      <c r="FRD5" s="228"/>
      <c r="FRE5" s="228"/>
      <c r="FRF5" s="228"/>
      <c r="FRG5" s="228"/>
      <c r="FRH5" s="228"/>
      <c r="FRI5" s="228"/>
      <c r="FRJ5" s="228"/>
      <c r="FRK5" s="228"/>
      <c r="FRL5" s="228"/>
      <c r="FRM5" s="228"/>
      <c r="FRN5" s="228"/>
      <c r="FRO5" s="228"/>
      <c r="FRP5" s="228"/>
      <c r="FRQ5" s="228"/>
      <c r="FRR5" s="228"/>
      <c r="FRS5" s="228"/>
      <c r="FRT5" s="228"/>
      <c r="FRU5" s="228"/>
      <c r="FRV5" s="228"/>
      <c r="FRW5" s="228"/>
      <c r="FRX5" s="228"/>
      <c r="FRY5" s="228"/>
      <c r="FRZ5" s="228"/>
      <c r="FSA5" s="228"/>
      <c r="FSB5" s="228"/>
      <c r="FSC5" s="228"/>
      <c r="FSD5" s="228"/>
      <c r="FSE5" s="228"/>
      <c r="FSF5" s="228"/>
      <c r="FSG5" s="228"/>
      <c r="FSH5" s="228"/>
      <c r="FSI5" s="228"/>
      <c r="FSJ5" s="228"/>
      <c r="FSK5" s="228"/>
      <c r="FSL5" s="228"/>
      <c r="FSM5" s="228"/>
      <c r="FSN5" s="228"/>
      <c r="FSO5" s="228"/>
      <c r="FSP5" s="228"/>
      <c r="FSQ5" s="228"/>
      <c r="FSR5" s="228"/>
      <c r="FSS5" s="228"/>
      <c r="FST5" s="228"/>
      <c r="FSU5" s="228"/>
      <c r="FSV5" s="228"/>
      <c r="FSW5" s="228"/>
      <c r="FSX5" s="228"/>
      <c r="FSY5" s="228"/>
      <c r="FSZ5" s="228"/>
      <c r="FTA5" s="228"/>
      <c r="FTB5" s="228"/>
      <c r="FTC5" s="228"/>
      <c r="FTD5" s="228"/>
      <c r="FTE5" s="228"/>
      <c r="FTF5" s="228"/>
      <c r="FTG5" s="228"/>
      <c r="FTH5" s="228"/>
      <c r="FTI5" s="228"/>
      <c r="FTJ5" s="228"/>
      <c r="FTK5" s="228"/>
      <c r="FTL5" s="228"/>
      <c r="FTM5" s="228"/>
      <c r="FTN5" s="228"/>
      <c r="FTO5" s="228"/>
      <c r="FTP5" s="228"/>
      <c r="FTQ5" s="228"/>
      <c r="FTR5" s="228"/>
      <c r="FTS5" s="228"/>
      <c r="FTT5" s="228"/>
      <c r="FTU5" s="228"/>
      <c r="FTV5" s="228"/>
      <c r="FTW5" s="228"/>
      <c r="FTX5" s="228"/>
      <c r="FTY5" s="228"/>
      <c r="FTZ5" s="228"/>
      <c r="FUA5" s="228"/>
      <c r="FUB5" s="228"/>
      <c r="FUC5" s="228"/>
      <c r="FUD5" s="228"/>
      <c r="FUE5" s="228"/>
      <c r="FUF5" s="228"/>
      <c r="FUG5" s="228"/>
      <c r="FUH5" s="228"/>
      <c r="FUI5" s="228"/>
      <c r="FUJ5" s="228"/>
      <c r="FUK5" s="228"/>
      <c r="FUL5" s="228"/>
      <c r="FUM5" s="228"/>
      <c r="FUN5" s="228"/>
      <c r="FUO5" s="228"/>
      <c r="FUP5" s="228"/>
      <c r="FUQ5" s="228"/>
      <c r="FUR5" s="228"/>
      <c r="FUS5" s="228"/>
      <c r="FUT5" s="228"/>
      <c r="FUU5" s="228"/>
      <c r="FUV5" s="228"/>
      <c r="FUW5" s="228"/>
      <c r="FUX5" s="228"/>
      <c r="FUY5" s="228"/>
      <c r="FUZ5" s="228"/>
      <c r="FVA5" s="228"/>
      <c r="FVB5" s="228"/>
      <c r="FVC5" s="228"/>
      <c r="FVD5" s="228"/>
      <c r="FVE5" s="228"/>
      <c r="FVF5" s="228"/>
      <c r="FVG5" s="228"/>
      <c r="FVH5" s="228"/>
      <c r="FVI5" s="228"/>
      <c r="FVJ5" s="228"/>
      <c r="FVK5" s="228"/>
      <c r="FVL5" s="228"/>
      <c r="FVM5" s="228"/>
      <c r="FVN5" s="228"/>
      <c r="FVO5" s="228"/>
      <c r="FVP5" s="228"/>
      <c r="FVQ5" s="228"/>
      <c r="FVR5" s="228"/>
      <c r="FVS5" s="228"/>
      <c r="FVT5" s="228"/>
      <c r="FVU5" s="228"/>
      <c r="FVV5" s="228"/>
      <c r="FVW5" s="228"/>
      <c r="FVX5" s="228"/>
      <c r="FVY5" s="228"/>
      <c r="FVZ5" s="228"/>
      <c r="FWA5" s="228"/>
      <c r="FWB5" s="228"/>
      <c r="FWC5" s="228"/>
      <c r="FWD5" s="228"/>
      <c r="FWE5" s="228"/>
      <c r="FWF5" s="228"/>
      <c r="FWG5" s="228"/>
      <c r="FWH5" s="228"/>
      <c r="FWI5" s="228"/>
      <c r="FWJ5" s="228"/>
      <c r="FWK5" s="228"/>
      <c r="FWL5" s="228"/>
      <c r="FWM5" s="228"/>
      <c r="FWN5" s="228"/>
      <c r="FWO5" s="228"/>
      <c r="FWP5" s="228"/>
      <c r="FWQ5" s="228"/>
      <c r="FWR5" s="228"/>
      <c r="FWS5" s="228"/>
      <c r="FWT5" s="228"/>
      <c r="FWU5" s="228"/>
      <c r="FWV5" s="228"/>
      <c r="FWW5" s="228"/>
      <c r="FWX5" s="228"/>
      <c r="FWY5" s="228"/>
      <c r="FWZ5" s="228"/>
      <c r="FXA5" s="228"/>
      <c r="FXB5" s="228"/>
      <c r="FXC5" s="228"/>
      <c r="FXD5" s="228"/>
      <c r="FXE5" s="228"/>
      <c r="FXF5" s="228"/>
      <c r="FXG5" s="228"/>
      <c r="FXH5" s="228"/>
      <c r="FXI5" s="228"/>
      <c r="FXJ5" s="228"/>
      <c r="FXK5" s="228"/>
      <c r="FXL5" s="228"/>
      <c r="FXM5" s="228"/>
      <c r="FXN5" s="228"/>
      <c r="FXO5" s="228"/>
      <c r="FXP5" s="228"/>
      <c r="FXQ5" s="228"/>
      <c r="FXR5" s="228"/>
      <c r="FXS5" s="228"/>
      <c r="FXT5" s="228"/>
      <c r="FXU5" s="228"/>
      <c r="FXV5" s="228"/>
      <c r="FXW5" s="228"/>
      <c r="FXX5" s="228"/>
      <c r="FXY5" s="228"/>
      <c r="FXZ5" s="228"/>
      <c r="FYA5" s="228"/>
      <c r="FYB5" s="228"/>
      <c r="FYC5" s="228"/>
      <c r="FYD5" s="228"/>
      <c r="FYE5" s="228"/>
      <c r="FYF5" s="228"/>
      <c r="FYG5" s="228"/>
      <c r="FYH5" s="228"/>
      <c r="FYI5" s="228"/>
      <c r="FYJ5" s="228"/>
      <c r="FYK5" s="228"/>
      <c r="FYL5" s="228"/>
      <c r="FYM5" s="228"/>
      <c r="FYN5" s="228"/>
      <c r="FYO5" s="228"/>
      <c r="FYP5" s="228"/>
      <c r="FYQ5" s="228"/>
      <c r="FYR5" s="228"/>
      <c r="FYS5" s="228"/>
      <c r="FYT5" s="228"/>
      <c r="FYU5" s="228"/>
      <c r="FYV5" s="228"/>
      <c r="FYW5" s="228"/>
      <c r="FYX5" s="228"/>
      <c r="FYY5" s="228"/>
      <c r="FYZ5" s="228"/>
      <c r="FZA5" s="228"/>
      <c r="FZB5" s="228"/>
      <c r="FZC5" s="228"/>
      <c r="FZD5" s="228"/>
      <c r="FZE5" s="228"/>
      <c r="FZF5" s="228"/>
      <c r="FZG5" s="228"/>
      <c r="FZH5" s="228"/>
      <c r="FZI5" s="228"/>
      <c r="FZJ5" s="228"/>
      <c r="FZK5" s="228"/>
      <c r="FZL5" s="228"/>
      <c r="FZM5" s="228"/>
      <c r="FZN5" s="228"/>
      <c r="FZO5" s="228"/>
      <c r="FZP5" s="228"/>
      <c r="FZQ5" s="228"/>
      <c r="FZR5" s="228"/>
      <c r="FZS5" s="228"/>
      <c r="FZT5" s="228"/>
      <c r="FZU5" s="228"/>
      <c r="FZV5" s="228"/>
      <c r="FZW5" s="228"/>
      <c r="FZX5" s="228"/>
      <c r="FZY5" s="228"/>
      <c r="FZZ5" s="228"/>
      <c r="GAA5" s="228"/>
      <c r="GAB5" s="228"/>
      <c r="GAC5" s="228"/>
      <c r="GAD5" s="228"/>
      <c r="GAE5" s="228"/>
      <c r="GAF5" s="228"/>
      <c r="GAG5" s="228"/>
      <c r="GAH5" s="228"/>
      <c r="GAI5" s="228"/>
      <c r="GAJ5" s="228"/>
      <c r="GAK5" s="228"/>
      <c r="GAL5" s="228"/>
      <c r="GAM5" s="228"/>
      <c r="GAN5" s="228"/>
      <c r="GAO5" s="228"/>
      <c r="GAP5" s="228"/>
      <c r="GAQ5" s="228"/>
      <c r="GAR5" s="228"/>
      <c r="GAS5" s="228"/>
      <c r="GAT5" s="228"/>
      <c r="GAU5" s="228"/>
      <c r="GAV5" s="228"/>
      <c r="GAW5" s="228"/>
      <c r="GAX5" s="228"/>
      <c r="GAY5" s="228"/>
      <c r="GAZ5" s="228"/>
      <c r="GBA5" s="228"/>
      <c r="GBB5" s="228"/>
      <c r="GBC5" s="228"/>
      <c r="GBD5" s="228"/>
      <c r="GBE5" s="228"/>
      <c r="GBF5" s="228"/>
      <c r="GBG5" s="228"/>
      <c r="GBH5" s="228"/>
      <c r="GBI5" s="228"/>
      <c r="GBJ5" s="228"/>
      <c r="GBK5" s="228"/>
      <c r="GBL5" s="228"/>
      <c r="GBM5" s="228"/>
      <c r="GBN5" s="228"/>
      <c r="GBO5" s="228"/>
      <c r="GBP5" s="228"/>
      <c r="GBQ5" s="228"/>
      <c r="GBR5" s="228"/>
      <c r="GBS5" s="228"/>
      <c r="GBT5" s="228"/>
      <c r="GBU5" s="228"/>
      <c r="GBV5" s="228"/>
      <c r="GBW5" s="228"/>
      <c r="GBX5" s="228"/>
      <c r="GBY5" s="228"/>
      <c r="GBZ5" s="228"/>
      <c r="GCA5" s="228"/>
      <c r="GCB5" s="228"/>
      <c r="GCC5" s="228"/>
      <c r="GCD5" s="228"/>
      <c r="GCE5" s="228"/>
      <c r="GCF5" s="228"/>
      <c r="GCG5" s="228"/>
      <c r="GCH5" s="228"/>
      <c r="GCI5" s="228"/>
      <c r="GCJ5" s="228"/>
      <c r="GCK5" s="228"/>
      <c r="GCL5" s="228"/>
      <c r="GCM5" s="228"/>
      <c r="GCN5" s="228"/>
      <c r="GCO5" s="228"/>
      <c r="GCP5" s="228"/>
      <c r="GCQ5" s="228"/>
      <c r="GCR5" s="228"/>
      <c r="GCS5" s="228"/>
      <c r="GCT5" s="228"/>
      <c r="GCU5" s="228"/>
      <c r="GCV5" s="228"/>
      <c r="GCW5" s="228"/>
      <c r="GCX5" s="228"/>
      <c r="GCY5" s="228"/>
      <c r="GCZ5" s="228"/>
      <c r="GDA5" s="228"/>
      <c r="GDB5" s="228"/>
      <c r="GDC5" s="228"/>
      <c r="GDD5" s="228"/>
      <c r="GDE5" s="228"/>
      <c r="GDF5" s="228"/>
      <c r="GDG5" s="228"/>
      <c r="GDH5" s="228"/>
      <c r="GDI5" s="228"/>
      <c r="GDJ5" s="228"/>
      <c r="GDK5" s="228"/>
      <c r="GDL5" s="228"/>
      <c r="GDM5" s="228"/>
      <c r="GDN5" s="228"/>
      <c r="GDO5" s="228"/>
      <c r="GDP5" s="228"/>
      <c r="GDQ5" s="228"/>
      <c r="GDR5" s="228"/>
      <c r="GDS5" s="228"/>
      <c r="GDT5" s="228"/>
      <c r="GDU5" s="228"/>
      <c r="GDV5" s="228"/>
      <c r="GDW5" s="228"/>
      <c r="GDX5" s="228"/>
      <c r="GDY5" s="228"/>
      <c r="GDZ5" s="228"/>
      <c r="GEA5" s="228"/>
      <c r="GEB5" s="228"/>
      <c r="GEC5" s="228"/>
      <c r="GED5" s="228"/>
      <c r="GEE5" s="228"/>
      <c r="GEF5" s="228"/>
      <c r="GEG5" s="228"/>
      <c r="GEH5" s="228"/>
      <c r="GEI5" s="228"/>
      <c r="GEJ5" s="228"/>
      <c r="GEK5" s="228"/>
      <c r="GEL5" s="228"/>
      <c r="GEM5" s="228"/>
      <c r="GEN5" s="228"/>
      <c r="GEO5" s="228"/>
      <c r="GEP5" s="228"/>
      <c r="GEQ5" s="228"/>
      <c r="GER5" s="228"/>
      <c r="GES5" s="228"/>
      <c r="GET5" s="228"/>
      <c r="GEU5" s="228"/>
      <c r="GEV5" s="228"/>
      <c r="GEW5" s="228"/>
      <c r="GEX5" s="228"/>
      <c r="GEY5" s="228"/>
      <c r="GEZ5" s="228"/>
      <c r="GFA5" s="228"/>
      <c r="GFB5" s="228"/>
      <c r="GFC5" s="228"/>
      <c r="GFD5" s="228"/>
      <c r="GFE5" s="228"/>
      <c r="GFF5" s="228"/>
      <c r="GFG5" s="228"/>
      <c r="GFH5" s="228"/>
      <c r="GFI5" s="228"/>
      <c r="GFJ5" s="228"/>
      <c r="GFK5" s="228"/>
      <c r="GFL5" s="228"/>
      <c r="GFM5" s="228"/>
      <c r="GFN5" s="228"/>
      <c r="GFO5" s="228"/>
      <c r="GFP5" s="228"/>
      <c r="GFQ5" s="228"/>
      <c r="GFR5" s="228"/>
      <c r="GFS5" s="228"/>
      <c r="GFT5" s="228"/>
      <c r="GFU5" s="228"/>
      <c r="GFV5" s="228"/>
      <c r="GFW5" s="228"/>
      <c r="GFX5" s="228"/>
      <c r="GFY5" s="228"/>
      <c r="GFZ5" s="228"/>
      <c r="GGA5" s="228"/>
      <c r="GGB5" s="228"/>
      <c r="GGC5" s="228"/>
      <c r="GGD5" s="228"/>
      <c r="GGE5" s="228"/>
      <c r="GGF5" s="228"/>
      <c r="GGG5" s="228"/>
      <c r="GGH5" s="228"/>
      <c r="GGI5" s="228"/>
      <c r="GGJ5" s="228"/>
      <c r="GGK5" s="228"/>
      <c r="GGL5" s="228"/>
      <c r="GGM5" s="228"/>
      <c r="GGN5" s="228"/>
      <c r="GGO5" s="228"/>
      <c r="GGP5" s="228"/>
      <c r="GGQ5" s="228"/>
      <c r="GGR5" s="228"/>
      <c r="GGS5" s="228"/>
      <c r="GGT5" s="228"/>
      <c r="GGU5" s="228"/>
      <c r="GGV5" s="228"/>
      <c r="GGW5" s="228"/>
      <c r="GGX5" s="228"/>
      <c r="GGY5" s="228"/>
      <c r="GGZ5" s="228"/>
      <c r="GHA5" s="228"/>
      <c r="GHB5" s="228"/>
      <c r="GHC5" s="228"/>
      <c r="GHD5" s="228"/>
      <c r="GHE5" s="228"/>
      <c r="GHF5" s="228"/>
      <c r="GHG5" s="228"/>
      <c r="GHH5" s="228"/>
      <c r="GHI5" s="228"/>
      <c r="GHJ5" s="228"/>
      <c r="GHK5" s="228"/>
      <c r="GHL5" s="228"/>
      <c r="GHM5" s="228"/>
      <c r="GHN5" s="228"/>
      <c r="GHO5" s="228"/>
      <c r="GHP5" s="228"/>
      <c r="GHQ5" s="228"/>
      <c r="GHR5" s="228"/>
      <c r="GHS5" s="228"/>
      <c r="GHT5" s="228"/>
      <c r="GHU5" s="228"/>
      <c r="GHV5" s="228"/>
      <c r="GHW5" s="228"/>
      <c r="GHX5" s="228"/>
      <c r="GHY5" s="228"/>
      <c r="GHZ5" s="228"/>
      <c r="GIA5" s="228"/>
      <c r="GIB5" s="228"/>
      <c r="GIC5" s="228"/>
      <c r="GID5" s="228"/>
      <c r="GIE5" s="228"/>
      <c r="GIF5" s="228"/>
      <c r="GIG5" s="228"/>
      <c r="GIH5" s="228"/>
      <c r="GII5" s="228"/>
      <c r="GIJ5" s="228"/>
      <c r="GIK5" s="228"/>
      <c r="GIL5" s="228"/>
      <c r="GIM5" s="228"/>
      <c r="GIN5" s="228"/>
      <c r="GIO5" s="228"/>
      <c r="GIP5" s="228"/>
      <c r="GIQ5" s="228"/>
      <c r="GIR5" s="228"/>
      <c r="GIS5" s="228"/>
      <c r="GIT5" s="228"/>
      <c r="GIU5" s="228"/>
      <c r="GIV5" s="228"/>
      <c r="GIW5" s="228"/>
      <c r="GIX5" s="228"/>
      <c r="GIY5" s="228"/>
      <c r="GIZ5" s="228"/>
      <c r="GJA5" s="228"/>
      <c r="GJB5" s="228"/>
      <c r="GJC5" s="228"/>
      <c r="GJD5" s="228"/>
      <c r="GJE5" s="228"/>
      <c r="GJF5" s="228"/>
      <c r="GJG5" s="228"/>
      <c r="GJH5" s="228"/>
      <c r="GJI5" s="228"/>
      <c r="GJJ5" s="228"/>
      <c r="GJK5" s="228"/>
      <c r="GJL5" s="228"/>
      <c r="GJM5" s="228"/>
      <c r="GJN5" s="228"/>
      <c r="GJO5" s="228"/>
      <c r="GJP5" s="228"/>
      <c r="GJQ5" s="228"/>
      <c r="GJR5" s="228"/>
      <c r="GJS5" s="228"/>
      <c r="GJT5" s="228"/>
      <c r="GJU5" s="228"/>
      <c r="GJV5" s="228"/>
      <c r="GJW5" s="228"/>
      <c r="GJX5" s="228"/>
      <c r="GJY5" s="228"/>
      <c r="GJZ5" s="228"/>
      <c r="GKA5" s="228"/>
      <c r="GKB5" s="228"/>
      <c r="GKC5" s="228"/>
      <c r="GKD5" s="228"/>
      <c r="GKE5" s="228"/>
      <c r="GKF5" s="228"/>
      <c r="GKG5" s="228"/>
      <c r="GKH5" s="228"/>
      <c r="GKI5" s="228"/>
      <c r="GKJ5" s="228"/>
      <c r="GKK5" s="228"/>
      <c r="GKL5" s="228"/>
      <c r="GKM5" s="228"/>
      <c r="GKN5" s="228"/>
      <c r="GKO5" s="228"/>
      <c r="GKP5" s="228"/>
      <c r="GKQ5" s="228"/>
      <c r="GKR5" s="228"/>
      <c r="GKS5" s="228"/>
      <c r="GKT5" s="228"/>
      <c r="GKU5" s="228"/>
      <c r="GKV5" s="228"/>
      <c r="GKW5" s="228"/>
      <c r="GKX5" s="228"/>
      <c r="GKY5" s="228"/>
      <c r="GKZ5" s="228"/>
      <c r="GLA5" s="228"/>
      <c r="GLB5" s="228"/>
      <c r="GLC5" s="228"/>
      <c r="GLD5" s="228"/>
      <c r="GLE5" s="228"/>
      <c r="GLF5" s="228"/>
      <c r="GLG5" s="228"/>
      <c r="GLH5" s="228"/>
      <c r="GLI5" s="228"/>
      <c r="GLJ5" s="228"/>
      <c r="GLK5" s="228"/>
      <c r="GLL5" s="228"/>
      <c r="GLM5" s="228"/>
      <c r="GLN5" s="228"/>
      <c r="GLO5" s="228"/>
      <c r="GLP5" s="228"/>
      <c r="GLQ5" s="228"/>
      <c r="GLR5" s="228"/>
      <c r="GLS5" s="228"/>
      <c r="GLT5" s="228"/>
      <c r="GLU5" s="228"/>
      <c r="GLV5" s="228"/>
      <c r="GLW5" s="228"/>
      <c r="GLX5" s="228"/>
      <c r="GLY5" s="228"/>
      <c r="GLZ5" s="228"/>
      <c r="GMA5" s="228"/>
      <c r="GMB5" s="228"/>
      <c r="GMC5" s="228"/>
      <c r="GMD5" s="228"/>
      <c r="GME5" s="228"/>
      <c r="GMF5" s="228"/>
      <c r="GMG5" s="228"/>
      <c r="GMH5" s="228"/>
      <c r="GMI5" s="228"/>
      <c r="GMJ5" s="228"/>
      <c r="GMK5" s="228"/>
      <c r="GML5" s="228"/>
      <c r="GMM5" s="228"/>
      <c r="GMN5" s="228"/>
      <c r="GMO5" s="228"/>
      <c r="GMP5" s="228"/>
      <c r="GMQ5" s="228"/>
      <c r="GMR5" s="228"/>
      <c r="GMS5" s="228"/>
      <c r="GMT5" s="228"/>
      <c r="GMU5" s="228"/>
      <c r="GMV5" s="228"/>
      <c r="GMW5" s="228"/>
      <c r="GMX5" s="228"/>
      <c r="GMY5" s="228"/>
      <c r="GMZ5" s="228"/>
      <c r="GNA5" s="228"/>
      <c r="GNB5" s="228"/>
      <c r="GNC5" s="228"/>
      <c r="GND5" s="228"/>
      <c r="GNE5" s="228"/>
      <c r="GNF5" s="228"/>
      <c r="GNG5" s="228"/>
      <c r="GNH5" s="228"/>
      <c r="GNI5" s="228"/>
      <c r="GNJ5" s="228"/>
      <c r="GNK5" s="228"/>
      <c r="GNL5" s="228"/>
      <c r="GNM5" s="228"/>
      <c r="GNN5" s="228"/>
      <c r="GNO5" s="228"/>
      <c r="GNP5" s="228"/>
      <c r="GNQ5" s="228"/>
      <c r="GNR5" s="228"/>
      <c r="GNS5" s="228"/>
      <c r="GNT5" s="228"/>
      <c r="GNU5" s="228"/>
      <c r="GNV5" s="228"/>
      <c r="GNW5" s="228"/>
      <c r="GNX5" s="228"/>
      <c r="GNY5" s="228"/>
      <c r="GNZ5" s="228"/>
      <c r="GOA5" s="228"/>
      <c r="GOB5" s="228"/>
      <c r="GOC5" s="228"/>
      <c r="GOD5" s="228"/>
      <c r="GOE5" s="228"/>
      <c r="GOF5" s="228"/>
      <c r="GOG5" s="228"/>
      <c r="GOH5" s="228"/>
      <c r="GOI5" s="228"/>
      <c r="GOJ5" s="228"/>
      <c r="GOK5" s="228"/>
      <c r="GOL5" s="228"/>
      <c r="GOM5" s="228"/>
      <c r="GON5" s="228"/>
      <c r="GOO5" s="228"/>
      <c r="GOP5" s="228"/>
      <c r="GOQ5" s="228"/>
      <c r="GOR5" s="228"/>
      <c r="GOS5" s="228"/>
      <c r="GOT5" s="228"/>
      <c r="GOU5" s="228"/>
      <c r="GOV5" s="228"/>
      <c r="GOW5" s="228"/>
      <c r="GOX5" s="228"/>
      <c r="GOY5" s="228"/>
      <c r="GOZ5" s="228"/>
      <c r="GPA5" s="228"/>
      <c r="GPB5" s="228"/>
      <c r="GPC5" s="228"/>
      <c r="GPD5" s="228"/>
      <c r="GPE5" s="228"/>
      <c r="GPF5" s="228"/>
      <c r="GPG5" s="228"/>
      <c r="GPH5" s="228"/>
      <c r="GPI5" s="228"/>
      <c r="GPJ5" s="228"/>
      <c r="GPK5" s="228"/>
      <c r="GPL5" s="228"/>
      <c r="GPM5" s="228"/>
      <c r="GPN5" s="228"/>
      <c r="GPO5" s="228"/>
      <c r="GPP5" s="228"/>
      <c r="GPQ5" s="228"/>
      <c r="GPR5" s="228"/>
      <c r="GPS5" s="228"/>
      <c r="GPT5" s="228"/>
      <c r="GPU5" s="228"/>
      <c r="GPV5" s="228"/>
      <c r="GPW5" s="228"/>
      <c r="GPX5" s="228"/>
      <c r="GPY5" s="228"/>
      <c r="GPZ5" s="228"/>
      <c r="GQA5" s="228"/>
      <c r="GQB5" s="228"/>
      <c r="GQC5" s="228"/>
      <c r="GQD5" s="228"/>
      <c r="GQE5" s="228"/>
      <c r="GQF5" s="228"/>
      <c r="GQG5" s="228"/>
      <c r="GQH5" s="228"/>
      <c r="GQI5" s="228"/>
      <c r="GQJ5" s="228"/>
      <c r="GQK5" s="228"/>
      <c r="GQL5" s="228"/>
      <c r="GQM5" s="228"/>
      <c r="GQN5" s="228"/>
      <c r="GQO5" s="228"/>
      <c r="GQP5" s="228"/>
      <c r="GQQ5" s="228"/>
      <c r="GQR5" s="228"/>
      <c r="GQS5" s="228"/>
      <c r="GQT5" s="228"/>
      <c r="GQU5" s="228"/>
      <c r="GQV5" s="228"/>
      <c r="GQW5" s="228"/>
      <c r="GQX5" s="228"/>
      <c r="GQY5" s="228"/>
      <c r="GQZ5" s="228"/>
      <c r="GRA5" s="228"/>
      <c r="GRB5" s="228"/>
      <c r="GRC5" s="228"/>
      <c r="GRD5" s="228"/>
      <c r="GRE5" s="228"/>
      <c r="GRF5" s="228"/>
      <c r="GRG5" s="228"/>
      <c r="GRH5" s="228"/>
      <c r="GRI5" s="228"/>
      <c r="GRJ5" s="228"/>
      <c r="GRK5" s="228"/>
      <c r="GRL5" s="228"/>
      <c r="GRM5" s="228"/>
      <c r="GRN5" s="228"/>
      <c r="GRO5" s="228"/>
      <c r="GRP5" s="228"/>
      <c r="GRQ5" s="228"/>
      <c r="GRR5" s="228"/>
      <c r="GRS5" s="228"/>
      <c r="GRT5" s="228"/>
      <c r="GRU5" s="228"/>
      <c r="GRV5" s="228"/>
      <c r="GRW5" s="228"/>
      <c r="GRX5" s="228"/>
      <c r="GRY5" s="228"/>
      <c r="GRZ5" s="228"/>
      <c r="GSA5" s="228"/>
      <c r="GSB5" s="228"/>
      <c r="GSC5" s="228"/>
      <c r="GSD5" s="228"/>
      <c r="GSE5" s="228"/>
      <c r="GSF5" s="228"/>
      <c r="GSG5" s="228"/>
      <c r="GSH5" s="228"/>
      <c r="GSI5" s="228"/>
      <c r="GSJ5" s="228"/>
      <c r="GSK5" s="228"/>
      <c r="GSL5" s="228"/>
      <c r="GSM5" s="228"/>
      <c r="GSN5" s="228"/>
      <c r="GSO5" s="228"/>
      <c r="GSP5" s="228"/>
      <c r="GSQ5" s="228"/>
      <c r="GSR5" s="228"/>
      <c r="GSS5" s="228"/>
      <c r="GST5" s="228"/>
      <c r="GSU5" s="228"/>
      <c r="GSV5" s="228"/>
      <c r="GSW5" s="228"/>
      <c r="GSX5" s="228"/>
      <c r="GSY5" s="228"/>
      <c r="GSZ5" s="228"/>
      <c r="GTA5" s="228"/>
      <c r="GTB5" s="228"/>
      <c r="GTC5" s="228"/>
      <c r="GTD5" s="228"/>
      <c r="GTE5" s="228"/>
      <c r="GTF5" s="228"/>
      <c r="GTG5" s="228"/>
      <c r="GTH5" s="228"/>
      <c r="GTI5" s="228"/>
      <c r="GTJ5" s="228"/>
      <c r="GTK5" s="228"/>
      <c r="GTL5" s="228"/>
      <c r="GTM5" s="228"/>
      <c r="GTN5" s="228"/>
      <c r="GTO5" s="228"/>
      <c r="GTP5" s="228"/>
      <c r="GTQ5" s="228"/>
      <c r="GTR5" s="228"/>
      <c r="GTS5" s="228"/>
      <c r="GTT5" s="228"/>
      <c r="GTU5" s="228"/>
      <c r="GTV5" s="228"/>
      <c r="GTW5" s="228"/>
      <c r="GTX5" s="228"/>
      <c r="GTY5" s="228"/>
      <c r="GTZ5" s="228"/>
      <c r="GUA5" s="228"/>
      <c r="GUB5" s="228"/>
      <c r="GUC5" s="228"/>
      <c r="GUD5" s="228"/>
      <c r="GUE5" s="228"/>
      <c r="GUF5" s="228"/>
      <c r="GUG5" s="228"/>
      <c r="GUH5" s="228"/>
      <c r="GUI5" s="228"/>
      <c r="GUJ5" s="228"/>
      <c r="GUK5" s="228"/>
      <c r="GUL5" s="228"/>
      <c r="GUM5" s="228"/>
      <c r="GUN5" s="228"/>
      <c r="GUO5" s="228"/>
      <c r="GUP5" s="228"/>
      <c r="GUQ5" s="228"/>
      <c r="GUR5" s="228"/>
      <c r="GUS5" s="228"/>
      <c r="GUT5" s="228"/>
      <c r="GUU5" s="228"/>
      <c r="GUV5" s="228"/>
      <c r="GUW5" s="228"/>
      <c r="GUX5" s="228"/>
      <c r="GUY5" s="228"/>
      <c r="GUZ5" s="228"/>
      <c r="GVA5" s="228"/>
      <c r="GVB5" s="228"/>
      <c r="GVC5" s="228"/>
      <c r="GVD5" s="228"/>
      <c r="GVE5" s="228"/>
      <c r="GVF5" s="228"/>
      <c r="GVG5" s="228"/>
      <c r="GVH5" s="228"/>
      <c r="GVI5" s="228"/>
      <c r="GVJ5" s="228"/>
      <c r="GVK5" s="228"/>
      <c r="GVL5" s="228"/>
      <c r="GVM5" s="228"/>
      <c r="GVN5" s="228"/>
      <c r="GVO5" s="228"/>
      <c r="GVP5" s="228"/>
      <c r="GVQ5" s="228"/>
      <c r="GVR5" s="228"/>
      <c r="GVS5" s="228"/>
      <c r="GVT5" s="228"/>
      <c r="GVU5" s="228"/>
      <c r="GVV5" s="228"/>
      <c r="GVW5" s="228"/>
      <c r="GVX5" s="228"/>
      <c r="GVY5" s="228"/>
      <c r="GVZ5" s="228"/>
      <c r="GWA5" s="228"/>
      <c r="GWB5" s="228"/>
      <c r="GWC5" s="228"/>
      <c r="GWD5" s="228"/>
      <c r="GWE5" s="228"/>
      <c r="GWF5" s="228"/>
      <c r="GWG5" s="228"/>
      <c r="GWH5" s="228"/>
      <c r="GWI5" s="228"/>
      <c r="GWJ5" s="228"/>
      <c r="GWK5" s="228"/>
      <c r="GWL5" s="228"/>
      <c r="GWM5" s="228"/>
      <c r="GWN5" s="228"/>
      <c r="GWO5" s="228"/>
      <c r="GWP5" s="228"/>
      <c r="GWQ5" s="228"/>
      <c r="GWR5" s="228"/>
      <c r="GWS5" s="228"/>
      <c r="GWT5" s="228"/>
      <c r="GWU5" s="228"/>
      <c r="GWV5" s="228"/>
      <c r="GWW5" s="228"/>
      <c r="GWX5" s="228"/>
      <c r="GWY5" s="228"/>
      <c r="GWZ5" s="228"/>
      <c r="GXA5" s="228"/>
      <c r="GXB5" s="228"/>
      <c r="GXC5" s="228"/>
      <c r="GXD5" s="228"/>
      <c r="GXE5" s="228"/>
      <c r="GXF5" s="228"/>
      <c r="GXG5" s="228"/>
      <c r="GXH5" s="228"/>
      <c r="GXI5" s="228"/>
      <c r="GXJ5" s="228"/>
      <c r="GXK5" s="228"/>
      <c r="GXL5" s="228"/>
      <c r="GXM5" s="228"/>
      <c r="GXN5" s="228"/>
      <c r="GXO5" s="228"/>
      <c r="GXP5" s="228"/>
      <c r="GXQ5" s="228"/>
      <c r="GXR5" s="228"/>
      <c r="GXS5" s="228"/>
      <c r="GXT5" s="228"/>
      <c r="GXU5" s="228"/>
      <c r="GXV5" s="228"/>
      <c r="GXW5" s="228"/>
      <c r="GXX5" s="228"/>
      <c r="GXY5" s="228"/>
      <c r="GXZ5" s="228"/>
      <c r="GYA5" s="228"/>
      <c r="GYB5" s="228"/>
      <c r="GYC5" s="228"/>
      <c r="GYD5" s="228"/>
      <c r="GYE5" s="228"/>
      <c r="GYF5" s="228"/>
      <c r="GYG5" s="228"/>
      <c r="GYH5" s="228"/>
      <c r="GYI5" s="228"/>
      <c r="GYJ5" s="228"/>
      <c r="GYK5" s="228"/>
      <c r="GYL5" s="228"/>
      <c r="GYM5" s="228"/>
      <c r="GYN5" s="228"/>
      <c r="GYO5" s="228"/>
      <c r="GYP5" s="228"/>
      <c r="GYQ5" s="228"/>
      <c r="GYR5" s="228"/>
      <c r="GYS5" s="228"/>
      <c r="GYT5" s="228"/>
      <c r="GYU5" s="228"/>
      <c r="GYV5" s="228"/>
      <c r="GYW5" s="228"/>
      <c r="GYX5" s="228"/>
      <c r="GYY5" s="228"/>
      <c r="GYZ5" s="228"/>
      <c r="GZA5" s="228"/>
      <c r="GZB5" s="228"/>
      <c r="GZC5" s="228"/>
      <c r="GZD5" s="228"/>
      <c r="GZE5" s="228"/>
      <c r="GZF5" s="228"/>
      <c r="GZG5" s="228"/>
      <c r="GZH5" s="228"/>
      <c r="GZI5" s="228"/>
      <c r="GZJ5" s="228"/>
      <c r="GZK5" s="228"/>
      <c r="GZL5" s="228"/>
      <c r="GZM5" s="228"/>
      <c r="GZN5" s="228"/>
      <c r="GZO5" s="228"/>
      <c r="GZP5" s="228"/>
      <c r="GZQ5" s="228"/>
      <c r="GZR5" s="228"/>
      <c r="GZS5" s="228"/>
      <c r="GZT5" s="228"/>
      <c r="GZU5" s="228"/>
      <c r="GZV5" s="228"/>
      <c r="GZW5" s="228"/>
      <c r="GZX5" s="228"/>
      <c r="GZY5" s="228"/>
      <c r="GZZ5" s="228"/>
      <c r="HAA5" s="228"/>
      <c r="HAB5" s="228"/>
      <c r="HAC5" s="228"/>
      <c r="HAD5" s="228"/>
      <c r="HAE5" s="228"/>
      <c r="HAF5" s="228"/>
      <c r="HAG5" s="228"/>
      <c r="HAH5" s="228"/>
      <c r="HAI5" s="228"/>
      <c r="HAJ5" s="228"/>
      <c r="HAK5" s="228"/>
      <c r="HAL5" s="228"/>
      <c r="HAM5" s="228"/>
      <c r="HAN5" s="228"/>
      <c r="HAO5" s="228"/>
      <c r="HAP5" s="228"/>
      <c r="HAQ5" s="228"/>
      <c r="HAR5" s="228"/>
      <c r="HAS5" s="228"/>
      <c r="HAT5" s="228"/>
      <c r="HAU5" s="228"/>
      <c r="HAV5" s="228"/>
      <c r="HAW5" s="228"/>
      <c r="HAX5" s="228"/>
      <c r="HAY5" s="228"/>
      <c r="HAZ5" s="228"/>
      <c r="HBA5" s="228"/>
      <c r="HBB5" s="228"/>
      <c r="HBC5" s="228"/>
      <c r="HBD5" s="228"/>
      <c r="HBE5" s="228"/>
      <c r="HBF5" s="228"/>
      <c r="HBG5" s="228"/>
      <c r="HBH5" s="228"/>
      <c r="HBI5" s="228"/>
      <c r="HBJ5" s="228"/>
      <c r="HBK5" s="228"/>
      <c r="HBL5" s="228"/>
      <c r="HBM5" s="228"/>
      <c r="HBN5" s="228"/>
      <c r="HBO5" s="228"/>
      <c r="HBP5" s="228"/>
      <c r="HBQ5" s="228"/>
      <c r="HBR5" s="228"/>
      <c r="HBS5" s="228"/>
      <c r="HBT5" s="228"/>
      <c r="HBU5" s="228"/>
      <c r="HBV5" s="228"/>
      <c r="HBW5" s="228"/>
      <c r="HBX5" s="228"/>
      <c r="HBY5" s="228"/>
      <c r="HBZ5" s="228"/>
      <c r="HCA5" s="228"/>
      <c r="HCB5" s="228"/>
      <c r="HCC5" s="228"/>
      <c r="HCD5" s="228"/>
      <c r="HCE5" s="228"/>
      <c r="HCF5" s="228"/>
      <c r="HCG5" s="228"/>
      <c r="HCH5" s="228"/>
      <c r="HCI5" s="228"/>
      <c r="HCJ5" s="228"/>
      <c r="HCK5" s="228"/>
      <c r="HCL5" s="228"/>
      <c r="HCM5" s="228"/>
      <c r="HCN5" s="228"/>
      <c r="HCO5" s="228"/>
      <c r="HCP5" s="228"/>
      <c r="HCQ5" s="228"/>
      <c r="HCR5" s="228"/>
      <c r="HCS5" s="228"/>
      <c r="HCT5" s="228"/>
      <c r="HCU5" s="228"/>
      <c r="HCV5" s="228"/>
      <c r="HCW5" s="228"/>
      <c r="HCX5" s="228"/>
      <c r="HCY5" s="228"/>
      <c r="HCZ5" s="228"/>
      <c r="HDA5" s="228"/>
      <c r="HDB5" s="228"/>
      <c r="HDC5" s="228"/>
      <c r="HDD5" s="228"/>
      <c r="HDE5" s="228"/>
      <c r="HDF5" s="228"/>
      <c r="HDG5" s="228"/>
      <c r="HDH5" s="228"/>
      <c r="HDI5" s="228"/>
      <c r="HDJ5" s="228"/>
      <c r="HDK5" s="228"/>
      <c r="HDL5" s="228"/>
      <c r="HDM5" s="228"/>
      <c r="HDN5" s="228"/>
      <c r="HDO5" s="228"/>
      <c r="HDP5" s="228"/>
      <c r="HDQ5" s="228"/>
      <c r="HDR5" s="228"/>
      <c r="HDS5" s="228"/>
      <c r="HDT5" s="228"/>
      <c r="HDU5" s="228"/>
      <c r="HDV5" s="228"/>
      <c r="HDW5" s="228"/>
      <c r="HDX5" s="228"/>
      <c r="HDY5" s="228"/>
      <c r="HDZ5" s="228"/>
      <c r="HEA5" s="228"/>
      <c r="HEB5" s="228"/>
      <c r="HEC5" s="228"/>
      <c r="HED5" s="228"/>
      <c r="HEE5" s="228"/>
      <c r="HEF5" s="228"/>
      <c r="HEG5" s="228"/>
      <c r="HEH5" s="228"/>
      <c r="HEI5" s="228"/>
      <c r="HEJ5" s="228"/>
      <c r="HEK5" s="228"/>
      <c r="HEL5" s="228"/>
      <c r="HEM5" s="228"/>
      <c r="HEN5" s="228"/>
      <c r="HEO5" s="228"/>
      <c r="HEP5" s="228"/>
      <c r="HEQ5" s="228"/>
      <c r="HER5" s="228"/>
      <c r="HES5" s="228"/>
      <c r="HET5" s="228"/>
      <c r="HEU5" s="228"/>
      <c r="HEV5" s="228"/>
      <c r="HEW5" s="228"/>
      <c r="HEX5" s="228"/>
      <c r="HEY5" s="228"/>
      <c r="HEZ5" s="228"/>
      <c r="HFA5" s="228"/>
      <c r="HFB5" s="228"/>
      <c r="HFC5" s="228"/>
      <c r="HFD5" s="228"/>
      <c r="HFE5" s="228"/>
      <c r="HFF5" s="228"/>
      <c r="HFG5" s="228"/>
      <c r="HFH5" s="228"/>
      <c r="HFI5" s="228"/>
      <c r="HFJ5" s="228"/>
      <c r="HFK5" s="228"/>
      <c r="HFL5" s="228"/>
      <c r="HFM5" s="228"/>
      <c r="HFN5" s="228"/>
      <c r="HFO5" s="228"/>
      <c r="HFP5" s="228"/>
      <c r="HFQ5" s="228"/>
      <c r="HFR5" s="228"/>
      <c r="HFS5" s="228"/>
      <c r="HFT5" s="228"/>
      <c r="HFU5" s="228"/>
      <c r="HFV5" s="228"/>
      <c r="HFW5" s="228"/>
      <c r="HFX5" s="228"/>
      <c r="HFY5" s="228"/>
      <c r="HFZ5" s="228"/>
      <c r="HGA5" s="228"/>
      <c r="HGB5" s="228"/>
      <c r="HGC5" s="228"/>
      <c r="HGD5" s="228"/>
      <c r="HGE5" s="228"/>
      <c r="HGF5" s="228"/>
      <c r="HGG5" s="228"/>
      <c r="HGH5" s="228"/>
      <c r="HGI5" s="228"/>
      <c r="HGJ5" s="228"/>
      <c r="HGK5" s="228"/>
      <c r="HGL5" s="228"/>
      <c r="HGM5" s="228"/>
      <c r="HGN5" s="228"/>
      <c r="HGO5" s="228"/>
      <c r="HGP5" s="228"/>
      <c r="HGQ5" s="228"/>
      <c r="HGR5" s="228"/>
      <c r="HGS5" s="228"/>
      <c r="HGT5" s="228"/>
      <c r="HGU5" s="228"/>
      <c r="HGV5" s="228"/>
      <c r="HGW5" s="228"/>
      <c r="HGX5" s="228"/>
      <c r="HGY5" s="228"/>
      <c r="HGZ5" s="228"/>
      <c r="HHA5" s="228"/>
      <c r="HHB5" s="228"/>
      <c r="HHC5" s="228"/>
      <c r="HHD5" s="228"/>
      <c r="HHE5" s="228"/>
      <c r="HHF5" s="228"/>
      <c r="HHG5" s="228"/>
      <c r="HHH5" s="228"/>
      <c r="HHI5" s="228"/>
      <c r="HHJ5" s="228"/>
      <c r="HHK5" s="228"/>
      <c r="HHL5" s="228"/>
      <c r="HHM5" s="228"/>
      <c r="HHN5" s="228"/>
      <c r="HHO5" s="228"/>
      <c r="HHP5" s="228"/>
      <c r="HHQ5" s="228"/>
      <c r="HHR5" s="228"/>
      <c r="HHS5" s="228"/>
      <c r="HHT5" s="228"/>
      <c r="HHU5" s="228"/>
      <c r="HHV5" s="228"/>
      <c r="HHW5" s="228"/>
      <c r="HHX5" s="228"/>
      <c r="HHY5" s="228"/>
      <c r="HHZ5" s="228"/>
      <c r="HIA5" s="228"/>
      <c r="HIB5" s="228"/>
      <c r="HIC5" s="228"/>
      <c r="HID5" s="228"/>
      <c r="HIE5" s="228"/>
      <c r="HIF5" s="228"/>
      <c r="HIG5" s="228"/>
      <c r="HIH5" s="228"/>
      <c r="HII5" s="228"/>
      <c r="HIJ5" s="228"/>
      <c r="HIK5" s="228"/>
      <c r="HIL5" s="228"/>
      <c r="HIM5" s="228"/>
      <c r="HIN5" s="228"/>
      <c r="HIO5" s="228"/>
      <c r="HIP5" s="228"/>
      <c r="HIQ5" s="228"/>
      <c r="HIR5" s="228"/>
      <c r="HIS5" s="228"/>
      <c r="HIT5" s="228"/>
      <c r="HIU5" s="228"/>
      <c r="HIV5" s="228"/>
      <c r="HIW5" s="228"/>
      <c r="HIX5" s="228"/>
      <c r="HIY5" s="228"/>
      <c r="HIZ5" s="228"/>
      <c r="HJA5" s="228"/>
      <c r="HJB5" s="228"/>
      <c r="HJC5" s="228"/>
      <c r="HJD5" s="228"/>
      <c r="HJE5" s="228"/>
      <c r="HJF5" s="228"/>
      <c r="HJG5" s="228"/>
      <c r="HJH5" s="228"/>
      <c r="HJI5" s="228"/>
      <c r="HJJ5" s="228"/>
      <c r="HJK5" s="228"/>
      <c r="HJL5" s="228"/>
      <c r="HJM5" s="228"/>
      <c r="HJN5" s="228"/>
      <c r="HJO5" s="228"/>
      <c r="HJP5" s="228"/>
      <c r="HJQ5" s="228"/>
      <c r="HJR5" s="228"/>
      <c r="HJS5" s="228"/>
      <c r="HJT5" s="228"/>
      <c r="HJU5" s="228"/>
      <c r="HJV5" s="228"/>
      <c r="HJW5" s="228"/>
      <c r="HJX5" s="228"/>
      <c r="HJY5" s="228"/>
      <c r="HJZ5" s="228"/>
      <c r="HKA5" s="228"/>
      <c r="HKB5" s="228"/>
      <c r="HKC5" s="228"/>
      <c r="HKD5" s="228"/>
      <c r="HKE5" s="228"/>
      <c r="HKF5" s="228"/>
      <c r="HKG5" s="228"/>
      <c r="HKH5" s="228"/>
      <c r="HKI5" s="228"/>
      <c r="HKJ5" s="228"/>
      <c r="HKK5" s="228"/>
      <c r="HKL5" s="228"/>
      <c r="HKM5" s="228"/>
      <c r="HKN5" s="228"/>
      <c r="HKO5" s="228"/>
      <c r="HKP5" s="228"/>
      <c r="HKQ5" s="228"/>
      <c r="HKR5" s="228"/>
      <c r="HKS5" s="228"/>
      <c r="HKT5" s="228"/>
      <c r="HKU5" s="228"/>
      <c r="HKV5" s="228"/>
      <c r="HKW5" s="228"/>
      <c r="HKX5" s="228"/>
      <c r="HKY5" s="228"/>
      <c r="HKZ5" s="228"/>
      <c r="HLA5" s="228"/>
      <c r="HLB5" s="228"/>
      <c r="HLC5" s="228"/>
      <c r="HLD5" s="228"/>
      <c r="HLE5" s="228"/>
      <c r="HLF5" s="228"/>
      <c r="HLG5" s="228"/>
      <c r="HLH5" s="228"/>
      <c r="HLI5" s="228"/>
      <c r="HLJ5" s="228"/>
      <c r="HLK5" s="228"/>
      <c r="HLL5" s="228"/>
      <c r="HLM5" s="228"/>
      <c r="HLN5" s="228"/>
      <c r="HLO5" s="228"/>
      <c r="HLP5" s="228"/>
      <c r="HLQ5" s="228"/>
      <c r="HLR5" s="228"/>
      <c r="HLS5" s="228"/>
      <c r="HLT5" s="228"/>
      <c r="HLU5" s="228"/>
      <c r="HLV5" s="228"/>
      <c r="HLW5" s="228"/>
      <c r="HLX5" s="228"/>
      <c r="HLY5" s="228"/>
      <c r="HLZ5" s="228"/>
      <c r="HMA5" s="228"/>
      <c r="HMB5" s="228"/>
      <c r="HMC5" s="228"/>
      <c r="HMD5" s="228"/>
      <c r="HME5" s="228"/>
      <c r="HMF5" s="228"/>
      <c r="HMG5" s="228"/>
      <c r="HMH5" s="228"/>
      <c r="HMI5" s="228"/>
      <c r="HMJ5" s="228"/>
      <c r="HMK5" s="228"/>
      <c r="HML5" s="228"/>
      <c r="HMM5" s="228"/>
      <c r="HMN5" s="228"/>
      <c r="HMO5" s="228"/>
      <c r="HMP5" s="228"/>
      <c r="HMQ5" s="228"/>
      <c r="HMR5" s="228"/>
      <c r="HMS5" s="228"/>
      <c r="HMT5" s="228"/>
      <c r="HMU5" s="228"/>
      <c r="HMV5" s="228"/>
      <c r="HMW5" s="228"/>
      <c r="HMX5" s="228"/>
      <c r="HMY5" s="228"/>
      <c r="HMZ5" s="228"/>
      <c r="HNA5" s="228"/>
      <c r="HNB5" s="228"/>
      <c r="HNC5" s="228"/>
      <c r="HND5" s="228"/>
      <c r="HNE5" s="228"/>
      <c r="HNF5" s="228"/>
      <c r="HNG5" s="228"/>
      <c r="HNH5" s="228"/>
      <c r="HNI5" s="228"/>
      <c r="HNJ5" s="228"/>
      <c r="HNK5" s="228"/>
      <c r="HNL5" s="228"/>
      <c r="HNM5" s="228"/>
      <c r="HNN5" s="228"/>
      <c r="HNO5" s="228"/>
      <c r="HNP5" s="228"/>
      <c r="HNQ5" s="228"/>
      <c r="HNR5" s="228"/>
      <c r="HNS5" s="228"/>
      <c r="HNT5" s="228"/>
      <c r="HNU5" s="228"/>
      <c r="HNV5" s="228"/>
      <c r="HNW5" s="228"/>
      <c r="HNX5" s="228"/>
      <c r="HNY5" s="228"/>
      <c r="HNZ5" s="228"/>
      <c r="HOA5" s="228"/>
      <c r="HOB5" s="228"/>
      <c r="HOC5" s="228"/>
      <c r="HOD5" s="228"/>
      <c r="HOE5" s="228"/>
      <c r="HOF5" s="228"/>
      <c r="HOG5" s="228"/>
      <c r="HOH5" s="228"/>
      <c r="HOI5" s="228"/>
      <c r="HOJ5" s="228"/>
      <c r="HOK5" s="228"/>
      <c r="HOL5" s="228"/>
      <c r="HOM5" s="228"/>
      <c r="HON5" s="228"/>
      <c r="HOO5" s="228"/>
      <c r="HOP5" s="228"/>
      <c r="HOQ5" s="228"/>
      <c r="HOR5" s="228"/>
      <c r="HOS5" s="228"/>
      <c r="HOT5" s="228"/>
      <c r="HOU5" s="228"/>
      <c r="HOV5" s="228"/>
      <c r="HOW5" s="228"/>
      <c r="HOX5" s="228"/>
      <c r="HOY5" s="228"/>
      <c r="HOZ5" s="228"/>
      <c r="HPA5" s="228"/>
      <c r="HPB5" s="228"/>
      <c r="HPC5" s="228"/>
      <c r="HPD5" s="228"/>
      <c r="HPE5" s="228"/>
      <c r="HPF5" s="228"/>
      <c r="HPG5" s="228"/>
      <c r="HPH5" s="228"/>
      <c r="HPI5" s="228"/>
      <c r="HPJ5" s="228"/>
      <c r="HPK5" s="228"/>
      <c r="HPL5" s="228"/>
      <c r="HPM5" s="228"/>
      <c r="HPN5" s="228"/>
      <c r="HPO5" s="228"/>
      <c r="HPP5" s="228"/>
      <c r="HPQ5" s="228"/>
      <c r="HPR5" s="228"/>
      <c r="HPS5" s="228"/>
      <c r="HPT5" s="228"/>
      <c r="HPU5" s="228"/>
      <c r="HPV5" s="228"/>
      <c r="HPW5" s="228"/>
      <c r="HPX5" s="228"/>
      <c r="HPY5" s="228"/>
      <c r="HPZ5" s="228"/>
      <c r="HQA5" s="228"/>
      <c r="HQB5" s="228"/>
      <c r="HQC5" s="228"/>
      <c r="HQD5" s="228"/>
      <c r="HQE5" s="228"/>
      <c r="HQF5" s="228"/>
      <c r="HQG5" s="228"/>
      <c r="HQH5" s="228"/>
      <c r="HQI5" s="228"/>
      <c r="HQJ5" s="228"/>
      <c r="HQK5" s="228"/>
      <c r="HQL5" s="228"/>
      <c r="HQM5" s="228"/>
      <c r="HQN5" s="228"/>
      <c r="HQO5" s="228"/>
      <c r="HQP5" s="228"/>
      <c r="HQQ5" s="228"/>
      <c r="HQR5" s="228"/>
      <c r="HQS5" s="228"/>
      <c r="HQT5" s="228"/>
      <c r="HQU5" s="228"/>
      <c r="HQV5" s="228"/>
      <c r="HQW5" s="228"/>
      <c r="HQX5" s="228"/>
      <c r="HQY5" s="228"/>
      <c r="HQZ5" s="228"/>
      <c r="HRA5" s="228"/>
      <c r="HRB5" s="228"/>
      <c r="HRC5" s="228"/>
      <c r="HRD5" s="228"/>
      <c r="HRE5" s="228"/>
      <c r="HRF5" s="228"/>
      <c r="HRG5" s="228"/>
      <c r="HRH5" s="228"/>
      <c r="HRI5" s="228"/>
      <c r="HRJ5" s="228"/>
      <c r="HRK5" s="228"/>
      <c r="HRL5" s="228"/>
      <c r="HRM5" s="228"/>
      <c r="HRN5" s="228"/>
      <c r="HRO5" s="228"/>
      <c r="HRP5" s="228"/>
      <c r="HRQ5" s="228"/>
      <c r="HRR5" s="228"/>
      <c r="HRS5" s="228"/>
      <c r="HRT5" s="228"/>
      <c r="HRU5" s="228"/>
      <c r="HRV5" s="228"/>
      <c r="HRW5" s="228"/>
      <c r="HRX5" s="228"/>
      <c r="HRY5" s="228"/>
      <c r="HRZ5" s="228"/>
      <c r="HSA5" s="228"/>
      <c r="HSB5" s="228"/>
      <c r="HSC5" s="228"/>
      <c r="HSD5" s="228"/>
      <c r="HSE5" s="228"/>
      <c r="HSF5" s="228"/>
      <c r="HSG5" s="228"/>
      <c r="HSH5" s="228"/>
      <c r="HSI5" s="228"/>
      <c r="HSJ5" s="228"/>
      <c r="HSK5" s="228"/>
      <c r="HSL5" s="228"/>
      <c r="HSM5" s="228"/>
      <c r="HSN5" s="228"/>
      <c r="HSO5" s="228"/>
      <c r="HSP5" s="228"/>
      <c r="HSQ5" s="228"/>
      <c r="HSR5" s="228"/>
      <c r="HSS5" s="228"/>
      <c r="HST5" s="228"/>
      <c r="HSU5" s="228"/>
      <c r="HSV5" s="228"/>
      <c r="HSW5" s="228"/>
      <c r="HSX5" s="228"/>
      <c r="HSY5" s="228"/>
      <c r="HSZ5" s="228"/>
      <c r="HTA5" s="228"/>
      <c r="HTB5" s="228"/>
      <c r="HTC5" s="228"/>
      <c r="HTD5" s="228"/>
      <c r="HTE5" s="228"/>
      <c r="HTF5" s="228"/>
      <c r="HTG5" s="228"/>
      <c r="HTH5" s="228"/>
      <c r="HTI5" s="228"/>
      <c r="HTJ5" s="228"/>
      <c r="HTK5" s="228"/>
      <c r="HTL5" s="228"/>
      <c r="HTM5" s="228"/>
      <c r="HTN5" s="228"/>
      <c r="HTO5" s="228"/>
      <c r="HTP5" s="228"/>
      <c r="HTQ5" s="228"/>
      <c r="HTR5" s="228"/>
      <c r="HTS5" s="228"/>
      <c r="HTT5" s="228"/>
      <c r="HTU5" s="228"/>
      <c r="HTV5" s="228"/>
      <c r="HTW5" s="228"/>
      <c r="HTX5" s="228"/>
      <c r="HTY5" s="228"/>
      <c r="HTZ5" s="228"/>
      <c r="HUA5" s="228"/>
      <c r="HUB5" s="228"/>
      <c r="HUC5" s="228"/>
      <c r="HUD5" s="228"/>
      <c r="HUE5" s="228"/>
      <c r="HUF5" s="228"/>
      <c r="HUG5" s="228"/>
      <c r="HUH5" s="228"/>
      <c r="HUI5" s="228"/>
      <c r="HUJ5" s="228"/>
      <c r="HUK5" s="228"/>
      <c r="HUL5" s="228"/>
      <c r="HUM5" s="228"/>
      <c r="HUN5" s="228"/>
      <c r="HUO5" s="228"/>
      <c r="HUP5" s="228"/>
      <c r="HUQ5" s="228"/>
      <c r="HUR5" s="228"/>
      <c r="HUS5" s="228"/>
      <c r="HUT5" s="228"/>
      <c r="HUU5" s="228"/>
      <c r="HUV5" s="228"/>
      <c r="HUW5" s="228"/>
      <c r="HUX5" s="228"/>
      <c r="HUY5" s="228"/>
      <c r="HUZ5" s="228"/>
      <c r="HVA5" s="228"/>
      <c r="HVB5" s="228"/>
      <c r="HVC5" s="228"/>
      <c r="HVD5" s="228"/>
      <c r="HVE5" s="228"/>
      <c r="HVF5" s="228"/>
      <c r="HVG5" s="228"/>
      <c r="HVH5" s="228"/>
      <c r="HVI5" s="228"/>
      <c r="HVJ5" s="228"/>
      <c r="HVK5" s="228"/>
      <c r="HVL5" s="228"/>
      <c r="HVM5" s="228"/>
      <c r="HVN5" s="228"/>
      <c r="HVO5" s="228"/>
      <c r="HVP5" s="228"/>
      <c r="HVQ5" s="228"/>
      <c r="HVR5" s="228"/>
      <c r="HVS5" s="228"/>
      <c r="HVT5" s="228"/>
      <c r="HVU5" s="228"/>
      <c r="HVV5" s="228"/>
      <c r="HVW5" s="228"/>
      <c r="HVX5" s="228"/>
      <c r="HVY5" s="228"/>
      <c r="HVZ5" s="228"/>
      <c r="HWA5" s="228"/>
      <c r="HWB5" s="228"/>
      <c r="HWC5" s="228"/>
      <c r="HWD5" s="228"/>
      <c r="HWE5" s="228"/>
      <c r="HWF5" s="228"/>
      <c r="HWG5" s="228"/>
      <c r="HWH5" s="228"/>
      <c r="HWI5" s="228"/>
      <c r="HWJ5" s="228"/>
      <c r="HWK5" s="228"/>
      <c r="HWL5" s="228"/>
      <c r="HWM5" s="228"/>
      <c r="HWN5" s="228"/>
      <c r="HWO5" s="228"/>
      <c r="HWP5" s="228"/>
      <c r="HWQ5" s="228"/>
      <c r="HWR5" s="228"/>
      <c r="HWS5" s="228"/>
      <c r="HWT5" s="228"/>
      <c r="HWU5" s="228"/>
      <c r="HWV5" s="228"/>
      <c r="HWW5" s="228"/>
      <c r="HWX5" s="228"/>
      <c r="HWY5" s="228"/>
      <c r="HWZ5" s="228"/>
      <c r="HXA5" s="228"/>
      <c r="HXB5" s="228"/>
      <c r="HXC5" s="228"/>
      <c r="HXD5" s="228"/>
      <c r="HXE5" s="228"/>
      <c r="HXF5" s="228"/>
      <c r="HXG5" s="228"/>
      <c r="HXH5" s="228"/>
      <c r="HXI5" s="228"/>
      <c r="HXJ5" s="228"/>
      <c r="HXK5" s="228"/>
      <c r="HXL5" s="228"/>
      <c r="HXM5" s="228"/>
      <c r="HXN5" s="228"/>
      <c r="HXO5" s="228"/>
      <c r="HXP5" s="228"/>
      <c r="HXQ5" s="228"/>
      <c r="HXR5" s="228"/>
      <c r="HXS5" s="228"/>
      <c r="HXT5" s="228"/>
      <c r="HXU5" s="228"/>
      <c r="HXV5" s="228"/>
      <c r="HXW5" s="228"/>
      <c r="HXX5" s="228"/>
      <c r="HXY5" s="228"/>
      <c r="HXZ5" s="228"/>
      <c r="HYA5" s="228"/>
      <c r="HYB5" s="228"/>
      <c r="HYC5" s="228"/>
      <c r="HYD5" s="228"/>
      <c r="HYE5" s="228"/>
      <c r="HYF5" s="228"/>
      <c r="HYG5" s="228"/>
      <c r="HYH5" s="228"/>
      <c r="HYI5" s="228"/>
      <c r="HYJ5" s="228"/>
      <c r="HYK5" s="228"/>
      <c r="HYL5" s="228"/>
      <c r="HYM5" s="228"/>
      <c r="HYN5" s="228"/>
      <c r="HYO5" s="228"/>
      <c r="HYP5" s="228"/>
      <c r="HYQ5" s="228"/>
      <c r="HYR5" s="228"/>
      <c r="HYS5" s="228"/>
      <c r="HYT5" s="228"/>
      <c r="HYU5" s="228"/>
      <c r="HYV5" s="228"/>
      <c r="HYW5" s="228"/>
      <c r="HYX5" s="228"/>
      <c r="HYY5" s="228"/>
      <c r="HYZ5" s="228"/>
      <c r="HZA5" s="228"/>
      <c r="HZB5" s="228"/>
      <c r="HZC5" s="228"/>
      <c r="HZD5" s="228"/>
      <c r="HZE5" s="228"/>
      <c r="HZF5" s="228"/>
      <c r="HZG5" s="228"/>
      <c r="HZH5" s="228"/>
      <c r="HZI5" s="228"/>
      <c r="HZJ5" s="228"/>
      <c r="HZK5" s="228"/>
      <c r="HZL5" s="228"/>
      <c r="HZM5" s="228"/>
      <c r="HZN5" s="228"/>
      <c r="HZO5" s="228"/>
      <c r="HZP5" s="228"/>
      <c r="HZQ5" s="228"/>
      <c r="HZR5" s="228"/>
      <c r="HZS5" s="228"/>
      <c r="HZT5" s="228"/>
      <c r="HZU5" s="228"/>
      <c r="HZV5" s="228"/>
      <c r="HZW5" s="228"/>
      <c r="HZX5" s="228"/>
      <c r="HZY5" s="228"/>
      <c r="HZZ5" s="228"/>
      <c r="IAA5" s="228"/>
      <c r="IAB5" s="228"/>
      <c r="IAC5" s="228"/>
      <c r="IAD5" s="228"/>
      <c r="IAE5" s="228"/>
      <c r="IAF5" s="228"/>
      <c r="IAG5" s="228"/>
      <c r="IAH5" s="228"/>
      <c r="IAI5" s="228"/>
      <c r="IAJ5" s="228"/>
      <c r="IAK5" s="228"/>
      <c r="IAL5" s="228"/>
      <c r="IAM5" s="228"/>
      <c r="IAN5" s="228"/>
      <c r="IAO5" s="228"/>
      <c r="IAP5" s="228"/>
      <c r="IAQ5" s="228"/>
      <c r="IAR5" s="228"/>
      <c r="IAS5" s="228"/>
      <c r="IAT5" s="228"/>
      <c r="IAU5" s="228"/>
      <c r="IAV5" s="228"/>
      <c r="IAW5" s="228"/>
      <c r="IAX5" s="228"/>
      <c r="IAY5" s="228"/>
      <c r="IAZ5" s="228"/>
      <c r="IBA5" s="228"/>
      <c r="IBB5" s="228"/>
      <c r="IBC5" s="228"/>
      <c r="IBD5" s="228"/>
      <c r="IBE5" s="228"/>
      <c r="IBF5" s="228"/>
      <c r="IBG5" s="228"/>
      <c r="IBH5" s="228"/>
      <c r="IBI5" s="228"/>
      <c r="IBJ5" s="228"/>
      <c r="IBK5" s="228"/>
      <c r="IBL5" s="228"/>
      <c r="IBM5" s="228"/>
      <c r="IBN5" s="228"/>
      <c r="IBO5" s="228"/>
      <c r="IBP5" s="228"/>
      <c r="IBQ5" s="228"/>
      <c r="IBR5" s="228"/>
      <c r="IBS5" s="228"/>
      <c r="IBT5" s="228"/>
      <c r="IBU5" s="228"/>
      <c r="IBV5" s="228"/>
      <c r="IBW5" s="228"/>
      <c r="IBX5" s="228"/>
      <c r="IBY5" s="228"/>
      <c r="IBZ5" s="228"/>
      <c r="ICA5" s="228"/>
      <c r="ICB5" s="228"/>
      <c r="ICC5" s="228"/>
      <c r="ICD5" s="228"/>
      <c r="ICE5" s="228"/>
      <c r="ICF5" s="228"/>
      <c r="ICG5" s="228"/>
      <c r="ICH5" s="228"/>
      <c r="ICI5" s="228"/>
      <c r="ICJ5" s="228"/>
      <c r="ICK5" s="228"/>
      <c r="ICL5" s="228"/>
      <c r="ICM5" s="228"/>
      <c r="ICN5" s="228"/>
      <c r="ICO5" s="228"/>
      <c r="ICP5" s="228"/>
      <c r="ICQ5" s="228"/>
      <c r="ICR5" s="228"/>
      <c r="ICS5" s="228"/>
      <c r="ICT5" s="228"/>
      <c r="ICU5" s="228"/>
      <c r="ICV5" s="228"/>
      <c r="ICW5" s="228"/>
      <c r="ICX5" s="228"/>
      <c r="ICY5" s="228"/>
      <c r="ICZ5" s="228"/>
      <c r="IDA5" s="228"/>
      <c r="IDB5" s="228"/>
      <c r="IDC5" s="228"/>
      <c r="IDD5" s="228"/>
      <c r="IDE5" s="228"/>
      <c r="IDF5" s="228"/>
      <c r="IDG5" s="228"/>
      <c r="IDH5" s="228"/>
      <c r="IDI5" s="228"/>
      <c r="IDJ5" s="228"/>
      <c r="IDK5" s="228"/>
      <c r="IDL5" s="228"/>
      <c r="IDM5" s="228"/>
      <c r="IDN5" s="228"/>
      <c r="IDO5" s="228"/>
      <c r="IDP5" s="228"/>
      <c r="IDQ5" s="228"/>
      <c r="IDR5" s="228"/>
      <c r="IDS5" s="228"/>
      <c r="IDT5" s="228"/>
      <c r="IDU5" s="228"/>
      <c r="IDV5" s="228"/>
      <c r="IDW5" s="228"/>
      <c r="IDX5" s="228"/>
      <c r="IDY5" s="228"/>
      <c r="IDZ5" s="228"/>
      <c r="IEA5" s="228"/>
      <c r="IEB5" s="228"/>
      <c r="IEC5" s="228"/>
      <c r="IED5" s="228"/>
      <c r="IEE5" s="228"/>
      <c r="IEF5" s="228"/>
      <c r="IEG5" s="228"/>
      <c r="IEH5" s="228"/>
      <c r="IEI5" s="228"/>
      <c r="IEJ5" s="228"/>
      <c r="IEK5" s="228"/>
      <c r="IEL5" s="228"/>
      <c r="IEM5" s="228"/>
      <c r="IEN5" s="228"/>
      <c r="IEO5" s="228"/>
      <c r="IEP5" s="228"/>
      <c r="IEQ5" s="228"/>
      <c r="IER5" s="228"/>
      <c r="IES5" s="228"/>
      <c r="IET5" s="228"/>
      <c r="IEU5" s="228"/>
      <c r="IEV5" s="228"/>
      <c r="IEW5" s="228"/>
      <c r="IEX5" s="228"/>
      <c r="IEY5" s="228"/>
      <c r="IEZ5" s="228"/>
      <c r="IFA5" s="228"/>
      <c r="IFB5" s="228"/>
      <c r="IFC5" s="228"/>
      <c r="IFD5" s="228"/>
      <c r="IFE5" s="228"/>
      <c r="IFF5" s="228"/>
      <c r="IFG5" s="228"/>
      <c r="IFH5" s="228"/>
      <c r="IFI5" s="228"/>
      <c r="IFJ5" s="228"/>
      <c r="IFK5" s="228"/>
      <c r="IFL5" s="228"/>
      <c r="IFM5" s="228"/>
      <c r="IFN5" s="228"/>
      <c r="IFO5" s="228"/>
      <c r="IFP5" s="228"/>
      <c r="IFQ5" s="228"/>
      <c r="IFR5" s="228"/>
      <c r="IFS5" s="228"/>
      <c r="IFT5" s="228"/>
      <c r="IFU5" s="228"/>
      <c r="IFV5" s="228"/>
      <c r="IFW5" s="228"/>
      <c r="IFX5" s="228"/>
      <c r="IFY5" s="228"/>
      <c r="IFZ5" s="228"/>
      <c r="IGA5" s="228"/>
      <c r="IGB5" s="228"/>
      <c r="IGC5" s="228"/>
      <c r="IGD5" s="228"/>
      <c r="IGE5" s="228"/>
      <c r="IGF5" s="228"/>
      <c r="IGG5" s="228"/>
      <c r="IGH5" s="228"/>
      <c r="IGI5" s="228"/>
      <c r="IGJ5" s="228"/>
      <c r="IGK5" s="228"/>
      <c r="IGL5" s="228"/>
      <c r="IGM5" s="228"/>
      <c r="IGN5" s="228"/>
      <c r="IGO5" s="228"/>
      <c r="IGP5" s="228"/>
      <c r="IGQ5" s="228"/>
      <c r="IGR5" s="228"/>
      <c r="IGS5" s="228"/>
      <c r="IGT5" s="228"/>
      <c r="IGU5" s="228"/>
      <c r="IGV5" s="228"/>
      <c r="IGW5" s="228"/>
      <c r="IGX5" s="228"/>
      <c r="IGY5" s="228"/>
      <c r="IGZ5" s="228"/>
      <c r="IHA5" s="228"/>
      <c r="IHB5" s="228"/>
      <c r="IHC5" s="228"/>
      <c r="IHD5" s="228"/>
      <c r="IHE5" s="228"/>
      <c r="IHF5" s="228"/>
      <c r="IHG5" s="228"/>
      <c r="IHH5" s="228"/>
      <c r="IHI5" s="228"/>
      <c r="IHJ5" s="228"/>
      <c r="IHK5" s="228"/>
      <c r="IHL5" s="228"/>
      <c r="IHM5" s="228"/>
      <c r="IHN5" s="228"/>
      <c r="IHO5" s="228"/>
      <c r="IHP5" s="228"/>
      <c r="IHQ5" s="228"/>
      <c r="IHR5" s="228"/>
      <c r="IHS5" s="228"/>
      <c r="IHT5" s="228"/>
      <c r="IHU5" s="228"/>
      <c r="IHV5" s="228"/>
      <c r="IHW5" s="228"/>
      <c r="IHX5" s="228"/>
      <c r="IHY5" s="228"/>
      <c r="IHZ5" s="228"/>
      <c r="IIA5" s="228"/>
      <c r="IIB5" s="228"/>
      <c r="IIC5" s="228"/>
      <c r="IID5" s="228"/>
      <c r="IIE5" s="228"/>
      <c r="IIF5" s="228"/>
      <c r="IIG5" s="228"/>
      <c r="IIH5" s="228"/>
      <c r="III5" s="228"/>
      <c r="IIJ5" s="228"/>
      <c r="IIK5" s="228"/>
      <c r="IIL5" s="228"/>
      <c r="IIM5" s="228"/>
      <c r="IIN5" s="228"/>
      <c r="IIO5" s="228"/>
      <c r="IIP5" s="228"/>
      <c r="IIQ5" s="228"/>
      <c r="IIR5" s="228"/>
      <c r="IIS5" s="228"/>
      <c r="IIT5" s="228"/>
      <c r="IIU5" s="228"/>
      <c r="IIV5" s="228"/>
      <c r="IIW5" s="228"/>
      <c r="IIX5" s="228"/>
      <c r="IIY5" s="228"/>
      <c r="IIZ5" s="228"/>
      <c r="IJA5" s="228"/>
      <c r="IJB5" s="228"/>
      <c r="IJC5" s="228"/>
      <c r="IJD5" s="228"/>
      <c r="IJE5" s="228"/>
      <c r="IJF5" s="228"/>
      <c r="IJG5" s="228"/>
      <c r="IJH5" s="228"/>
      <c r="IJI5" s="228"/>
      <c r="IJJ5" s="228"/>
      <c r="IJK5" s="228"/>
      <c r="IJL5" s="228"/>
      <c r="IJM5" s="228"/>
      <c r="IJN5" s="228"/>
      <c r="IJO5" s="228"/>
      <c r="IJP5" s="228"/>
      <c r="IJQ5" s="228"/>
      <c r="IJR5" s="228"/>
      <c r="IJS5" s="228"/>
      <c r="IJT5" s="228"/>
      <c r="IJU5" s="228"/>
      <c r="IJV5" s="228"/>
      <c r="IJW5" s="228"/>
      <c r="IJX5" s="228"/>
      <c r="IJY5" s="228"/>
      <c r="IJZ5" s="228"/>
      <c r="IKA5" s="228"/>
      <c r="IKB5" s="228"/>
      <c r="IKC5" s="228"/>
      <c r="IKD5" s="228"/>
      <c r="IKE5" s="228"/>
      <c r="IKF5" s="228"/>
      <c r="IKG5" s="228"/>
      <c r="IKH5" s="228"/>
      <c r="IKI5" s="228"/>
      <c r="IKJ5" s="228"/>
      <c r="IKK5" s="228"/>
      <c r="IKL5" s="228"/>
      <c r="IKM5" s="228"/>
      <c r="IKN5" s="228"/>
      <c r="IKO5" s="228"/>
      <c r="IKP5" s="228"/>
      <c r="IKQ5" s="228"/>
      <c r="IKR5" s="228"/>
      <c r="IKS5" s="228"/>
      <c r="IKT5" s="228"/>
      <c r="IKU5" s="228"/>
      <c r="IKV5" s="228"/>
      <c r="IKW5" s="228"/>
      <c r="IKX5" s="228"/>
      <c r="IKY5" s="228"/>
      <c r="IKZ5" s="228"/>
      <c r="ILA5" s="228"/>
      <c r="ILB5" s="228"/>
      <c r="ILC5" s="228"/>
      <c r="ILD5" s="228"/>
      <c r="ILE5" s="228"/>
      <c r="ILF5" s="228"/>
      <c r="ILG5" s="228"/>
      <c r="ILH5" s="228"/>
      <c r="ILI5" s="228"/>
      <c r="ILJ5" s="228"/>
      <c r="ILK5" s="228"/>
      <c r="ILL5" s="228"/>
      <c r="ILM5" s="228"/>
      <c r="ILN5" s="228"/>
      <c r="ILO5" s="228"/>
      <c r="ILP5" s="228"/>
      <c r="ILQ5" s="228"/>
      <c r="ILR5" s="228"/>
      <c r="ILS5" s="228"/>
      <c r="ILT5" s="228"/>
      <c r="ILU5" s="228"/>
      <c r="ILV5" s="228"/>
      <c r="ILW5" s="228"/>
      <c r="ILX5" s="228"/>
      <c r="ILY5" s="228"/>
      <c r="ILZ5" s="228"/>
      <c r="IMA5" s="228"/>
      <c r="IMB5" s="228"/>
      <c r="IMC5" s="228"/>
      <c r="IMD5" s="228"/>
      <c r="IME5" s="228"/>
      <c r="IMF5" s="228"/>
      <c r="IMG5" s="228"/>
      <c r="IMH5" s="228"/>
      <c r="IMI5" s="228"/>
      <c r="IMJ5" s="228"/>
      <c r="IMK5" s="228"/>
      <c r="IML5" s="228"/>
      <c r="IMM5" s="228"/>
      <c r="IMN5" s="228"/>
      <c r="IMO5" s="228"/>
      <c r="IMP5" s="228"/>
      <c r="IMQ5" s="228"/>
      <c r="IMR5" s="228"/>
      <c r="IMS5" s="228"/>
      <c r="IMT5" s="228"/>
      <c r="IMU5" s="228"/>
      <c r="IMV5" s="228"/>
      <c r="IMW5" s="228"/>
      <c r="IMX5" s="228"/>
      <c r="IMY5" s="228"/>
      <c r="IMZ5" s="228"/>
      <c r="INA5" s="228"/>
      <c r="INB5" s="228"/>
      <c r="INC5" s="228"/>
      <c r="IND5" s="228"/>
      <c r="INE5" s="228"/>
      <c r="INF5" s="228"/>
      <c r="ING5" s="228"/>
      <c r="INH5" s="228"/>
      <c r="INI5" s="228"/>
      <c r="INJ5" s="228"/>
      <c r="INK5" s="228"/>
      <c r="INL5" s="228"/>
      <c r="INM5" s="228"/>
      <c r="INN5" s="228"/>
      <c r="INO5" s="228"/>
      <c r="INP5" s="228"/>
      <c r="INQ5" s="228"/>
      <c r="INR5" s="228"/>
      <c r="INS5" s="228"/>
      <c r="INT5" s="228"/>
      <c r="INU5" s="228"/>
      <c r="INV5" s="228"/>
      <c r="INW5" s="228"/>
      <c r="INX5" s="228"/>
      <c r="INY5" s="228"/>
      <c r="INZ5" s="228"/>
      <c r="IOA5" s="228"/>
      <c r="IOB5" s="228"/>
      <c r="IOC5" s="228"/>
      <c r="IOD5" s="228"/>
      <c r="IOE5" s="228"/>
      <c r="IOF5" s="228"/>
      <c r="IOG5" s="228"/>
      <c r="IOH5" s="228"/>
      <c r="IOI5" s="228"/>
      <c r="IOJ5" s="228"/>
      <c r="IOK5" s="228"/>
      <c r="IOL5" s="228"/>
      <c r="IOM5" s="228"/>
      <c r="ION5" s="228"/>
      <c r="IOO5" s="228"/>
      <c r="IOP5" s="228"/>
      <c r="IOQ5" s="228"/>
      <c r="IOR5" s="228"/>
      <c r="IOS5" s="228"/>
      <c r="IOT5" s="228"/>
      <c r="IOU5" s="228"/>
      <c r="IOV5" s="228"/>
      <c r="IOW5" s="228"/>
      <c r="IOX5" s="228"/>
      <c r="IOY5" s="228"/>
      <c r="IOZ5" s="228"/>
      <c r="IPA5" s="228"/>
      <c r="IPB5" s="228"/>
      <c r="IPC5" s="228"/>
      <c r="IPD5" s="228"/>
      <c r="IPE5" s="228"/>
      <c r="IPF5" s="228"/>
      <c r="IPG5" s="228"/>
      <c r="IPH5" s="228"/>
      <c r="IPI5" s="228"/>
      <c r="IPJ5" s="228"/>
      <c r="IPK5" s="228"/>
      <c r="IPL5" s="228"/>
      <c r="IPM5" s="228"/>
      <c r="IPN5" s="228"/>
      <c r="IPO5" s="228"/>
      <c r="IPP5" s="228"/>
      <c r="IPQ5" s="228"/>
      <c r="IPR5" s="228"/>
      <c r="IPS5" s="228"/>
      <c r="IPT5" s="228"/>
      <c r="IPU5" s="228"/>
      <c r="IPV5" s="228"/>
      <c r="IPW5" s="228"/>
      <c r="IPX5" s="228"/>
      <c r="IPY5" s="228"/>
      <c r="IPZ5" s="228"/>
      <c r="IQA5" s="228"/>
      <c r="IQB5" s="228"/>
      <c r="IQC5" s="228"/>
      <c r="IQD5" s="228"/>
      <c r="IQE5" s="228"/>
      <c r="IQF5" s="228"/>
      <c r="IQG5" s="228"/>
      <c r="IQH5" s="228"/>
      <c r="IQI5" s="228"/>
      <c r="IQJ5" s="228"/>
      <c r="IQK5" s="228"/>
      <c r="IQL5" s="228"/>
      <c r="IQM5" s="228"/>
      <c r="IQN5" s="228"/>
      <c r="IQO5" s="228"/>
      <c r="IQP5" s="228"/>
      <c r="IQQ5" s="228"/>
      <c r="IQR5" s="228"/>
      <c r="IQS5" s="228"/>
      <c r="IQT5" s="228"/>
      <c r="IQU5" s="228"/>
      <c r="IQV5" s="228"/>
      <c r="IQW5" s="228"/>
      <c r="IQX5" s="228"/>
      <c r="IQY5" s="228"/>
      <c r="IQZ5" s="228"/>
      <c r="IRA5" s="228"/>
      <c r="IRB5" s="228"/>
      <c r="IRC5" s="228"/>
      <c r="IRD5" s="228"/>
      <c r="IRE5" s="228"/>
      <c r="IRF5" s="228"/>
      <c r="IRG5" s="228"/>
      <c r="IRH5" s="228"/>
      <c r="IRI5" s="228"/>
      <c r="IRJ5" s="228"/>
      <c r="IRK5" s="228"/>
      <c r="IRL5" s="228"/>
      <c r="IRM5" s="228"/>
      <c r="IRN5" s="228"/>
      <c r="IRO5" s="228"/>
      <c r="IRP5" s="228"/>
      <c r="IRQ5" s="228"/>
      <c r="IRR5" s="228"/>
      <c r="IRS5" s="228"/>
      <c r="IRT5" s="228"/>
      <c r="IRU5" s="228"/>
      <c r="IRV5" s="228"/>
      <c r="IRW5" s="228"/>
      <c r="IRX5" s="228"/>
      <c r="IRY5" s="228"/>
      <c r="IRZ5" s="228"/>
      <c r="ISA5" s="228"/>
      <c r="ISB5" s="228"/>
      <c r="ISC5" s="228"/>
      <c r="ISD5" s="228"/>
      <c r="ISE5" s="228"/>
      <c r="ISF5" s="228"/>
      <c r="ISG5" s="228"/>
      <c r="ISH5" s="228"/>
      <c r="ISI5" s="228"/>
      <c r="ISJ5" s="228"/>
      <c r="ISK5" s="228"/>
      <c r="ISL5" s="228"/>
      <c r="ISM5" s="228"/>
      <c r="ISN5" s="228"/>
      <c r="ISO5" s="228"/>
      <c r="ISP5" s="228"/>
      <c r="ISQ5" s="228"/>
      <c r="ISR5" s="228"/>
      <c r="ISS5" s="228"/>
      <c r="IST5" s="228"/>
      <c r="ISU5" s="228"/>
      <c r="ISV5" s="228"/>
      <c r="ISW5" s="228"/>
      <c r="ISX5" s="228"/>
      <c r="ISY5" s="228"/>
      <c r="ISZ5" s="228"/>
      <c r="ITA5" s="228"/>
      <c r="ITB5" s="228"/>
      <c r="ITC5" s="228"/>
      <c r="ITD5" s="228"/>
      <c r="ITE5" s="228"/>
      <c r="ITF5" s="228"/>
      <c r="ITG5" s="228"/>
      <c r="ITH5" s="228"/>
      <c r="ITI5" s="228"/>
      <c r="ITJ5" s="228"/>
      <c r="ITK5" s="228"/>
      <c r="ITL5" s="228"/>
      <c r="ITM5" s="228"/>
      <c r="ITN5" s="228"/>
      <c r="ITO5" s="228"/>
      <c r="ITP5" s="228"/>
      <c r="ITQ5" s="228"/>
      <c r="ITR5" s="228"/>
      <c r="ITS5" s="228"/>
      <c r="ITT5" s="228"/>
      <c r="ITU5" s="228"/>
      <c r="ITV5" s="228"/>
      <c r="ITW5" s="228"/>
      <c r="ITX5" s="228"/>
      <c r="ITY5" s="228"/>
      <c r="ITZ5" s="228"/>
      <c r="IUA5" s="228"/>
      <c r="IUB5" s="228"/>
      <c r="IUC5" s="228"/>
      <c r="IUD5" s="228"/>
      <c r="IUE5" s="228"/>
      <c r="IUF5" s="228"/>
      <c r="IUG5" s="228"/>
      <c r="IUH5" s="228"/>
      <c r="IUI5" s="228"/>
      <c r="IUJ5" s="228"/>
      <c r="IUK5" s="228"/>
      <c r="IUL5" s="228"/>
      <c r="IUM5" s="228"/>
      <c r="IUN5" s="228"/>
      <c r="IUO5" s="228"/>
      <c r="IUP5" s="228"/>
      <c r="IUQ5" s="228"/>
      <c r="IUR5" s="228"/>
      <c r="IUS5" s="228"/>
      <c r="IUT5" s="228"/>
      <c r="IUU5" s="228"/>
      <c r="IUV5" s="228"/>
      <c r="IUW5" s="228"/>
      <c r="IUX5" s="228"/>
      <c r="IUY5" s="228"/>
      <c r="IUZ5" s="228"/>
      <c r="IVA5" s="228"/>
      <c r="IVB5" s="228"/>
      <c r="IVC5" s="228"/>
      <c r="IVD5" s="228"/>
      <c r="IVE5" s="228"/>
      <c r="IVF5" s="228"/>
      <c r="IVG5" s="228"/>
      <c r="IVH5" s="228"/>
      <c r="IVI5" s="228"/>
      <c r="IVJ5" s="228"/>
      <c r="IVK5" s="228"/>
      <c r="IVL5" s="228"/>
      <c r="IVM5" s="228"/>
      <c r="IVN5" s="228"/>
      <c r="IVO5" s="228"/>
      <c r="IVP5" s="228"/>
      <c r="IVQ5" s="228"/>
      <c r="IVR5" s="228"/>
      <c r="IVS5" s="228"/>
      <c r="IVT5" s="228"/>
      <c r="IVU5" s="228"/>
      <c r="IVV5" s="228"/>
      <c r="IVW5" s="228"/>
      <c r="IVX5" s="228"/>
      <c r="IVY5" s="228"/>
      <c r="IVZ5" s="228"/>
      <c r="IWA5" s="228"/>
      <c r="IWB5" s="228"/>
      <c r="IWC5" s="228"/>
      <c r="IWD5" s="228"/>
      <c r="IWE5" s="228"/>
      <c r="IWF5" s="228"/>
      <c r="IWG5" s="228"/>
      <c r="IWH5" s="228"/>
      <c r="IWI5" s="228"/>
      <c r="IWJ5" s="228"/>
      <c r="IWK5" s="228"/>
      <c r="IWL5" s="228"/>
      <c r="IWM5" s="228"/>
      <c r="IWN5" s="228"/>
      <c r="IWO5" s="228"/>
      <c r="IWP5" s="228"/>
      <c r="IWQ5" s="228"/>
      <c r="IWR5" s="228"/>
      <c r="IWS5" s="228"/>
      <c r="IWT5" s="228"/>
      <c r="IWU5" s="228"/>
      <c r="IWV5" s="228"/>
      <c r="IWW5" s="228"/>
      <c r="IWX5" s="228"/>
      <c r="IWY5" s="228"/>
      <c r="IWZ5" s="228"/>
      <c r="IXA5" s="228"/>
      <c r="IXB5" s="228"/>
      <c r="IXC5" s="228"/>
      <c r="IXD5" s="228"/>
      <c r="IXE5" s="228"/>
      <c r="IXF5" s="228"/>
      <c r="IXG5" s="228"/>
      <c r="IXH5" s="228"/>
      <c r="IXI5" s="228"/>
      <c r="IXJ5" s="228"/>
      <c r="IXK5" s="228"/>
      <c r="IXL5" s="228"/>
      <c r="IXM5" s="228"/>
      <c r="IXN5" s="228"/>
      <c r="IXO5" s="228"/>
      <c r="IXP5" s="228"/>
      <c r="IXQ5" s="228"/>
      <c r="IXR5" s="228"/>
      <c r="IXS5" s="228"/>
      <c r="IXT5" s="228"/>
      <c r="IXU5" s="228"/>
      <c r="IXV5" s="228"/>
      <c r="IXW5" s="228"/>
      <c r="IXX5" s="228"/>
      <c r="IXY5" s="228"/>
      <c r="IXZ5" s="228"/>
      <c r="IYA5" s="228"/>
      <c r="IYB5" s="228"/>
      <c r="IYC5" s="228"/>
      <c r="IYD5" s="228"/>
      <c r="IYE5" s="228"/>
      <c r="IYF5" s="228"/>
      <c r="IYG5" s="228"/>
      <c r="IYH5" s="228"/>
      <c r="IYI5" s="228"/>
      <c r="IYJ5" s="228"/>
      <c r="IYK5" s="228"/>
      <c r="IYL5" s="228"/>
      <c r="IYM5" s="228"/>
      <c r="IYN5" s="228"/>
      <c r="IYO5" s="228"/>
      <c r="IYP5" s="228"/>
      <c r="IYQ5" s="228"/>
      <c r="IYR5" s="228"/>
      <c r="IYS5" s="228"/>
      <c r="IYT5" s="228"/>
      <c r="IYU5" s="228"/>
      <c r="IYV5" s="228"/>
      <c r="IYW5" s="228"/>
      <c r="IYX5" s="228"/>
      <c r="IYY5" s="228"/>
      <c r="IYZ5" s="228"/>
      <c r="IZA5" s="228"/>
      <c r="IZB5" s="228"/>
      <c r="IZC5" s="228"/>
      <c r="IZD5" s="228"/>
      <c r="IZE5" s="228"/>
      <c r="IZF5" s="228"/>
      <c r="IZG5" s="228"/>
      <c r="IZH5" s="228"/>
      <c r="IZI5" s="228"/>
      <c r="IZJ5" s="228"/>
      <c r="IZK5" s="228"/>
      <c r="IZL5" s="228"/>
      <c r="IZM5" s="228"/>
      <c r="IZN5" s="228"/>
      <c r="IZO5" s="228"/>
      <c r="IZP5" s="228"/>
      <c r="IZQ5" s="228"/>
      <c r="IZR5" s="228"/>
      <c r="IZS5" s="228"/>
      <c r="IZT5" s="228"/>
      <c r="IZU5" s="228"/>
      <c r="IZV5" s="228"/>
      <c r="IZW5" s="228"/>
      <c r="IZX5" s="228"/>
      <c r="IZY5" s="228"/>
      <c r="IZZ5" s="228"/>
      <c r="JAA5" s="228"/>
      <c r="JAB5" s="228"/>
      <c r="JAC5" s="228"/>
      <c r="JAD5" s="228"/>
      <c r="JAE5" s="228"/>
      <c r="JAF5" s="228"/>
      <c r="JAG5" s="228"/>
      <c r="JAH5" s="228"/>
      <c r="JAI5" s="228"/>
      <c r="JAJ5" s="228"/>
      <c r="JAK5" s="228"/>
      <c r="JAL5" s="228"/>
      <c r="JAM5" s="228"/>
      <c r="JAN5" s="228"/>
      <c r="JAO5" s="228"/>
      <c r="JAP5" s="228"/>
      <c r="JAQ5" s="228"/>
      <c r="JAR5" s="228"/>
      <c r="JAS5" s="228"/>
      <c r="JAT5" s="228"/>
      <c r="JAU5" s="228"/>
      <c r="JAV5" s="228"/>
      <c r="JAW5" s="228"/>
      <c r="JAX5" s="228"/>
      <c r="JAY5" s="228"/>
      <c r="JAZ5" s="228"/>
      <c r="JBA5" s="228"/>
      <c r="JBB5" s="228"/>
      <c r="JBC5" s="228"/>
      <c r="JBD5" s="228"/>
      <c r="JBE5" s="228"/>
      <c r="JBF5" s="228"/>
      <c r="JBG5" s="228"/>
      <c r="JBH5" s="228"/>
      <c r="JBI5" s="228"/>
      <c r="JBJ5" s="228"/>
      <c r="JBK5" s="228"/>
      <c r="JBL5" s="228"/>
      <c r="JBM5" s="228"/>
      <c r="JBN5" s="228"/>
      <c r="JBO5" s="228"/>
      <c r="JBP5" s="228"/>
      <c r="JBQ5" s="228"/>
      <c r="JBR5" s="228"/>
      <c r="JBS5" s="228"/>
      <c r="JBT5" s="228"/>
      <c r="JBU5" s="228"/>
      <c r="JBV5" s="228"/>
      <c r="JBW5" s="228"/>
      <c r="JBX5" s="228"/>
      <c r="JBY5" s="228"/>
      <c r="JBZ5" s="228"/>
      <c r="JCA5" s="228"/>
      <c r="JCB5" s="228"/>
      <c r="JCC5" s="228"/>
      <c r="JCD5" s="228"/>
      <c r="JCE5" s="228"/>
      <c r="JCF5" s="228"/>
      <c r="JCG5" s="228"/>
      <c r="JCH5" s="228"/>
      <c r="JCI5" s="228"/>
      <c r="JCJ5" s="228"/>
      <c r="JCK5" s="228"/>
      <c r="JCL5" s="228"/>
      <c r="JCM5" s="228"/>
      <c r="JCN5" s="228"/>
      <c r="JCO5" s="228"/>
      <c r="JCP5" s="228"/>
      <c r="JCQ5" s="228"/>
      <c r="JCR5" s="228"/>
      <c r="JCS5" s="228"/>
      <c r="JCT5" s="228"/>
      <c r="JCU5" s="228"/>
      <c r="JCV5" s="228"/>
      <c r="JCW5" s="228"/>
      <c r="JCX5" s="228"/>
      <c r="JCY5" s="228"/>
      <c r="JCZ5" s="228"/>
      <c r="JDA5" s="228"/>
      <c r="JDB5" s="228"/>
      <c r="JDC5" s="228"/>
      <c r="JDD5" s="228"/>
      <c r="JDE5" s="228"/>
      <c r="JDF5" s="228"/>
      <c r="JDG5" s="228"/>
      <c r="JDH5" s="228"/>
      <c r="JDI5" s="228"/>
      <c r="JDJ5" s="228"/>
      <c r="JDK5" s="228"/>
      <c r="JDL5" s="228"/>
      <c r="JDM5" s="228"/>
      <c r="JDN5" s="228"/>
      <c r="JDO5" s="228"/>
      <c r="JDP5" s="228"/>
      <c r="JDQ5" s="228"/>
      <c r="JDR5" s="228"/>
      <c r="JDS5" s="228"/>
      <c r="JDT5" s="228"/>
      <c r="JDU5" s="228"/>
      <c r="JDV5" s="228"/>
      <c r="JDW5" s="228"/>
      <c r="JDX5" s="228"/>
      <c r="JDY5" s="228"/>
      <c r="JDZ5" s="228"/>
      <c r="JEA5" s="228"/>
      <c r="JEB5" s="228"/>
      <c r="JEC5" s="228"/>
      <c r="JED5" s="228"/>
      <c r="JEE5" s="228"/>
      <c r="JEF5" s="228"/>
      <c r="JEG5" s="228"/>
      <c r="JEH5" s="228"/>
      <c r="JEI5" s="228"/>
      <c r="JEJ5" s="228"/>
      <c r="JEK5" s="228"/>
      <c r="JEL5" s="228"/>
      <c r="JEM5" s="228"/>
      <c r="JEN5" s="228"/>
      <c r="JEO5" s="228"/>
      <c r="JEP5" s="228"/>
      <c r="JEQ5" s="228"/>
      <c r="JER5" s="228"/>
      <c r="JES5" s="228"/>
      <c r="JET5" s="228"/>
      <c r="JEU5" s="228"/>
      <c r="JEV5" s="228"/>
      <c r="JEW5" s="228"/>
      <c r="JEX5" s="228"/>
      <c r="JEY5" s="228"/>
      <c r="JEZ5" s="228"/>
      <c r="JFA5" s="228"/>
      <c r="JFB5" s="228"/>
      <c r="JFC5" s="228"/>
      <c r="JFD5" s="228"/>
      <c r="JFE5" s="228"/>
      <c r="JFF5" s="228"/>
      <c r="JFG5" s="228"/>
      <c r="JFH5" s="228"/>
      <c r="JFI5" s="228"/>
      <c r="JFJ5" s="228"/>
      <c r="JFK5" s="228"/>
      <c r="JFL5" s="228"/>
      <c r="JFM5" s="228"/>
      <c r="JFN5" s="228"/>
      <c r="JFO5" s="228"/>
      <c r="JFP5" s="228"/>
      <c r="JFQ5" s="228"/>
      <c r="JFR5" s="228"/>
      <c r="JFS5" s="228"/>
      <c r="JFT5" s="228"/>
      <c r="JFU5" s="228"/>
      <c r="JFV5" s="228"/>
      <c r="JFW5" s="228"/>
      <c r="JFX5" s="228"/>
      <c r="JFY5" s="228"/>
      <c r="JFZ5" s="228"/>
      <c r="JGA5" s="228"/>
      <c r="JGB5" s="228"/>
      <c r="JGC5" s="228"/>
      <c r="JGD5" s="228"/>
      <c r="JGE5" s="228"/>
      <c r="JGF5" s="228"/>
      <c r="JGG5" s="228"/>
      <c r="JGH5" s="228"/>
      <c r="JGI5" s="228"/>
      <c r="JGJ5" s="228"/>
      <c r="JGK5" s="228"/>
      <c r="JGL5" s="228"/>
      <c r="JGM5" s="228"/>
      <c r="JGN5" s="228"/>
      <c r="JGO5" s="228"/>
      <c r="JGP5" s="228"/>
      <c r="JGQ5" s="228"/>
      <c r="JGR5" s="228"/>
      <c r="JGS5" s="228"/>
      <c r="JGT5" s="228"/>
      <c r="JGU5" s="228"/>
      <c r="JGV5" s="228"/>
      <c r="JGW5" s="228"/>
      <c r="JGX5" s="228"/>
      <c r="JGY5" s="228"/>
      <c r="JGZ5" s="228"/>
      <c r="JHA5" s="228"/>
      <c r="JHB5" s="228"/>
      <c r="JHC5" s="228"/>
      <c r="JHD5" s="228"/>
      <c r="JHE5" s="228"/>
      <c r="JHF5" s="228"/>
      <c r="JHG5" s="228"/>
      <c r="JHH5" s="228"/>
      <c r="JHI5" s="228"/>
      <c r="JHJ5" s="228"/>
      <c r="JHK5" s="228"/>
      <c r="JHL5" s="228"/>
      <c r="JHM5" s="228"/>
      <c r="JHN5" s="228"/>
      <c r="JHO5" s="228"/>
      <c r="JHP5" s="228"/>
      <c r="JHQ5" s="228"/>
      <c r="JHR5" s="228"/>
      <c r="JHS5" s="228"/>
      <c r="JHT5" s="228"/>
      <c r="JHU5" s="228"/>
      <c r="JHV5" s="228"/>
      <c r="JHW5" s="228"/>
      <c r="JHX5" s="228"/>
      <c r="JHY5" s="228"/>
      <c r="JHZ5" s="228"/>
      <c r="JIA5" s="228"/>
      <c r="JIB5" s="228"/>
      <c r="JIC5" s="228"/>
      <c r="JID5" s="228"/>
      <c r="JIE5" s="228"/>
      <c r="JIF5" s="228"/>
      <c r="JIG5" s="228"/>
      <c r="JIH5" s="228"/>
      <c r="JII5" s="228"/>
      <c r="JIJ5" s="228"/>
      <c r="JIK5" s="228"/>
      <c r="JIL5" s="228"/>
      <c r="JIM5" s="228"/>
      <c r="JIN5" s="228"/>
      <c r="JIO5" s="228"/>
      <c r="JIP5" s="228"/>
      <c r="JIQ5" s="228"/>
      <c r="JIR5" s="228"/>
      <c r="JIS5" s="228"/>
      <c r="JIT5" s="228"/>
      <c r="JIU5" s="228"/>
      <c r="JIV5" s="228"/>
      <c r="JIW5" s="228"/>
      <c r="JIX5" s="228"/>
      <c r="JIY5" s="228"/>
      <c r="JIZ5" s="228"/>
      <c r="JJA5" s="228"/>
      <c r="JJB5" s="228"/>
      <c r="JJC5" s="228"/>
      <c r="JJD5" s="228"/>
      <c r="JJE5" s="228"/>
      <c r="JJF5" s="228"/>
      <c r="JJG5" s="228"/>
      <c r="JJH5" s="228"/>
      <c r="JJI5" s="228"/>
      <c r="JJJ5" s="228"/>
      <c r="JJK5" s="228"/>
      <c r="JJL5" s="228"/>
      <c r="JJM5" s="228"/>
      <c r="JJN5" s="228"/>
      <c r="JJO5" s="228"/>
      <c r="JJP5" s="228"/>
      <c r="JJQ5" s="228"/>
      <c r="JJR5" s="228"/>
      <c r="JJS5" s="228"/>
      <c r="JJT5" s="228"/>
      <c r="JJU5" s="228"/>
      <c r="JJV5" s="228"/>
      <c r="JJW5" s="228"/>
      <c r="JJX5" s="228"/>
      <c r="JJY5" s="228"/>
      <c r="JJZ5" s="228"/>
      <c r="JKA5" s="228"/>
      <c r="JKB5" s="228"/>
      <c r="JKC5" s="228"/>
      <c r="JKD5" s="228"/>
      <c r="JKE5" s="228"/>
      <c r="JKF5" s="228"/>
      <c r="JKG5" s="228"/>
      <c r="JKH5" s="228"/>
      <c r="JKI5" s="228"/>
      <c r="JKJ5" s="228"/>
      <c r="JKK5" s="228"/>
      <c r="JKL5" s="228"/>
      <c r="JKM5" s="228"/>
      <c r="JKN5" s="228"/>
      <c r="JKO5" s="228"/>
      <c r="JKP5" s="228"/>
      <c r="JKQ5" s="228"/>
      <c r="JKR5" s="228"/>
      <c r="JKS5" s="228"/>
      <c r="JKT5" s="228"/>
      <c r="JKU5" s="228"/>
      <c r="JKV5" s="228"/>
      <c r="JKW5" s="228"/>
      <c r="JKX5" s="228"/>
      <c r="JKY5" s="228"/>
      <c r="JKZ5" s="228"/>
      <c r="JLA5" s="228"/>
      <c r="JLB5" s="228"/>
      <c r="JLC5" s="228"/>
      <c r="JLD5" s="228"/>
      <c r="JLE5" s="228"/>
      <c r="JLF5" s="228"/>
      <c r="JLG5" s="228"/>
      <c r="JLH5" s="228"/>
      <c r="JLI5" s="228"/>
      <c r="JLJ5" s="228"/>
      <c r="JLK5" s="228"/>
      <c r="JLL5" s="228"/>
      <c r="JLM5" s="228"/>
      <c r="JLN5" s="228"/>
      <c r="JLO5" s="228"/>
      <c r="JLP5" s="228"/>
      <c r="JLQ5" s="228"/>
      <c r="JLR5" s="228"/>
      <c r="JLS5" s="228"/>
      <c r="JLT5" s="228"/>
      <c r="JLU5" s="228"/>
      <c r="JLV5" s="228"/>
      <c r="JLW5" s="228"/>
      <c r="JLX5" s="228"/>
      <c r="JLY5" s="228"/>
      <c r="JLZ5" s="228"/>
      <c r="JMA5" s="228"/>
      <c r="JMB5" s="228"/>
      <c r="JMC5" s="228"/>
      <c r="JMD5" s="228"/>
      <c r="JME5" s="228"/>
      <c r="JMF5" s="228"/>
      <c r="JMG5" s="228"/>
      <c r="JMH5" s="228"/>
      <c r="JMI5" s="228"/>
      <c r="JMJ5" s="228"/>
      <c r="JMK5" s="228"/>
      <c r="JML5" s="228"/>
      <c r="JMM5" s="228"/>
      <c r="JMN5" s="228"/>
      <c r="JMO5" s="228"/>
      <c r="JMP5" s="228"/>
      <c r="JMQ5" s="228"/>
      <c r="JMR5" s="228"/>
      <c r="JMS5" s="228"/>
      <c r="JMT5" s="228"/>
      <c r="JMU5" s="228"/>
      <c r="JMV5" s="228"/>
      <c r="JMW5" s="228"/>
      <c r="JMX5" s="228"/>
      <c r="JMY5" s="228"/>
      <c r="JMZ5" s="228"/>
      <c r="JNA5" s="228"/>
      <c r="JNB5" s="228"/>
      <c r="JNC5" s="228"/>
      <c r="JND5" s="228"/>
      <c r="JNE5" s="228"/>
      <c r="JNF5" s="228"/>
      <c r="JNG5" s="228"/>
      <c r="JNH5" s="228"/>
      <c r="JNI5" s="228"/>
      <c r="JNJ5" s="228"/>
      <c r="JNK5" s="228"/>
      <c r="JNL5" s="228"/>
      <c r="JNM5" s="228"/>
      <c r="JNN5" s="228"/>
      <c r="JNO5" s="228"/>
      <c r="JNP5" s="228"/>
      <c r="JNQ5" s="228"/>
      <c r="JNR5" s="228"/>
      <c r="JNS5" s="228"/>
      <c r="JNT5" s="228"/>
      <c r="JNU5" s="228"/>
      <c r="JNV5" s="228"/>
      <c r="JNW5" s="228"/>
      <c r="JNX5" s="228"/>
      <c r="JNY5" s="228"/>
      <c r="JNZ5" s="228"/>
      <c r="JOA5" s="228"/>
      <c r="JOB5" s="228"/>
      <c r="JOC5" s="228"/>
      <c r="JOD5" s="228"/>
      <c r="JOE5" s="228"/>
      <c r="JOF5" s="228"/>
      <c r="JOG5" s="228"/>
      <c r="JOH5" s="228"/>
      <c r="JOI5" s="228"/>
      <c r="JOJ5" s="228"/>
      <c r="JOK5" s="228"/>
      <c r="JOL5" s="228"/>
      <c r="JOM5" s="228"/>
      <c r="JON5" s="228"/>
      <c r="JOO5" s="228"/>
      <c r="JOP5" s="228"/>
      <c r="JOQ5" s="228"/>
      <c r="JOR5" s="228"/>
      <c r="JOS5" s="228"/>
      <c r="JOT5" s="228"/>
      <c r="JOU5" s="228"/>
      <c r="JOV5" s="228"/>
      <c r="JOW5" s="228"/>
      <c r="JOX5" s="228"/>
      <c r="JOY5" s="228"/>
      <c r="JOZ5" s="228"/>
      <c r="JPA5" s="228"/>
      <c r="JPB5" s="228"/>
      <c r="JPC5" s="228"/>
      <c r="JPD5" s="228"/>
      <c r="JPE5" s="228"/>
      <c r="JPF5" s="228"/>
      <c r="JPG5" s="228"/>
      <c r="JPH5" s="228"/>
      <c r="JPI5" s="228"/>
      <c r="JPJ5" s="228"/>
      <c r="JPK5" s="228"/>
      <c r="JPL5" s="228"/>
      <c r="JPM5" s="228"/>
      <c r="JPN5" s="228"/>
      <c r="JPO5" s="228"/>
      <c r="JPP5" s="228"/>
      <c r="JPQ5" s="228"/>
      <c r="JPR5" s="228"/>
      <c r="JPS5" s="228"/>
      <c r="JPT5" s="228"/>
      <c r="JPU5" s="228"/>
      <c r="JPV5" s="228"/>
      <c r="JPW5" s="228"/>
      <c r="JPX5" s="228"/>
      <c r="JPY5" s="228"/>
      <c r="JPZ5" s="228"/>
      <c r="JQA5" s="228"/>
      <c r="JQB5" s="228"/>
      <c r="JQC5" s="228"/>
      <c r="JQD5" s="228"/>
      <c r="JQE5" s="228"/>
      <c r="JQF5" s="228"/>
      <c r="JQG5" s="228"/>
      <c r="JQH5" s="228"/>
      <c r="JQI5" s="228"/>
      <c r="JQJ5" s="228"/>
      <c r="JQK5" s="228"/>
      <c r="JQL5" s="228"/>
      <c r="JQM5" s="228"/>
      <c r="JQN5" s="228"/>
      <c r="JQO5" s="228"/>
      <c r="JQP5" s="228"/>
      <c r="JQQ5" s="228"/>
      <c r="JQR5" s="228"/>
      <c r="JQS5" s="228"/>
      <c r="JQT5" s="228"/>
      <c r="JQU5" s="228"/>
      <c r="JQV5" s="228"/>
      <c r="JQW5" s="228"/>
      <c r="JQX5" s="228"/>
      <c r="JQY5" s="228"/>
      <c r="JQZ5" s="228"/>
      <c r="JRA5" s="228"/>
      <c r="JRB5" s="228"/>
      <c r="JRC5" s="228"/>
      <c r="JRD5" s="228"/>
      <c r="JRE5" s="228"/>
      <c r="JRF5" s="228"/>
      <c r="JRG5" s="228"/>
      <c r="JRH5" s="228"/>
      <c r="JRI5" s="228"/>
      <c r="JRJ5" s="228"/>
      <c r="JRK5" s="228"/>
      <c r="JRL5" s="228"/>
      <c r="JRM5" s="228"/>
      <c r="JRN5" s="228"/>
      <c r="JRO5" s="228"/>
      <c r="JRP5" s="228"/>
      <c r="JRQ5" s="228"/>
      <c r="JRR5" s="228"/>
      <c r="JRS5" s="228"/>
      <c r="JRT5" s="228"/>
      <c r="JRU5" s="228"/>
      <c r="JRV5" s="228"/>
      <c r="JRW5" s="228"/>
      <c r="JRX5" s="228"/>
      <c r="JRY5" s="228"/>
      <c r="JRZ5" s="228"/>
      <c r="JSA5" s="228"/>
      <c r="JSB5" s="228"/>
      <c r="JSC5" s="228"/>
      <c r="JSD5" s="228"/>
      <c r="JSE5" s="228"/>
      <c r="JSF5" s="228"/>
      <c r="JSG5" s="228"/>
      <c r="JSH5" s="228"/>
      <c r="JSI5" s="228"/>
      <c r="JSJ5" s="228"/>
      <c r="JSK5" s="228"/>
      <c r="JSL5" s="228"/>
      <c r="JSM5" s="228"/>
      <c r="JSN5" s="228"/>
      <c r="JSO5" s="228"/>
      <c r="JSP5" s="228"/>
      <c r="JSQ5" s="228"/>
      <c r="JSR5" s="228"/>
      <c r="JSS5" s="228"/>
      <c r="JST5" s="228"/>
      <c r="JSU5" s="228"/>
      <c r="JSV5" s="228"/>
      <c r="JSW5" s="228"/>
      <c r="JSX5" s="228"/>
      <c r="JSY5" s="228"/>
      <c r="JSZ5" s="228"/>
      <c r="JTA5" s="228"/>
      <c r="JTB5" s="228"/>
      <c r="JTC5" s="228"/>
      <c r="JTD5" s="228"/>
      <c r="JTE5" s="228"/>
      <c r="JTF5" s="228"/>
      <c r="JTG5" s="228"/>
      <c r="JTH5" s="228"/>
      <c r="JTI5" s="228"/>
      <c r="JTJ5" s="228"/>
      <c r="JTK5" s="228"/>
      <c r="JTL5" s="228"/>
      <c r="JTM5" s="228"/>
      <c r="JTN5" s="228"/>
      <c r="JTO5" s="228"/>
      <c r="JTP5" s="228"/>
      <c r="JTQ5" s="228"/>
      <c r="JTR5" s="228"/>
      <c r="JTS5" s="228"/>
      <c r="JTT5" s="228"/>
      <c r="JTU5" s="228"/>
      <c r="JTV5" s="228"/>
      <c r="JTW5" s="228"/>
      <c r="JTX5" s="228"/>
      <c r="JTY5" s="228"/>
      <c r="JTZ5" s="228"/>
      <c r="JUA5" s="228"/>
      <c r="JUB5" s="228"/>
      <c r="JUC5" s="228"/>
      <c r="JUD5" s="228"/>
      <c r="JUE5" s="228"/>
      <c r="JUF5" s="228"/>
      <c r="JUG5" s="228"/>
      <c r="JUH5" s="228"/>
      <c r="JUI5" s="228"/>
      <c r="JUJ5" s="228"/>
      <c r="JUK5" s="228"/>
      <c r="JUL5" s="228"/>
      <c r="JUM5" s="228"/>
      <c r="JUN5" s="228"/>
      <c r="JUO5" s="228"/>
      <c r="JUP5" s="228"/>
      <c r="JUQ5" s="228"/>
      <c r="JUR5" s="228"/>
      <c r="JUS5" s="228"/>
      <c r="JUT5" s="228"/>
      <c r="JUU5" s="228"/>
      <c r="JUV5" s="228"/>
      <c r="JUW5" s="228"/>
      <c r="JUX5" s="228"/>
      <c r="JUY5" s="228"/>
      <c r="JUZ5" s="228"/>
      <c r="JVA5" s="228"/>
      <c r="JVB5" s="228"/>
      <c r="JVC5" s="228"/>
      <c r="JVD5" s="228"/>
      <c r="JVE5" s="228"/>
      <c r="JVF5" s="228"/>
      <c r="JVG5" s="228"/>
      <c r="JVH5" s="228"/>
      <c r="JVI5" s="228"/>
      <c r="JVJ5" s="228"/>
      <c r="JVK5" s="228"/>
      <c r="JVL5" s="228"/>
      <c r="JVM5" s="228"/>
      <c r="JVN5" s="228"/>
      <c r="JVO5" s="228"/>
      <c r="JVP5" s="228"/>
      <c r="JVQ5" s="228"/>
      <c r="JVR5" s="228"/>
      <c r="JVS5" s="228"/>
      <c r="JVT5" s="228"/>
      <c r="JVU5" s="228"/>
      <c r="JVV5" s="228"/>
      <c r="JVW5" s="228"/>
      <c r="JVX5" s="228"/>
      <c r="JVY5" s="228"/>
      <c r="JVZ5" s="228"/>
      <c r="JWA5" s="228"/>
      <c r="JWB5" s="228"/>
      <c r="JWC5" s="228"/>
      <c r="JWD5" s="228"/>
      <c r="JWE5" s="228"/>
      <c r="JWF5" s="228"/>
      <c r="JWG5" s="228"/>
      <c r="JWH5" s="228"/>
      <c r="JWI5" s="228"/>
      <c r="JWJ5" s="228"/>
      <c r="JWK5" s="228"/>
      <c r="JWL5" s="228"/>
      <c r="JWM5" s="228"/>
      <c r="JWN5" s="228"/>
      <c r="JWO5" s="228"/>
      <c r="JWP5" s="228"/>
      <c r="JWQ5" s="228"/>
      <c r="JWR5" s="228"/>
      <c r="JWS5" s="228"/>
      <c r="JWT5" s="228"/>
      <c r="JWU5" s="228"/>
      <c r="JWV5" s="228"/>
      <c r="JWW5" s="228"/>
      <c r="JWX5" s="228"/>
      <c r="JWY5" s="228"/>
      <c r="JWZ5" s="228"/>
      <c r="JXA5" s="228"/>
      <c r="JXB5" s="228"/>
      <c r="JXC5" s="228"/>
      <c r="JXD5" s="228"/>
      <c r="JXE5" s="228"/>
      <c r="JXF5" s="228"/>
      <c r="JXG5" s="228"/>
      <c r="JXH5" s="228"/>
      <c r="JXI5" s="228"/>
      <c r="JXJ5" s="228"/>
      <c r="JXK5" s="228"/>
      <c r="JXL5" s="228"/>
      <c r="JXM5" s="228"/>
      <c r="JXN5" s="228"/>
      <c r="JXO5" s="228"/>
      <c r="JXP5" s="228"/>
      <c r="JXQ5" s="228"/>
      <c r="JXR5" s="228"/>
      <c r="JXS5" s="228"/>
      <c r="JXT5" s="228"/>
      <c r="JXU5" s="228"/>
      <c r="JXV5" s="228"/>
      <c r="JXW5" s="228"/>
      <c r="JXX5" s="228"/>
      <c r="JXY5" s="228"/>
      <c r="JXZ5" s="228"/>
      <c r="JYA5" s="228"/>
      <c r="JYB5" s="228"/>
      <c r="JYC5" s="228"/>
      <c r="JYD5" s="228"/>
      <c r="JYE5" s="228"/>
      <c r="JYF5" s="228"/>
      <c r="JYG5" s="228"/>
      <c r="JYH5" s="228"/>
      <c r="JYI5" s="228"/>
      <c r="JYJ5" s="228"/>
      <c r="JYK5" s="228"/>
      <c r="JYL5" s="228"/>
      <c r="JYM5" s="228"/>
      <c r="JYN5" s="228"/>
      <c r="JYO5" s="228"/>
      <c r="JYP5" s="228"/>
      <c r="JYQ5" s="228"/>
      <c r="JYR5" s="228"/>
      <c r="JYS5" s="228"/>
      <c r="JYT5" s="228"/>
      <c r="JYU5" s="228"/>
      <c r="JYV5" s="228"/>
      <c r="JYW5" s="228"/>
      <c r="JYX5" s="228"/>
      <c r="JYY5" s="228"/>
      <c r="JYZ5" s="228"/>
      <c r="JZA5" s="228"/>
      <c r="JZB5" s="228"/>
      <c r="JZC5" s="228"/>
      <c r="JZD5" s="228"/>
      <c r="JZE5" s="228"/>
      <c r="JZF5" s="228"/>
      <c r="JZG5" s="228"/>
      <c r="JZH5" s="228"/>
      <c r="JZI5" s="228"/>
      <c r="JZJ5" s="228"/>
      <c r="JZK5" s="228"/>
      <c r="JZL5" s="228"/>
      <c r="JZM5" s="228"/>
      <c r="JZN5" s="228"/>
      <c r="JZO5" s="228"/>
      <c r="JZP5" s="228"/>
      <c r="JZQ5" s="228"/>
      <c r="JZR5" s="228"/>
      <c r="JZS5" s="228"/>
      <c r="JZT5" s="228"/>
      <c r="JZU5" s="228"/>
      <c r="JZV5" s="228"/>
      <c r="JZW5" s="228"/>
      <c r="JZX5" s="228"/>
      <c r="JZY5" s="228"/>
      <c r="JZZ5" s="228"/>
      <c r="KAA5" s="228"/>
      <c r="KAB5" s="228"/>
      <c r="KAC5" s="228"/>
      <c r="KAD5" s="228"/>
      <c r="KAE5" s="228"/>
      <c r="KAF5" s="228"/>
      <c r="KAG5" s="228"/>
      <c r="KAH5" s="228"/>
      <c r="KAI5" s="228"/>
      <c r="KAJ5" s="228"/>
      <c r="KAK5" s="228"/>
      <c r="KAL5" s="228"/>
      <c r="KAM5" s="228"/>
      <c r="KAN5" s="228"/>
      <c r="KAO5" s="228"/>
      <c r="KAP5" s="228"/>
      <c r="KAQ5" s="228"/>
      <c r="KAR5" s="228"/>
      <c r="KAS5" s="228"/>
      <c r="KAT5" s="228"/>
      <c r="KAU5" s="228"/>
      <c r="KAV5" s="228"/>
      <c r="KAW5" s="228"/>
      <c r="KAX5" s="228"/>
      <c r="KAY5" s="228"/>
      <c r="KAZ5" s="228"/>
      <c r="KBA5" s="228"/>
      <c r="KBB5" s="228"/>
      <c r="KBC5" s="228"/>
      <c r="KBD5" s="228"/>
      <c r="KBE5" s="228"/>
      <c r="KBF5" s="228"/>
      <c r="KBG5" s="228"/>
      <c r="KBH5" s="228"/>
      <c r="KBI5" s="228"/>
      <c r="KBJ5" s="228"/>
      <c r="KBK5" s="228"/>
      <c r="KBL5" s="228"/>
      <c r="KBM5" s="228"/>
      <c r="KBN5" s="228"/>
      <c r="KBO5" s="228"/>
      <c r="KBP5" s="228"/>
      <c r="KBQ5" s="228"/>
      <c r="KBR5" s="228"/>
      <c r="KBS5" s="228"/>
      <c r="KBT5" s="228"/>
      <c r="KBU5" s="228"/>
      <c r="KBV5" s="228"/>
      <c r="KBW5" s="228"/>
      <c r="KBX5" s="228"/>
      <c r="KBY5" s="228"/>
      <c r="KBZ5" s="228"/>
      <c r="KCA5" s="228"/>
      <c r="KCB5" s="228"/>
      <c r="KCC5" s="228"/>
      <c r="KCD5" s="228"/>
      <c r="KCE5" s="228"/>
      <c r="KCF5" s="228"/>
      <c r="KCG5" s="228"/>
      <c r="KCH5" s="228"/>
      <c r="KCI5" s="228"/>
      <c r="KCJ5" s="228"/>
      <c r="KCK5" s="228"/>
      <c r="KCL5" s="228"/>
      <c r="KCM5" s="228"/>
      <c r="KCN5" s="228"/>
      <c r="KCO5" s="228"/>
      <c r="KCP5" s="228"/>
      <c r="KCQ5" s="228"/>
      <c r="KCR5" s="228"/>
      <c r="KCS5" s="228"/>
      <c r="KCT5" s="228"/>
      <c r="KCU5" s="228"/>
      <c r="KCV5" s="228"/>
      <c r="KCW5" s="228"/>
      <c r="KCX5" s="228"/>
      <c r="KCY5" s="228"/>
      <c r="KCZ5" s="228"/>
      <c r="KDA5" s="228"/>
      <c r="KDB5" s="228"/>
      <c r="KDC5" s="228"/>
      <c r="KDD5" s="228"/>
      <c r="KDE5" s="228"/>
      <c r="KDF5" s="228"/>
      <c r="KDG5" s="228"/>
      <c r="KDH5" s="228"/>
      <c r="KDI5" s="228"/>
      <c r="KDJ5" s="228"/>
      <c r="KDK5" s="228"/>
      <c r="KDL5" s="228"/>
      <c r="KDM5" s="228"/>
      <c r="KDN5" s="228"/>
      <c r="KDO5" s="228"/>
      <c r="KDP5" s="228"/>
      <c r="KDQ5" s="228"/>
      <c r="KDR5" s="228"/>
      <c r="KDS5" s="228"/>
      <c r="KDT5" s="228"/>
      <c r="KDU5" s="228"/>
      <c r="KDV5" s="228"/>
      <c r="KDW5" s="228"/>
      <c r="KDX5" s="228"/>
      <c r="KDY5" s="228"/>
      <c r="KDZ5" s="228"/>
      <c r="KEA5" s="228"/>
      <c r="KEB5" s="228"/>
      <c r="KEC5" s="228"/>
      <c r="KED5" s="228"/>
      <c r="KEE5" s="228"/>
      <c r="KEF5" s="228"/>
      <c r="KEG5" s="228"/>
      <c r="KEH5" s="228"/>
      <c r="KEI5" s="228"/>
      <c r="KEJ5" s="228"/>
      <c r="KEK5" s="228"/>
      <c r="KEL5" s="228"/>
      <c r="KEM5" s="228"/>
      <c r="KEN5" s="228"/>
      <c r="KEO5" s="228"/>
      <c r="KEP5" s="228"/>
      <c r="KEQ5" s="228"/>
      <c r="KER5" s="228"/>
      <c r="KES5" s="228"/>
      <c r="KET5" s="228"/>
      <c r="KEU5" s="228"/>
      <c r="KEV5" s="228"/>
      <c r="KEW5" s="228"/>
      <c r="KEX5" s="228"/>
      <c r="KEY5" s="228"/>
      <c r="KEZ5" s="228"/>
      <c r="KFA5" s="228"/>
      <c r="KFB5" s="228"/>
      <c r="KFC5" s="228"/>
      <c r="KFD5" s="228"/>
      <c r="KFE5" s="228"/>
      <c r="KFF5" s="228"/>
      <c r="KFG5" s="228"/>
      <c r="KFH5" s="228"/>
      <c r="KFI5" s="228"/>
      <c r="KFJ5" s="228"/>
      <c r="KFK5" s="228"/>
      <c r="KFL5" s="228"/>
      <c r="KFM5" s="228"/>
      <c r="KFN5" s="228"/>
      <c r="KFO5" s="228"/>
      <c r="KFP5" s="228"/>
      <c r="KFQ5" s="228"/>
      <c r="KFR5" s="228"/>
      <c r="KFS5" s="228"/>
      <c r="KFT5" s="228"/>
      <c r="KFU5" s="228"/>
      <c r="KFV5" s="228"/>
      <c r="KFW5" s="228"/>
      <c r="KFX5" s="228"/>
      <c r="KFY5" s="228"/>
      <c r="KFZ5" s="228"/>
      <c r="KGA5" s="228"/>
      <c r="KGB5" s="228"/>
      <c r="KGC5" s="228"/>
      <c r="KGD5" s="228"/>
      <c r="KGE5" s="228"/>
      <c r="KGF5" s="228"/>
      <c r="KGG5" s="228"/>
      <c r="KGH5" s="228"/>
      <c r="KGI5" s="228"/>
      <c r="KGJ5" s="228"/>
      <c r="KGK5" s="228"/>
      <c r="KGL5" s="228"/>
      <c r="KGM5" s="228"/>
      <c r="KGN5" s="228"/>
      <c r="KGO5" s="228"/>
      <c r="KGP5" s="228"/>
      <c r="KGQ5" s="228"/>
      <c r="KGR5" s="228"/>
      <c r="KGS5" s="228"/>
      <c r="KGT5" s="228"/>
      <c r="KGU5" s="228"/>
      <c r="KGV5" s="228"/>
      <c r="KGW5" s="228"/>
      <c r="KGX5" s="228"/>
      <c r="KGY5" s="228"/>
      <c r="KGZ5" s="228"/>
      <c r="KHA5" s="228"/>
      <c r="KHB5" s="228"/>
      <c r="KHC5" s="228"/>
      <c r="KHD5" s="228"/>
      <c r="KHE5" s="228"/>
      <c r="KHF5" s="228"/>
      <c r="KHG5" s="228"/>
      <c r="KHH5" s="228"/>
      <c r="KHI5" s="228"/>
      <c r="KHJ5" s="228"/>
      <c r="KHK5" s="228"/>
      <c r="KHL5" s="228"/>
      <c r="KHM5" s="228"/>
      <c r="KHN5" s="228"/>
      <c r="KHO5" s="228"/>
      <c r="KHP5" s="228"/>
      <c r="KHQ5" s="228"/>
      <c r="KHR5" s="228"/>
      <c r="KHS5" s="228"/>
      <c r="KHT5" s="228"/>
      <c r="KHU5" s="228"/>
      <c r="KHV5" s="228"/>
      <c r="KHW5" s="228"/>
      <c r="KHX5" s="228"/>
      <c r="KHY5" s="228"/>
      <c r="KHZ5" s="228"/>
      <c r="KIA5" s="228"/>
      <c r="KIB5" s="228"/>
      <c r="KIC5" s="228"/>
      <c r="KID5" s="228"/>
      <c r="KIE5" s="228"/>
      <c r="KIF5" s="228"/>
      <c r="KIG5" s="228"/>
      <c r="KIH5" s="228"/>
      <c r="KII5" s="228"/>
      <c r="KIJ5" s="228"/>
      <c r="KIK5" s="228"/>
      <c r="KIL5" s="228"/>
      <c r="KIM5" s="228"/>
      <c r="KIN5" s="228"/>
      <c r="KIO5" s="228"/>
      <c r="KIP5" s="228"/>
      <c r="KIQ5" s="228"/>
      <c r="KIR5" s="228"/>
      <c r="KIS5" s="228"/>
      <c r="KIT5" s="228"/>
      <c r="KIU5" s="228"/>
      <c r="KIV5" s="228"/>
      <c r="KIW5" s="228"/>
      <c r="KIX5" s="228"/>
      <c r="KIY5" s="228"/>
      <c r="KIZ5" s="228"/>
      <c r="KJA5" s="228"/>
      <c r="KJB5" s="228"/>
      <c r="KJC5" s="228"/>
      <c r="KJD5" s="228"/>
      <c r="KJE5" s="228"/>
      <c r="KJF5" s="228"/>
      <c r="KJG5" s="228"/>
      <c r="KJH5" s="228"/>
      <c r="KJI5" s="228"/>
      <c r="KJJ5" s="228"/>
      <c r="KJK5" s="228"/>
      <c r="KJL5" s="228"/>
      <c r="KJM5" s="228"/>
      <c r="KJN5" s="228"/>
      <c r="KJO5" s="228"/>
      <c r="KJP5" s="228"/>
      <c r="KJQ5" s="228"/>
      <c r="KJR5" s="228"/>
      <c r="KJS5" s="228"/>
      <c r="KJT5" s="228"/>
      <c r="KJU5" s="228"/>
      <c r="KJV5" s="228"/>
      <c r="KJW5" s="228"/>
      <c r="KJX5" s="228"/>
      <c r="KJY5" s="228"/>
      <c r="KJZ5" s="228"/>
      <c r="KKA5" s="228"/>
      <c r="KKB5" s="228"/>
      <c r="KKC5" s="228"/>
      <c r="KKD5" s="228"/>
      <c r="KKE5" s="228"/>
      <c r="KKF5" s="228"/>
      <c r="KKG5" s="228"/>
      <c r="KKH5" s="228"/>
      <c r="KKI5" s="228"/>
      <c r="KKJ5" s="228"/>
      <c r="KKK5" s="228"/>
      <c r="KKL5" s="228"/>
      <c r="KKM5" s="228"/>
      <c r="KKN5" s="228"/>
      <c r="KKO5" s="228"/>
      <c r="KKP5" s="228"/>
      <c r="KKQ5" s="228"/>
      <c r="KKR5" s="228"/>
      <c r="KKS5" s="228"/>
      <c r="KKT5" s="228"/>
      <c r="KKU5" s="228"/>
      <c r="KKV5" s="228"/>
      <c r="KKW5" s="228"/>
      <c r="KKX5" s="228"/>
      <c r="KKY5" s="228"/>
      <c r="KKZ5" s="228"/>
      <c r="KLA5" s="228"/>
      <c r="KLB5" s="228"/>
      <c r="KLC5" s="228"/>
      <c r="KLD5" s="228"/>
      <c r="KLE5" s="228"/>
      <c r="KLF5" s="228"/>
      <c r="KLG5" s="228"/>
      <c r="KLH5" s="228"/>
      <c r="KLI5" s="228"/>
      <c r="KLJ5" s="228"/>
      <c r="KLK5" s="228"/>
      <c r="KLL5" s="228"/>
      <c r="KLM5" s="228"/>
      <c r="KLN5" s="228"/>
      <c r="KLO5" s="228"/>
      <c r="KLP5" s="228"/>
      <c r="KLQ5" s="228"/>
      <c r="KLR5" s="228"/>
      <c r="KLS5" s="228"/>
      <c r="KLT5" s="228"/>
      <c r="KLU5" s="228"/>
      <c r="KLV5" s="228"/>
      <c r="KLW5" s="228"/>
      <c r="KLX5" s="228"/>
      <c r="KLY5" s="228"/>
      <c r="KLZ5" s="228"/>
      <c r="KMA5" s="228"/>
      <c r="KMB5" s="228"/>
      <c r="KMC5" s="228"/>
      <c r="KMD5" s="228"/>
      <c r="KME5" s="228"/>
      <c r="KMF5" s="228"/>
      <c r="KMG5" s="228"/>
      <c r="KMH5" s="228"/>
      <c r="KMI5" s="228"/>
      <c r="KMJ5" s="228"/>
      <c r="KMK5" s="228"/>
      <c r="KML5" s="228"/>
      <c r="KMM5" s="228"/>
      <c r="KMN5" s="228"/>
      <c r="KMO5" s="228"/>
      <c r="KMP5" s="228"/>
      <c r="KMQ5" s="228"/>
      <c r="KMR5" s="228"/>
      <c r="KMS5" s="228"/>
      <c r="KMT5" s="228"/>
      <c r="KMU5" s="228"/>
      <c r="KMV5" s="228"/>
      <c r="KMW5" s="228"/>
      <c r="KMX5" s="228"/>
      <c r="KMY5" s="228"/>
      <c r="KMZ5" s="228"/>
      <c r="KNA5" s="228"/>
      <c r="KNB5" s="228"/>
      <c r="KNC5" s="228"/>
      <c r="KND5" s="228"/>
      <c r="KNE5" s="228"/>
      <c r="KNF5" s="228"/>
      <c r="KNG5" s="228"/>
      <c r="KNH5" s="228"/>
      <c r="KNI5" s="228"/>
      <c r="KNJ5" s="228"/>
      <c r="KNK5" s="228"/>
      <c r="KNL5" s="228"/>
      <c r="KNM5" s="228"/>
      <c r="KNN5" s="228"/>
      <c r="KNO5" s="228"/>
      <c r="KNP5" s="228"/>
      <c r="KNQ5" s="228"/>
      <c r="KNR5" s="228"/>
      <c r="KNS5" s="228"/>
      <c r="KNT5" s="228"/>
      <c r="KNU5" s="228"/>
      <c r="KNV5" s="228"/>
      <c r="KNW5" s="228"/>
      <c r="KNX5" s="228"/>
      <c r="KNY5" s="228"/>
      <c r="KNZ5" s="228"/>
      <c r="KOA5" s="228"/>
      <c r="KOB5" s="228"/>
      <c r="KOC5" s="228"/>
      <c r="KOD5" s="228"/>
      <c r="KOE5" s="228"/>
      <c r="KOF5" s="228"/>
      <c r="KOG5" s="228"/>
      <c r="KOH5" s="228"/>
      <c r="KOI5" s="228"/>
      <c r="KOJ5" s="228"/>
      <c r="KOK5" s="228"/>
      <c r="KOL5" s="228"/>
      <c r="KOM5" s="228"/>
      <c r="KON5" s="228"/>
      <c r="KOO5" s="228"/>
      <c r="KOP5" s="228"/>
      <c r="KOQ5" s="228"/>
      <c r="KOR5" s="228"/>
      <c r="KOS5" s="228"/>
      <c r="KOT5" s="228"/>
      <c r="KOU5" s="228"/>
      <c r="KOV5" s="228"/>
      <c r="KOW5" s="228"/>
      <c r="KOX5" s="228"/>
      <c r="KOY5" s="228"/>
      <c r="KOZ5" s="228"/>
      <c r="KPA5" s="228"/>
      <c r="KPB5" s="228"/>
      <c r="KPC5" s="228"/>
      <c r="KPD5" s="228"/>
      <c r="KPE5" s="228"/>
      <c r="KPF5" s="228"/>
      <c r="KPG5" s="228"/>
      <c r="KPH5" s="228"/>
      <c r="KPI5" s="228"/>
      <c r="KPJ5" s="228"/>
      <c r="KPK5" s="228"/>
      <c r="KPL5" s="228"/>
      <c r="KPM5" s="228"/>
      <c r="KPN5" s="228"/>
      <c r="KPO5" s="228"/>
      <c r="KPP5" s="228"/>
      <c r="KPQ5" s="228"/>
      <c r="KPR5" s="228"/>
      <c r="KPS5" s="228"/>
      <c r="KPT5" s="228"/>
      <c r="KPU5" s="228"/>
      <c r="KPV5" s="228"/>
      <c r="KPW5" s="228"/>
      <c r="KPX5" s="228"/>
      <c r="KPY5" s="228"/>
      <c r="KPZ5" s="228"/>
      <c r="KQA5" s="228"/>
      <c r="KQB5" s="228"/>
      <c r="KQC5" s="228"/>
      <c r="KQD5" s="228"/>
      <c r="KQE5" s="228"/>
      <c r="KQF5" s="228"/>
      <c r="KQG5" s="228"/>
      <c r="KQH5" s="228"/>
      <c r="KQI5" s="228"/>
      <c r="KQJ5" s="228"/>
      <c r="KQK5" s="228"/>
      <c r="KQL5" s="228"/>
      <c r="KQM5" s="228"/>
      <c r="KQN5" s="228"/>
      <c r="KQO5" s="228"/>
      <c r="KQP5" s="228"/>
      <c r="KQQ5" s="228"/>
      <c r="KQR5" s="228"/>
      <c r="KQS5" s="228"/>
      <c r="KQT5" s="228"/>
      <c r="KQU5" s="228"/>
      <c r="KQV5" s="228"/>
      <c r="KQW5" s="228"/>
      <c r="KQX5" s="228"/>
      <c r="KQY5" s="228"/>
      <c r="KQZ5" s="228"/>
      <c r="KRA5" s="228"/>
      <c r="KRB5" s="228"/>
      <c r="KRC5" s="228"/>
      <c r="KRD5" s="228"/>
      <c r="KRE5" s="228"/>
      <c r="KRF5" s="228"/>
      <c r="KRG5" s="228"/>
      <c r="KRH5" s="228"/>
      <c r="KRI5" s="228"/>
      <c r="KRJ5" s="228"/>
      <c r="KRK5" s="228"/>
      <c r="KRL5" s="228"/>
      <c r="KRM5" s="228"/>
      <c r="KRN5" s="228"/>
      <c r="KRO5" s="228"/>
      <c r="KRP5" s="228"/>
      <c r="KRQ5" s="228"/>
      <c r="KRR5" s="228"/>
      <c r="KRS5" s="228"/>
      <c r="KRT5" s="228"/>
      <c r="KRU5" s="228"/>
      <c r="KRV5" s="228"/>
      <c r="KRW5" s="228"/>
      <c r="KRX5" s="228"/>
      <c r="KRY5" s="228"/>
      <c r="KRZ5" s="228"/>
      <c r="KSA5" s="228"/>
      <c r="KSB5" s="228"/>
      <c r="KSC5" s="228"/>
      <c r="KSD5" s="228"/>
      <c r="KSE5" s="228"/>
      <c r="KSF5" s="228"/>
      <c r="KSG5" s="228"/>
      <c r="KSH5" s="228"/>
      <c r="KSI5" s="228"/>
      <c r="KSJ5" s="228"/>
      <c r="KSK5" s="228"/>
      <c r="KSL5" s="228"/>
      <c r="KSM5" s="228"/>
      <c r="KSN5" s="228"/>
      <c r="KSO5" s="228"/>
      <c r="KSP5" s="228"/>
      <c r="KSQ5" s="228"/>
      <c r="KSR5" s="228"/>
      <c r="KSS5" s="228"/>
      <c r="KST5" s="228"/>
      <c r="KSU5" s="228"/>
      <c r="KSV5" s="228"/>
      <c r="KSW5" s="228"/>
      <c r="KSX5" s="228"/>
      <c r="KSY5" s="228"/>
      <c r="KSZ5" s="228"/>
      <c r="KTA5" s="228"/>
      <c r="KTB5" s="228"/>
      <c r="KTC5" s="228"/>
      <c r="KTD5" s="228"/>
      <c r="KTE5" s="228"/>
      <c r="KTF5" s="228"/>
      <c r="KTG5" s="228"/>
      <c r="KTH5" s="228"/>
      <c r="KTI5" s="228"/>
      <c r="KTJ5" s="228"/>
      <c r="KTK5" s="228"/>
      <c r="KTL5" s="228"/>
      <c r="KTM5" s="228"/>
      <c r="KTN5" s="228"/>
      <c r="KTO5" s="228"/>
      <c r="KTP5" s="228"/>
      <c r="KTQ5" s="228"/>
      <c r="KTR5" s="228"/>
      <c r="KTS5" s="228"/>
      <c r="KTT5" s="228"/>
      <c r="KTU5" s="228"/>
      <c r="KTV5" s="228"/>
      <c r="KTW5" s="228"/>
      <c r="KTX5" s="228"/>
      <c r="KTY5" s="228"/>
      <c r="KTZ5" s="228"/>
      <c r="KUA5" s="228"/>
      <c r="KUB5" s="228"/>
      <c r="KUC5" s="228"/>
      <c r="KUD5" s="228"/>
      <c r="KUE5" s="228"/>
      <c r="KUF5" s="228"/>
      <c r="KUG5" s="228"/>
      <c r="KUH5" s="228"/>
      <c r="KUI5" s="228"/>
      <c r="KUJ5" s="228"/>
      <c r="KUK5" s="228"/>
      <c r="KUL5" s="228"/>
      <c r="KUM5" s="228"/>
      <c r="KUN5" s="228"/>
      <c r="KUO5" s="228"/>
      <c r="KUP5" s="228"/>
      <c r="KUQ5" s="228"/>
      <c r="KUR5" s="228"/>
      <c r="KUS5" s="228"/>
      <c r="KUT5" s="228"/>
      <c r="KUU5" s="228"/>
      <c r="KUV5" s="228"/>
      <c r="KUW5" s="228"/>
      <c r="KUX5" s="228"/>
      <c r="KUY5" s="228"/>
      <c r="KUZ5" s="228"/>
      <c r="KVA5" s="228"/>
      <c r="KVB5" s="228"/>
      <c r="KVC5" s="228"/>
      <c r="KVD5" s="228"/>
      <c r="KVE5" s="228"/>
      <c r="KVF5" s="228"/>
      <c r="KVG5" s="228"/>
      <c r="KVH5" s="228"/>
      <c r="KVI5" s="228"/>
      <c r="KVJ5" s="228"/>
      <c r="KVK5" s="228"/>
      <c r="KVL5" s="228"/>
      <c r="KVM5" s="228"/>
      <c r="KVN5" s="228"/>
      <c r="KVO5" s="228"/>
      <c r="KVP5" s="228"/>
      <c r="KVQ5" s="228"/>
      <c r="KVR5" s="228"/>
      <c r="KVS5" s="228"/>
      <c r="KVT5" s="228"/>
      <c r="KVU5" s="228"/>
      <c r="KVV5" s="228"/>
      <c r="KVW5" s="228"/>
      <c r="KVX5" s="228"/>
      <c r="KVY5" s="228"/>
      <c r="KVZ5" s="228"/>
      <c r="KWA5" s="228"/>
      <c r="KWB5" s="228"/>
      <c r="KWC5" s="228"/>
      <c r="KWD5" s="228"/>
      <c r="KWE5" s="228"/>
      <c r="KWF5" s="228"/>
      <c r="KWG5" s="228"/>
      <c r="KWH5" s="228"/>
      <c r="KWI5" s="228"/>
      <c r="KWJ5" s="228"/>
      <c r="KWK5" s="228"/>
      <c r="KWL5" s="228"/>
      <c r="KWM5" s="228"/>
      <c r="KWN5" s="228"/>
      <c r="KWO5" s="228"/>
      <c r="KWP5" s="228"/>
      <c r="KWQ5" s="228"/>
      <c r="KWR5" s="228"/>
      <c r="KWS5" s="228"/>
      <c r="KWT5" s="228"/>
      <c r="KWU5" s="228"/>
      <c r="KWV5" s="228"/>
      <c r="KWW5" s="228"/>
      <c r="KWX5" s="228"/>
      <c r="KWY5" s="228"/>
      <c r="KWZ5" s="228"/>
      <c r="KXA5" s="228"/>
      <c r="KXB5" s="228"/>
      <c r="KXC5" s="228"/>
      <c r="KXD5" s="228"/>
      <c r="KXE5" s="228"/>
      <c r="KXF5" s="228"/>
      <c r="KXG5" s="228"/>
      <c r="KXH5" s="228"/>
      <c r="KXI5" s="228"/>
      <c r="KXJ5" s="228"/>
      <c r="KXK5" s="228"/>
      <c r="KXL5" s="228"/>
      <c r="KXM5" s="228"/>
      <c r="KXN5" s="228"/>
      <c r="KXO5" s="228"/>
      <c r="KXP5" s="228"/>
      <c r="KXQ5" s="228"/>
      <c r="KXR5" s="228"/>
      <c r="KXS5" s="228"/>
      <c r="KXT5" s="228"/>
      <c r="KXU5" s="228"/>
      <c r="KXV5" s="228"/>
      <c r="KXW5" s="228"/>
      <c r="KXX5" s="228"/>
      <c r="KXY5" s="228"/>
      <c r="KXZ5" s="228"/>
      <c r="KYA5" s="228"/>
      <c r="KYB5" s="228"/>
      <c r="KYC5" s="228"/>
      <c r="KYD5" s="228"/>
      <c r="KYE5" s="228"/>
      <c r="KYF5" s="228"/>
      <c r="KYG5" s="228"/>
      <c r="KYH5" s="228"/>
      <c r="KYI5" s="228"/>
      <c r="KYJ5" s="228"/>
      <c r="KYK5" s="228"/>
      <c r="KYL5" s="228"/>
      <c r="KYM5" s="228"/>
      <c r="KYN5" s="228"/>
      <c r="KYO5" s="228"/>
      <c r="KYP5" s="228"/>
      <c r="KYQ5" s="228"/>
      <c r="KYR5" s="228"/>
      <c r="KYS5" s="228"/>
      <c r="KYT5" s="228"/>
      <c r="KYU5" s="228"/>
      <c r="KYV5" s="228"/>
      <c r="KYW5" s="228"/>
      <c r="KYX5" s="228"/>
      <c r="KYY5" s="228"/>
      <c r="KYZ5" s="228"/>
      <c r="KZA5" s="228"/>
      <c r="KZB5" s="228"/>
      <c r="KZC5" s="228"/>
      <c r="KZD5" s="228"/>
      <c r="KZE5" s="228"/>
      <c r="KZF5" s="228"/>
      <c r="KZG5" s="228"/>
      <c r="KZH5" s="228"/>
      <c r="KZI5" s="228"/>
      <c r="KZJ5" s="228"/>
      <c r="KZK5" s="228"/>
      <c r="KZL5" s="228"/>
      <c r="KZM5" s="228"/>
      <c r="KZN5" s="228"/>
      <c r="KZO5" s="228"/>
      <c r="KZP5" s="228"/>
      <c r="KZQ5" s="228"/>
      <c r="KZR5" s="228"/>
      <c r="KZS5" s="228"/>
      <c r="KZT5" s="228"/>
      <c r="KZU5" s="228"/>
      <c r="KZV5" s="228"/>
      <c r="KZW5" s="228"/>
      <c r="KZX5" s="228"/>
      <c r="KZY5" s="228"/>
      <c r="KZZ5" s="228"/>
      <c r="LAA5" s="228"/>
      <c r="LAB5" s="228"/>
      <c r="LAC5" s="228"/>
      <c r="LAD5" s="228"/>
      <c r="LAE5" s="228"/>
      <c r="LAF5" s="228"/>
      <c r="LAG5" s="228"/>
      <c r="LAH5" s="228"/>
      <c r="LAI5" s="228"/>
      <c r="LAJ5" s="228"/>
      <c r="LAK5" s="228"/>
      <c r="LAL5" s="228"/>
      <c r="LAM5" s="228"/>
      <c r="LAN5" s="228"/>
      <c r="LAO5" s="228"/>
      <c r="LAP5" s="228"/>
      <c r="LAQ5" s="228"/>
      <c r="LAR5" s="228"/>
      <c r="LAS5" s="228"/>
      <c r="LAT5" s="228"/>
      <c r="LAU5" s="228"/>
      <c r="LAV5" s="228"/>
      <c r="LAW5" s="228"/>
      <c r="LAX5" s="228"/>
      <c r="LAY5" s="228"/>
      <c r="LAZ5" s="228"/>
      <c r="LBA5" s="228"/>
      <c r="LBB5" s="228"/>
      <c r="LBC5" s="228"/>
      <c r="LBD5" s="228"/>
      <c r="LBE5" s="228"/>
      <c r="LBF5" s="228"/>
      <c r="LBG5" s="228"/>
      <c r="LBH5" s="228"/>
      <c r="LBI5" s="228"/>
      <c r="LBJ5" s="228"/>
      <c r="LBK5" s="228"/>
      <c r="LBL5" s="228"/>
      <c r="LBM5" s="228"/>
      <c r="LBN5" s="228"/>
      <c r="LBO5" s="228"/>
      <c r="LBP5" s="228"/>
      <c r="LBQ5" s="228"/>
      <c r="LBR5" s="228"/>
      <c r="LBS5" s="228"/>
      <c r="LBT5" s="228"/>
      <c r="LBU5" s="228"/>
      <c r="LBV5" s="228"/>
      <c r="LBW5" s="228"/>
      <c r="LBX5" s="228"/>
      <c r="LBY5" s="228"/>
      <c r="LBZ5" s="228"/>
      <c r="LCA5" s="228"/>
      <c r="LCB5" s="228"/>
      <c r="LCC5" s="228"/>
      <c r="LCD5" s="228"/>
      <c r="LCE5" s="228"/>
      <c r="LCF5" s="228"/>
      <c r="LCG5" s="228"/>
      <c r="LCH5" s="228"/>
      <c r="LCI5" s="228"/>
      <c r="LCJ5" s="228"/>
      <c r="LCK5" s="228"/>
      <c r="LCL5" s="228"/>
      <c r="LCM5" s="228"/>
      <c r="LCN5" s="228"/>
      <c r="LCO5" s="228"/>
      <c r="LCP5" s="228"/>
      <c r="LCQ5" s="228"/>
      <c r="LCR5" s="228"/>
      <c r="LCS5" s="228"/>
      <c r="LCT5" s="228"/>
      <c r="LCU5" s="228"/>
      <c r="LCV5" s="228"/>
      <c r="LCW5" s="228"/>
      <c r="LCX5" s="228"/>
      <c r="LCY5" s="228"/>
      <c r="LCZ5" s="228"/>
      <c r="LDA5" s="228"/>
      <c r="LDB5" s="228"/>
      <c r="LDC5" s="228"/>
      <c r="LDD5" s="228"/>
      <c r="LDE5" s="228"/>
      <c r="LDF5" s="228"/>
      <c r="LDG5" s="228"/>
      <c r="LDH5" s="228"/>
      <c r="LDI5" s="228"/>
      <c r="LDJ5" s="228"/>
      <c r="LDK5" s="228"/>
      <c r="LDL5" s="228"/>
      <c r="LDM5" s="228"/>
      <c r="LDN5" s="228"/>
      <c r="LDO5" s="228"/>
      <c r="LDP5" s="228"/>
      <c r="LDQ5" s="228"/>
      <c r="LDR5" s="228"/>
      <c r="LDS5" s="228"/>
      <c r="LDT5" s="228"/>
      <c r="LDU5" s="228"/>
      <c r="LDV5" s="228"/>
      <c r="LDW5" s="228"/>
      <c r="LDX5" s="228"/>
      <c r="LDY5" s="228"/>
      <c r="LDZ5" s="228"/>
      <c r="LEA5" s="228"/>
      <c r="LEB5" s="228"/>
      <c r="LEC5" s="228"/>
      <c r="LED5" s="228"/>
      <c r="LEE5" s="228"/>
      <c r="LEF5" s="228"/>
      <c r="LEG5" s="228"/>
      <c r="LEH5" s="228"/>
      <c r="LEI5" s="228"/>
      <c r="LEJ5" s="228"/>
      <c r="LEK5" s="228"/>
      <c r="LEL5" s="228"/>
      <c r="LEM5" s="228"/>
      <c r="LEN5" s="228"/>
      <c r="LEO5" s="228"/>
      <c r="LEP5" s="228"/>
      <c r="LEQ5" s="228"/>
      <c r="LER5" s="228"/>
      <c r="LES5" s="228"/>
      <c r="LET5" s="228"/>
      <c r="LEU5" s="228"/>
      <c r="LEV5" s="228"/>
      <c r="LEW5" s="228"/>
      <c r="LEX5" s="228"/>
      <c r="LEY5" s="228"/>
      <c r="LEZ5" s="228"/>
      <c r="LFA5" s="228"/>
      <c r="LFB5" s="228"/>
      <c r="LFC5" s="228"/>
      <c r="LFD5" s="228"/>
      <c r="LFE5" s="228"/>
      <c r="LFF5" s="228"/>
      <c r="LFG5" s="228"/>
      <c r="LFH5" s="228"/>
      <c r="LFI5" s="228"/>
      <c r="LFJ5" s="228"/>
      <c r="LFK5" s="228"/>
      <c r="LFL5" s="228"/>
      <c r="LFM5" s="228"/>
      <c r="LFN5" s="228"/>
      <c r="LFO5" s="228"/>
      <c r="LFP5" s="228"/>
      <c r="LFQ5" s="228"/>
      <c r="LFR5" s="228"/>
      <c r="LFS5" s="228"/>
      <c r="LFT5" s="228"/>
      <c r="LFU5" s="228"/>
      <c r="LFV5" s="228"/>
      <c r="LFW5" s="228"/>
      <c r="LFX5" s="228"/>
      <c r="LFY5" s="228"/>
      <c r="LFZ5" s="228"/>
      <c r="LGA5" s="228"/>
      <c r="LGB5" s="228"/>
      <c r="LGC5" s="228"/>
      <c r="LGD5" s="228"/>
      <c r="LGE5" s="228"/>
      <c r="LGF5" s="228"/>
      <c r="LGG5" s="228"/>
      <c r="LGH5" s="228"/>
      <c r="LGI5" s="228"/>
      <c r="LGJ5" s="228"/>
      <c r="LGK5" s="228"/>
      <c r="LGL5" s="228"/>
      <c r="LGM5" s="228"/>
      <c r="LGN5" s="228"/>
      <c r="LGO5" s="228"/>
      <c r="LGP5" s="228"/>
      <c r="LGQ5" s="228"/>
      <c r="LGR5" s="228"/>
      <c r="LGS5" s="228"/>
      <c r="LGT5" s="228"/>
      <c r="LGU5" s="228"/>
      <c r="LGV5" s="228"/>
      <c r="LGW5" s="228"/>
      <c r="LGX5" s="228"/>
      <c r="LGY5" s="228"/>
      <c r="LGZ5" s="228"/>
      <c r="LHA5" s="228"/>
      <c r="LHB5" s="228"/>
      <c r="LHC5" s="228"/>
      <c r="LHD5" s="228"/>
      <c r="LHE5" s="228"/>
      <c r="LHF5" s="228"/>
      <c r="LHG5" s="228"/>
      <c r="LHH5" s="228"/>
      <c r="LHI5" s="228"/>
      <c r="LHJ5" s="228"/>
      <c r="LHK5" s="228"/>
      <c r="LHL5" s="228"/>
      <c r="LHM5" s="228"/>
      <c r="LHN5" s="228"/>
      <c r="LHO5" s="228"/>
      <c r="LHP5" s="228"/>
      <c r="LHQ5" s="228"/>
      <c r="LHR5" s="228"/>
      <c r="LHS5" s="228"/>
      <c r="LHT5" s="228"/>
      <c r="LHU5" s="228"/>
      <c r="LHV5" s="228"/>
      <c r="LHW5" s="228"/>
      <c r="LHX5" s="228"/>
      <c r="LHY5" s="228"/>
      <c r="LHZ5" s="228"/>
      <c r="LIA5" s="228"/>
      <c r="LIB5" s="228"/>
      <c r="LIC5" s="228"/>
      <c r="LID5" s="228"/>
      <c r="LIE5" s="228"/>
      <c r="LIF5" s="228"/>
      <c r="LIG5" s="228"/>
      <c r="LIH5" s="228"/>
      <c r="LII5" s="228"/>
      <c r="LIJ5" s="228"/>
      <c r="LIK5" s="228"/>
      <c r="LIL5" s="228"/>
      <c r="LIM5" s="228"/>
      <c r="LIN5" s="228"/>
      <c r="LIO5" s="228"/>
      <c r="LIP5" s="228"/>
      <c r="LIQ5" s="228"/>
      <c r="LIR5" s="228"/>
      <c r="LIS5" s="228"/>
      <c r="LIT5" s="228"/>
      <c r="LIU5" s="228"/>
      <c r="LIV5" s="228"/>
      <c r="LIW5" s="228"/>
      <c r="LIX5" s="228"/>
      <c r="LIY5" s="228"/>
      <c r="LIZ5" s="228"/>
      <c r="LJA5" s="228"/>
      <c r="LJB5" s="228"/>
      <c r="LJC5" s="228"/>
      <c r="LJD5" s="228"/>
      <c r="LJE5" s="228"/>
      <c r="LJF5" s="228"/>
      <c r="LJG5" s="228"/>
      <c r="LJH5" s="228"/>
      <c r="LJI5" s="228"/>
      <c r="LJJ5" s="228"/>
      <c r="LJK5" s="228"/>
      <c r="LJL5" s="228"/>
      <c r="LJM5" s="228"/>
      <c r="LJN5" s="228"/>
      <c r="LJO5" s="228"/>
      <c r="LJP5" s="228"/>
      <c r="LJQ5" s="228"/>
      <c r="LJR5" s="228"/>
      <c r="LJS5" s="228"/>
      <c r="LJT5" s="228"/>
      <c r="LJU5" s="228"/>
      <c r="LJV5" s="228"/>
      <c r="LJW5" s="228"/>
      <c r="LJX5" s="228"/>
      <c r="LJY5" s="228"/>
      <c r="LJZ5" s="228"/>
      <c r="LKA5" s="228"/>
      <c r="LKB5" s="228"/>
      <c r="LKC5" s="228"/>
      <c r="LKD5" s="228"/>
      <c r="LKE5" s="228"/>
      <c r="LKF5" s="228"/>
      <c r="LKG5" s="228"/>
      <c r="LKH5" s="228"/>
      <c r="LKI5" s="228"/>
      <c r="LKJ5" s="228"/>
      <c r="LKK5" s="228"/>
      <c r="LKL5" s="228"/>
      <c r="LKM5" s="228"/>
      <c r="LKN5" s="228"/>
      <c r="LKO5" s="228"/>
      <c r="LKP5" s="228"/>
      <c r="LKQ5" s="228"/>
      <c r="LKR5" s="228"/>
      <c r="LKS5" s="228"/>
      <c r="LKT5" s="228"/>
      <c r="LKU5" s="228"/>
      <c r="LKV5" s="228"/>
      <c r="LKW5" s="228"/>
      <c r="LKX5" s="228"/>
      <c r="LKY5" s="228"/>
      <c r="LKZ5" s="228"/>
      <c r="LLA5" s="228"/>
      <c r="LLB5" s="228"/>
      <c r="LLC5" s="228"/>
      <c r="LLD5" s="228"/>
      <c r="LLE5" s="228"/>
      <c r="LLF5" s="228"/>
      <c r="LLG5" s="228"/>
      <c r="LLH5" s="228"/>
      <c r="LLI5" s="228"/>
      <c r="LLJ5" s="228"/>
      <c r="LLK5" s="228"/>
      <c r="LLL5" s="228"/>
      <c r="LLM5" s="228"/>
      <c r="LLN5" s="228"/>
      <c r="LLO5" s="228"/>
      <c r="LLP5" s="228"/>
      <c r="LLQ5" s="228"/>
      <c r="LLR5" s="228"/>
      <c r="LLS5" s="228"/>
      <c r="LLT5" s="228"/>
      <c r="LLU5" s="228"/>
      <c r="LLV5" s="228"/>
      <c r="LLW5" s="228"/>
      <c r="LLX5" s="228"/>
      <c r="LLY5" s="228"/>
      <c r="LLZ5" s="228"/>
      <c r="LMA5" s="228"/>
      <c r="LMB5" s="228"/>
      <c r="LMC5" s="228"/>
      <c r="LMD5" s="228"/>
      <c r="LME5" s="228"/>
      <c r="LMF5" s="228"/>
      <c r="LMG5" s="228"/>
      <c r="LMH5" s="228"/>
      <c r="LMI5" s="228"/>
      <c r="LMJ5" s="228"/>
      <c r="LMK5" s="228"/>
      <c r="LML5" s="228"/>
      <c r="LMM5" s="228"/>
      <c r="LMN5" s="228"/>
      <c r="LMO5" s="228"/>
      <c r="LMP5" s="228"/>
      <c r="LMQ5" s="228"/>
      <c r="LMR5" s="228"/>
      <c r="LMS5" s="228"/>
      <c r="LMT5" s="228"/>
      <c r="LMU5" s="228"/>
      <c r="LMV5" s="228"/>
      <c r="LMW5" s="228"/>
      <c r="LMX5" s="228"/>
      <c r="LMY5" s="228"/>
      <c r="LMZ5" s="228"/>
      <c r="LNA5" s="228"/>
      <c r="LNB5" s="228"/>
      <c r="LNC5" s="228"/>
      <c r="LND5" s="228"/>
      <c r="LNE5" s="228"/>
      <c r="LNF5" s="228"/>
      <c r="LNG5" s="228"/>
      <c r="LNH5" s="228"/>
      <c r="LNI5" s="228"/>
      <c r="LNJ5" s="228"/>
      <c r="LNK5" s="228"/>
      <c r="LNL5" s="228"/>
      <c r="LNM5" s="228"/>
      <c r="LNN5" s="228"/>
      <c r="LNO5" s="228"/>
      <c r="LNP5" s="228"/>
      <c r="LNQ5" s="228"/>
      <c r="LNR5" s="228"/>
      <c r="LNS5" s="228"/>
      <c r="LNT5" s="228"/>
      <c r="LNU5" s="228"/>
      <c r="LNV5" s="228"/>
      <c r="LNW5" s="228"/>
      <c r="LNX5" s="228"/>
      <c r="LNY5" s="228"/>
      <c r="LNZ5" s="228"/>
      <c r="LOA5" s="228"/>
      <c r="LOB5" s="228"/>
      <c r="LOC5" s="228"/>
      <c r="LOD5" s="228"/>
      <c r="LOE5" s="228"/>
      <c r="LOF5" s="228"/>
      <c r="LOG5" s="228"/>
      <c r="LOH5" s="228"/>
      <c r="LOI5" s="228"/>
      <c r="LOJ5" s="228"/>
      <c r="LOK5" s="228"/>
      <c r="LOL5" s="228"/>
      <c r="LOM5" s="228"/>
      <c r="LON5" s="228"/>
      <c r="LOO5" s="228"/>
      <c r="LOP5" s="228"/>
      <c r="LOQ5" s="228"/>
      <c r="LOR5" s="228"/>
      <c r="LOS5" s="228"/>
      <c r="LOT5" s="228"/>
      <c r="LOU5" s="228"/>
      <c r="LOV5" s="228"/>
      <c r="LOW5" s="228"/>
      <c r="LOX5" s="228"/>
      <c r="LOY5" s="228"/>
      <c r="LOZ5" s="228"/>
      <c r="LPA5" s="228"/>
      <c r="LPB5" s="228"/>
      <c r="LPC5" s="228"/>
      <c r="LPD5" s="228"/>
      <c r="LPE5" s="228"/>
      <c r="LPF5" s="228"/>
      <c r="LPG5" s="228"/>
      <c r="LPH5" s="228"/>
      <c r="LPI5" s="228"/>
      <c r="LPJ5" s="228"/>
      <c r="LPK5" s="228"/>
      <c r="LPL5" s="228"/>
      <c r="LPM5" s="228"/>
      <c r="LPN5" s="228"/>
      <c r="LPO5" s="228"/>
      <c r="LPP5" s="228"/>
      <c r="LPQ5" s="228"/>
      <c r="LPR5" s="228"/>
      <c r="LPS5" s="228"/>
      <c r="LPT5" s="228"/>
      <c r="LPU5" s="228"/>
      <c r="LPV5" s="228"/>
      <c r="LPW5" s="228"/>
      <c r="LPX5" s="228"/>
      <c r="LPY5" s="228"/>
      <c r="LPZ5" s="228"/>
      <c r="LQA5" s="228"/>
      <c r="LQB5" s="228"/>
      <c r="LQC5" s="228"/>
      <c r="LQD5" s="228"/>
      <c r="LQE5" s="228"/>
      <c r="LQF5" s="228"/>
      <c r="LQG5" s="228"/>
      <c r="LQH5" s="228"/>
      <c r="LQI5" s="228"/>
      <c r="LQJ5" s="228"/>
      <c r="LQK5" s="228"/>
      <c r="LQL5" s="228"/>
      <c r="LQM5" s="228"/>
      <c r="LQN5" s="228"/>
      <c r="LQO5" s="228"/>
      <c r="LQP5" s="228"/>
      <c r="LQQ5" s="228"/>
      <c r="LQR5" s="228"/>
      <c r="LQS5" s="228"/>
      <c r="LQT5" s="228"/>
      <c r="LQU5" s="228"/>
      <c r="LQV5" s="228"/>
      <c r="LQW5" s="228"/>
      <c r="LQX5" s="228"/>
      <c r="LQY5" s="228"/>
      <c r="LQZ5" s="228"/>
      <c r="LRA5" s="228"/>
      <c r="LRB5" s="228"/>
      <c r="LRC5" s="228"/>
      <c r="LRD5" s="228"/>
      <c r="LRE5" s="228"/>
      <c r="LRF5" s="228"/>
      <c r="LRG5" s="228"/>
      <c r="LRH5" s="228"/>
      <c r="LRI5" s="228"/>
      <c r="LRJ5" s="228"/>
      <c r="LRK5" s="228"/>
      <c r="LRL5" s="228"/>
      <c r="LRM5" s="228"/>
      <c r="LRN5" s="228"/>
      <c r="LRO5" s="228"/>
      <c r="LRP5" s="228"/>
      <c r="LRQ5" s="228"/>
      <c r="LRR5" s="228"/>
      <c r="LRS5" s="228"/>
      <c r="LRT5" s="228"/>
      <c r="LRU5" s="228"/>
      <c r="LRV5" s="228"/>
      <c r="LRW5" s="228"/>
      <c r="LRX5" s="228"/>
      <c r="LRY5" s="228"/>
      <c r="LRZ5" s="228"/>
      <c r="LSA5" s="228"/>
      <c r="LSB5" s="228"/>
      <c r="LSC5" s="228"/>
      <c r="LSD5" s="228"/>
      <c r="LSE5" s="228"/>
      <c r="LSF5" s="228"/>
      <c r="LSG5" s="228"/>
      <c r="LSH5" s="228"/>
      <c r="LSI5" s="228"/>
      <c r="LSJ5" s="228"/>
      <c r="LSK5" s="228"/>
      <c r="LSL5" s="228"/>
      <c r="LSM5" s="228"/>
      <c r="LSN5" s="228"/>
      <c r="LSO5" s="228"/>
      <c r="LSP5" s="228"/>
      <c r="LSQ5" s="228"/>
      <c r="LSR5" s="228"/>
      <c r="LSS5" s="228"/>
      <c r="LST5" s="228"/>
      <c r="LSU5" s="228"/>
      <c r="LSV5" s="228"/>
      <c r="LSW5" s="228"/>
      <c r="LSX5" s="228"/>
      <c r="LSY5" s="228"/>
      <c r="LSZ5" s="228"/>
      <c r="LTA5" s="228"/>
      <c r="LTB5" s="228"/>
      <c r="LTC5" s="228"/>
      <c r="LTD5" s="228"/>
      <c r="LTE5" s="228"/>
      <c r="LTF5" s="228"/>
      <c r="LTG5" s="228"/>
      <c r="LTH5" s="228"/>
      <c r="LTI5" s="228"/>
      <c r="LTJ5" s="228"/>
      <c r="LTK5" s="228"/>
      <c r="LTL5" s="228"/>
      <c r="LTM5" s="228"/>
      <c r="LTN5" s="228"/>
      <c r="LTO5" s="228"/>
      <c r="LTP5" s="228"/>
      <c r="LTQ5" s="228"/>
      <c r="LTR5" s="228"/>
      <c r="LTS5" s="228"/>
      <c r="LTT5" s="228"/>
      <c r="LTU5" s="228"/>
      <c r="LTV5" s="228"/>
      <c r="LTW5" s="228"/>
      <c r="LTX5" s="228"/>
      <c r="LTY5" s="228"/>
      <c r="LTZ5" s="228"/>
      <c r="LUA5" s="228"/>
      <c r="LUB5" s="228"/>
      <c r="LUC5" s="228"/>
      <c r="LUD5" s="228"/>
      <c r="LUE5" s="228"/>
      <c r="LUF5" s="228"/>
      <c r="LUG5" s="228"/>
      <c r="LUH5" s="228"/>
      <c r="LUI5" s="228"/>
      <c r="LUJ5" s="228"/>
      <c r="LUK5" s="228"/>
      <c r="LUL5" s="228"/>
      <c r="LUM5" s="228"/>
      <c r="LUN5" s="228"/>
      <c r="LUO5" s="228"/>
      <c r="LUP5" s="228"/>
      <c r="LUQ5" s="228"/>
      <c r="LUR5" s="228"/>
      <c r="LUS5" s="228"/>
      <c r="LUT5" s="228"/>
      <c r="LUU5" s="228"/>
      <c r="LUV5" s="228"/>
      <c r="LUW5" s="228"/>
      <c r="LUX5" s="228"/>
      <c r="LUY5" s="228"/>
      <c r="LUZ5" s="228"/>
      <c r="LVA5" s="228"/>
      <c r="LVB5" s="228"/>
      <c r="LVC5" s="228"/>
      <c r="LVD5" s="228"/>
      <c r="LVE5" s="228"/>
      <c r="LVF5" s="228"/>
      <c r="LVG5" s="228"/>
      <c r="LVH5" s="228"/>
      <c r="LVI5" s="228"/>
      <c r="LVJ5" s="228"/>
      <c r="LVK5" s="228"/>
      <c r="LVL5" s="228"/>
      <c r="LVM5" s="228"/>
      <c r="LVN5" s="228"/>
      <c r="LVO5" s="228"/>
      <c r="LVP5" s="228"/>
      <c r="LVQ5" s="228"/>
      <c r="LVR5" s="228"/>
      <c r="LVS5" s="228"/>
      <c r="LVT5" s="228"/>
      <c r="LVU5" s="228"/>
      <c r="LVV5" s="228"/>
      <c r="LVW5" s="228"/>
      <c r="LVX5" s="228"/>
      <c r="LVY5" s="228"/>
      <c r="LVZ5" s="228"/>
      <c r="LWA5" s="228"/>
      <c r="LWB5" s="228"/>
      <c r="LWC5" s="228"/>
      <c r="LWD5" s="228"/>
      <c r="LWE5" s="228"/>
      <c r="LWF5" s="228"/>
      <c r="LWG5" s="228"/>
      <c r="LWH5" s="228"/>
      <c r="LWI5" s="228"/>
      <c r="LWJ5" s="228"/>
      <c r="LWK5" s="228"/>
      <c r="LWL5" s="228"/>
      <c r="LWM5" s="228"/>
      <c r="LWN5" s="228"/>
      <c r="LWO5" s="228"/>
      <c r="LWP5" s="228"/>
      <c r="LWQ5" s="228"/>
      <c r="LWR5" s="228"/>
      <c r="LWS5" s="228"/>
      <c r="LWT5" s="228"/>
      <c r="LWU5" s="228"/>
      <c r="LWV5" s="228"/>
      <c r="LWW5" s="228"/>
      <c r="LWX5" s="228"/>
      <c r="LWY5" s="228"/>
      <c r="LWZ5" s="228"/>
      <c r="LXA5" s="228"/>
      <c r="LXB5" s="228"/>
      <c r="LXC5" s="228"/>
      <c r="LXD5" s="228"/>
      <c r="LXE5" s="228"/>
      <c r="LXF5" s="228"/>
      <c r="LXG5" s="228"/>
      <c r="LXH5" s="228"/>
      <c r="LXI5" s="228"/>
      <c r="LXJ5" s="228"/>
      <c r="LXK5" s="228"/>
      <c r="LXL5" s="228"/>
      <c r="LXM5" s="228"/>
      <c r="LXN5" s="228"/>
      <c r="LXO5" s="228"/>
      <c r="LXP5" s="228"/>
      <c r="LXQ5" s="228"/>
      <c r="LXR5" s="228"/>
      <c r="LXS5" s="228"/>
      <c r="LXT5" s="228"/>
      <c r="LXU5" s="228"/>
      <c r="LXV5" s="228"/>
      <c r="LXW5" s="228"/>
      <c r="LXX5" s="228"/>
      <c r="LXY5" s="228"/>
      <c r="LXZ5" s="228"/>
      <c r="LYA5" s="228"/>
      <c r="LYB5" s="228"/>
      <c r="LYC5" s="228"/>
      <c r="LYD5" s="228"/>
      <c r="LYE5" s="228"/>
      <c r="LYF5" s="228"/>
      <c r="LYG5" s="228"/>
      <c r="LYH5" s="228"/>
      <c r="LYI5" s="228"/>
      <c r="LYJ5" s="228"/>
      <c r="LYK5" s="228"/>
      <c r="LYL5" s="228"/>
      <c r="LYM5" s="228"/>
      <c r="LYN5" s="228"/>
      <c r="LYO5" s="228"/>
      <c r="LYP5" s="228"/>
      <c r="LYQ5" s="228"/>
      <c r="LYR5" s="228"/>
      <c r="LYS5" s="228"/>
      <c r="LYT5" s="228"/>
      <c r="LYU5" s="228"/>
      <c r="LYV5" s="228"/>
      <c r="LYW5" s="228"/>
      <c r="LYX5" s="228"/>
      <c r="LYY5" s="228"/>
      <c r="LYZ5" s="228"/>
      <c r="LZA5" s="228"/>
      <c r="LZB5" s="228"/>
      <c r="LZC5" s="228"/>
      <c r="LZD5" s="228"/>
      <c r="LZE5" s="228"/>
      <c r="LZF5" s="228"/>
      <c r="LZG5" s="228"/>
      <c r="LZH5" s="228"/>
      <c r="LZI5" s="228"/>
      <c r="LZJ5" s="228"/>
      <c r="LZK5" s="228"/>
      <c r="LZL5" s="228"/>
      <c r="LZM5" s="228"/>
      <c r="LZN5" s="228"/>
      <c r="LZO5" s="228"/>
      <c r="LZP5" s="228"/>
      <c r="LZQ5" s="228"/>
      <c r="LZR5" s="228"/>
      <c r="LZS5" s="228"/>
      <c r="LZT5" s="228"/>
      <c r="LZU5" s="228"/>
      <c r="LZV5" s="228"/>
      <c r="LZW5" s="228"/>
      <c r="LZX5" s="228"/>
      <c r="LZY5" s="228"/>
      <c r="LZZ5" s="228"/>
      <c r="MAA5" s="228"/>
      <c r="MAB5" s="228"/>
      <c r="MAC5" s="228"/>
      <c r="MAD5" s="228"/>
      <c r="MAE5" s="228"/>
      <c r="MAF5" s="228"/>
      <c r="MAG5" s="228"/>
      <c r="MAH5" s="228"/>
      <c r="MAI5" s="228"/>
      <c r="MAJ5" s="228"/>
      <c r="MAK5" s="228"/>
      <c r="MAL5" s="228"/>
      <c r="MAM5" s="228"/>
      <c r="MAN5" s="228"/>
      <c r="MAO5" s="228"/>
      <c r="MAP5" s="228"/>
      <c r="MAQ5" s="228"/>
      <c r="MAR5" s="228"/>
      <c r="MAS5" s="228"/>
      <c r="MAT5" s="228"/>
      <c r="MAU5" s="228"/>
      <c r="MAV5" s="228"/>
      <c r="MAW5" s="228"/>
      <c r="MAX5" s="228"/>
      <c r="MAY5" s="228"/>
      <c r="MAZ5" s="228"/>
      <c r="MBA5" s="228"/>
      <c r="MBB5" s="228"/>
      <c r="MBC5" s="228"/>
      <c r="MBD5" s="228"/>
      <c r="MBE5" s="228"/>
      <c r="MBF5" s="228"/>
      <c r="MBG5" s="228"/>
      <c r="MBH5" s="228"/>
      <c r="MBI5" s="228"/>
      <c r="MBJ5" s="228"/>
      <c r="MBK5" s="228"/>
      <c r="MBL5" s="228"/>
      <c r="MBM5" s="228"/>
      <c r="MBN5" s="228"/>
      <c r="MBO5" s="228"/>
      <c r="MBP5" s="228"/>
      <c r="MBQ5" s="228"/>
      <c r="MBR5" s="228"/>
      <c r="MBS5" s="228"/>
      <c r="MBT5" s="228"/>
      <c r="MBU5" s="228"/>
      <c r="MBV5" s="228"/>
      <c r="MBW5" s="228"/>
      <c r="MBX5" s="228"/>
      <c r="MBY5" s="228"/>
      <c r="MBZ5" s="228"/>
      <c r="MCA5" s="228"/>
      <c r="MCB5" s="228"/>
      <c r="MCC5" s="228"/>
      <c r="MCD5" s="228"/>
      <c r="MCE5" s="228"/>
      <c r="MCF5" s="228"/>
      <c r="MCG5" s="228"/>
      <c r="MCH5" s="228"/>
      <c r="MCI5" s="228"/>
      <c r="MCJ5" s="228"/>
      <c r="MCK5" s="228"/>
      <c r="MCL5" s="228"/>
      <c r="MCM5" s="228"/>
      <c r="MCN5" s="228"/>
      <c r="MCO5" s="228"/>
      <c r="MCP5" s="228"/>
      <c r="MCQ5" s="228"/>
      <c r="MCR5" s="228"/>
      <c r="MCS5" s="228"/>
      <c r="MCT5" s="228"/>
      <c r="MCU5" s="228"/>
      <c r="MCV5" s="228"/>
      <c r="MCW5" s="228"/>
      <c r="MCX5" s="228"/>
      <c r="MCY5" s="228"/>
      <c r="MCZ5" s="228"/>
      <c r="MDA5" s="228"/>
      <c r="MDB5" s="228"/>
      <c r="MDC5" s="228"/>
      <c r="MDD5" s="228"/>
      <c r="MDE5" s="228"/>
      <c r="MDF5" s="228"/>
      <c r="MDG5" s="228"/>
      <c r="MDH5" s="228"/>
      <c r="MDI5" s="228"/>
      <c r="MDJ5" s="228"/>
      <c r="MDK5" s="228"/>
      <c r="MDL5" s="228"/>
      <c r="MDM5" s="228"/>
      <c r="MDN5" s="228"/>
      <c r="MDO5" s="228"/>
      <c r="MDP5" s="228"/>
      <c r="MDQ5" s="228"/>
      <c r="MDR5" s="228"/>
      <c r="MDS5" s="228"/>
      <c r="MDT5" s="228"/>
      <c r="MDU5" s="228"/>
      <c r="MDV5" s="228"/>
      <c r="MDW5" s="228"/>
      <c r="MDX5" s="228"/>
      <c r="MDY5" s="228"/>
      <c r="MDZ5" s="228"/>
      <c r="MEA5" s="228"/>
      <c r="MEB5" s="228"/>
      <c r="MEC5" s="228"/>
      <c r="MED5" s="228"/>
      <c r="MEE5" s="228"/>
      <c r="MEF5" s="228"/>
      <c r="MEG5" s="228"/>
      <c r="MEH5" s="228"/>
      <c r="MEI5" s="228"/>
      <c r="MEJ5" s="228"/>
      <c r="MEK5" s="228"/>
      <c r="MEL5" s="228"/>
      <c r="MEM5" s="228"/>
      <c r="MEN5" s="228"/>
      <c r="MEO5" s="228"/>
      <c r="MEP5" s="228"/>
      <c r="MEQ5" s="228"/>
      <c r="MER5" s="228"/>
      <c r="MES5" s="228"/>
      <c r="MET5" s="228"/>
      <c r="MEU5" s="228"/>
      <c r="MEV5" s="228"/>
      <c r="MEW5" s="228"/>
      <c r="MEX5" s="228"/>
      <c r="MEY5" s="228"/>
      <c r="MEZ5" s="228"/>
      <c r="MFA5" s="228"/>
      <c r="MFB5" s="228"/>
      <c r="MFC5" s="228"/>
      <c r="MFD5" s="228"/>
      <c r="MFE5" s="228"/>
      <c r="MFF5" s="228"/>
      <c r="MFG5" s="228"/>
      <c r="MFH5" s="228"/>
      <c r="MFI5" s="228"/>
      <c r="MFJ5" s="228"/>
      <c r="MFK5" s="228"/>
      <c r="MFL5" s="228"/>
      <c r="MFM5" s="228"/>
      <c r="MFN5" s="228"/>
      <c r="MFO5" s="228"/>
      <c r="MFP5" s="228"/>
      <c r="MFQ5" s="228"/>
      <c r="MFR5" s="228"/>
      <c r="MFS5" s="228"/>
      <c r="MFT5" s="228"/>
      <c r="MFU5" s="228"/>
      <c r="MFV5" s="228"/>
      <c r="MFW5" s="228"/>
      <c r="MFX5" s="228"/>
      <c r="MFY5" s="228"/>
      <c r="MFZ5" s="228"/>
      <c r="MGA5" s="228"/>
      <c r="MGB5" s="228"/>
      <c r="MGC5" s="228"/>
      <c r="MGD5" s="228"/>
      <c r="MGE5" s="228"/>
      <c r="MGF5" s="228"/>
      <c r="MGG5" s="228"/>
      <c r="MGH5" s="228"/>
      <c r="MGI5" s="228"/>
      <c r="MGJ5" s="228"/>
      <c r="MGK5" s="228"/>
      <c r="MGL5" s="228"/>
      <c r="MGM5" s="228"/>
      <c r="MGN5" s="228"/>
      <c r="MGO5" s="228"/>
      <c r="MGP5" s="228"/>
      <c r="MGQ5" s="228"/>
      <c r="MGR5" s="228"/>
      <c r="MGS5" s="228"/>
      <c r="MGT5" s="228"/>
      <c r="MGU5" s="228"/>
      <c r="MGV5" s="228"/>
      <c r="MGW5" s="228"/>
      <c r="MGX5" s="228"/>
      <c r="MGY5" s="228"/>
      <c r="MGZ5" s="228"/>
      <c r="MHA5" s="228"/>
      <c r="MHB5" s="228"/>
      <c r="MHC5" s="228"/>
      <c r="MHD5" s="228"/>
      <c r="MHE5" s="228"/>
      <c r="MHF5" s="228"/>
      <c r="MHG5" s="228"/>
      <c r="MHH5" s="228"/>
      <c r="MHI5" s="228"/>
      <c r="MHJ5" s="228"/>
      <c r="MHK5" s="228"/>
      <c r="MHL5" s="228"/>
      <c r="MHM5" s="228"/>
      <c r="MHN5" s="228"/>
      <c r="MHO5" s="228"/>
      <c r="MHP5" s="228"/>
      <c r="MHQ5" s="228"/>
      <c r="MHR5" s="228"/>
      <c r="MHS5" s="228"/>
      <c r="MHT5" s="228"/>
      <c r="MHU5" s="228"/>
      <c r="MHV5" s="228"/>
      <c r="MHW5" s="228"/>
      <c r="MHX5" s="228"/>
      <c r="MHY5" s="228"/>
      <c r="MHZ5" s="228"/>
      <c r="MIA5" s="228"/>
      <c r="MIB5" s="228"/>
      <c r="MIC5" s="228"/>
      <c r="MID5" s="228"/>
      <c r="MIE5" s="228"/>
      <c r="MIF5" s="228"/>
      <c r="MIG5" s="228"/>
      <c r="MIH5" s="228"/>
      <c r="MII5" s="228"/>
      <c r="MIJ5" s="228"/>
      <c r="MIK5" s="228"/>
      <c r="MIL5" s="228"/>
      <c r="MIM5" s="228"/>
      <c r="MIN5" s="228"/>
      <c r="MIO5" s="228"/>
      <c r="MIP5" s="228"/>
      <c r="MIQ5" s="228"/>
      <c r="MIR5" s="228"/>
      <c r="MIS5" s="228"/>
      <c r="MIT5" s="228"/>
      <c r="MIU5" s="228"/>
      <c r="MIV5" s="228"/>
      <c r="MIW5" s="228"/>
      <c r="MIX5" s="228"/>
      <c r="MIY5" s="228"/>
      <c r="MIZ5" s="228"/>
      <c r="MJA5" s="228"/>
      <c r="MJB5" s="228"/>
      <c r="MJC5" s="228"/>
      <c r="MJD5" s="228"/>
      <c r="MJE5" s="228"/>
      <c r="MJF5" s="228"/>
      <c r="MJG5" s="228"/>
      <c r="MJH5" s="228"/>
      <c r="MJI5" s="228"/>
      <c r="MJJ5" s="228"/>
      <c r="MJK5" s="228"/>
      <c r="MJL5" s="228"/>
      <c r="MJM5" s="228"/>
      <c r="MJN5" s="228"/>
      <c r="MJO5" s="228"/>
      <c r="MJP5" s="228"/>
      <c r="MJQ5" s="228"/>
      <c r="MJR5" s="228"/>
      <c r="MJS5" s="228"/>
      <c r="MJT5" s="228"/>
      <c r="MJU5" s="228"/>
      <c r="MJV5" s="228"/>
      <c r="MJW5" s="228"/>
      <c r="MJX5" s="228"/>
      <c r="MJY5" s="228"/>
      <c r="MJZ5" s="228"/>
      <c r="MKA5" s="228"/>
      <c r="MKB5" s="228"/>
      <c r="MKC5" s="228"/>
      <c r="MKD5" s="228"/>
      <c r="MKE5" s="228"/>
      <c r="MKF5" s="228"/>
      <c r="MKG5" s="228"/>
      <c r="MKH5" s="228"/>
      <c r="MKI5" s="228"/>
      <c r="MKJ5" s="228"/>
      <c r="MKK5" s="228"/>
      <c r="MKL5" s="228"/>
      <c r="MKM5" s="228"/>
      <c r="MKN5" s="228"/>
      <c r="MKO5" s="228"/>
      <c r="MKP5" s="228"/>
      <c r="MKQ5" s="228"/>
      <c r="MKR5" s="228"/>
      <c r="MKS5" s="228"/>
      <c r="MKT5" s="228"/>
      <c r="MKU5" s="228"/>
      <c r="MKV5" s="228"/>
      <c r="MKW5" s="228"/>
      <c r="MKX5" s="228"/>
      <c r="MKY5" s="228"/>
      <c r="MKZ5" s="228"/>
      <c r="MLA5" s="228"/>
      <c r="MLB5" s="228"/>
      <c r="MLC5" s="228"/>
      <c r="MLD5" s="228"/>
      <c r="MLE5" s="228"/>
      <c r="MLF5" s="228"/>
      <c r="MLG5" s="228"/>
      <c r="MLH5" s="228"/>
      <c r="MLI5" s="228"/>
      <c r="MLJ5" s="228"/>
      <c r="MLK5" s="228"/>
      <c r="MLL5" s="228"/>
      <c r="MLM5" s="228"/>
      <c r="MLN5" s="228"/>
      <c r="MLO5" s="228"/>
      <c r="MLP5" s="228"/>
      <c r="MLQ5" s="228"/>
      <c r="MLR5" s="228"/>
      <c r="MLS5" s="228"/>
      <c r="MLT5" s="228"/>
      <c r="MLU5" s="228"/>
      <c r="MLV5" s="228"/>
      <c r="MLW5" s="228"/>
      <c r="MLX5" s="228"/>
      <c r="MLY5" s="228"/>
      <c r="MLZ5" s="228"/>
      <c r="MMA5" s="228"/>
      <c r="MMB5" s="228"/>
      <c r="MMC5" s="228"/>
      <c r="MMD5" s="228"/>
      <c r="MME5" s="228"/>
      <c r="MMF5" s="228"/>
      <c r="MMG5" s="228"/>
      <c r="MMH5" s="228"/>
      <c r="MMI5" s="228"/>
      <c r="MMJ5" s="228"/>
      <c r="MMK5" s="228"/>
      <c r="MML5" s="228"/>
      <c r="MMM5" s="228"/>
      <c r="MMN5" s="228"/>
      <c r="MMO5" s="228"/>
      <c r="MMP5" s="228"/>
      <c r="MMQ5" s="228"/>
      <c r="MMR5" s="228"/>
      <c r="MMS5" s="228"/>
      <c r="MMT5" s="228"/>
      <c r="MMU5" s="228"/>
      <c r="MMV5" s="228"/>
      <c r="MMW5" s="228"/>
      <c r="MMX5" s="228"/>
      <c r="MMY5" s="228"/>
      <c r="MMZ5" s="228"/>
      <c r="MNA5" s="228"/>
      <c r="MNB5" s="228"/>
      <c r="MNC5" s="228"/>
      <c r="MND5" s="228"/>
      <c r="MNE5" s="228"/>
      <c r="MNF5" s="228"/>
      <c r="MNG5" s="228"/>
      <c r="MNH5" s="228"/>
      <c r="MNI5" s="228"/>
      <c r="MNJ5" s="228"/>
      <c r="MNK5" s="228"/>
      <c r="MNL5" s="228"/>
      <c r="MNM5" s="228"/>
      <c r="MNN5" s="228"/>
      <c r="MNO5" s="228"/>
      <c r="MNP5" s="228"/>
      <c r="MNQ5" s="228"/>
      <c r="MNR5" s="228"/>
      <c r="MNS5" s="228"/>
      <c r="MNT5" s="228"/>
      <c r="MNU5" s="228"/>
      <c r="MNV5" s="228"/>
      <c r="MNW5" s="228"/>
      <c r="MNX5" s="228"/>
      <c r="MNY5" s="228"/>
      <c r="MNZ5" s="228"/>
      <c r="MOA5" s="228"/>
      <c r="MOB5" s="228"/>
      <c r="MOC5" s="228"/>
      <c r="MOD5" s="228"/>
      <c r="MOE5" s="228"/>
      <c r="MOF5" s="228"/>
      <c r="MOG5" s="228"/>
      <c r="MOH5" s="228"/>
      <c r="MOI5" s="228"/>
      <c r="MOJ5" s="228"/>
      <c r="MOK5" s="228"/>
      <c r="MOL5" s="228"/>
      <c r="MOM5" s="228"/>
      <c r="MON5" s="228"/>
      <c r="MOO5" s="228"/>
      <c r="MOP5" s="228"/>
      <c r="MOQ5" s="228"/>
      <c r="MOR5" s="228"/>
      <c r="MOS5" s="228"/>
      <c r="MOT5" s="228"/>
      <c r="MOU5" s="228"/>
      <c r="MOV5" s="228"/>
      <c r="MOW5" s="228"/>
      <c r="MOX5" s="228"/>
      <c r="MOY5" s="228"/>
      <c r="MOZ5" s="228"/>
      <c r="MPA5" s="228"/>
      <c r="MPB5" s="228"/>
      <c r="MPC5" s="228"/>
      <c r="MPD5" s="228"/>
      <c r="MPE5" s="228"/>
      <c r="MPF5" s="228"/>
      <c r="MPG5" s="228"/>
      <c r="MPH5" s="228"/>
      <c r="MPI5" s="228"/>
      <c r="MPJ5" s="228"/>
      <c r="MPK5" s="228"/>
      <c r="MPL5" s="228"/>
      <c r="MPM5" s="228"/>
      <c r="MPN5" s="228"/>
      <c r="MPO5" s="228"/>
      <c r="MPP5" s="228"/>
      <c r="MPQ5" s="228"/>
      <c r="MPR5" s="228"/>
      <c r="MPS5" s="228"/>
      <c r="MPT5" s="228"/>
      <c r="MPU5" s="228"/>
      <c r="MPV5" s="228"/>
      <c r="MPW5" s="228"/>
      <c r="MPX5" s="228"/>
      <c r="MPY5" s="228"/>
      <c r="MPZ5" s="228"/>
      <c r="MQA5" s="228"/>
      <c r="MQB5" s="228"/>
      <c r="MQC5" s="228"/>
      <c r="MQD5" s="228"/>
      <c r="MQE5" s="228"/>
      <c r="MQF5" s="228"/>
      <c r="MQG5" s="228"/>
      <c r="MQH5" s="228"/>
      <c r="MQI5" s="228"/>
      <c r="MQJ5" s="228"/>
      <c r="MQK5" s="228"/>
      <c r="MQL5" s="228"/>
      <c r="MQM5" s="228"/>
      <c r="MQN5" s="228"/>
      <c r="MQO5" s="228"/>
      <c r="MQP5" s="228"/>
      <c r="MQQ5" s="228"/>
      <c r="MQR5" s="228"/>
      <c r="MQS5" s="228"/>
      <c r="MQT5" s="228"/>
      <c r="MQU5" s="228"/>
      <c r="MQV5" s="228"/>
      <c r="MQW5" s="228"/>
      <c r="MQX5" s="228"/>
      <c r="MQY5" s="228"/>
      <c r="MQZ5" s="228"/>
      <c r="MRA5" s="228"/>
      <c r="MRB5" s="228"/>
      <c r="MRC5" s="228"/>
      <c r="MRD5" s="228"/>
      <c r="MRE5" s="228"/>
      <c r="MRF5" s="228"/>
      <c r="MRG5" s="228"/>
      <c r="MRH5" s="228"/>
      <c r="MRI5" s="228"/>
      <c r="MRJ5" s="228"/>
      <c r="MRK5" s="228"/>
      <c r="MRL5" s="228"/>
      <c r="MRM5" s="228"/>
      <c r="MRN5" s="228"/>
      <c r="MRO5" s="228"/>
      <c r="MRP5" s="228"/>
      <c r="MRQ5" s="228"/>
      <c r="MRR5" s="228"/>
      <c r="MRS5" s="228"/>
      <c r="MRT5" s="228"/>
      <c r="MRU5" s="228"/>
      <c r="MRV5" s="228"/>
      <c r="MRW5" s="228"/>
      <c r="MRX5" s="228"/>
      <c r="MRY5" s="228"/>
      <c r="MRZ5" s="228"/>
      <c r="MSA5" s="228"/>
      <c r="MSB5" s="228"/>
      <c r="MSC5" s="228"/>
      <c r="MSD5" s="228"/>
      <c r="MSE5" s="228"/>
      <c r="MSF5" s="228"/>
      <c r="MSG5" s="228"/>
      <c r="MSH5" s="228"/>
      <c r="MSI5" s="228"/>
      <c r="MSJ5" s="228"/>
      <c r="MSK5" s="228"/>
      <c r="MSL5" s="228"/>
      <c r="MSM5" s="228"/>
      <c r="MSN5" s="228"/>
      <c r="MSO5" s="228"/>
      <c r="MSP5" s="228"/>
      <c r="MSQ5" s="228"/>
      <c r="MSR5" s="228"/>
      <c r="MSS5" s="228"/>
      <c r="MST5" s="228"/>
      <c r="MSU5" s="228"/>
      <c r="MSV5" s="228"/>
      <c r="MSW5" s="228"/>
      <c r="MSX5" s="228"/>
      <c r="MSY5" s="228"/>
      <c r="MSZ5" s="228"/>
      <c r="MTA5" s="228"/>
      <c r="MTB5" s="228"/>
      <c r="MTC5" s="228"/>
      <c r="MTD5" s="228"/>
      <c r="MTE5" s="228"/>
      <c r="MTF5" s="228"/>
      <c r="MTG5" s="228"/>
      <c r="MTH5" s="228"/>
      <c r="MTI5" s="228"/>
      <c r="MTJ5" s="228"/>
      <c r="MTK5" s="228"/>
      <c r="MTL5" s="228"/>
      <c r="MTM5" s="228"/>
      <c r="MTN5" s="228"/>
      <c r="MTO5" s="228"/>
      <c r="MTP5" s="228"/>
      <c r="MTQ5" s="228"/>
      <c r="MTR5" s="228"/>
      <c r="MTS5" s="228"/>
      <c r="MTT5" s="228"/>
      <c r="MTU5" s="228"/>
      <c r="MTV5" s="228"/>
      <c r="MTW5" s="228"/>
      <c r="MTX5" s="228"/>
      <c r="MTY5" s="228"/>
      <c r="MTZ5" s="228"/>
      <c r="MUA5" s="228"/>
      <c r="MUB5" s="228"/>
      <c r="MUC5" s="228"/>
      <c r="MUD5" s="228"/>
      <c r="MUE5" s="228"/>
      <c r="MUF5" s="228"/>
      <c r="MUG5" s="228"/>
      <c r="MUH5" s="228"/>
      <c r="MUI5" s="228"/>
      <c r="MUJ5" s="228"/>
      <c r="MUK5" s="228"/>
      <c r="MUL5" s="228"/>
      <c r="MUM5" s="228"/>
      <c r="MUN5" s="228"/>
      <c r="MUO5" s="228"/>
      <c r="MUP5" s="228"/>
      <c r="MUQ5" s="228"/>
      <c r="MUR5" s="228"/>
      <c r="MUS5" s="228"/>
      <c r="MUT5" s="228"/>
      <c r="MUU5" s="228"/>
      <c r="MUV5" s="228"/>
      <c r="MUW5" s="228"/>
      <c r="MUX5" s="228"/>
      <c r="MUY5" s="228"/>
      <c r="MUZ5" s="228"/>
      <c r="MVA5" s="228"/>
      <c r="MVB5" s="228"/>
      <c r="MVC5" s="228"/>
      <c r="MVD5" s="228"/>
      <c r="MVE5" s="228"/>
      <c r="MVF5" s="228"/>
      <c r="MVG5" s="228"/>
      <c r="MVH5" s="228"/>
      <c r="MVI5" s="228"/>
      <c r="MVJ5" s="228"/>
      <c r="MVK5" s="228"/>
      <c r="MVL5" s="228"/>
      <c r="MVM5" s="228"/>
      <c r="MVN5" s="228"/>
      <c r="MVO5" s="228"/>
      <c r="MVP5" s="228"/>
      <c r="MVQ5" s="228"/>
      <c r="MVR5" s="228"/>
      <c r="MVS5" s="228"/>
      <c r="MVT5" s="228"/>
      <c r="MVU5" s="228"/>
      <c r="MVV5" s="228"/>
      <c r="MVW5" s="228"/>
      <c r="MVX5" s="228"/>
      <c r="MVY5" s="228"/>
      <c r="MVZ5" s="228"/>
      <c r="MWA5" s="228"/>
      <c r="MWB5" s="228"/>
      <c r="MWC5" s="228"/>
      <c r="MWD5" s="228"/>
      <c r="MWE5" s="228"/>
      <c r="MWF5" s="228"/>
      <c r="MWG5" s="228"/>
      <c r="MWH5" s="228"/>
      <c r="MWI5" s="228"/>
      <c r="MWJ5" s="228"/>
      <c r="MWK5" s="228"/>
      <c r="MWL5" s="228"/>
      <c r="MWM5" s="228"/>
      <c r="MWN5" s="228"/>
      <c r="MWO5" s="228"/>
      <c r="MWP5" s="228"/>
      <c r="MWQ5" s="228"/>
      <c r="MWR5" s="228"/>
      <c r="MWS5" s="228"/>
      <c r="MWT5" s="228"/>
      <c r="MWU5" s="228"/>
      <c r="MWV5" s="228"/>
      <c r="MWW5" s="228"/>
      <c r="MWX5" s="228"/>
      <c r="MWY5" s="228"/>
      <c r="MWZ5" s="228"/>
      <c r="MXA5" s="228"/>
      <c r="MXB5" s="228"/>
      <c r="MXC5" s="228"/>
      <c r="MXD5" s="228"/>
      <c r="MXE5" s="228"/>
      <c r="MXF5" s="228"/>
      <c r="MXG5" s="228"/>
      <c r="MXH5" s="228"/>
      <c r="MXI5" s="228"/>
      <c r="MXJ5" s="228"/>
      <c r="MXK5" s="228"/>
      <c r="MXL5" s="228"/>
      <c r="MXM5" s="228"/>
      <c r="MXN5" s="228"/>
      <c r="MXO5" s="228"/>
      <c r="MXP5" s="228"/>
      <c r="MXQ5" s="228"/>
      <c r="MXR5" s="228"/>
      <c r="MXS5" s="228"/>
      <c r="MXT5" s="228"/>
      <c r="MXU5" s="228"/>
      <c r="MXV5" s="228"/>
      <c r="MXW5" s="228"/>
      <c r="MXX5" s="228"/>
      <c r="MXY5" s="228"/>
      <c r="MXZ5" s="228"/>
      <c r="MYA5" s="228"/>
      <c r="MYB5" s="228"/>
      <c r="MYC5" s="228"/>
      <c r="MYD5" s="228"/>
      <c r="MYE5" s="228"/>
      <c r="MYF5" s="228"/>
      <c r="MYG5" s="228"/>
      <c r="MYH5" s="228"/>
      <c r="MYI5" s="228"/>
      <c r="MYJ5" s="228"/>
      <c r="MYK5" s="228"/>
      <c r="MYL5" s="228"/>
      <c r="MYM5" s="228"/>
      <c r="MYN5" s="228"/>
      <c r="MYO5" s="228"/>
      <c r="MYP5" s="228"/>
      <c r="MYQ5" s="228"/>
      <c r="MYR5" s="228"/>
      <c r="MYS5" s="228"/>
      <c r="MYT5" s="228"/>
      <c r="MYU5" s="228"/>
      <c r="MYV5" s="228"/>
      <c r="MYW5" s="228"/>
      <c r="MYX5" s="228"/>
      <c r="MYY5" s="228"/>
      <c r="MYZ5" s="228"/>
      <c r="MZA5" s="228"/>
      <c r="MZB5" s="228"/>
      <c r="MZC5" s="228"/>
      <c r="MZD5" s="228"/>
      <c r="MZE5" s="228"/>
      <c r="MZF5" s="228"/>
      <c r="MZG5" s="228"/>
      <c r="MZH5" s="228"/>
      <c r="MZI5" s="228"/>
      <c r="MZJ5" s="228"/>
      <c r="MZK5" s="228"/>
      <c r="MZL5" s="228"/>
      <c r="MZM5" s="228"/>
      <c r="MZN5" s="228"/>
      <c r="MZO5" s="228"/>
      <c r="MZP5" s="228"/>
      <c r="MZQ5" s="228"/>
      <c r="MZR5" s="228"/>
      <c r="MZS5" s="228"/>
      <c r="MZT5" s="228"/>
      <c r="MZU5" s="228"/>
      <c r="MZV5" s="228"/>
      <c r="MZW5" s="228"/>
      <c r="MZX5" s="228"/>
      <c r="MZY5" s="228"/>
      <c r="MZZ5" s="228"/>
      <c r="NAA5" s="228"/>
      <c r="NAB5" s="228"/>
      <c r="NAC5" s="228"/>
      <c r="NAD5" s="228"/>
      <c r="NAE5" s="228"/>
      <c r="NAF5" s="228"/>
      <c r="NAG5" s="228"/>
      <c r="NAH5" s="228"/>
      <c r="NAI5" s="228"/>
      <c r="NAJ5" s="228"/>
      <c r="NAK5" s="228"/>
      <c r="NAL5" s="228"/>
      <c r="NAM5" s="228"/>
      <c r="NAN5" s="228"/>
      <c r="NAO5" s="228"/>
      <c r="NAP5" s="228"/>
      <c r="NAQ5" s="228"/>
      <c r="NAR5" s="228"/>
      <c r="NAS5" s="228"/>
      <c r="NAT5" s="228"/>
      <c r="NAU5" s="228"/>
      <c r="NAV5" s="228"/>
      <c r="NAW5" s="228"/>
      <c r="NAX5" s="228"/>
      <c r="NAY5" s="228"/>
      <c r="NAZ5" s="228"/>
      <c r="NBA5" s="228"/>
      <c r="NBB5" s="228"/>
      <c r="NBC5" s="228"/>
      <c r="NBD5" s="228"/>
      <c r="NBE5" s="228"/>
      <c r="NBF5" s="228"/>
      <c r="NBG5" s="228"/>
      <c r="NBH5" s="228"/>
      <c r="NBI5" s="228"/>
      <c r="NBJ5" s="228"/>
      <c r="NBK5" s="228"/>
      <c r="NBL5" s="228"/>
      <c r="NBM5" s="228"/>
      <c r="NBN5" s="228"/>
      <c r="NBO5" s="228"/>
      <c r="NBP5" s="228"/>
      <c r="NBQ5" s="228"/>
      <c r="NBR5" s="228"/>
      <c r="NBS5" s="228"/>
      <c r="NBT5" s="228"/>
      <c r="NBU5" s="228"/>
      <c r="NBV5" s="228"/>
      <c r="NBW5" s="228"/>
      <c r="NBX5" s="228"/>
      <c r="NBY5" s="228"/>
      <c r="NBZ5" s="228"/>
      <c r="NCA5" s="228"/>
      <c r="NCB5" s="228"/>
      <c r="NCC5" s="228"/>
      <c r="NCD5" s="228"/>
      <c r="NCE5" s="228"/>
      <c r="NCF5" s="228"/>
      <c r="NCG5" s="228"/>
      <c r="NCH5" s="228"/>
      <c r="NCI5" s="228"/>
      <c r="NCJ5" s="228"/>
      <c r="NCK5" s="228"/>
      <c r="NCL5" s="228"/>
      <c r="NCM5" s="228"/>
      <c r="NCN5" s="228"/>
      <c r="NCO5" s="228"/>
      <c r="NCP5" s="228"/>
      <c r="NCQ5" s="228"/>
      <c r="NCR5" s="228"/>
      <c r="NCS5" s="228"/>
      <c r="NCT5" s="228"/>
      <c r="NCU5" s="228"/>
      <c r="NCV5" s="228"/>
      <c r="NCW5" s="228"/>
      <c r="NCX5" s="228"/>
      <c r="NCY5" s="228"/>
      <c r="NCZ5" s="228"/>
      <c r="NDA5" s="228"/>
      <c r="NDB5" s="228"/>
      <c r="NDC5" s="228"/>
      <c r="NDD5" s="228"/>
      <c r="NDE5" s="228"/>
      <c r="NDF5" s="228"/>
      <c r="NDG5" s="228"/>
      <c r="NDH5" s="228"/>
      <c r="NDI5" s="228"/>
      <c r="NDJ5" s="228"/>
      <c r="NDK5" s="228"/>
      <c r="NDL5" s="228"/>
      <c r="NDM5" s="228"/>
      <c r="NDN5" s="228"/>
      <c r="NDO5" s="228"/>
      <c r="NDP5" s="228"/>
      <c r="NDQ5" s="228"/>
      <c r="NDR5" s="228"/>
      <c r="NDS5" s="228"/>
      <c r="NDT5" s="228"/>
      <c r="NDU5" s="228"/>
      <c r="NDV5" s="228"/>
      <c r="NDW5" s="228"/>
      <c r="NDX5" s="228"/>
      <c r="NDY5" s="228"/>
      <c r="NDZ5" s="228"/>
      <c r="NEA5" s="228"/>
      <c r="NEB5" s="228"/>
      <c r="NEC5" s="228"/>
      <c r="NED5" s="228"/>
      <c r="NEE5" s="228"/>
      <c r="NEF5" s="228"/>
      <c r="NEG5" s="228"/>
      <c r="NEH5" s="228"/>
      <c r="NEI5" s="228"/>
      <c r="NEJ5" s="228"/>
      <c r="NEK5" s="228"/>
      <c r="NEL5" s="228"/>
      <c r="NEM5" s="228"/>
      <c r="NEN5" s="228"/>
      <c r="NEO5" s="228"/>
      <c r="NEP5" s="228"/>
      <c r="NEQ5" s="228"/>
      <c r="NER5" s="228"/>
      <c r="NES5" s="228"/>
      <c r="NET5" s="228"/>
      <c r="NEU5" s="228"/>
      <c r="NEV5" s="228"/>
      <c r="NEW5" s="228"/>
      <c r="NEX5" s="228"/>
      <c r="NEY5" s="228"/>
      <c r="NEZ5" s="228"/>
      <c r="NFA5" s="228"/>
      <c r="NFB5" s="228"/>
      <c r="NFC5" s="228"/>
      <c r="NFD5" s="228"/>
      <c r="NFE5" s="228"/>
      <c r="NFF5" s="228"/>
      <c r="NFG5" s="228"/>
      <c r="NFH5" s="228"/>
      <c r="NFI5" s="228"/>
      <c r="NFJ5" s="228"/>
      <c r="NFK5" s="228"/>
      <c r="NFL5" s="228"/>
      <c r="NFM5" s="228"/>
      <c r="NFN5" s="228"/>
      <c r="NFO5" s="228"/>
      <c r="NFP5" s="228"/>
      <c r="NFQ5" s="228"/>
      <c r="NFR5" s="228"/>
      <c r="NFS5" s="228"/>
      <c r="NFT5" s="228"/>
      <c r="NFU5" s="228"/>
      <c r="NFV5" s="228"/>
      <c r="NFW5" s="228"/>
      <c r="NFX5" s="228"/>
      <c r="NFY5" s="228"/>
      <c r="NFZ5" s="228"/>
      <c r="NGA5" s="228"/>
      <c r="NGB5" s="228"/>
      <c r="NGC5" s="228"/>
      <c r="NGD5" s="228"/>
      <c r="NGE5" s="228"/>
      <c r="NGF5" s="228"/>
      <c r="NGG5" s="228"/>
      <c r="NGH5" s="228"/>
      <c r="NGI5" s="228"/>
      <c r="NGJ5" s="228"/>
      <c r="NGK5" s="228"/>
      <c r="NGL5" s="228"/>
      <c r="NGM5" s="228"/>
      <c r="NGN5" s="228"/>
      <c r="NGO5" s="228"/>
      <c r="NGP5" s="228"/>
      <c r="NGQ5" s="228"/>
      <c r="NGR5" s="228"/>
      <c r="NGS5" s="228"/>
      <c r="NGT5" s="228"/>
      <c r="NGU5" s="228"/>
      <c r="NGV5" s="228"/>
      <c r="NGW5" s="228"/>
      <c r="NGX5" s="228"/>
      <c r="NGY5" s="228"/>
      <c r="NGZ5" s="228"/>
      <c r="NHA5" s="228"/>
      <c r="NHB5" s="228"/>
      <c r="NHC5" s="228"/>
      <c r="NHD5" s="228"/>
      <c r="NHE5" s="228"/>
      <c r="NHF5" s="228"/>
      <c r="NHG5" s="228"/>
      <c r="NHH5" s="228"/>
      <c r="NHI5" s="228"/>
      <c r="NHJ5" s="228"/>
      <c r="NHK5" s="228"/>
      <c r="NHL5" s="228"/>
      <c r="NHM5" s="228"/>
      <c r="NHN5" s="228"/>
      <c r="NHO5" s="228"/>
      <c r="NHP5" s="228"/>
      <c r="NHQ5" s="228"/>
      <c r="NHR5" s="228"/>
      <c r="NHS5" s="228"/>
      <c r="NHT5" s="228"/>
      <c r="NHU5" s="228"/>
      <c r="NHV5" s="228"/>
      <c r="NHW5" s="228"/>
      <c r="NHX5" s="228"/>
      <c r="NHY5" s="228"/>
      <c r="NHZ5" s="228"/>
      <c r="NIA5" s="228"/>
      <c r="NIB5" s="228"/>
      <c r="NIC5" s="228"/>
      <c r="NID5" s="228"/>
      <c r="NIE5" s="228"/>
      <c r="NIF5" s="228"/>
      <c r="NIG5" s="228"/>
      <c r="NIH5" s="228"/>
      <c r="NII5" s="228"/>
      <c r="NIJ5" s="228"/>
      <c r="NIK5" s="228"/>
      <c r="NIL5" s="228"/>
      <c r="NIM5" s="228"/>
      <c r="NIN5" s="228"/>
      <c r="NIO5" s="228"/>
      <c r="NIP5" s="228"/>
      <c r="NIQ5" s="228"/>
      <c r="NIR5" s="228"/>
      <c r="NIS5" s="228"/>
      <c r="NIT5" s="228"/>
      <c r="NIU5" s="228"/>
      <c r="NIV5" s="228"/>
      <c r="NIW5" s="228"/>
      <c r="NIX5" s="228"/>
      <c r="NIY5" s="228"/>
      <c r="NIZ5" s="228"/>
      <c r="NJA5" s="228"/>
      <c r="NJB5" s="228"/>
      <c r="NJC5" s="228"/>
      <c r="NJD5" s="228"/>
      <c r="NJE5" s="228"/>
      <c r="NJF5" s="228"/>
      <c r="NJG5" s="228"/>
      <c r="NJH5" s="228"/>
      <c r="NJI5" s="228"/>
      <c r="NJJ5" s="228"/>
      <c r="NJK5" s="228"/>
      <c r="NJL5" s="228"/>
      <c r="NJM5" s="228"/>
      <c r="NJN5" s="228"/>
      <c r="NJO5" s="228"/>
      <c r="NJP5" s="228"/>
      <c r="NJQ5" s="228"/>
      <c r="NJR5" s="228"/>
      <c r="NJS5" s="228"/>
      <c r="NJT5" s="228"/>
      <c r="NJU5" s="228"/>
      <c r="NJV5" s="228"/>
      <c r="NJW5" s="228"/>
      <c r="NJX5" s="228"/>
      <c r="NJY5" s="228"/>
      <c r="NJZ5" s="228"/>
      <c r="NKA5" s="228"/>
      <c r="NKB5" s="228"/>
      <c r="NKC5" s="228"/>
      <c r="NKD5" s="228"/>
      <c r="NKE5" s="228"/>
      <c r="NKF5" s="228"/>
      <c r="NKG5" s="228"/>
      <c r="NKH5" s="228"/>
      <c r="NKI5" s="228"/>
      <c r="NKJ5" s="228"/>
      <c r="NKK5" s="228"/>
      <c r="NKL5" s="228"/>
      <c r="NKM5" s="228"/>
      <c r="NKN5" s="228"/>
      <c r="NKO5" s="228"/>
      <c r="NKP5" s="228"/>
      <c r="NKQ5" s="228"/>
      <c r="NKR5" s="228"/>
      <c r="NKS5" s="228"/>
      <c r="NKT5" s="228"/>
      <c r="NKU5" s="228"/>
      <c r="NKV5" s="228"/>
      <c r="NKW5" s="228"/>
      <c r="NKX5" s="228"/>
      <c r="NKY5" s="228"/>
      <c r="NKZ5" s="228"/>
      <c r="NLA5" s="228"/>
      <c r="NLB5" s="228"/>
      <c r="NLC5" s="228"/>
      <c r="NLD5" s="228"/>
      <c r="NLE5" s="228"/>
      <c r="NLF5" s="228"/>
      <c r="NLG5" s="228"/>
      <c r="NLH5" s="228"/>
      <c r="NLI5" s="228"/>
      <c r="NLJ5" s="228"/>
      <c r="NLK5" s="228"/>
      <c r="NLL5" s="228"/>
      <c r="NLM5" s="228"/>
      <c r="NLN5" s="228"/>
      <c r="NLO5" s="228"/>
      <c r="NLP5" s="228"/>
      <c r="NLQ5" s="228"/>
      <c r="NLR5" s="228"/>
      <c r="NLS5" s="228"/>
      <c r="NLT5" s="228"/>
      <c r="NLU5" s="228"/>
      <c r="NLV5" s="228"/>
      <c r="NLW5" s="228"/>
      <c r="NLX5" s="228"/>
      <c r="NLY5" s="228"/>
      <c r="NLZ5" s="228"/>
      <c r="NMA5" s="228"/>
      <c r="NMB5" s="228"/>
      <c r="NMC5" s="228"/>
      <c r="NMD5" s="228"/>
      <c r="NME5" s="228"/>
      <c r="NMF5" s="228"/>
      <c r="NMG5" s="228"/>
      <c r="NMH5" s="228"/>
      <c r="NMI5" s="228"/>
      <c r="NMJ5" s="228"/>
      <c r="NMK5" s="228"/>
      <c r="NML5" s="228"/>
      <c r="NMM5" s="228"/>
      <c r="NMN5" s="228"/>
      <c r="NMO5" s="228"/>
      <c r="NMP5" s="228"/>
      <c r="NMQ5" s="228"/>
      <c r="NMR5" s="228"/>
      <c r="NMS5" s="228"/>
      <c r="NMT5" s="228"/>
      <c r="NMU5" s="228"/>
      <c r="NMV5" s="228"/>
      <c r="NMW5" s="228"/>
      <c r="NMX5" s="228"/>
      <c r="NMY5" s="228"/>
      <c r="NMZ5" s="228"/>
      <c r="NNA5" s="228"/>
      <c r="NNB5" s="228"/>
      <c r="NNC5" s="228"/>
      <c r="NND5" s="228"/>
      <c r="NNE5" s="228"/>
      <c r="NNF5" s="228"/>
      <c r="NNG5" s="228"/>
      <c r="NNH5" s="228"/>
      <c r="NNI5" s="228"/>
      <c r="NNJ5" s="228"/>
      <c r="NNK5" s="228"/>
      <c r="NNL5" s="228"/>
      <c r="NNM5" s="228"/>
      <c r="NNN5" s="228"/>
      <c r="NNO5" s="228"/>
      <c r="NNP5" s="228"/>
      <c r="NNQ5" s="228"/>
      <c r="NNR5" s="228"/>
      <c r="NNS5" s="228"/>
      <c r="NNT5" s="228"/>
      <c r="NNU5" s="228"/>
      <c r="NNV5" s="228"/>
      <c r="NNW5" s="228"/>
      <c r="NNX5" s="228"/>
      <c r="NNY5" s="228"/>
      <c r="NNZ5" s="228"/>
      <c r="NOA5" s="228"/>
      <c r="NOB5" s="228"/>
      <c r="NOC5" s="228"/>
      <c r="NOD5" s="228"/>
      <c r="NOE5" s="228"/>
      <c r="NOF5" s="228"/>
      <c r="NOG5" s="228"/>
      <c r="NOH5" s="228"/>
      <c r="NOI5" s="228"/>
      <c r="NOJ5" s="228"/>
      <c r="NOK5" s="228"/>
      <c r="NOL5" s="228"/>
      <c r="NOM5" s="228"/>
      <c r="NON5" s="228"/>
      <c r="NOO5" s="228"/>
      <c r="NOP5" s="228"/>
      <c r="NOQ5" s="228"/>
      <c r="NOR5" s="228"/>
      <c r="NOS5" s="228"/>
      <c r="NOT5" s="228"/>
      <c r="NOU5" s="228"/>
      <c r="NOV5" s="228"/>
      <c r="NOW5" s="228"/>
      <c r="NOX5" s="228"/>
      <c r="NOY5" s="228"/>
      <c r="NOZ5" s="228"/>
      <c r="NPA5" s="228"/>
      <c r="NPB5" s="228"/>
      <c r="NPC5" s="228"/>
      <c r="NPD5" s="228"/>
      <c r="NPE5" s="228"/>
      <c r="NPF5" s="228"/>
      <c r="NPG5" s="228"/>
      <c r="NPH5" s="228"/>
      <c r="NPI5" s="228"/>
      <c r="NPJ5" s="228"/>
      <c r="NPK5" s="228"/>
      <c r="NPL5" s="228"/>
      <c r="NPM5" s="228"/>
      <c r="NPN5" s="228"/>
      <c r="NPO5" s="228"/>
      <c r="NPP5" s="228"/>
      <c r="NPQ5" s="228"/>
      <c r="NPR5" s="228"/>
      <c r="NPS5" s="228"/>
      <c r="NPT5" s="228"/>
      <c r="NPU5" s="228"/>
      <c r="NPV5" s="228"/>
      <c r="NPW5" s="228"/>
      <c r="NPX5" s="228"/>
      <c r="NPY5" s="228"/>
      <c r="NPZ5" s="228"/>
      <c r="NQA5" s="228"/>
      <c r="NQB5" s="228"/>
      <c r="NQC5" s="228"/>
      <c r="NQD5" s="228"/>
      <c r="NQE5" s="228"/>
      <c r="NQF5" s="228"/>
      <c r="NQG5" s="228"/>
      <c r="NQH5" s="228"/>
      <c r="NQI5" s="228"/>
      <c r="NQJ5" s="228"/>
      <c r="NQK5" s="228"/>
      <c r="NQL5" s="228"/>
      <c r="NQM5" s="228"/>
      <c r="NQN5" s="228"/>
      <c r="NQO5" s="228"/>
      <c r="NQP5" s="228"/>
      <c r="NQQ5" s="228"/>
      <c r="NQR5" s="228"/>
      <c r="NQS5" s="228"/>
      <c r="NQT5" s="228"/>
      <c r="NQU5" s="228"/>
      <c r="NQV5" s="228"/>
      <c r="NQW5" s="228"/>
      <c r="NQX5" s="228"/>
      <c r="NQY5" s="228"/>
      <c r="NQZ5" s="228"/>
      <c r="NRA5" s="228"/>
      <c r="NRB5" s="228"/>
      <c r="NRC5" s="228"/>
      <c r="NRD5" s="228"/>
      <c r="NRE5" s="228"/>
      <c r="NRF5" s="228"/>
      <c r="NRG5" s="228"/>
      <c r="NRH5" s="228"/>
      <c r="NRI5" s="228"/>
      <c r="NRJ5" s="228"/>
      <c r="NRK5" s="228"/>
      <c r="NRL5" s="228"/>
      <c r="NRM5" s="228"/>
      <c r="NRN5" s="228"/>
      <c r="NRO5" s="228"/>
      <c r="NRP5" s="228"/>
      <c r="NRQ5" s="228"/>
      <c r="NRR5" s="228"/>
      <c r="NRS5" s="228"/>
      <c r="NRT5" s="228"/>
      <c r="NRU5" s="228"/>
      <c r="NRV5" s="228"/>
      <c r="NRW5" s="228"/>
      <c r="NRX5" s="228"/>
      <c r="NRY5" s="228"/>
      <c r="NRZ5" s="228"/>
      <c r="NSA5" s="228"/>
      <c r="NSB5" s="228"/>
      <c r="NSC5" s="228"/>
      <c r="NSD5" s="228"/>
      <c r="NSE5" s="228"/>
      <c r="NSF5" s="228"/>
      <c r="NSG5" s="228"/>
      <c r="NSH5" s="228"/>
      <c r="NSI5" s="228"/>
      <c r="NSJ5" s="228"/>
      <c r="NSK5" s="228"/>
      <c r="NSL5" s="228"/>
      <c r="NSM5" s="228"/>
      <c r="NSN5" s="228"/>
      <c r="NSO5" s="228"/>
      <c r="NSP5" s="228"/>
      <c r="NSQ5" s="228"/>
      <c r="NSR5" s="228"/>
      <c r="NSS5" s="228"/>
      <c r="NST5" s="228"/>
      <c r="NSU5" s="228"/>
      <c r="NSV5" s="228"/>
      <c r="NSW5" s="228"/>
      <c r="NSX5" s="228"/>
      <c r="NSY5" s="228"/>
      <c r="NSZ5" s="228"/>
      <c r="NTA5" s="228"/>
      <c r="NTB5" s="228"/>
      <c r="NTC5" s="228"/>
      <c r="NTD5" s="228"/>
      <c r="NTE5" s="228"/>
      <c r="NTF5" s="228"/>
      <c r="NTG5" s="228"/>
      <c r="NTH5" s="228"/>
      <c r="NTI5" s="228"/>
      <c r="NTJ5" s="228"/>
      <c r="NTK5" s="228"/>
      <c r="NTL5" s="228"/>
      <c r="NTM5" s="228"/>
      <c r="NTN5" s="228"/>
      <c r="NTO5" s="228"/>
      <c r="NTP5" s="228"/>
      <c r="NTQ5" s="228"/>
      <c r="NTR5" s="228"/>
      <c r="NTS5" s="228"/>
      <c r="NTT5" s="228"/>
      <c r="NTU5" s="228"/>
      <c r="NTV5" s="228"/>
      <c r="NTW5" s="228"/>
      <c r="NTX5" s="228"/>
      <c r="NTY5" s="228"/>
      <c r="NTZ5" s="228"/>
      <c r="NUA5" s="228"/>
      <c r="NUB5" s="228"/>
      <c r="NUC5" s="228"/>
      <c r="NUD5" s="228"/>
      <c r="NUE5" s="228"/>
      <c r="NUF5" s="228"/>
      <c r="NUG5" s="228"/>
      <c r="NUH5" s="228"/>
      <c r="NUI5" s="228"/>
      <c r="NUJ5" s="228"/>
      <c r="NUK5" s="228"/>
      <c r="NUL5" s="228"/>
      <c r="NUM5" s="228"/>
      <c r="NUN5" s="228"/>
      <c r="NUO5" s="228"/>
      <c r="NUP5" s="228"/>
      <c r="NUQ5" s="228"/>
      <c r="NUR5" s="228"/>
      <c r="NUS5" s="228"/>
      <c r="NUT5" s="228"/>
      <c r="NUU5" s="228"/>
      <c r="NUV5" s="228"/>
      <c r="NUW5" s="228"/>
      <c r="NUX5" s="228"/>
      <c r="NUY5" s="228"/>
      <c r="NUZ5" s="228"/>
      <c r="NVA5" s="228"/>
      <c r="NVB5" s="228"/>
      <c r="NVC5" s="228"/>
      <c r="NVD5" s="228"/>
      <c r="NVE5" s="228"/>
      <c r="NVF5" s="228"/>
      <c r="NVG5" s="228"/>
      <c r="NVH5" s="228"/>
      <c r="NVI5" s="228"/>
      <c r="NVJ5" s="228"/>
      <c r="NVK5" s="228"/>
      <c r="NVL5" s="228"/>
      <c r="NVM5" s="228"/>
      <c r="NVN5" s="228"/>
      <c r="NVO5" s="228"/>
      <c r="NVP5" s="228"/>
      <c r="NVQ5" s="228"/>
      <c r="NVR5" s="228"/>
      <c r="NVS5" s="228"/>
      <c r="NVT5" s="228"/>
      <c r="NVU5" s="228"/>
      <c r="NVV5" s="228"/>
      <c r="NVW5" s="228"/>
      <c r="NVX5" s="228"/>
      <c r="NVY5" s="228"/>
      <c r="NVZ5" s="228"/>
      <c r="NWA5" s="228"/>
      <c r="NWB5" s="228"/>
      <c r="NWC5" s="228"/>
      <c r="NWD5" s="228"/>
      <c r="NWE5" s="228"/>
      <c r="NWF5" s="228"/>
      <c r="NWG5" s="228"/>
      <c r="NWH5" s="228"/>
      <c r="NWI5" s="228"/>
      <c r="NWJ5" s="228"/>
      <c r="NWK5" s="228"/>
      <c r="NWL5" s="228"/>
      <c r="NWM5" s="228"/>
      <c r="NWN5" s="228"/>
      <c r="NWO5" s="228"/>
      <c r="NWP5" s="228"/>
      <c r="NWQ5" s="228"/>
      <c r="NWR5" s="228"/>
      <c r="NWS5" s="228"/>
      <c r="NWT5" s="228"/>
      <c r="NWU5" s="228"/>
      <c r="NWV5" s="228"/>
      <c r="NWW5" s="228"/>
      <c r="NWX5" s="228"/>
      <c r="NWY5" s="228"/>
      <c r="NWZ5" s="228"/>
      <c r="NXA5" s="228"/>
      <c r="NXB5" s="228"/>
      <c r="NXC5" s="228"/>
      <c r="NXD5" s="228"/>
      <c r="NXE5" s="228"/>
      <c r="NXF5" s="228"/>
      <c r="NXG5" s="228"/>
      <c r="NXH5" s="228"/>
      <c r="NXI5" s="228"/>
      <c r="NXJ5" s="228"/>
      <c r="NXK5" s="228"/>
      <c r="NXL5" s="228"/>
      <c r="NXM5" s="228"/>
      <c r="NXN5" s="228"/>
      <c r="NXO5" s="228"/>
      <c r="NXP5" s="228"/>
      <c r="NXQ5" s="228"/>
      <c r="NXR5" s="228"/>
      <c r="NXS5" s="228"/>
      <c r="NXT5" s="228"/>
      <c r="NXU5" s="228"/>
      <c r="NXV5" s="228"/>
      <c r="NXW5" s="228"/>
      <c r="NXX5" s="228"/>
      <c r="NXY5" s="228"/>
      <c r="NXZ5" s="228"/>
      <c r="NYA5" s="228"/>
      <c r="NYB5" s="228"/>
      <c r="NYC5" s="228"/>
      <c r="NYD5" s="228"/>
      <c r="NYE5" s="228"/>
      <c r="NYF5" s="228"/>
      <c r="NYG5" s="228"/>
      <c r="NYH5" s="228"/>
      <c r="NYI5" s="228"/>
      <c r="NYJ5" s="228"/>
      <c r="NYK5" s="228"/>
      <c r="NYL5" s="228"/>
      <c r="NYM5" s="228"/>
      <c r="NYN5" s="228"/>
      <c r="NYO5" s="228"/>
      <c r="NYP5" s="228"/>
      <c r="NYQ5" s="228"/>
      <c r="NYR5" s="228"/>
      <c r="NYS5" s="228"/>
      <c r="NYT5" s="228"/>
      <c r="NYU5" s="228"/>
      <c r="NYV5" s="228"/>
      <c r="NYW5" s="228"/>
      <c r="NYX5" s="228"/>
      <c r="NYY5" s="228"/>
      <c r="NYZ5" s="228"/>
      <c r="NZA5" s="228"/>
      <c r="NZB5" s="228"/>
      <c r="NZC5" s="228"/>
      <c r="NZD5" s="228"/>
      <c r="NZE5" s="228"/>
      <c r="NZF5" s="228"/>
      <c r="NZG5" s="228"/>
      <c r="NZH5" s="228"/>
      <c r="NZI5" s="228"/>
      <c r="NZJ5" s="228"/>
      <c r="NZK5" s="228"/>
      <c r="NZL5" s="228"/>
      <c r="NZM5" s="228"/>
      <c r="NZN5" s="228"/>
      <c r="NZO5" s="228"/>
      <c r="NZP5" s="228"/>
      <c r="NZQ5" s="228"/>
      <c r="NZR5" s="228"/>
      <c r="NZS5" s="228"/>
      <c r="NZT5" s="228"/>
      <c r="NZU5" s="228"/>
      <c r="NZV5" s="228"/>
      <c r="NZW5" s="228"/>
      <c r="NZX5" s="228"/>
      <c r="NZY5" s="228"/>
      <c r="NZZ5" s="228"/>
      <c r="OAA5" s="228"/>
      <c r="OAB5" s="228"/>
      <c r="OAC5" s="228"/>
      <c r="OAD5" s="228"/>
      <c r="OAE5" s="228"/>
      <c r="OAF5" s="228"/>
      <c r="OAG5" s="228"/>
      <c r="OAH5" s="228"/>
      <c r="OAI5" s="228"/>
      <c r="OAJ5" s="228"/>
      <c r="OAK5" s="228"/>
      <c r="OAL5" s="228"/>
      <c r="OAM5" s="228"/>
      <c r="OAN5" s="228"/>
      <c r="OAO5" s="228"/>
      <c r="OAP5" s="228"/>
      <c r="OAQ5" s="228"/>
      <c r="OAR5" s="228"/>
      <c r="OAS5" s="228"/>
      <c r="OAT5" s="228"/>
      <c r="OAU5" s="228"/>
      <c r="OAV5" s="228"/>
      <c r="OAW5" s="228"/>
      <c r="OAX5" s="228"/>
      <c r="OAY5" s="228"/>
      <c r="OAZ5" s="228"/>
      <c r="OBA5" s="228"/>
      <c r="OBB5" s="228"/>
      <c r="OBC5" s="228"/>
      <c r="OBD5" s="228"/>
      <c r="OBE5" s="228"/>
      <c r="OBF5" s="228"/>
      <c r="OBG5" s="228"/>
      <c r="OBH5" s="228"/>
      <c r="OBI5" s="228"/>
      <c r="OBJ5" s="228"/>
      <c r="OBK5" s="228"/>
      <c r="OBL5" s="228"/>
      <c r="OBM5" s="228"/>
      <c r="OBN5" s="228"/>
      <c r="OBO5" s="228"/>
      <c r="OBP5" s="228"/>
      <c r="OBQ5" s="228"/>
      <c r="OBR5" s="228"/>
      <c r="OBS5" s="228"/>
      <c r="OBT5" s="228"/>
      <c r="OBU5" s="228"/>
      <c r="OBV5" s="228"/>
      <c r="OBW5" s="228"/>
      <c r="OBX5" s="228"/>
      <c r="OBY5" s="228"/>
      <c r="OBZ5" s="228"/>
      <c r="OCA5" s="228"/>
      <c r="OCB5" s="228"/>
      <c r="OCC5" s="228"/>
      <c r="OCD5" s="228"/>
      <c r="OCE5" s="228"/>
      <c r="OCF5" s="228"/>
      <c r="OCG5" s="228"/>
      <c r="OCH5" s="228"/>
      <c r="OCI5" s="228"/>
      <c r="OCJ5" s="228"/>
      <c r="OCK5" s="228"/>
      <c r="OCL5" s="228"/>
      <c r="OCM5" s="228"/>
      <c r="OCN5" s="228"/>
      <c r="OCO5" s="228"/>
      <c r="OCP5" s="228"/>
      <c r="OCQ5" s="228"/>
      <c r="OCR5" s="228"/>
      <c r="OCS5" s="228"/>
      <c r="OCT5" s="228"/>
      <c r="OCU5" s="228"/>
      <c r="OCV5" s="228"/>
      <c r="OCW5" s="228"/>
      <c r="OCX5" s="228"/>
      <c r="OCY5" s="228"/>
      <c r="OCZ5" s="228"/>
      <c r="ODA5" s="228"/>
      <c r="ODB5" s="228"/>
      <c r="ODC5" s="228"/>
      <c r="ODD5" s="228"/>
      <c r="ODE5" s="228"/>
      <c r="ODF5" s="228"/>
      <c r="ODG5" s="228"/>
      <c r="ODH5" s="228"/>
      <c r="ODI5" s="228"/>
      <c r="ODJ5" s="228"/>
      <c r="ODK5" s="228"/>
      <c r="ODL5" s="228"/>
      <c r="ODM5" s="228"/>
      <c r="ODN5" s="228"/>
      <c r="ODO5" s="228"/>
      <c r="ODP5" s="228"/>
      <c r="ODQ5" s="228"/>
      <c r="ODR5" s="228"/>
      <c r="ODS5" s="228"/>
      <c r="ODT5" s="228"/>
      <c r="ODU5" s="228"/>
      <c r="ODV5" s="228"/>
      <c r="ODW5" s="228"/>
      <c r="ODX5" s="228"/>
      <c r="ODY5" s="228"/>
      <c r="ODZ5" s="228"/>
      <c r="OEA5" s="228"/>
      <c r="OEB5" s="228"/>
      <c r="OEC5" s="228"/>
      <c r="OED5" s="228"/>
      <c r="OEE5" s="228"/>
      <c r="OEF5" s="228"/>
      <c r="OEG5" s="228"/>
      <c r="OEH5" s="228"/>
      <c r="OEI5" s="228"/>
      <c r="OEJ5" s="228"/>
      <c r="OEK5" s="228"/>
      <c r="OEL5" s="228"/>
      <c r="OEM5" s="228"/>
      <c r="OEN5" s="228"/>
      <c r="OEO5" s="228"/>
      <c r="OEP5" s="228"/>
      <c r="OEQ5" s="228"/>
      <c r="OER5" s="228"/>
      <c r="OES5" s="228"/>
      <c r="OET5" s="228"/>
      <c r="OEU5" s="228"/>
      <c r="OEV5" s="228"/>
      <c r="OEW5" s="228"/>
      <c r="OEX5" s="228"/>
      <c r="OEY5" s="228"/>
      <c r="OEZ5" s="228"/>
      <c r="OFA5" s="228"/>
      <c r="OFB5" s="228"/>
      <c r="OFC5" s="228"/>
      <c r="OFD5" s="228"/>
      <c r="OFE5" s="228"/>
      <c r="OFF5" s="228"/>
      <c r="OFG5" s="228"/>
      <c r="OFH5" s="228"/>
      <c r="OFI5" s="228"/>
      <c r="OFJ5" s="228"/>
      <c r="OFK5" s="228"/>
      <c r="OFL5" s="228"/>
      <c r="OFM5" s="228"/>
      <c r="OFN5" s="228"/>
      <c r="OFO5" s="228"/>
      <c r="OFP5" s="228"/>
      <c r="OFQ5" s="228"/>
      <c r="OFR5" s="228"/>
      <c r="OFS5" s="228"/>
      <c r="OFT5" s="228"/>
      <c r="OFU5" s="228"/>
      <c r="OFV5" s="228"/>
      <c r="OFW5" s="228"/>
      <c r="OFX5" s="228"/>
      <c r="OFY5" s="228"/>
      <c r="OFZ5" s="228"/>
      <c r="OGA5" s="228"/>
      <c r="OGB5" s="228"/>
      <c r="OGC5" s="228"/>
      <c r="OGD5" s="228"/>
      <c r="OGE5" s="228"/>
      <c r="OGF5" s="228"/>
      <c r="OGG5" s="228"/>
      <c r="OGH5" s="228"/>
      <c r="OGI5" s="228"/>
      <c r="OGJ5" s="228"/>
      <c r="OGK5" s="228"/>
      <c r="OGL5" s="228"/>
      <c r="OGM5" s="228"/>
      <c r="OGN5" s="228"/>
      <c r="OGO5" s="228"/>
      <c r="OGP5" s="228"/>
      <c r="OGQ5" s="228"/>
      <c r="OGR5" s="228"/>
      <c r="OGS5" s="228"/>
      <c r="OGT5" s="228"/>
      <c r="OGU5" s="228"/>
      <c r="OGV5" s="228"/>
      <c r="OGW5" s="228"/>
      <c r="OGX5" s="228"/>
      <c r="OGY5" s="228"/>
      <c r="OGZ5" s="228"/>
      <c r="OHA5" s="228"/>
      <c r="OHB5" s="228"/>
      <c r="OHC5" s="228"/>
      <c r="OHD5" s="228"/>
      <c r="OHE5" s="228"/>
      <c r="OHF5" s="228"/>
      <c r="OHG5" s="228"/>
      <c r="OHH5" s="228"/>
      <c r="OHI5" s="228"/>
      <c r="OHJ5" s="228"/>
      <c r="OHK5" s="228"/>
      <c r="OHL5" s="228"/>
      <c r="OHM5" s="228"/>
      <c r="OHN5" s="228"/>
      <c r="OHO5" s="228"/>
      <c r="OHP5" s="228"/>
      <c r="OHQ5" s="228"/>
      <c r="OHR5" s="228"/>
      <c r="OHS5" s="228"/>
      <c r="OHT5" s="228"/>
      <c r="OHU5" s="228"/>
      <c r="OHV5" s="228"/>
      <c r="OHW5" s="228"/>
      <c r="OHX5" s="228"/>
      <c r="OHY5" s="228"/>
      <c r="OHZ5" s="228"/>
      <c r="OIA5" s="228"/>
      <c r="OIB5" s="228"/>
      <c r="OIC5" s="228"/>
      <c r="OID5" s="228"/>
      <c r="OIE5" s="228"/>
      <c r="OIF5" s="228"/>
      <c r="OIG5" s="228"/>
      <c r="OIH5" s="228"/>
      <c r="OII5" s="228"/>
      <c r="OIJ5" s="228"/>
      <c r="OIK5" s="228"/>
      <c r="OIL5" s="228"/>
      <c r="OIM5" s="228"/>
      <c r="OIN5" s="228"/>
      <c r="OIO5" s="228"/>
      <c r="OIP5" s="228"/>
      <c r="OIQ5" s="228"/>
      <c r="OIR5" s="228"/>
      <c r="OIS5" s="228"/>
      <c r="OIT5" s="228"/>
      <c r="OIU5" s="228"/>
      <c r="OIV5" s="228"/>
      <c r="OIW5" s="228"/>
      <c r="OIX5" s="228"/>
      <c r="OIY5" s="228"/>
      <c r="OIZ5" s="228"/>
      <c r="OJA5" s="228"/>
      <c r="OJB5" s="228"/>
      <c r="OJC5" s="228"/>
      <c r="OJD5" s="228"/>
      <c r="OJE5" s="228"/>
      <c r="OJF5" s="228"/>
      <c r="OJG5" s="228"/>
      <c r="OJH5" s="228"/>
      <c r="OJI5" s="228"/>
      <c r="OJJ5" s="228"/>
      <c r="OJK5" s="228"/>
      <c r="OJL5" s="228"/>
      <c r="OJM5" s="228"/>
      <c r="OJN5" s="228"/>
      <c r="OJO5" s="228"/>
      <c r="OJP5" s="228"/>
      <c r="OJQ5" s="228"/>
      <c r="OJR5" s="228"/>
      <c r="OJS5" s="228"/>
      <c r="OJT5" s="228"/>
      <c r="OJU5" s="228"/>
      <c r="OJV5" s="228"/>
      <c r="OJW5" s="228"/>
      <c r="OJX5" s="228"/>
      <c r="OJY5" s="228"/>
      <c r="OJZ5" s="228"/>
      <c r="OKA5" s="228"/>
      <c r="OKB5" s="228"/>
      <c r="OKC5" s="228"/>
      <c r="OKD5" s="228"/>
      <c r="OKE5" s="228"/>
      <c r="OKF5" s="228"/>
      <c r="OKG5" s="228"/>
      <c r="OKH5" s="228"/>
      <c r="OKI5" s="228"/>
      <c r="OKJ5" s="228"/>
      <c r="OKK5" s="228"/>
      <c r="OKL5" s="228"/>
      <c r="OKM5" s="228"/>
      <c r="OKN5" s="228"/>
      <c r="OKO5" s="228"/>
      <c r="OKP5" s="228"/>
      <c r="OKQ5" s="228"/>
      <c r="OKR5" s="228"/>
      <c r="OKS5" s="228"/>
      <c r="OKT5" s="228"/>
      <c r="OKU5" s="228"/>
      <c r="OKV5" s="228"/>
      <c r="OKW5" s="228"/>
      <c r="OKX5" s="228"/>
      <c r="OKY5" s="228"/>
      <c r="OKZ5" s="228"/>
      <c r="OLA5" s="228"/>
      <c r="OLB5" s="228"/>
      <c r="OLC5" s="228"/>
      <c r="OLD5" s="228"/>
      <c r="OLE5" s="228"/>
      <c r="OLF5" s="228"/>
      <c r="OLG5" s="228"/>
      <c r="OLH5" s="228"/>
      <c r="OLI5" s="228"/>
      <c r="OLJ5" s="228"/>
      <c r="OLK5" s="228"/>
      <c r="OLL5" s="228"/>
      <c r="OLM5" s="228"/>
      <c r="OLN5" s="228"/>
      <c r="OLO5" s="228"/>
      <c r="OLP5" s="228"/>
      <c r="OLQ5" s="228"/>
      <c r="OLR5" s="228"/>
      <c r="OLS5" s="228"/>
      <c r="OLT5" s="228"/>
      <c r="OLU5" s="228"/>
      <c r="OLV5" s="228"/>
      <c r="OLW5" s="228"/>
      <c r="OLX5" s="228"/>
      <c r="OLY5" s="228"/>
      <c r="OLZ5" s="228"/>
      <c r="OMA5" s="228"/>
      <c r="OMB5" s="228"/>
      <c r="OMC5" s="228"/>
      <c r="OMD5" s="228"/>
      <c r="OME5" s="228"/>
      <c r="OMF5" s="228"/>
      <c r="OMG5" s="228"/>
      <c r="OMH5" s="228"/>
      <c r="OMI5" s="228"/>
      <c r="OMJ5" s="228"/>
      <c r="OMK5" s="228"/>
      <c r="OML5" s="228"/>
      <c r="OMM5" s="228"/>
      <c r="OMN5" s="228"/>
      <c r="OMO5" s="228"/>
      <c r="OMP5" s="228"/>
      <c r="OMQ5" s="228"/>
      <c r="OMR5" s="228"/>
      <c r="OMS5" s="228"/>
      <c r="OMT5" s="228"/>
      <c r="OMU5" s="228"/>
      <c r="OMV5" s="228"/>
      <c r="OMW5" s="228"/>
      <c r="OMX5" s="228"/>
      <c r="OMY5" s="228"/>
      <c r="OMZ5" s="228"/>
      <c r="ONA5" s="228"/>
      <c r="ONB5" s="228"/>
      <c r="ONC5" s="228"/>
      <c r="OND5" s="228"/>
      <c r="ONE5" s="228"/>
      <c r="ONF5" s="228"/>
      <c r="ONG5" s="228"/>
      <c r="ONH5" s="228"/>
      <c r="ONI5" s="228"/>
      <c r="ONJ5" s="228"/>
      <c r="ONK5" s="228"/>
      <c r="ONL5" s="228"/>
      <c r="ONM5" s="228"/>
      <c r="ONN5" s="228"/>
      <c r="ONO5" s="228"/>
      <c r="ONP5" s="228"/>
      <c r="ONQ5" s="228"/>
      <c r="ONR5" s="228"/>
      <c r="ONS5" s="228"/>
      <c r="ONT5" s="228"/>
      <c r="ONU5" s="228"/>
      <c r="ONV5" s="228"/>
      <c r="ONW5" s="228"/>
      <c r="ONX5" s="228"/>
      <c r="ONY5" s="228"/>
      <c r="ONZ5" s="228"/>
      <c r="OOA5" s="228"/>
      <c r="OOB5" s="228"/>
      <c r="OOC5" s="228"/>
      <c r="OOD5" s="228"/>
      <c r="OOE5" s="228"/>
      <c r="OOF5" s="228"/>
      <c r="OOG5" s="228"/>
      <c r="OOH5" s="228"/>
      <c r="OOI5" s="228"/>
      <c r="OOJ5" s="228"/>
      <c r="OOK5" s="228"/>
      <c r="OOL5" s="228"/>
      <c r="OOM5" s="228"/>
      <c r="OON5" s="228"/>
      <c r="OOO5" s="228"/>
      <c r="OOP5" s="228"/>
      <c r="OOQ5" s="228"/>
      <c r="OOR5" s="228"/>
      <c r="OOS5" s="228"/>
      <c r="OOT5" s="228"/>
      <c r="OOU5" s="228"/>
      <c r="OOV5" s="228"/>
      <c r="OOW5" s="228"/>
      <c r="OOX5" s="228"/>
      <c r="OOY5" s="228"/>
      <c r="OOZ5" s="228"/>
      <c r="OPA5" s="228"/>
      <c r="OPB5" s="228"/>
      <c r="OPC5" s="228"/>
      <c r="OPD5" s="228"/>
      <c r="OPE5" s="228"/>
      <c r="OPF5" s="228"/>
      <c r="OPG5" s="228"/>
      <c r="OPH5" s="228"/>
      <c r="OPI5" s="228"/>
      <c r="OPJ5" s="228"/>
      <c r="OPK5" s="228"/>
      <c r="OPL5" s="228"/>
      <c r="OPM5" s="228"/>
      <c r="OPN5" s="228"/>
      <c r="OPO5" s="228"/>
      <c r="OPP5" s="228"/>
      <c r="OPQ5" s="228"/>
      <c r="OPR5" s="228"/>
      <c r="OPS5" s="228"/>
      <c r="OPT5" s="228"/>
      <c r="OPU5" s="228"/>
      <c r="OPV5" s="228"/>
      <c r="OPW5" s="228"/>
      <c r="OPX5" s="228"/>
      <c r="OPY5" s="228"/>
      <c r="OPZ5" s="228"/>
      <c r="OQA5" s="228"/>
      <c r="OQB5" s="228"/>
      <c r="OQC5" s="228"/>
      <c r="OQD5" s="228"/>
      <c r="OQE5" s="228"/>
      <c r="OQF5" s="228"/>
      <c r="OQG5" s="228"/>
      <c r="OQH5" s="228"/>
      <c r="OQI5" s="228"/>
      <c r="OQJ5" s="228"/>
      <c r="OQK5" s="228"/>
      <c r="OQL5" s="228"/>
      <c r="OQM5" s="228"/>
      <c r="OQN5" s="228"/>
      <c r="OQO5" s="228"/>
      <c r="OQP5" s="228"/>
      <c r="OQQ5" s="228"/>
      <c r="OQR5" s="228"/>
      <c r="OQS5" s="228"/>
      <c r="OQT5" s="228"/>
      <c r="OQU5" s="228"/>
      <c r="OQV5" s="228"/>
      <c r="OQW5" s="228"/>
      <c r="OQX5" s="228"/>
      <c r="OQY5" s="228"/>
      <c r="OQZ5" s="228"/>
      <c r="ORA5" s="228"/>
      <c r="ORB5" s="228"/>
      <c r="ORC5" s="228"/>
      <c r="ORD5" s="228"/>
      <c r="ORE5" s="228"/>
      <c r="ORF5" s="228"/>
      <c r="ORG5" s="228"/>
      <c r="ORH5" s="228"/>
      <c r="ORI5" s="228"/>
      <c r="ORJ5" s="228"/>
      <c r="ORK5" s="228"/>
      <c r="ORL5" s="228"/>
      <c r="ORM5" s="228"/>
      <c r="ORN5" s="228"/>
      <c r="ORO5" s="228"/>
      <c r="ORP5" s="228"/>
      <c r="ORQ5" s="228"/>
      <c r="ORR5" s="228"/>
      <c r="ORS5" s="228"/>
      <c r="ORT5" s="228"/>
      <c r="ORU5" s="228"/>
      <c r="ORV5" s="228"/>
      <c r="ORW5" s="228"/>
      <c r="ORX5" s="228"/>
      <c r="ORY5" s="228"/>
      <c r="ORZ5" s="228"/>
      <c r="OSA5" s="228"/>
      <c r="OSB5" s="228"/>
      <c r="OSC5" s="228"/>
      <c r="OSD5" s="228"/>
      <c r="OSE5" s="228"/>
      <c r="OSF5" s="228"/>
      <c r="OSG5" s="228"/>
      <c r="OSH5" s="228"/>
      <c r="OSI5" s="228"/>
      <c r="OSJ5" s="228"/>
      <c r="OSK5" s="228"/>
      <c r="OSL5" s="228"/>
      <c r="OSM5" s="228"/>
      <c r="OSN5" s="228"/>
      <c r="OSO5" s="228"/>
      <c r="OSP5" s="228"/>
      <c r="OSQ5" s="228"/>
      <c r="OSR5" s="228"/>
      <c r="OSS5" s="228"/>
      <c r="OST5" s="228"/>
      <c r="OSU5" s="228"/>
      <c r="OSV5" s="228"/>
      <c r="OSW5" s="228"/>
      <c r="OSX5" s="228"/>
      <c r="OSY5" s="228"/>
      <c r="OSZ5" s="228"/>
      <c r="OTA5" s="228"/>
      <c r="OTB5" s="228"/>
      <c r="OTC5" s="228"/>
      <c r="OTD5" s="228"/>
      <c r="OTE5" s="228"/>
      <c r="OTF5" s="228"/>
      <c r="OTG5" s="228"/>
      <c r="OTH5" s="228"/>
      <c r="OTI5" s="228"/>
      <c r="OTJ5" s="228"/>
      <c r="OTK5" s="228"/>
      <c r="OTL5" s="228"/>
      <c r="OTM5" s="228"/>
      <c r="OTN5" s="228"/>
      <c r="OTO5" s="228"/>
      <c r="OTP5" s="228"/>
      <c r="OTQ5" s="228"/>
      <c r="OTR5" s="228"/>
      <c r="OTS5" s="228"/>
      <c r="OTT5" s="228"/>
      <c r="OTU5" s="228"/>
      <c r="OTV5" s="228"/>
      <c r="OTW5" s="228"/>
      <c r="OTX5" s="228"/>
      <c r="OTY5" s="228"/>
      <c r="OTZ5" s="228"/>
      <c r="OUA5" s="228"/>
      <c r="OUB5" s="228"/>
      <c r="OUC5" s="228"/>
      <c r="OUD5" s="228"/>
      <c r="OUE5" s="228"/>
      <c r="OUF5" s="228"/>
      <c r="OUG5" s="228"/>
      <c r="OUH5" s="228"/>
      <c r="OUI5" s="228"/>
      <c r="OUJ5" s="228"/>
      <c r="OUK5" s="228"/>
      <c r="OUL5" s="228"/>
      <c r="OUM5" s="228"/>
      <c r="OUN5" s="228"/>
      <c r="OUO5" s="228"/>
      <c r="OUP5" s="228"/>
      <c r="OUQ5" s="228"/>
      <c r="OUR5" s="228"/>
      <c r="OUS5" s="228"/>
      <c r="OUT5" s="228"/>
      <c r="OUU5" s="228"/>
      <c r="OUV5" s="228"/>
      <c r="OUW5" s="228"/>
      <c r="OUX5" s="228"/>
      <c r="OUY5" s="228"/>
      <c r="OUZ5" s="228"/>
      <c r="OVA5" s="228"/>
      <c r="OVB5" s="228"/>
      <c r="OVC5" s="228"/>
      <c r="OVD5" s="228"/>
      <c r="OVE5" s="228"/>
      <c r="OVF5" s="228"/>
      <c r="OVG5" s="228"/>
      <c r="OVH5" s="228"/>
      <c r="OVI5" s="228"/>
      <c r="OVJ5" s="228"/>
      <c r="OVK5" s="228"/>
      <c r="OVL5" s="228"/>
      <c r="OVM5" s="228"/>
      <c r="OVN5" s="228"/>
      <c r="OVO5" s="228"/>
      <c r="OVP5" s="228"/>
      <c r="OVQ5" s="228"/>
      <c r="OVR5" s="228"/>
      <c r="OVS5" s="228"/>
      <c r="OVT5" s="228"/>
      <c r="OVU5" s="228"/>
      <c r="OVV5" s="228"/>
      <c r="OVW5" s="228"/>
      <c r="OVX5" s="228"/>
      <c r="OVY5" s="228"/>
      <c r="OVZ5" s="228"/>
      <c r="OWA5" s="228"/>
      <c r="OWB5" s="228"/>
      <c r="OWC5" s="228"/>
      <c r="OWD5" s="228"/>
      <c r="OWE5" s="228"/>
      <c r="OWF5" s="228"/>
      <c r="OWG5" s="228"/>
      <c r="OWH5" s="228"/>
      <c r="OWI5" s="228"/>
      <c r="OWJ5" s="228"/>
      <c r="OWK5" s="228"/>
      <c r="OWL5" s="228"/>
      <c r="OWM5" s="228"/>
      <c r="OWN5" s="228"/>
      <c r="OWO5" s="228"/>
      <c r="OWP5" s="228"/>
      <c r="OWQ5" s="228"/>
      <c r="OWR5" s="228"/>
      <c r="OWS5" s="228"/>
      <c r="OWT5" s="228"/>
      <c r="OWU5" s="228"/>
      <c r="OWV5" s="228"/>
      <c r="OWW5" s="228"/>
      <c r="OWX5" s="228"/>
      <c r="OWY5" s="228"/>
      <c r="OWZ5" s="228"/>
      <c r="OXA5" s="228"/>
      <c r="OXB5" s="228"/>
      <c r="OXC5" s="228"/>
      <c r="OXD5" s="228"/>
      <c r="OXE5" s="228"/>
      <c r="OXF5" s="228"/>
      <c r="OXG5" s="228"/>
      <c r="OXH5" s="228"/>
      <c r="OXI5" s="228"/>
      <c r="OXJ5" s="228"/>
      <c r="OXK5" s="228"/>
      <c r="OXL5" s="228"/>
      <c r="OXM5" s="228"/>
      <c r="OXN5" s="228"/>
      <c r="OXO5" s="228"/>
      <c r="OXP5" s="228"/>
      <c r="OXQ5" s="228"/>
      <c r="OXR5" s="228"/>
      <c r="OXS5" s="228"/>
      <c r="OXT5" s="228"/>
      <c r="OXU5" s="228"/>
      <c r="OXV5" s="228"/>
      <c r="OXW5" s="228"/>
      <c r="OXX5" s="228"/>
      <c r="OXY5" s="228"/>
      <c r="OXZ5" s="228"/>
      <c r="OYA5" s="228"/>
      <c r="OYB5" s="228"/>
      <c r="OYC5" s="228"/>
      <c r="OYD5" s="228"/>
      <c r="OYE5" s="228"/>
      <c r="OYF5" s="228"/>
      <c r="OYG5" s="228"/>
      <c r="OYH5" s="228"/>
      <c r="OYI5" s="228"/>
      <c r="OYJ5" s="228"/>
      <c r="OYK5" s="228"/>
      <c r="OYL5" s="228"/>
      <c r="OYM5" s="228"/>
      <c r="OYN5" s="228"/>
      <c r="OYO5" s="228"/>
      <c r="OYP5" s="228"/>
      <c r="OYQ5" s="228"/>
      <c r="OYR5" s="228"/>
      <c r="OYS5" s="228"/>
      <c r="OYT5" s="228"/>
      <c r="OYU5" s="228"/>
      <c r="OYV5" s="228"/>
      <c r="OYW5" s="228"/>
      <c r="OYX5" s="228"/>
      <c r="OYY5" s="228"/>
      <c r="OYZ5" s="228"/>
      <c r="OZA5" s="228"/>
      <c r="OZB5" s="228"/>
      <c r="OZC5" s="228"/>
      <c r="OZD5" s="228"/>
      <c r="OZE5" s="228"/>
      <c r="OZF5" s="228"/>
      <c r="OZG5" s="228"/>
      <c r="OZH5" s="228"/>
      <c r="OZI5" s="228"/>
      <c r="OZJ5" s="228"/>
      <c r="OZK5" s="228"/>
      <c r="OZL5" s="228"/>
      <c r="OZM5" s="228"/>
      <c r="OZN5" s="228"/>
      <c r="OZO5" s="228"/>
      <c r="OZP5" s="228"/>
      <c r="OZQ5" s="228"/>
      <c r="OZR5" s="228"/>
      <c r="OZS5" s="228"/>
      <c r="OZT5" s="228"/>
      <c r="OZU5" s="228"/>
      <c r="OZV5" s="228"/>
      <c r="OZW5" s="228"/>
      <c r="OZX5" s="228"/>
      <c r="OZY5" s="228"/>
      <c r="OZZ5" s="228"/>
      <c r="PAA5" s="228"/>
      <c r="PAB5" s="228"/>
      <c r="PAC5" s="228"/>
      <c r="PAD5" s="228"/>
      <c r="PAE5" s="228"/>
      <c r="PAF5" s="228"/>
      <c r="PAG5" s="228"/>
      <c r="PAH5" s="228"/>
      <c r="PAI5" s="228"/>
      <c r="PAJ5" s="228"/>
      <c r="PAK5" s="228"/>
      <c r="PAL5" s="228"/>
      <c r="PAM5" s="228"/>
      <c r="PAN5" s="228"/>
      <c r="PAO5" s="228"/>
      <c r="PAP5" s="228"/>
      <c r="PAQ5" s="228"/>
      <c r="PAR5" s="228"/>
      <c r="PAS5" s="228"/>
      <c r="PAT5" s="228"/>
      <c r="PAU5" s="228"/>
      <c r="PAV5" s="228"/>
      <c r="PAW5" s="228"/>
      <c r="PAX5" s="228"/>
      <c r="PAY5" s="228"/>
      <c r="PAZ5" s="228"/>
      <c r="PBA5" s="228"/>
      <c r="PBB5" s="228"/>
      <c r="PBC5" s="228"/>
      <c r="PBD5" s="228"/>
      <c r="PBE5" s="228"/>
      <c r="PBF5" s="228"/>
      <c r="PBG5" s="228"/>
      <c r="PBH5" s="228"/>
      <c r="PBI5" s="228"/>
      <c r="PBJ5" s="228"/>
      <c r="PBK5" s="228"/>
      <c r="PBL5" s="228"/>
      <c r="PBM5" s="228"/>
      <c r="PBN5" s="228"/>
      <c r="PBO5" s="228"/>
      <c r="PBP5" s="228"/>
      <c r="PBQ5" s="228"/>
      <c r="PBR5" s="228"/>
      <c r="PBS5" s="228"/>
      <c r="PBT5" s="228"/>
      <c r="PBU5" s="228"/>
      <c r="PBV5" s="228"/>
      <c r="PBW5" s="228"/>
      <c r="PBX5" s="228"/>
      <c r="PBY5" s="228"/>
      <c r="PBZ5" s="228"/>
      <c r="PCA5" s="228"/>
      <c r="PCB5" s="228"/>
      <c r="PCC5" s="228"/>
      <c r="PCD5" s="228"/>
      <c r="PCE5" s="228"/>
      <c r="PCF5" s="228"/>
      <c r="PCG5" s="228"/>
      <c r="PCH5" s="228"/>
      <c r="PCI5" s="228"/>
      <c r="PCJ5" s="228"/>
      <c r="PCK5" s="228"/>
      <c r="PCL5" s="228"/>
      <c r="PCM5" s="228"/>
      <c r="PCN5" s="228"/>
      <c r="PCO5" s="228"/>
      <c r="PCP5" s="228"/>
      <c r="PCQ5" s="228"/>
      <c r="PCR5" s="228"/>
      <c r="PCS5" s="228"/>
      <c r="PCT5" s="228"/>
      <c r="PCU5" s="228"/>
      <c r="PCV5" s="228"/>
      <c r="PCW5" s="228"/>
      <c r="PCX5" s="228"/>
      <c r="PCY5" s="228"/>
      <c r="PCZ5" s="228"/>
      <c r="PDA5" s="228"/>
      <c r="PDB5" s="228"/>
      <c r="PDC5" s="228"/>
      <c r="PDD5" s="228"/>
      <c r="PDE5" s="228"/>
      <c r="PDF5" s="228"/>
      <c r="PDG5" s="228"/>
      <c r="PDH5" s="228"/>
      <c r="PDI5" s="228"/>
      <c r="PDJ5" s="228"/>
      <c r="PDK5" s="228"/>
      <c r="PDL5" s="228"/>
      <c r="PDM5" s="228"/>
      <c r="PDN5" s="228"/>
      <c r="PDO5" s="228"/>
      <c r="PDP5" s="228"/>
      <c r="PDQ5" s="228"/>
      <c r="PDR5" s="228"/>
      <c r="PDS5" s="228"/>
      <c r="PDT5" s="228"/>
      <c r="PDU5" s="228"/>
      <c r="PDV5" s="228"/>
      <c r="PDW5" s="228"/>
      <c r="PDX5" s="228"/>
      <c r="PDY5" s="228"/>
      <c r="PDZ5" s="228"/>
      <c r="PEA5" s="228"/>
      <c r="PEB5" s="228"/>
      <c r="PEC5" s="228"/>
      <c r="PED5" s="228"/>
      <c r="PEE5" s="228"/>
      <c r="PEF5" s="228"/>
      <c r="PEG5" s="228"/>
      <c r="PEH5" s="228"/>
      <c r="PEI5" s="228"/>
      <c r="PEJ5" s="228"/>
      <c r="PEK5" s="228"/>
      <c r="PEL5" s="228"/>
      <c r="PEM5" s="228"/>
      <c r="PEN5" s="228"/>
      <c r="PEO5" s="228"/>
      <c r="PEP5" s="228"/>
      <c r="PEQ5" s="228"/>
      <c r="PER5" s="228"/>
      <c r="PES5" s="228"/>
      <c r="PET5" s="228"/>
      <c r="PEU5" s="228"/>
      <c r="PEV5" s="228"/>
      <c r="PEW5" s="228"/>
      <c r="PEX5" s="228"/>
      <c r="PEY5" s="228"/>
      <c r="PEZ5" s="228"/>
      <c r="PFA5" s="228"/>
      <c r="PFB5" s="228"/>
      <c r="PFC5" s="228"/>
      <c r="PFD5" s="228"/>
      <c r="PFE5" s="228"/>
      <c r="PFF5" s="228"/>
      <c r="PFG5" s="228"/>
      <c r="PFH5" s="228"/>
      <c r="PFI5" s="228"/>
      <c r="PFJ5" s="228"/>
      <c r="PFK5" s="228"/>
      <c r="PFL5" s="228"/>
      <c r="PFM5" s="228"/>
      <c r="PFN5" s="228"/>
      <c r="PFO5" s="228"/>
      <c r="PFP5" s="228"/>
      <c r="PFQ5" s="228"/>
      <c r="PFR5" s="228"/>
      <c r="PFS5" s="228"/>
      <c r="PFT5" s="228"/>
      <c r="PFU5" s="228"/>
      <c r="PFV5" s="228"/>
      <c r="PFW5" s="228"/>
      <c r="PFX5" s="228"/>
      <c r="PFY5" s="228"/>
      <c r="PFZ5" s="228"/>
      <c r="PGA5" s="228"/>
      <c r="PGB5" s="228"/>
      <c r="PGC5" s="228"/>
      <c r="PGD5" s="228"/>
      <c r="PGE5" s="228"/>
      <c r="PGF5" s="228"/>
      <c r="PGG5" s="228"/>
      <c r="PGH5" s="228"/>
      <c r="PGI5" s="228"/>
      <c r="PGJ5" s="228"/>
      <c r="PGK5" s="228"/>
      <c r="PGL5" s="228"/>
      <c r="PGM5" s="228"/>
      <c r="PGN5" s="228"/>
      <c r="PGO5" s="228"/>
      <c r="PGP5" s="228"/>
      <c r="PGQ5" s="228"/>
      <c r="PGR5" s="228"/>
      <c r="PGS5" s="228"/>
      <c r="PGT5" s="228"/>
      <c r="PGU5" s="228"/>
      <c r="PGV5" s="228"/>
      <c r="PGW5" s="228"/>
      <c r="PGX5" s="228"/>
      <c r="PGY5" s="228"/>
      <c r="PGZ5" s="228"/>
      <c r="PHA5" s="228"/>
      <c r="PHB5" s="228"/>
      <c r="PHC5" s="228"/>
      <c r="PHD5" s="228"/>
      <c r="PHE5" s="228"/>
      <c r="PHF5" s="228"/>
      <c r="PHG5" s="228"/>
      <c r="PHH5" s="228"/>
      <c r="PHI5" s="228"/>
      <c r="PHJ5" s="228"/>
      <c r="PHK5" s="228"/>
      <c r="PHL5" s="228"/>
      <c r="PHM5" s="228"/>
      <c r="PHN5" s="228"/>
      <c r="PHO5" s="228"/>
      <c r="PHP5" s="228"/>
      <c r="PHQ5" s="228"/>
      <c r="PHR5" s="228"/>
      <c r="PHS5" s="228"/>
      <c r="PHT5" s="228"/>
      <c r="PHU5" s="228"/>
      <c r="PHV5" s="228"/>
      <c r="PHW5" s="228"/>
      <c r="PHX5" s="228"/>
      <c r="PHY5" s="228"/>
      <c r="PHZ5" s="228"/>
      <c r="PIA5" s="228"/>
      <c r="PIB5" s="228"/>
      <c r="PIC5" s="228"/>
      <c r="PID5" s="228"/>
      <c r="PIE5" s="228"/>
      <c r="PIF5" s="228"/>
      <c r="PIG5" s="228"/>
      <c r="PIH5" s="228"/>
      <c r="PII5" s="228"/>
      <c r="PIJ5" s="228"/>
      <c r="PIK5" s="228"/>
      <c r="PIL5" s="228"/>
      <c r="PIM5" s="228"/>
      <c r="PIN5" s="228"/>
      <c r="PIO5" s="228"/>
      <c r="PIP5" s="228"/>
      <c r="PIQ5" s="228"/>
      <c r="PIR5" s="228"/>
      <c r="PIS5" s="228"/>
      <c r="PIT5" s="228"/>
      <c r="PIU5" s="228"/>
      <c r="PIV5" s="228"/>
      <c r="PIW5" s="228"/>
      <c r="PIX5" s="228"/>
      <c r="PIY5" s="228"/>
      <c r="PIZ5" s="228"/>
      <c r="PJA5" s="228"/>
      <c r="PJB5" s="228"/>
      <c r="PJC5" s="228"/>
      <c r="PJD5" s="228"/>
      <c r="PJE5" s="228"/>
      <c r="PJF5" s="228"/>
      <c r="PJG5" s="228"/>
      <c r="PJH5" s="228"/>
      <c r="PJI5" s="228"/>
      <c r="PJJ5" s="228"/>
      <c r="PJK5" s="228"/>
      <c r="PJL5" s="228"/>
      <c r="PJM5" s="228"/>
      <c r="PJN5" s="228"/>
      <c r="PJO5" s="228"/>
      <c r="PJP5" s="228"/>
      <c r="PJQ5" s="228"/>
      <c r="PJR5" s="228"/>
      <c r="PJS5" s="228"/>
      <c r="PJT5" s="228"/>
      <c r="PJU5" s="228"/>
      <c r="PJV5" s="228"/>
      <c r="PJW5" s="228"/>
      <c r="PJX5" s="228"/>
      <c r="PJY5" s="228"/>
      <c r="PJZ5" s="228"/>
      <c r="PKA5" s="228"/>
      <c r="PKB5" s="228"/>
      <c r="PKC5" s="228"/>
      <c r="PKD5" s="228"/>
      <c r="PKE5" s="228"/>
      <c r="PKF5" s="228"/>
      <c r="PKG5" s="228"/>
      <c r="PKH5" s="228"/>
      <c r="PKI5" s="228"/>
      <c r="PKJ5" s="228"/>
      <c r="PKK5" s="228"/>
      <c r="PKL5" s="228"/>
      <c r="PKM5" s="228"/>
      <c r="PKN5" s="228"/>
      <c r="PKO5" s="228"/>
      <c r="PKP5" s="228"/>
      <c r="PKQ5" s="228"/>
      <c r="PKR5" s="228"/>
      <c r="PKS5" s="228"/>
      <c r="PKT5" s="228"/>
      <c r="PKU5" s="228"/>
      <c r="PKV5" s="228"/>
      <c r="PKW5" s="228"/>
      <c r="PKX5" s="228"/>
      <c r="PKY5" s="228"/>
      <c r="PKZ5" s="228"/>
      <c r="PLA5" s="228"/>
      <c r="PLB5" s="228"/>
      <c r="PLC5" s="228"/>
      <c r="PLD5" s="228"/>
      <c r="PLE5" s="228"/>
      <c r="PLF5" s="228"/>
      <c r="PLG5" s="228"/>
      <c r="PLH5" s="228"/>
      <c r="PLI5" s="228"/>
      <c r="PLJ5" s="228"/>
      <c r="PLK5" s="228"/>
      <c r="PLL5" s="228"/>
      <c r="PLM5" s="228"/>
      <c r="PLN5" s="228"/>
      <c r="PLO5" s="228"/>
      <c r="PLP5" s="228"/>
      <c r="PLQ5" s="228"/>
      <c r="PLR5" s="228"/>
      <c r="PLS5" s="228"/>
      <c r="PLT5" s="228"/>
      <c r="PLU5" s="228"/>
      <c r="PLV5" s="228"/>
      <c r="PLW5" s="228"/>
      <c r="PLX5" s="228"/>
      <c r="PLY5" s="228"/>
      <c r="PLZ5" s="228"/>
      <c r="PMA5" s="228"/>
      <c r="PMB5" s="228"/>
      <c r="PMC5" s="228"/>
      <c r="PMD5" s="228"/>
      <c r="PME5" s="228"/>
      <c r="PMF5" s="228"/>
      <c r="PMG5" s="228"/>
      <c r="PMH5" s="228"/>
      <c r="PMI5" s="228"/>
      <c r="PMJ5" s="228"/>
      <c r="PMK5" s="228"/>
      <c r="PML5" s="228"/>
      <c r="PMM5" s="228"/>
      <c r="PMN5" s="228"/>
      <c r="PMO5" s="228"/>
      <c r="PMP5" s="228"/>
      <c r="PMQ5" s="228"/>
      <c r="PMR5" s="228"/>
      <c r="PMS5" s="228"/>
      <c r="PMT5" s="228"/>
      <c r="PMU5" s="228"/>
      <c r="PMV5" s="228"/>
      <c r="PMW5" s="228"/>
      <c r="PMX5" s="228"/>
      <c r="PMY5" s="228"/>
      <c r="PMZ5" s="228"/>
      <c r="PNA5" s="228"/>
      <c r="PNB5" s="228"/>
      <c r="PNC5" s="228"/>
      <c r="PND5" s="228"/>
      <c r="PNE5" s="228"/>
      <c r="PNF5" s="228"/>
      <c r="PNG5" s="228"/>
      <c r="PNH5" s="228"/>
      <c r="PNI5" s="228"/>
      <c r="PNJ5" s="228"/>
      <c r="PNK5" s="228"/>
      <c r="PNL5" s="228"/>
      <c r="PNM5" s="228"/>
      <c r="PNN5" s="228"/>
      <c r="PNO5" s="228"/>
      <c r="PNP5" s="228"/>
      <c r="PNQ5" s="228"/>
      <c r="PNR5" s="228"/>
      <c r="PNS5" s="228"/>
      <c r="PNT5" s="228"/>
      <c r="PNU5" s="228"/>
      <c r="PNV5" s="228"/>
      <c r="PNW5" s="228"/>
      <c r="PNX5" s="228"/>
      <c r="PNY5" s="228"/>
      <c r="PNZ5" s="228"/>
      <c r="POA5" s="228"/>
      <c r="POB5" s="228"/>
      <c r="POC5" s="228"/>
      <c r="POD5" s="228"/>
      <c r="POE5" s="228"/>
      <c r="POF5" s="228"/>
      <c r="POG5" s="228"/>
      <c r="POH5" s="228"/>
      <c r="POI5" s="228"/>
      <c r="POJ5" s="228"/>
      <c r="POK5" s="228"/>
      <c r="POL5" s="228"/>
      <c r="POM5" s="228"/>
      <c r="PON5" s="228"/>
      <c r="POO5" s="228"/>
      <c r="POP5" s="228"/>
      <c r="POQ5" s="228"/>
      <c r="POR5" s="228"/>
      <c r="POS5" s="228"/>
      <c r="POT5" s="228"/>
      <c r="POU5" s="228"/>
      <c r="POV5" s="228"/>
      <c r="POW5" s="228"/>
      <c r="POX5" s="228"/>
      <c r="POY5" s="228"/>
      <c r="POZ5" s="228"/>
      <c r="PPA5" s="228"/>
      <c r="PPB5" s="228"/>
      <c r="PPC5" s="228"/>
      <c r="PPD5" s="228"/>
      <c r="PPE5" s="228"/>
      <c r="PPF5" s="228"/>
      <c r="PPG5" s="228"/>
      <c r="PPH5" s="228"/>
      <c r="PPI5" s="228"/>
      <c r="PPJ5" s="228"/>
      <c r="PPK5" s="228"/>
      <c r="PPL5" s="228"/>
      <c r="PPM5" s="228"/>
      <c r="PPN5" s="228"/>
      <c r="PPO5" s="228"/>
      <c r="PPP5" s="228"/>
      <c r="PPQ5" s="228"/>
      <c r="PPR5" s="228"/>
      <c r="PPS5" s="228"/>
      <c r="PPT5" s="228"/>
      <c r="PPU5" s="228"/>
      <c r="PPV5" s="228"/>
      <c r="PPW5" s="228"/>
      <c r="PPX5" s="228"/>
      <c r="PPY5" s="228"/>
      <c r="PPZ5" s="228"/>
      <c r="PQA5" s="228"/>
      <c r="PQB5" s="228"/>
      <c r="PQC5" s="228"/>
      <c r="PQD5" s="228"/>
      <c r="PQE5" s="228"/>
      <c r="PQF5" s="228"/>
      <c r="PQG5" s="228"/>
      <c r="PQH5" s="228"/>
      <c r="PQI5" s="228"/>
      <c r="PQJ5" s="228"/>
      <c r="PQK5" s="228"/>
      <c r="PQL5" s="228"/>
      <c r="PQM5" s="228"/>
      <c r="PQN5" s="228"/>
      <c r="PQO5" s="228"/>
      <c r="PQP5" s="228"/>
      <c r="PQQ5" s="228"/>
      <c r="PQR5" s="228"/>
      <c r="PQS5" s="228"/>
      <c r="PQT5" s="228"/>
      <c r="PQU5" s="228"/>
      <c r="PQV5" s="228"/>
      <c r="PQW5" s="228"/>
      <c r="PQX5" s="228"/>
      <c r="PQY5" s="228"/>
      <c r="PQZ5" s="228"/>
      <c r="PRA5" s="228"/>
      <c r="PRB5" s="228"/>
      <c r="PRC5" s="228"/>
      <c r="PRD5" s="228"/>
      <c r="PRE5" s="228"/>
      <c r="PRF5" s="228"/>
      <c r="PRG5" s="228"/>
      <c r="PRH5" s="228"/>
      <c r="PRI5" s="228"/>
      <c r="PRJ5" s="228"/>
      <c r="PRK5" s="228"/>
      <c r="PRL5" s="228"/>
      <c r="PRM5" s="228"/>
      <c r="PRN5" s="228"/>
      <c r="PRO5" s="228"/>
      <c r="PRP5" s="228"/>
      <c r="PRQ5" s="228"/>
      <c r="PRR5" s="228"/>
      <c r="PRS5" s="228"/>
      <c r="PRT5" s="228"/>
      <c r="PRU5" s="228"/>
      <c r="PRV5" s="228"/>
      <c r="PRW5" s="228"/>
      <c r="PRX5" s="228"/>
      <c r="PRY5" s="228"/>
      <c r="PRZ5" s="228"/>
      <c r="PSA5" s="228"/>
      <c r="PSB5" s="228"/>
      <c r="PSC5" s="228"/>
      <c r="PSD5" s="228"/>
      <c r="PSE5" s="228"/>
      <c r="PSF5" s="228"/>
      <c r="PSG5" s="228"/>
      <c r="PSH5" s="228"/>
      <c r="PSI5" s="228"/>
      <c r="PSJ5" s="228"/>
      <c r="PSK5" s="228"/>
      <c r="PSL5" s="228"/>
      <c r="PSM5" s="228"/>
      <c r="PSN5" s="228"/>
      <c r="PSO5" s="228"/>
      <c r="PSP5" s="228"/>
      <c r="PSQ5" s="228"/>
      <c r="PSR5" s="228"/>
      <c r="PSS5" s="228"/>
      <c r="PST5" s="228"/>
      <c r="PSU5" s="228"/>
      <c r="PSV5" s="228"/>
      <c r="PSW5" s="228"/>
      <c r="PSX5" s="228"/>
      <c r="PSY5" s="228"/>
      <c r="PSZ5" s="228"/>
      <c r="PTA5" s="228"/>
      <c r="PTB5" s="228"/>
      <c r="PTC5" s="228"/>
      <c r="PTD5" s="228"/>
      <c r="PTE5" s="228"/>
      <c r="PTF5" s="228"/>
      <c r="PTG5" s="228"/>
      <c r="PTH5" s="228"/>
      <c r="PTI5" s="228"/>
      <c r="PTJ5" s="228"/>
      <c r="PTK5" s="228"/>
      <c r="PTL5" s="228"/>
      <c r="PTM5" s="228"/>
      <c r="PTN5" s="228"/>
      <c r="PTO5" s="228"/>
      <c r="PTP5" s="228"/>
      <c r="PTQ5" s="228"/>
      <c r="PTR5" s="228"/>
      <c r="PTS5" s="228"/>
      <c r="PTT5" s="228"/>
      <c r="PTU5" s="228"/>
      <c r="PTV5" s="228"/>
      <c r="PTW5" s="228"/>
      <c r="PTX5" s="228"/>
      <c r="PTY5" s="228"/>
      <c r="PTZ5" s="228"/>
      <c r="PUA5" s="228"/>
      <c r="PUB5" s="228"/>
      <c r="PUC5" s="228"/>
      <c r="PUD5" s="228"/>
      <c r="PUE5" s="228"/>
      <c r="PUF5" s="228"/>
      <c r="PUG5" s="228"/>
      <c r="PUH5" s="228"/>
      <c r="PUI5" s="228"/>
      <c r="PUJ5" s="228"/>
      <c r="PUK5" s="228"/>
      <c r="PUL5" s="228"/>
      <c r="PUM5" s="228"/>
      <c r="PUN5" s="228"/>
      <c r="PUO5" s="228"/>
      <c r="PUP5" s="228"/>
      <c r="PUQ5" s="228"/>
      <c r="PUR5" s="228"/>
      <c r="PUS5" s="228"/>
      <c r="PUT5" s="228"/>
      <c r="PUU5" s="228"/>
      <c r="PUV5" s="228"/>
      <c r="PUW5" s="228"/>
      <c r="PUX5" s="228"/>
      <c r="PUY5" s="228"/>
      <c r="PUZ5" s="228"/>
      <c r="PVA5" s="228"/>
      <c r="PVB5" s="228"/>
      <c r="PVC5" s="228"/>
      <c r="PVD5" s="228"/>
      <c r="PVE5" s="228"/>
      <c r="PVF5" s="228"/>
      <c r="PVG5" s="228"/>
      <c r="PVH5" s="228"/>
      <c r="PVI5" s="228"/>
      <c r="PVJ5" s="228"/>
      <c r="PVK5" s="228"/>
      <c r="PVL5" s="228"/>
      <c r="PVM5" s="228"/>
      <c r="PVN5" s="228"/>
      <c r="PVO5" s="228"/>
      <c r="PVP5" s="228"/>
      <c r="PVQ5" s="228"/>
      <c r="PVR5" s="228"/>
      <c r="PVS5" s="228"/>
      <c r="PVT5" s="228"/>
      <c r="PVU5" s="228"/>
      <c r="PVV5" s="228"/>
      <c r="PVW5" s="228"/>
      <c r="PVX5" s="228"/>
      <c r="PVY5" s="228"/>
      <c r="PVZ5" s="228"/>
      <c r="PWA5" s="228"/>
      <c r="PWB5" s="228"/>
      <c r="PWC5" s="228"/>
      <c r="PWD5" s="228"/>
      <c r="PWE5" s="228"/>
      <c r="PWF5" s="228"/>
      <c r="PWG5" s="228"/>
      <c r="PWH5" s="228"/>
      <c r="PWI5" s="228"/>
      <c r="PWJ5" s="228"/>
      <c r="PWK5" s="228"/>
      <c r="PWL5" s="228"/>
      <c r="PWM5" s="228"/>
      <c r="PWN5" s="228"/>
      <c r="PWO5" s="228"/>
      <c r="PWP5" s="228"/>
      <c r="PWQ5" s="228"/>
      <c r="PWR5" s="228"/>
      <c r="PWS5" s="228"/>
      <c r="PWT5" s="228"/>
      <c r="PWU5" s="228"/>
      <c r="PWV5" s="228"/>
      <c r="PWW5" s="228"/>
      <c r="PWX5" s="228"/>
      <c r="PWY5" s="228"/>
      <c r="PWZ5" s="228"/>
      <c r="PXA5" s="228"/>
      <c r="PXB5" s="228"/>
      <c r="PXC5" s="228"/>
      <c r="PXD5" s="228"/>
      <c r="PXE5" s="228"/>
      <c r="PXF5" s="228"/>
      <c r="PXG5" s="228"/>
      <c r="PXH5" s="228"/>
      <c r="PXI5" s="228"/>
      <c r="PXJ5" s="228"/>
      <c r="PXK5" s="228"/>
      <c r="PXL5" s="228"/>
      <c r="PXM5" s="228"/>
      <c r="PXN5" s="228"/>
      <c r="PXO5" s="228"/>
      <c r="PXP5" s="228"/>
      <c r="PXQ5" s="228"/>
      <c r="PXR5" s="228"/>
      <c r="PXS5" s="228"/>
      <c r="PXT5" s="228"/>
      <c r="PXU5" s="228"/>
      <c r="PXV5" s="228"/>
      <c r="PXW5" s="228"/>
      <c r="PXX5" s="228"/>
      <c r="PXY5" s="228"/>
      <c r="PXZ5" s="228"/>
      <c r="PYA5" s="228"/>
      <c r="PYB5" s="228"/>
      <c r="PYC5" s="228"/>
      <c r="PYD5" s="228"/>
      <c r="PYE5" s="228"/>
      <c r="PYF5" s="228"/>
      <c r="PYG5" s="228"/>
      <c r="PYH5" s="228"/>
      <c r="PYI5" s="228"/>
      <c r="PYJ5" s="228"/>
      <c r="PYK5" s="228"/>
      <c r="PYL5" s="228"/>
      <c r="PYM5" s="228"/>
      <c r="PYN5" s="228"/>
      <c r="PYO5" s="228"/>
      <c r="PYP5" s="228"/>
      <c r="PYQ5" s="228"/>
      <c r="PYR5" s="228"/>
      <c r="PYS5" s="228"/>
      <c r="PYT5" s="228"/>
      <c r="PYU5" s="228"/>
      <c r="PYV5" s="228"/>
      <c r="PYW5" s="228"/>
      <c r="PYX5" s="228"/>
      <c r="PYY5" s="228"/>
      <c r="PYZ5" s="228"/>
      <c r="PZA5" s="228"/>
      <c r="PZB5" s="228"/>
      <c r="PZC5" s="228"/>
      <c r="PZD5" s="228"/>
      <c r="PZE5" s="228"/>
      <c r="PZF5" s="228"/>
      <c r="PZG5" s="228"/>
      <c r="PZH5" s="228"/>
      <c r="PZI5" s="228"/>
      <c r="PZJ5" s="228"/>
      <c r="PZK5" s="228"/>
      <c r="PZL5" s="228"/>
      <c r="PZM5" s="228"/>
      <c r="PZN5" s="228"/>
      <c r="PZO5" s="228"/>
      <c r="PZP5" s="228"/>
      <c r="PZQ5" s="228"/>
      <c r="PZR5" s="228"/>
      <c r="PZS5" s="228"/>
      <c r="PZT5" s="228"/>
      <c r="PZU5" s="228"/>
      <c r="PZV5" s="228"/>
      <c r="PZW5" s="228"/>
      <c r="PZX5" s="228"/>
      <c r="PZY5" s="228"/>
      <c r="PZZ5" s="228"/>
      <c r="QAA5" s="228"/>
      <c r="QAB5" s="228"/>
      <c r="QAC5" s="228"/>
      <c r="QAD5" s="228"/>
      <c r="QAE5" s="228"/>
      <c r="QAF5" s="228"/>
      <c r="QAG5" s="228"/>
      <c r="QAH5" s="228"/>
      <c r="QAI5" s="228"/>
      <c r="QAJ5" s="228"/>
      <c r="QAK5" s="228"/>
      <c r="QAL5" s="228"/>
      <c r="QAM5" s="228"/>
      <c r="QAN5" s="228"/>
      <c r="QAO5" s="228"/>
      <c r="QAP5" s="228"/>
      <c r="QAQ5" s="228"/>
      <c r="QAR5" s="228"/>
      <c r="QAS5" s="228"/>
      <c r="QAT5" s="228"/>
      <c r="QAU5" s="228"/>
      <c r="QAV5" s="228"/>
      <c r="QAW5" s="228"/>
      <c r="QAX5" s="228"/>
      <c r="QAY5" s="228"/>
      <c r="QAZ5" s="228"/>
      <c r="QBA5" s="228"/>
      <c r="QBB5" s="228"/>
      <c r="QBC5" s="228"/>
      <c r="QBD5" s="228"/>
      <c r="QBE5" s="228"/>
      <c r="QBF5" s="228"/>
      <c r="QBG5" s="228"/>
      <c r="QBH5" s="228"/>
      <c r="QBI5" s="228"/>
      <c r="QBJ5" s="228"/>
      <c r="QBK5" s="228"/>
      <c r="QBL5" s="228"/>
      <c r="QBM5" s="228"/>
      <c r="QBN5" s="228"/>
      <c r="QBO5" s="228"/>
      <c r="QBP5" s="228"/>
      <c r="QBQ5" s="228"/>
      <c r="QBR5" s="228"/>
      <c r="QBS5" s="228"/>
      <c r="QBT5" s="228"/>
      <c r="QBU5" s="228"/>
      <c r="QBV5" s="228"/>
      <c r="QBW5" s="228"/>
      <c r="QBX5" s="228"/>
      <c r="QBY5" s="228"/>
      <c r="QBZ5" s="228"/>
      <c r="QCA5" s="228"/>
      <c r="QCB5" s="228"/>
      <c r="QCC5" s="228"/>
      <c r="QCD5" s="228"/>
      <c r="QCE5" s="228"/>
      <c r="QCF5" s="228"/>
      <c r="QCG5" s="228"/>
      <c r="QCH5" s="228"/>
      <c r="QCI5" s="228"/>
      <c r="QCJ5" s="228"/>
      <c r="QCK5" s="228"/>
      <c r="QCL5" s="228"/>
      <c r="QCM5" s="228"/>
      <c r="QCN5" s="228"/>
      <c r="QCO5" s="228"/>
      <c r="QCP5" s="228"/>
      <c r="QCQ5" s="228"/>
      <c r="QCR5" s="228"/>
      <c r="QCS5" s="228"/>
      <c r="QCT5" s="228"/>
      <c r="QCU5" s="228"/>
      <c r="QCV5" s="228"/>
      <c r="QCW5" s="228"/>
      <c r="QCX5" s="228"/>
      <c r="QCY5" s="228"/>
      <c r="QCZ5" s="228"/>
      <c r="QDA5" s="228"/>
      <c r="QDB5" s="228"/>
      <c r="QDC5" s="228"/>
      <c r="QDD5" s="228"/>
      <c r="QDE5" s="228"/>
      <c r="QDF5" s="228"/>
      <c r="QDG5" s="228"/>
      <c r="QDH5" s="228"/>
      <c r="QDI5" s="228"/>
      <c r="QDJ5" s="228"/>
      <c r="QDK5" s="228"/>
      <c r="QDL5" s="228"/>
      <c r="QDM5" s="228"/>
      <c r="QDN5" s="228"/>
      <c r="QDO5" s="228"/>
      <c r="QDP5" s="228"/>
      <c r="QDQ5" s="228"/>
      <c r="QDR5" s="228"/>
      <c r="QDS5" s="228"/>
      <c r="QDT5" s="228"/>
      <c r="QDU5" s="228"/>
      <c r="QDV5" s="228"/>
      <c r="QDW5" s="228"/>
      <c r="QDX5" s="228"/>
      <c r="QDY5" s="228"/>
      <c r="QDZ5" s="228"/>
      <c r="QEA5" s="228"/>
      <c r="QEB5" s="228"/>
      <c r="QEC5" s="228"/>
      <c r="QED5" s="228"/>
      <c r="QEE5" s="228"/>
      <c r="QEF5" s="228"/>
      <c r="QEG5" s="228"/>
      <c r="QEH5" s="228"/>
      <c r="QEI5" s="228"/>
      <c r="QEJ5" s="228"/>
      <c r="QEK5" s="228"/>
      <c r="QEL5" s="228"/>
      <c r="QEM5" s="228"/>
      <c r="QEN5" s="228"/>
      <c r="QEO5" s="228"/>
      <c r="QEP5" s="228"/>
      <c r="QEQ5" s="228"/>
      <c r="QER5" s="228"/>
      <c r="QES5" s="228"/>
      <c r="QET5" s="228"/>
      <c r="QEU5" s="228"/>
      <c r="QEV5" s="228"/>
      <c r="QEW5" s="228"/>
      <c r="QEX5" s="228"/>
      <c r="QEY5" s="228"/>
      <c r="QEZ5" s="228"/>
      <c r="QFA5" s="228"/>
      <c r="QFB5" s="228"/>
      <c r="QFC5" s="228"/>
      <c r="QFD5" s="228"/>
      <c r="QFE5" s="228"/>
      <c r="QFF5" s="228"/>
      <c r="QFG5" s="228"/>
      <c r="QFH5" s="228"/>
      <c r="QFI5" s="228"/>
      <c r="QFJ5" s="228"/>
      <c r="QFK5" s="228"/>
      <c r="QFL5" s="228"/>
      <c r="QFM5" s="228"/>
      <c r="QFN5" s="228"/>
      <c r="QFO5" s="228"/>
      <c r="QFP5" s="228"/>
      <c r="QFQ5" s="228"/>
      <c r="QFR5" s="228"/>
      <c r="QFS5" s="228"/>
      <c r="QFT5" s="228"/>
      <c r="QFU5" s="228"/>
      <c r="QFV5" s="228"/>
      <c r="QFW5" s="228"/>
      <c r="QFX5" s="228"/>
      <c r="QFY5" s="228"/>
      <c r="QFZ5" s="228"/>
      <c r="QGA5" s="228"/>
      <c r="QGB5" s="228"/>
      <c r="QGC5" s="228"/>
      <c r="QGD5" s="228"/>
      <c r="QGE5" s="228"/>
      <c r="QGF5" s="228"/>
      <c r="QGG5" s="228"/>
      <c r="QGH5" s="228"/>
      <c r="QGI5" s="228"/>
      <c r="QGJ5" s="228"/>
      <c r="QGK5" s="228"/>
      <c r="QGL5" s="228"/>
      <c r="QGM5" s="228"/>
      <c r="QGN5" s="228"/>
      <c r="QGO5" s="228"/>
      <c r="QGP5" s="228"/>
      <c r="QGQ5" s="228"/>
      <c r="QGR5" s="228"/>
      <c r="QGS5" s="228"/>
      <c r="QGT5" s="228"/>
      <c r="QGU5" s="228"/>
      <c r="QGV5" s="228"/>
      <c r="QGW5" s="228"/>
      <c r="QGX5" s="228"/>
      <c r="QGY5" s="228"/>
      <c r="QGZ5" s="228"/>
      <c r="QHA5" s="228"/>
      <c r="QHB5" s="228"/>
      <c r="QHC5" s="228"/>
      <c r="QHD5" s="228"/>
      <c r="QHE5" s="228"/>
      <c r="QHF5" s="228"/>
      <c r="QHG5" s="228"/>
      <c r="QHH5" s="228"/>
      <c r="QHI5" s="228"/>
      <c r="QHJ5" s="228"/>
      <c r="QHK5" s="228"/>
      <c r="QHL5" s="228"/>
      <c r="QHM5" s="228"/>
      <c r="QHN5" s="228"/>
      <c r="QHO5" s="228"/>
      <c r="QHP5" s="228"/>
      <c r="QHQ5" s="228"/>
      <c r="QHR5" s="228"/>
      <c r="QHS5" s="228"/>
      <c r="QHT5" s="228"/>
      <c r="QHU5" s="228"/>
      <c r="QHV5" s="228"/>
      <c r="QHW5" s="228"/>
      <c r="QHX5" s="228"/>
      <c r="QHY5" s="228"/>
      <c r="QHZ5" s="228"/>
      <c r="QIA5" s="228"/>
      <c r="QIB5" s="228"/>
      <c r="QIC5" s="228"/>
      <c r="QID5" s="228"/>
      <c r="QIE5" s="228"/>
      <c r="QIF5" s="228"/>
      <c r="QIG5" s="228"/>
      <c r="QIH5" s="228"/>
      <c r="QII5" s="228"/>
      <c r="QIJ5" s="228"/>
      <c r="QIK5" s="228"/>
      <c r="QIL5" s="228"/>
      <c r="QIM5" s="228"/>
      <c r="QIN5" s="228"/>
      <c r="QIO5" s="228"/>
      <c r="QIP5" s="228"/>
      <c r="QIQ5" s="228"/>
      <c r="QIR5" s="228"/>
      <c r="QIS5" s="228"/>
      <c r="QIT5" s="228"/>
      <c r="QIU5" s="228"/>
      <c r="QIV5" s="228"/>
      <c r="QIW5" s="228"/>
      <c r="QIX5" s="228"/>
      <c r="QIY5" s="228"/>
      <c r="QIZ5" s="228"/>
      <c r="QJA5" s="228"/>
      <c r="QJB5" s="228"/>
      <c r="QJC5" s="228"/>
      <c r="QJD5" s="228"/>
      <c r="QJE5" s="228"/>
      <c r="QJF5" s="228"/>
      <c r="QJG5" s="228"/>
      <c r="QJH5" s="228"/>
      <c r="QJI5" s="228"/>
      <c r="QJJ5" s="228"/>
      <c r="QJK5" s="228"/>
      <c r="QJL5" s="228"/>
      <c r="QJM5" s="228"/>
      <c r="QJN5" s="228"/>
      <c r="QJO5" s="228"/>
      <c r="QJP5" s="228"/>
      <c r="QJQ5" s="228"/>
      <c r="QJR5" s="228"/>
      <c r="QJS5" s="228"/>
      <c r="QJT5" s="228"/>
      <c r="QJU5" s="228"/>
      <c r="QJV5" s="228"/>
      <c r="QJW5" s="228"/>
      <c r="QJX5" s="228"/>
      <c r="QJY5" s="228"/>
      <c r="QJZ5" s="228"/>
      <c r="QKA5" s="228"/>
      <c r="QKB5" s="228"/>
      <c r="QKC5" s="228"/>
      <c r="QKD5" s="228"/>
      <c r="QKE5" s="228"/>
      <c r="QKF5" s="228"/>
      <c r="QKG5" s="228"/>
      <c r="QKH5" s="228"/>
      <c r="QKI5" s="228"/>
      <c r="QKJ5" s="228"/>
      <c r="QKK5" s="228"/>
      <c r="QKL5" s="228"/>
      <c r="QKM5" s="228"/>
      <c r="QKN5" s="228"/>
      <c r="QKO5" s="228"/>
      <c r="QKP5" s="228"/>
      <c r="QKQ5" s="228"/>
      <c r="QKR5" s="228"/>
      <c r="QKS5" s="228"/>
      <c r="QKT5" s="228"/>
      <c r="QKU5" s="228"/>
      <c r="QKV5" s="228"/>
      <c r="QKW5" s="228"/>
      <c r="QKX5" s="228"/>
      <c r="QKY5" s="228"/>
      <c r="QKZ5" s="228"/>
      <c r="QLA5" s="228"/>
      <c r="QLB5" s="228"/>
      <c r="QLC5" s="228"/>
      <c r="QLD5" s="228"/>
      <c r="QLE5" s="228"/>
      <c r="QLF5" s="228"/>
      <c r="QLG5" s="228"/>
      <c r="QLH5" s="228"/>
      <c r="QLI5" s="228"/>
      <c r="QLJ5" s="228"/>
      <c r="QLK5" s="228"/>
      <c r="QLL5" s="228"/>
      <c r="QLM5" s="228"/>
      <c r="QLN5" s="228"/>
      <c r="QLO5" s="228"/>
      <c r="QLP5" s="228"/>
      <c r="QLQ5" s="228"/>
      <c r="QLR5" s="228"/>
      <c r="QLS5" s="228"/>
      <c r="QLT5" s="228"/>
      <c r="QLU5" s="228"/>
      <c r="QLV5" s="228"/>
      <c r="QLW5" s="228"/>
      <c r="QLX5" s="228"/>
      <c r="QLY5" s="228"/>
      <c r="QLZ5" s="228"/>
      <c r="QMA5" s="228"/>
      <c r="QMB5" s="228"/>
      <c r="QMC5" s="228"/>
      <c r="QMD5" s="228"/>
      <c r="QME5" s="228"/>
      <c r="QMF5" s="228"/>
      <c r="QMG5" s="228"/>
      <c r="QMH5" s="228"/>
      <c r="QMI5" s="228"/>
      <c r="QMJ5" s="228"/>
      <c r="QMK5" s="228"/>
      <c r="QML5" s="228"/>
      <c r="QMM5" s="228"/>
      <c r="QMN5" s="228"/>
      <c r="QMO5" s="228"/>
      <c r="QMP5" s="228"/>
      <c r="QMQ5" s="228"/>
      <c r="QMR5" s="228"/>
      <c r="QMS5" s="228"/>
      <c r="QMT5" s="228"/>
      <c r="QMU5" s="228"/>
      <c r="QMV5" s="228"/>
      <c r="QMW5" s="228"/>
      <c r="QMX5" s="228"/>
      <c r="QMY5" s="228"/>
      <c r="QMZ5" s="228"/>
      <c r="QNA5" s="228"/>
      <c r="QNB5" s="228"/>
      <c r="QNC5" s="228"/>
      <c r="QND5" s="228"/>
      <c r="QNE5" s="228"/>
      <c r="QNF5" s="228"/>
      <c r="QNG5" s="228"/>
      <c r="QNH5" s="228"/>
      <c r="QNI5" s="228"/>
      <c r="QNJ5" s="228"/>
      <c r="QNK5" s="228"/>
      <c r="QNL5" s="228"/>
      <c r="QNM5" s="228"/>
      <c r="QNN5" s="228"/>
      <c r="QNO5" s="228"/>
      <c r="QNP5" s="228"/>
      <c r="QNQ5" s="228"/>
      <c r="QNR5" s="228"/>
      <c r="QNS5" s="228"/>
      <c r="QNT5" s="228"/>
      <c r="QNU5" s="228"/>
      <c r="QNV5" s="228"/>
      <c r="QNW5" s="228"/>
      <c r="QNX5" s="228"/>
      <c r="QNY5" s="228"/>
      <c r="QNZ5" s="228"/>
      <c r="QOA5" s="228"/>
      <c r="QOB5" s="228"/>
      <c r="QOC5" s="228"/>
      <c r="QOD5" s="228"/>
      <c r="QOE5" s="228"/>
      <c r="QOF5" s="228"/>
      <c r="QOG5" s="228"/>
      <c r="QOH5" s="228"/>
      <c r="QOI5" s="228"/>
      <c r="QOJ5" s="228"/>
      <c r="QOK5" s="228"/>
      <c r="QOL5" s="228"/>
      <c r="QOM5" s="228"/>
      <c r="QON5" s="228"/>
      <c r="QOO5" s="228"/>
      <c r="QOP5" s="228"/>
      <c r="QOQ5" s="228"/>
      <c r="QOR5" s="228"/>
      <c r="QOS5" s="228"/>
      <c r="QOT5" s="228"/>
      <c r="QOU5" s="228"/>
      <c r="QOV5" s="228"/>
      <c r="QOW5" s="228"/>
      <c r="QOX5" s="228"/>
      <c r="QOY5" s="228"/>
      <c r="QOZ5" s="228"/>
      <c r="QPA5" s="228"/>
      <c r="QPB5" s="228"/>
      <c r="QPC5" s="228"/>
      <c r="QPD5" s="228"/>
      <c r="QPE5" s="228"/>
      <c r="QPF5" s="228"/>
      <c r="QPG5" s="228"/>
      <c r="QPH5" s="228"/>
      <c r="QPI5" s="228"/>
      <c r="QPJ5" s="228"/>
      <c r="QPK5" s="228"/>
      <c r="QPL5" s="228"/>
      <c r="QPM5" s="228"/>
      <c r="QPN5" s="228"/>
      <c r="QPO5" s="228"/>
      <c r="QPP5" s="228"/>
      <c r="QPQ5" s="228"/>
      <c r="QPR5" s="228"/>
      <c r="QPS5" s="228"/>
      <c r="QPT5" s="228"/>
      <c r="QPU5" s="228"/>
      <c r="QPV5" s="228"/>
      <c r="QPW5" s="228"/>
      <c r="QPX5" s="228"/>
      <c r="QPY5" s="228"/>
      <c r="QPZ5" s="228"/>
      <c r="QQA5" s="228"/>
      <c r="QQB5" s="228"/>
      <c r="QQC5" s="228"/>
      <c r="QQD5" s="228"/>
      <c r="QQE5" s="228"/>
      <c r="QQF5" s="228"/>
      <c r="QQG5" s="228"/>
      <c r="QQH5" s="228"/>
      <c r="QQI5" s="228"/>
      <c r="QQJ5" s="228"/>
      <c r="QQK5" s="228"/>
      <c r="QQL5" s="228"/>
      <c r="QQM5" s="228"/>
      <c r="QQN5" s="228"/>
      <c r="QQO5" s="228"/>
      <c r="QQP5" s="228"/>
      <c r="QQQ5" s="228"/>
      <c r="QQR5" s="228"/>
      <c r="QQS5" s="228"/>
      <c r="QQT5" s="228"/>
      <c r="QQU5" s="228"/>
      <c r="QQV5" s="228"/>
      <c r="QQW5" s="228"/>
      <c r="QQX5" s="228"/>
      <c r="QQY5" s="228"/>
      <c r="QQZ5" s="228"/>
      <c r="QRA5" s="228"/>
      <c r="QRB5" s="228"/>
      <c r="QRC5" s="228"/>
      <c r="QRD5" s="228"/>
      <c r="QRE5" s="228"/>
      <c r="QRF5" s="228"/>
      <c r="QRG5" s="228"/>
      <c r="QRH5" s="228"/>
      <c r="QRI5" s="228"/>
      <c r="QRJ5" s="228"/>
      <c r="QRK5" s="228"/>
      <c r="QRL5" s="228"/>
      <c r="QRM5" s="228"/>
      <c r="QRN5" s="228"/>
      <c r="QRO5" s="228"/>
      <c r="QRP5" s="228"/>
      <c r="QRQ5" s="228"/>
      <c r="QRR5" s="228"/>
      <c r="QRS5" s="228"/>
      <c r="QRT5" s="228"/>
      <c r="QRU5" s="228"/>
      <c r="QRV5" s="228"/>
      <c r="QRW5" s="228"/>
      <c r="QRX5" s="228"/>
      <c r="QRY5" s="228"/>
      <c r="QRZ5" s="228"/>
      <c r="QSA5" s="228"/>
      <c r="QSB5" s="228"/>
      <c r="QSC5" s="228"/>
      <c r="QSD5" s="228"/>
      <c r="QSE5" s="228"/>
      <c r="QSF5" s="228"/>
      <c r="QSG5" s="228"/>
      <c r="QSH5" s="228"/>
      <c r="QSI5" s="228"/>
      <c r="QSJ5" s="228"/>
      <c r="QSK5" s="228"/>
      <c r="QSL5" s="228"/>
      <c r="QSM5" s="228"/>
      <c r="QSN5" s="228"/>
      <c r="QSO5" s="228"/>
      <c r="QSP5" s="228"/>
      <c r="QSQ5" s="228"/>
      <c r="QSR5" s="228"/>
      <c r="QSS5" s="228"/>
      <c r="QST5" s="228"/>
      <c r="QSU5" s="228"/>
      <c r="QSV5" s="228"/>
      <c r="QSW5" s="228"/>
      <c r="QSX5" s="228"/>
      <c r="QSY5" s="228"/>
      <c r="QSZ5" s="228"/>
      <c r="QTA5" s="228"/>
      <c r="QTB5" s="228"/>
      <c r="QTC5" s="228"/>
      <c r="QTD5" s="228"/>
      <c r="QTE5" s="228"/>
      <c r="QTF5" s="228"/>
      <c r="QTG5" s="228"/>
      <c r="QTH5" s="228"/>
      <c r="QTI5" s="228"/>
      <c r="QTJ5" s="228"/>
      <c r="QTK5" s="228"/>
      <c r="QTL5" s="228"/>
      <c r="QTM5" s="228"/>
      <c r="QTN5" s="228"/>
      <c r="QTO5" s="228"/>
      <c r="QTP5" s="228"/>
      <c r="QTQ5" s="228"/>
      <c r="QTR5" s="228"/>
      <c r="QTS5" s="228"/>
      <c r="QTT5" s="228"/>
      <c r="QTU5" s="228"/>
      <c r="QTV5" s="228"/>
      <c r="QTW5" s="228"/>
      <c r="QTX5" s="228"/>
      <c r="QTY5" s="228"/>
      <c r="QTZ5" s="228"/>
      <c r="QUA5" s="228"/>
      <c r="QUB5" s="228"/>
      <c r="QUC5" s="228"/>
      <c r="QUD5" s="228"/>
      <c r="QUE5" s="228"/>
      <c r="QUF5" s="228"/>
      <c r="QUG5" s="228"/>
      <c r="QUH5" s="228"/>
      <c r="QUI5" s="228"/>
      <c r="QUJ5" s="228"/>
      <c r="QUK5" s="228"/>
      <c r="QUL5" s="228"/>
      <c r="QUM5" s="228"/>
      <c r="QUN5" s="228"/>
      <c r="QUO5" s="228"/>
      <c r="QUP5" s="228"/>
      <c r="QUQ5" s="228"/>
      <c r="QUR5" s="228"/>
      <c r="QUS5" s="228"/>
      <c r="QUT5" s="228"/>
      <c r="QUU5" s="228"/>
      <c r="QUV5" s="228"/>
      <c r="QUW5" s="228"/>
      <c r="QUX5" s="228"/>
      <c r="QUY5" s="228"/>
      <c r="QUZ5" s="228"/>
      <c r="QVA5" s="228"/>
      <c r="QVB5" s="228"/>
      <c r="QVC5" s="228"/>
      <c r="QVD5" s="228"/>
      <c r="QVE5" s="228"/>
      <c r="QVF5" s="228"/>
      <c r="QVG5" s="228"/>
      <c r="QVH5" s="228"/>
      <c r="QVI5" s="228"/>
      <c r="QVJ5" s="228"/>
      <c r="QVK5" s="228"/>
      <c r="QVL5" s="228"/>
      <c r="QVM5" s="228"/>
      <c r="QVN5" s="228"/>
      <c r="QVO5" s="228"/>
      <c r="QVP5" s="228"/>
      <c r="QVQ5" s="228"/>
      <c r="QVR5" s="228"/>
      <c r="QVS5" s="228"/>
      <c r="QVT5" s="228"/>
      <c r="QVU5" s="228"/>
      <c r="QVV5" s="228"/>
      <c r="QVW5" s="228"/>
      <c r="QVX5" s="228"/>
      <c r="QVY5" s="228"/>
      <c r="QVZ5" s="228"/>
      <c r="QWA5" s="228"/>
      <c r="QWB5" s="228"/>
      <c r="QWC5" s="228"/>
      <c r="QWD5" s="228"/>
      <c r="QWE5" s="228"/>
      <c r="QWF5" s="228"/>
      <c r="QWG5" s="228"/>
      <c r="QWH5" s="228"/>
      <c r="QWI5" s="228"/>
      <c r="QWJ5" s="228"/>
      <c r="QWK5" s="228"/>
      <c r="QWL5" s="228"/>
      <c r="QWM5" s="228"/>
      <c r="QWN5" s="228"/>
      <c r="QWO5" s="228"/>
      <c r="QWP5" s="228"/>
      <c r="QWQ5" s="228"/>
      <c r="QWR5" s="228"/>
      <c r="QWS5" s="228"/>
      <c r="QWT5" s="228"/>
      <c r="QWU5" s="228"/>
      <c r="QWV5" s="228"/>
      <c r="QWW5" s="228"/>
      <c r="QWX5" s="228"/>
      <c r="QWY5" s="228"/>
      <c r="QWZ5" s="228"/>
      <c r="QXA5" s="228"/>
      <c r="QXB5" s="228"/>
      <c r="QXC5" s="228"/>
      <c r="QXD5" s="228"/>
      <c r="QXE5" s="228"/>
      <c r="QXF5" s="228"/>
      <c r="QXG5" s="228"/>
      <c r="QXH5" s="228"/>
      <c r="QXI5" s="228"/>
      <c r="QXJ5" s="228"/>
      <c r="QXK5" s="228"/>
      <c r="QXL5" s="228"/>
      <c r="QXM5" s="228"/>
      <c r="QXN5" s="228"/>
      <c r="QXO5" s="228"/>
      <c r="QXP5" s="228"/>
      <c r="QXQ5" s="228"/>
      <c r="QXR5" s="228"/>
      <c r="QXS5" s="228"/>
      <c r="QXT5" s="228"/>
      <c r="QXU5" s="228"/>
      <c r="QXV5" s="228"/>
      <c r="QXW5" s="228"/>
      <c r="QXX5" s="228"/>
      <c r="QXY5" s="228"/>
      <c r="QXZ5" s="228"/>
      <c r="QYA5" s="228"/>
      <c r="QYB5" s="228"/>
      <c r="QYC5" s="228"/>
      <c r="QYD5" s="228"/>
      <c r="QYE5" s="228"/>
      <c r="QYF5" s="228"/>
      <c r="QYG5" s="228"/>
      <c r="QYH5" s="228"/>
      <c r="QYI5" s="228"/>
      <c r="QYJ5" s="228"/>
      <c r="QYK5" s="228"/>
      <c r="QYL5" s="228"/>
      <c r="QYM5" s="228"/>
      <c r="QYN5" s="228"/>
      <c r="QYO5" s="228"/>
      <c r="QYP5" s="228"/>
      <c r="QYQ5" s="228"/>
      <c r="QYR5" s="228"/>
      <c r="QYS5" s="228"/>
      <c r="QYT5" s="228"/>
      <c r="QYU5" s="228"/>
      <c r="QYV5" s="228"/>
      <c r="QYW5" s="228"/>
      <c r="QYX5" s="228"/>
      <c r="QYY5" s="228"/>
      <c r="QYZ5" s="228"/>
      <c r="QZA5" s="228"/>
      <c r="QZB5" s="228"/>
      <c r="QZC5" s="228"/>
      <c r="QZD5" s="228"/>
      <c r="QZE5" s="228"/>
      <c r="QZF5" s="228"/>
      <c r="QZG5" s="228"/>
      <c r="QZH5" s="228"/>
      <c r="QZI5" s="228"/>
      <c r="QZJ5" s="228"/>
      <c r="QZK5" s="228"/>
      <c r="QZL5" s="228"/>
      <c r="QZM5" s="228"/>
      <c r="QZN5" s="228"/>
      <c r="QZO5" s="228"/>
      <c r="QZP5" s="228"/>
      <c r="QZQ5" s="228"/>
      <c r="QZR5" s="228"/>
      <c r="QZS5" s="228"/>
      <c r="QZT5" s="228"/>
      <c r="QZU5" s="228"/>
      <c r="QZV5" s="228"/>
      <c r="QZW5" s="228"/>
      <c r="QZX5" s="228"/>
      <c r="QZY5" s="228"/>
      <c r="QZZ5" s="228"/>
      <c r="RAA5" s="228"/>
      <c r="RAB5" s="228"/>
      <c r="RAC5" s="228"/>
      <c r="RAD5" s="228"/>
      <c r="RAE5" s="228"/>
      <c r="RAF5" s="228"/>
      <c r="RAG5" s="228"/>
      <c r="RAH5" s="228"/>
      <c r="RAI5" s="228"/>
      <c r="RAJ5" s="228"/>
      <c r="RAK5" s="228"/>
      <c r="RAL5" s="228"/>
      <c r="RAM5" s="228"/>
      <c r="RAN5" s="228"/>
      <c r="RAO5" s="228"/>
      <c r="RAP5" s="228"/>
      <c r="RAQ5" s="228"/>
      <c r="RAR5" s="228"/>
      <c r="RAS5" s="228"/>
      <c r="RAT5" s="228"/>
      <c r="RAU5" s="228"/>
      <c r="RAV5" s="228"/>
      <c r="RAW5" s="228"/>
      <c r="RAX5" s="228"/>
      <c r="RAY5" s="228"/>
      <c r="RAZ5" s="228"/>
      <c r="RBA5" s="228"/>
      <c r="RBB5" s="228"/>
      <c r="RBC5" s="228"/>
      <c r="RBD5" s="228"/>
      <c r="RBE5" s="228"/>
      <c r="RBF5" s="228"/>
      <c r="RBG5" s="228"/>
      <c r="RBH5" s="228"/>
      <c r="RBI5" s="228"/>
      <c r="RBJ5" s="228"/>
      <c r="RBK5" s="228"/>
      <c r="RBL5" s="228"/>
      <c r="RBM5" s="228"/>
      <c r="RBN5" s="228"/>
      <c r="RBO5" s="228"/>
      <c r="RBP5" s="228"/>
      <c r="RBQ5" s="228"/>
      <c r="RBR5" s="228"/>
      <c r="RBS5" s="228"/>
      <c r="RBT5" s="228"/>
      <c r="RBU5" s="228"/>
      <c r="RBV5" s="228"/>
      <c r="RBW5" s="228"/>
      <c r="RBX5" s="228"/>
      <c r="RBY5" s="228"/>
      <c r="RBZ5" s="228"/>
      <c r="RCA5" s="228"/>
      <c r="RCB5" s="228"/>
      <c r="RCC5" s="228"/>
      <c r="RCD5" s="228"/>
      <c r="RCE5" s="228"/>
      <c r="RCF5" s="228"/>
      <c r="RCG5" s="228"/>
      <c r="RCH5" s="228"/>
      <c r="RCI5" s="228"/>
      <c r="RCJ5" s="228"/>
      <c r="RCK5" s="228"/>
      <c r="RCL5" s="228"/>
      <c r="RCM5" s="228"/>
      <c r="RCN5" s="228"/>
      <c r="RCO5" s="228"/>
      <c r="RCP5" s="228"/>
      <c r="RCQ5" s="228"/>
      <c r="RCR5" s="228"/>
      <c r="RCS5" s="228"/>
      <c r="RCT5" s="228"/>
      <c r="RCU5" s="228"/>
      <c r="RCV5" s="228"/>
      <c r="RCW5" s="228"/>
      <c r="RCX5" s="228"/>
      <c r="RCY5" s="228"/>
      <c r="RCZ5" s="228"/>
      <c r="RDA5" s="228"/>
      <c r="RDB5" s="228"/>
      <c r="RDC5" s="228"/>
      <c r="RDD5" s="228"/>
      <c r="RDE5" s="228"/>
      <c r="RDF5" s="228"/>
      <c r="RDG5" s="228"/>
      <c r="RDH5" s="228"/>
      <c r="RDI5" s="228"/>
      <c r="RDJ5" s="228"/>
      <c r="RDK5" s="228"/>
      <c r="RDL5" s="228"/>
      <c r="RDM5" s="228"/>
      <c r="RDN5" s="228"/>
      <c r="RDO5" s="228"/>
      <c r="RDP5" s="228"/>
      <c r="RDQ5" s="228"/>
      <c r="RDR5" s="228"/>
      <c r="RDS5" s="228"/>
      <c r="RDT5" s="228"/>
      <c r="RDU5" s="228"/>
      <c r="RDV5" s="228"/>
      <c r="RDW5" s="228"/>
      <c r="RDX5" s="228"/>
      <c r="RDY5" s="228"/>
      <c r="RDZ5" s="228"/>
      <c r="REA5" s="228"/>
      <c r="REB5" s="228"/>
      <c r="REC5" s="228"/>
      <c r="RED5" s="228"/>
      <c r="REE5" s="228"/>
      <c r="REF5" s="228"/>
      <c r="REG5" s="228"/>
      <c r="REH5" s="228"/>
      <c r="REI5" s="228"/>
      <c r="REJ5" s="228"/>
      <c r="REK5" s="228"/>
      <c r="REL5" s="228"/>
      <c r="REM5" s="228"/>
      <c r="REN5" s="228"/>
      <c r="REO5" s="228"/>
      <c r="REP5" s="228"/>
      <c r="REQ5" s="228"/>
      <c r="RER5" s="228"/>
      <c r="RES5" s="228"/>
      <c r="RET5" s="228"/>
      <c r="REU5" s="228"/>
      <c r="REV5" s="228"/>
      <c r="REW5" s="228"/>
      <c r="REX5" s="228"/>
      <c r="REY5" s="228"/>
      <c r="REZ5" s="228"/>
      <c r="RFA5" s="228"/>
      <c r="RFB5" s="228"/>
      <c r="RFC5" s="228"/>
      <c r="RFD5" s="228"/>
      <c r="RFE5" s="228"/>
      <c r="RFF5" s="228"/>
      <c r="RFG5" s="228"/>
      <c r="RFH5" s="228"/>
      <c r="RFI5" s="228"/>
      <c r="RFJ5" s="228"/>
      <c r="RFK5" s="228"/>
      <c r="RFL5" s="228"/>
      <c r="RFM5" s="228"/>
      <c r="RFN5" s="228"/>
      <c r="RFO5" s="228"/>
      <c r="RFP5" s="228"/>
      <c r="RFQ5" s="228"/>
      <c r="RFR5" s="228"/>
      <c r="RFS5" s="228"/>
      <c r="RFT5" s="228"/>
      <c r="RFU5" s="228"/>
      <c r="RFV5" s="228"/>
      <c r="RFW5" s="228"/>
      <c r="RFX5" s="228"/>
      <c r="RFY5" s="228"/>
      <c r="RFZ5" s="228"/>
      <c r="RGA5" s="228"/>
      <c r="RGB5" s="228"/>
      <c r="RGC5" s="228"/>
      <c r="RGD5" s="228"/>
      <c r="RGE5" s="228"/>
      <c r="RGF5" s="228"/>
      <c r="RGG5" s="228"/>
      <c r="RGH5" s="228"/>
      <c r="RGI5" s="228"/>
      <c r="RGJ5" s="228"/>
      <c r="RGK5" s="228"/>
      <c r="RGL5" s="228"/>
      <c r="RGM5" s="228"/>
      <c r="RGN5" s="228"/>
      <c r="RGO5" s="228"/>
      <c r="RGP5" s="228"/>
      <c r="RGQ5" s="228"/>
      <c r="RGR5" s="228"/>
      <c r="RGS5" s="228"/>
      <c r="RGT5" s="228"/>
      <c r="RGU5" s="228"/>
      <c r="RGV5" s="228"/>
      <c r="RGW5" s="228"/>
      <c r="RGX5" s="228"/>
      <c r="RGY5" s="228"/>
      <c r="RGZ5" s="228"/>
      <c r="RHA5" s="228"/>
      <c r="RHB5" s="228"/>
      <c r="RHC5" s="228"/>
      <c r="RHD5" s="228"/>
      <c r="RHE5" s="228"/>
      <c r="RHF5" s="228"/>
      <c r="RHG5" s="228"/>
      <c r="RHH5" s="228"/>
      <c r="RHI5" s="228"/>
      <c r="RHJ5" s="228"/>
      <c r="RHK5" s="228"/>
      <c r="RHL5" s="228"/>
      <c r="RHM5" s="228"/>
      <c r="RHN5" s="228"/>
      <c r="RHO5" s="228"/>
      <c r="RHP5" s="228"/>
      <c r="RHQ5" s="228"/>
      <c r="RHR5" s="228"/>
      <c r="RHS5" s="228"/>
      <c r="RHT5" s="228"/>
      <c r="RHU5" s="228"/>
      <c r="RHV5" s="228"/>
      <c r="RHW5" s="228"/>
      <c r="RHX5" s="228"/>
      <c r="RHY5" s="228"/>
      <c r="RHZ5" s="228"/>
      <c r="RIA5" s="228"/>
      <c r="RIB5" s="228"/>
      <c r="RIC5" s="228"/>
      <c r="RID5" s="228"/>
      <c r="RIE5" s="228"/>
      <c r="RIF5" s="228"/>
      <c r="RIG5" s="228"/>
      <c r="RIH5" s="228"/>
      <c r="RII5" s="228"/>
      <c r="RIJ5" s="228"/>
      <c r="RIK5" s="228"/>
      <c r="RIL5" s="228"/>
      <c r="RIM5" s="228"/>
      <c r="RIN5" s="228"/>
      <c r="RIO5" s="228"/>
      <c r="RIP5" s="228"/>
      <c r="RIQ5" s="228"/>
      <c r="RIR5" s="228"/>
      <c r="RIS5" s="228"/>
      <c r="RIT5" s="228"/>
      <c r="RIU5" s="228"/>
      <c r="RIV5" s="228"/>
      <c r="RIW5" s="228"/>
      <c r="RIX5" s="228"/>
      <c r="RIY5" s="228"/>
      <c r="RIZ5" s="228"/>
      <c r="RJA5" s="228"/>
      <c r="RJB5" s="228"/>
      <c r="RJC5" s="228"/>
      <c r="RJD5" s="228"/>
      <c r="RJE5" s="228"/>
      <c r="RJF5" s="228"/>
      <c r="RJG5" s="228"/>
      <c r="RJH5" s="228"/>
      <c r="RJI5" s="228"/>
      <c r="RJJ5" s="228"/>
      <c r="RJK5" s="228"/>
      <c r="RJL5" s="228"/>
      <c r="RJM5" s="228"/>
      <c r="RJN5" s="228"/>
      <c r="RJO5" s="228"/>
      <c r="RJP5" s="228"/>
      <c r="RJQ5" s="228"/>
      <c r="RJR5" s="228"/>
      <c r="RJS5" s="228"/>
      <c r="RJT5" s="228"/>
      <c r="RJU5" s="228"/>
      <c r="RJV5" s="228"/>
      <c r="RJW5" s="228"/>
      <c r="RJX5" s="228"/>
      <c r="RJY5" s="228"/>
      <c r="RJZ5" s="228"/>
      <c r="RKA5" s="228"/>
      <c r="RKB5" s="228"/>
      <c r="RKC5" s="228"/>
      <c r="RKD5" s="228"/>
      <c r="RKE5" s="228"/>
      <c r="RKF5" s="228"/>
      <c r="RKG5" s="228"/>
      <c r="RKH5" s="228"/>
      <c r="RKI5" s="228"/>
      <c r="RKJ5" s="228"/>
      <c r="RKK5" s="228"/>
      <c r="RKL5" s="228"/>
      <c r="RKM5" s="228"/>
      <c r="RKN5" s="228"/>
      <c r="RKO5" s="228"/>
      <c r="RKP5" s="228"/>
      <c r="RKQ5" s="228"/>
      <c r="RKR5" s="228"/>
      <c r="RKS5" s="228"/>
      <c r="RKT5" s="228"/>
      <c r="RKU5" s="228"/>
      <c r="RKV5" s="228"/>
      <c r="RKW5" s="228"/>
      <c r="RKX5" s="228"/>
      <c r="RKY5" s="228"/>
      <c r="RKZ5" s="228"/>
      <c r="RLA5" s="228"/>
      <c r="RLB5" s="228"/>
      <c r="RLC5" s="228"/>
      <c r="RLD5" s="228"/>
      <c r="RLE5" s="228"/>
      <c r="RLF5" s="228"/>
      <c r="RLG5" s="228"/>
      <c r="RLH5" s="228"/>
      <c r="RLI5" s="228"/>
      <c r="RLJ5" s="228"/>
      <c r="RLK5" s="228"/>
      <c r="RLL5" s="228"/>
      <c r="RLM5" s="228"/>
      <c r="RLN5" s="228"/>
      <c r="RLO5" s="228"/>
      <c r="RLP5" s="228"/>
      <c r="RLQ5" s="228"/>
      <c r="RLR5" s="228"/>
      <c r="RLS5" s="228"/>
      <c r="RLT5" s="228"/>
      <c r="RLU5" s="228"/>
      <c r="RLV5" s="228"/>
      <c r="RLW5" s="228"/>
      <c r="RLX5" s="228"/>
      <c r="RLY5" s="228"/>
      <c r="RLZ5" s="228"/>
      <c r="RMA5" s="228"/>
      <c r="RMB5" s="228"/>
      <c r="RMC5" s="228"/>
      <c r="RMD5" s="228"/>
      <c r="RME5" s="228"/>
      <c r="RMF5" s="228"/>
      <c r="RMG5" s="228"/>
      <c r="RMH5" s="228"/>
      <c r="RMI5" s="228"/>
      <c r="RMJ5" s="228"/>
      <c r="RMK5" s="228"/>
      <c r="RML5" s="228"/>
      <c r="RMM5" s="228"/>
      <c r="RMN5" s="228"/>
      <c r="RMO5" s="228"/>
      <c r="RMP5" s="228"/>
      <c r="RMQ5" s="228"/>
      <c r="RMR5" s="228"/>
      <c r="RMS5" s="228"/>
      <c r="RMT5" s="228"/>
      <c r="RMU5" s="228"/>
      <c r="RMV5" s="228"/>
      <c r="RMW5" s="228"/>
      <c r="RMX5" s="228"/>
      <c r="RMY5" s="228"/>
      <c r="RMZ5" s="228"/>
      <c r="RNA5" s="228"/>
      <c r="RNB5" s="228"/>
      <c r="RNC5" s="228"/>
      <c r="RND5" s="228"/>
      <c r="RNE5" s="228"/>
      <c r="RNF5" s="228"/>
      <c r="RNG5" s="228"/>
      <c r="RNH5" s="228"/>
      <c r="RNI5" s="228"/>
      <c r="RNJ5" s="228"/>
      <c r="RNK5" s="228"/>
      <c r="RNL5" s="228"/>
      <c r="RNM5" s="228"/>
      <c r="RNN5" s="228"/>
      <c r="RNO5" s="228"/>
      <c r="RNP5" s="228"/>
      <c r="RNQ5" s="228"/>
      <c r="RNR5" s="228"/>
      <c r="RNS5" s="228"/>
      <c r="RNT5" s="228"/>
      <c r="RNU5" s="228"/>
      <c r="RNV5" s="228"/>
      <c r="RNW5" s="228"/>
      <c r="RNX5" s="228"/>
      <c r="RNY5" s="228"/>
      <c r="RNZ5" s="228"/>
      <c r="ROA5" s="228"/>
      <c r="ROB5" s="228"/>
      <c r="ROC5" s="228"/>
      <c r="ROD5" s="228"/>
      <c r="ROE5" s="228"/>
      <c r="ROF5" s="228"/>
      <c r="ROG5" s="228"/>
      <c r="ROH5" s="228"/>
      <c r="ROI5" s="228"/>
      <c r="ROJ5" s="228"/>
      <c r="ROK5" s="228"/>
      <c r="ROL5" s="228"/>
      <c r="ROM5" s="228"/>
      <c r="RON5" s="228"/>
      <c r="ROO5" s="228"/>
      <c r="ROP5" s="228"/>
      <c r="ROQ5" s="228"/>
      <c r="ROR5" s="228"/>
      <c r="ROS5" s="228"/>
      <c r="ROT5" s="228"/>
      <c r="ROU5" s="228"/>
      <c r="ROV5" s="228"/>
      <c r="ROW5" s="228"/>
      <c r="ROX5" s="228"/>
      <c r="ROY5" s="228"/>
      <c r="ROZ5" s="228"/>
      <c r="RPA5" s="228"/>
      <c r="RPB5" s="228"/>
      <c r="RPC5" s="228"/>
      <c r="RPD5" s="228"/>
      <c r="RPE5" s="228"/>
      <c r="RPF5" s="228"/>
      <c r="RPG5" s="228"/>
      <c r="RPH5" s="228"/>
      <c r="RPI5" s="228"/>
      <c r="RPJ5" s="228"/>
      <c r="RPK5" s="228"/>
      <c r="RPL5" s="228"/>
      <c r="RPM5" s="228"/>
      <c r="RPN5" s="228"/>
      <c r="RPO5" s="228"/>
      <c r="RPP5" s="228"/>
      <c r="RPQ5" s="228"/>
      <c r="RPR5" s="228"/>
      <c r="RPS5" s="228"/>
      <c r="RPT5" s="228"/>
      <c r="RPU5" s="228"/>
      <c r="RPV5" s="228"/>
      <c r="RPW5" s="228"/>
      <c r="RPX5" s="228"/>
      <c r="RPY5" s="228"/>
      <c r="RPZ5" s="228"/>
      <c r="RQA5" s="228"/>
      <c r="RQB5" s="228"/>
      <c r="RQC5" s="228"/>
      <c r="RQD5" s="228"/>
      <c r="RQE5" s="228"/>
      <c r="RQF5" s="228"/>
      <c r="RQG5" s="228"/>
      <c r="RQH5" s="228"/>
      <c r="RQI5" s="228"/>
      <c r="RQJ5" s="228"/>
      <c r="RQK5" s="228"/>
      <c r="RQL5" s="228"/>
      <c r="RQM5" s="228"/>
      <c r="RQN5" s="228"/>
      <c r="RQO5" s="228"/>
      <c r="RQP5" s="228"/>
      <c r="RQQ5" s="228"/>
      <c r="RQR5" s="228"/>
      <c r="RQS5" s="228"/>
      <c r="RQT5" s="228"/>
      <c r="RQU5" s="228"/>
      <c r="RQV5" s="228"/>
      <c r="RQW5" s="228"/>
      <c r="RQX5" s="228"/>
      <c r="RQY5" s="228"/>
      <c r="RQZ5" s="228"/>
      <c r="RRA5" s="228"/>
      <c r="RRB5" s="228"/>
      <c r="RRC5" s="228"/>
      <c r="RRD5" s="228"/>
      <c r="RRE5" s="228"/>
      <c r="RRF5" s="228"/>
      <c r="RRG5" s="228"/>
      <c r="RRH5" s="228"/>
      <c r="RRI5" s="228"/>
      <c r="RRJ5" s="228"/>
      <c r="RRK5" s="228"/>
      <c r="RRL5" s="228"/>
      <c r="RRM5" s="228"/>
      <c r="RRN5" s="228"/>
      <c r="RRO5" s="228"/>
      <c r="RRP5" s="228"/>
      <c r="RRQ5" s="228"/>
      <c r="RRR5" s="228"/>
      <c r="RRS5" s="228"/>
      <c r="RRT5" s="228"/>
      <c r="RRU5" s="228"/>
      <c r="RRV5" s="228"/>
      <c r="RRW5" s="228"/>
      <c r="RRX5" s="228"/>
      <c r="RRY5" s="228"/>
      <c r="RRZ5" s="228"/>
      <c r="RSA5" s="228"/>
      <c r="RSB5" s="228"/>
      <c r="RSC5" s="228"/>
      <c r="RSD5" s="228"/>
      <c r="RSE5" s="228"/>
      <c r="RSF5" s="228"/>
      <c r="RSG5" s="228"/>
      <c r="RSH5" s="228"/>
      <c r="RSI5" s="228"/>
      <c r="RSJ5" s="228"/>
      <c r="RSK5" s="228"/>
      <c r="RSL5" s="228"/>
      <c r="RSM5" s="228"/>
      <c r="RSN5" s="228"/>
      <c r="RSO5" s="228"/>
      <c r="RSP5" s="228"/>
      <c r="RSQ5" s="228"/>
      <c r="RSR5" s="228"/>
      <c r="RSS5" s="228"/>
      <c r="RST5" s="228"/>
      <c r="RSU5" s="228"/>
      <c r="RSV5" s="228"/>
      <c r="RSW5" s="228"/>
      <c r="RSX5" s="228"/>
      <c r="RSY5" s="228"/>
      <c r="RSZ5" s="228"/>
      <c r="RTA5" s="228"/>
      <c r="RTB5" s="228"/>
      <c r="RTC5" s="228"/>
      <c r="RTD5" s="228"/>
      <c r="RTE5" s="228"/>
      <c r="RTF5" s="228"/>
      <c r="RTG5" s="228"/>
      <c r="RTH5" s="228"/>
      <c r="RTI5" s="228"/>
      <c r="RTJ5" s="228"/>
      <c r="RTK5" s="228"/>
      <c r="RTL5" s="228"/>
      <c r="RTM5" s="228"/>
      <c r="RTN5" s="228"/>
      <c r="RTO5" s="228"/>
      <c r="RTP5" s="228"/>
      <c r="RTQ5" s="228"/>
      <c r="RTR5" s="228"/>
      <c r="RTS5" s="228"/>
      <c r="RTT5" s="228"/>
      <c r="RTU5" s="228"/>
      <c r="RTV5" s="228"/>
      <c r="RTW5" s="228"/>
      <c r="RTX5" s="228"/>
      <c r="RTY5" s="228"/>
      <c r="RTZ5" s="228"/>
      <c r="RUA5" s="228"/>
      <c r="RUB5" s="228"/>
      <c r="RUC5" s="228"/>
      <c r="RUD5" s="228"/>
      <c r="RUE5" s="228"/>
      <c r="RUF5" s="228"/>
      <c r="RUG5" s="228"/>
      <c r="RUH5" s="228"/>
      <c r="RUI5" s="228"/>
      <c r="RUJ5" s="228"/>
      <c r="RUK5" s="228"/>
      <c r="RUL5" s="228"/>
      <c r="RUM5" s="228"/>
      <c r="RUN5" s="228"/>
      <c r="RUO5" s="228"/>
      <c r="RUP5" s="228"/>
      <c r="RUQ5" s="228"/>
      <c r="RUR5" s="228"/>
      <c r="RUS5" s="228"/>
      <c r="RUT5" s="228"/>
      <c r="RUU5" s="228"/>
      <c r="RUV5" s="228"/>
      <c r="RUW5" s="228"/>
      <c r="RUX5" s="228"/>
      <c r="RUY5" s="228"/>
      <c r="RUZ5" s="228"/>
      <c r="RVA5" s="228"/>
      <c r="RVB5" s="228"/>
      <c r="RVC5" s="228"/>
      <c r="RVD5" s="228"/>
      <c r="RVE5" s="228"/>
      <c r="RVF5" s="228"/>
      <c r="RVG5" s="228"/>
      <c r="RVH5" s="228"/>
      <c r="RVI5" s="228"/>
      <c r="RVJ5" s="228"/>
      <c r="RVK5" s="228"/>
      <c r="RVL5" s="228"/>
      <c r="RVM5" s="228"/>
      <c r="RVN5" s="228"/>
      <c r="RVO5" s="228"/>
      <c r="RVP5" s="228"/>
      <c r="RVQ5" s="228"/>
      <c r="RVR5" s="228"/>
      <c r="RVS5" s="228"/>
      <c r="RVT5" s="228"/>
      <c r="RVU5" s="228"/>
      <c r="RVV5" s="228"/>
      <c r="RVW5" s="228"/>
      <c r="RVX5" s="228"/>
      <c r="RVY5" s="228"/>
      <c r="RVZ5" s="228"/>
      <c r="RWA5" s="228"/>
      <c r="RWB5" s="228"/>
      <c r="RWC5" s="228"/>
      <c r="RWD5" s="228"/>
      <c r="RWE5" s="228"/>
      <c r="RWF5" s="228"/>
      <c r="RWG5" s="228"/>
      <c r="RWH5" s="228"/>
      <c r="RWI5" s="228"/>
      <c r="RWJ5" s="228"/>
      <c r="RWK5" s="228"/>
      <c r="RWL5" s="228"/>
      <c r="RWM5" s="228"/>
      <c r="RWN5" s="228"/>
      <c r="RWO5" s="228"/>
      <c r="RWP5" s="228"/>
      <c r="RWQ5" s="228"/>
      <c r="RWR5" s="228"/>
      <c r="RWS5" s="228"/>
      <c r="RWT5" s="228"/>
      <c r="RWU5" s="228"/>
      <c r="RWV5" s="228"/>
      <c r="RWW5" s="228"/>
      <c r="RWX5" s="228"/>
      <c r="RWY5" s="228"/>
      <c r="RWZ5" s="228"/>
      <c r="RXA5" s="228"/>
      <c r="RXB5" s="228"/>
      <c r="RXC5" s="228"/>
      <c r="RXD5" s="228"/>
      <c r="RXE5" s="228"/>
      <c r="RXF5" s="228"/>
      <c r="RXG5" s="228"/>
      <c r="RXH5" s="228"/>
      <c r="RXI5" s="228"/>
      <c r="RXJ5" s="228"/>
      <c r="RXK5" s="228"/>
      <c r="RXL5" s="228"/>
      <c r="RXM5" s="228"/>
      <c r="RXN5" s="228"/>
      <c r="RXO5" s="228"/>
      <c r="RXP5" s="228"/>
      <c r="RXQ5" s="228"/>
      <c r="RXR5" s="228"/>
      <c r="RXS5" s="228"/>
      <c r="RXT5" s="228"/>
      <c r="RXU5" s="228"/>
      <c r="RXV5" s="228"/>
      <c r="RXW5" s="228"/>
      <c r="RXX5" s="228"/>
      <c r="RXY5" s="228"/>
      <c r="RXZ5" s="228"/>
      <c r="RYA5" s="228"/>
      <c r="RYB5" s="228"/>
      <c r="RYC5" s="228"/>
      <c r="RYD5" s="228"/>
      <c r="RYE5" s="228"/>
      <c r="RYF5" s="228"/>
      <c r="RYG5" s="228"/>
      <c r="RYH5" s="228"/>
      <c r="RYI5" s="228"/>
      <c r="RYJ5" s="228"/>
      <c r="RYK5" s="228"/>
      <c r="RYL5" s="228"/>
      <c r="RYM5" s="228"/>
      <c r="RYN5" s="228"/>
      <c r="RYO5" s="228"/>
      <c r="RYP5" s="228"/>
      <c r="RYQ5" s="228"/>
      <c r="RYR5" s="228"/>
      <c r="RYS5" s="228"/>
      <c r="RYT5" s="228"/>
      <c r="RYU5" s="228"/>
      <c r="RYV5" s="228"/>
      <c r="RYW5" s="228"/>
      <c r="RYX5" s="228"/>
      <c r="RYY5" s="228"/>
      <c r="RYZ5" s="228"/>
      <c r="RZA5" s="228"/>
      <c r="RZB5" s="228"/>
      <c r="RZC5" s="228"/>
      <c r="RZD5" s="228"/>
      <c r="RZE5" s="228"/>
      <c r="RZF5" s="228"/>
      <c r="RZG5" s="228"/>
      <c r="RZH5" s="228"/>
      <c r="RZI5" s="228"/>
      <c r="RZJ5" s="228"/>
      <c r="RZK5" s="228"/>
      <c r="RZL5" s="228"/>
      <c r="RZM5" s="228"/>
      <c r="RZN5" s="228"/>
      <c r="RZO5" s="228"/>
      <c r="RZP5" s="228"/>
      <c r="RZQ5" s="228"/>
      <c r="RZR5" s="228"/>
      <c r="RZS5" s="228"/>
      <c r="RZT5" s="228"/>
      <c r="RZU5" s="228"/>
      <c r="RZV5" s="228"/>
      <c r="RZW5" s="228"/>
      <c r="RZX5" s="228"/>
      <c r="RZY5" s="228"/>
      <c r="RZZ5" s="228"/>
      <c r="SAA5" s="228"/>
      <c r="SAB5" s="228"/>
      <c r="SAC5" s="228"/>
      <c r="SAD5" s="228"/>
      <c r="SAE5" s="228"/>
      <c r="SAF5" s="228"/>
      <c r="SAG5" s="228"/>
      <c r="SAH5" s="228"/>
      <c r="SAI5" s="228"/>
      <c r="SAJ5" s="228"/>
      <c r="SAK5" s="228"/>
      <c r="SAL5" s="228"/>
      <c r="SAM5" s="228"/>
      <c r="SAN5" s="228"/>
      <c r="SAO5" s="228"/>
      <c r="SAP5" s="228"/>
      <c r="SAQ5" s="228"/>
      <c r="SAR5" s="228"/>
      <c r="SAS5" s="228"/>
      <c r="SAT5" s="228"/>
      <c r="SAU5" s="228"/>
      <c r="SAV5" s="228"/>
      <c r="SAW5" s="228"/>
      <c r="SAX5" s="228"/>
      <c r="SAY5" s="228"/>
      <c r="SAZ5" s="228"/>
      <c r="SBA5" s="228"/>
      <c r="SBB5" s="228"/>
      <c r="SBC5" s="228"/>
      <c r="SBD5" s="228"/>
      <c r="SBE5" s="228"/>
      <c r="SBF5" s="228"/>
      <c r="SBG5" s="228"/>
      <c r="SBH5" s="228"/>
      <c r="SBI5" s="228"/>
      <c r="SBJ5" s="228"/>
      <c r="SBK5" s="228"/>
      <c r="SBL5" s="228"/>
      <c r="SBM5" s="228"/>
      <c r="SBN5" s="228"/>
      <c r="SBO5" s="228"/>
      <c r="SBP5" s="228"/>
      <c r="SBQ5" s="228"/>
      <c r="SBR5" s="228"/>
      <c r="SBS5" s="228"/>
      <c r="SBT5" s="228"/>
      <c r="SBU5" s="228"/>
      <c r="SBV5" s="228"/>
      <c r="SBW5" s="228"/>
      <c r="SBX5" s="228"/>
      <c r="SBY5" s="228"/>
      <c r="SBZ5" s="228"/>
      <c r="SCA5" s="228"/>
      <c r="SCB5" s="228"/>
      <c r="SCC5" s="228"/>
      <c r="SCD5" s="228"/>
      <c r="SCE5" s="228"/>
      <c r="SCF5" s="228"/>
      <c r="SCG5" s="228"/>
      <c r="SCH5" s="228"/>
      <c r="SCI5" s="228"/>
      <c r="SCJ5" s="228"/>
      <c r="SCK5" s="228"/>
      <c r="SCL5" s="228"/>
      <c r="SCM5" s="228"/>
      <c r="SCN5" s="228"/>
      <c r="SCO5" s="228"/>
      <c r="SCP5" s="228"/>
      <c r="SCQ5" s="228"/>
      <c r="SCR5" s="228"/>
      <c r="SCS5" s="228"/>
      <c r="SCT5" s="228"/>
      <c r="SCU5" s="228"/>
      <c r="SCV5" s="228"/>
      <c r="SCW5" s="228"/>
      <c r="SCX5" s="228"/>
      <c r="SCY5" s="228"/>
      <c r="SCZ5" s="228"/>
      <c r="SDA5" s="228"/>
      <c r="SDB5" s="228"/>
      <c r="SDC5" s="228"/>
      <c r="SDD5" s="228"/>
      <c r="SDE5" s="228"/>
      <c r="SDF5" s="228"/>
      <c r="SDG5" s="228"/>
      <c r="SDH5" s="228"/>
      <c r="SDI5" s="228"/>
      <c r="SDJ5" s="228"/>
      <c r="SDK5" s="228"/>
      <c r="SDL5" s="228"/>
      <c r="SDM5" s="228"/>
      <c r="SDN5" s="228"/>
      <c r="SDO5" s="228"/>
      <c r="SDP5" s="228"/>
      <c r="SDQ5" s="228"/>
      <c r="SDR5" s="228"/>
      <c r="SDS5" s="228"/>
      <c r="SDT5" s="228"/>
      <c r="SDU5" s="228"/>
      <c r="SDV5" s="228"/>
      <c r="SDW5" s="228"/>
      <c r="SDX5" s="228"/>
      <c r="SDY5" s="228"/>
      <c r="SDZ5" s="228"/>
      <c r="SEA5" s="228"/>
      <c r="SEB5" s="228"/>
      <c r="SEC5" s="228"/>
      <c r="SED5" s="228"/>
      <c r="SEE5" s="228"/>
      <c r="SEF5" s="228"/>
      <c r="SEG5" s="228"/>
      <c r="SEH5" s="228"/>
      <c r="SEI5" s="228"/>
      <c r="SEJ5" s="228"/>
      <c r="SEK5" s="228"/>
      <c r="SEL5" s="228"/>
      <c r="SEM5" s="228"/>
      <c r="SEN5" s="228"/>
      <c r="SEO5" s="228"/>
      <c r="SEP5" s="228"/>
      <c r="SEQ5" s="228"/>
      <c r="SER5" s="228"/>
      <c r="SES5" s="228"/>
      <c r="SET5" s="228"/>
      <c r="SEU5" s="228"/>
      <c r="SEV5" s="228"/>
      <c r="SEW5" s="228"/>
      <c r="SEX5" s="228"/>
      <c r="SEY5" s="228"/>
      <c r="SEZ5" s="228"/>
      <c r="SFA5" s="228"/>
      <c r="SFB5" s="228"/>
      <c r="SFC5" s="228"/>
      <c r="SFD5" s="228"/>
      <c r="SFE5" s="228"/>
      <c r="SFF5" s="228"/>
      <c r="SFG5" s="228"/>
      <c r="SFH5" s="228"/>
      <c r="SFI5" s="228"/>
      <c r="SFJ5" s="228"/>
      <c r="SFK5" s="228"/>
      <c r="SFL5" s="228"/>
      <c r="SFM5" s="228"/>
      <c r="SFN5" s="228"/>
      <c r="SFO5" s="228"/>
      <c r="SFP5" s="228"/>
      <c r="SFQ5" s="228"/>
      <c r="SFR5" s="228"/>
      <c r="SFS5" s="228"/>
      <c r="SFT5" s="228"/>
      <c r="SFU5" s="228"/>
      <c r="SFV5" s="228"/>
      <c r="SFW5" s="228"/>
      <c r="SFX5" s="228"/>
      <c r="SFY5" s="228"/>
      <c r="SFZ5" s="228"/>
      <c r="SGA5" s="228"/>
      <c r="SGB5" s="228"/>
      <c r="SGC5" s="228"/>
      <c r="SGD5" s="228"/>
      <c r="SGE5" s="228"/>
      <c r="SGF5" s="228"/>
      <c r="SGG5" s="228"/>
      <c r="SGH5" s="228"/>
      <c r="SGI5" s="228"/>
      <c r="SGJ5" s="228"/>
      <c r="SGK5" s="228"/>
      <c r="SGL5" s="228"/>
      <c r="SGM5" s="228"/>
      <c r="SGN5" s="228"/>
      <c r="SGO5" s="228"/>
      <c r="SGP5" s="228"/>
      <c r="SGQ5" s="228"/>
      <c r="SGR5" s="228"/>
      <c r="SGS5" s="228"/>
      <c r="SGT5" s="228"/>
      <c r="SGU5" s="228"/>
      <c r="SGV5" s="228"/>
      <c r="SGW5" s="228"/>
      <c r="SGX5" s="228"/>
      <c r="SGY5" s="228"/>
      <c r="SGZ5" s="228"/>
      <c r="SHA5" s="228"/>
      <c r="SHB5" s="228"/>
      <c r="SHC5" s="228"/>
      <c r="SHD5" s="228"/>
      <c r="SHE5" s="228"/>
      <c r="SHF5" s="228"/>
      <c r="SHG5" s="228"/>
      <c r="SHH5" s="228"/>
      <c r="SHI5" s="228"/>
      <c r="SHJ5" s="228"/>
      <c r="SHK5" s="228"/>
      <c r="SHL5" s="228"/>
      <c r="SHM5" s="228"/>
      <c r="SHN5" s="228"/>
      <c r="SHO5" s="228"/>
      <c r="SHP5" s="228"/>
      <c r="SHQ5" s="228"/>
      <c r="SHR5" s="228"/>
      <c r="SHS5" s="228"/>
      <c r="SHT5" s="228"/>
      <c r="SHU5" s="228"/>
      <c r="SHV5" s="228"/>
      <c r="SHW5" s="228"/>
      <c r="SHX5" s="228"/>
      <c r="SHY5" s="228"/>
      <c r="SHZ5" s="228"/>
      <c r="SIA5" s="228"/>
      <c r="SIB5" s="228"/>
      <c r="SIC5" s="228"/>
      <c r="SID5" s="228"/>
      <c r="SIE5" s="228"/>
      <c r="SIF5" s="228"/>
      <c r="SIG5" s="228"/>
      <c r="SIH5" s="228"/>
      <c r="SII5" s="228"/>
      <c r="SIJ5" s="228"/>
      <c r="SIK5" s="228"/>
      <c r="SIL5" s="228"/>
      <c r="SIM5" s="228"/>
      <c r="SIN5" s="228"/>
      <c r="SIO5" s="228"/>
      <c r="SIP5" s="228"/>
      <c r="SIQ5" s="228"/>
      <c r="SIR5" s="228"/>
      <c r="SIS5" s="228"/>
      <c r="SIT5" s="228"/>
      <c r="SIU5" s="228"/>
      <c r="SIV5" s="228"/>
      <c r="SIW5" s="228"/>
      <c r="SIX5" s="228"/>
      <c r="SIY5" s="228"/>
      <c r="SIZ5" s="228"/>
      <c r="SJA5" s="228"/>
      <c r="SJB5" s="228"/>
      <c r="SJC5" s="228"/>
      <c r="SJD5" s="228"/>
      <c r="SJE5" s="228"/>
      <c r="SJF5" s="228"/>
      <c r="SJG5" s="228"/>
      <c r="SJH5" s="228"/>
      <c r="SJI5" s="228"/>
      <c r="SJJ5" s="228"/>
      <c r="SJK5" s="228"/>
      <c r="SJL5" s="228"/>
      <c r="SJM5" s="228"/>
      <c r="SJN5" s="228"/>
      <c r="SJO5" s="228"/>
      <c r="SJP5" s="228"/>
      <c r="SJQ5" s="228"/>
      <c r="SJR5" s="228"/>
      <c r="SJS5" s="228"/>
      <c r="SJT5" s="228"/>
      <c r="SJU5" s="228"/>
      <c r="SJV5" s="228"/>
      <c r="SJW5" s="228"/>
      <c r="SJX5" s="228"/>
      <c r="SJY5" s="228"/>
      <c r="SJZ5" s="228"/>
      <c r="SKA5" s="228"/>
      <c r="SKB5" s="228"/>
      <c r="SKC5" s="228"/>
      <c r="SKD5" s="228"/>
      <c r="SKE5" s="228"/>
      <c r="SKF5" s="228"/>
      <c r="SKG5" s="228"/>
      <c r="SKH5" s="228"/>
      <c r="SKI5" s="228"/>
      <c r="SKJ5" s="228"/>
      <c r="SKK5" s="228"/>
      <c r="SKL5" s="228"/>
      <c r="SKM5" s="228"/>
      <c r="SKN5" s="228"/>
      <c r="SKO5" s="228"/>
      <c r="SKP5" s="228"/>
      <c r="SKQ5" s="228"/>
      <c r="SKR5" s="228"/>
      <c r="SKS5" s="228"/>
      <c r="SKT5" s="228"/>
      <c r="SKU5" s="228"/>
      <c r="SKV5" s="228"/>
      <c r="SKW5" s="228"/>
      <c r="SKX5" s="228"/>
      <c r="SKY5" s="228"/>
      <c r="SKZ5" s="228"/>
      <c r="SLA5" s="228"/>
      <c r="SLB5" s="228"/>
      <c r="SLC5" s="228"/>
      <c r="SLD5" s="228"/>
      <c r="SLE5" s="228"/>
      <c r="SLF5" s="228"/>
      <c r="SLG5" s="228"/>
      <c r="SLH5" s="228"/>
      <c r="SLI5" s="228"/>
      <c r="SLJ5" s="228"/>
      <c r="SLK5" s="228"/>
      <c r="SLL5" s="228"/>
      <c r="SLM5" s="228"/>
      <c r="SLN5" s="228"/>
      <c r="SLO5" s="228"/>
      <c r="SLP5" s="228"/>
      <c r="SLQ5" s="228"/>
      <c r="SLR5" s="228"/>
      <c r="SLS5" s="228"/>
      <c r="SLT5" s="228"/>
      <c r="SLU5" s="228"/>
      <c r="SLV5" s="228"/>
      <c r="SLW5" s="228"/>
      <c r="SLX5" s="228"/>
      <c r="SLY5" s="228"/>
      <c r="SLZ5" s="228"/>
      <c r="SMA5" s="228"/>
      <c r="SMB5" s="228"/>
      <c r="SMC5" s="228"/>
      <c r="SMD5" s="228"/>
      <c r="SME5" s="228"/>
      <c r="SMF5" s="228"/>
      <c r="SMG5" s="228"/>
      <c r="SMH5" s="228"/>
      <c r="SMI5" s="228"/>
      <c r="SMJ5" s="228"/>
      <c r="SMK5" s="228"/>
      <c r="SML5" s="228"/>
      <c r="SMM5" s="228"/>
      <c r="SMN5" s="228"/>
      <c r="SMO5" s="228"/>
      <c r="SMP5" s="228"/>
      <c r="SMQ5" s="228"/>
      <c r="SMR5" s="228"/>
      <c r="SMS5" s="228"/>
      <c r="SMT5" s="228"/>
      <c r="SMU5" s="228"/>
      <c r="SMV5" s="228"/>
      <c r="SMW5" s="228"/>
      <c r="SMX5" s="228"/>
      <c r="SMY5" s="228"/>
      <c r="SMZ5" s="228"/>
      <c r="SNA5" s="228"/>
      <c r="SNB5" s="228"/>
      <c r="SNC5" s="228"/>
      <c r="SND5" s="228"/>
      <c r="SNE5" s="228"/>
      <c r="SNF5" s="228"/>
      <c r="SNG5" s="228"/>
      <c r="SNH5" s="228"/>
      <c r="SNI5" s="228"/>
      <c r="SNJ5" s="228"/>
      <c r="SNK5" s="228"/>
      <c r="SNL5" s="228"/>
      <c r="SNM5" s="228"/>
      <c r="SNN5" s="228"/>
      <c r="SNO5" s="228"/>
      <c r="SNP5" s="228"/>
      <c r="SNQ5" s="228"/>
      <c r="SNR5" s="228"/>
      <c r="SNS5" s="228"/>
      <c r="SNT5" s="228"/>
      <c r="SNU5" s="228"/>
      <c r="SNV5" s="228"/>
      <c r="SNW5" s="228"/>
      <c r="SNX5" s="228"/>
      <c r="SNY5" s="228"/>
      <c r="SNZ5" s="228"/>
      <c r="SOA5" s="228"/>
      <c r="SOB5" s="228"/>
      <c r="SOC5" s="228"/>
      <c r="SOD5" s="228"/>
      <c r="SOE5" s="228"/>
      <c r="SOF5" s="228"/>
      <c r="SOG5" s="228"/>
      <c r="SOH5" s="228"/>
      <c r="SOI5" s="228"/>
      <c r="SOJ5" s="228"/>
      <c r="SOK5" s="228"/>
      <c r="SOL5" s="228"/>
      <c r="SOM5" s="228"/>
      <c r="SON5" s="228"/>
      <c r="SOO5" s="228"/>
      <c r="SOP5" s="228"/>
      <c r="SOQ5" s="228"/>
      <c r="SOR5" s="228"/>
      <c r="SOS5" s="228"/>
      <c r="SOT5" s="228"/>
      <c r="SOU5" s="228"/>
      <c r="SOV5" s="228"/>
      <c r="SOW5" s="228"/>
      <c r="SOX5" s="228"/>
      <c r="SOY5" s="228"/>
      <c r="SOZ5" s="228"/>
      <c r="SPA5" s="228"/>
      <c r="SPB5" s="228"/>
      <c r="SPC5" s="228"/>
      <c r="SPD5" s="228"/>
      <c r="SPE5" s="228"/>
      <c r="SPF5" s="228"/>
      <c r="SPG5" s="228"/>
      <c r="SPH5" s="228"/>
      <c r="SPI5" s="228"/>
      <c r="SPJ5" s="228"/>
      <c r="SPK5" s="228"/>
      <c r="SPL5" s="228"/>
      <c r="SPM5" s="228"/>
      <c r="SPN5" s="228"/>
      <c r="SPO5" s="228"/>
      <c r="SPP5" s="228"/>
      <c r="SPQ5" s="228"/>
      <c r="SPR5" s="228"/>
      <c r="SPS5" s="228"/>
      <c r="SPT5" s="228"/>
      <c r="SPU5" s="228"/>
      <c r="SPV5" s="228"/>
      <c r="SPW5" s="228"/>
      <c r="SPX5" s="228"/>
      <c r="SPY5" s="228"/>
      <c r="SPZ5" s="228"/>
      <c r="SQA5" s="228"/>
      <c r="SQB5" s="228"/>
      <c r="SQC5" s="228"/>
      <c r="SQD5" s="228"/>
      <c r="SQE5" s="228"/>
      <c r="SQF5" s="228"/>
      <c r="SQG5" s="228"/>
      <c r="SQH5" s="228"/>
      <c r="SQI5" s="228"/>
      <c r="SQJ5" s="228"/>
      <c r="SQK5" s="228"/>
      <c r="SQL5" s="228"/>
      <c r="SQM5" s="228"/>
      <c r="SQN5" s="228"/>
      <c r="SQO5" s="228"/>
      <c r="SQP5" s="228"/>
      <c r="SQQ5" s="228"/>
      <c r="SQR5" s="228"/>
      <c r="SQS5" s="228"/>
      <c r="SQT5" s="228"/>
      <c r="SQU5" s="228"/>
      <c r="SQV5" s="228"/>
      <c r="SQW5" s="228"/>
      <c r="SQX5" s="228"/>
      <c r="SQY5" s="228"/>
      <c r="SQZ5" s="228"/>
      <c r="SRA5" s="228"/>
      <c r="SRB5" s="228"/>
      <c r="SRC5" s="228"/>
      <c r="SRD5" s="228"/>
      <c r="SRE5" s="228"/>
      <c r="SRF5" s="228"/>
      <c r="SRG5" s="228"/>
      <c r="SRH5" s="228"/>
      <c r="SRI5" s="228"/>
      <c r="SRJ5" s="228"/>
      <c r="SRK5" s="228"/>
      <c r="SRL5" s="228"/>
      <c r="SRM5" s="228"/>
      <c r="SRN5" s="228"/>
      <c r="SRO5" s="228"/>
      <c r="SRP5" s="228"/>
      <c r="SRQ5" s="228"/>
      <c r="SRR5" s="228"/>
      <c r="SRS5" s="228"/>
      <c r="SRT5" s="228"/>
      <c r="SRU5" s="228"/>
      <c r="SRV5" s="228"/>
      <c r="SRW5" s="228"/>
      <c r="SRX5" s="228"/>
      <c r="SRY5" s="228"/>
      <c r="SRZ5" s="228"/>
      <c r="SSA5" s="228"/>
      <c r="SSB5" s="228"/>
      <c r="SSC5" s="228"/>
      <c r="SSD5" s="228"/>
      <c r="SSE5" s="228"/>
      <c r="SSF5" s="228"/>
      <c r="SSG5" s="228"/>
      <c r="SSH5" s="228"/>
      <c r="SSI5" s="228"/>
      <c r="SSJ5" s="228"/>
      <c r="SSK5" s="228"/>
      <c r="SSL5" s="228"/>
      <c r="SSM5" s="228"/>
      <c r="SSN5" s="228"/>
      <c r="SSO5" s="228"/>
      <c r="SSP5" s="228"/>
      <c r="SSQ5" s="228"/>
      <c r="SSR5" s="228"/>
      <c r="SSS5" s="228"/>
      <c r="SST5" s="228"/>
      <c r="SSU5" s="228"/>
      <c r="SSV5" s="228"/>
      <c r="SSW5" s="228"/>
      <c r="SSX5" s="228"/>
      <c r="SSY5" s="228"/>
      <c r="SSZ5" s="228"/>
      <c r="STA5" s="228"/>
      <c r="STB5" s="228"/>
      <c r="STC5" s="228"/>
      <c r="STD5" s="228"/>
      <c r="STE5" s="228"/>
      <c r="STF5" s="228"/>
      <c r="STG5" s="228"/>
      <c r="STH5" s="228"/>
      <c r="STI5" s="228"/>
      <c r="STJ5" s="228"/>
      <c r="STK5" s="228"/>
      <c r="STL5" s="228"/>
      <c r="STM5" s="228"/>
      <c r="STN5" s="228"/>
      <c r="STO5" s="228"/>
      <c r="STP5" s="228"/>
      <c r="STQ5" s="228"/>
      <c r="STR5" s="228"/>
      <c r="STS5" s="228"/>
      <c r="STT5" s="228"/>
      <c r="STU5" s="228"/>
      <c r="STV5" s="228"/>
      <c r="STW5" s="228"/>
      <c r="STX5" s="228"/>
      <c r="STY5" s="228"/>
      <c r="STZ5" s="228"/>
      <c r="SUA5" s="228"/>
      <c r="SUB5" s="228"/>
      <c r="SUC5" s="228"/>
      <c r="SUD5" s="228"/>
      <c r="SUE5" s="228"/>
      <c r="SUF5" s="228"/>
      <c r="SUG5" s="228"/>
      <c r="SUH5" s="228"/>
      <c r="SUI5" s="228"/>
      <c r="SUJ5" s="228"/>
      <c r="SUK5" s="228"/>
      <c r="SUL5" s="228"/>
      <c r="SUM5" s="228"/>
      <c r="SUN5" s="228"/>
      <c r="SUO5" s="228"/>
      <c r="SUP5" s="228"/>
      <c r="SUQ5" s="228"/>
      <c r="SUR5" s="228"/>
      <c r="SUS5" s="228"/>
      <c r="SUT5" s="228"/>
      <c r="SUU5" s="228"/>
      <c r="SUV5" s="228"/>
      <c r="SUW5" s="228"/>
      <c r="SUX5" s="228"/>
      <c r="SUY5" s="228"/>
      <c r="SUZ5" s="228"/>
      <c r="SVA5" s="228"/>
      <c r="SVB5" s="228"/>
      <c r="SVC5" s="228"/>
      <c r="SVD5" s="228"/>
      <c r="SVE5" s="228"/>
      <c r="SVF5" s="228"/>
      <c r="SVG5" s="228"/>
      <c r="SVH5" s="228"/>
      <c r="SVI5" s="228"/>
      <c r="SVJ5" s="228"/>
      <c r="SVK5" s="228"/>
      <c r="SVL5" s="228"/>
      <c r="SVM5" s="228"/>
      <c r="SVN5" s="228"/>
      <c r="SVO5" s="228"/>
      <c r="SVP5" s="228"/>
      <c r="SVQ5" s="228"/>
      <c r="SVR5" s="228"/>
      <c r="SVS5" s="228"/>
      <c r="SVT5" s="228"/>
      <c r="SVU5" s="228"/>
      <c r="SVV5" s="228"/>
      <c r="SVW5" s="228"/>
      <c r="SVX5" s="228"/>
      <c r="SVY5" s="228"/>
      <c r="SVZ5" s="228"/>
      <c r="SWA5" s="228"/>
      <c r="SWB5" s="228"/>
      <c r="SWC5" s="228"/>
      <c r="SWD5" s="228"/>
      <c r="SWE5" s="228"/>
      <c r="SWF5" s="228"/>
      <c r="SWG5" s="228"/>
      <c r="SWH5" s="228"/>
      <c r="SWI5" s="228"/>
      <c r="SWJ5" s="228"/>
      <c r="SWK5" s="228"/>
      <c r="SWL5" s="228"/>
      <c r="SWM5" s="228"/>
      <c r="SWN5" s="228"/>
      <c r="SWO5" s="228"/>
      <c r="SWP5" s="228"/>
      <c r="SWQ5" s="228"/>
      <c r="SWR5" s="228"/>
      <c r="SWS5" s="228"/>
      <c r="SWT5" s="228"/>
      <c r="SWU5" s="228"/>
      <c r="SWV5" s="228"/>
      <c r="SWW5" s="228"/>
      <c r="SWX5" s="228"/>
      <c r="SWY5" s="228"/>
      <c r="SWZ5" s="228"/>
      <c r="SXA5" s="228"/>
      <c r="SXB5" s="228"/>
      <c r="SXC5" s="228"/>
      <c r="SXD5" s="228"/>
      <c r="SXE5" s="228"/>
      <c r="SXF5" s="228"/>
      <c r="SXG5" s="228"/>
      <c r="SXH5" s="228"/>
      <c r="SXI5" s="228"/>
      <c r="SXJ5" s="228"/>
      <c r="SXK5" s="228"/>
      <c r="SXL5" s="228"/>
      <c r="SXM5" s="228"/>
      <c r="SXN5" s="228"/>
      <c r="SXO5" s="228"/>
      <c r="SXP5" s="228"/>
      <c r="SXQ5" s="228"/>
      <c r="SXR5" s="228"/>
      <c r="SXS5" s="228"/>
      <c r="SXT5" s="228"/>
      <c r="SXU5" s="228"/>
      <c r="SXV5" s="228"/>
      <c r="SXW5" s="228"/>
      <c r="SXX5" s="228"/>
      <c r="SXY5" s="228"/>
      <c r="SXZ5" s="228"/>
      <c r="SYA5" s="228"/>
      <c r="SYB5" s="228"/>
      <c r="SYC5" s="228"/>
      <c r="SYD5" s="228"/>
      <c r="SYE5" s="228"/>
      <c r="SYF5" s="228"/>
      <c r="SYG5" s="228"/>
      <c r="SYH5" s="228"/>
      <c r="SYI5" s="228"/>
      <c r="SYJ5" s="228"/>
      <c r="SYK5" s="228"/>
      <c r="SYL5" s="228"/>
      <c r="SYM5" s="228"/>
      <c r="SYN5" s="228"/>
      <c r="SYO5" s="228"/>
      <c r="SYP5" s="228"/>
      <c r="SYQ5" s="228"/>
      <c r="SYR5" s="228"/>
      <c r="SYS5" s="228"/>
      <c r="SYT5" s="228"/>
      <c r="SYU5" s="228"/>
      <c r="SYV5" s="228"/>
      <c r="SYW5" s="228"/>
      <c r="SYX5" s="228"/>
      <c r="SYY5" s="228"/>
      <c r="SYZ5" s="228"/>
      <c r="SZA5" s="228"/>
      <c r="SZB5" s="228"/>
      <c r="SZC5" s="228"/>
      <c r="SZD5" s="228"/>
      <c r="SZE5" s="228"/>
      <c r="SZF5" s="228"/>
      <c r="SZG5" s="228"/>
      <c r="SZH5" s="228"/>
      <c r="SZI5" s="228"/>
      <c r="SZJ5" s="228"/>
      <c r="SZK5" s="228"/>
      <c r="SZL5" s="228"/>
      <c r="SZM5" s="228"/>
      <c r="SZN5" s="228"/>
      <c r="SZO5" s="228"/>
      <c r="SZP5" s="228"/>
      <c r="SZQ5" s="228"/>
      <c r="SZR5" s="228"/>
      <c r="SZS5" s="228"/>
      <c r="SZT5" s="228"/>
      <c r="SZU5" s="228"/>
      <c r="SZV5" s="228"/>
      <c r="SZW5" s="228"/>
      <c r="SZX5" s="228"/>
      <c r="SZY5" s="228"/>
      <c r="SZZ5" s="228"/>
      <c r="TAA5" s="228"/>
      <c r="TAB5" s="228"/>
      <c r="TAC5" s="228"/>
      <c r="TAD5" s="228"/>
      <c r="TAE5" s="228"/>
      <c r="TAF5" s="228"/>
      <c r="TAG5" s="228"/>
      <c r="TAH5" s="228"/>
      <c r="TAI5" s="228"/>
      <c r="TAJ5" s="228"/>
      <c r="TAK5" s="228"/>
      <c r="TAL5" s="228"/>
      <c r="TAM5" s="228"/>
      <c r="TAN5" s="228"/>
      <c r="TAO5" s="228"/>
      <c r="TAP5" s="228"/>
      <c r="TAQ5" s="228"/>
      <c r="TAR5" s="228"/>
      <c r="TAS5" s="228"/>
      <c r="TAT5" s="228"/>
      <c r="TAU5" s="228"/>
      <c r="TAV5" s="228"/>
      <c r="TAW5" s="228"/>
      <c r="TAX5" s="228"/>
      <c r="TAY5" s="228"/>
      <c r="TAZ5" s="228"/>
      <c r="TBA5" s="228"/>
      <c r="TBB5" s="228"/>
      <c r="TBC5" s="228"/>
      <c r="TBD5" s="228"/>
      <c r="TBE5" s="228"/>
      <c r="TBF5" s="228"/>
      <c r="TBG5" s="228"/>
      <c r="TBH5" s="228"/>
      <c r="TBI5" s="228"/>
      <c r="TBJ5" s="228"/>
      <c r="TBK5" s="228"/>
      <c r="TBL5" s="228"/>
      <c r="TBM5" s="228"/>
      <c r="TBN5" s="228"/>
      <c r="TBO5" s="228"/>
      <c r="TBP5" s="228"/>
      <c r="TBQ5" s="228"/>
      <c r="TBR5" s="228"/>
      <c r="TBS5" s="228"/>
      <c r="TBT5" s="228"/>
      <c r="TBU5" s="228"/>
      <c r="TBV5" s="228"/>
      <c r="TBW5" s="228"/>
      <c r="TBX5" s="228"/>
      <c r="TBY5" s="228"/>
      <c r="TBZ5" s="228"/>
      <c r="TCA5" s="228"/>
      <c r="TCB5" s="228"/>
      <c r="TCC5" s="228"/>
      <c r="TCD5" s="228"/>
      <c r="TCE5" s="228"/>
      <c r="TCF5" s="228"/>
      <c r="TCG5" s="228"/>
      <c r="TCH5" s="228"/>
      <c r="TCI5" s="228"/>
      <c r="TCJ5" s="228"/>
      <c r="TCK5" s="228"/>
      <c r="TCL5" s="228"/>
      <c r="TCM5" s="228"/>
      <c r="TCN5" s="228"/>
      <c r="TCO5" s="228"/>
      <c r="TCP5" s="228"/>
      <c r="TCQ5" s="228"/>
      <c r="TCR5" s="228"/>
      <c r="TCS5" s="228"/>
      <c r="TCT5" s="228"/>
      <c r="TCU5" s="228"/>
      <c r="TCV5" s="228"/>
      <c r="TCW5" s="228"/>
      <c r="TCX5" s="228"/>
      <c r="TCY5" s="228"/>
      <c r="TCZ5" s="228"/>
      <c r="TDA5" s="228"/>
      <c r="TDB5" s="228"/>
      <c r="TDC5" s="228"/>
      <c r="TDD5" s="228"/>
      <c r="TDE5" s="228"/>
      <c r="TDF5" s="228"/>
      <c r="TDG5" s="228"/>
      <c r="TDH5" s="228"/>
      <c r="TDI5" s="228"/>
      <c r="TDJ5" s="228"/>
      <c r="TDK5" s="228"/>
      <c r="TDL5" s="228"/>
      <c r="TDM5" s="228"/>
      <c r="TDN5" s="228"/>
      <c r="TDO5" s="228"/>
      <c r="TDP5" s="228"/>
      <c r="TDQ5" s="228"/>
      <c r="TDR5" s="228"/>
      <c r="TDS5" s="228"/>
      <c r="TDT5" s="228"/>
      <c r="TDU5" s="228"/>
      <c r="TDV5" s="228"/>
      <c r="TDW5" s="228"/>
      <c r="TDX5" s="228"/>
      <c r="TDY5" s="228"/>
      <c r="TDZ5" s="228"/>
      <c r="TEA5" s="228"/>
      <c r="TEB5" s="228"/>
      <c r="TEC5" s="228"/>
      <c r="TED5" s="228"/>
      <c r="TEE5" s="228"/>
      <c r="TEF5" s="228"/>
      <c r="TEG5" s="228"/>
      <c r="TEH5" s="228"/>
      <c r="TEI5" s="228"/>
      <c r="TEJ5" s="228"/>
      <c r="TEK5" s="228"/>
      <c r="TEL5" s="228"/>
      <c r="TEM5" s="228"/>
      <c r="TEN5" s="228"/>
      <c r="TEO5" s="228"/>
      <c r="TEP5" s="228"/>
      <c r="TEQ5" s="228"/>
      <c r="TER5" s="228"/>
      <c r="TES5" s="228"/>
      <c r="TET5" s="228"/>
      <c r="TEU5" s="228"/>
      <c r="TEV5" s="228"/>
      <c r="TEW5" s="228"/>
      <c r="TEX5" s="228"/>
      <c r="TEY5" s="228"/>
      <c r="TEZ5" s="228"/>
      <c r="TFA5" s="228"/>
      <c r="TFB5" s="228"/>
      <c r="TFC5" s="228"/>
      <c r="TFD5" s="228"/>
      <c r="TFE5" s="228"/>
      <c r="TFF5" s="228"/>
      <c r="TFG5" s="228"/>
      <c r="TFH5" s="228"/>
      <c r="TFI5" s="228"/>
      <c r="TFJ5" s="228"/>
      <c r="TFK5" s="228"/>
      <c r="TFL5" s="228"/>
      <c r="TFM5" s="228"/>
      <c r="TFN5" s="228"/>
      <c r="TFO5" s="228"/>
      <c r="TFP5" s="228"/>
      <c r="TFQ5" s="228"/>
      <c r="TFR5" s="228"/>
      <c r="TFS5" s="228"/>
      <c r="TFT5" s="228"/>
      <c r="TFU5" s="228"/>
      <c r="TFV5" s="228"/>
      <c r="TFW5" s="228"/>
      <c r="TFX5" s="228"/>
      <c r="TFY5" s="228"/>
      <c r="TFZ5" s="228"/>
      <c r="TGA5" s="228"/>
      <c r="TGB5" s="228"/>
      <c r="TGC5" s="228"/>
      <c r="TGD5" s="228"/>
      <c r="TGE5" s="228"/>
      <c r="TGF5" s="228"/>
      <c r="TGG5" s="228"/>
      <c r="TGH5" s="228"/>
      <c r="TGI5" s="228"/>
      <c r="TGJ5" s="228"/>
      <c r="TGK5" s="228"/>
      <c r="TGL5" s="228"/>
      <c r="TGM5" s="228"/>
      <c r="TGN5" s="228"/>
      <c r="TGO5" s="228"/>
      <c r="TGP5" s="228"/>
      <c r="TGQ5" s="228"/>
      <c r="TGR5" s="228"/>
      <c r="TGS5" s="228"/>
      <c r="TGT5" s="228"/>
      <c r="TGU5" s="228"/>
      <c r="TGV5" s="228"/>
      <c r="TGW5" s="228"/>
      <c r="TGX5" s="228"/>
      <c r="TGY5" s="228"/>
      <c r="TGZ5" s="228"/>
      <c r="THA5" s="228"/>
      <c r="THB5" s="228"/>
      <c r="THC5" s="228"/>
      <c r="THD5" s="228"/>
      <c r="THE5" s="228"/>
      <c r="THF5" s="228"/>
      <c r="THG5" s="228"/>
      <c r="THH5" s="228"/>
      <c r="THI5" s="228"/>
      <c r="THJ5" s="228"/>
      <c r="THK5" s="228"/>
      <c r="THL5" s="228"/>
      <c r="THM5" s="228"/>
      <c r="THN5" s="228"/>
      <c r="THO5" s="228"/>
      <c r="THP5" s="228"/>
      <c r="THQ5" s="228"/>
      <c r="THR5" s="228"/>
      <c r="THS5" s="228"/>
      <c r="THT5" s="228"/>
      <c r="THU5" s="228"/>
      <c r="THV5" s="228"/>
      <c r="THW5" s="228"/>
      <c r="THX5" s="228"/>
      <c r="THY5" s="228"/>
      <c r="THZ5" s="228"/>
      <c r="TIA5" s="228"/>
      <c r="TIB5" s="228"/>
      <c r="TIC5" s="228"/>
      <c r="TID5" s="228"/>
      <c r="TIE5" s="228"/>
      <c r="TIF5" s="228"/>
      <c r="TIG5" s="228"/>
      <c r="TIH5" s="228"/>
      <c r="TII5" s="228"/>
      <c r="TIJ5" s="228"/>
      <c r="TIK5" s="228"/>
      <c r="TIL5" s="228"/>
      <c r="TIM5" s="228"/>
      <c r="TIN5" s="228"/>
      <c r="TIO5" s="228"/>
      <c r="TIP5" s="228"/>
      <c r="TIQ5" s="228"/>
      <c r="TIR5" s="228"/>
      <c r="TIS5" s="228"/>
      <c r="TIT5" s="228"/>
      <c r="TIU5" s="228"/>
      <c r="TIV5" s="228"/>
      <c r="TIW5" s="228"/>
      <c r="TIX5" s="228"/>
      <c r="TIY5" s="228"/>
      <c r="TIZ5" s="228"/>
      <c r="TJA5" s="228"/>
      <c r="TJB5" s="228"/>
      <c r="TJC5" s="228"/>
      <c r="TJD5" s="228"/>
      <c r="TJE5" s="228"/>
      <c r="TJF5" s="228"/>
      <c r="TJG5" s="228"/>
      <c r="TJH5" s="228"/>
      <c r="TJI5" s="228"/>
      <c r="TJJ5" s="228"/>
      <c r="TJK5" s="228"/>
      <c r="TJL5" s="228"/>
      <c r="TJM5" s="228"/>
      <c r="TJN5" s="228"/>
      <c r="TJO5" s="228"/>
      <c r="TJP5" s="228"/>
      <c r="TJQ5" s="228"/>
      <c r="TJR5" s="228"/>
      <c r="TJS5" s="228"/>
      <c r="TJT5" s="228"/>
      <c r="TJU5" s="228"/>
      <c r="TJV5" s="228"/>
      <c r="TJW5" s="228"/>
      <c r="TJX5" s="228"/>
      <c r="TJY5" s="228"/>
      <c r="TJZ5" s="228"/>
      <c r="TKA5" s="228"/>
      <c r="TKB5" s="228"/>
      <c r="TKC5" s="228"/>
      <c r="TKD5" s="228"/>
      <c r="TKE5" s="228"/>
      <c r="TKF5" s="228"/>
      <c r="TKG5" s="228"/>
      <c r="TKH5" s="228"/>
      <c r="TKI5" s="228"/>
      <c r="TKJ5" s="228"/>
      <c r="TKK5" s="228"/>
      <c r="TKL5" s="228"/>
      <c r="TKM5" s="228"/>
      <c r="TKN5" s="228"/>
      <c r="TKO5" s="228"/>
      <c r="TKP5" s="228"/>
      <c r="TKQ5" s="228"/>
      <c r="TKR5" s="228"/>
      <c r="TKS5" s="228"/>
      <c r="TKT5" s="228"/>
      <c r="TKU5" s="228"/>
      <c r="TKV5" s="228"/>
      <c r="TKW5" s="228"/>
      <c r="TKX5" s="228"/>
      <c r="TKY5" s="228"/>
      <c r="TKZ5" s="228"/>
      <c r="TLA5" s="228"/>
      <c r="TLB5" s="228"/>
      <c r="TLC5" s="228"/>
      <c r="TLD5" s="228"/>
      <c r="TLE5" s="228"/>
      <c r="TLF5" s="228"/>
      <c r="TLG5" s="228"/>
      <c r="TLH5" s="228"/>
      <c r="TLI5" s="228"/>
      <c r="TLJ5" s="228"/>
      <c r="TLK5" s="228"/>
      <c r="TLL5" s="228"/>
      <c r="TLM5" s="228"/>
      <c r="TLN5" s="228"/>
      <c r="TLO5" s="228"/>
      <c r="TLP5" s="228"/>
      <c r="TLQ5" s="228"/>
      <c r="TLR5" s="228"/>
      <c r="TLS5" s="228"/>
      <c r="TLT5" s="228"/>
      <c r="TLU5" s="228"/>
      <c r="TLV5" s="228"/>
      <c r="TLW5" s="228"/>
      <c r="TLX5" s="228"/>
      <c r="TLY5" s="228"/>
      <c r="TLZ5" s="228"/>
      <c r="TMA5" s="228"/>
      <c r="TMB5" s="228"/>
      <c r="TMC5" s="228"/>
      <c r="TMD5" s="228"/>
      <c r="TME5" s="228"/>
      <c r="TMF5" s="228"/>
      <c r="TMG5" s="228"/>
      <c r="TMH5" s="228"/>
      <c r="TMI5" s="228"/>
      <c r="TMJ5" s="228"/>
      <c r="TMK5" s="228"/>
      <c r="TML5" s="228"/>
      <c r="TMM5" s="228"/>
      <c r="TMN5" s="228"/>
      <c r="TMO5" s="228"/>
      <c r="TMP5" s="228"/>
      <c r="TMQ5" s="228"/>
      <c r="TMR5" s="228"/>
      <c r="TMS5" s="228"/>
      <c r="TMT5" s="228"/>
      <c r="TMU5" s="228"/>
      <c r="TMV5" s="228"/>
      <c r="TMW5" s="228"/>
      <c r="TMX5" s="228"/>
      <c r="TMY5" s="228"/>
      <c r="TMZ5" s="228"/>
      <c r="TNA5" s="228"/>
      <c r="TNB5" s="228"/>
      <c r="TNC5" s="228"/>
      <c r="TND5" s="228"/>
      <c r="TNE5" s="228"/>
      <c r="TNF5" s="228"/>
      <c r="TNG5" s="228"/>
      <c r="TNH5" s="228"/>
      <c r="TNI5" s="228"/>
      <c r="TNJ5" s="228"/>
      <c r="TNK5" s="228"/>
      <c r="TNL5" s="228"/>
      <c r="TNM5" s="228"/>
      <c r="TNN5" s="228"/>
      <c r="TNO5" s="228"/>
      <c r="TNP5" s="228"/>
      <c r="TNQ5" s="228"/>
      <c r="TNR5" s="228"/>
      <c r="TNS5" s="228"/>
      <c r="TNT5" s="228"/>
      <c r="TNU5" s="228"/>
      <c r="TNV5" s="228"/>
      <c r="TNW5" s="228"/>
      <c r="TNX5" s="228"/>
      <c r="TNY5" s="228"/>
      <c r="TNZ5" s="228"/>
      <c r="TOA5" s="228"/>
      <c r="TOB5" s="228"/>
      <c r="TOC5" s="228"/>
      <c r="TOD5" s="228"/>
      <c r="TOE5" s="228"/>
      <c r="TOF5" s="228"/>
      <c r="TOG5" s="228"/>
      <c r="TOH5" s="228"/>
      <c r="TOI5" s="228"/>
      <c r="TOJ5" s="228"/>
      <c r="TOK5" s="228"/>
      <c r="TOL5" s="228"/>
      <c r="TOM5" s="228"/>
      <c r="TON5" s="228"/>
      <c r="TOO5" s="228"/>
      <c r="TOP5" s="228"/>
      <c r="TOQ5" s="228"/>
      <c r="TOR5" s="228"/>
      <c r="TOS5" s="228"/>
      <c r="TOT5" s="228"/>
      <c r="TOU5" s="228"/>
      <c r="TOV5" s="228"/>
      <c r="TOW5" s="228"/>
      <c r="TOX5" s="228"/>
      <c r="TOY5" s="228"/>
      <c r="TOZ5" s="228"/>
      <c r="TPA5" s="228"/>
      <c r="TPB5" s="228"/>
      <c r="TPC5" s="228"/>
      <c r="TPD5" s="228"/>
      <c r="TPE5" s="228"/>
      <c r="TPF5" s="228"/>
      <c r="TPG5" s="228"/>
      <c r="TPH5" s="228"/>
      <c r="TPI5" s="228"/>
      <c r="TPJ5" s="228"/>
      <c r="TPK5" s="228"/>
      <c r="TPL5" s="228"/>
      <c r="TPM5" s="228"/>
      <c r="TPN5" s="228"/>
      <c r="TPO5" s="228"/>
      <c r="TPP5" s="228"/>
      <c r="TPQ5" s="228"/>
      <c r="TPR5" s="228"/>
      <c r="TPS5" s="228"/>
      <c r="TPT5" s="228"/>
      <c r="TPU5" s="228"/>
      <c r="TPV5" s="228"/>
      <c r="TPW5" s="228"/>
      <c r="TPX5" s="228"/>
      <c r="TPY5" s="228"/>
      <c r="TPZ5" s="228"/>
      <c r="TQA5" s="228"/>
      <c r="TQB5" s="228"/>
      <c r="TQC5" s="228"/>
      <c r="TQD5" s="228"/>
      <c r="TQE5" s="228"/>
      <c r="TQF5" s="228"/>
      <c r="TQG5" s="228"/>
      <c r="TQH5" s="228"/>
      <c r="TQI5" s="228"/>
      <c r="TQJ5" s="228"/>
      <c r="TQK5" s="228"/>
      <c r="TQL5" s="228"/>
      <c r="TQM5" s="228"/>
      <c r="TQN5" s="228"/>
      <c r="TQO5" s="228"/>
      <c r="TQP5" s="228"/>
      <c r="TQQ5" s="228"/>
      <c r="TQR5" s="228"/>
      <c r="TQS5" s="228"/>
      <c r="TQT5" s="228"/>
      <c r="TQU5" s="228"/>
      <c r="TQV5" s="228"/>
      <c r="TQW5" s="228"/>
      <c r="TQX5" s="228"/>
      <c r="TQY5" s="228"/>
      <c r="TQZ5" s="228"/>
      <c r="TRA5" s="228"/>
      <c r="TRB5" s="228"/>
      <c r="TRC5" s="228"/>
      <c r="TRD5" s="228"/>
      <c r="TRE5" s="228"/>
      <c r="TRF5" s="228"/>
      <c r="TRG5" s="228"/>
      <c r="TRH5" s="228"/>
      <c r="TRI5" s="228"/>
      <c r="TRJ5" s="228"/>
      <c r="TRK5" s="228"/>
      <c r="TRL5" s="228"/>
      <c r="TRM5" s="228"/>
      <c r="TRN5" s="228"/>
      <c r="TRO5" s="228"/>
      <c r="TRP5" s="228"/>
      <c r="TRQ5" s="228"/>
      <c r="TRR5" s="228"/>
      <c r="TRS5" s="228"/>
      <c r="TRT5" s="228"/>
      <c r="TRU5" s="228"/>
      <c r="TRV5" s="228"/>
      <c r="TRW5" s="228"/>
      <c r="TRX5" s="228"/>
      <c r="TRY5" s="228"/>
      <c r="TRZ5" s="228"/>
      <c r="TSA5" s="228"/>
      <c r="TSB5" s="228"/>
      <c r="TSC5" s="228"/>
      <c r="TSD5" s="228"/>
      <c r="TSE5" s="228"/>
      <c r="TSF5" s="228"/>
      <c r="TSG5" s="228"/>
      <c r="TSH5" s="228"/>
      <c r="TSI5" s="228"/>
      <c r="TSJ5" s="228"/>
      <c r="TSK5" s="228"/>
      <c r="TSL5" s="228"/>
      <c r="TSM5" s="228"/>
      <c r="TSN5" s="228"/>
      <c r="TSO5" s="228"/>
      <c r="TSP5" s="228"/>
      <c r="TSQ5" s="228"/>
      <c r="TSR5" s="228"/>
      <c r="TSS5" s="228"/>
      <c r="TST5" s="228"/>
      <c r="TSU5" s="228"/>
      <c r="TSV5" s="228"/>
      <c r="TSW5" s="228"/>
      <c r="TSX5" s="228"/>
      <c r="TSY5" s="228"/>
      <c r="TSZ5" s="228"/>
      <c r="TTA5" s="228"/>
      <c r="TTB5" s="228"/>
      <c r="TTC5" s="228"/>
      <c r="TTD5" s="228"/>
      <c r="TTE5" s="228"/>
      <c r="TTF5" s="228"/>
      <c r="TTG5" s="228"/>
      <c r="TTH5" s="228"/>
      <c r="TTI5" s="228"/>
      <c r="TTJ5" s="228"/>
      <c r="TTK5" s="228"/>
      <c r="TTL5" s="228"/>
      <c r="TTM5" s="228"/>
      <c r="TTN5" s="228"/>
      <c r="TTO5" s="228"/>
      <c r="TTP5" s="228"/>
      <c r="TTQ5" s="228"/>
      <c r="TTR5" s="228"/>
      <c r="TTS5" s="228"/>
      <c r="TTT5" s="228"/>
      <c r="TTU5" s="228"/>
      <c r="TTV5" s="228"/>
      <c r="TTW5" s="228"/>
      <c r="TTX5" s="228"/>
      <c r="TTY5" s="228"/>
      <c r="TTZ5" s="228"/>
      <c r="TUA5" s="228"/>
      <c r="TUB5" s="228"/>
      <c r="TUC5" s="228"/>
      <c r="TUD5" s="228"/>
      <c r="TUE5" s="228"/>
      <c r="TUF5" s="228"/>
      <c r="TUG5" s="228"/>
      <c r="TUH5" s="228"/>
      <c r="TUI5" s="228"/>
      <c r="TUJ5" s="228"/>
      <c r="TUK5" s="228"/>
      <c r="TUL5" s="228"/>
      <c r="TUM5" s="228"/>
      <c r="TUN5" s="228"/>
      <c r="TUO5" s="228"/>
      <c r="TUP5" s="228"/>
      <c r="TUQ5" s="228"/>
      <c r="TUR5" s="228"/>
      <c r="TUS5" s="228"/>
      <c r="TUT5" s="228"/>
      <c r="TUU5" s="228"/>
      <c r="TUV5" s="228"/>
      <c r="TUW5" s="228"/>
      <c r="TUX5" s="228"/>
      <c r="TUY5" s="228"/>
      <c r="TUZ5" s="228"/>
      <c r="TVA5" s="228"/>
      <c r="TVB5" s="228"/>
      <c r="TVC5" s="228"/>
      <c r="TVD5" s="228"/>
      <c r="TVE5" s="228"/>
      <c r="TVF5" s="228"/>
      <c r="TVG5" s="228"/>
      <c r="TVH5" s="228"/>
      <c r="TVI5" s="228"/>
      <c r="TVJ5" s="228"/>
      <c r="TVK5" s="228"/>
      <c r="TVL5" s="228"/>
      <c r="TVM5" s="228"/>
      <c r="TVN5" s="228"/>
      <c r="TVO5" s="228"/>
      <c r="TVP5" s="228"/>
      <c r="TVQ5" s="228"/>
      <c r="TVR5" s="228"/>
      <c r="TVS5" s="228"/>
      <c r="TVT5" s="228"/>
      <c r="TVU5" s="228"/>
      <c r="TVV5" s="228"/>
      <c r="TVW5" s="228"/>
      <c r="TVX5" s="228"/>
      <c r="TVY5" s="228"/>
      <c r="TVZ5" s="228"/>
      <c r="TWA5" s="228"/>
      <c r="TWB5" s="228"/>
      <c r="TWC5" s="228"/>
      <c r="TWD5" s="228"/>
      <c r="TWE5" s="228"/>
      <c r="TWF5" s="228"/>
      <c r="TWG5" s="228"/>
      <c r="TWH5" s="228"/>
      <c r="TWI5" s="228"/>
      <c r="TWJ5" s="228"/>
      <c r="TWK5" s="228"/>
      <c r="TWL5" s="228"/>
      <c r="TWM5" s="228"/>
      <c r="TWN5" s="228"/>
      <c r="TWO5" s="228"/>
      <c r="TWP5" s="228"/>
      <c r="TWQ5" s="228"/>
      <c r="TWR5" s="228"/>
      <c r="TWS5" s="228"/>
      <c r="TWT5" s="228"/>
      <c r="TWU5" s="228"/>
      <c r="TWV5" s="228"/>
      <c r="TWW5" s="228"/>
      <c r="TWX5" s="228"/>
      <c r="TWY5" s="228"/>
      <c r="TWZ5" s="228"/>
      <c r="TXA5" s="228"/>
      <c r="TXB5" s="228"/>
      <c r="TXC5" s="228"/>
      <c r="TXD5" s="228"/>
      <c r="TXE5" s="228"/>
      <c r="TXF5" s="228"/>
      <c r="TXG5" s="228"/>
      <c r="TXH5" s="228"/>
      <c r="TXI5" s="228"/>
      <c r="TXJ5" s="228"/>
      <c r="TXK5" s="228"/>
      <c r="TXL5" s="228"/>
      <c r="TXM5" s="228"/>
      <c r="TXN5" s="228"/>
      <c r="TXO5" s="228"/>
      <c r="TXP5" s="228"/>
      <c r="TXQ5" s="228"/>
      <c r="TXR5" s="228"/>
      <c r="TXS5" s="228"/>
      <c r="TXT5" s="228"/>
      <c r="TXU5" s="228"/>
      <c r="TXV5" s="228"/>
      <c r="TXW5" s="228"/>
      <c r="TXX5" s="228"/>
      <c r="TXY5" s="228"/>
      <c r="TXZ5" s="228"/>
      <c r="TYA5" s="228"/>
      <c r="TYB5" s="228"/>
      <c r="TYC5" s="228"/>
      <c r="TYD5" s="228"/>
      <c r="TYE5" s="228"/>
      <c r="TYF5" s="228"/>
      <c r="TYG5" s="228"/>
      <c r="TYH5" s="228"/>
      <c r="TYI5" s="228"/>
      <c r="TYJ5" s="228"/>
      <c r="TYK5" s="228"/>
      <c r="TYL5" s="228"/>
      <c r="TYM5" s="228"/>
      <c r="TYN5" s="228"/>
      <c r="TYO5" s="228"/>
      <c r="TYP5" s="228"/>
      <c r="TYQ5" s="228"/>
      <c r="TYR5" s="228"/>
      <c r="TYS5" s="228"/>
      <c r="TYT5" s="228"/>
      <c r="TYU5" s="228"/>
      <c r="TYV5" s="228"/>
      <c r="TYW5" s="228"/>
      <c r="TYX5" s="228"/>
      <c r="TYY5" s="228"/>
      <c r="TYZ5" s="228"/>
      <c r="TZA5" s="228"/>
      <c r="TZB5" s="228"/>
      <c r="TZC5" s="228"/>
      <c r="TZD5" s="228"/>
      <c r="TZE5" s="228"/>
      <c r="TZF5" s="228"/>
      <c r="TZG5" s="228"/>
      <c r="TZH5" s="228"/>
      <c r="TZI5" s="228"/>
      <c r="TZJ5" s="228"/>
      <c r="TZK5" s="228"/>
      <c r="TZL5" s="228"/>
      <c r="TZM5" s="228"/>
      <c r="TZN5" s="228"/>
      <c r="TZO5" s="228"/>
      <c r="TZP5" s="228"/>
      <c r="TZQ5" s="228"/>
      <c r="TZR5" s="228"/>
      <c r="TZS5" s="228"/>
      <c r="TZT5" s="228"/>
      <c r="TZU5" s="228"/>
      <c r="TZV5" s="228"/>
      <c r="TZW5" s="228"/>
      <c r="TZX5" s="228"/>
      <c r="TZY5" s="228"/>
      <c r="TZZ5" s="228"/>
      <c r="UAA5" s="228"/>
      <c r="UAB5" s="228"/>
      <c r="UAC5" s="228"/>
      <c r="UAD5" s="228"/>
      <c r="UAE5" s="228"/>
      <c r="UAF5" s="228"/>
      <c r="UAG5" s="228"/>
      <c r="UAH5" s="228"/>
      <c r="UAI5" s="228"/>
      <c r="UAJ5" s="228"/>
      <c r="UAK5" s="228"/>
      <c r="UAL5" s="228"/>
      <c r="UAM5" s="228"/>
      <c r="UAN5" s="228"/>
      <c r="UAO5" s="228"/>
      <c r="UAP5" s="228"/>
      <c r="UAQ5" s="228"/>
      <c r="UAR5" s="228"/>
      <c r="UAS5" s="228"/>
      <c r="UAT5" s="228"/>
      <c r="UAU5" s="228"/>
      <c r="UAV5" s="228"/>
      <c r="UAW5" s="228"/>
      <c r="UAX5" s="228"/>
      <c r="UAY5" s="228"/>
      <c r="UAZ5" s="228"/>
      <c r="UBA5" s="228"/>
      <c r="UBB5" s="228"/>
      <c r="UBC5" s="228"/>
      <c r="UBD5" s="228"/>
      <c r="UBE5" s="228"/>
      <c r="UBF5" s="228"/>
      <c r="UBG5" s="228"/>
      <c r="UBH5" s="228"/>
      <c r="UBI5" s="228"/>
      <c r="UBJ5" s="228"/>
      <c r="UBK5" s="228"/>
      <c r="UBL5" s="228"/>
      <c r="UBM5" s="228"/>
      <c r="UBN5" s="228"/>
      <c r="UBO5" s="228"/>
      <c r="UBP5" s="228"/>
      <c r="UBQ5" s="228"/>
      <c r="UBR5" s="228"/>
      <c r="UBS5" s="228"/>
      <c r="UBT5" s="228"/>
      <c r="UBU5" s="228"/>
      <c r="UBV5" s="228"/>
      <c r="UBW5" s="228"/>
      <c r="UBX5" s="228"/>
      <c r="UBY5" s="228"/>
      <c r="UBZ5" s="228"/>
      <c r="UCA5" s="228"/>
      <c r="UCB5" s="228"/>
      <c r="UCC5" s="228"/>
      <c r="UCD5" s="228"/>
      <c r="UCE5" s="228"/>
      <c r="UCF5" s="228"/>
      <c r="UCG5" s="228"/>
      <c r="UCH5" s="228"/>
      <c r="UCI5" s="228"/>
      <c r="UCJ5" s="228"/>
      <c r="UCK5" s="228"/>
      <c r="UCL5" s="228"/>
      <c r="UCM5" s="228"/>
      <c r="UCN5" s="228"/>
      <c r="UCO5" s="228"/>
      <c r="UCP5" s="228"/>
      <c r="UCQ5" s="228"/>
      <c r="UCR5" s="228"/>
      <c r="UCS5" s="228"/>
      <c r="UCT5" s="228"/>
      <c r="UCU5" s="228"/>
      <c r="UCV5" s="228"/>
      <c r="UCW5" s="228"/>
      <c r="UCX5" s="228"/>
      <c r="UCY5" s="228"/>
      <c r="UCZ5" s="228"/>
      <c r="UDA5" s="228"/>
      <c r="UDB5" s="228"/>
      <c r="UDC5" s="228"/>
      <c r="UDD5" s="228"/>
      <c r="UDE5" s="228"/>
      <c r="UDF5" s="228"/>
      <c r="UDG5" s="228"/>
      <c r="UDH5" s="228"/>
      <c r="UDI5" s="228"/>
      <c r="UDJ5" s="228"/>
      <c r="UDK5" s="228"/>
      <c r="UDL5" s="228"/>
      <c r="UDM5" s="228"/>
      <c r="UDN5" s="228"/>
      <c r="UDO5" s="228"/>
      <c r="UDP5" s="228"/>
      <c r="UDQ5" s="228"/>
      <c r="UDR5" s="228"/>
      <c r="UDS5" s="228"/>
      <c r="UDT5" s="228"/>
      <c r="UDU5" s="228"/>
      <c r="UDV5" s="228"/>
      <c r="UDW5" s="228"/>
      <c r="UDX5" s="228"/>
      <c r="UDY5" s="228"/>
      <c r="UDZ5" s="228"/>
      <c r="UEA5" s="228"/>
      <c r="UEB5" s="228"/>
      <c r="UEC5" s="228"/>
      <c r="UED5" s="228"/>
      <c r="UEE5" s="228"/>
      <c r="UEF5" s="228"/>
      <c r="UEG5" s="228"/>
      <c r="UEH5" s="228"/>
      <c r="UEI5" s="228"/>
      <c r="UEJ5" s="228"/>
      <c r="UEK5" s="228"/>
      <c r="UEL5" s="228"/>
      <c r="UEM5" s="228"/>
      <c r="UEN5" s="228"/>
      <c r="UEO5" s="228"/>
      <c r="UEP5" s="228"/>
      <c r="UEQ5" s="228"/>
      <c r="UER5" s="228"/>
      <c r="UES5" s="228"/>
      <c r="UET5" s="228"/>
      <c r="UEU5" s="228"/>
      <c r="UEV5" s="228"/>
      <c r="UEW5" s="228"/>
      <c r="UEX5" s="228"/>
      <c r="UEY5" s="228"/>
      <c r="UEZ5" s="228"/>
      <c r="UFA5" s="228"/>
      <c r="UFB5" s="228"/>
      <c r="UFC5" s="228"/>
      <c r="UFD5" s="228"/>
      <c r="UFE5" s="228"/>
      <c r="UFF5" s="228"/>
      <c r="UFG5" s="228"/>
      <c r="UFH5" s="228"/>
      <c r="UFI5" s="228"/>
      <c r="UFJ5" s="228"/>
      <c r="UFK5" s="228"/>
      <c r="UFL5" s="228"/>
      <c r="UFM5" s="228"/>
      <c r="UFN5" s="228"/>
      <c r="UFO5" s="228"/>
      <c r="UFP5" s="228"/>
      <c r="UFQ5" s="228"/>
      <c r="UFR5" s="228"/>
      <c r="UFS5" s="228"/>
      <c r="UFT5" s="228"/>
      <c r="UFU5" s="228"/>
      <c r="UFV5" s="228"/>
      <c r="UFW5" s="228"/>
      <c r="UFX5" s="228"/>
      <c r="UFY5" s="228"/>
      <c r="UFZ5" s="228"/>
      <c r="UGA5" s="228"/>
      <c r="UGB5" s="228"/>
      <c r="UGC5" s="228"/>
      <c r="UGD5" s="228"/>
      <c r="UGE5" s="228"/>
      <c r="UGF5" s="228"/>
      <c r="UGG5" s="228"/>
      <c r="UGH5" s="228"/>
      <c r="UGI5" s="228"/>
      <c r="UGJ5" s="228"/>
      <c r="UGK5" s="228"/>
      <c r="UGL5" s="228"/>
      <c r="UGM5" s="228"/>
      <c r="UGN5" s="228"/>
      <c r="UGO5" s="228"/>
      <c r="UGP5" s="228"/>
      <c r="UGQ5" s="228"/>
      <c r="UGR5" s="228"/>
      <c r="UGS5" s="228"/>
      <c r="UGT5" s="228"/>
      <c r="UGU5" s="228"/>
      <c r="UGV5" s="228"/>
      <c r="UGW5" s="228"/>
      <c r="UGX5" s="228"/>
      <c r="UGY5" s="228"/>
      <c r="UGZ5" s="228"/>
      <c r="UHA5" s="228"/>
      <c r="UHB5" s="228"/>
      <c r="UHC5" s="228"/>
      <c r="UHD5" s="228"/>
      <c r="UHE5" s="228"/>
      <c r="UHF5" s="228"/>
      <c r="UHG5" s="228"/>
      <c r="UHH5" s="228"/>
      <c r="UHI5" s="228"/>
      <c r="UHJ5" s="228"/>
      <c r="UHK5" s="228"/>
      <c r="UHL5" s="228"/>
      <c r="UHM5" s="228"/>
      <c r="UHN5" s="228"/>
      <c r="UHO5" s="228"/>
      <c r="UHP5" s="228"/>
      <c r="UHQ5" s="228"/>
      <c r="UHR5" s="228"/>
      <c r="UHS5" s="228"/>
      <c r="UHT5" s="228"/>
      <c r="UHU5" s="228"/>
      <c r="UHV5" s="228"/>
      <c r="UHW5" s="228"/>
      <c r="UHX5" s="228"/>
      <c r="UHY5" s="228"/>
      <c r="UHZ5" s="228"/>
      <c r="UIA5" s="228"/>
      <c r="UIB5" s="228"/>
      <c r="UIC5" s="228"/>
      <c r="UID5" s="228"/>
      <c r="UIE5" s="228"/>
      <c r="UIF5" s="228"/>
      <c r="UIG5" s="228"/>
      <c r="UIH5" s="228"/>
      <c r="UII5" s="228"/>
      <c r="UIJ5" s="228"/>
      <c r="UIK5" s="228"/>
      <c r="UIL5" s="228"/>
      <c r="UIM5" s="228"/>
      <c r="UIN5" s="228"/>
      <c r="UIO5" s="228"/>
      <c r="UIP5" s="228"/>
      <c r="UIQ5" s="228"/>
      <c r="UIR5" s="228"/>
      <c r="UIS5" s="228"/>
      <c r="UIT5" s="228"/>
      <c r="UIU5" s="228"/>
      <c r="UIV5" s="228"/>
      <c r="UIW5" s="228"/>
      <c r="UIX5" s="228"/>
      <c r="UIY5" s="228"/>
      <c r="UIZ5" s="228"/>
      <c r="UJA5" s="228"/>
      <c r="UJB5" s="228"/>
      <c r="UJC5" s="228"/>
      <c r="UJD5" s="228"/>
      <c r="UJE5" s="228"/>
      <c r="UJF5" s="228"/>
      <c r="UJG5" s="228"/>
      <c r="UJH5" s="228"/>
      <c r="UJI5" s="228"/>
      <c r="UJJ5" s="228"/>
      <c r="UJK5" s="228"/>
      <c r="UJL5" s="228"/>
      <c r="UJM5" s="228"/>
      <c r="UJN5" s="228"/>
      <c r="UJO5" s="228"/>
      <c r="UJP5" s="228"/>
      <c r="UJQ5" s="228"/>
      <c r="UJR5" s="228"/>
      <c r="UJS5" s="228"/>
      <c r="UJT5" s="228"/>
      <c r="UJU5" s="228"/>
      <c r="UJV5" s="228"/>
      <c r="UJW5" s="228"/>
      <c r="UJX5" s="228"/>
      <c r="UJY5" s="228"/>
      <c r="UJZ5" s="228"/>
      <c r="UKA5" s="228"/>
      <c r="UKB5" s="228"/>
      <c r="UKC5" s="228"/>
      <c r="UKD5" s="228"/>
      <c r="UKE5" s="228"/>
      <c r="UKF5" s="228"/>
      <c r="UKG5" s="228"/>
      <c r="UKH5" s="228"/>
      <c r="UKI5" s="228"/>
      <c r="UKJ5" s="228"/>
      <c r="UKK5" s="228"/>
      <c r="UKL5" s="228"/>
      <c r="UKM5" s="228"/>
      <c r="UKN5" s="228"/>
      <c r="UKO5" s="228"/>
      <c r="UKP5" s="228"/>
      <c r="UKQ5" s="228"/>
      <c r="UKR5" s="228"/>
      <c r="UKS5" s="228"/>
      <c r="UKT5" s="228"/>
      <c r="UKU5" s="228"/>
      <c r="UKV5" s="228"/>
      <c r="UKW5" s="228"/>
      <c r="UKX5" s="228"/>
      <c r="UKY5" s="228"/>
      <c r="UKZ5" s="228"/>
      <c r="ULA5" s="228"/>
      <c r="ULB5" s="228"/>
      <c r="ULC5" s="228"/>
      <c r="ULD5" s="228"/>
      <c r="ULE5" s="228"/>
      <c r="ULF5" s="228"/>
      <c r="ULG5" s="228"/>
      <c r="ULH5" s="228"/>
      <c r="ULI5" s="228"/>
      <c r="ULJ5" s="228"/>
      <c r="ULK5" s="228"/>
      <c r="ULL5" s="228"/>
      <c r="ULM5" s="228"/>
      <c r="ULN5" s="228"/>
      <c r="ULO5" s="228"/>
      <c r="ULP5" s="228"/>
      <c r="ULQ5" s="228"/>
      <c r="ULR5" s="228"/>
      <c r="ULS5" s="228"/>
      <c r="ULT5" s="228"/>
      <c r="ULU5" s="228"/>
      <c r="ULV5" s="228"/>
      <c r="ULW5" s="228"/>
      <c r="ULX5" s="228"/>
      <c r="ULY5" s="228"/>
      <c r="ULZ5" s="228"/>
      <c r="UMA5" s="228"/>
      <c r="UMB5" s="228"/>
      <c r="UMC5" s="228"/>
      <c r="UMD5" s="228"/>
      <c r="UME5" s="228"/>
      <c r="UMF5" s="228"/>
      <c r="UMG5" s="228"/>
      <c r="UMH5" s="228"/>
      <c r="UMI5" s="228"/>
      <c r="UMJ5" s="228"/>
      <c r="UMK5" s="228"/>
      <c r="UML5" s="228"/>
      <c r="UMM5" s="228"/>
      <c r="UMN5" s="228"/>
      <c r="UMO5" s="228"/>
      <c r="UMP5" s="228"/>
      <c r="UMQ5" s="228"/>
      <c r="UMR5" s="228"/>
      <c r="UMS5" s="228"/>
      <c r="UMT5" s="228"/>
      <c r="UMU5" s="228"/>
      <c r="UMV5" s="228"/>
      <c r="UMW5" s="228"/>
      <c r="UMX5" s="228"/>
      <c r="UMY5" s="228"/>
      <c r="UMZ5" s="228"/>
      <c r="UNA5" s="228"/>
      <c r="UNB5" s="228"/>
      <c r="UNC5" s="228"/>
      <c r="UND5" s="228"/>
      <c r="UNE5" s="228"/>
      <c r="UNF5" s="228"/>
      <c r="UNG5" s="228"/>
      <c r="UNH5" s="228"/>
      <c r="UNI5" s="228"/>
      <c r="UNJ5" s="228"/>
      <c r="UNK5" s="228"/>
      <c r="UNL5" s="228"/>
      <c r="UNM5" s="228"/>
      <c r="UNN5" s="228"/>
      <c r="UNO5" s="228"/>
      <c r="UNP5" s="228"/>
      <c r="UNQ5" s="228"/>
      <c r="UNR5" s="228"/>
      <c r="UNS5" s="228"/>
      <c r="UNT5" s="228"/>
      <c r="UNU5" s="228"/>
      <c r="UNV5" s="228"/>
      <c r="UNW5" s="228"/>
      <c r="UNX5" s="228"/>
      <c r="UNY5" s="228"/>
      <c r="UNZ5" s="228"/>
      <c r="UOA5" s="228"/>
      <c r="UOB5" s="228"/>
      <c r="UOC5" s="228"/>
      <c r="UOD5" s="228"/>
      <c r="UOE5" s="228"/>
      <c r="UOF5" s="228"/>
      <c r="UOG5" s="228"/>
      <c r="UOH5" s="228"/>
      <c r="UOI5" s="228"/>
      <c r="UOJ5" s="228"/>
      <c r="UOK5" s="228"/>
      <c r="UOL5" s="228"/>
      <c r="UOM5" s="228"/>
      <c r="UON5" s="228"/>
      <c r="UOO5" s="228"/>
      <c r="UOP5" s="228"/>
      <c r="UOQ5" s="228"/>
      <c r="UOR5" s="228"/>
      <c r="UOS5" s="228"/>
      <c r="UOT5" s="228"/>
      <c r="UOU5" s="228"/>
      <c r="UOV5" s="228"/>
      <c r="UOW5" s="228"/>
      <c r="UOX5" s="228"/>
      <c r="UOY5" s="228"/>
      <c r="UOZ5" s="228"/>
      <c r="UPA5" s="228"/>
      <c r="UPB5" s="228"/>
      <c r="UPC5" s="228"/>
      <c r="UPD5" s="228"/>
      <c r="UPE5" s="228"/>
      <c r="UPF5" s="228"/>
      <c r="UPG5" s="228"/>
      <c r="UPH5" s="228"/>
      <c r="UPI5" s="228"/>
      <c r="UPJ5" s="228"/>
      <c r="UPK5" s="228"/>
      <c r="UPL5" s="228"/>
      <c r="UPM5" s="228"/>
      <c r="UPN5" s="228"/>
      <c r="UPO5" s="228"/>
      <c r="UPP5" s="228"/>
      <c r="UPQ5" s="228"/>
      <c r="UPR5" s="228"/>
      <c r="UPS5" s="228"/>
      <c r="UPT5" s="228"/>
      <c r="UPU5" s="228"/>
      <c r="UPV5" s="228"/>
      <c r="UPW5" s="228"/>
      <c r="UPX5" s="228"/>
      <c r="UPY5" s="228"/>
      <c r="UPZ5" s="228"/>
      <c r="UQA5" s="228"/>
      <c r="UQB5" s="228"/>
      <c r="UQC5" s="228"/>
      <c r="UQD5" s="228"/>
      <c r="UQE5" s="228"/>
      <c r="UQF5" s="228"/>
      <c r="UQG5" s="228"/>
      <c r="UQH5" s="228"/>
      <c r="UQI5" s="228"/>
      <c r="UQJ5" s="228"/>
      <c r="UQK5" s="228"/>
      <c r="UQL5" s="228"/>
      <c r="UQM5" s="228"/>
      <c r="UQN5" s="228"/>
      <c r="UQO5" s="228"/>
      <c r="UQP5" s="228"/>
      <c r="UQQ5" s="228"/>
      <c r="UQR5" s="228"/>
      <c r="UQS5" s="228"/>
      <c r="UQT5" s="228"/>
      <c r="UQU5" s="228"/>
      <c r="UQV5" s="228"/>
      <c r="UQW5" s="228"/>
      <c r="UQX5" s="228"/>
      <c r="UQY5" s="228"/>
      <c r="UQZ5" s="228"/>
      <c r="URA5" s="228"/>
      <c r="URB5" s="228"/>
      <c r="URC5" s="228"/>
      <c r="URD5" s="228"/>
      <c r="URE5" s="228"/>
      <c r="URF5" s="228"/>
      <c r="URG5" s="228"/>
      <c r="URH5" s="228"/>
      <c r="URI5" s="228"/>
      <c r="URJ5" s="228"/>
      <c r="URK5" s="228"/>
      <c r="URL5" s="228"/>
      <c r="URM5" s="228"/>
      <c r="URN5" s="228"/>
      <c r="URO5" s="228"/>
      <c r="URP5" s="228"/>
      <c r="URQ5" s="228"/>
      <c r="URR5" s="228"/>
      <c r="URS5" s="228"/>
      <c r="URT5" s="228"/>
      <c r="URU5" s="228"/>
      <c r="URV5" s="228"/>
      <c r="URW5" s="228"/>
      <c r="URX5" s="228"/>
      <c r="URY5" s="228"/>
      <c r="URZ5" s="228"/>
      <c r="USA5" s="228"/>
      <c r="USB5" s="228"/>
      <c r="USC5" s="228"/>
      <c r="USD5" s="228"/>
      <c r="USE5" s="228"/>
      <c r="USF5" s="228"/>
      <c r="USG5" s="228"/>
      <c r="USH5" s="228"/>
      <c r="USI5" s="228"/>
      <c r="USJ5" s="228"/>
      <c r="USK5" s="228"/>
      <c r="USL5" s="228"/>
      <c r="USM5" s="228"/>
      <c r="USN5" s="228"/>
      <c r="USO5" s="228"/>
      <c r="USP5" s="228"/>
      <c r="USQ5" s="228"/>
      <c r="USR5" s="228"/>
      <c r="USS5" s="228"/>
      <c r="UST5" s="228"/>
      <c r="USU5" s="228"/>
      <c r="USV5" s="228"/>
      <c r="USW5" s="228"/>
      <c r="USX5" s="228"/>
      <c r="USY5" s="228"/>
      <c r="USZ5" s="228"/>
      <c r="UTA5" s="228"/>
      <c r="UTB5" s="228"/>
      <c r="UTC5" s="228"/>
      <c r="UTD5" s="228"/>
      <c r="UTE5" s="228"/>
      <c r="UTF5" s="228"/>
      <c r="UTG5" s="228"/>
      <c r="UTH5" s="228"/>
      <c r="UTI5" s="228"/>
      <c r="UTJ5" s="228"/>
      <c r="UTK5" s="228"/>
      <c r="UTL5" s="228"/>
      <c r="UTM5" s="228"/>
      <c r="UTN5" s="228"/>
      <c r="UTO5" s="228"/>
      <c r="UTP5" s="228"/>
      <c r="UTQ5" s="228"/>
      <c r="UTR5" s="228"/>
      <c r="UTS5" s="228"/>
      <c r="UTT5" s="228"/>
      <c r="UTU5" s="228"/>
      <c r="UTV5" s="228"/>
      <c r="UTW5" s="228"/>
      <c r="UTX5" s="228"/>
      <c r="UTY5" s="228"/>
      <c r="UTZ5" s="228"/>
      <c r="UUA5" s="228"/>
      <c r="UUB5" s="228"/>
      <c r="UUC5" s="228"/>
      <c r="UUD5" s="228"/>
      <c r="UUE5" s="228"/>
      <c r="UUF5" s="228"/>
      <c r="UUG5" s="228"/>
      <c r="UUH5" s="228"/>
      <c r="UUI5" s="228"/>
      <c r="UUJ5" s="228"/>
      <c r="UUK5" s="228"/>
      <c r="UUL5" s="228"/>
      <c r="UUM5" s="228"/>
      <c r="UUN5" s="228"/>
      <c r="UUO5" s="228"/>
      <c r="UUP5" s="228"/>
      <c r="UUQ5" s="228"/>
      <c r="UUR5" s="228"/>
      <c r="UUS5" s="228"/>
      <c r="UUT5" s="228"/>
      <c r="UUU5" s="228"/>
      <c r="UUV5" s="228"/>
      <c r="UUW5" s="228"/>
      <c r="UUX5" s="228"/>
      <c r="UUY5" s="228"/>
      <c r="UUZ5" s="228"/>
      <c r="UVA5" s="228"/>
      <c r="UVB5" s="228"/>
      <c r="UVC5" s="228"/>
      <c r="UVD5" s="228"/>
      <c r="UVE5" s="228"/>
      <c r="UVF5" s="228"/>
      <c r="UVG5" s="228"/>
      <c r="UVH5" s="228"/>
      <c r="UVI5" s="228"/>
      <c r="UVJ5" s="228"/>
      <c r="UVK5" s="228"/>
      <c r="UVL5" s="228"/>
      <c r="UVM5" s="228"/>
      <c r="UVN5" s="228"/>
      <c r="UVO5" s="228"/>
      <c r="UVP5" s="228"/>
      <c r="UVQ5" s="228"/>
      <c r="UVR5" s="228"/>
      <c r="UVS5" s="228"/>
      <c r="UVT5" s="228"/>
      <c r="UVU5" s="228"/>
      <c r="UVV5" s="228"/>
      <c r="UVW5" s="228"/>
      <c r="UVX5" s="228"/>
      <c r="UVY5" s="228"/>
      <c r="UVZ5" s="228"/>
      <c r="UWA5" s="228"/>
      <c r="UWB5" s="228"/>
      <c r="UWC5" s="228"/>
      <c r="UWD5" s="228"/>
      <c r="UWE5" s="228"/>
      <c r="UWF5" s="228"/>
      <c r="UWG5" s="228"/>
      <c r="UWH5" s="228"/>
      <c r="UWI5" s="228"/>
      <c r="UWJ5" s="228"/>
      <c r="UWK5" s="228"/>
      <c r="UWL5" s="228"/>
      <c r="UWM5" s="228"/>
      <c r="UWN5" s="228"/>
      <c r="UWO5" s="228"/>
      <c r="UWP5" s="228"/>
      <c r="UWQ5" s="228"/>
      <c r="UWR5" s="228"/>
      <c r="UWS5" s="228"/>
      <c r="UWT5" s="228"/>
      <c r="UWU5" s="228"/>
      <c r="UWV5" s="228"/>
      <c r="UWW5" s="228"/>
      <c r="UWX5" s="228"/>
      <c r="UWY5" s="228"/>
      <c r="UWZ5" s="228"/>
      <c r="UXA5" s="228"/>
      <c r="UXB5" s="228"/>
      <c r="UXC5" s="228"/>
      <c r="UXD5" s="228"/>
      <c r="UXE5" s="228"/>
      <c r="UXF5" s="228"/>
      <c r="UXG5" s="228"/>
      <c r="UXH5" s="228"/>
      <c r="UXI5" s="228"/>
      <c r="UXJ5" s="228"/>
      <c r="UXK5" s="228"/>
      <c r="UXL5" s="228"/>
      <c r="UXM5" s="228"/>
      <c r="UXN5" s="228"/>
      <c r="UXO5" s="228"/>
      <c r="UXP5" s="228"/>
      <c r="UXQ5" s="228"/>
      <c r="UXR5" s="228"/>
      <c r="UXS5" s="228"/>
      <c r="UXT5" s="228"/>
      <c r="UXU5" s="228"/>
      <c r="UXV5" s="228"/>
      <c r="UXW5" s="228"/>
      <c r="UXX5" s="228"/>
      <c r="UXY5" s="228"/>
      <c r="UXZ5" s="228"/>
      <c r="UYA5" s="228"/>
      <c r="UYB5" s="228"/>
      <c r="UYC5" s="228"/>
      <c r="UYD5" s="228"/>
      <c r="UYE5" s="228"/>
      <c r="UYF5" s="228"/>
      <c r="UYG5" s="228"/>
      <c r="UYH5" s="228"/>
      <c r="UYI5" s="228"/>
      <c r="UYJ5" s="228"/>
      <c r="UYK5" s="228"/>
      <c r="UYL5" s="228"/>
      <c r="UYM5" s="228"/>
      <c r="UYN5" s="228"/>
      <c r="UYO5" s="228"/>
      <c r="UYP5" s="228"/>
      <c r="UYQ5" s="228"/>
      <c r="UYR5" s="228"/>
      <c r="UYS5" s="228"/>
      <c r="UYT5" s="228"/>
      <c r="UYU5" s="228"/>
      <c r="UYV5" s="228"/>
      <c r="UYW5" s="228"/>
      <c r="UYX5" s="228"/>
      <c r="UYY5" s="228"/>
      <c r="UYZ5" s="228"/>
      <c r="UZA5" s="228"/>
      <c r="UZB5" s="228"/>
      <c r="UZC5" s="228"/>
      <c r="UZD5" s="228"/>
      <c r="UZE5" s="228"/>
      <c r="UZF5" s="228"/>
      <c r="UZG5" s="228"/>
      <c r="UZH5" s="228"/>
      <c r="UZI5" s="228"/>
      <c r="UZJ5" s="228"/>
      <c r="UZK5" s="228"/>
      <c r="UZL5" s="228"/>
      <c r="UZM5" s="228"/>
      <c r="UZN5" s="228"/>
      <c r="UZO5" s="228"/>
      <c r="UZP5" s="228"/>
      <c r="UZQ5" s="228"/>
      <c r="UZR5" s="228"/>
      <c r="UZS5" s="228"/>
      <c r="UZT5" s="228"/>
      <c r="UZU5" s="228"/>
      <c r="UZV5" s="228"/>
      <c r="UZW5" s="228"/>
      <c r="UZX5" s="228"/>
      <c r="UZY5" s="228"/>
      <c r="UZZ5" s="228"/>
      <c r="VAA5" s="228"/>
      <c r="VAB5" s="228"/>
      <c r="VAC5" s="228"/>
      <c r="VAD5" s="228"/>
      <c r="VAE5" s="228"/>
      <c r="VAF5" s="228"/>
      <c r="VAG5" s="228"/>
      <c r="VAH5" s="228"/>
      <c r="VAI5" s="228"/>
      <c r="VAJ5" s="228"/>
      <c r="VAK5" s="228"/>
      <c r="VAL5" s="228"/>
      <c r="VAM5" s="228"/>
      <c r="VAN5" s="228"/>
      <c r="VAO5" s="228"/>
      <c r="VAP5" s="228"/>
      <c r="VAQ5" s="228"/>
      <c r="VAR5" s="228"/>
      <c r="VAS5" s="228"/>
      <c r="VAT5" s="228"/>
      <c r="VAU5" s="228"/>
      <c r="VAV5" s="228"/>
      <c r="VAW5" s="228"/>
      <c r="VAX5" s="228"/>
      <c r="VAY5" s="228"/>
      <c r="VAZ5" s="228"/>
      <c r="VBA5" s="228"/>
      <c r="VBB5" s="228"/>
      <c r="VBC5" s="228"/>
      <c r="VBD5" s="228"/>
      <c r="VBE5" s="228"/>
      <c r="VBF5" s="228"/>
      <c r="VBG5" s="228"/>
      <c r="VBH5" s="228"/>
      <c r="VBI5" s="228"/>
      <c r="VBJ5" s="228"/>
      <c r="VBK5" s="228"/>
      <c r="VBL5" s="228"/>
      <c r="VBM5" s="228"/>
      <c r="VBN5" s="228"/>
      <c r="VBO5" s="228"/>
      <c r="VBP5" s="228"/>
      <c r="VBQ5" s="228"/>
      <c r="VBR5" s="228"/>
      <c r="VBS5" s="228"/>
      <c r="VBT5" s="228"/>
      <c r="VBU5" s="228"/>
      <c r="VBV5" s="228"/>
      <c r="VBW5" s="228"/>
      <c r="VBX5" s="228"/>
      <c r="VBY5" s="228"/>
      <c r="VBZ5" s="228"/>
      <c r="VCA5" s="228"/>
      <c r="VCB5" s="228"/>
      <c r="VCC5" s="228"/>
      <c r="VCD5" s="228"/>
      <c r="VCE5" s="228"/>
      <c r="VCF5" s="228"/>
      <c r="VCG5" s="228"/>
      <c r="VCH5" s="228"/>
      <c r="VCI5" s="228"/>
      <c r="VCJ5" s="228"/>
      <c r="VCK5" s="228"/>
      <c r="VCL5" s="228"/>
      <c r="VCM5" s="228"/>
      <c r="VCN5" s="228"/>
      <c r="VCO5" s="228"/>
      <c r="VCP5" s="228"/>
      <c r="VCQ5" s="228"/>
      <c r="VCR5" s="228"/>
      <c r="VCS5" s="228"/>
      <c r="VCT5" s="228"/>
      <c r="VCU5" s="228"/>
      <c r="VCV5" s="228"/>
      <c r="VCW5" s="228"/>
      <c r="VCX5" s="228"/>
      <c r="VCY5" s="228"/>
      <c r="VCZ5" s="228"/>
      <c r="VDA5" s="228"/>
      <c r="VDB5" s="228"/>
      <c r="VDC5" s="228"/>
      <c r="VDD5" s="228"/>
      <c r="VDE5" s="228"/>
      <c r="VDF5" s="228"/>
      <c r="VDG5" s="228"/>
      <c r="VDH5" s="228"/>
      <c r="VDI5" s="228"/>
      <c r="VDJ5" s="228"/>
      <c r="VDK5" s="228"/>
      <c r="VDL5" s="228"/>
      <c r="VDM5" s="228"/>
      <c r="VDN5" s="228"/>
      <c r="VDO5" s="228"/>
      <c r="VDP5" s="228"/>
      <c r="VDQ5" s="228"/>
      <c r="VDR5" s="228"/>
      <c r="VDS5" s="228"/>
      <c r="VDT5" s="228"/>
      <c r="VDU5" s="228"/>
      <c r="VDV5" s="228"/>
      <c r="VDW5" s="228"/>
      <c r="VDX5" s="228"/>
      <c r="VDY5" s="228"/>
      <c r="VDZ5" s="228"/>
      <c r="VEA5" s="228"/>
      <c r="VEB5" s="228"/>
      <c r="VEC5" s="228"/>
      <c r="VED5" s="228"/>
      <c r="VEE5" s="228"/>
      <c r="VEF5" s="228"/>
      <c r="VEG5" s="228"/>
      <c r="VEH5" s="228"/>
      <c r="VEI5" s="228"/>
      <c r="VEJ5" s="228"/>
      <c r="VEK5" s="228"/>
      <c r="VEL5" s="228"/>
      <c r="VEM5" s="228"/>
      <c r="VEN5" s="228"/>
      <c r="VEO5" s="228"/>
      <c r="VEP5" s="228"/>
      <c r="VEQ5" s="228"/>
      <c r="VER5" s="228"/>
      <c r="VES5" s="228"/>
      <c r="VET5" s="228"/>
      <c r="VEU5" s="228"/>
      <c r="VEV5" s="228"/>
      <c r="VEW5" s="228"/>
      <c r="VEX5" s="228"/>
      <c r="VEY5" s="228"/>
      <c r="VEZ5" s="228"/>
      <c r="VFA5" s="228"/>
      <c r="VFB5" s="228"/>
      <c r="VFC5" s="228"/>
      <c r="VFD5" s="228"/>
      <c r="VFE5" s="228"/>
      <c r="VFF5" s="228"/>
      <c r="VFG5" s="228"/>
      <c r="VFH5" s="228"/>
      <c r="VFI5" s="228"/>
      <c r="VFJ5" s="228"/>
      <c r="VFK5" s="228"/>
      <c r="VFL5" s="228"/>
      <c r="VFM5" s="228"/>
      <c r="VFN5" s="228"/>
      <c r="VFO5" s="228"/>
      <c r="VFP5" s="228"/>
      <c r="VFQ5" s="228"/>
      <c r="VFR5" s="228"/>
      <c r="VFS5" s="228"/>
      <c r="VFT5" s="228"/>
      <c r="VFU5" s="228"/>
      <c r="VFV5" s="228"/>
      <c r="VFW5" s="228"/>
      <c r="VFX5" s="228"/>
      <c r="VFY5" s="228"/>
      <c r="VFZ5" s="228"/>
      <c r="VGA5" s="228"/>
      <c r="VGB5" s="228"/>
      <c r="VGC5" s="228"/>
      <c r="VGD5" s="228"/>
      <c r="VGE5" s="228"/>
      <c r="VGF5" s="228"/>
      <c r="VGG5" s="228"/>
      <c r="VGH5" s="228"/>
      <c r="VGI5" s="228"/>
      <c r="VGJ5" s="228"/>
      <c r="VGK5" s="228"/>
      <c r="VGL5" s="228"/>
      <c r="VGM5" s="228"/>
      <c r="VGN5" s="228"/>
      <c r="VGO5" s="228"/>
      <c r="VGP5" s="228"/>
      <c r="VGQ5" s="228"/>
      <c r="VGR5" s="228"/>
      <c r="VGS5" s="228"/>
      <c r="VGT5" s="228"/>
      <c r="VGU5" s="228"/>
      <c r="VGV5" s="228"/>
      <c r="VGW5" s="228"/>
      <c r="VGX5" s="228"/>
      <c r="VGY5" s="228"/>
      <c r="VGZ5" s="228"/>
      <c r="VHA5" s="228"/>
      <c r="VHB5" s="228"/>
      <c r="VHC5" s="228"/>
      <c r="VHD5" s="228"/>
      <c r="VHE5" s="228"/>
      <c r="VHF5" s="228"/>
      <c r="VHG5" s="228"/>
      <c r="VHH5" s="228"/>
      <c r="VHI5" s="228"/>
      <c r="VHJ5" s="228"/>
      <c r="VHK5" s="228"/>
      <c r="VHL5" s="228"/>
      <c r="VHM5" s="228"/>
      <c r="VHN5" s="228"/>
      <c r="VHO5" s="228"/>
      <c r="VHP5" s="228"/>
      <c r="VHQ5" s="228"/>
      <c r="VHR5" s="228"/>
      <c r="VHS5" s="228"/>
      <c r="VHT5" s="228"/>
      <c r="VHU5" s="228"/>
      <c r="VHV5" s="228"/>
      <c r="VHW5" s="228"/>
      <c r="VHX5" s="228"/>
      <c r="VHY5" s="228"/>
      <c r="VHZ5" s="228"/>
      <c r="VIA5" s="228"/>
      <c r="VIB5" s="228"/>
      <c r="VIC5" s="228"/>
      <c r="VID5" s="228"/>
      <c r="VIE5" s="228"/>
      <c r="VIF5" s="228"/>
      <c r="VIG5" s="228"/>
      <c r="VIH5" s="228"/>
      <c r="VII5" s="228"/>
      <c r="VIJ5" s="228"/>
      <c r="VIK5" s="228"/>
      <c r="VIL5" s="228"/>
      <c r="VIM5" s="228"/>
      <c r="VIN5" s="228"/>
      <c r="VIO5" s="228"/>
      <c r="VIP5" s="228"/>
      <c r="VIQ5" s="228"/>
      <c r="VIR5" s="228"/>
      <c r="VIS5" s="228"/>
      <c r="VIT5" s="228"/>
      <c r="VIU5" s="228"/>
      <c r="VIV5" s="228"/>
      <c r="VIW5" s="228"/>
      <c r="VIX5" s="228"/>
      <c r="VIY5" s="228"/>
      <c r="VIZ5" s="228"/>
      <c r="VJA5" s="228"/>
      <c r="VJB5" s="228"/>
      <c r="VJC5" s="228"/>
      <c r="VJD5" s="228"/>
      <c r="VJE5" s="228"/>
      <c r="VJF5" s="228"/>
      <c r="VJG5" s="228"/>
      <c r="VJH5" s="228"/>
      <c r="VJI5" s="228"/>
      <c r="VJJ5" s="228"/>
      <c r="VJK5" s="228"/>
      <c r="VJL5" s="228"/>
      <c r="VJM5" s="228"/>
      <c r="VJN5" s="228"/>
      <c r="VJO5" s="228"/>
      <c r="VJP5" s="228"/>
      <c r="VJQ5" s="228"/>
      <c r="VJR5" s="228"/>
      <c r="VJS5" s="228"/>
      <c r="VJT5" s="228"/>
      <c r="VJU5" s="228"/>
      <c r="VJV5" s="228"/>
      <c r="VJW5" s="228"/>
      <c r="VJX5" s="228"/>
      <c r="VJY5" s="228"/>
      <c r="VJZ5" s="228"/>
      <c r="VKA5" s="228"/>
      <c r="VKB5" s="228"/>
      <c r="VKC5" s="228"/>
      <c r="VKD5" s="228"/>
      <c r="VKE5" s="228"/>
      <c r="VKF5" s="228"/>
      <c r="VKG5" s="228"/>
      <c r="VKH5" s="228"/>
      <c r="VKI5" s="228"/>
      <c r="VKJ5" s="228"/>
      <c r="VKK5" s="228"/>
      <c r="VKL5" s="228"/>
      <c r="VKM5" s="228"/>
      <c r="VKN5" s="228"/>
      <c r="VKO5" s="228"/>
      <c r="VKP5" s="228"/>
      <c r="VKQ5" s="228"/>
      <c r="VKR5" s="228"/>
      <c r="VKS5" s="228"/>
      <c r="VKT5" s="228"/>
      <c r="VKU5" s="228"/>
      <c r="VKV5" s="228"/>
      <c r="VKW5" s="228"/>
      <c r="VKX5" s="228"/>
      <c r="VKY5" s="228"/>
      <c r="VKZ5" s="228"/>
      <c r="VLA5" s="228"/>
      <c r="VLB5" s="228"/>
      <c r="VLC5" s="228"/>
      <c r="VLD5" s="228"/>
      <c r="VLE5" s="228"/>
      <c r="VLF5" s="228"/>
      <c r="VLG5" s="228"/>
      <c r="VLH5" s="228"/>
      <c r="VLI5" s="228"/>
      <c r="VLJ5" s="228"/>
      <c r="VLK5" s="228"/>
      <c r="VLL5" s="228"/>
      <c r="VLM5" s="228"/>
      <c r="VLN5" s="228"/>
      <c r="VLO5" s="228"/>
      <c r="VLP5" s="228"/>
      <c r="VLQ5" s="228"/>
      <c r="VLR5" s="228"/>
      <c r="VLS5" s="228"/>
      <c r="VLT5" s="228"/>
      <c r="VLU5" s="228"/>
      <c r="VLV5" s="228"/>
      <c r="VLW5" s="228"/>
      <c r="VLX5" s="228"/>
      <c r="VLY5" s="228"/>
      <c r="VLZ5" s="228"/>
      <c r="VMA5" s="228"/>
      <c r="VMB5" s="228"/>
      <c r="VMC5" s="228"/>
      <c r="VMD5" s="228"/>
      <c r="VME5" s="228"/>
      <c r="VMF5" s="228"/>
      <c r="VMG5" s="228"/>
      <c r="VMH5" s="228"/>
      <c r="VMI5" s="228"/>
      <c r="VMJ5" s="228"/>
      <c r="VMK5" s="228"/>
      <c r="VML5" s="228"/>
      <c r="VMM5" s="228"/>
      <c r="VMN5" s="228"/>
      <c r="VMO5" s="228"/>
      <c r="VMP5" s="228"/>
      <c r="VMQ5" s="228"/>
      <c r="VMR5" s="228"/>
      <c r="VMS5" s="228"/>
      <c r="VMT5" s="228"/>
      <c r="VMU5" s="228"/>
      <c r="VMV5" s="228"/>
      <c r="VMW5" s="228"/>
      <c r="VMX5" s="228"/>
      <c r="VMY5" s="228"/>
      <c r="VMZ5" s="228"/>
      <c r="VNA5" s="228"/>
      <c r="VNB5" s="228"/>
      <c r="VNC5" s="228"/>
      <c r="VND5" s="228"/>
      <c r="VNE5" s="228"/>
      <c r="VNF5" s="228"/>
      <c r="VNG5" s="228"/>
      <c r="VNH5" s="228"/>
      <c r="VNI5" s="228"/>
      <c r="VNJ5" s="228"/>
      <c r="VNK5" s="228"/>
      <c r="VNL5" s="228"/>
      <c r="VNM5" s="228"/>
      <c r="VNN5" s="228"/>
      <c r="VNO5" s="228"/>
      <c r="VNP5" s="228"/>
      <c r="VNQ5" s="228"/>
      <c r="VNR5" s="228"/>
      <c r="VNS5" s="228"/>
      <c r="VNT5" s="228"/>
      <c r="VNU5" s="228"/>
      <c r="VNV5" s="228"/>
      <c r="VNW5" s="228"/>
      <c r="VNX5" s="228"/>
      <c r="VNY5" s="228"/>
      <c r="VNZ5" s="228"/>
      <c r="VOA5" s="228"/>
      <c r="VOB5" s="228"/>
      <c r="VOC5" s="228"/>
      <c r="VOD5" s="228"/>
      <c r="VOE5" s="228"/>
      <c r="VOF5" s="228"/>
      <c r="VOG5" s="228"/>
      <c r="VOH5" s="228"/>
      <c r="VOI5" s="228"/>
      <c r="VOJ5" s="228"/>
      <c r="VOK5" s="228"/>
      <c r="VOL5" s="228"/>
      <c r="VOM5" s="228"/>
      <c r="VON5" s="228"/>
      <c r="VOO5" s="228"/>
      <c r="VOP5" s="228"/>
      <c r="VOQ5" s="228"/>
      <c r="VOR5" s="228"/>
      <c r="VOS5" s="228"/>
      <c r="VOT5" s="228"/>
      <c r="VOU5" s="228"/>
      <c r="VOV5" s="228"/>
      <c r="VOW5" s="228"/>
      <c r="VOX5" s="228"/>
      <c r="VOY5" s="228"/>
      <c r="VOZ5" s="228"/>
      <c r="VPA5" s="228"/>
      <c r="VPB5" s="228"/>
      <c r="VPC5" s="228"/>
      <c r="VPD5" s="228"/>
      <c r="VPE5" s="228"/>
      <c r="VPF5" s="228"/>
      <c r="VPG5" s="228"/>
      <c r="VPH5" s="228"/>
      <c r="VPI5" s="228"/>
      <c r="VPJ5" s="228"/>
      <c r="VPK5" s="228"/>
      <c r="VPL5" s="228"/>
      <c r="VPM5" s="228"/>
      <c r="VPN5" s="228"/>
      <c r="VPO5" s="228"/>
      <c r="VPP5" s="228"/>
      <c r="VPQ5" s="228"/>
      <c r="VPR5" s="228"/>
      <c r="VPS5" s="228"/>
      <c r="VPT5" s="228"/>
      <c r="VPU5" s="228"/>
      <c r="VPV5" s="228"/>
      <c r="VPW5" s="228"/>
      <c r="VPX5" s="228"/>
      <c r="VPY5" s="228"/>
      <c r="VPZ5" s="228"/>
      <c r="VQA5" s="228"/>
      <c r="VQB5" s="228"/>
      <c r="VQC5" s="228"/>
      <c r="VQD5" s="228"/>
      <c r="VQE5" s="228"/>
      <c r="VQF5" s="228"/>
      <c r="VQG5" s="228"/>
      <c r="VQH5" s="228"/>
      <c r="VQI5" s="228"/>
      <c r="VQJ5" s="228"/>
      <c r="VQK5" s="228"/>
      <c r="VQL5" s="228"/>
      <c r="VQM5" s="228"/>
      <c r="VQN5" s="228"/>
      <c r="VQO5" s="228"/>
      <c r="VQP5" s="228"/>
      <c r="VQQ5" s="228"/>
      <c r="VQR5" s="228"/>
      <c r="VQS5" s="228"/>
      <c r="VQT5" s="228"/>
      <c r="VQU5" s="228"/>
      <c r="VQV5" s="228"/>
      <c r="VQW5" s="228"/>
      <c r="VQX5" s="228"/>
      <c r="VQY5" s="228"/>
      <c r="VQZ5" s="228"/>
      <c r="VRA5" s="228"/>
      <c r="VRB5" s="228"/>
      <c r="VRC5" s="228"/>
      <c r="VRD5" s="228"/>
      <c r="VRE5" s="228"/>
      <c r="VRF5" s="228"/>
      <c r="VRG5" s="228"/>
      <c r="VRH5" s="228"/>
      <c r="VRI5" s="228"/>
      <c r="VRJ5" s="228"/>
      <c r="VRK5" s="228"/>
      <c r="VRL5" s="228"/>
      <c r="VRM5" s="228"/>
      <c r="VRN5" s="228"/>
      <c r="VRO5" s="228"/>
      <c r="VRP5" s="228"/>
      <c r="VRQ5" s="228"/>
      <c r="VRR5" s="228"/>
      <c r="VRS5" s="228"/>
      <c r="VRT5" s="228"/>
      <c r="VRU5" s="228"/>
      <c r="VRV5" s="228"/>
      <c r="VRW5" s="228"/>
      <c r="VRX5" s="228"/>
      <c r="VRY5" s="228"/>
      <c r="VRZ5" s="228"/>
      <c r="VSA5" s="228"/>
      <c r="VSB5" s="228"/>
      <c r="VSC5" s="228"/>
      <c r="VSD5" s="228"/>
      <c r="VSE5" s="228"/>
      <c r="VSF5" s="228"/>
      <c r="VSG5" s="228"/>
      <c r="VSH5" s="228"/>
      <c r="VSI5" s="228"/>
      <c r="VSJ5" s="228"/>
      <c r="VSK5" s="228"/>
      <c r="VSL5" s="228"/>
      <c r="VSM5" s="228"/>
      <c r="VSN5" s="228"/>
      <c r="VSO5" s="228"/>
      <c r="VSP5" s="228"/>
      <c r="VSQ5" s="228"/>
      <c r="VSR5" s="228"/>
      <c r="VSS5" s="228"/>
      <c r="VST5" s="228"/>
      <c r="VSU5" s="228"/>
      <c r="VSV5" s="228"/>
      <c r="VSW5" s="228"/>
      <c r="VSX5" s="228"/>
      <c r="VSY5" s="228"/>
      <c r="VSZ5" s="228"/>
      <c r="VTA5" s="228"/>
      <c r="VTB5" s="228"/>
      <c r="VTC5" s="228"/>
      <c r="VTD5" s="228"/>
      <c r="VTE5" s="228"/>
      <c r="VTF5" s="228"/>
      <c r="VTG5" s="228"/>
      <c r="VTH5" s="228"/>
      <c r="VTI5" s="228"/>
      <c r="VTJ5" s="228"/>
      <c r="VTK5" s="228"/>
      <c r="VTL5" s="228"/>
      <c r="VTM5" s="228"/>
      <c r="VTN5" s="228"/>
      <c r="VTO5" s="228"/>
      <c r="VTP5" s="228"/>
      <c r="VTQ5" s="228"/>
      <c r="VTR5" s="228"/>
      <c r="VTS5" s="228"/>
      <c r="VTT5" s="228"/>
      <c r="VTU5" s="228"/>
      <c r="VTV5" s="228"/>
      <c r="VTW5" s="228"/>
      <c r="VTX5" s="228"/>
      <c r="VTY5" s="228"/>
      <c r="VTZ5" s="228"/>
      <c r="VUA5" s="228"/>
      <c r="VUB5" s="228"/>
      <c r="VUC5" s="228"/>
      <c r="VUD5" s="228"/>
      <c r="VUE5" s="228"/>
      <c r="VUF5" s="228"/>
      <c r="VUG5" s="228"/>
      <c r="VUH5" s="228"/>
      <c r="VUI5" s="228"/>
      <c r="VUJ5" s="228"/>
      <c r="VUK5" s="228"/>
      <c r="VUL5" s="228"/>
      <c r="VUM5" s="228"/>
      <c r="VUN5" s="228"/>
      <c r="VUO5" s="228"/>
      <c r="VUP5" s="228"/>
      <c r="VUQ5" s="228"/>
      <c r="VUR5" s="228"/>
      <c r="VUS5" s="228"/>
      <c r="VUT5" s="228"/>
      <c r="VUU5" s="228"/>
      <c r="VUV5" s="228"/>
      <c r="VUW5" s="228"/>
      <c r="VUX5" s="228"/>
      <c r="VUY5" s="228"/>
      <c r="VUZ5" s="228"/>
      <c r="VVA5" s="228"/>
      <c r="VVB5" s="228"/>
      <c r="VVC5" s="228"/>
      <c r="VVD5" s="228"/>
      <c r="VVE5" s="228"/>
      <c r="VVF5" s="228"/>
      <c r="VVG5" s="228"/>
      <c r="VVH5" s="228"/>
      <c r="VVI5" s="228"/>
      <c r="VVJ5" s="228"/>
      <c r="VVK5" s="228"/>
      <c r="VVL5" s="228"/>
      <c r="VVM5" s="228"/>
      <c r="VVN5" s="228"/>
      <c r="VVO5" s="228"/>
      <c r="VVP5" s="228"/>
      <c r="VVQ5" s="228"/>
      <c r="VVR5" s="228"/>
      <c r="VVS5" s="228"/>
      <c r="VVT5" s="228"/>
      <c r="VVU5" s="228"/>
      <c r="VVV5" s="228"/>
      <c r="VVW5" s="228"/>
      <c r="VVX5" s="228"/>
      <c r="VVY5" s="228"/>
      <c r="VVZ5" s="228"/>
      <c r="VWA5" s="228"/>
      <c r="VWB5" s="228"/>
      <c r="VWC5" s="228"/>
      <c r="VWD5" s="228"/>
      <c r="VWE5" s="228"/>
      <c r="VWF5" s="228"/>
      <c r="VWG5" s="228"/>
      <c r="VWH5" s="228"/>
      <c r="VWI5" s="228"/>
      <c r="VWJ5" s="228"/>
      <c r="VWK5" s="228"/>
      <c r="VWL5" s="228"/>
      <c r="VWM5" s="228"/>
      <c r="VWN5" s="228"/>
      <c r="VWO5" s="228"/>
      <c r="VWP5" s="228"/>
      <c r="VWQ5" s="228"/>
      <c r="VWR5" s="228"/>
      <c r="VWS5" s="228"/>
      <c r="VWT5" s="228"/>
      <c r="VWU5" s="228"/>
      <c r="VWV5" s="228"/>
      <c r="VWW5" s="228"/>
      <c r="VWX5" s="228"/>
      <c r="VWY5" s="228"/>
      <c r="VWZ5" s="228"/>
      <c r="VXA5" s="228"/>
      <c r="VXB5" s="228"/>
      <c r="VXC5" s="228"/>
      <c r="VXD5" s="228"/>
      <c r="VXE5" s="228"/>
      <c r="VXF5" s="228"/>
      <c r="VXG5" s="228"/>
      <c r="VXH5" s="228"/>
      <c r="VXI5" s="228"/>
      <c r="VXJ5" s="228"/>
      <c r="VXK5" s="228"/>
      <c r="VXL5" s="228"/>
      <c r="VXM5" s="228"/>
      <c r="VXN5" s="228"/>
      <c r="VXO5" s="228"/>
      <c r="VXP5" s="228"/>
      <c r="VXQ5" s="228"/>
      <c r="VXR5" s="228"/>
      <c r="VXS5" s="228"/>
      <c r="VXT5" s="228"/>
      <c r="VXU5" s="228"/>
      <c r="VXV5" s="228"/>
      <c r="VXW5" s="228"/>
      <c r="VXX5" s="228"/>
      <c r="VXY5" s="228"/>
      <c r="VXZ5" s="228"/>
      <c r="VYA5" s="228"/>
      <c r="VYB5" s="228"/>
      <c r="VYC5" s="228"/>
      <c r="VYD5" s="228"/>
      <c r="VYE5" s="228"/>
      <c r="VYF5" s="228"/>
      <c r="VYG5" s="228"/>
      <c r="VYH5" s="228"/>
      <c r="VYI5" s="228"/>
      <c r="VYJ5" s="228"/>
      <c r="VYK5" s="228"/>
      <c r="VYL5" s="228"/>
      <c r="VYM5" s="228"/>
      <c r="VYN5" s="228"/>
      <c r="VYO5" s="228"/>
      <c r="VYP5" s="228"/>
      <c r="VYQ5" s="228"/>
      <c r="VYR5" s="228"/>
      <c r="VYS5" s="228"/>
      <c r="VYT5" s="228"/>
      <c r="VYU5" s="228"/>
      <c r="VYV5" s="228"/>
      <c r="VYW5" s="228"/>
      <c r="VYX5" s="228"/>
      <c r="VYY5" s="228"/>
      <c r="VYZ5" s="228"/>
      <c r="VZA5" s="228"/>
      <c r="VZB5" s="228"/>
      <c r="VZC5" s="228"/>
      <c r="VZD5" s="228"/>
      <c r="VZE5" s="228"/>
      <c r="VZF5" s="228"/>
      <c r="VZG5" s="228"/>
      <c r="VZH5" s="228"/>
      <c r="VZI5" s="228"/>
      <c r="VZJ5" s="228"/>
      <c r="VZK5" s="228"/>
      <c r="VZL5" s="228"/>
      <c r="VZM5" s="228"/>
      <c r="VZN5" s="228"/>
      <c r="VZO5" s="228"/>
      <c r="VZP5" s="228"/>
      <c r="VZQ5" s="228"/>
      <c r="VZR5" s="228"/>
      <c r="VZS5" s="228"/>
      <c r="VZT5" s="228"/>
      <c r="VZU5" s="228"/>
      <c r="VZV5" s="228"/>
      <c r="VZW5" s="228"/>
      <c r="VZX5" s="228"/>
      <c r="VZY5" s="228"/>
      <c r="VZZ5" s="228"/>
      <c r="WAA5" s="228"/>
      <c r="WAB5" s="228"/>
      <c r="WAC5" s="228"/>
      <c r="WAD5" s="228"/>
      <c r="WAE5" s="228"/>
      <c r="WAF5" s="228"/>
      <c r="WAG5" s="228"/>
      <c r="WAH5" s="228"/>
      <c r="WAI5" s="228"/>
      <c r="WAJ5" s="228"/>
      <c r="WAK5" s="228"/>
      <c r="WAL5" s="228"/>
      <c r="WAM5" s="228"/>
      <c r="WAN5" s="228"/>
      <c r="WAO5" s="228"/>
      <c r="WAP5" s="228"/>
      <c r="WAQ5" s="228"/>
      <c r="WAR5" s="228"/>
      <c r="WAS5" s="228"/>
      <c r="WAT5" s="228"/>
      <c r="WAU5" s="228"/>
      <c r="WAV5" s="228"/>
      <c r="WAW5" s="228"/>
      <c r="WAX5" s="228"/>
      <c r="WAY5" s="228"/>
      <c r="WAZ5" s="228"/>
      <c r="WBA5" s="228"/>
      <c r="WBB5" s="228"/>
      <c r="WBC5" s="228"/>
      <c r="WBD5" s="228"/>
      <c r="WBE5" s="228"/>
      <c r="WBF5" s="228"/>
      <c r="WBG5" s="228"/>
      <c r="WBH5" s="228"/>
      <c r="WBI5" s="228"/>
      <c r="WBJ5" s="228"/>
      <c r="WBK5" s="228"/>
      <c r="WBL5" s="228"/>
      <c r="WBM5" s="228"/>
      <c r="WBN5" s="228"/>
      <c r="WBO5" s="228"/>
      <c r="WBP5" s="228"/>
      <c r="WBQ5" s="228"/>
      <c r="WBR5" s="228"/>
      <c r="WBS5" s="228"/>
      <c r="WBT5" s="228"/>
      <c r="WBU5" s="228"/>
      <c r="WBV5" s="228"/>
      <c r="WBW5" s="228"/>
      <c r="WBX5" s="228"/>
      <c r="WBY5" s="228"/>
      <c r="WBZ5" s="228"/>
      <c r="WCA5" s="228"/>
      <c r="WCB5" s="228"/>
      <c r="WCC5" s="228"/>
      <c r="WCD5" s="228"/>
      <c r="WCE5" s="228"/>
      <c r="WCF5" s="228"/>
      <c r="WCG5" s="228"/>
      <c r="WCH5" s="228"/>
      <c r="WCI5" s="228"/>
      <c r="WCJ5" s="228"/>
      <c r="WCK5" s="228"/>
      <c r="WCL5" s="228"/>
      <c r="WCM5" s="228"/>
      <c r="WCN5" s="228"/>
      <c r="WCO5" s="228"/>
      <c r="WCP5" s="228"/>
      <c r="WCQ5" s="228"/>
      <c r="WCR5" s="228"/>
      <c r="WCS5" s="228"/>
      <c r="WCT5" s="228"/>
      <c r="WCU5" s="228"/>
      <c r="WCV5" s="228"/>
      <c r="WCW5" s="228"/>
      <c r="WCX5" s="228"/>
      <c r="WCY5" s="228"/>
      <c r="WCZ5" s="228"/>
      <c r="WDA5" s="228"/>
      <c r="WDB5" s="228"/>
      <c r="WDC5" s="228"/>
      <c r="WDD5" s="228"/>
      <c r="WDE5" s="228"/>
      <c r="WDF5" s="228"/>
      <c r="WDG5" s="228"/>
      <c r="WDH5" s="228"/>
      <c r="WDI5" s="228"/>
      <c r="WDJ5" s="228"/>
      <c r="WDK5" s="228"/>
      <c r="WDL5" s="228"/>
      <c r="WDM5" s="228"/>
      <c r="WDN5" s="228"/>
      <c r="WDO5" s="228"/>
      <c r="WDP5" s="228"/>
      <c r="WDQ5" s="228"/>
      <c r="WDR5" s="228"/>
      <c r="WDS5" s="228"/>
      <c r="WDT5" s="228"/>
      <c r="WDU5" s="228"/>
      <c r="WDV5" s="228"/>
      <c r="WDW5" s="228"/>
      <c r="WDX5" s="228"/>
      <c r="WDY5" s="228"/>
      <c r="WDZ5" s="228"/>
      <c r="WEA5" s="228"/>
      <c r="WEB5" s="228"/>
      <c r="WEC5" s="228"/>
      <c r="WED5" s="228"/>
      <c r="WEE5" s="228"/>
      <c r="WEF5" s="228"/>
      <c r="WEG5" s="228"/>
      <c r="WEH5" s="228"/>
      <c r="WEI5" s="228"/>
      <c r="WEJ5" s="228"/>
      <c r="WEK5" s="228"/>
      <c r="WEL5" s="228"/>
      <c r="WEM5" s="228"/>
      <c r="WEN5" s="228"/>
      <c r="WEO5" s="228"/>
      <c r="WEP5" s="228"/>
      <c r="WEQ5" s="228"/>
      <c r="WER5" s="228"/>
      <c r="WES5" s="228"/>
      <c r="WET5" s="228"/>
      <c r="WEU5" s="228"/>
      <c r="WEV5" s="228"/>
      <c r="WEW5" s="228"/>
      <c r="WEX5" s="228"/>
      <c r="WEY5" s="228"/>
      <c r="WEZ5" s="228"/>
      <c r="WFA5" s="228"/>
      <c r="WFB5" s="228"/>
      <c r="WFC5" s="228"/>
      <c r="WFD5" s="228"/>
      <c r="WFE5" s="228"/>
      <c r="WFF5" s="228"/>
      <c r="WFG5" s="228"/>
      <c r="WFH5" s="228"/>
      <c r="WFI5" s="228"/>
      <c r="WFJ5" s="228"/>
      <c r="WFK5" s="228"/>
      <c r="WFL5" s="228"/>
      <c r="WFM5" s="228"/>
      <c r="WFN5" s="228"/>
      <c r="WFO5" s="228"/>
      <c r="WFP5" s="228"/>
      <c r="WFQ5" s="228"/>
      <c r="WFR5" s="228"/>
      <c r="WFS5" s="228"/>
      <c r="WFT5" s="228"/>
      <c r="WFU5" s="228"/>
      <c r="WFV5" s="228"/>
      <c r="WFW5" s="228"/>
      <c r="WFX5" s="228"/>
      <c r="WFY5" s="228"/>
      <c r="WFZ5" s="228"/>
      <c r="WGA5" s="228"/>
      <c r="WGB5" s="228"/>
      <c r="WGC5" s="228"/>
      <c r="WGD5" s="228"/>
      <c r="WGE5" s="228"/>
      <c r="WGF5" s="228"/>
      <c r="WGG5" s="228"/>
      <c r="WGH5" s="228"/>
      <c r="WGI5" s="228"/>
      <c r="WGJ5" s="228"/>
      <c r="WGK5" s="228"/>
      <c r="WGL5" s="228"/>
      <c r="WGM5" s="228"/>
      <c r="WGN5" s="228"/>
      <c r="WGO5" s="228"/>
      <c r="WGP5" s="228"/>
      <c r="WGQ5" s="228"/>
      <c r="WGR5" s="228"/>
      <c r="WGS5" s="228"/>
      <c r="WGT5" s="228"/>
      <c r="WGU5" s="228"/>
      <c r="WGV5" s="228"/>
      <c r="WGW5" s="228"/>
      <c r="WGX5" s="228"/>
      <c r="WGY5" s="228"/>
      <c r="WGZ5" s="228"/>
      <c r="WHA5" s="228"/>
      <c r="WHB5" s="228"/>
      <c r="WHC5" s="228"/>
      <c r="WHD5" s="228"/>
      <c r="WHE5" s="228"/>
      <c r="WHF5" s="228"/>
      <c r="WHG5" s="228"/>
      <c r="WHH5" s="228"/>
      <c r="WHI5" s="228"/>
      <c r="WHJ5" s="228"/>
      <c r="WHK5" s="228"/>
      <c r="WHL5" s="228"/>
      <c r="WHM5" s="228"/>
      <c r="WHN5" s="228"/>
      <c r="WHO5" s="228"/>
      <c r="WHP5" s="228"/>
      <c r="WHQ5" s="228"/>
      <c r="WHR5" s="228"/>
      <c r="WHS5" s="228"/>
      <c r="WHT5" s="228"/>
      <c r="WHU5" s="228"/>
      <c r="WHV5" s="228"/>
      <c r="WHW5" s="228"/>
      <c r="WHX5" s="228"/>
      <c r="WHY5" s="228"/>
      <c r="WHZ5" s="228"/>
      <c r="WIA5" s="228"/>
      <c r="WIB5" s="228"/>
      <c r="WIC5" s="228"/>
      <c r="WID5" s="228"/>
      <c r="WIE5" s="228"/>
      <c r="WIF5" s="228"/>
      <c r="WIG5" s="228"/>
      <c r="WIH5" s="228"/>
      <c r="WII5" s="228"/>
      <c r="WIJ5" s="228"/>
      <c r="WIK5" s="228"/>
      <c r="WIL5" s="228"/>
      <c r="WIM5" s="228"/>
      <c r="WIN5" s="228"/>
      <c r="WIO5" s="228"/>
      <c r="WIP5" s="228"/>
      <c r="WIQ5" s="228"/>
      <c r="WIR5" s="228"/>
      <c r="WIS5" s="228"/>
      <c r="WIT5" s="228"/>
      <c r="WIU5" s="228"/>
      <c r="WIV5" s="228"/>
      <c r="WIW5" s="228"/>
      <c r="WIX5" s="228"/>
      <c r="WIY5" s="228"/>
      <c r="WIZ5" s="228"/>
      <c r="WJA5" s="228"/>
      <c r="WJB5" s="228"/>
      <c r="WJC5" s="228"/>
      <c r="WJD5" s="228"/>
      <c r="WJE5" s="228"/>
      <c r="WJF5" s="228"/>
      <c r="WJG5" s="228"/>
      <c r="WJH5" s="228"/>
      <c r="WJI5" s="228"/>
      <c r="WJJ5" s="228"/>
      <c r="WJK5" s="228"/>
      <c r="WJL5" s="228"/>
      <c r="WJM5" s="228"/>
      <c r="WJN5" s="228"/>
      <c r="WJO5" s="228"/>
      <c r="WJP5" s="228"/>
      <c r="WJQ5" s="228"/>
      <c r="WJR5" s="228"/>
      <c r="WJS5" s="228"/>
      <c r="WJT5" s="228"/>
      <c r="WJU5" s="228"/>
      <c r="WJV5" s="228"/>
      <c r="WJW5" s="228"/>
      <c r="WJX5" s="228"/>
      <c r="WJY5" s="228"/>
      <c r="WJZ5" s="228"/>
      <c r="WKA5" s="228"/>
      <c r="WKB5" s="228"/>
      <c r="WKC5" s="228"/>
      <c r="WKD5" s="228"/>
      <c r="WKE5" s="228"/>
      <c r="WKF5" s="228"/>
      <c r="WKG5" s="228"/>
      <c r="WKH5" s="228"/>
      <c r="WKI5" s="228"/>
      <c r="WKJ5" s="228"/>
      <c r="WKK5" s="228"/>
      <c r="WKL5" s="228"/>
      <c r="WKM5" s="228"/>
      <c r="WKN5" s="228"/>
      <c r="WKO5" s="228"/>
      <c r="WKP5" s="228"/>
      <c r="WKQ5" s="228"/>
      <c r="WKR5" s="228"/>
      <c r="WKS5" s="228"/>
      <c r="WKT5" s="228"/>
      <c r="WKU5" s="228"/>
      <c r="WKV5" s="228"/>
      <c r="WKW5" s="228"/>
      <c r="WKX5" s="228"/>
      <c r="WKY5" s="228"/>
      <c r="WKZ5" s="228"/>
      <c r="WLA5" s="228"/>
      <c r="WLB5" s="228"/>
      <c r="WLC5" s="228"/>
      <c r="WLD5" s="228"/>
      <c r="WLE5" s="228"/>
      <c r="WLF5" s="228"/>
      <c r="WLG5" s="228"/>
      <c r="WLH5" s="228"/>
      <c r="WLI5" s="228"/>
      <c r="WLJ5" s="228"/>
      <c r="WLK5" s="228"/>
      <c r="WLL5" s="228"/>
      <c r="WLM5" s="228"/>
      <c r="WLN5" s="228"/>
      <c r="WLO5" s="228"/>
      <c r="WLP5" s="228"/>
      <c r="WLQ5" s="228"/>
      <c r="WLR5" s="228"/>
      <c r="WLS5" s="228"/>
      <c r="WLT5" s="228"/>
      <c r="WLU5" s="228"/>
      <c r="WLV5" s="228"/>
      <c r="WLW5" s="228"/>
      <c r="WLX5" s="228"/>
      <c r="WLY5" s="228"/>
      <c r="WLZ5" s="228"/>
      <c r="WMA5" s="228"/>
      <c r="WMB5" s="228"/>
      <c r="WMC5" s="228"/>
      <c r="WMD5" s="228"/>
      <c r="WME5" s="228"/>
      <c r="WMF5" s="228"/>
      <c r="WMG5" s="228"/>
      <c r="WMH5" s="228"/>
      <c r="WMI5" s="228"/>
      <c r="WMJ5" s="228"/>
      <c r="WMK5" s="228"/>
      <c r="WML5" s="228"/>
      <c r="WMM5" s="228"/>
      <c r="WMN5" s="228"/>
      <c r="WMO5" s="228"/>
      <c r="WMP5" s="228"/>
      <c r="WMQ5" s="228"/>
      <c r="WMR5" s="228"/>
      <c r="WMS5" s="228"/>
      <c r="WMT5" s="228"/>
      <c r="WMU5" s="228"/>
      <c r="WMV5" s="228"/>
      <c r="WMW5" s="228"/>
      <c r="WMX5" s="228"/>
      <c r="WMY5" s="228"/>
      <c r="WMZ5" s="228"/>
      <c r="WNA5" s="228"/>
      <c r="WNB5" s="228"/>
      <c r="WNC5" s="228"/>
      <c r="WND5" s="228"/>
      <c r="WNE5" s="228"/>
      <c r="WNF5" s="228"/>
      <c r="WNG5" s="228"/>
      <c r="WNH5" s="228"/>
      <c r="WNI5" s="228"/>
      <c r="WNJ5" s="228"/>
      <c r="WNK5" s="228"/>
      <c r="WNL5" s="228"/>
      <c r="WNM5" s="228"/>
      <c r="WNN5" s="228"/>
      <c r="WNO5" s="228"/>
      <c r="WNP5" s="228"/>
      <c r="WNQ5" s="228"/>
      <c r="WNR5" s="228"/>
      <c r="WNS5" s="228"/>
      <c r="WNT5" s="228"/>
      <c r="WNU5" s="228"/>
      <c r="WNV5" s="228"/>
      <c r="WNW5" s="228"/>
      <c r="WNX5" s="228"/>
      <c r="WNY5" s="228"/>
      <c r="WNZ5" s="228"/>
      <c r="WOA5" s="228"/>
      <c r="WOB5" s="228"/>
      <c r="WOC5" s="228"/>
      <c r="WOD5" s="228"/>
      <c r="WOE5" s="228"/>
      <c r="WOF5" s="228"/>
      <c r="WOG5" s="228"/>
      <c r="WOH5" s="228"/>
      <c r="WOI5" s="228"/>
      <c r="WOJ5" s="228"/>
      <c r="WOK5" s="228"/>
      <c r="WOL5" s="228"/>
      <c r="WOM5" s="228"/>
      <c r="WON5" s="228"/>
      <c r="WOO5" s="228"/>
      <c r="WOP5" s="228"/>
      <c r="WOQ5" s="228"/>
      <c r="WOR5" s="228"/>
      <c r="WOS5" s="228"/>
      <c r="WOT5" s="228"/>
      <c r="WOU5" s="228"/>
      <c r="WOV5" s="228"/>
      <c r="WOW5" s="228"/>
      <c r="WOX5" s="228"/>
      <c r="WOY5" s="228"/>
      <c r="WOZ5" s="228"/>
      <c r="WPA5" s="228"/>
      <c r="WPB5" s="228"/>
      <c r="WPC5" s="228"/>
      <c r="WPD5" s="228"/>
      <c r="WPE5" s="228"/>
      <c r="WPF5" s="228"/>
      <c r="WPG5" s="228"/>
      <c r="WPH5" s="228"/>
      <c r="WPI5" s="228"/>
      <c r="WPJ5" s="228"/>
      <c r="WPK5" s="228"/>
      <c r="WPL5" s="228"/>
      <c r="WPM5" s="228"/>
      <c r="WPN5" s="228"/>
      <c r="WPO5" s="228"/>
      <c r="WPP5" s="228"/>
      <c r="WPQ5" s="228"/>
      <c r="WPR5" s="228"/>
      <c r="WPS5" s="228"/>
      <c r="WPT5" s="228"/>
      <c r="WPU5" s="228"/>
      <c r="WPV5" s="228"/>
      <c r="WPW5" s="228"/>
      <c r="WPX5" s="228"/>
      <c r="WPY5" s="228"/>
      <c r="WPZ5" s="228"/>
      <c r="WQA5" s="228"/>
      <c r="WQB5" s="228"/>
      <c r="WQC5" s="228"/>
      <c r="WQD5" s="228"/>
      <c r="WQE5" s="228"/>
      <c r="WQF5" s="228"/>
      <c r="WQG5" s="228"/>
      <c r="WQH5" s="228"/>
      <c r="WQI5" s="228"/>
      <c r="WQJ5" s="228"/>
      <c r="WQK5" s="228"/>
      <c r="WQL5" s="228"/>
      <c r="WQM5" s="228"/>
      <c r="WQN5" s="228"/>
      <c r="WQO5" s="228"/>
      <c r="WQP5" s="228"/>
      <c r="WQQ5" s="228"/>
      <c r="WQR5" s="228"/>
      <c r="WQS5" s="228"/>
      <c r="WQT5" s="228"/>
      <c r="WQU5" s="228"/>
      <c r="WQV5" s="228"/>
      <c r="WQW5" s="228"/>
      <c r="WQX5" s="228"/>
      <c r="WQY5" s="228"/>
      <c r="WQZ5" s="228"/>
      <c r="WRA5" s="228"/>
      <c r="WRB5" s="228"/>
      <c r="WRC5" s="228"/>
      <c r="WRD5" s="228"/>
      <c r="WRE5" s="228"/>
      <c r="WRF5" s="228"/>
      <c r="WRG5" s="228"/>
      <c r="WRH5" s="228"/>
      <c r="WRI5" s="228"/>
      <c r="WRJ5" s="228"/>
      <c r="WRK5" s="228"/>
      <c r="WRL5" s="228"/>
      <c r="WRM5" s="228"/>
      <c r="WRN5" s="228"/>
      <c r="WRO5" s="228"/>
      <c r="WRP5" s="228"/>
      <c r="WRQ5" s="228"/>
      <c r="WRR5" s="228"/>
      <c r="WRS5" s="228"/>
      <c r="WRT5" s="228"/>
      <c r="WRU5" s="228"/>
      <c r="WRV5" s="228"/>
      <c r="WRW5" s="228"/>
      <c r="WRX5" s="228"/>
      <c r="WRY5" s="228"/>
      <c r="WRZ5" s="228"/>
      <c r="WSA5" s="228"/>
      <c r="WSB5" s="228"/>
      <c r="WSC5" s="228"/>
      <c r="WSD5" s="228"/>
      <c r="WSE5" s="228"/>
      <c r="WSF5" s="228"/>
      <c r="WSG5" s="228"/>
      <c r="WSH5" s="228"/>
      <c r="WSI5" s="228"/>
      <c r="WSJ5" s="228"/>
      <c r="WSK5" s="228"/>
      <c r="WSL5" s="228"/>
      <c r="WSM5" s="228"/>
      <c r="WSN5" s="228"/>
      <c r="WSO5" s="228"/>
      <c r="WSP5" s="228"/>
      <c r="WSQ5" s="228"/>
      <c r="WSR5" s="228"/>
      <c r="WSS5" s="228"/>
      <c r="WST5" s="228"/>
      <c r="WSU5" s="228"/>
      <c r="WSV5" s="228"/>
      <c r="WSW5" s="228"/>
      <c r="WSX5" s="228"/>
      <c r="WSY5" s="228"/>
      <c r="WSZ5" s="228"/>
      <c r="WTA5" s="228"/>
      <c r="WTB5" s="228"/>
      <c r="WTC5" s="228"/>
      <c r="WTD5" s="228"/>
      <c r="WTE5" s="228"/>
      <c r="WTF5" s="228"/>
      <c r="WTG5" s="228"/>
      <c r="WTH5" s="228"/>
      <c r="WTI5" s="228"/>
      <c r="WTJ5" s="228"/>
      <c r="WTK5" s="228"/>
      <c r="WTL5" s="228"/>
      <c r="WTM5" s="228"/>
      <c r="WTN5" s="228"/>
      <c r="WTO5" s="228"/>
      <c r="WTP5" s="228"/>
      <c r="WTQ5" s="228"/>
      <c r="WTR5" s="228"/>
      <c r="WTS5" s="228"/>
      <c r="WTT5" s="228"/>
      <c r="WTU5" s="228"/>
      <c r="WTV5" s="228"/>
      <c r="WTW5" s="228"/>
      <c r="WTX5" s="228"/>
      <c r="WTY5" s="228"/>
      <c r="WTZ5" s="228"/>
      <c r="WUA5" s="228"/>
      <c r="WUB5" s="228"/>
      <c r="WUC5" s="228"/>
      <c r="WUD5" s="228"/>
      <c r="WUE5" s="228"/>
      <c r="WUF5" s="228"/>
      <c r="WUG5" s="228"/>
      <c r="WUH5" s="228"/>
      <c r="WUI5" s="228"/>
      <c r="WUJ5" s="228"/>
      <c r="WUK5" s="228"/>
      <c r="WUL5" s="228"/>
      <c r="WUM5" s="228"/>
      <c r="WUN5" s="228"/>
      <c r="WUO5" s="228"/>
      <c r="WUP5" s="228"/>
      <c r="WUQ5" s="228"/>
      <c r="WUR5" s="228"/>
      <c r="WUS5" s="228"/>
      <c r="WUT5" s="228"/>
      <c r="WUU5" s="228"/>
      <c r="WUV5" s="228"/>
      <c r="WUW5" s="228"/>
      <c r="WUX5" s="228"/>
      <c r="WUY5" s="228"/>
      <c r="WUZ5" s="228"/>
      <c r="WVA5" s="228"/>
      <c r="WVB5" s="228"/>
      <c r="WVC5" s="228"/>
      <c r="WVD5" s="228"/>
      <c r="WVE5" s="228"/>
      <c r="WVF5" s="228"/>
      <c r="WVG5" s="228"/>
      <c r="WVH5" s="228"/>
      <c r="WVI5" s="228"/>
      <c r="WVJ5" s="228"/>
      <c r="WVK5" s="228"/>
      <c r="WVL5" s="228"/>
      <c r="WVM5" s="228"/>
      <c r="WVN5" s="228"/>
      <c r="WVO5" s="228"/>
      <c r="WVP5" s="228"/>
      <c r="WVQ5" s="228"/>
      <c r="WVR5" s="228"/>
      <c r="WVS5" s="228"/>
      <c r="WVT5" s="228"/>
      <c r="WVU5" s="228"/>
      <c r="WVV5" s="228"/>
      <c r="WVW5" s="228"/>
      <c r="WVX5" s="228"/>
      <c r="WVY5" s="228"/>
      <c r="WVZ5" s="228"/>
      <c r="WWA5" s="228"/>
      <c r="WWB5" s="228"/>
      <c r="WWC5" s="228"/>
      <c r="WWD5" s="228"/>
      <c r="WWE5" s="228"/>
      <c r="WWF5" s="228"/>
      <c r="WWG5" s="228"/>
      <c r="WWH5" s="228"/>
      <c r="WWI5" s="228"/>
      <c r="WWJ5" s="228"/>
      <c r="WWK5" s="228"/>
      <c r="WWL5" s="228"/>
      <c r="WWM5" s="228"/>
      <c r="WWN5" s="228"/>
      <c r="WWO5" s="228"/>
      <c r="WWP5" s="228"/>
      <c r="WWQ5" s="228"/>
      <c r="WWR5" s="228"/>
      <c r="WWS5" s="228"/>
      <c r="WWT5" s="228"/>
      <c r="WWU5" s="228"/>
      <c r="WWV5" s="228"/>
      <c r="WWW5" s="228"/>
      <c r="WWX5" s="228"/>
      <c r="WWY5" s="228"/>
      <c r="WWZ5" s="228"/>
      <c r="WXA5" s="228"/>
      <c r="WXB5" s="228"/>
      <c r="WXC5" s="228"/>
      <c r="WXD5" s="228"/>
      <c r="WXE5" s="228"/>
      <c r="WXF5" s="228"/>
      <c r="WXG5" s="228"/>
      <c r="WXH5" s="228"/>
      <c r="WXI5" s="228"/>
      <c r="WXJ5" s="228"/>
      <c r="WXK5" s="228"/>
      <c r="WXL5" s="228"/>
      <c r="WXM5" s="228"/>
      <c r="WXN5" s="228"/>
      <c r="WXO5" s="228"/>
      <c r="WXP5" s="228"/>
      <c r="WXQ5" s="228"/>
      <c r="WXR5" s="228"/>
      <c r="WXS5" s="228"/>
      <c r="WXT5" s="228"/>
      <c r="WXU5" s="228"/>
      <c r="WXV5" s="228"/>
      <c r="WXW5" s="228"/>
      <c r="WXX5" s="228"/>
      <c r="WXY5" s="228"/>
      <c r="WXZ5" s="228"/>
      <c r="WYA5" s="228"/>
      <c r="WYB5" s="228"/>
      <c r="WYC5" s="228"/>
      <c r="WYD5" s="228"/>
      <c r="WYE5" s="228"/>
      <c r="WYF5" s="228"/>
      <c r="WYG5" s="228"/>
      <c r="WYH5" s="228"/>
      <c r="WYI5" s="228"/>
      <c r="WYJ5" s="228"/>
      <c r="WYK5" s="228"/>
      <c r="WYL5" s="228"/>
      <c r="WYM5" s="228"/>
      <c r="WYN5" s="228"/>
      <c r="WYO5" s="228"/>
      <c r="WYP5" s="228"/>
      <c r="WYQ5" s="228"/>
      <c r="WYR5" s="228"/>
      <c r="WYS5" s="228"/>
      <c r="WYT5" s="228"/>
      <c r="WYU5" s="228"/>
      <c r="WYV5" s="228"/>
      <c r="WYW5" s="228"/>
      <c r="WYX5" s="228"/>
      <c r="WYY5" s="228"/>
      <c r="WYZ5" s="228"/>
      <c r="WZA5" s="228"/>
      <c r="WZB5" s="228"/>
      <c r="WZC5" s="228"/>
      <c r="WZD5" s="228"/>
      <c r="WZE5" s="228"/>
      <c r="WZF5" s="228"/>
      <c r="WZG5" s="228"/>
      <c r="WZH5" s="228"/>
      <c r="WZI5" s="228"/>
      <c r="WZJ5" s="228"/>
      <c r="WZK5" s="228"/>
      <c r="WZL5" s="228"/>
      <c r="WZM5" s="228"/>
      <c r="WZN5" s="228"/>
      <c r="WZO5" s="228"/>
      <c r="WZP5" s="228"/>
      <c r="WZQ5" s="228"/>
      <c r="WZR5" s="228"/>
      <c r="WZS5" s="228"/>
      <c r="WZT5" s="228"/>
      <c r="WZU5" s="228"/>
      <c r="WZV5" s="228"/>
      <c r="WZW5" s="228"/>
      <c r="WZX5" s="228"/>
      <c r="WZY5" s="228"/>
      <c r="WZZ5" s="228"/>
      <c r="XAA5" s="228"/>
      <c r="XAB5" s="228"/>
      <c r="XAC5" s="228"/>
      <c r="XAD5" s="228"/>
      <c r="XAE5" s="228"/>
      <c r="XAF5" s="228"/>
      <c r="XAG5" s="228"/>
      <c r="XAH5" s="228"/>
      <c r="XAI5" s="228"/>
      <c r="XAJ5" s="228"/>
      <c r="XAK5" s="228"/>
      <c r="XAL5" s="228"/>
      <c r="XAM5" s="228"/>
      <c r="XAN5" s="228"/>
      <c r="XAO5" s="228"/>
      <c r="XAP5" s="228"/>
      <c r="XAQ5" s="228"/>
      <c r="XAR5" s="228"/>
      <c r="XAS5" s="228"/>
      <c r="XAT5" s="228"/>
      <c r="XAU5" s="228"/>
      <c r="XAV5" s="228"/>
      <c r="XAW5" s="228"/>
      <c r="XAX5" s="228"/>
      <c r="XAY5" s="228"/>
      <c r="XAZ5" s="228"/>
      <c r="XBA5" s="228"/>
      <c r="XBB5" s="228"/>
      <c r="XBC5" s="228"/>
      <c r="XBD5" s="228"/>
      <c r="XBE5" s="228"/>
      <c r="XBF5" s="228"/>
      <c r="XBG5" s="228"/>
      <c r="XBH5" s="228"/>
      <c r="XBI5" s="228"/>
      <c r="XBJ5" s="228"/>
      <c r="XBK5" s="228"/>
      <c r="XBL5" s="228"/>
      <c r="XBM5" s="228"/>
      <c r="XBN5" s="228"/>
      <c r="XBO5" s="228"/>
      <c r="XBP5" s="228"/>
      <c r="XBQ5" s="228"/>
      <c r="XBR5" s="228"/>
      <c r="XBS5" s="228"/>
      <c r="XBT5" s="228"/>
      <c r="XBU5" s="228"/>
      <c r="XBV5" s="228"/>
      <c r="XBW5" s="228"/>
      <c r="XBX5" s="228"/>
      <c r="XBY5" s="228"/>
      <c r="XBZ5" s="228"/>
      <c r="XCA5" s="228"/>
      <c r="XCB5" s="228"/>
      <c r="XCC5" s="228"/>
      <c r="XCD5" s="228"/>
      <c r="XCE5" s="228"/>
      <c r="XCF5" s="228"/>
      <c r="XCG5" s="228"/>
      <c r="XCH5" s="228"/>
      <c r="XCI5" s="228"/>
      <c r="XCJ5" s="228"/>
      <c r="XCK5" s="228"/>
      <c r="XCL5" s="228"/>
      <c r="XCM5" s="228"/>
      <c r="XCN5" s="228"/>
      <c r="XCO5" s="228"/>
      <c r="XCP5" s="228"/>
      <c r="XCQ5" s="228"/>
      <c r="XCR5" s="228"/>
      <c r="XCS5" s="228"/>
      <c r="XCT5" s="228"/>
      <c r="XCU5" s="228"/>
      <c r="XCV5" s="228"/>
      <c r="XCW5" s="228"/>
      <c r="XCX5" s="228"/>
      <c r="XCY5" s="228"/>
      <c r="XCZ5" s="228"/>
      <c r="XDA5" s="228"/>
      <c r="XDB5" s="228"/>
      <c r="XDC5" s="228"/>
      <c r="XDD5" s="228"/>
      <c r="XDE5" s="228"/>
      <c r="XDF5" s="228"/>
      <c r="XDG5" s="228"/>
      <c r="XDH5" s="228"/>
      <c r="XDI5" s="228"/>
      <c r="XDJ5" s="228"/>
      <c r="XDK5" s="228"/>
      <c r="XDL5" s="228"/>
      <c r="XDM5" s="228"/>
      <c r="XDN5" s="228"/>
      <c r="XDO5" s="228"/>
      <c r="XDP5" s="228"/>
      <c r="XDQ5" s="228"/>
      <c r="XDR5" s="228"/>
      <c r="XDS5" s="228"/>
      <c r="XDT5" s="228"/>
      <c r="XDU5" s="228"/>
      <c r="XDV5" s="228"/>
      <c r="XDW5" s="228"/>
      <c r="XDX5" s="228"/>
      <c r="XDY5" s="228"/>
      <c r="XDZ5" s="228"/>
      <c r="XEA5" s="228"/>
      <c r="XEB5" s="228"/>
      <c r="XEC5" s="228"/>
      <c r="XED5" s="228"/>
      <c r="XEE5" s="228"/>
      <c r="XEF5" s="228"/>
      <c r="XEG5" s="228"/>
      <c r="XEH5" s="228"/>
      <c r="XEI5" s="228"/>
      <c r="XEJ5" s="228"/>
      <c r="XEK5" s="228"/>
      <c r="XEL5" s="228"/>
      <c r="XEM5" s="228"/>
      <c r="XEN5" s="228"/>
      <c r="XEO5" s="228"/>
      <c r="XEP5" s="228"/>
      <c r="XEQ5" s="228"/>
      <c r="XER5" s="228"/>
      <c r="XES5" s="228"/>
      <c r="XET5" s="228"/>
      <c r="XEU5" s="228"/>
      <c r="XEV5" s="228"/>
      <c r="XEW5" s="228"/>
      <c r="XEX5" s="228"/>
      <c r="XEY5" s="228"/>
      <c r="XEZ5" s="228"/>
      <c r="XFA5" s="228"/>
      <c r="XFB5" s="228"/>
      <c r="XFC5" s="228"/>
      <c r="XFD5" s="228"/>
    </row>
    <row r="6" spans="1:16384" s="319" customFormat="1" ht="14" customHeight="1">
      <c r="A6" s="315"/>
      <c r="B6" s="315"/>
      <c r="C6" s="315"/>
      <c r="D6" s="315"/>
      <c r="E6" s="315"/>
      <c r="F6" s="315"/>
      <c r="G6" s="320"/>
      <c r="H6" s="320"/>
      <c r="I6" s="320"/>
      <c r="J6" s="320"/>
      <c r="K6" s="320"/>
      <c r="L6" s="320"/>
      <c r="M6" s="320"/>
      <c r="N6" s="320"/>
      <c r="O6" s="320"/>
      <c r="P6" s="320"/>
      <c r="Q6" s="320"/>
      <c r="R6" s="320"/>
      <c r="S6" s="320"/>
      <c r="T6" s="320"/>
      <c r="U6" s="320"/>
      <c r="V6" s="320"/>
      <c r="W6" s="320"/>
      <c r="X6" s="320"/>
      <c r="Y6" s="320"/>
      <c r="Z6" s="320"/>
      <c r="AA6" s="320"/>
      <c r="AB6" s="320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  <c r="AS6" s="228"/>
      <c r="AT6" s="228"/>
      <c r="AU6" s="228"/>
      <c r="AV6" s="228"/>
      <c r="AW6" s="228"/>
      <c r="AX6" s="228"/>
      <c r="AY6" s="228"/>
      <c r="AZ6" s="228"/>
      <c r="BA6" s="228"/>
      <c r="BB6" s="228"/>
      <c r="BC6" s="228"/>
      <c r="BD6" s="228"/>
      <c r="BE6" s="228"/>
      <c r="BF6" s="228"/>
      <c r="BG6" s="228"/>
      <c r="BH6" s="228"/>
      <c r="BI6" s="228"/>
      <c r="BJ6" s="228"/>
      <c r="BK6" s="228"/>
      <c r="BL6" s="228"/>
      <c r="BM6" s="228"/>
      <c r="BN6" s="228"/>
      <c r="BO6" s="228"/>
      <c r="BP6" s="228"/>
      <c r="BQ6" s="228"/>
      <c r="BR6" s="228"/>
      <c r="BS6" s="228"/>
      <c r="BT6" s="228"/>
      <c r="BU6" s="228"/>
      <c r="BV6" s="228"/>
      <c r="BW6" s="228"/>
      <c r="BX6" s="228"/>
      <c r="BY6" s="228"/>
      <c r="BZ6" s="228"/>
      <c r="CA6" s="228"/>
      <c r="CB6" s="228"/>
      <c r="CC6" s="228"/>
      <c r="CD6" s="228"/>
      <c r="CE6" s="228"/>
      <c r="CF6" s="228"/>
      <c r="CG6" s="228"/>
      <c r="CH6" s="228"/>
      <c r="CI6" s="228"/>
      <c r="CJ6" s="228"/>
      <c r="CK6" s="228"/>
      <c r="CL6" s="228"/>
      <c r="CM6" s="228"/>
      <c r="CN6" s="228"/>
      <c r="CO6" s="228"/>
      <c r="CP6" s="228"/>
      <c r="CQ6" s="228"/>
      <c r="CR6" s="228"/>
      <c r="CS6" s="228"/>
      <c r="CT6" s="228"/>
      <c r="CU6" s="228"/>
      <c r="CV6" s="228"/>
      <c r="CW6" s="228"/>
      <c r="CX6" s="228"/>
      <c r="CY6" s="228"/>
      <c r="CZ6" s="228"/>
      <c r="DA6" s="228"/>
      <c r="DB6" s="228"/>
      <c r="DC6" s="228"/>
      <c r="DD6" s="228"/>
      <c r="DE6" s="228"/>
      <c r="DF6" s="228"/>
      <c r="DG6" s="228"/>
      <c r="DH6" s="228"/>
      <c r="DI6" s="228"/>
      <c r="DJ6" s="228"/>
      <c r="DK6" s="228"/>
      <c r="DL6" s="228"/>
      <c r="DM6" s="228"/>
      <c r="DN6" s="228"/>
      <c r="DO6" s="228"/>
      <c r="DP6" s="228"/>
      <c r="DQ6" s="228"/>
      <c r="DR6" s="228"/>
      <c r="DS6" s="228"/>
      <c r="DT6" s="228"/>
      <c r="DU6" s="228"/>
      <c r="DV6" s="228"/>
      <c r="DW6" s="228"/>
      <c r="DX6" s="228"/>
      <c r="DY6" s="228"/>
      <c r="DZ6" s="228"/>
      <c r="EA6" s="228"/>
      <c r="EB6" s="228"/>
      <c r="EC6" s="228"/>
      <c r="ED6" s="228"/>
      <c r="EE6" s="228"/>
      <c r="EF6" s="228"/>
      <c r="EG6" s="228"/>
      <c r="EH6" s="228"/>
      <c r="EI6" s="228"/>
      <c r="EJ6" s="228"/>
      <c r="EK6" s="228"/>
      <c r="EL6" s="228"/>
      <c r="EM6" s="228"/>
      <c r="EN6" s="228"/>
      <c r="EO6" s="228"/>
      <c r="EP6" s="228"/>
      <c r="EQ6" s="228"/>
      <c r="ER6" s="228"/>
      <c r="ES6" s="228"/>
      <c r="ET6" s="228"/>
      <c r="EU6" s="228"/>
      <c r="EV6" s="228"/>
      <c r="EW6" s="228"/>
      <c r="EX6" s="228"/>
      <c r="EY6" s="228"/>
      <c r="EZ6" s="228"/>
      <c r="FA6" s="228"/>
      <c r="FB6" s="228"/>
      <c r="FC6" s="228"/>
      <c r="FD6" s="228"/>
      <c r="FE6" s="228"/>
      <c r="FF6" s="228"/>
      <c r="FG6" s="228"/>
      <c r="FH6" s="228"/>
      <c r="FI6" s="228"/>
      <c r="FJ6" s="228"/>
      <c r="FK6" s="228"/>
      <c r="FL6" s="228"/>
      <c r="FM6" s="228"/>
      <c r="FN6" s="228"/>
      <c r="FO6" s="228"/>
      <c r="FP6" s="228"/>
      <c r="FQ6" s="228"/>
      <c r="FR6" s="228"/>
      <c r="FS6" s="228"/>
      <c r="FT6" s="228"/>
      <c r="FU6" s="228"/>
      <c r="FV6" s="228"/>
      <c r="FW6" s="228"/>
      <c r="FX6" s="228"/>
      <c r="FY6" s="228"/>
      <c r="FZ6" s="228"/>
      <c r="GA6" s="228"/>
      <c r="GB6" s="228"/>
      <c r="GC6" s="228"/>
      <c r="GD6" s="228"/>
      <c r="GE6" s="228"/>
      <c r="GF6" s="228"/>
      <c r="GG6" s="228"/>
      <c r="GH6" s="228"/>
      <c r="GI6" s="228"/>
      <c r="GJ6" s="228"/>
      <c r="GK6" s="228"/>
      <c r="GL6" s="228"/>
      <c r="GM6" s="228"/>
      <c r="GN6" s="228"/>
      <c r="GO6" s="228"/>
      <c r="GP6" s="228"/>
      <c r="GQ6" s="228"/>
      <c r="GR6" s="228"/>
      <c r="GS6" s="228"/>
      <c r="GT6" s="228"/>
      <c r="GU6" s="228"/>
      <c r="GV6" s="228"/>
      <c r="GW6" s="228"/>
      <c r="GX6" s="228"/>
      <c r="GY6" s="228"/>
      <c r="GZ6" s="228"/>
      <c r="HA6" s="228"/>
      <c r="HB6" s="228"/>
      <c r="HC6" s="228"/>
      <c r="HD6" s="228"/>
      <c r="HE6" s="228"/>
      <c r="HF6" s="228"/>
      <c r="HG6" s="228"/>
      <c r="HH6" s="228"/>
      <c r="HI6" s="228"/>
      <c r="HJ6" s="228"/>
      <c r="HK6" s="228"/>
      <c r="HL6" s="228"/>
      <c r="HM6" s="228"/>
      <c r="HN6" s="228"/>
      <c r="HO6" s="228"/>
      <c r="HP6" s="228"/>
      <c r="HQ6" s="228"/>
      <c r="HR6" s="228"/>
      <c r="HS6" s="228"/>
      <c r="HT6" s="228"/>
      <c r="HU6" s="228"/>
      <c r="HV6" s="228"/>
      <c r="HW6" s="228"/>
      <c r="HX6" s="228"/>
      <c r="HY6" s="228"/>
      <c r="HZ6" s="228"/>
      <c r="IA6" s="228"/>
      <c r="IB6" s="228"/>
      <c r="IC6" s="228"/>
      <c r="ID6" s="228"/>
      <c r="IE6" s="228"/>
      <c r="IF6" s="228"/>
      <c r="IG6" s="228"/>
      <c r="IH6" s="228"/>
      <c r="II6" s="228"/>
      <c r="IJ6" s="228"/>
      <c r="IK6" s="228"/>
      <c r="IL6" s="228"/>
      <c r="IM6" s="228"/>
      <c r="IN6" s="228"/>
      <c r="IO6" s="228"/>
      <c r="IP6" s="228"/>
      <c r="IQ6" s="228"/>
      <c r="IR6" s="228"/>
      <c r="IS6" s="228"/>
      <c r="IT6" s="228"/>
      <c r="IU6" s="228"/>
      <c r="IV6" s="228"/>
      <c r="IW6" s="228"/>
      <c r="IX6" s="228"/>
      <c r="IY6" s="228"/>
      <c r="IZ6" s="228"/>
      <c r="JA6" s="228"/>
      <c r="JB6" s="228"/>
      <c r="JC6" s="228"/>
      <c r="JD6" s="228"/>
      <c r="JE6" s="228"/>
      <c r="JF6" s="228"/>
      <c r="JG6" s="228"/>
      <c r="JH6" s="228"/>
      <c r="JI6" s="228"/>
      <c r="JJ6" s="228"/>
      <c r="JK6" s="228"/>
      <c r="JL6" s="228"/>
      <c r="JM6" s="228"/>
      <c r="JN6" s="228"/>
      <c r="JO6" s="228"/>
      <c r="JP6" s="228"/>
      <c r="JQ6" s="228"/>
      <c r="JR6" s="228"/>
      <c r="JS6" s="228"/>
      <c r="JT6" s="228"/>
      <c r="JU6" s="228"/>
      <c r="JV6" s="228"/>
      <c r="JW6" s="228"/>
      <c r="JX6" s="228"/>
      <c r="JY6" s="228"/>
      <c r="JZ6" s="228"/>
      <c r="KA6" s="228"/>
      <c r="KB6" s="228"/>
      <c r="KC6" s="228"/>
      <c r="KD6" s="228"/>
      <c r="KE6" s="228"/>
      <c r="KF6" s="228"/>
      <c r="KG6" s="228"/>
      <c r="KH6" s="228"/>
      <c r="KI6" s="228"/>
      <c r="KJ6" s="228"/>
      <c r="KK6" s="228"/>
      <c r="KL6" s="228"/>
      <c r="KM6" s="228"/>
      <c r="KN6" s="228"/>
      <c r="KO6" s="228"/>
      <c r="KP6" s="228"/>
      <c r="KQ6" s="228"/>
      <c r="KR6" s="228"/>
      <c r="KS6" s="228"/>
      <c r="KT6" s="228"/>
      <c r="KU6" s="228"/>
      <c r="KV6" s="228"/>
      <c r="KW6" s="228"/>
      <c r="KX6" s="228"/>
      <c r="KY6" s="228"/>
      <c r="KZ6" s="228"/>
      <c r="LA6" s="228"/>
      <c r="LB6" s="228"/>
      <c r="LC6" s="228"/>
      <c r="LD6" s="228"/>
      <c r="LE6" s="228"/>
      <c r="LF6" s="228"/>
      <c r="LG6" s="228"/>
      <c r="LH6" s="228"/>
      <c r="LI6" s="228"/>
      <c r="LJ6" s="228"/>
      <c r="LK6" s="228"/>
      <c r="LL6" s="228"/>
      <c r="LM6" s="228"/>
      <c r="LN6" s="228"/>
      <c r="LO6" s="228"/>
      <c r="LP6" s="228"/>
      <c r="LQ6" s="228"/>
      <c r="LR6" s="228"/>
      <c r="LS6" s="228"/>
      <c r="LT6" s="228"/>
      <c r="LU6" s="228"/>
      <c r="LV6" s="228"/>
      <c r="LW6" s="228"/>
      <c r="LX6" s="228"/>
      <c r="LY6" s="228"/>
      <c r="LZ6" s="228"/>
      <c r="MA6" s="228"/>
      <c r="MB6" s="228"/>
      <c r="MC6" s="228"/>
      <c r="MD6" s="228"/>
      <c r="ME6" s="228"/>
      <c r="MF6" s="228"/>
      <c r="MG6" s="228"/>
      <c r="MH6" s="228"/>
      <c r="MI6" s="228"/>
      <c r="MJ6" s="228"/>
      <c r="MK6" s="228"/>
      <c r="ML6" s="228"/>
      <c r="MM6" s="228"/>
      <c r="MN6" s="228"/>
      <c r="MO6" s="228"/>
      <c r="MP6" s="228"/>
      <c r="MQ6" s="228"/>
      <c r="MR6" s="228"/>
      <c r="MS6" s="228"/>
      <c r="MT6" s="228"/>
      <c r="MU6" s="228"/>
      <c r="MV6" s="228"/>
      <c r="MW6" s="228"/>
      <c r="MX6" s="228"/>
      <c r="MY6" s="228"/>
      <c r="MZ6" s="228"/>
      <c r="NA6" s="228"/>
      <c r="NB6" s="228"/>
      <c r="NC6" s="228"/>
      <c r="ND6" s="228"/>
      <c r="NE6" s="228"/>
      <c r="NF6" s="228"/>
      <c r="NG6" s="228"/>
      <c r="NH6" s="228"/>
      <c r="NI6" s="228"/>
      <c r="NJ6" s="228"/>
      <c r="NK6" s="228"/>
      <c r="NL6" s="228"/>
      <c r="NM6" s="228"/>
      <c r="NN6" s="228"/>
      <c r="NO6" s="228"/>
      <c r="NP6" s="228"/>
      <c r="NQ6" s="228"/>
      <c r="NR6" s="228"/>
      <c r="NS6" s="228"/>
      <c r="NT6" s="228"/>
      <c r="NU6" s="228"/>
      <c r="NV6" s="228"/>
      <c r="NW6" s="228"/>
      <c r="NX6" s="228"/>
      <c r="NY6" s="228"/>
      <c r="NZ6" s="228"/>
      <c r="OA6" s="228"/>
      <c r="OB6" s="228"/>
      <c r="OC6" s="228"/>
      <c r="OD6" s="228"/>
      <c r="OE6" s="228"/>
      <c r="OF6" s="228"/>
      <c r="OG6" s="228"/>
      <c r="OH6" s="228"/>
      <c r="OI6" s="228"/>
      <c r="OJ6" s="228"/>
      <c r="OK6" s="228"/>
      <c r="OL6" s="228"/>
      <c r="OM6" s="228"/>
      <c r="ON6" s="228"/>
      <c r="OO6" s="228"/>
      <c r="OP6" s="228"/>
      <c r="OQ6" s="228"/>
      <c r="OR6" s="228"/>
      <c r="OS6" s="228"/>
      <c r="OT6" s="228"/>
      <c r="OU6" s="228"/>
      <c r="OV6" s="228"/>
      <c r="OW6" s="228"/>
      <c r="OX6" s="228"/>
      <c r="OY6" s="228"/>
      <c r="OZ6" s="228"/>
      <c r="PA6" s="228"/>
      <c r="PB6" s="228"/>
      <c r="PC6" s="228"/>
      <c r="PD6" s="228"/>
      <c r="PE6" s="228"/>
      <c r="PF6" s="228"/>
      <c r="PG6" s="228"/>
      <c r="PH6" s="228"/>
      <c r="PI6" s="228"/>
      <c r="PJ6" s="228"/>
      <c r="PK6" s="228"/>
      <c r="PL6" s="228"/>
      <c r="PM6" s="228"/>
      <c r="PN6" s="228"/>
      <c r="PO6" s="228"/>
      <c r="PP6" s="228"/>
      <c r="PQ6" s="228"/>
      <c r="PR6" s="228"/>
      <c r="PS6" s="228"/>
      <c r="PT6" s="228"/>
      <c r="PU6" s="228"/>
      <c r="PV6" s="228"/>
      <c r="PW6" s="228"/>
      <c r="PX6" s="228"/>
      <c r="PY6" s="228"/>
      <c r="PZ6" s="228"/>
      <c r="QA6" s="228"/>
      <c r="QB6" s="228"/>
      <c r="QC6" s="228"/>
      <c r="QD6" s="228"/>
      <c r="QE6" s="228"/>
      <c r="QF6" s="228"/>
      <c r="QG6" s="228"/>
      <c r="QH6" s="228"/>
      <c r="QI6" s="228"/>
      <c r="QJ6" s="228"/>
      <c r="QK6" s="228"/>
      <c r="QL6" s="228"/>
      <c r="QM6" s="228"/>
      <c r="QN6" s="228"/>
      <c r="QO6" s="228"/>
      <c r="QP6" s="228"/>
      <c r="QQ6" s="228"/>
      <c r="QR6" s="228"/>
      <c r="QS6" s="228"/>
      <c r="QT6" s="228"/>
      <c r="QU6" s="228"/>
      <c r="QV6" s="228"/>
      <c r="QW6" s="228"/>
      <c r="QX6" s="228"/>
      <c r="QY6" s="228"/>
      <c r="QZ6" s="228"/>
      <c r="RA6" s="228"/>
      <c r="RB6" s="228"/>
      <c r="RC6" s="228"/>
      <c r="RD6" s="228"/>
      <c r="RE6" s="228"/>
      <c r="RF6" s="228"/>
      <c r="RG6" s="228"/>
      <c r="RH6" s="228"/>
      <c r="RI6" s="228"/>
      <c r="RJ6" s="228"/>
      <c r="RK6" s="228"/>
      <c r="RL6" s="228"/>
      <c r="RM6" s="228"/>
      <c r="RN6" s="228"/>
      <c r="RO6" s="228"/>
      <c r="RP6" s="228"/>
      <c r="RQ6" s="228"/>
      <c r="RR6" s="228"/>
      <c r="RS6" s="228"/>
      <c r="RT6" s="228"/>
      <c r="RU6" s="228"/>
      <c r="RV6" s="228"/>
      <c r="RW6" s="228"/>
      <c r="RX6" s="228"/>
      <c r="RY6" s="228"/>
      <c r="RZ6" s="228"/>
      <c r="SA6" s="228"/>
      <c r="SB6" s="228"/>
      <c r="SC6" s="228"/>
      <c r="SD6" s="228"/>
      <c r="SE6" s="228"/>
      <c r="SF6" s="228"/>
      <c r="SG6" s="228"/>
      <c r="SH6" s="228"/>
      <c r="SI6" s="228"/>
      <c r="SJ6" s="228"/>
      <c r="SK6" s="228"/>
      <c r="SL6" s="228"/>
      <c r="SM6" s="228"/>
      <c r="SN6" s="228"/>
      <c r="SO6" s="228"/>
      <c r="SP6" s="228"/>
      <c r="SQ6" s="228"/>
      <c r="SR6" s="228"/>
      <c r="SS6" s="228"/>
      <c r="ST6" s="228"/>
      <c r="SU6" s="228"/>
      <c r="SV6" s="228"/>
      <c r="SW6" s="228"/>
      <c r="SX6" s="228"/>
      <c r="SY6" s="228"/>
      <c r="SZ6" s="228"/>
      <c r="TA6" s="228"/>
      <c r="TB6" s="228"/>
      <c r="TC6" s="228"/>
      <c r="TD6" s="228"/>
      <c r="TE6" s="228"/>
      <c r="TF6" s="228"/>
      <c r="TG6" s="228"/>
      <c r="TH6" s="228"/>
      <c r="TI6" s="228"/>
      <c r="TJ6" s="228"/>
      <c r="TK6" s="228"/>
      <c r="TL6" s="228"/>
      <c r="TM6" s="228"/>
      <c r="TN6" s="228"/>
      <c r="TO6" s="228"/>
      <c r="TP6" s="228"/>
      <c r="TQ6" s="228"/>
      <c r="TR6" s="228"/>
      <c r="TS6" s="228"/>
      <c r="TT6" s="228"/>
      <c r="TU6" s="228"/>
      <c r="TV6" s="228"/>
      <c r="TW6" s="228"/>
      <c r="TX6" s="228"/>
      <c r="TY6" s="228"/>
      <c r="TZ6" s="228"/>
      <c r="UA6" s="228"/>
      <c r="UB6" s="228"/>
      <c r="UC6" s="228"/>
      <c r="UD6" s="228"/>
      <c r="UE6" s="228"/>
      <c r="UF6" s="228"/>
      <c r="UG6" s="228"/>
      <c r="UH6" s="228"/>
      <c r="UI6" s="228"/>
      <c r="UJ6" s="228"/>
      <c r="UK6" s="228"/>
      <c r="UL6" s="228"/>
      <c r="UM6" s="228"/>
      <c r="UN6" s="228"/>
      <c r="UO6" s="228"/>
      <c r="UP6" s="228"/>
      <c r="UQ6" s="228"/>
      <c r="UR6" s="228"/>
      <c r="US6" s="228"/>
      <c r="UT6" s="228"/>
      <c r="UU6" s="228"/>
      <c r="UV6" s="228"/>
      <c r="UW6" s="228"/>
      <c r="UX6" s="228"/>
      <c r="UY6" s="228"/>
      <c r="UZ6" s="228"/>
      <c r="VA6" s="228"/>
      <c r="VB6" s="228"/>
      <c r="VC6" s="228"/>
      <c r="VD6" s="228"/>
      <c r="VE6" s="228"/>
      <c r="VF6" s="228"/>
      <c r="VG6" s="228"/>
      <c r="VH6" s="228"/>
      <c r="VI6" s="228"/>
      <c r="VJ6" s="228"/>
      <c r="VK6" s="228"/>
      <c r="VL6" s="228"/>
      <c r="VM6" s="228"/>
      <c r="VN6" s="228"/>
      <c r="VO6" s="228"/>
      <c r="VP6" s="228"/>
      <c r="VQ6" s="228"/>
      <c r="VR6" s="228"/>
      <c r="VS6" s="228"/>
      <c r="VT6" s="228"/>
      <c r="VU6" s="228"/>
      <c r="VV6" s="228"/>
      <c r="VW6" s="228"/>
      <c r="VX6" s="228"/>
      <c r="VY6" s="228"/>
      <c r="VZ6" s="228"/>
      <c r="WA6" s="228"/>
      <c r="WB6" s="228"/>
      <c r="WC6" s="228"/>
      <c r="WD6" s="228"/>
      <c r="WE6" s="228"/>
      <c r="WF6" s="228"/>
      <c r="WG6" s="228"/>
      <c r="WH6" s="228"/>
      <c r="WI6" s="228"/>
      <c r="WJ6" s="228"/>
      <c r="WK6" s="228"/>
      <c r="WL6" s="228"/>
      <c r="WM6" s="228"/>
      <c r="WN6" s="228"/>
      <c r="WO6" s="228"/>
      <c r="WP6" s="228"/>
      <c r="WQ6" s="228"/>
      <c r="WR6" s="228"/>
      <c r="WS6" s="228"/>
      <c r="WT6" s="228"/>
      <c r="WU6" s="228"/>
      <c r="WV6" s="228"/>
      <c r="WW6" s="228"/>
      <c r="WX6" s="228"/>
      <c r="WY6" s="228"/>
      <c r="WZ6" s="228"/>
      <c r="XA6" s="228"/>
      <c r="XB6" s="228"/>
      <c r="XC6" s="228"/>
      <c r="XD6" s="228"/>
      <c r="XE6" s="228"/>
      <c r="XF6" s="228"/>
      <c r="XG6" s="228"/>
      <c r="XH6" s="228"/>
      <c r="XI6" s="228"/>
      <c r="XJ6" s="228"/>
      <c r="XK6" s="228"/>
      <c r="XL6" s="228"/>
      <c r="XM6" s="228"/>
      <c r="XN6" s="228"/>
      <c r="XO6" s="228"/>
      <c r="XP6" s="228"/>
      <c r="XQ6" s="228"/>
      <c r="XR6" s="228"/>
      <c r="XS6" s="228"/>
      <c r="XT6" s="228"/>
      <c r="XU6" s="228"/>
      <c r="XV6" s="228"/>
      <c r="XW6" s="228"/>
      <c r="XX6" s="228"/>
      <c r="XY6" s="228"/>
      <c r="XZ6" s="228"/>
      <c r="YA6" s="228"/>
      <c r="YB6" s="228"/>
      <c r="YC6" s="228"/>
      <c r="YD6" s="228"/>
      <c r="YE6" s="228"/>
      <c r="YF6" s="228"/>
      <c r="YG6" s="228"/>
      <c r="YH6" s="228"/>
      <c r="YI6" s="228"/>
      <c r="YJ6" s="228"/>
      <c r="YK6" s="228"/>
      <c r="YL6" s="228"/>
      <c r="YM6" s="228"/>
      <c r="YN6" s="228"/>
      <c r="YO6" s="228"/>
      <c r="YP6" s="228"/>
      <c r="YQ6" s="228"/>
      <c r="YR6" s="228"/>
      <c r="YS6" s="228"/>
      <c r="YT6" s="228"/>
      <c r="YU6" s="228"/>
      <c r="YV6" s="228"/>
      <c r="YW6" s="228"/>
      <c r="YX6" s="228"/>
      <c r="YY6" s="228"/>
      <c r="YZ6" s="228"/>
      <c r="ZA6" s="228"/>
      <c r="ZB6" s="228"/>
      <c r="ZC6" s="228"/>
      <c r="ZD6" s="228"/>
      <c r="ZE6" s="228"/>
      <c r="ZF6" s="228"/>
      <c r="ZG6" s="228"/>
      <c r="ZH6" s="228"/>
      <c r="ZI6" s="228"/>
      <c r="ZJ6" s="228"/>
      <c r="ZK6" s="228"/>
      <c r="ZL6" s="228"/>
      <c r="ZM6" s="228"/>
      <c r="ZN6" s="228"/>
      <c r="ZO6" s="228"/>
      <c r="ZP6" s="228"/>
      <c r="ZQ6" s="228"/>
      <c r="ZR6" s="228"/>
      <c r="ZS6" s="228"/>
      <c r="ZT6" s="228"/>
      <c r="ZU6" s="228"/>
      <c r="ZV6" s="228"/>
      <c r="ZW6" s="228"/>
      <c r="ZX6" s="228"/>
      <c r="ZY6" s="228"/>
      <c r="ZZ6" s="228"/>
      <c r="AAA6" s="228"/>
      <c r="AAB6" s="228"/>
      <c r="AAC6" s="228"/>
      <c r="AAD6" s="228"/>
      <c r="AAE6" s="228"/>
      <c r="AAF6" s="228"/>
      <c r="AAG6" s="228"/>
      <c r="AAH6" s="228"/>
      <c r="AAI6" s="228"/>
      <c r="AAJ6" s="228"/>
      <c r="AAK6" s="228"/>
      <c r="AAL6" s="228"/>
      <c r="AAM6" s="228"/>
      <c r="AAN6" s="228"/>
      <c r="AAO6" s="228"/>
      <c r="AAP6" s="228"/>
      <c r="AAQ6" s="228"/>
      <c r="AAR6" s="228"/>
      <c r="AAS6" s="228"/>
      <c r="AAT6" s="228"/>
      <c r="AAU6" s="228"/>
      <c r="AAV6" s="228"/>
      <c r="AAW6" s="228"/>
      <c r="AAX6" s="228"/>
      <c r="AAY6" s="228"/>
      <c r="AAZ6" s="228"/>
      <c r="ABA6" s="228"/>
      <c r="ABB6" s="228"/>
      <c r="ABC6" s="228"/>
      <c r="ABD6" s="228"/>
      <c r="ABE6" s="228"/>
      <c r="ABF6" s="228"/>
      <c r="ABG6" s="228"/>
      <c r="ABH6" s="228"/>
      <c r="ABI6" s="228"/>
      <c r="ABJ6" s="228"/>
      <c r="ABK6" s="228"/>
      <c r="ABL6" s="228"/>
      <c r="ABM6" s="228"/>
      <c r="ABN6" s="228"/>
      <c r="ABO6" s="228"/>
      <c r="ABP6" s="228"/>
      <c r="ABQ6" s="228"/>
      <c r="ABR6" s="228"/>
      <c r="ABS6" s="228"/>
      <c r="ABT6" s="228"/>
      <c r="ABU6" s="228"/>
      <c r="ABV6" s="228"/>
      <c r="ABW6" s="228"/>
      <c r="ABX6" s="228"/>
      <c r="ABY6" s="228"/>
      <c r="ABZ6" s="228"/>
      <c r="ACA6" s="228"/>
      <c r="ACB6" s="228"/>
      <c r="ACC6" s="228"/>
      <c r="ACD6" s="228"/>
      <c r="ACE6" s="228"/>
      <c r="ACF6" s="228"/>
      <c r="ACG6" s="228"/>
      <c r="ACH6" s="228"/>
      <c r="ACI6" s="228"/>
      <c r="ACJ6" s="228"/>
      <c r="ACK6" s="228"/>
      <c r="ACL6" s="228"/>
      <c r="ACM6" s="228"/>
      <c r="ACN6" s="228"/>
      <c r="ACO6" s="228"/>
      <c r="ACP6" s="228"/>
      <c r="ACQ6" s="228"/>
      <c r="ACR6" s="228"/>
      <c r="ACS6" s="228"/>
      <c r="ACT6" s="228"/>
      <c r="ACU6" s="228"/>
      <c r="ACV6" s="228"/>
      <c r="ACW6" s="228"/>
      <c r="ACX6" s="228"/>
      <c r="ACY6" s="228"/>
      <c r="ACZ6" s="228"/>
      <c r="ADA6" s="228"/>
      <c r="ADB6" s="228"/>
      <c r="ADC6" s="228"/>
      <c r="ADD6" s="228"/>
      <c r="ADE6" s="228"/>
      <c r="ADF6" s="228"/>
      <c r="ADG6" s="228"/>
      <c r="ADH6" s="228"/>
      <c r="ADI6" s="228"/>
      <c r="ADJ6" s="228"/>
      <c r="ADK6" s="228"/>
      <c r="ADL6" s="228"/>
      <c r="ADM6" s="228"/>
      <c r="ADN6" s="228"/>
      <c r="ADO6" s="228"/>
      <c r="ADP6" s="228"/>
      <c r="ADQ6" s="228"/>
      <c r="ADR6" s="228"/>
      <c r="ADS6" s="228"/>
      <c r="ADT6" s="228"/>
      <c r="ADU6" s="228"/>
      <c r="ADV6" s="228"/>
      <c r="ADW6" s="228"/>
      <c r="ADX6" s="228"/>
      <c r="ADY6" s="228"/>
      <c r="ADZ6" s="228"/>
      <c r="AEA6" s="228"/>
      <c r="AEB6" s="228"/>
      <c r="AEC6" s="228"/>
      <c r="AED6" s="228"/>
      <c r="AEE6" s="228"/>
      <c r="AEF6" s="228"/>
      <c r="AEG6" s="228"/>
      <c r="AEH6" s="228"/>
      <c r="AEI6" s="228"/>
      <c r="AEJ6" s="228"/>
      <c r="AEK6" s="228"/>
      <c r="AEL6" s="228"/>
      <c r="AEM6" s="228"/>
      <c r="AEN6" s="228"/>
      <c r="AEO6" s="228"/>
      <c r="AEP6" s="228"/>
      <c r="AEQ6" s="228"/>
      <c r="AER6" s="228"/>
      <c r="AES6" s="228"/>
      <c r="AET6" s="228"/>
      <c r="AEU6" s="228"/>
      <c r="AEV6" s="228"/>
      <c r="AEW6" s="228"/>
      <c r="AEX6" s="228"/>
      <c r="AEY6" s="228"/>
      <c r="AEZ6" s="228"/>
      <c r="AFA6" s="228"/>
      <c r="AFB6" s="228"/>
      <c r="AFC6" s="228"/>
      <c r="AFD6" s="228"/>
      <c r="AFE6" s="228"/>
      <c r="AFF6" s="228"/>
      <c r="AFG6" s="228"/>
      <c r="AFH6" s="228"/>
      <c r="AFI6" s="228"/>
      <c r="AFJ6" s="228"/>
      <c r="AFK6" s="228"/>
      <c r="AFL6" s="228"/>
      <c r="AFM6" s="228"/>
      <c r="AFN6" s="228"/>
      <c r="AFO6" s="228"/>
      <c r="AFP6" s="228"/>
      <c r="AFQ6" s="228"/>
      <c r="AFR6" s="228"/>
      <c r="AFS6" s="228"/>
      <c r="AFT6" s="228"/>
      <c r="AFU6" s="228"/>
      <c r="AFV6" s="228"/>
      <c r="AFW6" s="228"/>
      <c r="AFX6" s="228"/>
      <c r="AFY6" s="228"/>
      <c r="AFZ6" s="228"/>
      <c r="AGA6" s="228"/>
      <c r="AGB6" s="228"/>
      <c r="AGC6" s="228"/>
      <c r="AGD6" s="228"/>
      <c r="AGE6" s="228"/>
      <c r="AGF6" s="228"/>
      <c r="AGG6" s="228"/>
      <c r="AGH6" s="228"/>
      <c r="AGI6" s="228"/>
      <c r="AGJ6" s="228"/>
      <c r="AGK6" s="228"/>
      <c r="AGL6" s="228"/>
      <c r="AGM6" s="228"/>
      <c r="AGN6" s="228"/>
      <c r="AGO6" s="228"/>
      <c r="AGP6" s="228"/>
      <c r="AGQ6" s="228"/>
      <c r="AGR6" s="228"/>
      <c r="AGS6" s="228"/>
      <c r="AGT6" s="228"/>
      <c r="AGU6" s="228"/>
      <c r="AGV6" s="228"/>
      <c r="AGW6" s="228"/>
      <c r="AGX6" s="228"/>
      <c r="AGY6" s="228"/>
      <c r="AGZ6" s="228"/>
      <c r="AHA6" s="228"/>
      <c r="AHB6" s="228"/>
      <c r="AHC6" s="228"/>
      <c r="AHD6" s="228"/>
      <c r="AHE6" s="228"/>
      <c r="AHF6" s="228"/>
      <c r="AHG6" s="228"/>
      <c r="AHH6" s="228"/>
      <c r="AHI6" s="228"/>
      <c r="AHJ6" s="228"/>
      <c r="AHK6" s="228"/>
      <c r="AHL6" s="228"/>
      <c r="AHM6" s="228"/>
      <c r="AHN6" s="228"/>
      <c r="AHO6" s="228"/>
      <c r="AHP6" s="228"/>
      <c r="AHQ6" s="228"/>
      <c r="AHR6" s="228"/>
      <c r="AHS6" s="228"/>
      <c r="AHT6" s="228"/>
      <c r="AHU6" s="228"/>
      <c r="AHV6" s="228"/>
      <c r="AHW6" s="228"/>
      <c r="AHX6" s="228"/>
      <c r="AHY6" s="228"/>
      <c r="AHZ6" s="228"/>
      <c r="AIA6" s="228"/>
      <c r="AIB6" s="228"/>
      <c r="AIC6" s="228"/>
      <c r="AID6" s="228"/>
      <c r="AIE6" s="228"/>
      <c r="AIF6" s="228"/>
      <c r="AIG6" s="228"/>
      <c r="AIH6" s="228"/>
      <c r="AII6" s="228"/>
      <c r="AIJ6" s="228"/>
      <c r="AIK6" s="228"/>
      <c r="AIL6" s="228"/>
      <c r="AIM6" s="228"/>
      <c r="AIN6" s="228"/>
      <c r="AIO6" s="228"/>
      <c r="AIP6" s="228"/>
      <c r="AIQ6" s="228"/>
      <c r="AIR6" s="228"/>
      <c r="AIS6" s="228"/>
      <c r="AIT6" s="228"/>
      <c r="AIU6" s="228"/>
      <c r="AIV6" s="228"/>
      <c r="AIW6" s="228"/>
      <c r="AIX6" s="228"/>
      <c r="AIY6" s="228"/>
      <c r="AIZ6" s="228"/>
      <c r="AJA6" s="228"/>
      <c r="AJB6" s="228"/>
      <c r="AJC6" s="228"/>
      <c r="AJD6" s="228"/>
      <c r="AJE6" s="228"/>
      <c r="AJF6" s="228"/>
      <c r="AJG6" s="228"/>
      <c r="AJH6" s="228"/>
      <c r="AJI6" s="228"/>
      <c r="AJJ6" s="228"/>
      <c r="AJK6" s="228"/>
      <c r="AJL6" s="228"/>
      <c r="AJM6" s="228"/>
      <c r="AJN6" s="228"/>
      <c r="AJO6" s="228"/>
      <c r="AJP6" s="228"/>
      <c r="AJQ6" s="228"/>
      <c r="AJR6" s="228"/>
      <c r="AJS6" s="228"/>
      <c r="AJT6" s="228"/>
      <c r="AJU6" s="228"/>
      <c r="AJV6" s="228"/>
      <c r="AJW6" s="228"/>
      <c r="AJX6" s="228"/>
      <c r="AJY6" s="228"/>
      <c r="AJZ6" s="228"/>
      <c r="AKA6" s="228"/>
      <c r="AKB6" s="228"/>
      <c r="AKC6" s="228"/>
      <c r="AKD6" s="228"/>
      <c r="AKE6" s="228"/>
      <c r="AKF6" s="228"/>
      <c r="AKG6" s="228"/>
      <c r="AKH6" s="228"/>
      <c r="AKI6" s="228"/>
      <c r="AKJ6" s="228"/>
      <c r="AKK6" s="228"/>
      <c r="AKL6" s="228"/>
      <c r="AKM6" s="228"/>
      <c r="AKN6" s="228"/>
      <c r="AKO6" s="228"/>
      <c r="AKP6" s="228"/>
      <c r="AKQ6" s="228"/>
      <c r="AKR6" s="228"/>
      <c r="AKS6" s="228"/>
      <c r="AKT6" s="228"/>
      <c r="AKU6" s="228"/>
      <c r="AKV6" s="228"/>
      <c r="AKW6" s="228"/>
      <c r="AKX6" s="228"/>
      <c r="AKY6" s="228"/>
      <c r="AKZ6" s="228"/>
      <c r="ALA6" s="228"/>
      <c r="ALB6" s="228"/>
      <c r="ALC6" s="228"/>
      <c r="ALD6" s="228"/>
      <c r="ALE6" s="228"/>
      <c r="ALF6" s="228"/>
      <c r="ALG6" s="228"/>
      <c r="ALH6" s="228"/>
      <c r="ALI6" s="228"/>
      <c r="ALJ6" s="228"/>
      <c r="ALK6" s="228"/>
      <c r="ALL6" s="228"/>
      <c r="ALM6" s="228"/>
      <c r="ALN6" s="228"/>
      <c r="ALO6" s="228"/>
      <c r="ALP6" s="228"/>
      <c r="ALQ6" s="228"/>
      <c r="ALR6" s="228"/>
      <c r="ALS6" s="228"/>
      <c r="ALT6" s="228"/>
      <c r="ALU6" s="228"/>
      <c r="ALV6" s="228"/>
      <c r="ALW6" s="228"/>
      <c r="ALX6" s="228"/>
      <c r="ALY6" s="228"/>
      <c r="ALZ6" s="228"/>
      <c r="AMA6" s="228"/>
      <c r="AMB6" s="228"/>
      <c r="AMC6" s="228"/>
      <c r="AMD6" s="228"/>
      <c r="AME6" s="228"/>
      <c r="AMF6" s="228"/>
      <c r="AMG6" s="228"/>
      <c r="AMH6" s="228"/>
      <c r="AMI6" s="228"/>
      <c r="AMJ6" s="228"/>
      <c r="AMK6" s="228"/>
      <c r="AML6" s="228"/>
      <c r="AMM6" s="228"/>
      <c r="AMN6" s="228"/>
      <c r="AMO6" s="228"/>
      <c r="AMP6" s="228"/>
      <c r="AMQ6" s="228"/>
      <c r="AMR6" s="228"/>
      <c r="AMS6" s="228"/>
      <c r="AMT6" s="228"/>
      <c r="AMU6" s="228"/>
      <c r="AMV6" s="228"/>
      <c r="AMW6" s="228"/>
      <c r="AMX6" s="228"/>
      <c r="AMY6" s="228"/>
      <c r="AMZ6" s="228"/>
      <c r="ANA6" s="228"/>
      <c r="ANB6" s="228"/>
      <c r="ANC6" s="228"/>
      <c r="AND6" s="228"/>
      <c r="ANE6" s="228"/>
      <c r="ANF6" s="228"/>
      <c r="ANG6" s="228"/>
      <c r="ANH6" s="228"/>
      <c r="ANI6" s="228"/>
      <c r="ANJ6" s="228"/>
      <c r="ANK6" s="228"/>
      <c r="ANL6" s="228"/>
      <c r="ANM6" s="228"/>
      <c r="ANN6" s="228"/>
      <c r="ANO6" s="228"/>
      <c r="ANP6" s="228"/>
      <c r="ANQ6" s="228"/>
      <c r="ANR6" s="228"/>
      <c r="ANS6" s="228"/>
      <c r="ANT6" s="228"/>
      <c r="ANU6" s="228"/>
      <c r="ANV6" s="228"/>
      <c r="ANW6" s="228"/>
      <c r="ANX6" s="228"/>
      <c r="ANY6" s="228"/>
      <c r="ANZ6" s="228"/>
      <c r="AOA6" s="228"/>
      <c r="AOB6" s="228"/>
      <c r="AOC6" s="228"/>
      <c r="AOD6" s="228"/>
      <c r="AOE6" s="228"/>
      <c r="AOF6" s="228"/>
      <c r="AOG6" s="228"/>
      <c r="AOH6" s="228"/>
      <c r="AOI6" s="228"/>
      <c r="AOJ6" s="228"/>
      <c r="AOK6" s="228"/>
      <c r="AOL6" s="228"/>
      <c r="AOM6" s="228"/>
      <c r="AON6" s="228"/>
      <c r="AOO6" s="228"/>
      <c r="AOP6" s="228"/>
      <c r="AOQ6" s="228"/>
      <c r="AOR6" s="228"/>
      <c r="AOS6" s="228"/>
      <c r="AOT6" s="228"/>
      <c r="AOU6" s="228"/>
      <c r="AOV6" s="228"/>
      <c r="AOW6" s="228"/>
      <c r="AOX6" s="228"/>
      <c r="AOY6" s="228"/>
      <c r="AOZ6" s="228"/>
      <c r="APA6" s="228"/>
      <c r="APB6" s="228"/>
      <c r="APC6" s="228"/>
      <c r="APD6" s="228"/>
      <c r="APE6" s="228"/>
      <c r="APF6" s="228"/>
      <c r="APG6" s="228"/>
      <c r="APH6" s="228"/>
      <c r="API6" s="228"/>
      <c r="APJ6" s="228"/>
      <c r="APK6" s="228"/>
      <c r="APL6" s="228"/>
      <c r="APM6" s="228"/>
      <c r="APN6" s="228"/>
      <c r="APO6" s="228"/>
      <c r="APP6" s="228"/>
      <c r="APQ6" s="228"/>
      <c r="APR6" s="228"/>
      <c r="APS6" s="228"/>
      <c r="APT6" s="228"/>
      <c r="APU6" s="228"/>
      <c r="APV6" s="228"/>
      <c r="APW6" s="228"/>
      <c r="APX6" s="228"/>
      <c r="APY6" s="228"/>
      <c r="APZ6" s="228"/>
      <c r="AQA6" s="228"/>
      <c r="AQB6" s="228"/>
      <c r="AQC6" s="228"/>
      <c r="AQD6" s="228"/>
      <c r="AQE6" s="228"/>
      <c r="AQF6" s="228"/>
      <c r="AQG6" s="228"/>
      <c r="AQH6" s="228"/>
      <c r="AQI6" s="228"/>
      <c r="AQJ6" s="228"/>
      <c r="AQK6" s="228"/>
      <c r="AQL6" s="228"/>
      <c r="AQM6" s="228"/>
      <c r="AQN6" s="228"/>
      <c r="AQO6" s="228"/>
      <c r="AQP6" s="228"/>
      <c r="AQQ6" s="228"/>
      <c r="AQR6" s="228"/>
      <c r="AQS6" s="228"/>
      <c r="AQT6" s="228"/>
      <c r="AQU6" s="228"/>
      <c r="AQV6" s="228"/>
      <c r="AQW6" s="228"/>
      <c r="AQX6" s="228"/>
      <c r="AQY6" s="228"/>
      <c r="AQZ6" s="228"/>
      <c r="ARA6" s="228"/>
      <c r="ARB6" s="228"/>
      <c r="ARC6" s="228"/>
      <c r="ARD6" s="228"/>
      <c r="ARE6" s="228"/>
      <c r="ARF6" s="228"/>
      <c r="ARG6" s="228"/>
      <c r="ARH6" s="228"/>
      <c r="ARI6" s="228"/>
      <c r="ARJ6" s="228"/>
      <c r="ARK6" s="228"/>
      <c r="ARL6" s="228"/>
      <c r="ARM6" s="228"/>
      <c r="ARN6" s="228"/>
      <c r="ARO6" s="228"/>
      <c r="ARP6" s="228"/>
      <c r="ARQ6" s="228"/>
      <c r="ARR6" s="228"/>
      <c r="ARS6" s="228"/>
      <c r="ART6" s="228"/>
      <c r="ARU6" s="228"/>
      <c r="ARV6" s="228"/>
      <c r="ARW6" s="228"/>
      <c r="ARX6" s="228"/>
      <c r="ARY6" s="228"/>
      <c r="ARZ6" s="228"/>
      <c r="ASA6" s="228"/>
      <c r="ASB6" s="228"/>
      <c r="ASC6" s="228"/>
      <c r="ASD6" s="228"/>
      <c r="ASE6" s="228"/>
      <c r="ASF6" s="228"/>
      <c r="ASG6" s="228"/>
      <c r="ASH6" s="228"/>
      <c r="ASI6" s="228"/>
      <c r="ASJ6" s="228"/>
      <c r="ASK6" s="228"/>
      <c r="ASL6" s="228"/>
      <c r="ASM6" s="228"/>
      <c r="ASN6" s="228"/>
      <c r="ASO6" s="228"/>
      <c r="ASP6" s="228"/>
      <c r="ASQ6" s="228"/>
      <c r="ASR6" s="228"/>
      <c r="ASS6" s="228"/>
      <c r="AST6" s="228"/>
      <c r="ASU6" s="228"/>
      <c r="ASV6" s="228"/>
      <c r="ASW6" s="228"/>
      <c r="ASX6" s="228"/>
      <c r="ASY6" s="228"/>
      <c r="ASZ6" s="228"/>
      <c r="ATA6" s="228"/>
      <c r="ATB6" s="228"/>
      <c r="ATC6" s="228"/>
      <c r="ATD6" s="228"/>
      <c r="ATE6" s="228"/>
      <c r="ATF6" s="228"/>
      <c r="ATG6" s="228"/>
      <c r="ATH6" s="228"/>
      <c r="ATI6" s="228"/>
      <c r="ATJ6" s="228"/>
      <c r="ATK6" s="228"/>
      <c r="ATL6" s="228"/>
      <c r="ATM6" s="228"/>
      <c r="ATN6" s="228"/>
      <c r="ATO6" s="228"/>
      <c r="ATP6" s="228"/>
      <c r="ATQ6" s="228"/>
      <c r="ATR6" s="228"/>
      <c r="ATS6" s="228"/>
      <c r="ATT6" s="228"/>
      <c r="ATU6" s="228"/>
      <c r="ATV6" s="228"/>
      <c r="ATW6" s="228"/>
      <c r="ATX6" s="228"/>
      <c r="ATY6" s="228"/>
      <c r="ATZ6" s="228"/>
      <c r="AUA6" s="228"/>
      <c r="AUB6" s="228"/>
      <c r="AUC6" s="228"/>
      <c r="AUD6" s="228"/>
      <c r="AUE6" s="228"/>
      <c r="AUF6" s="228"/>
      <c r="AUG6" s="228"/>
      <c r="AUH6" s="228"/>
      <c r="AUI6" s="228"/>
      <c r="AUJ6" s="228"/>
      <c r="AUK6" s="228"/>
      <c r="AUL6" s="228"/>
      <c r="AUM6" s="228"/>
      <c r="AUN6" s="228"/>
      <c r="AUO6" s="228"/>
      <c r="AUP6" s="228"/>
      <c r="AUQ6" s="228"/>
      <c r="AUR6" s="228"/>
      <c r="AUS6" s="228"/>
      <c r="AUT6" s="228"/>
      <c r="AUU6" s="228"/>
      <c r="AUV6" s="228"/>
      <c r="AUW6" s="228"/>
      <c r="AUX6" s="228"/>
      <c r="AUY6" s="228"/>
      <c r="AUZ6" s="228"/>
      <c r="AVA6" s="228"/>
      <c r="AVB6" s="228"/>
      <c r="AVC6" s="228"/>
      <c r="AVD6" s="228"/>
      <c r="AVE6" s="228"/>
      <c r="AVF6" s="228"/>
      <c r="AVG6" s="228"/>
      <c r="AVH6" s="228"/>
      <c r="AVI6" s="228"/>
      <c r="AVJ6" s="228"/>
      <c r="AVK6" s="228"/>
      <c r="AVL6" s="228"/>
      <c r="AVM6" s="228"/>
      <c r="AVN6" s="228"/>
      <c r="AVO6" s="228"/>
      <c r="AVP6" s="228"/>
      <c r="AVQ6" s="228"/>
      <c r="AVR6" s="228"/>
      <c r="AVS6" s="228"/>
      <c r="AVT6" s="228"/>
      <c r="AVU6" s="228"/>
      <c r="AVV6" s="228"/>
      <c r="AVW6" s="228"/>
      <c r="AVX6" s="228"/>
      <c r="AVY6" s="228"/>
      <c r="AVZ6" s="228"/>
      <c r="AWA6" s="228"/>
      <c r="AWB6" s="228"/>
      <c r="AWC6" s="228"/>
      <c r="AWD6" s="228"/>
      <c r="AWE6" s="228"/>
      <c r="AWF6" s="228"/>
      <c r="AWG6" s="228"/>
      <c r="AWH6" s="228"/>
      <c r="AWI6" s="228"/>
      <c r="AWJ6" s="228"/>
      <c r="AWK6" s="228"/>
      <c r="AWL6" s="228"/>
      <c r="AWM6" s="228"/>
      <c r="AWN6" s="228"/>
      <c r="AWO6" s="228"/>
      <c r="AWP6" s="228"/>
      <c r="AWQ6" s="228"/>
      <c r="AWR6" s="228"/>
      <c r="AWS6" s="228"/>
      <c r="AWT6" s="228"/>
      <c r="AWU6" s="228"/>
      <c r="AWV6" s="228"/>
      <c r="AWW6" s="228"/>
      <c r="AWX6" s="228"/>
      <c r="AWY6" s="228"/>
      <c r="AWZ6" s="228"/>
      <c r="AXA6" s="228"/>
      <c r="AXB6" s="228"/>
      <c r="AXC6" s="228"/>
      <c r="AXD6" s="228"/>
      <c r="AXE6" s="228"/>
      <c r="AXF6" s="228"/>
      <c r="AXG6" s="228"/>
      <c r="AXH6" s="228"/>
      <c r="AXI6" s="228"/>
      <c r="AXJ6" s="228"/>
      <c r="AXK6" s="228"/>
      <c r="AXL6" s="228"/>
      <c r="AXM6" s="228"/>
      <c r="AXN6" s="228"/>
      <c r="AXO6" s="228"/>
      <c r="AXP6" s="228"/>
      <c r="AXQ6" s="228"/>
      <c r="AXR6" s="228"/>
      <c r="AXS6" s="228"/>
      <c r="AXT6" s="228"/>
      <c r="AXU6" s="228"/>
      <c r="AXV6" s="228"/>
      <c r="AXW6" s="228"/>
      <c r="AXX6" s="228"/>
      <c r="AXY6" s="228"/>
      <c r="AXZ6" s="228"/>
      <c r="AYA6" s="228"/>
      <c r="AYB6" s="228"/>
      <c r="AYC6" s="228"/>
      <c r="AYD6" s="228"/>
      <c r="AYE6" s="228"/>
      <c r="AYF6" s="228"/>
      <c r="AYG6" s="228"/>
      <c r="AYH6" s="228"/>
      <c r="AYI6" s="228"/>
      <c r="AYJ6" s="228"/>
      <c r="AYK6" s="228"/>
      <c r="AYL6" s="228"/>
      <c r="AYM6" s="228"/>
      <c r="AYN6" s="228"/>
      <c r="AYO6" s="228"/>
      <c r="AYP6" s="228"/>
      <c r="AYQ6" s="228"/>
      <c r="AYR6" s="228"/>
      <c r="AYS6" s="228"/>
      <c r="AYT6" s="228"/>
      <c r="AYU6" s="228"/>
      <c r="AYV6" s="228"/>
      <c r="AYW6" s="228"/>
      <c r="AYX6" s="228"/>
      <c r="AYY6" s="228"/>
      <c r="AYZ6" s="228"/>
      <c r="AZA6" s="228"/>
      <c r="AZB6" s="228"/>
      <c r="AZC6" s="228"/>
      <c r="AZD6" s="228"/>
      <c r="AZE6" s="228"/>
      <c r="AZF6" s="228"/>
      <c r="AZG6" s="228"/>
      <c r="AZH6" s="228"/>
      <c r="AZI6" s="228"/>
      <c r="AZJ6" s="228"/>
      <c r="AZK6" s="228"/>
      <c r="AZL6" s="228"/>
      <c r="AZM6" s="228"/>
      <c r="AZN6" s="228"/>
      <c r="AZO6" s="228"/>
      <c r="AZP6" s="228"/>
      <c r="AZQ6" s="228"/>
      <c r="AZR6" s="228"/>
      <c r="AZS6" s="228"/>
      <c r="AZT6" s="228"/>
      <c r="AZU6" s="228"/>
      <c r="AZV6" s="228"/>
      <c r="AZW6" s="228"/>
      <c r="AZX6" s="228"/>
      <c r="AZY6" s="228"/>
      <c r="AZZ6" s="228"/>
      <c r="BAA6" s="228"/>
      <c r="BAB6" s="228"/>
      <c r="BAC6" s="228"/>
      <c r="BAD6" s="228"/>
      <c r="BAE6" s="228"/>
      <c r="BAF6" s="228"/>
      <c r="BAG6" s="228"/>
      <c r="BAH6" s="228"/>
      <c r="BAI6" s="228"/>
      <c r="BAJ6" s="228"/>
      <c r="BAK6" s="228"/>
      <c r="BAL6" s="228"/>
      <c r="BAM6" s="228"/>
      <c r="BAN6" s="228"/>
      <c r="BAO6" s="228"/>
      <c r="BAP6" s="228"/>
      <c r="BAQ6" s="228"/>
      <c r="BAR6" s="228"/>
      <c r="BAS6" s="228"/>
      <c r="BAT6" s="228"/>
      <c r="BAU6" s="228"/>
      <c r="BAV6" s="228"/>
      <c r="BAW6" s="228"/>
      <c r="BAX6" s="228"/>
      <c r="BAY6" s="228"/>
      <c r="BAZ6" s="228"/>
      <c r="BBA6" s="228"/>
      <c r="BBB6" s="228"/>
      <c r="BBC6" s="228"/>
      <c r="BBD6" s="228"/>
      <c r="BBE6" s="228"/>
      <c r="BBF6" s="228"/>
      <c r="BBG6" s="228"/>
      <c r="BBH6" s="228"/>
      <c r="BBI6" s="228"/>
      <c r="BBJ6" s="228"/>
      <c r="BBK6" s="228"/>
      <c r="BBL6" s="228"/>
      <c r="BBM6" s="228"/>
      <c r="BBN6" s="228"/>
      <c r="BBO6" s="228"/>
      <c r="BBP6" s="228"/>
      <c r="BBQ6" s="228"/>
      <c r="BBR6" s="228"/>
      <c r="BBS6" s="228"/>
      <c r="BBT6" s="228"/>
      <c r="BBU6" s="228"/>
      <c r="BBV6" s="228"/>
      <c r="BBW6" s="228"/>
      <c r="BBX6" s="228"/>
      <c r="BBY6" s="228"/>
      <c r="BBZ6" s="228"/>
      <c r="BCA6" s="228"/>
      <c r="BCB6" s="228"/>
      <c r="BCC6" s="228"/>
      <c r="BCD6" s="228"/>
      <c r="BCE6" s="228"/>
      <c r="BCF6" s="228"/>
      <c r="BCG6" s="228"/>
      <c r="BCH6" s="228"/>
      <c r="BCI6" s="228"/>
      <c r="BCJ6" s="228"/>
      <c r="BCK6" s="228"/>
      <c r="BCL6" s="228"/>
      <c r="BCM6" s="228"/>
      <c r="BCN6" s="228"/>
      <c r="BCO6" s="228"/>
      <c r="BCP6" s="228"/>
      <c r="BCQ6" s="228"/>
      <c r="BCR6" s="228"/>
      <c r="BCS6" s="228"/>
      <c r="BCT6" s="228"/>
      <c r="BCU6" s="228"/>
      <c r="BCV6" s="228"/>
      <c r="BCW6" s="228"/>
      <c r="BCX6" s="228"/>
      <c r="BCY6" s="228"/>
      <c r="BCZ6" s="228"/>
      <c r="BDA6" s="228"/>
      <c r="BDB6" s="228"/>
      <c r="BDC6" s="228"/>
      <c r="BDD6" s="228"/>
      <c r="BDE6" s="228"/>
      <c r="BDF6" s="228"/>
      <c r="BDG6" s="228"/>
      <c r="BDH6" s="228"/>
      <c r="BDI6" s="228"/>
      <c r="BDJ6" s="228"/>
      <c r="BDK6" s="228"/>
      <c r="BDL6" s="228"/>
      <c r="BDM6" s="228"/>
      <c r="BDN6" s="228"/>
      <c r="BDO6" s="228"/>
      <c r="BDP6" s="228"/>
      <c r="BDQ6" s="228"/>
      <c r="BDR6" s="228"/>
      <c r="BDS6" s="228"/>
      <c r="BDT6" s="228"/>
      <c r="BDU6" s="228"/>
      <c r="BDV6" s="228"/>
      <c r="BDW6" s="228"/>
      <c r="BDX6" s="228"/>
      <c r="BDY6" s="228"/>
      <c r="BDZ6" s="228"/>
      <c r="BEA6" s="228"/>
      <c r="BEB6" s="228"/>
      <c r="BEC6" s="228"/>
      <c r="BED6" s="228"/>
      <c r="BEE6" s="228"/>
      <c r="BEF6" s="228"/>
      <c r="BEG6" s="228"/>
      <c r="BEH6" s="228"/>
      <c r="BEI6" s="228"/>
      <c r="BEJ6" s="228"/>
      <c r="BEK6" s="228"/>
      <c r="BEL6" s="228"/>
      <c r="BEM6" s="228"/>
      <c r="BEN6" s="228"/>
      <c r="BEO6" s="228"/>
      <c r="BEP6" s="228"/>
      <c r="BEQ6" s="228"/>
      <c r="BER6" s="228"/>
      <c r="BES6" s="228"/>
      <c r="BET6" s="228"/>
      <c r="BEU6" s="228"/>
      <c r="BEV6" s="228"/>
      <c r="BEW6" s="228"/>
      <c r="BEX6" s="228"/>
      <c r="BEY6" s="228"/>
      <c r="BEZ6" s="228"/>
      <c r="BFA6" s="228"/>
      <c r="BFB6" s="228"/>
      <c r="BFC6" s="228"/>
      <c r="BFD6" s="228"/>
      <c r="BFE6" s="228"/>
      <c r="BFF6" s="228"/>
      <c r="BFG6" s="228"/>
      <c r="BFH6" s="228"/>
      <c r="BFI6" s="228"/>
      <c r="BFJ6" s="228"/>
      <c r="BFK6" s="228"/>
      <c r="BFL6" s="228"/>
      <c r="BFM6" s="228"/>
      <c r="BFN6" s="228"/>
      <c r="BFO6" s="228"/>
      <c r="BFP6" s="228"/>
      <c r="BFQ6" s="228"/>
      <c r="BFR6" s="228"/>
      <c r="BFS6" s="228"/>
      <c r="BFT6" s="228"/>
      <c r="BFU6" s="228"/>
      <c r="BFV6" s="228"/>
      <c r="BFW6" s="228"/>
      <c r="BFX6" s="228"/>
      <c r="BFY6" s="228"/>
      <c r="BFZ6" s="228"/>
      <c r="BGA6" s="228"/>
      <c r="BGB6" s="228"/>
      <c r="BGC6" s="228"/>
      <c r="BGD6" s="228"/>
      <c r="BGE6" s="228"/>
      <c r="BGF6" s="228"/>
      <c r="BGG6" s="228"/>
      <c r="BGH6" s="228"/>
      <c r="BGI6" s="228"/>
      <c r="BGJ6" s="228"/>
      <c r="BGK6" s="228"/>
      <c r="BGL6" s="228"/>
      <c r="BGM6" s="228"/>
      <c r="BGN6" s="228"/>
      <c r="BGO6" s="228"/>
      <c r="BGP6" s="228"/>
      <c r="BGQ6" s="228"/>
      <c r="BGR6" s="228"/>
      <c r="BGS6" s="228"/>
      <c r="BGT6" s="228"/>
      <c r="BGU6" s="228"/>
      <c r="BGV6" s="228"/>
      <c r="BGW6" s="228"/>
      <c r="BGX6" s="228"/>
      <c r="BGY6" s="228"/>
      <c r="BGZ6" s="228"/>
      <c r="BHA6" s="228"/>
      <c r="BHB6" s="228"/>
      <c r="BHC6" s="228"/>
      <c r="BHD6" s="228"/>
      <c r="BHE6" s="228"/>
      <c r="BHF6" s="228"/>
      <c r="BHG6" s="228"/>
      <c r="BHH6" s="228"/>
      <c r="BHI6" s="228"/>
      <c r="BHJ6" s="228"/>
      <c r="BHK6" s="228"/>
      <c r="BHL6" s="228"/>
      <c r="BHM6" s="228"/>
      <c r="BHN6" s="228"/>
      <c r="BHO6" s="228"/>
      <c r="BHP6" s="228"/>
      <c r="BHQ6" s="228"/>
      <c r="BHR6" s="228"/>
      <c r="BHS6" s="228"/>
      <c r="BHT6" s="228"/>
      <c r="BHU6" s="228"/>
      <c r="BHV6" s="228"/>
      <c r="BHW6" s="228"/>
      <c r="BHX6" s="228"/>
      <c r="BHY6" s="228"/>
      <c r="BHZ6" s="228"/>
      <c r="BIA6" s="228"/>
      <c r="BIB6" s="228"/>
      <c r="BIC6" s="228"/>
      <c r="BID6" s="228"/>
      <c r="BIE6" s="228"/>
      <c r="BIF6" s="228"/>
      <c r="BIG6" s="228"/>
      <c r="BIH6" s="228"/>
      <c r="BII6" s="228"/>
      <c r="BIJ6" s="228"/>
      <c r="BIK6" s="228"/>
      <c r="BIL6" s="228"/>
      <c r="BIM6" s="228"/>
      <c r="BIN6" s="228"/>
      <c r="BIO6" s="228"/>
      <c r="BIP6" s="228"/>
      <c r="BIQ6" s="228"/>
      <c r="BIR6" s="228"/>
      <c r="BIS6" s="228"/>
      <c r="BIT6" s="228"/>
      <c r="BIU6" s="228"/>
      <c r="BIV6" s="228"/>
      <c r="BIW6" s="228"/>
      <c r="BIX6" s="228"/>
      <c r="BIY6" s="228"/>
      <c r="BIZ6" s="228"/>
      <c r="BJA6" s="228"/>
      <c r="BJB6" s="228"/>
      <c r="BJC6" s="228"/>
      <c r="BJD6" s="228"/>
      <c r="BJE6" s="228"/>
      <c r="BJF6" s="228"/>
      <c r="BJG6" s="228"/>
      <c r="BJH6" s="228"/>
      <c r="BJI6" s="228"/>
      <c r="BJJ6" s="228"/>
      <c r="BJK6" s="228"/>
      <c r="BJL6" s="228"/>
      <c r="BJM6" s="228"/>
      <c r="BJN6" s="228"/>
      <c r="BJO6" s="228"/>
      <c r="BJP6" s="228"/>
      <c r="BJQ6" s="228"/>
      <c r="BJR6" s="228"/>
      <c r="BJS6" s="228"/>
      <c r="BJT6" s="228"/>
      <c r="BJU6" s="228"/>
      <c r="BJV6" s="228"/>
      <c r="BJW6" s="228"/>
      <c r="BJX6" s="228"/>
      <c r="BJY6" s="228"/>
      <c r="BJZ6" s="228"/>
      <c r="BKA6" s="228"/>
      <c r="BKB6" s="228"/>
      <c r="BKC6" s="228"/>
      <c r="BKD6" s="228"/>
      <c r="BKE6" s="228"/>
      <c r="BKF6" s="228"/>
      <c r="BKG6" s="228"/>
      <c r="BKH6" s="228"/>
      <c r="BKI6" s="228"/>
      <c r="BKJ6" s="228"/>
      <c r="BKK6" s="228"/>
      <c r="BKL6" s="228"/>
      <c r="BKM6" s="228"/>
      <c r="BKN6" s="228"/>
      <c r="BKO6" s="228"/>
      <c r="BKP6" s="228"/>
      <c r="BKQ6" s="228"/>
      <c r="BKR6" s="228"/>
      <c r="BKS6" s="228"/>
      <c r="BKT6" s="228"/>
      <c r="BKU6" s="228"/>
      <c r="BKV6" s="228"/>
      <c r="BKW6" s="228"/>
      <c r="BKX6" s="228"/>
      <c r="BKY6" s="228"/>
      <c r="BKZ6" s="228"/>
      <c r="BLA6" s="228"/>
      <c r="BLB6" s="228"/>
      <c r="BLC6" s="228"/>
      <c r="BLD6" s="228"/>
      <c r="BLE6" s="228"/>
      <c r="BLF6" s="228"/>
      <c r="BLG6" s="228"/>
      <c r="BLH6" s="228"/>
      <c r="BLI6" s="228"/>
      <c r="BLJ6" s="228"/>
      <c r="BLK6" s="228"/>
      <c r="BLL6" s="228"/>
      <c r="BLM6" s="228"/>
      <c r="BLN6" s="228"/>
      <c r="BLO6" s="228"/>
      <c r="BLP6" s="228"/>
      <c r="BLQ6" s="228"/>
      <c r="BLR6" s="228"/>
      <c r="BLS6" s="228"/>
      <c r="BLT6" s="228"/>
      <c r="BLU6" s="228"/>
      <c r="BLV6" s="228"/>
      <c r="BLW6" s="228"/>
      <c r="BLX6" s="228"/>
      <c r="BLY6" s="228"/>
      <c r="BLZ6" s="228"/>
      <c r="BMA6" s="228"/>
      <c r="BMB6" s="228"/>
      <c r="BMC6" s="228"/>
      <c r="BMD6" s="228"/>
      <c r="BME6" s="228"/>
      <c r="BMF6" s="228"/>
      <c r="BMG6" s="228"/>
      <c r="BMH6" s="228"/>
      <c r="BMI6" s="228"/>
      <c r="BMJ6" s="228"/>
      <c r="BMK6" s="228"/>
      <c r="BML6" s="228"/>
      <c r="BMM6" s="228"/>
      <c r="BMN6" s="228"/>
      <c r="BMO6" s="228"/>
      <c r="BMP6" s="228"/>
      <c r="BMQ6" s="228"/>
      <c r="BMR6" s="228"/>
      <c r="BMS6" s="228"/>
      <c r="BMT6" s="228"/>
      <c r="BMU6" s="228"/>
      <c r="BMV6" s="228"/>
      <c r="BMW6" s="228"/>
      <c r="BMX6" s="228"/>
      <c r="BMY6" s="228"/>
      <c r="BMZ6" s="228"/>
      <c r="BNA6" s="228"/>
      <c r="BNB6" s="228"/>
      <c r="BNC6" s="228"/>
      <c r="BND6" s="228"/>
      <c r="BNE6" s="228"/>
      <c r="BNF6" s="228"/>
      <c r="BNG6" s="228"/>
      <c r="BNH6" s="228"/>
      <c r="BNI6" s="228"/>
      <c r="BNJ6" s="228"/>
      <c r="BNK6" s="228"/>
      <c r="BNL6" s="228"/>
      <c r="BNM6" s="228"/>
      <c r="BNN6" s="228"/>
      <c r="BNO6" s="228"/>
      <c r="BNP6" s="228"/>
      <c r="BNQ6" s="228"/>
      <c r="BNR6" s="228"/>
      <c r="BNS6" s="228"/>
      <c r="BNT6" s="228"/>
      <c r="BNU6" s="228"/>
      <c r="BNV6" s="228"/>
      <c r="BNW6" s="228"/>
      <c r="BNX6" s="228"/>
      <c r="BNY6" s="228"/>
      <c r="BNZ6" s="228"/>
      <c r="BOA6" s="228"/>
      <c r="BOB6" s="228"/>
      <c r="BOC6" s="228"/>
      <c r="BOD6" s="228"/>
      <c r="BOE6" s="228"/>
      <c r="BOF6" s="228"/>
      <c r="BOG6" s="228"/>
      <c r="BOH6" s="228"/>
      <c r="BOI6" s="228"/>
      <c r="BOJ6" s="228"/>
      <c r="BOK6" s="228"/>
      <c r="BOL6" s="228"/>
      <c r="BOM6" s="228"/>
      <c r="BON6" s="228"/>
      <c r="BOO6" s="228"/>
      <c r="BOP6" s="228"/>
      <c r="BOQ6" s="228"/>
      <c r="BOR6" s="228"/>
      <c r="BOS6" s="228"/>
      <c r="BOT6" s="228"/>
      <c r="BOU6" s="228"/>
      <c r="BOV6" s="228"/>
      <c r="BOW6" s="228"/>
      <c r="BOX6" s="228"/>
      <c r="BOY6" s="228"/>
      <c r="BOZ6" s="228"/>
      <c r="BPA6" s="228"/>
      <c r="BPB6" s="228"/>
      <c r="BPC6" s="228"/>
      <c r="BPD6" s="228"/>
      <c r="BPE6" s="228"/>
      <c r="BPF6" s="228"/>
      <c r="BPG6" s="228"/>
      <c r="BPH6" s="228"/>
      <c r="BPI6" s="228"/>
      <c r="BPJ6" s="228"/>
      <c r="BPK6" s="228"/>
      <c r="BPL6" s="228"/>
      <c r="BPM6" s="228"/>
      <c r="BPN6" s="228"/>
      <c r="BPO6" s="228"/>
      <c r="BPP6" s="228"/>
      <c r="BPQ6" s="228"/>
      <c r="BPR6" s="228"/>
      <c r="BPS6" s="228"/>
      <c r="BPT6" s="228"/>
      <c r="BPU6" s="228"/>
      <c r="BPV6" s="228"/>
      <c r="BPW6" s="228"/>
      <c r="BPX6" s="228"/>
      <c r="BPY6" s="228"/>
      <c r="BPZ6" s="228"/>
      <c r="BQA6" s="228"/>
      <c r="BQB6" s="228"/>
      <c r="BQC6" s="228"/>
      <c r="BQD6" s="228"/>
      <c r="BQE6" s="228"/>
      <c r="BQF6" s="228"/>
      <c r="BQG6" s="228"/>
      <c r="BQH6" s="228"/>
      <c r="BQI6" s="228"/>
      <c r="BQJ6" s="228"/>
      <c r="BQK6" s="228"/>
      <c r="BQL6" s="228"/>
      <c r="BQM6" s="228"/>
      <c r="BQN6" s="228"/>
      <c r="BQO6" s="228"/>
      <c r="BQP6" s="228"/>
      <c r="BQQ6" s="228"/>
      <c r="BQR6" s="228"/>
      <c r="BQS6" s="228"/>
      <c r="BQT6" s="228"/>
      <c r="BQU6" s="228"/>
      <c r="BQV6" s="228"/>
      <c r="BQW6" s="228"/>
      <c r="BQX6" s="228"/>
      <c r="BQY6" s="228"/>
      <c r="BQZ6" s="228"/>
      <c r="BRA6" s="228"/>
      <c r="BRB6" s="228"/>
      <c r="BRC6" s="228"/>
      <c r="BRD6" s="228"/>
      <c r="BRE6" s="228"/>
      <c r="BRF6" s="228"/>
      <c r="BRG6" s="228"/>
      <c r="BRH6" s="228"/>
      <c r="BRI6" s="228"/>
      <c r="BRJ6" s="228"/>
      <c r="BRK6" s="228"/>
      <c r="BRL6" s="228"/>
      <c r="BRM6" s="228"/>
      <c r="BRN6" s="228"/>
      <c r="BRO6" s="228"/>
      <c r="BRP6" s="228"/>
      <c r="BRQ6" s="228"/>
      <c r="BRR6" s="228"/>
      <c r="BRS6" s="228"/>
      <c r="BRT6" s="228"/>
      <c r="BRU6" s="228"/>
      <c r="BRV6" s="228"/>
      <c r="BRW6" s="228"/>
      <c r="BRX6" s="228"/>
      <c r="BRY6" s="228"/>
      <c r="BRZ6" s="228"/>
      <c r="BSA6" s="228"/>
      <c r="BSB6" s="228"/>
      <c r="BSC6" s="228"/>
      <c r="BSD6" s="228"/>
      <c r="BSE6" s="228"/>
      <c r="BSF6" s="228"/>
      <c r="BSG6" s="228"/>
      <c r="BSH6" s="228"/>
      <c r="BSI6" s="228"/>
      <c r="BSJ6" s="228"/>
      <c r="BSK6" s="228"/>
      <c r="BSL6" s="228"/>
      <c r="BSM6" s="228"/>
      <c r="BSN6" s="228"/>
      <c r="BSO6" s="228"/>
      <c r="BSP6" s="228"/>
      <c r="BSQ6" s="228"/>
      <c r="BSR6" s="228"/>
      <c r="BSS6" s="228"/>
      <c r="BST6" s="228"/>
      <c r="BSU6" s="228"/>
      <c r="BSV6" s="228"/>
      <c r="BSW6" s="228"/>
      <c r="BSX6" s="228"/>
      <c r="BSY6" s="228"/>
      <c r="BSZ6" s="228"/>
      <c r="BTA6" s="228"/>
      <c r="BTB6" s="228"/>
      <c r="BTC6" s="228"/>
      <c r="BTD6" s="228"/>
      <c r="BTE6" s="228"/>
      <c r="BTF6" s="228"/>
      <c r="BTG6" s="228"/>
      <c r="BTH6" s="228"/>
      <c r="BTI6" s="228"/>
      <c r="BTJ6" s="228"/>
      <c r="BTK6" s="228"/>
      <c r="BTL6" s="228"/>
      <c r="BTM6" s="228"/>
      <c r="BTN6" s="228"/>
      <c r="BTO6" s="228"/>
      <c r="BTP6" s="228"/>
      <c r="BTQ6" s="228"/>
      <c r="BTR6" s="228"/>
      <c r="BTS6" s="228"/>
      <c r="BTT6" s="228"/>
      <c r="BTU6" s="228"/>
      <c r="BTV6" s="228"/>
      <c r="BTW6" s="228"/>
      <c r="BTX6" s="228"/>
      <c r="BTY6" s="228"/>
      <c r="BTZ6" s="228"/>
      <c r="BUA6" s="228"/>
      <c r="BUB6" s="228"/>
      <c r="BUC6" s="228"/>
      <c r="BUD6" s="228"/>
      <c r="BUE6" s="228"/>
      <c r="BUF6" s="228"/>
      <c r="BUG6" s="228"/>
      <c r="BUH6" s="228"/>
      <c r="BUI6" s="228"/>
      <c r="BUJ6" s="228"/>
      <c r="BUK6" s="228"/>
      <c r="BUL6" s="228"/>
      <c r="BUM6" s="228"/>
      <c r="BUN6" s="228"/>
      <c r="BUO6" s="228"/>
      <c r="BUP6" s="228"/>
      <c r="BUQ6" s="228"/>
      <c r="BUR6" s="228"/>
      <c r="BUS6" s="228"/>
      <c r="BUT6" s="228"/>
      <c r="BUU6" s="228"/>
      <c r="BUV6" s="228"/>
      <c r="BUW6" s="228"/>
      <c r="BUX6" s="228"/>
      <c r="BUY6" s="228"/>
      <c r="BUZ6" s="228"/>
      <c r="BVA6" s="228"/>
      <c r="BVB6" s="228"/>
      <c r="BVC6" s="228"/>
      <c r="BVD6" s="228"/>
      <c r="BVE6" s="228"/>
      <c r="BVF6" s="228"/>
      <c r="BVG6" s="228"/>
      <c r="BVH6" s="228"/>
      <c r="BVI6" s="228"/>
      <c r="BVJ6" s="228"/>
      <c r="BVK6" s="228"/>
      <c r="BVL6" s="228"/>
      <c r="BVM6" s="228"/>
      <c r="BVN6" s="228"/>
      <c r="BVO6" s="228"/>
      <c r="BVP6" s="228"/>
      <c r="BVQ6" s="228"/>
      <c r="BVR6" s="228"/>
      <c r="BVS6" s="228"/>
      <c r="BVT6" s="228"/>
      <c r="BVU6" s="228"/>
      <c r="BVV6" s="228"/>
      <c r="BVW6" s="228"/>
      <c r="BVX6" s="228"/>
      <c r="BVY6" s="228"/>
      <c r="BVZ6" s="228"/>
      <c r="BWA6" s="228"/>
      <c r="BWB6" s="228"/>
      <c r="BWC6" s="228"/>
      <c r="BWD6" s="228"/>
      <c r="BWE6" s="228"/>
      <c r="BWF6" s="228"/>
      <c r="BWG6" s="228"/>
      <c r="BWH6" s="228"/>
      <c r="BWI6" s="228"/>
      <c r="BWJ6" s="228"/>
      <c r="BWK6" s="228"/>
      <c r="BWL6" s="228"/>
      <c r="BWM6" s="228"/>
      <c r="BWN6" s="228"/>
      <c r="BWO6" s="228"/>
      <c r="BWP6" s="228"/>
      <c r="BWQ6" s="228"/>
      <c r="BWR6" s="228"/>
      <c r="BWS6" s="228"/>
      <c r="BWT6" s="228"/>
      <c r="BWU6" s="228"/>
      <c r="BWV6" s="228"/>
      <c r="BWW6" s="228"/>
      <c r="BWX6" s="228"/>
      <c r="BWY6" s="228"/>
      <c r="BWZ6" s="228"/>
      <c r="BXA6" s="228"/>
      <c r="BXB6" s="228"/>
      <c r="BXC6" s="228"/>
      <c r="BXD6" s="228"/>
      <c r="BXE6" s="228"/>
      <c r="BXF6" s="228"/>
      <c r="BXG6" s="228"/>
      <c r="BXH6" s="228"/>
      <c r="BXI6" s="228"/>
      <c r="BXJ6" s="228"/>
      <c r="BXK6" s="228"/>
      <c r="BXL6" s="228"/>
      <c r="BXM6" s="228"/>
      <c r="BXN6" s="228"/>
      <c r="BXO6" s="228"/>
      <c r="BXP6" s="228"/>
      <c r="BXQ6" s="228"/>
      <c r="BXR6" s="228"/>
      <c r="BXS6" s="228"/>
      <c r="BXT6" s="228"/>
      <c r="BXU6" s="228"/>
      <c r="BXV6" s="228"/>
      <c r="BXW6" s="228"/>
      <c r="BXX6" s="228"/>
      <c r="BXY6" s="228"/>
      <c r="BXZ6" s="228"/>
      <c r="BYA6" s="228"/>
      <c r="BYB6" s="228"/>
      <c r="BYC6" s="228"/>
      <c r="BYD6" s="228"/>
      <c r="BYE6" s="228"/>
      <c r="BYF6" s="228"/>
      <c r="BYG6" s="228"/>
      <c r="BYH6" s="228"/>
      <c r="BYI6" s="228"/>
      <c r="BYJ6" s="228"/>
      <c r="BYK6" s="228"/>
      <c r="BYL6" s="228"/>
      <c r="BYM6" s="228"/>
      <c r="BYN6" s="228"/>
      <c r="BYO6" s="228"/>
      <c r="BYP6" s="228"/>
      <c r="BYQ6" s="228"/>
      <c r="BYR6" s="228"/>
      <c r="BYS6" s="228"/>
      <c r="BYT6" s="228"/>
      <c r="BYU6" s="228"/>
      <c r="BYV6" s="228"/>
      <c r="BYW6" s="228"/>
      <c r="BYX6" s="228"/>
      <c r="BYY6" s="228"/>
      <c r="BYZ6" s="228"/>
      <c r="BZA6" s="228"/>
      <c r="BZB6" s="228"/>
      <c r="BZC6" s="228"/>
      <c r="BZD6" s="228"/>
      <c r="BZE6" s="228"/>
      <c r="BZF6" s="228"/>
      <c r="BZG6" s="228"/>
      <c r="BZH6" s="228"/>
      <c r="BZI6" s="228"/>
      <c r="BZJ6" s="228"/>
      <c r="BZK6" s="228"/>
      <c r="BZL6" s="228"/>
      <c r="BZM6" s="228"/>
      <c r="BZN6" s="228"/>
      <c r="BZO6" s="228"/>
      <c r="BZP6" s="228"/>
      <c r="BZQ6" s="228"/>
      <c r="BZR6" s="228"/>
      <c r="BZS6" s="228"/>
      <c r="BZT6" s="228"/>
      <c r="BZU6" s="228"/>
      <c r="BZV6" s="228"/>
      <c r="BZW6" s="228"/>
      <c r="BZX6" s="228"/>
      <c r="BZY6" s="228"/>
      <c r="BZZ6" s="228"/>
      <c r="CAA6" s="228"/>
      <c r="CAB6" s="228"/>
      <c r="CAC6" s="228"/>
      <c r="CAD6" s="228"/>
      <c r="CAE6" s="228"/>
      <c r="CAF6" s="228"/>
      <c r="CAG6" s="228"/>
      <c r="CAH6" s="228"/>
      <c r="CAI6" s="228"/>
      <c r="CAJ6" s="228"/>
      <c r="CAK6" s="228"/>
      <c r="CAL6" s="228"/>
      <c r="CAM6" s="228"/>
      <c r="CAN6" s="228"/>
      <c r="CAO6" s="228"/>
      <c r="CAP6" s="228"/>
      <c r="CAQ6" s="228"/>
      <c r="CAR6" s="228"/>
      <c r="CAS6" s="228"/>
      <c r="CAT6" s="228"/>
      <c r="CAU6" s="228"/>
      <c r="CAV6" s="228"/>
      <c r="CAW6" s="228"/>
      <c r="CAX6" s="228"/>
      <c r="CAY6" s="228"/>
      <c r="CAZ6" s="228"/>
      <c r="CBA6" s="228"/>
      <c r="CBB6" s="228"/>
      <c r="CBC6" s="228"/>
      <c r="CBD6" s="228"/>
      <c r="CBE6" s="228"/>
      <c r="CBF6" s="228"/>
      <c r="CBG6" s="228"/>
      <c r="CBH6" s="228"/>
      <c r="CBI6" s="228"/>
      <c r="CBJ6" s="228"/>
      <c r="CBK6" s="228"/>
      <c r="CBL6" s="228"/>
      <c r="CBM6" s="228"/>
      <c r="CBN6" s="228"/>
      <c r="CBO6" s="228"/>
      <c r="CBP6" s="228"/>
      <c r="CBQ6" s="228"/>
      <c r="CBR6" s="228"/>
      <c r="CBS6" s="228"/>
      <c r="CBT6" s="228"/>
      <c r="CBU6" s="228"/>
      <c r="CBV6" s="228"/>
      <c r="CBW6" s="228"/>
      <c r="CBX6" s="228"/>
      <c r="CBY6" s="228"/>
      <c r="CBZ6" s="228"/>
      <c r="CCA6" s="228"/>
      <c r="CCB6" s="228"/>
      <c r="CCC6" s="228"/>
      <c r="CCD6" s="228"/>
      <c r="CCE6" s="228"/>
      <c r="CCF6" s="228"/>
      <c r="CCG6" s="228"/>
      <c r="CCH6" s="228"/>
      <c r="CCI6" s="228"/>
      <c r="CCJ6" s="228"/>
      <c r="CCK6" s="228"/>
      <c r="CCL6" s="228"/>
      <c r="CCM6" s="228"/>
      <c r="CCN6" s="228"/>
      <c r="CCO6" s="228"/>
      <c r="CCP6" s="228"/>
      <c r="CCQ6" s="228"/>
      <c r="CCR6" s="228"/>
      <c r="CCS6" s="228"/>
      <c r="CCT6" s="228"/>
      <c r="CCU6" s="228"/>
      <c r="CCV6" s="228"/>
      <c r="CCW6" s="228"/>
      <c r="CCX6" s="228"/>
      <c r="CCY6" s="228"/>
      <c r="CCZ6" s="228"/>
      <c r="CDA6" s="228"/>
      <c r="CDB6" s="228"/>
      <c r="CDC6" s="228"/>
      <c r="CDD6" s="228"/>
      <c r="CDE6" s="228"/>
      <c r="CDF6" s="228"/>
      <c r="CDG6" s="228"/>
      <c r="CDH6" s="228"/>
      <c r="CDI6" s="228"/>
      <c r="CDJ6" s="228"/>
      <c r="CDK6" s="228"/>
      <c r="CDL6" s="228"/>
      <c r="CDM6" s="228"/>
      <c r="CDN6" s="228"/>
      <c r="CDO6" s="228"/>
      <c r="CDP6" s="228"/>
      <c r="CDQ6" s="228"/>
      <c r="CDR6" s="228"/>
      <c r="CDS6" s="228"/>
      <c r="CDT6" s="228"/>
      <c r="CDU6" s="228"/>
      <c r="CDV6" s="228"/>
      <c r="CDW6" s="228"/>
      <c r="CDX6" s="228"/>
      <c r="CDY6" s="228"/>
      <c r="CDZ6" s="228"/>
      <c r="CEA6" s="228"/>
      <c r="CEB6" s="228"/>
      <c r="CEC6" s="228"/>
      <c r="CED6" s="228"/>
      <c r="CEE6" s="228"/>
      <c r="CEF6" s="228"/>
      <c r="CEG6" s="228"/>
      <c r="CEH6" s="228"/>
      <c r="CEI6" s="228"/>
      <c r="CEJ6" s="228"/>
      <c r="CEK6" s="228"/>
      <c r="CEL6" s="228"/>
      <c r="CEM6" s="228"/>
      <c r="CEN6" s="228"/>
      <c r="CEO6" s="228"/>
      <c r="CEP6" s="228"/>
      <c r="CEQ6" s="228"/>
      <c r="CER6" s="228"/>
      <c r="CES6" s="228"/>
      <c r="CET6" s="228"/>
      <c r="CEU6" s="228"/>
      <c r="CEV6" s="228"/>
      <c r="CEW6" s="228"/>
      <c r="CEX6" s="228"/>
      <c r="CEY6" s="228"/>
      <c r="CEZ6" s="228"/>
      <c r="CFA6" s="228"/>
      <c r="CFB6" s="228"/>
      <c r="CFC6" s="228"/>
      <c r="CFD6" s="228"/>
      <c r="CFE6" s="228"/>
      <c r="CFF6" s="228"/>
      <c r="CFG6" s="228"/>
      <c r="CFH6" s="228"/>
      <c r="CFI6" s="228"/>
      <c r="CFJ6" s="228"/>
      <c r="CFK6" s="228"/>
      <c r="CFL6" s="228"/>
      <c r="CFM6" s="228"/>
      <c r="CFN6" s="228"/>
      <c r="CFO6" s="228"/>
      <c r="CFP6" s="228"/>
      <c r="CFQ6" s="228"/>
      <c r="CFR6" s="228"/>
      <c r="CFS6" s="228"/>
      <c r="CFT6" s="228"/>
      <c r="CFU6" s="228"/>
      <c r="CFV6" s="228"/>
      <c r="CFW6" s="228"/>
      <c r="CFX6" s="228"/>
      <c r="CFY6" s="228"/>
      <c r="CFZ6" s="228"/>
      <c r="CGA6" s="228"/>
      <c r="CGB6" s="228"/>
      <c r="CGC6" s="228"/>
      <c r="CGD6" s="228"/>
      <c r="CGE6" s="228"/>
      <c r="CGF6" s="228"/>
      <c r="CGG6" s="228"/>
      <c r="CGH6" s="228"/>
      <c r="CGI6" s="228"/>
      <c r="CGJ6" s="228"/>
      <c r="CGK6" s="228"/>
      <c r="CGL6" s="228"/>
      <c r="CGM6" s="228"/>
      <c r="CGN6" s="228"/>
      <c r="CGO6" s="228"/>
      <c r="CGP6" s="228"/>
      <c r="CGQ6" s="228"/>
      <c r="CGR6" s="228"/>
      <c r="CGS6" s="228"/>
      <c r="CGT6" s="228"/>
      <c r="CGU6" s="228"/>
      <c r="CGV6" s="228"/>
      <c r="CGW6" s="228"/>
      <c r="CGX6" s="228"/>
      <c r="CGY6" s="228"/>
      <c r="CGZ6" s="228"/>
      <c r="CHA6" s="228"/>
      <c r="CHB6" s="228"/>
      <c r="CHC6" s="228"/>
      <c r="CHD6" s="228"/>
      <c r="CHE6" s="228"/>
      <c r="CHF6" s="228"/>
      <c r="CHG6" s="228"/>
      <c r="CHH6" s="228"/>
      <c r="CHI6" s="228"/>
      <c r="CHJ6" s="228"/>
      <c r="CHK6" s="228"/>
      <c r="CHL6" s="228"/>
      <c r="CHM6" s="228"/>
      <c r="CHN6" s="228"/>
      <c r="CHO6" s="228"/>
      <c r="CHP6" s="228"/>
      <c r="CHQ6" s="228"/>
      <c r="CHR6" s="228"/>
      <c r="CHS6" s="228"/>
      <c r="CHT6" s="228"/>
      <c r="CHU6" s="228"/>
      <c r="CHV6" s="228"/>
      <c r="CHW6" s="228"/>
      <c r="CHX6" s="228"/>
      <c r="CHY6" s="228"/>
      <c r="CHZ6" s="228"/>
      <c r="CIA6" s="228"/>
      <c r="CIB6" s="228"/>
      <c r="CIC6" s="228"/>
      <c r="CID6" s="228"/>
      <c r="CIE6" s="228"/>
      <c r="CIF6" s="228"/>
      <c r="CIG6" s="228"/>
      <c r="CIH6" s="228"/>
      <c r="CII6" s="228"/>
      <c r="CIJ6" s="228"/>
      <c r="CIK6" s="228"/>
      <c r="CIL6" s="228"/>
      <c r="CIM6" s="228"/>
      <c r="CIN6" s="228"/>
      <c r="CIO6" s="228"/>
      <c r="CIP6" s="228"/>
      <c r="CIQ6" s="228"/>
      <c r="CIR6" s="228"/>
      <c r="CIS6" s="228"/>
      <c r="CIT6" s="228"/>
      <c r="CIU6" s="228"/>
      <c r="CIV6" s="228"/>
      <c r="CIW6" s="228"/>
      <c r="CIX6" s="228"/>
      <c r="CIY6" s="228"/>
      <c r="CIZ6" s="228"/>
      <c r="CJA6" s="228"/>
      <c r="CJB6" s="228"/>
      <c r="CJC6" s="228"/>
      <c r="CJD6" s="228"/>
      <c r="CJE6" s="228"/>
      <c r="CJF6" s="228"/>
      <c r="CJG6" s="228"/>
      <c r="CJH6" s="228"/>
      <c r="CJI6" s="228"/>
      <c r="CJJ6" s="228"/>
      <c r="CJK6" s="228"/>
      <c r="CJL6" s="228"/>
      <c r="CJM6" s="228"/>
      <c r="CJN6" s="228"/>
      <c r="CJO6" s="228"/>
      <c r="CJP6" s="228"/>
      <c r="CJQ6" s="228"/>
      <c r="CJR6" s="228"/>
      <c r="CJS6" s="228"/>
      <c r="CJT6" s="228"/>
      <c r="CJU6" s="228"/>
      <c r="CJV6" s="228"/>
      <c r="CJW6" s="228"/>
      <c r="CJX6" s="228"/>
      <c r="CJY6" s="228"/>
      <c r="CJZ6" s="228"/>
      <c r="CKA6" s="228"/>
      <c r="CKB6" s="228"/>
      <c r="CKC6" s="228"/>
      <c r="CKD6" s="228"/>
      <c r="CKE6" s="228"/>
      <c r="CKF6" s="228"/>
      <c r="CKG6" s="228"/>
      <c r="CKH6" s="228"/>
      <c r="CKI6" s="228"/>
      <c r="CKJ6" s="228"/>
      <c r="CKK6" s="228"/>
      <c r="CKL6" s="228"/>
      <c r="CKM6" s="228"/>
      <c r="CKN6" s="228"/>
      <c r="CKO6" s="228"/>
      <c r="CKP6" s="228"/>
      <c r="CKQ6" s="228"/>
      <c r="CKR6" s="228"/>
      <c r="CKS6" s="228"/>
      <c r="CKT6" s="228"/>
      <c r="CKU6" s="228"/>
      <c r="CKV6" s="228"/>
      <c r="CKW6" s="228"/>
      <c r="CKX6" s="228"/>
      <c r="CKY6" s="228"/>
      <c r="CKZ6" s="228"/>
      <c r="CLA6" s="228"/>
      <c r="CLB6" s="228"/>
      <c r="CLC6" s="228"/>
      <c r="CLD6" s="228"/>
      <c r="CLE6" s="228"/>
      <c r="CLF6" s="228"/>
      <c r="CLG6" s="228"/>
      <c r="CLH6" s="228"/>
      <c r="CLI6" s="228"/>
      <c r="CLJ6" s="228"/>
      <c r="CLK6" s="228"/>
      <c r="CLL6" s="228"/>
      <c r="CLM6" s="228"/>
      <c r="CLN6" s="228"/>
      <c r="CLO6" s="228"/>
      <c r="CLP6" s="228"/>
      <c r="CLQ6" s="228"/>
      <c r="CLR6" s="228"/>
      <c r="CLS6" s="228"/>
      <c r="CLT6" s="228"/>
      <c r="CLU6" s="228"/>
      <c r="CLV6" s="228"/>
      <c r="CLW6" s="228"/>
      <c r="CLX6" s="228"/>
      <c r="CLY6" s="228"/>
      <c r="CLZ6" s="228"/>
      <c r="CMA6" s="228"/>
      <c r="CMB6" s="228"/>
      <c r="CMC6" s="228"/>
      <c r="CMD6" s="228"/>
      <c r="CME6" s="228"/>
      <c r="CMF6" s="228"/>
      <c r="CMG6" s="228"/>
      <c r="CMH6" s="228"/>
      <c r="CMI6" s="228"/>
      <c r="CMJ6" s="228"/>
      <c r="CMK6" s="228"/>
      <c r="CML6" s="228"/>
      <c r="CMM6" s="228"/>
      <c r="CMN6" s="228"/>
      <c r="CMO6" s="228"/>
      <c r="CMP6" s="228"/>
      <c r="CMQ6" s="228"/>
      <c r="CMR6" s="228"/>
      <c r="CMS6" s="228"/>
      <c r="CMT6" s="228"/>
      <c r="CMU6" s="228"/>
      <c r="CMV6" s="228"/>
      <c r="CMW6" s="228"/>
      <c r="CMX6" s="228"/>
      <c r="CMY6" s="228"/>
      <c r="CMZ6" s="228"/>
      <c r="CNA6" s="228"/>
      <c r="CNB6" s="228"/>
      <c r="CNC6" s="228"/>
      <c r="CND6" s="228"/>
      <c r="CNE6" s="228"/>
      <c r="CNF6" s="228"/>
      <c r="CNG6" s="228"/>
      <c r="CNH6" s="228"/>
      <c r="CNI6" s="228"/>
      <c r="CNJ6" s="228"/>
      <c r="CNK6" s="228"/>
      <c r="CNL6" s="228"/>
      <c r="CNM6" s="228"/>
      <c r="CNN6" s="228"/>
      <c r="CNO6" s="228"/>
      <c r="CNP6" s="228"/>
      <c r="CNQ6" s="228"/>
      <c r="CNR6" s="228"/>
      <c r="CNS6" s="228"/>
      <c r="CNT6" s="228"/>
      <c r="CNU6" s="228"/>
      <c r="CNV6" s="228"/>
      <c r="CNW6" s="228"/>
      <c r="CNX6" s="228"/>
      <c r="CNY6" s="228"/>
      <c r="CNZ6" s="228"/>
      <c r="COA6" s="228"/>
      <c r="COB6" s="228"/>
      <c r="COC6" s="228"/>
      <c r="COD6" s="228"/>
      <c r="COE6" s="228"/>
      <c r="COF6" s="228"/>
      <c r="COG6" s="228"/>
      <c r="COH6" s="228"/>
      <c r="COI6" s="228"/>
      <c r="COJ6" s="228"/>
      <c r="COK6" s="228"/>
      <c r="COL6" s="228"/>
      <c r="COM6" s="228"/>
      <c r="CON6" s="228"/>
      <c r="COO6" s="228"/>
      <c r="COP6" s="228"/>
      <c r="COQ6" s="228"/>
      <c r="COR6" s="228"/>
      <c r="COS6" s="228"/>
      <c r="COT6" s="228"/>
      <c r="COU6" s="228"/>
      <c r="COV6" s="228"/>
      <c r="COW6" s="228"/>
      <c r="COX6" s="228"/>
      <c r="COY6" s="228"/>
      <c r="COZ6" s="228"/>
      <c r="CPA6" s="228"/>
      <c r="CPB6" s="228"/>
      <c r="CPC6" s="228"/>
      <c r="CPD6" s="228"/>
      <c r="CPE6" s="228"/>
      <c r="CPF6" s="228"/>
      <c r="CPG6" s="228"/>
      <c r="CPH6" s="228"/>
      <c r="CPI6" s="228"/>
      <c r="CPJ6" s="228"/>
      <c r="CPK6" s="228"/>
      <c r="CPL6" s="228"/>
      <c r="CPM6" s="228"/>
      <c r="CPN6" s="228"/>
      <c r="CPO6" s="228"/>
      <c r="CPP6" s="228"/>
      <c r="CPQ6" s="228"/>
      <c r="CPR6" s="228"/>
      <c r="CPS6" s="228"/>
      <c r="CPT6" s="228"/>
      <c r="CPU6" s="228"/>
      <c r="CPV6" s="228"/>
      <c r="CPW6" s="228"/>
      <c r="CPX6" s="228"/>
      <c r="CPY6" s="228"/>
      <c r="CPZ6" s="228"/>
      <c r="CQA6" s="228"/>
      <c r="CQB6" s="228"/>
      <c r="CQC6" s="228"/>
      <c r="CQD6" s="228"/>
      <c r="CQE6" s="228"/>
      <c r="CQF6" s="228"/>
      <c r="CQG6" s="228"/>
      <c r="CQH6" s="228"/>
      <c r="CQI6" s="228"/>
      <c r="CQJ6" s="228"/>
      <c r="CQK6" s="228"/>
      <c r="CQL6" s="228"/>
      <c r="CQM6" s="228"/>
      <c r="CQN6" s="228"/>
      <c r="CQO6" s="228"/>
      <c r="CQP6" s="228"/>
      <c r="CQQ6" s="228"/>
      <c r="CQR6" s="228"/>
      <c r="CQS6" s="228"/>
      <c r="CQT6" s="228"/>
      <c r="CQU6" s="228"/>
      <c r="CQV6" s="228"/>
      <c r="CQW6" s="228"/>
      <c r="CQX6" s="228"/>
      <c r="CQY6" s="228"/>
      <c r="CQZ6" s="228"/>
      <c r="CRA6" s="228"/>
      <c r="CRB6" s="228"/>
      <c r="CRC6" s="228"/>
      <c r="CRD6" s="228"/>
      <c r="CRE6" s="228"/>
      <c r="CRF6" s="228"/>
      <c r="CRG6" s="228"/>
      <c r="CRH6" s="228"/>
      <c r="CRI6" s="228"/>
      <c r="CRJ6" s="228"/>
      <c r="CRK6" s="228"/>
      <c r="CRL6" s="228"/>
      <c r="CRM6" s="228"/>
      <c r="CRN6" s="228"/>
      <c r="CRO6" s="228"/>
      <c r="CRP6" s="228"/>
      <c r="CRQ6" s="228"/>
      <c r="CRR6" s="228"/>
      <c r="CRS6" s="228"/>
      <c r="CRT6" s="228"/>
      <c r="CRU6" s="228"/>
      <c r="CRV6" s="228"/>
      <c r="CRW6" s="228"/>
      <c r="CRX6" s="228"/>
      <c r="CRY6" s="228"/>
      <c r="CRZ6" s="228"/>
      <c r="CSA6" s="228"/>
      <c r="CSB6" s="228"/>
      <c r="CSC6" s="228"/>
      <c r="CSD6" s="228"/>
      <c r="CSE6" s="228"/>
      <c r="CSF6" s="228"/>
      <c r="CSG6" s="228"/>
      <c r="CSH6" s="228"/>
      <c r="CSI6" s="228"/>
      <c r="CSJ6" s="228"/>
      <c r="CSK6" s="228"/>
      <c r="CSL6" s="228"/>
      <c r="CSM6" s="228"/>
      <c r="CSN6" s="228"/>
      <c r="CSO6" s="228"/>
      <c r="CSP6" s="228"/>
      <c r="CSQ6" s="228"/>
      <c r="CSR6" s="228"/>
      <c r="CSS6" s="228"/>
      <c r="CST6" s="228"/>
      <c r="CSU6" s="228"/>
      <c r="CSV6" s="228"/>
      <c r="CSW6" s="228"/>
      <c r="CSX6" s="228"/>
      <c r="CSY6" s="228"/>
      <c r="CSZ6" s="228"/>
      <c r="CTA6" s="228"/>
      <c r="CTB6" s="228"/>
      <c r="CTC6" s="228"/>
      <c r="CTD6" s="228"/>
      <c r="CTE6" s="228"/>
      <c r="CTF6" s="228"/>
      <c r="CTG6" s="228"/>
      <c r="CTH6" s="228"/>
      <c r="CTI6" s="228"/>
      <c r="CTJ6" s="228"/>
      <c r="CTK6" s="228"/>
      <c r="CTL6" s="228"/>
      <c r="CTM6" s="228"/>
      <c r="CTN6" s="228"/>
      <c r="CTO6" s="228"/>
      <c r="CTP6" s="228"/>
      <c r="CTQ6" s="228"/>
      <c r="CTR6" s="228"/>
      <c r="CTS6" s="228"/>
      <c r="CTT6" s="228"/>
      <c r="CTU6" s="228"/>
      <c r="CTV6" s="228"/>
      <c r="CTW6" s="228"/>
      <c r="CTX6" s="228"/>
      <c r="CTY6" s="228"/>
      <c r="CTZ6" s="228"/>
      <c r="CUA6" s="228"/>
      <c r="CUB6" s="228"/>
      <c r="CUC6" s="228"/>
      <c r="CUD6" s="228"/>
      <c r="CUE6" s="228"/>
      <c r="CUF6" s="228"/>
      <c r="CUG6" s="228"/>
      <c r="CUH6" s="228"/>
      <c r="CUI6" s="228"/>
      <c r="CUJ6" s="228"/>
      <c r="CUK6" s="228"/>
      <c r="CUL6" s="228"/>
      <c r="CUM6" s="228"/>
      <c r="CUN6" s="228"/>
      <c r="CUO6" s="228"/>
      <c r="CUP6" s="228"/>
      <c r="CUQ6" s="228"/>
      <c r="CUR6" s="228"/>
      <c r="CUS6" s="228"/>
      <c r="CUT6" s="228"/>
      <c r="CUU6" s="228"/>
      <c r="CUV6" s="228"/>
      <c r="CUW6" s="228"/>
      <c r="CUX6" s="228"/>
      <c r="CUY6" s="228"/>
      <c r="CUZ6" s="228"/>
      <c r="CVA6" s="228"/>
      <c r="CVB6" s="228"/>
      <c r="CVC6" s="228"/>
      <c r="CVD6" s="228"/>
      <c r="CVE6" s="228"/>
      <c r="CVF6" s="228"/>
      <c r="CVG6" s="228"/>
      <c r="CVH6" s="228"/>
      <c r="CVI6" s="228"/>
      <c r="CVJ6" s="228"/>
      <c r="CVK6" s="228"/>
      <c r="CVL6" s="228"/>
      <c r="CVM6" s="228"/>
      <c r="CVN6" s="228"/>
      <c r="CVO6" s="228"/>
      <c r="CVP6" s="228"/>
      <c r="CVQ6" s="228"/>
      <c r="CVR6" s="228"/>
      <c r="CVS6" s="228"/>
      <c r="CVT6" s="228"/>
      <c r="CVU6" s="228"/>
      <c r="CVV6" s="228"/>
      <c r="CVW6" s="228"/>
      <c r="CVX6" s="228"/>
      <c r="CVY6" s="228"/>
      <c r="CVZ6" s="228"/>
      <c r="CWA6" s="228"/>
      <c r="CWB6" s="228"/>
      <c r="CWC6" s="228"/>
      <c r="CWD6" s="228"/>
      <c r="CWE6" s="228"/>
      <c r="CWF6" s="228"/>
      <c r="CWG6" s="228"/>
      <c r="CWH6" s="228"/>
      <c r="CWI6" s="228"/>
      <c r="CWJ6" s="228"/>
      <c r="CWK6" s="228"/>
      <c r="CWL6" s="228"/>
      <c r="CWM6" s="228"/>
      <c r="CWN6" s="228"/>
      <c r="CWO6" s="228"/>
      <c r="CWP6" s="228"/>
      <c r="CWQ6" s="228"/>
      <c r="CWR6" s="228"/>
      <c r="CWS6" s="228"/>
      <c r="CWT6" s="228"/>
      <c r="CWU6" s="228"/>
      <c r="CWV6" s="228"/>
      <c r="CWW6" s="228"/>
      <c r="CWX6" s="228"/>
      <c r="CWY6" s="228"/>
      <c r="CWZ6" s="228"/>
      <c r="CXA6" s="228"/>
      <c r="CXB6" s="228"/>
      <c r="CXC6" s="228"/>
      <c r="CXD6" s="228"/>
      <c r="CXE6" s="228"/>
      <c r="CXF6" s="228"/>
      <c r="CXG6" s="228"/>
      <c r="CXH6" s="228"/>
      <c r="CXI6" s="228"/>
      <c r="CXJ6" s="228"/>
      <c r="CXK6" s="228"/>
      <c r="CXL6" s="228"/>
      <c r="CXM6" s="228"/>
      <c r="CXN6" s="228"/>
      <c r="CXO6" s="228"/>
      <c r="CXP6" s="228"/>
      <c r="CXQ6" s="228"/>
      <c r="CXR6" s="228"/>
      <c r="CXS6" s="228"/>
      <c r="CXT6" s="228"/>
      <c r="CXU6" s="228"/>
      <c r="CXV6" s="228"/>
      <c r="CXW6" s="228"/>
      <c r="CXX6" s="228"/>
      <c r="CXY6" s="228"/>
      <c r="CXZ6" s="228"/>
      <c r="CYA6" s="228"/>
      <c r="CYB6" s="228"/>
      <c r="CYC6" s="228"/>
      <c r="CYD6" s="228"/>
      <c r="CYE6" s="228"/>
      <c r="CYF6" s="228"/>
      <c r="CYG6" s="228"/>
      <c r="CYH6" s="228"/>
      <c r="CYI6" s="228"/>
      <c r="CYJ6" s="228"/>
      <c r="CYK6" s="228"/>
      <c r="CYL6" s="228"/>
      <c r="CYM6" s="228"/>
      <c r="CYN6" s="228"/>
      <c r="CYO6" s="228"/>
      <c r="CYP6" s="228"/>
      <c r="CYQ6" s="228"/>
      <c r="CYR6" s="228"/>
      <c r="CYS6" s="228"/>
      <c r="CYT6" s="228"/>
      <c r="CYU6" s="228"/>
      <c r="CYV6" s="228"/>
      <c r="CYW6" s="228"/>
      <c r="CYX6" s="228"/>
      <c r="CYY6" s="228"/>
      <c r="CYZ6" s="228"/>
      <c r="CZA6" s="228"/>
      <c r="CZB6" s="228"/>
      <c r="CZC6" s="228"/>
      <c r="CZD6" s="228"/>
      <c r="CZE6" s="228"/>
      <c r="CZF6" s="228"/>
      <c r="CZG6" s="228"/>
      <c r="CZH6" s="228"/>
      <c r="CZI6" s="228"/>
      <c r="CZJ6" s="228"/>
      <c r="CZK6" s="228"/>
      <c r="CZL6" s="228"/>
      <c r="CZM6" s="228"/>
      <c r="CZN6" s="228"/>
      <c r="CZO6" s="228"/>
      <c r="CZP6" s="228"/>
      <c r="CZQ6" s="228"/>
      <c r="CZR6" s="228"/>
      <c r="CZS6" s="228"/>
      <c r="CZT6" s="228"/>
      <c r="CZU6" s="228"/>
      <c r="CZV6" s="228"/>
      <c r="CZW6" s="228"/>
      <c r="CZX6" s="228"/>
      <c r="CZY6" s="228"/>
      <c r="CZZ6" s="228"/>
      <c r="DAA6" s="228"/>
      <c r="DAB6" s="228"/>
      <c r="DAC6" s="228"/>
      <c r="DAD6" s="228"/>
      <c r="DAE6" s="228"/>
      <c r="DAF6" s="228"/>
      <c r="DAG6" s="228"/>
      <c r="DAH6" s="228"/>
      <c r="DAI6" s="228"/>
      <c r="DAJ6" s="228"/>
      <c r="DAK6" s="228"/>
      <c r="DAL6" s="228"/>
      <c r="DAM6" s="228"/>
      <c r="DAN6" s="228"/>
      <c r="DAO6" s="228"/>
      <c r="DAP6" s="228"/>
      <c r="DAQ6" s="228"/>
      <c r="DAR6" s="228"/>
      <c r="DAS6" s="228"/>
      <c r="DAT6" s="228"/>
      <c r="DAU6" s="228"/>
      <c r="DAV6" s="228"/>
      <c r="DAW6" s="228"/>
      <c r="DAX6" s="228"/>
      <c r="DAY6" s="228"/>
      <c r="DAZ6" s="228"/>
      <c r="DBA6" s="228"/>
      <c r="DBB6" s="228"/>
      <c r="DBC6" s="228"/>
      <c r="DBD6" s="228"/>
      <c r="DBE6" s="228"/>
      <c r="DBF6" s="228"/>
      <c r="DBG6" s="228"/>
      <c r="DBH6" s="228"/>
      <c r="DBI6" s="228"/>
      <c r="DBJ6" s="228"/>
      <c r="DBK6" s="228"/>
      <c r="DBL6" s="228"/>
      <c r="DBM6" s="228"/>
      <c r="DBN6" s="228"/>
      <c r="DBO6" s="228"/>
      <c r="DBP6" s="228"/>
      <c r="DBQ6" s="228"/>
      <c r="DBR6" s="228"/>
      <c r="DBS6" s="228"/>
      <c r="DBT6" s="228"/>
      <c r="DBU6" s="228"/>
      <c r="DBV6" s="228"/>
      <c r="DBW6" s="228"/>
      <c r="DBX6" s="228"/>
      <c r="DBY6" s="228"/>
      <c r="DBZ6" s="228"/>
      <c r="DCA6" s="228"/>
      <c r="DCB6" s="228"/>
      <c r="DCC6" s="228"/>
      <c r="DCD6" s="228"/>
      <c r="DCE6" s="228"/>
      <c r="DCF6" s="228"/>
      <c r="DCG6" s="228"/>
      <c r="DCH6" s="228"/>
      <c r="DCI6" s="228"/>
      <c r="DCJ6" s="228"/>
      <c r="DCK6" s="228"/>
      <c r="DCL6" s="228"/>
      <c r="DCM6" s="228"/>
      <c r="DCN6" s="228"/>
      <c r="DCO6" s="228"/>
      <c r="DCP6" s="228"/>
      <c r="DCQ6" s="228"/>
      <c r="DCR6" s="228"/>
      <c r="DCS6" s="228"/>
      <c r="DCT6" s="228"/>
      <c r="DCU6" s="228"/>
      <c r="DCV6" s="228"/>
      <c r="DCW6" s="228"/>
      <c r="DCX6" s="228"/>
      <c r="DCY6" s="228"/>
      <c r="DCZ6" s="228"/>
      <c r="DDA6" s="228"/>
      <c r="DDB6" s="228"/>
      <c r="DDC6" s="228"/>
      <c r="DDD6" s="228"/>
      <c r="DDE6" s="228"/>
      <c r="DDF6" s="228"/>
      <c r="DDG6" s="228"/>
      <c r="DDH6" s="228"/>
      <c r="DDI6" s="228"/>
      <c r="DDJ6" s="228"/>
      <c r="DDK6" s="228"/>
      <c r="DDL6" s="228"/>
      <c r="DDM6" s="228"/>
      <c r="DDN6" s="228"/>
      <c r="DDO6" s="228"/>
      <c r="DDP6" s="228"/>
      <c r="DDQ6" s="228"/>
      <c r="DDR6" s="228"/>
      <c r="DDS6" s="228"/>
      <c r="DDT6" s="228"/>
      <c r="DDU6" s="228"/>
      <c r="DDV6" s="228"/>
      <c r="DDW6" s="228"/>
      <c r="DDX6" s="228"/>
      <c r="DDY6" s="228"/>
      <c r="DDZ6" s="228"/>
      <c r="DEA6" s="228"/>
      <c r="DEB6" s="228"/>
      <c r="DEC6" s="228"/>
      <c r="DED6" s="228"/>
      <c r="DEE6" s="228"/>
      <c r="DEF6" s="228"/>
      <c r="DEG6" s="228"/>
      <c r="DEH6" s="228"/>
      <c r="DEI6" s="228"/>
      <c r="DEJ6" s="228"/>
      <c r="DEK6" s="228"/>
      <c r="DEL6" s="228"/>
      <c r="DEM6" s="228"/>
      <c r="DEN6" s="228"/>
      <c r="DEO6" s="228"/>
      <c r="DEP6" s="228"/>
      <c r="DEQ6" s="228"/>
      <c r="DER6" s="228"/>
      <c r="DES6" s="228"/>
      <c r="DET6" s="228"/>
      <c r="DEU6" s="228"/>
      <c r="DEV6" s="228"/>
      <c r="DEW6" s="228"/>
      <c r="DEX6" s="228"/>
      <c r="DEY6" s="228"/>
      <c r="DEZ6" s="228"/>
      <c r="DFA6" s="228"/>
      <c r="DFB6" s="228"/>
      <c r="DFC6" s="228"/>
      <c r="DFD6" s="228"/>
      <c r="DFE6" s="228"/>
      <c r="DFF6" s="228"/>
      <c r="DFG6" s="228"/>
      <c r="DFH6" s="228"/>
      <c r="DFI6" s="228"/>
      <c r="DFJ6" s="228"/>
      <c r="DFK6" s="228"/>
      <c r="DFL6" s="228"/>
      <c r="DFM6" s="228"/>
      <c r="DFN6" s="228"/>
      <c r="DFO6" s="228"/>
      <c r="DFP6" s="228"/>
      <c r="DFQ6" s="228"/>
      <c r="DFR6" s="228"/>
      <c r="DFS6" s="228"/>
      <c r="DFT6" s="228"/>
      <c r="DFU6" s="228"/>
      <c r="DFV6" s="228"/>
      <c r="DFW6" s="228"/>
      <c r="DFX6" s="228"/>
      <c r="DFY6" s="228"/>
      <c r="DFZ6" s="228"/>
      <c r="DGA6" s="228"/>
      <c r="DGB6" s="228"/>
      <c r="DGC6" s="228"/>
      <c r="DGD6" s="228"/>
      <c r="DGE6" s="228"/>
      <c r="DGF6" s="228"/>
      <c r="DGG6" s="228"/>
      <c r="DGH6" s="228"/>
      <c r="DGI6" s="228"/>
      <c r="DGJ6" s="228"/>
      <c r="DGK6" s="228"/>
      <c r="DGL6" s="228"/>
      <c r="DGM6" s="228"/>
      <c r="DGN6" s="228"/>
      <c r="DGO6" s="228"/>
      <c r="DGP6" s="228"/>
      <c r="DGQ6" s="228"/>
      <c r="DGR6" s="228"/>
      <c r="DGS6" s="228"/>
      <c r="DGT6" s="228"/>
      <c r="DGU6" s="228"/>
      <c r="DGV6" s="228"/>
      <c r="DGW6" s="228"/>
      <c r="DGX6" s="228"/>
      <c r="DGY6" s="228"/>
      <c r="DGZ6" s="228"/>
      <c r="DHA6" s="228"/>
      <c r="DHB6" s="228"/>
      <c r="DHC6" s="228"/>
      <c r="DHD6" s="228"/>
      <c r="DHE6" s="228"/>
      <c r="DHF6" s="228"/>
      <c r="DHG6" s="228"/>
      <c r="DHH6" s="228"/>
      <c r="DHI6" s="228"/>
      <c r="DHJ6" s="228"/>
      <c r="DHK6" s="228"/>
      <c r="DHL6" s="228"/>
      <c r="DHM6" s="228"/>
      <c r="DHN6" s="228"/>
      <c r="DHO6" s="228"/>
      <c r="DHP6" s="228"/>
      <c r="DHQ6" s="228"/>
      <c r="DHR6" s="228"/>
      <c r="DHS6" s="228"/>
      <c r="DHT6" s="228"/>
      <c r="DHU6" s="228"/>
      <c r="DHV6" s="228"/>
      <c r="DHW6" s="228"/>
      <c r="DHX6" s="228"/>
      <c r="DHY6" s="228"/>
      <c r="DHZ6" s="228"/>
      <c r="DIA6" s="228"/>
      <c r="DIB6" s="228"/>
      <c r="DIC6" s="228"/>
      <c r="DID6" s="228"/>
      <c r="DIE6" s="228"/>
      <c r="DIF6" s="228"/>
      <c r="DIG6" s="228"/>
      <c r="DIH6" s="228"/>
      <c r="DII6" s="228"/>
      <c r="DIJ6" s="228"/>
      <c r="DIK6" s="228"/>
      <c r="DIL6" s="228"/>
      <c r="DIM6" s="228"/>
      <c r="DIN6" s="228"/>
      <c r="DIO6" s="228"/>
      <c r="DIP6" s="228"/>
      <c r="DIQ6" s="228"/>
      <c r="DIR6" s="228"/>
      <c r="DIS6" s="228"/>
      <c r="DIT6" s="228"/>
      <c r="DIU6" s="228"/>
      <c r="DIV6" s="228"/>
      <c r="DIW6" s="228"/>
      <c r="DIX6" s="228"/>
      <c r="DIY6" s="228"/>
      <c r="DIZ6" s="228"/>
      <c r="DJA6" s="228"/>
      <c r="DJB6" s="228"/>
      <c r="DJC6" s="228"/>
      <c r="DJD6" s="228"/>
      <c r="DJE6" s="228"/>
      <c r="DJF6" s="228"/>
      <c r="DJG6" s="228"/>
      <c r="DJH6" s="228"/>
      <c r="DJI6" s="228"/>
      <c r="DJJ6" s="228"/>
      <c r="DJK6" s="228"/>
      <c r="DJL6" s="228"/>
      <c r="DJM6" s="228"/>
      <c r="DJN6" s="228"/>
      <c r="DJO6" s="228"/>
      <c r="DJP6" s="228"/>
      <c r="DJQ6" s="228"/>
      <c r="DJR6" s="228"/>
      <c r="DJS6" s="228"/>
      <c r="DJT6" s="228"/>
      <c r="DJU6" s="228"/>
      <c r="DJV6" s="228"/>
      <c r="DJW6" s="228"/>
      <c r="DJX6" s="228"/>
      <c r="DJY6" s="228"/>
      <c r="DJZ6" s="228"/>
      <c r="DKA6" s="228"/>
      <c r="DKB6" s="228"/>
      <c r="DKC6" s="228"/>
      <c r="DKD6" s="228"/>
      <c r="DKE6" s="228"/>
      <c r="DKF6" s="228"/>
      <c r="DKG6" s="228"/>
      <c r="DKH6" s="228"/>
      <c r="DKI6" s="228"/>
      <c r="DKJ6" s="228"/>
      <c r="DKK6" s="228"/>
      <c r="DKL6" s="228"/>
      <c r="DKM6" s="228"/>
      <c r="DKN6" s="228"/>
      <c r="DKO6" s="228"/>
      <c r="DKP6" s="228"/>
      <c r="DKQ6" s="228"/>
      <c r="DKR6" s="228"/>
      <c r="DKS6" s="228"/>
      <c r="DKT6" s="228"/>
      <c r="DKU6" s="228"/>
      <c r="DKV6" s="228"/>
      <c r="DKW6" s="228"/>
      <c r="DKX6" s="228"/>
      <c r="DKY6" s="228"/>
      <c r="DKZ6" s="228"/>
      <c r="DLA6" s="228"/>
      <c r="DLB6" s="228"/>
      <c r="DLC6" s="228"/>
      <c r="DLD6" s="228"/>
      <c r="DLE6" s="228"/>
      <c r="DLF6" s="228"/>
      <c r="DLG6" s="228"/>
      <c r="DLH6" s="228"/>
      <c r="DLI6" s="228"/>
      <c r="DLJ6" s="228"/>
      <c r="DLK6" s="228"/>
      <c r="DLL6" s="228"/>
      <c r="DLM6" s="228"/>
      <c r="DLN6" s="228"/>
      <c r="DLO6" s="228"/>
      <c r="DLP6" s="228"/>
      <c r="DLQ6" s="228"/>
      <c r="DLR6" s="228"/>
      <c r="DLS6" s="228"/>
      <c r="DLT6" s="228"/>
      <c r="DLU6" s="228"/>
      <c r="DLV6" s="228"/>
      <c r="DLW6" s="228"/>
      <c r="DLX6" s="228"/>
      <c r="DLY6" s="228"/>
      <c r="DLZ6" s="228"/>
      <c r="DMA6" s="228"/>
      <c r="DMB6" s="228"/>
      <c r="DMC6" s="228"/>
      <c r="DMD6" s="228"/>
      <c r="DME6" s="228"/>
      <c r="DMF6" s="228"/>
      <c r="DMG6" s="228"/>
      <c r="DMH6" s="228"/>
      <c r="DMI6" s="228"/>
      <c r="DMJ6" s="228"/>
      <c r="DMK6" s="228"/>
      <c r="DML6" s="228"/>
      <c r="DMM6" s="228"/>
      <c r="DMN6" s="228"/>
      <c r="DMO6" s="228"/>
      <c r="DMP6" s="228"/>
      <c r="DMQ6" s="228"/>
      <c r="DMR6" s="228"/>
      <c r="DMS6" s="228"/>
      <c r="DMT6" s="228"/>
      <c r="DMU6" s="228"/>
      <c r="DMV6" s="228"/>
      <c r="DMW6" s="228"/>
      <c r="DMX6" s="228"/>
      <c r="DMY6" s="228"/>
      <c r="DMZ6" s="228"/>
      <c r="DNA6" s="228"/>
      <c r="DNB6" s="228"/>
      <c r="DNC6" s="228"/>
      <c r="DND6" s="228"/>
      <c r="DNE6" s="228"/>
      <c r="DNF6" s="228"/>
      <c r="DNG6" s="228"/>
      <c r="DNH6" s="228"/>
      <c r="DNI6" s="228"/>
      <c r="DNJ6" s="228"/>
      <c r="DNK6" s="228"/>
      <c r="DNL6" s="228"/>
      <c r="DNM6" s="228"/>
      <c r="DNN6" s="228"/>
      <c r="DNO6" s="228"/>
      <c r="DNP6" s="228"/>
      <c r="DNQ6" s="228"/>
      <c r="DNR6" s="228"/>
      <c r="DNS6" s="228"/>
      <c r="DNT6" s="228"/>
      <c r="DNU6" s="228"/>
      <c r="DNV6" s="228"/>
      <c r="DNW6" s="228"/>
      <c r="DNX6" s="228"/>
      <c r="DNY6" s="228"/>
      <c r="DNZ6" s="228"/>
      <c r="DOA6" s="228"/>
      <c r="DOB6" s="228"/>
      <c r="DOC6" s="228"/>
      <c r="DOD6" s="228"/>
      <c r="DOE6" s="228"/>
      <c r="DOF6" s="228"/>
      <c r="DOG6" s="228"/>
      <c r="DOH6" s="228"/>
      <c r="DOI6" s="228"/>
      <c r="DOJ6" s="228"/>
      <c r="DOK6" s="228"/>
      <c r="DOL6" s="228"/>
      <c r="DOM6" s="228"/>
      <c r="DON6" s="228"/>
      <c r="DOO6" s="228"/>
      <c r="DOP6" s="228"/>
      <c r="DOQ6" s="228"/>
      <c r="DOR6" s="228"/>
      <c r="DOS6" s="228"/>
      <c r="DOT6" s="228"/>
      <c r="DOU6" s="228"/>
      <c r="DOV6" s="228"/>
      <c r="DOW6" s="228"/>
      <c r="DOX6" s="228"/>
      <c r="DOY6" s="228"/>
      <c r="DOZ6" s="228"/>
      <c r="DPA6" s="228"/>
      <c r="DPB6" s="228"/>
      <c r="DPC6" s="228"/>
      <c r="DPD6" s="228"/>
      <c r="DPE6" s="228"/>
      <c r="DPF6" s="228"/>
      <c r="DPG6" s="228"/>
      <c r="DPH6" s="228"/>
      <c r="DPI6" s="228"/>
      <c r="DPJ6" s="228"/>
      <c r="DPK6" s="228"/>
      <c r="DPL6" s="228"/>
      <c r="DPM6" s="228"/>
      <c r="DPN6" s="228"/>
      <c r="DPO6" s="228"/>
      <c r="DPP6" s="228"/>
      <c r="DPQ6" s="228"/>
      <c r="DPR6" s="228"/>
      <c r="DPS6" s="228"/>
      <c r="DPT6" s="228"/>
      <c r="DPU6" s="228"/>
      <c r="DPV6" s="228"/>
      <c r="DPW6" s="228"/>
      <c r="DPX6" s="228"/>
      <c r="DPY6" s="228"/>
      <c r="DPZ6" s="228"/>
      <c r="DQA6" s="228"/>
      <c r="DQB6" s="228"/>
      <c r="DQC6" s="228"/>
      <c r="DQD6" s="228"/>
      <c r="DQE6" s="228"/>
      <c r="DQF6" s="228"/>
      <c r="DQG6" s="228"/>
      <c r="DQH6" s="228"/>
      <c r="DQI6" s="228"/>
      <c r="DQJ6" s="228"/>
      <c r="DQK6" s="228"/>
      <c r="DQL6" s="228"/>
      <c r="DQM6" s="228"/>
      <c r="DQN6" s="228"/>
      <c r="DQO6" s="228"/>
      <c r="DQP6" s="228"/>
      <c r="DQQ6" s="228"/>
      <c r="DQR6" s="228"/>
      <c r="DQS6" s="228"/>
      <c r="DQT6" s="228"/>
      <c r="DQU6" s="228"/>
      <c r="DQV6" s="228"/>
      <c r="DQW6" s="228"/>
      <c r="DQX6" s="228"/>
      <c r="DQY6" s="228"/>
      <c r="DQZ6" s="228"/>
      <c r="DRA6" s="228"/>
      <c r="DRB6" s="228"/>
      <c r="DRC6" s="228"/>
      <c r="DRD6" s="228"/>
      <c r="DRE6" s="228"/>
      <c r="DRF6" s="228"/>
      <c r="DRG6" s="228"/>
      <c r="DRH6" s="228"/>
      <c r="DRI6" s="228"/>
      <c r="DRJ6" s="228"/>
      <c r="DRK6" s="228"/>
      <c r="DRL6" s="228"/>
      <c r="DRM6" s="228"/>
      <c r="DRN6" s="228"/>
      <c r="DRO6" s="228"/>
      <c r="DRP6" s="228"/>
      <c r="DRQ6" s="228"/>
      <c r="DRR6" s="228"/>
      <c r="DRS6" s="228"/>
      <c r="DRT6" s="228"/>
      <c r="DRU6" s="228"/>
      <c r="DRV6" s="228"/>
      <c r="DRW6" s="228"/>
      <c r="DRX6" s="228"/>
      <c r="DRY6" s="228"/>
      <c r="DRZ6" s="228"/>
      <c r="DSA6" s="228"/>
      <c r="DSB6" s="228"/>
      <c r="DSC6" s="228"/>
      <c r="DSD6" s="228"/>
      <c r="DSE6" s="228"/>
      <c r="DSF6" s="228"/>
      <c r="DSG6" s="228"/>
      <c r="DSH6" s="228"/>
      <c r="DSI6" s="228"/>
      <c r="DSJ6" s="228"/>
      <c r="DSK6" s="228"/>
      <c r="DSL6" s="228"/>
      <c r="DSM6" s="228"/>
      <c r="DSN6" s="228"/>
      <c r="DSO6" s="228"/>
      <c r="DSP6" s="228"/>
      <c r="DSQ6" s="228"/>
      <c r="DSR6" s="228"/>
      <c r="DSS6" s="228"/>
      <c r="DST6" s="228"/>
      <c r="DSU6" s="228"/>
      <c r="DSV6" s="228"/>
      <c r="DSW6" s="228"/>
      <c r="DSX6" s="228"/>
      <c r="DSY6" s="228"/>
      <c r="DSZ6" s="228"/>
      <c r="DTA6" s="228"/>
      <c r="DTB6" s="228"/>
      <c r="DTC6" s="228"/>
      <c r="DTD6" s="228"/>
      <c r="DTE6" s="228"/>
      <c r="DTF6" s="228"/>
      <c r="DTG6" s="228"/>
      <c r="DTH6" s="228"/>
      <c r="DTI6" s="228"/>
      <c r="DTJ6" s="228"/>
      <c r="DTK6" s="228"/>
      <c r="DTL6" s="228"/>
      <c r="DTM6" s="228"/>
      <c r="DTN6" s="228"/>
      <c r="DTO6" s="228"/>
      <c r="DTP6" s="228"/>
      <c r="DTQ6" s="228"/>
      <c r="DTR6" s="228"/>
      <c r="DTS6" s="228"/>
      <c r="DTT6" s="228"/>
      <c r="DTU6" s="228"/>
      <c r="DTV6" s="228"/>
      <c r="DTW6" s="228"/>
      <c r="DTX6" s="228"/>
      <c r="DTY6" s="228"/>
      <c r="DTZ6" s="228"/>
      <c r="DUA6" s="228"/>
      <c r="DUB6" s="228"/>
      <c r="DUC6" s="228"/>
      <c r="DUD6" s="228"/>
      <c r="DUE6" s="228"/>
      <c r="DUF6" s="228"/>
      <c r="DUG6" s="228"/>
      <c r="DUH6" s="228"/>
      <c r="DUI6" s="228"/>
      <c r="DUJ6" s="228"/>
      <c r="DUK6" s="228"/>
      <c r="DUL6" s="228"/>
      <c r="DUM6" s="228"/>
      <c r="DUN6" s="228"/>
      <c r="DUO6" s="228"/>
      <c r="DUP6" s="228"/>
      <c r="DUQ6" s="228"/>
      <c r="DUR6" s="228"/>
      <c r="DUS6" s="228"/>
      <c r="DUT6" s="228"/>
      <c r="DUU6" s="228"/>
      <c r="DUV6" s="228"/>
      <c r="DUW6" s="228"/>
      <c r="DUX6" s="228"/>
      <c r="DUY6" s="228"/>
      <c r="DUZ6" s="228"/>
      <c r="DVA6" s="228"/>
      <c r="DVB6" s="228"/>
      <c r="DVC6" s="228"/>
      <c r="DVD6" s="228"/>
      <c r="DVE6" s="228"/>
      <c r="DVF6" s="228"/>
      <c r="DVG6" s="228"/>
      <c r="DVH6" s="228"/>
      <c r="DVI6" s="228"/>
      <c r="DVJ6" s="228"/>
      <c r="DVK6" s="228"/>
      <c r="DVL6" s="228"/>
      <c r="DVM6" s="228"/>
      <c r="DVN6" s="228"/>
      <c r="DVO6" s="228"/>
      <c r="DVP6" s="228"/>
      <c r="DVQ6" s="228"/>
      <c r="DVR6" s="228"/>
      <c r="DVS6" s="228"/>
      <c r="DVT6" s="228"/>
      <c r="DVU6" s="228"/>
      <c r="DVV6" s="228"/>
      <c r="DVW6" s="228"/>
      <c r="DVX6" s="228"/>
      <c r="DVY6" s="228"/>
      <c r="DVZ6" s="228"/>
      <c r="DWA6" s="228"/>
      <c r="DWB6" s="228"/>
      <c r="DWC6" s="228"/>
      <c r="DWD6" s="228"/>
      <c r="DWE6" s="228"/>
      <c r="DWF6" s="228"/>
      <c r="DWG6" s="228"/>
      <c r="DWH6" s="228"/>
      <c r="DWI6" s="228"/>
      <c r="DWJ6" s="228"/>
      <c r="DWK6" s="228"/>
      <c r="DWL6" s="228"/>
      <c r="DWM6" s="228"/>
      <c r="DWN6" s="228"/>
      <c r="DWO6" s="228"/>
      <c r="DWP6" s="228"/>
      <c r="DWQ6" s="228"/>
      <c r="DWR6" s="228"/>
      <c r="DWS6" s="228"/>
      <c r="DWT6" s="228"/>
      <c r="DWU6" s="228"/>
      <c r="DWV6" s="228"/>
      <c r="DWW6" s="228"/>
      <c r="DWX6" s="228"/>
      <c r="DWY6" s="228"/>
      <c r="DWZ6" s="228"/>
      <c r="DXA6" s="228"/>
      <c r="DXB6" s="228"/>
      <c r="DXC6" s="228"/>
      <c r="DXD6" s="228"/>
      <c r="DXE6" s="228"/>
      <c r="DXF6" s="228"/>
      <c r="DXG6" s="228"/>
      <c r="DXH6" s="228"/>
      <c r="DXI6" s="228"/>
      <c r="DXJ6" s="228"/>
      <c r="DXK6" s="228"/>
      <c r="DXL6" s="228"/>
      <c r="DXM6" s="228"/>
      <c r="DXN6" s="228"/>
      <c r="DXO6" s="228"/>
      <c r="DXP6" s="228"/>
      <c r="DXQ6" s="228"/>
      <c r="DXR6" s="228"/>
      <c r="DXS6" s="228"/>
      <c r="DXT6" s="228"/>
      <c r="DXU6" s="228"/>
      <c r="DXV6" s="228"/>
      <c r="DXW6" s="228"/>
      <c r="DXX6" s="228"/>
      <c r="DXY6" s="228"/>
      <c r="DXZ6" s="228"/>
      <c r="DYA6" s="228"/>
      <c r="DYB6" s="228"/>
      <c r="DYC6" s="228"/>
      <c r="DYD6" s="228"/>
      <c r="DYE6" s="228"/>
      <c r="DYF6" s="228"/>
      <c r="DYG6" s="228"/>
      <c r="DYH6" s="228"/>
      <c r="DYI6" s="228"/>
      <c r="DYJ6" s="228"/>
      <c r="DYK6" s="228"/>
      <c r="DYL6" s="228"/>
      <c r="DYM6" s="228"/>
      <c r="DYN6" s="228"/>
      <c r="DYO6" s="228"/>
      <c r="DYP6" s="228"/>
      <c r="DYQ6" s="228"/>
      <c r="DYR6" s="228"/>
      <c r="DYS6" s="228"/>
      <c r="DYT6" s="228"/>
      <c r="DYU6" s="228"/>
      <c r="DYV6" s="228"/>
      <c r="DYW6" s="228"/>
      <c r="DYX6" s="228"/>
      <c r="DYY6" s="228"/>
      <c r="DYZ6" s="228"/>
      <c r="DZA6" s="228"/>
      <c r="DZB6" s="228"/>
      <c r="DZC6" s="228"/>
      <c r="DZD6" s="228"/>
      <c r="DZE6" s="228"/>
      <c r="DZF6" s="228"/>
      <c r="DZG6" s="228"/>
      <c r="DZH6" s="228"/>
      <c r="DZI6" s="228"/>
      <c r="DZJ6" s="228"/>
      <c r="DZK6" s="228"/>
      <c r="DZL6" s="228"/>
      <c r="DZM6" s="228"/>
      <c r="DZN6" s="228"/>
      <c r="DZO6" s="228"/>
      <c r="DZP6" s="228"/>
      <c r="DZQ6" s="228"/>
      <c r="DZR6" s="228"/>
      <c r="DZS6" s="228"/>
      <c r="DZT6" s="228"/>
      <c r="DZU6" s="228"/>
      <c r="DZV6" s="228"/>
      <c r="DZW6" s="228"/>
      <c r="DZX6" s="228"/>
      <c r="DZY6" s="228"/>
      <c r="DZZ6" s="228"/>
      <c r="EAA6" s="228"/>
      <c r="EAB6" s="228"/>
      <c r="EAC6" s="228"/>
      <c r="EAD6" s="228"/>
      <c r="EAE6" s="228"/>
      <c r="EAF6" s="228"/>
      <c r="EAG6" s="228"/>
      <c r="EAH6" s="228"/>
      <c r="EAI6" s="228"/>
      <c r="EAJ6" s="228"/>
      <c r="EAK6" s="228"/>
      <c r="EAL6" s="228"/>
      <c r="EAM6" s="228"/>
      <c r="EAN6" s="228"/>
      <c r="EAO6" s="228"/>
      <c r="EAP6" s="228"/>
      <c r="EAQ6" s="228"/>
      <c r="EAR6" s="228"/>
      <c r="EAS6" s="228"/>
      <c r="EAT6" s="228"/>
      <c r="EAU6" s="228"/>
      <c r="EAV6" s="228"/>
      <c r="EAW6" s="228"/>
      <c r="EAX6" s="228"/>
      <c r="EAY6" s="228"/>
      <c r="EAZ6" s="228"/>
      <c r="EBA6" s="228"/>
      <c r="EBB6" s="228"/>
      <c r="EBC6" s="228"/>
      <c r="EBD6" s="228"/>
      <c r="EBE6" s="228"/>
      <c r="EBF6" s="228"/>
      <c r="EBG6" s="228"/>
      <c r="EBH6" s="228"/>
      <c r="EBI6" s="228"/>
      <c r="EBJ6" s="228"/>
      <c r="EBK6" s="228"/>
      <c r="EBL6" s="228"/>
      <c r="EBM6" s="228"/>
      <c r="EBN6" s="228"/>
      <c r="EBO6" s="228"/>
      <c r="EBP6" s="228"/>
      <c r="EBQ6" s="228"/>
      <c r="EBR6" s="228"/>
      <c r="EBS6" s="228"/>
      <c r="EBT6" s="228"/>
      <c r="EBU6" s="228"/>
      <c r="EBV6" s="228"/>
      <c r="EBW6" s="228"/>
      <c r="EBX6" s="228"/>
      <c r="EBY6" s="228"/>
      <c r="EBZ6" s="228"/>
      <c r="ECA6" s="228"/>
      <c r="ECB6" s="228"/>
      <c r="ECC6" s="228"/>
      <c r="ECD6" s="228"/>
      <c r="ECE6" s="228"/>
      <c r="ECF6" s="228"/>
      <c r="ECG6" s="228"/>
      <c r="ECH6" s="228"/>
      <c r="ECI6" s="228"/>
      <c r="ECJ6" s="228"/>
      <c r="ECK6" s="228"/>
      <c r="ECL6" s="228"/>
      <c r="ECM6" s="228"/>
      <c r="ECN6" s="228"/>
      <c r="ECO6" s="228"/>
      <c r="ECP6" s="228"/>
      <c r="ECQ6" s="228"/>
      <c r="ECR6" s="228"/>
      <c r="ECS6" s="228"/>
      <c r="ECT6" s="228"/>
      <c r="ECU6" s="228"/>
      <c r="ECV6" s="228"/>
      <c r="ECW6" s="228"/>
      <c r="ECX6" s="228"/>
      <c r="ECY6" s="228"/>
      <c r="ECZ6" s="228"/>
      <c r="EDA6" s="228"/>
      <c r="EDB6" s="228"/>
      <c r="EDC6" s="228"/>
      <c r="EDD6" s="228"/>
      <c r="EDE6" s="228"/>
      <c r="EDF6" s="228"/>
      <c r="EDG6" s="228"/>
      <c r="EDH6" s="228"/>
      <c r="EDI6" s="228"/>
      <c r="EDJ6" s="228"/>
      <c r="EDK6" s="228"/>
      <c r="EDL6" s="228"/>
      <c r="EDM6" s="228"/>
      <c r="EDN6" s="228"/>
      <c r="EDO6" s="228"/>
      <c r="EDP6" s="228"/>
      <c r="EDQ6" s="228"/>
      <c r="EDR6" s="228"/>
      <c r="EDS6" s="228"/>
      <c r="EDT6" s="228"/>
      <c r="EDU6" s="228"/>
      <c r="EDV6" s="228"/>
      <c r="EDW6" s="228"/>
      <c r="EDX6" s="228"/>
      <c r="EDY6" s="228"/>
      <c r="EDZ6" s="228"/>
      <c r="EEA6" s="228"/>
      <c r="EEB6" s="228"/>
      <c r="EEC6" s="228"/>
      <c r="EED6" s="228"/>
      <c r="EEE6" s="228"/>
      <c r="EEF6" s="228"/>
      <c r="EEG6" s="228"/>
      <c r="EEH6" s="228"/>
      <c r="EEI6" s="228"/>
      <c r="EEJ6" s="228"/>
      <c r="EEK6" s="228"/>
      <c r="EEL6" s="228"/>
      <c r="EEM6" s="228"/>
      <c r="EEN6" s="228"/>
      <c r="EEO6" s="228"/>
      <c r="EEP6" s="228"/>
      <c r="EEQ6" s="228"/>
      <c r="EER6" s="228"/>
      <c r="EES6" s="228"/>
      <c r="EET6" s="228"/>
      <c r="EEU6" s="228"/>
      <c r="EEV6" s="228"/>
      <c r="EEW6" s="228"/>
      <c r="EEX6" s="228"/>
      <c r="EEY6" s="228"/>
      <c r="EEZ6" s="228"/>
      <c r="EFA6" s="228"/>
      <c r="EFB6" s="228"/>
      <c r="EFC6" s="228"/>
      <c r="EFD6" s="228"/>
      <c r="EFE6" s="228"/>
      <c r="EFF6" s="228"/>
      <c r="EFG6" s="228"/>
      <c r="EFH6" s="228"/>
      <c r="EFI6" s="228"/>
      <c r="EFJ6" s="228"/>
      <c r="EFK6" s="228"/>
      <c r="EFL6" s="228"/>
      <c r="EFM6" s="228"/>
      <c r="EFN6" s="228"/>
      <c r="EFO6" s="228"/>
      <c r="EFP6" s="228"/>
      <c r="EFQ6" s="228"/>
      <c r="EFR6" s="228"/>
      <c r="EFS6" s="228"/>
      <c r="EFT6" s="228"/>
      <c r="EFU6" s="228"/>
      <c r="EFV6" s="228"/>
      <c r="EFW6" s="228"/>
      <c r="EFX6" s="228"/>
      <c r="EFY6" s="228"/>
      <c r="EFZ6" s="228"/>
      <c r="EGA6" s="228"/>
      <c r="EGB6" s="228"/>
      <c r="EGC6" s="228"/>
      <c r="EGD6" s="228"/>
      <c r="EGE6" s="228"/>
      <c r="EGF6" s="228"/>
      <c r="EGG6" s="228"/>
      <c r="EGH6" s="228"/>
      <c r="EGI6" s="228"/>
      <c r="EGJ6" s="228"/>
      <c r="EGK6" s="228"/>
      <c r="EGL6" s="228"/>
      <c r="EGM6" s="228"/>
      <c r="EGN6" s="228"/>
      <c r="EGO6" s="228"/>
      <c r="EGP6" s="228"/>
      <c r="EGQ6" s="228"/>
      <c r="EGR6" s="228"/>
      <c r="EGS6" s="228"/>
      <c r="EGT6" s="228"/>
      <c r="EGU6" s="228"/>
      <c r="EGV6" s="228"/>
      <c r="EGW6" s="228"/>
      <c r="EGX6" s="228"/>
      <c r="EGY6" s="228"/>
      <c r="EGZ6" s="228"/>
      <c r="EHA6" s="228"/>
      <c r="EHB6" s="228"/>
      <c r="EHC6" s="228"/>
      <c r="EHD6" s="228"/>
      <c r="EHE6" s="228"/>
      <c r="EHF6" s="228"/>
      <c r="EHG6" s="228"/>
      <c r="EHH6" s="228"/>
      <c r="EHI6" s="228"/>
      <c r="EHJ6" s="228"/>
      <c r="EHK6" s="228"/>
      <c r="EHL6" s="228"/>
      <c r="EHM6" s="228"/>
      <c r="EHN6" s="228"/>
      <c r="EHO6" s="228"/>
      <c r="EHP6" s="228"/>
      <c r="EHQ6" s="228"/>
      <c r="EHR6" s="228"/>
      <c r="EHS6" s="228"/>
      <c r="EHT6" s="228"/>
      <c r="EHU6" s="228"/>
      <c r="EHV6" s="228"/>
      <c r="EHW6" s="228"/>
      <c r="EHX6" s="228"/>
      <c r="EHY6" s="228"/>
      <c r="EHZ6" s="228"/>
      <c r="EIA6" s="228"/>
      <c r="EIB6" s="228"/>
      <c r="EIC6" s="228"/>
      <c r="EID6" s="228"/>
      <c r="EIE6" s="228"/>
      <c r="EIF6" s="228"/>
      <c r="EIG6" s="228"/>
      <c r="EIH6" s="228"/>
      <c r="EII6" s="228"/>
      <c r="EIJ6" s="228"/>
      <c r="EIK6" s="228"/>
      <c r="EIL6" s="228"/>
      <c r="EIM6" s="228"/>
      <c r="EIN6" s="228"/>
      <c r="EIO6" s="228"/>
      <c r="EIP6" s="228"/>
      <c r="EIQ6" s="228"/>
      <c r="EIR6" s="228"/>
      <c r="EIS6" s="228"/>
      <c r="EIT6" s="228"/>
      <c r="EIU6" s="228"/>
      <c r="EIV6" s="228"/>
      <c r="EIW6" s="228"/>
      <c r="EIX6" s="228"/>
      <c r="EIY6" s="228"/>
      <c r="EIZ6" s="228"/>
      <c r="EJA6" s="228"/>
      <c r="EJB6" s="228"/>
      <c r="EJC6" s="228"/>
      <c r="EJD6" s="228"/>
      <c r="EJE6" s="228"/>
      <c r="EJF6" s="228"/>
      <c r="EJG6" s="228"/>
      <c r="EJH6" s="228"/>
      <c r="EJI6" s="228"/>
      <c r="EJJ6" s="228"/>
      <c r="EJK6" s="228"/>
      <c r="EJL6" s="228"/>
      <c r="EJM6" s="228"/>
      <c r="EJN6" s="228"/>
      <c r="EJO6" s="228"/>
      <c r="EJP6" s="228"/>
      <c r="EJQ6" s="228"/>
      <c r="EJR6" s="228"/>
      <c r="EJS6" s="228"/>
      <c r="EJT6" s="228"/>
      <c r="EJU6" s="228"/>
      <c r="EJV6" s="228"/>
      <c r="EJW6" s="228"/>
      <c r="EJX6" s="228"/>
      <c r="EJY6" s="228"/>
      <c r="EJZ6" s="228"/>
      <c r="EKA6" s="228"/>
      <c r="EKB6" s="228"/>
      <c r="EKC6" s="228"/>
      <c r="EKD6" s="228"/>
      <c r="EKE6" s="228"/>
      <c r="EKF6" s="228"/>
      <c r="EKG6" s="228"/>
      <c r="EKH6" s="228"/>
      <c r="EKI6" s="228"/>
      <c r="EKJ6" s="228"/>
      <c r="EKK6" s="228"/>
      <c r="EKL6" s="228"/>
      <c r="EKM6" s="228"/>
      <c r="EKN6" s="228"/>
      <c r="EKO6" s="228"/>
      <c r="EKP6" s="228"/>
      <c r="EKQ6" s="228"/>
      <c r="EKR6" s="228"/>
      <c r="EKS6" s="228"/>
      <c r="EKT6" s="228"/>
      <c r="EKU6" s="228"/>
      <c r="EKV6" s="228"/>
      <c r="EKW6" s="228"/>
      <c r="EKX6" s="228"/>
      <c r="EKY6" s="228"/>
      <c r="EKZ6" s="228"/>
      <c r="ELA6" s="228"/>
      <c r="ELB6" s="228"/>
      <c r="ELC6" s="228"/>
      <c r="ELD6" s="228"/>
      <c r="ELE6" s="228"/>
      <c r="ELF6" s="228"/>
      <c r="ELG6" s="228"/>
      <c r="ELH6" s="228"/>
      <c r="ELI6" s="228"/>
      <c r="ELJ6" s="228"/>
      <c r="ELK6" s="228"/>
      <c r="ELL6" s="228"/>
      <c r="ELM6" s="228"/>
      <c r="ELN6" s="228"/>
      <c r="ELO6" s="228"/>
      <c r="ELP6" s="228"/>
      <c r="ELQ6" s="228"/>
      <c r="ELR6" s="228"/>
      <c r="ELS6" s="228"/>
      <c r="ELT6" s="228"/>
      <c r="ELU6" s="228"/>
      <c r="ELV6" s="228"/>
      <c r="ELW6" s="228"/>
      <c r="ELX6" s="228"/>
      <c r="ELY6" s="228"/>
      <c r="ELZ6" s="228"/>
      <c r="EMA6" s="228"/>
      <c r="EMB6" s="228"/>
      <c r="EMC6" s="228"/>
      <c r="EMD6" s="228"/>
      <c r="EME6" s="228"/>
      <c r="EMF6" s="228"/>
      <c r="EMG6" s="228"/>
      <c r="EMH6" s="228"/>
      <c r="EMI6" s="228"/>
      <c r="EMJ6" s="228"/>
      <c r="EMK6" s="228"/>
      <c r="EML6" s="228"/>
      <c r="EMM6" s="228"/>
      <c r="EMN6" s="228"/>
      <c r="EMO6" s="228"/>
      <c r="EMP6" s="228"/>
      <c r="EMQ6" s="228"/>
      <c r="EMR6" s="228"/>
      <c r="EMS6" s="228"/>
      <c r="EMT6" s="228"/>
      <c r="EMU6" s="228"/>
      <c r="EMV6" s="228"/>
      <c r="EMW6" s="228"/>
      <c r="EMX6" s="228"/>
      <c r="EMY6" s="228"/>
      <c r="EMZ6" s="228"/>
      <c r="ENA6" s="228"/>
      <c r="ENB6" s="228"/>
      <c r="ENC6" s="228"/>
      <c r="END6" s="228"/>
      <c r="ENE6" s="228"/>
      <c r="ENF6" s="228"/>
      <c r="ENG6" s="228"/>
      <c r="ENH6" s="228"/>
      <c r="ENI6" s="228"/>
      <c r="ENJ6" s="228"/>
      <c r="ENK6" s="228"/>
      <c r="ENL6" s="228"/>
      <c r="ENM6" s="228"/>
      <c r="ENN6" s="228"/>
      <c r="ENO6" s="228"/>
      <c r="ENP6" s="228"/>
      <c r="ENQ6" s="228"/>
      <c r="ENR6" s="228"/>
      <c r="ENS6" s="228"/>
      <c r="ENT6" s="228"/>
      <c r="ENU6" s="228"/>
      <c r="ENV6" s="228"/>
      <c r="ENW6" s="228"/>
      <c r="ENX6" s="228"/>
      <c r="ENY6" s="228"/>
      <c r="ENZ6" s="228"/>
      <c r="EOA6" s="228"/>
      <c r="EOB6" s="228"/>
      <c r="EOC6" s="228"/>
      <c r="EOD6" s="228"/>
      <c r="EOE6" s="228"/>
      <c r="EOF6" s="228"/>
      <c r="EOG6" s="228"/>
      <c r="EOH6" s="228"/>
      <c r="EOI6" s="228"/>
      <c r="EOJ6" s="228"/>
      <c r="EOK6" s="228"/>
      <c r="EOL6" s="228"/>
      <c r="EOM6" s="228"/>
      <c r="EON6" s="228"/>
      <c r="EOO6" s="228"/>
      <c r="EOP6" s="228"/>
      <c r="EOQ6" s="228"/>
      <c r="EOR6" s="228"/>
      <c r="EOS6" s="228"/>
      <c r="EOT6" s="228"/>
      <c r="EOU6" s="228"/>
      <c r="EOV6" s="228"/>
      <c r="EOW6" s="228"/>
      <c r="EOX6" s="228"/>
      <c r="EOY6" s="228"/>
      <c r="EOZ6" s="228"/>
      <c r="EPA6" s="228"/>
      <c r="EPB6" s="228"/>
      <c r="EPC6" s="228"/>
      <c r="EPD6" s="228"/>
      <c r="EPE6" s="228"/>
      <c r="EPF6" s="228"/>
      <c r="EPG6" s="228"/>
      <c r="EPH6" s="228"/>
      <c r="EPI6" s="228"/>
      <c r="EPJ6" s="228"/>
      <c r="EPK6" s="228"/>
      <c r="EPL6" s="228"/>
      <c r="EPM6" s="228"/>
      <c r="EPN6" s="228"/>
      <c r="EPO6" s="228"/>
      <c r="EPP6" s="228"/>
      <c r="EPQ6" s="228"/>
      <c r="EPR6" s="228"/>
      <c r="EPS6" s="228"/>
      <c r="EPT6" s="228"/>
      <c r="EPU6" s="228"/>
      <c r="EPV6" s="228"/>
      <c r="EPW6" s="228"/>
      <c r="EPX6" s="228"/>
      <c r="EPY6" s="228"/>
      <c r="EPZ6" s="228"/>
      <c r="EQA6" s="228"/>
      <c r="EQB6" s="228"/>
      <c r="EQC6" s="228"/>
      <c r="EQD6" s="228"/>
      <c r="EQE6" s="228"/>
      <c r="EQF6" s="228"/>
      <c r="EQG6" s="228"/>
      <c r="EQH6" s="228"/>
      <c r="EQI6" s="228"/>
      <c r="EQJ6" s="228"/>
      <c r="EQK6" s="228"/>
      <c r="EQL6" s="228"/>
      <c r="EQM6" s="228"/>
      <c r="EQN6" s="228"/>
      <c r="EQO6" s="228"/>
      <c r="EQP6" s="228"/>
      <c r="EQQ6" s="228"/>
      <c r="EQR6" s="228"/>
      <c r="EQS6" s="228"/>
      <c r="EQT6" s="228"/>
      <c r="EQU6" s="228"/>
      <c r="EQV6" s="228"/>
      <c r="EQW6" s="228"/>
      <c r="EQX6" s="228"/>
      <c r="EQY6" s="228"/>
      <c r="EQZ6" s="228"/>
      <c r="ERA6" s="228"/>
      <c r="ERB6" s="228"/>
      <c r="ERC6" s="228"/>
      <c r="ERD6" s="228"/>
      <c r="ERE6" s="228"/>
      <c r="ERF6" s="228"/>
      <c r="ERG6" s="228"/>
      <c r="ERH6" s="228"/>
      <c r="ERI6" s="228"/>
      <c r="ERJ6" s="228"/>
      <c r="ERK6" s="228"/>
      <c r="ERL6" s="228"/>
      <c r="ERM6" s="228"/>
      <c r="ERN6" s="228"/>
      <c r="ERO6" s="228"/>
      <c r="ERP6" s="228"/>
      <c r="ERQ6" s="228"/>
      <c r="ERR6" s="228"/>
      <c r="ERS6" s="228"/>
      <c r="ERT6" s="228"/>
      <c r="ERU6" s="228"/>
      <c r="ERV6" s="228"/>
      <c r="ERW6" s="228"/>
      <c r="ERX6" s="228"/>
      <c r="ERY6" s="228"/>
      <c r="ERZ6" s="228"/>
      <c r="ESA6" s="228"/>
      <c r="ESB6" s="228"/>
      <c r="ESC6" s="228"/>
      <c r="ESD6" s="228"/>
      <c r="ESE6" s="228"/>
      <c r="ESF6" s="228"/>
      <c r="ESG6" s="228"/>
      <c r="ESH6" s="228"/>
      <c r="ESI6" s="228"/>
      <c r="ESJ6" s="228"/>
      <c r="ESK6" s="228"/>
      <c r="ESL6" s="228"/>
      <c r="ESM6" s="228"/>
      <c r="ESN6" s="228"/>
      <c r="ESO6" s="228"/>
      <c r="ESP6" s="228"/>
      <c r="ESQ6" s="228"/>
      <c r="ESR6" s="228"/>
      <c r="ESS6" s="228"/>
      <c r="EST6" s="228"/>
      <c r="ESU6" s="228"/>
      <c r="ESV6" s="228"/>
      <c r="ESW6" s="228"/>
      <c r="ESX6" s="228"/>
      <c r="ESY6" s="228"/>
      <c r="ESZ6" s="228"/>
      <c r="ETA6" s="228"/>
      <c r="ETB6" s="228"/>
      <c r="ETC6" s="228"/>
      <c r="ETD6" s="228"/>
      <c r="ETE6" s="228"/>
      <c r="ETF6" s="228"/>
      <c r="ETG6" s="228"/>
      <c r="ETH6" s="228"/>
      <c r="ETI6" s="228"/>
      <c r="ETJ6" s="228"/>
      <c r="ETK6" s="228"/>
      <c r="ETL6" s="228"/>
      <c r="ETM6" s="228"/>
      <c r="ETN6" s="228"/>
      <c r="ETO6" s="228"/>
      <c r="ETP6" s="228"/>
      <c r="ETQ6" s="228"/>
      <c r="ETR6" s="228"/>
      <c r="ETS6" s="228"/>
      <c r="ETT6" s="228"/>
      <c r="ETU6" s="228"/>
      <c r="ETV6" s="228"/>
      <c r="ETW6" s="228"/>
      <c r="ETX6" s="228"/>
      <c r="ETY6" s="228"/>
      <c r="ETZ6" s="228"/>
      <c r="EUA6" s="228"/>
      <c r="EUB6" s="228"/>
      <c r="EUC6" s="228"/>
      <c r="EUD6" s="228"/>
      <c r="EUE6" s="228"/>
      <c r="EUF6" s="228"/>
      <c r="EUG6" s="228"/>
      <c r="EUH6" s="228"/>
      <c r="EUI6" s="228"/>
      <c r="EUJ6" s="228"/>
      <c r="EUK6" s="228"/>
      <c r="EUL6" s="228"/>
      <c r="EUM6" s="228"/>
      <c r="EUN6" s="228"/>
      <c r="EUO6" s="228"/>
      <c r="EUP6" s="228"/>
      <c r="EUQ6" s="228"/>
      <c r="EUR6" s="228"/>
      <c r="EUS6" s="228"/>
      <c r="EUT6" s="228"/>
      <c r="EUU6" s="228"/>
      <c r="EUV6" s="228"/>
      <c r="EUW6" s="228"/>
      <c r="EUX6" s="228"/>
      <c r="EUY6" s="228"/>
      <c r="EUZ6" s="228"/>
      <c r="EVA6" s="228"/>
      <c r="EVB6" s="228"/>
      <c r="EVC6" s="228"/>
      <c r="EVD6" s="228"/>
      <c r="EVE6" s="228"/>
      <c r="EVF6" s="228"/>
      <c r="EVG6" s="228"/>
      <c r="EVH6" s="228"/>
      <c r="EVI6" s="228"/>
      <c r="EVJ6" s="228"/>
      <c r="EVK6" s="228"/>
      <c r="EVL6" s="228"/>
      <c r="EVM6" s="228"/>
      <c r="EVN6" s="228"/>
      <c r="EVO6" s="228"/>
      <c r="EVP6" s="228"/>
      <c r="EVQ6" s="228"/>
      <c r="EVR6" s="228"/>
      <c r="EVS6" s="228"/>
      <c r="EVT6" s="228"/>
      <c r="EVU6" s="228"/>
      <c r="EVV6" s="228"/>
      <c r="EVW6" s="228"/>
      <c r="EVX6" s="228"/>
      <c r="EVY6" s="228"/>
      <c r="EVZ6" s="228"/>
      <c r="EWA6" s="228"/>
      <c r="EWB6" s="228"/>
      <c r="EWC6" s="228"/>
      <c r="EWD6" s="228"/>
      <c r="EWE6" s="228"/>
      <c r="EWF6" s="228"/>
      <c r="EWG6" s="228"/>
      <c r="EWH6" s="228"/>
      <c r="EWI6" s="228"/>
      <c r="EWJ6" s="228"/>
      <c r="EWK6" s="228"/>
      <c r="EWL6" s="228"/>
      <c r="EWM6" s="228"/>
      <c r="EWN6" s="228"/>
      <c r="EWO6" s="228"/>
      <c r="EWP6" s="228"/>
      <c r="EWQ6" s="228"/>
      <c r="EWR6" s="228"/>
      <c r="EWS6" s="228"/>
      <c r="EWT6" s="228"/>
      <c r="EWU6" s="228"/>
      <c r="EWV6" s="228"/>
      <c r="EWW6" s="228"/>
      <c r="EWX6" s="228"/>
      <c r="EWY6" s="228"/>
      <c r="EWZ6" s="228"/>
      <c r="EXA6" s="228"/>
      <c r="EXB6" s="228"/>
      <c r="EXC6" s="228"/>
      <c r="EXD6" s="228"/>
      <c r="EXE6" s="228"/>
      <c r="EXF6" s="228"/>
      <c r="EXG6" s="228"/>
      <c r="EXH6" s="228"/>
      <c r="EXI6" s="228"/>
      <c r="EXJ6" s="228"/>
      <c r="EXK6" s="228"/>
      <c r="EXL6" s="228"/>
      <c r="EXM6" s="228"/>
      <c r="EXN6" s="228"/>
      <c r="EXO6" s="228"/>
      <c r="EXP6" s="228"/>
      <c r="EXQ6" s="228"/>
      <c r="EXR6" s="228"/>
      <c r="EXS6" s="228"/>
      <c r="EXT6" s="228"/>
      <c r="EXU6" s="228"/>
      <c r="EXV6" s="228"/>
      <c r="EXW6" s="228"/>
      <c r="EXX6" s="228"/>
      <c r="EXY6" s="228"/>
      <c r="EXZ6" s="228"/>
      <c r="EYA6" s="228"/>
      <c r="EYB6" s="228"/>
      <c r="EYC6" s="228"/>
      <c r="EYD6" s="228"/>
      <c r="EYE6" s="228"/>
      <c r="EYF6" s="228"/>
      <c r="EYG6" s="228"/>
      <c r="EYH6" s="228"/>
      <c r="EYI6" s="228"/>
      <c r="EYJ6" s="228"/>
      <c r="EYK6" s="228"/>
      <c r="EYL6" s="228"/>
      <c r="EYM6" s="228"/>
      <c r="EYN6" s="228"/>
      <c r="EYO6" s="228"/>
      <c r="EYP6" s="228"/>
      <c r="EYQ6" s="228"/>
      <c r="EYR6" s="228"/>
      <c r="EYS6" s="228"/>
      <c r="EYT6" s="228"/>
      <c r="EYU6" s="228"/>
      <c r="EYV6" s="228"/>
      <c r="EYW6" s="228"/>
      <c r="EYX6" s="228"/>
      <c r="EYY6" s="228"/>
      <c r="EYZ6" s="228"/>
      <c r="EZA6" s="228"/>
      <c r="EZB6" s="228"/>
      <c r="EZC6" s="228"/>
      <c r="EZD6" s="228"/>
      <c r="EZE6" s="228"/>
      <c r="EZF6" s="228"/>
      <c r="EZG6" s="228"/>
      <c r="EZH6" s="228"/>
      <c r="EZI6" s="228"/>
      <c r="EZJ6" s="228"/>
      <c r="EZK6" s="228"/>
      <c r="EZL6" s="228"/>
      <c r="EZM6" s="228"/>
      <c r="EZN6" s="228"/>
      <c r="EZO6" s="228"/>
      <c r="EZP6" s="228"/>
      <c r="EZQ6" s="228"/>
      <c r="EZR6" s="228"/>
      <c r="EZS6" s="228"/>
      <c r="EZT6" s="228"/>
      <c r="EZU6" s="228"/>
      <c r="EZV6" s="228"/>
      <c r="EZW6" s="228"/>
      <c r="EZX6" s="228"/>
      <c r="EZY6" s="228"/>
      <c r="EZZ6" s="228"/>
      <c r="FAA6" s="228"/>
      <c r="FAB6" s="228"/>
      <c r="FAC6" s="228"/>
      <c r="FAD6" s="228"/>
      <c r="FAE6" s="228"/>
      <c r="FAF6" s="228"/>
      <c r="FAG6" s="228"/>
      <c r="FAH6" s="228"/>
      <c r="FAI6" s="228"/>
      <c r="FAJ6" s="228"/>
      <c r="FAK6" s="228"/>
      <c r="FAL6" s="228"/>
      <c r="FAM6" s="228"/>
      <c r="FAN6" s="228"/>
      <c r="FAO6" s="228"/>
      <c r="FAP6" s="228"/>
      <c r="FAQ6" s="228"/>
      <c r="FAR6" s="228"/>
      <c r="FAS6" s="228"/>
      <c r="FAT6" s="228"/>
      <c r="FAU6" s="228"/>
      <c r="FAV6" s="228"/>
      <c r="FAW6" s="228"/>
      <c r="FAX6" s="228"/>
      <c r="FAY6" s="228"/>
      <c r="FAZ6" s="228"/>
      <c r="FBA6" s="228"/>
      <c r="FBB6" s="228"/>
      <c r="FBC6" s="228"/>
      <c r="FBD6" s="228"/>
      <c r="FBE6" s="228"/>
      <c r="FBF6" s="228"/>
      <c r="FBG6" s="228"/>
      <c r="FBH6" s="228"/>
      <c r="FBI6" s="228"/>
      <c r="FBJ6" s="228"/>
      <c r="FBK6" s="228"/>
      <c r="FBL6" s="228"/>
      <c r="FBM6" s="228"/>
      <c r="FBN6" s="228"/>
      <c r="FBO6" s="228"/>
      <c r="FBP6" s="228"/>
      <c r="FBQ6" s="228"/>
      <c r="FBR6" s="228"/>
      <c r="FBS6" s="228"/>
      <c r="FBT6" s="228"/>
      <c r="FBU6" s="228"/>
      <c r="FBV6" s="228"/>
      <c r="FBW6" s="228"/>
      <c r="FBX6" s="228"/>
      <c r="FBY6" s="228"/>
      <c r="FBZ6" s="228"/>
      <c r="FCA6" s="228"/>
      <c r="FCB6" s="228"/>
      <c r="FCC6" s="228"/>
      <c r="FCD6" s="228"/>
      <c r="FCE6" s="228"/>
      <c r="FCF6" s="228"/>
      <c r="FCG6" s="228"/>
      <c r="FCH6" s="228"/>
      <c r="FCI6" s="228"/>
      <c r="FCJ6" s="228"/>
      <c r="FCK6" s="228"/>
      <c r="FCL6" s="228"/>
      <c r="FCM6" s="228"/>
      <c r="FCN6" s="228"/>
      <c r="FCO6" s="228"/>
      <c r="FCP6" s="228"/>
      <c r="FCQ6" s="228"/>
      <c r="FCR6" s="228"/>
      <c r="FCS6" s="228"/>
      <c r="FCT6" s="228"/>
      <c r="FCU6" s="228"/>
      <c r="FCV6" s="228"/>
      <c r="FCW6" s="228"/>
      <c r="FCX6" s="228"/>
      <c r="FCY6" s="228"/>
      <c r="FCZ6" s="228"/>
      <c r="FDA6" s="228"/>
      <c r="FDB6" s="228"/>
      <c r="FDC6" s="228"/>
      <c r="FDD6" s="228"/>
      <c r="FDE6" s="228"/>
      <c r="FDF6" s="228"/>
      <c r="FDG6" s="228"/>
      <c r="FDH6" s="228"/>
      <c r="FDI6" s="228"/>
      <c r="FDJ6" s="228"/>
      <c r="FDK6" s="228"/>
      <c r="FDL6" s="228"/>
      <c r="FDM6" s="228"/>
      <c r="FDN6" s="228"/>
      <c r="FDO6" s="228"/>
      <c r="FDP6" s="228"/>
      <c r="FDQ6" s="228"/>
      <c r="FDR6" s="228"/>
      <c r="FDS6" s="228"/>
      <c r="FDT6" s="228"/>
      <c r="FDU6" s="228"/>
      <c r="FDV6" s="228"/>
      <c r="FDW6" s="228"/>
      <c r="FDX6" s="228"/>
      <c r="FDY6" s="228"/>
      <c r="FDZ6" s="228"/>
      <c r="FEA6" s="228"/>
      <c r="FEB6" s="228"/>
      <c r="FEC6" s="228"/>
      <c r="FED6" s="228"/>
      <c r="FEE6" s="228"/>
      <c r="FEF6" s="228"/>
      <c r="FEG6" s="228"/>
      <c r="FEH6" s="228"/>
      <c r="FEI6" s="228"/>
      <c r="FEJ6" s="228"/>
      <c r="FEK6" s="228"/>
      <c r="FEL6" s="228"/>
      <c r="FEM6" s="228"/>
      <c r="FEN6" s="228"/>
      <c r="FEO6" s="228"/>
      <c r="FEP6" s="228"/>
      <c r="FEQ6" s="228"/>
      <c r="FER6" s="228"/>
      <c r="FES6" s="228"/>
      <c r="FET6" s="228"/>
      <c r="FEU6" s="228"/>
      <c r="FEV6" s="228"/>
      <c r="FEW6" s="228"/>
      <c r="FEX6" s="228"/>
      <c r="FEY6" s="228"/>
      <c r="FEZ6" s="228"/>
      <c r="FFA6" s="228"/>
      <c r="FFB6" s="228"/>
      <c r="FFC6" s="228"/>
      <c r="FFD6" s="228"/>
      <c r="FFE6" s="228"/>
      <c r="FFF6" s="228"/>
      <c r="FFG6" s="228"/>
      <c r="FFH6" s="228"/>
      <c r="FFI6" s="228"/>
      <c r="FFJ6" s="228"/>
      <c r="FFK6" s="228"/>
      <c r="FFL6" s="228"/>
      <c r="FFM6" s="228"/>
      <c r="FFN6" s="228"/>
      <c r="FFO6" s="228"/>
      <c r="FFP6" s="228"/>
      <c r="FFQ6" s="228"/>
      <c r="FFR6" s="228"/>
      <c r="FFS6" s="228"/>
      <c r="FFT6" s="228"/>
      <c r="FFU6" s="228"/>
      <c r="FFV6" s="228"/>
      <c r="FFW6" s="228"/>
      <c r="FFX6" s="228"/>
      <c r="FFY6" s="228"/>
      <c r="FFZ6" s="228"/>
      <c r="FGA6" s="228"/>
      <c r="FGB6" s="228"/>
      <c r="FGC6" s="228"/>
      <c r="FGD6" s="228"/>
      <c r="FGE6" s="228"/>
      <c r="FGF6" s="228"/>
      <c r="FGG6" s="228"/>
      <c r="FGH6" s="228"/>
      <c r="FGI6" s="228"/>
      <c r="FGJ6" s="228"/>
      <c r="FGK6" s="228"/>
      <c r="FGL6" s="228"/>
      <c r="FGM6" s="228"/>
      <c r="FGN6" s="228"/>
      <c r="FGO6" s="228"/>
      <c r="FGP6" s="228"/>
      <c r="FGQ6" s="228"/>
      <c r="FGR6" s="228"/>
      <c r="FGS6" s="228"/>
      <c r="FGT6" s="228"/>
      <c r="FGU6" s="228"/>
      <c r="FGV6" s="228"/>
      <c r="FGW6" s="228"/>
      <c r="FGX6" s="228"/>
      <c r="FGY6" s="228"/>
      <c r="FGZ6" s="228"/>
      <c r="FHA6" s="228"/>
      <c r="FHB6" s="228"/>
      <c r="FHC6" s="228"/>
      <c r="FHD6" s="228"/>
      <c r="FHE6" s="228"/>
      <c r="FHF6" s="228"/>
      <c r="FHG6" s="228"/>
      <c r="FHH6" s="228"/>
      <c r="FHI6" s="228"/>
      <c r="FHJ6" s="228"/>
      <c r="FHK6" s="228"/>
      <c r="FHL6" s="228"/>
      <c r="FHM6" s="228"/>
      <c r="FHN6" s="228"/>
      <c r="FHO6" s="228"/>
      <c r="FHP6" s="228"/>
      <c r="FHQ6" s="228"/>
      <c r="FHR6" s="228"/>
      <c r="FHS6" s="228"/>
      <c r="FHT6" s="228"/>
      <c r="FHU6" s="228"/>
      <c r="FHV6" s="228"/>
      <c r="FHW6" s="228"/>
      <c r="FHX6" s="228"/>
      <c r="FHY6" s="228"/>
      <c r="FHZ6" s="228"/>
      <c r="FIA6" s="228"/>
      <c r="FIB6" s="228"/>
      <c r="FIC6" s="228"/>
      <c r="FID6" s="228"/>
      <c r="FIE6" s="228"/>
      <c r="FIF6" s="228"/>
      <c r="FIG6" s="228"/>
      <c r="FIH6" s="228"/>
      <c r="FII6" s="228"/>
      <c r="FIJ6" s="228"/>
      <c r="FIK6" s="228"/>
      <c r="FIL6" s="228"/>
      <c r="FIM6" s="228"/>
      <c r="FIN6" s="228"/>
      <c r="FIO6" s="228"/>
      <c r="FIP6" s="228"/>
      <c r="FIQ6" s="228"/>
      <c r="FIR6" s="228"/>
      <c r="FIS6" s="228"/>
      <c r="FIT6" s="228"/>
      <c r="FIU6" s="228"/>
      <c r="FIV6" s="228"/>
      <c r="FIW6" s="228"/>
      <c r="FIX6" s="228"/>
      <c r="FIY6" s="228"/>
      <c r="FIZ6" s="228"/>
      <c r="FJA6" s="228"/>
      <c r="FJB6" s="228"/>
      <c r="FJC6" s="228"/>
      <c r="FJD6" s="228"/>
      <c r="FJE6" s="228"/>
      <c r="FJF6" s="228"/>
      <c r="FJG6" s="228"/>
      <c r="FJH6" s="228"/>
      <c r="FJI6" s="228"/>
      <c r="FJJ6" s="228"/>
      <c r="FJK6" s="228"/>
      <c r="FJL6" s="228"/>
      <c r="FJM6" s="228"/>
      <c r="FJN6" s="228"/>
      <c r="FJO6" s="228"/>
      <c r="FJP6" s="228"/>
      <c r="FJQ6" s="228"/>
      <c r="FJR6" s="228"/>
      <c r="FJS6" s="228"/>
      <c r="FJT6" s="228"/>
      <c r="FJU6" s="228"/>
      <c r="FJV6" s="228"/>
      <c r="FJW6" s="228"/>
      <c r="FJX6" s="228"/>
      <c r="FJY6" s="228"/>
      <c r="FJZ6" s="228"/>
      <c r="FKA6" s="228"/>
      <c r="FKB6" s="228"/>
      <c r="FKC6" s="228"/>
      <c r="FKD6" s="228"/>
      <c r="FKE6" s="228"/>
      <c r="FKF6" s="228"/>
      <c r="FKG6" s="228"/>
      <c r="FKH6" s="228"/>
      <c r="FKI6" s="228"/>
      <c r="FKJ6" s="228"/>
      <c r="FKK6" s="228"/>
      <c r="FKL6" s="228"/>
      <c r="FKM6" s="228"/>
      <c r="FKN6" s="228"/>
      <c r="FKO6" s="228"/>
      <c r="FKP6" s="228"/>
      <c r="FKQ6" s="228"/>
      <c r="FKR6" s="228"/>
      <c r="FKS6" s="228"/>
      <c r="FKT6" s="228"/>
      <c r="FKU6" s="228"/>
      <c r="FKV6" s="228"/>
      <c r="FKW6" s="228"/>
      <c r="FKX6" s="228"/>
      <c r="FKY6" s="228"/>
      <c r="FKZ6" s="228"/>
      <c r="FLA6" s="228"/>
      <c r="FLB6" s="228"/>
      <c r="FLC6" s="228"/>
      <c r="FLD6" s="228"/>
      <c r="FLE6" s="228"/>
      <c r="FLF6" s="228"/>
      <c r="FLG6" s="228"/>
      <c r="FLH6" s="228"/>
      <c r="FLI6" s="228"/>
      <c r="FLJ6" s="228"/>
      <c r="FLK6" s="228"/>
      <c r="FLL6" s="228"/>
      <c r="FLM6" s="228"/>
      <c r="FLN6" s="228"/>
      <c r="FLO6" s="228"/>
      <c r="FLP6" s="228"/>
      <c r="FLQ6" s="228"/>
      <c r="FLR6" s="228"/>
      <c r="FLS6" s="228"/>
      <c r="FLT6" s="228"/>
      <c r="FLU6" s="228"/>
      <c r="FLV6" s="228"/>
      <c r="FLW6" s="228"/>
      <c r="FLX6" s="228"/>
      <c r="FLY6" s="228"/>
      <c r="FLZ6" s="228"/>
      <c r="FMA6" s="228"/>
      <c r="FMB6" s="228"/>
      <c r="FMC6" s="228"/>
      <c r="FMD6" s="228"/>
      <c r="FME6" s="228"/>
      <c r="FMF6" s="228"/>
      <c r="FMG6" s="228"/>
      <c r="FMH6" s="228"/>
      <c r="FMI6" s="228"/>
      <c r="FMJ6" s="228"/>
      <c r="FMK6" s="228"/>
      <c r="FML6" s="228"/>
      <c r="FMM6" s="228"/>
      <c r="FMN6" s="228"/>
      <c r="FMO6" s="228"/>
      <c r="FMP6" s="228"/>
      <c r="FMQ6" s="228"/>
      <c r="FMR6" s="228"/>
      <c r="FMS6" s="228"/>
      <c r="FMT6" s="228"/>
      <c r="FMU6" s="228"/>
      <c r="FMV6" s="228"/>
      <c r="FMW6" s="228"/>
      <c r="FMX6" s="228"/>
      <c r="FMY6" s="228"/>
      <c r="FMZ6" s="228"/>
      <c r="FNA6" s="228"/>
      <c r="FNB6" s="228"/>
      <c r="FNC6" s="228"/>
      <c r="FND6" s="228"/>
      <c r="FNE6" s="228"/>
      <c r="FNF6" s="228"/>
      <c r="FNG6" s="228"/>
      <c r="FNH6" s="228"/>
      <c r="FNI6" s="228"/>
      <c r="FNJ6" s="228"/>
      <c r="FNK6" s="228"/>
      <c r="FNL6" s="228"/>
      <c r="FNM6" s="228"/>
      <c r="FNN6" s="228"/>
      <c r="FNO6" s="228"/>
      <c r="FNP6" s="228"/>
      <c r="FNQ6" s="228"/>
      <c r="FNR6" s="228"/>
      <c r="FNS6" s="228"/>
      <c r="FNT6" s="228"/>
      <c r="FNU6" s="228"/>
      <c r="FNV6" s="228"/>
      <c r="FNW6" s="228"/>
      <c r="FNX6" s="228"/>
      <c r="FNY6" s="228"/>
      <c r="FNZ6" s="228"/>
      <c r="FOA6" s="228"/>
      <c r="FOB6" s="228"/>
      <c r="FOC6" s="228"/>
      <c r="FOD6" s="228"/>
      <c r="FOE6" s="228"/>
      <c r="FOF6" s="228"/>
      <c r="FOG6" s="228"/>
      <c r="FOH6" s="228"/>
      <c r="FOI6" s="228"/>
      <c r="FOJ6" s="228"/>
      <c r="FOK6" s="228"/>
      <c r="FOL6" s="228"/>
      <c r="FOM6" s="228"/>
      <c r="FON6" s="228"/>
      <c r="FOO6" s="228"/>
      <c r="FOP6" s="228"/>
      <c r="FOQ6" s="228"/>
      <c r="FOR6" s="228"/>
      <c r="FOS6" s="228"/>
      <c r="FOT6" s="228"/>
      <c r="FOU6" s="228"/>
      <c r="FOV6" s="228"/>
      <c r="FOW6" s="228"/>
      <c r="FOX6" s="228"/>
      <c r="FOY6" s="228"/>
      <c r="FOZ6" s="228"/>
      <c r="FPA6" s="228"/>
      <c r="FPB6" s="228"/>
      <c r="FPC6" s="228"/>
      <c r="FPD6" s="228"/>
      <c r="FPE6" s="228"/>
      <c r="FPF6" s="228"/>
      <c r="FPG6" s="228"/>
      <c r="FPH6" s="228"/>
      <c r="FPI6" s="228"/>
      <c r="FPJ6" s="228"/>
      <c r="FPK6" s="228"/>
      <c r="FPL6" s="228"/>
      <c r="FPM6" s="228"/>
      <c r="FPN6" s="228"/>
      <c r="FPO6" s="228"/>
      <c r="FPP6" s="228"/>
      <c r="FPQ6" s="228"/>
      <c r="FPR6" s="228"/>
      <c r="FPS6" s="228"/>
      <c r="FPT6" s="228"/>
      <c r="FPU6" s="228"/>
      <c r="FPV6" s="228"/>
      <c r="FPW6" s="228"/>
      <c r="FPX6" s="228"/>
      <c r="FPY6" s="228"/>
      <c r="FPZ6" s="228"/>
      <c r="FQA6" s="228"/>
      <c r="FQB6" s="228"/>
      <c r="FQC6" s="228"/>
      <c r="FQD6" s="228"/>
      <c r="FQE6" s="228"/>
      <c r="FQF6" s="228"/>
      <c r="FQG6" s="228"/>
      <c r="FQH6" s="228"/>
      <c r="FQI6" s="228"/>
      <c r="FQJ6" s="228"/>
      <c r="FQK6" s="228"/>
      <c r="FQL6" s="228"/>
      <c r="FQM6" s="228"/>
      <c r="FQN6" s="228"/>
      <c r="FQO6" s="228"/>
      <c r="FQP6" s="228"/>
      <c r="FQQ6" s="228"/>
      <c r="FQR6" s="228"/>
      <c r="FQS6" s="228"/>
      <c r="FQT6" s="228"/>
      <c r="FQU6" s="228"/>
      <c r="FQV6" s="228"/>
      <c r="FQW6" s="228"/>
      <c r="FQX6" s="228"/>
      <c r="FQY6" s="228"/>
      <c r="FQZ6" s="228"/>
      <c r="FRA6" s="228"/>
      <c r="FRB6" s="228"/>
      <c r="FRC6" s="228"/>
      <c r="FRD6" s="228"/>
      <c r="FRE6" s="228"/>
      <c r="FRF6" s="228"/>
      <c r="FRG6" s="228"/>
      <c r="FRH6" s="228"/>
      <c r="FRI6" s="228"/>
      <c r="FRJ6" s="228"/>
      <c r="FRK6" s="228"/>
      <c r="FRL6" s="228"/>
      <c r="FRM6" s="228"/>
      <c r="FRN6" s="228"/>
      <c r="FRO6" s="228"/>
      <c r="FRP6" s="228"/>
      <c r="FRQ6" s="228"/>
      <c r="FRR6" s="228"/>
      <c r="FRS6" s="228"/>
      <c r="FRT6" s="228"/>
      <c r="FRU6" s="228"/>
      <c r="FRV6" s="228"/>
      <c r="FRW6" s="228"/>
      <c r="FRX6" s="228"/>
      <c r="FRY6" s="228"/>
      <c r="FRZ6" s="228"/>
      <c r="FSA6" s="228"/>
      <c r="FSB6" s="228"/>
      <c r="FSC6" s="228"/>
      <c r="FSD6" s="228"/>
      <c r="FSE6" s="228"/>
      <c r="FSF6" s="228"/>
      <c r="FSG6" s="228"/>
      <c r="FSH6" s="228"/>
      <c r="FSI6" s="228"/>
      <c r="FSJ6" s="228"/>
      <c r="FSK6" s="228"/>
      <c r="FSL6" s="228"/>
      <c r="FSM6" s="228"/>
      <c r="FSN6" s="228"/>
      <c r="FSO6" s="228"/>
      <c r="FSP6" s="228"/>
      <c r="FSQ6" s="228"/>
      <c r="FSR6" s="228"/>
      <c r="FSS6" s="228"/>
      <c r="FST6" s="228"/>
      <c r="FSU6" s="228"/>
      <c r="FSV6" s="228"/>
      <c r="FSW6" s="228"/>
      <c r="FSX6" s="228"/>
      <c r="FSY6" s="228"/>
      <c r="FSZ6" s="228"/>
      <c r="FTA6" s="228"/>
      <c r="FTB6" s="228"/>
      <c r="FTC6" s="228"/>
      <c r="FTD6" s="228"/>
      <c r="FTE6" s="228"/>
      <c r="FTF6" s="228"/>
      <c r="FTG6" s="228"/>
      <c r="FTH6" s="228"/>
      <c r="FTI6" s="228"/>
      <c r="FTJ6" s="228"/>
      <c r="FTK6" s="228"/>
      <c r="FTL6" s="228"/>
      <c r="FTM6" s="228"/>
      <c r="FTN6" s="228"/>
      <c r="FTO6" s="228"/>
      <c r="FTP6" s="228"/>
      <c r="FTQ6" s="228"/>
      <c r="FTR6" s="228"/>
      <c r="FTS6" s="228"/>
      <c r="FTT6" s="228"/>
      <c r="FTU6" s="228"/>
      <c r="FTV6" s="228"/>
      <c r="FTW6" s="228"/>
      <c r="FTX6" s="228"/>
      <c r="FTY6" s="228"/>
      <c r="FTZ6" s="228"/>
      <c r="FUA6" s="228"/>
      <c r="FUB6" s="228"/>
      <c r="FUC6" s="228"/>
      <c r="FUD6" s="228"/>
      <c r="FUE6" s="228"/>
      <c r="FUF6" s="228"/>
      <c r="FUG6" s="228"/>
      <c r="FUH6" s="228"/>
      <c r="FUI6" s="228"/>
      <c r="FUJ6" s="228"/>
      <c r="FUK6" s="228"/>
      <c r="FUL6" s="228"/>
      <c r="FUM6" s="228"/>
      <c r="FUN6" s="228"/>
      <c r="FUO6" s="228"/>
      <c r="FUP6" s="228"/>
      <c r="FUQ6" s="228"/>
      <c r="FUR6" s="228"/>
      <c r="FUS6" s="228"/>
      <c r="FUT6" s="228"/>
      <c r="FUU6" s="228"/>
      <c r="FUV6" s="228"/>
      <c r="FUW6" s="228"/>
      <c r="FUX6" s="228"/>
      <c r="FUY6" s="228"/>
      <c r="FUZ6" s="228"/>
      <c r="FVA6" s="228"/>
      <c r="FVB6" s="228"/>
      <c r="FVC6" s="228"/>
      <c r="FVD6" s="228"/>
      <c r="FVE6" s="228"/>
      <c r="FVF6" s="228"/>
      <c r="FVG6" s="228"/>
      <c r="FVH6" s="228"/>
      <c r="FVI6" s="228"/>
      <c r="FVJ6" s="228"/>
      <c r="FVK6" s="228"/>
      <c r="FVL6" s="228"/>
      <c r="FVM6" s="228"/>
      <c r="FVN6" s="228"/>
      <c r="FVO6" s="228"/>
      <c r="FVP6" s="228"/>
      <c r="FVQ6" s="228"/>
      <c r="FVR6" s="228"/>
      <c r="FVS6" s="228"/>
      <c r="FVT6" s="228"/>
      <c r="FVU6" s="228"/>
      <c r="FVV6" s="228"/>
      <c r="FVW6" s="228"/>
      <c r="FVX6" s="228"/>
      <c r="FVY6" s="228"/>
      <c r="FVZ6" s="228"/>
      <c r="FWA6" s="228"/>
      <c r="FWB6" s="228"/>
      <c r="FWC6" s="228"/>
      <c r="FWD6" s="228"/>
      <c r="FWE6" s="228"/>
      <c r="FWF6" s="228"/>
      <c r="FWG6" s="228"/>
      <c r="FWH6" s="228"/>
      <c r="FWI6" s="228"/>
      <c r="FWJ6" s="228"/>
      <c r="FWK6" s="228"/>
      <c r="FWL6" s="228"/>
      <c r="FWM6" s="228"/>
      <c r="FWN6" s="228"/>
      <c r="FWO6" s="228"/>
      <c r="FWP6" s="228"/>
      <c r="FWQ6" s="228"/>
      <c r="FWR6" s="228"/>
      <c r="FWS6" s="228"/>
      <c r="FWT6" s="228"/>
      <c r="FWU6" s="228"/>
      <c r="FWV6" s="228"/>
      <c r="FWW6" s="228"/>
      <c r="FWX6" s="228"/>
      <c r="FWY6" s="228"/>
      <c r="FWZ6" s="228"/>
      <c r="FXA6" s="228"/>
      <c r="FXB6" s="228"/>
      <c r="FXC6" s="228"/>
      <c r="FXD6" s="228"/>
      <c r="FXE6" s="228"/>
      <c r="FXF6" s="228"/>
      <c r="FXG6" s="228"/>
      <c r="FXH6" s="228"/>
      <c r="FXI6" s="228"/>
      <c r="FXJ6" s="228"/>
      <c r="FXK6" s="228"/>
      <c r="FXL6" s="228"/>
      <c r="FXM6" s="228"/>
      <c r="FXN6" s="228"/>
      <c r="FXO6" s="228"/>
      <c r="FXP6" s="228"/>
      <c r="FXQ6" s="228"/>
      <c r="FXR6" s="228"/>
      <c r="FXS6" s="228"/>
      <c r="FXT6" s="228"/>
      <c r="FXU6" s="228"/>
      <c r="FXV6" s="228"/>
      <c r="FXW6" s="228"/>
      <c r="FXX6" s="228"/>
      <c r="FXY6" s="228"/>
      <c r="FXZ6" s="228"/>
      <c r="FYA6" s="228"/>
      <c r="FYB6" s="228"/>
      <c r="FYC6" s="228"/>
      <c r="FYD6" s="228"/>
      <c r="FYE6" s="228"/>
      <c r="FYF6" s="228"/>
      <c r="FYG6" s="228"/>
      <c r="FYH6" s="228"/>
      <c r="FYI6" s="228"/>
      <c r="FYJ6" s="228"/>
      <c r="FYK6" s="228"/>
      <c r="FYL6" s="228"/>
      <c r="FYM6" s="228"/>
      <c r="FYN6" s="228"/>
      <c r="FYO6" s="228"/>
      <c r="FYP6" s="228"/>
      <c r="FYQ6" s="228"/>
      <c r="FYR6" s="228"/>
      <c r="FYS6" s="228"/>
      <c r="FYT6" s="228"/>
      <c r="FYU6" s="228"/>
      <c r="FYV6" s="228"/>
      <c r="FYW6" s="228"/>
      <c r="FYX6" s="228"/>
      <c r="FYY6" s="228"/>
      <c r="FYZ6" s="228"/>
      <c r="FZA6" s="228"/>
      <c r="FZB6" s="228"/>
      <c r="FZC6" s="228"/>
      <c r="FZD6" s="228"/>
      <c r="FZE6" s="228"/>
      <c r="FZF6" s="228"/>
      <c r="FZG6" s="228"/>
      <c r="FZH6" s="228"/>
      <c r="FZI6" s="228"/>
      <c r="FZJ6" s="228"/>
      <c r="FZK6" s="228"/>
      <c r="FZL6" s="228"/>
      <c r="FZM6" s="228"/>
      <c r="FZN6" s="228"/>
      <c r="FZO6" s="228"/>
      <c r="FZP6" s="228"/>
      <c r="FZQ6" s="228"/>
      <c r="FZR6" s="228"/>
      <c r="FZS6" s="228"/>
      <c r="FZT6" s="228"/>
      <c r="FZU6" s="228"/>
      <c r="FZV6" s="228"/>
      <c r="FZW6" s="228"/>
      <c r="FZX6" s="228"/>
      <c r="FZY6" s="228"/>
      <c r="FZZ6" s="228"/>
      <c r="GAA6" s="228"/>
      <c r="GAB6" s="228"/>
      <c r="GAC6" s="228"/>
      <c r="GAD6" s="228"/>
      <c r="GAE6" s="228"/>
      <c r="GAF6" s="228"/>
      <c r="GAG6" s="228"/>
      <c r="GAH6" s="228"/>
      <c r="GAI6" s="228"/>
      <c r="GAJ6" s="228"/>
      <c r="GAK6" s="228"/>
      <c r="GAL6" s="228"/>
      <c r="GAM6" s="228"/>
      <c r="GAN6" s="228"/>
      <c r="GAO6" s="228"/>
      <c r="GAP6" s="228"/>
      <c r="GAQ6" s="228"/>
      <c r="GAR6" s="228"/>
      <c r="GAS6" s="228"/>
      <c r="GAT6" s="228"/>
      <c r="GAU6" s="228"/>
      <c r="GAV6" s="228"/>
      <c r="GAW6" s="228"/>
      <c r="GAX6" s="228"/>
      <c r="GAY6" s="228"/>
      <c r="GAZ6" s="228"/>
      <c r="GBA6" s="228"/>
      <c r="GBB6" s="228"/>
      <c r="GBC6" s="228"/>
      <c r="GBD6" s="228"/>
      <c r="GBE6" s="228"/>
      <c r="GBF6" s="228"/>
      <c r="GBG6" s="228"/>
      <c r="GBH6" s="228"/>
      <c r="GBI6" s="228"/>
      <c r="GBJ6" s="228"/>
      <c r="GBK6" s="228"/>
      <c r="GBL6" s="228"/>
      <c r="GBM6" s="228"/>
      <c r="GBN6" s="228"/>
      <c r="GBO6" s="228"/>
      <c r="GBP6" s="228"/>
      <c r="GBQ6" s="228"/>
      <c r="GBR6" s="228"/>
      <c r="GBS6" s="228"/>
      <c r="GBT6" s="228"/>
      <c r="GBU6" s="228"/>
      <c r="GBV6" s="228"/>
      <c r="GBW6" s="228"/>
      <c r="GBX6" s="228"/>
      <c r="GBY6" s="228"/>
      <c r="GBZ6" s="228"/>
      <c r="GCA6" s="228"/>
      <c r="GCB6" s="228"/>
      <c r="GCC6" s="228"/>
      <c r="GCD6" s="228"/>
      <c r="GCE6" s="228"/>
      <c r="GCF6" s="228"/>
      <c r="GCG6" s="228"/>
      <c r="GCH6" s="228"/>
      <c r="GCI6" s="228"/>
      <c r="GCJ6" s="228"/>
      <c r="GCK6" s="228"/>
      <c r="GCL6" s="228"/>
      <c r="GCM6" s="228"/>
      <c r="GCN6" s="228"/>
      <c r="GCO6" s="228"/>
      <c r="GCP6" s="228"/>
      <c r="GCQ6" s="228"/>
      <c r="GCR6" s="228"/>
      <c r="GCS6" s="228"/>
      <c r="GCT6" s="228"/>
      <c r="GCU6" s="228"/>
      <c r="GCV6" s="228"/>
      <c r="GCW6" s="228"/>
      <c r="GCX6" s="228"/>
      <c r="GCY6" s="228"/>
      <c r="GCZ6" s="228"/>
      <c r="GDA6" s="228"/>
      <c r="GDB6" s="228"/>
      <c r="GDC6" s="228"/>
      <c r="GDD6" s="228"/>
      <c r="GDE6" s="228"/>
      <c r="GDF6" s="228"/>
      <c r="GDG6" s="228"/>
      <c r="GDH6" s="228"/>
      <c r="GDI6" s="228"/>
      <c r="GDJ6" s="228"/>
      <c r="GDK6" s="228"/>
      <c r="GDL6" s="228"/>
      <c r="GDM6" s="228"/>
      <c r="GDN6" s="228"/>
      <c r="GDO6" s="228"/>
      <c r="GDP6" s="228"/>
      <c r="GDQ6" s="228"/>
      <c r="GDR6" s="228"/>
      <c r="GDS6" s="228"/>
      <c r="GDT6" s="228"/>
      <c r="GDU6" s="228"/>
      <c r="GDV6" s="228"/>
      <c r="GDW6" s="228"/>
      <c r="GDX6" s="228"/>
      <c r="GDY6" s="228"/>
      <c r="GDZ6" s="228"/>
      <c r="GEA6" s="228"/>
      <c r="GEB6" s="228"/>
      <c r="GEC6" s="228"/>
      <c r="GED6" s="228"/>
      <c r="GEE6" s="228"/>
      <c r="GEF6" s="228"/>
      <c r="GEG6" s="228"/>
      <c r="GEH6" s="228"/>
      <c r="GEI6" s="228"/>
      <c r="GEJ6" s="228"/>
      <c r="GEK6" s="228"/>
      <c r="GEL6" s="228"/>
      <c r="GEM6" s="228"/>
      <c r="GEN6" s="228"/>
      <c r="GEO6" s="228"/>
      <c r="GEP6" s="228"/>
      <c r="GEQ6" s="228"/>
      <c r="GER6" s="228"/>
      <c r="GES6" s="228"/>
      <c r="GET6" s="228"/>
      <c r="GEU6" s="228"/>
      <c r="GEV6" s="228"/>
      <c r="GEW6" s="228"/>
      <c r="GEX6" s="228"/>
      <c r="GEY6" s="228"/>
      <c r="GEZ6" s="228"/>
      <c r="GFA6" s="228"/>
      <c r="GFB6" s="228"/>
      <c r="GFC6" s="228"/>
      <c r="GFD6" s="228"/>
      <c r="GFE6" s="228"/>
      <c r="GFF6" s="228"/>
      <c r="GFG6" s="228"/>
      <c r="GFH6" s="228"/>
      <c r="GFI6" s="228"/>
      <c r="GFJ6" s="228"/>
      <c r="GFK6" s="228"/>
      <c r="GFL6" s="228"/>
      <c r="GFM6" s="228"/>
      <c r="GFN6" s="228"/>
      <c r="GFO6" s="228"/>
      <c r="GFP6" s="228"/>
      <c r="GFQ6" s="228"/>
      <c r="GFR6" s="228"/>
      <c r="GFS6" s="228"/>
      <c r="GFT6" s="228"/>
      <c r="GFU6" s="228"/>
      <c r="GFV6" s="228"/>
      <c r="GFW6" s="228"/>
      <c r="GFX6" s="228"/>
      <c r="GFY6" s="228"/>
      <c r="GFZ6" s="228"/>
      <c r="GGA6" s="228"/>
      <c r="GGB6" s="228"/>
      <c r="GGC6" s="228"/>
      <c r="GGD6" s="228"/>
      <c r="GGE6" s="228"/>
      <c r="GGF6" s="228"/>
      <c r="GGG6" s="228"/>
      <c r="GGH6" s="228"/>
      <c r="GGI6" s="228"/>
      <c r="GGJ6" s="228"/>
      <c r="GGK6" s="228"/>
      <c r="GGL6" s="228"/>
      <c r="GGM6" s="228"/>
      <c r="GGN6" s="228"/>
      <c r="GGO6" s="228"/>
      <c r="GGP6" s="228"/>
      <c r="GGQ6" s="228"/>
      <c r="GGR6" s="228"/>
      <c r="GGS6" s="228"/>
      <c r="GGT6" s="228"/>
      <c r="GGU6" s="228"/>
      <c r="GGV6" s="228"/>
      <c r="GGW6" s="228"/>
      <c r="GGX6" s="228"/>
      <c r="GGY6" s="228"/>
      <c r="GGZ6" s="228"/>
      <c r="GHA6" s="228"/>
      <c r="GHB6" s="228"/>
      <c r="GHC6" s="228"/>
      <c r="GHD6" s="228"/>
      <c r="GHE6" s="228"/>
      <c r="GHF6" s="228"/>
      <c r="GHG6" s="228"/>
      <c r="GHH6" s="228"/>
      <c r="GHI6" s="228"/>
      <c r="GHJ6" s="228"/>
      <c r="GHK6" s="228"/>
      <c r="GHL6" s="228"/>
      <c r="GHM6" s="228"/>
      <c r="GHN6" s="228"/>
      <c r="GHO6" s="228"/>
      <c r="GHP6" s="228"/>
      <c r="GHQ6" s="228"/>
      <c r="GHR6" s="228"/>
      <c r="GHS6" s="228"/>
      <c r="GHT6" s="228"/>
      <c r="GHU6" s="228"/>
      <c r="GHV6" s="228"/>
      <c r="GHW6" s="228"/>
      <c r="GHX6" s="228"/>
      <c r="GHY6" s="228"/>
      <c r="GHZ6" s="228"/>
      <c r="GIA6" s="228"/>
      <c r="GIB6" s="228"/>
      <c r="GIC6" s="228"/>
      <c r="GID6" s="228"/>
      <c r="GIE6" s="228"/>
      <c r="GIF6" s="228"/>
      <c r="GIG6" s="228"/>
      <c r="GIH6" s="228"/>
      <c r="GII6" s="228"/>
      <c r="GIJ6" s="228"/>
      <c r="GIK6" s="228"/>
      <c r="GIL6" s="228"/>
      <c r="GIM6" s="228"/>
      <c r="GIN6" s="228"/>
      <c r="GIO6" s="228"/>
      <c r="GIP6" s="228"/>
      <c r="GIQ6" s="228"/>
      <c r="GIR6" s="228"/>
      <c r="GIS6" s="228"/>
      <c r="GIT6" s="228"/>
      <c r="GIU6" s="228"/>
      <c r="GIV6" s="228"/>
      <c r="GIW6" s="228"/>
      <c r="GIX6" s="228"/>
      <c r="GIY6" s="228"/>
      <c r="GIZ6" s="228"/>
      <c r="GJA6" s="228"/>
      <c r="GJB6" s="228"/>
      <c r="GJC6" s="228"/>
      <c r="GJD6" s="228"/>
      <c r="GJE6" s="228"/>
      <c r="GJF6" s="228"/>
      <c r="GJG6" s="228"/>
      <c r="GJH6" s="228"/>
      <c r="GJI6" s="228"/>
      <c r="GJJ6" s="228"/>
      <c r="GJK6" s="228"/>
      <c r="GJL6" s="228"/>
      <c r="GJM6" s="228"/>
      <c r="GJN6" s="228"/>
      <c r="GJO6" s="228"/>
      <c r="GJP6" s="228"/>
      <c r="GJQ6" s="228"/>
      <c r="GJR6" s="228"/>
      <c r="GJS6" s="228"/>
      <c r="GJT6" s="228"/>
      <c r="GJU6" s="228"/>
      <c r="GJV6" s="228"/>
      <c r="GJW6" s="228"/>
      <c r="GJX6" s="228"/>
      <c r="GJY6" s="228"/>
      <c r="GJZ6" s="228"/>
      <c r="GKA6" s="228"/>
      <c r="GKB6" s="228"/>
      <c r="GKC6" s="228"/>
      <c r="GKD6" s="228"/>
      <c r="GKE6" s="228"/>
      <c r="GKF6" s="228"/>
      <c r="GKG6" s="228"/>
      <c r="GKH6" s="228"/>
      <c r="GKI6" s="228"/>
      <c r="GKJ6" s="228"/>
      <c r="GKK6" s="228"/>
      <c r="GKL6" s="228"/>
      <c r="GKM6" s="228"/>
      <c r="GKN6" s="228"/>
      <c r="GKO6" s="228"/>
      <c r="GKP6" s="228"/>
      <c r="GKQ6" s="228"/>
      <c r="GKR6" s="228"/>
      <c r="GKS6" s="228"/>
      <c r="GKT6" s="228"/>
      <c r="GKU6" s="228"/>
      <c r="GKV6" s="228"/>
      <c r="GKW6" s="228"/>
      <c r="GKX6" s="228"/>
      <c r="GKY6" s="228"/>
      <c r="GKZ6" s="228"/>
      <c r="GLA6" s="228"/>
      <c r="GLB6" s="228"/>
      <c r="GLC6" s="228"/>
      <c r="GLD6" s="228"/>
      <c r="GLE6" s="228"/>
      <c r="GLF6" s="228"/>
      <c r="GLG6" s="228"/>
      <c r="GLH6" s="228"/>
      <c r="GLI6" s="228"/>
      <c r="GLJ6" s="228"/>
      <c r="GLK6" s="228"/>
      <c r="GLL6" s="228"/>
      <c r="GLM6" s="228"/>
      <c r="GLN6" s="228"/>
      <c r="GLO6" s="228"/>
      <c r="GLP6" s="228"/>
      <c r="GLQ6" s="228"/>
      <c r="GLR6" s="228"/>
      <c r="GLS6" s="228"/>
      <c r="GLT6" s="228"/>
      <c r="GLU6" s="228"/>
      <c r="GLV6" s="228"/>
      <c r="GLW6" s="228"/>
      <c r="GLX6" s="228"/>
      <c r="GLY6" s="228"/>
      <c r="GLZ6" s="228"/>
      <c r="GMA6" s="228"/>
      <c r="GMB6" s="228"/>
      <c r="GMC6" s="228"/>
      <c r="GMD6" s="228"/>
      <c r="GME6" s="228"/>
      <c r="GMF6" s="228"/>
      <c r="GMG6" s="228"/>
      <c r="GMH6" s="228"/>
      <c r="GMI6" s="228"/>
      <c r="GMJ6" s="228"/>
      <c r="GMK6" s="228"/>
      <c r="GML6" s="228"/>
      <c r="GMM6" s="228"/>
      <c r="GMN6" s="228"/>
      <c r="GMO6" s="228"/>
      <c r="GMP6" s="228"/>
      <c r="GMQ6" s="228"/>
      <c r="GMR6" s="228"/>
      <c r="GMS6" s="228"/>
      <c r="GMT6" s="228"/>
      <c r="GMU6" s="228"/>
      <c r="GMV6" s="228"/>
      <c r="GMW6" s="228"/>
      <c r="GMX6" s="228"/>
      <c r="GMY6" s="228"/>
      <c r="GMZ6" s="228"/>
      <c r="GNA6" s="228"/>
      <c r="GNB6" s="228"/>
      <c r="GNC6" s="228"/>
      <c r="GND6" s="228"/>
      <c r="GNE6" s="228"/>
      <c r="GNF6" s="228"/>
      <c r="GNG6" s="228"/>
      <c r="GNH6" s="228"/>
      <c r="GNI6" s="228"/>
      <c r="GNJ6" s="228"/>
      <c r="GNK6" s="228"/>
      <c r="GNL6" s="228"/>
      <c r="GNM6" s="228"/>
      <c r="GNN6" s="228"/>
      <c r="GNO6" s="228"/>
      <c r="GNP6" s="228"/>
      <c r="GNQ6" s="228"/>
      <c r="GNR6" s="228"/>
      <c r="GNS6" s="228"/>
      <c r="GNT6" s="228"/>
      <c r="GNU6" s="228"/>
      <c r="GNV6" s="228"/>
      <c r="GNW6" s="228"/>
      <c r="GNX6" s="228"/>
      <c r="GNY6" s="228"/>
      <c r="GNZ6" s="228"/>
      <c r="GOA6" s="228"/>
      <c r="GOB6" s="228"/>
      <c r="GOC6" s="228"/>
      <c r="GOD6" s="228"/>
      <c r="GOE6" s="228"/>
      <c r="GOF6" s="228"/>
      <c r="GOG6" s="228"/>
      <c r="GOH6" s="228"/>
      <c r="GOI6" s="228"/>
      <c r="GOJ6" s="228"/>
      <c r="GOK6" s="228"/>
      <c r="GOL6" s="228"/>
      <c r="GOM6" s="228"/>
      <c r="GON6" s="228"/>
      <c r="GOO6" s="228"/>
      <c r="GOP6" s="228"/>
      <c r="GOQ6" s="228"/>
      <c r="GOR6" s="228"/>
      <c r="GOS6" s="228"/>
      <c r="GOT6" s="228"/>
      <c r="GOU6" s="228"/>
      <c r="GOV6" s="228"/>
      <c r="GOW6" s="228"/>
      <c r="GOX6" s="228"/>
      <c r="GOY6" s="228"/>
      <c r="GOZ6" s="228"/>
      <c r="GPA6" s="228"/>
      <c r="GPB6" s="228"/>
      <c r="GPC6" s="228"/>
      <c r="GPD6" s="228"/>
      <c r="GPE6" s="228"/>
      <c r="GPF6" s="228"/>
      <c r="GPG6" s="228"/>
      <c r="GPH6" s="228"/>
      <c r="GPI6" s="228"/>
      <c r="GPJ6" s="228"/>
      <c r="GPK6" s="228"/>
      <c r="GPL6" s="228"/>
      <c r="GPM6" s="228"/>
      <c r="GPN6" s="228"/>
      <c r="GPO6" s="228"/>
      <c r="GPP6" s="228"/>
      <c r="GPQ6" s="228"/>
      <c r="GPR6" s="228"/>
      <c r="GPS6" s="228"/>
      <c r="GPT6" s="228"/>
      <c r="GPU6" s="228"/>
      <c r="GPV6" s="228"/>
      <c r="GPW6" s="228"/>
      <c r="GPX6" s="228"/>
      <c r="GPY6" s="228"/>
      <c r="GPZ6" s="228"/>
      <c r="GQA6" s="228"/>
      <c r="GQB6" s="228"/>
      <c r="GQC6" s="228"/>
      <c r="GQD6" s="228"/>
      <c r="GQE6" s="228"/>
      <c r="GQF6" s="228"/>
      <c r="GQG6" s="228"/>
      <c r="GQH6" s="228"/>
      <c r="GQI6" s="228"/>
      <c r="GQJ6" s="228"/>
      <c r="GQK6" s="228"/>
      <c r="GQL6" s="228"/>
      <c r="GQM6" s="228"/>
      <c r="GQN6" s="228"/>
      <c r="GQO6" s="228"/>
      <c r="GQP6" s="228"/>
      <c r="GQQ6" s="228"/>
      <c r="GQR6" s="228"/>
      <c r="GQS6" s="228"/>
      <c r="GQT6" s="228"/>
      <c r="GQU6" s="228"/>
      <c r="GQV6" s="228"/>
      <c r="GQW6" s="228"/>
      <c r="GQX6" s="228"/>
      <c r="GQY6" s="228"/>
      <c r="GQZ6" s="228"/>
      <c r="GRA6" s="228"/>
      <c r="GRB6" s="228"/>
      <c r="GRC6" s="228"/>
      <c r="GRD6" s="228"/>
      <c r="GRE6" s="228"/>
      <c r="GRF6" s="228"/>
      <c r="GRG6" s="228"/>
      <c r="GRH6" s="228"/>
      <c r="GRI6" s="228"/>
      <c r="GRJ6" s="228"/>
      <c r="GRK6" s="228"/>
      <c r="GRL6" s="228"/>
      <c r="GRM6" s="228"/>
      <c r="GRN6" s="228"/>
      <c r="GRO6" s="228"/>
      <c r="GRP6" s="228"/>
      <c r="GRQ6" s="228"/>
      <c r="GRR6" s="228"/>
      <c r="GRS6" s="228"/>
      <c r="GRT6" s="228"/>
      <c r="GRU6" s="228"/>
      <c r="GRV6" s="228"/>
      <c r="GRW6" s="228"/>
      <c r="GRX6" s="228"/>
      <c r="GRY6" s="228"/>
      <c r="GRZ6" s="228"/>
      <c r="GSA6" s="228"/>
      <c r="GSB6" s="228"/>
      <c r="GSC6" s="228"/>
      <c r="GSD6" s="228"/>
      <c r="GSE6" s="228"/>
      <c r="GSF6" s="228"/>
      <c r="GSG6" s="228"/>
      <c r="GSH6" s="228"/>
      <c r="GSI6" s="228"/>
      <c r="GSJ6" s="228"/>
      <c r="GSK6" s="228"/>
      <c r="GSL6" s="228"/>
      <c r="GSM6" s="228"/>
      <c r="GSN6" s="228"/>
      <c r="GSO6" s="228"/>
      <c r="GSP6" s="228"/>
      <c r="GSQ6" s="228"/>
      <c r="GSR6" s="228"/>
      <c r="GSS6" s="228"/>
      <c r="GST6" s="228"/>
      <c r="GSU6" s="228"/>
      <c r="GSV6" s="228"/>
      <c r="GSW6" s="228"/>
      <c r="GSX6" s="228"/>
      <c r="GSY6" s="228"/>
      <c r="GSZ6" s="228"/>
      <c r="GTA6" s="228"/>
      <c r="GTB6" s="228"/>
      <c r="GTC6" s="228"/>
      <c r="GTD6" s="228"/>
      <c r="GTE6" s="228"/>
      <c r="GTF6" s="228"/>
      <c r="GTG6" s="228"/>
      <c r="GTH6" s="228"/>
      <c r="GTI6" s="228"/>
      <c r="GTJ6" s="228"/>
      <c r="GTK6" s="228"/>
      <c r="GTL6" s="228"/>
      <c r="GTM6" s="228"/>
      <c r="GTN6" s="228"/>
      <c r="GTO6" s="228"/>
      <c r="GTP6" s="228"/>
      <c r="GTQ6" s="228"/>
      <c r="GTR6" s="228"/>
      <c r="GTS6" s="228"/>
      <c r="GTT6" s="228"/>
      <c r="GTU6" s="228"/>
      <c r="GTV6" s="228"/>
      <c r="GTW6" s="228"/>
      <c r="GTX6" s="228"/>
      <c r="GTY6" s="228"/>
      <c r="GTZ6" s="228"/>
      <c r="GUA6" s="228"/>
      <c r="GUB6" s="228"/>
      <c r="GUC6" s="228"/>
      <c r="GUD6" s="228"/>
      <c r="GUE6" s="228"/>
      <c r="GUF6" s="228"/>
      <c r="GUG6" s="228"/>
      <c r="GUH6" s="228"/>
      <c r="GUI6" s="228"/>
      <c r="GUJ6" s="228"/>
      <c r="GUK6" s="228"/>
      <c r="GUL6" s="228"/>
      <c r="GUM6" s="228"/>
      <c r="GUN6" s="228"/>
      <c r="GUO6" s="228"/>
      <c r="GUP6" s="228"/>
      <c r="GUQ6" s="228"/>
      <c r="GUR6" s="228"/>
      <c r="GUS6" s="228"/>
      <c r="GUT6" s="228"/>
      <c r="GUU6" s="228"/>
      <c r="GUV6" s="228"/>
      <c r="GUW6" s="228"/>
      <c r="GUX6" s="228"/>
      <c r="GUY6" s="228"/>
      <c r="GUZ6" s="228"/>
      <c r="GVA6" s="228"/>
      <c r="GVB6" s="228"/>
      <c r="GVC6" s="228"/>
      <c r="GVD6" s="228"/>
      <c r="GVE6" s="228"/>
      <c r="GVF6" s="228"/>
      <c r="GVG6" s="228"/>
      <c r="GVH6" s="228"/>
      <c r="GVI6" s="228"/>
      <c r="GVJ6" s="228"/>
      <c r="GVK6" s="228"/>
      <c r="GVL6" s="228"/>
      <c r="GVM6" s="228"/>
      <c r="GVN6" s="228"/>
      <c r="GVO6" s="228"/>
      <c r="GVP6" s="228"/>
      <c r="GVQ6" s="228"/>
      <c r="GVR6" s="228"/>
      <c r="GVS6" s="228"/>
      <c r="GVT6" s="228"/>
      <c r="GVU6" s="228"/>
      <c r="GVV6" s="228"/>
      <c r="GVW6" s="228"/>
      <c r="GVX6" s="228"/>
      <c r="GVY6" s="228"/>
      <c r="GVZ6" s="228"/>
      <c r="GWA6" s="228"/>
      <c r="GWB6" s="228"/>
      <c r="GWC6" s="228"/>
      <c r="GWD6" s="228"/>
      <c r="GWE6" s="228"/>
      <c r="GWF6" s="228"/>
      <c r="GWG6" s="228"/>
      <c r="GWH6" s="228"/>
      <c r="GWI6" s="228"/>
      <c r="GWJ6" s="228"/>
      <c r="GWK6" s="228"/>
      <c r="GWL6" s="228"/>
      <c r="GWM6" s="228"/>
      <c r="GWN6" s="228"/>
      <c r="GWO6" s="228"/>
      <c r="GWP6" s="228"/>
      <c r="GWQ6" s="228"/>
      <c r="GWR6" s="228"/>
      <c r="GWS6" s="228"/>
      <c r="GWT6" s="228"/>
      <c r="GWU6" s="228"/>
      <c r="GWV6" s="228"/>
      <c r="GWW6" s="228"/>
      <c r="GWX6" s="228"/>
      <c r="GWY6" s="228"/>
      <c r="GWZ6" s="228"/>
      <c r="GXA6" s="228"/>
      <c r="GXB6" s="228"/>
      <c r="GXC6" s="228"/>
      <c r="GXD6" s="228"/>
      <c r="GXE6" s="228"/>
      <c r="GXF6" s="228"/>
      <c r="GXG6" s="228"/>
      <c r="GXH6" s="228"/>
      <c r="GXI6" s="228"/>
      <c r="GXJ6" s="228"/>
      <c r="GXK6" s="228"/>
      <c r="GXL6" s="228"/>
      <c r="GXM6" s="228"/>
      <c r="GXN6" s="228"/>
      <c r="GXO6" s="228"/>
      <c r="GXP6" s="228"/>
      <c r="GXQ6" s="228"/>
      <c r="GXR6" s="228"/>
      <c r="GXS6" s="228"/>
      <c r="GXT6" s="228"/>
      <c r="GXU6" s="228"/>
      <c r="GXV6" s="228"/>
      <c r="GXW6" s="228"/>
      <c r="GXX6" s="228"/>
      <c r="GXY6" s="228"/>
      <c r="GXZ6" s="228"/>
      <c r="GYA6" s="228"/>
      <c r="GYB6" s="228"/>
      <c r="GYC6" s="228"/>
      <c r="GYD6" s="228"/>
      <c r="GYE6" s="228"/>
      <c r="GYF6" s="228"/>
      <c r="GYG6" s="228"/>
      <c r="GYH6" s="228"/>
      <c r="GYI6" s="228"/>
      <c r="GYJ6" s="228"/>
      <c r="GYK6" s="228"/>
      <c r="GYL6" s="228"/>
      <c r="GYM6" s="228"/>
      <c r="GYN6" s="228"/>
      <c r="GYO6" s="228"/>
      <c r="GYP6" s="228"/>
      <c r="GYQ6" s="228"/>
      <c r="GYR6" s="228"/>
      <c r="GYS6" s="228"/>
      <c r="GYT6" s="228"/>
      <c r="GYU6" s="228"/>
      <c r="GYV6" s="228"/>
      <c r="GYW6" s="228"/>
      <c r="GYX6" s="228"/>
      <c r="GYY6" s="228"/>
      <c r="GYZ6" s="228"/>
      <c r="GZA6" s="228"/>
      <c r="GZB6" s="228"/>
      <c r="GZC6" s="228"/>
      <c r="GZD6" s="228"/>
      <c r="GZE6" s="228"/>
      <c r="GZF6" s="228"/>
      <c r="GZG6" s="228"/>
      <c r="GZH6" s="228"/>
      <c r="GZI6" s="228"/>
      <c r="GZJ6" s="228"/>
      <c r="GZK6" s="228"/>
      <c r="GZL6" s="228"/>
      <c r="GZM6" s="228"/>
      <c r="GZN6" s="228"/>
      <c r="GZO6" s="228"/>
      <c r="GZP6" s="228"/>
      <c r="GZQ6" s="228"/>
      <c r="GZR6" s="228"/>
      <c r="GZS6" s="228"/>
      <c r="GZT6" s="228"/>
      <c r="GZU6" s="228"/>
      <c r="GZV6" s="228"/>
      <c r="GZW6" s="228"/>
      <c r="GZX6" s="228"/>
      <c r="GZY6" s="228"/>
      <c r="GZZ6" s="228"/>
      <c r="HAA6" s="228"/>
      <c r="HAB6" s="228"/>
      <c r="HAC6" s="228"/>
      <c r="HAD6" s="228"/>
      <c r="HAE6" s="228"/>
      <c r="HAF6" s="228"/>
      <c r="HAG6" s="228"/>
      <c r="HAH6" s="228"/>
      <c r="HAI6" s="228"/>
      <c r="HAJ6" s="228"/>
      <c r="HAK6" s="228"/>
      <c r="HAL6" s="228"/>
      <c r="HAM6" s="228"/>
      <c r="HAN6" s="228"/>
      <c r="HAO6" s="228"/>
      <c r="HAP6" s="228"/>
      <c r="HAQ6" s="228"/>
      <c r="HAR6" s="228"/>
      <c r="HAS6" s="228"/>
      <c r="HAT6" s="228"/>
      <c r="HAU6" s="228"/>
      <c r="HAV6" s="228"/>
      <c r="HAW6" s="228"/>
      <c r="HAX6" s="228"/>
      <c r="HAY6" s="228"/>
      <c r="HAZ6" s="228"/>
      <c r="HBA6" s="228"/>
      <c r="HBB6" s="228"/>
      <c r="HBC6" s="228"/>
      <c r="HBD6" s="228"/>
      <c r="HBE6" s="228"/>
      <c r="HBF6" s="228"/>
      <c r="HBG6" s="228"/>
      <c r="HBH6" s="228"/>
      <c r="HBI6" s="228"/>
      <c r="HBJ6" s="228"/>
      <c r="HBK6" s="228"/>
      <c r="HBL6" s="228"/>
      <c r="HBM6" s="228"/>
      <c r="HBN6" s="228"/>
      <c r="HBO6" s="228"/>
      <c r="HBP6" s="228"/>
      <c r="HBQ6" s="228"/>
      <c r="HBR6" s="228"/>
      <c r="HBS6" s="228"/>
      <c r="HBT6" s="228"/>
      <c r="HBU6" s="228"/>
      <c r="HBV6" s="228"/>
      <c r="HBW6" s="228"/>
      <c r="HBX6" s="228"/>
      <c r="HBY6" s="228"/>
      <c r="HBZ6" s="228"/>
      <c r="HCA6" s="228"/>
      <c r="HCB6" s="228"/>
      <c r="HCC6" s="228"/>
      <c r="HCD6" s="228"/>
      <c r="HCE6" s="228"/>
      <c r="HCF6" s="228"/>
      <c r="HCG6" s="228"/>
      <c r="HCH6" s="228"/>
      <c r="HCI6" s="228"/>
      <c r="HCJ6" s="228"/>
      <c r="HCK6" s="228"/>
      <c r="HCL6" s="228"/>
      <c r="HCM6" s="228"/>
      <c r="HCN6" s="228"/>
      <c r="HCO6" s="228"/>
      <c r="HCP6" s="228"/>
      <c r="HCQ6" s="228"/>
      <c r="HCR6" s="228"/>
      <c r="HCS6" s="228"/>
      <c r="HCT6" s="228"/>
      <c r="HCU6" s="228"/>
      <c r="HCV6" s="228"/>
      <c r="HCW6" s="228"/>
      <c r="HCX6" s="228"/>
      <c r="HCY6" s="228"/>
      <c r="HCZ6" s="228"/>
      <c r="HDA6" s="228"/>
      <c r="HDB6" s="228"/>
      <c r="HDC6" s="228"/>
      <c r="HDD6" s="228"/>
      <c r="HDE6" s="228"/>
      <c r="HDF6" s="228"/>
      <c r="HDG6" s="228"/>
      <c r="HDH6" s="228"/>
      <c r="HDI6" s="228"/>
      <c r="HDJ6" s="228"/>
      <c r="HDK6" s="228"/>
      <c r="HDL6" s="228"/>
      <c r="HDM6" s="228"/>
      <c r="HDN6" s="228"/>
      <c r="HDO6" s="228"/>
      <c r="HDP6" s="228"/>
      <c r="HDQ6" s="228"/>
      <c r="HDR6" s="228"/>
      <c r="HDS6" s="228"/>
      <c r="HDT6" s="228"/>
      <c r="HDU6" s="228"/>
      <c r="HDV6" s="228"/>
      <c r="HDW6" s="228"/>
      <c r="HDX6" s="228"/>
      <c r="HDY6" s="228"/>
      <c r="HDZ6" s="228"/>
      <c r="HEA6" s="228"/>
      <c r="HEB6" s="228"/>
      <c r="HEC6" s="228"/>
      <c r="HED6" s="228"/>
      <c r="HEE6" s="228"/>
      <c r="HEF6" s="228"/>
      <c r="HEG6" s="228"/>
      <c r="HEH6" s="228"/>
      <c r="HEI6" s="228"/>
      <c r="HEJ6" s="228"/>
      <c r="HEK6" s="228"/>
      <c r="HEL6" s="228"/>
      <c r="HEM6" s="228"/>
      <c r="HEN6" s="228"/>
      <c r="HEO6" s="228"/>
      <c r="HEP6" s="228"/>
      <c r="HEQ6" s="228"/>
      <c r="HER6" s="228"/>
      <c r="HES6" s="228"/>
      <c r="HET6" s="228"/>
      <c r="HEU6" s="228"/>
      <c r="HEV6" s="228"/>
      <c r="HEW6" s="228"/>
      <c r="HEX6" s="228"/>
      <c r="HEY6" s="228"/>
      <c r="HEZ6" s="228"/>
      <c r="HFA6" s="228"/>
      <c r="HFB6" s="228"/>
      <c r="HFC6" s="228"/>
      <c r="HFD6" s="228"/>
      <c r="HFE6" s="228"/>
      <c r="HFF6" s="228"/>
      <c r="HFG6" s="228"/>
      <c r="HFH6" s="228"/>
      <c r="HFI6" s="228"/>
      <c r="HFJ6" s="228"/>
      <c r="HFK6" s="228"/>
      <c r="HFL6" s="228"/>
      <c r="HFM6" s="228"/>
      <c r="HFN6" s="228"/>
      <c r="HFO6" s="228"/>
      <c r="HFP6" s="228"/>
      <c r="HFQ6" s="228"/>
      <c r="HFR6" s="228"/>
      <c r="HFS6" s="228"/>
      <c r="HFT6" s="228"/>
      <c r="HFU6" s="228"/>
      <c r="HFV6" s="228"/>
      <c r="HFW6" s="228"/>
      <c r="HFX6" s="228"/>
      <c r="HFY6" s="228"/>
      <c r="HFZ6" s="228"/>
      <c r="HGA6" s="228"/>
      <c r="HGB6" s="228"/>
      <c r="HGC6" s="228"/>
      <c r="HGD6" s="228"/>
      <c r="HGE6" s="228"/>
      <c r="HGF6" s="228"/>
      <c r="HGG6" s="228"/>
      <c r="HGH6" s="228"/>
      <c r="HGI6" s="228"/>
      <c r="HGJ6" s="228"/>
      <c r="HGK6" s="228"/>
      <c r="HGL6" s="228"/>
      <c r="HGM6" s="228"/>
      <c r="HGN6" s="228"/>
      <c r="HGO6" s="228"/>
      <c r="HGP6" s="228"/>
      <c r="HGQ6" s="228"/>
      <c r="HGR6" s="228"/>
      <c r="HGS6" s="228"/>
      <c r="HGT6" s="228"/>
      <c r="HGU6" s="228"/>
      <c r="HGV6" s="228"/>
      <c r="HGW6" s="228"/>
      <c r="HGX6" s="228"/>
      <c r="HGY6" s="228"/>
      <c r="HGZ6" s="228"/>
      <c r="HHA6" s="228"/>
      <c r="HHB6" s="228"/>
      <c r="HHC6" s="228"/>
      <c r="HHD6" s="228"/>
      <c r="HHE6" s="228"/>
      <c r="HHF6" s="228"/>
      <c r="HHG6" s="228"/>
      <c r="HHH6" s="228"/>
      <c r="HHI6" s="228"/>
      <c r="HHJ6" s="228"/>
      <c r="HHK6" s="228"/>
      <c r="HHL6" s="228"/>
      <c r="HHM6" s="228"/>
      <c r="HHN6" s="228"/>
      <c r="HHO6" s="228"/>
      <c r="HHP6" s="228"/>
      <c r="HHQ6" s="228"/>
      <c r="HHR6" s="228"/>
      <c r="HHS6" s="228"/>
      <c r="HHT6" s="228"/>
      <c r="HHU6" s="228"/>
      <c r="HHV6" s="228"/>
      <c r="HHW6" s="228"/>
      <c r="HHX6" s="228"/>
      <c r="HHY6" s="228"/>
      <c r="HHZ6" s="228"/>
      <c r="HIA6" s="228"/>
      <c r="HIB6" s="228"/>
      <c r="HIC6" s="228"/>
      <c r="HID6" s="228"/>
      <c r="HIE6" s="228"/>
      <c r="HIF6" s="228"/>
      <c r="HIG6" s="228"/>
      <c r="HIH6" s="228"/>
      <c r="HII6" s="228"/>
      <c r="HIJ6" s="228"/>
      <c r="HIK6" s="228"/>
      <c r="HIL6" s="228"/>
      <c r="HIM6" s="228"/>
      <c r="HIN6" s="228"/>
      <c r="HIO6" s="228"/>
      <c r="HIP6" s="228"/>
      <c r="HIQ6" s="228"/>
      <c r="HIR6" s="228"/>
      <c r="HIS6" s="228"/>
      <c r="HIT6" s="228"/>
      <c r="HIU6" s="228"/>
      <c r="HIV6" s="228"/>
      <c r="HIW6" s="228"/>
      <c r="HIX6" s="228"/>
      <c r="HIY6" s="228"/>
      <c r="HIZ6" s="228"/>
      <c r="HJA6" s="228"/>
      <c r="HJB6" s="228"/>
      <c r="HJC6" s="228"/>
      <c r="HJD6" s="228"/>
      <c r="HJE6" s="228"/>
      <c r="HJF6" s="228"/>
      <c r="HJG6" s="228"/>
      <c r="HJH6" s="228"/>
      <c r="HJI6" s="228"/>
      <c r="HJJ6" s="228"/>
      <c r="HJK6" s="228"/>
      <c r="HJL6" s="228"/>
      <c r="HJM6" s="228"/>
      <c r="HJN6" s="228"/>
      <c r="HJO6" s="228"/>
      <c r="HJP6" s="228"/>
      <c r="HJQ6" s="228"/>
      <c r="HJR6" s="228"/>
      <c r="HJS6" s="228"/>
      <c r="HJT6" s="228"/>
      <c r="HJU6" s="228"/>
      <c r="HJV6" s="228"/>
      <c r="HJW6" s="228"/>
      <c r="HJX6" s="228"/>
      <c r="HJY6" s="228"/>
      <c r="HJZ6" s="228"/>
      <c r="HKA6" s="228"/>
      <c r="HKB6" s="228"/>
      <c r="HKC6" s="228"/>
      <c r="HKD6" s="228"/>
      <c r="HKE6" s="228"/>
      <c r="HKF6" s="228"/>
      <c r="HKG6" s="228"/>
      <c r="HKH6" s="228"/>
      <c r="HKI6" s="228"/>
      <c r="HKJ6" s="228"/>
      <c r="HKK6" s="228"/>
      <c r="HKL6" s="228"/>
      <c r="HKM6" s="228"/>
      <c r="HKN6" s="228"/>
      <c r="HKO6" s="228"/>
      <c r="HKP6" s="228"/>
      <c r="HKQ6" s="228"/>
      <c r="HKR6" s="228"/>
      <c r="HKS6" s="228"/>
      <c r="HKT6" s="228"/>
      <c r="HKU6" s="228"/>
      <c r="HKV6" s="228"/>
      <c r="HKW6" s="228"/>
      <c r="HKX6" s="228"/>
      <c r="HKY6" s="228"/>
      <c r="HKZ6" s="228"/>
      <c r="HLA6" s="228"/>
      <c r="HLB6" s="228"/>
      <c r="HLC6" s="228"/>
      <c r="HLD6" s="228"/>
      <c r="HLE6" s="228"/>
      <c r="HLF6" s="228"/>
      <c r="HLG6" s="228"/>
      <c r="HLH6" s="228"/>
      <c r="HLI6" s="228"/>
      <c r="HLJ6" s="228"/>
      <c r="HLK6" s="228"/>
      <c r="HLL6" s="228"/>
      <c r="HLM6" s="228"/>
      <c r="HLN6" s="228"/>
      <c r="HLO6" s="228"/>
      <c r="HLP6" s="228"/>
      <c r="HLQ6" s="228"/>
      <c r="HLR6" s="228"/>
      <c r="HLS6" s="228"/>
      <c r="HLT6" s="228"/>
      <c r="HLU6" s="228"/>
      <c r="HLV6" s="228"/>
      <c r="HLW6" s="228"/>
      <c r="HLX6" s="228"/>
      <c r="HLY6" s="228"/>
      <c r="HLZ6" s="228"/>
      <c r="HMA6" s="228"/>
      <c r="HMB6" s="228"/>
      <c r="HMC6" s="228"/>
      <c r="HMD6" s="228"/>
      <c r="HME6" s="228"/>
      <c r="HMF6" s="228"/>
      <c r="HMG6" s="228"/>
      <c r="HMH6" s="228"/>
      <c r="HMI6" s="228"/>
      <c r="HMJ6" s="228"/>
      <c r="HMK6" s="228"/>
      <c r="HML6" s="228"/>
      <c r="HMM6" s="228"/>
      <c r="HMN6" s="228"/>
      <c r="HMO6" s="228"/>
      <c r="HMP6" s="228"/>
      <c r="HMQ6" s="228"/>
      <c r="HMR6" s="228"/>
      <c r="HMS6" s="228"/>
      <c r="HMT6" s="228"/>
      <c r="HMU6" s="228"/>
      <c r="HMV6" s="228"/>
      <c r="HMW6" s="228"/>
      <c r="HMX6" s="228"/>
      <c r="HMY6" s="228"/>
      <c r="HMZ6" s="228"/>
      <c r="HNA6" s="228"/>
      <c r="HNB6" s="228"/>
      <c r="HNC6" s="228"/>
      <c r="HND6" s="228"/>
      <c r="HNE6" s="228"/>
      <c r="HNF6" s="228"/>
      <c r="HNG6" s="228"/>
      <c r="HNH6" s="228"/>
      <c r="HNI6" s="228"/>
      <c r="HNJ6" s="228"/>
      <c r="HNK6" s="228"/>
      <c r="HNL6" s="228"/>
      <c r="HNM6" s="228"/>
      <c r="HNN6" s="228"/>
      <c r="HNO6" s="228"/>
      <c r="HNP6" s="228"/>
      <c r="HNQ6" s="228"/>
      <c r="HNR6" s="228"/>
      <c r="HNS6" s="228"/>
      <c r="HNT6" s="228"/>
      <c r="HNU6" s="228"/>
      <c r="HNV6" s="228"/>
      <c r="HNW6" s="228"/>
      <c r="HNX6" s="228"/>
      <c r="HNY6" s="228"/>
      <c r="HNZ6" s="228"/>
      <c r="HOA6" s="228"/>
      <c r="HOB6" s="228"/>
      <c r="HOC6" s="228"/>
      <c r="HOD6" s="228"/>
      <c r="HOE6" s="228"/>
      <c r="HOF6" s="228"/>
      <c r="HOG6" s="228"/>
      <c r="HOH6" s="228"/>
      <c r="HOI6" s="228"/>
      <c r="HOJ6" s="228"/>
      <c r="HOK6" s="228"/>
      <c r="HOL6" s="228"/>
      <c r="HOM6" s="228"/>
      <c r="HON6" s="228"/>
      <c r="HOO6" s="228"/>
      <c r="HOP6" s="228"/>
      <c r="HOQ6" s="228"/>
      <c r="HOR6" s="228"/>
      <c r="HOS6" s="228"/>
      <c r="HOT6" s="228"/>
      <c r="HOU6" s="228"/>
      <c r="HOV6" s="228"/>
      <c r="HOW6" s="228"/>
      <c r="HOX6" s="228"/>
      <c r="HOY6" s="228"/>
      <c r="HOZ6" s="228"/>
      <c r="HPA6" s="228"/>
      <c r="HPB6" s="228"/>
      <c r="HPC6" s="228"/>
      <c r="HPD6" s="228"/>
      <c r="HPE6" s="228"/>
      <c r="HPF6" s="228"/>
      <c r="HPG6" s="228"/>
      <c r="HPH6" s="228"/>
      <c r="HPI6" s="228"/>
      <c r="HPJ6" s="228"/>
      <c r="HPK6" s="228"/>
      <c r="HPL6" s="228"/>
      <c r="HPM6" s="228"/>
      <c r="HPN6" s="228"/>
      <c r="HPO6" s="228"/>
      <c r="HPP6" s="228"/>
      <c r="HPQ6" s="228"/>
      <c r="HPR6" s="228"/>
      <c r="HPS6" s="228"/>
      <c r="HPT6" s="228"/>
      <c r="HPU6" s="228"/>
      <c r="HPV6" s="228"/>
      <c r="HPW6" s="228"/>
      <c r="HPX6" s="228"/>
      <c r="HPY6" s="228"/>
      <c r="HPZ6" s="228"/>
      <c r="HQA6" s="228"/>
      <c r="HQB6" s="228"/>
      <c r="HQC6" s="228"/>
      <c r="HQD6" s="228"/>
      <c r="HQE6" s="228"/>
      <c r="HQF6" s="228"/>
      <c r="HQG6" s="228"/>
      <c r="HQH6" s="228"/>
      <c r="HQI6" s="228"/>
      <c r="HQJ6" s="228"/>
      <c r="HQK6" s="228"/>
      <c r="HQL6" s="228"/>
      <c r="HQM6" s="228"/>
      <c r="HQN6" s="228"/>
      <c r="HQO6" s="228"/>
      <c r="HQP6" s="228"/>
      <c r="HQQ6" s="228"/>
      <c r="HQR6" s="228"/>
      <c r="HQS6" s="228"/>
      <c r="HQT6" s="228"/>
      <c r="HQU6" s="228"/>
      <c r="HQV6" s="228"/>
      <c r="HQW6" s="228"/>
      <c r="HQX6" s="228"/>
      <c r="HQY6" s="228"/>
      <c r="HQZ6" s="228"/>
      <c r="HRA6" s="228"/>
      <c r="HRB6" s="228"/>
      <c r="HRC6" s="228"/>
      <c r="HRD6" s="228"/>
      <c r="HRE6" s="228"/>
      <c r="HRF6" s="228"/>
      <c r="HRG6" s="228"/>
      <c r="HRH6" s="228"/>
      <c r="HRI6" s="228"/>
      <c r="HRJ6" s="228"/>
      <c r="HRK6" s="228"/>
      <c r="HRL6" s="228"/>
      <c r="HRM6" s="228"/>
      <c r="HRN6" s="228"/>
      <c r="HRO6" s="228"/>
      <c r="HRP6" s="228"/>
      <c r="HRQ6" s="228"/>
      <c r="HRR6" s="228"/>
      <c r="HRS6" s="228"/>
      <c r="HRT6" s="228"/>
      <c r="HRU6" s="228"/>
      <c r="HRV6" s="228"/>
      <c r="HRW6" s="228"/>
      <c r="HRX6" s="228"/>
      <c r="HRY6" s="228"/>
      <c r="HRZ6" s="228"/>
      <c r="HSA6" s="228"/>
      <c r="HSB6" s="228"/>
      <c r="HSC6" s="228"/>
      <c r="HSD6" s="228"/>
      <c r="HSE6" s="228"/>
      <c r="HSF6" s="228"/>
      <c r="HSG6" s="228"/>
      <c r="HSH6" s="228"/>
      <c r="HSI6" s="228"/>
      <c r="HSJ6" s="228"/>
      <c r="HSK6" s="228"/>
      <c r="HSL6" s="228"/>
      <c r="HSM6" s="228"/>
      <c r="HSN6" s="228"/>
      <c r="HSO6" s="228"/>
      <c r="HSP6" s="228"/>
      <c r="HSQ6" s="228"/>
      <c r="HSR6" s="228"/>
      <c r="HSS6" s="228"/>
      <c r="HST6" s="228"/>
      <c r="HSU6" s="228"/>
      <c r="HSV6" s="228"/>
      <c r="HSW6" s="228"/>
      <c r="HSX6" s="228"/>
      <c r="HSY6" s="228"/>
      <c r="HSZ6" s="228"/>
      <c r="HTA6" s="228"/>
      <c r="HTB6" s="228"/>
      <c r="HTC6" s="228"/>
      <c r="HTD6" s="228"/>
      <c r="HTE6" s="228"/>
      <c r="HTF6" s="228"/>
      <c r="HTG6" s="228"/>
      <c r="HTH6" s="228"/>
      <c r="HTI6" s="228"/>
      <c r="HTJ6" s="228"/>
      <c r="HTK6" s="228"/>
      <c r="HTL6" s="228"/>
      <c r="HTM6" s="228"/>
      <c r="HTN6" s="228"/>
      <c r="HTO6" s="228"/>
      <c r="HTP6" s="228"/>
      <c r="HTQ6" s="228"/>
      <c r="HTR6" s="228"/>
      <c r="HTS6" s="228"/>
      <c r="HTT6" s="228"/>
      <c r="HTU6" s="228"/>
      <c r="HTV6" s="228"/>
      <c r="HTW6" s="228"/>
      <c r="HTX6" s="228"/>
      <c r="HTY6" s="228"/>
      <c r="HTZ6" s="228"/>
      <c r="HUA6" s="228"/>
      <c r="HUB6" s="228"/>
      <c r="HUC6" s="228"/>
      <c r="HUD6" s="228"/>
      <c r="HUE6" s="228"/>
      <c r="HUF6" s="228"/>
      <c r="HUG6" s="228"/>
      <c r="HUH6" s="228"/>
      <c r="HUI6" s="228"/>
      <c r="HUJ6" s="228"/>
      <c r="HUK6" s="228"/>
      <c r="HUL6" s="228"/>
      <c r="HUM6" s="228"/>
      <c r="HUN6" s="228"/>
      <c r="HUO6" s="228"/>
      <c r="HUP6" s="228"/>
      <c r="HUQ6" s="228"/>
      <c r="HUR6" s="228"/>
      <c r="HUS6" s="228"/>
      <c r="HUT6" s="228"/>
      <c r="HUU6" s="228"/>
      <c r="HUV6" s="228"/>
      <c r="HUW6" s="228"/>
      <c r="HUX6" s="228"/>
      <c r="HUY6" s="228"/>
      <c r="HUZ6" s="228"/>
      <c r="HVA6" s="228"/>
      <c r="HVB6" s="228"/>
      <c r="HVC6" s="228"/>
      <c r="HVD6" s="228"/>
      <c r="HVE6" s="228"/>
      <c r="HVF6" s="228"/>
      <c r="HVG6" s="228"/>
      <c r="HVH6" s="228"/>
      <c r="HVI6" s="228"/>
      <c r="HVJ6" s="228"/>
      <c r="HVK6" s="228"/>
      <c r="HVL6" s="228"/>
      <c r="HVM6" s="228"/>
      <c r="HVN6" s="228"/>
      <c r="HVO6" s="228"/>
      <c r="HVP6" s="228"/>
      <c r="HVQ6" s="228"/>
      <c r="HVR6" s="228"/>
      <c r="HVS6" s="228"/>
      <c r="HVT6" s="228"/>
      <c r="HVU6" s="228"/>
      <c r="HVV6" s="228"/>
      <c r="HVW6" s="228"/>
      <c r="HVX6" s="228"/>
      <c r="HVY6" s="228"/>
      <c r="HVZ6" s="228"/>
      <c r="HWA6" s="228"/>
      <c r="HWB6" s="228"/>
      <c r="HWC6" s="228"/>
      <c r="HWD6" s="228"/>
      <c r="HWE6" s="228"/>
      <c r="HWF6" s="228"/>
      <c r="HWG6" s="228"/>
      <c r="HWH6" s="228"/>
      <c r="HWI6" s="228"/>
      <c r="HWJ6" s="228"/>
      <c r="HWK6" s="228"/>
      <c r="HWL6" s="228"/>
      <c r="HWM6" s="228"/>
      <c r="HWN6" s="228"/>
      <c r="HWO6" s="228"/>
      <c r="HWP6" s="228"/>
      <c r="HWQ6" s="228"/>
      <c r="HWR6" s="228"/>
      <c r="HWS6" s="228"/>
      <c r="HWT6" s="228"/>
      <c r="HWU6" s="228"/>
      <c r="HWV6" s="228"/>
      <c r="HWW6" s="228"/>
      <c r="HWX6" s="228"/>
      <c r="HWY6" s="228"/>
      <c r="HWZ6" s="228"/>
      <c r="HXA6" s="228"/>
      <c r="HXB6" s="228"/>
      <c r="HXC6" s="228"/>
      <c r="HXD6" s="228"/>
      <c r="HXE6" s="228"/>
      <c r="HXF6" s="228"/>
      <c r="HXG6" s="228"/>
      <c r="HXH6" s="228"/>
      <c r="HXI6" s="228"/>
      <c r="HXJ6" s="228"/>
      <c r="HXK6" s="228"/>
      <c r="HXL6" s="228"/>
      <c r="HXM6" s="228"/>
      <c r="HXN6" s="228"/>
      <c r="HXO6" s="228"/>
      <c r="HXP6" s="228"/>
      <c r="HXQ6" s="228"/>
      <c r="HXR6" s="228"/>
      <c r="HXS6" s="228"/>
      <c r="HXT6" s="228"/>
      <c r="HXU6" s="228"/>
      <c r="HXV6" s="228"/>
      <c r="HXW6" s="228"/>
      <c r="HXX6" s="228"/>
      <c r="HXY6" s="228"/>
      <c r="HXZ6" s="228"/>
      <c r="HYA6" s="228"/>
      <c r="HYB6" s="228"/>
      <c r="HYC6" s="228"/>
      <c r="HYD6" s="228"/>
      <c r="HYE6" s="228"/>
      <c r="HYF6" s="228"/>
      <c r="HYG6" s="228"/>
      <c r="HYH6" s="228"/>
      <c r="HYI6" s="228"/>
      <c r="HYJ6" s="228"/>
      <c r="HYK6" s="228"/>
      <c r="HYL6" s="228"/>
      <c r="HYM6" s="228"/>
      <c r="HYN6" s="228"/>
      <c r="HYO6" s="228"/>
      <c r="HYP6" s="228"/>
      <c r="HYQ6" s="228"/>
      <c r="HYR6" s="228"/>
      <c r="HYS6" s="228"/>
      <c r="HYT6" s="228"/>
      <c r="HYU6" s="228"/>
      <c r="HYV6" s="228"/>
      <c r="HYW6" s="228"/>
      <c r="HYX6" s="228"/>
      <c r="HYY6" s="228"/>
      <c r="HYZ6" s="228"/>
      <c r="HZA6" s="228"/>
      <c r="HZB6" s="228"/>
      <c r="HZC6" s="228"/>
      <c r="HZD6" s="228"/>
      <c r="HZE6" s="228"/>
      <c r="HZF6" s="228"/>
      <c r="HZG6" s="228"/>
      <c r="HZH6" s="228"/>
      <c r="HZI6" s="228"/>
      <c r="HZJ6" s="228"/>
      <c r="HZK6" s="228"/>
      <c r="HZL6" s="228"/>
      <c r="HZM6" s="228"/>
      <c r="HZN6" s="228"/>
      <c r="HZO6" s="228"/>
      <c r="HZP6" s="228"/>
      <c r="HZQ6" s="228"/>
      <c r="HZR6" s="228"/>
      <c r="HZS6" s="228"/>
      <c r="HZT6" s="228"/>
      <c r="HZU6" s="228"/>
      <c r="HZV6" s="228"/>
      <c r="HZW6" s="228"/>
      <c r="HZX6" s="228"/>
      <c r="HZY6" s="228"/>
      <c r="HZZ6" s="228"/>
      <c r="IAA6" s="228"/>
      <c r="IAB6" s="228"/>
      <c r="IAC6" s="228"/>
      <c r="IAD6" s="228"/>
      <c r="IAE6" s="228"/>
      <c r="IAF6" s="228"/>
      <c r="IAG6" s="228"/>
      <c r="IAH6" s="228"/>
      <c r="IAI6" s="228"/>
      <c r="IAJ6" s="228"/>
      <c r="IAK6" s="228"/>
      <c r="IAL6" s="228"/>
      <c r="IAM6" s="228"/>
      <c r="IAN6" s="228"/>
      <c r="IAO6" s="228"/>
      <c r="IAP6" s="228"/>
      <c r="IAQ6" s="228"/>
      <c r="IAR6" s="228"/>
      <c r="IAS6" s="228"/>
      <c r="IAT6" s="228"/>
      <c r="IAU6" s="228"/>
      <c r="IAV6" s="228"/>
      <c r="IAW6" s="228"/>
      <c r="IAX6" s="228"/>
      <c r="IAY6" s="228"/>
      <c r="IAZ6" s="228"/>
      <c r="IBA6" s="228"/>
      <c r="IBB6" s="228"/>
      <c r="IBC6" s="228"/>
      <c r="IBD6" s="228"/>
      <c r="IBE6" s="228"/>
      <c r="IBF6" s="228"/>
      <c r="IBG6" s="228"/>
      <c r="IBH6" s="228"/>
      <c r="IBI6" s="228"/>
      <c r="IBJ6" s="228"/>
      <c r="IBK6" s="228"/>
      <c r="IBL6" s="228"/>
      <c r="IBM6" s="228"/>
      <c r="IBN6" s="228"/>
      <c r="IBO6" s="228"/>
      <c r="IBP6" s="228"/>
      <c r="IBQ6" s="228"/>
      <c r="IBR6" s="228"/>
      <c r="IBS6" s="228"/>
      <c r="IBT6" s="228"/>
      <c r="IBU6" s="228"/>
      <c r="IBV6" s="228"/>
      <c r="IBW6" s="228"/>
      <c r="IBX6" s="228"/>
      <c r="IBY6" s="228"/>
      <c r="IBZ6" s="228"/>
      <c r="ICA6" s="228"/>
      <c r="ICB6" s="228"/>
      <c r="ICC6" s="228"/>
      <c r="ICD6" s="228"/>
      <c r="ICE6" s="228"/>
      <c r="ICF6" s="228"/>
      <c r="ICG6" s="228"/>
      <c r="ICH6" s="228"/>
      <c r="ICI6" s="228"/>
      <c r="ICJ6" s="228"/>
      <c r="ICK6" s="228"/>
      <c r="ICL6" s="228"/>
      <c r="ICM6" s="228"/>
      <c r="ICN6" s="228"/>
      <c r="ICO6" s="228"/>
      <c r="ICP6" s="228"/>
      <c r="ICQ6" s="228"/>
      <c r="ICR6" s="228"/>
      <c r="ICS6" s="228"/>
      <c r="ICT6" s="228"/>
      <c r="ICU6" s="228"/>
      <c r="ICV6" s="228"/>
      <c r="ICW6" s="228"/>
      <c r="ICX6" s="228"/>
      <c r="ICY6" s="228"/>
      <c r="ICZ6" s="228"/>
      <c r="IDA6" s="228"/>
      <c r="IDB6" s="228"/>
      <c r="IDC6" s="228"/>
      <c r="IDD6" s="228"/>
      <c r="IDE6" s="228"/>
      <c r="IDF6" s="228"/>
      <c r="IDG6" s="228"/>
      <c r="IDH6" s="228"/>
      <c r="IDI6" s="228"/>
      <c r="IDJ6" s="228"/>
      <c r="IDK6" s="228"/>
      <c r="IDL6" s="228"/>
      <c r="IDM6" s="228"/>
      <c r="IDN6" s="228"/>
      <c r="IDO6" s="228"/>
      <c r="IDP6" s="228"/>
      <c r="IDQ6" s="228"/>
      <c r="IDR6" s="228"/>
      <c r="IDS6" s="228"/>
      <c r="IDT6" s="228"/>
      <c r="IDU6" s="228"/>
      <c r="IDV6" s="228"/>
      <c r="IDW6" s="228"/>
      <c r="IDX6" s="228"/>
      <c r="IDY6" s="228"/>
      <c r="IDZ6" s="228"/>
      <c r="IEA6" s="228"/>
      <c r="IEB6" s="228"/>
      <c r="IEC6" s="228"/>
      <c r="IED6" s="228"/>
      <c r="IEE6" s="228"/>
      <c r="IEF6" s="228"/>
      <c r="IEG6" s="228"/>
      <c r="IEH6" s="228"/>
      <c r="IEI6" s="228"/>
      <c r="IEJ6" s="228"/>
      <c r="IEK6" s="228"/>
      <c r="IEL6" s="228"/>
      <c r="IEM6" s="228"/>
      <c r="IEN6" s="228"/>
      <c r="IEO6" s="228"/>
      <c r="IEP6" s="228"/>
      <c r="IEQ6" s="228"/>
      <c r="IER6" s="228"/>
      <c r="IES6" s="228"/>
      <c r="IET6" s="228"/>
      <c r="IEU6" s="228"/>
      <c r="IEV6" s="228"/>
      <c r="IEW6" s="228"/>
      <c r="IEX6" s="228"/>
      <c r="IEY6" s="228"/>
      <c r="IEZ6" s="228"/>
      <c r="IFA6" s="228"/>
      <c r="IFB6" s="228"/>
      <c r="IFC6" s="228"/>
      <c r="IFD6" s="228"/>
      <c r="IFE6" s="228"/>
      <c r="IFF6" s="228"/>
      <c r="IFG6" s="228"/>
      <c r="IFH6" s="228"/>
      <c r="IFI6" s="228"/>
      <c r="IFJ6" s="228"/>
      <c r="IFK6" s="228"/>
      <c r="IFL6" s="228"/>
      <c r="IFM6" s="228"/>
      <c r="IFN6" s="228"/>
      <c r="IFO6" s="228"/>
      <c r="IFP6" s="228"/>
      <c r="IFQ6" s="228"/>
      <c r="IFR6" s="228"/>
      <c r="IFS6" s="228"/>
      <c r="IFT6" s="228"/>
      <c r="IFU6" s="228"/>
      <c r="IFV6" s="228"/>
      <c r="IFW6" s="228"/>
      <c r="IFX6" s="228"/>
      <c r="IFY6" s="228"/>
      <c r="IFZ6" s="228"/>
      <c r="IGA6" s="228"/>
      <c r="IGB6" s="228"/>
      <c r="IGC6" s="228"/>
      <c r="IGD6" s="228"/>
      <c r="IGE6" s="228"/>
      <c r="IGF6" s="228"/>
      <c r="IGG6" s="228"/>
      <c r="IGH6" s="228"/>
      <c r="IGI6" s="228"/>
      <c r="IGJ6" s="228"/>
      <c r="IGK6" s="228"/>
      <c r="IGL6" s="228"/>
      <c r="IGM6" s="228"/>
      <c r="IGN6" s="228"/>
      <c r="IGO6" s="228"/>
      <c r="IGP6" s="228"/>
      <c r="IGQ6" s="228"/>
      <c r="IGR6" s="228"/>
      <c r="IGS6" s="228"/>
      <c r="IGT6" s="228"/>
      <c r="IGU6" s="228"/>
      <c r="IGV6" s="228"/>
      <c r="IGW6" s="228"/>
      <c r="IGX6" s="228"/>
      <c r="IGY6" s="228"/>
      <c r="IGZ6" s="228"/>
      <c r="IHA6" s="228"/>
      <c r="IHB6" s="228"/>
      <c r="IHC6" s="228"/>
      <c r="IHD6" s="228"/>
      <c r="IHE6" s="228"/>
      <c r="IHF6" s="228"/>
      <c r="IHG6" s="228"/>
      <c r="IHH6" s="228"/>
      <c r="IHI6" s="228"/>
      <c r="IHJ6" s="228"/>
      <c r="IHK6" s="228"/>
      <c r="IHL6" s="228"/>
      <c r="IHM6" s="228"/>
      <c r="IHN6" s="228"/>
      <c r="IHO6" s="228"/>
      <c r="IHP6" s="228"/>
      <c r="IHQ6" s="228"/>
      <c r="IHR6" s="228"/>
      <c r="IHS6" s="228"/>
      <c r="IHT6" s="228"/>
      <c r="IHU6" s="228"/>
      <c r="IHV6" s="228"/>
      <c r="IHW6" s="228"/>
      <c r="IHX6" s="228"/>
      <c r="IHY6" s="228"/>
      <c r="IHZ6" s="228"/>
      <c r="IIA6" s="228"/>
      <c r="IIB6" s="228"/>
      <c r="IIC6" s="228"/>
      <c r="IID6" s="228"/>
      <c r="IIE6" s="228"/>
      <c r="IIF6" s="228"/>
      <c r="IIG6" s="228"/>
      <c r="IIH6" s="228"/>
      <c r="III6" s="228"/>
      <c r="IIJ6" s="228"/>
      <c r="IIK6" s="228"/>
      <c r="IIL6" s="228"/>
      <c r="IIM6" s="228"/>
      <c r="IIN6" s="228"/>
      <c r="IIO6" s="228"/>
      <c r="IIP6" s="228"/>
      <c r="IIQ6" s="228"/>
      <c r="IIR6" s="228"/>
      <c r="IIS6" s="228"/>
      <c r="IIT6" s="228"/>
      <c r="IIU6" s="228"/>
      <c r="IIV6" s="228"/>
      <c r="IIW6" s="228"/>
      <c r="IIX6" s="228"/>
      <c r="IIY6" s="228"/>
      <c r="IIZ6" s="228"/>
      <c r="IJA6" s="228"/>
      <c r="IJB6" s="228"/>
      <c r="IJC6" s="228"/>
      <c r="IJD6" s="228"/>
      <c r="IJE6" s="228"/>
      <c r="IJF6" s="228"/>
      <c r="IJG6" s="228"/>
      <c r="IJH6" s="228"/>
      <c r="IJI6" s="228"/>
      <c r="IJJ6" s="228"/>
      <c r="IJK6" s="228"/>
      <c r="IJL6" s="228"/>
      <c r="IJM6" s="228"/>
      <c r="IJN6" s="228"/>
      <c r="IJO6" s="228"/>
      <c r="IJP6" s="228"/>
      <c r="IJQ6" s="228"/>
      <c r="IJR6" s="228"/>
      <c r="IJS6" s="228"/>
      <c r="IJT6" s="228"/>
      <c r="IJU6" s="228"/>
      <c r="IJV6" s="228"/>
      <c r="IJW6" s="228"/>
      <c r="IJX6" s="228"/>
      <c r="IJY6" s="228"/>
      <c r="IJZ6" s="228"/>
      <c r="IKA6" s="228"/>
      <c r="IKB6" s="228"/>
      <c r="IKC6" s="228"/>
      <c r="IKD6" s="228"/>
      <c r="IKE6" s="228"/>
      <c r="IKF6" s="228"/>
      <c r="IKG6" s="228"/>
      <c r="IKH6" s="228"/>
      <c r="IKI6" s="228"/>
      <c r="IKJ6" s="228"/>
      <c r="IKK6" s="228"/>
      <c r="IKL6" s="228"/>
      <c r="IKM6" s="228"/>
      <c r="IKN6" s="228"/>
      <c r="IKO6" s="228"/>
      <c r="IKP6" s="228"/>
      <c r="IKQ6" s="228"/>
      <c r="IKR6" s="228"/>
      <c r="IKS6" s="228"/>
      <c r="IKT6" s="228"/>
      <c r="IKU6" s="228"/>
      <c r="IKV6" s="228"/>
      <c r="IKW6" s="228"/>
      <c r="IKX6" s="228"/>
      <c r="IKY6" s="228"/>
      <c r="IKZ6" s="228"/>
      <c r="ILA6" s="228"/>
      <c r="ILB6" s="228"/>
      <c r="ILC6" s="228"/>
      <c r="ILD6" s="228"/>
      <c r="ILE6" s="228"/>
      <c r="ILF6" s="228"/>
      <c r="ILG6" s="228"/>
      <c r="ILH6" s="228"/>
      <c r="ILI6" s="228"/>
      <c r="ILJ6" s="228"/>
      <c r="ILK6" s="228"/>
      <c r="ILL6" s="228"/>
      <c r="ILM6" s="228"/>
      <c r="ILN6" s="228"/>
      <c r="ILO6" s="228"/>
      <c r="ILP6" s="228"/>
      <c r="ILQ6" s="228"/>
      <c r="ILR6" s="228"/>
      <c r="ILS6" s="228"/>
      <c r="ILT6" s="228"/>
      <c r="ILU6" s="228"/>
      <c r="ILV6" s="228"/>
      <c r="ILW6" s="228"/>
      <c r="ILX6" s="228"/>
      <c r="ILY6" s="228"/>
      <c r="ILZ6" s="228"/>
      <c r="IMA6" s="228"/>
      <c r="IMB6" s="228"/>
      <c r="IMC6" s="228"/>
      <c r="IMD6" s="228"/>
      <c r="IME6" s="228"/>
      <c r="IMF6" s="228"/>
      <c r="IMG6" s="228"/>
      <c r="IMH6" s="228"/>
      <c r="IMI6" s="228"/>
      <c r="IMJ6" s="228"/>
      <c r="IMK6" s="228"/>
      <c r="IML6" s="228"/>
      <c r="IMM6" s="228"/>
      <c r="IMN6" s="228"/>
      <c r="IMO6" s="228"/>
      <c r="IMP6" s="228"/>
      <c r="IMQ6" s="228"/>
      <c r="IMR6" s="228"/>
      <c r="IMS6" s="228"/>
      <c r="IMT6" s="228"/>
      <c r="IMU6" s="228"/>
      <c r="IMV6" s="228"/>
      <c r="IMW6" s="228"/>
      <c r="IMX6" s="228"/>
      <c r="IMY6" s="228"/>
      <c r="IMZ6" s="228"/>
      <c r="INA6" s="228"/>
      <c r="INB6" s="228"/>
      <c r="INC6" s="228"/>
      <c r="IND6" s="228"/>
      <c r="INE6" s="228"/>
      <c r="INF6" s="228"/>
      <c r="ING6" s="228"/>
      <c r="INH6" s="228"/>
      <c r="INI6" s="228"/>
      <c r="INJ6" s="228"/>
      <c r="INK6" s="228"/>
      <c r="INL6" s="228"/>
      <c r="INM6" s="228"/>
      <c r="INN6" s="228"/>
      <c r="INO6" s="228"/>
      <c r="INP6" s="228"/>
      <c r="INQ6" s="228"/>
      <c r="INR6" s="228"/>
      <c r="INS6" s="228"/>
      <c r="INT6" s="228"/>
      <c r="INU6" s="228"/>
      <c r="INV6" s="228"/>
      <c r="INW6" s="228"/>
      <c r="INX6" s="228"/>
      <c r="INY6" s="228"/>
      <c r="INZ6" s="228"/>
      <c r="IOA6" s="228"/>
      <c r="IOB6" s="228"/>
      <c r="IOC6" s="228"/>
      <c r="IOD6" s="228"/>
      <c r="IOE6" s="228"/>
      <c r="IOF6" s="228"/>
      <c r="IOG6" s="228"/>
      <c r="IOH6" s="228"/>
      <c r="IOI6" s="228"/>
      <c r="IOJ6" s="228"/>
      <c r="IOK6" s="228"/>
      <c r="IOL6" s="228"/>
      <c r="IOM6" s="228"/>
      <c r="ION6" s="228"/>
      <c r="IOO6" s="228"/>
      <c r="IOP6" s="228"/>
      <c r="IOQ6" s="228"/>
      <c r="IOR6" s="228"/>
      <c r="IOS6" s="228"/>
      <c r="IOT6" s="228"/>
      <c r="IOU6" s="228"/>
      <c r="IOV6" s="228"/>
      <c r="IOW6" s="228"/>
      <c r="IOX6" s="228"/>
      <c r="IOY6" s="228"/>
      <c r="IOZ6" s="228"/>
      <c r="IPA6" s="228"/>
      <c r="IPB6" s="228"/>
      <c r="IPC6" s="228"/>
      <c r="IPD6" s="228"/>
      <c r="IPE6" s="228"/>
      <c r="IPF6" s="228"/>
      <c r="IPG6" s="228"/>
      <c r="IPH6" s="228"/>
      <c r="IPI6" s="228"/>
      <c r="IPJ6" s="228"/>
      <c r="IPK6" s="228"/>
      <c r="IPL6" s="228"/>
      <c r="IPM6" s="228"/>
      <c r="IPN6" s="228"/>
      <c r="IPO6" s="228"/>
      <c r="IPP6" s="228"/>
      <c r="IPQ6" s="228"/>
      <c r="IPR6" s="228"/>
      <c r="IPS6" s="228"/>
      <c r="IPT6" s="228"/>
      <c r="IPU6" s="228"/>
      <c r="IPV6" s="228"/>
      <c r="IPW6" s="228"/>
      <c r="IPX6" s="228"/>
      <c r="IPY6" s="228"/>
      <c r="IPZ6" s="228"/>
      <c r="IQA6" s="228"/>
      <c r="IQB6" s="228"/>
      <c r="IQC6" s="228"/>
      <c r="IQD6" s="228"/>
      <c r="IQE6" s="228"/>
      <c r="IQF6" s="228"/>
      <c r="IQG6" s="228"/>
      <c r="IQH6" s="228"/>
      <c r="IQI6" s="228"/>
      <c r="IQJ6" s="228"/>
      <c r="IQK6" s="228"/>
      <c r="IQL6" s="228"/>
      <c r="IQM6" s="228"/>
      <c r="IQN6" s="228"/>
      <c r="IQO6" s="228"/>
      <c r="IQP6" s="228"/>
      <c r="IQQ6" s="228"/>
      <c r="IQR6" s="228"/>
      <c r="IQS6" s="228"/>
      <c r="IQT6" s="228"/>
      <c r="IQU6" s="228"/>
      <c r="IQV6" s="228"/>
      <c r="IQW6" s="228"/>
      <c r="IQX6" s="228"/>
      <c r="IQY6" s="228"/>
      <c r="IQZ6" s="228"/>
      <c r="IRA6" s="228"/>
      <c r="IRB6" s="228"/>
      <c r="IRC6" s="228"/>
      <c r="IRD6" s="228"/>
      <c r="IRE6" s="228"/>
      <c r="IRF6" s="228"/>
      <c r="IRG6" s="228"/>
      <c r="IRH6" s="228"/>
      <c r="IRI6" s="228"/>
      <c r="IRJ6" s="228"/>
      <c r="IRK6" s="228"/>
      <c r="IRL6" s="228"/>
      <c r="IRM6" s="228"/>
      <c r="IRN6" s="228"/>
      <c r="IRO6" s="228"/>
      <c r="IRP6" s="228"/>
      <c r="IRQ6" s="228"/>
      <c r="IRR6" s="228"/>
      <c r="IRS6" s="228"/>
      <c r="IRT6" s="228"/>
      <c r="IRU6" s="228"/>
      <c r="IRV6" s="228"/>
      <c r="IRW6" s="228"/>
      <c r="IRX6" s="228"/>
      <c r="IRY6" s="228"/>
      <c r="IRZ6" s="228"/>
      <c r="ISA6" s="228"/>
      <c r="ISB6" s="228"/>
      <c r="ISC6" s="228"/>
      <c r="ISD6" s="228"/>
      <c r="ISE6" s="228"/>
      <c r="ISF6" s="228"/>
      <c r="ISG6" s="228"/>
      <c r="ISH6" s="228"/>
      <c r="ISI6" s="228"/>
      <c r="ISJ6" s="228"/>
      <c r="ISK6" s="228"/>
      <c r="ISL6" s="228"/>
      <c r="ISM6" s="228"/>
      <c r="ISN6" s="228"/>
      <c r="ISO6" s="228"/>
      <c r="ISP6" s="228"/>
      <c r="ISQ6" s="228"/>
      <c r="ISR6" s="228"/>
      <c r="ISS6" s="228"/>
      <c r="IST6" s="228"/>
      <c r="ISU6" s="228"/>
      <c r="ISV6" s="228"/>
      <c r="ISW6" s="228"/>
      <c r="ISX6" s="228"/>
      <c r="ISY6" s="228"/>
      <c r="ISZ6" s="228"/>
      <c r="ITA6" s="228"/>
      <c r="ITB6" s="228"/>
      <c r="ITC6" s="228"/>
      <c r="ITD6" s="228"/>
      <c r="ITE6" s="228"/>
      <c r="ITF6" s="228"/>
      <c r="ITG6" s="228"/>
      <c r="ITH6" s="228"/>
      <c r="ITI6" s="228"/>
      <c r="ITJ6" s="228"/>
      <c r="ITK6" s="228"/>
      <c r="ITL6" s="228"/>
      <c r="ITM6" s="228"/>
      <c r="ITN6" s="228"/>
      <c r="ITO6" s="228"/>
      <c r="ITP6" s="228"/>
      <c r="ITQ6" s="228"/>
      <c r="ITR6" s="228"/>
      <c r="ITS6" s="228"/>
      <c r="ITT6" s="228"/>
      <c r="ITU6" s="228"/>
      <c r="ITV6" s="228"/>
      <c r="ITW6" s="228"/>
      <c r="ITX6" s="228"/>
      <c r="ITY6" s="228"/>
      <c r="ITZ6" s="228"/>
      <c r="IUA6" s="228"/>
      <c r="IUB6" s="228"/>
      <c r="IUC6" s="228"/>
      <c r="IUD6" s="228"/>
      <c r="IUE6" s="228"/>
      <c r="IUF6" s="228"/>
      <c r="IUG6" s="228"/>
      <c r="IUH6" s="228"/>
      <c r="IUI6" s="228"/>
      <c r="IUJ6" s="228"/>
      <c r="IUK6" s="228"/>
      <c r="IUL6" s="228"/>
      <c r="IUM6" s="228"/>
      <c r="IUN6" s="228"/>
      <c r="IUO6" s="228"/>
      <c r="IUP6" s="228"/>
      <c r="IUQ6" s="228"/>
      <c r="IUR6" s="228"/>
      <c r="IUS6" s="228"/>
      <c r="IUT6" s="228"/>
      <c r="IUU6" s="228"/>
      <c r="IUV6" s="228"/>
      <c r="IUW6" s="228"/>
      <c r="IUX6" s="228"/>
      <c r="IUY6" s="228"/>
      <c r="IUZ6" s="228"/>
      <c r="IVA6" s="228"/>
      <c r="IVB6" s="228"/>
      <c r="IVC6" s="228"/>
      <c r="IVD6" s="228"/>
      <c r="IVE6" s="228"/>
      <c r="IVF6" s="228"/>
      <c r="IVG6" s="228"/>
      <c r="IVH6" s="228"/>
      <c r="IVI6" s="228"/>
      <c r="IVJ6" s="228"/>
      <c r="IVK6" s="228"/>
      <c r="IVL6" s="228"/>
      <c r="IVM6" s="228"/>
      <c r="IVN6" s="228"/>
      <c r="IVO6" s="228"/>
      <c r="IVP6" s="228"/>
      <c r="IVQ6" s="228"/>
      <c r="IVR6" s="228"/>
      <c r="IVS6" s="228"/>
      <c r="IVT6" s="228"/>
      <c r="IVU6" s="228"/>
      <c r="IVV6" s="228"/>
      <c r="IVW6" s="228"/>
      <c r="IVX6" s="228"/>
      <c r="IVY6" s="228"/>
      <c r="IVZ6" s="228"/>
      <c r="IWA6" s="228"/>
      <c r="IWB6" s="228"/>
      <c r="IWC6" s="228"/>
      <c r="IWD6" s="228"/>
      <c r="IWE6" s="228"/>
      <c r="IWF6" s="228"/>
      <c r="IWG6" s="228"/>
      <c r="IWH6" s="228"/>
      <c r="IWI6" s="228"/>
      <c r="IWJ6" s="228"/>
      <c r="IWK6" s="228"/>
      <c r="IWL6" s="228"/>
      <c r="IWM6" s="228"/>
      <c r="IWN6" s="228"/>
      <c r="IWO6" s="228"/>
      <c r="IWP6" s="228"/>
      <c r="IWQ6" s="228"/>
      <c r="IWR6" s="228"/>
      <c r="IWS6" s="228"/>
      <c r="IWT6" s="228"/>
      <c r="IWU6" s="228"/>
      <c r="IWV6" s="228"/>
      <c r="IWW6" s="228"/>
      <c r="IWX6" s="228"/>
      <c r="IWY6" s="228"/>
      <c r="IWZ6" s="228"/>
      <c r="IXA6" s="228"/>
      <c r="IXB6" s="228"/>
      <c r="IXC6" s="228"/>
      <c r="IXD6" s="228"/>
      <c r="IXE6" s="228"/>
      <c r="IXF6" s="228"/>
      <c r="IXG6" s="228"/>
      <c r="IXH6" s="228"/>
      <c r="IXI6" s="228"/>
      <c r="IXJ6" s="228"/>
      <c r="IXK6" s="228"/>
      <c r="IXL6" s="228"/>
      <c r="IXM6" s="228"/>
      <c r="IXN6" s="228"/>
      <c r="IXO6" s="228"/>
      <c r="IXP6" s="228"/>
      <c r="IXQ6" s="228"/>
      <c r="IXR6" s="228"/>
      <c r="IXS6" s="228"/>
      <c r="IXT6" s="228"/>
      <c r="IXU6" s="228"/>
      <c r="IXV6" s="228"/>
      <c r="IXW6" s="228"/>
      <c r="IXX6" s="228"/>
      <c r="IXY6" s="228"/>
      <c r="IXZ6" s="228"/>
      <c r="IYA6" s="228"/>
      <c r="IYB6" s="228"/>
      <c r="IYC6" s="228"/>
      <c r="IYD6" s="228"/>
      <c r="IYE6" s="228"/>
      <c r="IYF6" s="228"/>
      <c r="IYG6" s="228"/>
      <c r="IYH6" s="228"/>
      <c r="IYI6" s="228"/>
      <c r="IYJ6" s="228"/>
      <c r="IYK6" s="228"/>
      <c r="IYL6" s="228"/>
      <c r="IYM6" s="228"/>
      <c r="IYN6" s="228"/>
      <c r="IYO6" s="228"/>
      <c r="IYP6" s="228"/>
      <c r="IYQ6" s="228"/>
      <c r="IYR6" s="228"/>
      <c r="IYS6" s="228"/>
      <c r="IYT6" s="228"/>
      <c r="IYU6" s="228"/>
      <c r="IYV6" s="228"/>
      <c r="IYW6" s="228"/>
      <c r="IYX6" s="228"/>
      <c r="IYY6" s="228"/>
      <c r="IYZ6" s="228"/>
      <c r="IZA6" s="228"/>
      <c r="IZB6" s="228"/>
      <c r="IZC6" s="228"/>
      <c r="IZD6" s="228"/>
      <c r="IZE6" s="228"/>
      <c r="IZF6" s="228"/>
      <c r="IZG6" s="228"/>
      <c r="IZH6" s="228"/>
      <c r="IZI6" s="228"/>
      <c r="IZJ6" s="228"/>
      <c r="IZK6" s="228"/>
      <c r="IZL6" s="228"/>
      <c r="IZM6" s="228"/>
      <c r="IZN6" s="228"/>
      <c r="IZO6" s="228"/>
      <c r="IZP6" s="228"/>
      <c r="IZQ6" s="228"/>
      <c r="IZR6" s="228"/>
      <c r="IZS6" s="228"/>
      <c r="IZT6" s="228"/>
      <c r="IZU6" s="228"/>
      <c r="IZV6" s="228"/>
      <c r="IZW6" s="228"/>
      <c r="IZX6" s="228"/>
      <c r="IZY6" s="228"/>
      <c r="IZZ6" s="228"/>
      <c r="JAA6" s="228"/>
      <c r="JAB6" s="228"/>
      <c r="JAC6" s="228"/>
      <c r="JAD6" s="228"/>
      <c r="JAE6" s="228"/>
      <c r="JAF6" s="228"/>
      <c r="JAG6" s="228"/>
      <c r="JAH6" s="228"/>
      <c r="JAI6" s="228"/>
      <c r="JAJ6" s="228"/>
      <c r="JAK6" s="228"/>
      <c r="JAL6" s="228"/>
      <c r="JAM6" s="228"/>
      <c r="JAN6" s="228"/>
      <c r="JAO6" s="228"/>
      <c r="JAP6" s="228"/>
      <c r="JAQ6" s="228"/>
      <c r="JAR6" s="228"/>
      <c r="JAS6" s="228"/>
      <c r="JAT6" s="228"/>
      <c r="JAU6" s="228"/>
      <c r="JAV6" s="228"/>
      <c r="JAW6" s="228"/>
      <c r="JAX6" s="228"/>
      <c r="JAY6" s="228"/>
      <c r="JAZ6" s="228"/>
      <c r="JBA6" s="228"/>
      <c r="JBB6" s="228"/>
      <c r="JBC6" s="228"/>
      <c r="JBD6" s="228"/>
      <c r="JBE6" s="228"/>
      <c r="JBF6" s="228"/>
      <c r="JBG6" s="228"/>
      <c r="JBH6" s="228"/>
      <c r="JBI6" s="228"/>
      <c r="JBJ6" s="228"/>
      <c r="JBK6" s="228"/>
      <c r="JBL6" s="228"/>
      <c r="JBM6" s="228"/>
      <c r="JBN6" s="228"/>
      <c r="JBO6" s="228"/>
      <c r="JBP6" s="228"/>
      <c r="JBQ6" s="228"/>
      <c r="JBR6" s="228"/>
      <c r="JBS6" s="228"/>
      <c r="JBT6" s="228"/>
      <c r="JBU6" s="228"/>
      <c r="JBV6" s="228"/>
      <c r="JBW6" s="228"/>
      <c r="JBX6" s="228"/>
      <c r="JBY6" s="228"/>
      <c r="JBZ6" s="228"/>
      <c r="JCA6" s="228"/>
      <c r="JCB6" s="228"/>
      <c r="JCC6" s="228"/>
      <c r="JCD6" s="228"/>
      <c r="JCE6" s="228"/>
      <c r="JCF6" s="228"/>
      <c r="JCG6" s="228"/>
      <c r="JCH6" s="228"/>
      <c r="JCI6" s="228"/>
      <c r="JCJ6" s="228"/>
      <c r="JCK6" s="228"/>
      <c r="JCL6" s="228"/>
      <c r="JCM6" s="228"/>
      <c r="JCN6" s="228"/>
      <c r="JCO6" s="228"/>
      <c r="JCP6" s="228"/>
      <c r="JCQ6" s="228"/>
      <c r="JCR6" s="228"/>
      <c r="JCS6" s="228"/>
      <c r="JCT6" s="228"/>
      <c r="JCU6" s="228"/>
      <c r="JCV6" s="228"/>
      <c r="JCW6" s="228"/>
      <c r="JCX6" s="228"/>
      <c r="JCY6" s="228"/>
      <c r="JCZ6" s="228"/>
      <c r="JDA6" s="228"/>
      <c r="JDB6" s="228"/>
      <c r="JDC6" s="228"/>
      <c r="JDD6" s="228"/>
      <c r="JDE6" s="228"/>
      <c r="JDF6" s="228"/>
      <c r="JDG6" s="228"/>
      <c r="JDH6" s="228"/>
      <c r="JDI6" s="228"/>
      <c r="JDJ6" s="228"/>
      <c r="JDK6" s="228"/>
      <c r="JDL6" s="228"/>
      <c r="JDM6" s="228"/>
      <c r="JDN6" s="228"/>
      <c r="JDO6" s="228"/>
      <c r="JDP6" s="228"/>
      <c r="JDQ6" s="228"/>
      <c r="JDR6" s="228"/>
      <c r="JDS6" s="228"/>
      <c r="JDT6" s="228"/>
      <c r="JDU6" s="228"/>
      <c r="JDV6" s="228"/>
      <c r="JDW6" s="228"/>
      <c r="JDX6" s="228"/>
      <c r="JDY6" s="228"/>
      <c r="JDZ6" s="228"/>
      <c r="JEA6" s="228"/>
      <c r="JEB6" s="228"/>
      <c r="JEC6" s="228"/>
      <c r="JED6" s="228"/>
      <c r="JEE6" s="228"/>
      <c r="JEF6" s="228"/>
      <c r="JEG6" s="228"/>
      <c r="JEH6" s="228"/>
      <c r="JEI6" s="228"/>
      <c r="JEJ6" s="228"/>
      <c r="JEK6" s="228"/>
      <c r="JEL6" s="228"/>
      <c r="JEM6" s="228"/>
      <c r="JEN6" s="228"/>
      <c r="JEO6" s="228"/>
      <c r="JEP6" s="228"/>
      <c r="JEQ6" s="228"/>
      <c r="JER6" s="228"/>
      <c r="JES6" s="228"/>
      <c r="JET6" s="228"/>
      <c r="JEU6" s="228"/>
      <c r="JEV6" s="228"/>
      <c r="JEW6" s="228"/>
      <c r="JEX6" s="228"/>
      <c r="JEY6" s="228"/>
      <c r="JEZ6" s="228"/>
      <c r="JFA6" s="228"/>
      <c r="JFB6" s="228"/>
      <c r="JFC6" s="228"/>
      <c r="JFD6" s="228"/>
      <c r="JFE6" s="228"/>
      <c r="JFF6" s="228"/>
      <c r="JFG6" s="228"/>
      <c r="JFH6" s="228"/>
      <c r="JFI6" s="228"/>
      <c r="JFJ6" s="228"/>
      <c r="JFK6" s="228"/>
      <c r="JFL6" s="228"/>
      <c r="JFM6" s="228"/>
      <c r="JFN6" s="228"/>
      <c r="JFO6" s="228"/>
      <c r="JFP6" s="228"/>
      <c r="JFQ6" s="228"/>
      <c r="JFR6" s="228"/>
      <c r="JFS6" s="228"/>
      <c r="JFT6" s="228"/>
      <c r="JFU6" s="228"/>
      <c r="JFV6" s="228"/>
      <c r="JFW6" s="228"/>
      <c r="JFX6" s="228"/>
      <c r="JFY6" s="228"/>
      <c r="JFZ6" s="228"/>
      <c r="JGA6" s="228"/>
      <c r="JGB6" s="228"/>
      <c r="JGC6" s="228"/>
      <c r="JGD6" s="228"/>
      <c r="JGE6" s="228"/>
      <c r="JGF6" s="228"/>
      <c r="JGG6" s="228"/>
      <c r="JGH6" s="228"/>
      <c r="JGI6" s="228"/>
      <c r="JGJ6" s="228"/>
      <c r="JGK6" s="228"/>
      <c r="JGL6" s="228"/>
      <c r="JGM6" s="228"/>
      <c r="JGN6" s="228"/>
      <c r="JGO6" s="228"/>
      <c r="JGP6" s="228"/>
      <c r="JGQ6" s="228"/>
      <c r="JGR6" s="228"/>
      <c r="JGS6" s="228"/>
      <c r="JGT6" s="228"/>
      <c r="JGU6" s="228"/>
      <c r="JGV6" s="228"/>
      <c r="JGW6" s="228"/>
      <c r="JGX6" s="228"/>
      <c r="JGY6" s="228"/>
      <c r="JGZ6" s="228"/>
      <c r="JHA6" s="228"/>
      <c r="JHB6" s="228"/>
      <c r="JHC6" s="228"/>
      <c r="JHD6" s="228"/>
      <c r="JHE6" s="228"/>
      <c r="JHF6" s="228"/>
      <c r="JHG6" s="228"/>
      <c r="JHH6" s="228"/>
      <c r="JHI6" s="228"/>
      <c r="JHJ6" s="228"/>
      <c r="JHK6" s="228"/>
      <c r="JHL6" s="228"/>
      <c r="JHM6" s="228"/>
      <c r="JHN6" s="228"/>
      <c r="JHO6" s="228"/>
      <c r="JHP6" s="228"/>
      <c r="JHQ6" s="228"/>
      <c r="JHR6" s="228"/>
      <c r="JHS6" s="228"/>
      <c r="JHT6" s="228"/>
      <c r="JHU6" s="228"/>
      <c r="JHV6" s="228"/>
      <c r="JHW6" s="228"/>
      <c r="JHX6" s="228"/>
      <c r="JHY6" s="228"/>
      <c r="JHZ6" s="228"/>
      <c r="JIA6" s="228"/>
      <c r="JIB6" s="228"/>
      <c r="JIC6" s="228"/>
      <c r="JID6" s="228"/>
      <c r="JIE6" s="228"/>
      <c r="JIF6" s="228"/>
      <c r="JIG6" s="228"/>
      <c r="JIH6" s="228"/>
      <c r="JII6" s="228"/>
      <c r="JIJ6" s="228"/>
      <c r="JIK6" s="228"/>
      <c r="JIL6" s="228"/>
      <c r="JIM6" s="228"/>
      <c r="JIN6" s="228"/>
      <c r="JIO6" s="228"/>
      <c r="JIP6" s="228"/>
      <c r="JIQ6" s="228"/>
      <c r="JIR6" s="228"/>
      <c r="JIS6" s="228"/>
      <c r="JIT6" s="228"/>
      <c r="JIU6" s="228"/>
      <c r="JIV6" s="228"/>
      <c r="JIW6" s="228"/>
      <c r="JIX6" s="228"/>
      <c r="JIY6" s="228"/>
      <c r="JIZ6" s="228"/>
      <c r="JJA6" s="228"/>
      <c r="JJB6" s="228"/>
      <c r="JJC6" s="228"/>
      <c r="JJD6" s="228"/>
      <c r="JJE6" s="228"/>
      <c r="JJF6" s="228"/>
      <c r="JJG6" s="228"/>
      <c r="JJH6" s="228"/>
      <c r="JJI6" s="228"/>
      <c r="JJJ6" s="228"/>
      <c r="JJK6" s="228"/>
      <c r="JJL6" s="228"/>
      <c r="JJM6" s="228"/>
      <c r="JJN6" s="228"/>
      <c r="JJO6" s="228"/>
      <c r="JJP6" s="228"/>
      <c r="JJQ6" s="228"/>
      <c r="JJR6" s="228"/>
      <c r="JJS6" s="228"/>
      <c r="JJT6" s="228"/>
      <c r="JJU6" s="228"/>
      <c r="JJV6" s="228"/>
      <c r="JJW6" s="228"/>
      <c r="JJX6" s="228"/>
      <c r="JJY6" s="228"/>
      <c r="JJZ6" s="228"/>
      <c r="JKA6" s="228"/>
      <c r="JKB6" s="228"/>
      <c r="JKC6" s="228"/>
      <c r="JKD6" s="228"/>
      <c r="JKE6" s="228"/>
      <c r="JKF6" s="228"/>
      <c r="JKG6" s="228"/>
      <c r="JKH6" s="228"/>
      <c r="JKI6" s="228"/>
      <c r="JKJ6" s="228"/>
      <c r="JKK6" s="228"/>
      <c r="JKL6" s="228"/>
      <c r="JKM6" s="228"/>
      <c r="JKN6" s="228"/>
      <c r="JKO6" s="228"/>
      <c r="JKP6" s="228"/>
      <c r="JKQ6" s="228"/>
      <c r="JKR6" s="228"/>
      <c r="JKS6" s="228"/>
      <c r="JKT6" s="228"/>
      <c r="JKU6" s="228"/>
      <c r="JKV6" s="228"/>
      <c r="JKW6" s="228"/>
      <c r="JKX6" s="228"/>
      <c r="JKY6" s="228"/>
      <c r="JKZ6" s="228"/>
      <c r="JLA6" s="228"/>
      <c r="JLB6" s="228"/>
      <c r="JLC6" s="228"/>
      <c r="JLD6" s="228"/>
      <c r="JLE6" s="228"/>
      <c r="JLF6" s="228"/>
      <c r="JLG6" s="228"/>
      <c r="JLH6" s="228"/>
      <c r="JLI6" s="228"/>
      <c r="JLJ6" s="228"/>
      <c r="JLK6" s="228"/>
      <c r="JLL6" s="228"/>
      <c r="JLM6" s="228"/>
      <c r="JLN6" s="228"/>
      <c r="JLO6" s="228"/>
      <c r="JLP6" s="228"/>
      <c r="JLQ6" s="228"/>
      <c r="JLR6" s="228"/>
      <c r="JLS6" s="228"/>
      <c r="JLT6" s="228"/>
      <c r="JLU6" s="228"/>
      <c r="JLV6" s="228"/>
      <c r="JLW6" s="228"/>
      <c r="JLX6" s="228"/>
      <c r="JLY6" s="228"/>
      <c r="JLZ6" s="228"/>
      <c r="JMA6" s="228"/>
      <c r="JMB6" s="228"/>
      <c r="JMC6" s="228"/>
      <c r="JMD6" s="228"/>
      <c r="JME6" s="228"/>
      <c r="JMF6" s="228"/>
      <c r="JMG6" s="228"/>
      <c r="JMH6" s="228"/>
      <c r="JMI6" s="228"/>
      <c r="JMJ6" s="228"/>
      <c r="JMK6" s="228"/>
      <c r="JML6" s="228"/>
      <c r="JMM6" s="228"/>
      <c r="JMN6" s="228"/>
      <c r="JMO6" s="228"/>
      <c r="JMP6" s="228"/>
      <c r="JMQ6" s="228"/>
      <c r="JMR6" s="228"/>
      <c r="JMS6" s="228"/>
      <c r="JMT6" s="228"/>
      <c r="JMU6" s="228"/>
      <c r="JMV6" s="228"/>
      <c r="JMW6" s="228"/>
      <c r="JMX6" s="228"/>
      <c r="JMY6" s="228"/>
      <c r="JMZ6" s="228"/>
      <c r="JNA6" s="228"/>
      <c r="JNB6" s="228"/>
      <c r="JNC6" s="228"/>
      <c r="JND6" s="228"/>
      <c r="JNE6" s="228"/>
      <c r="JNF6" s="228"/>
      <c r="JNG6" s="228"/>
      <c r="JNH6" s="228"/>
      <c r="JNI6" s="228"/>
      <c r="JNJ6" s="228"/>
      <c r="JNK6" s="228"/>
      <c r="JNL6" s="228"/>
      <c r="JNM6" s="228"/>
      <c r="JNN6" s="228"/>
      <c r="JNO6" s="228"/>
      <c r="JNP6" s="228"/>
      <c r="JNQ6" s="228"/>
      <c r="JNR6" s="228"/>
      <c r="JNS6" s="228"/>
      <c r="JNT6" s="228"/>
      <c r="JNU6" s="228"/>
      <c r="JNV6" s="228"/>
      <c r="JNW6" s="228"/>
      <c r="JNX6" s="228"/>
      <c r="JNY6" s="228"/>
      <c r="JNZ6" s="228"/>
      <c r="JOA6" s="228"/>
      <c r="JOB6" s="228"/>
      <c r="JOC6" s="228"/>
      <c r="JOD6" s="228"/>
      <c r="JOE6" s="228"/>
      <c r="JOF6" s="228"/>
      <c r="JOG6" s="228"/>
      <c r="JOH6" s="228"/>
      <c r="JOI6" s="228"/>
      <c r="JOJ6" s="228"/>
      <c r="JOK6" s="228"/>
      <c r="JOL6" s="228"/>
      <c r="JOM6" s="228"/>
      <c r="JON6" s="228"/>
      <c r="JOO6" s="228"/>
      <c r="JOP6" s="228"/>
      <c r="JOQ6" s="228"/>
      <c r="JOR6" s="228"/>
      <c r="JOS6" s="228"/>
      <c r="JOT6" s="228"/>
      <c r="JOU6" s="228"/>
      <c r="JOV6" s="228"/>
      <c r="JOW6" s="228"/>
      <c r="JOX6" s="228"/>
      <c r="JOY6" s="228"/>
      <c r="JOZ6" s="228"/>
      <c r="JPA6" s="228"/>
      <c r="JPB6" s="228"/>
      <c r="JPC6" s="228"/>
      <c r="JPD6" s="228"/>
      <c r="JPE6" s="228"/>
      <c r="JPF6" s="228"/>
      <c r="JPG6" s="228"/>
      <c r="JPH6" s="228"/>
      <c r="JPI6" s="228"/>
      <c r="JPJ6" s="228"/>
      <c r="JPK6" s="228"/>
      <c r="JPL6" s="228"/>
      <c r="JPM6" s="228"/>
      <c r="JPN6" s="228"/>
      <c r="JPO6" s="228"/>
      <c r="JPP6" s="228"/>
      <c r="JPQ6" s="228"/>
      <c r="JPR6" s="228"/>
      <c r="JPS6" s="228"/>
      <c r="JPT6" s="228"/>
      <c r="JPU6" s="228"/>
      <c r="JPV6" s="228"/>
      <c r="JPW6" s="228"/>
      <c r="JPX6" s="228"/>
      <c r="JPY6" s="228"/>
      <c r="JPZ6" s="228"/>
      <c r="JQA6" s="228"/>
      <c r="JQB6" s="228"/>
      <c r="JQC6" s="228"/>
      <c r="JQD6" s="228"/>
      <c r="JQE6" s="228"/>
      <c r="JQF6" s="228"/>
      <c r="JQG6" s="228"/>
      <c r="JQH6" s="228"/>
      <c r="JQI6" s="228"/>
      <c r="JQJ6" s="228"/>
      <c r="JQK6" s="228"/>
      <c r="JQL6" s="228"/>
      <c r="JQM6" s="228"/>
      <c r="JQN6" s="228"/>
      <c r="JQO6" s="228"/>
      <c r="JQP6" s="228"/>
      <c r="JQQ6" s="228"/>
      <c r="JQR6" s="228"/>
      <c r="JQS6" s="228"/>
      <c r="JQT6" s="228"/>
      <c r="JQU6" s="228"/>
      <c r="JQV6" s="228"/>
      <c r="JQW6" s="228"/>
      <c r="JQX6" s="228"/>
      <c r="JQY6" s="228"/>
      <c r="JQZ6" s="228"/>
      <c r="JRA6" s="228"/>
      <c r="JRB6" s="228"/>
      <c r="JRC6" s="228"/>
      <c r="JRD6" s="228"/>
      <c r="JRE6" s="228"/>
      <c r="JRF6" s="228"/>
      <c r="JRG6" s="228"/>
      <c r="JRH6" s="228"/>
      <c r="JRI6" s="228"/>
      <c r="JRJ6" s="228"/>
      <c r="JRK6" s="228"/>
      <c r="JRL6" s="228"/>
      <c r="JRM6" s="228"/>
      <c r="JRN6" s="228"/>
      <c r="JRO6" s="228"/>
      <c r="JRP6" s="228"/>
      <c r="JRQ6" s="228"/>
      <c r="JRR6" s="228"/>
      <c r="JRS6" s="228"/>
      <c r="JRT6" s="228"/>
      <c r="JRU6" s="228"/>
      <c r="JRV6" s="228"/>
      <c r="JRW6" s="228"/>
      <c r="JRX6" s="228"/>
      <c r="JRY6" s="228"/>
      <c r="JRZ6" s="228"/>
      <c r="JSA6" s="228"/>
      <c r="JSB6" s="228"/>
      <c r="JSC6" s="228"/>
      <c r="JSD6" s="228"/>
      <c r="JSE6" s="228"/>
      <c r="JSF6" s="228"/>
      <c r="JSG6" s="228"/>
      <c r="JSH6" s="228"/>
      <c r="JSI6" s="228"/>
      <c r="JSJ6" s="228"/>
      <c r="JSK6" s="228"/>
      <c r="JSL6" s="228"/>
      <c r="JSM6" s="228"/>
      <c r="JSN6" s="228"/>
      <c r="JSO6" s="228"/>
      <c r="JSP6" s="228"/>
      <c r="JSQ6" s="228"/>
      <c r="JSR6" s="228"/>
      <c r="JSS6" s="228"/>
      <c r="JST6" s="228"/>
      <c r="JSU6" s="228"/>
      <c r="JSV6" s="228"/>
      <c r="JSW6" s="228"/>
      <c r="JSX6" s="228"/>
      <c r="JSY6" s="228"/>
      <c r="JSZ6" s="228"/>
      <c r="JTA6" s="228"/>
      <c r="JTB6" s="228"/>
      <c r="JTC6" s="228"/>
      <c r="JTD6" s="228"/>
      <c r="JTE6" s="228"/>
      <c r="JTF6" s="228"/>
      <c r="JTG6" s="228"/>
      <c r="JTH6" s="228"/>
      <c r="JTI6" s="228"/>
      <c r="JTJ6" s="228"/>
      <c r="JTK6" s="228"/>
      <c r="JTL6" s="228"/>
      <c r="JTM6" s="228"/>
      <c r="JTN6" s="228"/>
      <c r="JTO6" s="228"/>
      <c r="JTP6" s="228"/>
      <c r="JTQ6" s="228"/>
      <c r="JTR6" s="228"/>
      <c r="JTS6" s="228"/>
      <c r="JTT6" s="228"/>
      <c r="JTU6" s="228"/>
      <c r="JTV6" s="228"/>
      <c r="JTW6" s="228"/>
      <c r="JTX6" s="228"/>
      <c r="JTY6" s="228"/>
      <c r="JTZ6" s="228"/>
      <c r="JUA6" s="228"/>
      <c r="JUB6" s="228"/>
      <c r="JUC6" s="228"/>
      <c r="JUD6" s="228"/>
      <c r="JUE6" s="228"/>
      <c r="JUF6" s="228"/>
      <c r="JUG6" s="228"/>
      <c r="JUH6" s="228"/>
      <c r="JUI6" s="228"/>
      <c r="JUJ6" s="228"/>
      <c r="JUK6" s="228"/>
      <c r="JUL6" s="228"/>
      <c r="JUM6" s="228"/>
      <c r="JUN6" s="228"/>
      <c r="JUO6" s="228"/>
      <c r="JUP6" s="228"/>
      <c r="JUQ6" s="228"/>
      <c r="JUR6" s="228"/>
      <c r="JUS6" s="228"/>
      <c r="JUT6" s="228"/>
      <c r="JUU6" s="228"/>
      <c r="JUV6" s="228"/>
      <c r="JUW6" s="228"/>
      <c r="JUX6" s="228"/>
      <c r="JUY6" s="228"/>
      <c r="JUZ6" s="228"/>
      <c r="JVA6" s="228"/>
      <c r="JVB6" s="228"/>
      <c r="JVC6" s="228"/>
      <c r="JVD6" s="228"/>
      <c r="JVE6" s="228"/>
      <c r="JVF6" s="228"/>
      <c r="JVG6" s="228"/>
      <c r="JVH6" s="228"/>
      <c r="JVI6" s="228"/>
      <c r="JVJ6" s="228"/>
      <c r="JVK6" s="228"/>
      <c r="JVL6" s="228"/>
      <c r="JVM6" s="228"/>
      <c r="JVN6" s="228"/>
      <c r="JVO6" s="228"/>
      <c r="JVP6" s="228"/>
      <c r="JVQ6" s="228"/>
      <c r="JVR6" s="228"/>
      <c r="JVS6" s="228"/>
      <c r="JVT6" s="228"/>
      <c r="JVU6" s="228"/>
      <c r="JVV6" s="228"/>
      <c r="JVW6" s="228"/>
      <c r="JVX6" s="228"/>
      <c r="JVY6" s="228"/>
      <c r="JVZ6" s="228"/>
      <c r="JWA6" s="228"/>
      <c r="JWB6" s="228"/>
      <c r="JWC6" s="228"/>
      <c r="JWD6" s="228"/>
      <c r="JWE6" s="228"/>
      <c r="JWF6" s="228"/>
      <c r="JWG6" s="228"/>
      <c r="JWH6" s="228"/>
      <c r="JWI6" s="228"/>
      <c r="JWJ6" s="228"/>
      <c r="JWK6" s="228"/>
      <c r="JWL6" s="228"/>
      <c r="JWM6" s="228"/>
      <c r="JWN6" s="228"/>
      <c r="JWO6" s="228"/>
      <c r="JWP6" s="228"/>
      <c r="JWQ6" s="228"/>
      <c r="JWR6" s="228"/>
      <c r="JWS6" s="228"/>
      <c r="JWT6" s="228"/>
      <c r="JWU6" s="228"/>
      <c r="JWV6" s="228"/>
      <c r="JWW6" s="228"/>
      <c r="JWX6" s="228"/>
      <c r="JWY6" s="228"/>
      <c r="JWZ6" s="228"/>
      <c r="JXA6" s="228"/>
      <c r="JXB6" s="228"/>
      <c r="JXC6" s="228"/>
      <c r="JXD6" s="228"/>
      <c r="JXE6" s="228"/>
      <c r="JXF6" s="228"/>
      <c r="JXG6" s="228"/>
      <c r="JXH6" s="228"/>
      <c r="JXI6" s="228"/>
      <c r="JXJ6" s="228"/>
      <c r="JXK6" s="228"/>
      <c r="JXL6" s="228"/>
      <c r="JXM6" s="228"/>
      <c r="JXN6" s="228"/>
      <c r="JXO6" s="228"/>
      <c r="JXP6" s="228"/>
      <c r="JXQ6" s="228"/>
      <c r="JXR6" s="228"/>
      <c r="JXS6" s="228"/>
      <c r="JXT6" s="228"/>
      <c r="JXU6" s="228"/>
      <c r="JXV6" s="228"/>
      <c r="JXW6" s="228"/>
      <c r="JXX6" s="228"/>
      <c r="JXY6" s="228"/>
      <c r="JXZ6" s="228"/>
      <c r="JYA6" s="228"/>
      <c r="JYB6" s="228"/>
      <c r="JYC6" s="228"/>
      <c r="JYD6" s="228"/>
      <c r="JYE6" s="228"/>
      <c r="JYF6" s="228"/>
      <c r="JYG6" s="228"/>
      <c r="JYH6" s="228"/>
      <c r="JYI6" s="228"/>
      <c r="JYJ6" s="228"/>
      <c r="JYK6" s="228"/>
      <c r="JYL6" s="228"/>
      <c r="JYM6" s="228"/>
      <c r="JYN6" s="228"/>
      <c r="JYO6" s="228"/>
      <c r="JYP6" s="228"/>
      <c r="JYQ6" s="228"/>
      <c r="JYR6" s="228"/>
      <c r="JYS6" s="228"/>
      <c r="JYT6" s="228"/>
      <c r="JYU6" s="228"/>
      <c r="JYV6" s="228"/>
      <c r="JYW6" s="228"/>
      <c r="JYX6" s="228"/>
      <c r="JYY6" s="228"/>
      <c r="JYZ6" s="228"/>
      <c r="JZA6" s="228"/>
      <c r="JZB6" s="228"/>
      <c r="JZC6" s="228"/>
      <c r="JZD6" s="228"/>
      <c r="JZE6" s="228"/>
      <c r="JZF6" s="228"/>
      <c r="JZG6" s="228"/>
      <c r="JZH6" s="228"/>
      <c r="JZI6" s="228"/>
      <c r="JZJ6" s="228"/>
      <c r="JZK6" s="228"/>
      <c r="JZL6" s="228"/>
      <c r="JZM6" s="228"/>
      <c r="JZN6" s="228"/>
      <c r="JZO6" s="228"/>
      <c r="JZP6" s="228"/>
      <c r="JZQ6" s="228"/>
      <c r="JZR6" s="228"/>
      <c r="JZS6" s="228"/>
      <c r="JZT6" s="228"/>
      <c r="JZU6" s="228"/>
      <c r="JZV6" s="228"/>
      <c r="JZW6" s="228"/>
      <c r="JZX6" s="228"/>
      <c r="JZY6" s="228"/>
      <c r="JZZ6" s="228"/>
      <c r="KAA6" s="228"/>
      <c r="KAB6" s="228"/>
      <c r="KAC6" s="228"/>
      <c r="KAD6" s="228"/>
      <c r="KAE6" s="228"/>
      <c r="KAF6" s="228"/>
      <c r="KAG6" s="228"/>
      <c r="KAH6" s="228"/>
      <c r="KAI6" s="228"/>
      <c r="KAJ6" s="228"/>
      <c r="KAK6" s="228"/>
      <c r="KAL6" s="228"/>
      <c r="KAM6" s="228"/>
      <c r="KAN6" s="228"/>
      <c r="KAO6" s="228"/>
      <c r="KAP6" s="228"/>
      <c r="KAQ6" s="228"/>
      <c r="KAR6" s="228"/>
      <c r="KAS6" s="228"/>
      <c r="KAT6" s="228"/>
      <c r="KAU6" s="228"/>
      <c r="KAV6" s="228"/>
      <c r="KAW6" s="228"/>
      <c r="KAX6" s="228"/>
      <c r="KAY6" s="228"/>
      <c r="KAZ6" s="228"/>
      <c r="KBA6" s="228"/>
      <c r="KBB6" s="228"/>
      <c r="KBC6" s="228"/>
      <c r="KBD6" s="228"/>
      <c r="KBE6" s="228"/>
      <c r="KBF6" s="228"/>
      <c r="KBG6" s="228"/>
      <c r="KBH6" s="228"/>
      <c r="KBI6" s="228"/>
      <c r="KBJ6" s="228"/>
      <c r="KBK6" s="228"/>
      <c r="KBL6" s="228"/>
      <c r="KBM6" s="228"/>
      <c r="KBN6" s="228"/>
      <c r="KBO6" s="228"/>
      <c r="KBP6" s="228"/>
      <c r="KBQ6" s="228"/>
      <c r="KBR6" s="228"/>
      <c r="KBS6" s="228"/>
      <c r="KBT6" s="228"/>
      <c r="KBU6" s="228"/>
      <c r="KBV6" s="228"/>
      <c r="KBW6" s="228"/>
      <c r="KBX6" s="228"/>
      <c r="KBY6" s="228"/>
      <c r="KBZ6" s="228"/>
      <c r="KCA6" s="228"/>
      <c r="KCB6" s="228"/>
      <c r="KCC6" s="228"/>
      <c r="KCD6" s="228"/>
      <c r="KCE6" s="228"/>
      <c r="KCF6" s="228"/>
      <c r="KCG6" s="228"/>
      <c r="KCH6" s="228"/>
      <c r="KCI6" s="228"/>
      <c r="KCJ6" s="228"/>
      <c r="KCK6" s="228"/>
      <c r="KCL6" s="228"/>
      <c r="KCM6" s="228"/>
      <c r="KCN6" s="228"/>
      <c r="KCO6" s="228"/>
      <c r="KCP6" s="228"/>
      <c r="KCQ6" s="228"/>
      <c r="KCR6" s="228"/>
      <c r="KCS6" s="228"/>
      <c r="KCT6" s="228"/>
      <c r="KCU6" s="228"/>
      <c r="KCV6" s="228"/>
      <c r="KCW6" s="228"/>
      <c r="KCX6" s="228"/>
      <c r="KCY6" s="228"/>
      <c r="KCZ6" s="228"/>
      <c r="KDA6" s="228"/>
      <c r="KDB6" s="228"/>
      <c r="KDC6" s="228"/>
      <c r="KDD6" s="228"/>
      <c r="KDE6" s="228"/>
      <c r="KDF6" s="228"/>
      <c r="KDG6" s="228"/>
      <c r="KDH6" s="228"/>
      <c r="KDI6" s="228"/>
      <c r="KDJ6" s="228"/>
      <c r="KDK6" s="228"/>
      <c r="KDL6" s="228"/>
      <c r="KDM6" s="228"/>
      <c r="KDN6" s="228"/>
      <c r="KDO6" s="228"/>
      <c r="KDP6" s="228"/>
      <c r="KDQ6" s="228"/>
      <c r="KDR6" s="228"/>
      <c r="KDS6" s="228"/>
      <c r="KDT6" s="228"/>
      <c r="KDU6" s="228"/>
      <c r="KDV6" s="228"/>
      <c r="KDW6" s="228"/>
      <c r="KDX6" s="228"/>
      <c r="KDY6" s="228"/>
      <c r="KDZ6" s="228"/>
      <c r="KEA6" s="228"/>
      <c r="KEB6" s="228"/>
      <c r="KEC6" s="228"/>
      <c r="KED6" s="228"/>
      <c r="KEE6" s="228"/>
      <c r="KEF6" s="228"/>
      <c r="KEG6" s="228"/>
      <c r="KEH6" s="228"/>
      <c r="KEI6" s="228"/>
      <c r="KEJ6" s="228"/>
      <c r="KEK6" s="228"/>
      <c r="KEL6" s="228"/>
      <c r="KEM6" s="228"/>
      <c r="KEN6" s="228"/>
      <c r="KEO6" s="228"/>
      <c r="KEP6" s="228"/>
      <c r="KEQ6" s="228"/>
      <c r="KER6" s="228"/>
      <c r="KES6" s="228"/>
      <c r="KET6" s="228"/>
      <c r="KEU6" s="228"/>
      <c r="KEV6" s="228"/>
      <c r="KEW6" s="228"/>
      <c r="KEX6" s="228"/>
      <c r="KEY6" s="228"/>
      <c r="KEZ6" s="228"/>
      <c r="KFA6" s="228"/>
      <c r="KFB6" s="228"/>
      <c r="KFC6" s="228"/>
      <c r="KFD6" s="228"/>
      <c r="KFE6" s="228"/>
      <c r="KFF6" s="228"/>
      <c r="KFG6" s="228"/>
      <c r="KFH6" s="228"/>
      <c r="KFI6" s="228"/>
      <c r="KFJ6" s="228"/>
      <c r="KFK6" s="228"/>
      <c r="KFL6" s="228"/>
      <c r="KFM6" s="228"/>
      <c r="KFN6" s="228"/>
      <c r="KFO6" s="228"/>
      <c r="KFP6" s="228"/>
      <c r="KFQ6" s="228"/>
      <c r="KFR6" s="228"/>
      <c r="KFS6" s="228"/>
      <c r="KFT6" s="228"/>
      <c r="KFU6" s="228"/>
      <c r="KFV6" s="228"/>
      <c r="KFW6" s="228"/>
      <c r="KFX6" s="228"/>
      <c r="KFY6" s="228"/>
      <c r="KFZ6" s="228"/>
      <c r="KGA6" s="228"/>
      <c r="KGB6" s="228"/>
      <c r="KGC6" s="228"/>
      <c r="KGD6" s="228"/>
      <c r="KGE6" s="228"/>
      <c r="KGF6" s="228"/>
      <c r="KGG6" s="228"/>
      <c r="KGH6" s="228"/>
      <c r="KGI6" s="228"/>
      <c r="KGJ6" s="228"/>
      <c r="KGK6" s="228"/>
      <c r="KGL6" s="228"/>
      <c r="KGM6" s="228"/>
      <c r="KGN6" s="228"/>
      <c r="KGO6" s="228"/>
      <c r="KGP6" s="228"/>
      <c r="KGQ6" s="228"/>
      <c r="KGR6" s="228"/>
      <c r="KGS6" s="228"/>
      <c r="KGT6" s="228"/>
      <c r="KGU6" s="228"/>
      <c r="KGV6" s="228"/>
      <c r="KGW6" s="228"/>
      <c r="KGX6" s="228"/>
      <c r="KGY6" s="228"/>
      <c r="KGZ6" s="228"/>
      <c r="KHA6" s="228"/>
      <c r="KHB6" s="228"/>
      <c r="KHC6" s="228"/>
      <c r="KHD6" s="228"/>
      <c r="KHE6" s="228"/>
      <c r="KHF6" s="228"/>
      <c r="KHG6" s="228"/>
      <c r="KHH6" s="228"/>
      <c r="KHI6" s="228"/>
      <c r="KHJ6" s="228"/>
      <c r="KHK6" s="228"/>
      <c r="KHL6" s="228"/>
      <c r="KHM6" s="228"/>
      <c r="KHN6" s="228"/>
      <c r="KHO6" s="228"/>
      <c r="KHP6" s="228"/>
      <c r="KHQ6" s="228"/>
      <c r="KHR6" s="228"/>
      <c r="KHS6" s="228"/>
      <c r="KHT6" s="228"/>
      <c r="KHU6" s="228"/>
      <c r="KHV6" s="228"/>
      <c r="KHW6" s="228"/>
      <c r="KHX6" s="228"/>
      <c r="KHY6" s="228"/>
      <c r="KHZ6" s="228"/>
      <c r="KIA6" s="228"/>
      <c r="KIB6" s="228"/>
      <c r="KIC6" s="228"/>
      <c r="KID6" s="228"/>
      <c r="KIE6" s="228"/>
      <c r="KIF6" s="228"/>
      <c r="KIG6" s="228"/>
      <c r="KIH6" s="228"/>
      <c r="KII6" s="228"/>
      <c r="KIJ6" s="228"/>
      <c r="KIK6" s="228"/>
      <c r="KIL6" s="228"/>
      <c r="KIM6" s="228"/>
      <c r="KIN6" s="228"/>
      <c r="KIO6" s="228"/>
      <c r="KIP6" s="228"/>
      <c r="KIQ6" s="228"/>
      <c r="KIR6" s="228"/>
      <c r="KIS6" s="228"/>
      <c r="KIT6" s="228"/>
      <c r="KIU6" s="228"/>
      <c r="KIV6" s="228"/>
      <c r="KIW6" s="228"/>
      <c r="KIX6" s="228"/>
      <c r="KIY6" s="228"/>
      <c r="KIZ6" s="228"/>
      <c r="KJA6" s="228"/>
      <c r="KJB6" s="228"/>
      <c r="KJC6" s="228"/>
      <c r="KJD6" s="228"/>
      <c r="KJE6" s="228"/>
      <c r="KJF6" s="228"/>
      <c r="KJG6" s="228"/>
      <c r="KJH6" s="228"/>
      <c r="KJI6" s="228"/>
      <c r="KJJ6" s="228"/>
      <c r="KJK6" s="228"/>
      <c r="KJL6" s="228"/>
      <c r="KJM6" s="228"/>
      <c r="KJN6" s="228"/>
      <c r="KJO6" s="228"/>
      <c r="KJP6" s="228"/>
      <c r="KJQ6" s="228"/>
      <c r="KJR6" s="228"/>
      <c r="KJS6" s="228"/>
      <c r="KJT6" s="228"/>
      <c r="KJU6" s="228"/>
      <c r="KJV6" s="228"/>
      <c r="KJW6" s="228"/>
      <c r="KJX6" s="228"/>
      <c r="KJY6" s="228"/>
      <c r="KJZ6" s="228"/>
      <c r="KKA6" s="228"/>
      <c r="KKB6" s="228"/>
      <c r="KKC6" s="228"/>
      <c r="KKD6" s="228"/>
      <c r="KKE6" s="228"/>
      <c r="KKF6" s="228"/>
      <c r="KKG6" s="228"/>
      <c r="KKH6" s="228"/>
      <c r="KKI6" s="228"/>
      <c r="KKJ6" s="228"/>
      <c r="KKK6" s="228"/>
      <c r="KKL6" s="228"/>
      <c r="KKM6" s="228"/>
      <c r="KKN6" s="228"/>
      <c r="KKO6" s="228"/>
      <c r="KKP6" s="228"/>
      <c r="KKQ6" s="228"/>
      <c r="KKR6" s="228"/>
      <c r="KKS6" s="228"/>
      <c r="KKT6" s="228"/>
      <c r="KKU6" s="228"/>
      <c r="KKV6" s="228"/>
      <c r="KKW6" s="228"/>
      <c r="KKX6" s="228"/>
      <c r="KKY6" s="228"/>
      <c r="KKZ6" s="228"/>
      <c r="KLA6" s="228"/>
      <c r="KLB6" s="228"/>
      <c r="KLC6" s="228"/>
      <c r="KLD6" s="228"/>
      <c r="KLE6" s="228"/>
      <c r="KLF6" s="228"/>
      <c r="KLG6" s="228"/>
      <c r="KLH6" s="228"/>
      <c r="KLI6" s="228"/>
      <c r="KLJ6" s="228"/>
      <c r="KLK6" s="228"/>
      <c r="KLL6" s="228"/>
      <c r="KLM6" s="228"/>
      <c r="KLN6" s="228"/>
      <c r="KLO6" s="228"/>
      <c r="KLP6" s="228"/>
      <c r="KLQ6" s="228"/>
      <c r="KLR6" s="228"/>
      <c r="KLS6" s="228"/>
      <c r="KLT6" s="228"/>
      <c r="KLU6" s="228"/>
      <c r="KLV6" s="228"/>
      <c r="KLW6" s="228"/>
      <c r="KLX6" s="228"/>
      <c r="KLY6" s="228"/>
      <c r="KLZ6" s="228"/>
      <c r="KMA6" s="228"/>
      <c r="KMB6" s="228"/>
      <c r="KMC6" s="228"/>
      <c r="KMD6" s="228"/>
      <c r="KME6" s="228"/>
      <c r="KMF6" s="228"/>
      <c r="KMG6" s="228"/>
      <c r="KMH6" s="228"/>
      <c r="KMI6" s="228"/>
      <c r="KMJ6" s="228"/>
      <c r="KMK6" s="228"/>
      <c r="KML6" s="228"/>
      <c r="KMM6" s="228"/>
      <c r="KMN6" s="228"/>
      <c r="KMO6" s="228"/>
      <c r="KMP6" s="228"/>
      <c r="KMQ6" s="228"/>
      <c r="KMR6" s="228"/>
      <c r="KMS6" s="228"/>
      <c r="KMT6" s="228"/>
      <c r="KMU6" s="228"/>
      <c r="KMV6" s="228"/>
      <c r="KMW6" s="228"/>
      <c r="KMX6" s="228"/>
      <c r="KMY6" s="228"/>
      <c r="KMZ6" s="228"/>
      <c r="KNA6" s="228"/>
      <c r="KNB6" s="228"/>
      <c r="KNC6" s="228"/>
      <c r="KND6" s="228"/>
      <c r="KNE6" s="228"/>
      <c r="KNF6" s="228"/>
      <c r="KNG6" s="228"/>
      <c r="KNH6" s="228"/>
      <c r="KNI6" s="228"/>
      <c r="KNJ6" s="228"/>
      <c r="KNK6" s="228"/>
      <c r="KNL6" s="228"/>
      <c r="KNM6" s="228"/>
      <c r="KNN6" s="228"/>
      <c r="KNO6" s="228"/>
      <c r="KNP6" s="228"/>
      <c r="KNQ6" s="228"/>
      <c r="KNR6" s="228"/>
      <c r="KNS6" s="228"/>
      <c r="KNT6" s="228"/>
      <c r="KNU6" s="228"/>
      <c r="KNV6" s="228"/>
      <c r="KNW6" s="228"/>
      <c r="KNX6" s="228"/>
      <c r="KNY6" s="228"/>
      <c r="KNZ6" s="228"/>
      <c r="KOA6" s="228"/>
      <c r="KOB6" s="228"/>
      <c r="KOC6" s="228"/>
      <c r="KOD6" s="228"/>
      <c r="KOE6" s="228"/>
      <c r="KOF6" s="228"/>
      <c r="KOG6" s="228"/>
      <c r="KOH6" s="228"/>
      <c r="KOI6" s="228"/>
      <c r="KOJ6" s="228"/>
      <c r="KOK6" s="228"/>
      <c r="KOL6" s="228"/>
      <c r="KOM6" s="228"/>
      <c r="KON6" s="228"/>
      <c r="KOO6" s="228"/>
      <c r="KOP6" s="228"/>
      <c r="KOQ6" s="228"/>
      <c r="KOR6" s="228"/>
      <c r="KOS6" s="228"/>
      <c r="KOT6" s="228"/>
      <c r="KOU6" s="228"/>
      <c r="KOV6" s="228"/>
      <c r="KOW6" s="228"/>
      <c r="KOX6" s="228"/>
      <c r="KOY6" s="228"/>
      <c r="KOZ6" s="228"/>
      <c r="KPA6" s="228"/>
      <c r="KPB6" s="228"/>
      <c r="KPC6" s="228"/>
      <c r="KPD6" s="228"/>
      <c r="KPE6" s="228"/>
      <c r="KPF6" s="228"/>
      <c r="KPG6" s="228"/>
      <c r="KPH6" s="228"/>
      <c r="KPI6" s="228"/>
      <c r="KPJ6" s="228"/>
      <c r="KPK6" s="228"/>
      <c r="KPL6" s="228"/>
      <c r="KPM6" s="228"/>
      <c r="KPN6" s="228"/>
      <c r="KPO6" s="228"/>
      <c r="KPP6" s="228"/>
      <c r="KPQ6" s="228"/>
      <c r="KPR6" s="228"/>
      <c r="KPS6" s="228"/>
      <c r="KPT6" s="228"/>
      <c r="KPU6" s="228"/>
      <c r="KPV6" s="228"/>
      <c r="KPW6" s="228"/>
      <c r="KPX6" s="228"/>
      <c r="KPY6" s="228"/>
      <c r="KPZ6" s="228"/>
      <c r="KQA6" s="228"/>
      <c r="KQB6" s="228"/>
      <c r="KQC6" s="228"/>
      <c r="KQD6" s="228"/>
      <c r="KQE6" s="228"/>
      <c r="KQF6" s="228"/>
      <c r="KQG6" s="228"/>
      <c r="KQH6" s="228"/>
      <c r="KQI6" s="228"/>
      <c r="KQJ6" s="228"/>
      <c r="KQK6" s="228"/>
      <c r="KQL6" s="228"/>
      <c r="KQM6" s="228"/>
      <c r="KQN6" s="228"/>
      <c r="KQO6" s="228"/>
      <c r="KQP6" s="228"/>
      <c r="KQQ6" s="228"/>
      <c r="KQR6" s="228"/>
      <c r="KQS6" s="228"/>
      <c r="KQT6" s="228"/>
      <c r="KQU6" s="228"/>
      <c r="KQV6" s="228"/>
      <c r="KQW6" s="228"/>
      <c r="KQX6" s="228"/>
      <c r="KQY6" s="228"/>
      <c r="KQZ6" s="228"/>
      <c r="KRA6" s="228"/>
      <c r="KRB6" s="228"/>
      <c r="KRC6" s="228"/>
      <c r="KRD6" s="228"/>
      <c r="KRE6" s="228"/>
      <c r="KRF6" s="228"/>
      <c r="KRG6" s="228"/>
      <c r="KRH6" s="228"/>
      <c r="KRI6" s="228"/>
      <c r="KRJ6" s="228"/>
      <c r="KRK6" s="228"/>
      <c r="KRL6" s="228"/>
      <c r="KRM6" s="228"/>
      <c r="KRN6" s="228"/>
      <c r="KRO6" s="228"/>
      <c r="KRP6" s="228"/>
      <c r="KRQ6" s="228"/>
      <c r="KRR6" s="228"/>
      <c r="KRS6" s="228"/>
      <c r="KRT6" s="228"/>
      <c r="KRU6" s="228"/>
      <c r="KRV6" s="228"/>
      <c r="KRW6" s="228"/>
      <c r="KRX6" s="228"/>
      <c r="KRY6" s="228"/>
      <c r="KRZ6" s="228"/>
      <c r="KSA6" s="228"/>
      <c r="KSB6" s="228"/>
      <c r="KSC6" s="228"/>
      <c r="KSD6" s="228"/>
      <c r="KSE6" s="228"/>
      <c r="KSF6" s="228"/>
      <c r="KSG6" s="228"/>
      <c r="KSH6" s="228"/>
      <c r="KSI6" s="228"/>
      <c r="KSJ6" s="228"/>
      <c r="KSK6" s="228"/>
      <c r="KSL6" s="228"/>
      <c r="KSM6" s="228"/>
      <c r="KSN6" s="228"/>
      <c r="KSO6" s="228"/>
      <c r="KSP6" s="228"/>
      <c r="KSQ6" s="228"/>
      <c r="KSR6" s="228"/>
      <c r="KSS6" s="228"/>
      <c r="KST6" s="228"/>
      <c r="KSU6" s="228"/>
      <c r="KSV6" s="228"/>
      <c r="KSW6" s="228"/>
      <c r="KSX6" s="228"/>
      <c r="KSY6" s="228"/>
      <c r="KSZ6" s="228"/>
      <c r="KTA6" s="228"/>
      <c r="KTB6" s="228"/>
      <c r="KTC6" s="228"/>
      <c r="KTD6" s="228"/>
      <c r="KTE6" s="228"/>
      <c r="KTF6" s="228"/>
      <c r="KTG6" s="228"/>
      <c r="KTH6" s="228"/>
      <c r="KTI6" s="228"/>
      <c r="KTJ6" s="228"/>
      <c r="KTK6" s="228"/>
      <c r="KTL6" s="228"/>
      <c r="KTM6" s="228"/>
      <c r="KTN6" s="228"/>
      <c r="KTO6" s="228"/>
      <c r="KTP6" s="228"/>
      <c r="KTQ6" s="228"/>
      <c r="KTR6" s="228"/>
      <c r="KTS6" s="228"/>
      <c r="KTT6" s="228"/>
      <c r="KTU6" s="228"/>
      <c r="KTV6" s="228"/>
      <c r="KTW6" s="228"/>
      <c r="KTX6" s="228"/>
      <c r="KTY6" s="228"/>
      <c r="KTZ6" s="228"/>
      <c r="KUA6" s="228"/>
      <c r="KUB6" s="228"/>
      <c r="KUC6" s="228"/>
      <c r="KUD6" s="228"/>
      <c r="KUE6" s="228"/>
      <c r="KUF6" s="228"/>
      <c r="KUG6" s="228"/>
      <c r="KUH6" s="228"/>
      <c r="KUI6" s="228"/>
      <c r="KUJ6" s="228"/>
      <c r="KUK6" s="228"/>
      <c r="KUL6" s="228"/>
      <c r="KUM6" s="228"/>
      <c r="KUN6" s="228"/>
      <c r="KUO6" s="228"/>
      <c r="KUP6" s="228"/>
      <c r="KUQ6" s="228"/>
      <c r="KUR6" s="228"/>
      <c r="KUS6" s="228"/>
      <c r="KUT6" s="228"/>
      <c r="KUU6" s="228"/>
      <c r="KUV6" s="228"/>
      <c r="KUW6" s="228"/>
      <c r="KUX6" s="228"/>
      <c r="KUY6" s="228"/>
      <c r="KUZ6" s="228"/>
      <c r="KVA6" s="228"/>
      <c r="KVB6" s="228"/>
      <c r="KVC6" s="228"/>
      <c r="KVD6" s="228"/>
      <c r="KVE6" s="228"/>
      <c r="KVF6" s="228"/>
      <c r="KVG6" s="228"/>
      <c r="KVH6" s="228"/>
      <c r="KVI6" s="228"/>
      <c r="KVJ6" s="228"/>
      <c r="KVK6" s="228"/>
      <c r="KVL6" s="228"/>
      <c r="KVM6" s="228"/>
      <c r="KVN6" s="228"/>
      <c r="KVO6" s="228"/>
      <c r="KVP6" s="228"/>
      <c r="KVQ6" s="228"/>
      <c r="KVR6" s="228"/>
      <c r="KVS6" s="228"/>
      <c r="KVT6" s="228"/>
      <c r="KVU6" s="228"/>
      <c r="KVV6" s="228"/>
      <c r="KVW6" s="228"/>
      <c r="KVX6" s="228"/>
      <c r="KVY6" s="228"/>
      <c r="KVZ6" s="228"/>
      <c r="KWA6" s="228"/>
      <c r="KWB6" s="228"/>
      <c r="KWC6" s="228"/>
      <c r="KWD6" s="228"/>
      <c r="KWE6" s="228"/>
      <c r="KWF6" s="228"/>
      <c r="KWG6" s="228"/>
      <c r="KWH6" s="228"/>
      <c r="KWI6" s="228"/>
      <c r="KWJ6" s="228"/>
      <c r="KWK6" s="228"/>
      <c r="KWL6" s="228"/>
      <c r="KWM6" s="228"/>
      <c r="KWN6" s="228"/>
      <c r="KWO6" s="228"/>
      <c r="KWP6" s="228"/>
      <c r="KWQ6" s="228"/>
      <c r="KWR6" s="228"/>
      <c r="KWS6" s="228"/>
      <c r="KWT6" s="228"/>
      <c r="KWU6" s="228"/>
      <c r="KWV6" s="228"/>
      <c r="KWW6" s="228"/>
      <c r="KWX6" s="228"/>
      <c r="KWY6" s="228"/>
      <c r="KWZ6" s="228"/>
      <c r="KXA6" s="228"/>
      <c r="KXB6" s="228"/>
      <c r="KXC6" s="228"/>
      <c r="KXD6" s="228"/>
      <c r="KXE6" s="228"/>
      <c r="KXF6" s="228"/>
      <c r="KXG6" s="228"/>
      <c r="KXH6" s="228"/>
      <c r="KXI6" s="228"/>
      <c r="KXJ6" s="228"/>
      <c r="KXK6" s="228"/>
      <c r="KXL6" s="228"/>
      <c r="KXM6" s="228"/>
      <c r="KXN6" s="228"/>
      <c r="KXO6" s="228"/>
      <c r="KXP6" s="228"/>
      <c r="KXQ6" s="228"/>
      <c r="KXR6" s="228"/>
      <c r="KXS6" s="228"/>
      <c r="KXT6" s="228"/>
      <c r="KXU6" s="228"/>
      <c r="KXV6" s="228"/>
      <c r="KXW6" s="228"/>
      <c r="KXX6" s="228"/>
      <c r="KXY6" s="228"/>
      <c r="KXZ6" s="228"/>
      <c r="KYA6" s="228"/>
      <c r="KYB6" s="228"/>
      <c r="KYC6" s="228"/>
      <c r="KYD6" s="228"/>
      <c r="KYE6" s="228"/>
      <c r="KYF6" s="228"/>
      <c r="KYG6" s="228"/>
      <c r="KYH6" s="228"/>
      <c r="KYI6" s="228"/>
      <c r="KYJ6" s="228"/>
      <c r="KYK6" s="228"/>
      <c r="KYL6" s="228"/>
      <c r="KYM6" s="228"/>
      <c r="KYN6" s="228"/>
      <c r="KYO6" s="228"/>
      <c r="KYP6" s="228"/>
      <c r="KYQ6" s="228"/>
      <c r="KYR6" s="228"/>
      <c r="KYS6" s="228"/>
      <c r="KYT6" s="228"/>
      <c r="KYU6" s="228"/>
      <c r="KYV6" s="228"/>
      <c r="KYW6" s="228"/>
      <c r="KYX6" s="228"/>
      <c r="KYY6" s="228"/>
      <c r="KYZ6" s="228"/>
      <c r="KZA6" s="228"/>
      <c r="KZB6" s="228"/>
      <c r="KZC6" s="228"/>
      <c r="KZD6" s="228"/>
      <c r="KZE6" s="228"/>
      <c r="KZF6" s="228"/>
      <c r="KZG6" s="228"/>
      <c r="KZH6" s="228"/>
      <c r="KZI6" s="228"/>
      <c r="KZJ6" s="228"/>
      <c r="KZK6" s="228"/>
      <c r="KZL6" s="228"/>
      <c r="KZM6" s="228"/>
      <c r="KZN6" s="228"/>
      <c r="KZO6" s="228"/>
      <c r="KZP6" s="228"/>
      <c r="KZQ6" s="228"/>
      <c r="KZR6" s="228"/>
      <c r="KZS6" s="228"/>
      <c r="KZT6" s="228"/>
      <c r="KZU6" s="228"/>
      <c r="KZV6" s="228"/>
      <c r="KZW6" s="228"/>
      <c r="KZX6" s="228"/>
      <c r="KZY6" s="228"/>
      <c r="KZZ6" s="228"/>
      <c r="LAA6" s="228"/>
      <c r="LAB6" s="228"/>
      <c r="LAC6" s="228"/>
      <c r="LAD6" s="228"/>
      <c r="LAE6" s="228"/>
      <c r="LAF6" s="228"/>
      <c r="LAG6" s="228"/>
      <c r="LAH6" s="228"/>
      <c r="LAI6" s="228"/>
      <c r="LAJ6" s="228"/>
      <c r="LAK6" s="228"/>
      <c r="LAL6" s="228"/>
      <c r="LAM6" s="228"/>
      <c r="LAN6" s="228"/>
      <c r="LAO6" s="228"/>
      <c r="LAP6" s="228"/>
      <c r="LAQ6" s="228"/>
      <c r="LAR6" s="228"/>
      <c r="LAS6" s="228"/>
      <c r="LAT6" s="228"/>
      <c r="LAU6" s="228"/>
      <c r="LAV6" s="228"/>
      <c r="LAW6" s="228"/>
      <c r="LAX6" s="228"/>
      <c r="LAY6" s="228"/>
      <c r="LAZ6" s="228"/>
      <c r="LBA6" s="228"/>
      <c r="LBB6" s="228"/>
      <c r="LBC6" s="228"/>
      <c r="LBD6" s="228"/>
      <c r="LBE6" s="228"/>
      <c r="LBF6" s="228"/>
      <c r="LBG6" s="228"/>
      <c r="LBH6" s="228"/>
      <c r="LBI6" s="228"/>
      <c r="LBJ6" s="228"/>
      <c r="LBK6" s="228"/>
      <c r="LBL6" s="228"/>
      <c r="LBM6" s="228"/>
      <c r="LBN6" s="228"/>
      <c r="LBO6" s="228"/>
      <c r="LBP6" s="228"/>
      <c r="LBQ6" s="228"/>
      <c r="LBR6" s="228"/>
      <c r="LBS6" s="228"/>
      <c r="LBT6" s="228"/>
      <c r="LBU6" s="228"/>
      <c r="LBV6" s="228"/>
      <c r="LBW6" s="228"/>
      <c r="LBX6" s="228"/>
      <c r="LBY6" s="228"/>
      <c r="LBZ6" s="228"/>
      <c r="LCA6" s="228"/>
      <c r="LCB6" s="228"/>
      <c r="LCC6" s="228"/>
      <c r="LCD6" s="228"/>
      <c r="LCE6" s="228"/>
      <c r="LCF6" s="228"/>
      <c r="LCG6" s="228"/>
      <c r="LCH6" s="228"/>
      <c r="LCI6" s="228"/>
      <c r="LCJ6" s="228"/>
      <c r="LCK6" s="228"/>
      <c r="LCL6" s="228"/>
      <c r="LCM6" s="228"/>
      <c r="LCN6" s="228"/>
      <c r="LCO6" s="228"/>
      <c r="LCP6" s="228"/>
      <c r="LCQ6" s="228"/>
      <c r="LCR6" s="228"/>
      <c r="LCS6" s="228"/>
      <c r="LCT6" s="228"/>
      <c r="LCU6" s="228"/>
      <c r="LCV6" s="228"/>
      <c r="LCW6" s="228"/>
      <c r="LCX6" s="228"/>
      <c r="LCY6" s="228"/>
      <c r="LCZ6" s="228"/>
      <c r="LDA6" s="228"/>
      <c r="LDB6" s="228"/>
      <c r="LDC6" s="228"/>
      <c r="LDD6" s="228"/>
      <c r="LDE6" s="228"/>
      <c r="LDF6" s="228"/>
      <c r="LDG6" s="228"/>
      <c r="LDH6" s="228"/>
      <c r="LDI6" s="228"/>
      <c r="LDJ6" s="228"/>
      <c r="LDK6" s="228"/>
      <c r="LDL6" s="228"/>
      <c r="LDM6" s="228"/>
      <c r="LDN6" s="228"/>
      <c r="LDO6" s="228"/>
      <c r="LDP6" s="228"/>
      <c r="LDQ6" s="228"/>
      <c r="LDR6" s="228"/>
      <c r="LDS6" s="228"/>
      <c r="LDT6" s="228"/>
      <c r="LDU6" s="228"/>
      <c r="LDV6" s="228"/>
      <c r="LDW6" s="228"/>
      <c r="LDX6" s="228"/>
      <c r="LDY6" s="228"/>
      <c r="LDZ6" s="228"/>
      <c r="LEA6" s="228"/>
      <c r="LEB6" s="228"/>
      <c r="LEC6" s="228"/>
      <c r="LED6" s="228"/>
      <c r="LEE6" s="228"/>
      <c r="LEF6" s="228"/>
      <c r="LEG6" s="228"/>
      <c r="LEH6" s="228"/>
      <c r="LEI6" s="228"/>
      <c r="LEJ6" s="228"/>
      <c r="LEK6" s="228"/>
      <c r="LEL6" s="228"/>
      <c r="LEM6" s="228"/>
      <c r="LEN6" s="228"/>
      <c r="LEO6" s="228"/>
      <c r="LEP6" s="228"/>
      <c r="LEQ6" s="228"/>
      <c r="LER6" s="228"/>
      <c r="LES6" s="228"/>
      <c r="LET6" s="228"/>
      <c r="LEU6" s="228"/>
      <c r="LEV6" s="228"/>
      <c r="LEW6" s="228"/>
      <c r="LEX6" s="228"/>
      <c r="LEY6" s="228"/>
      <c r="LEZ6" s="228"/>
      <c r="LFA6" s="228"/>
      <c r="LFB6" s="228"/>
      <c r="LFC6" s="228"/>
      <c r="LFD6" s="228"/>
      <c r="LFE6" s="228"/>
      <c r="LFF6" s="228"/>
      <c r="LFG6" s="228"/>
      <c r="LFH6" s="228"/>
      <c r="LFI6" s="228"/>
      <c r="LFJ6" s="228"/>
      <c r="LFK6" s="228"/>
      <c r="LFL6" s="228"/>
      <c r="LFM6" s="228"/>
      <c r="LFN6" s="228"/>
      <c r="LFO6" s="228"/>
      <c r="LFP6" s="228"/>
      <c r="LFQ6" s="228"/>
      <c r="LFR6" s="228"/>
      <c r="LFS6" s="228"/>
      <c r="LFT6" s="228"/>
      <c r="LFU6" s="228"/>
      <c r="LFV6" s="228"/>
      <c r="LFW6" s="228"/>
      <c r="LFX6" s="228"/>
      <c r="LFY6" s="228"/>
      <c r="LFZ6" s="228"/>
      <c r="LGA6" s="228"/>
      <c r="LGB6" s="228"/>
      <c r="LGC6" s="228"/>
      <c r="LGD6" s="228"/>
      <c r="LGE6" s="228"/>
      <c r="LGF6" s="228"/>
      <c r="LGG6" s="228"/>
      <c r="LGH6" s="228"/>
      <c r="LGI6" s="228"/>
      <c r="LGJ6" s="228"/>
      <c r="LGK6" s="228"/>
      <c r="LGL6" s="228"/>
      <c r="LGM6" s="228"/>
      <c r="LGN6" s="228"/>
      <c r="LGO6" s="228"/>
      <c r="LGP6" s="228"/>
      <c r="LGQ6" s="228"/>
      <c r="LGR6" s="228"/>
      <c r="LGS6" s="228"/>
      <c r="LGT6" s="228"/>
      <c r="LGU6" s="228"/>
      <c r="LGV6" s="228"/>
      <c r="LGW6" s="228"/>
      <c r="LGX6" s="228"/>
      <c r="LGY6" s="228"/>
      <c r="LGZ6" s="228"/>
      <c r="LHA6" s="228"/>
      <c r="LHB6" s="228"/>
      <c r="LHC6" s="228"/>
      <c r="LHD6" s="228"/>
      <c r="LHE6" s="228"/>
      <c r="LHF6" s="228"/>
      <c r="LHG6" s="228"/>
      <c r="LHH6" s="228"/>
      <c r="LHI6" s="228"/>
      <c r="LHJ6" s="228"/>
      <c r="LHK6" s="228"/>
      <c r="LHL6" s="228"/>
      <c r="LHM6" s="228"/>
      <c r="LHN6" s="228"/>
      <c r="LHO6" s="228"/>
      <c r="LHP6" s="228"/>
      <c r="LHQ6" s="228"/>
      <c r="LHR6" s="228"/>
      <c r="LHS6" s="228"/>
      <c r="LHT6" s="228"/>
      <c r="LHU6" s="228"/>
      <c r="LHV6" s="228"/>
      <c r="LHW6" s="228"/>
      <c r="LHX6" s="228"/>
      <c r="LHY6" s="228"/>
      <c r="LHZ6" s="228"/>
      <c r="LIA6" s="228"/>
      <c r="LIB6" s="228"/>
      <c r="LIC6" s="228"/>
      <c r="LID6" s="228"/>
      <c r="LIE6" s="228"/>
      <c r="LIF6" s="228"/>
      <c r="LIG6" s="228"/>
      <c r="LIH6" s="228"/>
      <c r="LII6" s="228"/>
      <c r="LIJ6" s="228"/>
      <c r="LIK6" s="228"/>
      <c r="LIL6" s="228"/>
      <c r="LIM6" s="228"/>
      <c r="LIN6" s="228"/>
      <c r="LIO6" s="228"/>
      <c r="LIP6" s="228"/>
      <c r="LIQ6" s="228"/>
      <c r="LIR6" s="228"/>
      <c r="LIS6" s="228"/>
      <c r="LIT6" s="228"/>
      <c r="LIU6" s="228"/>
      <c r="LIV6" s="228"/>
      <c r="LIW6" s="228"/>
      <c r="LIX6" s="228"/>
      <c r="LIY6" s="228"/>
      <c r="LIZ6" s="228"/>
      <c r="LJA6" s="228"/>
      <c r="LJB6" s="228"/>
      <c r="LJC6" s="228"/>
      <c r="LJD6" s="228"/>
      <c r="LJE6" s="228"/>
      <c r="LJF6" s="228"/>
      <c r="LJG6" s="228"/>
      <c r="LJH6" s="228"/>
      <c r="LJI6" s="228"/>
      <c r="LJJ6" s="228"/>
      <c r="LJK6" s="228"/>
      <c r="LJL6" s="228"/>
      <c r="LJM6" s="228"/>
      <c r="LJN6" s="228"/>
      <c r="LJO6" s="228"/>
      <c r="LJP6" s="228"/>
      <c r="LJQ6" s="228"/>
      <c r="LJR6" s="228"/>
      <c r="LJS6" s="228"/>
      <c r="LJT6" s="228"/>
      <c r="LJU6" s="228"/>
      <c r="LJV6" s="228"/>
      <c r="LJW6" s="228"/>
      <c r="LJX6" s="228"/>
      <c r="LJY6" s="228"/>
      <c r="LJZ6" s="228"/>
      <c r="LKA6" s="228"/>
      <c r="LKB6" s="228"/>
      <c r="LKC6" s="228"/>
      <c r="LKD6" s="228"/>
      <c r="LKE6" s="228"/>
      <c r="LKF6" s="228"/>
      <c r="LKG6" s="228"/>
      <c r="LKH6" s="228"/>
      <c r="LKI6" s="228"/>
      <c r="LKJ6" s="228"/>
      <c r="LKK6" s="228"/>
      <c r="LKL6" s="228"/>
      <c r="LKM6" s="228"/>
      <c r="LKN6" s="228"/>
      <c r="LKO6" s="228"/>
      <c r="LKP6" s="228"/>
      <c r="LKQ6" s="228"/>
      <c r="LKR6" s="228"/>
      <c r="LKS6" s="228"/>
      <c r="LKT6" s="228"/>
      <c r="LKU6" s="228"/>
      <c r="LKV6" s="228"/>
      <c r="LKW6" s="228"/>
      <c r="LKX6" s="228"/>
      <c r="LKY6" s="228"/>
      <c r="LKZ6" s="228"/>
      <c r="LLA6" s="228"/>
      <c r="LLB6" s="228"/>
      <c r="LLC6" s="228"/>
      <c r="LLD6" s="228"/>
      <c r="LLE6" s="228"/>
      <c r="LLF6" s="228"/>
      <c r="LLG6" s="228"/>
      <c r="LLH6" s="228"/>
      <c r="LLI6" s="228"/>
      <c r="LLJ6" s="228"/>
      <c r="LLK6" s="228"/>
      <c r="LLL6" s="228"/>
      <c r="LLM6" s="228"/>
      <c r="LLN6" s="228"/>
      <c r="LLO6" s="228"/>
      <c r="LLP6" s="228"/>
      <c r="LLQ6" s="228"/>
      <c r="LLR6" s="228"/>
      <c r="LLS6" s="228"/>
      <c r="LLT6" s="228"/>
      <c r="LLU6" s="228"/>
      <c r="LLV6" s="228"/>
      <c r="LLW6" s="228"/>
      <c r="LLX6" s="228"/>
      <c r="LLY6" s="228"/>
      <c r="LLZ6" s="228"/>
      <c r="LMA6" s="228"/>
      <c r="LMB6" s="228"/>
      <c r="LMC6" s="228"/>
      <c r="LMD6" s="228"/>
      <c r="LME6" s="228"/>
      <c r="LMF6" s="228"/>
      <c r="LMG6" s="228"/>
      <c r="LMH6" s="228"/>
      <c r="LMI6" s="228"/>
      <c r="LMJ6" s="228"/>
      <c r="LMK6" s="228"/>
      <c r="LML6" s="228"/>
      <c r="LMM6" s="228"/>
      <c r="LMN6" s="228"/>
      <c r="LMO6" s="228"/>
      <c r="LMP6" s="228"/>
      <c r="LMQ6" s="228"/>
      <c r="LMR6" s="228"/>
      <c r="LMS6" s="228"/>
      <c r="LMT6" s="228"/>
      <c r="LMU6" s="228"/>
      <c r="LMV6" s="228"/>
      <c r="LMW6" s="228"/>
      <c r="LMX6" s="228"/>
      <c r="LMY6" s="228"/>
      <c r="LMZ6" s="228"/>
      <c r="LNA6" s="228"/>
      <c r="LNB6" s="228"/>
      <c r="LNC6" s="228"/>
      <c r="LND6" s="228"/>
      <c r="LNE6" s="228"/>
      <c r="LNF6" s="228"/>
      <c r="LNG6" s="228"/>
      <c r="LNH6" s="228"/>
      <c r="LNI6" s="228"/>
      <c r="LNJ6" s="228"/>
      <c r="LNK6" s="228"/>
      <c r="LNL6" s="228"/>
      <c r="LNM6" s="228"/>
      <c r="LNN6" s="228"/>
      <c r="LNO6" s="228"/>
      <c r="LNP6" s="228"/>
      <c r="LNQ6" s="228"/>
      <c r="LNR6" s="228"/>
      <c r="LNS6" s="228"/>
      <c r="LNT6" s="228"/>
      <c r="LNU6" s="228"/>
      <c r="LNV6" s="228"/>
      <c r="LNW6" s="228"/>
      <c r="LNX6" s="228"/>
      <c r="LNY6" s="228"/>
      <c r="LNZ6" s="228"/>
      <c r="LOA6" s="228"/>
      <c r="LOB6" s="228"/>
      <c r="LOC6" s="228"/>
      <c r="LOD6" s="228"/>
      <c r="LOE6" s="228"/>
      <c r="LOF6" s="228"/>
      <c r="LOG6" s="228"/>
      <c r="LOH6" s="228"/>
      <c r="LOI6" s="228"/>
      <c r="LOJ6" s="228"/>
      <c r="LOK6" s="228"/>
      <c r="LOL6" s="228"/>
      <c r="LOM6" s="228"/>
      <c r="LON6" s="228"/>
      <c r="LOO6" s="228"/>
      <c r="LOP6" s="228"/>
      <c r="LOQ6" s="228"/>
      <c r="LOR6" s="228"/>
      <c r="LOS6" s="228"/>
      <c r="LOT6" s="228"/>
      <c r="LOU6" s="228"/>
      <c r="LOV6" s="228"/>
      <c r="LOW6" s="228"/>
      <c r="LOX6" s="228"/>
      <c r="LOY6" s="228"/>
      <c r="LOZ6" s="228"/>
      <c r="LPA6" s="228"/>
      <c r="LPB6" s="228"/>
      <c r="LPC6" s="228"/>
      <c r="LPD6" s="228"/>
      <c r="LPE6" s="228"/>
      <c r="LPF6" s="228"/>
      <c r="LPG6" s="228"/>
      <c r="LPH6" s="228"/>
      <c r="LPI6" s="228"/>
      <c r="LPJ6" s="228"/>
      <c r="LPK6" s="228"/>
      <c r="LPL6" s="228"/>
      <c r="LPM6" s="228"/>
      <c r="LPN6" s="228"/>
      <c r="LPO6" s="228"/>
      <c r="LPP6" s="228"/>
      <c r="LPQ6" s="228"/>
      <c r="LPR6" s="228"/>
      <c r="LPS6" s="228"/>
      <c r="LPT6" s="228"/>
      <c r="LPU6" s="228"/>
      <c r="LPV6" s="228"/>
      <c r="LPW6" s="228"/>
      <c r="LPX6" s="228"/>
      <c r="LPY6" s="228"/>
      <c r="LPZ6" s="228"/>
      <c r="LQA6" s="228"/>
      <c r="LQB6" s="228"/>
      <c r="LQC6" s="228"/>
      <c r="LQD6" s="228"/>
      <c r="LQE6" s="228"/>
      <c r="LQF6" s="228"/>
      <c r="LQG6" s="228"/>
      <c r="LQH6" s="228"/>
      <c r="LQI6" s="228"/>
      <c r="LQJ6" s="228"/>
      <c r="LQK6" s="228"/>
      <c r="LQL6" s="228"/>
      <c r="LQM6" s="228"/>
      <c r="LQN6" s="228"/>
      <c r="LQO6" s="228"/>
      <c r="LQP6" s="228"/>
      <c r="LQQ6" s="228"/>
      <c r="LQR6" s="228"/>
      <c r="LQS6" s="228"/>
      <c r="LQT6" s="228"/>
      <c r="LQU6" s="228"/>
      <c r="LQV6" s="228"/>
      <c r="LQW6" s="228"/>
      <c r="LQX6" s="228"/>
      <c r="LQY6" s="228"/>
      <c r="LQZ6" s="228"/>
      <c r="LRA6" s="228"/>
      <c r="LRB6" s="228"/>
      <c r="LRC6" s="228"/>
      <c r="LRD6" s="228"/>
      <c r="LRE6" s="228"/>
      <c r="LRF6" s="228"/>
      <c r="LRG6" s="228"/>
      <c r="LRH6" s="228"/>
      <c r="LRI6" s="228"/>
      <c r="LRJ6" s="228"/>
      <c r="LRK6" s="228"/>
      <c r="LRL6" s="228"/>
      <c r="LRM6" s="228"/>
      <c r="LRN6" s="228"/>
      <c r="LRO6" s="228"/>
      <c r="LRP6" s="228"/>
      <c r="LRQ6" s="228"/>
      <c r="LRR6" s="228"/>
      <c r="LRS6" s="228"/>
      <c r="LRT6" s="228"/>
      <c r="LRU6" s="228"/>
      <c r="LRV6" s="228"/>
      <c r="LRW6" s="228"/>
      <c r="LRX6" s="228"/>
      <c r="LRY6" s="228"/>
      <c r="LRZ6" s="228"/>
      <c r="LSA6" s="228"/>
      <c r="LSB6" s="228"/>
      <c r="LSC6" s="228"/>
      <c r="LSD6" s="228"/>
      <c r="LSE6" s="228"/>
      <c r="LSF6" s="228"/>
      <c r="LSG6" s="228"/>
      <c r="LSH6" s="228"/>
      <c r="LSI6" s="228"/>
      <c r="LSJ6" s="228"/>
      <c r="LSK6" s="228"/>
      <c r="LSL6" s="228"/>
      <c r="LSM6" s="228"/>
      <c r="LSN6" s="228"/>
      <c r="LSO6" s="228"/>
      <c r="LSP6" s="228"/>
      <c r="LSQ6" s="228"/>
      <c r="LSR6" s="228"/>
      <c r="LSS6" s="228"/>
      <c r="LST6" s="228"/>
      <c r="LSU6" s="228"/>
      <c r="LSV6" s="228"/>
      <c r="LSW6" s="228"/>
      <c r="LSX6" s="228"/>
      <c r="LSY6" s="228"/>
      <c r="LSZ6" s="228"/>
      <c r="LTA6" s="228"/>
      <c r="LTB6" s="228"/>
      <c r="LTC6" s="228"/>
      <c r="LTD6" s="228"/>
      <c r="LTE6" s="228"/>
      <c r="LTF6" s="228"/>
      <c r="LTG6" s="228"/>
      <c r="LTH6" s="228"/>
      <c r="LTI6" s="228"/>
      <c r="LTJ6" s="228"/>
      <c r="LTK6" s="228"/>
      <c r="LTL6" s="228"/>
      <c r="LTM6" s="228"/>
      <c r="LTN6" s="228"/>
      <c r="LTO6" s="228"/>
      <c r="LTP6" s="228"/>
      <c r="LTQ6" s="228"/>
      <c r="LTR6" s="228"/>
      <c r="LTS6" s="228"/>
      <c r="LTT6" s="228"/>
      <c r="LTU6" s="228"/>
      <c r="LTV6" s="228"/>
      <c r="LTW6" s="228"/>
      <c r="LTX6" s="228"/>
      <c r="LTY6" s="228"/>
      <c r="LTZ6" s="228"/>
      <c r="LUA6" s="228"/>
      <c r="LUB6" s="228"/>
      <c r="LUC6" s="228"/>
      <c r="LUD6" s="228"/>
      <c r="LUE6" s="228"/>
      <c r="LUF6" s="228"/>
      <c r="LUG6" s="228"/>
      <c r="LUH6" s="228"/>
      <c r="LUI6" s="228"/>
      <c r="LUJ6" s="228"/>
      <c r="LUK6" s="228"/>
      <c r="LUL6" s="228"/>
      <c r="LUM6" s="228"/>
      <c r="LUN6" s="228"/>
      <c r="LUO6" s="228"/>
      <c r="LUP6" s="228"/>
      <c r="LUQ6" s="228"/>
      <c r="LUR6" s="228"/>
      <c r="LUS6" s="228"/>
      <c r="LUT6" s="228"/>
      <c r="LUU6" s="228"/>
      <c r="LUV6" s="228"/>
      <c r="LUW6" s="228"/>
      <c r="LUX6" s="228"/>
      <c r="LUY6" s="228"/>
      <c r="LUZ6" s="228"/>
      <c r="LVA6" s="228"/>
      <c r="LVB6" s="228"/>
      <c r="LVC6" s="228"/>
      <c r="LVD6" s="228"/>
      <c r="LVE6" s="228"/>
      <c r="LVF6" s="228"/>
      <c r="LVG6" s="228"/>
      <c r="LVH6" s="228"/>
      <c r="LVI6" s="228"/>
      <c r="LVJ6" s="228"/>
      <c r="LVK6" s="228"/>
      <c r="LVL6" s="228"/>
      <c r="LVM6" s="228"/>
      <c r="LVN6" s="228"/>
      <c r="LVO6" s="228"/>
      <c r="LVP6" s="228"/>
      <c r="LVQ6" s="228"/>
      <c r="LVR6" s="228"/>
      <c r="LVS6" s="228"/>
      <c r="LVT6" s="228"/>
      <c r="LVU6" s="228"/>
      <c r="LVV6" s="228"/>
      <c r="LVW6" s="228"/>
      <c r="LVX6" s="228"/>
      <c r="LVY6" s="228"/>
      <c r="LVZ6" s="228"/>
      <c r="LWA6" s="228"/>
      <c r="LWB6" s="228"/>
      <c r="LWC6" s="228"/>
      <c r="LWD6" s="228"/>
      <c r="LWE6" s="228"/>
      <c r="LWF6" s="228"/>
      <c r="LWG6" s="228"/>
      <c r="LWH6" s="228"/>
      <c r="LWI6" s="228"/>
      <c r="LWJ6" s="228"/>
      <c r="LWK6" s="228"/>
      <c r="LWL6" s="228"/>
      <c r="LWM6" s="228"/>
      <c r="LWN6" s="228"/>
      <c r="LWO6" s="228"/>
      <c r="LWP6" s="228"/>
      <c r="LWQ6" s="228"/>
      <c r="LWR6" s="228"/>
      <c r="LWS6" s="228"/>
      <c r="LWT6" s="228"/>
      <c r="LWU6" s="228"/>
      <c r="LWV6" s="228"/>
      <c r="LWW6" s="228"/>
      <c r="LWX6" s="228"/>
      <c r="LWY6" s="228"/>
      <c r="LWZ6" s="228"/>
      <c r="LXA6" s="228"/>
      <c r="LXB6" s="228"/>
      <c r="LXC6" s="228"/>
      <c r="LXD6" s="228"/>
      <c r="LXE6" s="228"/>
      <c r="LXF6" s="228"/>
      <c r="LXG6" s="228"/>
      <c r="LXH6" s="228"/>
      <c r="LXI6" s="228"/>
      <c r="LXJ6" s="228"/>
      <c r="LXK6" s="228"/>
      <c r="LXL6" s="228"/>
      <c r="LXM6" s="228"/>
      <c r="LXN6" s="228"/>
      <c r="LXO6" s="228"/>
      <c r="LXP6" s="228"/>
      <c r="LXQ6" s="228"/>
      <c r="LXR6" s="228"/>
      <c r="LXS6" s="228"/>
      <c r="LXT6" s="228"/>
      <c r="LXU6" s="228"/>
      <c r="LXV6" s="228"/>
      <c r="LXW6" s="228"/>
      <c r="LXX6" s="228"/>
      <c r="LXY6" s="228"/>
      <c r="LXZ6" s="228"/>
      <c r="LYA6" s="228"/>
      <c r="LYB6" s="228"/>
      <c r="LYC6" s="228"/>
      <c r="LYD6" s="228"/>
      <c r="LYE6" s="228"/>
      <c r="LYF6" s="228"/>
      <c r="LYG6" s="228"/>
      <c r="LYH6" s="228"/>
      <c r="LYI6" s="228"/>
      <c r="LYJ6" s="228"/>
      <c r="LYK6" s="228"/>
      <c r="LYL6" s="228"/>
      <c r="LYM6" s="228"/>
      <c r="LYN6" s="228"/>
      <c r="LYO6" s="228"/>
      <c r="LYP6" s="228"/>
      <c r="LYQ6" s="228"/>
      <c r="LYR6" s="228"/>
      <c r="LYS6" s="228"/>
      <c r="LYT6" s="228"/>
      <c r="LYU6" s="228"/>
      <c r="LYV6" s="228"/>
      <c r="LYW6" s="228"/>
      <c r="LYX6" s="228"/>
      <c r="LYY6" s="228"/>
      <c r="LYZ6" s="228"/>
      <c r="LZA6" s="228"/>
      <c r="LZB6" s="228"/>
      <c r="LZC6" s="228"/>
      <c r="LZD6" s="228"/>
      <c r="LZE6" s="228"/>
      <c r="LZF6" s="228"/>
      <c r="LZG6" s="228"/>
      <c r="LZH6" s="228"/>
      <c r="LZI6" s="228"/>
      <c r="LZJ6" s="228"/>
      <c r="LZK6" s="228"/>
      <c r="LZL6" s="228"/>
      <c r="LZM6" s="228"/>
      <c r="LZN6" s="228"/>
      <c r="LZO6" s="228"/>
      <c r="LZP6" s="228"/>
      <c r="LZQ6" s="228"/>
      <c r="LZR6" s="228"/>
      <c r="LZS6" s="228"/>
      <c r="LZT6" s="228"/>
      <c r="LZU6" s="228"/>
      <c r="LZV6" s="228"/>
      <c r="LZW6" s="228"/>
      <c r="LZX6" s="228"/>
      <c r="LZY6" s="228"/>
      <c r="LZZ6" s="228"/>
      <c r="MAA6" s="228"/>
      <c r="MAB6" s="228"/>
      <c r="MAC6" s="228"/>
      <c r="MAD6" s="228"/>
      <c r="MAE6" s="228"/>
      <c r="MAF6" s="228"/>
      <c r="MAG6" s="228"/>
      <c r="MAH6" s="228"/>
      <c r="MAI6" s="228"/>
      <c r="MAJ6" s="228"/>
      <c r="MAK6" s="228"/>
      <c r="MAL6" s="228"/>
      <c r="MAM6" s="228"/>
      <c r="MAN6" s="228"/>
      <c r="MAO6" s="228"/>
      <c r="MAP6" s="228"/>
      <c r="MAQ6" s="228"/>
      <c r="MAR6" s="228"/>
      <c r="MAS6" s="228"/>
      <c r="MAT6" s="228"/>
      <c r="MAU6" s="228"/>
      <c r="MAV6" s="228"/>
      <c r="MAW6" s="228"/>
      <c r="MAX6" s="228"/>
      <c r="MAY6" s="228"/>
      <c r="MAZ6" s="228"/>
      <c r="MBA6" s="228"/>
      <c r="MBB6" s="228"/>
      <c r="MBC6" s="228"/>
      <c r="MBD6" s="228"/>
      <c r="MBE6" s="228"/>
      <c r="MBF6" s="228"/>
      <c r="MBG6" s="228"/>
      <c r="MBH6" s="228"/>
      <c r="MBI6" s="228"/>
      <c r="MBJ6" s="228"/>
      <c r="MBK6" s="228"/>
      <c r="MBL6" s="228"/>
      <c r="MBM6" s="228"/>
      <c r="MBN6" s="228"/>
      <c r="MBO6" s="228"/>
      <c r="MBP6" s="228"/>
      <c r="MBQ6" s="228"/>
      <c r="MBR6" s="228"/>
      <c r="MBS6" s="228"/>
      <c r="MBT6" s="228"/>
      <c r="MBU6" s="228"/>
      <c r="MBV6" s="228"/>
      <c r="MBW6" s="228"/>
      <c r="MBX6" s="228"/>
      <c r="MBY6" s="228"/>
      <c r="MBZ6" s="228"/>
      <c r="MCA6" s="228"/>
      <c r="MCB6" s="228"/>
      <c r="MCC6" s="228"/>
      <c r="MCD6" s="228"/>
      <c r="MCE6" s="228"/>
      <c r="MCF6" s="228"/>
      <c r="MCG6" s="228"/>
      <c r="MCH6" s="228"/>
      <c r="MCI6" s="228"/>
      <c r="MCJ6" s="228"/>
      <c r="MCK6" s="228"/>
      <c r="MCL6" s="228"/>
      <c r="MCM6" s="228"/>
      <c r="MCN6" s="228"/>
      <c r="MCO6" s="228"/>
      <c r="MCP6" s="228"/>
      <c r="MCQ6" s="228"/>
      <c r="MCR6" s="228"/>
      <c r="MCS6" s="228"/>
      <c r="MCT6" s="228"/>
      <c r="MCU6" s="228"/>
      <c r="MCV6" s="228"/>
      <c r="MCW6" s="228"/>
      <c r="MCX6" s="228"/>
      <c r="MCY6" s="228"/>
      <c r="MCZ6" s="228"/>
      <c r="MDA6" s="228"/>
      <c r="MDB6" s="228"/>
      <c r="MDC6" s="228"/>
      <c r="MDD6" s="228"/>
      <c r="MDE6" s="228"/>
      <c r="MDF6" s="228"/>
      <c r="MDG6" s="228"/>
      <c r="MDH6" s="228"/>
      <c r="MDI6" s="228"/>
      <c r="MDJ6" s="228"/>
      <c r="MDK6" s="228"/>
      <c r="MDL6" s="228"/>
      <c r="MDM6" s="228"/>
      <c r="MDN6" s="228"/>
      <c r="MDO6" s="228"/>
      <c r="MDP6" s="228"/>
      <c r="MDQ6" s="228"/>
      <c r="MDR6" s="228"/>
      <c r="MDS6" s="228"/>
      <c r="MDT6" s="228"/>
      <c r="MDU6" s="228"/>
      <c r="MDV6" s="228"/>
      <c r="MDW6" s="228"/>
      <c r="MDX6" s="228"/>
      <c r="MDY6" s="228"/>
      <c r="MDZ6" s="228"/>
      <c r="MEA6" s="228"/>
      <c r="MEB6" s="228"/>
      <c r="MEC6" s="228"/>
      <c r="MED6" s="228"/>
      <c r="MEE6" s="228"/>
      <c r="MEF6" s="228"/>
      <c r="MEG6" s="228"/>
      <c r="MEH6" s="228"/>
      <c r="MEI6" s="228"/>
      <c r="MEJ6" s="228"/>
      <c r="MEK6" s="228"/>
      <c r="MEL6" s="228"/>
      <c r="MEM6" s="228"/>
      <c r="MEN6" s="228"/>
      <c r="MEO6" s="228"/>
      <c r="MEP6" s="228"/>
      <c r="MEQ6" s="228"/>
      <c r="MER6" s="228"/>
      <c r="MES6" s="228"/>
      <c r="MET6" s="228"/>
      <c r="MEU6" s="228"/>
      <c r="MEV6" s="228"/>
      <c r="MEW6" s="228"/>
      <c r="MEX6" s="228"/>
      <c r="MEY6" s="228"/>
      <c r="MEZ6" s="228"/>
      <c r="MFA6" s="228"/>
      <c r="MFB6" s="228"/>
      <c r="MFC6" s="228"/>
      <c r="MFD6" s="228"/>
      <c r="MFE6" s="228"/>
      <c r="MFF6" s="228"/>
      <c r="MFG6" s="228"/>
      <c r="MFH6" s="228"/>
      <c r="MFI6" s="228"/>
      <c r="MFJ6" s="228"/>
      <c r="MFK6" s="228"/>
      <c r="MFL6" s="228"/>
      <c r="MFM6" s="228"/>
      <c r="MFN6" s="228"/>
      <c r="MFO6" s="228"/>
      <c r="MFP6" s="228"/>
      <c r="MFQ6" s="228"/>
      <c r="MFR6" s="228"/>
      <c r="MFS6" s="228"/>
      <c r="MFT6" s="228"/>
      <c r="MFU6" s="228"/>
      <c r="MFV6" s="228"/>
      <c r="MFW6" s="228"/>
      <c r="MFX6" s="228"/>
      <c r="MFY6" s="228"/>
      <c r="MFZ6" s="228"/>
      <c r="MGA6" s="228"/>
      <c r="MGB6" s="228"/>
      <c r="MGC6" s="228"/>
      <c r="MGD6" s="228"/>
      <c r="MGE6" s="228"/>
      <c r="MGF6" s="228"/>
      <c r="MGG6" s="228"/>
      <c r="MGH6" s="228"/>
      <c r="MGI6" s="228"/>
      <c r="MGJ6" s="228"/>
      <c r="MGK6" s="228"/>
      <c r="MGL6" s="228"/>
      <c r="MGM6" s="228"/>
      <c r="MGN6" s="228"/>
      <c r="MGO6" s="228"/>
      <c r="MGP6" s="228"/>
      <c r="MGQ6" s="228"/>
      <c r="MGR6" s="228"/>
      <c r="MGS6" s="228"/>
      <c r="MGT6" s="228"/>
      <c r="MGU6" s="228"/>
      <c r="MGV6" s="228"/>
      <c r="MGW6" s="228"/>
      <c r="MGX6" s="228"/>
      <c r="MGY6" s="228"/>
      <c r="MGZ6" s="228"/>
      <c r="MHA6" s="228"/>
      <c r="MHB6" s="228"/>
      <c r="MHC6" s="228"/>
      <c r="MHD6" s="228"/>
      <c r="MHE6" s="228"/>
      <c r="MHF6" s="228"/>
      <c r="MHG6" s="228"/>
      <c r="MHH6" s="228"/>
      <c r="MHI6" s="228"/>
      <c r="MHJ6" s="228"/>
      <c r="MHK6" s="228"/>
      <c r="MHL6" s="228"/>
      <c r="MHM6" s="228"/>
      <c r="MHN6" s="228"/>
      <c r="MHO6" s="228"/>
      <c r="MHP6" s="228"/>
      <c r="MHQ6" s="228"/>
      <c r="MHR6" s="228"/>
      <c r="MHS6" s="228"/>
      <c r="MHT6" s="228"/>
      <c r="MHU6" s="228"/>
      <c r="MHV6" s="228"/>
      <c r="MHW6" s="228"/>
      <c r="MHX6" s="228"/>
      <c r="MHY6" s="228"/>
      <c r="MHZ6" s="228"/>
      <c r="MIA6" s="228"/>
      <c r="MIB6" s="228"/>
      <c r="MIC6" s="228"/>
      <c r="MID6" s="228"/>
      <c r="MIE6" s="228"/>
      <c r="MIF6" s="228"/>
      <c r="MIG6" s="228"/>
      <c r="MIH6" s="228"/>
      <c r="MII6" s="228"/>
      <c r="MIJ6" s="228"/>
      <c r="MIK6" s="228"/>
      <c r="MIL6" s="228"/>
      <c r="MIM6" s="228"/>
      <c r="MIN6" s="228"/>
      <c r="MIO6" s="228"/>
      <c r="MIP6" s="228"/>
      <c r="MIQ6" s="228"/>
      <c r="MIR6" s="228"/>
      <c r="MIS6" s="228"/>
      <c r="MIT6" s="228"/>
      <c r="MIU6" s="228"/>
      <c r="MIV6" s="228"/>
      <c r="MIW6" s="228"/>
      <c r="MIX6" s="228"/>
      <c r="MIY6" s="228"/>
      <c r="MIZ6" s="228"/>
      <c r="MJA6" s="228"/>
      <c r="MJB6" s="228"/>
      <c r="MJC6" s="228"/>
      <c r="MJD6" s="228"/>
      <c r="MJE6" s="228"/>
      <c r="MJF6" s="228"/>
      <c r="MJG6" s="228"/>
      <c r="MJH6" s="228"/>
      <c r="MJI6" s="228"/>
      <c r="MJJ6" s="228"/>
      <c r="MJK6" s="228"/>
      <c r="MJL6" s="228"/>
      <c r="MJM6" s="228"/>
      <c r="MJN6" s="228"/>
      <c r="MJO6" s="228"/>
      <c r="MJP6" s="228"/>
      <c r="MJQ6" s="228"/>
      <c r="MJR6" s="228"/>
      <c r="MJS6" s="228"/>
      <c r="MJT6" s="228"/>
      <c r="MJU6" s="228"/>
      <c r="MJV6" s="228"/>
      <c r="MJW6" s="228"/>
      <c r="MJX6" s="228"/>
      <c r="MJY6" s="228"/>
      <c r="MJZ6" s="228"/>
      <c r="MKA6" s="228"/>
      <c r="MKB6" s="228"/>
      <c r="MKC6" s="228"/>
      <c r="MKD6" s="228"/>
      <c r="MKE6" s="228"/>
      <c r="MKF6" s="228"/>
      <c r="MKG6" s="228"/>
      <c r="MKH6" s="228"/>
      <c r="MKI6" s="228"/>
      <c r="MKJ6" s="228"/>
      <c r="MKK6" s="228"/>
      <c r="MKL6" s="228"/>
      <c r="MKM6" s="228"/>
      <c r="MKN6" s="228"/>
      <c r="MKO6" s="228"/>
      <c r="MKP6" s="228"/>
      <c r="MKQ6" s="228"/>
      <c r="MKR6" s="228"/>
      <c r="MKS6" s="228"/>
      <c r="MKT6" s="228"/>
      <c r="MKU6" s="228"/>
      <c r="MKV6" s="228"/>
      <c r="MKW6" s="228"/>
      <c r="MKX6" s="228"/>
      <c r="MKY6" s="228"/>
      <c r="MKZ6" s="228"/>
      <c r="MLA6" s="228"/>
      <c r="MLB6" s="228"/>
      <c r="MLC6" s="228"/>
      <c r="MLD6" s="228"/>
      <c r="MLE6" s="228"/>
      <c r="MLF6" s="228"/>
      <c r="MLG6" s="228"/>
      <c r="MLH6" s="228"/>
      <c r="MLI6" s="228"/>
      <c r="MLJ6" s="228"/>
      <c r="MLK6" s="228"/>
      <c r="MLL6" s="228"/>
      <c r="MLM6" s="228"/>
      <c r="MLN6" s="228"/>
      <c r="MLO6" s="228"/>
      <c r="MLP6" s="228"/>
      <c r="MLQ6" s="228"/>
      <c r="MLR6" s="228"/>
      <c r="MLS6" s="228"/>
      <c r="MLT6" s="228"/>
      <c r="MLU6" s="228"/>
      <c r="MLV6" s="228"/>
      <c r="MLW6" s="228"/>
      <c r="MLX6" s="228"/>
      <c r="MLY6" s="228"/>
      <c r="MLZ6" s="228"/>
      <c r="MMA6" s="228"/>
      <c r="MMB6" s="228"/>
      <c r="MMC6" s="228"/>
      <c r="MMD6" s="228"/>
      <c r="MME6" s="228"/>
      <c r="MMF6" s="228"/>
      <c r="MMG6" s="228"/>
      <c r="MMH6" s="228"/>
      <c r="MMI6" s="228"/>
      <c r="MMJ6" s="228"/>
      <c r="MMK6" s="228"/>
      <c r="MML6" s="228"/>
      <c r="MMM6" s="228"/>
      <c r="MMN6" s="228"/>
      <c r="MMO6" s="228"/>
      <c r="MMP6" s="228"/>
      <c r="MMQ6" s="228"/>
      <c r="MMR6" s="228"/>
      <c r="MMS6" s="228"/>
      <c r="MMT6" s="228"/>
      <c r="MMU6" s="228"/>
      <c r="MMV6" s="228"/>
      <c r="MMW6" s="228"/>
      <c r="MMX6" s="228"/>
      <c r="MMY6" s="228"/>
      <c r="MMZ6" s="228"/>
      <c r="MNA6" s="228"/>
      <c r="MNB6" s="228"/>
      <c r="MNC6" s="228"/>
      <c r="MND6" s="228"/>
      <c r="MNE6" s="228"/>
      <c r="MNF6" s="228"/>
      <c r="MNG6" s="228"/>
      <c r="MNH6" s="228"/>
      <c r="MNI6" s="228"/>
      <c r="MNJ6" s="228"/>
      <c r="MNK6" s="228"/>
      <c r="MNL6" s="228"/>
      <c r="MNM6" s="228"/>
      <c r="MNN6" s="228"/>
      <c r="MNO6" s="228"/>
      <c r="MNP6" s="228"/>
      <c r="MNQ6" s="228"/>
      <c r="MNR6" s="228"/>
      <c r="MNS6" s="228"/>
      <c r="MNT6" s="228"/>
      <c r="MNU6" s="228"/>
      <c r="MNV6" s="228"/>
      <c r="MNW6" s="228"/>
      <c r="MNX6" s="228"/>
      <c r="MNY6" s="228"/>
      <c r="MNZ6" s="228"/>
      <c r="MOA6" s="228"/>
      <c r="MOB6" s="228"/>
      <c r="MOC6" s="228"/>
      <c r="MOD6" s="228"/>
      <c r="MOE6" s="228"/>
      <c r="MOF6" s="228"/>
      <c r="MOG6" s="228"/>
      <c r="MOH6" s="228"/>
      <c r="MOI6" s="228"/>
      <c r="MOJ6" s="228"/>
      <c r="MOK6" s="228"/>
      <c r="MOL6" s="228"/>
      <c r="MOM6" s="228"/>
      <c r="MON6" s="228"/>
      <c r="MOO6" s="228"/>
      <c r="MOP6" s="228"/>
      <c r="MOQ6" s="228"/>
      <c r="MOR6" s="228"/>
      <c r="MOS6" s="228"/>
      <c r="MOT6" s="228"/>
      <c r="MOU6" s="228"/>
      <c r="MOV6" s="228"/>
      <c r="MOW6" s="228"/>
      <c r="MOX6" s="228"/>
      <c r="MOY6" s="228"/>
      <c r="MOZ6" s="228"/>
      <c r="MPA6" s="228"/>
      <c r="MPB6" s="228"/>
      <c r="MPC6" s="228"/>
      <c r="MPD6" s="228"/>
      <c r="MPE6" s="228"/>
      <c r="MPF6" s="228"/>
      <c r="MPG6" s="228"/>
      <c r="MPH6" s="228"/>
      <c r="MPI6" s="228"/>
      <c r="MPJ6" s="228"/>
      <c r="MPK6" s="228"/>
      <c r="MPL6" s="228"/>
      <c r="MPM6" s="228"/>
      <c r="MPN6" s="228"/>
      <c r="MPO6" s="228"/>
      <c r="MPP6" s="228"/>
      <c r="MPQ6" s="228"/>
      <c r="MPR6" s="228"/>
      <c r="MPS6" s="228"/>
      <c r="MPT6" s="228"/>
      <c r="MPU6" s="228"/>
      <c r="MPV6" s="228"/>
      <c r="MPW6" s="228"/>
      <c r="MPX6" s="228"/>
      <c r="MPY6" s="228"/>
      <c r="MPZ6" s="228"/>
      <c r="MQA6" s="228"/>
      <c r="MQB6" s="228"/>
      <c r="MQC6" s="228"/>
      <c r="MQD6" s="228"/>
      <c r="MQE6" s="228"/>
      <c r="MQF6" s="228"/>
      <c r="MQG6" s="228"/>
      <c r="MQH6" s="228"/>
      <c r="MQI6" s="228"/>
      <c r="MQJ6" s="228"/>
      <c r="MQK6" s="228"/>
      <c r="MQL6" s="228"/>
      <c r="MQM6" s="228"/>
      <c r="MQN6" s="228"/>
      <c r="MQO6" s="228"/>
      <c r="MQP6" s="228"/>
      <c r="MQQ6" s="228"/>
      <c r="MQR6" s="228"/>
      <c r="MQS6" s="228"/>
      <c r="MQT6" s="228"/>
      <c r="MQU6" s="228"/>
      <c r="MQV6" s="228"/>
      <c r="MQW6" s="228"/>
      <c r="MQX6" s="228"/>
      <c r="MQY6" s="228"/>
      <c r="MQZ6" s="228"/>
      <c r="MRA6" s="228"/>
      <c r="MRB6" s="228"/>
      <c r="MRC6" s="228"/>
      <c r="MRD6" s="228"/>
      <c r="MRE6" s="228"/>
      <c r="MRF6" s="228"/>
      <c r="MRG6" s="228"/>
      <c r="MRH6" s="228"/>
      <c r="MRI6" s="228"/>
      <c r="MRJ6" s="228"/>
      <c r="MRK6" s="228"/>
      <c r="MRL6" s="228"/>
      <c r="MRM6" s="228"/>
      <c r="MRN6" s="228"/>
      <c r="MRO6" s="228"/>
      <c r="MRP6" s="228"/>
      <c r="MRQ6" s="228"/>
      <c r="MRR6" s="228"/>
      <c r="MRS6" s="228"/>
      <c r="MRT6" s="228"/>
      <c r="MRU6" s="228"/>
      <c r="MRV6" s="228"/>
      <c r="MRW6" s="228"/>
      <c r="MRX6" s="228"/>
      <c r="MRY6" s="228"/>
      <c r="MRZ6" s="228"/>
      <c r="MSA6" s="228"/>
      <c r="MSB6" s="228"/>
      <c r="MSC6" s="228"/>
      <c r="MSD6" s="228"/>
      <c r="MSE6" s="228"/>
      <c r="MSF6" s="228"/>
      <c r="MSG6" s="228"/>
      <c r="MSH6" s="228"/>
      <c r="MSI6" s="228"/>
      <c r="MSJ6" s="228"/>
      <c r="MSK6" s="228"/>
      <c r="MSL6" s="228"/>
      <c r="MSM6" s="228"/>
      <c r="MSN6" s="228"/>
      <c r="MSO6" s="228"/>
      <c r="MSP6" s="228"/>
      <c r="MSQ6" s="228"/>
      <c r="MSR6" s="228"/>
      <c r="MSS6" s="228"/>
      <c r="MST6" s="228"/>
      <c r="MSU6" s="228"/>
      <c r="MSV6" s="228"/>
      <c r="MSW6" s="228"/>
      <c r="MSX6" s="228"/>
      <c r="MSY6" s="228"/>
      <c r="MSZ6" s="228"/>
      <c r="MTA6" s="228"/>
      <c r="MTB6" s="228"/>
      <c r="MTC6" s="228"/>
      <c r="MTD6" s="228"/>
      <c r="MTE6" s="228"/>
      <c r="MTF6" s="228"/>
      <c r="MTG6" s="228"/>
      <c r="MTH6" s="228"/>
      <c r="MTI6" s="228"/>
      <c r="MTJ6" s="228"/>
      <c r="MTK6" s="228"/>
      <c r="MTL6" s="228"/>
      <c r="MTM6" s="228"/>
      <c r="MTN6" s="228"/>
      <c r="MTO6" s="228"/>
      <c r="MTP6" s="228"/>
      <c r="MTQ6" s="228"/>
      <c r="MTR6" s="228"/>
      <c r="MTS6" s="228"/>
      <c r="MTT6" s="228"/>
      <c r="MTU6" s="228"/>
      <c r="MTV6" s="228"/>
      <c r="MTW6" s="228"/>
      <c r="MTX6" s="228"/>
      <c r="MTY6" s="228"/>
      <c r="MTZ6" s="228"/>
      <c r="MUA6" s="228"/>
      <c r="MUB6" s="228"/>
      <c r="MUC6" s="228"/>
      <c r="MUD6" s="228"/>
      <c r="MUE6" s="228"/>
      <c r="MUF6" s="228"/>
      <c r="MUG6" s="228"/>
      <c r="MUH6" s="228"/>
      <c r="MUI6" s="228"/>
      <c r="MUJ6" s="228"/>
      <c r="MUK6" s="228"/>
      <c r="MUL6" s="228"/>
      <c r="MUM6" s="228"/>
      <c r="MUN6" s="228"/>
      <c r="MUO6" s="228"/>
      <c r="MUP6" s="228"/>
      <c r="MUQ6" s="228"/>
      <c r="MUR6" s="228"/>
      <c r="MUS6" s="228"/>
      <c r="MUT6" s="228"/>
      <c r="MUU6" s="228"/>
      <c r="MUV6" s="228"/>
      <c r="MUW6" s="228"/>
      <c r="MUX6" s="228"/>
      <c r="MUY6" s="228"/>
      <c r="MUZ6" s="228"/>
      <c r="MVA6" s="228"/>
      <c r="MVB6" s="228"/>
      <c r="MVC6" s="228"/>
      <c r="MVD6" s="228"/>
      <c r="MVE6" s="228"/>
      <c r="MVF6" s="228"/>
      <c r="MVG6" s="228"/>
      <c r="MVH6" s="228"/>
      <c r="MVI6" s="228"/>
      <c r="MVJ6" s="228"/>
      <c r="MVK6" s="228"/>
      <c r="MVL6" s="228"/>
      <c r="MVM6" s="228"/>
      <c r="MVN6" s="228"/>
      <c r="MVO6" s="228"/>
      <c r="MVP6" s="228"/>
      <c r="MVQ6" s="228"/>
      <c r="MVR6" s="228"/>
      <c r="MVS6" s="228"/>
      <c r="MVT6" s="228"/>
      <c r="MVU6" s="228"/>
      <c r="MVV6" s="228"/>
      <c r="MVW6" s="228"/>
      <c r="MVX6" s="228"/>
      <c r="MVY6" s="228"/>
      <c r="MVZ6" s="228"/>
      <c r="MWA6" s="228"/>
      <c r="MWB6" s="228"/>
      <c r="MWC6" s="228"/>
      <c r="MWD6" s="228"/>
      <c r="MWE6" s="228"/>
      <c r="MWF6" s="228"/>
      <c r="MWG6" s="228"/>
      <c r="MWH6" s="228"/>
      <c r="MWI6" s="228"/>
      <c r="MWJ6" s="228"/>
      <c r="MWK6" s="228"/>
      <c r="MWL6" s="228"/>
      <c r="MWM6" s="228"/>
      <c r="MWN6" s="228"/>
      <c r="MWO6" s="228"/>
      <c r="MWP6" s="228"/>
      <c r="MWQ6" s="228"/>
      <c r="MWR6" s="228"/>
      <c r="MWS6" s="228"/>
      <c r="MWT6" s="228"/>
      <c r="MWU6" s="228"/>
      <c r="MWV6" s="228"/>
      <c r="MWW6" s="228"/>
      <c r="MWX6" s="228"/>
      <c r="MWY6" s="228"/>
      <c r="MWZ6" s="228"/>
      <c r="MXA6" s="228"/>
      <c r="MXB6" s="228"/>
      <c r="MXC6" s="228"/>
      <c r="MXD6" s="228"/>
      <c r="MXE6" s="228"/>
      <c r="MXF6" s="228"/>
      <c r="MXG6" s="228"/>
      <c r="MXH6" s="228"/>
      <c r="MXI6" s="228"/>
      <c r="MXJ6" s="228"/>
      <c r="MXK6" s="228"/>
      <c r="MXL6" s="228"/>
      <c r="MXM6" s="228"/>
      <c r="MXN6" s="228"/>
      <c r="MXO6" s="228"/>
      <c r="MXP6" s="228"/>
      <c r="MXQ6" s="228"/>
      <c r="MXR6" s="228"/>
      <c r="MXS6" s="228"/>
      <c r="MXT6" s="228"/>
      <c r="MXU6" s="228"/>
      <c r="MXV6" s="228"/>
      <c r="MXW6" s="228"/>
      <c r="MXX6" s="228"/>
      <c r="MXY6" s="228"/>
      <c r="MXZ6" s="228"/>
      <c r="MYA6" s="228"/>
      <c r="MYB6" s="228"/>
      <c r="MYC6" s="228"/>
      <c r="MYD6" s="228"/>
      <c r="MYE6" s="228"/>
      <c r="MYF6" s="228"/>
      <c r="MYG6" s="228"/>
      <c r="MYH6" s="228"/>
      <c r="MYI6" s="228"/>
      <c r="MYJ6" s="228"/>
      <c r="MYK6" s="228"/>
      <c r="MYL6" s="228"/>
      <c r="MYM6" s="228"/>
      <c r="MYN6" s="228"/>
      <c r="MYO6" s="228"/>
      <c r="MYP6" s="228"/>
      <c r="MYQ6" s="228"/>
      <c r="MYR6" s="228"/>
      <c r="MYS6" s="228"/>
      <c r="MYT6" s="228"/>
      <c r="MYU6" s="228"/>
      <c r="MYV6" s="228"/>
      <c r="MYW6" s="228"/>
      <c r="MYX6" s="228"/>
      <c r="MYY6" s="228"/>
      <c r="MYZ6" s="228"/>
      <c r="MZA6" s="228"/>
      <c r="MZB6" s="228"/>
      <c r="MZC6" s="228"/>
      <c r="MZD6" s="228"/>
      <c r="MZE6" s="228"/>
      <c r="MZF6" s="228"/>
      <c r="MZG6" s="228"/>
      <c r="MZH6" s="228"/>
      <c r="MZI6" s="228"/>
      <c r="MZJ6" s="228"/>
      <c r="MZK6" s="228"/>
      <c r="MZL6" s="228"/>
      <c r="MZM6" s="228"/>
      <c r="MZN6" s="228"/>
      <c r="MZO6" s="228"/>
      <c r="MZP6" s="228"/>
      <c r="MZQ6" s="228"/>
      <c r="MZR6" s="228"/>
      <c r="MZS6" s="228"/>
      <c r="MZT6" s="228"/>
      <c r="MZU6" s="228"/>
      <c r="MZV6" s="228"/>
      <c r="MZW6" s="228"/>
      <c r="MZX6" s="228"/>
      <c r="MZY6" s="228"/>
      <c r="MZZ6" s="228"/>
      <c r="NAA6" s="228"/>
      <c r="NAB6" s="228"/>
      <c r="NAC6" s="228"/>
      <c r="NAD6" s="228"/>
      <c r="NAE6" s="228"/>
      <c r="NAF6" s="228"/>
      <c r="NAG6" s="228"/>
      <c r="NAH6" s="228"/>
      <c r="NAI6" s="228"/>
      <c r="NAJ6" s="228"/>
      <c r="NAK6" s="228"/>
      <c r="NAL6" s="228"/>
      <c r="NAM6" s="228"/>
      <c r="NAN6" s="228"/>
      <c r="NAO6" s="228"/>
      <c r="NAP6" s="228"/>
      <c r="NAQ6" s="228"/>
      <c r="NAR6" s="228"/>
      <c r="NAS6" s="228"/>
      <c r="NAT6" s="228"/>
      <c r="NAU6" s="228"/>
      <c r="NAV6" s="228"/>
      <c r="NAW6" s="228"/>
      <c r="NAX6" s="228"/>
      <c r="NAY6" s="228"/>
      <c r="NAZ6" s="228"/>
      <c r="NBA6" s="228"/>
      <c r="NBB6" s="228"/>
      <c r="NBC6" s="228"/>
      <c r="NBD6" s="228"/>
      <c r="NBE6" s="228"/>
      <c r="NBF6" s="228"/>
      <c r="NBG6" s="228"/>
      <c r="NBH6" s="228"/>
      <c r="NBI6" s="228"/>
      <c r="NBJ6" s="228"/>
      <c r="NBK6" s="228"/>
      <c r="NBL6" s="228"/>
      <c r="NBM6" s="228"/>
      <c r="NBN6" s="228"/>
      <c r="NBO6" s="228"/>
      <c r="NBP6" s="228"/>
      <c r="NBQ6" s="228"/>
      <c r="NBR6" s="228"/>
      <c r="NBS6" s="228"/>
      <c r="NBT6" s="228"/>
      <c r="NBU6" s="228"/>
      <c r="NBV6" s="228"/>
      <c r="NBW6" s="228"/>
      <c r="NBX6" s="228"/>
      <c r="NBY6" s="228"/>
      <c r="NBZ6" s="228"/>
      <c r="NCA6" s="228"/>
      <c r="NCB6" s="228"/>
      <c r="NCC6" s="228"/>
      <c r="NCD6" s="228"/>
      <c r="NCE6" s="228"/>
      <c r="NCF6" s="228"/>
      <c r="NCG6" s="228"/>
      <c r="NCH6" s="228"/>
      <c r="NCI6" s="228"/>
      <c r="NCJ6" s="228"/>
      <c r="NCK6" s="228"/>
      <c r="NCL6" s="228"/>
      <c r="NCM6" s="228"/>
      <c r="NCN6" s="228"/>
      <c r="NCO6" s="228"/>
      <c r="NCP6" s="228"/>
      <c r="NCQ6" s="228"/>
      <c r="NCR6" s="228"/>
      <c r="NCS6" s="228"/>
      <c r="NCT6" s="228"/>
      <c r="NCU6" s="228"/>
      <c r="NCV6" s="228"/>
      <c r="NCW6" s="228"/>
      <c r="NCX6" s="228"/>
      <c r="NCY6" s="228"/>
      <c r="NCZ6" s="228"/>
      <c r="NDA6" s="228"/>
      <c r="NDB6" s="228"/>
      <c r="NDC6" s="228"/>
      <c r="NDD6" s="228"/>
      <c r="NDE6" s="228"/>
      <c r="NDF6" s="228"/>
      <c r="NDG6" s="228"/>
      <c r="NDH6" s="228"/>
      <c r="NDI6" s="228"/>
      <c r="NDJ6" s="228"/>
      <c r="NDK6" s="228"/>
      <c r="NDL6" s="228"/>
      <c r="NDM6" s="228"/>
      <c r="NDN6" s="228"/>
      <c r="NDO6" s="228"/>
      <c r="NDP6" s="228"/>
      <c r="NDQ6" s="228"/>
      <c r="NDR6" s="228"/>
      <c r="NDS6" s="228"/>
      <c r="NDT6" s="228"/>
      <c r="NDU6" s="228"/>
      <c r="NDV6" s="228"/>
      <c r="NDW6" s="228"/>
      <c r="NDX6" s="228"/>
      <c r="NDY6" s="228"/>
      <c r="NDZ6" s="228"/>
      <c r="NEA6" s="228"/>
      <c r="NEB6" s="228"/>
      <c r="NEC6" s="228"/>
      <c r="NED6" s="228"/>
      <c r="NEE6" s="228"/>
      <c r="NEF6" s="228"/>
      <c r="NEG6" s="228"/>
      <c r="NEH6" s="228"/>
      <c r="NEI6" s="228"/>
      <c r="NEJ6" s="228"/>
      <c r="NEK6" s="228"/>
      <c r="NEL6" s="228"/>
      <c r="NEM6" s="228"/>
      <c r="NEN6" s="228"/>
      <c r="NEO6" s="228"/>
      <c r="NEP6" s="228"/>
      <c r="NEQ6" s="228"/>
      <c r="NER6" s="228"/>
      <c r="NES6" s="228"/>
      <c r="NET6" s="228"/>
      <c r="NEU6" s="228"/>
      <c r="NEV6" s="228"/>
      <c r="NEW6" s="228"/>
      <c r="NEX6" s="228"/>
      <c r="NEY6" s="228"/>
      <c r="NEZ6" s="228"/>
      <c r="NFA6" s="228"/>
      <c r="NFB6" s="228"/>
      <c r="NFC6" s="228"/>
      <c r="NFD6" s="228"/>
      <c r="NFE6" s="228"/>
      <c r="NFF6" s="228"/>
      <c r="NFG6" s="228"/>
      <c r="NFH6" s="228"/>
      <c r="NFI6" s="228"/>
      <c r="NFJ6" s="228"/>
      <c r="NFK6" s="228"/>
      <c r="NFL6" s="228"/>
      <c r="NFM6" s="228"/>
      <c r="NFN6" s="228"/>
      <c r="NFO6" s="228"/>
      <c r="NFP6" s="228"/>
      <c r="NFQ6" s="228"/>
      <c r="NFR6" s="228"/>
      <c r="NFS6" s="228"/>
      <c r="NFT6" s="228"/>
      <c r="NFU6" s="228"/>
      <c r="NFV6" s="228"/>
      <c r="NFW6" s="228"/>
      <c r="NFX6" s="228"/>
      <c r="NFY6" s="228"/>
      <c r="NFZ6" s="228"/>
      <c r="NGA6" s="228"/>
      <c r="NGB6" s="228"/>
      <c r="NGC6" s="228"/>
      <c r="NGD6" s="228"/>
      <c r="NGE6" s="228"/>
      <c r="NGF6" s="228"/>
      <c r="NGG6" s="228"/>
      <c r="NGH6" s="228"/>
      <c r="NGI6" s="228"/>
      <c r="NGJ6" s="228"/>
      <c r="NGK6" s="228"/>
      <c r="NGL6" s="228"/>
      <c r="NGM6" s="228"/>
      <c r="NGN6" s="228"/>
      <c r="NGO6" s="228"/>
      <c r="NGP6" s="228"/>
      <c r="NGQ6" s="228"/>
      <c r="NGR6" s="228"/>
      <c r="NGS6" s="228"/>
      <c r="NGT6" s="228"/>
      <c r="NGU6" s="228"/>
      <c r="NGV6" s="228"/>
      <c r="NGW6" s="228"/>
      <c r="NGX6" s="228"/>
      <c r="NGY6" s="228"/>
      <c r="NGZ6" s="228"/>
      <c r="NHA6" s="228"/>
      <c r="NHB6" s="228"/>
      <c r="NHC6" s="228"/>
      <c r="NHD6" s="228"/>
      <c r="NHE6" s="228"/>
      <c r="NHF6" s="228"/>
      <c r="NHG6" s="228"/>
      <c r="NHH6" s="228"/>
      <c r="NHI6" s="228"/>
      <c r="NHJ6" s="228"/>
      <c r="NHK6" s="228"/>
      <c r="NHL6" s="228"/>
      <c r="NHM6" s="228"/>
      <c r="NHN6" s="228"/>
      <c r="NHO6" s="228"/>
      <c r="NHP6" s="228"/>
      <c r="NHQ6" s="228"/>
      <c r="NHR6" s="228"/>
      <c r="NHS6" s="228"/>
      <c r="NHT6" s="228"/>
      <c r="NHU6" s="228"/>
      <c r="NHV6" s="228"/>
      <c r="NHW6" s="228"/>
      <c r="NHX6" s="228"/>
      <c r="NHY6" s="228"/>
      <c r="NHZ6" s="228"/>
      <c r="NIA6" s="228"/>
      <c r="NIB6" s="228"/>
      <c r="NIC6" s="228"/>
      <c r="NID6" s="228"/>
      <c r="NIE6" s="228"/>
      <c r="NIF6" s="228"/>
      <c r="NIG6" s="228"/>
      <c r="NIH6" s="228"/>
      <c r="NII6" s="228"/>
      <c r="NIJ6" s="228"/>
      <c r="NIK6" s="228"/>
      <c r="NIL6" s="228"/>
      <c r="NIM6" s="228"/>
      <c r="NIN6" s="228"/>
      <c r="NIO6" s="228"/>
      <c r="NIP6" s="228"/>
      <c r="NIQ6" s="228"/>
      <c r="NIR6" s="228"/>
      <c r="NIS6" s="228"/>
      <c r="NIT6" s="228"/>
      <c r="NIU6" s="228"/>
      <c r="NIV6" s="228"/>
      <c r="NIW6" s="228"/>
      <c r="NIX6" s="228"/>
      <c r="NIY6" s="228"/>
      <c r="NIZ6" s="228"/>
      <c r="NJA6" s="228"/>
      <c r="NJB6" s="228"/>
      <c r="NJC6" s="228"/>
      <c r="NJD6" s="228"/>
      <c r="NJE6" s="228"/>
      <c r="NJF6" s="228"/>
      <c r="NJG6" s="228"/>
      <c r="NJH6" s="228"/>
      <c r="NJI6" s="228"/>
      <c r="NJJ6" s="228"/>
      <c r="NJK6" s="228"/>
      <c r="NJL6" s="228"/>
      <c r="NJM6" s="228"/>
      <c r="NJN6" s="228"/>
      <c r="NJO6" s="228"/>
      <c r="NJP6" s="228"/>
      <c r="NJQ6" s="228"/>
      <c r="NJR6" s="228"/>
      <c r="NJS6" s="228"/>
      <c r="NJT6" s="228"/>
      <c r="NJU6" s="228"/>
      <c r="NJV6" s="228"/>
      <c r="NJW6" s="228"/>
      <c r="NJX6" s="228"/>
      <c r="NJY6" s="228"/>
      <c r="NJZ6" s="228"/>
      <c r="NKA6" s="228"/>
      <c r="NKB6" s="228"/>
      <c r="NKC6" s="228"/>
      <c r="NKD6" s="228"/>
      <c r="NKE6" s="228"/>
      <c r="NKF6" s="228"/>
      <c r="NKG6" s="228"/>
      <c r="NKH6" s="228"/>
      <c r="NKI6" s="228"/>
      <c r="NKJ6" s="228"/>
      <c r="NKK6" s="228"/>
      <c r="NKL6" s="228"/>
      <c r="NKM6" s="228"/>
      <c r="NKN6" s="228"/>
      <c r="NKO6" s="228"/>
      <c r="NKP6" s="228"/>
      <c r="NKQ6" s="228"/>
      <c r="NKR6" s="228"/>
      <c r="NKS6" s="228"/>
      <c r="NKT6" s="228"/>
      <c r="NKU6" s="228"/>
      <c r="NKV6" s="228"/>
      <c r="NKW6" s="228"/>
      <c r="NKX6" s="228"/>
      <c r="NKY6" s="228"/>
      <c r="NKZ6" s="228"/>
      <c r="NLA6" s="228"/>
      <c r="NLB6" s="228"/>
      <c r="NLC6" s="228"/>
      <c r="NLD6" s="228"/>
      <c r="NLE6" s="228"/>
      <c r="NLF6" s="228"/>
      <c r="NLG6" s="228"/>
      <c r="NLH6" s="228"/>
      <c r="NLI6" s="228"/>
      <c r="NLJ6" s="228"/>
      <c r="NLK6" s="228"/>
      <c r="NLL6" s="228"/>
      <c r="NLM6" s="228"/>
      <c r="NLN6" s="228"/>
      <c r="NLO6" s="228"/>
      <c r="NLP6" s="228"/>
      <c r="NLQ6" s="228"/>
      <c r="NLR6" s="228"/>
      <c r="NLS6" s="228"/>
      <c r="NLT6" s="228"/>
      <c r="NLU6" s="228"/>
      <c r="NLV6" s="228"/>
      <c r="NLW6" s="228"/>
      <c r="NLX6" s="228"/>
      <c r="NLY6" s="228"/>
      <c r="NLZ6" s="228"/>
      <c r="NMA6" s="228"/>
      <c r="NMB6" s="228"/>
      <c r="NMC6" s="228"/>
      <c r="NMD6" s="228"/>
      <c r="NME6" s="228"/>
      <c r="NMF6" s="228"/>
      <c r="NMG6" s="228"/>
      <c r="NMH6" s="228"/>
      <c r="NMI6" s="228"/>
      <c r="NMJ6" s="228"/>
      <c r="NMK6" s="228"/>
      <c r="NML6" s="228"/>
      <c r="NMM6" s="228"/>
      <c r="NMN6" s="228"/>
      <c r="NMO6" s="228"/>
      <c r="NMP6" s="228"/>
      <c r="NMQ6" s="228"/>
      <c r="NMR6" s="228"/>
      <c r="NMS6" s="228"/>
      <c r="NMT6" s="228"/>
      <c r="NMU6" s="228"/>
      <c r="NMV6" s="228"/>
      <c r="NMW6" s="228"/>
      <c r="NMX6" s="228"/>
      <c r="NMY6" s="228"/>
      <c r="NMZ6" s="228"/>
      <c r="NNA6" s="228"/>
      <c r="NNB6" s="228"/>
      <c r="NNC6" s="228"/>
      <c r="NND6" s="228"/>
      <c r="NNE6" s="228"/>
      <c r="NNF6" s="228"/>
      <c r="NNG6" s="228"/>
      <c r="NNH6" s="228"/>
      <c r="NNI6" s="228"/>
      <c r="NNJ6" s="228"/>
      <c r="NNK6" s="228"/>
      <c r="NNL6" s="228"/>
      <c r="NNM6" s="228"/>
      <c r="NNN6" s="228"/>
      <c r="NNO6" s="228"/>
      <c r="NNP6" s="228"/>
      <c r="NNQ6" s="228"/>
      <c r="NNR6" s="228"/>
      <c r="NNS6" s="228"/>
      <c r="NNT6" s="228"/>
      <c r="NNU6" s="228"/>
      <c r="NNV6" s="228"/>
      <c r="NNW6" s="228"/>
      <c r="NNX6" s="228"/>
      <c r="NNY6" s="228"/>
      <c r="NNZ6" s="228"/>
      <c r="NOA6" s="228"/>
      <c r="NOB6" s="228"/>
      <c r="NOC6" s="228"/>
      <c r="NOD6" s="228"/>
      <c r="NOE6" s="228"/>
      <c r="NOF6" s="228"/>
      <c r="NOG6" s="228"/>
      <c r="NOH6" s="228"/>
      <c r="NOI6" s="228"/>
      <c r="NOJ6" s="228"/>
      <c r="NOK6" s="228"/>
      <c r="NOL6" s="228"/>
      <c r="NOM6" s="228"/>
      <c r="NON6" s="228"/>
      <c r="NOO6" s="228"/>
      <c r="NOP6" s="228"/>
      <c r="NOQ6" s="228"/>
      <c r="NOR6" s="228"/>
      <c r="NOS6" s="228"/>
      <c r="NOT6" s="228"/>
      <c r="NOU6" s="228"/>
      <c r="NOV6" s="228"/>
      <c r="NOW6" s="228"/>
      <c r="NOX6" s="228"/>
      <c r="NOY6" s="228"/>
      <c r="NOZ6" s="228"/>
      <c r="NPA6" s="228"/>
      <c r="NPB6" s="228"/>
      <c r="NPC6" s="228"/>
      <c r="NPD6" s="228"/>
      <c r="NPE6" s="228"/>
      <c r="NPF6" s="228"/>
      <c r="NPG6" s="228"/>
      <c r="NPH6" s="228"/>
      <c r="NPI6" s="228"/>
      <c r="NPJ6" s="228"/>
      <c r="NPK6" s="228"/>
      <c r="NPL6" s="228"/>
      <c r="NPM6" s="228"/>
      <c r="NPN6" s="228"/>
      <c r="NPO6" s="228"/>
      <c r="NPP6" s="228"/>
      <c r="NPQ6" s="228"/>
      <c r="NPR6" s="228"/>
      <c r="NPS6" s="228"/>
      <c r="NPT6" s="228"/>
      <c r="NPU6" s="228"/>
      <c r="NPV6" s="228"/>
      <c r="NPW6" s="228"/>
      <c r="NPX6" s="228"/>
      <c r="NPY6" s="228"/>
      <c r="NPZ6" s="228"/>
      <c r="NQA6" s="228"/>
      <c r="NQB6" s="228"/>
      <c r="NQC6" s="228"/>
      <c r="NQD6" s="228"/>
      <c r="NQE6" s="228"/>
      <c r="NQF6" s="228"/>
      <c r="NQG6" s="228"/>
      <c r="NQH6" s="228"/>
      <c r="NQI6" s="228"/>
      <c r="NQJ6" s="228"/>
      <c r="NQK6" s="228"/>
      <c r="NQL6" s="228"/>
      <c r="NQM6" s="228"/>
      <c r="NQN6" s="228"/>
      <c r="NQO6" s="228"/>
      <c r="NQP6" s="228"/>
      <c r="NQQ6" s="228"/>
      <c r="NQR6" s="228"/>
      <c r="NQS6" s="228"/>
      <c r="NQT6" s="228"/>
      <c r="NQU6" s="228"/>
      <c r="NQV6" s="228"/>
      <c r="NQW6" s="228"/>
      <c r="NQX6" s="228"/>
      <c r="NQY6" s="228"/>
      <c r="NQZ6" s="228"/>
      <c r="NRA6" s="228"/>
      <c r="NRB6" s="228"/>
      <c r="NRC6" s="228"/>
      <c r="NRD6" s="228"/>
      <c r="NRE6" s="228"/>
      <c r="NRF6" s="228"/>
      <c r="NRG6" s="228"/>
      <c r="NRH6" s="228"/>
      <c r="NRI6" s="228"/>
      <c r="NRJ6" s="228"/>
      <c r="NRK6" s="228"/>
      <c r="NRL6" s="228"/>
      <c r="NRM6" s="228"/>
      <c r="NRN6" s="228"/>
      <c r="NRO6" s="228"/>
      <c r="NRP6" s="228"/>
      <c r="NRQ6" s="228"/>
      <c r="NRR6" s="228"/>
      <c r="NRS6" s="228"/>
      <c r="NRT6" s="228"/>
      <c r="NRU6" s="228"/>
      <c r="NRV6" s="228"/>
      <c r="NRW6" s="228"/>
      <c r="NRX6" s="228"/>
      <c r="NRY6" s="228"/>
      <c r="NRZ6" s="228"/>
      <c r="NSA6" s="228"/>
      <c r="NSB6" s="228"/>
      <c r="NSC6" s="228"/>
      <c r="NSD6" s="228"/>
      <c r="NSE6" s="228"/>
      <c r="NSF6" s="228"/>
      <c r="NSG6" s="228"/>
      <c r="NSH6" s="228"/>
      <c r="NSI6" s="228"/>
      <c r="NSJ6" s="228"/>
      <c r="NSK6" s="228"/>
      <c r="NSL6" s="228"/>
      <c r="NSM6" s="228"/>
      <c r="NSN6" s="228"/>
      <c r="NSO6" s="228"/>
      <c r="NSP6" s="228"/>
      <c r="NSQ6" s="228"/>
      <c r="NSR6" s="228"/>
      <c r="NSS6" s="228"/>
      <c r="NST6" s="228"/>
      <c r="NSU6" s="228"/>
      <c r="NSV6" s="228"/>
      <c r="NSW6" s="228"/>
      <c r="NSX6" s="228"/>
      <c r="NSY6" s="228"/>
      <c r="NSZ6" s="228"/>
      <c r="NTA6" s="228"/>
      <c r="NTB6" s="228"/>
      <c r="NTC6" s="228"/>
      <c r="NTD6" s="228"/>
      <c r="NTE6" s="228"/>
      <c r="NTF6" s="228"/>
      <c r="NTG6" s="228"/>
      <c r="NTH6" s="228"/>
      <c r="NTI6" s="228"/>
      <c r="NTJ6" s="228"/>
      <c r="NTK6" s="228"/>
      <c r="NTL6" s="228"/>
      <c r="NTM6" s="228"/>
      <c r="NTN6" s="228"/>
      <c r="NTO6" s="228"/>
      <c r="NTP6" s="228"/>
      <c r="NTQ6" s="228"/>
      <c r="NTR6" s="228"/>
      <c r="NTS6" s="228"/>
      <c r="NTT6" s="228"/>
      <c r="NTU6" s="228"/>
      <c r="NTV6" s="228"/>
      <c r="NTW6" s="228"/>
      <c r="NTX6" s="228"/>
      <c r="NTY6" s="228"/>
      <c r="NTZ6" s="228"/>
      <c r="NUA6" s="228"/>
      <c r="NUB6" s="228"/>
      <c r="NUC6" s="228"/>
      <c r="NUD6" s="228"/>
      <c r="NUE6" s="228"/>
      <c r="NUF6" s="228"/>
      <c r="NUG6" s="228"/>
      <c r="NUH6" s="228"/>
      <c r="NUI6" s="228"/>
      <c r="NUJ6" s="228"/>
      <c r="NUK6" s="228"/>
      <c r="NUL6" s="228"/>
      <c r="NUM6" s="228"/>
      <c r="NUN6" s="228"/>
      <c r="NUO6" s="228"/>
      <c r="NUP6" s="228"/>
      <c r="NUQ6" s="228"/>
      <c r="NUR6" s="228"/>
      <c r="NUS6" s="228"/>
      <c r="NUT6" s="228"/>
      <c r="NUU6" s="228"/>
      <c r="NUV6" s="228"/>
      <c r="NUW6" s="228"/>
      <c r="NUX6" s="228"/>
      <c r="NUY6" s="228"/>
      <c r="NUZ6" s="228"/>
      <c r="NVA6" s="228"/>
      <c r="NVB6" s="228"/>
      <c r="NVC6" s="228"/>
      <c r="NVD6" s="228"/>
      <c r="NVE6" s="228"/>
      <c r="NVF6" s="228"/>
      <c r="NVG6" s="228"/>
      <c r="NVH6" s="228"/>
      <c r="NVI6" s="228"/>
      <c r="NVJ6" s="228"/>
      <c r="NVK6" s="228"/>
      <c r="NVL6" s="228"/>
      <c r="NVM6" s="228"/>
      <c r="NVN6" s="228"/>
      <c r="NVO6" s="228"/>
      <c r="NVP6" s="228"/>
      <c r="NVQ6" s="228"/>
      <c r="NVR6" s="228"/>
      <c r="NVS6" s="228"/>
      <c r="NVT6" s="228"/>
      <c r="NVU6" s="228"/>
      <c r="NVV6" s="228"/>
      <c r="NVW6" s="228"/>
      <c r="NVX6" s="228"/>
      <c r="NVY6" s="228"/>
      <c r="NVZ6" s="228"/>
      <c r="NWA6" s="228"/>
      <c r="NWB6" s="228"/>
      <c r="NWC6" s="228"/>
      <c r="NWD6" s="228"/>
      <c r="NWE6" s="228"/>
      <c r="NWF6" s="228"/>
      <c r="NWG6" s="228"/>
      <c r="NWH6" s="228"/>
      <c r="NWI6" s="228"/>
      <c r="NWJ6" s="228"/>
      <c r="NWK6" s="228"/>
      <c r="NWL6" s="228"/>
      <c r="NWM6" s="228"/>
      <c r="NWN6" s="228"/>
      <c r="NWO6" s="228"/>
      <c r="NWP6" s="228"/>
      <c r="NWQ6" s="228"/>
      <c r="NWR6" s="228"/>
      <c r="NWS6" s="228"/>
      <c r="NWT6" s="228"/>
      <c r="NWU6" s="228"/>
      <c r="NWV6" s="228"/>
      <c r="NWW6" s="228"/>
      <c r="NWX6" s="228"/>
      <c r="NWY6" s="228"/>
      <c r="NWZ6" s="228"/>
      <c r="NXA6" s="228"/>
      <c r="NXB6" s="228"/>
      <c r="NXC6" s="228"/>
      <c r="NXD6" s="228"/>
      <c r="NXE6" s="228"/>
      <c r="NXF6" s="228"/>
      <c r="NXG6" s="228"/>
      <c r="NXH6" s="228"/>
      <c r="NXI6" s="228"/>
      <c r="NXJ6" s="228"/>
      <c r="NXK6" s="228"/>
      <c r="NXL6" s="228"/>
      <c r="NXM6" s="228"/>
      <c r="NXN6" s="228"/>
      <c r="NXO6" s="228"/>
      <c r="NXP6" s="228"/>
      <c r="NXQ6" s="228"/>
      <c r="NXR6" s="228"/>
      <c r="NXS6" s="228"/>
      <c r="NXT6" s="228"/>
      <c r="NXU6" s="228"/>
      <c r="NXV6" s="228"/>
      <c r="NXW6" s="228"/>
      <c r="NXX6" s="228"/>
      <c r="NXY6" s="228"/>
      <c r="NXZ6" s="228"/>
      <c r="NYA6" s="228"/>
      <c r="NYB6" s="228"/>
      <c r="NYC6" s="228"/>
      <c r="NYD6" s="228"/>
      <c r="NYE6" s="228"/>
      <c r="NYF6" s="228"/>
      <c r="NYG6" s="228"/>
      <c r="NYH6" s="228"/>
      <c r="NYI6" s="228"/>
      <c r="NYJ6" s="228"/>
      <c r="NYK6" s="228"/>
      <c r="NYL6" s="228"/>
      <c r="NYM6" s="228"/>
      <c r="NYN6" s="228"/>
      <c r="NYO6" s="228"/>
      <c r="NYP6" s="228"/>
      <c r="NYQ6" s="228"/>
      <c r="NYR6" s="228"/>
      <c r="NYS6" s="228"/>
      <c r="NYT6" s="228"/>
      <c r="NYU6" s="228"/>
      <c r="NYV6" s="228"/>
      <c r="NYW6" s="228"/>
      <c r="NYX6" s="228"/>
      <c r="NYY6" s="228"/>
      <c r="NYZ6" s="228"/>
      <c r="NZA6" s="228"/>
      <c r="NZB6" s="228"/>
      <c r="NZC6" s="228"/>
      <c r="NZD6" s="228"/>
      <c r="NZE6" s="228"/>
      <c r="NZF6" s="228"/>
      <c r="NZG6" s="228"/>
      <c r="NZH6" s="228"/>
      <c r="NZI6" s="228"/>
      <c r="NZJ6" s="228"/>
      <c r="NZK6" s="228"/>
      <c r="NZL6" s="228"/>
      <c r="NZM6" s="228"/>
      <c r="NZN6" s="228"/>
      <c r="NZO6" s="228"/>
      <c r="NZP6" s="228"/>
      <c r="NZQ6" s="228"/>
      <c r="NZR6" s="228"/>
      <c r="NZS6" s="228"/>
      <c r="NZT6" s="228"/>
      <c r="NZU6" s="228"/>
      <c r="NZV6" s="228"/>
      <c r="NZW6" s="228"/>
      <c r="NZX6" s="228"/>
      <c r="NZY6" s="228"/>
      <c r="NZZ6" s="228"/>
      <c r="OAA6" s="228"/>
      <c r="OAB6" s="228"/>
      <c r="OAC6" s="228"/>
      <c r="OAD6" s="228"/>
      <c r="OAE6" s="228"/>
      <c r="OAF6" s="228"/>
      <c r="OAG6" s="228"/>
      <c r="OAH6" s="228"/>
      <c r="OAI6" s="228"/>
      <c r="OAJ6" s="228"/>
      <c r="OAK6" s="228"/>
      <c r="OAL6" s="228"/>
      <c r="OAM6" s="228"/>
      <c r="OAN6" s="228"/>
      <c r="OAO6" s="228"/>
      <c r="OAP6" s="228"/>
      <c r="OAQ6" s="228"/>
      <c r="OAR6" s="228"/>
      <c r="OAS6" s="228"/>
      <c r="OAT6" s="228"/>
      <c r="OAU6" s="228"/>
      <c r="OAV6" s="228"/>
      <c r="OAW6" s="228"/>
      <c r="OAX6" s="228"/>
      <c r="OAY6" s="228"/>
      <c r="OAZ6" s="228"/>
      <c r="OBA6" s="228"/>
      <c r="OBB6" s="228"/>
      <c r="OBC6" s="228"/>
      <c r="OBD6" s="228"/>
      <c r="OBE6" s="228"/>
      <c r="OBF6" s="228"/>
      <c r="OBG6" s="228"/>
      <c r="OBH6" s="228"/>
      <c r="OBI6" s="228"/>
      <c r="OBJ6" s="228"/>
      <c r="OBK6" s="228"/>
      <c r="OBL6" s="228"/>
      <c r="OBM6" s="228"/>
      <c r="OBN6" s="228"/>
      <c r="OBO6" s="228"/>
      <c r="OBP6" s="228"/>
      <c r="OBQ6" s="228"/>
      <c r="OBR6" s="228"/>
      <c r="OBS6" s="228"/>
      <c r="OBT6" s="228"/>
      <c r="OBU6" s="228"/>
      <c r="OBV6" s="228"/>
      <c r="OBW6" s="228"/>
      <c r="OBX6" s="228"/>
      <c r="OBY6" s="228"/>
      <c r="OBZ6" s="228"/>
      <c r="OCA6" s="228"/>
      <c r="OCB6" s="228"/>
      <c r="OCC6" s="228"/>
      <c r="OCD6" s="228"/>
      <c r="OCE6" s="228"/>
      <c r="OCF6" s="228"/>
      <c r="OCG6" s="228"/>
      <c r="OCH6" s="228"/>
      <c r="OCI6" s="228"/>
      <c r="OCJ6" s="228"/>
      <c r="OCK6" s="228"/>
      <c r="OCL6" s="228"/>
      <c r="OCM6" s="228"/>
      <c r="OCN6" s="228"/>
      <c r="OCO6" s="228"/>
      <c r="OCP6" s="228"/>
      <c r="OCQ6" s="228"/>
      <c r="OCR6" s="228"/>
      <c r="OCS6" s="228"/>
      <c r="OCT6" s="228"/>
      <c r="OCU6" s="228"/>
      <c r="OCV6" s="228"/>
      <c r="OCW6" s="228"/>
      <c r="OCX6" s="228"/>
      <c r="OCY6" s="228"/>
      <c r="OCZ6" s="228"/>
      <c r="ODA6" s="228"/>
      <c r="ODB6" s="228"/>
      <c r="ODC6" s="228"/>
      <c r="ODD6" s="228"/>
      <c r="ODE6" s="228"/>
      <c r="ODF6" s="228"/>
      <c r="ODG6" s="228"/>
      <c r="ODH6" s="228"/>
      <c r="ODI6" s="228"/>
      <c r="ODJ6" s="228"/>
      <c r="ODK6" s="228"/>
      <c r="ODL6" s="228"/>
      <c r="ODM6" s="228"/>
      <c r="ODN6" s="228"/>
      <c r="ODO6" s="228"/>
      <c r="ODP6" s="228"/>
      <c r="ODQ6" s="228"/>
      <c r="ODR6" s="228"/>
      <c r="ODS6" s="228"/>
      <c r="ODT6" s="228"/>
      <c r="ODU6" s="228"/>
      <c r="ODV6" s="228"/>
      <c r="ODW6" s="228"/>
      <c r="ODX6" s="228"/>
      <c r="ODY6" s="228"/>
      <c r="ODZ6" s="228"/>
      <c r="OEA6" s="228"/>
      <c r="OEB6" s="228"/>
      <c r="OEC6" s="228"/>
      <c r="OED6" s="228"/>
      <c r="OEE6" s="228"/>
      <c r="OEF6" s="228"/>
      <c r="OEG6" s="228"/>
      <c r="OEH6" s="228"/>
      <c r="OEI6" s="228"/>
      <c r="OEJ6" s="228"/>
      <c r="OEK6" s="228"/>
      <c r="OEL6" s="228"/>
      <c r="OEM6" s="228"/>
      <c r="OEN6" s="228"/>
      <c r="OEO6" s="228"/>
      <c r="OEP6" s="228"/>
      <c r="OEQ6" s="228"/>
      <c r="OER6" s="228"/>
      <c r="OES6" s="228"/>
      <c r="OET6" s="228"/>
      <c r="OEU6" s="228"/>
      <c r="OEV6" s="228"/>
      <c r="OEW6" s="228"/>
      <c r="OEX6" s="228"/>
      <c r="OEY6" s="228"/>
      <c r="OEZ6" s="228"/>
      <c r="OFA6" s="228"/>
      <c r="OFB6" s="228"/>
      <c r="OFC6" s="228"/>
      <c r="OFD6" s="228"/>
      <c r="OFE6" s="228"/>
      <c r="OFF6" s="228"/>
      <c r="OFG6" s="228"/>
      <c r="OFH6" s="228"/>
      <c r="OFI6" s="228"/>
      <c r="OFJ6" s="228"/>
      <c r="OFK6" s="228"/>
      <c r="OFL6" s="228"/>
      <c r="OFM6" s="228"/>
      <c r="OFN6" s="228"/>
      <c r="OFO6" s="228"/>
      <c r="OFP6" s="228"/>
      <c r="OFQ6" s="228"/>
      <c r="OFR6" s="228"/>
      <c r="OFS6" s="228"/>
      <c r="OFT6" s="228"/>
      <c r="OFU6" s="228"/>
      <c r="OFV6" s="228"/>
      <c r="OFW6" s="228"/>
      <c r="OFX6" s="228"/>
      <c r="OFY6" s="228"/>
      <c r="OFZ6" s="228"/>
      <c r="OGA6" s="228"/>
      <c r="OGB6" s="228"/>
      <c r="OGC6" s="228"/>
      <c r="OGD6" s="228"/>
      <c r="OGE6" s="228"/>
      <c r="OGF6" s="228"/>
      <c r="OGG6" s="228"/>
      <c r="OGH6" s="228"/>
      <c r="OGI6" s="228"/>
      <c r="OGJ6" s="228"/>
      <c r="OGK6" s="228"/>
      <c r="OGL6" s="228"/>
      <c r="OGM6" s="228"/>
      <c r="OGN6" s="228"/>
      <c r="OGO6" s="228"/>
      <c r="OGP6" s="228"/>
      <c r="OGQ6" s="228"/>
      <c r="OGR6" s="228"/>
      <c r="OGS6" s="228"/>
      <c r="OGT6" s="228"/>
      <c r="OGU6" s="228"/>
      <c r="OGV6" s="228"/>
      <c r="OGW6" s="228"/>
      <c r="OGX6" s="228"/>
      <c r="OGY6" s="228"/>
      <c r="OGZ6" s="228"/>
      <c r="OHA6" s="228"/>
      <c r="OHB6" s="228"/>
      <c r="OHC6" s="228"/>
      <c r="OHD6" s="228"/>
      <c r="OHE6" s="228"/>
      <c r="OHF6" s="228"/>
      <c r="OHG6" s="228"/>
      <c r="OHH6" s="228"/>
      <c r="OHI6" s="228"/>
      <c r="OHJ6" s="228"/>
      <c r="OHK6" s="228"/>
      <c r="OHL6" s="228"/>
      <c r="OHM6" s="228"/>
      <c r="OHN6" s="228"/>
      <c r="OHO6" s="228"/>
      <c r="OHP6" s="228"/>
      <c r="OHQ6" s="228"/>
      <c r="OHR6" s="228"/>
      <c r="OHS6" s="228"/>
      <c r="OHT6" s="228"/>
      <c r="OHU6" s="228"/>
      <c r="OHV6" s="228"/>
      <c r="OHW6" s="228"/>
      <c r="OHX6" s="228"/>
      <c r="OHY6" s="228"/>
      <c r="OHZ6" s="228"/>
      <c r="OIA6" s="228"/>
      <c r="OIB6" s="228"/>
      <c r="OIC6" s="228"/>
      <c r="OID6" s="228"/>
      <c r="OIE6" s="228"/>
      <c r="OIF6" s="228"/>
      <c r="OIG6" s="228"/>
      <c r="OIH6" s="228"/>
      <c r="OII6" s="228"/>
      <c r="OIJ6" s="228"/>
      <c r="OIK6" s="228"/>
      <c r="OIL6" s="228"/>
      <c r="OIM6" s="228"/>
      <c r="OIN6" s="228"/>
      <c r="OIO6" s="228"/>
      <c r="OIP6" s="228"/>
      <c r="OIQ6" s="228"/>
      <c r="OIR6" s="228"/>
      <c r="OIS6" s="228"/>
      <c r="OIT6" s="228"/>
      <c r="OIU6" s="228"/>
      <c r="OIV6" s="228"/>
      <c r="OIW6" s="228"/>
      <c r="OIX6" s="228"/>
      <c r="OIY6" s="228"/>
      <c r="OIZ6" s="228"/>
      <c r="OJA6" s="228"/>
      <c r="OJB6" s="228"/>
      <c r="OJC6" s="228"/>
      <c r="OJD6" s="228"/>
      <c r="OJE6" s="228"/>
      <c r="OJF6" s="228"/>
      <c r="OJG6" s="228"/>
      <c r="OJH6" s="228"/>
      <c r="OJI6" s="228"/>
      <c r="OJJ6" s="228"/>
      <c r="OJK6" s="228"/>
      <c r="OJL6" s="228"/>
      <c r="OJM6" s="228"/>
      <c r="OJN6" s="228"/>
      <c r="OJO6" s="228"/>
      <c r="OJP6" s="228"/>
      <c r="OJQ6" s="228"/>
      <c r="OJR6" s="228"/>
      <c r="OJS6" s="228"/>
      <c r="OJT6" s="228"/>
      <c r="OJU6" s="228"/>
      <c r="OJV6" s="228"/>
      <c r="OJW6" s="228"/>
      <c r="OJX6" s="228"/>
      <c r="OJY6" s="228"/>
      <c r="OJZ6" s="228"/>
      <c r="OKA6" s="228"/>
      <c r="OKB6" s="228"/>
      <c r="OKC6" s="228"/>
      <c r="OKD6" s="228"/>
      <c r="OKE6" s="228"/>
      <c r="OKF6" s="228"/>
      <c r="OKG6" s="228"/>
      <c r="OKH6" s="228"/>
      <c r="OKI6" s="228"/>
      <c r="OKJ6" s="228"/>
      <c r="OKK6" s="228"/>
      <c r="OKL6" s="228"/>
      <c r="OKM6" s="228"/>
      <c r="OKN6" s="228"/>
      <c r="OKO6" s="228"/>
      <c r="OKP6" s="228"/>
      <c r="OKQ6" s="228"/>
      <c r="OKR6" s="228"/>
      <c r="OKS6" s="228"/>
      <c r="OKT6" s="228"/>
      <c r="OKU6" s="228"/>
      <c r="OKV6" s="228"/>
      <c r="OKW6" s="228"/>
      <c r="OKX6" s="228"/>
      <c r="OKY6" s="228"/>
      <c r="OKZ6" s="228"/>
      <c r="OLA6" s="228"/>
      <c r="OLB6" s="228"/>
      <c r="OLC6" s="228"/>
      <c r="OLD6" s="228"/>
      <c r="OLE6" s="228"/>
      <c r="OLF6" s="228"/>
      <c r="OLG6" s="228"/>
      <c r="OLH6" s="228"/>
      <c r="OLI6" s="228"/>
      <c r="OLJ6" s="228"/>
      <c r="OLK6" s="228"/>
      <c r="OLL6" s="228"/>
      <c r="OLM6" s="228"/>
      <c r="OLN6" s="228"/>
      <c r="OLO6" s="228"/>
      <c r="OLP6" s="228"/>
      <c r="OLQ6" s="228"/>
      <c r="OLR6" s="228"/>
      <c r="OLS6" s="228"/>
      <c r="OLT6" s="228"/>
      <c r="OLU6" s="228"/>
      <c r="OLV6" s="228"/>
      <c r="OLW6" s="228"/>
      <c r="OLX6" s="228"/>
      <c r="OLY6" s="228"/>
      <c r="OLZ6" s="228"/>
      <c r="OMA6" s="228"/>
      <c r="OMB6" s="228"/>
      <c r="OMC6" s="228"/>
      <c r="OMD6" s="228"/>
      <c r="OME6" s="228"/>
      <c r="OMF6" s="228"/>
      <c r="OMG6" s="228"/>
      <c r="OMH6" s="228"/>
      <c r="OMI6" s="228"/>
      <c r="OMJ6" s="228"/>
      <c r="OMK6" s="228"/>
      <c r="OML6" s="228"/>
      <c r="OMM6" s="228"/>
      <c r="OMN6" s="228"/>
      <c r="OMO6" s="228"/>
      <c r="OMP6" s="228"/>
      <c r="OMQ6" s="228"/>
      <c r="OMR6" s="228"/>
      <c r="OMS6" s="228"/>
      <c r="OMT6" s="228"/>
      <c r="OMU6" s="228"/>
      <c r="OMV6" s="228"/>
      <c r="OMW6" s="228"/>
      <c r="OMX6" s="228"/>
      <c r="OMY6" s="228"/>
      <c r="OMZ6" s="228"/>
      <c r="ONA6" s="228"/>
      <c r="ONB6" s="228"/>
      <c r="ONC6" s="228"/>
      <c r="OND6" s="228"/>
      <c r="ONE6" s="228"/>
      <c r="ONF6" s="228"/>
      <c r="ONG6" s="228"/>
      <c r="ONH6" s="228"/>
      <c r="ONI6" s="228"/>
      <c r="ONJ6" s="228"/>
      <c r="ONK6" s="228"/>
      <c r="ONL6" s="228"/>
      <c r="ONM6" s="228"/>
      <c r="ONN6" s="228"/>
      <c r="ONO6" s="228"/>
      <c r="ONP6" s="228"/>
      <c r="ONQ6" s="228"/>
      <c r="ONR6" s="228"/>
      <c r="ONS6" s="228"/>
      <c r="ONT6" s="228"/>
      <c r="ONU6" s="228"/>
      <c r="ONV6" s="228"/>
      <c r="ONW6" s="228"/>
      <c r="ONX6" s="228"/>
      <c r="ONY6" s="228"/>
      <c r="ONZ6" s="228"/>
      <c r="OOA6" s="228"/>
      <c r="OOB6" s="228"/>
      <c r="OOC6" s="228"/>
      <c r="OOD6" s="228"/>
      <c r="OOE6" s="228"/>
      <c r="OOF6" s="228"/>
      <c r="OOG6" s="228"/>
      <c r="OOH6" s="228"/>
      <c r="OOI6" s="228"/>
      <c r="OOJ6" s="228"/>
      <c r="OOK6" s="228"/>
      <c r="OOL6" s="228"/>
      <c r="OOM6" s="228"/>
      <c r="OON6" s="228"/>
      <c r="OOO6" s="228"/>
      <c r="OOP6" s="228"/>
      <c r="OOQ6" s="228"/>
      <c r="OOR6" s="228"/>
      <c r="OOS6" s="228"/>
      <c r="OOT6" s="228"/>
      <c r="OOU6" s="228"/>
      <c r="OOV6" s="228"/>
      <c r="OOW6" s="228"/>
      <c r="OOX6" s="228"/>
      <c r="OOY6" s="228"/>
      <c r="OOZ6" s="228"/>
      <c r="OPA6" s="228"/>
      <c r="OPB6" s="228"/>
      <c r="OPC6" s="228"/>
      <c r="OPD6" s="228"/>
      <c r="OPE6" s="228"/>
      <c r="OPF6" s="228"/>
      <c r="OPG6" s="228"/>
      <c r="OPH6" s="228"/>
      <c r="OPI6" s="228"/>
      <c r="OPJ6" s="228"/>
      <c r="OPK6" s="228"/>
      <c r="OPL6" s="228"/>
      <c r="OPM6" s="228"/>
      <c r="OPN6" s="228"/>
      <c r="OPO6" s="228"/>
      <c r="OPP6" s="228"/>
      <c r="OPQ6" s="228"/>
      <c r="OPR6" s="228"/>
      <c r="OPS6" s="228"/>
      <c r="OPT6" s="228"/>
      <c r="OPU6" s="228"/>
      <c r="OPV6" s="228"/>
      <c r="OPW6" s="228"/>
      <c r="OPX6" s="228"/>
      <c r="OPY6" s="228"/>
      <c r="OPZ6" s="228"/>
      <c r="OQA6" s="228"/>
      <c r="OQB6" s="228"/>
      <c r="OQC6" s="228"/>
      <c r="OQD6" s="228"/>
      <c r="OQE6" s="228"/>
      <c r="OQF6" s="228"/>
      <c r="OQG6" s="228"/>
      <c r="OQH6" s="228"/>
      <c r="OQI6" s="228"/>
      <c r="OQJ6" s="228"/>
      <c r="OQK6" s="228"/>
      <c r="OQL6" s="228"/>
      <c r="OQM6" s="228"/>
      <c r="OQN6" s="228"/>
      <c r="OQO6" s="228"/>
      <c r="OQP6" s="228"/>
      <c r="OQQ6" s="228"/>
      <c r="OQR6" s="228"/>
      <c r="OQS6" s="228"/>
      <c r="OQT6" s="228"/>
      <c r="OQU6" s="228"/>
      <c r="OQV6" s="228"/>
      <c r="OQW6" s="228"/>
      <c r="OQX6" s="228"/>
      <c r="OQY6" s="228"/>
      <c r="OQZ6" s="228"/>
      <c r="ORA6" s="228"/>
      <c r="ORB6" s="228"/>
      <c r="ORC6" s="228"/>
      <c r="ORD6" s="228"/>
      <c r="ORE6" s="228"/>
      <c r="ORF6" s="228"/>
      <c r="ORG6" s="228"/>
      <c r="ORH6" s="228"/>
      <c r="ORI6" s="228"/>
      <c r="ORJ6" s="228"/>
      <c r="ORK6" s="228"/>
      <c r="ORL6" s="228"/>
      <c r="ORM6" s="228"/>
      <c r="ORN6" s="228"/>
      <c r="ORO6" s="228"/>
      <c r="ORP6" s="228"/>
      <c r="ORQ6" s="228"/>
      <c r="ORR6" s="228"/>
      <c r="ORS6" s="228"/>
      <c r="ORT6" s="228"/>
      <c r="ORU6" s="228"/>
      <c r="ORV6" s="228"/>
      <c r="ORW6" s="228"/>
      <c r="ORX6" s="228"/>
      <c r="ORY6" s="228"/>
      <c r="ORZ6" s="228"/>
      <c r="OSA6" s="228"/>
      <c r="OSB6" s="228"/>
      <c r="OSC6" s="228"/>
      <c r="OSD6" s="228"/>
      <c r="OSE6" s="228"/>
      <c r="OSF6" s="228"/>
      <c r="OSG6" s="228"/>
      <c r="OSH6" s="228"/>
      <c r="OSI6" s="228"/>
      <c r="OSJ6" s="228"/>
      <c r="OSK6" s="228"/>
      <c r="OSL6" s="228"/>
      <c r="OSM6" s="228"/>
      <c r="OSN6" s="228"/>
      <c r="OSO6" s="228"/>
      <c r="OSP6" s="228"/>
      <c r="OSQ6" s="228"/>
      <c r="OSR6" s="228"/>
      <c r="OSS6" s="228"/>
      <c r="OST6" s="228"/>
      <c r="OSU6" s="228"/>
      <c r="OSV6" s="228"/>
      <c r="OSW6" s="228"/>
      <c r="OSX6" s="228"/>
      <c r="OSY6" s="228"/>
      <c r="OSZ6" s="228"/>
      <c r="OTA6" s="228"/>
      <c r="OTB6" s="228"/>
      <c r="OTC6" s="228"/>
      <c r="OTD6" s="228"/>
      <c r="OTE6" s="228"/>
      <c r="OTF6" s="228"/>
      <c r="OTG6" s="228"/>
      <c r="OTH6" s="228"/>
      <c r="OTI6" s="228"/>
      <c r="OTJ6" s="228"/>
      <c r="OTK6" s="228"/>
      <c r="OTL6" s="228"/>
      <c r="OTM6" s="228"/>
      <c r="OTN6" s="228"/>
      <c r="OTO6" s="228"/>
      <c r="OTP6" s="228"/>
      <c r="OTQ6" s="228"/>
      <c r="OTR6" s="228"/>
      <c r="OTS6" s="228"/>
      <c r="OTT6" s="228"/>
      <c r="OTU6" s="228"/>
      <c r="OTV6" s="228"/>
      <c r="OTW6" s="228"/>
      <c r="OTX6" s="228"/>
      <c r="OTY6" s="228"/>
      <c r="OTZ6" s="228"/>
      <c r="OUA6" s="228"/>
      <c r="OUB6" s="228"/>
      <c r="OUC6" s="228"/>
      <c r="OUD6" s="228"/>
      <c r="OUE6" s="228"/>
      <c r="OUF6" s="228"/>
      <c r="OUG6" s="228"/>
      <c r="OUH6" s="228"/>
      <c r="OUI6" s="228"/>
      <c r="OUJ6" s="228"/>
      <c r="OUK6" s="228"/>
      <c r="OUL6" s="228"/>
      <c r="OUM6" s="228"/>
      <c r="OUN6" s="228"/>
      <c r="OUO6" s="228"/>
      <c r="OUP6" s="228"/>
      <c r="OUQ6" s="228"/>
      <c r="OUR6" s="228"/>
      <c r="OUS6" s="228"/>
      <c r="OUT6" s="228"/>
      <c r="OUU6" s="228"/>
      <c r="OUV6" s="228"/>
      <c r="OUW6" s="228"/>
      <c r="OUX6" s="228"/>
      <c r="OUY6" s="228"/>
      <c r="OUZ6" s="228"/>
      <c r="OVA6" s="228"/>
      <c r="OVB6" s="228"/>
      <c r="OVC6" s="228"/>
      <c r="OVD6" s="228"/>
      <c r="OVE6" s="228"/>
      <c r="OVF6" s="228"/>
      <c r="OVG6" s="228"/>
      <c r="OVH6" s="228"/>
      <c r="OVI6" s="228"/>
      <c r="OVJ6" s="228"/>
      <c r="OVK6" s="228"/>
      <c r="OVL6" s="228"/>
      <c r="OVM6" s="228"/>
      <c r="OVN6" s="228"/>
      <c r="OVO6" s="228"/>
      <c r="OVP6" s="228"/>
      <c r="OVQ6" s="228"/>
      <c r="OVR6" s="228"/>
      <c r="OVS6" s="228"/>
      <c r="OVT6" s="228"/>
      <c r="OVU6" s="228"/>
      <c r="OVV6" s="228"/>
      <c r="OVW6" s="228"/>
      <c r="OVX6" s="228"/>
      <c r="OVY6" s="228"/>
      <c r="OVZ6" s="228"/>
      <c r="OWA6" s="228"/>
      <c r="OWB6" s="228"/>
      <c r="OWC6" s="228"/>
      <c r="OWD6" s="228"/>
      <c r="OWE6" s="228"/>
      <c r="OWF6" s="228"/>
      <c r="OWG6" s="228"/>
      <c r="OWH6" s="228"/>
      <c r="OWI6" s="228"/>
      <c r="OWJ6" s="228"/>
      <c r="OWK6" s="228"/>
      <c r="OWL6" s="228"/>
      <c r="OWM6" s="228"/>
      <c r="OWN6" s="228"/>
      <c r="OWO6" s="228"/>
      <c r="OWP6" s="228"/>
      <c r="OWQ6" s="228"/>
      <c r="OWR6" s="228"/>
      <c r="OWS6" s="228"/>
      <c r="OWT6" s="228"/>
      <c r="OWU6" s="228"/>
      <c r="OWV6" s="228"/>
      <c r="OWW6" s="228"/>
      <c r="OWX6" s="228"/>
      <c r="OWY6" s="228"/>
      <c r="OWZ6" s="228"/>
      <c r="OXA6" s="228"/>
      <c r="OXB6" s="228"/>
      <c r="OXC6" s="228"/>
      <c r="OXD6" s="228"/>
      <c r="OXE6" s="228"/>
      <c r="OXF6" s="228"/>
      <c r="OXG6" s="228"/>
      <c r="OXH6" s="228"/>
      <c r="OXI6" s="228"/>
      <c r="OXJ6" s="228"/>
      <c r="OXK6" s="228"/>
      <c r="OXL6" s="228"/>
      <c r="OXM6" s="228"/>
      <c r="OXN6" s="228"/>
      <c r="OXO6" s="228"/>
      <c r="OXP6" s="228"/>
      <c r="OXQ6" s="228"/>
      <c r="OXR6" s="228"/>
      <c r="OXS6" s="228"/>
      <c r="OXT6" s="228"/>
      <c r="OXU6" s="228"/>
      <c r="OXV6" s="228"/>
      <c r="OXW6" s="228"/>
      <c r="OXX6" s="228"/>
      <c r="OXY6" s="228"/>
      <c r="OXZ6" s="228"/>
      <c r="OYA6" s="228"/>
      <c r="OYB6" s="228"/>
      <c r="OYC6" s="228"/>
      <c r="OYD6" s="228"/>
      <c r="OYE6" s="228"/>
      <c r="OYF6" s="228"/>
      <c r="OYG6" s="228"/>
      <c r="OYH6" s="228"/>
      <c r="OYI6" s="228"/>
      <c r="OYJ6" s="228"/>
      <c r="OYK6" s="228"/>
      <c r="OYL6" s="228"/>
      <c r="OYM6" s="228"/>
      <c r="OYN6" s="228"/>
      <c r="OYO6" s="228"/>
      <c r="OYP6" s="228"/>
      <c r="OYQ6" s="228"/>
      <c r="OYR6" s="228"/>
      <c r="OYS6" s="228"/>
      <c r="OYT6" s="228"/>
      <c r="OYU6" s="228"/>
      <c r="OYV6" s="228"/>
      <c r="OYW6" s="228"/>
      <c r="OYX6" s="228"/>
      <c r="OYY6" s="228"/>
      <c r="OYZ6" s="228"/>
      <c r="OZA6" s="228"/>
      <c r="OZB6" s="228"/>
      <c r="OZC6" s="228"/>
      <c r="OZD6" s="228"/>
      <c r="OZE6" s="228"/>
      <c r="OZF6" s="228"/>
      <c r="OZG6" s="228"/>
      <c r="OZH6" s="228"/>
      <c r="OZI6" s="228"/>
      <c r="OZJ6" s="228"/>
      <c r="OZK6" s="228"/>
      <c r="OZL6" s="228"/>
      <c r="OZM6" s="228"/>
      <c r="OZN6" s="228"/>
      <c r="OZO6" s="228"/>
      <c r="OZP6" s="228"/>
      <c r="OZQ6" s="228"/>
      <c r="OZR6" s="228"/>
      <c r="OZS6" s="228"/>
      <c r="OZT6" s="228"/>
      <c r="OZU6" s="228"/>
      <c r="OZV6" s="228"/>
      <c r="OZW6" s="228"/>
      <c r="OZX6" s="228"/>
      <c r="OZY6" s="228"/>
      <c r="OZZ6" s="228"/>
      <c r="PAA6" s="228"/>
      <c r="PAB6" s="228"/>
      <c r="PAC6" s="228"/>
      <c r="PAD6" s="228"/>
      <c r="PAE6" s="228"/>
      <c r="PAF6" s="228"/>
      <c r="PAG6" s="228"/>
      <c r="PAH6" s="228"/>
      <c r="PAI6" s="228"/>
      <c r="PAJ6" s="228"/>
      <c r="PAK6" s="228"/>
      <c r="PAL6" s="228"/>
      <c r="PAM6" s="228"/>
      <c r="PAN6" s="228"/>
      <c r="PAO6" s="228"/>
      <c r="PAP6" s="228"/>
      <c r="PAQ6" s="228"/>
      <c r="PAR6" s="228"/>
      <c r="PAS6" s="228"/>
      <c r="PAT6" s="228"/>
      <c r="PAU6" s="228"/>
      <c r="PAV6" s="228"/>
      <c r="PAW6" s="228"/>
      <c r="PAX6" s="228"/>
      <c r="PAY6" s="228"/>
      <c r="PAZ6" s="228"/>
      <c r="PBA6" s="228"/>
      <c r="PBB6" s="228"/>
      <c r="PBC6" s="228"/>
      <c r="PBD6" s="228"/>
      <c r="PBE6" s="228"/>
      <c r="PBF6" s="228"/>
      <c r="PBG6" s="228"/>
      <c r="PBH6" s="228"/>
      <c r="PBI6" s="228"/>
      <c r="PBJ6" s="228"/>
      <c r="PBK6" s="228"/>
      <c r="PBL6" s="228"/>
      <c r="PBM6" s="228"/>
      <c r="PBN6" s="228"/>
      <c r="PBO6" s="228"/>
      <c r="PBP6" s="228"/>
      <c r="PBQ6" s="228"/>
      <c r="PBR6" s="228"/>
      <c r="PBS6" s="228"/>
      <c r="PBT6" s="228"/>
      <c r="PBU6" s="228"/>
      <c r="PBV6" s="228"/>
      <c r="PBW6" s="228"/>
      <c r="PBX6" s="228"/>
      <c r="PBY6" s="228"/>
      <c r="PBZ6" s="228"/>
      <c r="PCA6" s="228"/>
      <c r="PCB6" s="228"/>
      <c r="PCC6" s="228"/>
      <c r="PCD6" s="228"/>
      <c r="PCE6" s="228"/>
      <c r="PCF6" s="228"/>
      <c r="PCG6" s="228"/>
      <c r="PCH6" s="228"/>
      <c r="PCI6" s="228"/>
      <c r="PCJ6" s="228"/>
      <c r="PCK6" s="228"/>
      <c r="PCL6" s="228"/>
      <c r="PCM6" s="228"/>
      <c r="PCN6" s="228"/>
      <c r="PCO6" s="228"/>
      <c r="PCP6" s="228"/>
      <c r="PCQ6" s="228"/>
      <c r="PCR6" s="228"/>
      <c r="PCS6" s="228"/>
      <c r="PCT6" s="228"/>
      <c r="PCU6" s="228"/>
      <c r="PCV6" s="228"/>
      <c r="PCW6" s="228"/>
      <c r="PCX6" s="228"/>
      <c r="PCY6" s="228"/>
      <c r="PCZ6" s="228"/>
      <c r="PDA6" s="228"/>
      <c r="PDB6" s="228"/>
      <c r="PDC6" s="228"/>
      <c r="PDD6" s="228"/>
      <c r="PDE6" s="228"/>
      <c r="PDF6" s="228"/>
      <c r="PDG6" s="228"/>
      <c r="PDH6" s="228"/>
      <c r="PDI6" s="228"/>
      <c r="PDJ6" s="228"/>
      <c r="PDK6" s="228"/>
      <c r="PDL6" s="228"/>
      <c r="PDM6" s="228"/>
      <c r="PDN6" s="228"/>
      <c r="PDO6" s="228"/>
      <c r="PDP6" s="228"/>
      <c r="PDQ6" s="228"/>
      <c r="PDR6" s="228"/>
      <c r="PDS6" s="228"/>
      <c r="PDT6" s="228"/>
      <c r="PDU6" s="228"/>
      <c r="PDV6" s="228"/>
      <c r="PDW6" s="228"/>
      <c r="PDX6" s="228"/>
      <c r="PDY6" s="228"/>
      <c r="PDZ6" s="228"/>
      <c r="PEA6" s="228"/>
      <c r="PEB6" s="228"/>
      <c r="PEC6" s="228"/>
      <c r="PED6" s="228"/>
      <c r="PEE6" s="228"/>
      <c r="PEF6" s="228"/>
      <c r="PEG6" s="228"/>
      <c r="PEH6" s="228"/>
      <c r="PEI6" s="228"/>
      <c r="PEJ6" s="228"/>
      <c r="PEK6" s="228"/>
      <c r="PEL6" s="228"/>
      <c r="PEM6" s="228"/>
      <c r="PEN6" s="228"/>
      <c r="PEO6" s="228"/>
      <c r="PEP6" s="228"/>
      <c r="PEQ6" s="228"/>
      <c r="PER6" s="228"/>
      <c r="PES6" s="228"/>
      <c r="PET6" s="228"/>
      <c r="PEU6" s="228"/>
      <c r="PEV6" s="228"/>
      <c r="PEW6" s="228"/>
      <c r="PEX6" s="228"/>
      <c r="PEY6" s="228"/>
      <c r="PEZ6" s="228"/>
      <c r="PFA6" s="228"/>
      <c r="PFB6" s="228"/>
      <c r="PFC6" s="228"/>
      <c r="PFD6" s="228"/>
      <c r="PFE6" s="228"/>
      <c r="PFF6" s="228"/>
      <c r="PFG6" s="228"/>
      <c r="PFH6" s="228"/>
      <c r="PFI6" s="228"/>
      <c r="PFJ6" s="228"/>
      <c r="PFK6" s="228"/>
      <c r="PFL6" s="228"/>
      <c r="PFM6" s="228"/>
      <c r="PFN6" s="228"/>
      <c r="PFO6" s="228"/>
      <c r="PFP6" s="228"/>
      <c r="PFQ6" s="228"/>
      <c r="PFR6" s="228"/>
      <c r="PFS6" s="228"/>
      <c r="PFT6" s="228"/>
      <c r="PFU6" s="228"/>
      <c r="PFV6" s="228"/>
      <c r="PFW6" s="228"/>
      <c r="PFX6" s="228"/>
      <c r="PFY6" s="228"/>
      <c r="PFZ6" s="228"/>
      <c r="PGA6" s="228"/>
      <c r="PGB6" s="228"/>
      <c r="PGC6" s="228"/>
      <c r="PGD6" s="228"/>
      <c r="PGE6" s="228"/>
      <c r="PGF6" s="228"/>
      <c r="PGG6" s="228"/>
      <c r="PGH6" s="228"/>
      <c r="PGI6" s="228"/>
      <c r="PGJ6" s="228"/>
      <c r="PGK6" s="228"/>
      <c r="PGL6" s="228"/>
      <c r="PGM6" s="228"/>
      <c r="PGN6" s="228"/>
      <c r="PGO6" s="228"/>
      <c r="PGP6" s="228"/>
      <c r="PGQ6" s="228"/>
      <c r="PGR6" s="228"/>
      <c r="PGS6" s="228"/>
      <c r="PGT6" s="228"/>
      <c r="PGU6" s="228"/>
      <c r="PGV6" s="228"/>
      <c r="PGW6" s="228"/>
      <c r="PGX6" s="228"/>
      <c r="PGY6" s="228"/>
      <c r="PGZ6" s="228"/>
      <c r="PHA6" s="228"/>
      <c r="PHB6" s="228"/>
      <c r="PHC6" s="228"/>
      <c r="PHD6" s="228"/>
      <c r="PHE6" s="228"/>
      <c r="PHF6" s="228"/>
      <c r="PHG6" s="228"/>
      <c r="PHH6" s="228"/>
      <c r="PHI6" s="228"/>
      <c r="PHJ6" s="228"/>
      <c r="PHK6" s="228"/>
      <c r="PHL6" s="228"/>
      <c r="PHM6" s="228"/>
      <c r="PHN6" s="228"/>
      <c r="PHO6" s="228"/>
      <c r="PHP6" s="228"/>
      <c r="PHQ6" s="228"/>
      <c r="PHR6" s="228"/>
      <c r="PHS6" s="228"/>
      <c r="PHT6" s="228"/>
      <c r="PHU6" s="228"/>
      <c r="PHV6" s="228"/>
      <c r="PHW6" s="228"/>
      <c r="PHX6" s="228"/>
      <c r="PHY6" s="228"/>
      <c r="PHZ6" s="228"/>
      <c r="PIA6" s="228"/>
      <c r="PIB6" s="228"/>
      <c r="PIC6" s="228"/>
      <c r="PID6" s="228"/>
      <c r="PIE6" s="228"/>
      <c r="PIF6" s="228"/>
      <c r="PIG6" s="228"/>
      <c r="PIH6" s="228"/>
      <c r="PII6" s="228"/>
      <c r="PIJ6" s="228"/>
      <c r="PIK6" s="228"/>
      <c r="PIL6" s="228"/>
      <c r="PIM6" s="228"/>
      <c r="PIN6" s="228"/>
      <c r="PIO6" s="228"/>
      <c r="PIP6" s="228"/>
      <c r="PIQ6" s="228"/>
      <c r="PIR6" s="228"/>
      <c r="PIS6" s="228"/>
      <c r="PIT6" s="228"/>
      <c r="PIU6" s="228"/>
      <c r="PIV6" s="228"/>
      <c r="PIW6" s="228"/>
      <c r="PIX6" s="228"/>
      <c r="PIY6" s="228"/>
      <c r="PIZ6" s="228"/>
      <c r="PJA6" s="228"/>
      <c r="PJB6" s="228"/>
      <c r="PJC6" s="228"/>
      <c r="PJD6" s="228"/>
      <c r="PJE6" s="228"/>
      <c r="PJF6" s="228"/>
      <c r="PJG6" s="228"/>
      <c r="PJH6" s="228"/>
      <c r="PJI6" s="228"/>
      <c r="PJJ6" s="228"/>
      <c r="PJK6" s="228"/>
      <c r="PJL6" s="228"/>
      <c r="PJM6" s="228"/>
      <c r="PJN6" s="228"/>
      <c r="PJO6" s="228"/>
      <c r="PJP6" s="228"/>
      <c r="PJQ6" s="228"/>
      <c r="PJR6" s="228"/>
      <c r="PJS6" s="228"/>
      <c r="PJT6" s="228"/>
      <c r="PJU6" s="228"/>
      <c r="PJV6" s="228"/>
      <c r="PJW6" s="228"/>
      <c r="PJX6" s="228"/>
      <c r="PJY6" s="228"/>
      <c r="PJZ6" s="228"/>
      <c r="PKA6" s="228"/>
      <c r="PKB6" s="228"/>
      <c r="PKC6" s="228"/>
      <c r="PKD6" s="228"/>
      <c r="PKE6" s="228"/>
      <c r="PKF6" s="228"/>
      <c r="PKG6" s="228"/>
      <c r="PKH6" s="228"/>
      <c r="PKI6" s="228"/>
      <c r="PKJ6" s="228"/>
      <c r="PKK6" s="228"/>
      <c r="PKL6" s="228"/>
      <c r="PKM6" s="228"/>
      <c r="PKN6" s="228"/>
      <c r="PKO6" s="228"/>
      <c r="PKP6" s="228"/>
      <c r="PKQ6" s="228"/>
      <c r="PKR6" s="228"/>
      <c r="PKS6" s="228"/>
      <c r="PKT6" s="228"/>
      <c r="PKU6" s="228"/>
      <c r="PKV6" s="228"/>
      <c r="PKW6" s="228"/>
      <c r="PKX6" s="228"/>
      <c r="PKY6" s="228"/>
      <c r="PKZ6" s="228"/>
      <c r="PLA6" s="228"/>
      <c r="PLB6" s="228"/>
      <c r="PLC6" s="228"/>
      <c r="PLD6" s="228"/>
      <c r="PLE6" s="228"/>
      <c r="PLF6" s="228"/>
      <c r="PLG6" s="228"/>
      <c r="PLH6" s="228"/>
      <c r="PLI6" s="228"/>
      <c r="PLJ6" s="228"/>
      <c r="PLK6" s="228"/>
      <c r="PLL6" s="228"/>
      <c r="PLM6" s="228"/>
      <c r="PLN6" s="228"/>
      <c r="PLO6" s="228"/>
      <c r="PLP6" s="228"/>
      <c r="PLQ6" s="228"/>
      <c r="PLR6" s="228"/>
      <c r="PLS6" s="228"/>
      <c r="PLT6" s="228"/>
      <c r="PLU6" s="228"/>
      <c r="PLV6" s="228"/>
      <c r="PLW6" s="228"/>
      <c r="PLX6" s="228"/>
      <c r="PLY6" s="228"/>
      <c r="PLZ6" s="228"/>
      <c r="PMA6" s="228"/>
      <c r="PMB6" s="228"/>
      <c r="PMC6" s="228"/>
      <c r="PMD6" s="228"/>
      <c r="PME6" s="228"/>
      <c r="PMF6" s="228"/>
      <c r="PMG6" s="228"/>
      <c r="PMH6" s="228"/>
      <c r="PMI6" s="228"/>
      <c r="PMJ6" s="228"/>
      <c r="PMK6" s="228"/>
      <c r="PML6" s="228"/>
      <c r="PMM6" s="228"/>
      <c r="PMN6" s="228"/>
      <c r="PMO6" s="228"/>
      <c r="PMP6" s="228"/>
      <c r="PMQ6" s="228"/>
      <c r="PMR6" s="228"/>
      <c r="PMS6" s="228"/>
      <c r="PMT6" s="228"/>
      <c r="PMU6" s="228"/>
      <c r="PMV6" s="228"/>
      <c r="PMW6" s="228"/>
      <c r="PMX6" s="228"/>
      <c r="PMY6" s="228"/>
      <c r="PMZ6" s="228"/>
      <c r="PNA6" s="228"/>
      <c r="PNB6" s="228"/>
      <c r="PNC6" s="228"/>
      <c r="PND6" s="228"/>
      <c r="PNE6" s="228"/>
      <c r="PNF6" s="228"/>
      <c r="PNG6" s="228"/>
      <c r="PNH6" s="228"/>
      <c r="PNI6" s="228"/>
      <c r="PNJ6" s="228"/>
      <c r="PNK6" s="228"/>
      <c r="PNL6" s="228"/>
      <c r="PNM6" s="228"/>
      <c r="PNN6" s="228"/>
      <c r="PNO6" s="228"/>
      <c r="PNP6" s="228"/>
      <c r="PNQ6" s="228"/>
      <c r="PNR6" s="228"/>
      <c r="PNS6" s="228"/>
      <c r="PNT6" s="228"/>
      <c r="PNU6" s="228"/>
      <c r="PNV6" s="228"/>
      <c r="PNW6" s="228"/>
      <c r="PNX6" s="228"/>
      <c r="PNY6" s="228"/>
      <c r="PNZ6" s="228"/>
      <c r="POA6" s="228"/>
      <c r="POB6" s="228"/>
      <c r="POC6" s="228"/>
      <c r="POD6" s="228"/>
      <c r="POE6" s="228"/>
      <c r="POF6" s="228"/>
      <c r="POG6" s="228"/>
      <c r="POH6" s="228"/>
      <c r="POI6" s="228"/>
      <c r="POJ6" s="228"/>
      <c r="POK6" s="228"/>
      <c r="POL6" s="228"/>
      <c r="POM6" s="228"/>
      <c r="PON6" s="228"/>
      <c r="POO6" s="228"/>
      <c r="POP6" s="228"/>
      <c r="POQ6" s="228"/>
      <c r="POR6" s="228"/>
      <c r="POS6" s="228"/>
      <c r="POT6" s="228"/>
      <c r="POU6" s="228"/>
      <c r="POV6" s="228"/>
      <c r="POW6" s="228"/>
      <c r="POX6" s="228"/>
      <c r="POY6" s="228"/>
      <c r="POZ6" s="228"/>
      <c r="PPA6" s="228"/>
      <c r="PPB6" s="228"/>
      <c r="PPC6" s="228"/>
      <c r="PPD6" s="228"/>
      <c r="PPE6" s="228"/>
      <c r="PPF6" s="228"/>
      <c r="PPG6" s="228"/>
      <c r="PPH6" s="228"/>
      <c r="PPI6" s="228"/>
      <c r="PPJ6" s="228"/>
      <c r="PPK6" s="228"/>
      <c r="PPL6" s="228"/>
      <c r="PPM6" s="228"/>
      <c r="PPN6" s="228"/>
      <c r="PPO6" s="228"/>
      <c r="PPP6" s="228"/>
      <c r="PPQ6" s="228"/>
      <c r="PPR6" s="228"/>
      <c r="PPS6" s="228"/>
      <c r="PPT6" s="228"/>
      <c r="PPU6" s="228"/>
      <c r="PPV6" s="228"/>
      <c r="PPW6" s="228"/>
      <c r="PPX6" s="228"/>
      <c r="PPY6" s="228"/>
      <c r="PPZ6" s="228"/>
      <c r="PQA6" s="228"/>
      <c r="PQB6" s="228"/>
      <c r="PQC6" s="228"/>
      <c r="PQD6" s="228"/>
      <c r="PQE6" s="228"/>
      <c r="PQF6" s="228"/>
      <c r="PQG6" s="228"/>
      <c r="PQH6" s="228"/>
      <c r="PQI6" s="228"/>
      <c r="PQJ6" s="228"/>
      <c r="PQK6" s="228"/>
      <c r="PQL6" s="228"/>
      <c r="PQM6" s="228"/>
      <c r="PQN6" s="228"/>
      <c r="PQO6" s="228"/>
      <c r="PQP6" s="228"/>
      <c r="PQQ6" s="228"/>
      <c r="PQR6" s="228"/>
      <c r="PQS6" s="228"/>
      <c r="PQT6" s="228"/>
      <c r="PQU6" s="228"/>
      <c r="PQV6" s="228"/>
      <c r="PQW6" s="228"/>
      <c r="PQX6" s="228"/>
      <c r="PQY6" s="228"/>
      <c r="PQZ6" s="228"/>
      <c r="PRA6" s="228"/>
      <c r="PRB6" s="228"/>
      <c r="PRC6" s="228"/>
      <c r="PRD6" s="228"/>
      <c r="PRE6" s="228"/>
      <c r="PRF6" s="228"/>
      <c r="PRG6" s="228"/>
      <c r="PRH6" s="228"/>
      <c r="PRI6" s="228"/>
      <c r="PRJ6" s="228"/>
      <c r="PRK6" s="228"/>
      <c r="PRL6" s="228"/>
      <c r="PRM6" s="228"/>
      <c r="PRN6" s="228"/>
      <c r="PRO6" s="228"/>
      <c r="PRP6" s="228"/>
      <c r="PRQ6" s="228"/>
      <c r="PRR6" s="228"/>
      <c r="PRS6" s="228"/>
      <c r="PRT6" s="228"/>
      <c r="PRU6" s="228"/>
      <c r="PRV6" s="228"/>
      <c r="PRW6" s="228"/>
      <c r="PRX6" s="228"/>
      <c r="PRY6" s="228"/>
      <c r="PRZ6" s="228"/>
      <c r="PSA6" s="228"/>
      <c r="PSB6" s="228"/>
      <c r="PSC6" s="228"/>
      <c r="PSD6" s="228"/>
      <c r="PSE6" s="228"/>
      <c r="PSF6" s="228"/>
      <c r="PSG6" s="228"/>
      <c r="PSH6" s="228"/>
      <c r="PSI6" s="228"/>
      <c r="PSJ6" s="228"/>
      <c r="PSK6" s="228"/>
      <c r="PSL6" s="228"/>
      <c r="PSM6" s="228"/>
      <c r="PSN6" s="228"/>
      <c r="PSO6" s="228"/>
      <c r="PSP6" s="228"/>
      <c r="PSQ6" s="228"/>
      <c r="PSR6" s="228"/>
      <c r="PSS6" s="228"/>
      <c r="PST6" s="228"/>
      <c r="PSU6" s="228"/>
      <c r="PSV6" s="228"/>
      <c r="PSW6" s="228"/>
      <c r="PSX6" s="228"/>
      <c r="PSY6" s="228"/>
      <c r="PSZ6" s="228"/>
      <c r="PTA6" s="228"/>
      <c r="PTB6" s="228"/>
      <c r="PTC6" s="228"/>
      <c r="PTD6" s="228"/>
      <c r="PTE6" s="228"/>
      <c r="PTF6" s="228"/>
      <c r="PTG6" s="228"/>
      <c r="PTH6" s="228"/>
      <c r="PTI6" s="228"/>
      <c r="PTJ6" s="228"/>
      <c r="PTK6" s="228"/>
      <c r="PTL6" s="228"/>
      <c r="PTM6" s="228"/>
      <c r="PTN6" s="228"/>
      <c r="PTO6" s="228"/>
      <c r="PTP6" s="228"/>
      <c r="PTQ6" s="228"/>
      <c r="PTR6" s="228"/>
      <c r="PTS6" s="228"/>
      <c r="PTT6" s="228"/>
      <c r="PTU6" s="228"/>
      <c r="PTV6" s="228"/>
      <c r="PTW6" s="228"/>
      <c r="PTX6" s="228"/>
      <c r="PTY6" s="228"/>
      <c r="PTZ6" s="228"/>
      <c r="PUA6" s="228"/>
      <c r="PUB6" s="228"/>
      <c r="PUC6" s="228"/>
      <c r="PUD6" s="228"/>
      <c r="PUE6" s="228"/>
      <c r="PUF6" s="228"/>
      <c r="PUG6" s="228"/>
      <c r="PUH6" s="228"/>
      <c r="PUI6" s="228"/>
      <c r="PUJ6" s="228"/>
      <c r="PUK6" s="228"/>
      <c r="PUL6" s="228"/>
      <c r="PUM6" s="228"/>
      <c r="PUN6" s="228"/>
      <c r="PUO6" s="228"/>
      <c r="PUP6" s="228"/>
      <c r="PUQ6" s="228"/>
      <c r="PUR6" s="228"/>
      <c r="PUS6" s="228"/>
      <c r="PUT6" s="228"/>
      <c r="PUU6" s="228"/>
      <c r="PUV6" s="228"/>
      <c r="PUW6" s="228"/>
      <c r="PUX6" s="228"/>
      <c r="PUY6" s="228"/>
      <c r="PUZ6" s="228"/>
      <c r="PVA6" s="228"/>
      <c r="PVB6" s="228"/>
      <c r="PVC6" s="228"/>
      <c r="PVD6" s="228"/>
      <c r="PVE6" s="228"/>
      <c r="PVF6" s="228"/>
      <c r="PVG6" s="228"/>
      <c r="PVH6" s="228"/>
      <c r="PVI6" s="228"/>
      <c r="PVJ6" s="228"/>
      <c r="PVK6" s="228"/>
      <c r="PVL6" s="228"/>
      <c r="PVM6" s="228"/>
      <c r="PVN6" s="228"/>
      <c r="PVO6" s="228"/>
      <c r="PVP6" s="228"/>
      <c r="PVQ6" s="228"/>
      <c r="PVR6" s="228"/>
      <c r="PVS6" s="228"/>
      <c r="PVT6" s="228"/>
      <c r="PVU6" s="228"/>
      <c r="PVV6" s="228"/>
      <c r="PVW6" s="228"/>
      <c r="PVX6" s="228"/>
      <c r="PVY6" s="228"/>
      <c r="PVZ6" s="228"/>
      <c r="PWA6" s="228"/>
      <c r="PWB6" s="228"/>
      <c r="PWC6" s="228"/>
      <c r="PWD6" s="228"/>
      <c r="PWE6" s="228"/>
      <c r="PWF6" s="228"/>
      <c r="PWG6" s="228"/>
      <c r="PWH6" s="228"/>
      <c r="PWI6" s="228"/>
      <c r="PWJ6" s="228"/>
      <c r="PWK6" s="228"/>
      <c r="PWL6" s="228"/>
      <c r="PWM6" s="228"/>
      <c r="PWN6" s="228"/>
      <c r="PWO6" s="228"/>
      <c r="PWP6" s="228"/>
      <c r="PWQ6" s="228"/>
      <c r="PWR6" s="228"/>
      <c r="PWS6" s="228"/>
      <c r="PWT6" s="228"/>
      <c r="PWU6" s="228"/>
      <c r="PWV6" s="228"/>
      <c r="PWW6" s="228"/>
      <c r="PWX6" s="228"/>
      <c r="PWY6" s="228"/>
      <c r="PWZ6" s="228"/>
      <c r="PXA6" s="228"/>
      <c r="PXB6" s="228"/>
      <c r="PXC6" s="228"/>
      <c r="PXD6" s="228"/>
      <c r="PXE6" s="228"/>
      <c r="PXF6" s="228"/>
      <c r="PXG6" s="228"/>
      <c r="PXH6" s="228"/>
      <c r="PXI6" s="228"/>
      <c r="PXJ6" s="228"/>
      <c r="PXK6" s="228"/>
      <c r="PXL6" s="228"/>
      <c r="PXM6" s="228"/>
      <c r="PXN6" s="228"/>
      <c r="PXO6" s="228"/>
      <c r="PXP6" s="228"/>
      <c r="PXQ6" s="228"/>
      <c r="PXR6" s="228"/>
      <c r="PXS6" s="228"/>
      <c r="PXT6" s="228"/>
      <c r="PXU6" s="228"/>
      <c r="PXV6" s="228"/>
      <c r="PXW6" s="228"/>
      <c r="PXX6" s="228"/>
      <c r="PXY6" s="228"/>
      <c r="PXZ6" s="228"/>
      <c r="PYA6" s="228"/>
      <c r="PYB6" s="228"/>
      <c r="PYC6" s="228"/>
      <c r="PYD6" s="228"/>
      <c r="PYE6" s="228"/>
      <c r="PYF6" s="228"/>
      <c r="PYG6" s="228"/>
      <c r="PYH6" s="228"/>
      <c r="PYI6" s="228"/>
      <c r="PYJ6" s="228"/>
      <c r="PYK6" s="228"/>
      <c r="PYL6" s="228"/>
      <c r="PYM6" s="228"/>
      <c r="PYN6" s="228"/>
      <c r="PYO6" s="228"/>
      <c r="PYP6" s="228"/>
      <c r="PYQ6" s="228"/>
      <c r="PYR6" s="228"/>
      <c r="PYS6" s="228"/>
      <c r="PYT6" s="228"/>
      <c r="PYU6" s="228"/>
      <c r="PYV6" s="228"/>
      <c r="PYW6" s="228"/>
      <c r="PYX6" s="228"/>
      <c r="PYY6" s="228"/>
      <c r="PYZ6" s="228"/>
      <c r="PZA6" s="228"/>
      <c r="PZB6" s="228"/>
      <c r="PZC6" s="228"/>
      <c r="PZD6" s="228"/>
      <c r="PZE6" s="228"/>
      <c r="PZF6" s="228"/>
      <c r="PZG6" s="228"/>
      <c r="PZH6" s="228"/>
      <c r="PZI6" s="228"/>
      <c r="PZJ6" s="228"/>
      <c r="PZK6" s="228"/>
      <c r="PZL6" s="228"/>
      <c r="PZM6" s="228"/>
      <c r="PZN6" s="228"/>
      <c r="PZO6" s="228"/>
      <c r="PZP6" s="228"/>
      <c r="PZQ6" s="228"/>
      <c r="PZR6" s="228"/>
      <c r="PZS6" s="228"/>
      <c r="PZT6" s="228"/>
      <c r="PZU6" s="228"/>
      <c r="PZV6" s="228"/>
      <c r="PZW6" s="228"/>
      <c r="PZX6" s="228"/>
      <c r="PZY6" s="228"/>
      <c r="PZZ6" s="228"/>
      <c r="QAA6" s="228"/>
      <c r="QAB6" s="228"/>
      <c r="QAC6" s="228"/>
      <c r="QAD6" s="228"/>
      <c r="QAE6" s="228"/>
      <c r="QAF6" s="228"/>
      <c r="QAG6" s="228"/>
      <c r="QAH6" s="228"/>
      <c r="QAI6" s="228"/>
      <c r="QAJ6" s="228"/>
      <c r="QAK6" s="228"/>
      <c r="QAL6" s="228"/>
      <c r="QAM6" s="228"/>
      <c r="QAN6" s="228"/>
      <c r="QAO6" s="228"/>
      <c r="QAP6" s="228"/>
      <c r="QAQ6" s="228"/>
      <c r="QAR6" s="228"/>
      <c r="QAS6" s="228"/>
      <c r="QAT6" s="228"/>
      <c r="QAU6" s="228"/>
      <c r="QAV6" s="228"/>
      <c r="QAW6" s="228"/>
      <c r="QAX6" s="228"/>
      <c r="QAY6" s="228"/>
      <c r="QAZ6" s="228"/>
      <c r="QBA6" s="228"/>
      <c r="QBB6" s="228"/>
      <c r="QBC6" s="228"/>
      <c r="QBD6" s="228"/>
      <c r="QBE6" s="228"/>
      <c r="QBF6" s="228"/>
      <c r="QBG6" s="228"/>
      <c r="QBH6" s="228"/>
      <c r="QBI6" s="228"/>
      <c r="QBJ6" s="228"/>
      <c r="QBK6" s="228"/>
      <c r="QBL6" s="228"/>
      <c r="QBM6" s="228"/>
      <c r="QBN6" s="228"/>
      <c r="QBO6" s="228"/>
      <c r="QBP6" s="228"/>
      <c r="QBQ6" s="228"/>
      <c r="QBR6" s="228"/>
      <c r="QBS6" s="228"/>
      <c r="QBT6" s="228"/>
      <c r="QBU6" s="228"/>
      <c r="QBV6" s="228"/>
      <c r="QBW6" s="228"/>
      <c r="QBX6" s="228"/>
      <c r="QBY6" s="228"/>
      <c r="QBZ6" s="228"/>
      <c r="QCA6" s="228"/>
      <c r="QCB6" s="228"/>
      <c r="QCC6" s="228"/>
      <c r="QCD6" s="228"/>
      <c r="QCE6" s="228"/>
      <c r="QCF6" s="228"/>
      <c r="QCG6" s="228"/>
      <c r="QCH6" s="228"/>
      <c r="QCI6" s="228"/>
      <c r="QCJ6" s="228"/>
      <c r="QCK6" s="228"/>
      <c r="QCL6" s="228"/>
      <c r="QCM6" s="228"/>
      <c r="QCN6" s="228"/>
      <c r="QCO6" s="228"/>
      <c r="QCP6" s="228"/>
      <c r="QCQ6" s="228"/>
      <c r="QCR6" s="228"/>
      <c r="QCS6" s="228"/>
      <c r="QCT6" s="228"/>
      <c r="QCU6" s="228"/>
      <c r="QCV6" s="228"/>
      <c r="QCW6" s="228"/>
      <c r="QCX6" s="228"/>
      <c r="QCY6" s="228"/>
      <c r="QCZ6" s="228"/>
      <c r="QDA6" s="228"/>
      <c r="QDB6" s="228"/>
      <c r="QDC6" s="228"/>
      <c r="QDD6" s="228"/>
      <c r="QDE6" s="228"/>
      <c r="QDF6" s="228"/>
      <c r="QDG6" s="228"/>
      <c r="QDH6" s="228"/>
      <c r="QDI6" s="228"/>
      <c r="QDJ6" s="228"/>
      <c r="QDK6" s="228"/>
      <c r="QDL6" s="228"/>
      <c r="QDM6" s="228"/>
      <c r="QDN6" s="228"/>
      <c r="QDO6" s="228"/>
      <c r="QDP6" s="228"/>
      <c r="QDQ6" s="228"/>
      <c r="QDR6" s="228"/>
      <c r="QDS6" s="228"/>
      <c r="QDT6" s="228"/>
      <c r="QDU6" s="228"/>
      <c r="QDV6" s="228"/>
      <c r="QDW6" s="228"/>
      <c r="QDX6" s="228"/>
      <c r="QDY6" s="228"/>
      <c r="QDZ6" s="228"/>
      <c r="QEA6" s="228"/>
      <c r="QEB6" s="228"/>
      <c r="QEC6" s="228"/>
      <c r="QED6" s="228"/>
      <c r="QEE6" s="228"/>
      <c r="QEF6" s="228"/>
      <c r="QEG6" s="228"/>
      <c r="QEH6" s="228"/>
      <c r="QEI6" s="228"/>
      <c r="QEJ6" s="228"/>
      <c r="QEK6" s="228"/>
      <c r="QEL6" s="228"/>
      <c r="QEM6" s="228"/>
      <c r="QEN6" s="228"/>
      <c r="QEO6" s="228"/>
      <c r="QEP6" s="228"/>
      <c r="QEQ6" s="228"/>
      <c r="QER6" s="228"/>
      <c r="QES6" s="228"/>
      <c r="QET6" s="228"/>
      <c r="QEU6" s="228"/>
      <c r="QEV6" s="228"/>
      <c r="QEW6" s="228"/>
      <c r="QEX6" s="228"/>
      <c r="QEY6" s="228"/>
      <c r="QEZ6" s="228"/>
      <c r="QFA6" s="228"/>
      <c r="QFB6" s="228"/>
      <c r="QFC6" s="228"/>
      <c r="QFD6" s="228"/>
      <c r="QFE6" s="228"/>
      <c r="QFF6" s="228"/>
      <c r="QFG6" s="228"/>
      <c r="QFH6" s="228"/>
      <c r="QFI6" s="228"/>
      <c r="QFJ6" s="228"/>
      <c r="QFK6" s="228"/>
      <c r="QFL6" s="228"/>
      <c r="QFM6" s="228"/>
      <c r="QFN6" s="228"/>
      <c r="QFO6" s="228"/>
      <c r="QFP6" s="228"/>
      <c r="QFQ6" s="228"/>
      <c r="QFR6" s="228"/>
      <c r="QFS6" s="228"/>
      <c r="QFT6" s="228"/>
      <c r="QFU6" s="228"/>
      <c r="QFV6" s="228"/>
      <c r="QFW6" s="228"/>
      <c r="QFX6" s="228"/>
      <c r="QFY6" s="228"/>
      <c r="QFZ6" s="228"/>
      <c r="QGA6" s="228"/>
      <c r="QGB6" s="228"/>
      <c r="QGC6" s="228"/>
      <c r="QGD6" s="228"/>
      <c r="QGE6" s="228"/>
      <c r="QGF6" s="228"/>
      <c r="QGG6" s="228"/>
      <c r="QGH6" s="228"/>
      <c r="QGI6" s="228"/>
      <c r="QGJ6" s="228"/>
      <c r="QGK6" s="228"/>
      <c r="QGL6" s="228"/>
      <c r="QGM6" s="228"/>
      <c r="QGN6" s="228"/>
      <c r="QGO6" s="228"/>
      <c r="QGP6" s="228"/>
      <c r="QGQ6" s="228"/>
      <c r="QGR6" s="228"/>
      <c r="QGS6" s="228"/>
      <c r="QGT6" s="228"/>
      <c r="QGU6" s="228"/>
      <c r="QGV6" s="228"/>
      <c r="QGW6" s="228"/>
      <c r="QGX6" s="228"/>
      <c r="QGY6" s="228"/>
      <c r="QGZ6" s="228"/>
      <c r="QHA6" s="228"/>
      <c r="QHB6" s="228"/>
      <c r="QHC6" s="228"/>
      <c r="QHD6" s="228"/>
      <c r="QHE6" s="228"/>
      <c r="QHF6" s="228"/>
      <c r="QHG6" s="228"/>
      <c r="QHH6" s="228"/>
      <c r="QHI6" s="228"/>
      <c r="QHJ6" s="228"/>
      <c r="QHK6" s="228"/>
      <c r="QHL6" s="228"/>
      <c r="QHM6" s="228"/>
      <c r="QHN6" s="228"/>
      <c r="QHO6" s="228"/>
      <c r="QHP6" s="228"/>
      <c r="QHQ6" s="228"/>
      <c r="QHR6" s="228"/>
      <c r="QHS6" s="228"/>
      <c r="QHT6" s="228"/>
      <c r="QHU6" s="228"/>
      <c r="QHV6" s="228"/>
      <c r="QHW6" s="228"/>
      <c r="QHX6" s="228"/>
      <c r="QHY6" s="228"/>
      <c r="QHZ6" s="228"/>
      <c r="QIA6" s="228"/>
      <c r="QIB6" s="228"/>
      <c r="QIC6" s="228"/>
      <c r="QID6" s="228"/>
      <c r="QIE6" s="228"/>
      <c r="QIF6" s="228"/>
      <c r="QIG6" s="228"/>
      <c r="QIH6" s="228"/>
      <c r="QII6" s="228"/>
      <c r="QIJ6" s="228"/>
      <c r="QIK6" s="228"/>
      <c r="QIL6" s="228"/>
      <c r="QIM6" s="228"/>
      <c r="QIN6" s="228"/>
      <c r="QIO6" s="228"/>
      <c r="QIP6" s="228"/>
      <c r="QIQ6" s="228"/>
      <c r="QIR6" s="228"/>
      <c r="QIS6" s="228"/>
      <c r="QIT6" s="228"/>
      <c r="QIU6" s="228"/>
      <c r="QIV6" s="228"/>
      <c r="QIW6" s="228"/>
      <c r="QIX6" s="228"/>
      <c r="QIY6" s="228"/>
      <c r="QIZ6" s="228"/>
      <c r="QJA6" s="228"/>
      <c r="QJB6" s="228"/>
      <c r="QJC6" s="228"/>
      <c r="QJD6" s="228"/>
      <c r="QJE6" s="228"/>
      <c r="QJF6" s="228"/>
      <c r="QJG6" s="228"/>
      <c r="QJH6" s="228"/>
      <c r="QJI6" s="228"/>
      <c r="QJJ6" s="228"/>
      <c r="QJK6" s="228"/>
      <c r="QJL6" s="228"/>
      <c r="QJM6" s="228"/>
      <c r="QJN6" s="228"/>
      <c r="QJO6" s="228"/>
      <c r="QJP6" s="228"/>
      <c r="QJQ6" s="228"/>
      <c r="QJR6" s="228"/>
      <c r="QJS6" s="228"/>
      <c r="QJT6" s="228"/>
      <c r="QJU6" s="228"/>
      <c r="QJV6" s="228"/>
      <c r="QJW6" s="228"/>
      <c r="QJX6" s="228"/>
      <c r="QJY6" s="228"/>
      <c r="QJZ6" s="228"/>
      <c r="QKA6" s="228"/>
      <c r="QKB6" s="228"/>
      <c r="QKC6" s="228"/>
      <c r="QKD6" s="228"/>
      <c r="QKE6" s="228"/>
      <c r="QKF6" s="228"/>
      <c r="QKG6" s="228"/>
      <c r="QKH6" s="228"/>
      <c r="QKI6" s="228"/>
      <c r="QKJ6" s="228"/>
      <c r="QKK6" s="228"/>
      <c r="QKL6" s="228"/>
      <c r="QKM6" s="228"/>
      <c r="QKN6" s="228"/>
      <c r="QKO6" s="228"/>
      <c r="QKP6" s="228"/>
      <c r="QKQ6" s="228"/>
      <c r="QKR6" s="228"/>
      <c r="QKS6" s="228"/>
      <c r="QKT6" s="228"/>
      <c r="QKU6" s="228"/>
      <c r="QKV6" s="228"/>
      <c r="QKW6" s="228"/>
      <c r="QKX6" s="228"/>
      <c r="QKY6" s="228"/>
      <c r="QKZ6" s="228"/>
      <c r="QLA6" s="228"/>
      <c r="QLB6" s="228"/>
      <c r="QLC6" s="228"/>
      <c r="QLD6" s="228"/>
      <c r="QLE6" s="228"/>
      <c r="QLF6" s="228"/>
      <c r="QLG6" s="228"/>
      <c r="QLH6" s="228"/>
      <c r="QLI6" s="228"/>
      <c r="QLJ6" s="228"/>
      <c r="QLK6" s="228"/>
      <c r="QLL6" s="228"/>
      <c r="QLM6" s="228"/>
      <c r="QLN6" s="228"/>
      <c r="QLO6" s="228"/>
      <c r="QLP6" s="228"/>
      <c r="QLQ6" s="228"/>
      <c r="QLR6" s="228"/>
      <c r="QLS6" s="228"/>
      <c r="QLT6" s="228"/>
      <c r="QLU6" s="228"/>
      <c r="QLV6" s="228"/>
      <c r="QLW6" s="228"/>
      <c r="QLX6" s="228"/>
      <c r="QLY6" s="228"/>
      <c r="QLZ6" s="228"/>
      <c r="QMA6" s="228"/>
      <c r="QMB6" s="228"/>
      <c r="QMC6" s="228"/>
      <c r="QMD6" s="228"/>
      <c r="QME6" s="228"/>
      <c r="QMF6" s="228"/>
      <c r="QMG6" s="228"/>
      <c r="QMH6" s="228"/>
      <c r="QMI6" s="228"/>
      <c r="QMJ6" s="228"/>
      <c r="QMK6" s="228"/>
      <c r="QML6" s="228"/>
      <c r="QMM6" s="228"/>
      <c r="QMN6" s="228"/>
      <c r="QMO6" s="228"/>
      <c r="QMP6" s="228"/>
      <c r="QMQ6" s="228"/>
      <c r="QMR6" s="228"/>
      <c r="QMS6" s="228"/>
      <c r="QMT6" s="228"/>
      <c r="QMU6" s="228"/>
      <c r="QMV6" s="228"/>
      <c r="QMW6" s="228"/>
      <c r="QMX6" s="228"/>
      <c r="QMY6" s="228"/>
      <c r="QMZ6" s="228"/>
      <c r="QNA6" s="228"/>
      <c r="QNB6" s="228"/>
      <c r="QNC6" s="228"/>
      <c r="QND6" s="228"/>
      <c r="QNE6" s="228"/>
      <c r="QNF6" s="228"/>
      <c r="QNG6" s="228"/>
      <c r="QNH6" s="228"/>
      <c r="QNI6" s="228"/>
      <c r="QNJ6" s="228"/>
      <c r="QNK6" s="228"/>
      <c r="QNL6" s="228"/>
      <c r="QNM6" s="228"/>
      <c r="QNN6" s="228"/>
      <c r="QNO6" s="228"/>
      <c r="QNP6" s="228"/>
      <c r="QNQ6" s="228"/>
      <c r="QNR6" s="228"/>
      <c r="QNS6" s="228"/>
      <c r="QNT6" s="228"/>
      <c r="QNU6" s="228"/>
      <c r="QNV6" s="228"/>
      <c r="QNW6" s="228"/>
      <c r="QNX6" s="228"/>
      <c r="QNY6" s="228"/>
      <c r="QNZ6" s="228"/>
      <c r="QOA6" s="228"/>
      <c r="QOB6" s="228"/>
      <c r="QOC6" s="228"/>
      <c r="QOD6" s="228"/>
      <c r="QOE6" s="228"/>
      <c r="QOF6" s="228"/>
      <c r="QOG6" s="228"/>
      <c r="QOH6" s="228"/>
      <c r="QOI6" s="228"/>
      <c r="QOJ6" s="228"/>
      <c r="QOK6" s="228"/>
      <c r="QOL6" s="228"/>
      <c r="QOM6" s="228"/>
      <c r="QON6" s="228"/>
      <c r="QOO6" s="228"/>
      <c r="QOP6" s="228"/>
      <c r="QOQ6" s="228"/>
      <c r="QOR6" s="228"/>
      <c r="QOS6" s="228"/>
      <c r="QOT6" s="228"/>
      <c r="QOU6" s="228"/>
      <c r="QOV6" s="228"/>
      <c r="QOW6" s="228"/>
      <c r="QOX6" s="228"/>
      <c r="QOY6" s="228"/>
      <c r="QOZ6" s="228"/>
      <c r="QPA6" s="228"/>
      <c r="QPB6" s="228"/>
      <c r="QPC6" s="228"/>
      <c r="QPD6" s="228"/>
      <c r="QPE6" s="228"/>
      <c r="QPF6" s="228"/>
      <c r="QPG6" s="228"/>
      <c r="QPH6" s="228"/>
      <c r="QPI6" s="228"/>
      <c r="QPJ6" s="228"/>
      <c r="QPK6" s="228"/>
      <c r="QPL6" s="228"/>
      <c r="QPM6" s="228"/>
      <c r="QPN6" s="228"/>
      <c r="QPO6" s="228"/>
      <c r="QPP6" s="228"/>
      <c r="QPQ6" s="228"/>
      <c r="QPR6" s="228"/>
      <c r="QPS6" s="228"/>
      <c r="QPT6" s="228"/>
      <c r="QPU6" s="228"/>
      <c r="QPV6" s="228"/>
      <c r="QPW6" s="228"/>
      <c r="QPX6" s="228"/>
      <c r="QPY6" s="228"/>
      <c r="QPZ6" s="228"/>
      <c r="QQA6" s="228"/>
      <c r="QQB6" s="228"/>
      <c r="QQC6" s="228"/>
      <c r="QQD6" s="228"/>
      <c r="QQE6" s="228"/>
      <c r="QQF6" s="228"/>
      <c r="QQG6" s="228"/>
      <c r="QQH6" s="228"/>
      <c r="QQI6" s="228"/>
      <c r="QQJ6" s="228"/>
      <c r="QQK6" s="228"/>
      <c r="QQL6" s="228"/>
      <c r="QQM6" s="228"/>
      <c r="QQN6" s="228"/>
      <c r="QQO6" s="228"/>
      <c r="QQP6" s="228"/>
      <c r="QQQ6" s="228"/>
      <c r="QQR6" s="228"/>
      <c r="QQS6" s="228"/>
      <c r="QQT6" s="228"/>
      <c r="QQU6" s="228"/>
      <c r="QQV6" s="228"/>
      <c r="QQW6" s="228"/>
      <c r="QQX6" s="228"/>
      <c r="QQY6" s="228"/>
      <c r="QQZ6" s="228"/>
      <c r="QRA6" s="228"/>
      <c r="QRB6" s="228"/>
      <c r="QRC6" s="228"/>
      <c r="QRD6" s="228"/>
      <c r="QRE6" s="228"/>
      <c r="QRF6" s="228"/>
      <c r="QRG6" s="228"/>
      <c r="QRH6" s="228"/>
      <c r="QRI6" s="228"/>
      <c r="QRJ6" s="228"/>
      <c r="QRK6" s="228"/>
      <c r="QRL6" s="228"/>
      <c r="QRM6" s="228"/>
      <c r="QRN6" s="228"/>
      <c r="QRO6" s="228"/>
      <c r="QRP6" s="228"/>
      <c r="QRQ6" s="228"/>
      <c r="QRR6" s="228"/>
      <c r="QRS6" s="228"/>
      <c r="QRT6" s="228"/>
      <c r="QRU6" s="228"/>
      <c r="QRV6" s="228"/>
      <c r="QRW6" s="228"/>
      <c r="QRX6" s="228"/>
      <c r="QRY6" s="228"/>
      <c r="QRZ6" s="228"/>
      <c r="QSA6" s="228"/>
      <c r="QSB6" s="228"/>
      <c r="QSC6" s="228"/>
      <c r="QSD6" s="228"/>
      <c r="QSE6" s="228"/>
      <c r="QSF6" s="228"/>
      <c r="QSG6" s="228"/>
      <c r="QSH6" s="228"/>
      <c r="QSI6" s="228"/>
      <c r="QSJ6" s="228"/>
      <c r="QSK6" s="228"/>
      <c r="QSL6" s="228"/>
      <c r="QSM6" s="228"/>
      <c r="QSN6" s="228"/>
      <c r="QSO6" s="228"/>
      <c r="QSP6" s="228"/>
      <c r="QSQ6" s="228"/>
      <c r="QSR6" s="228"/>
      <c r="QSS6" s="228"/>
      <c r="QST6" s="228"/>
      <c r="QSU6" s="228"/>
      <c r="QSV6" s="228"/>
      <c r="QSW6" s="228"/>
      <c r="QSX6" s="228"/>
      <c r="QSY6" s="228"/>
      <c r="QSZ6" s="228"/>
      <c r="QTA6" s="228"/>
      <c r="QTB6" s="228"/>
      <c r="QTC6" s="228"/>
      <c r="QTD6" s="228"/>
      <c r="QTE6" s="228"/>
      <c r="QTF6" s="228"/>
      <c r="QTG6" s="228"/>
      <c r="QTH6" s="228"/>
      <c r="QTI6" s="228"/>
      <c r="QTJ6" s="228"/>
      <c r="QTK6" s="228"/>
      <c r="QTL6" s="228"/>
      <c r="QTM6" s="228"/>
      <c r="QTN6" s="228"/>
      <c r="QTO6" s="228"/>
      <c r="QTP6" s="228"/>
      <c r="QTQ6" s="228"/>
      <c r="QTR6" s="228"/>
      <c r="QTS6" s="228"/>
      <c r="QTT6" s="228"/>
      <c r="QTU6" s="228"/>
      <c r="QTV6" s="228"/>
      <c r="QTW6" s="228"/>
      <c r="QTX6" s="228"/>
      <c r="QTY6" s="228"/>
      <c r="QTZ6" s="228"/>
      <c r="QUA6" s="228"/>
      <c r="QUB6" s="228"/>
      <c r="QUC6" s="228"/>
      <c r="QUD6" s="228"/>
      <c r="QUE6" s="228"/>
      <c r="QUF6" s="228"/>
      <c r="QUG6" s="228"/>
      <c r="QUH6" s="228"/>
      <c r="QUI6" s="228"/>
      <c r="QUJ6" s="228"/>
      <c r="QUK6" s="228"/>
      <c r="QUL6" s="228"/>
      <c r="QUM6" s="228"/>
      <c r="QUN6" s="228"/>
      <c r="QUO6" s="228"/>
      <c r="QUP6" s="228"/>
      <c r="QUQ6" s="228"/>
      <c r="QUR6" s="228"/>
      <c r="QUS6" s="228"/>
      <c r="QUT6" s="228"/>
      <c r="QUU6" s="228"/>
      <c r="QUV6" s="228"/>
      <c r="QUW6" s="228"/>
      <c r="QUX6" s="228"/>
      <c r="QUY6" s="228"/>
      <c r="QUZ6" s="228"/>
      <c r="QVA6" s="228"/>
      <c r="QVB6" s="228"/>
      <c r="QVC6" s="228"/>
      <c r="QVD6" s="228"/>
      <c r="QVE6" s="228"/>
      <c r="QVF6" s="228"/>
      <c r="QVG6" s="228"/>
      <c r="QVH6" s="228"/>
      <c r="QVI6" s="228"/>
      <c r="QVJ6" s="228"/>
      <c r="QVK6" s="228"/>
      <c r="QVL6" s="228"/>
      <c r="QVM6" s="228"/>
      <c r="QVN6" s="228"/>
      <c r="QVO6" s="228"/>
      <c r="QVP6" s="228"/>
      <c r="QVQ6" s="228"/>
      <c r="QVR6" s="228"/>
      <c r="QVS6" s="228"/>
      <c r="QVT6" s="228"/>
      <c r="QVU6" s="228"/>
      <c r="QVV6" s="228"/>
      <c r="QVW6" s="228"/>
      <c r="QVX6" s="228"/>
      <c r="QVY6" s="228"/>
      <c r="QVZ6" s="228"/>
      <c r="QWA6" s="228"/>
      <c r="QWB6" s="228"/>
      <c r="QWC6" s="228"/>
      <c r="QWD6" s="228"/>
      <c r="QWE6" s="228"/>
      <c r="QWF6" s="228"/>
      <c r="QWG6" s="228"/>
      <c r="QWH6" s="228"/>
      <c r="QWI6" s="228"/>
      <c r="QWJ6" s="228"/>
      <c r="QWK6" s="228"/>
      <c r="QWL6" s="228"/>
      <c r="QWM6" s="228"/>
      <c r="QWN6" s="228"/>
      <c r="QWO6" s="228"/>
      <c r="QWP6" s="228"/>
      <c r="QWQ6" s="228"/>
      <c r="QWR6" s="228"/>
      <c r="QWS6" s="228"/>
      <c r="QWT6" s="228"/>
      <c r="QWU6" s="228"/>
      <c r="QWV6" s="228"/>
      <c r="QWW6" s="228"/>
      <c r="QWX6" s="228"/>
      <c r="QWY6" s="228"/>
      <c r="QWZ6" s="228"/>
      <c r="QXA6" s="228"/>
      <c r="QXB6" s="228"/>
      <c r="QXC6" s="228"/>
      <c r="QXD6" s="228"/>
      <c r="QXE6" s="228"/>
      <c r="QXF6" s="228"/>
      <c r="QXG6" s="228"/>
      <c r="QXH6" s="228"/>
      <c r="QXI6" s="228"/>
      <c r="QXJ6" s="228"/>
      <c r="QXK6" s="228"/>
      <c r="QXL6" s="228"/>
      <c r="QXM6" s="228"/>
      <c r="QXN6" s="228"/>
      <c r="QXO6" s="228"/>
      <c r="QXP6" s="228"/>
      <c r="QXQ6" s="228"/>
      <c r="QXR6" s="228"/>
      <c r="QXS6" s="228"/>
      <c r="QXT6" s="228"/>
      <c r="QXU6" s="228"/>
      <c r="QXV6" s="228"/>
      <c r="QXW6" s="228"/>
      <c r="QXX6" s="228"/>
      <c r="QXY6" s="228"/>
      <c r="QXZ6" s="228"/>
      <c r="QYA6" s="228"/>
      <c r="QYB6" s="228"/>
      <c r="QYC6" s="228"/>
      <c r="QYD6" s="228"/>
      <c r="QYE6" s="228"/>
      <c r="QYF6" s="228"/>
      <c r="QYG6" s="228"/>
      <c r="QYH6" s="228"/>
      <c r="QYI6" s="228"/>
      <c r="QYJ6" s="228"/>
      <c r="QYK6" s="228"/>
      <c r="QYL6" s="228"/>
      <c r="QYM6" s="228"/>
      <c r="QYN6" s="228"/>
      <c r="QYO6" s="228"/>
      <c r="QYP6" s="228"/>
      <c r="QYQ6" s="228"/>
      <c r="QYR6" s="228"/>
      <c r="QYS6" s="228"/>
      <c r="QYT6" s="228"/>
      <c r="QYU6" s="228"/>
      <c r="QYV6" s="228"/>
      <c r="QYW6" s="228"/>
      <c r="QYX6" s="228"/>
      <c r="QYY6" s="228"/>
      <c r="QYZ6" s="228"/>
      <c r="QZA6" s="228"/>
      <c r="QZB6" s="228"/>
      <c r="QZC6" s="228"/>
      <c r="QZD6" s="228"/>
      <c r="QZE6" s="228"/>
      <c r="QZF6" s="228"/>
      <c r="QZG6" s="228"/>
      <c r="QZH6" s="228"/>
      <c r="QZI6" s="228"/>
      <c r="QZJ6" s="228"/>
      <c r="QZK6" s="228"/>
      <c r="QZL6" s="228"/>
      <c r="QZM6" s="228"/>
      <c r="QZN6" s="228"/>
      <c r="QZO6" s="228"/>
      <c r="QZP6" s="228"/>
      <c r="QZQ6" s="228"/>
      <c r="QZR6" s="228"/>
      <c r="QZS6" s="228"/>
      <c r="QZT6" s="228"/>
      <c r="QZU6" s="228"/>
      <c r="QZV6" s="228"/>
      <c r="QZW6" s="228"/>
      <c r="QZX6" s="228"/>
      <c r="QZY6" s="228"/>
      <c r="QZZ6" s="228"/>
      <c r="RAA6" s="228"/>
      <c r="RAB6" s="228"/>
      <c r="RAC6" s="228"/>
      <c r="RAD6" s="228"/>
      <c r="RAE6" s="228"/>
      <c r="RAF6" s="228"/>
      <c r="RAG6" s="228"/>
      <c r="RAH6" s="228"/>
      <c r="RAI6" s="228"/>
      <c r="RAJ6" s="228"/>
      <c r="RAK6" s="228"/>
      <c r="RAL6" s="228"/>
      <c r="RAM6" s="228"/>
      <c r="RAN6" s="228"/>
      <c r="RAO6" s="228"/>
      <c r="RAP6" s="228"/>
      <c r="RAQ6" s="228"/>
      <c r="RAR6" s="228"/>
      <c r="RAS6" s="228"/>
      <c r="RAT6" s="228"/>
      <c r="RAU6" s="228"/>
      <c r="RAV6" s="228"/>
      <c r="RAW6" s="228"/>
      <c r="RAX6" s="228"/>
      <c r="RAY6" s="228"/>
      <c r="RAZ6" s="228"/>
      <c r="RBA6" s="228"/>
      <c r="RBB6" s="228"/>
      <c r="RBC6" s="228"/>
      <c r="RBD6" s="228"/>
      <c r="RBE6" s="228"/>
      <c r="RBF6" s="228"/>
      <c r="RBG6" s="228"/>
      <c r="RBH6" s="228"/>
      <c r="RBI6" s="228"/>
      <c r="RBJ6" s="228"/>
      <c r="RBK6" s="228"/>
      <c r="RBL6" s="228"/>
      <c r="RBM6" s="228"/>
      <c r="RBN6" s="228"/>
      <c r="RBO6" s="228"/>
      <c r="RBP6" s="228"/>
      <c r="RBQ6" s="228"/>
      <c r="RBR6" s="228"/>
      <c r="RBS6" s="228"/>
      <c r="RBT6" s="228"/>
      <c r="RBU6" s="228"/>
      <c r="RBV6" s="228"/>
      <c r="RBW6" s="228"/>
      <c r="RBX6" s="228"/>
      <c r="RBY6" s="228"/>
      <c r="RBZ6" s="228"/>
      <c r="RCA6" s="228"/>
      <c r="RCB6" s="228"/>
      <c r="RCC6" s="228"/>
      <c r="RCD6" s="228"/>
      <c r="RCE6" s="228"/>
      <c r="RCF6" s="228"/>
      <c r="RCG6" s="228"/>
      <c r="RCH6" s="228"/>
      <c r="RCI6" s="228"/>
      <c r="RCJ6" s="228"/>
      <c r="RCK6" s="228"/>
      <c r="RCL6" s="228"/>
      <c r="RCM6" s="228"/>
      <c r="RCN6" s="228"/>
      <c r="RCO6" s="228"/>
      <c r="RCP6" s="228"/>
      <c r="RCQ6" s="228"/>
      <c r="RCR6" s="228"/>
      <c r="RCS6" s="228"/>
      <c r="RCT6" s="228"/>
      <c r="RCU6" s="228"/>
      <c r="RCV6" s="228"/>
      <c r="RCW6" s="228"/>
      <c r="RCX6" s="228"/>
      <c r="RCY6" s="228"/>
      <c r="RCZ6" s="228"/>
      <c r="RDA6" s="228"/>
      <c r="RDB6" s="228"/>
      <c r="RDC6" s="228"/>
      <c r="RDD6" s="228"/>
      <c r="RDE6" s="228"/>
      <c r="RDF6" s="228"/>
      <c r="RDG6" s="228"/>
      <c r="RDH6" s="228"/>
      <c r="RDI6" s="228"/>
      <c r="RDJ6" s="228"/>
      <c r="RDK6" s="228"/>
      <c r="RDL6" s="228"/>
      <c r="RDM6" s="228"/>
      <c r="RDN6" s="228"/>
      <c r="RDO6" s="228"/>
      <c r="RDP6" s="228"/>
      <c r="RDQ6" s="228"/>
      <c r="RDR6" s="228"/>
      <c r="RDS6" s="228"/>
      <c r="RDT6" s="228"/>
      <c r="RDU6" s="228"/>
      <c r="RDV6" s="228"/>
      <c r="RDW6" s="228"/>
      <c r="RDX6" s="228"/>
      <c r="RDY6" s="228"/>
      <c r="RDZ6" s="228"/>
      <c r="REA6" s="228"/>
      <c r="REB6" s="228"/>
      <c r="REC6" s="228"/>
      <c r="RED6" s="228"/>
      <c r="REE6" s="228"/>
      <c r="REF6" s="228"/>
      <c r="REG6" s="228"/>
      <c r="REH6" s="228"/>
      <c r="REI6" s="228"/>
      <c r="REJ6" s="228"/>
      <c r="REK6" s="228"/>
      <c r="REL6" s="228"/>
      <c r="REM6" s="228"/>
      <c r="REN6" s="228"/>
      <c r="REO6" s="228"/>
      <c r="REP6" s="228"/>
      <c r="REQ6" s="228"/>
      <c r="RER6" s="228"/>
      <c r="RES6" s="228"/>
      <c r="RET6" s="228"/>
      <c r="REU6" s="228"/>
      <c r="REV6" s="228"/>
      <c r="REW6" s="228"/>
      <c r="REX6" s="228"/>
      <c r="REY6" s="228"/>
      <c r="REZ6" s="228"/>
      <c r="RFA6" s="228"/>
      <c r="RFB6" s="228"/>
      <c r="RFC6" s="228"/>
      <c r="RFD6" s="228"/>
      <c r="RFE6" s="228"/>
      <c r="RFF6" s="228"/>
      <c r="RFG6" s="228"/>
      <c r="RFH6" s="228"/>
      <c r="RFI6" s="228"/>
      <c r="RFJ6" s="228"/>
      <c r="RFK6" s="228"/>
      <c r="RFL6" s="228"/>
      <c r="RFM6" s="228"/>
      <c r="RFN6" s="228"/>
      <c r="RFO6" s="228"/>
      <c r="RFP6" s="228"/>
      <c r="RFQ6" s="228"/>
      <c r="RFR6" s="228"/>
      <c r="RFS6" s="228"/>
      <c r="RFT6" s="228"/>
      <c r="RFU6" s="228"/>
      <c r="RFV6" s="228"/>
      <c r="RFW6" s="228"/>
      <c r="RFX6" s="228"/>
      <c r="RFY6" s="228"/>
      <c r="RFZ6" s="228"/>
      <c r="RGA6" s="228"/>
      <c r="RGB6" s="228"/>
      <c r="RGC6" s="228"/>
      <c r="RGD6" s="228"/>
      <c r="RGE6" s="228"/>
      <c r="RGF6" s="228"/>
      <c r="RGG6" s="228"/>
      <c r="RGH6" s="228"/>
      <c r="RGI6" s="228"/>
      <c r="RGJ6" s="228"/>
      <c r="RGK6" s="228"/>
      <c r="RGL6" s="228"/>
      <c r="RGM6" s="228"/>
      <c r="RGN6" s="228"/>
      <c r="RGO6" s="228"/>
      <c r="RGP6" s="228"/>
      <c r="RGQ6" s="228"/>
      <c r="RGR6" s="228"/>
      <c r="RGS6" s="228"/>
      <c r="RGT6" s="228"/>
      <c r="RGU6" s="228"/>
      <c r="RGV6" s="228"/>
      <c r="RGW6" s="228"/>
      <c r="RGX6" s="228"/>
      <c r="RGY6" s="228"/>
      <c r="RGZ6" s="228"/>
      <c r="RHA6" s="228"/>
      <c r="RHB6" s="228"/>
      <c r="RHC6" s="228"/>
      <c r="RHD6" s="228"/>
      <c r="RHE6" s="228"/>
      <c r="RHF6" s="228"/>
      <c r="RHG6" s="228"/>
      <c r="RHH6" s="228"/>
      <c r="RHI6" s="228"/>
      <c r="RHJ6" s="228"/>
      <c r="RHK6" s="228"/>
      <c r="RHL6" s="228"/>
      <c r="RHM6" s="228"/>
      <c r="RHN6" s="228"/>
      <c r="RHO6" s="228"/>
      <c r="RHP6" s="228"/>
      <c r="RHQ6" s="228"/>
      <c r="RHR6" s="228"/>
      <c r="RHS6" s="228"/>
      <c r="RHT6" s="228"/>
      <c r="RHU6" s="228"/>
      <c r="RHV6" s="228"/>
      <c r="RHW6" s="228"/>
      <c r="RHX6" s="228"/>
      <c r="RHY6" s="228"/>
      <c r="RHZ6" s="228"/>
      <c r="RIA6" s="228"/>
      <c r="RIB6" s="228"/>
      <c r="RIC6" s="228"/>
      <c r="RID6" s="228"/>
      <c r="RIE6" s="228"/>
      <c r="RIF6" s="228"/>
      <c r="RIG6" s="228"/>
      <c r="RIH6" s="228"/>
      <c r="RII6" s="228"/>
      <c r="RIJ6" s="228"/>
      <c r="RIK6" s="228"/>
      <c r="RIL6" s="228"/>
      <c r="RIM6" s="228"/>
      <c r="RIN6" s="228"/>
      <c r="RIO6" s="228"/>
      <c r="RIP6" s="228"/>
      <c r="RIQ6" s="228"/>
      <c r="RIR6" s="228"/>
      <c r="RIS6" s="228"/>
      <c r="RIT6" s="228"/>
      <c r="RIU6" s="228"/>
      <c r="RIV6" s="228"/>
      <c r="RIW6" s="228"/>
      <c r="RIX6" s="228"/>
      <c r="RIY6" s="228"/>
      <c r="RIZ6" s="228"/>
      <c r="RJA6" s="228"/>
      <c r="RJB6" s="228"/>
      <c r="RJC6" s="228"/>
      <c r="RJD6" s="228"/>
      <c r="RJE6" s="228"/>
      <c r="RJF6" s="228"/>
      <c r="RJG6" s="228"/>
      <c r="RJH6" s="228"/>
      <c r="RJI6" s="228"/>
      <c r="RJJ6" s="228"/>
      <c r="RJK6" s="228"/>
      <c r="RJL6" s="228"/>
      <c r="RJM6" s="228"/>
      <c r="RJN6" s="228"/>
      <c r="RJO6" s="228"/>
      <c r="RJP6" s="228"/>
      <c r="RJQ6" s="228"/>
      <c r="RJR6" s="228"/>
      <c r="RJS6" s="228"/>
      <c r="RJT6" s="228"/>
      <c r="RJU6" s="228"/>
      <c r="RJV6" s="228"/>
      <c r="RJW6" s="228"/>
      <c r="RJX6" s="228"/>
      <c r="RJY6" s="228"/>
      <c r="RJZ6" s="228"/>
      <c r="RKA6" s="228"/>
      <c r="RKB6" s="228"/>
      <c r="RKC6" s="228"/>
      <c r="RKD6" s="228"/>
      <c r="RKE6" s="228"/>
      <c r="RKF6" s="228"/>
      <c r="RKG6" s="228"/>
      <c r="RKH6" s="228"/>
      <c r="RKI6" s="228"/>
      <c r="RKJ6" s="228"/>
      <c r="RKK6" s="228"/>
      <c r="RKL6" s="228"/>
      <c r="RKM6" s="228"/>
      <c r="RKN6" s="228"/>
      <c r="RKO6" s="228"/>
      <c r="RKP6" s="228"/>
      <c r="RKQ6" s="228"/>
      <c r="RKR6" s="228"/>
      <c r="RKS6" s="228"/>
      <c r="RKT6" s="228"/>
      <c r="RKU6" s="228"/>
      <c r="RKV6" s="228"/>
      <c r="RKW6" s="228"/>
      <c r="RKX6" s="228"/>
      <c r="RKY6" s="228"/>
      <c r="RKZ6" s="228"/>
      <c r="RLA6" s="228"/>
      <c r="RLB6" s="228"/>
      <c r="RLC6" s="228"/>
      <c r="RLD6" s="228"/>
      <c r="RLE6" s="228"/>
      <c r="RLF6" s="228"/>
      <c r="RLG6" s="228"/>
      <c r="RLH6" s="228"/>
      <c r="RLI6" s="228"/>
      <c r="RLJ6" s="228"/>
      <c r="RLK6" s="228"/>
      <c r="RLL6" s="228"/>
      <c r="RLM6" s="228"/>
      <c r="RLN6" s="228"/>
      <c r="RLO6" s="228"/>
      <c r="RLP6" s="228"/>
      <c r="RLQ6" s="228"/>
      <c r="RLR6" s="228"/>
      <c r="RLS6" s="228"/>
      <c r="RLT6" s="228"/>
      <c r="RLU6" s="228"/>
      <c r="RLV6" s="228"/>
      <c r="RLW6" s="228"/>
      <c r="RLX6" s="228"/>
      <c r="RLY6" s="228"/>
      <c r="RLZ6" s="228"/>
      <c r="RMA6" s="228"/>
      <c r="RMB6" s="228"/>
      <c r="RMC6" s="228"/>
      <c r="RMD6" s="228"/>
      <c r="RME6" s="228"/>
      <c r="RMF6" s="228"/>
      <c r="RMG6" s="228"/>
      <c r="RMH6" s="228"/>
      <c r="RMI6" s="228"/>
      <c r="RMJ6" s="228"/>
      <c r="RMK6" s="228"/>
      <c r="RML6" s="228"/>
      <c r="RMM6" s="228"/>
      <c r="RMN6" s="228"/>
      <c r="RMO6" s="228"/>
      <c r="RMP6" s="228"/>
      <c r="RMQ6" s="228"/>
      <c r="RMR6" s="228"/>
      <c r="RMS6" s="228"/>
      <c r="RMT6" s="228"/>
      <c r="RMU6" s="228"/>
      <c r="RMV6" s="228"/>
      <c r="RMW6" s="228"/>
      <c r="RMX6" s="228"/>
      <c r="RMY6" s="228"/>
      <c r="RMZ6" s="228"/>
      <c r="RNA6" s="228"/>
      <c r="RNB6" s="228"/>
      <c r="RNC6" s="228"/>
      <c r="RND6" s="228"/>
      <c r="RNE6" s="228"/>
      <c r="RNF6" s="228"/>
      <c r="RNG6" s="228"/>
      <c r="RNH6" s="228"/>
      <c r="RNI6" s="228"/>
      <c r="RNJ6" s="228"/>
      <c r="RNK6" s="228"/>
      <c r="RNL6" s="228"/>
      <c r="RNM6" s="228"/>
      <c r="RNN6" s="228"/>
      <c r="RNO6" s="228"/>
      <c r="RNP6" s="228"/>
      <c r="RNQ6" s="228"/>
      <c r="RNR6" s="228"/>
      <c r="RNS6" s="228"/>
      <c r="RNT6" s="228"/>
      <c r="RNU6" s="228"/>
      <c r="RNV6" s="228"/>
      <c r="RNW6" s="228"/>
      <c r="RNX6" s="228"/>
      <c r="RNY6" s="228"/>
      <c r="RNZ6" s="228"/>
      <c r="ROA6" s="228"/>
      <c r="ROB6" s="228"/>
      <c r="ROC6" s="228"/>
      <c r="ROD6" s="228"/>
      <c r="ROE6" s="228"/>
      <c r="ROF6" s="228"/>
      <c r="ROG6" s="228"/>
      <c r="ROH6" s="228"/>
      <c r="ROI6" s="228"/>
      <c r="ROJ6" s="228"/>
      <c r="ROK6" s="228"/>
      <c r="ROL6" s="228"/>
      <c r="ROM6" s="228"/>
      <c r="RON6" s="228"/>
      <c r="ROO6" s="228"/>
      <c r="ROP6" s="228"/>
      <c r="ROQ6" s="228"/>
      <c r="ROR6" s="228"/>
      <c r="ROS6" s="228"/>
      <c r="ROT6" s="228"/>
      <c r="ROU6" s="228"/>
      <c r="ROV6" s="228"/>
      <c r="ROW6" s="228"/>
      <c r="ROX6" s="228"/>
      <c r="ROY6" s="228"/>
      <c r="ROZ6" s="228"/>
      <c r="RPA6" s="228"/>
      <c r="RPB6" s="228"/>
      <c r="RPC6" s="228"/>
      <c r="RPD6" s="228"/>
      <c r="RPE6" s="228"/>
      <c r="RPF6" s="228"/>
      <c r="RPG6" s="228"/>
      <c r="RPH6" s="228"/>
      <c r="RPI6" s="228"/>
      <c r="RPJ6" s="228"/>
      <c r="RPK6" s="228"/>
      <c r="RPL6" s="228"/>
      <c r="RPM6" s="228"/>
      <c r="RPN6" s="228"/>
      <c r="RPO6" s="228"/>
      <c r="RPP6" s="228"/>
      <c r="RPQ6" s="228"/>
      <c r="RPR6" s="228"/>
      <c r="RPS6" s="228"/>
      <c r="RPT6" s="228"/>
      <c r="RPU6" s="228"/>
      <c r="RPV6" s="228"/>
      <c r="RPW6" s="228"/>
      <c r="RPX6" s="228"/>
      <c r="RPY6" s="228"/>
      <c r="RPZ6" s="228"/>
      <c r="RQA6" s="228"/>
      <c r="RQB6" s="228"/>
      <c r="RQC6" s="228"/>
      <c r="RQD6" s="228"/>
      <c r="RQE6" s="228"/>
      <c r="RQF6" s="228"/>
      <c r="RQG6" s="228"/>
      <c r="RQH6" s="228"/>
      <c r="RQI6" s="228"/>
      <c r="RQJ6" s="228"/>
      <c r="RQK6" s="228"/>
      <c r="RQL6" s="228"/>
      <c r="RQM6" s="228"/>
      <c r="RQN6" s="228"/>
      <c r="RQO6" s="228"/>
      <c r="RQP6" s="228"/>
      <c r="RQQ6" s="228"/>
      <c r="RQR6" s="228"/>
      <c r="RQS6" s="228"/>
      <c r="RQT6" s="228"/>
      <c r="RQU6" s="228"/>
      <c r="RQV6" s="228"/>
      <c r="RQW6" s="228"/>
      <c r="RQX6" s="228"/>
      <c r="RQY6" s="228"/>
      <c r="RQZ6" s="228"/>
      <c r="RRA6" s="228"/>
      <c r="RRB6" s="228"/>
      <c r="RRC6" s="228"/>
      <c r="RRD6" s="228"/>
      <c r="RRE6" s="228"/>
      <c r="RRF6" s="228"/>
      <c r="RRG6" s="228"/>
      <c r="RRH6" s="228"/>
      <c r="RRI6" s="228"/>
      <c r="RRJ6" s="228"/>
      <c r="RRK6" s="228"/>
      <c r="RRL6" s="228"/>
      <c r="RRM6" s="228"/>
      <c r="RRN6" s="228"/>
      <c r="RRO6" s="228"/>
      <c r="RRP6" s="228"/>
      <c r="RRQ6" s="228"/>
      <c r="RRR6" s="228"/>
      <c r="RRS6" s="228"/>
      <c r="RRT6" s="228"/>
      <c r="RRU6" s="228"/>
      <c r="RRV6" s="228"/>
      <c r="RRW6" s="228"/>
      <c r="RRX6" s="228"/>
      <c r="RRY6" s="228"/>
      <c r="RRZ6" s="228"/>
      <c r="RSA6" s="228"/>
      <c r="RSB6" s="228"/>
      <c r="RSC6" s="228"/>
      <c r="RSD6" s="228"/>
      <c r="RSE6" s="228"/>
      <c r="RSF6" s="228"/>
      <c r="RSG6" s="228"/>
      <c r="RSH6" s="228"/>
      <c r="RSI6" s="228"/>
      <c r="RSJ6" s="228"/>
      <c r="RSK6" s="228"/>
      <c r="RSL6" s="228"/>
      <c r="RSM6" s="228"/>
      <c r="RSN6" s="228"/>
      <c r="RSO6" s="228"/>
      <c r="RSP6" s="228"/>
      <c r="RSQ6" s="228"/>
      <c r="RSR6" s="228"/>
      <c r="RSS6" s="228"/>
      <c r="RST6" s="228"/>
      <c r="RSU6" s="228"/>
      <c r="RSV6" s="228"/>
      <c r="RSW6" s="228"/>
      <c r="RSX6" s="228"/>
      <c r="RSY6" s="228"/>
      <c r="RSZ6" s="228"/>
      <c r="RTA6" s="228"/>
      <c r="RTB6" s="228"/>
      <c r="RTC6" s="228"/>
      <c r="RTD6" s="228"/>
      <c r="RTE6" s="228"/>
      <c r="RTF6" s="228"/>
      <c r="RTG6" s="228"/>
      <c r="RTH6" s="228"/>
      <c r="RTI6" s="228"/>
      <c r="RTJ6" s="228"/>
      <c r="RTK6" s="228"/>
      <c r="RTL6" s="228"/>
      <c r="RTM6" s="228"/>
      <c r="RTN6" s="228"/>
      <c r="RTO6" s="228"/>
      <c r="RTP6" s="228"/>
      <c r="RTQ6" s="228"/>
      <c r="RTR6" s="228"/>
      <c r="RTS6" s="228"/>
      <c r="RTT6" s="228"/>
      <c r="RTU6" s="228"/>
      <c r="RTV6" s="228"/>
      <c r="RTW6" s="228"/>
      <c r="RTX6" s="228"/>
      <c r="RTY6" s="228"/>
      <c r="RTZ6" s="228"/>
      <c r="RUA6" s="228"/>
      <c r="RUB6" s="228"/>
      <c r="RUC6" s="228"/>
      <c r="RUD6" s="228"/>
      <c r="RUE6" s="228"/>
      <c r="RUF6" s="228"/>
      <c r="RUG6" s="228"/>
      <c r="RUH6" s="228"/>
      <c r="RUI6" s="228"/>
      <c r="RUJ6" s="228"/>
      <c r="RUK6" s="228"/>
      <c r="RUL6" s="228"/>
      <c r="RUM6" s="228"/>
      <c r="RUN6" s="228"/>
      <c r="RUO6" s="228"/>
      <c r="RUP6" s="228"/>
      <c r="RUQ6" s="228"/>
      <c r="RUR6" s="228"/>
      <c r="RUS6" s="228"/>
      <c r="RUT6" s="228"/>
      <c r="RUU6" s="228"/>
      <c r="RUV6" s="228"/>
      <c r="RUW6" s="228"/>
      <c r="RUX6" s="228"/>
      <c r="RUY6" s="228"/>
      <c r="RUZ6" s="228"/>
      <c r="RVA6" s="228"/>
      <c r="RVB6" s="228"/>
      <c r="RVC6" s="228"/>
      <c r="RVD6" s="228"/>
      <c r="RVE6" s="228"/>
      <c r="RVF6" s="228"/>
      <c r="RVG6" s="228"/>
      <c r="RVH6" s="228"/>
      <c r="RVI6" s="228"/>
      <c r="RVJ6" s="228"/>
      <c r="RVK6" s="228"/>
      <c r="RVL6" s="228"/>
      <c r="RVM6" s="228"/>
      <c r="RVN6" s="228"/>
      <c r="RVO6" s="228"/>
      <c r="RVP6" s="228"/>
      <c r="RVQ6" s="228"/>
      <c r="RVR6" s="228"/>
      <c r="RVS6" s="228"/>
      <c r="RVT6" s="228"/>
      <c r="RVU6" s="228"/>
      <c r="RVV6" s="228"/>
      <c r="RVW6" s="228"/>
      <c r="RVX6" s="228"/>
      <c r="RVY6" s="228"/>
      <c r="RVZ6" s="228"/>
      <c r="RWA6" s="228"/>
      <c r="RWB6" s="228"/>
      <c r="RWC6" s="228"/>
      <c r="RWD6" s="228"/>
      <c r="RWE6" s="228"/>
      <c r="RWF6" s="228"/>
      <c r="RWG6" s="228"/>
      <c r="RWH6" s="228"/>
      <c r="RWI6" s="228"/>
      <c r="RWJ6" s="228"/>
      <c r="RWK6" s="228"/>
      <c r="RWL6" s="228"/>
      <c r="RWM6" s="228"/>
      <c r="RWN6" s="228"/>
      <c r="RWO6" s="228"/>
      <c r="RWP6" s="228"/>
      <c r="RWQ6" s="228"/>
      <c r="RWR6" s="228"/>
      <c r="RWS6" s="228"/>
      <c r="RWT6" s="228"/>
      <c r="RWU6" s="228"/>
      <c r="RWV6" s="228"/>
      <c r="RWW6" s="228"/>
      <c r="RWX6" s="228"/>
      <c r="RWY6" s="228"/>
      <c r="RWZ6" s="228"/>
      <c r="RXA6" s="228"/>
      <c r="RXB6" s="228"/>
      <c r="RXC6" s="228"/>
      <c r="RXD6" s="228"/>
      <c r="RXE6" s="228"/>
      <c r="RXF6" s="228"/>
      <c r="RXG6" s="228"/>
      <c r="RXH6" s="228"/>
      <c r="RXI6" s="228"/>
      <c r="RXJ6" s="228"/>
      <c r="RXK6" s="228"/>
      <c r="RXL6" s="228"/>
      <c r="RXM6" s="228"/>
      <c r="RXN6" s="228"/>
      <c r="RXO6" s="228"/>
      <c r="RXP6" s="228"/>
      <c r="RXQ6" s="228"/>
      <c r="RXR6" s="228"/>
      <c r="RXS6" s="228"/>
      <c r="RXT6" s="228"/>
      <c r="RXU6" s="228"/>
      <c r="RXV6" s="228"/>
      <c r="RXW6" s="228"/>
      <c r="RXX6" s="228"/>
      <c r="RXY6" s="228"/>
      <c r="RXZ6" s="228"/>
      <c r="RYA6" s="228"/>
      <c r="RYB6" s="228"/>
      <c r="RYC6" s="228"/>
      <c r="RYD6" s="228"/>
      <c r="RYE6" s="228"/>
      <c r="RYF6" s="228"/>
      <c r="RYG6" s="228"/>
      <c r="RYH6" s="228"/>
      <c r="RYI6" s="228"/>
      <c r="RYJ6" s="228"/>
      <c r="RYK6" s="228"/>
      <c r="RYL6" s="228"/>
      <c r="RYM6" s="228"/>
      <c r="RYN6" s="228"/>
      <c r="RYO6" s="228"/>
      <c r="RYP6" s="228"/>
      <c r="RYQ6" s="228"/>
      <c r="RYR6" s="228"/>
      <c r="RYS6" s="228"/>
      <c r="RYT6" s="228"/>
      <c r="RYU6" s="228"/>
      <c r="RYV6" s="228"/>
      <c r="RYW6" s="228"/>
      <c r="RYX6" s="228"/>
      <c r="RYY6" s="228"/>
      <c r="RYZ6" s="228"/>
      <c r="RZA6" s="228"/>
      <c r="RZB6" s="228"/>
      <c r="RZC6" s="228"/>
      <c r="RZD6" s="228"/>
      <c r="RZE6" s="228"/>
      <c r="RZF6" s="228"/>
      <c r="RZG6" s="228"/>
      <c r="RZH6" s="228"/>
      <c r="RZI6" s="228"/>
      <c r="RZJ6" s="228"/>
      <c r="RZK6" s="228"/>
      <c r="RZL6" s="228"/>
      <c r="RZM6" s="228"/>
      <c r="RZN6" s="228"/>
      <c r="RZO6" s="228"/>
      <c r="RZP6" s="228"/>
      <c r="RZQ6" s="228"/>
      <c r="RZR6" s="228"/>
      <c r="RZS6" s="228"/>
      <c r="RZT6" s="228"/>
      <c r="RZU6" s="228"/>
      <c r="RZV6" s="228"/>
      <c r="RZW6" s="228"/>
      <c r="RZX6" s="228"/>
      <c r="RZY6" s="228"/>
      <c r="RZZ6" s="228"/>
      <c r="SAA6" s="228"/>
      <c r="SAB6" s="228"/>
      <c r="SAC6" s="228"/>
      <c r="SAD6" s="228"/>
      <c r="SAE6" s="228"/>
      <c r="SAF6" s="228"/>
      <c r="SAG6" s="228"/>
      <c r="SAH6" s="228"/>
      <c r="SAI6" s="228"/>
      <c r="SAJ6" s="228"/>
      <c r="SAK6" s="228"/>
      <c r="SAL6" s="228"/>
      <c r="SAM6" s="228"/>
      <c r="SAN6" s="228"/>
      <c r="SAO6" s="228"/>
      <c r="SAP6" s="228"/>
      <c r="SAQ6" s="228"/>
      <c r="SAR6" s="228"/>
      <c r="SAS6" s="228"/>
      <c r="SAT6" s="228"/>
      <c r="SAU6" s="228"/>
      <c r="SAV6" s="228"/>
      <c r="SAW6" s="228"/>
      <c r="SAX6" s="228"/>
      <c r="SAY6" s="228"/>
      <c r="SAZ6" s="228"/>
      <c r="SBA6" s="228"/>
      <c r="SBB6" s="228"/>
      <c r="SBC6" s="228"/>
      <c r="SBD6" s="228"/>
      <c r="SBE6" s="228"/>
      <c r="SBF6" s="228"/>
      <c r="SBG6" s="228"/>
      <c r="SBH6" s="228"/>
      <c r="SBI6" s="228"/>
      <c r="SBJ6" s="228"/>
      <c r="SBK6" s="228"/>
      <c r="SBL6" s="228"/>
      <c r="SBM6" s="228"/>
      <c r="SBN6" s="228"/>
      <c r="SBO6" s="228"/>
      <c r="SBP6" s="228"/>
      <c r="SBQ6" s="228"/>
      <c r="SBR6" s="228"/>
      <c r="SBS6" s="228"/>
      <c r="SBT6" s="228"/>
      <c r="SBU6" s="228"/>
      <c r="SBV6" s="228"/>
      <c r="SBW6" s="228"/>
      <c r="SBX6" s="228"/>
      <c r="SBY6" s="228"/>
      <c r="SBZ6" s="228"/>
      <c r="SCA6" s="228"/>
      <c r="SCB6" s="228"/>
      <c r="SCC6" s="228"/>
      <c r="SCD6" s="228"/>
      <c r="SCE6" s="228"/>
      <c r="SCF6" s="228"/>
      <c r="SCG6" s="228"/>
      <c r="SCH6" s="228"/>
      <c r="SCI6" s="228"/>
      <c r="SCJ6" s="228"/>
      <c r="SCK6" s="228"/>
      <c r="SCL6" s="228"/>
      <c r="SCM6" s="228"/>
      <c r="SCN6" s="228"/>
      <c r="SCO6" s="228"/>
      <c r="SCP6" s="228"/>
      <c r="SCQ6" s="228"/>
      <c r="SCR6" s="228"/>
      <c r="SCS6" s="228"/>
      <c r="SCT6" s="228"/>
      <c r="SCU6" s="228"/>
      <c r="SCV6" s="228"/>
      <c r="SCW6" s="228"/>
      <c r="SCX6" s="228"/>
      <c r="SCY6" s="228"/>
      <c r="SCZ6" s="228"/>
      <c r="SDA6" s="228"/>
      <c r="SDB6" s="228"/>
      <c r="SDC6" s="228"/>
      <c r="SDD6" s="228"/>
      <c r="SDE6" s="228"/>
      <c r="SDF6" s="228"/>
      <c r="SDG6" s="228"/>
      <c r="SDH6" s="228"/>
      <c r="SDI6" s="228"/>
      <c r="SDJ6" s="228"/>
      <c r="SDK6" s="228"/>
      <c r="SDL6" s="228"/>
      <c r="SDM6" s="228"/>
      <c r="SDN6" s="228"/>
      <c r="SDO6" s="228"/>
      <c r="SDP6" s="228"/>
      <c r="SDQ6" s="228"/>
      <c r="SDR6" s="228"/>
      <c r="SDS6" s="228"/>
      <c r="SDT6" s="228"/>
      <c r="SDU6" s="228"/>
      <c r="SDV6" s="228"/>
      <c r="SDW6" s="228"/>
      <c r="SDX6" s="228"/>
      <c r="SDY6" s="228"/>
      <c r="SDZ6" s="228"/>
      <c r="SEA6" s="228"/>
      <c r="SEB6" s="228"/>
      <c r="SEC6" s="228"/>
      <c r="SED6" s="228"/>
      <c r="SEE6" s="228"/>
      <c r="SEF6" s="228"/>
      <c r="SEG6" s="228"/>
      <c r="SEH6" s="228"/>
      <c r="SEI6" s="228"/>
      <c r="SEJ6" s="228"/>
      <c r="SEK6" s="228"/>
      <c r="SEL6" s="228"/>
      <c r="SEM6" s="228"/>
      <c r="SEN6" s="228"/>
      <c r="SEO6" s="228"/>
      <c r="SEP6" s="228"/>
      <c r="SEQ6" s="228"/>
      <c r="SER6" s="228"/>
      <c r="SES6" s="228"/>
      <c r="SET6" s="228"/>
      <c r="SEU6" s="228"/>
      <c r="SEV6" s="228"/>
      <c r="SEW6" s="228"/>
      <c r="SEX6" s="228"/>
      <c r="SEY6" s="228"/>
      <c r="SEZ6" s="228"/>
      <c r="SFA6" s="228"/>
      <c r="SFB6" s="228"/>
      <c r="SFC6" s="228"/>
      <c r="SFD6" s="228"/>
      <c r="SFE6" s="228"/>
      <c r="SFF6" s="228"/>
      <c r="SFG6" s="228"/>
      <c r="SFH6" s="228"/>
      <c r="SFI6" s="228"/>
      <c r="SFJ6" s="228"/>
      <c r="SFK6" s="228"/>
      <c r="SFL6" s="228"/>
      <c r="SFM6" s="228"/>
      <c r="SFN6" s="228"/>
      <c r="SFO6" s="228"/>
      <c r="SFP6" s="228"/>
      <c r="SFQ6" s="228"/>
      <c r="SFR6" s="228"/>
      <c r="SFS6" s="228"/>
      <c r="SFT6" s="228"/>
      <c r="SFU6" s="228"/>
      <c r="SFV6" s="228"/>
      <c r="SFW6" s="228"/>
      <c r="SFX6" s="228"/>
      <c r="SFY6" s="228"/>
      <c r="SFZ6" s="228"/>
      <c r="SGA6" s="228"/>
      <c r="SGB6" s="228"/>
      <c r="SGC6" s="228"/>
      <c r="SGD6" s="228"/>
      <c r="SGE6" s="228"/>
      <c r="SGF6" s="228"/>
      <c r="SGG6" s="228"/>
      <c r="SGH6" s="228"/>
      <c r="SGI6" s="228"/>
      <c r="SGJ6" s="228"/>
      <c r="SGK6" s="228"/>
      <c r="SGL6" s="228"/>
      <c r="SGM6" s="228"/>
      <c r="SGN6" s="228"/>
      <c r="SGO6" s="228"/>
      <c r="SGP6" s="228"/>
      <c r="SGQ6" s="228"/>
      <c r="SGR6" s="228"/>
      <c r="SGS6" s="228"/>
      <c r="SGT6" s="228"/>
      <c r="SGU6" s="228"/>
      <c r="SGV6" s="228"/>
      <c r="SGW6" s="228"/>
      <c r="SGX6" s="228"/>
      <c r="SGY6" s="228"/>
      <c r="SGZ6" s="228"/>
      <c r="SHA6" s="228"/>
      <c r="SHB6" s="228"/>
      <c r="SHC6" s="228"/>
      <c r="SHD6" s="228"/>
      <c r="SHE6" s="228"/>
      <c r="SHF6" s="228"/>
      <c r="SHG6" s="228"/>
      <c r="SHH6" s="228"/>
      <c r="SHI6" s="228"/>
      <c r="SHJ6" s="228"/>
      <c r="SHK6" s="228"/>
      <c r="SHL6" s="228"/>
      <c r="SHM6" s="228"/>
      <c r="SHN6" s="228"/>
      <c r="SHO6" s="228"/>
      <c r="SHP6" s="228"/>
      <c r="SHQ6" s="228"/>
      <c r="SHR6" s="228"/>
      <c r="SHS6" s="228"/>
      <c r="SHT6" s="228"/>
      <c r="SHU6" s="228"/>
      <c r="SHV6" s="228"/>
      <c r="SHW6" s="228"/>
      <c r="SHX6" s="228"/>
      <c r="SHY6" s="228"/>
      <c r="SHZ6" s="228"/>
      <c r="SIA6" s="228"/>
      <c r="SIB6" s="228"/>
      <c r="SIC6" s="228"/>
      <c r="SID6" s="228"/>
      <c r="SIE6" s="228"/>
      <c r="SIF6" s="228"/>
      <c r="SIG6" s="228"/>
      <c r="SIH6" s="228"/>
      <c r="SII6" s="228"/>
      <c r="SIJ6" s="228"/>
      <c r="SIK6" s="228"/>
      <c r="SIL6" s="228"/>
      <c r="SIM6" s="228"/>
      <c r="SIN6" s="228"/>
      <c r="SIO6" s="228"/>
      <c r="SIP6" s="228"/>
      <c r="SIQ6" s="228"/>
      <c r="SIR6" s="228"/>
      <c r="SIS6" s="228"/>
      <c r="SIT6" s="228"/>
      <c r="SIU6" s="228"/>
      <c r="SIV6" s="228"/>
      <c r="SIW6" s="228"/>
      <c r="SIX6" s="228"/>
      <c r="SIY6" s="228"/>
      <c r="SIZ6" s="228"/>
      <c r="SJA6" s="228"/>
      <c r="SJB6" s="228"/>
      <c r="SJC6" s="228"/>
      <c r="SJD6" s="228"/>
      <c r="SJE6" s="228"/>
      <c r="SJF6" s="228"/>
      <c r="SJG6" s="228"/>
      <c r="SJH6" s="228"/>
      <c r="SJI6" s="228"/>
      <c r="SJJ6" s="228"/>
      <c r="SJK6" s="228"/>
      <c r="SJL6" s="228"/>
      <c r="SJM6" s="228"/>
      <c r="SJN6" s="228"/>
      <c r="SJO6" s="228"/>
      <c r="SJP6" s="228"/>
      <c r="SJQ6" s="228"/>
      <c r="SJR6" s="228"/>
      <c r="SJS6" s="228"/>
      <c r="SJT6" s="228"/>
      <c r="SJU6" s="228"/>
      <c r="SJV6" s="228"/>
      <c r="SJW6" s="228"/>
      <c r="SJX6" s="228"/>
      <c r="SJY6" s="228"/>
      <c r="SJZ6" s="228"/>
      <c r="SKA6" s="228"/>
      <c r="SKB6" s="228"/>
      <c r="SKC6" s="228"/>
      <c r="SKD6" s="228"/>
      <c r="SKE6" s="228"/>
      <c r="SKF6" s="228"/>
      <c r="SKG6" s="228"/>
      <c r="SKH6" s="228"/>
      <c r="SKI6" s="228"/>
      <c r="SKJ6" s="228"/>
      <c r="SKK6" s="228"/>
      <c r="SKL6" s="228"/>
      <c r="SKM6" s="228"/>
      <c r="SKN6" s="228"/>
      <c r="SKO6" s="228"/>
      <c r="SKP6" s="228"/>
      <c r="SKQ6" s="228"/>
      <c r="SKR6" s="228"/>
      <c r="SKS6" s="228"/>
      <c r="SKT6" s="228"/>
      <c r="SKU6" s="228"/>
      <c r="SKV6" s="228"/>
      <c r="SKW6" s="228"/>
      <c r="SKX6" s="228"/>
      <c r="SKY6" s="228"/>
      <c r="SKZ6" s="228"/>
      <c r="SLA6" s="228"/>
      <c r="SLB6" s="228"/>
      <c r="SLC6" s="228"/>
      <c r="SLD6" s="228"/>
      <c r="SLE6" s="228"/>
      <c r="SLF6" s="228"/>
      <c r="SLG6" s="228"/>
      <c r="SLH6" s="228"/>
      <c r="SLI6" s="228"/>
      <c r="SLJ6" s="228"/>
      <c r="SLK6" s="228"/>
      <c r="SLL6" s="228"/>
      <c r="SLM6" s="228"/>
      <c r="SLN6" s="228"/>
      <c r="SLO6" s="228"/>
      <c r="SLP6" s="228"/>
      <c r="SLQ6" s="228"/>
      <c r="SLR6" s="228"/>
      <c r="SLS6" s="228"/>
      <c r="SLT6" s="228"/>
      <c r="SLU6" s="228"/>
      <c r="SLV6" s="228"/>
      <c r="SLW6" s="228"/>
      <c r="SLX6" s="228"/>
      <c r="SLY6" s="228"/>
      <c r="SLZ6" s="228"/>
      <c r="SMA6" s="228"/>
      <c r="SMB6" s="228"/>
      <c r="SMC6" s="228"/>
      <c r="SMD6" s="228"/>
      <c r="SME6" s="228"/>
      <c r="SMF6" s="228"/>
      <c r="SMG6" s="228"/>
      <c r="SMH6" s="228"/>
      <c r="SMI6" s="228"/>
      <c r="SMJ6" s="228"/>
      <c r="SMK6" s="228"/>
      <c r="SML6" s="228"/>
      <c r="SMM6" s="228"/>
      <c r="SMN6" s="228"/>
      <c r="SMO6" s="228"/>
      <c r="SMP6" s="228"/>
      <c r="SMQ6" s="228"/>
      <c r="SMR6" s="228"/>
      <c r="SMS6" s="228"/>
      <c r="SMT6" s="228"/>
      <c r="SMU6" s="228"/>
      <c r="SMV6" s="228"/>
      <c r="SMW6" s="228"/>
      <c r="SMX6" s="228"/>
      <c r="SMY6" s="228"/>
      <c r="SMZ6" s="228"/>
      <c r="SNA6" s="228"/>
      <c r="SNB6" s="228"/>
      <c r="SNC6" s="228"/>
      <c r="SND6" s="228"/>
      <c r="SNE6" s="228"/>
      <c r="SNF6" s="228"/>
      <c r="SNG6" s="228"/>
      <c r="SNH6" s="228"/>
      <c r="SNI6" s="228"/>
      <c r="SNJ6" s="228"/>
      <c r="SNK6" s="228"/>
      <c r="SNL6" s="228"/>
      <c r="SNM6" s="228"/>
      <c r="SNN6" s="228"/>
      <c r="SNO6" s="228"/>
      <c r="SNP6" s="228"/>
      <c r="SNQ6" s="228"/>
      <c r="SNR6" s="228"/>
      <c r="SNS6" s="228"/>
      <c r="SNT6" s="228"/>
      <c r="SNU6" s="228"/>
      <c r="SNV6" s="228"/>
      <c r="SNW6" s="228"/>
      <c r="SNX6" s="228"/>
      <c r="SNY6" s="228"/>
      <c r="SNZ6" s="228"/>
      <c r="SOA6" s="228"/>
      <c r="SOB6" s="228"/>
      <c r="SOC6" s="228"/>
      <c r="SOD6" s="228"/>
      <c r="SOE6" s="228"/>
      <c r="SOF6" s="228"/>
      <c r="SOG6" s="228"/>
      <c r="SOH6" s="228"/>
      <c r="SOI6" s="228"/>
      <c r="SOJ6" s="228"/>
      <c r="SOK6" s="228"/>
      <c r="SOL6" s="228"/>
      <c r="SOM6" s="228"/>
      <c r="SON6" s="228"/>
      <c r="SOO6" s="228"/>
      <c r="SOP6" s="228"/>
      <c r="SOQ6" s="228"/>
      <c r="SOR6" s="228"/>
      <c r="SOS6" s="228"/>
      <c r="SOT6" s="228"/>
      <c r="SOU6" s="228"/>
      <c r="SOV6" s="228"/>
      <c r="SOW6" s="228"/>
      <c r="SOX6" s="228"/>
      <c r="SOY6" s="228"/>
      <c r="SOZ6" s="228"/>
      <c r="SPA6" s="228"/>
      <c r="SPB6" s="228"/>
      <c r="SPC6" s="228"/>
      <c r="SPD6" s="228"/>
      <c r="SPE6" s="228"/>
      <c r="SPF6" s="228"/>
      <c r="SPG6" s="228"/>
      <c r="SPH6" s="228"/>
      <c r="SPI6" s="228"/>
      <c r="SPJ6" s="228"/>
      <c r="SPK6" s="228"/>
      <c r="SPL6" s="228"/>
      <c r="SPM6" s="228"/>
      <c r="SPN6" s="228"/>
      <c r="SPO6" s="228"/>
      <c r="SPP6" s="228"/>
      <c r="SPQ6" s="228"/>
      <c r="SPR6" s="228"/>
      <c r="SPS6" s="228"/>
      <c r="SPT6" s="228"/>
      <c r="SPU6" s="228"/>
      <c r="SPV6" s="228"/>
      <c r="SPW6" s="228"/>
      <c r="SPX6" s="228"/>
      <c r="SPY6" s="228"/>
      <c r="SPZ6" s="228"/>
      <c r="SQA6" s="228"/>
      <c r="SQB6" s="228"/>
      <c r="SQC6" s="228"/>
      <c r="SQD6" s="228"/>
      <c r="SQE6" s="228"/>
      <c r="SQF6" s="228"/>
      <c r="SQG6" s="228"/>
      <c r="SQH6" s="228"/>
      <c r="SQI6" s="228"/>
      <c r="SQJ6" s="228"/>
      <c r="SQK6" s="228"/>
      <c r="SQL6" s="228"/>
      <c r="SQM6" s="228"/>
      <c r="SQN6" s="228"/>
      <c r="SQO6" s="228"/>
      <c r="SQP6" s="228"/>
      <c r="SQQ6" s="228"/>
      <c r="SQR6" s="228"/>
      <c r="SQS6" s="228"/>
      <c r="SQT6" s="228"/>
      <c r="SQU6" s="228"/>
      <c r="SQV6" s="228"/>
      <c r="SQW6" s="228"/>
      <c r="SQX6" s="228"/>
      <c r="SQY6" s="228"/>
      <c r="SQZ6" s="228"/>
      <c r="SRA6" s="228"/>
      <c r="SRB6" s="228"/>
      <c r="SRC6" s="228"/>
      <c r="SRD6" s="228"/>
      <c r="SRE6" s="228"/>
      <c r="SRF6" s="228"/>
      <c r="SRG6" s="228"/>
      <c r="SRH6" s="228"/>
      <c r="SRI6" s="228"/>
      <c r="SRJ6" s="228"/>
      <c r="SRK6" s="228"/>
      <c r="SRL6" s="228"/>
      <c r="SRM6" s="228"/>
      <c r="SRN6" s="228"/>
      <c r="SRO6" s="228"/>
      <c r="SRP6" s="228"/>
      <c r="SRQ6" s="228"/>
      <c r="SRR6" s="228"/>
      <c r="SRS6" s="228"/>
      <c r="SRT6" s="228"/>
      <c r="SRU6" s="228"/>
      <c r="SRV6" s="228"/>
      <c r="SRW6" s="228"/>
      <c r="SRX6" s="228"/>
      <c r="SRY6" s="228"/>
      <c r="SRZ6" s="228"/>
      <c r="SSA6" s="228"/>
      <c r="SSB6" s="228"/>
      <c r="SSC6" s="228"/>
      <c r="SSD6" s="228"/>
      <c r="SSE6" s="228"/>
      <c r="SSF6" s="228"/>
      <c r="SSG6" s="228"/>
      <c r="SSH6" s="228"/>
      <c r="SSI6" s="228"/>
      <c r="SSJ6" s="228"/>
      <c r="SSK6" s="228"/>
      <c r="SSL6" s="228"/>
      <c r="SSM6" s="228"/>
      <c r="SSN6" s="228"/>
      <c r="SSO6" s="228"/>
      <c r="SSP6" s="228"/>
      <c r="SSQ6" s="228"/>
      <c r="SSR6" s="228"/>
      <c r="SSS6" s="228"/>
      <c r="SST6" s="228"/>
      <c r="SSU6" s="228"/>
      <c r="SSV6" s="228"/>
      <c r="SSW6" s="228"/>
      <c r="SSX6" s="228"/>
      <c r="SSY6" s="228"/>
      <c r="SSZ6" s="228"/>
      <c r="STA6" s="228"/>
      <c r="STB6" s="228"/>
      <c r="STC6" s="228"/>
      <c r="STD6" s="228"/>
      <c r="STE6" s="228"/>
      <c r="STF6" s="228"/>
      <c r="STG6" s="228"/>
      <c r="STH6" s="228"/>
      <c r="STI6" s="228"/>
      <c r="STJ6" s="228"/>
      <c r="STK6" s="228"/>
      <c r="STL6" s="228"/>
      <c r="STM6" s="228"/>
      <c r="STN6" s="228"/>
      <c r="STO6" s="228"/>
      <c r="STP6" s="228"/>
      <c r="STQ6" s="228"/>
      <c r="STR6" s="228"/>
      <c r="STS6" s="228"/>
      <c r="STT6" s="228"/>
      <c r="STU6" s="228"/>
      <c r="STV6" s="228"/>
      <c r="STW6" s="228"/>
      <c r="STX6" s="228"/>
      <c r="STY6" s="228"/>
      <c r="STZ6" s="228"/>
      <c r="SUA6" s="228"/>
      <c r="SUB6" s="228"/>
      <c r="SUC6" s="228"/>
      <c r="SUD6" s="228"/>
      <c r="SUE6" s="228"/>
      <c r="SUF6" s="228"/>
      <c r="SUG6" s="228"/>
      <c r="SUH6" s="228"/>
      <c r="SUI6" s="228"/>
      <c r="SUJ6" s="228"/>
      <c r="SUK6" s="228"/>
      <c r="SUL6" s="228"/>
      <c r="SUM6" s="228"/>
      <c r="SUN6" s="228"/>
      <c r="SUO6" s="228"/>
      <c r="SUP6" s="228"/>
      <c r="SUQ6" s="228"/>
      <c r="SUR6" s="228"/>
      <c r="SUS6" s="228"/>
      <c r="SUT6" s="228"/>
      <c r="SUU6" s="228"/>
      <c r="SUV6" s="228"/>
      <c r="SUW6" s="228"/>
      <c r="SUX6" s="228"/>
      <c r="SUY6" s="228"/>
      <c r="SUZ6" s="228"/>
      <c r="SVA6" s="228"/>
      <c r="SVB6" s="228"/>
      <c r="SVC6" s="228"/>
      <c r="SVD6" s="228"/>
      <c r="SVE6" s="228"/>
      <c r="SVF6" s="228"/>
      <c r="SVG6" s="228"/>
      <c r="SVH6" s="228"/>
      <c r="SVI6" s="228"/>
      <c r="SVJ6" s="228"/>
      <c r="SVK6" s="228"/>
      <c r="SVL6" s="228"/>
      <c r="SVM6" s="228"/>
      <c r="SVN6" s="228"/>
      <c r="SVO6" s="228"/>
      <c r="SVP6" s="228"/>
      <c r="SVQ6" s="228"/>
      <c r="SVR6" s="228"/>
      <c r="SVS6" s="228"/>
      <c r="SVT6" s="228"/>
      <c r="SVU6" s="228"/>
      <c r="SVV6" s="228"/>
      <c r="SVW6" s="228"/>
      <c r="SVX6" s="228"/>
      <c r="SVY6" s="228"/>
      <c r="SVZ6" s="228"/>
      <c r="SWA6" s="228"/>
      <c r="SWB6" s="228"/>
      <c r="SWC6" s="228"/>
      <c r="SWD6" s="228"/>
      <c r="SWE6" s="228"/>
      <c r="SWF6" s="228"/>
      <c r="SWG6" s="228"/>
      <c r="SWH6" s="228"/>
      <c r="SWI6" s="228"/>
      <c r="SWJ6" s="228"/>
      <c r="SWK6" s="228"/>
      <c r="SWL6" s="228"/>
      <c r="SWM6" s="228"/>
      <c r="SWN6" s="228"/>
      <c r="SWO6" s="228"/>
      <c r="SWP6" s="228"/>
      <c r="SWQ6" s="228"/>
      <c r="SWR6" s="228"/>
      <c r="SWS6" s="228"/>
      <c r="SWT6" s="228"/>
      <c r="SWU6" s="228"/>
      <c r="SWV6" s="228"/>
      <c r="SWW6" s="228"/>
      <c r="SWX6" s="228"/>
      <c r="SWY6" s="228"/>
      <c r="SWZ6" s="228"/>
      <c r="SXA6" s="228"/>
      <c r="SXB6" s="228"/>
      <c r="SXC6" s="228"/>
      <c r="SXD6" s="228"/>
      <c r="SXE6" s="228"/>
      <c r="SXF6" s="228"/>
      <c r="SXG6" s="228"/>
      <c r="SXH6" s="228"/>
      <c r="SXI6" s="228"/>
      <c r="SXJ6" s="228"/>
      <c r="SXK6" s="228"/>
      <c r="SXL6" s="228"/>
      <c r="SXM6" s="228"/>
      <c r="SXN6" s="228"/>
      <c r="SXO6" s="228"/>
      <c r="SXP6" s="228"/>
      <c r="SXQ6" s="228"/>
      <c r="SXR6" s="228"/>
      <c r="SXS6" s="228"/>
      <c r="SXT6" s="228"/>
      <c r="SXU6" s="228"/>
      <c r="SXV6" s="228"/>
      <c r="SXW6" s="228"/>
      <c r="SXX6" s="228"/>
      <c r="SXY6" s="228"/>
      <c r="SXZ6" s="228"/>
      <c r="SYA6" s="228"/>
      <c r="SYB6" s="228"/>
      <c r="SYC6" s="228"/>
      <c r="SYD6" s="228"/>
      <c r="SYE6" s="228"/>
      <c r="SYF6" s="228"/>
      <c r="SYG6" s="228"/>
      <c r="SYH6" s="228"/>
      <c r="SYI6" s="228"/>
      <c r="SYJ6" s="228"/>
      <c r="SYK6" s="228"/>
      <c r="SYL6" s="228"/>
      <c r="SYM6" s="228"/>
      <c r="SYN6" s="228"/>
      <c r="SYO6" s="228"/>
      <c r="SYP6" s="228"/>
      <c r="SYQ6" s="228"/>
      <c r="SYR6" s="228"/>
      <c r="SYS6" s="228"/>
      <c r="SYT6" s="228"/>
      <c r="SYU6" s="228"/>
      <c r="SYV6" s="228"/>
      <c r="SYW6" s="228"/>
      <c r="SYX6" s="228"/>
      <c r="SYY6" s="228"/>
      <c r="SYZ6" s="228"/>
      <c r="SZA6" s="228"/>
      <c r="SZB6" s="228"/>
      <c r="SZC6" s="228"/>
      <c r="SZD6" s="228"/>
      <c r="SZE6" s="228"/>
      <c r="SZF6" s="228"/>
      <c r="SZG6" s="228"/>
      <c r="SZH6" s="228"/>
      <c r="SZI6" s="228"/>
      <c r="SZJ6" s="228"/>
      <c r="SZK6" s="228"/>
      <c r="SZL6" s="228"/>
      <c r="SZM6" s="228"/>
      <c r="SZN6" s="228"/>
      <c r="SZO6" s="228"/>
      <c r="SZP6" s="228"/>
      <c r="SZQ6" s="228"/>
      <c r="SZR6" s="228"/>
      <c r="SZS6" s="228"/>
      <c r="SZT6" s="228"/>
      <c r="SZU6" s="228"/>
      <c r="SZV6" s="228"/>
      <c r="SZW6" s="228"/>
      <c r="SZX6" s="228"/>
      <c r="SZY6" s="228"/>
      <c r="SZZ6" s="228"/>
      <c r="TAA6" s="228"/>
      <c r="TAB6" s="228"/>
      <c r="TAC6" s="228"/>
      <c r="TAD6" s="228"/>
      <c r="TAE6" s="228"/>
      <c r="TAF6" s="228"/>
      <c r="TAG6" s="228"/>
      <c r="TAH6" s="228"/>
      <c r="TAI6" s="228"/>
      <c r="TAJ6" s="228"/>
      <c r="TAK6" s="228"/>
      <c r="TAL6" s="228"/>
      <c r="TAM6" s="228"/>
      <c r="TAN6" s="228"/>
      <c r="TAO6" s="228"/>
      <c r="TAP6" s="228"/>
      <c r="TAQ6" s="228"/>
      <c r="TAR6" s="228"/>
      <c r="TAS6" s="228"/>
      <c r="TAT6" s="228"/>
      <c r="TAU6" s="228"/>
      <c r="TAV6" s="228"/>
      <c r="TAW6" s="228"/>
      <c r="TAX6" s="228"/>
      <c r="TAY6" s="228"/>
      <c r="TAZ6" s="228"/>
      <c r="TBA6" s="228"/>
      <c r="TBB6" s="228"/>
      <c r="TBC6" s="228"/>
      <c r="TBD6" s="228"/>
      <c r="TBE6" s="228"/>
      <c r="TBF6" s="228"/>
      <c r="TBG6" s="228"/>
      <c r="TBH6" s="228"/>
      <c r="TBI6" s="228"/>
      <c r="TBJ6" s="228"/>
      <c r="TBK6" s="228"/>
      <c r="TBL6" s="228"/>
      <c r="TBM6" s="228"/>
      <c r="TBN6" s="228"/>
      <c r="TBO6" s="228"/>
      <c r="TBP6" s="228"/>
      <c r="TBQ6" s="228"/>
      <c r="TBR6" s="228"/>
      <c r="TBS6" s="228"/>
      <c r="TBT6" s="228"/>
      <c r="TBU6" s="228"/>
      <c r="TBV6" s="228"/>
      <c r="TBW6" s="228"/>
      <c r="TBX6" s="228"/>
      <c r="TBY6" s="228"/>
      <c r="TBZ6" s="228"/>
      <c r="TCA6" s="228"/>
      <c r="TCB6" s="228"/>
      <c r="TCC6" s="228"/>
      <c r="TCD6" s="228"/>
      <c r="TCE6" s="228"/>
      <c r="TCF6" s="228"/>
      <c r="TCG6" s="228"/>
      <c r="TCH6" s="228"/>
      <c r="TCI6" s="228"/>
      <c r="TCJ6" s="228"/>
      <c r="TCK6" s="228"/>
      <c r="TCL6" s="228"/>
      <c r="TCM6" s="228"/>
      <c r="TCN6" s="228"/>
      <c r="TCO6" s="228"/>
      <c r="TCP6" s="228"/>
      <c r="TCQ6" s="228"/>
      <c r="TCR6" s="228"/>
      <c r="TCS6" s="228"/>
      <c r="TCT6" s="228"/>
      <c r="TCU6" s="228"/>
      <c r="TCV6" s="228"/>
      <c r="TCW6" s="228"/>
      <c r="TCX6" s="228"/>
      <c r="TCY6" s="228"/>
      <c r="TCZ6" s="228"/>
      <c r="TDA6" s="228"/>
      <c r="TDB6" s="228"/>
      <c r="TDC6" s="228"/>
      <c r="TDD6" s="228"/>
      <c r="TDE6" s="228"/>
      <c r="TDF6" s="228"/>
      <c r="TDG6" s="228"/>
      <c r="TDH6" s="228"/>
      <c r="TDI6" s="228"/>
      <c r="TDJ6" s="228"/>
      <c r="TDK6" s="228"/>
      <c r="TDL6" s="228"/>
      <c r="TDM6" s="228"/>
      <c r="TDN6" s="228"/>
      <c r="TDO6" s="228"/>
      <c r="TDP6" s="228"/>
      <c r="TDQ6" s="228"/>
      <c r="TDR6" s="228"/>
      <c r="TDS6" s="228"/>
      <c r="TDT6" s="228"/>
      <c r="TDU6" s="228"/>
      <c r="TDV6" s="228"/>
      <c r="TDW6" s="228"/>
      <c r="TDX6" s="228"/>
      <c r="TDY6" s="228"/>
      <c r="TDZ6" s="228"/>
      <c r="TEA6" s="228"/>
      <c r="TEB6" s="228"/>
      <c r="TEC6" s="228"/>
      <c r="TED6" s="228"/>
      <c r="TEE6" s="228"/>
      <c r="TEF6" s="228"/>
      <c r="TEG6" s="228"/>
      <c r="TEH6" s="228"/>
      <c r="TEI6" s="228"/>
      <c r="TEJ6" s="228"/>
      <c r="TEK6" s="228"/>
      <c r="TEL6" s="228"/>
      <c r="TEM6" s="228"/>
      <c r="TEN6" s="228"/>
      <c r="TEO6" s="228"/>
      <c r="TEP6" s="228"/>
      <c r="TEQ6" s="228"/>
      <c r="TER6" s="228"/>
      <c r="TES6" s="228"/>
      <c r="TET6" s="228"/>
      <c r="TEU6" s="228"/>
      <c r="TEV6" s="228"/>
      <c r="TEW6" s="228"/>
      <c r="TEX6" s="228"/>
      <c r="TEY6" s="228"/>
      <c r="TEZ6" s="228"/>
      <c r="TFA6" s="228"/>
      <c r="TFB6" s="228"/>
      <c r="TFC6" s="228"/>
      <c r="TFD6" s="228"/>
      <c r="TFE6" s="228"/>
      <c r="TFF6" s="228"/>
      <c r="TFG6" s="228"/>
      <c r="TFH6" s="228"/>
      <c r="TFI6" s="228"/>
      <c r="TFJ6" s="228"/>
      <c r="TFK6" s="228"/>
      <c r="TFL6" s="228"/>
      <c r="TFM6" s="228"/>
      <c r="TFN6" s="228"/>
      <c r="TFO6" s="228"/>
      <c r="TFP6" s="228"/>
      <c r="TFQ6" s="228"/>
      <c r="TFR6" s="228"/>
      <c r="TFS6" s="228"/>
      <c r="TFT6" s="228"/>
      <c r="TFU6" s="228"/>
      <c r="TFV6" s="228"/>
      <c r="TFW6" s="228"/>
      <c r="TFX6" s="228"/>
      <c r="TFY6" s="228"/>
      <c r="TFZ6" s="228"/>
      <c r="TGA6" s="228"/>
      <c r="TGB6" s="228"/>
      <c r="TGC6" s="228"/>
      <c r="TGD6" s="228"/>
      <c r="TGE6" s="228"/>
      <c r="TGF6" s="228"/>
      <c r="TGG6" s="228"/>
      <c r="TGH6" s="228"/>
      <c r="TGI6" s="228"/>
      <c r="TGJ6" s="228"/>
      <c r="TGK6" s="228"/>
      <c r="TGL6" s="228"/>
      <c r="TGM6" s="228"/>
      <c r="TGN6" s="228"/>
      <c r="TGO6" s="228"/>
      <c r="TGP6" s="228"/>
      <c r="TGQ6" s="228"/>
      <c r="TGR6" s="228"/>
      <c r="TGS6" s="228"/>
      <c r="TGT6" s="228"/>
      <c r="TGU6" s="228"/>
      <c r="TGV6" s="228"/>
      <c r="TGW6" s="228"/>
      <c r="TGX6" s="228"/>
      <c r="TGY6" s="228"/>
      <c r="TGZ6" s="228"/>
      <c r="THA6" s="228"/>
      <c r="THB6" s="228"/>
      <c r="THC6" s="228"/>
      <c r="THD6" s="228"/>
      <c r="THE6" s="228"/>
      <c r="THF6" s="228"/>
      <c r="THG6" s="228"/>
      <c r="THH6" s="228"/>
      <c r="THI6" s="228"/>
      <c r="THJ6" s="228"/>
      <c r="THK6" s="228"/>
      <c r="THL6" s="228"/>
      <c r="THM6" s="228"/>
      <c r="THN6" s="228"/>
      <c r="THO6" s="228"/>
      <c r="THP6" s="228"/>
      <c r="THQ6" s="228"/>
      <c r="THR6" s="228"/>
      <c r="THS6" s="228"/>
      <c r="THT6" s="228"/>
      <c r="THU6" s="228"/>
      <c r="THV6" s="228"/>
      <c r="THW6" s="228"/>
      <c r="THX6" s="228"/>
      <c r="THY6" s="228"/>
      <c r="THZ6" s="228"/>
      <c r="TIA6" s="228"/>
      <c r="TIB6" s="228"/>
      <c r="TIC6" s="228"/>
      <c r="TID6" s="228"/>
      <c r="TIE6" s="228"/>
      <c r="TIF6" s="228"/>
      <c r="TIG6" s="228"/>
      <c r="TIH6" s="228"/>
      <c r="TII6" s="228"/>
      <c r="TIJ6" s="228"/>
      <c r="TIK6" s="228"/>
      <c r="TIL6" s="228"/>
      <c r="TIM6" s="228"/>
      <c r="TIN6" s="228"/>
      <c r="TIO6" s="228"/>
      <c r="TIP6" s="228"/>
      <c r="TIQ6" s="228"/>
      <c r="TIR6" s="228"/>
      <c r="TIS6" s="228"/>
      <c r="TIT6" s="228"/>
      <c r="TIU6" s="228"/>
      <c r="TIV6" s="228"/>
      <c r="TIW6" s="228"/>
      <c r="TIX6" s="228"/>
      <c r="TIY6" s="228"/>
      <c r="TIZ6" s="228"/>
      <c r="TJA6" s="228"/>
      <c r="TJB6" s="228"/>
      <c r="TJC6" s="228"/>
      <c r="TJD6" s="228"/>
      <c r="TJE6" s="228"/>
      <c r="TJF6" s="228"/>
      <c r="TJG6" s="228"/>
      <c r="TJH6" s="228"/>
      <c r="TJI6" s="228"/>
      <c r="TJJ6" s="228"/>
      <c r="TJK6" s="228"/>
      <c r="TJL6" s="228"/>
      <c r="TJM6" s="228"/>
      <c r="TJN6" s="228"/>
      <c r="TJO6" s="228"/>
      <c r="TJP6" s="228"/>
      <c r="TJQ6" s="228"/>
      <c r="TJR6" s="228"/>
      <c r="TJS6" s="228"/>
      <c r="TJT6" s="228"/>
      <c r="TJU6" s="228"/>
      <c r="TJV6" s="228"/>
      <c r="TJW6" s="228"/>
      <c r="TJX6" s="228"/>
      <c r="TJY6" s="228"/>
      <c r="TJZ6" s="228"/>
      <c r="TKA6" s="228"/>
      <c r="TKB6" s="228"/>
      <c r="TKC6" s="228"/>
      <c r="TKD6" s="228"/>
      <c r="TKE6" s="228"/>
      <c r="TKF6" s="228"/>
      <c r="TKG6" s="228"/>
      <c r="TKH6" s="228"/>
      <c r="TKI6" s="228"/>
      <c r="TKJ6" s="228"/>
      <c r="TKK6" s="228"/>
      <c r="TKL6" s="228"/>
      <c r="TKM6" s="228"/>
      <c r="TKN6" s="228"/>
      <c r="TKO6" s="228"/>
      <c r="TKP6" s="228"/>
      <c r="TKQ6" s="228"/>
      <c r="TKR6" s="228"/>
      <c r="TKS6" s="228"/>
      <c r="TKT6" s="228"/>
      <c r="TKU6" s="228"/>
      <c r="TKV6" s="228"/>
      <c r="TKW6" s="228"/>
      <c r="TKX6" s="228"/>
      <c r="TKY6" s="228"/>
      <c r="TKZ6" s="228"/>
      <c r="TLA6" s="228"/>
      <c r="TLB6" s="228"/>
      <c r="TLC6" s="228"/>
      <c r="TLD6" s="228"/>
      <c r="TLE6" s="228"/>
      <c r="TLF6" s="228"/>
      <c r="TLG6" s="228"/>
      <c r="TLH6" s="228"/>
      <c r="TLI6" s="228"/>
      <c r="TLJ6" s="228"/>
      <c r="TLK6" s="228"/>
      <c r="TLL6" s="228"/>
      <c r="TLM6" s="228"/>
      <c r="TLN6" s="228"/>
      <c r="TLO6" s="228"/>
      <c r="TLP6" s="228"/>
      <c r="TLQ6" s="228"/>
      <c r="TLR6" s="228"/>
      <c r="TLS6" s="228"/>
      <c r="TLT6" s="228"/>
      <c r="TLU6" s="228"/>
      <c r="TLV6" s="228"/>
      <c r="TLW6" s="228"/>
      <c r="TLX6" s="228"/>
      <c r="TLY6" s="228"/>
      <c r="TLZ6" s="228"/>
      <c r="TMA6" s="228"/>
      <c r="TMB6" s="228"/>
      <c r="TMC6" s="228"/>
      <c r="TMD6" s="228"/>
      <c r="TME6" s="228"/>
      <c r="TMF6" s="228"/>
      <c r="TMG6" s="228"/>
      <c r="TMH6" s="228"/>
      <c r="TMI6" s="228"/>
      <c r="TMJ6" s="228"/>
      <c r="TMK6" s="228"/>
      <c r="TML6" s="228"/>
      <c r="TMM6" s="228"/>
      <c r="TMN6" s="228"/>
      <c r="TMO6" s="228"/>
      <c r="TMP6" s="228"/>
      <c r="TMQ6" s="228"/>
      <c r="TMR6" s="228"/>
      <c r="TMS6" s="228"/>
      <c r="TMT6" s="228"/>
      <c r="TMU6" s="228"/>
      <c r="TMV6" s="228"/>
      <c r="TMW6" s="228"/>
      <c r="TMX6" s="228"/>
      <c r="TMY6" s="228"/>
      <c r="TMZ6" s="228"/>
      <c r="TNA6" s="228"/>
      <c r="TNB6" s="228"/>
      <c r="TNC6" s="228"/>
      <c r="TND6" s="228"/>
      <c r="TNE6" s="228"/>
      <c r="TNF6" s="228"/>
      <c r="TNG6" s="228"/>
      <c r="TNH6" s="228"/>
      <c r="TNI6" s="228"/>
      <c r="TNJ6" s="228"/>
      <c r="TNK6" s="228"/>
      <c r="TNL6" s="228"/>
      <c r="TNM6" s="228"/>
      <c r="TNN6" s="228"/>
      <c r="TNO6" s="228"/>
      <c r="TNP6" s="228"/>
      <c r="TNQ6" s="228"/>
      <c r="TNR6" s="228"/>
      <c r="TNS6" s="228"/>
      <c r="TNT6" s="228"/>
      <c r="TNU6" s="228"/>
      <c r="TNV6" s="228"/>
      <c r="TNW6" s="228"/>
      <c r="TNX6" s="228"/>
      <c r="TNY6" s="228"/>
      <c r="TNZ6" s="228"/>
      <c r="TOA6" s="228"/>
      <c r="TOB6" s="228"/>
      <c r="TOC6" s="228"/>
      <c r="TOD6" s="228"/>
      <c r="TOE6" s="228"/>
      <c r="TOF6" s="228"/>
      <c r="TOG6" s="228"/>
      <c r="TOH6" s="228"/>
      <c r="TOI6" s="228"/>
      <c r="TOJ6" s="228"/>
      <c r="TOK6" s="228"/>
      <c r="TOL6" s="228"/>
      <c r="TOM6" s="228"/>
      <c r="TON6" s="228"/>
      <c r="TOO6" s="228"/>
      <c r="TOP6" s="228"/>
      <c r="TOQ6" s="228"/>
      <c r="TOR6" s="228"/>
      <c r="TOS6" s="228"/>
      <c r="TOT6" s="228"/>
      <c r="TOU6" s="228"/>
      <c r="TOV6" s="228"/>
      <c r="TOW6" s="228"/>
      <c r="TOX6" s="228"/>
      <c r="TOY6" s="228"/>
      <c r="TOZ6" s="228"/>
      <c r="TPA6" s="228"/>
      <c r="TPB6" s="228"/>
      <c r="TPC6" s="228"/>
      <c r="TPD6" s="228"/>
      <c r="TPE6" s="228"/>
      <c r="TPF6" s="228"/>
      <c r="TPG6" s="228"/>
      <c r="TPH6" s="228"/>
      <c r="TPI6" s="228"/>
      <c r="TPJ6" s="228"/>
      <c r="TPK6" s="228"/>
      <c r="TPL6" s="228"/>
      <c r="TPM6" s="228"/>
      <c r="TPN6" s="228"/>
      <c r="TPO6" s="228"/>
      <c r="TPP6" s="228"/>
      <c r="TPQ6" s="228"/>
      <c r="TPR6" s="228"/>
      <c r="TPS6" s="228"/>
      <c r="TPT6" s="228"/>
      <c r="TPU6" s="228"/>
      <c r="TPV6" s="228"/>
      <c r="TPW6" s="228"/>
      <c r="TPX6" s="228"/>
      <c r="TPY6" s="228"/>
      <c r="TPZ6" s="228"/>
      <c r="TQA6" s="228"/>
      <c r="TQB6" s="228"/>
      <c r="TQC6" s="228"/>
      <c r="TQD6" s="228"/>
      <c r="TQE6" s="228"/>
      <c r="TQF6" s="228"/>
      <c r="TQG6" s="228"/>
      <c r="TQH6" s="228"/>
      <c r="TQI6" s="228"/>
      <c r="TQJ6" s="228"/>
      <c r="TQK6" s="228"/>
      <c r="TQL6" s="228"/>
      <c r="TQM6" s="228"/>
      <c r="TQN6" s="228"/>
      <c r="TQO6" s="228"/>
      <c r="TQP6" s="228"/>
      <c r="TQQ6" s="228"/>
      <c r="TQR6" s="228"/>
      <c r="TQS6" s="228"/>
      <c r="TQT6" s="228"/>
      <c r="TQU6" s="228"/>
      <c r="TQV6" s="228"/>
      <c r="TQW6" s="228"/>
      <c r="TQX6" s="228"/>
      <c r="TQY6" s="228"/>
      <c r="TQZ6" s="228"/>
      <c r="TRA6" s="228"/>
      <c r="TRB6" s="228"/>
      <c r="TRC6" s="228"/>
      <c r="TRD6" s="228"/>
      <c r="TRE6" s="228"/>
      <c r="TRF6" s="228"/>
      <c r="TRG6" s="228"/>
      <c r="TRH6" s="228"/>
      <c r="TRI6" s="228"/>
      <c r="TRJ6" s="228"/>
      <c r="TRK6" s="228"/>
      <c r="TRL6" s="228"/>
      <c r="TRM6" s="228"/>
      <c r="TRN6" s="228"/>
      <c r="TRO6" s="228"/>
      <c r="TRP6" s="228"/>
      <c r="TRQ6" s="228"/>
      <c r="TRR6" s="228"/>
      <c r="TRS6" s="228"/>
      <c r="TRT6" s="228"/>
      <c r="TRU6" s="228"/>
      <c r="TRV6" s="228"/>
      <c r="TRW6" s="228"/>
      <c r="TRX6" s="228"/>
      <c r="TRY6" s="228"/>
      <c r="TRZ6" s="228"/>
      <c r="TSA6" s="228"/>
      <c r="TSB6" s="228"/>
      <c r="TSC6" s="228"/>
      <c r="TSD6" s="228"/>
      <c r="TSE6" s="228"/>
      <c r="TSF6" s="228"/>
      <c r="TSG6" s="228"/>
      <c r="TSH6" s="228"/>
      <c r="TSI6" s="228"/>
      <c r="TSJ6" s="228"/>
      <c r="TSK6" s="228"/>
      <c r="TSL6" s="228"/>
      <c r="TSM6" s="228"/>
      <c r="TSN6" s="228"/>
      <c r="TSO6" s="228"/>
      <c r="TSP6" s="228"/>
      <c r="TSQ6" s="228"/>
      <c r="TSR6" s="228"/>
      <c r="TSS6" s="228"/>
      <c r="TST6" s="228"/>
      <c r="TSU6" s="228"/>
      <c r="TSV6" s="228"/>
      <c r="TSW6" s="228"/>
      <c r="TSX6" s="228"/>
      <c r="TSY6" s="228"/>
      <c r="TSZ6" s="228"/>
      <c r="TTA6" s="228"/>
      <c r="TTB6" s="228"/>
      <c r="TTC6" s="228"/>
      <c r="TTD6" s="228"/>
      <c r="TTE6" s="228"/>
      <c r="TTF6" s="228"/>
      <c r="TTG6" s="228"/>
      <c r="TTH6" s="228"/>
      <c r="TTI6" s="228"/>
      <c r="TTJ6" s="228"/>
      <c r="TTK6" s="228"/>
      <c r="TTL6" s="228"/>
      <c r="TTM6" s="228"/>
      <c r="TTN6" s="228"/>
      <c r="TTO6" s="228"/>
      <c r="TTP6" s="228"/>
      <c r="TTQ6" s="228"/>
      <c r="TTR6" s="228"/>
      <c r="TTS6" s="228"/>
      <c r="TTT6" s="228"/>
      <c r="TTU6" s="228"/>
      <c r="TTV6" s="228"/>
      <c r="TTW6" s="228"/>
      <c r="TTX6" s="228"/>
      <c r="TTY6" s="228"/>
      <c r="TTZ6" s="228"/>
      <c r="TUA6" s="228"/>
      <c r="TUB6" s="228"/>
      <c r="TUC6" s="228"/>
      <c r="TUD6" s="228"/>
      <c r="TUE6" s="228"/>
      <c r="TUF6" s="228"/>
      <c r="TUG6" s="228"/>
      <c r="TUH6" s="228"/>
      <c r="TUI6" s="228"/>
      <c r="TUJ6" s="228"/>
      <c r="TUK6" s="228"/>
      <c r="TUL6" s="228"/>
      <c r="TUM6" s="228"/>
      <c r="TUN6" s="228"/>
      <c r="TUO6" s="228"/>
      <c r="TUP6" s="228"/>
      <c r="TUQ6" s="228"/>
      <c r="TUR6" s="228"/>
      <c r="TUS6" s="228"/>
      <c r="TUT6" s="228"/>
      <c r="TUU6" s="228"/>
      <c r="TUV6" s="228"/>
      <c r="TUW6" s="228"/>
      <c r="TUX6" s="228"/>
      <c r="TUY6" s="228"/>
      <c r="TUZ6" s="228"/>
      <c r="TVA6" s="228"/>
      <c r="TVB6" s="228"/>
      <c r="TVC6" s="228"/>
      <c r="TVD6" s="228"/>
      <c r="TVE6" s="228"/>
      <c r="TVF6" s="228"/>
      <c r="TVG6" s="228"/>
      <c r="TVH6" s="228"/>
      <c r="TVI6" s="228"/>
      <c r="TVJ6" s="228"/>
      <c r="TVK6" s="228"/>
      <c r="TVL6" s="228"/>
      <c r="TVM6" s="228"/>
      <c r="TVN6" s="228"/>
      <c r="TVO6" s="228"/>
      <c r="TVP6" s="228"/>
      <c r="TVQ6" s="228"/>
      <c r="TVR6" s="228"/>
      <c r="TVS6" s="228"/>
      <c r="TVT6" s="228"/>
      <c r="TVU6" s="228"/>
      <c r="TVV6" s="228"/>
      <c r="TVW6" s="228"/>
      <c r="TVX6" s="228"/>
      <c r="TVY6" s="228"/>
      <c r="TVZ6" s="228"/>
      <c r="TWA6" s="228"/>
      <c r="TWB6" s="228"/>
      <c r="TWC6" s="228"/>
      <c r="TWD6" s="228"/>
      <c r="TWE6" s="228"/>
      <c r="TWF6" s="228"/>
      <c r="TWG6" s="228"/>
      <c r="TWH6" s="228"/>
      <c r="TWI6" s="228"/>
      <c r="TWJ6" s="228"/>
      <c r="TWK6" s="228"/>
      <c r="TWL6" s="228"/>
      <c r="TWM6" s="228"/>
      <c r="TWN6" s="228"/>
      <c r="TWO6" s="228"/>
      <c r="TWP6" s="228"/>
      <c r="TWQ6" s="228"/>
      <c r="TWR6" s="228"/>
      <c r="TWS6" s="228"/>
      <c r="TWT6" s="228"/>
      <c r="TWU6" s="228"/>
      <c r="TWV6" s="228"/>
      <c r="TWW6" s="228"/>
      <c r="TWX6" s="228"/>
      <c r="TWY6" s="228"/>
      <c r="TWZ6" s="228"/>
      <c r="TXA6" s="228"/>
      <c r="TXB6" s="228"/>
      <c r="TXC6" s="228"/>
      <c r="TXD6" s="228"/>
      <c r="TXE6" s="228"/>
      <c r="TXF6" s="228"/>
      <c r="TXG6" s="228"/>
      <c r="TXH6" s="228"/>
      <c r="TXI6" s="228"/>
      <c r="TXJ6" s="228"/>
      <c r="TXK6" s="228"/>
      <c r="TXL6" s="228"/>
      <c r="TXM6" s="228"/>
      <c r="TXN6" s="228"/>
      <c r="TXO6" s="228"/>
      <c r="TXP6" s="228"/>
      <c r="TXQ6" s="228"/>
      <c r="TXR6" s="228"/>
      <c r="TXS6" s="228"/>
      <c r="TXT6" s="228"/>
      <c r="TXU6" s="228"/>
      <c r="TXV6" s="228"/>
      <c r="TXW6" s="228"/>
      <c r="TXX6" s="228"/>
      <c r="TXY6" s="228"/>
      <c r="TXZ6" s="228"/>
      <c r="TYA6" s="228"/>
      <c r="TYB6" s="228"/>
      <c r="TYC6" s="228"/>
      <c r="TYD6" s="228"/>
      <c r="TYE6" s="228"/>
      <c r="TYF6" s="228"/>
      <c r="TYG6" s="228"/>
      <c r="TYH6" s="228"/>
      <c r="TYI6" s="228"/>
      <c r="TYJ6" s="228"/>
      <c r="TYK6" s="228"/>
      <c r="TYL6" s="228"/>
      <c r="TYM6" s="228"/>
      <c r="TYN6" s="228"/>
      <c r="TYO6" s="228"/>
      <c r="TYP6" s="228"/>
      <c r="TYQ6" s="228"/>
      <c r="TYR6" s="228"/>
      <c r="TYS6" s="228"/>
      <c r="TYT6" s="228"/>
      <c r="TYU6" s="228"/>
      <c r="TYV6" s="228"/>
      <c r="TYW6" s="228"/>
      <c r="TYX6" s="228"/>
      <c r="TYY6" s="228"/>
      <c r="TYZ6" s="228"/>
      <c r="TZA6" s="228"/>
      <c r="TZB6" s="228"/>
      <c r="TZC6" s="228"/>
      <c r="TZD6" s="228"/>
      <c r="TZE6" s="228"/>
      <c r="TZF6" s="228"/>
      <c r="TZG6" s="228"/>
      <c r="TZH6" s="228"/>
      <c r="TZI6" s="228"/>
      <c r="TZJ6" s="228"/>
      <c r="TZK6" s="228"/>
      <c r="TZL6" s="228"/>
      <c r="TZM6" s="228"/>
      <c r="TZN6" s="228"/>
      <c r="TZO6" s="228"/>
      <c r="TZP6" s="228"/>
      <c r="TZQ6" s="228"/>
      <c r="TZR6" s="228"/>
      <c r="TZS6" s="228"/>
      <c r="TZT6" s="228"/>
      <c r="TZU6" s="228"/>
      <c r="TZV6" s="228"/>
      <c r="TZW6" s="228"/>
      <c r="TZX6" s="228"/>
      <c r="TZY6" s="228"/>
      <c r="TZZ6" s="228"/>
      <c r="UAA6" s="228"/>
      <c r="UAB6" s="228"/>
      <c r="UAC6" s="228"/>
      <c r="UAD6" s="228"/>
      <c r="UAE6" s="228"/>
      <c r="UAF6" s="228"/>
      <c r="UAG6" s="228"/>
      <c r="UAH6" s="228"/>
      <c r="UAI6" s="228"/>
      <c r="UAJ6" s="228"/>
      <c r="UAK6" s="228"/>
      <c r="UAL6" s="228"/>
      <c r="UAM6" s="228"/>
      <c r="UAN6" s="228"/>
      <c r="UAO6" s="228"/>
      <c r="UAP6" s="228"/>
      <c r="UAQ6" s="228"/>
      <c r="UAR6" s="228"/>
      <c r="UAS6" s="228"/>
      <c r="UAT6" s="228"/>
      <c r="UAU6" s="228"/>
      <c r="UAV6" s="228"/>
      <c r="UAW6" s="228"/>
      <c r="UAX6" s="228"/>
      <c r="UAY6" s="228"/>
      <c r="UAZ6" s="228"/>
      <c r="UBA6" s="228"/>
      <c r="UBB6" s="228"/>
      <c r="UBC6" s="228"/>
      <c r="UBD6" s="228"/>
      <c r="UBE6" s="228"/>
      <c r="UBF6" s="228"/>
      <c r="UBG6" s="228"/>
      <c r="UBH6" s="228"/>
      <c r="UBI6" s="228"/>
      <c r="UBJ6" s="228"/>
      <c r="UBK6" s="228"/>
      <c r="UBL6" s="228"/>
      <c r="UBM6" s="228"/>
      <c r="UBN6" s="228"/>
      <c r="UBO6" s="228"/>
      <c r="UBP6" s="228"/>
      <c r="UBQ6" s="228"/>
      <c r="UBR6" s="228"/>
      <c r="UBS6" s="228"/>
      <c r="UBT6" s="228"/>
      <c r="UBU6" s="228"/>
      <c r="UBV6" s="228"/>
      <c r="UBW6" s="228"/>
      <c r="UBX6" s="228"/>
      <c r="UBY6" s="228"/>
      <c r="UBZ6" s="228"/>
      <c r="UCA6" s="228"/>
      <c r="UCB6" s="228"/>
      <c r="UCC6" s="228"/>
      <c r="UCD6" s="228"/>
      <c r="UCE6" s="228"/>
      <c r="UCF6" s="228"/>
      <c r="UCG6" s="228"/>
      <c r="UCH6" s="228"/>
      <c r="UCI6" s="228"/>
      <c r="UCJ6" s="228"/>
      <c r="UCK6" s="228"/>
      <c r="UCL6" s="228"/>
      <c r="UCM6" s="228"/>
      <c r="UCN6" s="228"/>
      <c r="UCO6" s="228"/>
      <c r="UCP6" s="228"/>
      <c r="UCQ6" s="228"/>
      <c r="UCR6" s="228"/>
      <c r="UCS6" s="228"/>
      <c r="UCT6" s="228"/>
      <c r="UCU6" s="228"/>
      <c r="UCV6" s="228"/>
      <c r="UCW6" s="228"/>
      <c r="UCX6" s="228"/>
      <c r="UCY6" s="228"/>
      <c r="UCZ6" s="228"/>
      <c r="UDA6" s="228"/>
      <c r="UDB6" s="228"/>
      <c r="UDC6" s="228"/>
      <c r="UDD6" s="228"/>
      <c r="UDE6" s="228"/>
      <c r="UDF6" s="228"/>
      <c r="UDG6" s="228"/>
      <c r="UDH6" s="228"/>
      <c r="UDI6" s="228"/>
      <c r="UDJ6" s="228"/>
      <c r="UDK6" s="228"/>
      <c r="UDL6" s="228"/>
      <c r="UDM6" s="228"/>
      <c r="UDN6" s="228"/>
      <c r="UDO6" s="228"/>
      <c r="UDP6" s="228"/>
      <c r="UDQ6" s="228"/>
      <c r="UDR6" s="228"/>
      <c r="UDS6" s="228"/>
      <c r="UDT6" s="228"/>
      <c r="UDU6" s="228"/>
      <c r="UDV6" s="228"/>
      <c r="UDW6" s="228"/>
      <c r="UDX6" s="228"/>
      <c r="UDY6" s="228"/>
      <c r="UDZ6" s="228"/>
      <c r="UEA6" s="228"/>
      <c r="UEB6" s="228"/>
      <c r="UEC6" s="228"/>
      <c r="UED6" s="228"/>
      <c r="UEE6" s="228"/>
      <c r="UEF6" s="228"/>
      <c r="UEG6" s="228"/>
      <c r="UEH6" s="228"/>
      <c r="UEI6" s="228"/>
      <c r="UEJ6" s="228"/>
      <c r="UEK6" s="228"/>
      <c r="UEL6" s="228"/>
      <c r="UEM6" s="228"/>
      <c r="UEN6" s="228"/>
      <c r="UEO6" s="228"/>
      <c r="UEP6" s="228"/>
      <c r="UEQ6" s="228"/>
      <c r="UER6" s="228"/>
      <c r="UES6" s="228"/>
      <c r="UET6" s="228"/>
      <c r="UEU6" s="228"/>
      <c r="UEV6" s="228"/>
      <c r="UEW6" s="228"/>
      <c r="UEX6" s="228"/>
      <c r="UEY6" s="228"/>
      <c r="UEZ6" s="228"/>
      <c r="UFA6" s="228"/>
      <c r="UFB6" s="228"/>
      <c r="UFC6" s="228"/>
      <c r="UFD6" s="228"/>
      <c r="UFE6" s="228"/>
      <c r="UFF6" s="228"/>
      <c r="UFG6" s="228"/>
      <c r="UFH6" s="228"/>
      <c r="UFI6" s="228"/>
      <c r="UFJ6" s="228"/>
      <c r="UFK6" s="228"/>
      <c r="UFL6" s="228"/>
      <c r="UFM6" s="228"/>
      <c r="UFN6" s="228"/>
      <c r="UFO6" s="228"/>
      <c r="UFP6" s="228"/>
      <c r="UFQ6" s="228"/>
      <c r="UFR6" s="228"/>
      <c r="UFS6" s="228"/>
      <c r="UFT6" s="228"/>
      <c r="UFU6" s="228"/>
      <c r="UFV6" s="228"/>
      <c r="UFW6" s="228"/>
      <c r="UFX6" s="228"/>
      <c r="UFY6" s="228"/>
      <c r="UFZ6" s="228"/>
      <c r="UGA6" s="228"/>
      <c r="UGB6" s="228"/>
      <c r="UGC6" s="228"/>
      <c r="UGD6" s="228"/>
      <c r="UGE6" s="228"/>
      <c r="UGF6" s="228"/>
      <c r="UGG6" s="228"/>
      <c r="UGH6" s="228"/>
      <c r="UGI6" s="228"/>
      <c r="UGJ6" s="228"/>
      <c r="UGK6" s="228"/>
      <c r="UGL6" s="228"/>
      <c r="UGM6" s="228"/>
      <c r="UGN6" s="228"/>
      <c r="UGO6" s="228"/>
      <c r="UGP6" s="228"/>
      <c r="UGQ6" s="228"/>
      <c r="UGR6" s="228"/>
      <c r="UGS6" s="228"/>
      <c r="UGT6" s="228"/>
      <c r="UGU6" s="228"/>
      <c r="UGV6" s="228"/>
      <c r="UGW6" s="228"/>
      <c r="UGX6" s="228"/>
      <c r="UGY6" s="228"/>
      <c r="UGZ6" s="228"/>
      <c r="UHA6" s="228"/>
      <c r="UHB6" s="228"/>
      <c r="UHC6" s="228"/>
      <c r="UHD6" s="228"/>
      <c r="UHE6" s="228"/>
      <c r="UHF6" s="228"/>
      <c r="UHG6" s="228"/>
      <c r="UHH6" s="228"/>
      <c r="UHI6" s="228"/>
      <c r="UHJ6" s="228"/>
      <c r="UHK6" s="228"/>
      <c r="UHL6" s="228"/>
      <c r="UHM6" s="228"/>
      <c r="UHN6" s="228"/>
      <c r="UHO6" s="228"/>
      <c r="UHP6" s="228"/>
      <c r="UHQ6" s="228"/>
      <c r="UHR6" s="228"/>
      <c r="UHS6" s="228"/>
      <c r="UHT6" s="228"/>
      <c r="UHU6" s="228"/>
      <c r="UHV6" s="228"/>
      <c r="UHW6" s="228"/>
      <c r="UHX6" s="228"/>
      <c r="UHY6" s="228"/>
      <c r="UHZ6" s="228"/>
      <c r="UIA6" s="228"/>
      <c r="UIB6" s="228"/>
      <c r="UIC6" s="228"/>
      <c r="UID6" s="228"/>
      <c r="UIE6" s="228"/>
      <c r="UIF6" s="228"/>
      <c r="UIG6" s="228"/>
      <c r="UIH6" s="228"/>
      <c r="UII6" s="228"/>
      <c r="UIJ6" s="228"/>
      <c r="UIK6" s="228"/>
      <c r="UIL6" s="228"/>
      <c r="UIM6" s="228"/>
      <c r="UIN6" s="228"/>
      <c r="UIO6" s="228"/>
      <c r="UIP6" s="228"/>
      <c r="UIQ6" s="228"/>
      <c r="UIR6" s="228"/>
      <c r="UIS6" s="228"/>
      <c r="UIT6" s="228"/>
      <c r="UIU6" s="228"/>
      <c r="UIV6" s="228"/>
      <c r="UIW6" s="228"/>
      <c r="UIX6" s="228"/>
      <c r="UIY6" s="228"/>
      <c r="UIZ6" s="228"/>
      <c r="UJA6" s="228"/>
      <c r="UJB6" s="228"/>
      <c r="UJC6" s="228"/>
      <c r="UJD6" s="228"/>
      <c r="UJE6" s="228"/>
      <c r="UJF6" s="228"/>
      <c r="UJG6" s="228"/>
      <c r="UJH6" s="228"/>
      <c r="UJI6" s="228"/>
      <c r="UJJ6" s="228"/>
      <c r="UJK6" s="228"/>
      <c r="UJL6" s="228"/>
      <c r="UJM6" s="228"/>
      <c r="UJN6" s="228"/>
      <c r="UJO6" s="228"/>
      <c r="UJP6" s="228"/>
      <c r="UJQ6" s="228"/>
      <c r="UJR6" s="228"/>
      <c r="UJS6" s="228"/>
      <c r="UJT6" s="228"/>
      <c r="UJU6" s="228"/>
      <c r="UJV6" s="228"/>
      <c r="UJW6" s="228"/>
      <c r="UJX6" s="228"/>
      <c r="UJY6" s="228"/>
      <c r="UJZ6" s="228"/>
      <c r="UKA6" s="228"/>
      <c r="UKB6" s="228"/>
      <c r="UKC6" s="228"/>
      <c r="UKD6" s="228"/>
      <c r="UKE6" s="228"/>
      <c r="UKF6" s="228"/>
      <c r="UKG6" s="228"/>
      <c r="UKH6" s="228"/>
      <c r="UKI6" s="228"/>
      <c r="UKJ6" s="228"/>
      <c r="UKK6" s="228"/>
      <c r="UKL6" s="228"/>
      <c r="UKM6" s="228"/>
      <c r="UKN6" s="228"/>
      <c r="UKO6" s="228"/>
      <c r="UKP6" s="228"/>
      <c r="UKQ6" s="228"/>
      <c r="UKR6" s="228"/>
      <c r="UKS6" s="228"/>
      <c r="UKT6" s="228"/>
      <c r="UKU6" s="228"/>
      <c r="UKV6" s="228"/>
      <c r="UKW6" s="228"/>
      <c r="UKX6" s="228"/>
      <c r="UKY6" s="228"/>
      <c r="UKZ6" s="228"/>
      <c r="ULA6" s="228"/>
      <c r="ULB6" s="228"/>
      <c r="ULC6" s="228"/>
      <c r="ULD6" s="228"/>
      <c r="ULE6" s="228"/>
      <c r="ULF6" s="228"/>
      <c r="ULG6" s="228"/>
      <c r="ULH6" s="228"/>
      <c r="ULI6" s="228"/>
      <c r="ULJ6" s="228"/>
      <c r="ULK6" s="228"/>
      <c r="ULL6" s="228"/>
      <c r="ULM6" s="228"/>
      <c r="ULN6" s="228"/>
      <c r="ULO6" s="228"/>
      <c r="ULP6" s="228"/>
      <c r="ULQ6" s="228"/>
      <c r="ULR6" s="228"/>
      <c r="ULS6" s="228"/>
      <c r="ULT6" s="228"/>
      <c r="ULU6" s="228"/>
      <c r="ULV6" s="228"/>
      <c r="ULW6" s="228"/>
      <c r="ULX6" s="228"/>
      <c r="ULY6" s="228"/>
      <c r="ULZ6" s="228"/>
      <c r="UMA6" s="228"/>
      <c r="UMB6" s="228"/>
      <c r="UMC6" s="228"/>
      <c r="UMD6" s="228"/>
      <c r="UME6" s="228"/>
      <c r="UMF6" s="228"/>
      <c r="UMG6" s="228"/>
      <c r="UMH6" s="228"/>
      <c r="UMI6" s="228"/>
      <c r="UMJ6" s="228"/>
      <c r="UMK6" s="228"/>
      <c r="UML6" s="228"/>
      <c r="UMM6" s="228"/>
      <c r="UMN6" s="228"/>
      <c r="UMO6" s="228"/>
      <c r="UMP6" s="228"/>
      <c r="UMQ6" s="228"/>
      <c r="UMR6" s="228"/>
      <c r="UMS6" s="228"/>
      <c r="UMT6" s="228"/>
      <c r="UMU6" s="228"/>
      <c r="UMV6" s="228"/>
      <c r="UMW6" s="228"/>
      <c r="UMX6" s="228"/>
      <c r="UMY6" s="228"/>
      <c r="UMZ6" s="228"/>
      <c r="UNA6" s="228"/>
      <c r="UNB6" s="228"/>
      <c r="UNC6" s="228"/>
      <c r="UND6" s="228"/>
      <c r="UNE6" s="228"/>
      <c r="UNF6" s="228"/>
      <c r="UNG6" s="228"/>
      <c r="UNH6" s="228"/>
      <c r="UNI6" s="228"/>
      <c r="UNJ6" s="228"/>
      <c r="UNK6" s="228"/>
      <c r="UNL6" s="228"/>
      <c r="UNM6" s="228"/>
      <c r="UNN6" s="228"/>
      <c r="UNO6" s="228"/>
      <c r="UNP6" s="228"/>
      <c r="UNQ6" s="228"/>
      <c r="UNR6" s="228"/>
      <c r="UNS6" s="228"/>
      <c r="UNT6" s="228"/>
      <c r="UNU6" s="228"/>
      <c r="UNV6" s="228"/>
      <c r="UNW6" s="228"/>
      <c r="UNX6" s="228"/>
      <c r="UNY6" s="228"/>
      <c r="UNZ6" s="228"/>
      <c r="UOA6" s="228"/>
      <c r="UOB6" s="228"/>
      <c r="UOC6" s="228"/>
      <c r="UOD6" s="228"/>
      <c r="UOE6" s="228"/>
      <c r="UOF6" s="228"/>
      <c r="UOG6" s="228"/>
      <c r="UOH6" s="228"/>
      <c r="UOI6" s="228"/>
      <c r="UOJ6" s="228"/>
      <c r="UOK6" s="228"/>
      <c r="UOL6" s="228"/>
      <c r="UOM6" s="228"/>
      <c r="UON6" s="228"/>
      <c r="UOO6" s="228"/>
      <c r="UOP6" s="228"/>
      <c r="UOQ6" s="228"/>
      <c r="UOR6" s="228"/>
      <c r="UOS6" s="228"/>
      <c r="UOT6" s="228"/>
      <c r="UOU6" s="228"/>
      <c r="UOV6" s="228"/>
      <c r="UOW6" s="228"/>
      <c r="UOX6" s="228"/>
      <c r="UOY6" s="228"/>
      <c r="UOZ6" s="228"/>
      <c r="UPA6" s="228"/>
      <c r="UPB6" s="228"/>
      <c r="UPC6" s="228"/>
      <c r="UPD6" s="228"/>
      <c r="UPE6" s="228"/>
      <c r="UPF6" s="228"/>
      <c r="UPG6" s="228"/>
      <c r="UPH6" s="228"/>
      <c r="UPI6" s="228"/>
      <c r="UPJ6" s="228"/>
      <c r="UPK6" s="228"/>
      <c r="UPL6" s="228"/>
      <c r="UPM6" s="228"/>
      <c r="UPN6" s="228"/>
      <c r="UPO6" s="228"/>
      <c r="UPP6" s="228"/>
      <c r="UPQ6" s="228"/>
      <c r="UPR6" s="228"/>
      <c r="UPS6" s="228"/>
      <c r="UPT6" s="228"/>
      <c r="UPU6" s="228"/>
      <c r="UPV6" s="228"/>
      <c r="UPW6" s="228"/>
      <c r="UPX6" s="228"/>
      <c r="UPY6" s="228"/>
      <c r="UPZ6" s="228"/>
      <c r="UQA6" s="228"/>
      <c r="UQB6" s="228"/>
      <c r="UQC6" s="228"/>
      <c r="UQD6" s="228"/>
      <c r="UQE6" s="228"/>
      <c r="UQF6" s="228"/>
      <c r="UQG6" s="228"/>
      <c r="UQH6" s="228"/>
      <c r="UQI6" s="228"/>
      <c r="UQJ6" s="228"/>
      <c r="UQK6" s="228"/>
      <c r="UQL6" s="228"/>
      <c r="UQM6" s="228"/>
      <c r="UQN6" s="228"/>
      <c r="UQO6" s="228"/>
      <c r="UQP6" s="228"/>
      <c r="UQQ6" s="228"/>
      <c r="UQR6" s="228"/>
      <c r="UQS6" s="228"/>
      <c r="UQT6" s="228"/>
      <c r="UQU6" s="228"/>
      <c r="UQV6" s="228"/>
      <c r="UQW6" s="228"/>
      <c r="UQX6" s="228"/>
      <c r="UQY6" s="228"/>
      <c r="UQZ6" s="228"/>
      <c r="URA6" s="228"/>
      <c r="URB6" s="228"/>
      <c r="URC6" s="228"/>
      <c r="URD6" s="228"/>
      <c r="URE6" s="228"/>
      <c r="URF6" s="228"/>
      <c r="URG6" s="228"/>
      <c r="URH6" s="228"/>
      <c r="URI6" s="228"/>
      <c r="URJ6" s="228"/>
      <c r="URK6" s="228"/>
      <c r="URL6" s="228"/>
      <c r="URM6" s="228"/>
      <c r="URN6" s="228"/>
      <c r="URO6" s="228"/>
      <c r="URP6" s="228"/>
      <c r="URQ6" s="228"/>
      <c r="URR6" s="228"/>
      <c r="URS6" s="228"/>
      <c r="URT6" s="228"/>
      <c r="URU6" s="228"/>
      <c r="URV6" s="228"/>
      <c r="URW6" s="228"/>
      <c r="URX6" s="228"/>
      <c r="URY6" s="228"/>
      <c r="URZ6" s="228"/>
      <c r="USA6" s="228"/>
      <c r="USB6" s="228"/>
      <c r="USC6" s="228"/>
      <c r="USD6" s="228"/>
      <c r="USE6" s="228"/>
      <c r="USF6" s="228"/>
      <c r="USG6" s="228"/>
      <c r="USH6" s="228"/>
      <c r="USI6" s="228"/>
      <c r="USJ6" s="228"/>
      <c r="USK6" s="228"/>
      <c r="USL6" s="228"/>
      <c r="USM6" s="228"/>
      <c r="USN6" s="228"/>
      <c r="USO6" s="228"/>
      <c r="USP6" s="228"/>
      <c r="USQ6" s="228"/>
      <c r="USR6" s="228"/>
      <c r="USS6" s="228"/>
      <c r="UST6" s="228"/>
      <c r="USU6" s="228"/>
      <c r="USV6" s="228"/>
      <c r="USW6" s="228"/>
      <c r="USX6" s="228"/>
      <c r="USY6" s="228"/>
      <c r="USZ6" s="228"/>
      <c r="UTA6" s="228"/>
      <c r="UTB6" s="228"/>
      <c r="UTC6" s="228"/>
      <c r="UTD6" s="228"/>
      <c r="UTE6" s="228"/>
      <c r="UTF6" s="228"/>
      <c r="UTG6" s="228"/>
      <c r="UTH6" s="228"/>
      <c r="UTI6" s="228"/>
      <c r="UTJ6" s="228"/>
      <c r="UTK6" s="228"/>
      <c r="UTL6" s="228"/>
      <c r="UTM6" s="228"/>
      <c r="UTN6" s="228"/>
      <c r="UTO6" s="228"/>
      <c r="UTP6" s="228"/>
      <c r="UTQ6" s="228"/>
      <c r="UTR6" s="228"/>
      <c r="UTS6" s="228"/>
      <c r="UTT6" s="228"/>
      <c r="UTU6" s="228"/>
      <c r="UTV6" s="228"/>
      <c r="UTW6" s="228"/>
      <c r="UTX6" s="228"/>
      <c r="UTY6" s="228"/>
      <c r="UTZ6" s="228"/>
      <c r="UUA6" s="228"/>
      <c r="UUB6" s="228"/>
      <c r="UUC6" s="228"/>
      <c r="UUD6" s="228"/>
      <c r="UUE6" s="228"/>
      <c r="UUF6" s="228"/>
      <c r="UUG6" s="228"/>
      <c r="UUH6" s="228"/>
      <c r="UUI6" s="228"/>
      <c r="UUJ6" s="228"/>
      <c r="UUK6" s="228"/>
      <c r="UUL6" s="228"/>
      <c r="UUM6" s="228"/>
      <c r="UUN6" s="228"/>
      <c r="UUO6" s="228"/>
      <c r="UUP6" s="228"/>
      <c r="UUQ6" s="228"/>
      <c r="UUR6" s="228"/>
      <c r="UUS6" s="228"/>
      <c r="UUT6" s="228"/>
      <c r="UUU6" s="228"/>
      <c r="UUV6" s="228"/>
      <c r="UUW6" s="228"/>
      <c r="UUX6" s="228"/>
      <c r="UUY6" s="228"/>
      <c r="UUZ6" s="228"/>
      <c r="UVA6" s="228"/>
      <c r="UVB6" s="228"/>
      <c r="UVC6" s="228"/>
      <c r="UVD6" s="228"/>
      <c r="UVE6" s="228"/>
      <c r="UVF6" s="228"/>
      <c r="UVG6" s="228"/>
      <c r="UVH6" s="228"/>
      <c r="UVI6" s="228"/>
      <c r="UVJ6" s="228"/>
      <c r="UVK6" s="228"/>
      <c r="UVL6" s="228"/>
      <c r="UVM6" s="228"/>
      <c r="UVN6" s="228"/>
      <c r="UVO6" s="228"/>
      <c r="UVP6" s="228"/>
      <c r="UVQ6" s="228"/>
      <c r="UVR6" s="228"/>
      <c r="UVS6" s="228"/>
      <c r="UVT6" s="228"/>
      <c r="UVU6" s="228"/>
      <c r="UVV6" s="228"/>
      <c r="UVW6" s="228"/>
      <c r="UVX6" s="228"/>
      <c r="UVY6" s="228"/>
      <c r="UVZ6" s="228"/>
      <c r="UWA6" s="228"/>
      <c r="UWB6" s="228"/>
      <c r="UWC6" s="228"/>
      <c r="UWD6" s="228"/>
      <c r="UWE6" s="228"/>
      <c r="UWF6" s="228"/>
      <c r="UWG6" s="228"/>
      <c r="UWH6" s="228"/>
      <c r="UWI6" s="228"/>
      <c r="UWJ6" s="228"/>
      <c r="UWK6" s="228"/>
      <c r="UWL6" s="228"/>
      <c r="UWM6" s="228"/>
      <c r="UWN6" s="228"/>
      <c r="UWO6" s="228"/>
      <c r="UWP6" s="228"/>
      <c r="UWQ6" s="228"/>
      <c r="UWR6" s="228"/>
      <c r="UWS6" s="228"/>
      <c r="UWT6" s="228"/>
      <c r="UWU6" s="228"/>
      <c r="UWV6" s="228"/>
      <c r="UWW6" s="228"/>
      <c r="UWX6" s="228"/>
      <c r="UWY6" s="228"/>
      <c r="UWZ6" s="228"/>
      <c r="UXA6" s="228"/>
      <c r="UXB6" s="228"/>
      <c r="UXC6" s="228"/>
      <c r="UXD6" s="228"/>
      <c r="UXE6" s="228"/>
      <c r="UXF6" s="228"/>
      <c r="UXG6" s="228"/>
      <c r="UXH6" s="228"/>
      <c r="UXI6" s="228"/>
      <c r="UXJ6" s="228"/>
      <c r="UXK6" s="228"/>
      <c r="UXL6" s="228"/>
      <c r="UXM6" s="228"/>
      <c r="UXN6" s="228"/>
      <c r="UXO6" s="228"/>
      <c r="UXP6" s="228"/>
      <c r="UXQ6" s="228"/>
      <c r="UXR6" s="228"/>
      <c r="UXS6" s="228"/>
      <c r="UXT6" s="228"/>
      <c r="UXU6" s="228"/>
      <c r="UXV6" s="228"/>
      <c r="UXW6" s="228"/>
      <c r="UXX6" s="228"/>
      <c r="UXY6" s="228"/>
      <c r="UXZ6" s="228"/>
      <c r="UYA6" s="228"/>
      <c r="UYB6" s="228"/>
      <c r="UYC6" s="228"/>
      <c r="UYD6" s="228"/>
      <c r="UYE6" s="228"/>
      <c r="UYF6" s="228"/>
      <c r="UYG6" s="228"/>
      <c r="UYH6" s="228"/>
      <c r="UYI6" s="228"/>
      <c r="UYJ6" s="228"/>
      <c r="UYK6" s="228"/>
      <c r="UYL6" s="228"/>
      <c r="UYM6" s="228"/>
      <c r="UYN6" s="228"/>
      <c r="UYO6" s="228"/>
      <c r="UYP6" s="228"/>
      <c r="UYQ6" s="228"/>
      <c r="UYR6" s="228"/>
      <c r="UYS6" s="228"/>
      <c r="UYT6" s="228"/>
      <c r="UYU6" s="228"/>
      <c r="UYV6" s="228"/>
      <c r="UYW6" s="228"/>
      <c r="UYX6" s="228"/>
      <c r="UYY6" s="228"/>
      <c r="UYZ6" s="228"/>
      <c r="UZA6" s="228"/>
      <c r="UZB6" s="228"/>
      <c r="UZC6" s="228"/>
      <c r="UZD6" s="228"/>
      <c r="UZE6" s="228"/>
      <c r="UZF6" s="228"/>
      <c r="UZG6" s="228"/>
      <c r="UZH6" s="228"/>
      <c r="UZI6" s="228"/>
      <c r="UZJ6" s="228"/>
      <c r="UZK6" s="228"/>
      <c r="UZL6" s="228"/>
      <c r="UZM6" s="228"/>
      <c r="UZN6" s="228"/>
      <c r="UZO6" s="228"/>
      <c r="UZP6" s="228"/>
      <c r="UZQ6" s="228"/>
      <c r="UZR6" s="228"/>
      <c r="UZS6" s="228"/>
      <c r="UZT6" s="228"/>
      <c r="UZU6" s="228"/>
      <c r="UZV6" s="228"/>
      <c r="UZW6" s="228"/>
      <c r="UZX6" s="228"/>
      <c r="UZY6" s="228"/>
      <c r="UZZ6" s="228"/>
      <c r="VAA6" s="228"/>
      <c r="VAB6" s="228"/>
      <c r="VAC6" s="228"/>
      <c r="VAD6" s="228"/>
      <c r="VAE6" s="228"/>
      <c r="VAF6" s="228"/>
      <c r="VAG6" s="228"/>
      <c r="VAH6" s="228"/>
      <c r="VAI6" s="228"/>
      <c r="VAJ6" s="228"/>
      <c r="VAK6" s="228"/>
      <c r="VAL6" s="228"/>
      <c r="VAM6" s="228"/>
      <c r="VAN6" s="228"/>
      <c r="VAO6" s="228"/>
      <c r="VAP6" s="228"/>
      <c r="VAQ6" s="228"/>
      <c r="VAR6" s="228"/>
      <c r="VAS6" s="228"/>
      <c r="VAT6" s="228"/>
      <c r="VAU6" s="228"/>
      <c r="VAV6" s="228"/>
      <c r="VAW6" s="228"/>
      <c r="VAX6" s="228"/>
      <c r="VAY6" s="228"/>
      <c r="VAZ6" s="228"/>
      <c r="VBA6" s="228"/>
      <c r="VBB6" s="228"/>
      <c r="VBC6" s="228"/>
      <c r="VBD6" s="228"/>
      <c r="VBE6" s="228"/>
      <c r="VBF6" s="228"/>
      <c r="VBG6" s="228"/>
      <c r="VBH6" s="228"/>
      <c r="VBI6" s="228"/>
      <c r="VBJ6" s="228"/>
      <c r="VBK6" s="228"/>
      <c r="VBL6" s="228"/>
      <c r="VBM6" s="228"/>
      <c r="VBN6" s="228"/>
      <c r="VBO6" s="228"/>
      <c r="VBP6" s="228"/>
      <c r="VBQ6" s="228"/>
      <c r="VBR6" s="228"/>
      <c r="VBS6" s="228"/>
      <c r="VBT6" s="228"/>
      <c r="VBU6" s="228"/>
      <c r="VBV6" s="228"/>
      <c r="VBW6" s="228"/>
      <c r="VBX6" s="228"/>
      <c r="VBY6" s="228"/>
      <c r="VBZ6" s="228"/>
      <c r="VCA6" s="228"/>
      <c r="VCB6" s="228"/>
      <c r="VCC6" s="228"/>
      <c r="VCD6" s="228"/>
      <c r="VCE6" s="228"/>
      <c r="VCF6" s="228"/>
      <c r="VCG6" s="228"/>
      <c r="VCH6" s="228"/>
      <c r="VCI6" s="228"/>
      <c r="VCJ6" s="228"/>
      <c r="VCK6" s="228"/>
      <c r="VCL6" s="228"/>
      <c r="VCM6" s="228"/>
      <c r="VCN6" s="228"/>
      <c r="VCO6" s="228"/>
      <c r="VCP6" s="228"/>
      <c r="VCQ6" s="228"/>
      <c r="VCR6" s="228"/>
      <c r="VCS6" s="228"/>
      <c r="VCT6" s="228"/>
      <c r="VCU6" s="228"/>
      <c r="VCV6" s="228"/>
      <c r="VCW6" s="228"/>
      <c r="VCX6" s="228"/>
      <c r="VCY6" s="228"/>
      <c r="VCZ6" s="228"/>
      <c r="VDA6" s="228"/>
      <c r="VDB6" s="228"/>
      <c r="VDC6" s="228"/>
      <c r="VDD6" s="228"/>
      <c r="VDE6" s="228"/>
      <c r="VDF6" s="228"/>
      <c r="VDG6" s="228"/>
      <c r="VDH6" s="228"/>
      <c r="VDI6" s="228"/>
      <c r="VDJ6" s="228"/>
      <c r="VDK6" s="228"/>
      <c r="VDL6" s="228"/>
      <c r="VDM6" s="228"/>
      <c r="VDN6" s="228"/>
      <c r="VDO6" s="228"/>
      <c r="VDP6" s="228"/>
      <c r="VDQ6" s="228"/>
      <c r="VDR6" s="228"/>
      <c r="VDS6" s="228"/>
      <c r="VDT6" s="228"/>
      <c r="VDU6" s="228"/>
      <c r="VDV6" s="228"/>
      <c r="VDW6" s="228"/>
      <c r="VDX6" s="228"/>
      <c r="VDY6" s="228"/>
      <c r="VDZ6" s="228"/>
      <c r="VEA6" s="228"/>
      <c r="VEB6" s="228"/>
      <c r="VEC6" s="228"/>
      <c r="VED6" s="228"/>
      <c r="VEE6" s="228"/>
      <c r="VEF6" s="228"/>
      <c r="VEG6" s="228"/>
      <c r="VEH6" s="228"/>
      <c r="VEI6" s="228"/>
      <c r="VEJ6" s="228"/>
      <c r="VEK6" s="228"/>
      <c r="VEL6" s="228"/>
      <c r="VEM6" s="228"/>
      <c r="VEN6" s="228"/>
      <c r="VEO6" s="228"/>
      <c r="VEP6" s="228"/>
      <c r="VEQ6" s="228"/>
      <c r="VER6" s="228"/>
      <c r="VES6" s="228"/>
      <c r="VET6" s="228"/>
      <c r="VEU6" s="228"/>
      <c r="VEV6" s="228"/>
      <c r="VEW6" s="228"/>
      <c r="VEX6" s="228"/>
      <c r="VEY6" s="228"/>
      <c r="VEZ6" s="228"/>
      <c r="VFA6" s="228"/>
      <c r="VFB6" s="228"/>
      <c r="VFC6" s="228"/>
      <c r="VFD6" s="228"/>
      <c r="VFE6" s="228"/>
      <c r="VFF6" s="228"/>
      <c r="VFG6" s="228"/>
      <c r="VFH6" s="228"/>
      <c r="VFI6" s="228"/>
      <c r="VFJ6" s="228"/>
      <c r="VFK6" s="228"/>
      <c r="VFL6" s="228"/>
      <c r="VFM6" s="228"/>
      <c r="VFN6" s="228"/>
      <c r="VFO6" s="228"/>
      <c r="VFP6" s="228"/>
      <c r="VFQ6" s="228"/>
      <c r="VFR6" s="228"/>
      <c r="VFS6" s="228"/>
      <c r="VFT6" s="228"/>
      <c r="VFU6" s="228"/>
      <c r="VFV6" s="228"/>
      <c r="VFW6" s="228"/>
      <c r="VFX6" s="228"/>
      <c r="VFY6" s="228"/>
      <c r="VFZ6" s="228"/>
      <c r="VGA6" s="228"/>
      <c r="VGB6" s="228"/>
      <c r="VGC6" s="228"/>
      <c r="VGD6" s="228"/>
      <c r="VGE6" s="228"/>
      <c r="VGF6" s="228"/>
      <c r="VGG6" s="228"/>
      <c r="VGH6" s="228"/>
      <c r="VGI6" s="228"/>
      <c r="VGJ6" s="228"/>
      <c r="VGK6" s="228"/>
      <c r="VGL6" s="228"/>
      <c r="VGM6" s="228"/>
      <c r="VGN6" s="228"/>
      <c r="VGO6" s="228"/>
      <c r="VGP6" s="228"/>
      <c r="VGQ6" s="228"/>
      <c r="VGR6" s="228"/>
      <c r="VGS6" s="228"/>
      <c r="VGT6" s="228"/>
      <c r="VGU6" s="228"/>
      <c r="VGV6" s="228"/>
      <c r="VGW6" s="228"/>
      <c r="VGX6" s="228"/>
      <c r="VGY6" s="228"/>
      <c r="VGZ6" s="228"/>
      <c r="VHA6" s="228"/>
      <c r="VHB6" s="228"/>
      <c r="VHC6" s="228"/>
      <c r="VHD6" s="228"/>
      <c r="VHE6" s="228"/>
      <c r="VHF6" s="228"/>
      <c r="VHG6" s="228"/>
      <c r="VHH6" s="228"/>
      <c r="VHI6" s="228"/>
      <c r="VHJ6" s="228"/>
      <c r="VHK6" s="228"/>
      <c r="VHL6" s="228"/>
      <c r="VHM6" s="228"/>
      <c r="VHN6" s="228"/>
      <c r="VHO6" s="228"/>
      <c r="VHP6" s="228"/>
      <c r="VHQ6" s="228"/>
      <c r="VHR6" s="228"/>
      <c r="VHS6" s="228"/>
      <c r="VHT6" s="228"/>
      <c r="VHU6" s="228"/>
      <c r="VHV6" s="228"/>
      <c r="VHW6" s="228"/>
      <c r="VHX6" s="228"/>
      <c r="VHY6" s="228"/>
      <c r="VHZ6" s="228"/>
      <c r="VIA6" s="228"/>
      <c r="VIB6" s="228"/>
      <c r="VIC6" s="228"/>
      <c r="VID6" s="228"/>
      <c r="VIE6" s="228"/>
      <c r="VIF6" s="228"/>
      <c r="VIG6" s="228"/>
      <c r="VIH6" s="228"/>
      <c r="VII6" s="228"/>
      <c r="VIJ6" s="228"/>
      <c r="VIK6" s="228"/>
      <c r="VIL6" s="228"/>
      <c r="VIM6" s="228"/>
      <c r="VIN6" s="228"/>
      <c r="VIO6" s="228"/>
      <c r="VIP6" s="228"/>
      <c r="VIQ6" s="228"/>
      <c r="VIR6" s="228"/>
      <c r="VIS6" s="228"/>
      <c r="VIT6" s="228"/>
      <c r="VIU6" s="228"/>
      <c r="VIV6" s="228"/>
      <c r="VIW6" s="228"/>
      <c r="VIX6" s="228"/>
      <c r="VIY6" s="228"/>
      <c r="VIZ6" s="228"/>
      <c r="VJA6" s="228"/>
      <c r="VJB6" s="228"/>
      <c r="VJC6" s="228"/>
      <c r="VJD6" s="228"/>
      <c r="VJE6" s="228"/>
      <c r="VJF6" s="228"/>
      <c r="VJG6" s="228"/>
      <c r="VJH6" s="228"/>
      <c r="VJI6" s="228"/>
      <c r="VJJ6" s="228"/>
      <c r="VJK6" s="228"/>
      <c r="VJL6" s="228"/>
      <c r="VJM6" s="228"/>
      <c r="VJN6" s="228"/>
      <c r="VJO6" s="228"/>
      <c r="VJP6" s="228"/>
      <c r="VJQ6" s="228"/>
      <c r="VJR6" s="228"/>
      <c r="VJS6" s="228"/>
      <c r="VJT6" s="228"/>
      <c r="VJU6" s="228"/>
      <c r="VJV6" s="228"/>
      <c r="VJW6" s="228"/>
      <c r="VJX6" s="228"/>
      <c r="VJY6" s="228"/>
      <c r="VJZ6" s="228"/>
      <c r="VKA6" s="228"/>
      <c r="VKB6" s="228"/>
      <c r="VKC6" s="228"/>
      <c r="VKD6" s="228"/>
      <c r="VKE6" s="228"/>
      <c r="VKF6" s="228"/>
      <c r="VKG6" s="228"/>
      <c r="VKH6" s="228"/>
      <c r="VKI6" s="228"/>
      <c r="VKJ6" s="228"/>
      <c r="VKK6" s="228"/>
      <c r="VKL6" s="228"/>
      <c r="VKM6" s="228"/>
      <c r="VKN6" s="228"/>
      <c r="VKO6" s="228"/>
      <c r="VKP6" s="228"/>
      <c r="VKQ6" s="228"/>
      <c r="VKR6" s="228"/>
      <c r="VKS6" s="228"/>
      <c r="VKT6" s="228"/>
      <c r="VKU6" s="228"/>
      <c r="VKV6" s="228"/>
      <c r="VKW6" s="228"/>
      <c r="VKX6" s="228"/>
      <c r="VKY6" s="228"/>
      <c r="VKZ6" s="228"/>
      <c r="VLA6" s="228"/>
      <c r="VLB6" s="228"/>
      <c r="VLC6" s="228"/>
      <c r="VLD6" s="228"/>
      <c r="VLE6" s="228"/>
      <c r="VLF6" s="228"/>
      <c r="VLG6" s="228"/>
      <c r="VLH6" s="228"/>
      <c r="VLI6" s="228"/>
      <c r="VLJ6" s="228"/>
      <c r="VLK6" s="228"/>
      <c r="VLL6" s="228"/>
      <c r="VLM6" s="228"/>
      <c r="VLN6" s="228"/>
      <c r="VLO6" s="228"/>
      <c r="VLP6" s="228"/>
      <c r="VLQ6" s="228"/>
      <c r="VLR6" s="228"/>
      <c r="VLS6" s="228"/>
      <c r="VLT6" s="228"/>
      <c r="VLU6" s="228"/>
      <c r="VLV6" s="228"/>
      <c r="VLW6" s="228"/>
      <c r="VLX6" s="228"/>
      <c r="VLY6" s="228"/>
      <c r="VLZ6" s="228"/>
      <c r="VMA6" s="228"/>
      <c r="VMB6" s="228"/>
      <c r="VMC6" s="228"/>
      <c r="VMD6" s="228"/>
      <c r="VME6" s="228"/>
      <c r="VMF6" s="228"/>
      <c r="VMG6" s="228"/>
      <c r="VMH6" s="228"/>
      <c r="VMI6" s="228"/>
      <c r="VMJ6" s="228"/>
      <c r="VMK6" s="228"/>
      <c r="VML6" s="228"/>
      <c r="VMM6" s="228"/>
      <c r="VMN6" s="228"/>
      <c r="VMO6" s="228"/>
      <c r="VMP6" s="228"/>
      <c r="VMQ6" s="228"/>
      <c r="VMR6" s="228"/>
      <c r="VMS6" s="228"/>
      <c r="VMT6" s="228"/>
      <c r="VMU6" s="228"/>
      <c r="VMV6" s="228"/>
      <c r="VMW6" s="228"/>
      <c r="VMX6" s="228"/>
      <c r="VMY6" s="228"/>
      <c r="VMZ6" s="228"/>
      <c r="VNA6" s="228"/>
      <c r="VNB6" s="228"/>
      <c r="VNC6" s="228"/>
      <c r="VND6" s="228"/>
      <c r="VNE6" s="228"/>
      <c r="VNF6" s="228"/>
      <c r="VNG6" s="228"/>
      <c r="VNH6" s="228"/>
      <c r="VNI6" s="228"/>
      <c r="VNJ6" s="228"/>
      <c r="VNK6" s="228"/>
      <c r="VNL6" s="228"/>
      <c r="VNM6" s="228"/>
      <c r="VNN6" s="228"/>
      <c r="VNO6" s="228"/>
      <c r="VNP6" s="228"/>
      <c r="VNQ6" s="228"/>
      <c r="VNR6" s="228"/>
      <c r="VNS6" s="228"/>
      <c r="VNT6" s="228"/>
      <c r="VNU6" s="228"/>
      <c r="VNV6" s="228"/>
      <c r="VNW6" s="228"/>
      <c r="VNX6" s="228"/>
      <c r="VNY6" s="228"/>
      <c r="VNZ6" s="228"/>
      <c r="VOA6" s="228"/>
      <c r="VOB6" s="228"/>
      <c r="VOC6" s="228"/>
      <c r="VOD6" s="228"/>
      <c r="VOE6" s="228"/>
      <c r="VOF6" s="228"/>
      <c r="VOG6" s="228"/>
      <c r="VOH6" s="228"/>
      <c r="VOI6" s="228"/>
      <c r="VOJ6" s="228"/>
      <c r="VOK6" s="228"/>
      <c r="VOL6" s="228"/>
      <c r="VOM6" s="228"/>
      <c r="VON6" s="228"/>
      <c r="VOO6" s="228"/>
      <c r="VOP6" s="228"/>
      <c r="VOQ6" s="228"/>
      <c r="VOR6" s="228"/>
      <c r="VOS6" s="228"/>
      <c r="VOT6" s="228"/>
      <c r="VOU6" s="228"/>
      <c r="VOV6" s="228"/>
      <c r="VOW6" s="228"/>
      <c r="VOX6" s="228"/>
      <c r="VOY6" s="228"/>
      <c r="VOZ6" s="228"/>
      <c r="VPA6" s="228"/>
      <c r="VPB6" s="228"/>
      <c r="VPC6" s="228"/>
      <c r="VPD6" s="228"/>
      <c r="VPE6" s="228"/>
      <c r="VPF6" s="228"/>
      <c r="VPG6" s="228"/>
      <c r="VPH6" s="228"/>
      <c r="VPI6" s="228"/>
      <c r="VPJ6" s="228"/>
      <c r="VPK6" s="228"/>
      <c r="VPL6" s="228"/>
      <c r="VPM6" s="228"/>
      <c r="VPN6" s="228"/>
      <c r="VPO6" s="228"/>
      <c r="VPP6" s="228"/>
      <c r="VPQ6" s="228"/>
      <c r="VPR6" s="228"/>
      <c r="VPS6" s="228"/>
      <c r="VPT6" s="228"/>
      <c r="VPU6" s="228"/>
      <c r="VPV6" s="228"/>
      <c r="VPW6" s="228"/>
      <c r="VPX6" s="228"/>
      <c r="VPY6" s="228"/>
      <c r="VPZ6" s="228"/>
      <c r="VQA6" s="228"/>
      <c r="VQB6" s="228"/>
      <c r="VQC6" s="228"/>
      <c r="VQD6" s="228"/>
      <c r="VQE6" s="228"/>
      <c r="VQF6" s="228"/>
      <c r="VQG6" s="228"/>
      <c r="VQH6" s="228"/>
      <c r="VQI6" s="228"/>
      <c r="VQJ6" s="228"/>
      <c r="VQK6" s="228"/>
      <c r="VQL6" s="228"/>
      <c r="VQM6" s="228"/>
      <c r="VQN6" s="228"/>
      <c r="VQO6" s="228"/>
      <c r="VQP6" s="228"/>
      <c r="VQQ6" s="228"/>
      <c r="VQR6" s="228"/>
      <c r="VQS6" s="228"/>
      <c r="VQT6" s="228"/>
      <c r="VQU6" s="228"/>
      <c r="VQV6" s="228"/>
      <c r="VQW6" s="228"/>
      <c r="VQX6" s="228"/>
      <c r="VQY6" s="228"/>
      <c r="VQZ6" s="228"/>
      <c r="VRA6" s="228"/>
      <c r="VRB6" s="228"/>
      <c r="VRC6" s="228"/>
      <c r="VRD6" s="228"/>
      <c r="VRE6" s="228"/>
      <c r="VRF6" s="228"/>
      <c r="VRG6" s="228"/>
      <c r="VRH6" s="228"/>
      <c r="VRI6" s="228"/>
      <c r="VRJ6" s="228"/>
      <c r="VRK6" s="228"/>
      <c r="VRL6" s="228"/>
      <c r="VRM6" s="228"/>
      <c r="VRN6" s="228"/>
      <c r="VRO6" s="228"/>
      <c r="VRP6" s="228"/>
      <c r="VRQ6" s="228"/>
      <c r="VRR6" s="228"/>
      <c r="VRS6" s="228"/>
      <c r="VRT6" s="228"/>
      <c r="VRU6" s="228"/>
      <c r="VRV6" s="228"/>
      <c r="VRW6" s="228"/>
      <c r="VRX6" s="228"/>
      <c r="VRY6" s="228"/>
      <c r="VRZ6" s="228"/>
      <c r="VSA6" s="228"/>
      <c r="VSB6" s="228"/>
      <c r="VSC6" s="228"/>
      <c r="VSD6" s="228"/>
      <c r="VSE6" s="228"/>
      <c r="VSF6" s="228"/>
      <c r="VSG6" s="228"/>
      <c r="VSH6" s="228"/>
      <c r="VSI6" s="228"/>
      <c r="VSJ6" s="228"/>
      <c r="VSK6" s="228"/>
      <c r="VSL6" s="228"/>
      <c r="VSM6" s="228"/>
      <c r="VSN6" s="228"/>
      <c r="VSO6" s="228"/>
      <c r="VSP6" s="228"/>
      <c r="VSQ6" s="228"/>
      <c r="VSR6" s="228"/>
      <c r="VSS6" s="228"/>
      <c r="VST6" s="228"/>
      <c r="VSU6" s="228"/>
      <c r="VSV6" s="228"/>
      <c r="VSW6" s="228"/>
      <c r="VSX6" s="228"/>
      <c r="VSY6" s="228"/>
      <c r="VSZ6" s="228"/>
      <c r="VTA6" s="228"/>
      <c r="VTB6" s="228"/>
      <c r="VTC6" s="228"/>
      <c r="VTD6" s="228"/>
      <c r="VTE6" s="228"/>
      <c r="VTF6" s="228"/>
      <c r="VTG6" s="228"/>
      <c r="VTH6" s="228"/>
      <c r="VTI6" s="228"/>
      <c r="VTJ6" s="228"/>
      <c r="VTK6" s="228"/>
      <c r="VTL6" s="228"/>
      <c r="VTM6" s="228"/>
      <c r="VTN6" s="228"/>
      <c r="VTO6" s="228"/>
      <c r="VTP6" s="228"/>
      <c r="VTQ6" s="228"/>
      <c r="VTR6" s="228"/>
      <c r="VTS6" s="228"/>
      <c r="VTT6" s="228"/>
      <c r="VTU6" s="228"/>
      <c r="VTV6" s="228"/>
      <c r="VTW6" s="228"/>
      <c r="VTX6" s="228"/>
      <c r="VTY6" s="228"/>
      <c r="VTZ6" s="228"/>
      <c r="VUA6" s="228"/>
      <c r="VUB6" s="228"/>
      <c r="VUC6" s="228"/>
      <c r="VUD6" s="228"/>
      <c r="VUE6" s="228"/>
      <c r="VUF6" s="228"/>
      <c r="VUG6" s="228"/>
      <c r="VUH6" s="228"/>
      <c r="VUI6" s="228"/>
      <c r="VUJ6" s="228"/>
      <c r="VUK6" s="228"/>
      <c r="VUL6" s="228"/>
      <c r="VUM6" s="228"/>
      <c r="VUN6" s="228"/>
      <c r="VUO6" s="228"/>
      <c r="VUP6" s="228"/>
      <c r="VUQ6" s="228"/>
      <c r="VUR6" s="228"/>
      <c r="VUS6" s="228"/>
      <c r="VUT6" s="228"/>
      <c r="VUU6" s="228"/>
      <c r="VUV6" s="228"/>
      <c r="VUW6" s="228"/>
      <c r="VUX6" s="228"/>
      <c r="VUY6" s="228"/>
      <c r="VUZ6" s="228"/>
      <c r="VVA6" s="228"/>
      <c r="VVB6" s="228"/>
      <c r="VVC6" s="228"/>
      <c r="VVD6" s="228"/>
      <c r="VVE6" s="228"/>
      <c r="VVF6" s="228"/>
      <c r="VVG6" s="228"/>
      <c r="VVH6" s="228"/>
      <c r="VVI6" s="228"/>
      <c r="VVJ6" s="228"/>
      <c r="VVK6" s="228"/>
      <c r="VVL6" s="228"/>
      <c r="VVM6" s="228"/>
      <c r="VVN6" s="228"/>
      <c r="VVO6" s="228"/>
      <c r="VVP6" s="228"/>
      <c r="VVQ6" s="228"/>
      <c r="VVR6" s="228"/>
      <c r="VVS6" s="228"/>
      <c r="VVT6" s="228"/>
      <c r="VVU6" s="228"/>
      <c r="VVV6" s="228"/>
      <c r="VVW6" s="228"/>
      <c r="VVX6" s="228"/>
      <c r="VVY6" s="228"/>
      <c r="VVZ6" s="228"/>
      <c r="VWA6" s="228"/>
      <c r="VWB6" s="228"/>
      <c r="VWC6" s="228"/>
      <c r="VWD6" s="228"/>
      <c r="VWE6" s="228"/>
      <c r="VWF6" s="228"/>
      <c r="VWG6" s="228"/>
      <c r="VWH6" s="228"/>
      <c r="VWI6" s="228"/>
      <c r="VWJ6" s="228"/>
      <c r="VWK6" s="228"/>
      <c r="VWL6" s="228"/>
      <c r="VWM6" s="228"/>
      <c r="VWN6" s="228"/>
      <c r="VWO6" s="228"/>
      <c r="VWP6" s="228"/>
      <c r="VWQ6" s="228"/>
      <c r="VWR6" s="228"/>
      <c r="VWS6" s="228"/>
      <c r="VWT6" s="228"/>
      <c r="VWU6" s="228"/>
      <c r="VWV6" s="228"/>
      <c r="VWW6" s="228"/>
      <c r="VWX6" s="228"/>
      <c r="VWY6" s="228"/>
      <c r="VWZ6" s="228"/>
      <c r="VXA6" s="228"/>
      <c r="VXB6" s="228"/>
      <c r="VXC6" s="228"/>
      <c r="VXD6" s="228"/>
      <c r="VXE6" s="228"/>
      <c r="VXF6" s="228"/>
      <c r="VXG6" s="228"/>
      <c r="VXH6" s="228"/>
      <c r="VXI6" s="228"/>
      <c r="VXJ6" s="228"/>
      <c r="VXK6" s="228"/>
      <c r="VXL6" s="228"/>
      <c r="VXM6" s="228"/>
      <c r="VXN6" s="228"/>
      <c r="VXO6" s="228"/>
      <c r="VXP6" s="228"/>
      <c r="VXQ6" s="228"/>
      <c r="VXR6" s="228"/>
      <c r="VXS6" s="228"/>
      <c r="VXT6" s="228"/>
      <c r="VXU6" s="228"/>
      <c r="VXV6" s="228"/>
      <c r="VXW6" s="228"/>
      <c r="VXX6" s="228"/>
      <c r="VXY6" s="228"/>
      <c r="VXZ6" s="228"/>
      <c r="VYA6" s="228"/>
      <c r="VYB6" s="228"/>
      <c r="VYC6" s="228"/>
      <c r="VYD6" s="228"/>
      <c r="VYE6" s="228"/>
      <c r="VYF6" s="228"/>
      <c r="VYG6" s="228"/>
      <c r="VYH6" s="228"/>
      <c r="VYI6" s="228"/>
      <c r="VYJ6" s="228"/>
      <c r="VYK6" s="228"/>
      <c r="VYL6" s="228"/>
      <c r="VYM6" s="228"/>
      <c r="VYN6" s="228"/>
      <c r="VYO6" s="228"/>
      <c r="VYP6" s="228"/>
      <c r="VYQ6" s="228"/>
      <c r="VYR6" s="228"/>
      <c r="VYS6" s="228"/>
      <c r="VYT6" s="228"/>
      <c r="VYU6" s="228"/>
      <c r="VYV6" s="228"/>
      <c r="VYW6" s="228"/>
      <c r="VYX6" s="228"/>
      <c r="VYY6" s="228"/>
      <c r="VYZ6" s="228"/>
      <c r="VZA6" s="228"/>
      <c r="VZB6" s="228"/>
      <c r="VZC6" s="228"/>
      <c r="VZD6" s="228"/>
      <c r="VZE6" s="228"/>
      <c r="VZF6" s="228"/>
      <c r="VZG6" s="228"/>
      <c r="VZH6" s="228"/>
      <c r="VZI6" s="228"/>
      <c r="VZJ6" s="228"/>
      <c r="VZK6" s="228"/>
      <c r="VZL6" s="228"/>
      <c r="VZM6" s="228"/>
      <c r="VZN6" s="228"/>
      <c r="VZO6" s="228"/>
      <c r="VZP6" s="228"/>
      <c r="VZQ6" s="228"/>
      <c r="VZR6" s="228"/>
      <c r="VZS6" s="228"/>
      <c r="VZT6" s="228"/>
      <c r="VZU6" s="228"/>
      <c r="VZV6" s="228"/>
      <c r="VZW6" s="228"/>
      <c r="VZX6" s="228"/>
      <c r="VZY6" s="228"/>
      <c r="VZZ6" s="228"/>
      <c r="WAA6" s="228"/>
      <c r="WAB6" s="228"/>
      <c r="WAC6" s="228"/>
      <c r="WAD6" s="228"/>
      <c r="WAE6" s="228"/>
      <c r="WAF6" s="228"/>
      <c r="WAG6" s="228"/>
      <c r="WAH6" s="228"/>
      <c r="WAI6" s="228"/>
      <c r="WAJ6" s="228"/>
      <c r="WAK6" s="228"/>
      <c r="WAL6" s="228"/>
      <c r="WAM6" s="228"/>
      <c r="WAN6" s="228"/>
      <c r="WAO6" s="228"/>
      <c r="WAP6" s="228"/>
      <c r="WAQ6" s="228"/>
      <c r="WAR6" s="228"/>
      <c r="WAS6" s="228"/>
      <c r="WAT6" s="228"/>
      <c r="WAU6" s="228"/>
      <c r="WAV6" s="228"/>
      <c r="WAW6" s="228"/>
      <c r="WAX6" s="228"/>
      <c r="WAY6" s="228"/>
      <c r="WAZ6" s="228"/>
      <c r="WBA6" s="228"/>
      <c r="WBB6" s="228"/>
      <c r="WBC6" s="228"/>
      <c r="WBD6" s="228"/>
      <c r="WBE6" s="228"/>
      <c r="WBF6" s="228"/>
      <c r="WBG6" s="228"/>
      <c r="WBH6" s="228"/>
      <c r="WBI6" s="228"/>
      <c r="WBJ6" s="228"/>
      <c r="WBK6" s="228"/>
      <c r="WBL6" s="228"/>
      <c r="WBM6" s="228"/>
      <c r="WBN6" s="228"/>
      <c r="WBO6" s="228"/>
      <c r="WBP6" s="228"/>
      <c r="WBQ6" s="228"/>
      <c r="WBR6" s="228"/>
      <c r="WBS6" s="228"/>
      <c r="WBT6" s="228"/>
      <c r="WBU6" s="228"/>
      <c r="WBV6" s="228"/>
      <c r="WBW6" s="228"/>
      <c r="WBX6" s="228"/>
      <c r="WBY6" s="228"/>
      <c r="WBZ6" s="228"/>
      <c r="WCA6" s="228"/>
      <c r="WCB6" s="228"/>
      <c r="WCC6" s="228"/>
      <c r="WCD6" s="228"/>
      <c r="WCE6" s="228"/>
      <c r="WCF6" s="228"/>
      <c r="WCG6" s="228"/>
      <c r="WCH6" s="228"/>
      <c r="WCI6" s="228"/>
      <c r="WCJ6" s="228"/>
      <c r="WCK6" s="228"/>
      <c r="WCL6" s="228"/>
      <c r="WCM6" s="228"/>
      <c r="WCN6" s="228"/>
      <c r="WCO6" s="228"/>
      <c r="WCP6" s="228"/>
      <c r="WCQ6" s="228"/>
      <c r="WCR6" s="228"/>
      <c r="WCS6" s="228"/>
      <c r="WCT6" s="228"/>
      <c r="WCU6" s="228"/>
      <c r="WCV6" s="228"/>
      <c r="WCW6" s="228"/>
      <c r="WCX6" s="228"/>
      <c r="WCY6" s="228"/>
      <c r="WCZ6" s="228"/>
      <c r="WDA6" s="228"/>
      <c r="WDB6" s="228"/>
      <c r="WDC6" s="228"/>
      <c r="WDD6" s="228"/>
      <c r="WDE6" s="228"/>
      <c r="WDF6" s="228"/>
      <c r="WDG6" s="228"/>
      <c r="WDH6" s="228"/>
      <c r="WDI6" s="228"/>
      <c r="WDJ6" s="228"/>
      <c r="WDK6" s="228"/>
      <c r="WDL6" s="228"/>
      <c r="WDM6" s="228"/>
      <c r="WDN6" s="228"/>
      <c r="WDO6" s="228"/>
      <c r="WDP6" s="228"/>
      <c r="WDQ6" s="228"/>
      <c r="WDR6" s="228"/>
      <c r="WDS6" s="228"/>
      <c r="WDT6" s="228"/>
      <c r="WDU6" s="228"/>
      <c r="WDV6" s="228"/>
      <c r="WDW6" s="228"/>
      <c r="WDX6" s="228"/>
      <c r="WDY6" s="228"/>
      <c r="WDZ6" s="228"/>
      <c r="WEA6" s="228"/>
      <c r="WEB6" s="228"/>
      <c r="WEC6" s="228"/>
      <c r="WED6" s="228"/>
      <c r="WEE6" s="228"/>
      <c r="WEF6" s="228"/>
      <c r="WEG6" s="228"/>
      <c r="WEH6" s="228"/>
      <c r="WEI6" s="228"/>
      <c r="WEJ6" s="228"/>
      <c r="WEK6" s="228"/>
      <c r="WEL6" s="228"/>
      <c r="WEM6" s="228"/>
      <c r="WEN6" s="228"/>
      <c r="WEO6" s="228"/>
      <c r="WEP6" s="228"/>
      <c r="WEQ6" s="228"/>
      <c r="WER6" s="228"/>
      <c r="WES6" s="228"/>
      <c r="WET6" s="228"/>
      <c r="WEU6" s="228"/>
      <c r="WEV6" s="228"/>
      <c r="WEW6" s="228"/>
      <c r="WEX6" s="228"/>
      <c r="WEY6" s="228"/>
      <c r="WEZ6" s="228"/>
      <c r="WFA6" s="228"/>
      <c r="WFB6" s="228"/>
      <c r="WFC6" s="228"/>
      <c r="WFD6" s="228"/>
      <c r="WFE6" s="228"/>
      <c r="WFF6" s="228"/>
      <c r="WFG6" s="228"/>
      <c r="WFH6" s="228"/>
      <c r="WFI6" s="228"/>
      <c r="WFJ6" s="228"/>
      <c r="WFK6" s="228"/>
      <c r="WFL6" s="228"/>
      <c r="WFM6" s="228"/>
      <c r="WFN6" s="228"/>
      <c r="WFO6" s="228"/>
      <c r="WFP6" s="228"/>
      <c r="WFQ6" s="228"/>
      <c r="WFR6" s="228"/>
      <c r="WFS6" s="228"/>
      <c r="WFT6" s="228"/>
      <c r="WFU6" s="228"/>
      <c r="WFV6" s="228"/>
      <c r="WFW6" s="228"/>
      <c r="WFX6" s="228"/>
      <c r="WFY6" s="228"/>
      <c r="WFZ6" s="228"/>
      <c r="WGA6" s="228"/>
      <c r="WGB6" s="228"/>
      <c r="WGC6" s="228"/>
      <c r="WGD6" s="228"/>
      <c r="WGE6" s="228"/>
      <c r="WGF6" s="228"/>
      <c r="WGG6" s="228"/>
      <c r="WGH6" s="228"/>
      <c r="WGI6" s="228"/>
      <c r="WGJ6" s="228"/>
      <c r="WGK6" s="228"/>
      <c r="WGL6" s="228"/>
      <c r="WGM6" s="228"/>
      <c r="WGN6" s="228"/>
      <c r="WGO6" s="228"/>
      <c r="WGP6" s="228"/>
      <c r="WGQ6" s="228"/>
      <c r="WGR6" s="228"/>
      <c r="WGS6" s="228"/>
      <c r="WGT6" s="228"/>
      <c r="WGU6" s="228"/>
      <c r="WGV6" s="228"/>
      <c r="WGW6" s="228"/>
      <c r="WGX6" s="228"/>
      <c r="WGY6" s="228"/>
      <c r="WGZ6" s="228"/>
      <c r="WHA6" s="228"/>
      <c r="WHB6" s="228"/>
      <c r="WHC6" s="228"/>
      <c r="WHD6" s="228"/>
      <c r="WHE6" s="228"/>
      <c r="WHF6" s="228"/>
      <c r="WHG6" s="228"/>
      <c r="WHH6" s="228"/>
      <c r="WHI6" s="228"/>
      <c r="WHJ6" s="228"/>
      <c r="WHK6" s="228"/>
      <c r="WHL6" s="228"/>
      <c r="WHM6" s="228"/>
      <c r="WHN6" s="228"/>
      <c r="WHO6" s="228"/>
      <c r="WHP6" s="228"/>
      <c r="WHQ6" s="228"/>
      <c r="WHR6" s="228"/>
      <c r="WHS6" s="228"/>
      <c r="WHT6" s="228"/>
      <c r="WHU6" s="228"/>
      <c r="WHV6" s="228"/>
      <c r="WHW6" s="228"/>
      <c r="WHX6" s="228"/>
      <c r="WHY6" s="228"/>
      <c r="WHZ6" s="228"/>
      <c r="WIA6" s="228"/>
      <c r="WIB6" s="228"/>
      <c r="WIC6" s="228"/>
      <c r="WID6" s="228"/>
      <c r="WIE6" s="228"/>
      <c r="WIF6" s="228"/>
      <c r="WIG6" s="228"/>
      <c r="WIH6" s="228"/>
      <c r="WII6" s="228"/>
      <c r="WIJ6" s="228"/>
      <c r="WIK6" s="228"/>
      <c r="WIL6" s="228"/>
      <c r="WIM6" s="228"/>
      <c r="WIN6" s="228"/>
      <c r="WIO6" s="228"/>
      <c r="WIP6" s="228"/>
      <c r="WIQ6" s="228"/>
      <c r="WIR6" s="228"/>
      <c r="WIS6" s="228"/>
      <c r="WIT6" s="228"/>
      <c r="WIU6" s="228"/>
      <c r="WIV6" s="228"/>
      <c r="WIW6" s="228"/>
      <c r="WIX6" s="228"/>
      <c r="WIY6" s="228"/>
      <c r="WIZ6" s="228"/>
      <c r="WJA6" s="228"/>
      <c r="WJB6" s="228"/>
      <c r="WJC6" s="228"/>
      <c r="WJD6" s="228"/>
      <c r="WJE6" s="228"/>
      <c r="WJF6" s="228"/>
      <c r="WJG6" s="228"/>
      <c r="WJH6" s="228"/>
      <c r="WJI6" s="228"/>
      <c r="WJJ6" s="228"/>
      <c r="WJK6" s="228"/>
      <c r="WJL6" s="228"/>
      <c r="WJM6" s="228"/>
      <c r="WJN6" s="228"/>
      <c r="WJO6" s="228"/>
      <c r="WJP6" s="228"/>
      <c r="WJQ6" s="228"/>
      <c r="WJR6" s="228"/>
      <c r="WJS6" s="228"/>
      <c r="WJT6" s="228"/>
      <c r="WJU6" s="228"/>
      <c r="WJV6" s="228"/>
      <c r="WJW6" s="228"/>
      <c r="WJX6" s="228"/>
      <c r="WJY6" s="228"/>
      <c r="WJZ6" s="228"/>
      <c r="WKA6" s="228"/>
      <c r="WKB6" s="228"/>
      <c r="WKC6" s="228"/>
      <c r="WKD6" s="228"/>
      <c r="WKE6" s="228"/>
      <c r="WKF6" s="228"/>
      <c r="WKG6" s="228"/>
      <c r="WKH6" s="228"/>
      <c r="WKI6" s="228"/>
      <c r="WKJ6" s="228"/>
      <c r="WKK6" s="228"/>
      <c r="WKL6" s="228"/>
      <c r="WKM6" s="228"/>
      <c r="WKN6" s="228"/>
      <c r="WKO6" s="228"/>
      <c r="WKP6" s="228"/>
      <c r="WKQ6" s="228"/>
      <c r="WKR6" s="228"/>
      <c r="WKS6" s="228"/>
      <c r="WKT6" s="228"/>
      <c r="WKU6" s="228"/>
      <c r="WKV6" s="228"/>
      <c r="WKW6" s="228"/>
      <c r="WKX6" s="228"/>
      <c r="WKY6" s="228"/>
      <c r="WKZ6" s="228"/>
      <c r="WLA6" s="228"/>
      <c r="WLB6" s="228"/>
      <c r="WLC6" s="228"/>
      <c r="WLD6" s="228"/>
      <c r="WLE6" s="228"/>
      <c r="WLF6" s="228"/>
      <c r="WLG6" s="228"/>
      <c r="WLH6" s="228"/>
      <c r="WLI6" s="228"/>
      <c r="WLJ6" s="228"/>
      <c r="WLK6" s="228"/>
      <c r="WLL6" s="228"/>
      <c r="WLM6" s="228"/>
      <c r="WLN6" s="228"/>
      <c r="WLO6" s="228"/>
      <c r="WLP6" s="228"/>
      <c r="WLQ6" s="228"/>
      <c r="WLR6" s="228"/>
      <c r="WLS6" s="228"/>
      <c r="WLT6" s="228"/>
      <c r="WLU6" s="228"/>
      <c r="WLV6" s="228"/>
      <c r="WLW6" s="228"/>
      <c r="WLX6" s="228"/>
      <c r="WLY6" s="228"/>
      <c r="WLZ6" s="228"/>
      <c r="WMA6" s="228"/>
      <c r="WMB6" s="228"/>
      <c r="WMC6" s="228"/>
      <c r="WMD6" s="228"/>
      <c r="WME6" s="228"/>
      <c r="WMF6" s="228"/>
      <c r="WMG6" s="228"/>
      <c r="WMH6" s="228"/>
      <c r="WMI6" s="228"/>
      <c r="WMJ6" s="228"/>
      <c r="WMK6" s="228"/>
      <c r="WML6" s="228"/>
      <c r="WMM6" s="228"/>
      <c r="WMN6" s="228"/>
      <c r="WMO6" s="228"/>
      <c r="WMP6" s="228"/>
      <c r="WMQ6" s="228"/>
      <c r="WMR6" s="228"/>
      <c r="WMS6" s="228"/>
      <c r="WMT6" s="228"/>
      <c r="WMU6" s="228"/>
      <c r="WMV6" s="228"/>
      <c r="WMW6" s="228"/>
      <c r="WMX6" s="228"/>
      <c r="WMY6" s="228"/>
      <c r="WMZ6" s="228"/>
      <c r="WNA6" s="228"/>
      <c r="WNB6" s="228"/>
      <c r="WNC6" s="228"/>
      <c r="WND6" s="228"/>
      <c r="WNE6" s="228"/>
      <c r="WNF6" s="228"/>
      <c r="WNG6" s="228"/>
      <c r="WNH6" s="228"/>
      <c r="WNI6" s="228"/>
      <c r="WNJ6" s="228"/>
      <c r="WNK6" s="228"/>
      <c r="WNL6" s="228"/>
      <c r="WNM6" s="228"/>
      <c r="WNN6" s="228"/>
      <c r="WNO6" s="228"/>
      <c r="WNP6" s="228"/>
      <c r="WNQ6" s="228"/>
      <c r="WNR6" s="228"/>
      <c r="WNS6" s="228"/>
      <c r="WNT6" s="228"/>
      <c r="WNU6" s="228"/>
      <c r="WNV6" s="228"/>
      <c r="WNW6" s="228"/>
      <c r="WNX6" s="228"/>
      <c r="WNY6" s="228"/>
      <c r="WNZ6" s="228"/>
      <c r="WOA6" s="228"/>
      <c r="WOB6" s="228"/>
      <c r="WOC6" s="228"/>
      <c r="WOD6" s="228"/>
      <c r="WOE6" s="228"/>
      <c r="WOF6" s="228"/>
      <c r="WOG6" s="228"/>
      <c r="WOH6" s="228"/>
      <c r="WOI6" s="228"/>
      <c r="WOJ6" s="228"/>
      <c r="WOK6" s="228"/>
      <c r="WOL6" s="228"/>
      <c r="WOM6" s="228"/>
      <c r="WON6" s="228"/>
      <c r="WOO6" s="228"/>
      <c r="WOP6" s="228"/>
      <c r="WOQ6" s="228"/>
      <c r="WOR6" s="228"/>
      <c r="WOS6" s="228"/>
      <c r="WOT6" s="228"/>
      <c r="WOU6" s="228"/>
      <c r="WOV6" s="228"/>
      <c r="WOW6" s="228"/>
      <c r="WOX6" s="228"/>
      <c r="WOY6" s="228"/>
      <c r="WOZ6" s="228"/>
      <c r="WPA6" s="228"/>
      <c r="WPB6" s="228"/>
      <c r="WPC6" s="228"/>
      <c r="WPD6" s="228"/>
      <c r="WPE6" s="228"/>
      <c r="WPF6" s="228"/>
      <c r="WPG6" s="228"/>
      <c r="WPH6" s="228"/>
      <c r="WPI6" s="228"/>
      <c r="WPJ6" s="228"/>
      <c r="WPK6" s="228"/>
      <c r="WPL6" s="228"/>
      <c r="WPM6" s="228"/>
      <c r="WPN6" s="228"/>
      <c r="WPO6" s="228"/>
      <c r="WPP6" s="228"/>
      <c r="WPQ6" s="228"/>
      <c r="WPR6" s="228"/>
      <c r="WPS6" s="228"/>
      <c r="WPT6" s="228"/>
      <c r="WPU6" s="228"/>
      <c r="WPV6" s="228"/>
      <c r="WPW6" s="228"/>
      <c r="WPX6" s="228"/>
      <c r="WPY6" s="228"/>
      <c r="WPZ6" s="228"/>
      <c r="WQA6" s="228"/>
      <c r="WQB6" s="228"/>
      <c r="WQC6" s="228"/>
      <c r="WQD6" s="228"/>
      <c r="WQE6" s="228"/>
      <c r="WQF6" s="228"/>
      <c r="WQG6" s="228"/>
      <c r="WQH6" s="228"/>
      <c r="WQI6" s="228"/>
      <c r="WQJ6" s="228"/>
      <c r="WQK6" s="228"/>
      <c r="WQL6" s="228"/>
      <c r="WQM6" s="228"/>
      <c r="WQN6" s="228"/>
      <c r="WQO6" s="228"/>
      <c r="WQP6" s="228"/>
      <c r="WQQ6" s="228"/>
      <c r="WQR6" s="228"/>
      <c r="WQS6" s="228"/>
      <c r="WQT6" s="228"/>
      <c r="WQU6" s="228"/>
      <c r="WQV6" s="228"/>
      <c r="WQW6" s="228"/>
      <c r="WQX6" s="228"/>
      <c r="WQY6" s="228"/>
      <c r="WQZ6" s="228"/>
      <c r="WRA6" s="228"/>
      <c r="WRB6" s="228"/>
      <c r="WRC6" s="228"/>
      <c r="WRD6" s="228"/>
      <c r="WRE6" s="228"/>
      <c r="WRF6" s="228"/>
      <c r="WRG6" s="228"/>
      <c r="WRH6" s="228"/>
      <c r="WRI6" s="228"/>
      <c r="WRJ6" s="228"/>
      <c r="WRK6" s="228"/>
      <c r="WRL6" s="228"/>
      <c r="WRM6" s="228"/>
      <c r="WRN6" s="228"/>
      <c r="WRO6" s="228"/>
      <c r="WRP6" s="228"/>
      <c r="WRQ6" s="228"/>
      <c r="WRR6" s="228"/>
      <c r="WRS6" s="228"/>
      <c r="WRT6" s="228"/>
      <c r="WRU6" s="228"/>
      <c r="WRV6" s="228"/>
      <c r="WRW6" s="228"/>
      <c r="WRX6" s="228"/>
      <c r="WRY6" s="228"/>
      <c r="WRZ6" s="228"/>
      <c r="WSA6" s="228"/>
      <c r="WSB6" s="228"/>
      <c r="WSC6" s="228"/>
      <c r="WSD6" s="228"/>
      <c r="WSE6" s="228"/>
      <c r="WSF6" s="228"/>
      <c r="WSG6" s="228"/>
      <c r="WSH6" s="228"/>
      <c r="WSI6" s="228"/>
      <c r="WSJ6" s="228"/>
      <c r="WSK6" s="228"/>
      <c r="WSL6" s="228"/>
      <c r="WSM6" s="228"/>
      <c r="WSN6" s="228"/>
      <c r="WSO6" s="228"/>
      <c r="WSP6" s="228"/>
      <c r="WSQ6" s="228"/>
      <c r="WSR6" s="228"/>
      <c r="WSS6" s="228"/>
      <c r="WST6" s="228"/>
      <c r="WSU6" s="228"/>
      <c r="WSV6" s="228"/>
      <c r="WSW6" s="228"/>
      <c r="WSX6" s="228"/>
      <c r="WSY6" s="228"/>
      <c r="WSZ6" s="228"/>
      <c r="WTA6" s="228"/>
      <c r="WTB6" s="228"/>
      <c r="WTC6" s="228"/>
      <c r="WTD6" s="228"/>
      <c r="WTE6" s="228"/>
      <c r="WTF6" s="228"/>
      <c r="WTG6" s="228"/>
      <c r="WTH6" s="228"/>
      <c r="WTI6" s="228"/>
      <c r="WTJ6" s="228"/>
      <c r="WTK6" s="228"/>
      <c r="WTL6" s="228"/>
      <c r="WTM6" s="228"/>
      <c r="WTN6" s="228"/>
      <c r="WTO6" s="228"/>
      <c r="WTP6" s="228"/>
      <c r="WTQ6" s="228"/>
      <c r="WTR6" s="228"/>
      <c r="WTS6" s="228"/>
      <c r="WTT6" s="228"/>
      <c r="WTU6" s="228"/>
      <c r="WTV6" s="228"/>
      <c r="WTW6" s="228"/>
      <c r="WTX6" s="228"/>
      <c r="WTY6" s="228"/>
      <c r="WTZ6" s="228"/>
      <c r="WUA6" s="228"/>
      <c r="WUB6" s="228"/>
      <c r="WUC6" s="228"/>
      <c r="WUD6" s="228"/>
      <c r="WUE6" s="228"/>
      <c r="WUF6" s="228"/>
      <c r="WUG6" s="228"/>
      <c r="WUH6" s="228"/>
      <c r="WUI6" s="228"/>
      <c r="WUJ6" s="228"/>
      <c r="WUK6" s="228"/>
      <c r="WUL6" s="228"/>
      <c r="WUM6" s="228"/>
      <c r="WUN6" s="228"/>
      <c r="WUO6" s="228"/>
      <c r="WUP6" s="228"/>
      <c r="WUQ6" s="228"/>
      <c r="WUR6" s="228"/>
      <c r="WUS6" s="228"/>
      <c r="WUT6" s="228"/>
      <c r="WUU6" s="228"/>
      <c r="WUV6" s="228"/>
      <c r="WUW6" s="228"/>
      <c r="WUX6" s="228"/>
      <c r="WUY6" s="228"/>
      <c r="WUZ6" s="228"/>
      <c r="WVA6" s="228"/>
      <c r="WVB6" s="228"/>
      <c r="WVC6" s="228"/>
      <c r="WVD6" s="228"/>
      <c r="WVE6" s="228"/>
      <c r="WVF6" s="228"/>
      <c r="WVG6" s="228"/>
      <c r="WVH6" s="228"/>
      <c r="WVI6" s="228"/>
      <c r="WVJ6" s="228"/>
      <c r="WVK6" s="228"/>
      <c r="WVL6" s="228"/>
      <c r="WVM6" s="228"/>
      <c r="WVN6" s="228"/>
      <c r="WVO6" s="228"/>
      <c r="WVP6" s="228"/>
      <c r="WVQ6" s="228"/>
      <c r="WVR6" s="228"/>
      <c r="WVS6" s="228"/>
      <c r="WVT6" s="228"/>
      <c r="WVU6" s="228"/>
      <c r="WVV6" s="228"/>
      <c r="WVW6" s="228"/>
      <c r="WVX6" s="228"/>
      <c r="WVY6" s="228"/>
      <c r="WVZ6" s="228"/>
      <c r="WWA6" s="228"/>
      <c r="WWB6" s="228"/>
      <c r="WWC6" s="228"/>
      <c r="WWD6" s="228"/>
      <c r="WWE6" s="228"/>
      <c r="WWF6" s="228"/>
      <c r="WWG6" s="228"/>
      <c r="WWH6" s="228"/>
      <c r="WWI6" s="228"/>
      <c r="WWJ6" s="228"/>
      <c r="WWK6" s="228"/>
      <c r="WWL6" s="228"/>
      <c r="WWM6" s="228"/>
      <c r="WWN6" s="228"/>
      <c r="WWO6" s="228"/>
      <c r="WWP6" s="228"/>
      <c r="WWQ6" s="228"/>
      <c r="WWR6" s="228"/>
      <c r="WWS6" s="228"/>
      <c r="WWT6" s="228"/>
      <c r="WWU6" s="228"/>
      <c r="WWV6" s="228"/>
      <c r="WWW6" s="228"/>
      <c r="WWX6" s="228"/>
      <c r="WWY6" s="228"/>
      <c r="WWZ6" s="228"/>
      <c r="WXA6" s="228"/>
      <c r="WXB6" s="228"/>
      <c r="WXC6" s="228"/>
      <c r="WXD6" s="228"/>
      <c r="WXE6" s="228"/>
      <c r="WXF6" s="228"/>
      <c r="WXG6" s="228"/>
      <c r="WXH6" s="228"/>
      <c r="WXI6" s="228"/>
      <c r="WXJ6" s="228"/>
      <c r="WXK6" s="228"/>
      <c r="WXL6" s="228"/>
      <c r="WXM6" s="228"/>
      <c r="WXN6" s="228"/>
      <c r="WXO6" s="228"/>
      <c r="WXP6" s="228"/>
      <c r="WXQ6" s="228"/>
      <c r="WXR6" s="228"/>
      <c r="WXS6" s="228"/>
      <c r="WXT6" s="228"/>
      <c r="WXU6" s="228"/>
      <c r="WXV6" s="228"/>
      <c r="WXW6" s="228"/>
      <c r="WXX6" s="228"/>
      <c r="WXY6" s="228"/>
      <c r="WXZ6" s="228"/>
      <c r="WYA6" s="228"/>
      <c r="WYB6" s="228"/>
      <c r="WYC6" s="228"/>
      <c r="WYD6" s="228"/>
      <c r="WYE6" s="228"/>
      <c r="WYF6" s="228"/>
      <c r="WYG6" s="228"/>
      <c r="WYH6" s="228"/>
      <c r="WYI6" s="228"/>
      <c r="WYJ6" s="228"/>
      <c r="WYK6" s="228"/>
      <c r="WYL6" s="228"/>
      <c r="WYM6" s="228"/>
      <c r="WYN6" s="228"/>
      <c r="WYO6" s="228"/>
      <c r="WYP6" s="228"/>
      <c r="WYQ6" s="228"/>
      <c r="WYR6" s="228"/>
      <c r="WYS6" s="228"/>
      <c r="WYT6" s="228"/>
      <c r="WYU6" s="228"/>
      <c r="WYV6" s="228"/>
      <c r="WYW6" s="228"/>
      <c r="WYX6" s="228"/>
      <c r="WYY6" s="228"/>
      <c r="WYZ6" s="228"/>
      <c r="WZA6" s="228"/>
      <c r="WZB6" s="228"/>
      <c r="WZC6" s="228"/>
      <c r="WZD6" s="228"/>
      <c r="WZE6" s="228"/>
      <c r="WZF6" s="228"/>
      <c r="WZG6" s="228"/>
      <c r="WZH6" s="228"/>
      <c r="WZI6" s="228"/>
      <c r="WZJ6" s="228"/>
      <c r="WZK6" s="228"/>
      <c r="WZL6" s="228"/>
      <c r="WZM6" s="228"/>
      <c r="WZN6" s="228"/>
      <c r="WZO6" s="228"/>
      <c r="WZP6" s="228"/>
      <c r="WZQ6" s="228"/>
      <c r="WZR6" s="228"/>
      <c r="WZS6" s="228"/>
      <c r="WZT6" s="228"/>
      <c r="WZU6" s="228"/>
      <c r="WZV6" s="228"/>
      <c r="WZW6" s="228"/>
      <c r="WZX6" s="228"/>
      <c r="WZY6" s="228"/>
      <c r="WZZ6" s="228"/>
      <c r="XAA6" s="228"/>
      <c r="XAB6" s="228"/>
      <c r="XAC6" s="228"/>
      <c r="XAD6" s="228"/>
      <c r="XAE6" s="228"/>
      <c r="XAF6" s="228"/>
      <c r="XAG6" s="228"/>
      <c r="XAH6" s="228"/>
      <c r="XAI6" s="228"/>
      <c r="XAJ6" s="228"/>
      <c r="XAK6" s="228"/>
      <c r="XAL6" s="228"/>
      <c r="XAM6" s="228"/>
      <c r="XAN6" s="228"/>
      <c r="XAO6" s="228"/>
      <c r="XAP6" s="228"/>
      <c r="XAQ6" s="228"/>
      <c r="XAR6" s="228"/>
      <c r="XAS6" s="228"/>
      <c r="XAT6" s="228"/>
      <c r="XAU6" s="228"/>
      <c r="XAV6" s="228"/>
      <c r="XAW6" s="228"/>
      <c r="XAX6" s="228"/>
      <c r="XAY6" s="228"/>
      <c r="XAZ6" s="228"/>
      <c r="XBA6" s="228"/>
      <c r="XBB6" s="228"/>
      <c r="XBC6" s="228"/>
      <c r="XBD6" s="228"/>
      <c r="XBE6" s="228"/>
      <c r="XBF6" s="228"/>
      <c r="XBG6" s="228"/>
      <c r="XBH6" s="228"/>
      <c r="XBI6" s="228"/>
      <c r="XBJ6" s="228"/>
      <c r="XBK6" s="228"/>
      <c r="XBL6" s="228"/>
      <c r="XBM6" s="228"/>
      <c r="XBN6" s="228"/>
      <c r="XBO6" s="228"/>
      <c r="XBP6" s="228"/>
      <c r="XBQ6" s="228"/>
      <c r="XBR6" s="228"/>
      <c r="XBS6" s="228"/>
      <c r="XBT6" s="228"/>
      <c r="XBU6" s="228"/>
      <c r="XBV6" s="228"/>
      <c r="XBW6" s="228"/>
      <c r="XBX6" s="228"/>
      <c r="XBY6" s="228"/>
      <c r="XBZ6" s="228"/>
      <c r="XCA6" s="228"/>
      <c r="XCB6" s="228"/>
      <c r="XCC6" s="228"/>
      <c r="XCD6" s="228"/>
      <c r="XCE6" s="228"/>
      <c r="XCF6" s="228"/>
      <c r="XCG6" s="228"/>
      <c r="XCH6" s="228"/>
      <c r="XCI6" s="228"/>
      <c r="XCJ6" s="228"/>
      <c r="XCK6" s="228"/>
      <c r="XCL6" s="228"/>
      <c r="XCM6" s="228"/>
      <c r="XCN6" s="228"/>
      <c r="XCO6" s="228"/>
      <c r="XCP6" s="228"/>
      <c r="XCQ6" s="228"/>
      <c r="XCR6" s="228"/>
      <c r="XCS6" s="228"/>
      <c r="XCT6" s="228"/>
      <c r="XCU6" s="228"/>
      <c r="XCV6" s="228"/>
      <c r="XCW6" s="228"/>
      <c r="XCX6" s="228"/>
      <c r="XCY6" s="228"/>
      <c r="XCZ6" s="228"/>
      <c r="XDA6" s="228"/>
      <c r="XDB6" s="228"/>
      <c r="XDC6" s="228"/>
      <c r="XDD6" s="228"/>
      <c r="XDE6" s="228"/>
      <c r="XDF6" s="228"/>
      <c r="XDG6" s="228"/>
      <c r="XDH6" s="228"/>
      <c r="XDI6" s="228"/>
      <c r="XDJ6" s="228"/>
      <c r="XDK6" s="228"/>
      <c r="XDL6" s="228"/>
      <c r="XDM6" s="228"/>
      <c r="XDN6" s="228"/>
      <c r="XDO6" s="228"/>
      <c r="XDP6" s="228"/>
      <c r="XDQ6" s="228"/>
      <c r="XDR6" s="228"/>
      <c r="XDS6" s="228"/>
      <c r="XDT6" s="228"/>
      <c r="XDU6" s="228"/>
      <c r="XDV6" s="228"/>
      <c r="XDW6" s="228"/>
      <c r="XDX6" s="228"/>
      <c r="XDY6" s="228"/>
      <c r="XDZ6" s="228"/>
      <c r="XEA6" s="228"/>
      <c r="XEB6" s="228"/>
      <c r="XEC6" s="228"/>
      <c r="XED6" s="228"/>
      <c r="XEE6" s="228"/>
      <c r="XEF6" s="228"/>
      <c r="XEG6" s="228"/>
      <c r="XEH6" s="228"/>
      <c r="XEI6" s="228"/>
      <c r="XEJ6" s="228"/>
      <c r="XEK6" s="228"/>
      <c r="XEL6" s="228"/>
      <c r="XEM6" s="228"/>
      <c r="XEN6" s="228"/>
      <c r="XEO6" s="228"/>
      <c r="XEP6" s="228"/>
      <c r="XEQ6" s="228"/>
      <c r="XER6" s="228"/>
      <c r="XES6" s="228"/>
      <c r="XET6" s="228"/>
      <c r="XEU6" s="228"/>
      <c r="XEV6" s="228"/>
      <c r="XEW6" s="228"/>
      <c r="XEX6" s="228"/>
      <c r="XEY6" s="228"/>
      <c r="XEZ6" s="228"/>
      <c r="XFA6" s="228"/>
      <c r="XFB6" s="228"/>
      <c r="XFC6" s="228"/>
      <c r="XFD6" s="228"/>
    </row>
    <row r="7" spans="1:16384" s="319" customFormat="1" ht="14" customHeight="1">
      <c r="A7" s="315"/>
      <c r="B7" s="315"/>
      <c r="C7" s="315"/>
      <c r="D7" s="315"/>
      <c r="E7" s="315"/>
      <c r="F7" s="315"/>
      <c r="G7" s="320"/>
      <c r="H7" s="320"/>
      <c r="I7" s="320"/>
      <c r="J7" s="320"/>
      <c r="K7" s="320"/>
      <c r="L7" s="320"/>
      <c r="M7" s="320"/>
      <c r="N7" s="320"/>
      <c r="O7" s="320"/>
      <c r="P7" s="320"/>
      <c r="Q7" s="320"/>
      <c r="R7" s="320"/>
      <c r="S7" s="320"/>
      <c r="T7" s="320"/>
      <c r="U7" s="320"/>
      <c r="V7" s="320"/>
      <c r="W7" s="320"/>
      <c r="X7" s="320"/>
      <c r="Y7" s="320"/>
      <c r="Z7" s="320"/>
      <c r="AA7" s="320"/>
      <c r="AB7" s="320"/>
      <c r="AC7" s="228"/>
      <c r="AD7" s="228"/>
      <c r="AE7" s="228"/>
      <c r="AF7" s="228"/>
      <c r="AG7" s="228"/>
      <c r="AH7" s="228"/>
      <c r="AI7" s="228"/>
      <c r="AJ7" s="228"/>
      <c r="AK7" s="228"/>
      <c r="AL7" s="228"/>
      <c r="AM7" s="228"/>
      <c r="AN7" s="228"/>
      <c r="AO7" s="228"/>
      <c r="AP7" s="228"/>
      <c r="AQ7" s="228"/>
      <c r="AR7" s="228"/>
      <c r="AS7" s="228"/>
      <c r="AT7" s="228"/>
      <c r="AU7" s="228"/>
      <c r="AV7" s="228"/>
      <c r="AW7" s="228"/>
      <c r="AX7" s="228"/>
      <c r="AY7" s="228"/>
      <c r="AZ7" s="228"/>
      <c r="BA7" s="228"/>
      <c r="BB7" s="228"/>
      <c r="BC7" s="228"/>
      <c r="BD7" s="228"/>
      <c r="BE7" s="228"/>
      <c r="BF7" s="228"/>
      <c r="BG7" s="228"/>
      <c r="BH7" s="228"/>
      <c r="BI7" s="228"/>
      <c r="BJ7" s="228"/>
      <c r="BK7" s="228"/>
      <c r="BL7" s="228"/>
      <c r="BM7" s="228"/>
      <c r="BN7" s="228"/>
      <c r="BO7" s="228"/>
      <c r="BP7" s="228"/>
      <c r="BQ7" s="228"/>
      <c r="BR7" s="228"/>
      <c r="BS7" s="228"/>
      <c r="BT7" s="228"/>
      <c r="BU7" s="228"/>
      <c r="BV7" s="228"/>
      <c r="BW7" s="228"/>
      <c r="BX7" s="228"/>
      <c r="BY7" s="228"/>
      <c r="BZ7" s="228"/>
      <c r="CA7" s="228"/>
      <c r="CB7" s="228"/>
      <c r="CC7" s="228"/>
      <c r="CD7" s="228"/>
      <c r="CE7" s="228"/>
      <c r="CF7" s="228"/>
      <c r="CG7" s="228"/>
      <c r="CH7" s="228"/>
      <c r="CI7" s="228"/>
      <c r="CJ7" s="228"/>
      <c r="CK7" s="228"/>
      <c r="CL7" s="228"/>
      <c r="CM7" s="228"/>
      <c r="CN7" s="228"/>
      <c r="CO7" s="228"/>
      <c r="CP7" s="228"/>
      <c r="CQ7" s="228"/>
      <c r="CR7" s="228"/>
      <c r="CS7" s="228"/>
      <c r="CT7" s="228"/>
      <c r="CU7" s="228"/>
      <c r="CV7" s="228"/>
      <c r="CW7" s="228"/>
      <c r="CX7" s="228"/>
      <c r="CY7" s="228"/>
      <c r="CZ7" s="228"/>
      <c r="DA7" s="228"/>
      <c r="DB7" s="228"/>
      <c r="DC7" s="228"/>
      <c r="DD7" s="228"/>
      <c r="DE7" s="228"/>
      <c r="DF7" s="228"/>
      <c r="DG7" s="228"/>
      <c r="DH7" s="228"/>
      <c r="DI7" s="228"/>
      <c r="DJ7" s="228"/>
      <c r="DK7" s="228"/>
      <c r="DL7" s="228"/>
      <c r="DM7" s="228"/>
      <c r="DN7" s="228"/>
      <c r="DO7" s="228"/>
      <c r="DP7" s="228"/>
      <c r="DQ7" s="228"/>
      <c r="DR7" s="228"/>
      <c r="DS7" s="228"/>
      <c r="DT7" s="228"/>
      <c r="DU7" s="228"/>
      <c r="DV7" s="228"/>
      <c r="DW7" s="228"/>
      <c r="DX7" s="228"/>
      <c r="DY7" s="228"/>
      <c r="DZ7" s="228"/>
      <c r="EA7" s="228"/>
      <c r="EB7" s="228"/>
      <c r="EC7" s="228"/>
      <c r="ED7" s="228"/>
      <c r="EE7" s="228"/>
      <c r="EF7" s="228"/>
      <c r="EG7" s="228"/>
      <c r="EH7" s="228"/>
      <c r="EI7" s="228"/>
      <c r="EJ7" s="228"/>
      <c r="EK7" s="228"/>
      <c r="EL7" s="228"/>
      <c r="EM7" s="228"/>
      <c r="EN7" s="228"/>
      <c r="EO7" s="228"/>
      <c r="EP7" s="228"/>
      <c r="EQ7" s="228"/>
      <c r="ER7" s="228"/>
      <c r="ES7" s="228"/>
      <c r="ET7" s="228"/>
      <c r="EU7" s="228"/>
      <c r="EV7" s="228"/>
      <c r="EW7" s="228"/>
      <c r="EX7" s="228"/>
      <c r="EY7" s="228"/>
      <c r="EZ7" s="228"/>
      <c r="FA7" s="228"/>
      <c r="FB7" s="228"/>
      <c r="FC7" s="228"/>
      <c r="FD7" s="228"/>
      <c r="FE7" s="228"/>
      <c r="FF7" s="228"/>
      <c r="FG7" s="228"/>
      <c r="FH7" s="228"/>
      <c r="FI7" s="228"/>
      <c r="FJ7" s="228"/>
      <c r="FK7" s="228"/>
      <c r="FL7" s="228"/>
      <c r="FM7" s="228"/>
      <c r="FN7" s="228"/>
      <c r="FO7" s="228"/>
      <c r="FP7" s="228"/>
      <c r="FQ7" s="228"/>
      <c r="FR7" s="228"/>
      <c r="FS7" s="228"/>
      <c r="FT7" s="228"/>
      <c r="FU7" s="228"/>
      <c r="FV7" s="228"/>
      <c r="FW7" s="228"/>
      <c r="FX7" s="228"/>
      <c r="FY7" s="228"/>
      <c r="FZ7" s="228"/>
      <c r="GA7" s="228"/>
      <c r="GB7" s="228"/>
      <c r="GC7" s="228"/>
      <c r="GD7" s="228"/>
      <c r="GE7" s="228"/>
      <c r="GF7" s="228"/>
      <c r="GG7" s="228"/>
      <c r="GH7" s="228"/>
      <c r="GI7" s="228"/>
      <c r="GJ7" s="228"/>
      <c r="GK7" s="228"/>
      <c r="GL7" s="228"/>
      <c r="GM7" s="228"/>
      <c r="GN7" s="228"/>
      <c r="GO7" s="228"/>
      <c r="GP7" s="228"/>
      <c r="GQ7" s="228"/>
      <c r="GR7" s="228"/>
      <c r="GS7" s="228"/>
      <c r="GT7" s="228"/>
      <c r="GU7" s="228"/>
      <c r="GV7" s="228"/>
      <c r="GW7" s="228"/>
      <c r="GX7" s="228"/>
      <c r="GY7" s="228"/>
      <c r="GZ7" s="228"/>
      <c r="HA7" s="228"/>
      <c r="HB7" s="228"/>
      <c r="HC7" s="228"/>
      <c r="HD7" s="228"/>
      <c r="HE7" s="228"/>
      <c r="HF7" s="228"/>
      <c r="HG7" s="228"/>
      <c r="HH7" s="228"/>
      <c r="HI7" s="228"/>
      <c r="HJ7" s="228"/>
      <c r="HK7" s="228"/>
      <c r="HL7" s="228"/>
      <c r="HM7" s="228"/>
      <c r="HN7" s="228"/>
      <c r="HO7" s="228"/>
      <c r="HP7" s="228"/>
      <c r="HQ7" s="228"/>
      <c r="HR7" s="228"/>
      <c r="HS7" s="228"/>
      <c r="HT7" s="228"/>
      <c r="HU7" s="228"/>
      <c r="HV7" s="228"/>
      <c r="HW7" s="228"/>
      <c r="HX7" s="228"/>
      <c r="HY7" s="228"/>
      <c r="HZ7" s="228"/>
      <c r="IA7" s="228"/>
      <c r="IB7" s="228"/>
      <c r="IC7" s="228"/>
      <c r="ID7" s="228"/>
      <c r="IE7" s="228"/>
      <c r="IF7" s="228"/>
      <c r="IG7" s="228"/>
      <c r="IH7" s="228"/>
      <c r="II7" s="228"/>
      <c r="IJ7" s="228"/>
      <c r="IK7" s="228"/>
      <c r="IL7" s="228"/>
      <c r="IM7" s="228"/>
      <c r="IN7" s="228"/>
      <c r="IO7" s="228"/>
      <c r="IP7" s="228"/>
      <c r="IQ7" s="228"/>
      <c r="IR7" s="228"/>
      <c r="IS7" s="228"/>
      <c r="IT7" s="228"/>
      <c r="IU7" s="228"/>
      <c r="IV7" s="228"/>
      <c r="IW7" s="228"/>
      <c r="IX7" s="228"/>
      <c r="IY7" s="228"/>
      <c r="IZ7" s="228"/>
      <c r="JA7" s="228"/>
      <c r="JB7" s="228"/>
      <c r="JC7" s="228"/>
      <c r="JD7" s="228"/>
      <c r="JE7" s="228"/>
      <c r="JF7" s="228"/>
      <c r="JG7" s="228"/>
      <c r="JH7" s="228"/>
      <c r="JI7" s="228"/>
      <c r="JJ7" s="228"/>
      <c r="JK7" s="228"/>
      <c r="JL7" s="228"/>
      <c r="JM7" s="228"/>
      <c r="JN7" s="228"/>
      <c r="JO7" s="228"/>
      <c r="JP7" s="228"/>
      <c r="JQ7" s="228"/>
      <c r="JR7" s="228"/>
      <c r="JS7" s="228"/>
      <c r="JT7" s="228"/>
      <c r="JU7" s="228"/>
      <c r="JV7" s="228"/>
      <c r="JW7" s="228"/>
      <c r="JX7" s="228"/>
      <c r="JY7" s="228"/>
      <c r="JZ7" s="228"/>
      <c r="KA7" s="228"/>
      <c r="KB7" s="228"/>
      <c r="KC7" s="228"/>
      <c r="KD7" s="228"/>
      <c r="KE7" s="228"/>
      <c r="KF7" s="228"/>
      <c r="KG7" s="228"/>
      <c r="KH7" s="228"/>
      <c r="KI7" s="228"/>
      <c r="KJ7" s="228"/>
      <c r="KK7" s="228"/>
      <c r="KL7" s="228"/>
      <c r="KM7" s="228"/>
      <c r="KN7" s="228"/>
      <c r="KO7" s="228"/>
      <c r="KP7" s="228"/>
      <c r="KQ7" s="228"/>
      <c r="KR7" s="228"/>
      <c r="KS7" s="228"/>
      <c r="KT7" s="228"/>
      <c r="KU7" s="228"/>
      <c r="KV7" s="228"/>
      <c r="KW7" s="228"/>
      <c r="KX7" s="228"/>
      <c r="KY7" s="228"/>
      <c r="KZ7" s="228"/>
      <c r="LA7" s="228"/>
      <c r="LB7" s="228"/>
      <c r="LC7" s="228"/>
      <c r="LD7" s="228"/>
      <c r="LE7" s="228"/>
      <c r="LF7" s="228"/>
      <c r="LG7" s="228"/>
      <c r="LH7" s="228"/>
      <c r="LI7" s="228"/>
      <c r="LJ7" s="228"/>
      <c r="LK7" s="228"/>
      <c r="LL7" s="228"/>
      <c r="LM7" s="228"/>
      <c r="LN7" s="228"/>
      <c r="LO7" s="228"/>
      <c r="LP7" s="228"/>
      <c r="LQ7" s="228"/>
      <c r="LR7" s="228"/>
      <c r="LS7" s="228"/>
      <c r="LT7" s="228"/>
      <c r="LU7" s="228"/>
      <c r="LV7" s="228"/>
      <c r="LW7" s="228"/>
      <c r="LX7" s="228"/>
      <c r="LY7" s="228"/>
      <c r="LZ7" s="228"/>
      <c r="MA7" s="228"/>
      <c r="MB7" s="228"/>
      <c r="MC7" s="228"/>
      <c r="MD7" s="228"/>
      <c r="ME7" s="228"/>
      <c r="MF7" s="228"/>
      <c r="MG7" s="228"/>
      <c r="MH7" s="228"/>
      <c r="MI7" s="228"/>
      <c r="MJ7" s="228"/>
      <c r="MK7" s="228"/>
      <c r="ML7" s="228"/>
      <c r="MM7" s="228"/>
      <c r="MN7" s="228"/>
      <c r="MO7" s="228"/>
      <c r="MP7" s="228"/>
      <c r="MQ7" s="228"/>
      <c r="MR7" s="228"/>
      <c r="MS7" s="228"/>
      <c r="MT7" s="228"/>
      <c r="MU7" s="228"/>
      <c r="MV7" s="228"/>
      <c r="MW7" s="228"/>
      <c r="MX7" s="228"/>
      <c r="MY7" s="228"/>
      <c r="MZ7" s="228"/>
      <c r="NA7" s="228"/>
      <c r="NB7" s="228"/>
      <c r="NC7" s="228"/>
      <c r="ND7" s="228"/>
      <c r="NE7" s="228"/>
      <c r="NF7" s="228"/>
      <c r="NG7" s="228"/>
      <c r="NH7" s="228"/>
      <c r="NI7" s="228"/>
      <c r="NJ7" s="228"/>
      <c r="NK7" s="228"/>
      <c r="NL7" s="228"/>
      <c r="NM7" s="228"/>
      <c r="NN7" s="228"/>
      <c r="NO7" s="228"/>
      <c r="NP7" s="228"/>
      <c r="NQ7" s="228"/>
      <c r="NR7" s="228"/>
      <c r="NS7" s="228"/>
      <c r="NT7" s="228"/>
      <c r="NU7" s="228"/>
      <c r="NV7" s="228"/>
      <c r="NW7" s="228"/>
      <c r="NX7" s="228"/>
      <c r="NY7" s="228"/>
      <c r="NZ7" s="228"/>
      <c r="OA7" s="228"/>
      <c r="OB7" s="228"/>
      <c r="OC7" s="228"/>
      <c r="OD7" s="228"/>
      <c r="OE7" s="228"/>
      <c r="OF7" s="228"/>
      <c r="OG7" s="228"/>
      <c r="OH7" s="228"/>
      <c r="OI7" s="228"/>
      <c r="OJ7" s="228"/>
      <c r="OK7" s="228"/>
      <c r="OL7" s="228"/>
      <c r="OM7" s="228"/>
      <c r="ON7" s="228"/>
      <c r="OO7" s="228"/>
      <c r="OP7" s="228"/>
      <c r="OQ7" s="228"/>
      <c r="OR7" s="228"/>
      <c r="OS7" s="228"/>
      <c r="OT7" s="228"/>
      <c r="OU7" s="228"/>
      <c r="OV7" s="228"/>
      <c r="OW7" s="228"/>
      <c r="OX7" s="228"/>
      <c r="OY7" s="228"/>
      <c r="OZ7" s="228"/>
      <c r="PA7" s="228"/>
      <c r="PB7" s="228"/>
      <c r="PC7" s="228"/>
      <c r="PD7" s="228"/>
      <c r="PE7" s="228"/>
      <c r="PF7" s="228"/>
      <c r="PG7" s="228"/>
      <c r="PH7" s="228"/>
      <c r="PI7" s="228"/>
      <c r="PJ7" s="228"/>
      <c r="PK7" s="228"/>
      <c r="PL7" s="228"/>
      <c r="PM7" s="228"/>
      <c r="PN7" s="228"/>
      <c r="PO7" s="228"/>
      <c r="PP7" s="228"/>
      <c r="PQ7" s="228"/>
      <c r="PR7" s="228"/>
      <c r="PS7" s="228"/>
      <c r="PT7" s="228"/>
      <c r="PU7" s="228"/>
      <c r="PV7" s="228"/>
      <c r="PW7" s="228"/>
      <c r="PX7" s="228"/>
      <c r="PY7" s="228"/>
      <c r="PZ7" s="228"/>
      <c r="QA7" s="228"/>
      <c r="QB7" s="228"/>
      <c r="QC7" s="228"/>
      <c r="QD7" s="228"/>
      <c r="QE7" s="228"/>
      <c r="QF7" s="228"/>
      <c r="QG7" s="228"/>
      <c r="QH7" s="228"/>
      <c r="QI7" s="228"/>
      <c r="QJ7" s="228"/>
      <c r="QK7" s="228"/>
      <c r="QL7" s="228"/>
      <c r="QM7" s="228"/>
      <c r="QN7" s="228"/>
      <c r="QO7" s="228"/>
      <c r="QP7" s="228"/>
      <c r="QQ7" s="228"/>
      <c r="QR7" s="228"/>
      <c r="QS7" s="228"/>
      <c r="QT7" s="228"/>
      <c r="QU7" s="228"/>
      <c r="QV7" s="228"/>
      <c r="QW7" s="228"/>
      <c r="QX7" s="228"/>
      <c r="QY7" s="228"/>
      <c r="QZ7" s="228"/>
      <c r="RA7" s="228"/>
      <c r="RB7" s="228"/>
      <c r="RC7" s="228"/>
      <c r="RD7" s="228"/>
      <c r="RE7" s="228"/>
      <c r="RF7" s="228"/>
      <c r="RG7" s="228"/>
      <c r="RH7" s="228"/>
      <c r="RI7" s="228"/>
      <c r="RJ7" s="228"/>
      <c r="RK7" s="228"/>
      <c r="RL7" s="228"/>
      <c r="RM7" s="228"/>
      <c r="RN7" s="228"/>
      <c r="RO7" s="228"/>
      <c r="RP7" s="228"/>
      <c r="RQ7" s="228"/>
      <c r="RR7" s="228"/>
      <c r="RS7" s="228"/>
      <c r="RT7" s="228"/>
      <c r="RU7" s="228"/>
      <c r="RV7" s="228"/>
      <c r="RW7" s="228"/>
      <c r="RX7" s="228"/>
      <c r="RY7" s="228"/>
      <c r="RZ7" s="228"/>
      <c r="SA7" s="228"/>
      <c r="SB7" s="228"/>
      <c r="SC7" s="228"/>
      <c r="SD7" s="228"/>
      <c r="SE7" s="228"/>
      <c r="SF7" s="228"/>
      <c r="SG7" s="228"/>
      <c r="SH7" s="228"/>
      <c r="SI7" s="228"/>
      <c r="SJ7" s="228"/>
      <c r="SK7" s="228"/>
      <c r="SL7" s="228"/>
      <c r="SM7" s="228"/>
      <c r="SN7" s="228"/>
      <c r="SO7" s="228"/>
      <c r="SP7" s="228"/>
      <c r="SQ7" s="228"/>
      <c r="SR7" s="228"/>
      <c r="SS7" s="228"/>
      <c r="ST7" s="228"/>
      <c r="SU7" s="228"/>
      <c r="SV7" s="228"/>
      <c r="SW7" s="228"/>
      <c r="SX7" s="228"/>
      <c r="SY7" s="228"/>
      <c r="SZ7" s="228"/>
      <c r="TA7" s="228"/>
      <c r="TB7" s="228"/>
      <c r="TC7" s="228"/>
      <c r="TD7" s="228"/>
      <c r="TE7" s="228"/>
      <c r="TF7" s="228"/>
      <c r="TG7" s="228"/>
      <c r="TH7" s="228"/>
      <c r="TI7" s="228"/>
      <c r="TJ7" s="228"/>
      <c r="TK7" s="228"/>
      <c r="TL7" s="228"/>
      <c r="TM7" s="228"/>
      <c r="TN7" s="228"/>
      <c r="TO7" s="228"/>
      <c r="TP7" s="228"/>
      <c r="TQ7" s="228"/>
      <c r="TR7" s="228"/>
      <c r="TS7" s="228"/>
      <c r="TT7" s="228"/>
      <c r="TU7" s="228"/>
      <c r="TV7" s="228"/>
      <c r="TW7" s="228"/>
      <c r="TX7" s="228"/>
      <c r="TY7" s="228"/>
      <c r="TZ7" s="228"/>
      <c r="UA7" s="228"/>
      <c r="UB7" s="228"/>
      <c r="UC7" s="228"/>
      <c r="UD7" s="228"/>
      <c r="UE7" s="228"/>
      <c r="UF7" s="228"/>
      <c r="UG7" s="228"/>
      <c r="UH7" s="228"/>
      <c r="UI7" s="228"/>
      <c r="UJ7" s="228"/>
      <c r="UK7" s="228"/>
      <c r="UL7" s="228"/>
      <c r="UM7" s="228"/>
      <c r="UN7" s="228"/>
      <c r="UO7" s="228"/>
      <c r="UP7" s="228"/>
      <c r="UQ7" s="228"/>
      <c r="UR7" s="228"/>
      <c r="US7" s="228"/>
      <c r="UT7" s="228"/>
      <c r="UU7" s="228"/>
      <c r="UV7" s="228"/>
      <c r="UW7" s="228"/>
      <c r="UX7" s="228"/>
      <c r="UY7" s="228"/>
      <c r="UZ7" s="228"/>
      <c r="VA7" s="228"/>
      <c r="VB7" s="228"/>
      <c r="VC7" s="228"/>
      <c r="VD7" s="228"/>
      <c r="VE7" s="228"/>
      <c r="VF7" s="228"/>
      <c r="VG7" s="228"/>
      <c r="VH7" s="228"/>
      <c r="VI7" s="228"/>
      <c r="VJ7" s="228"/>
      <c r="VK7" s="228"/>
      <c r="VL7" s="228"/>
      <c r="VM7" s="228"/>
      <c r="VN7" s="228"/>
      <c r="VO7" s="228"/>
      <c r="VP7" s="228"/>
      <c r="VQ7" s="228"/>
      <c r="VR7" s="228"/>
      <c r="VS7" s="228"/>
      <c r="VT7" s="228"/>
      <c r="VU7" s="228"/>
      <c r="VV7" s="228"/>
      <c r="VW7" s="228"/>
      <c r="VX7" s="228"/>
      <c r="VY7" s="228"/>
      <c r="VZ7" s="228"/>
      <c r="WA7" s="228"/>
      <c r="WB7" s="228"/>
      <c r="WC7" s="228"/>
      <c r="WD7" s="228"/>
      <c r="WE7" s="228"/>
      <c r="WF7" s="228"/>
      <c r="WG7" s="228"/>
      <c r="WH7" s="228"/>
      <c r="WI7" s="228"/>
      <c r="WJ7" s="228"/>
      <c r="WK7" s="228"/>
      <c r="WL7" s="228"/>
      <c r="WM7" s="228"/>
      <c r="WN7" s="228"/>
      <c r="WO7" s="228"/>
      <c r="WP7" s="228"/>
      <c r="WQ7" s="228"/>
      <c r="WR7" s="228"/>
      <c r="WS7" s="228"/>
      <c r="WT7" s="228"/>
      <c r="WU7" s="228"/>
      <c r="WV7" s="228"/>
      <c r="WW7" s="228"/>
      <c r="WX7" s="228"/>
      <c r="WY7" s="228"/>
      <c r="WZ7" s="228"/>
      <c r="XA7" s="228"/>
      <c r="XB7" s="228"/>
      <c r="XC7" s="228"/>
      <c r="XD7" s="228"/>
      <c r="XE7" s="228"/>
      <c r="XF7" s="228"/>
      <c r="XG7" s="228"/>
      <c r="XH7" s="228"/>
      <c r="XI7" s="228"/>
      <c r="XJ7" s="228"/>
      <c r="XK7" s="228"/>
      <c r="XL7" s="228"/>
      <c r="XM7" s="228"/>
      <c r="XN7" s="228"/>
      <c r="XO7" s="228"/>
      <c r="XP7" s="228"/>
      <c r="XQ7" s="228"/>
      <c r="XR7" s="228"/>
      <c r="XS7" s="228"/>
      <c r="XT7" s="228"/>
      <c r="XU7" s="228"/>
      <c r="XV7" s="228"/>
      <c r="XW7" s="228"/>
      <c r="XX7" s="228"/>
      <c r="XY7" s="228"/>
      <c r="XZ7" s="228"/>
      <c r="YA7" s="228"/>
      <c r="YB7" s="228"/>
      <c r="YC7" s="228"/>
      <c r="YD7" s="228"/>
      <c r="YE7" s="228"/>
      <c r="YF7" s="228"/>
      <c r="YG7" s="228"/>
      <c r="YH7" s="228"/>
      <c r="YI7" s="228"/>
      <c r="YJ7" s="228"/>
      <c r="YK7" s="228"/>
      <c r="YL7" s="228"/>
      <c r="YM7" s="228"/>
      <c r="YN7" s="228"/>
      <c r="YO7" s="228"/>
      <c r="YP7" s="228"/>
      <c r="YQ7" s="228"/>
      <c r="YR7" s="228"/>
      <c r="YS7" s="228"/>
      <c r="YT7" s="228"/>
      <c r="YU7" s="228"/>
      <c r="YV7" s="228"/>
      <c r="YW7" s="228"/>
      <c r="YX7" s="228"/>
      <c r="YY7" s="228"/>
      <c r="YZ7" s="228"/>
      <c r="ZA7" s="228"/>
      <c r="ZB7" s="228"/>
      <c r="ZC7" s="228"/>
      <c r="ZD7" s="228"/>
      <c r="ZE7" s="228"/>
      <c r="ZF7" s="228"/>
      <c r="ZG7" s="228"/>
      <c r="ZH7" s="228"/>
      <c r="ZI7" s="228"/>
      <c r="ZJ7" s="228"/>
      <c r="ZK7" s="228"/>
      <c r="ZL7" s="228"/>
      <c r="ZM7" s="228"/>
      <c r="ZN7" s="228"/>
      <c r="ZO7" s="228"/>
      <c r="ZP7" s="228"/>
      <c r="ZQ7" s="228"/>
      <c r="ZR7" s="228"/>
      <c r="ZS7" s="228"/>
      <c r="ZT7" s="228"/>
      <c r="ZU7" s="228"/>
      <c r="ZV7" s="228"/>
      <c r="ZW7" s="228"/>
      <c r="ZX7" s="228"/>
      <c r="ZY7" s="228"/>
      <c r="ZZ7" s="228"/>
      <c r="AAA7" s="228"/>
      <c r="AAB7" s="228"/>
      <c r="AAC7" s="228"/>
      <c r="AAD7" s="228"/>
      <c r="AAE7" s="228"/>
      <c r="AAF7" s="228"/>
      <c r="AAG7" s="228"/>
      <c r="AAH7" s="228"/>
      <c r="AAI7" s="228"/>
      <c r="AAJ7" s="228"/>
      <c r="AAK7" s="228"/>
      <c r="AAL7" s="228"/>
      <c r="AAM7" s="228"/>
      <c r="AAN7" s="228"/>
      <c r="AAO7" s="228"/>
      <c r="AAP7" s="228"/>
      <c r="AAQ7" s="228"/>
      <c r="AAR7" s="228"/>
      <c r="AAS7" s="228"/>
      <c r="AAT7" s="228"/>
      <c r="AAU7" s="228"/>
      <c r="AAV7" s="228"/>
      <c r="AAW7" s="228"/>
      <c r="AAX7" s="228"/>
      <c r="AAY7" s="228"/>
      <c r="AAZ7" s="228"/>
      <c r="ABA7" s="228"/>
      <c r="ABB7" s="228"/>
      <c r="ABC7" s="228"/>
      <c r="ABD7" s="228"/>
      <c r="ABE7" s="228"/>
      <c r="ABF7" s="228"/>
      <c r="ABG7" s="228"/>
      <c r="ABH7" s="228"/>
      <c r="ABI7" s="228"/>
      <c r="ABJ7" s="228"/>
      <c r="ABK7" s="228"/>
      <c r="ABL7" s="228"/>
      <c r="ABM7" s="228"/>
      <c r="ABN7" s="228"/>
      <c r="ABO7" s="228"/>
      <c r="ABP7" s="228"/>
      <c r="ABQ7" s="228"/>
      <c r="ABR7" s="228"/>
      <c r="ABS7" s="228"/>
      <c r="ABT7" s="228"/>
      <c r="ABU7" s="228"/>
      <c r="ABV7" s="228"/>
      <c r="ABW7" s="228"/>
      <c r="ABX7" s="228"/>
      <c r="ABY7" s="228"/>
      <c r="ABZ7" s="228"/>
      <c r="ACA7" s="228"/>
      <c r="ACB7" s="228"/>
      <c r="ACC7" s="228"/>
      <c r="ACD7" s="228"/>
      <c r="ACE7" s="228"/>
      <c r="ACF7" s="228"/>
      <c r="ACG7" s="228"/>
      <c r="ACH7" s="228"/>
      <c r="ACI7" s="228"/>
      <c r="ACJ7" s="228"/>
      <c r="ACK7" s="228"/>
      <c r="ACL7" s="228"/>
      <c r="ACM7" s="228"/>
      <c r="ACN7" s="228"/>
      <c r="ACO7" s="228"/>
      <c r="ACP7" s="228"/>
      <c r="ACQ7" s="228"/>
      <c r="ACR7" s="228"/>
      <c r="ACS7" s="228"/>
      <c r="ACT7" s="228"/>
      <c r="ACU7" s="228"/>
      <c r="ACV7" s="228"/>
      <c r="ACW7" s="228"/>
      <c r="ACX7" s="228"/>
      <c r="ACY7" s="228"/>
      <c r="ACZ7" s="228"/>
      <c r="ADA7" s="228"/>
      <c r="ADB7" s="228"/>
      <c r="ADC7" s="228"/>
      <c r="ADD7" s="228"/>
      <c r="ADE7" s="228"/>
      <c r="ADF7" s="228"/>
      <c r="ADG7" s="228"/>
      <c r="ADH7" s="228"/>
      <c r="ADI7" s="228"/>
      <c r="ADJ7" s="228"/>
      <c r="ADK7" s="228"/>
      <c r="ADL7" s="228"/>
      <c r="ADM7" s="228"/>
      <c r="ADN7" s="228"/>
      <c r="ADO7" s="228"/>
      <c r="ADP7" s="228"/>
      <c r="ADQ7" s="228"/>
      <c r="ADR7" s="228"/>
      <c r="ADS7" s="228"/>
      <c r="ADT7" s="228"/>
      <c r="ADU7" s="228"/>
      <c r="ADV7" s="228"/>
      <c r="ADW7" s="228"/>
      <c r="ADX7" s="228"/>
      <c r="ADY7" s="228"/>
      <c r="ADZ7" s="228"/>
      <c r="AEA7" s="228"/>
      <c r="AEB7" s="228"/>
      <c r="AEC7" s="228"/>
      <c r="AED7" s="228"/>
      <c r="AEE7" s="228"/>
      <c r="AEF7" s="228"/>
      <c r="AEG7" s="228"/>
      <c r="AEH7" s="228"/>
      <c r="AEI7" s="228"/>
      <c r="AEJ7" s="228"/>
      <c r="AEK7" s="228"/>
      <c r="AEL7" s="228"/>
      <c r="AEM7" s="228"/>
      <c r="AEN7" s="228"/>
      <c r="AEO7" s="228"/>
      <c r="AEP7" s="228"/>
      <c r="AEQ7" s="228"/>
      <c r="AER7" s="228"/>
      <c r="AES7" s="228"/>
      <c r="AET7" s="228"/>
      <c r="AEU7" s="228"/>
      <c r="AEV7" s="228"/>
      <c r="AEW7" s="228"/>
      <c r="AEX7" s="228"/>
      <c r="AEY7" s="228"/>
      <c r="AEZ7" s="228"/>
      <c r="AFA7" s="228"/>
      <c r="AFB7" s="228"/>
      <c r="AFC7" s="228"/>
      <c r="AFD7" s="228"/>
      <c r="AFE7" s="228"/>
      <c r="AFF7" s="228"/>
      <c r="AFG7" s="228"/>
      <c r="AFH7" s="228"/>
      <c r="AFI7" s="228"/>
      <c r="AFJ7" s="228"/>
      <c r="AFK7" s="228"/>
      <c r="AFL7" s="228"/>
      <c r="AFM7" s="228"/>
      <c r="AFN7" s="228"/>
      <c r="AFO7" s="228"/>
      <c r="AFP7" s="228"/>
      <c r="AFQ7" s="228"/>
      <c r="AFR7" s="228"/>
      <c r="AFS7" s="228"/>
      <c r="AFT7" s="228"/>
      <c r="AFU7" s="228"/>
      <c r="AFV7" s="228"/>
      <c r="AFW7" s="228"/>
      <c r="AFX7" s="228"/>
      <c r="AFY7" s="228"/>
      <c r="AFZ7" s="228"/>
      <c r="AGA7" s="228"/>
      <c r="AGB7" s="228"/>
      <c r="AGC7" s="228"/>
      <c r="AGD7" s="228"/>
      <c r="AGE7" s="228"/>
      <c r="AGF7" s="228"/>
      <c r="AGG7" s="228"/>
      <c r="AGH7" s="228"/>
      <c r="AGI7" s="228"/>
      <c r="AGJ7" s="228"/>
      <c r="AGK7" s="228"/>
      <c r="AGL7" s="228"/>
      <c r="AGM7" s="228"/>
      <c r="AGN7" s="228"/>
      <c r="AGO7" s="228"/>
      <c r="AGP7" s="228"/>
      <c r="AGQ7" s="228"/>
      <c r="AGR7" s="228"/>
      <c r="AGS7" s="228"/>
      <c r="AGT7" s="228"/>
      <c r="AGU7" s="228"/>
      <c r="AGV7" s="228"/>
      <c r="AGW7" s="228"/>
      <c r="AGX7" s="228"/>
      <c r="AGY7" s="228"/>
      <c r="AGZ7" s="228"/>
      <c r="AHA7" s="228"/>
      <c r="AHB7" s="228"/>
      <c r="AHC7" s="228"/>
      <c r="AHD7" s="228"/>
      <c r="AHE7" s="228"/>
      <c r="AHF7" s="228"/>
      <c r="AHG7" s="228"/>
      <c r="AHH7" s="228"/>
      <c r="AHI7" s="228"/>
      <c r="AHJ7" s="228"/>
      <c r="AHK7" s="228"/>
      <c r="AHL7" s="228"/>
      <c r="AHM7" s="228"/>
      <c r="AHN7" s="228"/>
      <c r="AHO7" s="228"/>
      <c r="AHP7" s="228"/>
      <c r="AHQ7" s="228"/>
      <c r="AHR7" s="228"/>
      <c r="AHS7" s="228"/>
      <c r="AHT7" s="228"/>
      <c r="AHU7" s="228"/>
      <c r="AHV7" s="228"/>
      <c r="AHW7" s="228"/>
      <c r="AHX7" s="228"/>
      <c r="AHY7" s="228"/>
      <c r="AHZ7" s="228"/>
      <c r="AIA7" s="228"/>
      <c r="AIB7" s="228"/>
      <c r="AIC7" s="228"/>
      <c r="AID7" s="228"/>
      <c r="AIE7" s="228"/>
      <c r="AIF7" s="228"/>
      <c r="AIG7" s="228"/>
      <c r="AIH7" s="228"/>
      <c r="AII7" s="228"/>
      <c r="AIJ7" s="228"/>
      <c r="AIK7" s="228"/>
      <c r="AIL7" s="228"/>
      <c r="AIM7" s="228"/>
      <c r="AIN7" s="228"/>
      <c r="AIO7" s="228"/>
      <c r="AIP7" s="228"/>
      <c r="AIQ7" s="228"/>
      <c r="AIR7" s="228"/>
      <c r="AIS7" s="228"/>
      <c r="AIT7" s="228"/>
      <c r="AIU7" s="228"/>
      <c r="AIV7" s="228"/>
      <c r="AIW7" s="228"/>
      <c r="AIX7" s="228"/>
      <c r="AIY7" s="228"/>
      <c r="AIZ7" s="228"/>
      <c r="AJA7" s="228"/>
      <c r="AJB7" s="228"/>
      <c r="AJC7" s="228"/>
      <c r="AJD7" s="228"/>
      <c r="AJE7" s="228"/>
      <c r="AJF7" s="228"/>
      <c r="AJG7" s="228"/>
      <c r="AJH7" s="228"/>
      <c r="AJI7" s="228"/>
      <c r="AJJ7" s="228"/>
      <c r="AJK7" s="228"/>
      <c r="AJL7" s="228"/>
      <c r="AJM7" s="228"/>
      <c r="AJN7" s="228"/>
      <c r="AJO7" s="228"/>
      <c r="AJP7" s="228"/>
      <c r="AJQ7" s="228"/>
      <c r="AJR7" s="228"/>
      <c r="AJS7" s="228"/>
      <c r="AJT7" s="228"/>
      <c r="AJU7" s="228"/>
      <c r="AJV7" s="228"/>
      <c r="AJW7" s="228"/>
      <c r="AJX7" s="228"/>
      <c r="AJY7" s="228"/>
      <c r="AJZ7" s="228"/>
      <c r="AKA7" s="228"/>
      <c r="AKB7" s="228"/>
      <c r="AKC7" s="228"/>
      <c r="AKD7" s="228"/>
      <c r="AKE7" s="228"/>
      <c r="AKF7" s="228"/>
      <c r="AKG7" s="228"/>
      <c r="AKH7" s="228"/>
      <c r="AKI7" s="228"/>
      <c r="AKJ7" s="228"/>
      <c r="AKK7" s="228"/>
      <c r="AKL7" s="228"/>
      <c r="AKM7" s="228"/>
      <c r="AKN7" s="228"/>
      <c r="AKO7" s="228"/>
      <c r="AKP7" s="228"/>
      <c r="AKQ7" s="228"/>
      <c r="AKR7" s="228"/>
      <c r="AKS7" s="228"/>
      <c r="AKT7" s="228"/>
      <c r="AKU7" s="228"/>
      <c r="AKV7" s="228"/>
      <c r="AKW7" s="228"/>
      <c r="AKX7" s="228"/>
      <c r="AKY7" s="228"/>
      <c r="AKZ7" s="228"/>
      <c r="ALA7" s="228"/>
      <c r="ALB7" s="228"/>
      <c r="ALC7" s="228"/>
      <c r="ALD7" s="228"/>
      <c r="ALE7" s="228"/>
      <c r="ALF7" s="228"/>
      <c r="ALG7" s="228"/>
      <c r="ALH7" s="228"/>
      <c r="ALI7" s="228"/>
      <c r="ALJ7" s="228"/>
      <c r="ALK7" s="228"/>
      <c r="ALL7" s="228"/>
      <c r="ALM7" s="228"/>
      <c r="ALN7" s="228"/>
      <c r="ALO7" s="228"/>
      <c r="ALP7" s="228"/>
      <c r="ALQ7" s="228"/>
      <c r="ALR7" s="228"/>
      <c r="ALS7" s="228"/>
      <c r="ALT7" s="228"/>
      <c r="ALU7" s="228"/>
      <c r="ALV7" s="228"/>
      <c r="ALW7" s="228"/>
      <c r="ALX7" s="228"/>
      <c r="ALY7" s="228"/>
      <c r="ALZ7" s="228"/>
      <c r="AMA7" s="228"/>
      <c r="AMB7" s="228"/>
      <c r="AMC7" s="228"/>
      <c r="AMD7" s="228"/>
      <c r="AME7" s="228"/>
      <c r="AMF7" s="228"/>
      <c r="AMG7" s="228"/>
      <c r="AMH7" s="228"/>
      <c r="AMI7" s="228"/>
      <c r="AMJ7" s="228"/>
      <c r="AMK7" s="228"/>
      <c r="AML7" s="228"/>
      <c r="AMM7" s="228"/>
      <c r="AMN7" s="228"/>
      <c r="AMO7" s="228"/>
      <c r="AMP7" s="228"/>
      <c r="AMQ7" s="228"/>
      <c r="AMR7" s="228"/>
      <c r="AMS7" s="228"/>
      <c r="AMT7" s="228"/>
      <c r="AMU7" s="228"/>
      <c r="AMV7" s="228"/>
      <c r="AMW7" s="228"/>
      <c r="AMX7" s="228"/>
      <c r="AMY7" s="228"/>
      <c r="AMZ7" s="228"/>
      <c r="ANA7" s="228"/>
      <c r="ANB7" s="228"/>
      <c r="ANC7" s="228"/>
      <c r="AND7" s="228"/>
      <c r="ANE7" s="228"/>
      <c r="ANF7" s="228"/>
      <c r="ANG7" s="228"/>
      <c r="ANH7" s="228"/>
      <c r="ANI7" s="228"/>
      <c r="ANJ7" s="228"/>
      <c r="ANK7" s="228"/>
      <c r="ANL7" s="228"/>
      <c r="ANM7" s="228"/>
      <c r="ANN7" s="228"/>
      <c r="ANO7" s="228"/>
      <c r="ANP7" s="228"/>
      <c r="ANQ7" s="228"/>
      <c r="ANR7" s="228"/>
      <c r="ANS7" s="228"/>
      <c r="ANT7" s="228"/>
      <c r="ANU7" s="228"/>
      <c r="ANV7" s="228"/>
      <c r="ANW7" s="228"/>
      <c r="ANX7" s="228"/>
      <c r="ANY7" s="228"/>
      <c r="ANZ7" s="228"/>
      <c r="AOA7" s="228"/>
      <c r="AOB7" s="228"/>
      <c r="AOC7" s="228"/>
      <c r="AOD7" s="228"/>
      <c r="AOE7" s="228"/>
      <c r="AOF7" s="228"/>
      <c r="AOG7" s="228"/>
      <c r="AOH7" s="228"/>
      <c r="AOI7" s="228"/>
      <c r="AOJ7" s="228"/>
      <c r="AOK7" s="228"/>
      <c r="AOL7" s="228"/>
      <c r="AOM7" s="228"/>
      <c r="AON7" s="228"/>
      <c r="AOO7" s="228"/>
      <c r="AOP7" s="228"/>
      <c r="AOQ7" s="228"/>
      <c r="AOR7" s="228"/>
      <c r="AOS7" s="228"/>
      <c r="AOT7" s="228"/>
      <c r="AOU7" s="228"/>
      <c r="AOV7" s="228"/>
      <c r="AOW7" s="228"/>
      <c r="AOX7" s="228"/>
      <c r="AOY7" s="228"/>
      <c r="AOZ7" s="228"/>
      <c r="APA7" s="228"/>
      <c r="APB7" s="228"/>
      <c r="APC7" s="228"/>
      <c r="APD7" s="228"/>
      <c r="APE7" s="228"/>
      <c r="APF7" s="228"/>
      <c r="APG7" s="228"/>
      <c r="APH7" s="228"/>
      <c r="API7" s="228"/>
      <c r="APJ7" s="228"/>
      <c r="APK7" s="228"/>
      <c r="APL7" s="228"/>
      <c r="APM7" s="228"/>
      <c r="APN7" s="228"/>
      <c r="APO7" s="228"/>
      <c r="APP7" s="228"/>
      <c r="APQ7" s="228"/>
      <c r="APR7" s="228"/>
      <c r="APS7" s="228"/>
      <c r="APT7" s="228"/>
      <c r="APU7" s="228"/>
      <c r="APV7" s="228"/>
      <c r="APW7" s="228"/>
      <c r="APX7" s="228"/>
      <c r="APY7" s="228"/>
      <c r="APZ7" s="228"/>
      <c r="AQA7" s="228"/>
      <c r="AQB7" s="228"/>
      <c r="AQC7" s="228"/>
      <c r="AQD7" s="228"/>
      <c r="AQE7" s="228"/>
      <c r="AQF7" s="228"/>
      <c r="AQG7" s="228"/>
      <c r="AQH7" s="228"/>
      <c r="AQI7" s="228"/>
      <c r="AQJ7" s="228"/>
      <c r="AQK7" s="228"/>
      <c r="AQL7" s="228"/>
      <c r="AQM7" s="228"/>
      <c r="AQN7" s="228"/>
      <c r="AQO7" s="228"/>
      <c r="AQP7" s="228"/>
      <c r="AQQ7" s="228"/>
      <c r="AQR7" s="228"/>
      <c r="AQS7" s="228"/>
      <c r="AQT7" s="228"/>
      <c r="AQU7" s="228"/>
      <c r="AQV7" s="228"/>
      <c r="AQW7" s="228"/>
      <c r="AQX7" s="228"/>
      <c r="AQY7" s="228"/>
      <c r="AQZ7" s="228"/>
      <c r="ARA7" s="228"/>
      <c r="ARB7" s="228"/>
      <c r="ARC7" s="228"/>
      <c r="ARD7" s="228"/>
      <c r="ARE7" s="228"/>
      <c r="ARF7" s="228"/>
      <c r="ARG7" s="228"/>
      <c r="ARH7" s="228"/>
      <c r="ARI7" s="228"/>
      <c r="ARJ7" s="228"/>
      <c r="ARK7" s="228"/>
      <c r="ARL7" s="228"/>
      <c r="ARM7" s="228"/>
      <c r="ARN7" s="228"/>
      <c r="ARO7" s="228"/>
      <c r="ARP7" s="228"/>
      <c r="ARQ7" s="228"/>
      <c r="ARR7" s="228"/>
      <c r="ARS7" s="228"/>
      <c r="ART7" s="228"/>
      <c r="ARU7" s="228"/>
      <c r="ARV7" s="228"/>
      <c r="ARW7" s="228"/>
      <c r="ARX7" s="228"/>
      <c r="ARY7" s="228"/>
      <c r="ARZ7" s="228"/>
      <c r="ASA7" s="228"/>
      <c r="ASB7" s="228"/>
      <c r="ASC7" s="228"/>
      <c r="ASD7" s="228"/>
      <c r="ASE7" s="228"/>
      <c r="ASF7" s="228"/>
      <c r="ASG7" s="228"/>
      <c r="ASH7" s="228"/>
      <c r="ASI7" s="228"/>
      <c r="ASJ7" s="228"/>
      <c r="ASK7" s="228"/>
      <c r="ASL7" s="228"/>
      <c r="ASM7" s="228"/>
      <c r="ASN7" s="228"/>
      <c r="ASO7" s="228"/>
      <c r="ASP7" s="228"/>
      <c r="ASQ7" s="228"/>
      <c r="ASR7" s="228"/>
      <c r="ASS7" s="228"/>
      <c r="AST7" s="228"/>
      <c r="ASU7" s="228"/>
      <c r="ASV7" s="228"/>
      <c r="ASW7" s="228"/>
      <c r="ASX7" s="228"/>
      <c r="ASY7" s="228"/>
      <c r="ASZ7" s="228"/>
      <c r="ATA7" s="228"/>
      <c r="ATB7" s="228"/>
      <c r="ATC7" s="228"/>
      <c r="ATD7" s="228"/>
      <c r="ATE7" s="228"/>
      <c r="ATF7" s="228"/>
      <c r="ATG7" s="228"/>
      <c r="ATH7" s="228"/>
      <c r="ATI7" s="228"/>
      <c r="ATJ7" s="228"/>
      <c r="ATK7" s="228"/>
      <c r="ATL7" s="228"/>
      <c r="ATM7" s="228"/>
      <c r="ATN7" s="228"/>
      <c r="ATO7" s="228"/>
      <c r="ATP7" s="228"/>
      <c r="ATQ7" s="228"/>
      <c r="ATR7" s="228"/>
      <c r="ATS7" s="228"/>
      <c r="ATT7" s="228"/>
      <c r="ATU7" s="228"/>
      <c r="ATV7" s="228"/>
      <c r="ATW7" s="228"/>
      <c r="ATX7" s="228"/>
      <c r="ATY7" s="228"/>
      <c r="ATZ7" s="228"/>
      <c r="AUA7" s="228"/>
      <c r="AUB7" s="228"/>
      <c r="AUC7" s="228"/>
      <c r="AUD7" s="228"/>
      <c r="AUE7" s="228"/>
      <c r="AUF7" s="228"/>
      <c r="AUG7" s="228"/>
      <c r="AUH7" s="228"/>
      <c r="AUI7" s="228"/>
      <c r="AUJ7" s="228"/>
      <c r="AUK7" s="228"/>
      <c r="AUL7" s="228"/>
      <c r="AUM7" s="228"/>
      <c r="AUN7" s="228"/>
      <c r="AUO7" s="228"/>
      <c r="AUP7" s="228"/>
      <c r="AUQ7" s="228"/>
      <c r="AUR7" s="228"/>
      <c r="AUS7" s="228"/>
      <c r="AUT7" s="228"/>
      <c r="AUU7" s="228"/>
      <c r="AUV7" s="228"/>
      <c r="AUW7" s="228"/>
      <c r="AUX7" s="228"/>
      <c r="AUY7" s="228"/>
      <c r="AUZ7" s="228"/>
      <c r="AVA7" s="228"/>
      <c r="AVB7" s="228"/>
      <c r="AVC7" s="228"/>
      <c r="AVD7" s="228"/>
      <c r="AVE7" s="228"/>
      <c r="AVF7" s="228"/>
      <c r="AVG7" s="228"/>
      <c r="AVH7" s="228"/>
      <c r="AVI7" s="228"/>
      <c r="AVJ7" s="228"/>
      <c r="AVK7" s="228"/>
      <c r="AVL7" s="228"/>
      <c r="AVM7" s="228"/>
      <c r="AVN7" s="228"/>
      <c r="AVO7" s="228"/>
      <c r="AVP7" s="228"/>
      <c r="AVQ7" s="228"/>
      <c r="AVR7" s="228"/>
      <c r="AVS7" s="228"/>
      <c r="AVT7" s="228"/>
      <c r="AVU7" s="228"/>
      <c r="AVV7" s="228"/>
      <c r="AVW7" s="228"/>
      <c r="AVX7" s="228"/>
      <c r="AVY7" s="228"/>
      <c r="AVZ7" s="228"/>
      <c r="AWA7" s="228"/>
      <c r="AWB7" s="228"/>
      <c r="AWC7" s="228"/>
      <c r="AWD7" s="228"/>
      <c r="AWE7" s="228"/>
      <c r="AWF7" s="228"/>
      <c r="AWG7" s="228"/>
      <c r="AWH7" s="228"/>
      <c r="AWI7" s="228"/>
      <c r="AWJ7" s="228"/>
      <c r="AWK7" s="228"/>
      <c r="AWL7" s="228"/>
      <c r="AWM7" s="228"/>
      <c r="AWN7" s="228"/>
      <c r="AWO7" s="228"/>
      <c r="AWP7" s="228"/>
      <c r="AWQ7" s="228"/>
      <c r="AWR7" s="228"/>
      <c r="AWS7" s="228"/>
      <c r="AWT7" s="228"/>
      <c r="AWU7" s="228"/>
      <c r="AWV7" s="228"/>
      <c r="AWW7" s="228"/>
      <c r="AWX7" s="228"/>
      <c r="AWY7" s="228"/>
      <c r="AWZ7" s="228"/>
      <c r="AXA7" s="228"/>
      <c r="AXB7" s="228"/>
      <c r="AXC7" s="228"/>
      <c r="AXD7" s="228"/>
      <c r="AXE7" s="228"/>
      <c r="AXF7" s="228"/>
      <c r="AXG7" s="228"/>
      <c r="AXH7" s="228"/>
      <c r="AXI7" s="228"/>
      <c r="AXJ7" s="228"/>
      <c r="AXK7" s="228"/>
      <c r="AXL7" s="228"/>
      <c r="AXM7" s="228"/>
      <c r="AXN7" s="228"/>
      <c r="AXO7" s="228"/>
      <c r="AXP7" s="228"/>
      <c r="AXQ7" s="228"/>
      <c r="AXR7" s="228"/>
      <c r="AXS7" s="228"/>
      <c r="AXT7" s="228"/>
      <c r="AXU7" s="228"/>
      <c r="AXV7" s="228"/>
      <c r="AXW7" s="228"/>
      <c r="AXX7" s="228"/>
      <c r="AXY7" s="228"/>
      <c r="AXZ7" s="228"/>
      <c r="AYA7" s="228"/>
      <c r="AYB7" s="228"/>
      <c r="AYC7" s="228"/>
      <c r="AYD7" s="228"/>
      <c r="AYE7" s="228"/>
      <c r="AYF7" s="228"/>
      <c r="AYG7" s="228"/>
      <c r="AYH7" s="228"/>
      <c r="AYI7" s="228"/>
      <c r="AYJ7" s="228"/>
      <c r="AYK7" s="228"/>
      <c r="AYL7" s="228"/>
      <c r="AYM7" s="228"/>
      <c r="AYN7" s="228"/>
      <c r="AYO7" s="228"/>
      <c r="AYP7" s="228"/>
      <c r="AYQ7" s="228"/>
      <c r="AYR7" s="228"/>
      <c r="AYS7" s="228"/>
      <c r="AYT7" s="228"/>
      <c r="AYU7" s="228"/>
      <c r="AYV7" s="228"/>
      <c r="AYW7" s="228"/>
      <c r="AYX7" s="228"/>
      <c r="AYY7" s="228"/>
      <c r="AYZ7" s="228"/>
      <c r="AZA7" s="228"/>
      <c r="AZB7" s="228"/>
      <c r="AZC7" s="228"/>
      <c r="AZD7" s="228"/>
      <c r="AZE7" s="228"/>
      <c r="AZF7" s="228"/>
      <c r="AZG7" s="228"/>
      <c r="AZH7" s="228"/>
      <c r="AZI7" s="228"/>
      <c r="AZJ7" s="228"/>
      <c r="AZK7" s="228"/>
      <c r="AZL7" s="228"/>
      <c r="AZM7" s="228"/>
      <c r="AZN7" s="228"/>
      <c r="AZO7" s="228"/>
      <c r="AZP7" s="228"/>
      <c r="AZQ7" s="228"/>
      <c r="AZR7" s="228"/>
      <c r="AZS7" s="228"/>
      <c r="AZT7" s="228"/>
      <c r="AZU7" s="228"/>
      <c r="AZV7" s="228"/>
      <c r="AZW7" s="228"/>
      <c r="AZX7" s="228"/>
      <c r="AZY7" s="228"/>
      <c r="AZZ7" s="228"/>
      <c r="BAA7" s="228"/>
      <c r="BAB7" s="228"/>
      <c r="BAC7" s="228"/>
      <c r="BAD7" s="228"/>
      <c r="BAE7" s="228"/>
      <c r="BAF7" s="228"/>
      <c r="BAG7" s="228"/>
      <c r="BAH7" s="228"/>
      <c r="BAI7" s="228"/>
      <c r="BAJ7" s="228"/>
      <c r="BAK7" s="228"/>
      <c r="BAL7" s="228"/>
      <c r="BAM7" s="228"/>
      <c r="BAN7" s="228"/>
      <c r="BAO7" s="228"/>
      <c r="BAP7" s="228"/>
      <c r="BAQ7" s="228"/>
      <c r="BAR7" s="228"/>
      <c r="BAS7" s="228"/>
      <c r="BAT7" s="228"/>
      <c r="BAU7" s="228"/>
      <c r="BAV7" s="228"/>
      <c r="BAW7" s="228"/>
      <c r="BAX7" s="228"/>
      <c r="BAY7" s="228"/>
      <c r="BAZ7" s="228"/>
      <c r="BBA7" s="228"/>
      <c r="BBB7" s="228"/>
      <c r="BBC7" s="228"/>
      <c r="BBD7" s="228"/>
      <c r="BBE7" s="228"/>
      <c r="BBF7" s="228"/>
      <c r="BBG7" s="228"/>
      <c r="BBH7" s="228"/>
      <c r="BBI7" s="228"/>
      <c r="BBJ7" s="228"/>
      <c r="BBK7" s="228"/>
      <c r="BBL7" s="228"/>
      <c r="BBM7" s="228"/>
      <c r="BBN7" s="228"/>
      <c r="BBO7" s="228"/>
      <c r="BBP7" s="228"/>
      <c r="BBQ7" s="228"/>
      <c r="BBR7" s="228"/>
      <c r="BBS7" s="228"/>
      <c r="BBT7" s="228"/>
      <c r="BBU7" s="228"/>
      <c r="BBV7" s="228"/>
      <c r="BBW7" s="228"/>
      <c r="BBX7" s="228"/>
      <c r="BBY7" s="228"/>
      <c r="BBZ7" s="228"/>
      <c r="BCA7" s="228"/>
      <c r="BCB7" s="228"/>
      <c r="BCC7" s="228"/>
      <c r="BCD7" s="228"/>
      <c r="BCE7" s="228"/>
      <c r="BCF7" s="228"/>
      <c r="BCG7" s="228"/>
      <c r="BCH7" s="228"/>
      <c r="BCI7" s="228"/>
      <c r="BCJ7" s="228"/>
      <c r="BCK7" s="228"/>
      <c r="BCL7" s="228"/>
      <c r="BCM7" s="228"/>
      <c r="BCN7" s="228"/>
      <c r="BCO7" s="228"/>
      <c r="BCP7" s="228"/>
      <c r="BCQ7" s="228"/>
      <c r="BCR7" s="228"/>
      <c r="BCS7" s="228"/>
      <c r="BCT7" s="228"/>
      <c r="BCU7" s="228"/>
      <c r="BCV7" s="228"/>
      <c r="BCW7" s="228"/>
      <c r="BCX7" s="228"/>
      <c r="BCY7" s="228"/>
      <c r="BCZ7" s="228"/>
      <c r="BDA7" s="228"/>
      <c r="BDB7" s="228"/>
      <c r="BDC7" s="228"/>
      <c r="BDD7" s="228"/>
      <c r="BDE7" s="228"/>
      <c r="BDF7" s="228"/>
      <c r="BDG7" s="228"/>
      <c r="BDH7" s="228"/>
      <c r="BDI7" s="228"/>
      <c r="BDJ7" s="228"/>
      <c r="BDK7" s="228"/>
      <c r="BDL7" s="228"/>
      <c r="BDM7" s="228"/>
      <c r="BDN7" s="228"/>
      <c r="BDO7" s="228"/>
      <c r="BDP7" s="228"/>
      <c r="BDQ7" s="228"/>
      <c r="BDR7" s="228"/>
      <c r="BDS7" s="228"/>
      <c r="BDT7" s="228"/>
      <c r="BDU7" s="228"/>
      <c r="BDV7" s="228"/>
      <c r="BDW7" s="228"/>
      <c r="BDX7" s="228"/>
      <c r="BDY7" s="228"/>
      <c r="BDZ7" s="228"/>
      <c r="BEA7" s="228"/>
      <c r="BEB7" s="228"/>
      <c r="BEC7" s="228"/>
      <c r="BED7" s="228"/>
      <c r="BEE7" s="228"/>
      <c r="BEF7" s="228"/>
      <c r="BEG7" s="228"/>
      <c r="BEH7" s="228"/>
      <c r="BEI7" s="228"/>
      <c r="BEJ7" s="228"/>
      <c r="BEK7" s="228"/>
      <c r="BEL7" s="228"/>
      <c r="BEM7" s="228"/>
      <c r="BEN7" s="228"/>
      <c r="BEO7" s="228"/>
      <c r="BEP7" s="228"/>
      <c r="BEQ7" s="228"/>
      <c r="BER7" s="228"/>
      <c r="BES7" s="228"/>
      <c r="BET7" s="228"/>
      <c r="BEU7" s="228"/>
      <c r="BEV7" s="228"/>
      <c r="BEW7" s="228"/>
      <c r="BEX7" s="228"/>
      <c r="BEY7" s="228"/>
      <c r="BEZ7" s="228"/>
      <c r="BFA7" s="228"/>
      <c r="BFB7" s="228"/>
      <c r="BFC7" s="228"/>
      <c r="BFD7" s="228"/>
      <c r="BFE7" s="228"/>
      <c r="BFF7" s="228"/>
      <c r="BFG7" s="228"/>
      <c r="BFH7" s="228"/>
      <c r="BFI7" s="228"/>
      <c r="BFJ7" s="228"/>
      <c r="BFK7" s="228"/>
      <c r="BFL7" s="228"/>
      <c r="BFM7" s="228"/>
      <c r="BFN7" s="228"/>
      <c r="BFO7" s="228"/>
      <c r="BFP7" s="228"/>
      <c r="BFQ7" s="228"/>
      <c r="BFR7" s="228"/>
      <c r="BFS7" s="228"/>
      <c r="BFT7" s="228"/>
      <c r="BFU7" s="228"/>
      <c r="BFV7" s="228"/>
      <c r="BFW7" s="228"/>
      <c r="BFX7" s="228"/>
      <c r="BFY7" s="228"/>
      <c r="BFZ7" s="228"/>
      <c r="BGA7" s="228"/>
      <c r="BGB7" s="228"/>
      <c r="BGC7" s="228"/>
      <c r="BGD7" s="228"/>
      <c r="BGE7" s="228"/>
      <c r="BGF7" s="228"/>
      <c r="BGG7" s="228"/>
      <c r="BGH7" s="228"/>
      <c r="BGI7" s="228"/>
      <c r="BGJ7" s="228"/>
      <c r="BGK7" s="228"/>
      <c r="BGL7" s="228"/>
      <c r="BGM7" s="228"/>
      <c r="BGN7" s="228"/>
      <c r="BGO7" s="228"/>
      <c r="BGP7" s="228"/>
      <c r="BGQ7" s="228"/>
      <c r="BGR7" s="228"/>
      <c r="BGS7" s="228"/>
      <c r="BGT7" s="228"/>
      <c r="BGU7" s="228"/>
      <c r="BGV7" s="228"/>
      <c r="BGW7" s="228"/>
      <c r="BGX7" s="228"/>
      <c r="BGY7" s="228"/>
      <c r="BGZ7" s="228"/>
      <c r="BHA7" s="228"/>
      <c r="BHB7" s="228"/>
      <c r="BHC7" s="228"/>
      <c r="BHD7" s="228"/>
      <c r="BHE7" s="228"/>
      <c r="BHF7" s="228"/>
      <c r="BHG7" s="228"/>
      <c r="BHH7" s="228"/>
      <c r="BHI7" s="228"/>
      <c r="BHJ7" s="228"/>
      <c r="BHK7" s="228"/>
      <c r="BHL7" s="228"/>
      <c r="BHM7" s="228"/>
      <c r="BHN7" s="228"/>
      <c r="BHO7" s="228"/>
      <c r="BHP7" s="228"/>
      <c r="BHQ7" s="228"/>
      <c r="BHR7" s="228"/>
      <c r="BHS7" s="228"/>
      <c r="BHT7" s="228"/>
      <c r="BHU7" s="228"/>
      <c r="BHV7" s="228"/>
      <c r="BHW7" s="228"/>
      <c r="BHX7" s="228"/>
      <c r="BHY7" s="228"/>
      <c r="BHZ7" s="228"/>
      <c r="BIA7" s="228"/>
      <c r="BIB7" s="228"/>
      <c r="BIC7" s="228"/>
      <c r="BID7" s="228"/>
      <c r="BIE7" s="228"/>
      <c r="BIF7" s="228"/>
      <c r="BIG7" s="228"/>
      <c r="BIH7" s="228"/>
      <c r="BII7" s="228"/>
      <c r="BIJ7" s="228"/>
      <c r="BIK7" s="228"/>
      <c r="BIL7" s="228"/>
      <c r="BIM7" s="228"/>
      <c r="BIN7" s="228"/>
      <c r="BIO7" s="228"/>
      <c r="BIP7" s="228"/>
      <c r="BIQ7" s="228"/>
      <c r="BIR7" s="228"/>
      <c r="BIS7" s="228"/>
      <c r="BIT7" s="228"/>
      <c r="BIU7" s="228"/>
      <c r="BIV7" s="228"/>
      <c r="BIW7" s="228"/>
      <c r="BIX7" s="228"/>
      <c r="BIY7" s="228"/>
      <c r="BIZ7" s="228"/>
      <c r="BJA7" s="228"/>
      <c r="BJB7" s="228"/>
      <c r="BJC7" s="228"/>
      <c r="BJD7" s="228"/>
      <c r="BJE7" s="228"/>
      <c r="BJF7" s="228"/>
      <c r="BJG7" s="228"/>
      <c r="BJH7" s="228"/>
      <c r="BJI7" s="228"/>
      <c r="BJJ7" s="228"/>
      <c r="BJK7" s="228"/>
      <c r="BJL7" s="228"/>
      <c r="BJM7" s="228"/>
      <c r="BJN7" s="228"/>
      <c r="BJO7" s="228"/>
      <c r="BJP7" s="228"/>
      <c r="BJQ7" s="228"/>
      <c r="BJR7" s="228"/>
      <c r="BJS7" s="228"/>
      <c r="BJT7" s="228"/>
      <c r="BJU7" s="228"/>
      <c r="BJV7" s="228"/>
      <c r="BJW7" s="228"/>
      <c r="BJX7" s="228"/>
      <c r="BJY7" s="228"/>
      <c r="BJZ7" s="228"/>
      <c r="BKA7" s="228"/>
      <c r="BKB7" s="228"/>
      <c r="BKC7" s="228"/>
      <c r="BKD7" s="228"/>
      <c r="BKE7" s="228"/>
      <c r="BKF7" s="228"/>
      <c r="BKG7" s="228"/>
      <c r="BKH7" s="228"/>
      <c r="BKI7" s="228"/>
      <c r="BKJ7" s="228"/>
      <c r="BKK7" s="228"/>
      <c r="BKL7" s="228"/>
      <c r="BKM7" s="228"/>
      <c r="BKN7" s="228"/>
      <c r="BKO7" s="228"/>
      <c r="BKP7" s="228"/>
      <c r="BKQ7" s="228"/>
      <c r="BKR7" s="228"/>
      <c r="BKS7" s="228"/>
      <c r="BKT7" s="228"/>
      <c r="BKU7" s="228"/>
      <c r="BKV7" s="228"/>
      <c r="BKW7" s="228"/>
      <c r="BKX7" s="228"/>
      <c r="BKY7" s="228"/>
      <c r="BKZ7" s="228"/>
      <c r="BLA7" s="228"/>
      <c r="BLB7" s="228"/>
      <c r="BLC7" s="228"/>
      <c r="BLD7" s="228"/>
      <c r="BLE7" s="228"/>
      <c r="BLF7" s="228"/>
      <c r="BLG7" s="228"/>
      <c r="BLH7" s="228"/>
      <c r="BLI7" s="228"/>
      <c r="BLJ7" s="228"/>
      <c r="BLK7" s="228"/>
      <c r="BLL7" s="228"/>
      <c r="BLM7" s="228"/>
      <c r="BLN7" s="228"/>
      <c r="BLO7" s="228"/>
      <c r="BLP7" s="228"/>
      <c r="BLQ7" s="228"/>
      <c r="BLR7" s="228"/>
      <c r="BLS7" s="228"/>
      <c r="BLT7" s="228"/>
      <c r="BLU7" s="228"/>
      <c r="BLV7" s="228"/>
      <c r="BLW7" s="228"/>
      <c r="BLX7" s="228"/>
      <c r="BLY7" s="228"/>
      <c r="BLZ7" s="228"/>
      <c r="BMA7" s="228"/>
      <c r="BMB7" s="228"/>
      <c r="BMC7" s="228"/>
      <c r="BMD7" s="228"/>
      <c r="BME7" s="228"/>
      <c r="BMF7" s="228"/>
      <c r="BMG7" s="228"/>
      <c r="BMH7" s="228"/>
      <c r="BMI7" s="228"/>
      <c r="BMJ7" s="228"/>
      <c r="BMK7" s="228"/>
      <c r="BML7" s="228"/>
      <c r="BMM7" s="228"/>
      <c r="BMN7" s="228"/>
      <c r="BMO7" s="228"/>
      <c r="BMP7" s="228"/>
      <c r="BMQ7" s="228"/>
      <c r="BMR7" s="228"/>
      <c r="BMS7" s="228"/>
      <c r="BMT7" s="228"/>
      <c r="BMU7" s="228"/>
      <c r="BMV7" s="228"/>
      <c r="BMW7" s="228"/>
      <c r="BMX7" s="228"/>
      <c r="BMY7" s="228"/>
      <c r="BMZ7" s="228"/>
      <c r="BNA7" s="228"/>
      <c r="BNB7" s="228"/>
      <c r="BNC7" s="228"/>
      <c r="BND7" s="228"/>
      <c r="BNE7" s="228"/>
      <c r="BNF7" s="228"/>
      <c r="BNG7" s="228"/>
      <c r="BNH7" s="228"/>
      <c r="BNI7" s="228"/>
      <c r="BNJ7" s="228"/>
      <c r="BNK7" s="228"/>
      <c r="BNL7" s="228"/>
      <c r="BNM7" s="228"/>
      <c r="BNN7" s="228"/>
      <c r="BNO7" s="228"/>
      <c r="BNP7" s="228"/>
      <c r="BNQ7" s="228"/>
      <c r="BNR7" s="228"/>
      <c r="BNS7" s="228"/>
      <c r="BNT7" s="228"/>
      <c r="BNU7" s="228"/>
      <c r="BNV7" s="228"/>
      <c r="BNW7" s="228"/>
      <c r="BNX7" s="228"/>
      <c r="BNY7" s="228"/>
      <c r="BNZ7" s="228"/>
      <c r="BOA7" s="228"/>
      <c r="BOB7" s="228"/>
      <c r="BOC7" s="228"/>
      <c r="BOD7" s="228"/>
      <c r="BOE7" s="228"/>
      <c r="BOF7" s="228"/>
      <c r="BOG7" s="228"/>
      <c r="BOH7" s="228"/>
      <c r="BOI7" s="228"/>
      <c r="BOJ7" s="228"/>
      <c r="BOK7" s="228"/>
      <c r="BOL7" s="228"/>
      <c r="BOM7" s="228"/>
      <c r="BON7" s="228"/>
      <c r="BOO7" s="228"/>
      <c r="BOP7" s="228"/>
      <c r="BOQ7" s="228"/>
      <c r="BOR7" s="228"/>
      <c r="BOS7" s="228"/>
      <c r="BOT7" s="228"/>
      <c r="BOU7" s="228"/>
      <c r="BOV7" s="228"/>
      <c r="BOW7" s="228"/>
      <c r="BOX7" s="228"/>
      <c r="BOY7" s="228"/>
      <c r="BOZ7" s="228"/>
      <c r="BPA7" s="228"/>
      <c r="BPB7" s="228"/>
      <c r="BPC7" s="228"/>
      <c r="BPD7" s="228"/>
      <c r="BPE7" s="228"/>
      <c r="BPF7" s="228"/>
      <c r="BPG7" s="228"/>
      <c r="BPH7" s="228"/>
      <c r="BPI7" s="228"/>
      <c r="BPJ7" s="228"/>
      <c r="BPK7" s="228"/>
      <c r="BPL7" s="228"/>
      <c r="BPM7" s="228"/>
      <c r="BPN7" s="228"/>
      <c r="BPO7" s="228"/>
      <c r="BPP7" s="228"/>
      <c r="BPQ7" s="228"/>
      <c r="BPR7" s="228"/>
      <c r="BPS7" s="228"/>
      <c r="BPT7" s="228"/>
      <c r="BPU7" s="228"/>
      <c r="BPV7" s="228"/>
      <c r="BPW7" s="228"/>
      <c r="BPX7" s="228"/>
      <c r="BPY7" s="228"/>
      <c r="BPZ7" s="228"/>
      <c r="BQA7" s="228"/>
      <c r="BQB7" s="228"/>
      <c r="BQC7" s="228"/>
      <c r="BQD7" s="228"/>
      <c r="BQE7" s="228"/>
      <c r="BQF7" s="228"/>
      <c r="BQG7" s="228"/>
      <c r="BQH7" s="228"/>
      <c r="BQI7" s="228"/>
      <c r="BQJ7" s="228"/>
      <c r="BQK7" s="228"/>
      <c r="BQL7" s="228"/>
      <c r="BQM7" s="228"/>
      <c r="BQN7" s="228"/>
      <c r="BQO7" s="228"/>
      <c r="BQP7" s="228"/>
      <c r="BQQ7" s="228"/>
      <c r="BQR7" s="228"/>
      <c r="BQS7" s="228"/>
      <c r="BQT7" s="228"/>
      <c r="BQU7" s="228"/>
      <c r="BQV7" s="228"/>
      <c r="BQW7" s="228"/>
      <c r="BQX7" s="228"/>
      <c r="BQY7" s="228"/>
      <c r="BQZ7" s="228"/>
      <c r="BRA7" s="228"/>
      <c r="BRB7" s="228"/>
      <c r="BRC7" s="228"/>
      <c r="BRD7" s="228"/>
      <c r="BRE7" s="228"/>
      <c r="BRF7" s="228"/>
      <c r="BRG7" s="228"/>
      <c r="BRH7" s="228"/>
      <c r="BRI7" s="228"/>
      <c r="BRJ7" s="228"/>
      <c r="BRK7" s="228"/>
      <c r="BRL7" s="228"/>
      <c r="BRM7" s="228"/>
      <c r="BRN7" s="228"/>
      <c r="BRO7" s="228"/>
      <c r="BRP7" s="228"/>
      <c r="BRQ7" s="228"/>
      <c r="BRR7" s="228"/>
      <c r="BRS7" s="228"/>
      <c r="BRT7" s="228"/>
      <c r="BRU7" s="228"/>
      <c r="BRV7" s="228"/>
      <c r="BRW7" s="228"/>
      <c r="BRX7" s="228"/>
      <c r="BRY7" s="228"/>
      <c r="BRZ7" s="228"/>
      <c r="BSA7" s="228"/>
      <c r="BSB7" s="228"/>
      <c r="BSC7" s="228"/>
      <c r="BSD7" s="228"/>
      <c r="BSE7" s="228"/>
      <c r="BSF7" s="228"/>
      <c r="BSG7" s="228"/>
      <c r="BSH7" s="228"/>
      <c r="BSI7" s="228"/>
      <c r="BSJ7" s="228"/>
      <c r="BSK7" s="228"/>
      <c r="BSL7" s="228"/>
      <c r="BSM7" s="228"/>
      <c r="BSN7" s="228"/>
      <c r="BSO7" s="228"/>
      <c r="BSP7" s="228"/>
      <c r="BSQ7" s="228"/>
      <c r="BSR7" s="228"/>
      <c r="BSS7" s="228"/>
      <c r="BST7" s="228"/>
      <c r="BSU7" s="228"/>
      <c r="BSV7" s="228"/>
      <c r="BSW7" s="228"/>
      <c r="BSX7" s="228"/>
      <c r="BSY7" s="228"/>
      <c r="BSZ7" s="228"/>
      <c r="BTA7" s="228"/>
      <c r="BTB7" s="228"/>
      <c r="BTC7" s="228"/>
      <c r="BTD7" s="228"/>
      <c r="BTE7" s="228"/>
      <c r="BTF7" s="228"/>
      <c r="BTG7" s="228"/>
      <c r="BTH7" s="228"/>
      <c r="BTI7" s="228"/>
      <c r="BTJ7" s="228"/>
      <c r="BTK7" s="228"/>
      <c r="BTL7" s="228"/>
      <c r="BTM7" s="228"/>
      <c r="BTN7" s="228"/>
      <c r="BTO7" s="228"/>
      <c r="BTP7" s="228"/>
      <c r="BTQ7" s="228"/>
      <c r="BTR7" s="228"/>
      <c r="BTS7" s="228"/>
      <c r="BTT7" s="228"/>
      <c r="BTU7" s="228"/>
      <c r="BTV7" s="228"/>
      <c r="BTW7" s="228"/>
      <c r="BTX7" s="228"/>
      <c r="BTY7" s="228"/>
      <c r="BTZ7" s="228"/>
      <c r="BUA7" s="228"/>
      <c r="BUB7" s="228"/>
      <c r="BUC7" s="228"/>
      <c r="BUD7" s="228"/>
      <c r="BUE7" s="228"/>
      <c r="BUF7" s="228"/>
      <c r="BUG7" s="228"/>
      <c r="BUH7" s="228"/>
      <c r="BUI7" s="228"/>
      <c r="BUJ7" s="228"/>
      <c r="BUK7" s="228"/>
      <c r="BUL7" s="228"/>
      <c r="BUM7" s="228"/>
      <c r="BUN7" s="228"/>
      <c r="BUO7" s="228"/>
      <c r="BUP7" s="228"/>
      <c r="BUQ7" s="228"/>
      <c r="BUR7" s="228"/>
      <c r="BUS7" s="228"/>
      <c r="BUT7" s="228"/>
      <c r="BUU7" s="228"/>
      <c r="BUV7" s="228"/>
      <c r="BUW7" s="228"/>
      <c r="BUX7" s="228"/>
      <c r="BUY7" s="228"/>
      <c r="BUZ7" s="228"/>
      <c r="BVA7" s="228"/>
      <c r="BVB7" s="228"/>
      <c r="BVC7" s="228"/>
      <c r="BVD7" s="228"/>
      <c r="BVE7" s="228"/>
      <c r="BVF7" s="228"/>
      <c r="BVG7" s="228"/>
      <c r="BVH7" s="228"/>
      <c r="BVI7" s="228"/>
      <c r="BVJ7" s="228"/>
      <c r="BVK7" s="228"/>
      <c r="BVL7" s="228"/>
      <c r="BVM7" s="228"/>
      <c r="BVN7" s="228"/>
      <c r="BVO7" s="228"/>
      <c r="BVP7" s="228"/>
      <c r="BVQ7" s="228"/>
      <c r="BVR7" s="228"/>
      <c r="BVS7" s="228"/>
      <c r="BVT7" s="228"/>
      <c r="BVU7" s="228"/>
      <c r="BVV7" s="228"/>
      <c r="BVW7" s="228"/>
      <c r="BVX7" s="228"/>
      <c r="BVY7" s="228"/>
      <c r="BVZ7" s="228"/>
      <c r="BWA7" s="228"/>
      <c r="BWB7" s="228"/>
      <c r="BWC7" s="228"/>
      <c r="BWD7" s="228"/>
      <c r="BWE7" s="228"/>
      <c r="BWF7" s="228"/>
      <c r="BWG7" s="228"/>
      <c r="BWH7" s="228"/>
      <c r="BWI7" s="228"/>
      <c r="BWJ7" s="228"/>
      <c r="BWK7" s="228"/>
      <c r="BWL7" s="228"/>
      <c r="BWM7" s="228"/>
      <c r="BWN7" s="228"/>
      <c r="BWO7" s="228"/>
      <c r="BWP7" s="228"/>
      <c r="BWQ7" s="228"/>
      <c r="BWR7" s="228"/>
      <c r="BWS7" s="228"/>
      <c r="BWT7" s="228"/>
      <c r="BWU7" s="228"/>
      <c r="BWV7" s="228"/>
      <c r="BWW7" s="228"/>
      <c r="BWX7" s="228"/>
      <c r="BWY7" s="228"/>
      <c r="BWZ7" s="228"/>
      <c r="BXA7" s="228"/>
      <c r="BXB7" s="228"/>
      <c r="BXC7" s="228"/>
      <c r="BXD7" s="228"/>
      <c r="BXE7" s="228"/>
      <c r="BXF7" s="228"/>
      <c r="BXG7" s="228"/>
      <c r="BXH7" s="228"/>
      <c r="BXI7" s="228"/>
      <c r="BXJ7" s="228"/>
      <c r="BXK7" s="228"/>
      <c r="BXL7" s="228"/>
      <c r="BXM7" s="228"/>
      <c r="BXN7" s="228"/>
      <c r="BXO7" s="228"/>
      <c r="BXP7" s="228"/>
      <c r="BXQ7" s="228"/>
      <c r="BXR7" s="228"/>
      <c r="BXS7" s="228"/>
      <c r="BXT7" s="228"/>
      <c r="BXU7" s="228"/>
      <c r="BXV7" s="228"/>
      <c r="BXW7" s="228"/>
      <c r="BXX7" s="228"/>
      <c r="BXY7" s="228"/>
      <c r="BXZ7" s="228"/>
      <c r="BYA7" s="228"/>
      <c r="BYB7" s="228"/>
      <c r="BYC7" s="228"/>
      <c r="BYD7" s="228"/>
      <c r="BYE7" s="228"/>
      <c r="BYF7" s="228"/>
      <c r="BYG7" s="228"/>
      <c r="BYH7" s="228"/>
      <c r="BYI7" s="228"/>
      <c r="BYJ7" s="228"/>
      <c r="BYK7" s="228"/>
      <c r="BYL7" s="228"/>
      <c r="BYM7" s="228"/>
      <c r="BYN7" s="228"/>
      <c r="BYO7" s="228"/>
      <c r="BYP7" s="228"/>
      <c r="BYQ7" s="228"/>
      <c r="BYR7" s="228"/>
      <c r="BYS7" s="228"/>
      <c r="BYT7" s="228"/>
      <c r="BYU7" s="228"/>
      <c r="BYV7" s="228"/>
      <c r="BYW7" s="228"/>
      <c r="BYX7" s="228"/>
      <c r="BYY7" s="228"/>
      <c r="BYZ7" s="228"/>
      <c r="BZA7" s="228"/>
      <c r="BZB7" s="228"/>
      <c r="BZC7" s="228"/>
      <c r="BZD7" s="228"/>
      <c r="BZE7" s="228"/>
      <c r="BZF7" s="228"/>
      <c r="BZG7" s="228"/>
      <c r="BZH7" s="228"/>
      <c r="BZI7" s="228"/>
      <c r="BZJ7" s="228"/>
      <c r="BZK7" s="228"/>
      <c r="BZL7" s="228"/>
      <c r="BZM7" s="228"/>
      <c r="BZN7" s="228"/>
      <c r="BZO7" s="228"/>
      <c r="BZP7" s="228"/>
      <c r="BZQ7" s="228"/>
      <c r="BZR7" s="228"/>
      <c r="BZS7" s="228"/>
      <c r="BZT7" s="228"/>
      <c r="BZU7" s="228"/>
      <c r="BZV7" s="228"/>
      <c r="BZW7" s="228"/>
      <c r="BZX7" s="228"/>
      <c r="BZY7" s="228"/>
      <c r="BZZ7" s="228"/>
      <c r="CAA7" s="228"/>
      <c r="CAB7" s="228"/>
      <c r="CAC7" s="228"/>
      <c r="CAD7" s="228"/>
      <c r="CAE7" s="228"/>
      <c r="CAF7" s="228"/>
      <c r="CAG7" s="228"/>
      <c r="CAH7" s="228"/>
      <c r="CAI7" s="228"/>
      <c r="CAJ7" s="228"/>
      <c r="CAK7" s="228"/>
      <c r="CAL7" s="228"/>
      <c r="CAM7" s="228"/>
      <c r="CAN7" s="228"/>
      <c r="CAO7" s="228"/>
      <c r="CAP7" s="228"/>
      <c r="CAQ7" s="228"/>
      <c r="CAR7" s="228"/>
      <c r="CAS7" s="228"/>
      <c r="CAT7" s="228"/>
      <c r="CAU7" s="228"/>
      <c r="CAV7" s="228"/>
      <c r="CAW7" s="228"/>
      <c r="CAX7" s="228"/>
      <c r="CAY7" s="228"/>
      <c r="CAZ7" s="228"/>
      <c r="CBA7" s="228"/>
      <c r="CBB7" s="228"/>
      <c r="CBC7" s="228"/>
      <c r="CBD7" s="228"/>
      <c r="CBE7" s="228"/>
      <c r="CBF7" s="228"/>
      <c r="CBG7" s="228"/>
      <c r="CBH7" s="228"/>
      <c r="CBI7" s="228"/>
      <c r="CBJ7" s="228"/>
      <c r="CBK7" s="228"/>
      <c r="CBL7" s="228"/>
      <c r="CBM7" s="228"/>
      <c r="CBN7" s="228"/>
      <c r="CBO7" s="228"/>
      <c r="CBP7" s="228"/>
      <c r="CBQ7" s="228"/>
      <c r="CBR7" s="228"/>
      <c r="CBS7" s="228"/>
      <c r="CBT7" s="228"/>
      <c r="CBU7" s="228"/>
      <c r="CBV7" s="228"/>
      <c r="CBW7" s="228"/>
      <c r="CBX7" s="228"/>
      <c r="CBY7" s="228"/>
      <c r="CBZ7" s="228"/>
      <c r="CCA7" s="228"/>
      <c r="CCB7" s="228"/>
      <c r="CCC7" s="228"/>
      <c r="CCD7" s="228"/>
      <c r="CCE7" s="228"/>
      <c r="CCF7" s="228"/>
      <c r="CCG7" s="228"/>
      <c r="CCH7" s="228"/>
      <c r="CCI7" s="228"/>
      <c r="CCJ7" s="228"/>
      <c r="CCK7" s="228"/>
      <c r="CCL7" s="228"/>
      <c r="CCM7" s="228"/>
      <c r="CCN7" s="228"/>
      <c r="CCO7" s="228"/>
      <c r="CCP7" s="228"/>
      <c r="CCQ7" s="228"/>
      <c r="CCR7" s="228"/>
      <c r="CCS7" s="228"/>
      <c r="CCT7" s="228"/>
      <c r="CCU7" s="228"/>
      <c r="CCV7" s="228"/>
      <c r="CCW7" s="228"/>
      <c r="CCX7" s="228"/>
      <c r="CCY7" s="228"/>
      <c r="CCZ7" s="228"/>
      <c r="CDA7" s="228"/>
      <c r="CDB7" s="228"/>
      <c r="CDC7" s="228"/>
      <c r="CDD7" s="228"/>
      <c r="CDE7" s="228"/>
      <c r="CDF7" s="228"/>
      <c r="CDG7" s="228"/>
      <c r="CDH7" s="228"/>
      <c r="CDI7" s="228"/>
      <c r="CDJ7" s="228"/>
      <c r="CDK7" s="228"/>
      <c r="CDL7" s="228"/>
      <c r="CDM7" s="228"/>
      <c r="CDN7" s="228"/>
      <c r="CDO7" s="228"/>
      <c r="CDP7" s="228"/>
      <c r="CDQ7" s="228"/>
      <c r="CDR7" s="228"/>
      <c r="CDS7" s="228"/>
      <c r="CDT7" s="228"/>
      <c r="CDU7" s="228"/>
      <c r="CDV7" s="228"/>
      <c r="CDW7" s="228"/>
      <c r="CDX7" s="228"/>
      <c r="CDY7" s="228"/>
      <c r="CDZ7" s="228"/>
      <c r="CEA7" s="228"/>
      <c r="CEB7" s="228"/>
      <c r="CEC7" s="228"/>
      <c r="CED7" s="228"/>
      <c r="CEE7" s="228"/>
      <c r="CEF7" s="228"/>
      <c r="CEG7" s="228"/>
      <c r="CEH7" s="228"/>
      <c r="CEI7" s="228"/>
      <c r="CEJ7" s="228"/>
      <c r="CEK7" s="228"/>
      <c r="CEL7" s="228"/>
      <c r="CEM7" s="228"/>
      <c r="CEN7" s="228"/>
      <c r="CEO7" s="228"/>
      <c r="CEP7" s="228"/>
      <c r="CEQ7" s="228"/>
      <c r="CER7" s="228"/>
      <c r="CES7" s="228"/>
      <c r="CET7" s="228"/>
      <c r="CEU7" s="228"/>
      <c r="CEV7" s="228"/>
      <c r="CEW7" s="228"/>
      <c r="CEX7" s="228"/>
      <c r="CEY7" s="228"/>
      <c r="CEZ7" s="228"/>
      <c r="CFA7" s="228"/>
      <c r="CFB7" s="228"/>
      <c r="CFC7" s="228"/>
      <c r="CFD7" s="228"/>
      <c r="CFE7" s="228"/>
      <c r="CFF7" s="228"/>
      <c r="CFG7" s="228"/>
      <c r="CFH7" s="228"/>
      <c r="CFI7" s="228"/>
      <c r="CFJ7" s="228"/>
      <c r="CFK7" s="228"/>
      <c r="CFL7" s="228"/>
      <c r="CFM7" s="228"/>
      <c r="CFN7" s="228"/>
      <c r="CFO7" s="228"/>
      <c r="CFP7" s="228"/>
      <c r="CFQ7" s="228"/>
      <c r="CFR7" s="228"/>
      <c r="CFS7" s="228"/>
      <c r="CFT7" s="228"/>
      <c r="CFU7" s="228"/>
      <c r="CFV7" s="228"/>
      <c r="CFW7" s="228"/>
      <c r="CFX7" s="228"/>
      <c r="CFY7" s="228"/>
      <c r="CFZ7" s="228"/>
      <c r="CGA7" s="228"/>
      <c r="CGB7" s="228"/>
      <c r="CGC7" s="228"/>
      <c r="CGD7" s="228"/>
      <c r="CGE7" s="228"/>
      <c r="CGF7" s="228"/>
      <c r="CGG7" s="228"/>
      <c r="CGH7" s="228"/>
      <c r="CGI7" s="228"/>
      <c r="CGJ7" s="228"/>
      <c r="CGK7" s="228"/>
      <c r="CGL7" s="228"/>
      <c r="CGM7" s="228"/>
      <c r="CGN7" s="228"/>
      <c r="CGO7" s="228"/>
      <c r="CGP7" s="228"/>
      <c r="CGQ7" s="228"/>
      <c r="CGR7" s="228"/>
      <c r="CGS7" s="228"/>
      <c r="CGT7" s="228"/>
      <c r="CGU7" s="228"/>
      <c r="CGV7" s="228"/>
      <c r="CGW7" s="228"/>
      <c r="CGX7" s="228"/>
      <c r="CGY7" s="228"/>
      <c r="CGZ7" s="228"/>
      <c r="CHA7" s="228"/>
      <c r="CHB7" s="228"/>
      <c r="CHC7" s="228"/>
      <c r="CHD7" s="228"/>
      <c r="CHE7" s="228"/>
      <c r="CHF7" s="228"/>
      <c r="CHG7" s="228"/>
      <c r="CHH7" s="228"/>
      <c r="CHI7" s="228"/>
      <c r="CHJ7" s="228"/>
      <c r="CHK7" s="228"/>
      <c r="CHL7" s="228"/>
      <c r="CHM7" s="228"/>
      <c r="CHN7" s="228"/>
      <c r="CHO7" s="228"/>
      <c r="CHP7" s="228"/>
      <c r="CHQ7" s="228"/>
      <c r="CHR7" s="228"/>
      <c r="CHS7" s="228"/>
      <c r="CHT7" s="228"/>
      <c r="CHU7" s="228"/>
      <c r="CHV7" s="228"/>
      <c r="CHW7" s="228"/>
      <c r="CHX7" s="228"/>
      <c r="CHY7" s="228"/>
      <c r="CHZ7" s="228"/>
      <c r="CIA7" s="228"/>
      <c r="CIB7" s="228"/>
      <c r="CIC7" s="228"/>
      <c r="CID7" s="228"/>
      <c r="CIE7" s="228"/>
      <c r="CIF7" s="228"/>
      <c r="CIG7" s="228"/>
      <c r="CIH7" s="228"/>
      <c r="CII7" s="228"/>
      <c r="CIJ7" s="228"/>
      <c r="CIK7" s="228"/>
      <c r="CIL7" s="228"/>
      <c r="CIM7" s="228"/>
      <c r="CIN7" s="228"/>
      <c r="CIO7" s="228"/>
      <c r="CIP7" s="228"/>
      <c r="CIQ7" s="228"/>
      <c r="CIR7" s="228"/>
      <c r="CIS7" s="228"/>
      <c r="CIT7" s="228"/>
      <c r="CIU7" s="228"/>
      <c r="CIV7" s="228"/>
      <c r="CIW7" s="228"/>
      <c r="CIX7" s="228"/>
      <c r="CIY7" s="228"/>
      <c r="CIZ7" s="228"/>
      <c r="CJA7" s="228"/>
      <c r="CJB7" s="228"/>
      <c r="CJC7" s="228"/>
      <c r="CJD7" s="228"/>
      <c r="CJE7" s="228"/>
      <c r="CJF7" s="228"/>
      <c r="CJG7" s="228"/>
      <c r="CJH7" s="228"/>
      <c r="CJI7" s="228"/>
      <c r="CJJ7" s="228"/>
      <c r="CJK7" s="228"/>
      <c r="CJL7" s="228"/>
      <c r="CJM7" s="228"/>
      <c r="CJN7" s="228"/>
      <c r="CJO7" s="228"/>
      <c r="CJP7" s="228"/>
      <c r="CJQ7" s="228"/>
      <c r="CJR7" s="228"/>
      <c r="CJS7" s="228"/>
      <c r="CJT7" s="228"/>
      <c r="CJU7" s="228"/>
      <c r="CJV7" s="228"/>
      <c r="CJW7" s="228"/>
      <c r="CJX7" s="228"/>
      <c r="CJY7" s="228"/>
      <c r="CJZ7" s="228"/>
      <c r="CKA7" s="228"/>
      <c r="CKB7" s="228"/>
      <c r="CKC7" s="228"/>
      <c r="CKD7" s="228"/>
      <c r="CKE7" s="228"/>
      <c r="CKF7" s="228"/>
      <c r="CKG7" s="228"/>
      <c r="CKH7" s="228"/>
      <c r="CKI7" s="228"/>
      <c r="CKJ7" s="228"/>
      <c r="CKK7" s="228"/>
      <c r="CKL7" s="228"/>
      <c r="CKM7" s="228"/>
      <c r="CKN7" s="228"/>
      <c r="CKO7" s="228"/>
      <c r="CKP7" s="228"/>
      <c r="CKQ7" s="228"/>
      <c r="CKR7" s="228"/>
      <c r="CKS7" s="228"/>
      <c r="CKT7" s="228"/>
      <c r="CKU7" s="228"/>
      <c r="CKV7" s="228"/>
      <c r="CKW7" s="228"/>
      <c r="CKX7" s="228"/>
      <c r="CKY7" s="228"/>
      <c r="CKZ7" s="228"/>
      <c r="CLA7" s="228"/>
      <c r="CLB7" s="228"/>
      <c r="CLC7" s="228"/>
      <c r="CLD7" s="228"/>
      <c r="CLE7" s="228"/>
      <c r="CLF7" s="228"/>
      <c r="CLG7" s="228"/>
      <c r="CLH7" s="228"/>
      <c r="CLI7" s="228"/>
      <c r="CLJ7" s="228"/>
      <c r="CLK7" s="228"/>
      <c r="CLL7" s="228"/>
      <c r="CLM7" s="228"/>
      <c r="CLN7" s="228"/>
      <c r="CLO7" s="228"/>
      <c r="CLP7" s="228"/>
      <c r="CLQ7" s="228"/>
      <c r="CLR7" s="228"/>
      <c r="CLS7" s="228"/>
      <c r="CLT7" s="228"/>
      <c r="CLU7" s="228"/>
      <c r="CLV7" s="228"/>
      <c r="CLW7" s="228"/>
      <c r="CLX7" s="228"/>
      <c r="CLY7" s="228"/>
      <c r="CLZ7" s="228"/>
      <c r="CMA7" s="228"/>
      <c r="CMB7" s="228"/>
      <c r="CMC7" s="228"/>
      <c r="CMD7" s="228"/>
      <c r="CME7" s="228"/>
      <c r="CMF7" s="228"/>
      <c r="CMG7" s="228"/>
      <c r="CMH7" s="228"/>
      <c r="CMI7" s="228"/>
      <c r="CMJ7" s="228"/>
      <c r="CMK7" s="228"/>
      <c r="CML7" s="228"/>
      <c r="CMM7" s="228"/>
      <c r="CMN7" s="228"/>
      <c r="CMO7" s="228"/>
      <c r="CMP7" s="228"/>
      <c r="CMQ7" s="228"/>
      <c r="CMR7" s="228"/>
      <c r="CMS7" s="228"/>
      <c r="CMT7" s="228"/>
      <c r="CMU7" s="228"/>
      <c r="CMV7" s="228"/>
      <c r="CMW7" s="228"/>
      <c r="CMX7" s="228"/>
      <c r="CMY7" s="228"/>
      <c r="CMZ7" s="228"/>
      <c r="CNA7" s="228"/>
      <c r="CNB7" s="228"/>
      <c r="CNC7" s="228"/>
      <c r="CND7" s="228"/>
      <c r="CNE7" s="228"/>
      <c r="CNF7" s="228"/>
      <c r="CNG7" s="228"/>
      <c r="CNH7" s="228"/>
      <c r="CNI7" s="228"/>
      <c r="CNJ7" s="228"/>
      <c r="CNK7" s="228"/>
      <c r="CNL7" s="228"/>
      <c r="CNM7" s="228"/>
      <c r="CNN7" s="228"/>
      <c r="CNO7" s="228"/>
      <c r="CNP7" s="228"/>
      <c r="CNQ7" s="228"/>
      <c r="CNR7" s="228"/>
      <c r="CNS7" s="228"/>
      <c r="CNT7" s="228"/>
      <c r="CNU7" s="228"/>
      <c r="CNV7" s="228"/>
      <c r="CNW7" s="228"/>
      <c r="CNX7" s="228"/>
      <c r="CNY7" s="228"/>
      <c r="CNZ7" s="228"/>
      <c r="COA7" s="228"/>
      <c r="COB7" s="228"/>
      <c r="COC7" s="228"/>
      <c r="COD7" s="228"/>
      <c r="COE7" s="228"/>
      <c r="COF7" s="228"/>
      <c r="COG7" s="228"/>
      <c r="COH7" s="228"/>
      <c r="COI7" s="228"/>
      <c r="COJ7" s="228"/>
      <c r="COK7" s="228"/>
      <c r="COL7" s="228"/>
      <c r="COM7" s="228"/>
      <c r="CON7" s="228"/>
      <c r="COO7" s="228"/>
      <c r="COP7" s="228"/>
      <c r="COQ7" s="228"/>
      <c r="COR7" s="228"/>
      <c r="COS7" s="228"/>
      <c r="COT7" s="228"/>
      <c r="COU7" s="228"/>
      <c r="COV7" s="228"/>
      <c r="COW7" s="228"/>
      <c r="COX7" s="228"/>
      <c r="COY7" s="228"/>
      <c r="COZ7" s="228"/>
      <c r="CPA7" s="228"/>
      <c r="CPB7" s="228"/>
      <c r="CPC7" s="228"/>
      <c r="CPD7" s="228"/>
      <c r="CPE7" s="228"/>
      <c r="CPF7" s="228"/>
      <c r="CPG7" s="228"/>
      <c r="CPH7" s="228"/>
      <c r="CPI7" s="228"/>
      <c r="CPJ7" s="228"/>
      <c r="CPK7" s="228"/>
      <c r="CPL7" s="228"/>
      <c r="CPM7" s="228"/>
      <c r="CPN7" s="228"/>
      <c r="CPO7" s="228"/>
      <c r="CPP7" s="228"/>
      <c r="CPQ7" s="228"/>
      <c r="CPR7" s="228"/>
      <c r="CPS7" s="228"/>
      <c r="CPT7" s="228"/>
      <c r="CPU7" s="228"/>
      <c r="CPV7" s="228"/>
      <c r="CPW7" s="228"/>
      <c r="CPX7" s="228"/>
      <c r="CPY7" s="228"/>
      <c r="CPZ7" s="228"/>
      <c r="CQA7" s="228"/>
      <c r="CQB7" s="228"/>
      <c r="CQC7" s="228"/>
      <c r="CQD7" s="228"/>
      <c r="CQE7" s="228"/>
      <c r="CQF7" s="228"/>
      <c r="CQG7" s="228"/>
      <c r="CQH7" s="228"/>
      <c r="CQI7" s="228"/>
      <c r="CQJ7" s="228"/>
      <c r="CQK7" s="228"/>
      <c r="CQL7" s="228"/>
      <c r="CQM7" s="228"/>
      <c r="CQN7" s="228"/>
      <c r="CQO7" s="228"/>
      <c r="CQP7" s="228"/>
      <c r="CQQ7" s="228"/>
      <c r="CQR7" s="228"/>
      <c r="CQS7" s="228"/>
      <c r="CQT7" s="228"/>
      <c r="CQU7" s="228"/>
      <c r="CQV7" s="228"/>
      <c r="CQW7" s="228"/>
      <c r="CQX7" s="228"/>
      <c r="CQY7" s="228"/>
      <c r="CQZ7" s="228"/>
      <c r="CRA7" s="228"/>
      <c r="CRB7" s="228"/>
      <c r="CRC7" s="228"/>
      <c r="CRD7" s="228"/>
      <c r="CRE7" s="228"/>
      <c r="CRF7" s="228"/>
      <c r="CRG7" s="228"/>
      <c r="CRH7" s="228"/>
      <c r="CRI7" s="228"/>
      <c r="CRJ7" s="228"/>
      <c r="CRK7" s="228"/>
      <c r="CRL7" s="228"/>
      <c r="CRM7" s="228"/>
      <c r="CRN7" s="228"/>
      <c r="CRO7" s="228"/>
      <c r="CRP7" s="228"/>
      <c r="CRQ7" s="228"/>
      <c r="CRR7" s="228"/>
      <c r="CRS7" s="228"/>
      <c r="CRT7" s="228"/>
      <c r="CRU7" s="228"/>
      <c r="CRV7" s="228"/>
      <c r="CRW7" s="228"/>
      <c r="CRX7" s="228"/>
      <c r="CRY7" s="228"/>
      <c r="CRZ7" s="228"/>
      <c r="CSA7" s="228"/>
      <c r="CSB7" s="228"/>
      <c r="CSC7" s="228"/>
      <c r="CSD7" s="228"/>
      <c r="CSE7" s="228"/>
      <c r="CSF7" s="228"/>
      <c r="CSG7" s="228"/>
      <c r="CSH7" s="228"/>
      <c r="CSI7" s="228"/>
      <c r="CSJ7" s="228"/>
      <c r="CSK7" s="228"/>
      <c r="CSL7" s="228"/>
      <c r="CSM7" s="228"/>
      <c r="CSN7" s="228"/>
      <c r="CSO7" s="228"/>
      <c r="CSP7" s="228"/>
      <c r="CSQ7" s="228"/>
      <c r="CSR7" s="228"/>
      <c r="CSS7" s="228"/>
      <c r="CST7" s="228"/>
      <c r="CSU7" s="228"/>
      <c r="CSV7" s="228"/>
      <c r="CSW7" s="228"/>
      <c r="CSX7" s="228"/>
      <c r="CSY7" s="228"/>
      <c r="CSZ7" s="228"/>
      <c r="CTA7" s="228"/>
      <c r="CTB7" s="228"/>
      <c r="CTC7" s="228"/>
      <c r="CTD7" s="228"/>
      <c r="CTE7" s="228"/>
      <c r="CTF7" s="228"/>
      <c r="CTG7" s="228"/>
      <c r="CTH7" s="228"/>
      <c r="CTI7" s="228"/>
      <c r="CTJ7" s="228"/>
      <c r="CTK7" s="228"/>
      <c r="CTL7" s="228"/>
      <c r="CTM7" s="228"/>
      <c r="CTN7" s="228"/>
      <c r="CTO7" s="228"/>
      <c r="CTP7" s="228"/>
      <c r="CTQ7" s="228"/>
      <c r="CTR7" s="228"/>
      <c r="CTS7" s="228"/>
      <c r="CTT7" s="228"/>
      <c r="CTU7" s="228"/>
      <c r="CTV7" s="228"/>
      <c r="CTW7" s="228"/>
      <c r="CTX7" s="228"/>
      <c r="CTY7" s="228"/>
      <c r="CTZ7" s="228"/>
      <c r="CUA7" s="228"/>
      <c r="CUB7" s="228"/>
      <c r="CUC7" s="228"/>
      <c r="CUD7" s="228"/>
      <c r="CUE7" s="228"/>
      <c r="CUF7" s="228"/>
      <c r="CUG7" s="228"/>
      <c r="CUH7" s="228"/>
      <c r="CUI7" s="228"/>
      <c r="CUJ7" s="228"/>
      <c r="CUK7" s="228"/>
      <c r="CUL7" s="228"/>
      <c r="CUM7" s="228"/>
      <c r="CUN7" s="228"/>
      <c r="CUO7" s="228"/>
      <c r="CUP7" s="228"/>
      <c r="CUQ7" s="228"/>
      <c r="CUR7" s="228"/>
      <c r="CUS7" s="228"/>
      <c r="CUT7" s="228"/>
      <c r="CUU7" s="228"/>
      <c r="CUV7" s="228"/>
      <c r="CUW7" s="228"/>
      <c r="CUX7" s="228"/>
      <c r="CUY7" s="228"/>
      <c r="CUZ7" s="228"/>
      <c r="CVA7" s="228"/>
      <c r="CVB7" s="228"/>
      <c r="CVC7" s="228"/>
      <c r="CVD7" s="228"/>
      <c r="CVE7" s="228"/>
      <c r="CVF7" s="228"/>
      <c r="CVG7" s="228"/>
      <c r="CVH7" s="228"/>
      <c r="CVI7" s="228"/>
      <c r="CVJ7" s="228"/>
      <c r="CVK7" s="228"/>
      <c r="CVL7" s="228"/>
      <c r="CVM7" s="228"/>
      <c r="CVN7" s="228"/>
      <c r="CVO7" s="228"/>
      <c r="CVP7" s="228"/>
      <c r="CVQ7" s="228"/>
      <c r="CVR7" s="228"/>
      <c r="CVS7" s="228"/>
      <c r="CVT7" s="228"/>
      <c r="CVU7" s="228"/>
      <c r="CVV7" s="228"/>
      <c r="CVW7" s="228"/>
      <c r="CVX7" s="228"/>
      <c r="CVY7" s="228"/>
      <c r="CVZ7" s="228"/>
      <c r="CWA7" s="228"/>
      <c r="CWB7" s="228"/>
      <c r="CWC7" s="228"/>
      <c r="CWD7" s="228"/>
      <c r="CWE7" s="228"/>
      <c r="CWF7" s="228"/>
      <c r="CWG7" s="228"/>
      <c r="CWH7" s="228"/>
      <c r="CWI7" s="228"/>
      <c r="CWJ7" s="228"/>
      <c r="CWK7" s="228"/>
      <c r="CWL7" s="228"/>
      <c r="CWM7" s="228"/>
      <c r="CWN7" s="228"/>
      <c r="CWO7" s="228"/>
      <c r="CWP7" s="228"/>
      <c r="CWQ7" s="228"/>
      <c r="CWR7" s="228"/>
      <c r="CWS7" s="228"/>
      <c r="CWT7" s="228"/>
      <c r="CWU7" s="228"/>
      <c r="CWV7" s="228"/>
      <c r="CWW7" s="228"/>
      <c r="CWX7" s="228"/>
      <c r="CWY7" s="228"/>
      <c r="CWZ7" s="228"/>
      <c r="CXA7" s="228"/>
      <c r="CXB7" s="228"/>
      <c r="CXC7" s="228"/>
      <c r="CXD7" s="228"/>
      <c r="CXE7" s="228"/>
      <c r="CXF7" s="228"/>
      <c r="CXG7" s="228"/>
      <c r="CXH7" s="228"/>
      <c r="CXI7" s="228"/>
      <c r="CXJ7" s="228"/>
      <c r="CXK7" s="228"/>
      <c r="CXL7" s="228"/>
      <c r="CXM7" s="228"/>
      <c r="CXN7" s="228"/>
      <c r="CXO7" s="228"/>
      <c r="CXP7" s="228"/>
      <c r="CXQ7" s="228"/>
      <c r="CXR7" s="228"/>
      <c r="CXS7" s="228"/>
      <c r="CXT7" s="228"/>
      <c r="CXU7" s="228"/>
      <c r="CXV7" s="228"/>
      <c r="CXW7" s="228"/>
      <c r="CXX7" s="228"/>
      <c r="CXY7" s="228"/>
      <c r="CXZ7" s="228"/>
      <c r="CYA7" s="228"/>
      <c r="CYB7" s="228"/>
      <c r="CYC7" s="228"/>
      <c r="CYD7" s="228"/>
      <c r="CYE7" s="228"/>
      <c r="CYF7" s="228"/>
      <c r="CYG7" s="228"/>
      <c r="CYH7" s="228"/>
      <c r="CYI7" s="228"/>
      <c r="CYJ7" s="228"/>
      <c r="CYK7" s="228"/>
      <c r="CYL7" s="228"/>
      <c r="CYM7" s="228"/>
      <c r="CYN7" s="228"/>
      <c r="CYO7" s="228"/>
      <c r="CYP7" s="228"/>
      <c r="CYQ7" s="228"/>
      <c r="CYR7" s="228"/>
      <c r="CYS7" s="228"/>
      <c r="CYT7" s="228"/>
      <c r="CYU7" s="228"/>
      <c r="CYV7" s="228"/>
      <c r="CYW7" s="228"/>
      <c r="CYX7" s="228"/>
      <c r="CYY7" s="228"/>
      <c r="CYZ7" s="228"/>
      <c r="CZA7" s="228"/>
      <c r="CZB7" s="228"/>
      <c r="CZC7" s="228"/>
      <c r="CZD7" s="228"/>
      <c r="CZE7" s="228"/>
      <c r="CZF7" s="228"/>
      <c r="CZG7" s="228"/>
      <c r="CZH7" s="228"/>
      <c r="CZI7" s="228"/>
      <c r="CZJ7" s="228"/>
      <c r="CZK7" s="228"/>
      <c r="CZL7" s="228"/>
      <c r="CZM7" s="228"/>
      <c r="CZN7" s="228"/>
      <c r="CZO7" s="228"/>
      <c r="CZP7" s="228"/>
      <c r="CZQ7" s="228"/>
      <c r="CZR7" s="228"/>
      <c r="CZS7" s="228"/>
      <c r="CZT7" s="228"/>
      <c r="CZU7" s="228"/>
      <c r="CZV7" s="228"/>
      <c r="CZW7" s="228"/>
      <c r="CZX7" s="228"/>
      <c r="CZY7" s="228"/>
      <c r="CZZ7" s="228"/>
      <c r="DAA7" s="228"/>
      <c r="DAB7" s="228"/>
      <c r="DAC7" s="228"/>
      <c r="DAD7" s="228"/>
      <c r="DAE7" s="228"/>
      <c r="DAF7" s="228"/>
      <c r="DAG7" s="228"/>
      <c r="DAH7" s="228"/>
      <c r="DAI7" s="228"/>
      <c r="DAJ7" s="228"/>
      <c r="DAK7" s="228"/>
      <c r="DAL7" s="228"/>
      <c r="DAM7" s="228"/>
      <c r="DAN7" s="228"/>
      <c r="DAO7" s="228"/>
      <c r="DAP7" s="228"/>
      <c r="DAQ7" s="228"/>
      <c r="DAR7" s="228"/>
      <c r="DAS7" s="228"/>
      <c r="DAT7" s="228"/>
      <c r="DAU7" s="228"/>
      <c r="DAV7" s="228"/>
      <c r="DAW7" s="228"/>
      <c r="DAX7" s="228"/>
      <c r="DAY7" s="228"/>
      <c r="DAZ7" s="228"/>
      <c r="DBA7" s="228"/>
      <c r="DBB7" s="228"/>
      <c r="DBC7" s="228"/>
      <c r="DBD7" s="228"/>
      <c r="DBE7" s="228"/>
      <c r="DBF7" s="228"/>
      <c r="DBG7" s="228"/>
      <c r="DBH7" s="228"/>
      <c r="DBI7" s="228"/>
      <c r="DBJ7" s="228"/>
      <c r="DBK7" s="228"/>
      <c r="DBL7" s="228"/>
      <c r="DBM7" s="228"/>
      <c r="DBN7" s="228"/>
      <c r="DBO7" s="228"/>
      <c r="DBP7" s="228"/>
      <c r="DBQ7" s="228"/>
      <c r="DBR7" s="228"/>
      <c r="DBS7" s="228"/>
      <c r="DBT7" s="228"/>
      <c r="DBU7" s="228"/>
      <c r="DBV7" s="228"/>
      <c r="DBW7" s="228"/>
      <c r="DBX7" s="228"/>
      <c r="DBY7" s="228"/>
      <c r="DBZ7" s="228"/>
      <c r="DCA7" s="228"/>
      <c r="DCB7" s="228"/>
      <c r="DCC7" s="228"/>
      <c r="DCD7" s="228"/>
      <c r="DCE7" s="228"/>
      <c r="DCF7" s="228"/>
      <c r="DCG7" s="228"/>
      <c r="DCH7" s="228"/>
      <c r="DCI7" s="228"/>
      <c r="DCJ7" s="228"/>
      <c r="DCK7" s="228"/>
      <c r="DCL7" s="228"/>
      <c r="DCM7" s="228"/>
      <c r="DCN7" s="228"/>
      <c r="DCO7" s="228"/>
      <c r="DCP7" s="228"/>
      <c r="DCQ7" s="228"/>
      <c r="DCR7" s="228"/>
      <c r="DCS7" s="228"/>
      <c r="DCT7" s="228"/>
      <c r="DCU7" s="228"/>
      <c r="DCV7" s="228"/>
      <c r="DCW7" s="228"/>
      <c r="DCX7" s="228"/>
      <c r="DCY7" s="228"/>
      <c r="DCZ7" s="228"/>
      <c r="DDA7" s="228"/>
      <c r="DDB7" s="228"/>
      <c r="DDC7" s="228"/>
      <c r="DDD7" s="228"/>
      <c r="DDE7" s="228"/>
      <c r="DDF7" s="228"/>
      <c r="DDG7" s="228"/>
      <c r="DDH7" s="228"/>
      <c r="DDI7" s="228"/>
      <c r="DDJ7" s="228"/>
      <c r="DDK7" s="228"/>
      <c r="DDL7" s="228"/>
      <c r="DDM7" s="228"/>
      <c r="DDN7" s="228"/>
      <c r="DDO7" s="228"/>
      <c r="DDP7" s="228"/>
      <c r="DDQ7" s="228"/>
      <c r="DDR7" s="228"/>
      <c r="DDS7" s="228"/>
      <c r="DDT7" s="228"/>
      <c r="DDU7" s="228"/>
      <c r="DDV7" s="228"/>
      <c r="DDW7" s="228"/>
      <c r="DDX7" s="228"/>
      <c r="DDY7" s="228"/>
      <c r="DDZ7" s="228"/>
      <c r="DEA7" s="228"/>
      <c r="DEB7" s="228"/>
      <c r="DEC7" s="228"/>
      <c r="DED7" s="228"/>
      <c r="DEE7" s="228"/>
      <c r="DEF7" s="228"/>
      <c r="DEG7" s="228"/>
      <c r="DEH7" s="228"/>
      <c r="DEI7" s="228"/>
      <c r="DEJ7" s="228"/>
      <c r="DEK7" s="228"/>
      <c r="DEL7" s="228"/>
      <c r="DEM7" s="228"/>
      <c r="DEN7" s="228"/>
      <c r="DEO7" s="228"/>
      <c r="DEP7" s="228"/>
      <c r="DEQ7" s="228"/>
      <c r="DER7" s="228"/>
      <c r="DES7" s="228"/>
      <c r="DET7" s="228"/>
      <c r="DEU7" s="228"/>
      <c r="DEV7" s="228"/>
      <c r="DEW7" s="228"/>
      <c r="DEX7" s="228"/>
      <c r="DEY7" s="228"/>
      <c r="DEZ7" s="228"/>
      <c r="DFA7" s="228"/>
      <c r="DFB7" s="228"/>
      <c r="DFC7" s="228"/>
      <c r="DFD7" s="228"/>
      <c r="DFE7" s="228"/>
      <c r="DFF7" s="228"/>
      <c r="DFG7" s="228"/>
      <c r="DFH7" s="228"/>
      <c r="DFI7" s="228"/>
      <c r="DFJ7" s="228"/>
      <c r="DFK7" s="228"/>
      <c r="DFL7" s="228"/>
      <c r="DFM7" s="228"/>
      <c r="DFN7" s="228"/>
      <c r="DFO7" s="228"/>
      <c r="DFP7" s="228"/>
      <c r="DFQ7" s="228"/>
      <c r="DFR7" s="228"/>
      <c r="DFS7" s="228"/>
      <c r="DFT7" s="228"/>
      <c r="DFU7" s="228"/>
      <c r="DFV7" s="228"/>
      <c r="DFW7" s="228"/>
      <c r="DFX7" s="228"/>
      <c r="DFY7" s="228"/>
      <c r="DFZ7" s="228"/>
      <c r="DGA7" s="228"/>
      <c r="DGB7" s="228"/>
      <c r="DGC7" s="228"/>
      <c r="DGD7" s="228"/>
      <c r="DGE7" s="228"/>
      <c r="DGF7" s="228"/>
      <c r="DGG7" s="228"/>
      <c r="DGH7" s="228"/>
      <c r="DGI7" s="228"/>
      <c r="DGJ7" s="228"/>
      <c r="DGK7" s="228"/>
      <c r="DGL7" s="228"/>
      <c r="DGM7" s="228"/>
      <c r="DGN7" s="228"/>
      <c r="DGO7" s="228"/>
      <c r="DGP7" s="228"/>
      <c r="DGQ7" s="228"/>
      <c r="DGR7" s="228"/>
      <c r="DGS7" s="228"/>
      <c r="DGT7" s="228"/>
      <c r="DGU7" s="228"/>
      <c r="DGV7" s="228"/>
      <c r="DGW7" s="228"/>
      <c r="DGX7" s="228"/>
      <c r="DGY7" s="228"/>
      <c r="DGZ7" s="228"/>
      <c r="DHA7" s="228"/>
      <c r="DHB7" s="228"/>
      <c r="DHC7" s="228"/>
      <c r="DHD7" s="228"/>
      <c r="DHE7" s="228"/>
      <c r="DHF7" s="228"/>
      <c r="DHG7" s="228"/>
      <c r="DHH7" s="228"/>
      <c r="DHI7" s="228"/>
      <c r="DHJ7" s="228"/>
      <c r="DHK7" s="228"/>
      <c r="DHL7" s="228"/>
      <c r="DHM7" s="228"/>
      <c r="DHN7" s="228"/>
      <c r="DHO7" s="228"/>
      <c r="DHP7" s="228"/>
      <c r="DHQ7" s="228"/>
      <c r="DHR7" s="228"/>
      <c r="DHS7" s="228"/>
      <c r="DHT7" s="228"/>
      <c r="DHU7" s="228"/>
      <c r="DHV7" s="228"/>
      <c r="DHW7" s="228"/>
      <c r="DHX7" s="228"/>
      <c r="DHY7" s="228"/>
      <c r="DHZ7" s="228"/>
      <c r="DIA7" s="228"/>
      <c r="DIB7" s="228"/>
      <c r="DIC7" s="228"/>
      <c r="DID7" s="228"/>
      <c r="DIE7" s="228"/>
      <c r="DIF7" s="228"/>
      <c r="DIG7" s="228"/>
      <c r="DIH7" s="228"/>
      <c r="DII7" s="228"/>
      <c r="DIJ7" s="228"/>
      <c r="DIK7" s="228"/>
      <c r="DIL7" s="228"/>
      <c r="DIM7" s="228"/>
      <c r="DIN7" s="228"/>
      <c r="DIO7" s="228"/>
      <c r="DIP7" s="228"/>
      <c r="DIQ7" s="228"/>
      <c r="DIR7" s="228"/>
      <c r="DIS7" s="228"/>
      <c r="DIT7" s="228"/>
      <c r="DIU7" s="228"/>
      <c r="DIV7" s="228"/>
      <c r="DIW7" s="228"/>
      <c r="DIX7" s="228"/>
      <c r="DIY7" s="228"/>
      <c r="DIZ7" s="228"/>
      <c r="DJA7" s="228"/>
      <c r="DJB7" s="228"/>
      <c r="DJC7" s="228"/>
      <c r="DJD7" s="228"/>
      <c r="DJE7" s="228"/>
      <c r="DJF7" s="228"/>
      <c r="DJG7" s="228"/>
      <c r="DJH7" s="228"/>
      <c r="DJI7" s="228"/>
      <c r="DJJ7" s="228"/>
      <c r="DJK7" s="228"/>
      <c r="DJL7" s="228"/>
      <c r="DJM7" s="228"/>
      <c r="DJN7" s="228"/>
      <c r="DJO7" s="228"/>
      <c r="DJP7" s="228"/>
      <c r="DJQ7" s="228"/>
      <c r="DJR7" s="228"/>
      <c r="DJS7" s="228"/>
      <c r="DJT7" s="228"/>
      <c r="DJU7" s="228"/>
      <c r="DJV7" s="228"/>
      <c r="DJW7" s="228"/>
      <c r="DJX7" s="228"/>
      <c r="DJY7" s="228"/>
      <c r="DJZ7" s="228"/>
      <c r="DKA7" s="228"/>
      <c r="DKB7" s="228"/>
      <c r="DKC7" s="228"/>
      <c r="DKD7" s="228"/>
      <c r="DKE7" s="228"/>
      <c r="DKF7" s="228"/>
      <c r="DKG7" s="228"/>
      <c r="DKH7" s="228"/>
      <c r="DKI7" s="228"/>
      <c r="DKJ7" s="228"/>
      <c r="DKK7" s="228"/>
      <c r="DKL7" s="228"/>
      <c r="DKM7" s="228"/>
      <c r="DKN7" s="228"/>
      <c r="DKO7" s="228"/>
      <c r="DKP7" s="228"/>
      <c r="DKQ7" s="228"/>
      <c r="DKR7" s="228"/>
      <c r="DKS7" s="228"/>
      <c r="DKT7" s="228"/>
      <c r="DKU7" s="228"/>
      <c r="DKV7" s="228"/>
      <c r="DKW7" s="228"/>
      <c r="DKX7" s="228"/>
      <c r="DKY7" s="228"/>
      <c r="DKZ7" s="228"/>
      <c r="DLA7" s="228"/>
      <c r="DLB7" s="228"/>
      <c r="DLC7" s="228"/>
      <c r="DLD7" s="228"/>
      <c r="DLE7" s="228"/>
      <c r="DLF7" s="228"/>
      <c r="DLG7" s="228"/>
      <c r="DLH7" s="228"/>
      <c r="DLI7" s="228"/>
      <c r="DLJ7" s="228"/>
      <c r="DLK7" s="228"/>
      <c r="DLL7" s="228"/>
      <c r="DLM7" s="228"/>
      <c r="DLN7" s="228"/>
      <c r="DLO7" s="228"/>
      <c r="DLP7" s="228"/>
      <c r="DLQ7" s="228"/>
      <c r="DLR7" s="228"/>
      <c r="DLS7" s="228"/>
      <c r="DLT7" s="228"/>
      <c r="DLU7" s="228"/>
      <c r="DLV7" s="228"/>
      <c r="DLW7" s="228"/>
      <c r="DLX7" s="228"/>
      <c r="DLY7" s="228"/>
      <c r="DLZ7" s="228"/>
      <c r="DMA7" s="228"/>
      <c r="DMB7" s="228"/>
      <c r="DMC7" s="228"/>
      <c r="DMD7" s="228"/>
      <c r="DME7" s="228"/>
      <c r="DMF7" s="228"/>
      <c r="DMG7" s="228"/>
      <c r="DMH7" s="228"/>
      <c r="DMI7" s="228"/>
      <c r="DMJ7" s="228"/>
      <c r="DMK7" s="228"/>
      <c r="DML7" s="228"/>
      <c r="DMM7" s="228"/>
      <c r="DMN7" s="228"/>
      <c r="DMO7" s="228"/>
      <c r="DMP7" s="228"/>
      <c r="DMQ7" s="228"/>
      <c r="DMR7" s="228"/>
      <c r="DMS7" s="228"/>
      <c r="DMT7" s="228"/>
      <c r="DMU7" s="228"/>
      <c r="DMV7" s="228"/>
      <c r="DMW7" s="228"/>
      <c r="DMX7" s="228"/>
      <c r="DMY7" s="228"/>
      <c r="DMZ7" s="228"/>
      <c r="DNA7" s="228"/>
      <c r="DNB7" s="228"/>
      <c r="DNC7" s="228"/>
      <c r="DND7" s="228"/>
      <c r="DNE7" s="228"/>
      <c r="DNF7" s="228"/>
      <c r="DNG7" s="228"/>
      <c r="DNH7" s="228"/>
      <c r="DNI7" s="228"/>
      <c r="DNJ7" s="228"/>
      <c r="DNK7" s="228"/>
      <c r="DNL7" s="228"/>
      <c r="DNM7" s="228"/>
      <c r="DNN7" s="228"/>
      <c r="DNO7" s="228"/>
      <c r="DNP7" s="228"/>
      <c r="DNQ7" s="228"/>
      <c r="DNR7" s="228"/>
      <c r="DNS7" s="228"/>
      <c r="DNT7" s="228"/>
      <c r="DNU7" s="228"/>
      <c r="DNV7" s="228"/>
      <c r="DNW7" s="228"/>
      <c r="DNX7" s="228"/>
      <c r="DNY7" s="228"/>
      <c r="DNZ7" s="228"/>
      <c r="DOA7" s="228"/>
      <c r="DOB7" s="228"/>
      <c r="DOC7" s="228"/>
      <c r="DOD7" s="228"/>
      <c r="DOE7" s="228"/>
      <c r="DOF7" s="228"/>
      <c r="DOG7" s="228"/>
      <c r="DOH7" s="228"/>
      <c r="DOI7" s="228"/>
      <c r="DOJ7" s="228"/>
      <c r="DOK7" s="228"/>
      <c r="DOL7" s="228"/>
      <c r="DOM7" s="228"/>
      <c r="DON7" s="228"/>
      <c r="DOO7" s="228"/>
      <c r="DOP7" s="228"/>
      <c r="DOQ7" s="228"/>
      <c r="DOR7" s="228"/>
      <c r="DOS7" s="228"/>
      <c r="DOT7" s="228"/>
      <c r="DOU7" s="228"/>
      <c r="DOV7" s="228"/>
      <c r="DOW7" s="228"/>
      <c r="DOX7" s="228"/>
      <c r="DOY7" s="228"/>
      <c r="DOZ7" s="228"/>
      <c r="DPA7" s="228"/>
      <c r="DPB7" s="228"/>
      <c r="DPC7" s="228"/>
      <c r="DPD7" s="228"/>
      <c r="DPE7" s="228"/>
      <c r="DPF7" s="228"/>
      <c r="DPG7" s="228"/>
      <c r="DPH7" s="228"/>
      <c r="DPI7" s="228"/>
      <c r="DPJ7" s="228"/>
      <c r="DPK7" s="228"/>
      <c r="DPL7" s="228"/>
      <c r="DPM7" s="228"/>
      <c r="DPN7" s="228"/>
      <c r="DPO7" s="228"/>
      <c r="DPP7" s="228"/>
      <c r="DPQ7" s="228"/>
      <c r="DPR7" s="228"/>
      <c r="DPS7" s="228"/>
      <c r="DPT7" s="228"/>
      <c r="DPU7" s="228"/>
      <c r="DPV7" s="228"/>
      <c r="DPW7" s="228"/>
      <c r="DPX7" s="228"/>
      <c r="DPY7" s="228"/>
      <c r="DPZ7" s="228"/>
      <c r="DQA7" s="228"/>
      <c r="DQB7" s="228"/>
      <c r="DQC7" s="228"/>
      <c r="DQD7" s="228"/>
      <c r="DQE7" s="228"/>
      <c r="DQF7" s="228"/>
      <c r="DQG7" s="228"/>
      <c r="DQH7" s="228"/>
      <c r="DQI7" s="228"/>
      <c r="DQJ7" s="228"/>
      <c r="DQK7" s="228"/>
      <c r="DQL7" s="228"/>
      <c r="DQM7" s="228"/>
      <c r="DQN7" s="228"/>
      <c r="DQO7" s="228"/>
      <c r="DQP7" s="228"/>
      <c r="DQQ7" s="228"/>
      <c r="DQR7" s="228"/>
      <c r="DQS7" s="228"/>
      <c r="DQT7" s="228"/>
      <c r="DQU7" s="228"/>
      <c r="DQV7" s="228"/>
      <c r="DQW7" s="228"/>
      <c r="DQX7" s="228"/>
      <c r="DQY7" s="228"/>
      <c r="DQZ7" s="228"/>
      <c r="DRA7" s="228"/>
      <c r="DRB7" s="228"/>
      <c r="DRC7" s="228"/>
      <c r="DRD7" s="228"/>
      <c r="DRE7" s="228"/>
      <c r="DRF7" s="228"/>
      <c r="DRG7" s="228"/>
      <c r="DRH7" s="228"/>
      <c r="DRI7" s="228"/>
      <c r="DRJ7" s="228"/>
      <c r="DRK7" s="228"/>
      <c r="DRL7" s="228"/>
      <c r="DRM7" s="228"/>
      <c r="DRN7" s="228"/>
      <c r="DRO7" s="228"/>
      <c r="DRP7" s="228"/>
      <c r="DRQ7" s="228"/>
      <c r="DRR7" s="228"/>
      <c r="DRS7" s="228"/>
      <c r="DRT7" s="228"/>
      <c r="DRU7" s="228"/>
      <c r="DRV7" s="228"/>
      <c r="DRW7" s="228"/>
      <c r="DRX7" s="228"/>
      <c r="DRY7" s="228"/>
      <c r="DRZ7" s="228"/>
      <c r="DSA7" s="228"/>
      <c r="DSB7" s="228"/>
      <c r="DSC7" s="228"/>
      <c r="DSD7" s="228"/>
      <c r="DSE7" s="228"/>
      <c r="DSF7" s="228"/>
      <c r="DSG7" s="228"/>
      <c r="DSH7" s="228"/>
      <c r="DSI7" s="228"/>
      <c r="DSJ7" s="228"/>
      <c r="DSK7" s="228"/>
      <c r="DSL7" s="228"/>
      <c r="DSM7" s="228"/>
      <c r="DSN7" s="228"/>
      <c r="DSO7" s="228"/>
      <c r="DSP7" s="228"/>
      <c r="DSQ7" s="228"/>
      <c r="DSR7" s="228"/>
      <c r="DSS7" s="228"/>
      <c r="DST7" s="228"/>
      <c r="DSU7" s="228"/>
      <c r="DSV7" s="228"/>
      <c r="DSW7" s="228"/>
      <c r="DSX7" s="228"/>
      <c r="DSY7" s="228"/>
      <c r="DSZ7" s="228"/>
      <c r="DTA7" s="228"/>
      <c r="DTB7" s="228"/>
      <c r="DTC7" s="228"/>
      <c r="DTD7" s="228"/>
      <c r="DTE7" s="228"/>
      <c r="DTF7" s="228"/>
      <c r="DTG7" s="228"/>
      <c r="DTH7" s="228"/>
      <c r="DTI7" s="228"/>
      <c r="DTJ7" s="228"/>
      <c r="DTK7" s="228"/>
      <c r="DTL7" s="228"/>
      <c r="DTM7" s="228"/>
      <c r="DTN7" s="228"/>
      <c r="DTO7" s="228"/>
      <c r="DTP7" s="228"/>
      <c r="DTQ7" s="228"/>
      <c r="DTR7" s="228"/>
      <c r="DTS7" s="228"/>
      <c r="DTT7" s="228"/>
      <c r="DTU7" s="228"/>
      <c r="DTV7" s="228"/>
      <c r="DTW7" s="228"/>
      <c r="DTX7" s="228"/>
      <c r="DTY7" s="228"/>
      <c r="DTZ7" s="228"/>
      <c r="DUA7" s="228"/>
      <c r="DUB7" s="228"/>
      <c r="DUC7" s="228"/>
      <c r="DUD7" s="228"/>
      <c r="DUE7" s="228"/>
      <c r="DUF7" s="228"/>
      <c r="DUG7" s="228"/>
      <c r="DUH7" s="228"/>
      <c r="DUI7" s="228"/>
      <c r="DUJ7" s="228"/>
      <c r="DUK7" s="228"/>
      <c r="DUL7" s="228"/>
      <c r="DUM7" s="228"/>
      <c r="DUN7" s="228"/>
      <c r="DUO7" s="228"/>
      <c r="DUP7" s="228"/>
      <c r="DUQ7" s="228"/>
      <c r="DUR7" s="228"/>
      <c r="DUS7" s="228"/>
      <c r="DUT7" s="228"/>
      <c r="DUU7" s="228"/>
      <c r="DUV7" s="228"/>
      <c r="DUW7" s="228"/>
      <c r="DUX7" s="228"/>
      <c r="DUY7" s="228"/>
      <c r="DUZ7" s="228"/>
      <c r="DVA7" s="228"/>
      <c r="DVB7" s="228"/>
      <c r="DVC7" s="228"/>
      <c r="DVD7" s="228"/>
      <c r="DVE7" s="228"/>
      <c r="DVF7" s="228"/>
      <c r="DVG7" s="228"/>
      <c r="DVH7" s="228"/>
      <c r="DVI7" s="228"/>
      <c r="DVJ7" s="228"/>
      <c r="DVK7" s="228"/>
      <c r="DVL7" s="228"/>
      <c r="DVM7" s="228"/>
      <c r="DVN7" s="228"/>
      <c r="DVO7" s="228"/>
      <c r="DVP7" s="228"/>
      <c r="DVQ7" s="228"/>
      <c r="DVR7" s="228"/>
      <c r="DVS7" s="228"/>
      <c r="DVT7" s="228"/>
      <c r="DVU7" s="228"/>
      <c r="DVV7" s="228"/>
      <c r="DVW7" s="228"/>
      <c r="DVX7" s="228"/>
      <c r="DVY7" s="228"/>
      <c r="DVZ7" s="228"/>
      <c r="DWA7" s="228"/>
      <c r="DWB7" s="228"/>
      <c r="DWC7" s="228"/>
      <c r="DWD7" s="228"/>
      <c r="DWE7" s="228"/>
      <c r="DWF7" s="228"/>
      <c r="DWG7" s="228"/>
      <c r="DWH7" s="228"/>
      <c r="DWI7" s="228"/>
      <c r="DWJ7" s="228"/>
      <c r="DWK7" s="228"/>
      <c r="DWL7" s="228"/>
      <c r="DWM7" s="228"/>
      <c r="DWN7" s="228"/>
      <c r="DWO7" s="228"/>
      <c r="DWP7" s="228"/>
      <c r="DWQ7" s="228"/>
      <c r="DWR7" s="228"/>
      <c r="DWS7" s="228"/>
      <c r="DWT7" s="228"/>
      <c r="DWU7" s="228"/>
      <c r="DWV7" s="228"/>
      <c r="DWW7" s="228"/>
      <c r="DWX7" s="228"/>
      <c r="DWY7" s="228"/>
      <c r="DWZ7" s="228"/>
      <c r="DXA7" s="228"/>
      <c r="DXB7" s="228"/>
      <c r="DXC7" s="228"/>
      <c r="DXD7" s="228"/>
      <c r="DXE7" s="228"/>
      <c r="DXF7" s="228"/>
      <c r="DXG7" s="228"/>
      <c r="DXH7" s="228"/>
      <c r="DXI7" s="228"/>
      <c r="DXJ7" s="228"/>
      <c r="DXK7" s="228"/>
      <c r="DXL7" s="228"/>
      <c r="DXM7" s="228"/>
      <c r="DXN7" s="228"/>
      <c r="DXO7" s="228"/>
      <c r="DXP7" s="228"/>
      <c r="DXQ7" s="228"/>
      <c r="DXR7" s="228"/>
      <c r="DXS7" s="228"/>
      <c r="DXT7" s="228"/>
      <c r="DXU7" s="228"/>
      <c r="DXV7" s="228"/>
      <c r="DXW7" s="228"/>
      <c r="DXX7" s="228"/>
      <c r="DXY7" s="228"/>
      <c r="DXZ7" s="228"/>
      <c r="DYA7" s="228"/>
      <c r="DYB7" s="228"/>
      <c r="DYC7" s="228"/>
      <c r="DYD7" s="228"/>
      <c r="DYE7" s="228"/>
      <c r="DYF7" s="228"/>
      <c r="DYG7" s="228"/>
      <c r="DYH7" s="228"/>
      <c r="DYI7" s="228"/>
      <c r="DYJ7" s="228"/>
      <c r="DYK7" s="228"/>
      <c r="DYL7" s="228"/>
      <c r="DYM7" s="228"/>
      <c r="DYN7" s="228"/>
      <c r="DYO7" s="228"/>
      <c r="DYP7" s="228"/>
      <c r="DYQ7" s="228"/>
      <c r="DYR7" s="228"/>
      <c r="DYS7" s="228"/>
      <c r="DYT7" s="228"/>
      <c r="DYU7" s="228"/>
      <c r="DYV7" s="228"/>
      <c r="DYW7" s="228"/>
      <c r="DYX7" s="228"/>
      <c r="DYY7" s="228"/>
      <c r="DYZ7" s="228"/>
      <c r="DZA7" s="228"/>
      <c r="DZB7" s="228"/>
      <c r="DZC7" s="228"/>
      <c r="DZD7" s="228"/>
      <c r="DZE7" s="228"/>
      <c r="DZF7" s="228"/>
      <c r="DZG7" s="228"/>
      <c r="DZH7" s="228"/>
      <c r="DZI7" s="228"/>
      <c r="DZJ7" s="228"/>
      <c r="DZK7" s="228"/>
      <c r="DZL7" s="228"/>
      <c r="DZM7" s="228"/>
      <c r="DZN7" s="228"/>
      <c r="DZO7" s="228"/>
      <c r="DZP7" s="228"/>
      <c r="DZQ7" s="228"/>
      <c r="DZR7" s="228"/>
      <c r="DZS7" s="228"/>
      <c r="DZT7" s="228"/>
      <c r="DZU7" s="228"/>
      <c r="DZV7" s="228"/>
      <c r="DZW7" s="228"/>
      <c r="DZX7" s="228"/>
      <c r="DZY7" s="228"/>
      <c r="DZZ7" s="228"/>
      <c r="EAA7" s="228"/>
      <c r="EAB7" s="228"/>
      <c r="EAC7" s="228"/>
      <c r="EAD7" s="228"/>
      <c r="EAE7" s="228"/>
      <c r="EAF7" s="228"/>
      <c r="EAG7" s="228"/>
      <c r="EAH7" s="228"/>
      <c r="EAI7" s="228"/>
      <c r="EAJ7" s="228"/>
      <c r="EAK7" s="228"/>
      <c r="EAL7" s="228"/>
      <c r="EAM7" s="228"/>
      <c r="EAN7" s="228"/>
      <c r="EAO7" s="228"/>
      <c r="EAP7" s="228"/>
      <c r="EAQ7" s="228"/>
      <c r="EAR7" s="228"/>
      <c r="EAS7" s="228"/>
      <c r="EAT7" s="228"/>
      <c r="EAU7" s="228"/>
      <c r="EAV7" s="228"/>
      <c r="EAW7" s="228"/>
      <c r="EAX7" s="228"/>
      <c r="EAY7" s="228"/>
      <c r="EAZ7" s="228"/>
      <c r="EBA7" s="228"/>
      <c r="EBB7" s="228"/>
      <c r="EBC7" s="228"/>
      <c r="EBD7" s="228"/>
      <c r="EBE7" s="228"/>
      <c r="EBF7" s="228"/>
      <c r="EBG7" s="228"/>
      <c r="EBH7" s="228"/>
      <c r="EBI7" s="228"/>
      <c r="EBJ7" s="228"/>
      <c r="EBK7" s="228"/>
      <c r="EBL7" s="228"/>
      <c r="EBM7" s="228"/>
      <c r="EBN7" s="228"/>
      <c r="EBO7" s="228"/>
      <c r="EBP7" s="228"/>
      <c r="EBQ7" s="228"/>
      <c r="EBR7" s="228"/>
      <c r="EBS7" s="228"/>
      <c r="EBT7" s="228"/>
      <c r="EBU7" s="228"/>
      <c r="EBV7" s="228"/>
      <c r="EBW7" s="228"/>
      <c r="EBX7" s="228"/>
      <c r="EBY7" s="228"/>
      <c r="EBZ7" s="228"/>
      <c r="ECA7" s="228"/>
      <c r="ECB7" s="228"/>
      <c r="ECC7" s="228"/>
      <c r="ECD7" s="228"/>
      <c r="ECE7" s="228"/>
      <c r="ECF7" s="228"/>
      <c r="ECG7" s="228"/>
      <c r="ECH7" s="228"/>
      <c r="ECI7" s="228"/>
      <c r="ECJ7" s="228"/>
      <c r="ECK7" s="228"/>
      <c r="ECL7" s="228"/>
      <c r="ECM7" s="228"/>
      <c r="ECN7" s="228"/>
      <c r="ECO7" s="228"/>
      <c r="ECP7" s="228"/>
      <c r="ECQ7" s="228"/>
      <c r="ECR7" s="228"/>
      <c r="ECS7" s="228"/>
      <c r="ECT7" s="228"/>
      <c r="ECU7" s="228"/>
      <c r="ECV7" s="228"/>
      <c r="ECW7" s="228"/>
      <c r="ECX7" s="228"/>
      <c r="ECY7" s="228"/>
      <c r="ECZ7" s="228"/>
      <c r="EDA7" s="228"/>
      <c r="EDB7" s="228"/>
      <c r="EDC7" s="228"/>
      <c r="EDD7" s="228"/>
      <c r="EDE7" s="228"/>
      <c r="EDF7" s="228"/>
      <c r="EDG7" s="228"/>
      <c r="EDH7" s="228"/>
      <c r="EDI7" s="228"/>
      <c r="EDJ7" s="228"/>
      <c r="EDK7" s="228"/>
      <c r="EDL7" s="228"/>
      <c r="EDM7" s="228"/>
      <c r="EDN7" s="228"/>
      <c r="EDO7" s="228"/>
      <c r="EDP7" s="228"/>
      <c r="EDQ7" s="228"/>
      <c r="EDR7" s="228"/>
      <c r="EDS7" s="228"/>
      <c r="EDT7" s="228"/>
      <c r="EDU7" s="228"/>
      <c r="EDV7" s="228"/>
      <c r="EDW7" s="228"/>
      <c r="EDX7" s="228"/>
      <c r="EDY7" s="228"/>
      <c r="EDZ7" s="228"/>
      <c r="EEA7" s="228"/>
      <c r="EEB7" s="228"/>
      <c r="EEC7" s="228"/>
      <c r="EED7" s="228"/>
      <c r="EEE7" s="228"/>
      <c r="EEF7" s="228"/>
      <c r="EEG7" s="228"/>
      <c r="EEH7" s="228"/>
      <c r="EEI7" s="228"/>
      <c r="EEJ7" s="228"/>
      <c r="EEK7" s="228"/>
      <c r="EEL7" s="228"/>
      <c r="EEM7" s="228"/>
      <c r="EEN7" s="228"/>
      <c r="EEO7" s="228"/>
      <c r="EEP7" s="228"/>
      <c r="EEQ7" s="228"/>
      <c r="EER7" s="228"/>
      <c r="EES7" s="228"/>
      <c r="EET7" s="228"/>
      <c r="EEU7" s="228"/>
      <c r="EEV7" s="228"/>
      <c r="EEW7" s="228"/>
      <c r="EEX7" s="228"/>
      <c r="EEY7" s="228"/>
      <c r="EEZ7" s="228"/>
      <c r="EFA7" s="228"/>
      <c r="EFB7" s="228"/>
      <c r="EFC7" s="228"/>
      <c r="EFD7" s="228"/>
      <c r="EFE7" s="228"/>
      <c r="EFF7" s="228"/>
      <c r="EFG7" s="228"/>
      <c r="EFH7" s="228"/>
      <c r="EFI7" s="228"/>
      <c r="EFJ7" s="228"/>
      <c r="EFK7" s="228"/>
      <c r="EFL7" s="228"/>
      <c r="EFM7" s="228"/>
      <c r="EFN7" s="228"/>
      <c r="EFO7" s="228"/>
      <c r="EFP7" s="228"/>
      <c r="EFQ7" s="228"/>
      <c r="EFR7" s="228"/>
      <c r="EFS7" s="228"/>
      <c r="EFT7" s="228"/>
      <c r="EFU7" s="228"/>
      <c r="EFV7" s="228"/>
      <c r="EFW7" s="228"/>
      <c r="EFX7" s="228"/>
      <c r="EFY7" s="228"/>
      <c r="EFZ7" s="228"/>
      <c r="EGA7" s="228"/>
      <c r="EGB7" s="228"/>
      <c r="EGC7" s="228"/>
      <c r="EGD7" s="228"/>
      <c r="EGE7" s="228"/>
      <c r="EGF7" s="228"/>
      <c r="EGG7" s="228"/>
      <c r="EGH7" s="228"/>
      <c r="EGI7" s="228"/>
      <c r="EGJ7" s="228"/>
      <c r="EGK7" s="228"/>
      <c r="EGL7" s="228"/>
      <c r="EGM7" s="228"/>
      <c r="EGN7" s="228"/>
      <c r="EGO7" s="228"/>
      <c r="EGP7" s="228"/>
      <c r="EGQ7" s="228"/>
      <c r="EGR7" s="228"/>
      <c r="EGS7" s="228"/>
      <c r="EGT7" s="228"/>
      <c r="EGU7" s="228"/>
      <c r="EGV7" s="228"/>
      <c r="EGW7" s="228"/>
      <c r="EGX7" s="228"/>
      <c r="EGY7" s="228"/>
      <c r="EGZ7" s="228"/>
      <c r="EHA7" s="228"/>
      <c r="EHB7" s="228"/>
      <c r="EHC7" s="228"/>
      <c r="EHD7" s="228"/>
      <c r="EHE7" s="228"/>
      <c r="EHF7" s="228"/>
      <c r="EHG7" s="228"/>
      <c r="EHH7" s="228"/>
      <c r="EHI7" s="228"/>
      <c r="EHJ7" s="228"/>
      <c r="EHK7" s="228"/>
      <c r="EHL7" s="228"/>
      <c r="EHM7" s="228"/>
      <c r="EHN7" s="228"/>
      <c r="EHO7" s="228"/>
      <c r="EHP7" s="228"/>
      <c r="EHQ7" s="228"/>
      <c r="EHR7" s="228"/>
      <c r="EHS7" s="228"/>
      <c r="EHT7" s="228"/>
      <c r="EHU7" s="228"/>
      <c r="EHV7" s="228"/>
      <c r="EHW7" s="228"/>
      <c r="EHX7" s="228"/>
      <c r="EHY7" s="228"/>
      <c r="EHZ7" s="228"/>
      <c r="EIA7" s="228"/>
      <c r="EIB7" s="228"/>
      <c r="EIC7" s="228"/>
      <c r="EID7" s="228"/>
      <c r="EIE7" s="228"/>
      <c r="EIF7" s="228"/>
      <c r="EIG7" s="228"/>
      <c r="EIH7" s="228"/>
      <c r="EII7" s="228"/>
      <c r="EIJ7" s="228"/>
      <c r="EIK7" s="228"/>
      <c r="EIL7" s="228"/>
      <c r="EIM7" s="228"/>
      <c r="EIN7" s="228"/>
      <c r="EIO7" s="228"/>
      <c r="EIP7" s="228"/>
      <c r="EIQ7" s="228"/>
      <c r="EIR7" s="228"/>
      <c r="EIS7" s="228"/>
      <c r="EIT7" s="228"/>
      <c r="EIU7" s="228"/>
      <c r="EIV7" s="228"/>
      <c r="EIW7" s="228"/>
      <c r="EIX7" s="228"/>
      <c r="EIY7" s="228"/>
      <c r="EIZ7" s="228"/>
      <c r="EJA7" s="228"/>
      <c r="EJB7" s="228"/>
      <c r="EJC7" s="228"/>
      <c r="EJD7" s="228"/>
      <c r="EJE7" s="228"/>
      <c r="EJF7" s="228"/>
      <c r="EJG7" s="228"/>
      <c r="EJH7" s="228"/>
      <c r="EJI7" s="228"/>
      <c r="EJJ7" s="228"/>
      <c r="EJK7" s="228"/>
      <c r="EJL7" s="228"/>
      <c r="EJM7" s="228"/>
      <c r="EJN7" s="228"/>
      <c r="EJO7" s="228"/>
      <c r="EJP7" s="228"/>
      <c r="EJQ7" s="228"/>
      <c r="EJR7" s="228"/>
      <c r="EJS7" s="228"/>
      <c r="EJT7" s="228"/>
      <c r="EJU7" s="228"/>
      <c r="EJV7" s="228"/>
      <c r="EJW7" s="228"/>
      <c r="EJX7" s="228"/>
      <c r="EJY7" s="228"/>
      <c r="EJZ7" s="228"/>
      <c r="EKA7" s="228"/>
      <c r="EKB7" s="228"/>
      <c r="EKC7" s="228"/>
      <c r="EKD7" s="228"/>
      <c r="EKE7" s="228"/>
      <c r="EKF7" s="228"/>
      <c r="EKG7" s="228"/>
      <c r="EKH7" s="228"/>
      <c r="EKI7" s="228"/>
      <c r="EKJ7" s="228"/>
      <c r="EKK7" s="228"/>
      <c r="EKL7" s="228"/>
      <c r="EKM7" s="228"/>
      <c r="EKN7" s="228"/>
      <c r="EKO7" s="228"/>
      <c r="EKP7" s="228"/>
      <c r="EKQ7" s="228"/>
      <c r="EKR7" s="228"/>
      <c r="EKS7" s="228"/>
      <c r="EKT7" s="228"/>
      <c r="EKU7" s="228"/>
      <c r="EKV7" s="228"/>
      <c r="EKW7" s="228"/>
      <c r="EKX7" s="228"/>
      <c r="EKY7" s="228"/>
      <c r="EKZ7" s="228"/>
      <c r="ELA7" s="228"/>
      <c r="ELB7" s="228"/>
      <c r="ELC7" s="228"/>
      <c r="ELD7" s="228"/>
      <c r="ELE7" s="228"/>
      <c r="ELF7" s="228"/>
      <c r="ELG7" s="228"/>
      <c r="ELH7" s="228"/>
      <c r="ELI7" s="228"/>
      <c r="ELJ7" s="228"/>
      <c r="ELK7" s="228"/>
      <c r="ELL7" s="228"/>
      <c r="ELM7" s="228"/>
      <c r="ELN7" s="228"/>
      <c r="ELO7" s="228"/>
      <c r="ELP7" s="228"/>
      <c r="ELQ7" s="228"/>
      <c r="ELR7" s="228"/>
      <c r="ELS7" s="228"/>
      <c r="ELT7" s="228"/>
      <c r="ELU7" s="228"/>
      <c r="ELV7" s="228"/>
      <c r="ELW7" s="228"/>
      <c r="ELX7" s="228"/>
      <c r="ELY7" s="228"/>
      <c r="ELZ7" s="228"/>
      <c r="EMA7" s="228"/>
      <c r="EMB7" s="228"/>
      <c r="EMC7" s="228"/>
      <c r="EMD7" s="228"/>
      <c r="EME7" s="228"/>
      <c r="EMF7" s="228"/>
      <c r="EMG7" s="228"/>
      <c r="EMH7" s="228"/>
      <c r="EMI7" s="228"/>
      <c r="EMJ7" s="228"/>
      <c r="EMK7" s="228"/>
      <c r="EML7" s="228"/>
      <c r="EMM7" s="228"/>
      <c r="EMN7" s="228"/>
      <c r="EMO7" s="228"/>
      <c r="EMP7" s="228"/>
      <c r="EMQ7" s="228"/>
      <c r="EMR7" s="228"/>
      <c r="EMS7" s="228"/>
      <c r="EMT7" s="228"/>
      <c r="EMU7" s="228"/>
      <c r="EMV7" s="228"/>
      <c r="EMW7" s="228"/>
      <c r="EMX7" s="228"/>
      <c r="EMY7" s="228"/>
      <c r="EMZ7" s="228"/>
      <c r="ENA7" s="228"/>
      <c r="ENB7" s="228"/>
      <c r="ENC7" s="228"/>
      <c r="END7" s="228"/>
      <c r="ENE7" s="228"/>
      <c r="ENF7" s="228"/>
      <c r="ENG7" s="228"/>
      <c r="ENH7" s="228"/>
      <c r="ENI7" s="228"/>
      <c r="ENJ7" s="228"/>
      <c r="ENK7" s="228"/>
      <c r="ENL7" s="228"/>
      <c r="ENM7" s="228"/>
      <c r="ENN7" s="228"/>
      <c r="ENO7" s="228"/>
      <c r="ENP7" s="228"/>
      <c r="ENQ7" s="228"/>
      <c r="ENR7" s="228"/>
      <c r="ENS7" s="228"/>
      <c r="ENT7" s="228"/>
      <c r="ENU7" s="228"/>
      <c r="ENV7" s="228"/>
      <c r="ENW7" s="228"/>
      <c r="ENX7" s="228"/>
      <c r="ENY7" s="228"/>
      <c r="ENZ7" s="228"/>
      <c r="EOA7" s="228"/>
      <c r="EOB7" s="228"/>
      <c r="EOC7" s="228"/>
      <c r="EOD7" s="228"/>
      <c r="EOE7" s="228"/>
      <c r="EOF7" s="228"/>
      <c r="EOG7" s="228"/>
      <c r="EOH7" s="228"/>
      <c r="EOI7" s="228"/>
      <c r="EOJ7" s="228"/>
      <c r="EOK7" s="228"/>
      <c r="EOL7" s="228"/>
      <c r="EOM7" s="228"/>
      <c r="EON7" s="228"/>
      <c r="EOO7" s="228"/>
      <c r="EOP7" s="228"/>
      <c r="EOQ7" s="228"/>
      <c r="EOR7" s="228"/>
      <c r="EOS7" s="228"/>
      <c r="EOT7" s="228"/>
      <c r="EOU7" s="228"/>
      <c r="EOV7" s="228"/>
      <c r="EOW7" s="228"/>
      <c r="EOX7" s="228"/>
      <c r="EOY7" s="228"/>
      <c r="EOZ7" s="228"/>
      <c r="EPA7" s="228"/>
      <c r="EPB7" s="228"/>
      <c r="EPC7" s="228"/>
      <c r="EPD7" s="228"/>
      <c r="EPE7" s="228"/>
      <c r="EPF7" s="228"/>
      <c r="EPG7" s="228"/>
      <c r="EPH7" s="228"/>
      <c r="EPI7" s="228"/>
      <c r="EPJ7" s="228"/>
      <c r="EPK7" s="228"/>
      <c r="EPL7" s="228"/>
      <c r="EPM7" s="228"/>
      <c r="EPN7" s="228"/>
      <c r="EPO7" s="228"/>
      <c r="EPP7" s="228"/>
      <c r="EPQ7" s="228"/>
      <c r="EPR7" s="228"/>
      <c r="EPS7" s="228"/>
      <c r="EPT7" s="228"/>
      <c r="EPU7" s="228"/>
      <c r="EPV7" s="228"/>
      <c r="EPW7" s="228"/>
      <c r="EPX7" s="228"/>
      <c r="EPY7" s="228"/>
      <c r="EPZ7" s="228"/>
      <c r="EQA7" s="228"/>
      <c r="EQB7" s="228"/>
      <c r="EQC7" s="228"/>
      <c r="EQD7" s="228"/>
      <c r="EQE7" s="228"/>
      <c r="EQF7" s="228"/>
      <c r="EQG7" s="228"/>
      <c r="EQH7" s="228"/>
      <c r="EQI7" s="228"/>
      <c r="EQJ7" s="228"/>
      <c r="EQK7" s="228"/>
      <c r="EQL7" s="228"/>
      <c r="EQM7" s="228"/>
      <c r="EQN7" s="228"/>
      <c r="EQO7" s="228"/>
      <c r="EQP7" s="228"/>
      <c r="EQQ7" s="228"/>
      <c r="EQR7" s="228"/>
      <c r="EQS7" s="228"/>
      <c r="EQT7" s="228"/>
      <c r="EQU7" s="228"/>
      <c r="EQV7" s="228"/>
      <c r="EQW7" s="228"/>
      <c r="EQX7" s="228"/>
      <c r="EQY7" s="228"/>
      <c r="EQZ7" s="228"/>
      <c r="ERA7" s="228"/>
      <c r="ERB7" s="228"/>
      <c r="ERC7" s="228"/>
      <c r="ERD7" s="228"/>
      <c r="ERE7" s="228"/>
      <c r="ERF7" s="228"/>
      <c r="ERG7" s="228"/>
      <c r="ERH7" s="228"/>
      <c r="ERI7" s="228"/>
      <c r="ERJ7" s="228"/>
      <c r="ERK7" s="228"/>
      <c r="ERL7" s="228"/>
      <c r="ERM7" s="228"/>
      <c r="ERN7" s="228"/>
      <c r="ERO7" s="228"/>
      <c r="ERP7" s="228"/>
      <c r="ERQ7" s="228"/>
      <c r="ERR7" s="228"/>
      <c r="ERS7" s="228"/>
      <c r="ERT7" s="228"/>
      <c r="ERU7" s="228"/>
      <c r="ERV7" s="228"/>
      <c r="ERW7" s="228"/>
      <c r="ERX7" s="228"/>
      <c r="ERY7" s="228"/>
      <c r="ERZ7" s="228"/>
      <c r="ESA7" s="228"/>
      <c r="ESB7" s="228"/>
      <c r="ESC7" s="228"/>
      <c r="ESD7" s="228"/>
      <c r="ESE7" s="228"/>
      <c r="ESF7" s="228"/>
      <c r="ESG7" s="228"/>
      <c r="ESH7" s="228"/>
      <c r="ESI7" s="228"/>
      <c r="ESJ7" s="228"/>
      <c r="ESK7" s="228"/>
      <c r="ESL7" s="228"/>
      <c r="ESM7" s="228"/>
      <c r="ESN7" s="228"/>
      <c r="ESO7" s="228"/>
      <c r="ESP7" s="228"/>
      <c r="ESQ7" s="228"/>
      <c r="ESR7" s="228"/>
      <c r="ESS7" s="228"/>
      <c r="EST7" s="228"/>
      <c r="ESU7" s="228"/>
      <c r="ESV7" s="228"/>
      <c r="ESW7" s="228"/>
      <c r="ESX7" s="228"/>
      <c r="ESY7" s="228"/>
      <c r="ESZ7" s="228"/>
      <c r="ETA7" s="228"/>
      <c r="ETB7" s="228"/>
      <c r="ETC7" s="228"/>
      <c r="ETD7" s="228"/>
      <c r="ETE7" s="228"/>
      <c r="ETF7" s="228"/>
      <c r="ETG7" s="228"/>
      <c r="ETH7" s="228"/>
      <c r="ETI7" s="228"/>
      <c r="ETJ7" s="228"/>
      <c r="ETK7" s="228"/>
      <c r="ETL7" s="228"/>
      <c r="ETM7" s="228"/>
      <c r="ETN7" s="228"/>
      <c r="ETO7" s="228"/>
      <c r="ETP7" s="228"/>
      <c r="ETQ7" s="228"/>
      <c r="ETR7" s="228"/>
      <c r="ETS7" s="228"/>
      <c r="ETT7" s="228"/>
      <c r="ETU7" s="228"/>
      <c r="ETV7" s="228"/>
      <c r="ETW7" s="228"/>
      <c r="ETX7" s="228"/>
      <c r="ETY7" s="228"/>
      <c r="ETZ7" s="228"/>
      <c r="EUA7" s="228"/>
      <c r="EUB7" s="228"/>
      <c r="EUC7" s="228"/>
      <c r="EUD7" s="228"/>
      <c r="EUE7" s="228"/>
      <c r="EUF7" s="228"/>
      <c r="EUG7" s="228"/>
      <c r="EUH7" s="228"/>
      <c r="EUI7" s="228"/>
      <c r="EUJ7" s="228"/>
      <c r="EUK7" s="228"/>
      <c r="EUL7" s="228"/>
      <c r="EUM7" s="228"/>
      <c r="EUN7" s="228"/>
      <c r="EUO7" s="228"/>
      <c r="EUP7" s="228"/>
      <c r="EUQ7" s="228"/>
      <c r="EUR7" s="228"/>
      <c r="EUS7" s="228"/>
      <c r="EUT7" s="228"/>
      <c r="EUU7" s="228"/>
      <c r="EUV7" s="228"/>
      <c r="EUW7" s="228"/>
      <c r="EUX7" s="228"/>
      <c r="EUY7" s="228"/>
      <c r="EUZ7" s="228"/>
      <c r="EVA7" s="228"/>
      <c r="EVB7" s="228"/>
      <c r="EVC7" s="228"/>
      <c r="EVD7" s="228"/>
      <c r="EVE7" s="228"/>
      <c r="EVF7" s="228"/>
      <c r="EVG7" s="228"/>
      <c r="EVH7" s="228"/>
      <c r="EVI7" s="228"/>
      <c r="EVJ7" s="228"/>
      <c r="EVK7" s="228"/>
      <c r="EVL7" s="228"/>
      <c r="EVM7" s="228"/>
      <c r="EVN7" s="228"/>
      <c r="EVO7" s="228"/>
      <c r="EVP7" s="228"/>
      <c r="EVQ7" s="228"/>
      <c r="EVR7" s="228"/>
      <c r="EVS7" s="228"/>
      <c r="EVT7" s="228"/>
      <c r="EVU7" s="228"/>
      <c r="EVV7" s="228"/>
      <c r="EVW7" s="228"/>
      <c r="EVX7" s="228"/>
      <c r="EVY7" s="228"/>
      <c r="EVZ7" s="228"/>
      <c r="EWA7" s="228"/>
      <c r="EWB7" s="228"/>
      <c r="EWC7" s="228"/>
      <c r="EWD7" s="228"/>
      <c r="EWE7" s="228"/>
      <c r="EWF7" s="228"/>
      <c r="EWG7" s="228"/>
      <c r="EWH7" s="228"/>
      <c r="EWI7" s="228"/>
      <c r="EWJ7" s="228"/>
      <c r="EWK7" s="228"/>
      <c r="EWL7" s="228"/>
      <c r="EWM7" s="228"/>
      <c r="EWN7" s="228"/>
      <c r="EWO7" s="228"/>
      <c r="EWP7" s="228"/>
      <c r="EWQ7" s="228"/>
      <c r="EWR7" s="228"/>
      <c r="EWS7" s="228"/>
      <c r="EWT7" s="228"/>
      <c r="EWU7" s="228"/>
      <c r="EWV7" s="228"/>
      <c r="EWW7" s="228"/>
      <c r="EWX7" s="228"/>
      <c r="EWY7" s="228"/>
      <c r="EWZ7" s="228"/>
      <c r="EXA7" s="228"/>
      <c r="EXB7" s="228"/>
      <c r="EXC7" s="228"/>
      <c r="EXD7" s="228"/>
      <c r="EXE7" s="228"/>
      <c r="EXF7" s="228"/>
      <c r="EXG7" s="228"/>
      <c r="EXH7" s="228"/>
      <c r="EXI7" s="228"/>
      <c r="EXJ7" s="228"/>
      <c r="EXK7" s="228"/>
      <c r="EXL7" s="228"/>
      <c r="EXM7" s="228"/>
      <c r="EXN7" s="228"/>
      <c r="EXO7" s="228"/>
      <c r="EXP7" s="228"/>
      <c r="EXQ7" s="228"/>
      <c r="EXR7" s="228"/>
      <c r="EXS7" s="228"/>
      <c r="EXT7" s="228"/>
      <c r="EXU7" s="228"/>
      <c r="EXV7" s="228"/>
      <c r="EXW7" s="228"/>
      <c r="EXX7" s="228"/>
      <c r="EXY7" s="228"/>
      <c r="EXZ7" s="228"/>
      <c r="EYA7" s="228"/>
      <c r="EYB7" s="228"/>
      <c r="EYC7" s="228"/>
      <c r="EYD7" s="228"/>
      <c r="EYE7" s="228"/>
      <c r="EYF7" s="228"/>
      <c r="EYG7" s="228"/>
      <c r="EYH7" s="228"/>
      <c r="EYI7" s="228"/>
      <c r="EYJ7" s="228"/>
      <c r="EYK7" s="228"/>
      <c r="EYL7" s="228"/>
      <c r="EYM7" s="228"/>
      <c r="EYN7" s="228"/>
      <c r="EYO7" s="228"/>
      <c r="EYP7" s="228"/>
      <c r="EYQ7" s="228"/>
      <c r="EYR7" s="228"/>
      <c r="EYS7" s="228"/>
      <c r="EYT7" s="228"/>
      <c r="EYU7" s="228"/>
      <c r="EYV7" s="228"/>
      <c r="EYW7" s="228"/>
      <c r="EYX7" s="228"/>
      <c r="EYY7" s="228"/>
      <c r="EYZ7" s="228"/>
      <c r="EZA7" s="228"/>
      <c r="EZB7" s="228"/>
      <c r="EZC7" s="228"/>
      <c r="EZD7" s="228"/>
      <c r="EZE7" s="228"/>
      <c r="EZF7" s="228"/>
      <c r="EZG7" s="228"/>
      <c r="EZH7" s="228"/>
      <c r="EZI7" s="228"/>
      <c r="EZJ7" s="228"/>
      <c r="EZK7" s="228"/>
      <c r="EZL7" s="228"/>
      <c r="EZM7" s="228"/>
      <c r="EZN7" s="228"/>
      <c r="EZO7" s="228"/>
      <c r="EZP7" s="228"/>
      <c r="EZQ7" s="228"/>
      <c r="EZR7" s="228"/>
      <c r="EZS7" s="228"/>
      <c r="EZT7" s="228"/>
      <c r="EZU7" s="228"/>
      <c r="EZV7" s="228"/>
      <c r="EZW7" s="228"/>
      <c r="EZX7" s="228"/>
      <c r="EZY7" s="228"/>
      <c r="EZZ7" s="228"/>
      <c r="FAA7" s="228"/>
      <c r="FAB7" s="228"/>
      <c r="FAC7" s="228"/>
      <c r="FAD7" s="228"/>
      <c r="FAE7" s="228"/>
      <c r="FAF7" s="228"/>
      <c r="FAG7" s="228"/>
      <c r="FAH7" s="228"/>
      <c r="FAI7" s="228"/>
      <c r="FAJ7" s="228"/>
      <c r="FAK7" s="228"/>
      <c r="FAL7" s="228"/>
      <c r="FAM7" s="228"/>
      <c r="FAN7" s="228"/>
      <c r="FAO7" s="228"/>
      <c r="FAP7" s="228"/>
      <c r="FAQ7" s="228"/>
      <c r="FAR7" s="228"/>
      <c r="FAS7" s="228"/>
      <c r="FAT7" s="228"/>
      <c r="FAU7" s="228"/>
      <c r="FAV7" s="228"/>
      <c r="FAW7" s="228"/>
      <c r="FAX7" s="228"/>
      <c r="FAY7" s="228"/>
      <c r="FAZ7" s="228"/>
      <c r="FBA7" s="228"/>
      <c r="FBB7" s="228"/>
      <c r="FBC7" s="228"/>
      <c r="FBD7" s="228"/>
      <c r="FBE7" s="228"/>
      <c r="FBF7" s="228"/>
      <c r="FBG7" s="228"/>
      <c r="FBH7" s="228"/>
      <c r="FBI7" s="228"/>
      <c r="FBJ7" s="228"/>
      <c r="FBK7" s="228"/>
      <c r="FBL7" s="228"/>
      <c r="FBM7" s="228"/>
      <c r="FBN7" s="228"/>
      <c r="FBO7" s="228"/>
      <c r="FBP7" s="228"/>
      <c r="FBQ7" s="228"/>
      <c r="FBR7" s="228"/>
      <c r="FBS7" s="228"/>
      <c r="FBT7" s="228"/>
      <c r="FBU7" s="228"/>
      <c r="FBV7" s="228"/>
      <c r="FBW7" s="228"/>
      <c r="FBX7" s="228"/>
      <c r="FBY7" s="228"/>
      <c r="FBZ7" s="228"/>
      <c r="FCA7" s="228"/>
      <c r="FCB7" s="228"/>
      <c r="FCC7" s="228"/>
      <c r="FCD7" s="228"/>
      <c r="FCE7" s="228"/>
      <c r="FCF7" s="228"/>
      <c r="FCG7" s="228"/>
      <c r="FCH7" s="228"/>
      <c r="FCI7" s="228"/>
      <c r="FCJ7" s="228"/>
      <c r="FCK7" s="228"/>
      <c r="FCL7" s="228"/>
      <c r="FCM7" s="228"/>
      <c r="FCN7" s="228"/>
      <c r="FCO7" s="228"/>
      <c r="FCP7" s="228"/>
      <c r="FCQ7" s="228"/>
      <c r="FCR7" s="228"/>
      <c r="FCS7" s="228"/>
      <c r="FCT7" s="228"/>
      <c r="FCU7" s="228"/>
      <c r="FCV7" s="228"/>
      <c r="FCW7" s="228"/>
      <c r="FCX7" s="228"/>
      <c r="FCY7" s="228"/>
      <c r="FCZ7" s="228"/>
      <c r="FDA7" s="228"/>
      <c r="FDB7" s="228"/>
      <c r="FDC7" s="228"/>
      <c r="FDD7" s="228"/>
      <c r="FDE7" s="228"/>
      <c r="FDF7" s="228"/>
      <c r="FDG7" s="228"/>
      <c r="FDH7" s="228"/>
      <c r="FDI7" s="228"/>
      <c r="FDJ7" s="228"/>
      <c r="FDK7" s="228"/>
      <c r="FDL7" s="228"/>
      <c r="FDM7" s="228"/>
      <c r="FDN7" s="228"/>
      <c r="FDO7" s="228"/>
      <c r="FDP7" s="228"/>
      <c r="FDQ7" s="228"/>
      <c r="FDR7" s="228"/>
      <c r="FDS7" s="228"/>
      <c r="FDT7" s="228"/>
      <c r="FDU7" s="228"/>
      <c r="FDV7" s="228"/>
      <c r="FDW7" s="228"/>
      <c r="FDX7" s="228"/>
      <c r="FDY7" s="228"/>
      <c r="FDZ7" s="228"/>
      <c r="FEA7" s="228"/>
      <c r="FEB7" s="228"/>
      <c r="FEC7" s="228"/>
      <c r="FED7" s="228"/>
      <c r="FEE7" s="228"/>
      <c r="FEF7" s="228"/>
      <c r="FEG7" s="228"/>
      <c r="FEH7" s="228"/>
      <c r="FEI7" s="228"/>
      <c r="FEJ7" s="228"/>
      <c r="FEK7" s="228"/>
      <c r="FEL7" s="228"/>
      <c r="FEM7" s="228"/>
      <c r="FEN7" s="228"/>
      <c r="FEO7" s="228"/>
      <c r="FEP7" s="228"/>
      <c r="FEQ7" s="228"/>
      <c r="FER7" s="228"/>
      <c r="FES7" s="228"/>
      <c r="FET7" s="228"/>
      <c r="FEU7" s="228"/>
      <c r="FEV7" s="228"/>
      <c r="FEW7" s="228"/>
      <c r="FEX7" s="228"/>
      <c r="FEY7" s="228"/>
      <c r="FEZ7" s="228"/>
      <c r="FFA7" s="228"/>
      <c r="FFB7" s="228"/>
      <c r="FFC7" s="228"/>
      <c r="FFD7" s="228"/>
      <c r="FFE7" s="228"/>
      <c r="FFF7" s="228"/>
      <c r="FFG7" s="228"/>
      <c r="FFH7" s="228"/>
      <c r="FFI7" s="228"/>
      <c r="FFJ7" s="228"/>
      <c r="FFK7" s="228"/>
      <c r="FFL7" s="228"/>
      <c r="FFM7" s="228"/>
      <c r="FFN7" s="228"/>
      <c r="FFO7" s="228"/>
      <c r="FFP7" s="228"/>
      <c r="FFQ7" s="228"/>
      <c r="FFR7" s="228"/>
      <c r="FFS7" s="228"/>
      <c r="FFT7" s="228"/>
      <c r="FFU7" s="228"/>
      <c r="FFV7" s="228"/>
      <c r="FFW7" s="228"/>
      <c r="FFX7" s="228"/>
      <c r="FFY7" s="228"/>
      <c r="FFZ7" s="228"/>
      <c r="FGA7" s="228"/>
      <c r="FGB7" s="228"/>
      <c r="FGC7" s="228"/>
      <c r="FGD7" s="228"/>
      <c r="FGE7" s="228"/>
      <c r="FGF7" s="228"/>
      <c r="FGG7" s="228"/>
      <c r="FGH7" s="228"/>
      <c r="FGI7" s="228"/>
      <c r="FGJ7" s="228"/>
      <c r="FGK7" s="228"/>
      <c r="FGL7" s="228"/>
      <c r="FGM7" s="228"/>
      <c r="FGN7" s="228"/>
      <c r="FGO7" s="228"/>
      <c r="FGP7" s="228"/>
      <c r="FGQ7" s="228"/>
      <c r="FGR7" s="228"/>
      <c r="FGS7" s="228"/>
      <c r="FGT7" s="228"/>
      <c r="FGU7" s="228"/>
      <c r="FGV7" s="228"/>
      <c r="FGW7" s="228"/>
      <c r="FGX7" s="228"/>
      <c r="FGY7" s="228"/>
      <c r="FGZ7" s="228"/>
      <c r="FHA7" s="228"/>
      <c r="FHB7" s="228"/>
      <c r="FHC7" s="228"/>
      <c r="FHD7" s="228"/>
      <c r="FHE7" s="228"/>
      <c r="FHF7" s="228"/>
      <c r="FHG7" s="228"/>
      <c r="FHH7" s="228"/>
      <c r="FHI7" s="228"/>
      <c r="FHJ7" s="228"/>
      <c r="FHK7" s="228"/>
      <c r="FHL7" s="228"/>
      <c r="FHM7" s="228"/>
      <c r="FHN7" s="228"/>
      <c r="FHO7" s="228"/>
      <c r="FHP7" s="228"/>
      <c r="FHQ7" s="228"/>
      <c r="FHR7" s="228"/>
      <c r="FHS7" s="228"/>
      <c r="FHT7" s="228"/>
      <c r="FHU7" s="228"/>
      <c r="FHV7" s="228"/>
      <c r="FHW7" s="228"/>
      <c r="FHX7" s="228"/>
      <c r="FHY7" s="228"/>
      <c r="FHZ7" s="228"/>
      <c r="FIA7" s="228"/>
      <c r="FIB7" s="228"/>
      <c r="FIC7" s="228"/>
      <c r="FID7" s="228"/>
      <c r="FIE7" s="228"/>
      <c r="FIF7" s="228"/>
      <c r="FIG7" s="228"/>
      <c r="FIH7" s="228"/>
      <c r="FII7" s="228"/>
      <c r="FIJ7" s="228"/>
      <c r="FIK7" s="228"/>
      <c r="FIL7" s="228"/>
      <c r="FIM7" s="228"/>
      <c r="FIN7" s="228"/>
      <c r="FIO7" s="228"/>
      <c r="FIP7" s="228"/>
      <c r="FIQ7" s="228"/>
      <c r="FIR7" s="228"/>
      <c r="FIS7" s="228"/>
      <c r="FIT7" s="228"/>
      <c r="FIU7" s="228"/>
      <c r="FIV7" s="228"/>
      <c r="FIW7" s="228"/>
      <c r="FIX7" s="228"/>
      <c r="FIY7" s="228"/>
      <c r="FIZ7" s="228"/>
      <c r="FJA7" s="228"/>
      <c r="FJB7" s="228"/>
      <c r="FJC7" s="228"/>
      <c r="FJD7" s="228"/>
      <c r="FJE7" s="228"/>
      <c r="FJF7" s="228"/>
      <c r="FJG7" s="228"/>
      <c r="FJH7" s="228"/>
      <c r="FJI7" s="228"/>
      <c r="FJJ7" s="228"/>
      <c r="FJK7" s="228"/>
      <c r="FJL7" s="228"/>
      <c r="FJM7" s="228"/>
      <c r="FJN7" s="228"/>
      <c r="FJO7" s="228"/>
      <c r="FJP7" s="228"/>
      <c r="FJQ7" s="228"/>
      <c r="FJR7" s="228"/>
      <c r="FJS7" s="228"/>
      <c r="FJT7" s="228"/>
      <c r="FJU7" s="228"/>
      <c r="FJV7" s="228"/>
      <c r="FJW7" s="228"/>
      <c r="FJX7" s="228"/>
      <c r="FJY7" s="228"/>
      <c r="FJZ7" s="228"/>
      <c r="FKA7" s="228"/>
      <c r="FKB7" s="228"/>
      <c r="FKC7" s="228"/>
      <c r="FKD7" s="228"/>
      <c r="FKE7" s="228"/>
      <c r="FKF7" s="228"/>
      <c r="FKG7" s="228"/>
      <c r="FKH7" s="228"/>
      <c r="FKI7" s="228"/>
      <c r="FKJ7" s="228"/>
      <c r="FKK7" s="228"/>
      <c r="FKL7" s="228"/>
      <c r="FKM7" s="228"/>
      <c r="FKN7" s="228"/>
      <c r="FKO7" s="228"/>
      <c r="FKP7" s="228"/>
      <c r="FKQ7" s="228"/>
      <c r="FKR7" s="228"/>
      <c r="FKS7" s="228"/>
      <c r="FKT7" s="228"/>
      <c r="FKU7" s="228"/>
      <c r="FKV7" s="228"/>
      <c r="FKW7" s="228"/>
      <c r="FKX7" s="228"/>
      <c r="FKY7" s="228"/>
      <c r="FKZ7" s="228"/>
      <c r="FLA7" s="228"/>
      <c r="FLB7" s="228"/>
      <c r="FLC7" s="228"/>
      <c r="FLD7" s="228"/>
      <c r="FLE7" s="228"/>
      <c r="FLF7" s="228"/>
      <c r="FLG7" s="228"/>
      <c r="FLH7" s="228"/>
      <c r="FLI7" s="228"/>
      <c r="FLJ7" s="228"/>
      <c r="FLK7" s="228"/>
      <c r="FLL7" s="228"/>
      <c r="FLM7" s="228"/>
      <c r="FLN7" s="228"/>
      <c r="FLO7" s="228"/>
      <c r="FLP7" s="228"/>
      <c r="FLQ7" s="228"/>
      <c r="FLR7" s="228"/>
      <c r="FLS7" s="228"/>
      <c r="FLT7" s="228"/>
      <c r="FLU7" s="228"/>
      <c r="FLV7" s="228"/>
      <c r="FLW7" s="228"/>
      <c r="FLX7" s="228"/>
      <c r="FLY7" s="228"/>
      <c r="FLZ7" s="228"/>
      <c r="FMA7" s="228"/>
      <c r="FMB7" s="228"/>
      <c r="FMC7" s="228"/>
      <c r="FMD7" s="228"/>
      <c r="FME7" s="228"/>
      <c r="FMF7" s="228"/>
      <c r="FMG7" s="228"/>
      <c r="FMH7" s="228"/>
      <c r="FMI7" s="228"/>
      <c r="FMJ7" s="228"/>
      <c r="FMK7" s="228"/>
      <c r="FML7" s="228"/>
      <c r="FMM7" s="228"/>
      <c r="FMN7" s="228"/>
      <c r="FMO7" s="228"/>
      <c r="FMP7" s="228"/>
      <c r="FMQ7" s="228"/>
      <c r="FMR7" s="228"/>
      <c r="FMS7" s="228"/>
      <c r="FMT7" s="228"/>
      <c r="FMU7" s="228"/>
      <c r="FMV7" s="228"/>
      <c r="FMW7" s="228"/>
      <c r="FMX7" s="228"/>
      <c r="FMY7" s="228"/>
      <c r="FMZ7" s="228"/>
      <c r="FNA7" s="228"/>
      <c r="FNB7" s="228"/>
      <c r="FNC7" s="228"/>
      <c r="FND7" s="228"/>
      <c r="FNE7" s="228"/>
      <c r="FNF7" s="228"/>
      <c r="FNG7" s="228"/>
      <c r="FNH7" s="228"/>
      <c r="FNI7" s="228"/>
      <c r="FNJ7" s="228"/>
      <c r="FNK7" s="228"/>
      <c r="FNL7" s="228"/>
      <c r="FNM7" s="228"/>
      <c r="FNN7" s="228"/>
      <c r="FNO7" s="228"/>
      <c r="FNP7" s="228"/>
      <c r="FNQ7" s="228"/>
      <c r="FNR7" s="228"/>
      <c r="FNS7" s="228"/>
      <c r="FNT7" s="228"/>
      <c r="FNU7" s="228"/>
      <c r="FNV7" s="228"/>
      <c r="FNW7" s="228"/>
      <c r="FNX7" s="228"/>
      <c r="FNY7" s="228"/>
      <c r="FNZ7" s="228"/>
      <c r="FOA7" s="228"/>
      <c r="FOB7" s="228"/>
      <c r="FOC7" s="228"/>
      <c r="FOD7" s="228"/>
      <c r="FOE7" s="228"/>
      <c r="FOF7" s="228"/>
      <c r="FOG7" s="228"/>
      <c r="FOH7" s="228"/>
      <c r="FOI7" s="228"/>
      <c r="FOJ7" s="228"/>
      <c r="FOK7" s="228"/>
      <c r="FOL7" s="228"/>
      <c r="FOM7" s="228"/>
      <c r="FON7" s="228"/>
      <c r="FOO7" s="228"/>
      <c r="FOP7" s="228"/>
      <c r="FOQ7" s="228"/>
      <c r="FOR7" s="228"/>
      <c r="FOS7" s="228"/>
      <c r="FOT7" s="228"/>
      <c r="FOU7" s="228"/>
      <c r="FOV7" s="228"/>
      <c r="FOW7" s="228"/>
      <c r="FOX7" s="228"/>
      <c r="FOY7" s="228"/>
      <c r="FOZ7" s="228"/>
      <c r="FPA7" s="228"/>
      <c r="FPB7" s="228"/>
      <c r="FPC7" s="228"/>
      <c r="FPD7" s="228"/>
      <c r="FPE7" s="228"/>
      <c r="FPF7" s="228"/>
      <c r="FPG7" s="228"/>
      <c r="FPH7" s="228"/>
      <c r="FPI7" s="228"/>
      <c r="FPJ7" s="228"/>
      <c r="FPK7" s="228"/>
      <c r="FPL7" s="228"/>
      <c r="FPM7" s="228"/>
      <c r="FPN7" s="228"/>
      <c r="FPO7" s="228"/>
      <c r="FPP7" s="228"/>
      <c r="FPQ7" s="228"/>
      <c r="FPR7" s="228"/>
      <c r="FPS7" s="228"/>
      <c r="FPT7" s="228"/>
      <c r="FPU7" s="228"/>
      <c r="FPV7" s="228"/>
      <c r="FPW7" s="228"/>
      <c r="FPX7" s="228"/>
      <c r="FPY7" s="228"/>
      <c r="FPZ7" s="228"/>
      <c r="FQA7" s="228"/>
      <c r="FQB7" s="228"/>
      <c r="FQC7" s="228"/>
      <c r="FQD7" s="228"/>
      <c r="FQE7" s="228"/>
      <c r="FQF7" s="228"/>
      <c r="FQG7" s="228"/>
      <c r="FQH7" s="228"/>
      <c r="FQI7" s="228"/>
      <c r="FQJ7" s="228"/>
      <c r="FQK7" s="228"/>
      <c r="FQL7" s="228"/>
      <c r="FQM7" s="228"/>
      <c r="FQN7" s="228"/>
      <c r="FQO7" s="228"/>
      <c r="FQP7" s="228"/>
      <c r="FQQ7" s="228"/>
      <c r="FQR7" s="228"/>
      <c r="FQS7" s="228"/>
      <c r="FQT7" s="228"/>
      <c r="FQU7" s="228"/>
      <c r="FQV7" s="228"/>
      <c r="FQW7" s="228"/>
      <c r="FQX7" s="228"/>
      <c r="FQY7" s="228"/>
      <c r="FQZ7" s="228"/>
      <c r="FRA7" s="228"/>
      <c r="FRB7" s="228"/>
      <c r="FRC7" s="228"/>
      <c r="FRD7" s="228"/>
      <c r="FRE7" s="228"/>
      <c r="FRF7" s="228"/>
      <c r="FRG7" s="228"/>
      <c r="FRH7" s="228"/>
      <c r="FRI7" s="228"/>
      <c r="FRJ7" s="228"/>
      <c r="FRK7" s="228"/>
      <c r="FRL7" s="228"/>
      <c r="FRM7" s="228"/>
      <c r="FRN7" s="228"/>
      <c r="FRO7" s="228"/>
      <c r="FRP7" s="228"/>
      <c r="FRQ7" s="228"/>
      <c r="FRR7" s="228"/>
      <c r="FRS7" s="228"/>
      <c r="FRT7" s="228"/>
      <c r="FRU7" s="228"/>
      <c r="FRV7" s="228"/>
      <c r="FRW7" s="228"/>
      <c r="FRX7" s="228"/>
      <c r="FRY7" s="228"/>
      <c r="FRZ7" s="228"/>
      <c r="FSA7" s="228"/>
      <c r="FSB7" s="228"/>
      <c r="FSC7" s="228"/>
      <c r="FSD7" s="228"/>
      <c r="FSE7" s="228"/>
      <c r="FSF7" s="228"/>
      <c r="FSG7" s="228"/>
      <c r="FSH7" s="228"/>
      <c r="FSI7" s="228"/>
      <c r="FSJ7" s="228"/>
      <c r="FSK7" s="228"/>
      <c r="FSL7" s="228"/>
      <c r="FSM7" s="228"/>
      <c r="FSN7" s="228"/>
      <c r="FSO7" s="228"/>
      <c r="FSP7" s="228"/>
      <c r="FSQ7" s="228"/>
      <c r="FSR7" s="228"/>
      <c r="FSS7" s="228"/>
      <c r="FST7" s="228"/>
      <c r="FSU7" s="228"/>
      <c r="FSV7" s="228"/>
      <c r="FSW7" s="228"/>
      <c r="FSX7" s="228"/>
      <c r="FSY7" s="228"/>
      <c r="FSZ7" s="228"/>
      <c r="FTA7" s="228"/>
      <c r="FTB7" s="228"/>
      <c r="FTC7" s="228"/>
      <c r="FTD7" s="228"/>
      <c r="FTE7" s="228"/>
      <c r="FTF7" s="228"/>
      <c r="FTG7" s="228"/>
      <c r="FTH7" s="228"/>
      <c r="FTI7" s="228"/>
      <c r="FTJ7" s="228"/>
      <c r="FTK7" s="228"/>
      <c r="FTL7" s="228"/>
      <c r="FTM7" s="228"/>
      <c r="FTN7" s="228"/>
      <c r="FTO7" s="228"/>
      <c r="FTP7" s="228"/>
      <c r="FTQ7" s="228"/>
      <c r="FTR7" s="228"/>
      <c r="FTS7" s="228"/>
      <c r="FTT7" s="228"/>
      <c r="FTU7" s="228"/>
      <c r="FTV7" s="228"/>
      <c r="FTW7" s="228"/>
      <c r="FTX7" s="228"/>
      <c r="FTY7" s="228"/>
      <c r="FTZ7" s="228"/>
      <c r="FUA7" s="228"/>
      <c r="FUB7" s="228"/>
      <c r="FUC7" s="228"/>
      <c r="FUD7" s="228"/>
      <c r="FUE7" s="228"/>
      <c r="FUF7" s="228"/>
      <c r="FUG7" s="228"/>
      <c r="FUH7" s="228"/>
      <c r="FUI7" s="228"/>
      <c r="FUJ7" s="228"/>
      <c r="FUK7" s="228"/>
      <c r="FUL7" s="228"/>
      <c r="FUM7" s="228"/>
      <c r="FUN7" s="228"/>
      <c r="FUO7" s="228"/>
      <c r="FUP7" s="228"/>
      <c r="FUQ7" s="228"/>
      <c r="FUR7" s="228"/>
      <c r="FUS7" s="228"/>
      <c r="FUT7" s="228"/>
      <c r="FUU7" s="228"/>
      <c r="FUV7" s="228"/>
      <c r="FUW7" s="228"/>
      <c r="FUX7" s="228"/>
      <c r="FUY7" s="228"/>
      <c r="FUZ7" s="228"/>
      <c r="FVA7" s="228"/>
      <c r="FVB7" s="228"/>
      <c r="FVC7" s="228"/>
      <c r="FVD7" s="228"/>
      <c r="FVE7" s="228"/>
      <c r="FVF7" s="228"/>
      <c r="FVG7" s="228"/>
      <c r="FVH7" s="228"/>
      <c r="FVI7" s="228"/>
      <c r="FVJ7" s="228"/>
      <c r="FVK7" s="228"/>
      <c r="FVL7" s="228"/>
      <c r="FVM7" s="228"/>
      <c r="FVN7" s="228"/>
      <c r="FVO7" s="228"/>
      <c r="FVP7" s="228"/>
      <c r="FVQ7" s="228"/>
      <c r="FVR7" s="228"/>
      <c r="FVS7" s="228"/>
      <c r="FVT7" s="228"/>
      <c r="FVU7" s="228"/>
      <c r="FVV7" s="228"/>
      <c r="FVW7" s="228"/>
      <c r="FVX7" s="228"/>
      <c r="FVY7" s="228"/>
      <c r="FVZ7" s="228"/>
      <c r="FWA7" s="228"/>
      <c r="FWB7" s="228"/>
      <c r="FWC7" s="228"/>
      <c r="FWD7" s="228"/>
      <c r="FWE7" s="228"/>
      <c r="FWF7" s="228"/>
      <c r="FWG7" s="228"/>
      <c r="FWH7" s="228"/>
      <c r="FWI7" s="228"/>
      <c r="FWJ7" s="228"/>
      <c r="FWK7" s="228"/>
      <c r="FWL7" s="228"/>
      <c r="FWM7" s="228"/>
      <c r="FWN7" s="228"/>
      <c r="FWO7" s="228"/>
      <c r="FWP7" s="228"/>
      <c r="FWQ7" s="228"/>
      <c r="FWR7" s="228"/>
      <c r="FWS7" s="228"/>
      <c r="FWT7" s="228"/>
      <c r="FWU7" s="228"/>
      <c r="FWV7" s="228"/>
      <c r="FWW7" s="228"/>
      <c r="FWX7" s="228"/>
      <c r="FWY7" s="228"/>
      <c r="FWZ7" s="228"/>
      <c r="FXA7" s="228"/>
      <c r="FXB7" s="228"/>
      <c r="FXC7" s="228"/>
      <c r="FXD7" s="228"/>
      <c r="FXE7" s="228"/>
      <c r="FXF7" s="228"/>
      <c r="FXG7" s="228"/>
      <c r="FXH7" s="228"/>
      <c r="FXI7" s="228"/>
      <c r="FXJ7" s="228"/>
      <c r="FXK7" s="228"/>
      <c r="FXL7" s="228"/>
      <c r="FXM7" s="228"/>
      <c r="FXN7" s="228"/>
      <c r="FXO7" s="228"/>
      <c r="FXP7" s="228"/>
      <c r="FXQ7" s="228"/>
      <c r="FXR7" s="228"/>
      <c r="FXS7" s="228"/>
      <c r="FXT7" s="228"/>
      <c r="FXU7" s="228"/>
      <c r="FXV7" s="228"/>
      <c r="FXW7" s="228"/>
      <c r="FXX7" s="228"/>
      <c r="FXY7" s="228"/>
      <c r="FXZ7" s="228"/>
      <c r="FYA7" s="228"/>
      <c r="FYB7" s="228"/>
      <c r="FYC7" s="228"/>
      <c r="FYD7" s="228"/>
      <c r="FYE7" s="228"/>
      <c r="FYF7" s="228"/>
      <c r="FYG7" s="228"/>
      <c r="FYH7" s="228"/>
      <c r="FYI7" s="228"/>
      <c r="FYJ7" s="228"/>
      <c r="FYK7" s="228"/>
      <c r="FYL7" s="228"/>
      <c r="FYM7" s="228"/>
      <c r="FYN7" s="228"/>
      <c r="FYO7" s="228"/>
      <c r="FYP7" s="228"/>
      <c r="FYQ7" s="228"/>
      <c r="FYR7" s="228"/>
      <c r="FYS7" s="228"/>
      <c r="FYT7" s="228"/>
      <c r="FYU7" s="228"/>
      <c r="FYV7" s="228"/>
      <c r="FYW7" s="228"/>
      <c r="FYX7" s="228"/>
      <c r="FYY7" s="228"/>
      <c r="FYZ7" s="228"/>
      <c r="FZA7" s="228"/>
      <c r="FZB7" s="228"/>
      <c r="FZC7" s="228"/>
      <c r="FZD7" s="228"/>
      <c r="FZE7" s="228"/>
      <c r="FZF7" s="228"/>
      <c r="FZG7" s="228"/>
      <c r="FZH7" s="228"/>
      <c r="FZI7" s="228"/>
      <c r="FZJ7" s="228"/>
      <c r="FZK7" s="228"/>
      <c r="FZL7" s="228"/>
      <c r="FZM7" s="228"/>
      <c r="FZN7" s="228"/>
      <c r="FZO7" s="228"/>
      <c r="FZP7" s="228"/>
      <c r="FZQ7" s="228"/>
      <c r="FZR7" s="228"/>
      <c r="FZS7" s="228"/>
      <c r="FZT7" s="228"/>
      <c r="FZU7" s="228"/>
      <c r="FZV7" s="228"/>
      <c r="FZW7" s="228"/>
      <c r="FZX7" s="228"/>
      <c r="FZY7" s="228"/>
      <c r="FZZ7" s="228"/>
      <c r="GAA7" s="228"/>
      <c r="GAB7" s="228"/>
      <c r="GAC7" s="228"/>
      <c r="GAD7" s="228"/>
      <c r="GAE7" s="228"/>
      <c r="GAF7" s="228"/>
      <c r="GAG7" s="228"/>
      <c r="GAH7" s="228"/>
      <c r="GAI7" s="228"/>
      <c r="GAJ7" s="228"/>
      <c r="GAK7" s="228"/>
      <c r="GAL7" s="228"/>
      <c r="GAM7" s="228"/>
      <c r="GAN7" s="228"/>
      <c r="GAO7" s="228"/>
      <c r="GAP7" s="228"/>
      <c r="GAQ7" s="228"/>
      <c r="GAR7" s="228"/>
      <c r="GAS7" s="228"/>
      <c r="GAT7" s="228"/>
      <c r="GAU7" s="228"/>
      <c r="GAV7" s="228"/>
      <c r="GAW7" s="228"/>
      <c r="GAX7" s="228"/>
      <c r="GAY7" s="228"/>
      <c r="GAZ7" s="228"/>
      <c r="GBA7" s="228"/>
      <c r="GBB7" s="228"/>
      <c r="GBC7" s="228"/>
      <c r="GBD7" s="228"/>
      <c r="GBE7" s="228"/>
      <c r="GBF7" s="228"/>
      <c r="GBG7" s="228"/>
      <c r="GBH7" s="228"/>
      <c r="GBI7" s="228"/>
      <c r="GBJ7" s="228"/>
      <c r="GBK7" s="228"/>
      <c r="GBL7" s="228"/>
      <c r="GBM7" s="228"/>
      <c r="GBN7" s="228"/>
      <c r="GBO7" s="228"/>
      <c r="GBP7" s="228"/>
      <c r="GBQ7" s="228"/>
      <c r="GBR7" s="228"/>
      <c r="GBS7" s="228"/>
      <c r="GBT7" s="228"/>
      <c r="GBU7" s="228"/>
      <c r="GBV7" s="228"/>
      <c r="GBW7" s="228"/>
      <c r="GBX7" s="228"/>
      <c r="GBY7" s="228"/>
      <c r="GBZ7" s="228"/>
      <c r="GCA7" s="228"/>
      <c r="GCB7" s="228"/>
      <c r="GCC7" s="228"/>
      <c r="GCD7" s="228"/>
      <c r="GCE7" s="228"/>
      <c r="GCF7" s="228"/>
      <c r="GCG7" s="228"/>
      <c r="GCH7" s="228"/>
      <c r="GCI7" s="228"/>
      <c r="GCJ7" s="228"/>
      <c r="GCK7" s="228"/>
      <c r="GCL7" s="228"/>
      <c r="GCM7" s="228"/>
      <c r="GCN7" s="228"/>
      <c r="GCO7" s="228"/>
      <c r="GCP7" s="228"/>
      <c r="GCQ7" s="228"/>
      <c r="GCR7" s="228"/>
      <c r="GCS7" s="228"/>
      <c r="GCT7" s="228"/>
      <c r="GCU7" s="228"/>
      <c r="GCV7" s="228"/>
      <c r="GCW7" s="228"/>
      <c r="GCX7" s="228"/>
      <c r="GCY7" s="228"/>
      <c r="GCZ7" s="228"/>
      <c r="GDA7" s="228"/>
      <c r="GDB7" s="228"/>
      <c r="GDC7" s="228"/>
      <c r="GDD7" s="228"/>
      <c r="GDE7" s="228"/>
      <c r="GDF7" s="228"/>
      <c r="GDG7" s="228"/>
      <c r="GDH7" s="228"/>
      <c r="GDI7" s="228"/>
      <c r="GDJ7" s="228"/>
      <c r="GDK7" s="228"/>
      <c r="GDL7" s="228"/>
      <c r="GDM7" s="228"/>
      <c r="GDN7" s="228"/>
      <c r="GDO7" s="228"/>
      <c r="GDP7" s="228"/>
      <c r="GDQ7" s="228"/>
      <c r="GDR7" s="228"/>
      <c r="GDS7" s="228"/>
      <c r="GDT7" s="228"/>
      <c r="GDU7" s="228"/>
      <c r="GDV7" s="228"/>
      <c r="GDW7" s="228"/>
      <c r="GDX7" s="228"/>
      <c r="GDY7" s="228"/>
      <c r="GDZ7" s="228"/>
      <c r="GEA7" s="228"/>
      <c r="GEB7" s="228"/>
      <c r="GEC7" s="228"/>
      <c r="GED7" s="228"/>
      <c r="GEE7" s="228"/>
      <c r="GEF7" s="228"/>
      <c r="GEG7" s="228"/>
      <c r="GEH7" s="228"/>
      <c r="GEI7" s="228"/>
      <c r="GEJ7" s="228"/>
      <c r="GEK7" s="228"/>
      <c r="GEL7" s="228"/>
      <c r="GEM7" s="228"/>
      <c r="GEN7" s="228"/>
      <c r="GEO7" s="228"/>
      <c r="GEP7" s="228"/>
      <c r="GEQ7" s="228"/>
      <c r="GER7" s="228"/>
      <c r="GES7" s="228"/>
      <c r="GET7" s="228"/>
      <c r="GEU7" s="228"/>
      <c r="GEV7" s="228"/>
      <c r="GEW7" s="228"/>
      <c r="GEX7" s="228"/>
      <c r="GEY7" s="228"/>
      <c r="GEZ7" s="228"/>
      <c r="GFA7" s="228"/>
      <c r="GFB7" s="228"/>
      <c r="GFC7" s="228"/>
      <c r="GFD7" s="228"/>
      <c r="GFE7" s="228"/>
      <c r="GFF7" s="228"/>
      <c r="GFG7" s="228"/>
      <c r="GFH7" s="228"/>
      <c r="GFI7" s="228"/>
      <c r="GFJ7" s="228"/>
      <c r="GFK7" s="228"/>
      <c r="GFL7" s="228"/>
      <c r="GFM7" s="228"/>
      <c r="GFN7" s="228"/>
      <c r="GFO7" s="228"/>
      <c r="GFP7" s="228"/>
      <c r="GFQ7" s="228"/>
      <c r="GFR7" s="228"/>
      <c r="GFS7" s="228"/>
      <c r="GFT7" s="228"/>
      <c r="GFU7" s="228"/>
      <c r="GFV7" s="228"/>
      <c r="GFW7" s="228"/>
      <c r="GFX7" s="228"/>
      <c r="GFY7" s="228"/>
      <c r="GFZ7" s="228"/>
      <c r="GGA7" s="228"/>
      <c r="GGB7" s="228"/>
      <c r="GGC7" s="228"/>
      <c r="GGD7" s="228"/>
      <c r="GGE7" s="228"/>
      <c r="GGF7" s="228"/>
      <c r="GGG7" s="228"/>
      <c r="GGH7" s="228"/>
      <c r="GGI7" s="228"/>
      <c r="GGJ7" s="228"/>
      <c r="GGK7" s="228"/>
      <c r="GGL7" s="228"/>
      <c r="GGM7" s="228"/>
      <c r="GGN7" s="228"/>
      <c r="GGO7" s="228"/>
      <c r="GGP7" s="228"/>
      <c r="GGQ7" s="228"/>
      <c r="GGR7" s="228"/>
      <c r="GGS7" s="228"/>
      <c r="GGT7" s="228"/>
      <c r="GGU7" s="228"/>
      <c r="GGV7" s="228"/>
      <c r="GGW7" s="228"/>
      <c r="GGX7" s="228"/>
      <c r="GGY7" s="228"/>
      <c r="GGZ7" s="228"/>
      <c r="GHA7" s="228"/>
      <c r="GHB7" s="228"/>
      <c r="GHC7" s="228"/>
      <c r="GHD7" s="228"/>
      <c r="GHE7" s="228"/>
      <c r="GHF7" s="228"/>
      <c r="GHG7" s="228"/>
      <c r="GHH7" s="228"/>
      <c r="GHI7" s="228"/>
      <c r="GHJ7" s="228"/>
      <c r="GHK7" s="228"/>
      <c r="GHL7" s="228"/>
      <c r="GHM7" s="228"/>
      <c r="GHN7" s="228"/>
      <c r="GHO7" s="228"/>
      <c r="GHP7" s="228"/>
      <c r="GHQ7" s="228"/>
      <c r="GHR7" s="228"/>
      <c r="GHS7" s="228"/>
      <c r="GHT7" s="228"/>
      <c r="GHU7" s="228"/>
      <c r="GHV7" s="228"/>
      <c r="GHW7" s="228"/>
      <c r="GHX7" s="228"/>
      <c r="GHY7" s="228"/>
      <c r="GHZ7" s="228"/>
      <c r="GIA7" s="228"/>
      <c r="GIB7" s="228"/>
      <c r="GIC7" s="228"/>
      <c r="GID7" s="228"/>
      <c r="GIE7" s="228"/>
      <c r="GIF7" s="228"/>
      <c r="GIG7" s="228"/>
      <c r="GIH7" s="228"/>
      <c r="GII7" s="228"/>
      <c r="GIJ7" s="228"/>
      <c r="GIK7" s="228"/>
      <c r="GIL7" s="228"/>
      <c r="GIM7" s="228"/>
      <c r="GIN7" s="228"/>
      <c r="GIO7" s="228"/>
      <c r="GIP7" s="228"/>
      <c r="GIQ7" s="228"/>
      <c r="GIR7" s="228"/>
      <c r="GIS7" s="228"/>
      <c r="GIT7" s="228"/>
      <c r="GIU7" s="228"/>
      <c r="GIV7" s="228"/>
      <c r="GIW7" s="228"/>
      <c r="GIX7" s="228"/>
      <c r="GIY7" s="228"/>
      <c r="GIZ7" s="228"/>
      <c r="GJA7" s="228"/>
      <c r="GJB7" s="228"/>
      <c r="GJC7" s="228"/>
      <c r="GJD7" s="228"/>
      <c r="GJE7" s="228"/>
      <c r="GJF7" s="228"/>
      <c r="GJG7" s="228"/>
      <c r="GJH7" s="228"/>
      <c r="GJI7" s="228"/>
      <c r="GJJ7" s="228"/>
      <c r="GJK7" s="228"/>
      <c r="GJL7" s="228"/>
      <c r="GJM7" s="228"/>
      <c r="GJN7" s="228"/>
      <c r="GJO7" s="228"/>
      <c r="GJP7" s="228"/>
      <c r="GJQ7" s="228"/>
      <c r="GJR7" s="228"/>
      <c r="GJS7" s="228"/>
      <c r="GJT7" s="228"/>
      <c r="GJU7" s="228"/>
      <c r="GJV7" s="228"/>
      <c r="GJW7" s="228"/>
      <c r="GJX7" s="228"/>
      <c r="GJY7" s="228"/>
      <c r="GJZ7" s="228"/>
      <c r="GKA7" s="228"/>
      <c r="GKB7" s="228"/>
      <c r="GKC7" s="228"/>
      <c r="GKD7" s="228"/>
      <c r="GKE7" s="228"/>
      <c r="GKF7" s="228"/>
      <c r="GKG7" s="228"/>
      <c r="GKH7" s="228"/>
      <c r="GKI7" s="228"/>
      <c r="GKJ7" s="228"/>
      <c r="GKK7" s="228"/>
      <c r="GKL7" s="228"/>
      <c r="GKM7" s="228"/>
      <c r="GKN7" s="228"/>
      <c r="GKO7" s="228"/>
      <c r="GKP7" s="228"/>
      <c r="GKQ7" s="228"/>
      <c r="GKR7" s="228"/>
      <c r="GKS7" s="228"/>
      <c r="GKT7" s="228"/>
      <c r="GKU7" s="228"/>
      <c r="GKV7" s="228"/>
      <c r="GKW7" s="228"/>
      <c r="GKX7" s="228"/>
      <c r="GKY7" s="228"/>
      <c r="GKZ7" s="228"/>
      <c r="GLA7" s="228"/>
      <c r="GLB7" s="228"/>
      <c r="GLC7" s="228"/>
      <c r="GLD7" s="228"/>
      <c r="GLE7" s="228"/>
      <c r="GLF7" s="228"/>
      <c r="GLG7" s="228"/>
      <c r="GLH7" s="228"/>
      <c r="GLI7" s="228"/>
      <c r="GLJ7" s="228"/>
      <c r="GLK7" s="228"/>
      <c r="GLL7" s="228"/>
      <c r="GLM7" s="228"/>
      <c r="GLN7" s="228"/>
      <c r="GLO7" s="228"/>
      <c r="GLP7" s="228"/>
      <c r="GLQ7" s="228"/>
      <c r="GLR7" s="228"/>
      <c r="GLS7" s="228"/>
      <c r="GLT7" s="228"/>
      <c r="GLU7" s="228"/>
      <c r="GLV7" s="228"/>
      <c r="GLW7" s="228"/>
      <c r="GLX7" s="228"/>
      <c r="GLY7" s="228"/>
      <c r="GLZ7" s="228"/>
      <c r="GMA7" s="228"/>
      <c r="GMB7" s="228"/>
      <c r="GMC7" s="228"/>
      <c r="GMD7" s="228"/>
      <c r="GME7" s="228"/>
      <c r="GMF7" s="228"/>
      <c r="GMG7" s="228"/>
      <c r="GMH7" s="228"/>
      <c r="GMI7" s="228"/>
      <c r="GMJ7" s="228"/>
      <c r="GMK7" s="228"/>
      <c r="GML7" s="228"/>
      <c r="GMM7" s="228"/>
      <c r="GMN7" s="228"/>
      <c r="GMO7" s="228"/>
      <c r="GMP7" s="228"/>
      <c r="GMQ7" s="228"/>
      <c r="GMR7" s="228"/>
      <c r="GMS7" s="228"/>
      <c r="GMT7" s="228"/>
      <c r="GMU7" s="228"/>
      <c r="GMV7" s="228"/>
      <c r="GMW7" s="228"/>
      <c r="GMX7" s="228"/>
      <c r="GMY7" s="228"/>
      <c r="GMZ7" s="228"/>
      <c r="GNA7" s="228"/>
      <c r="GNB7" s="228"/>
      <c r="GNC7" s="228"/>
      <c r="GND7" s="228"/>
      <c r="GNE7" s="228"/>
      <c r="GNF7" s="228"/>
      <c r="GNG7" s="228"/>
      <c r="GNH7" s="228"/>
      <c r="GNI7" s="228"/>
      <c r="GNJ7" s="228"/>
      <c r="GNK7" s="228"/>
      <c r="GNL7" s="228"/>
      <c r="GNM7" s="228"/>
      <c r="GNN7" s="228"/>
      <c r="GNO7" s="228"/>
      <c r="GNP7" s="228"/>
      <c r="GNQ7" s="228"/>
      <c r="GNR7" s="228"/>
      <c r="GNS7" s="228"/>
      <c r="GNT7" s="228"/>
      <c r="GNU7" s="228"/>
      <c r="GNV7" s="228"/>
      <c r="GNW7" s="228"/>
      <c r="GNX7" s="228"/>
      <c r="GNY7" s="228"/>
      <c r="GNZ7" s="228"/>
      <c r="GOA7" s="228"/>
      <c r="GOB7" s="228"/>
      <c r="GOC7" s="228"/>
      <c r="GOD7" s="228"/>
      <c r="GOE7" s="228"/>
      <c r="GOF7" s="228"/>
      <c r="GOG7" s="228"/>
      <c r="GOH7" s="228"/>
      <c r="GOI7" s="228"/>
      <c r="GOJ7" s="228"/>
      <c r="GOK7" s="228"/>
      <c r="GOL7" s="228"/>
      <c r="GOM7" s="228"/>
      <c r="GON7" s="228"/>
      <c r="GOO7" s="228"/>
      <c r="GOP7" s="228"/>
      <c r="GOQ7" s="228"/>
      <c r="GOR7" s="228"/>
      <c r="GOS7" s="228"/>
      <c r="GOT7" s="228"/>
      <c r="GOU7" s="228"/>
      <c r="GOV7" s="228"/>
      <c r="GOW7" s="228"/>
      <c r="GOX7" s="228"/>
      <c r="GOY7" s="228"/>
      <c r="GOZ7" s="228"/>
      <c r="GPA7" s="228"/>
      <c r="GPB7" s="228"/>
      <c r="GPC7" s="228"/>
      <c r="GPD7" s="228"/>
      <c r="GPE7" s="228"/>
      <c r="GPF7" s="228"/>
      <c r="GPG7" s="228"/>
      <c r="GPH7" s="228"/>
      <c r="GPI7" s="228"/>
      <c r="GPJ7" s="228"/>
      <c r="GPK7" s="228"/>
      <c r="GPL7" s="228"/>
      <c r="GPM7" s="228"/>
      <c r="GPN7" s="228"/>
      <c r="GPO7" s="228"/>
      <c r="GPP7" s="228"/>
      <c r="GPQ7" s="228"/>
      <c r="GPR7" s="228"/>
      <c r="GPS7" s="228"/>
      <c r="GPT7" s="228"/>
      <c r="GPU7" s="228"/>
      <c r="GPV7" s="228"/>
      <c r="GPW7" s="228"/>
      <c r="GPX7" s="228"/>
      <c r="GPY7" s="228"/>
      <c r="GPZ7" s="228"/>
      <c r="GQA7" s="228"/>
      <c r="GQB7" s="228"/>
      <c r="GQC7" s="228"/>
      <c r="GQD7" s="228"/>
      <c r="GQE7" s="228"/>
      <c r="GQF7" s="228"/>
      <c r="GQG7" s="228"/>
      <c r="GQH7" s="228"/>
      <c r="GQI7" s="228"/>
      <c r="GQJ7" s="228"/>
      <c r="GQK7" s="228"/>
      <c r="GQL7" s="228"/>
      <c r="GQM7" s="228"/>
      <c r="GQN7" s="228"/>
      <c r="GQO7" s="228"/>
      <c r="GQP7" s="228"/>
      <c r="GQQ7" s="228"/>
      <c r="GQR7" s="228"/>
      <c r="GQS7" s="228"/>
      <c r="GQT7" s="228"/>
      <c r="GQU7" s="228"/>
      <c r="GQV7" s="228"/>
      <c r="GQW7" s="228"/>
      <c r="GQX7" s="228"/>
      <c r="GQY7" s="228"/>
      <c r="GQZ7" s="228"/>
      <c r="GRA7" s="228"/>
      <c r="GRB7" s="228"/>
      <c r="GRC7" s="228"/>
      <c r="GRD7" s="228"/>
      <c r="GRE7" s="228"/>
      <c r="GRF7" s="228"/>
      <c r="GRG7" s="228"/>
      <c r="GRH7" s="228"/>
      <c r="GRI7" s="228"/>
      <c r="GRJ7" s="228"/>
      <c r="GRK7" s="228"/>
      <c r="GRL7" s="228"/>
      <c r="GRM7" s="228"/>
      <c r="GRN7" s="228"/>
      <c r="GRO7" s="228"/>
      <c r="GRP7" s="228"/>
      <c r="GRQ7" s="228"/>
      <c r="GRR7" s="228"/>
      <c r="GRS7" s="228"/>
      <c r="GRT7" s="228"/>
      <c r="GRU7" s="228"/>
      <c r="GRV7" s="228"/>
      <c r="GRW7" s="228"/>
      <c r="GRX7" s="228"/>
      <c r="GRY7" s="228"/>
      <c r="GRZ7" s="228"/>
      <c r="GSA7" s="228"/>
      <c r="GSB7" s="228"/>
      <c r="GSC7" s="228"/>
      <c r="GSD7" s="228"/>
      <c r="GSE7" s="228"/>
      <c r="GSF7" s="228"/>
      <c r="GSG7" s="228"/>
      <c r="GSH7" s="228"/>
      <c r="GSI7" s="228"/>
      <c r="GSJ7" s="228"/>
      <c r="GSK7" s="228"/>
      <c r="GSL7" s="228"/>
      <c r="GSM7" s="228"/>
      <c r="GSN7" s="228"/>
      <c r="GSO7" s="228"/>
      <c r="GSP7" s="228"/>
      <c r="GSQ7" s="228"/>
      <c r="GSR7" s="228"/>
      <c r="GSS7" s="228"/>
      <c r="GST7" s="228"/>
      <c r="GSU7" s="228"/>
      <c r="GSV7" s="228"/>
      <c r="GSW7" s="228"/>
      <c r="GSX7" s="228"/>
      <c r="GSY7" s="228"/>
      <c r="GSZ7" s="228"/>
      <c r="GTA7" s="228"/>
      <c r="GTB7" s="228"/>
      <c r="GTC7" s="228"/>
      <c r="GTD7" s="228"/>
      <c r="GTE7" s="228"/>
      <c r="GTF7" s="228"/>
      <c r="GTG7" s="228"/>
      <c r="GTH7" s="228"/>
      <c r="GTI7" s="228"/>
      <c r="GTJ7" s="228"/>
      <c r="GTK7" s="228"/>
      <c r="GTL7" s="228"/>
      <c r="GTM7" s="228"/>
      <c r="GTN7" s="228"/>
      <c r="GTO7" s="228"/>
      <c r="GTP7" s="228"/>
      <c r="GTQ7" s="228"/>
      <c r="GTR7" s="228"/>
      <c r="GTS7" s="228"/>
      <c r="GTT7" s="228"/>
      <c r="GTU7" s="228"/>
      <c r="GTV7" s="228"/>
      <c r="GTW7" s="228"/>
      <c r="GTX7" s="228"/>
      <c r="GTY7" s="228"/>
      <c r="GTZ7" s="228"/>
      <c r="GUA7" s="228"/>
      <c r="GUB7" s="228"/>
      <c r="GUC7" s="228"/>
      <c r="GUD7" s="228"/>
      <c r="GUE7" s="228"/>
      <c r="GUF7" s="228"/>
      <c r="GUG7" s="228"/>
      <c r="GUH7" s="228"/>
      <c r="GUI7" s="228"/>
      <c r="GUJ7" s="228"/>
      <c r="GUK7" s="228"/>
      <c r="GUL7" s="228"/>
      <c r="GUM7" s="228"/>
      <c r="GUN7" s="228"/>
      <c r="GUO7" s="228"/>
      <c r="GUP7" s="228"/>
      <c r="GUQ7" s="228"/>
      <c r="GUR7" s="228"/>
      <c r="GUS7" s="228"/>
      <c r="GUT7" s="228"/>
      <c r="GUU7" s="228"/>
      <c r="GUV7" s="228"/>
      <c r="GUW7" s="228"/>
      <c r="GUX7" s="228"/>
      <c r="GUY7" s="228"/>
      <c r="GUZ7" s="228"/>
      <c r="GVA7" s="228"/>
      <c r="GVB7" s="228"/>
      <c r="GVC7" s="228"/>
      <c r="GVD7" s="228"/>
      <c r="GVE7" s="228"/>
      <c r="GVF7" s="228"/>
      <c r="GVG7" s="228"/>
      <c r="GVH7" s="228"/>
      <c r="GVI7" s="228"/>
      <c r="GVJ7" s="228"/>
      <c r="GVK7" s="228"/>
      <c r="GVL7" s="228"/>
      <c r="GVM7" s="228"/>
      <c r="GVN7" s="228"/>
      <c r="GVO7" s="228"/>
      <c r="GVP7" s="228"/>
      <c r="GVQ7" s="228"/>
      <c r="GVR7" s="228"/>
      <c r="GVS7" s="228"/>
      <c r="GVT7" s="228"/>
      <c r="GVU7" s="228"/>
      <c r="GVV7" s="228"/>
      <c r="GVW7" s="228"/>
      <c r="GVX7" s="228"/>
      <c r="GVY7" s="228"/>
      <c r="GVZ7" s="228"/>
      <c r="GWA7" s="228"/>
      <c r="GWB7" s="228"/>
      <c r="GWC7" s="228"/>
      <c r="GWD7" s="228"/>
      <c r="GWE7" s="228"/>
      <c r="GWF7" s="228"/>
      <c r="GWG7" s="228"/>
      <c r="GWH7" s="228"/>
      <c r="GWI7" s="228"/>
      <c r="GWJ7" s="228"/>
      <c r="GWK7" s="228"/>
      <c r="GWL7" s="228"/>
      <c r="GWM7" s="228"/>
      <c r="GWN7" s="228"/>
      <c r="GWO7" s="228"/>
      <c r="GWP7" s="228"/>
      <c r="GWQ7" s="228"/>
      <c r="GWR7" s="228"/>
      <c r="GWS7" s="228"/>
      <c r="GWT7" s="228"/>
      <c r="GWU7" s="228"/>
      <c r="GWV7" s="228"/>
      <c r="GWW7" s="228"/>
      <c r="GWX7" s="228"/>
      <c r="GWY7" s="228"/>
      <c r="GWZ7" s="228"/>
      <c r="GXA7" s="228"/>
      <c r="GXB7" s="228"/>
      <c r="GXC7" s="228"/>
      <c r="GXD7" s="228"/>
      <c r="GXE7" s="228"/>
      <c r="GXF7" s="228"/>
      <c r="GXG7" s="228"/>
      <c r="GXH7" s="228"/>
      <c r="GXI7" s="228"/>
      <c r="GXJ7" s="228"/>
      <c r="GXK7" s="228"/>
      <c r="GXL7" s="228"/>
      <c r="GXM7" s="228"/>
      <c r="GXN7" s="228"/>
      <c r="GXO7" s="228"/>
      <c r="GXP7" s="228"/>
      <c r="GXQ7" s="228"/>
      <c r="GXR7" s="228"/>
      <c r="GXS7" s="228"/>
      <c r="GXT7" s="228"/>
      <c r="GXU7" s="228"/>
      <c r="GXV7" s="228"/>
      <c r="GXW7" s="228"/>
      <c r="GXX7" s="228"/>
      <c r="GXY7" s="228"/>
      <c r="GXZ7" s="228"/>
      <c r="GYA7" s="228"/>
      <c r="GYB7" s="228"/>
      <c r="GYC7" s="228"/>
      <c r="GYD7" s="228"/>
      <c r="GYE7" s="228"/>
      <c r="GYF7" s="228"/>
      <c r="GYG7" s="228"/>
      <c r="GYH7" s="228"/>
      <c r="GYI7" s="228"/>
      <c r="GYJ7" s="228"/>
      <c r="GYK7" s="228"/>
      <c r="GYL7" s="228"/>
      <c r="GYM7" s="228"/>
      <c r="GYN7" s="228"/>
      <c r="GYO7" s="228"/>
      <c r="GYP7" s="228"/>
      <c r="GYQ7" s="228"/>
      <c r="GYR7" s="228"/>
      <c r="GYS7" s="228"/>
      <c r="GYT7" s="228"/>
      <c r="GYU7" s="228"/>
      <c r="GYV7" s="228"/>
      <c r="GYW7" s="228"/>
      <c r="GYX7" s="228"/>
      <c r="GYY7" s="228"/>
      <c r="GYZ7" s="228"/>
      <c r="GZA7" s="228"/>
      <c r="GZB7" s="228"/>
      <c r="GZC7" s="228"/>
      <c r="GZD7" s="228"/>
      <c r="GZE7" s="228"/>
      <c r="GZF7" s="228"/>
      <c r="GZG7" s="228"/>
      <c r="GZH7" s="228"/>
      <c r="GZI7" s="228"/>
      <c r="GZJ7" s="228"/>
      <c r="GZK7" s="228"/>
      <c r="GZL7" s="228"/>
      <c r="GZM7" s="228"/>
      <c r="GZN7" s="228"/>
      <c r="GZO7" s="228"/>
      <c r="GZP7" s="228"/>
      <c r="GZQ7" s="228"/>
      <c r="GZR7" s="228"/>
      <c r="GZS7" s="228"/>
      <c r="GZT7" s="228"/>
      <c r="GZU7" s="228"/>
      <c r="GZV7" s="228"/>
      <c r="GZW7" s="228"/>
      <c r="GZX7" s="228"/>
      <c r="GZY7" s="228"/>
      <c r="GZZ7" s="228"/>
      <c r="HAA7" s="228"/>
      <c r="HAB7" s="228"/>
      <c r="HAC7" s="228"/>
      <c r="HAD7" s="228"/>
      <c r="HAE7" s="228"/>
      <c r="HAF7" s="228"/>
      <c r="HAG7" s="228"/>
      <c r="HAH7" s="228"/>
      <c r="HAI7" s="228"/>
      <c r="HAJ7" s="228"/>
      <c r="HAK7" s="228"/>
      <c r="HAL7" s="228"/>
      <c r="HAM7" s="228"/>
      <c r="HAN7" s="228"/>
      <c r="HAO7" s="228"/>
      <c r="HAP7" s="228"/>
      <c r="HAQ7" s="228"/>
      <c r="HAR7" s="228"/>
      <c r="HAS7" s="228"/>
      <c r="HAT7" s="228"/>
      <c r="HAU7" s="228"/>
      <c r="HAV7" s="228"/>
      <c r="HAW7" s="228"/>
      <c r="HAX7" s="228"/>
      <c r="HAY7" s="228"/>
      <c r="HAZ7" s="228"/>
      <c r="HBA7" s="228"/>
      <c r="HBB7" s="228"/>
      <c r="HBC7" s="228"/>
      <c r="HBD7" s="228"/>
      <c r="HBE7" s="228"/>
      <c r="HBF7" s="228"/>
      <c r="HBG7" s="228"/>
      <c r="HBH7" s="228"/>
      <c r="HBI7" s="228"/>
      <c r="HBJ7" s="228"/>
      <c r="HBK7" s="228"/>
      <c r="HBL7" s="228"/>
      <c r="HBM7" s="228"/>
      <c r="HBN7" s="228"/>
      <c r="HBO7" s="228"/>
      <c r="HBP7" s="228"/>
      <c r="HBQ7" s="228"/>
      <c r="HBR7" s="228"/>
      <c r="HBS7" s="228"/>
      <c r="HBT7" s="228"/>
      <c r="HBU7" s="228"/>
      <c r="HBV7" s="228"/>
      <c r="HBW7" s="228"/>
      <c r="HBX7" s="228"/>
      <c r="HBY7" s="228"/>
      <c r="HBZ7" s="228"/>
      <c r="HCA7" s="228"/>
      <c r="HCB7" s="228"/>
      <c r="HCC7" s="228"/>
      <c r="HCD7" s="228"/>
      <c r="HCE7" s="228"/>
      <c r="HCF7" s="228"/>
      <c r="HCG7" s="228"/>
      <c r="HCH7" s="228"/>
      <c r="HCI7" s="228"/>
      <c r="HCJ7" s="228"/>
      <c r="HCK7" s="228"/>
      <c r="HCL7" s="228"/>
      <c r="HCM7" s="228"/>
      <c r="HCN7" s="228"/>
      <c r="HCO7" s="228"/>
      <c r="HCP7" s="228"/>
      <c r="HCQ7" s="228"/>
      <c r="HCR7" s="228"/>
      <c r="HCS7" s="228"/>
      <c r="HCT7" s="228"/>
      <c r="HCU7" s="228"/>
      <c r="HCV7" s="228"/>
      <c r="HCW7" s="228"/>
      <c r="HCX7" s="228"/>
      <c r="HCY7" s="228"/>
      <c r="HCZ7" s="228"/>
      <c r="HDA7" s="228"/>
      <c r="HDB7" s="228"/>
      <c r="HDC7" s="228"/>
      <c r="HDD7" s="228"/>
      <c r="HDE7" s="228"/>
      <c r="HDF7" s="228"/>
      <c r="HDG7" s="228"/>
      <c r="HDH7" s="228"/>
      <c r="HDI7" s="228"/>
      <c r="HDJ7" s="228"/>
      <c r="HDK7" s="228"/>
      <c r="HDL7" s="228"/>
      <c r="HDM7" s="228"/>
      <c r="HDN7" s="228"/>
      <c r="HDO7" s="228"/>
      <c r="HDP7" s="228"/>
      <c r="HDQ7" s="228"/>
      <c r="HDR7" s="228"/>
      <c r="HDS7" s="228"/>
      <c r="HDT7" s="228"/>
      <c r="HDU7" s="228"/>
      <c r="HDV7" s="228"/>
      <c r="HDW7" s="228"/>
      <c r="HDX7" s="228"/>
      <c r="HDY7" s="228"/>
      <c r="HDZ7" s="228"/>
      <c r="HEA7" s="228"/>
      <c r="HEB7" s="228"/>
      <c r="HEC7" s="228"/>
      <c r="HED7" s="228"/>
      <c r="HEE7" s="228"/>
      <c r="HEF7" s="228"/>
      <c r="HEG7" s="228"/>
      <c r="HEH7" s="228"/>
      <c r="HEI7" s="228"/>
      <c r="HEJ7" s="228"/>
      <c r="HEK7" s="228"/>
      <c r="HEL7" s="228"/>
      <c r="HEM7" s="228"/>
      <c r="HEN7" s="228"/>
      <c r="HEO7" s="228"/>
      <c r="HEP7" s="228"/>
      <c r="HEQ7" s="228"/>
      <c r="HER7" s="228"/>
      <c r="HES7" s="228"/>
      <c r="HET7" s="228"/>
      <c r="HEU7" s="228"/>
      <c r="HEV7" s="228"/>
      <c r="HEW7" s="228"/>
      <c r="HEX7" s="228"/>
      <c r="HEY7" s="228"/>
      <c r="HEZ7" s="228"/>
      <c r="HFA7" s="228"/>
      <c r="HFB7" s="228"/>
      <c r="HFC7" s="228"/>
      <c r="HFD7" s="228"/>
      <c r="HFE7" s="228"/>
      <c r="HFF7" s="228"/>
      <c r="HFG7" s="228"/>
      <c r="HFH7" s="228"/>
      <c r="HFI7" s="228"/>
      <c r="HFJ7" s="228"/>
      <c r="HFK7" s="228"/>
      <c r="HFL7" s="228"/>
      <c r="HFM7" s="228"/>
      <c r="HFN7" s="228"/>
      <c r="HFO7" s="228"/>
      <c r="HFP7" s="228"/>
      <c r="HFQ7" s="228"/>
      <c r="HFR7" s="228"/>
      <c r="HFS7" s="228"/>
      <c r="HFT7" s="228"/>
      <c r="HFU7" s="228"/>
      <c r="HFV7" s="228"/>
      <c r="HFW7" s="228"/>
      <c r="HFX7" s="228"/>
      <c r="HFY7" s="228"/>
      <c r="HFZ7" s="228"/>
      <c r="HGA7" s="228"/>
      <c r="HGB7" s="228"/>
      <c r="HGC7" s="228"/>
      <c r="HGD7" s="228"/>
      <c r="HGE7" s="228"/>
      <c r="HGF7" s="228"/>
      <c r="HGG7" s="228"/>
      <c r="HGH7" s="228"/>
      <c r="HGI7" s="228"/>
      <c r="HGJ7" s="228"/>
      <c r="HGK7" s="228"/>
      <c r="HGL7" s="228"/>
      <c r="HGM7" s="228"/>
      <c r="HGN7" s="228"/>
      <c r="HGO7" s="228"/>
      <c r="HGP7" s="228"/>
      <c r="HGQ7" s="228"/>
      <c r="HGR7" s="228"/>
      <c r="HGS7" s="228"/>
      <c r="HGT7" s="228"/>
      <c r="HGU7" s="228"/>
      <c r="HGV7" s="228"/>
      <c r="HGW7" s="228"/>
      <c r="HGX7" s="228"/>
      <c r="HGY7" s="228"/>
      <c r="HGZ7" s="228"/>
      <c r="HHA7" s="228"/>
      <c r="HHB7" s="228"/>
      <c r="HHC7" s="228"/>
      <c r="HHD7" s="228"/>
      <c r="HHE7" s="228"/>
      <c r="HHF7" s="228"/>
      <c r="HHG7" s="228"/>
      <c r="HHH7" s="228"/>
      <c r="HHI7" s="228"/>
      <c r="HHJ7" s="228"/>
      <c r="HHK7" s="228"/>
      <c r="HHL7" s="228"/>
      <c r="HHM7" s="228"/>
      <c r="HHN7" s="228"/>
      <c r="HHO7" s="228"/>
      <c r="HHP7" s="228"/>
      <c r="HHQ7" s="228"/>
      <c r="HHR7" s="228"/>
      <c r="HHS7" s="228"/>
      <c r="HHT7" s="228"/>
      <c r="HHU7" s="228"/>
      <c r="HHV7" s="228"/>
      <c r="HHW7" s="228"/>
      <c r="HHX7" s="228"/>
      <c r="HHY7" s="228"/>
      <c r="HHZ7" s="228"/>
      <c r="HIA7" s="228"/>
      <c r="HIB7" s="228"/>
      <c r="HIC7" s="228"/>
      <c r="HID7" s="228"/>
      <c r="HIE7" s="228"/>
      <c r="HIF7" s="228"/>
      <c r="HIG7" s="228"/>
      <c r="HIH7" s="228"/>
      <c r="HII7" s="228"/>
      <c r="HIJ7" s="228"/>
      <c r="HIK7" s="228"/>
      <c r="HIL7" s="228"/>
      <c r="HIM7" s="228"/>
      <c r="HIN7" s="228"/>
      <c r="HIO7" s="228"/>
      <c r="HIP7" s="228"/>
      <c r="HIQ7" s="228"/>
      <c r="HIR7" s="228"/>
      <c r="HIS7" s="228"/>
      <c r="HIT7" s="228"/>
      <c r="HIU7" s="228"/>
      <c r="HIV7" s="228"/>
      <c r="HIW7" s="228"/>
      <c r="HIX7" s="228"/>
      <c r="HIY7" s="228"/>
      <c r="HIZ7" s="228"/>
      <c r="HJA7" s="228"/>
      <c r="HJB7" s="228"/>
      <c r="HJC7" s="228"/>
      <c r="HJD7" s="228"/>
      <c r="HJE7" s="228"/>
      <c r="HJF7" s="228"/>
      <c r="HJG7" s="228"/>
      <c r="HJH7" s="228"/>
      <c r="HJI7" s="228"/>
      <c r="HJJ7" s="228"/>
      <c r="HJK7" s="228"/>
      <c r="HJL7" s="228"/>
      <c r="HJM7" s="228"/>
      <c r="HJN7" s="228"/>
      <c r="HJO7" s="228"/>
      <c r="HJP7" s="228"/>
      <c r="HJQ7" s="228"/>
      <c r="HJR7" s="228"/>
      <c r="HJS7" s="228"/>
      <c r="HJT7" s="228"/>
      <c r="HJU7" s="228"/>
      <c r="HJV7" s="228"/>
      <c r="HJW7" s="228"/>
      <c r="HJX7" s="228"/>
      <c r="HJY7" s="228"/>
      <c r="HJZ7" s="228"/>
      <c r="HKA7" s="228"/>
      <c r="HKB7" s="228"/>
      <c r="HKC7" s="228"/>
      <c r="HKD7" s="228"/>
      <c r="HKE7" s="228"/>
      <c r="HKF7" s="228"/>
      <c r="HKG7" s="228"/>
      <c r="HKH7" s="228"/>
      <c r="HKI7" s="228"/>
      <c r="HKJ7" s="228"/>
      <c r="HKK7" s="228"/>
      <c r="HKL7" s="228"/>
      <c r="HKM7" s="228"/>
      <c r="HKN7" s="228"/>
      <c r="HKO7" s="228"/>
      <c r="HKP7" s="228"/>
      <c r="HKQ7" s="228"/>
      <c r="HKR7" s="228"/>
      <c r="HKS7" s="228"/>
      <c r="HKT7" s="228"/>
      <c r="HKU7" s="228"/>
      <c r="HKV7" s="228"/>
      <c r="HKW7" s="228"/>
      <c r="HKX7" s="228"/>
      <c r="HKY7" s="228"/>
      <c r="HKZ7" s="228"/>
      <c r="HLA7" s="228"/>
      <c r="HLB7" s="228"/>
      <c r="HLC7" s="228"/>
      <c r="HLD7" s="228"/>
      <c r="HLE7" s="228"/>
      <c r="HLF7" s="228"/>
      <c r="HLG7" s="228"/>
      <c r="HLH7" s="228"/>
      <c r="HLI7" s="228"/>
      <c r="HLJ7" s="228"/>
      <c r="HLK7" s="228"/>
      <c r="HLL7" s="228"/>
      <c r="HLM7" s="228"/>
      <c r="HLN7" s="228"/>
      <c r="HLO7" s="228"/>
      <c r="HLP7" s="228"/>
      <c r="HLQ7" s="228"/>
      <c r="HLR7" s="228"/>
      <c r="HLS7" s="228"/>
      <c r="HLT7" s="228"/>
      <c r="HLU7" s="228"/>
      <c r="HLV7" s="228"/>
      <c r="HLW7" s="228"/>
      <c r="HLX7" s="228"/>
      <c r="HLY7" s="228"/>
      <c r="HLZ7" s="228"/>
      <c r="HMA7" s="228"/>
      <c r="HMB7" s="228"/>
      <c r="HMC7" s="228"/>
      <c r="HMD7" s="228"/>
      <c r="HME7" s="228"/>
      <c r="HMF7" s="228"/>
      <c r="HMG7" s="228"/>
      <c r="HMH7" s="228"/>
      <c r="HMI7" s="228"/>
      <c r="HMJ7" s="228"/>
      <c r="HMK7" s="228"/>
      <c r="HML7" s="228"/>
      <c r="HMM7" s="228"/>
      <c r="HMN7" s="228"/>
      <c r="HMO7" s="228"/>
      <c r="HMP7" s="228"/>
      <c r="HMQ7" s="228"/>
      <c r="HMR7" s="228"/>
      <c r="HMS7" s="228"/>
      <c r="HMT7" s="228"/>
      <c r="HMU7" s="228"/>
      <c r="HMV7" s="228"/>
      <c r="HMW7" s="228"/>
      <c r="HMX7" s="228"/>
      <c r="HMY7" s="228"/>
      <c r="HMZ7" s="228"/>
      <c r="HNA7" s="228"/>
      <c r="HNB7" s="228"/>
      <c r="HNC7" s="228"/>
      <c r="HND7" s="228"/>
      <c r="HNE7" s="228"/>
      <c r="HNF7" s="228"/>
      <c r="HNG7" s="228"/>
      <c r="HNH7" s="228"/>
      <c r="HNI7" s="228"/>
      <c r="HNJ7" s="228"/>
      <c r="HNK7" s="228"/>
      <c r="HNL7" s="228"/>
      <c r="HNM7" s="228"/>
      <c r="HNN7" s="228"/>
      <c r="HNO7" s="228"/>
      <c r="HNP7" s="228"/>
      <c r="HNQ7" s="228"/>
      <c r="HNR7" s="228"/>
      <c r="HNS7" s="228"/>
      <c r="HNT7" s="228"/>
      <c r="HNU7" s="228"/>
      <c r="HNV7" s="228"/>
      <c r="HNW7" s="228"/>
      <c r="HNX7" s="228"/>
      <c r="HNY7" s="228"/>
      <c r="HNZ7" s="228"/>
      <c r="HOA7" s="228"/>
      <c r="HOB7" s="228"/>
      <c r="HOC7" s="228"/>
      <c r="HOD7" s="228"/>
      <c r="HOE7" s="228"/>
      <c r="HOF7" s="228"/>
      <c r="HOG7" s="228"/>
      <c r="HOH7" s="228"/>
      <c r="HOI7" s="228"/>
      <c r="HOJ7" s="228"/>
      <c r="HOK7" s="228"/>
      <c r="HOL7" s="228"/>
      <c r="HOM7" s="228"/>
      <c r="HON7" s="228"/>
      <c r="HOO7" s="228"/>
      <c r="HOP7" s="228"/>
      <c r="HOQ7" s="228"/>
      <c r="HOR7" s="228"/>
      <c r="HOS7" s="228"/>
      <c r="HOT7" s="228"/>
      <c r="HOU7" s="228"/>
      <c r="HOV7" s="228"/>
      <c r="HOW7" s="228"/>
      <c r="HOX7" s="228"/>
      <c r="HOY7" s="228"/>
      <c r="HOZ7" s="228"/>
      <c r="HPA7" s="228"/>
      <c r="HPB7" s="228"/>
      <c r="HPC7" s="228"/>
      <c r="HPD7" s="228"/>
      <c r="HPE7" s="228"/>
      <c r="HPF7" s="228"/>
      <c r="HPG7" s="228"/>
      <c r="HPH7" s="228"/>
      <c r="HPI7" s="228"/>
      <c r="HPJ7" s="228"/>
      <c r="HPK7" s="228"/>
      <c r="HPL7" s="228"/>
      <c r="HPM7" s="228"/>
      <c r="HPN7" s="228"/>
      <c r="HPO7" s="228"/>
      <c r="HPP7" s="228"/>
      <c r="HPQ7" s="228"/>
      <c r="HPR7" s="228"/>
      <c r="HPS7" s="228"/>
      <c r="HPT7" s="228"/>
      <c r="HPU7" s="228"/>
      <c r="HPV7" s="228"/>
      <c r="HPW7" s="228"/>
      <c r="HPX7" s="228"/>
      <c r="HPY7" s="228"/>
      <c r="HPZ7" s="228"/>
      <c r="HQA7" s="228"/>
      <c r="HQB7" s="228"/>
      <c r="HQC7" s="228"/>
      <c r="HQD7" s="228"/>
      <c r="HQE7" s="228"/>
      <c r="HQF7" s="228"/>
      <c r="HQG7" s="228"/>
      <c r="HQH7" s="228"/>
      <c r="HQI7" s="228"/>
      <c r="HQJ7" s="228"/>
      <c r="HQK7" s="228"/>
      <c r="HQL7" s="228"/>
      <c r="HQM7" s="228"/>
      <c r="HQN7" s="228"/>
      <c r="HQO7" s="228"/>
      <c r="HQP7" s="228"/>
      <c r="HQQ7" s="228"/>
      <c r="HQR7" s="228"/>
      <c r="HQS7" s="228"/>
      <c r="HQT7" s="228"/>
      <c r="HQU7" s="228"/>
      <c r="HQV7" s="228"/>
      <c r="HQW7" s="228"/>
      <c r="HQX7" s="228"/>
      <c r="HQY7" s="228"/>
      <c r="HQZ7" s="228"/>
      <c r="HRA7" s="228"/>
      <c r="HRB7" s="228"/>
      <c r="HRC7" s="228"/>
      <c r="HRD7" s="228"/>
      <c r="HRE7" s="228"/>
      <c r="HRF7" s="228"/>
      <c r="HRG7" s="228"/>
      <c r="HRH7" s="228"/>
      <c r="HRI7" s="228"/>
      <c r="HRJ7" s="228"/>
      <c r="HRK7" s="228"/>
      <c r="HRL7" s="228"/>
      <c r="HRM7" s="228"/>
      <c r="HRN7" s="228"/>
      <c r="HRO7" s="228"/>
      <c r="HRP7" s="228"/>
      <c r="HRQ7" s="228"/>
      <c r="HRR7" s="228"/>
      <c r="HRS7" s="228"/>
      <c r="HRT7" s="228"/>
      <c r="HRU7" s="228"/>
      <c r="HRV7" s="228"/>
      <c r="HRW7" s="228"/>
      <c r="HRX7" s="228"/>
      <c r="HRY7" s="228"/>
      <c r="HRZ7" s="228"/>
      <c r="HSA7" s="228"/>
      <c r="HSB7" s="228"/>
      <c r="HSC7" s="228"/>
      <c r="HSD7" s="228"/>
      <c r="HSE7" s="228"/>
      <c r="HSF7" s="228"/>
      <c r="HSG7" s="228"/>
      <c r="HSH7" s="228"/>
      <c r="HSI7" s="228"/>
      <c r="HSJ7" s="228"/>
      <c r="HSK7" s="228"/>
      <c r="HSL7" s="228"/>
      <c r="HSM7" s="228"/>
      <c r="HSN7" s="228"/>
      <c r="HSO7" s="228"/>
      <c r="HSP7" s="228"/>
      <c r="HSQ7" s="228"/>
      <c r="HSR7" s="228"/>
      <c r="HSS7" s="228"/>
      <c r="HST7" s="228"/>
      <c r="HSU7" s="228"/>
      <c r="HSV7" s="228"/>
      <c r="HSW7" s="228"/>
      <c r="HSX7" s="228"/>
      <c r="HSY7" s="228"/>
      <c r="HSZ7" s="228"/>
      <c r="HTA7" s="228"/>
      <c r="HTB7" s="228"/>
      <c r="HTC7" s="228"/>
      <c r="HTD7" s="228"/>
      <c r="HTE7" s="228"/>
      <c r="HTF7" s="228"/>
      <c r="HTG7" s="228"/>
      <c r="HTH7" s="228"/>
      <c r="HTI7" s="228"/>
      <c r="HTJ7" s="228"/>
      <c r="HTK7" s="228"/>
      <c r="HTL7" s="228"/>
      <c r="HTM7" s="228"/>
      <c r="HTN7" s="228"/>
      <c r="HTO7" s="228"/>
      <c r="HTP7" s="228"/>
      <c r="HTQ7" s="228"/>
      <c r="HTR7" s="228"/>
      <c r="HTS7" s="228"/>
      <c r="HTT7" s="228"/>
      <c r="HTU7" s="228"/>
      <c r="HTV7" s="228"/>
      <c r="HTW7" s="228"/>
      <c r="HTX7" s="228"/>
      <c r="HTY7" s="228"/>
      <c r="HTZ7" s="228"/>
      <c r="HUA7" s="228"/>
      <c r="HUB7" s="228"/>
      <c r="HUC7" s="228"/>
      <c r="HUD7" s="228"/>
      <c r="HUE7" s="228"/>
      <c r="HUF7" s="228"/>
      <c r="HUG7" s="228"/>
      <c r="HUH7" s="228"/>
      <c r="HUI7" s="228"/>
      <c r="HUJ7" s="228"/>
      <c r="HUK7" s="228"/>
      <c r="HUL7" s="228"/>
      <c r="HUM7" s="228"/>
      <c r="HUN7" s="228"/>
      <c r="HUO7" s="228"/>
      <c r="HUP7" s="228"/>
      <c r="HUQ7" s="228"/>
      <c r="HUR7" s="228"/>
      <c r="HUS7" s="228"/>
      <c r="HUT7" s="228"/>
      <c r="HUU7" s="228"/>
      <c r="HUV7" s="228"/>
      <c r="HUW7" s="228"/>
      <c r="HUX7" s="228"/>
      <c r="HUY7" s="228"/>
      <c r="HUZ7" s="228"/>
      <c r="HVA7" s="228"/>
      <c r="HVB7" s="228"/>
      <c r="HVC7" s="228"/>
      <c r="HVD7" s="228"/>
      <c r="HVE7" s="228"/>
      <c r="HVF7" s="228"/>
      <c r="HVG7" s="228"/>
      <c r="HVH7" s="228"/>
      <c r="HVI7" s="228"/>
      <c r="HVJ7" s="228"/>
      <c r="HVK7" s="228"/>
      <c r="HVL7" s="228"/>
      <c r="HVM7" s="228"/>
      <c r="HVN7" s="228"/>
      <c r="HVO7" s="228"/>
      <c r="HVP7" s="228"/>
      <c r="HVQ7" s="228"/>
      <c r="HVR7" s="228"/>
      <c r="HVS7" s="228"/>
      <c r="HVT7" s="228"/>
      <c r="HVU7" s="228"/>
      <c r="HVV7" s="228"/>
      <c r="HVW7" s="228"/>
      <c r="HVX7" s="228"/>
      <c r="HVY7" s="228"/>
      <c r="HVZ7" s="228"/>
      <c r="HWA7" s="228"/>
      <c r="HWB7" s="228"/>
      <c r="HWC7" s="228"/>
      <c r="HWD7" s="228"/>
      <c r="HWE7" s="228"/>
      <c r="HWF7" s="228"/>
      <c r="HWG7" s="228"/>
      <c r="HWH7" s="228"/>
      <c r="HWI7" s="228"/>
      <c r="HWJ7" s="228"/>
      <c r="HWK7" s="228"/>
      <c r="HWL7" s="228"/>
      <c r="HWM7" s="228"/>
      <c r="HWN7" s="228"/>
      <c r="HWO7" s="228"/>
      <c r="HWP7" s="228"/>
      <c r="HWQ7" s="228"/>
      <c r="HWR7" s="228"/>
      <c r="HWS7" s="228"/>
      <c r="HWT7" s="228"/>
      <c r="HWU7" s="228"/>
      <c r="HWV7" s="228"/>
      <c r="HWW7" s="228"/>
      <c r="HWX7" s="228"/>
      <c r="HWY7" s="228"/>
      <c r="HWZ7" s="228"/>
      <c r="HXA7" s="228"/>
      <c r="HXB7" s="228"/>
      <c r="HXC7" s="228"/>
      <c r="HXD7" s="228"/>
      <c r="HXE7" s="228"/>
      <c r="HXF7" s="228"/>
      <c r="HXG7" s="228"/>
      <c r="HXH7" s="228"/>
      <c r="HXI7" s="228"/>
      <c r="HXJ7" s="228"/>
      <c r="HXK7" s="228"/>
      <c r="HXL7" s="228"/>
      <c r="HXM7" s="228"/>
      <c r="HXN7" s="228"/>
      <c r="HXO7" s="228"/>
      <c r="HXP7" s="228"/>
      <c r="HXQ7" s="228"/>
      <c r="HXR7" s="228"/>
      <c r="HXS7" s="228"/>
      <c r="HXT7" s="228"/>
      <c r="HXU7" s="228"/>
      <c r="HXV7" s="228"/>
      <c r="HXW7" s="228"/>
      <c r="HXX7" s="228"/>
      <c r="HXY7" s="228"/>
      <c r="HXZ7" s="228"/>
      <c r="HYA7" s="228"/>
      <c r="HYB7" s="228"/>
      <c r="HYC7" s="228"/>
      <c r="HYD7" s="228"/>
      <c r="HYE7" s="228"/>
      <c r="HYF7" s="228"/>
      <c r="HYG7" s="228"/>
      <c r="HYH7" s="228"/>
      <c r="HYI7" s="228"/>
      <c r="HYJ7" s="228"/>
      <c r="HYK7" s="228"/>
      <c r="HYL7" s="228"/>
      <c r="HYM7" s="228"/>
      <c r="HYN7" s="228"/>
      <c r="HYO7" s="228"/>
      <c r="HYP7" s="228"/>
      <c r="HYQ7" s="228"/>
      <c r="HYR7" s="228"/>
      <c r="HYS7" s="228"/>
      <c r="HYT7" s="228"/>
      <c r="HYU7" s="228"/>
      <c r="HYV7" s="228"/>
      <c r="HYW7" s="228"/>
      <c r="HYX7" s="228"/>
      <c r="HYY7" s="228"/>
      <c r="HYZ7" s="228"/>
      <c r="HZA7" s="228"/>
      <c r="HZB7" s="228"/>
      <c r="HZC7" s="228"/>
      <c r="HZD7" s="228"/>
      <c r="HZE7" s="228"/>
      <c r="HZF7" s="228"/>
      <c r="HZG7" s="228"/>
      <c r="HZH7" s="228"/>
      <c r="HZI7" s="228"/>
      <c r="HZJ7" s="228"/>
      <c r="HZK7" s="228"/>
      <c r="HZL7" s="228"/>
      <c r="HZM7" s="228"/>
      <c r="HZN7" s="228"/>
      <c r="HZO7" s="228"/>
      <c r="HZP7" s="228"/>
      <c r="HZQ7" s="228"/>
      <c r="HZR7" s="228"/>
      <c r="HZS7" s="228"/>
      <c r="HZT7" s="228"/>
      <c r="HZU7" s="228"/>
      <c r="HZV7" s="228"/>
      <c r="HZW7" s="228"/>
      <c r="HZX7" s="228"/>
      <c r="HZY7" s="228"/>
      <c r="HZZ7" s="228"/>
      <c r="IAA7" s="228"/>
      <c r="IAB7" s="228"/>
      <c r="IAC7" s="228"/>
      <c r="IAD7" s="228"/>
      <c r="IAE7" s="228"/>
      <c r="IAF7" s="228"/>
      <c r="IAG7" s="228"/>
      <c r="IAH7" s="228"/>
      <c r="IAI7" s="228"/>
      <c r="IAJ7" s="228"/>
      <c r="IAK7" s="228"/>
      <c r="IAL7" s="228"/>
      <c r="IAM7" s="228"/>
      <c r="IAN7" s="228"/>
      <c r="IAO7" s="228"/>
      <c r="IAP7" s="228"/>
      <c r="IAQ7" s="228"/>
      <c r="IAR7" s="228"/>
      <c r="IAS7" s="228"/>
      <c r="IAT7" s="228"/>
      <c r="IAU7" s="228"/>
      <c r="IAV7" s="228"/>
      <c r="IAW7" s="228"/>
      <c r="IAX7" s="228"/>
      <c r="IAY7" s="228"/>
      <c r="IAZ7" s="228"/>
      <c r="IBA7" s="228"/>
      <c r="IBB7" s="228"/>
      <c r="IBC7" s="228"/>
      <c r="IBD7" s="228"/>
      <c r="IBE7" s="228"/>
      <c r="IBF7" s="228"/>
      <c r="IBG7" s="228"/>
      <c r="IBH7" s="228"/>
      <c r="IBI7" s="228"/>
      <c r="IBJ7" s="228"/>
      <c r="IBK7" s="228"/>
      <c r="IBL7" s="228"/>
      <c r="IBM7" s="228"/>
      <c r="IBN7" s="228"/>
      <c r="IBO7" s="228"/>
      <c r="IBP7" s="228"/>
      <c r="IBQ7" s="228"/>
      <c r="IBR7" s="228"/>
      <c r="IBS7" s="228"/>
      <c r="IBT7" s="228"/>
      <c r="IBU7" s="228"/>
      <c r="IBV7" s="228"/>
      <c r="IBW7" s="228"/>
      <c r="IBX7" s="228"/>
      <c r="IBY7" s="228"/>
      <c r="IBZ7" s="228"/>
      <c r="ICA7" s="228"/>
      <c r="ICB7" s="228"/>
      <c r="ICC7" s="228"/>
      <c r="ICD7" s="228"/>
      <c r="ICE7" s="228"/>
      <c r="ICF7" s="228"/>
      <c r="ICG7" s="228"/>
      <c r="ICH7" s="228"/>
      <c r="ICI7" s="228"/>
      <c r="ICJ7" s="228"/>
      <c r="ICK7" s="228"/>
      <c r="ICL7" s="228"/>
      <c r="ICM7" s="228"/>
      <c r="ICN7" s="228"/>
      <c r="ICO7" s="228"/>
      <c r="ICP7" s="228"/>
      <c r="ICQ7" s="228"/>
      <c r="ICR7" s="228"/>
      <c r="ICS7" s="228"/>
      <c r="ICT7" s="228"/>
      <c r="ICU7" s="228"/>
      <c r="ICV7" s="228"/>
      <c r="ICW7" s="228"/>
      <c r="ICX7" s="228"/>
      <c r="ICY7" s="228"/>
      <c r="ICZ7" s="228"/>
      <c r="IDA7" s="228"/>
      <c r="IDB7" s="228"/>
      <c r="IDC7" s="228"/>
      <c r="IDD7" s="228"/>
      <c r="IDE7" s="228"/>
      <c r="IDF7" s="228"/>
      <c r="IDG7" s="228"/>
      <c r="IDH7" s="228"/>
      <c r="IDI7" s="228"/>
      <c r="IDJ7" s="228"/>
      <c r="IDK7" s="228"/>
      <c r="IDL7" s="228"/>
      <c r="IDM7" s="228"/>
      <c r="IDN7" s="228"/>
      <c r="IDO7" s="228"/>
      <c r="IDP7" s="228"/>
      <c r="IDQ7" s="228"/>
      <c r="IDR7" s="228"/>
      <c r="IDS7" s="228"/>
      <c r="IDT7" s="228"/>
      <c r="IDU7" s="228"/>
      <c r="IDV7" s="228"/>
      <c r="IDW7" s="228"/>
      <c r="IDX7" s="228"/>
      <c r="IDY7" s="228"/>
      <c r="IDZ7" s="228"/>
      <c r="IEA7" s="228"/>
      <c r="IEB7" s="228"/>
      <c r="IEC7" s="228"/>
      <c r="IED7" s="228"/>
      <c r="IEE7" s="228"/>
      <c r="IEF7" s="228"/>
      <c r="IEG7" s="228"/>
      <c r="IEH7" s="228"/>
      <c r="IEI7" s="228"/>
      <c r="IEJ7" s="228"/>
      <c r="IEK7" s="228"/>
      <c r="IEL7" s="228"/>
      <c r="IEM7" s="228"/>
      <c r="IEN7" s="228"/>
      <c r="IEO7" s="228"/>
      <c r="IEP7" s="228"/>
      <c r="IEQ7" s="228"/>
      <c r="IER7" s="228"/>
      <c r="IES7" s="228"/>
      <c r="IET7" s="228"/>
      <c r="IEU7" s="228"/>
      <c r="IEV7" s="228"/>
      <c r="IEW7" s="228"/>
      <c r="IEX7" s="228"/>
      <c r="IEY7" s="228"/>
      <c r="IEZ7" s="228"/>
      <c r="IFA7" s="228"/>
      <c r="IFB7" s="228"/>
      <c r="IFC7" s="228"/>
      <c r="IFD7" s="228"/>
      <c r="IFE7" s="228"/>
      <c r="IFF7" s="228"/>
      <c r="IFG7" s="228"/>
      <c r="IFH7" s="228"/>
      <c r="IFI7" s="228"/>
      <c r="IFJ7" s="228"/>
      <c r="IFK7" s="228"/>
      <c r="IFL7" s="228"/>
      <c r="IFM7" s="228"/>
      <c r="IFN7" s="228"/>
      <c r="IFO7" s="228"/>
      <c r="IFP7" s="228"/>
      <c r="IFQ7" s="228"/>
      <c r="IFR7" s="228"/>
      <c r="IFS7" s="228"/>
      <c r="IFT7" s="228"/>
      <c r="IFU7" s="228"/>
      <c r="IFV7" s="228"/>
      <c r="IFW7" s="228"/>
      <c r="IFX7" s="228"/>
      <c r="IFY7" s="228"/>
      <c r="IFZ7" s="228"/>
      <c r="IGA7" s="228"/>
      <c r="IGB7" s="228"/>
      <c r="IGC7" s="228"/>
      <c r="IGD7" s="228"/>
      <c r="IGE7" s="228"/>
      <c r="IGF7" s="228"/>
      <c r="IGG7" s="228"/>
      <c r="IGH7" s="228"/>
      <c r="IGI7" s="228"/>
      <c r="IGJ7" s="228"/>
      <c r="IGK7" s="228"/>
      <c r="IGL7" s="228"/>
      <c r="IGM7" s="228"/>
      <c r="IGN7" s="228"/>
      <c r="IGO7" s="228"/>
      <c r="IGP7" s="228"/>
      <c r="IGQ7" s="228"/>
      <c r="IGR7" s="228"/>
      <c r="IGS7" s="228"/>
      <c r="IGT7" s="228"/>
      <c r="IGU7" s="228"/>
      <c r="IGV7" s="228"/>
      <c r="IGW7" s="228"/>
      <c r="IGX7" s="228"/>
      <c r="IGY7" s="228"/>
      <c r="IGZ7" s="228"/>
      <c r="IHA7" s="228"/>
      <c r="IHB7" s="228"/>
      <c r="IHC7" s="228"/>
      <c r="IHD7" s="228"/>
      <c r="IHE7" s="228"/>
      <c r="IHF7" s="228"/>
      <c r="IHG7" s="228"/>
      <c r="IHH7" s="228"/>
      <c r="IHI7" s="228"/>
      <c r="IHJ7" s="228"/>
      <c r="IHK7" s="228"/>
      <c r="IHL7" s="228"/>
      <c r="IHM7" s="228"/>
      <c r="IHN7" s="228"/>
      <c r="IHO7" s="228"/>
      <c r="IHP7" s="228"/>
      <c r="IHQ7" s="228"/>
      <c r="IHR7" s="228"/>
      <c r="IHS7" s="228"/>
      <c r="IHT7" s="228"/>
      <c r="IHU7" s="228"/>
      <c r="IHV7" s="228"/>
      <c r="IHW7" s="228"/>
      <c r="IHX7" s="228"/>
      <c r="IHY7" s="228"/>
      <c r="IHZ7" s="228"/>
      <c r="IIA7" s="228"/>
      <c r="IIB7" s="228"/>
      <c r="IIC7" s="228"/>
      <c r="IID7" s="228"/>
      <c r="IIE7" s="228"/>
      <c r="IIF7" s="228"/>
      <c r="IIG7" s="228"/>
      <c r="IIH7" s="228"/>
      <c r="III7" s="228"/>
      <c r="IIJ7" s="228"/>
      <c r="IIK7" s="228"/>
      <c r="IIL7" s="228"/>
      <c r="IIM7" s="228"/>
      <c r="IIN7" s="228"/>
      <c r="IIO7" s="228"/>
      <c r="IIP7" s="228"/>
      <c r="IIQ7" s="228"/>
      <c r="IIR7" s="228"/>
      <c r="IIS7" s="228"/>
      <c r="IIT7" s="228"/>
      <c r="IIU7" s="228"/>
      <c r="IIV7" s="228"/>
      <c r="IIW7" s="228"/>
      <c r="IIX7" s="228"/>
      <c r="IIY7" s="228"/>
      <c r="IIZ7" s="228"/>
      <c r="IJA7" s="228"/>
      <c r="IJB7" s="228"/>
      <c r="IJC7" s="228"/>
      <c r="IJD7" s="228"/>
      <c r="IJE7" s="228"/>
      <c r="IJF7" s="228"/>
      <c r="IJG7" s="228"/>
      <c r="IJH7" s="228"/>
      <c r="IJI7" s="228"/>
      <c r="IJJ7" s="228"/>
      <c r="IJK7" s="228"/>
      <c r="IJL7" s="228"/>
      <c r="IJM7" s="228"/>
      <c r="IJN7" s="228"/>
      <c r="IJO7" s="228"/>
      <c r="IJP7" s="228"/>
      <c r="IJQ7" s="228"/>
      <c r="IJR7" s="228"/>
      <c r="IJS7" s="228"/>
      <c r="IJT7" s="228"/>
      <c r="IJU7" s="228"/>
      <c r="IJV7" s="228"/>
      <c r="IJW7" s="228"/>
      <c r="IJX7" s="228"/>
      <c r="IJY7" s="228"/>
      <c r="IJZ7" s="228"/>
      <c r="IKA7" s="228"/>
      <c r="IKB7" s="228"/>
      <c r="IKC7" s="228"/>
      <c r="IKD7" s="228"/>
      <c r="IKE7" s="228"/>
      <c r="IKF7" s="228"/>
      <c r="IKG7" s="228"/>
      <c r="IKH7" s="228"/>
      <c r="IKI7" s="228"/>
      <c r="IKJ7" s="228"/>
      <c r="IKK7" s="228"/>
      <c r="IKL7" s="228"/>
      <c r="IKM7" s="228"/>
      <c r="IKN7" s="228"/>
      <c r="IKO7" s="228"/>
      <c r="IKP7" s="228"/>
      <c r="IKQ7" s="228"/>
      <c r="IKR7" s="228"/>
      <c r="IKS7" s="228"/>
      <c r="IKT7" s="228"/>
      <c r="IKU7" s="228"/>
      <c r="IKV7" s="228"/>
      <c r="IKW7" s="228"/>
      <c r="IKX7" s="228"/>
      <c r="IKY7" s="228"/>
      <c r="IKZ7" s="228"/>
      <c r="ILA7" s="228"/>
      <c r="ILB7" s="228"/>
      <c r="ILC7" s="228"/>
      <c r="ILD7" s="228"/>
      <c r="ILE7" s="228"/>
      <c r="ILF7" s="228"/>
      <c r="ILG7" s="228"/>
      <c r="ILH7" s="228"/>
      <c r="ILI7" s="228"/>
      <c r="ILJ7" s="228"/>
      <c r="ILK7" s="228"/>
      <c r="ILL7" s="228"/>
      <c r="ILM7" s="228"/>
      <c r="ILN7" s="228"/>
      <c r="ILO7" s="228"/>
      <c r="ILP7" s="228"/>
      <c r="ILQ7" s="228"/>
      <c r="ILR7" s="228"/>
      <c r="ILS7" s="228"/>
      <c r="ILT7" s="228"/>
      <c r="ILU7" s="228"/>
      <c r="ILV7" s="228"/>
      <c r="ILW7" s="228"/>
      <c r="ILX7" s="228"/>
      <c r="ILY7" s="228"/>
      <c r="ILZ7" s="228"/>
      <c r="IMA7" s="228"/>
      <c r="IMB7" s="228"/>
      <c r="IMC7" s="228"/>
      <c r="IMD7" s="228"/>
      <c r="IME7" s="228"/>
      <c r="IMF7" s="228"/>
      <c r="IMG7" s="228"/>
      <c r="IMH7" s="228"/>
      <c r="IMI7" s="228"/>
      <c r="IMJ7" s="228"/>
      <c r="IMK7" s="228"/>
      <c r="IML7" s="228"/>
      <c r="IMM7" s="228"/>
      <c r="IMN7" s="228"/>
      <c r="IMO7" s="228"/>
      <c r="IMP7" s="228"/>
      <c r="IMQ7" s="228"/>
      <c r="IMR7" s="228"/>
      <c r="IMS7" s="228"/>
      <c r="IMT7" s="228"/>
      <c r="IMU7" s="228"/>
      <c r="IMV7" s="228"/>
      <c r="IMW7" s="228"/>
      <c r="IMX7" s="228"/>
      <c r="IMY7" s="228"/>
      <c r="IMZ7" s="228"/>
      <c r="INA7" s="228"/>
      <c r="INB7" s="228"/>
      <c r="INC7" s="228"/>
      <c r="IND7" s="228"/>
      <c r="INE7" s="228"/>
      <c r="INF7" s="228"/>
      <c r="ING7" s="228"/>
      <c r="INH7" s="228"/>
      <c r="INI7" s="228"/>
      <c r="INJ7" s="228"/>
      <c r="INK7" s="228"/>
      <c r="INL7" s="228"/>
      <c r="INM7" s="228"/>
      <c r="INN7" s="228"/>
      <c r="INO7" s="228"/>
      <c r="INP7" s="228"/>
      <c r="INQ7" s="228"/>
      <c r="INR7" s="228"/>
      <c r="INS7" s="228"/>
      <c r="INT7" s="228"/>
      <c r="INU7" s="228"/>
      <c r="INV7" s="228"/>
      <c r="INW7" s="228"/>
      <c r="INX7" s="228"/>
      <c r="INY7" s="228"/>
      <c r="INZ7" s="228"/>
      <c r="IOA7" s="228"/>
      <c r="IOB7" s="228"/>
      <c r="IOC7" s="228"/>
      <c r="IOD7" s="228"/>
      <c r="IOE7" s="228"/>
      <c r="IOF7" s="228"/>
      <c r="IOG7" s="228"/>
      <c r="IOH7" s="228"/>
      <c r="IOI7" s="228"/>
      <c r="IOJ7" s="228"/>
      <c r="IOK7" s="228"/>
      <c r="IOL7" s="228"/>
      <c r="IOM7" s="228"/>
      <c r="ION7" s="228"/>
      <c r="IOO7" s="228"/>
      <c r="IOP7" s="228"/>
      <c r="IOQ7" s="228"/>
      <c r="IOR7" s="228"/>
      <c r="IOS7" s="228"/>
      <c r="IOT7" s="228"/>
      <c r="IOU7" s="228"/>
      <c r="IOV7" s="228"/>
      <c r="IOW7" s="228"/>
      <c r="IOX7" s="228"/>
      <c r="IOY7" s="228"/>
      <c r="IOZ7" s="228"/>
      <c r="IPA7" s="228"/>
      <c r="IPB7" s="228"/>
      <c r="IPC7" s="228"/>
      <c r="IPD7" s="228"/>
      <c r="IPE7" s="228"/>
      <c r="IPF7" s="228"/>
      <c r="IPG7" s="228"/>
      <c r="IPH7" s="228"/>
      <c r="IPI7" s="228"/>
      <c r="IPJ7" s="228"/>
      <c r="IPK7" s="228"/>
      <c r="IPL7" s="228"/>
      <c r="IPM7" s="228"/>
      <c r="IPN7" s="228"/>
      <c r="IPO7" s="228"/>
      <c r="IPP7" s="228"/>
      <c r="IPQ7" s="228"/>
      <c r="IPR7" s="228"/>
      <c r="IPS7" s="228"/>
      <c r="IPT7" s="228"/>
      <c r="IPU7" s="228"/>
      <c r="IPV7" s="228"/>
      <c r="IPW7" s="228"/>
      <c r="IPX7" s="228"/>
      <c r="IPY7" s="228"/>
      <c r="IPZ7" s="228"/>
      <c r="IQA7" s="228"/>
      <c r="IQB7" s="228"/>
      <c r="IQC7" s="228"/>
      <c r="IQD7" s="228"/>
      <c r="IQE7" s="228"/>
      <c r="IQF7" s="228"/>
      <c r="IQG7" s="228"/>
      <c r="IQH7" s="228"/>
      <c r="IQI7" s="228"/>
      <c r="IQJ7" s="228"/>
      <c r="IQK7" s="228"/>
      <c r="IQL7" s="228"/>
      <c r="IQM7" s="228"/>
      <c r="IQN7" s="228"/>
      <c r="IQO7" s="228"/>
      <c r="IQP7" s="228"/>
      <c r="IQQ7" s="228"/>
      <c r="IQR7" s="228"/>
      <c r="IQS7" s="228"/>
      <c r="IQT7" s="228"/>
      <c r="IQU7" s="228"/>
      <c r="IQV7" s="228"/>
      <c r="IQW7" s="228"/>
      <c r="IQX7" s="228"/>
      <c r="IQY7" s="228"/>
      <c r="IQZ7" s="228"/>
      <c r="IRA7" s="228"/>
      <c r="IRB7" s="228"/>
      <c r="IRC7" s="228"/>
      <c r="IRD7" s="228"/>
      <c r="IRE7" s="228"/>
      <c r="IRF7" s="228"/>
      <c r="IRG7" s="228"/>
      <c r="IRH7" s="228"/>
      <c r="IRI7" s="228"/>
      <c r="IRJ7" s="228"/>
      <c r="IRK7" s="228"/>
      <c r="IRL7" s="228"/>
      <c r="IRM7" s="228"/>
      <c r="IRN7" s="228"/>
      <c r="IRO7" s="228"/>
      <c r="IRP7" s="228"/>
      <c r="IRQ7" s="228"/>
      <c r="IRR7" s="228"/>
      <c r="IRS7" s="228"/>
      <c r="IRT7" s="228"/>
      <c r="IRU7" s="228"/>
      <c r="IRV7" s="228"/>
      <c r="IRW7" s="228"/>
      <c r="IRX7" s="228"/>
      <c r="IRY7" s="228"/>
      <c r="IRZ7" s="228"/>
      <c r="ISA7" s="228"/>
      <c r="ISB7" s="228"/>
      <c r="ISC7" s="228"/>
      <c r="ISD7" s="228"/>
      <c r="ISE7" s="228"/>
      <c r="ISF7" s="228"/>
      <c r="ISG7" s="228"/>
      <c r="ISH7" s="228"/>
      <c r="ISI7" s="228"/>
      <c r="ISJ7" s="228"/>
      <c r="ISK7" s="228"/>
      <c r="ISL7" s="228"/>
      <c r="ISM7" s="228"/>
      <c r="ISN7" s="228"/>
      <c r="ISO7" s="228"/>
      <c r="ISP7" s="228"/>
      <c r="ISQ7" s="228"/>
      <c r="ISR7" s="228"/>
      <c r="ISS7" s="228"/>
      <c r="IST7" s="228"/>
      <c r="ISU7" s="228"/>
      <c r="ISV7" s="228"/>
      <c r="ISW7" s="228"/>
      <c r="ISX7" s="228"/>
      <c r="ISY7" s="228"/>
      <c r="ISZ7" s="228"/>
      <c r="ITA7" s="228"/>
      <c r="ITB7" s="228"/>
      <c r="ITC7" s="228"/>
      <c r="ITD7" s="228"/>
      <c r="ITE7" s="228"/>
      <c r="ITF7" s="228"/>
      <c r="ITG7" s="228"/>
      <c r="ITH7" s="228"/>
      <c r="ITI7" s="228"/>
      <c r="ITJ7" s="228"/>
      <c r="ITK7" s="228"/>
      <c r="ITL7" s="228"/>
      <c r="ITM7" s="228"/>
      <c r="ITN7" s="228"/>
      <c r="ITO7" s="228"/>
      <c r="ITP7" s="228"/>
      <c r="ITQ7" s="228"/>
      <c r="ITR7" s="228"/>
      <c r="ITS7" s="228"/>
      <c r="ITT7" s="228"/>
      <c r="ITU7" s="228"/>
      <c r="ITV7" s="228"/>
      <c r="ITW7" s="228"/>
      <c r="ITX7" s="228"/>
      <c r="ITY7" s="228"/>
      <c r="ITZ7" s="228"/>
      <c r="IUA7" s="228"/>
      <c r="IUB7" s="228"/>
      <c r="IUC7" s="228"/>
      <c r="IUD7" s="228"/>
      <c r="IUE7" s="228"/>
      <c r="IUF7" s="228"/>
      <c r="IUG7" s="228"/>
      <c r="IUH7" s="228"/>
      <c r="IUI7" s="228"/>
      <c r="IUJ7" s="228"/>
      <c r="IUK7" s="228"/>
      <c r="IUL7" s="228"/>
      <c r="IUM7" s="228"/>
      <c r="IUN7" s="228"/>
      <c r="IUO7" s="228"/>
      <c r="IUP7" s="228"/>
      <c r="IUQ7" s="228"/>
      <c r="IUR7" s="228"/>
      <c r="IUS7" s="228"/>
      <c r="IUT7" s="228"/>
      <c r="IUU7" s="228"/>
      <c r="IUV7" s="228"/>
      <c r="IUW7" s="228"/>
      <c r="IUX7" s="228"/>
      <c r="IUY7" s="228"/>
      <c r="IUZ7" s="228"/>
      <c r="IVA7" s="228"/>
      <c r="IVB7" s="228"/>
      <c r="IVC7" s="228"/>
      <c r="IVD7" s="228"/>
      <c r="IVE7" s="228"/>
      <c r="IVF7" s="228"/>
      <c r="IVG7" s="228"/>
      <c r="IVH7" s="228"/>
      <c r="IVI7" s="228"/>
      <c r="IVJ7" s="228"/>
      <c r="IVK7" s="228"/>
      <c r="IVL7" s="228"/>
      <c r="IVM7" s="228"/>
      <c r="IVN7" s="228"/>
      <c r="IVO7" s="228"/>
      <c r="IVP7" s="228"/>
      <c r="IVQ7" s="228"/>
      <c r="IVR7" s="228"/>
      <c r="IVS7" s="228"/>
      <c r="IVT7" s="228"/>
      <c r="IVU7" s="228"/>
      <c r="IVV7" s="228"/>
      <c r="IVW7" s="228"/>
      <c r="IVX7" s="228"/>
      <c r="IVY7" s="228"/>
      <c r="IVZ7" s="228"/>
      <c r="IWA7" s="228"/>
      <c r="IWB7" s="228"/>
      <c r="IWC7" s="228"/>
      <c r="IWD7" s="228"/>
      <c r="IWE7" s="228"/>
      <c r="IWF7" s="228"/>
      <c r="IWG7" s="228"/>
      <c r="IWH7" s="228"/>
      <c r="IWI7" s="228"/>
      <c r="IWJ7" s="228"/>
      <c r="IWK7" s="228"/>
      <c r="IWL7" s="228"/>
      <c r="IWM7" s="228"/>
      <c r="IWN7" s="228"/>
      <c r="IWO7" s="228"/>
      <c r="IWP7" s="228"/>
      <c r="IWQ7" s="228"/>
      <c r="IWR7" s="228"/>
      <c r="IWS7" s="228"/>
      <c r="IWT7" s="228"/>
      <c r="IWU7" s="228"/>
      <c r="IWV7" s="228"/>
      <c r="IWW7" s="228"/>
      <c r="IWX7" s="228"/>
      <c r="IWY7" s="228"/>
      <c r="IWZ7" s="228"/>
      <c r="IXA7" s="228"/>
      <c r="IXB7" s="228"/>
      <c r="IXC7" s="228"/>
      <c r="IXD7" s="228"/>
      <c r="IXE7" s="228"/>
      <c r="IXF7" s="228"/>
      <c r="IXG7" s="228"/>
      <c r="IXH7" s="228"/>
      <c r="IXI7" s="228"/>
      <c r="IXJ7" s="228"/>
      <c r="IXK7" s="228"/>
      <c r="IXL7" s="228"/>
      <c r="IXM7" s="228"/>
      <c r="IXN7" s="228"/>
      <c r="IXO7" s="228"/>
      <c r="IXP7" s="228"/>
      <c r="IXQ7" s="228"/>
      <c r="IXR7" s="228"/>
      <c r="IXS7" s="228"/>
      <c r="IXT7" s="228"/>
      <c r="IXU7" s="228"/>
      <c r="IXV7" s="228"/>
      <c r="IXW7" s="228"/>
      <c r="IXX7" s="228"/>
      <c r="IXY7" s="228"/>
      <c r="IXZ7" s="228"/>
      <c r="IYA7" s="228"/>
      <c r="IYB7" s="228"/>
      <c r="IYC7" s="228"/>
      <c r="IYD7" s="228"/>
      <c r="IYE7" s="228"/>
      <c r="IYF7" s="228"/>
      <c r="IYG7" s="228"/>
      <c r="IYH7" s="228"/>
      <c r="IYI7" s="228"/>
      <c r="IYJ7" s="228"/>
      <c r="IYK7" s="228"/>
      <c r="IYL7" s="228"/>
      <c r="IYM7" s="228"/>
      <c r="IYN7" s="228"/>
      <c r="IYO7" s="228"/>
      <c r="IYP7" s="228"/>
      <c r="IYQ7" s="228"/>
      <c r="IYR7" s="228"/>
      <c r="IYS7" s="228"/>
      <c r="IYT7" s="228"/>
      <c r="IYU7" s="228"/>
      <c r="IYV7" s="228"/>
      <c r="IYW7" s="228"/>
      <c r="IYX7" s="228"/>
      <c r="IYY7" s="228"/>
      <c r="IYZ7" s="228"/>
      <c r="IZA7" s="228"/>
      <c r="IZB7" s="228"/>
      <c r="IZC7" s="228"/>
      <c r="IZD7" s="228"/>
      <c r="IZE7" s="228"/>
      <c r="IZF7" s="228"/>
      <c r="IZG7" s="228"/>
      <c r="IZH7" s="228"/>
      <c r="IZI7" s="228"/>
      <c r="IZJ7" s="228"/>
      <c r="IZK7" s="228"/>
      <c r="IZL7" s="228"/>
      <c r="IZM7" s="228"/>
      <c r="IZN7" s="228"/>
      <c r="IZO7" s="228"/>
      <c r="IZP7" s="228"/>
      <c r="IZQ7" s="228"/>
      <c r="IZR7" s="228"/>
      <c r="IZS7" s="228"/>
      <c r="IZT7" s="228"/>
      <c r="IZU7" s="228"/>
      <c r="IZV7" s="228"/>
      <c r="IZW7" s="228"/>
      <c r="IZX7" s="228"/>
      <c r="IZY7" s="228"/>
      <c r="IZZ7" s="228"/>
      <c r="JAA7" s="228"/>
      <c r="JAB7" s="228"/>
      <c r="JAC7" s="228"/>
      <c r="JAD7" s="228"/>
      <c r="JAE7" s="228"/>
      <c r="JAF7" s="228"/>
      <c r="JAG7" s="228"/>
      <c r="JAH7" s="228"/>
      <c r="JAI7" s="228"/>
      <c r="JAJ7" s="228"/>
      <c r="JAK7" s="228"/>
      <c r="JAL7" s="228"/>
      <c r="JAM7" s="228"/>
      <c r="JAN7" s="228"/>
      <c r="JAO7" s="228"/>
      <c r="JAP7" s="228"/>
      <c r="JAQ7" s="228"/>
      <c r="JAR7" s="228"/>
      <c r="JAS7" s="228"/>
      <c r="JAT7" s="228"/>
      <c r="JAU7" s="228"/>
      <c r="JAV7" s="228"/>
      <c r="JAW7" s="228"/>
      <c r="JAX7" s="228"/>
      <c r="JAY7" s="228"/>
      <c r="JAZ7" s="228"/>
      <c r="JBA7" s="228"/>
      <c r="JBB7" s="228"/>
      <c r="JBC7" s="228"/>
      <c r="JBD7" s="228"/>
      <c r="JBE7" s="228"/>
      <c r="JBF7" s="228"/>
      <c r="JBG7" s="228"/>
      <c r="JBH7" s="228"/>
      <c r="JBI7" s="228"/>
      <c r="JBJ7" s="228"/>
      <c r="JBK7" s="228"/>
      <c r="JBL7" s="228"/>
      <c r="JBM7" s="228"/>
      <c r="JBN7" s="228"/>
      <c r="JBO7" s="228"/>
      <c r="JBP7" s="228"/>
      <c r="JBQ7" s="228"/>
      <c r="JBR7" s="228"/>
      <c r="JBS7" s="228"/>
      <c r="JBT7" s="228"/>
      <c r="JBU7" s="228"/>
      <c r="JBV7" s="228"/>
      <c r="JBW7" s="228"/>
      <c r="JBX7" s="228"/>
      <c r="JBY7" s="228"/>
      <c r="JBZ7" s="228"/>
      <c r="JCA7" s="228"/>
      <c r="JCB7" s="228"/>
      <c r="JCC7" s="228"/>
      <c r="JCD7" s="228"/>
      <c r="JCE7" s="228"/>
      <c r="JCF7" s="228"/>
      <c r="JCG7" s="228"/>
      <c r="JCH7" s="228"/>
      <c r="JCI7" s="228"/>
      <c r="JCJ7" s="228"/>
      <c r="JCK7" s="228"/>
      <c r="JCL7" s="228"/>
      <c r="JCM7" s="228"/>
      <c r="JCN7" s="228"/>
      <c r="JCO7" s="228"/>
      <c r="JCP7" s="228"/>
      <c r="JCQ7" s="228"/>
      <c r="JCR7" s="228"/>
      <c r="JCS7" s="228"/>
      <c r="JCT7" s="228"/>
      <c r="JCU7" s="228"/>
      <c r="JCV7" s="228"/>
      <c r="JCW7" s="228"/>
      <c r="JCX7" s="228"/>
      <c r="JCY7" s="228"/>
      <c r="JCZ7" s="228"/>
      <c r="JDA7" s="228"/>
      <c r="JDB7" s="228"/>
      <c r="JDC7" s="228"/>
      <c r="JDD7" s="228"/>
      <c r="JDE7" s="228"/>
      <c r="JDF7" s="228"/>
      <c r="JDG7" s="228"/>
      <c r="JDH7" s="228"/>
      <c r="JDI7" s="228"/>
      <c r="JDJ7" s="228"/>
      <c r="JDK7" s="228"/>
      <c r="JDL7" s="228"/>
      <c r="JDM7" s="228"/>
      <c r="JDN7" s="228"/>
      <c r="JDO7" s="228"/>
      <c r="JDP7" s="228"/>
      <c r="JDQ7" s="228"/>
      <c r="JDR7" s="228"/>
      <c r="JDS7" s="228"/>
      <c r="JDT7" s="228"/>
      <c r="JDU7" s="228"/>
      <c r="JDV7" s="228"/>
      <c r="JDW7" s="228"/>
      <c r="JDX7" s="228"/>
      <c r="JDY7" s="228"/>
      <c r="JDZ7" s="228"/>
      <c r="JEA7" s="228"/>
      <c r="JEB7" s="228"/>
      <c r="JEC7" s="228"/>
      <c r="JED7" s="228"/>
      <c r="JEE7" s="228"/>
      <c r="JEF7" s="228"/>
      <c r="JEG7" s="228"/>
      <c r="JEH7" s="228"/>
      <c r="JEI7" s="228"/>
      <c r="JEJ7" s="228"/>
      <c r="JEK7" s="228"/>
      <c r="JEL7" s="228"/>
      <c r="JEM7" s="228"/>
      <c r="JEN7" s="228"/>
      <c r="JEO7" s="228"/>
      <c r="JEP7" s="228"/>
      <c r="JEQ7" s="228"/>
      <c r="JER7" s="228"/>
      <c r="JES7" s="228"/>
      <c r="JET7" s="228"/>
      <c r="JEU7" s="228"/>
      <c r="JEV7" s="228"/>
      <c r="JEW7" s="228"/>
      <c r="JEX7" s="228"/>
      <c r="JEY7" s="228"/>
      <c r="JEZ7" s="228"/>
      <c r="JFA7" s="228"/>
      <c r="JFB7" s="228"/>
      <c r="JFC7" s="228"/>
      <c r="JFD7" s="228"/>
      <c r="JFE7" s="228"/>
      <c r="JFF7" s="228"/>
      <c r="JFG7" s="228"/>
      <c r="JFH7" s="228"/>
      <c r="JFI7" s="228"/>
      <c r="JFJ7" s="228"/>
      <c r="JFK7" s="228"/>
      <c r="JFL7" s="228"/>
      <c r="JFM7" s="228"/>
      <c r="JFN7" s="228"/>
      <c r="JFO7" s="228"/>
      <c r="JFP7" s="228"/>
      <c r="JFQ7" s="228"/>
      <c r="JFR7" s="228"/>
      <c r="JFS7" s="228"/>
      <c r="JFT7" s="228"/>
      <c r="JFU7" s="228"/>
      <c r="JFV7" s="228"/>
      <c r="JFW7" s="228"/>
      <c r="JFX7" s="228"/>
      <c r="JFY7" s="228"/>
      <c r="JFZ7" s="228"/>
      <c r="JGA7" s="228"/>
      <c r="JGB7" s="228"/>
      <c r="JGC7" s="228"/>
      <c r="JGD7" s="228"/>
      <c r="JGE7" s="228"/>
      <c r="JGF7" s="228"/>
      <c r="JGG7" s="228"/>
      <c r="JGH7" s="228"/>
      <c r="JGI7" s="228"/>
      <c r="JGJ7" s="228"/>
      <c r="JGK7" s="228"/>
      <c r="JGL7" s="228"/>
      <c r="JGM7" s="228"/>
      <c r="JGN7" s="228"/>
      <c r="JGO7" s="228"/>
      <c r="JGP7" s="228"/>
      <c r="JGQ7" s="228"/>
      <c r="JGR7" s="228"/>
      <c r="JGS7" s="228"/>
      <c r="JGT7" s="228"/>
      <c r="JGU7" s="228"/>
      <c r="JGV7" s="228"/>
      <c r="JGW7" s="228"/>
      <c r="JGX7" s="228"/>
      <c r="JGY7" s="228"/>
      <c r="JGZ7" s="228"/>
      <c r="JHA7" s="228"/>
      <c r="JHB7" s="228"/>
      <c r="JHC7" s="228"/>
      <c r="JHD7" s="228"/>
      <c r="JHE7" s="228"/>
      <c r="JHF7" s="228"/>
      <c r="JHG7" s="228"/>
      <c r="JHH7" s="228"/>
      <c r="JHI7" s="228"/>
      <c r="JHJ7" s="228"/>
      <c r="JHK7" s="228"/>
      <c r="JHL7" s="228"/>
      <c r="JHM7" s="228"/>
      <c r="JHN7" s="228"/>
      <c r="JHO7" s="228"/>
      <c r="JHP7" s="228"/>
      <c r="JHQ7" s="228"/>
      <c r="JHR7" s="228"/>
      <c r="JHS7" s="228"/>
      <c r="JHT7" s="228"/>
      <c r="JHU7" s="228"/>
      <c r="JHV7" s="228"/>
      <c r="JHW7" s="228"/>
      <c r="JHX7" s="228"/>
      <c r="JHY7" s="228"/>
      <c r="JHZ7" s="228"/>
      <c r="JIA7" s="228"/>
      <c r="JIB7" s="228"/>
      <c r="JIC7" s="228"/>
      <c r="JID7" s="228"/>
      <c r="JIE7" s="228"/>
      <c r="JIF7" s="228"/>
      <c r="JIG7" s="228"/>
      <c r="JIH7" s="228"/>
      <c r="JII7" s="228"/>
      <c r="JIJ7" s="228"/>
      <c r="JIK7" s="228"/>
      <c r="JIL7" s="228"/>
      <c r="JIM7" s="228"/>
      <c r="JIN7" s="228"/>
      <c r="JIO7" s="228"/>
      <c r="JIP7" s="228"/>
      <c r="JIQ7" s="228"/>
      <c r="JIR7" s="228"/>
      <c r="JIS7" s="228"/>
      <c r="JIT7" s="228"/>
      <c r="JIU7" s="228"/>
      <c r="JIV7" s="228"/>
      <c r="JIW7" s="228"/>
      <c r="JIX7" s="228"/>
      <c r="JIY7" s="228"/>
      <c r="JIZ7" s="228"/>
      <c r="JJA7" s="228"/>
      <c r="JJB7" s="228"/>
      <c r="JJC7" s="228"/>
      <c r="JJD7" s="228"/>
      <c r="JJE7" s="228"/>
      <c r="JJF7" s="228"/>
      <c r="JJG7" s="228"/>
      <c r="JJH7" s="228"/>
      <c r="JJI7" s="228"/>
      <c r="JJJ7" s="228"/>
      <c r="JJK7" s="228"/>
      <c r="JJL7" s="228"/>
      <c r="JJM7" s="228"/>
      <c r="JJN7" s="228"/>
      <c r="JJO7" s="228"/>
      <c r="JJP7" s="228"/>
      <c r="JJQ7" s="228"/>
      <c r="JJR7" s="228"/>
      <c r="JJS7" s="228"/>
      <c r="JJT7" s="228"/>
      <c r="JJU7" s="228"/>
      <c r="JJV7" s="228"/>
      <c r="JJW7" s="228"/>
      <c r="JJX7" s="228"/>
      <c r="JJY7" s="228"/>
      <c r="JJZ7" s="228"/>
      <c r="JKA7" s="228"/>
      <c r="JKB7" s="228"/>
      <c r="JKC7" s="228"/>
      <c r="JKD7" s="228"/>
      <c r="JKE7" s="228"/>
      <c r="JKF7" s="228"/>
      <c r="JKG7" s="228"/>
      <c r="JKH7" s="228"/>
      <c r="JKI7" s="228"/>
      <c r="JKJ7" s="228"/>
      <c r="JKK7" s="228"/>
      <c r="JKL7" s="228"/>
      <c r="JKM7" s="228"/>
      <c r="JKN7" s="228"/>
      <c r="JKO7" s="228"/>
      <c r="JKP7" s="228"/>
      <c r="JKQ7" s="228"/>
      <c r="JKR7" s="228"/>
      <c r="JKS7" s="228"/>
      <c r="JKT7" s="228"/>
      <c r="JKU7" s="228"/>
      <c r="JKV7" s="228"/>
      <c r="JKW7" s="228"/>
      <c r="JKX7" s="228"/>
      <c r="JKY7" s="228"/>
      <c r="JKZ7" s="228"/>
      <c r="JLA7" s="228"/>
      <c r="JLB7" s="228"/>
      <c r="JLC7" s="228"/>
      <c r="JLD7" s="228"/>
      <c r="JLE7" s="228"/>
      <c r="JLF7" s="228"/>
      <c r="JLG7" s="228"/>
      <c r="JLH7" s="228"/>
      <c r="JLI7" s="228"/>
      <c r="JLJ7" s="228"/>
      <c r="JLK7" s="228"/>
      <c r="JLL7" s="228"/>
      <c r="JLM7" s="228"/>
      <c r="JLN7" s="228"/>
      <c r="JLO7" s="228"/>
      <c r="JLP7" s="228"/>
      <c r="JLQ7" s="228"/>
      <c r="JLR7" s="228"/>
      <c r="JLS7" s="228"/>
      <c r="JLT7" s="228"/>
      <c r="JLU7" s="228"/>
      <c r="JLV7" s="228"/>
      <c r="JLW7" s="228"/>
      <c r="JLX7" s="228"/>
      <c r="JLY7" s="228"/>
      <c r="JLZ7" s="228"/>
      <c r="JMA7" s="228"/>
      <c r="JMB7" s="228"/>
      <c r="JMC7" s="228"/>
      <c r="JMD7" s="228"/>
      <c r="JME7" s="228"/>
      <c r="JMF7" s="228"/>
      <c r="JMG7" s="228"/>
      <c r="JMH7" s="228"/>
      <c r="JMI7" s="228"/>
      <c r="JMJ7" s="228"/>
      <c r="JMK7" s="228"/>
      <c r="JML7" s="228"/>
      <c r="JMM7" s="228"/>
      <c r="JMN7" s="228"/>
      <c r="JMO7" s="228"/>
      <c r="JMP7" s="228"/>
      <c r="JMQ7" s="228"/>
      <c r="JMR7" s="228"/>
      <c r="JMS7" s="228"/>
      <c r="JMT7" s="228"/>
      <c r="JMU7" s="228"/>
      <c r="JMV7" s="228"/>
      <c r="JMW7" s="228"/>
      <c r="JMX7" s="228"/>
      <c r="JMY7" s="228"/>
      <c r="JMZ7" s="228"/>
      <c r="JNA7" s="228"/>
      <c r="JNB7" s="228"/>
      <c r="JNC7" s="228"/>
      <c r="JND7" s="228"/>
      <c r="JNE7" s="228"/>
      <c r="JNF7" s="228"/>
      <c r="JNG7" s="228"/>
      <c r="JNH7" s="228"/>
      <c r="JNI7" s="228"/>
      <c r="JNJ7" s="228"/>
      <c r="JNK7" s="228"/>
      <c r="JNL7" s="228"/>
      <c r="JNM7" s="228"/>
      <c r="JNN7" s="228"/>
      <c r="JNO7" s="228"/>
      <c r="JNP7" s="228"/>
      <c r="JNQ7" s="228"/>
      <c r="JNR7" s="228"/>
      <c r="JNS7" s="228"/>
      <c r="JNT7" s="228"/>
      <c r="JNU7" s="228"/>
      <c r="JNV7" s="228"/>
      <c r="JNW7" s="228"/>
      <c r="JNX7" s="228"/>
      <c r="JNY7" s="228"/>
      <c r="JNZ7" s="228"/>
      <c r="JOA7" s="228"/>
      <c r="JOB7" s="228"/>
      <c r="JOC7" s="228"/>
      <c r="JOD7" s="228"/>
      <c r="JOE7" s="228"/>
      <c r="JOF7" s="228"/>
      <c r="JOG7" s="228"/>
      <c r="JOH7" s="228"/>
      <c r="JOI7" s="228"/>
      <c r="JOJ7" s="228"/>
      <c r="JOK7" s="228"/>
      <c r="JOL7" s="228"/>
      <c r="JOM7" s="228"/>
      <c r="JON7" s="228"/>
      <c r="JOO7" s="228"/>
      <c r="JOP7" s="228"/>
      <c r="JOQ7" s="228"/>
      <c r="JOR7" s="228"/>
      <c r="JOS7" s="228"/>
      <c r="JOT7" s="228"/>
      <c r="JOU7" s="228"/>
      <c r="JOV7" s="228"/>
      <c r="JOW7" s="228"/>
      <c r="JOX7" s="228"/>
      <c r="JOY7" s="228"/>
      <c r="JOZ7" s="228"/>
      <c r="JPA7" s="228"/>
      <c r="JPB7" s="228"/>
      <c r="JPC7" s="228"/>
      <c r="JPD7" s="228"/>
      <c r="JPE7" s="228"/>
      <c r="JPF7" s="228"/>
      <c r="JPG7" s="228"/>
      <c r="JPH7" s="228"/>
      <c r="JPI7" s="228"/>
      <c r="JPJ7" s="228"/>
      <c r="JPK7" s="228"/>
      <c r="JPL7" s="228"/>
      <c r="JPM7" s="228"/>
      <c r="JPN7" s="228"/>
      <c r="JPO7" s="228"/>
      <c r="JPP7" s="228"/>
      <c r="JPQ7" s="228"/>
      <c r="JPR7" s="228"/>
      <c r="JPS7" s="228"/>
      <c r="JPT7" s="228"/>
      <c r="JPU7" s="228"/>
      <c r="JPV7" s="228"/>
      <c r="JPW7" s="228"/>
      <c r="JPX7" s="228"/>
      <c r="JPY7" s="228"/>
      <c r="JPZ7" s="228"/>
      <c r="JQA7" s="228"/>
      <c r="JQB7" s="228"/>
      <c r="JQC7" s="228"/>
      <c r="JQD7" s="228"/>
      <c r="JQE7" s="228"/>
      <c r="JQF7" s="228"/>
      <c r="JQG7" s="228"/>
      <c r="JQH7" s="228"/>
      <c r="JQI7" s="228"/>
      <c r="JQJ7" s="228"/>
      <c r="JQK7" s="228"/>
      <c r="JQL7" s="228"/>
      <c r="JQM7" s="228"/>
      <c r="JQN7" s="228"/>
      <c r="JQO7" s="228"/>
      <c r="JQP7" s="228"/>
      <c r="JQQ7" s="228"/>
      <c r="JQR7" s="228"/>
      <c r="JQS7" s="228"/>
      <c r="JQT7" s="228"/>
      <c r="JQU7" s="228"/>
      <c r="JQV7" s="228"/>
      <c r="JQW7" s="228"/>
      <c r="JQX7" s="228"/>
      <c r="JQY7" s="228"/>
      <c r="JQZ7" s="228"/>
      <c r="JRA7" s="228"/>
      <c r="JRB7" s="228"/>
      <c r="JRC7" s="228"/>
      <c r="JRD7" s="228"/>
      <c r="JRE7" s="228"/>
      <c r="JRF7" s="228"/>
      <c r="JRG7" s="228"/>
      <c r="JRH7" s="228"/>
      <c r="JRI7" s="228"/>
      <c r="JRJ7" s="228"/>
      <c r="JRK7" s="228"/>
      <c r="JRL7" s="228"/>
      <c r="JRM7" s="228"/>
      <c r="JRN7" s="228"/>
      <c r="JRO7" s="228"/>
      <c r="JRP7" s="228"/>
      <c r="JRQ7" s="228"/>
      <c r="JRR7" s="228"/>
      <c r="JRS7" s="228"/>
      <c r="JRT7" s="228"/>
      <c r="JRU7" s="228"/>
      <c r="JRV7" s="228"/>
      <c r="JRW7" s="228"/>
      <c r="JRX7" s="228"/>
      <c r="JRY7" s="228"/>
      <c r="JRZ7" s="228"/>
      <c r="JSA7" s="228"/>
      <c r="JSB7" s="228"/>
      <c r="JSC7" s="228"/>
      <c r="JSD7" s="228"/>
      <c r="JSE7" s="228"/>
      <c r="JSF7" s="228"/>
      <c r="JSG7" s="228"/>
      <c r="JSH7" s="228"/>
      <c r="JSI7" s="228"/>
      <c r="JSJ7" s="228"/>
      <c r="JSK7" s="228"/>
      <c r="JSL7" s="228"/>
      <c r="JSM7" s="228"/>
      <c r="JSN7" s="228"/>
      <c r="JSO7" s="228"/>
      <c r="JSP7" s="228"/>
      <c r="JSQ7" s="228"/>
      <c r="JSR7" s="228"/>
      <c r="JSS7" s="228"/>
      <c r="JST7" s="228"/>
      <c r="JSU7" s="228"/>
      <c r="JSV7" s="228"/>
      <c r="JSW7" s="228"/>
      <c r="JSX7" s="228"/>
      <c r="JSY7" s="228"/>
      <c r="JSZ7" s="228"/>
      <c r="JTA7" s="228"/>
      <c r="JTB7" s="228"/>
      <c r="JTC7" s="228"/>
      <c r="JTD7" s="228"/>
      <c r="JTE7" s="228"/>
      <c r="JTF7" s="228"/>
      <c r="JTG7" s="228"/>
      <c r="JTH7" s="228"/>
      <c r="JTI7" s="228"/>
      <c r="JTJ7" s="228"/>
      <c r="JTK7" s="228"/>
      <c r="JTL7" s="228"/>
      <c r="JTM7" s="228"/>
      <c r="JTN7" s="228"/>
      <c r="JTO7" s="228"/>
      <c r="JTP7" s="228"/>
      <c r="JTQ7" s="228"/>
      <c r="JTR7" s="228"/>
      <c r="JTS7" s="228"/>
      <c r="JTT7" s="228"/>
      <c r="JTU7" s="228"/>
      <c r="JTV7" s="228"/>
      <c r="JTW7" s="228"/>
      <c r="JTX7" s="228"/>
      <c r="JTY7" s="228"/>
      <c r="JTZ7" s="228"/>
      <c r="JUA7" s="228"/>
      <c r="JUB7" s="228"/>
      <c r="JUC7" s="228"/>
      <c r="JUD7" s="228"/>
      <c r="JUE7" s="228"/>
      <c r="JUF7" s="228"/>
      <c r="JUG7" s="228"/>
      <c r="JUH7" s="228"/>
      <c r="JUI7" s="228"/>
      <c r="JUJ7" s="228"/>
      <c r="JUK7" s="228"/>
      <c r="JUL7" s="228"/>
      <c r="JUM7" s="228"/>
      <c r="JUN7" s="228"/>
      <c r="JUO7" s="228"/>
      <c r="JUP7" s="228"/>
      <c r="JUQ7" s="228"/>
      <c r="JUR7" s="228"/>
      <c r="JUS7" s="228"/>
      <c r="JUT7" s="228"/>
      <c r="JUU7" s="228"/>
      <c r="JUV7" s="228"/>
      <c r="JUW7" s="228"/>
      <c r="JUX7" s="228"/>
      <c r="JUY7" s="228"/>
      <c r="JUZ7" s="228"/>
      <c r="JVA7" s="228"/>
      <c r="JVB7" s="228"/>
      <c r="JVC7" s="228"/>
      <c r="JVD7" s="228"/>
      <c r="JVE7" s="228"/>
      <c r="JVF7" s="228"/>
      <c r="JVG7" s="228"/>
      <c r="JVH7" s="228"/>
      <c r="JVI7" s="228"/>
      <c r="JVJ7" s="228"/>
      <c r="JVK7" s="228"/>
      <c r="JVL7" s="228"/>
      <c r="JVM7" s="228"/>
      <c r="JVN7" s="228"/>
      <c r="JVO7" s="228"/>
      <c r="JVP7" s="228"/>
      <c r="JVQ7" s="228"/>
      <c r="JVR7" s="228"/>
      <c r="JVS7" s="228"/>
      <c r="JVT7" s="228"/>
      <c r="JVU7" s="228"/>
      <c r="JVV7" s="228"/>
      <c r="JVW7" s="228"/>
      <c r="JVX7" s="228"/>
      <c r="JVY7" s="228"/>
      <c r="JVZ7" s="228"/>
      <c r="JWA7" s="228"/>
      <c r="JWB7" s="228"/>
      <c r="JWC7" s="228"/>
      <c r="JWD7" s="228"/>
      <c r="JWE7" s="228"/>
      <c r="JWF7" s="228"/>
      <c r="JWG7" s="228"/>
      <c r="JWH7" s="228"/>
      <c r="JWI7" s="228"/>
      <c r="JWJ7" s="228"/>
      <c r="JWK7" s="228"/>
      <c r="JWL7" s="228"/>
      <c r="JWM7" s="228"/>
      <c r="JWN7" s="228"/>
      <c r="JWO7" s="228"/>
      <c r="JWP7" s="228"/>
      <c r="JWQ7" s="228"/>
      <c r="JWR7" s="228"/>
      <c r="JWS7" s="228"/>
      <c r="JWT7" s="228"/>
      <c r="JWU7" s="228"/>
      <c r="JWV7" s="228"/>
      <c r="JWW7" s="228"/>
      <c r="JWX7" s="228"/>
      <c r="JWY7" s="228"/>
      <c r="JWZ7" s="228"/>
      <c r="JXA7" s="228"/>
      <c r="JXB7" s="228"/>
      <c r="JXC7" s="228"/>
      <c r="JXD7" s="228"/>
      <c r="JXE7" s="228"/>
      <c r="JXF7" s="228"/>
      <c r="JXG7" s="228"/>
      <c r="JXH7" s="228"/>
      <c r="JXI7" s="228"/>
      <c r="JXJ7" s="228"/>
      <c r="JXK7" s="228"/>
      <c r="JXL7" s="228"/>
      <c r="JXM7" s="228"/>
      <c r="JXN7" s="228"/>
      <c r="JXO7" s="228"/>
      <c r="JXP7" s="228"/>
      <c r="JXQ7" s="228"/>
      <c r="JXR7" s="228"/>
      <c r="JXS7" s="228"/>
      <c r="JXT7" s="228"/>
      <c r="JXU7" s="228"/>
      <c r="JXV7" s="228"/>
      <c r="JXW7" s="228"/>
      <c r="JXX7" s="228"/>
      <c r="JXY7" s="228"/>
      <c r="JXZ7" s="228"/>
      <c r="JYA7" s="228"/>
      <c r="JYB7" s="228"/>
      <c r="JYC7" s="228"/>
      <c r="JYD7" s="228"/>
      <c r="JYE7" s="228"/>
      <c r="JYF7" s="228"/>
      <c r="JYG7" s="228"/>
      <c r="JYH7" s="228"/>
      <c r="JYI7" s="228"/>
      <c r="JYJ7" s="228"/>
      <c r="JYK7" s="228"/>
      <c r="JYL7" s="228"/>
      <c r="JYM7" s="228"/>
      <c r="JYN7" s="228"/>
      <c r="JYO7" s="228"/>
      <c r="JYP7" s="228"/>
      <c r="JYQ7" s="228"/>
      <c r="JYR7" s="228"/>
      <c r="JYS7" s="228"/>
      <c r="JYT7" s="228"/>
      <c r="JYU7" s="228"/>
      <c r="JYV7" s="228"/>
      <c r="JYW7" s="228"/>
      <c r="JYX7" s="228"/>
      <c r="JYY7" s="228"/>
      <c r="JYZ7" s="228"/>
      <c r="JZA7" s="228"/>
      <c r="JZB7" s="228"/>
      <c r="JZC7" s="228"/>
      <c r="JZD7" s="228"/>
      <c r="JZE7" s="228"/>
      <c r="JZF7" s="228"/>
      <c r="JZG7" s="228"/>
      <c r="JZH7" s="228"/>
      <c r="JZI7" s="228"/>
      <c r="JZJ7" s="228"/>
      <c r="JZK7" s="228"/>
      <c r="JZL7" s="228"/>
      <c r="JZM7" s="228"/>
      <c r="JZN7" s="228"/>
      <c r="JZO7" s="228"/>
      <c r="JZP7" s="228"/>
      <c r="JZQ7" s="228"/>
      <c r="JZR7" s="228"/>
      <c r="JZS7" s="228"/>
      <c r="JZT7" s="228"/>
      <c r="JZU7" s="228"/>
      <c r="JZV7" s="228"/>
      <c r="JZW7" s="228"/>
      <c r="JZX7" s="228"/>
      <c r="JZY7" s="228"/>
      <c r="JZZ7" s="228"/>
      <c r="KAA7" s="228"/>
      <c r="KAB7" s="228"/>
      <c r="KAC7" s="228"/>
      <c r="KAD7" s="228"/>
      <c r="KAE7" s="228"/>
      <c r="KAF7" s="228"/>
      <c r="KAG7" s="228"/>
      <c r="KAH7" s="228"/>
      <c r="KAI7" s="228"/>
      <c r="KAJ7" s="228"/>
      <c r="KAK7" s="228"/>
      <c r="KAL7" s="228"/>
      <c r="KAM7" s="228"/>
      <c r="KAN7" s="228"/>
      <c r="KAO7" s="228"/>
      <c r="KAP7" s="228"/>
      <c r="KAQ7" s="228"/>
      <c r="KAR7" s="228"/>
      <c r="KAS7" s="228"/>
      <c r="KAT7" s="228"/>
      <c r="KAU7" s="228"/>
      <c r="KAV7" s="228"/>
      <c r="KAW7" s="228"/>
      <c r="KAX7" s="228"/>
      <c r="KAY7" s="228"/>
      <c r="KAZ7" s="228"/>
      <c r="KBA7" s="228"/>
      <c r="KBB7" s="228"/>
      <c r="KBC7" s="228"/>
      <c r="KBD7" s="228"/>
      <c r="KBE7" s="228"/>
      <c r="KBF7" s="228"/>
      <c r="KBG7" s="228"/>
      <c r="KBH7" s="228"/>
      <c r="KBI7" s="228"/>
      <c r="KBJ7" s="228"/>
      <c r="KBK7" s="228"/>
      <c r="KBL7" s="228"/>
      <c r="KBM7" s="228"/>
      <c r="KBN7" s="228"/>
      <c r="KBO7" s="228"/>
      <c r="KBP7" s="228"/>
      <c r="KBQ7" s="228"/>
      <c r="KBR7" s="228"/>
      <c r="KBS7" s="228"/>
      <c r="KBT7" s="228"/>
      <c r="KBU7" s="228"/>
      <c r="KBV7" s="228"/>
      <c r="KBW7" s="228"/>
      <c r="KBX7" s="228"/>
      <c r="KBY7" s="228"/>
      <c r="KBZ7" s="228"/>
      <c r="KCA7" s="228"/>
      <c r="KCB7" s="228"/>
      <c r="KCC7" s="228"/>
      <c r="KCD7" s="228"/>
      <c r="KCE7" s="228"/>
      <c r="KCF7" s="228"/>
      <c r="KCG7" s="228"/>
      <c r="KCH7" s="228"/>
      <c r="KCI7" s="228"/>
      <c r="KCJ7" s="228"/>
      <c r="KCK7" s="228"/>
      <c r="KCL7" s="228"/>
      <c r="KCM7" s="228"/>
      <c r="KCN7" s="228"/>
      <c r="KCO7" s="228"/>
      <c r="KCP7" s="228"/>
      <c r="KCQ7" s="228"/>
      <c r="KCR7" s="228"/>
      <c r="KCS7" s="228"/>
      <c r="KCT7" s="228"/>
      <c r="KCU7" s="228"/>
      <c r="KCV7" s="228"/>
      <c r="KCW7" s="228"/>
      <c r="KCX7" s="228"/>
      <c r="KCY7" s="228"/>
      <c r="KCZ7" s="228"/>
      <c r="KDA7" s="228"/>
      <c r="KDB7" s="228"/>
      <c r="KDC7" s="228"/>
      <c r="KDD7" s="228"/>
      <c r="KDE7" s="228"/>
      <c r="KDF7" s="228"/>
      <c r="KDG7" s="228"/>
      <c r="KDH7" s="228"/>
      <c r="KDI7" s="228"/>
      <c r="KDJ7" s="228"/>
      <c r="KDK7" s="228"/>
      <c r="KDL7" s="228"/>
      <c r="KDM7" s="228"/>
      <c r="KDN7" s="228"/>
      <c r="KDO7" s="228"/>
      <c r="KDP7" s="228"/>
      <c r="KDQ7" s="228"/>
      <c r="KDR7" s="228"/>
      <c r="KDS7" s="228"/>
      <c r="KDT7" s="228"/>
      <c r="KDU7" s="228"/>
      <c r="KDV7" s="228"/>
      <c r="KDW7" s="228"/>
      <c r="KDX7" s="228"/>
      <c r="KDY7" s="228"/>
      <c r="KDZ7" s="228"/>
      <c r="KEA7" s="228"/>
      <c r="KEB7" s="228"/>
      <c r="KEC7" s="228"/>
      <c r="KED7" s="228"/>
      <c r="KEE7" s="228"/>
      <c r="KEF7" s="228"/>
      <c r="KEG7" s="228"/>
      <c r="KEH7" s="228"/>
      <c r="KEI7" s="228"/>
      <c r="KEJ7" s="228"/>
      <c r="KEK7" s="228"/>
      <c r="KEL7" s="228"/>
      <c r="KEM7" s="228"/>
      <c r="KEN7" s="228"/>
      <c r="KEO7" s="228"/>
      <c r="KEP7" s="228"/>
      <c r="KEQ7" s="228"/>
      <c r="KER7" s="228"/>
      <c r="KES7" s="228"/>
      <c r="KET7" s="228"/>
      <c r="KEU7" s="228"/>
      <c r="KEV7" s="228"/>
      <c r="KEW7" s="228"/>
      <c r="KEX7" s="228"/>
      <c r="KEY7" s="228"/>
      <c r="KEZ7" s="228"/>
      <c r="KFA7" s="228"/>
      <c r="KFB7" s="228"/>
      <c r="KFC7" s="228"/>
      <c r="KFD7" s="228"/>
      <c r="KFE7" s="228"/>
      <c r="KFF7" s="228"/>
      <c r="KFG7" s="228"/>
      <c r="KFH7" s="228"/>
      <c r="KFI7" s="228"/>
      <c r="KFJ7" s="228"/>
      <c r="KFK7" s="228"/>
      <c r="KFL7" s="228"/>
      <c r="KFM7" s="228"/>
      <c r="KFN7" s="228"/>
      <c r="KFO7" s="228"/>
      <c r="KFP7" s="228"/>
      <c r="KFQ7" s="228"/>
      <c r="KFR7" s="228"/>
      <c r="KFS7" s="228"/>
      <c r="KFT7" s="228"/>
      <c r="KFU7" s="228"/>
      <c r="KFV7" s="228"/>
      <c r="KFW7" s="228"/>
      <c r="KFX7" s="228"/>
      <c r="KFY7" s="228"/>
      <c r="KFZ7" s="228"/>
      <c r="KGA7" s="228"/>
      <c r="KGB7" s="228"/>
      <c r="KGC7" s="228"/>
      <c r="KGD7" s="228"/>
      <c r="KGE7" s="228"/>
      <c r="KGF7" s="228"/>
      <c r="KGG7" s="228"/>
      <c r="KGH7" s="228"/>
      <c r="KGI7" s="228"/>
      <c r="KGJ7" s="228"/>
      <c r="KGK7" s="228"/>
      <c r="KGL7" s="228"/>
      <c r="KGM7" s="228"/>
      <c r="KGN7" s="228"/>
      <c r="KGO7" s="228"/>
      <c r="KGP7" s="228"/>
      <c r="KGQ7" s="228"/>
      <c r="KGR7" s="228"/>
      <c r="KGS7" s="228"/>
      <c r="KGT7" s="228"/>
      <c r="KGU7" s="228"/>
      <c r="KGV7" s="228"/>
      <c r="KGW7" s="228"/>
      <c r="KGX7" s="228"/>
      <c r="KGY7" s="228"/>
      <c r="KGZ7" s="228"/>
      <c r="KHA7" s="228"/>
      <c r="KHB7" s="228"/>
      <c r="KHC7" s="228"/>
      <c r="KHD7" s="228"/>
      <c r="KHE7" s="228"/>
      <c r="KHF7" s="228"/>
      <c r="KHG7" s="228"/>
      <c r="KHH7" s="228"/>
      <c r="KHI7" s="228"/>
      <c r="KHJ7" s="228"/>
      <c r="KHK7" s="228"/>
      <c r="KHL7" s="228"/>
      <c r="KHM7" s="228"/>
      <c r="KHN7" s="228"/>
      <c r="KHO7" s="228"/>
      <c r="KHP7" s="228"/>
      <c r="KHQ7" s="228"/>
      <c r="KHR7" s="228"/>
      <c r="KHS7" s="228"/>
      <c r="KHT7" s="228"/>
      <c r="KHU7" s="228"/>
      <c r="KHV7" s="228"/>
      <c r="KHW7" s="228"/>
      <c r="KHX7" s="228"/>
      <c r="KHY7" s="228"/>
      <c r="KHZ7" s="228"/>
      <c r="KIA7" s="228"/>
      <c r="KIB7" s="228"/>
      <c r="KIC7" s="228"/>
      <c r="KID7" s="228"/>
      <c r="KIE7" s="228"/>
      <c r="KIF7" s="228"/>
      <c r="KIG7" s="228"/>
      <c r="KIH7" s="228"/>
      <c r="KII7" s="228"/>
      <c r="KIJ7" s="228"/>
      <c r="KIK7" s="228"/>
      <c r="KIL7" s="228"/>
      <c r="KIM7" s="228"/>
      <c r="KIN7" s="228"/>
      <c r="KIO7" s="228"/>
      <c r="KIP7" s="228"/>
      <c r="KIQ7" s="228"/>
      <c r="KIR7" s="228"/>
      <c r="KIS7" s="228"/>
      <c r="KIT7" s="228"/>
      <c r="KIU7" s="228"/>
      <c r="KIV7" s="228"/>
      <c r="KIW7" s="228"/>
      <c r="KIX7" s="228"/>
      <c r="KIY7" s="228"/>
      <c r="KIZ7" s="228"/>
      <c r="KJA7" s="228"/>
      <c r="KJB7" s="228"/>
      <c r="KJC7" s="228"/>
      <c r="KJD7" s="228"/>
      <c r="KJE7" s="228"/>
      <c r="KJF7" s="228"/>
      <c r="KJG7" s="228"/>
      <c r="KJH7" s="228"/>
      <c r="KJI7" s="228"/>
      <c r="KJJ7" s="228"/>
      <c r="KJK7" s="228"/>
      <c r="KJL7" s="228"/>
      <c r="KJM7" s="228"/>
      <c r="KJN7" s="228"/>
      <c r="KJO7" s="228"/>
      <c r="KJP7" s="228"/>
      <c r="KJQ7" s="228"/>
      <c r="KJR7" s="228"/>
      <c r="KJS7" s="228"/>
      <c r="KJT7" s="228"/>
      <c r="KJU7" s="228"/>
      <c r="KJV7" s="228"/>
      <c r="KJW7" s="228"/>
      <c r="KJX7" s="228"/>
      <c r="KJY7" s="228"/>
      <c r="KJZ7" s="228"/>
      <c r="KKA7" s="228"/>
      <c r="KKB7" s="228"/>
      <c r="KKC7" s="228"/>
      <c r="KKD7" s="228"/>
      <c r="KKE7" s="228"/>
      <c r="KKF7" s="228"/>
      <c r="KKG7" s="228"/>
      <c r="KKH7" s="228"/>
      <c r="KKI7" s="228"/>
      <c r="KKJ7" s="228"/>
      <c r="KKK7" s="228"/>
      <c r="KKL7" s="228"/>
      <c r="KKM7" s="228"/>
      <c r="KKN7" s="228"/>
      <c r="KKO7" s="228"/>
      <c r="KKP7" s="228"/>
      <c r="KKQ7" s="228"/>
      <c r="KKR7" s="228"/>
      <c r="KKS7" s="228"/>
      <c r="KKT7" s="228"/>
      <c r="KKU7" s="228"/>
      <c r="KKV7" s="228"/>
      <c r="KKW7" s="228"/>
      <c r="KKX7" s="228"/>
      <c r="KKY7" s="228"/>
      <c r="KKZ7" s="228"/>
      <c r="KLA7" s="228"/>
      <c r="KLB7" s="228"/>
      <c r="KLC7" s="228"/>
      <c r="KLD7" s="228"/>
      <c r="KLE7" s="228"/>
      <c r="KLF7" s="228"/>
      <c r="KLG7" s="228"/>
      <c r="KLH7" s="228"/>
      <c r="KLI7" s="228"/>
      <c r="KLJ7" s="228"/>
      <c r="KLK7" s="228"/>
      <c r="KLL7" s="228"/>
      <c r="KLM7" s="228"/>
      <c r="KLN7" s="228"/>
      <c r="KLO7" s="228"/>
      <c r="KLP7" s="228"/>
      <c r="KLQ7" s="228"/>
      <c r="KLR7" s="228"/>
      <c r="KLS7" s="228"/>
      <c r="KLT7" s="228"/>
      <c r="KLU7" s="228"/>
      <c r="KLV7" s="228"/>
      <c r="KLW7" s="228"/>
      <c r="KLX7" s="228"/>
      <c r="KLY7" s="228"/>
      <c r="KLZ7" s="228"/>
      <c r="KMA7" s="228"/>
      <c r="KMB7" s="228"/>
      <c r="KMC7" s="228"/>
      <c r="KMD7" s="228"/>
      <c r="KME7" s="228"/>
      <c r="KMF7" s="228"/>
      <c r="KMG7" s="228"/>
      <c r="KMH7" s="228"/>
      <c r="KMI7" s="228"/>
      <c r="KMJ7" s="228"/>
      <c r="KMK7" s="228"/>
      <c r="KML7" s="228"/>
      <c r="KMM7" s="228"/>
      <c r="KMN7" s="228"/>
      <c r="KMO7" s="228"/>
      <c r="KMP7" s="228"/>
      <c r="KMQ7" s="228"/>
      <c r="KMR7" s="228"/>
      <c r="KMS7" s="228"/>
      <c r="KMT7" s="228"/>
      <c r="KMU7" s="228"/>
      <c r="KMV7" s="228"/>
      <c r="KMW7" s="228"/>
      <c r="KMX7" s="228"/>
      <c r="KMY7" s="228"/>
      <c r="KMZ7" s="228"/>
      <c r="KNA7" s="228"/>
      <c r="KNB7" s="228"/>
      <c r="KNC7" s="228"/>
      <c r="KND7" s="228"/>
      <c r="KNE7" s="228"/>
      <c r="KNF7" s="228"/>
      <c r="KNG7" s="228"/>
      <c r="KNH7" s="228"/>
      <c r="KNI7" s="228"/>
      <c r="KNJ7" s="228"/>
      <c r="KNK7" s="228"/>
      <c r="KNL7" s="228"/>
      <c r="KNM7" s="228"/>
      <c r="KNN7" s="228"/>
      <c r="KNO7" s="228"/>
      <c r="KNP7" s="228"/>
      <c r="KNQ7" s="228"/>
      <c r="KNR7" s="228"/>
      <c r="KNS7" s="228"/>
      <c r="KNT7" s="228"/>
      <c r="KNU7" s="228"/>
      <c r="KNV7" s="228"/>
      <c r="KNW7" s="228"/>
      <c r="KNX7" s="228"/>
      <c r="KNY7" s="228"/>
      <c r="KNZ7" s="228"/>
      <c r="KOA7" s="228"/>
      <c r="KOB7" s="228"/>
      <c r="KOC7" s="228"/>
      <c r="KOD7" s="228"/>
      <c r="KOE7" s="228"/>
      <c r="KOF7" s="228"/>
      <c r="KOG7" s="228"/>
      <c r="KOH7" s="228"/>
      <c r="KOI7" s="228"/>
      <c r="KOJ7" s="228"/>
      <c r="KOK7" s="228"/>
      <c r="KOL7" s="228"/>
      <c r="KOM7" s="228"/>
      <c r="KON7" s="228"/>
      <c r="KOO7" s="228"/>
      <c r="KOP7" s="228"/>
      <c r="KOQ7" s="228"/>
      <c r="KOR7" s="228"/>
      <c r="KOS7" s="228"/>
      <c r="KOT7" s="228"/>
      <c r="KOU7" s="228"/>
      <c r="KOV7" s="228"/>
      <c r="KOW7" s="228"/>
      <c r="KOX7" s="228"/>
      <c r="KOY7" s="228"/>
      <c r="KOZ7" s="228"/>
      <c r="KPA7" s="228"/>
      <c r="KPB7" s="228"/>
      <c r="KPC7" s="228"/>
      <c r="KPD7" s="228"/>
      <c r="KPE7" s="228"/>
      <c r="KPF7" s="228"/>
      <c r="KPG7" s="228"/>
      <c r="KPH7" s="228"/>
      <c r="KPI7" s="228"/>
      <c r="KPJ7" s="228"/>
      <c r="KPK7" s="228"/>
      <c r="KPL7" s="228"/>
      <c r="KPM7" s="228"/>
      <c r="KPN7" s="228"/>
      <c r="KPO7" s="228"/>
      <c r="KPP7" s="228"/>
      <c r="KPQ7" s="228"/>
      <c r="KPR7" s="228"/>
      <c r="KPS7" s="228"/>
      <c r="KPT7" s="228"/>
      <c r="KPU7" s="228"/>
      <c r="KPV7" s="228"/>
      <c r="KPW7" s="228"/>
      <c r="KPX7" s="228"/>
      <c r="KPY7" s="228"/>
      <c r="KPZ7" s="228"/>
      <c r="KQA7" s="228"/>
      <c r="KQB7" s="228"/>
      <c r="KQC7" s="228"/>
      <c r="KQD7" s="228"/>
      <c r="KQE7" s="228"/>
      <c r="KQF7" s="228"/>
      <c r="KQG7" s="228"/>
      <c r="KQH7" s="228"/>
      <c r="KQI7" s="228"/>
      <c r="KQJ7" s="228"/>
      <c r="KQK7" s="228"/>
      <c r="KQL7" s="228"/>
      <c r="KQM7" s="228"/>
      <c r="KQN7" s="228"/>
      <c r="KQO7" s="228"/>
      <c r="KQP7" s="228"/>
      <c r="KQQ7" s="228"/>
      <c r="KQR7" s="228"/>
      <c r="KQS7" s="228"/>
      <c r="KQT7" s="228"/>
      <c r="KQU7" s="228"/>
      <c r="KQV7" s="228"/>
      <c r="KQW7" s="228"/>
      <c r="KQX7" s="228"/>
      <c r="KQY7" s="228"/>
      <c r="KQZ7" s="228"/>
      <c r="KRA7" s="228"/>
      <c r="KRB7" s="228"/>
      <c r="KRC7" s="228"/>
      <c r="KRD7" s="228"/>
      <c r="KRE7" s="228"/>
      <c r="KRF7" s="228"/>
      <c r="KRG7" s="228"/>
      <c r="KRH7" s="228"/>
      <c r="KRI7" s="228"/>
      <c r="KRJ7" s="228"/>
      <c r="KRK7" s="228"/>
      <c r="KRL7" s="228"/>
      <c r="KRM7" s="228"/>
      <c r="KRN7" s="228"/>
      <c r="KRO7" s="228"/>
      <c r="KRP7" s="228"/>
      <c r="KRQ7" s="228"/>
      <c r="KRR7" s="228"/>
      <c r="KRS7" s="228"/>
      <c r="KRT7" s="228"/>
      <c r="KRU7" s="228"/>
      <c r="KRV7" s="228"/>
      <c r="KRW7" s="228"/>
      <c r="KRX7" s="228"/>
      <c r="KRY7" s="228"/>
      <c r="KRZ7" s="228"/>
      <c r="KSA7" s="228"/>
      <c r="KSB7" s="228"/>
      <c r="KSC7" s="228"/>
      <c r="KSD7" s="228"/>
      <c r="KSE7" s="228"/>
      <c r="KSF7" s="228"/>
      <c r="KSG7" s="228"/>
      <c r="KSH7" s="228"/>
      <c r="KSI7" s="228"/>
      <c r="KSJ7" s="228"/>
      <c r="KSK7" s="228"/>
      <c r="KSL7" s="228"/>
      <c r="KSM7" s="228"/>
      <c r="KSN7" s="228"/>
      <c r="KSO7" s="228"/>
      <c r="KSP7" s="228"/>
      <c r="KSQ7" s="228"/>
      <c r="KSR7" s="228"/>
      <c r="KSS7" s="228"/>
      <c r="KST7" s="228"/>
      <c r="KSU7" s="228"/>
      <c r="KSV7" s="228"/>
      <c r="KSW7" s="228"/>
      <c r="KSX7" s="228"/>
      <c r="KSY7" s="228"/>
      <c r="KSZ7" s="228"/>
      <c r="KTA7" s="228"/>
      <c r="KTB7" s="228"/>
      <c r="KTC7" s="228"/>
      <c r="KTD7" s="228"/>
      <c r="KTE7" s="228"/>
      <c r="KTF7" s="228"/>
      <c r="KTG7" s="228"/>
      <c r="KTH7" s="228"/>
      <c r="KTI7" s="228"/>
      <c r="KTJ7" s="228"/>
      <c r="KTK7" s="228"/>
      <c r="KTL7" s="228"/>
      <c r="KTM7" s="228"/>
      <c r="KTN7" s="228"/>
      <c r="KTO7" s="228"/>
      <c r="KTP7" s="228"/>
      <c r="KTQ7" s="228"/>
      <c r="KTR7" s="228"/>
      <c r="KTS7" s="228"/>
      <c r="KTT7" s="228"/>
      <c r="KTU7" s="228"/>
      <c r="KTV7" s="228"/>
      <c r="KTW7" s="228"/>
      <c r="KTX7" s="228"/>
      <c r="KTY7" s="228"/>
      <c r="KTZ7" s="228"/>
      <c r="KUA7" s="228"/>
      <c r="KUB7" s="228"/>
      <c r="KUC7" s="228"/>
      <c r="KUD7" s="228"/>
      <c r="KUE7" s="228"/>
      <c r="KUF7" s="228"/>
      <c r="KUG7" s="228"/>
      <c r="KUH7" s="228"/>
      <c r="KUI7" s="228"/>
      <c r="KUJ7" s="228"/>
      <c r="KUK7" s="228"/>
      <c r="KUL7" s="228"/>
      <c r="KUM7" s="228"/>
      <c r="KUN7" s="228"/>
      <c r="KUO7" s="228"/>
      <c r="KUP7" s="228"/>
      <c r="KUQ7" s="228"/>
      <c r="KUR7" s="228"/>
      <c r="KUS7" s="228"/>
      <c r="KUT7" s="228"/>
      <c r="KUU7" s="228"/>
      <c r="KUV7" s="228"/>
      <c r="KUW7" s="228"/>
      <c r="KUX7" s="228"/>
      <c r="KUY7" s="228"/>
      <c r="KUZ7" s="228"/>
      <c r="KVA7" s="228"/>
      <c r="KVB7" s="228"/>
      <c r="KVC7" s="228"/>
      <c r="KVD7" s="228"/>
      <c r="KVE7" s="228"/>
      <c r="KVF7" s="228"/>
      <c r="KVG7" s="228"/>
      <c r="KVH7" s="228"/>
      <c r="KVI7" s="228"/>
      <c r="KVJ7" s="228"/>
      <c r="KVK7" s="228"/>
      <c r="KVL7" s="228"/>
      <c r="KVM7" s="228"/>
      <c r="KVN7" s="228"/>
      <c r="KVO7" s="228"/>
      <c r="KVP7" s="228"/>
      <c r="KVQ7" s="228"/>
      <c r="KVR7" s="228"/>
      <c r="KVS7" s="228"/>
      <c r="KVT7" s="228"/>
      <c r="KVU7" s="228"/>
      <c r="KVV7" s="228"/>
      <c r="KVW7" s="228"/>
      <c r="KVX7" s="228"/>
      <c r="KVY7" s="228"/>
      <c r="KVZ7" s="228"/>
      <c r="KWA7" s="228"/>
      <c r="KWB7" s="228"/>
      <c r="KWC7" s="228"/>
      <c r="KWD7" s="228"/>
      <c r="KWE7" s="228"/>
      <c r="KWF7" s="228"/>
      <c r="KWG7" s="228"/>
      <c r="KWH7" s="228"/>
      <c r="KWI7" s="228"/>
      <c r="KWJ7" s="228"/>
      <c r="KWK7" s="228"/>
      <c r="KWL7" s="228"/>
      <c r="KWM7" s="228"/>
      <c r="KWN7" s="228"/>
      <c r="KWO7" s="228"/>
      <c r="KWP7" s="228"/>
      <c r="KWQ7" s="228"/>
      <c r="KWR7" s="228"/>
      <c r="KWS7" s="228"/>
      <c r="KWT7" s="228"/>
      <c r="KWU7" s="228"/>
      <c r="KWV7" s="228"/>
      <c r="KWW7" s="228"/>
      <c r="KWX7" s="228"/>
      <c r="KWY7" s="228"/>
      <c r="KWZ7" s="228"/>
      <c r="KXA7" s="228"/>
      <c r="KXB7" s="228"/>
      <c r="KXC7" s="228"/>
      <c r="KXD7" s="228"/>
      <c r="KXE7" s="228"/>
      <c r="KXF7" s="228"/>
      <c r="KXG7" s="228"/>
      <c r="KXH7" s="228"/>
      <c r="KXI7" s="228"/>
      <c r="KXJ7" s="228"/>
      <c r="KXK7" s="228"/>
      <c r="KXL7" s="228"/>
      <c r="KXM7" s="228"/>
      <c r="KXN7" s="228"/>
      <c r="KXO7" s="228"/>
      <c r="KXP7" s="228"/>
      <c r="KXQ7" s="228"/>
      <c r="KXR7" s="228"/>
      <c r="KXS7" s="228"/>
      <c r="KXT7" s="228"/>
      <c r="KXU7" s="228"/>
      <c r="KXV7" s="228"/>
      <c r="KXW7" s="228"/>
      <c r="KXX7" s="228"/>
      <c r="KXY7" s="228"/>
      <c r="KXZ7" s="228"/>
      <c r="KYA7" s="228"/>
      <c r="KYB7" s="228"/>
      <c r="KYC7" s="228"/>
      <c r="KYD7" s="228"/>
      <c r="KYE7" s="228"/>
      <c r="KYF7" s="228"/>
      <c r="KYG7" s="228"/>
      <c r="KYH7" s="228"/>
      <c r="KYI7" s="228"/>
      <c r="KYJ7" s="228"/>
      <c r="KYK7" s="228"/>
      <c r="KYL7" s="228"/>
      <c r="KYM7" s="228"/>
      <c r="KYN7" s="228"/>
      <c r="KYO7" s="228"/>
      <c r="KYP7" s="228"/>
      <c r="KYQ7" s="228"/>
      <c r="KYR7" s="228"/>
      <c r="KYS7" s="228"/>
      <c r="KYT7" s="228"/>
      <c r="KYU7" s="228"/>
      <c r="KYV7" s="228"/>
      <c r="KYW7" s="228"/>
      <c r="KYX7" s="228"/>
      <c r="KYY7" s="228"/>
      <c r="KYZ7" s="228"/>
      <c r="KZA7" s="228"/>
      <c r="KZB7" s="228"/>
      <c r="KZC7" s="228"/>
      <c r="KZD7" s="228"/>
      <c r="KZE7" s="228"/>
      <c r="KZF7" s="228"/>
      <c r="KZG7" s="228"/>
      <c r="KZH7" s="228"/>
      <c r="KZI7" s="228"/>
      <c r="KZJ7" s="228"/>
      <c r="KZK7" s="228"/>
      <c r="KZL7" s="228"/>
      <c r="KZM7" s="228"/>
      <c r="KZN7" s="228"/>
      <c r="KZO7" s="228"/>
      <c r="KZP7" s="228"/>
      <c r="KZQ7" s="228"/>
      <c r="KZR7" s="228"/>
      <c r="KZS7" s="228"/>
      <c r="KZT7" s="228"/>
      <c r="KZU7" s="228"/>
      <c r="KZV7" s="228"/>
      <c r="KZW7" s="228"/>
      <c r="KZX7" s="228"/>
      <c r="KZY7" s="228"/>
      <c r="KZZ7" s="228"/>
      <c r="LAA7" s="228"/>
      <c r="LAB7" s="228"/>
      <c r="LAC7" s="228"/>
      <c r="LAD7" s="228"/>
      <c r="LAE7" s="228"/>
      <c r="LAF7" s="228"/>
      <c r="LAG7" s="228"/>
      <c r="LAH7" s="228"/>
      <c r="LAI7" s="228"/>
      <c r="LAJ7" s="228"/>
      <c r="LAK7" s="228"/>
      <c r="LAL7" s="228"/>
      <c r="LAM7" s="228"/>
      <c r="LAN7" s="228"/>
      <c r="LAO7" s="228"/>
      <c r="LAP7" s="228"/>
      <c r="LAQ7" s="228"/>
      <c r="LAR7" s="228"/>
      <c r="LAS7" s="228"/>
      <c r="LAT7" s="228"/>
      <c r="LAU7" s="228"/>
      <c r="LAV7" s="228"/>
      <c r="LAW7" s="228"/>
      <c r="LAX7" s="228"/>
      <c r="LAY7" s="228"/>
      <c r="LAZ7" s="228"/>
      <c r="LBA7" s="228"/>
      <c r="LBB7" s="228"/>
      <c r="LBC7" s="228"/>
      <c r="LBD7" s="228"/>
      <c r="LBE7" s="228"/>
      <c r="LBF7" s="228"/>
      <c r="LBG7" s="228"/>
      <c r="LBH7" s="228"/>
      <c r="LBI7" s="228"/>
      <c r="LBJ7" s="228"/>
      <c r="LBK7" s="228"/>
      <c r="LBL7" s="228"/>
      <c r="LBM7" s="228"/>
      <c r="LBN7" s="228"/>
      <c r="LBO7" s="228"/>
      <c r="LBP7" s="228"/>
      <c r="LBQ7" s="228"/>
      <c r="LBR7" s="228"/>
      <c r="LBS7" s="228"/>
      <c r="LBT7" s="228"/>
      <c r="LBU7" s="228"/>
      <c r="LBV7" s="228"/>
      <c r="LBW7" s="228"/>
      <c r="LBX7" s="228"/>
      <c r="LBY7" s="228"/>
      <c r="LBZ7" s="228"/>
      <c r="LCA7" s="228"/>
      <c r="LCB7" s="228"/>
      <c r="LCC7" s="228"/>
      <c r="LCD7" s="228"/>
      <c r="LCE7" s="228"/>
      <c r="LCF7" s="228"/>
      <c r="LCG7" s="228"/>
      <c r="LCH7" s="228"/>
      <c r="LCI7" s="228"/>
      <c r="LCJ7" s="228"/>
      <c r="LCK7" s="228"/>
      <c r="LCL7" s="228"/>
      <c r="LCM7" s="228"/>
      <c r="LCN7" s="228"/>
      <c r="LCO7" s="228"/>
      <c r="LCP7" s="228"/>
      <c r="LCQ7" s="228"/>
      <c r="LCR7" s="228"/>
      <c r="LCS7" s="228"/>
      <c r="LCT7" s="228"/>
      <c r="LCU7" s="228"/>
      <c r="LCV7" s="228"/>
      <c r="LCW7" s="228"/>
      <c r="LCX7" s="228"/>
      <c r="LCY7" s="228"/>
      <c r="LCZ7" s="228"/>
      <c r="LDA7" s="228"/>
      <c r="LDB7" s="228"/>
      <c r="LDC7" s="228"/>
      <c r="LDD7" s="228"/>
      <c r="LDE7" s="228"/>
      <c r="LDF7" s="228"/>
      <c r="LDG7" s="228"/>
      <c r="LDH7" s="228"/>
      <c r="LDI7" s="228"/>
      <c r="LDJ7" s="228"/>
      <c r="LDK7" s="228"/>
      <c r="LDL7" s="228"/>
      <c r="LDM7" s="228"/>
      <c r="LDN7" s="228"/>
      <c r="LDO7" s="228"/>
      <c r="LDP7" s="228"/>
      <c r="LDQ7" s="228"/>
      <c r="LDR7" s="228"/>
      <c r="LDS7" s="228"/>
      <c r="LDT7" s="228"/>
      <c r="LDU7" s="228"/>
      <c r="LDV7" s="228"/>
      <c r="LDW7" s="228"/>
      <c r="LDX7" s="228"/>
      <c r="LDY7" s="228"/>
      <c r="LDZ7" s="228"/>
      <c r="LEA7" s="228"/>
      <c r="LEB7" s="228"/>
      <c r="LEC7" s="228"/>
      <c r="LED7" s="228"/>
      <c r="LEE7" s="228"/>
      <c r="LEF7" s="228"/>
      <c r="LEG7" s="228"/>
      <c r="LEH7" s="228"/>
      <c r="LEI7" s="228"/>
      <c r="LEJ7" s="228"/>
      <c r="LEK7" s="228"/>
      <c r="LEL7" s="228"/>
      <c r="LEM7" s="228"/>
      <c r="LEN7" s="228"/>
      <c r="LEO7" s="228"/>
      <c r="LEP7" s="228"/>
      <c r="LEQ7" s="228"/>
      <c r="LER7" s="228"/>
      <c r="LES7" s="228"/>
      <c r="LET7" s="228"/>
      <c r="LEU7" s="228"/>
      <c r="LEV7" s="228"/>
      <c r="LEW7" s="228"/>
      <c r="LEX7" s="228"/>
      <c r="LEY7" s="228"/>
      <c r="LEZ7" s="228"/>
      <c r="LFA7" s="228"/>
      <c r="LFB7" s="228"/>
      <c r="LFC7" s="228"/>
      <c r="LFD7" s="228"/>
      <c r="LFE7" s="228"/>
      <c r="LFF7" s="228"/>
      <c r="LFG7" s="228"/>
      <c r="LFH7" s="228"/>
      <c r="LFI7" s="228"/>
      <c r="LFJ7" s="228"/>
      <c r="LFK7" s="228"/>
      <c r="LFL7" s="228"/>
      <c r="LFM7" s="228"/>
      <c r="LFN7" s="228"/>
      <c r="LFO7" s="228"/>
      <c r="LFP7" s="228"/>
      <c r="LFQ7" s="228"/>
      <c r="LFR7" s="228"/>
      <c r="LFS7" s="228"/>
      <c r="LFT7" s="228"/>
      <c r="LFU7" s="228"/>
      <c r="LFV7" s="228"/>
      <c r="LFW7" s="228"/>
      <c r="LFX7" s="228"/>
      <c r="LFY7" s="228"/>
      <c r="LFZ7" s="228"/>
      <c r="LGA7" s="228"/>
      <c r="LGB7" s="228"/>
      <c r="LGC7" s="228"/>
      <c r="LGD7" s="228"/>
      <c r="LGE7" s="228"/>
      <c r="LGF7" s="228"/>
      <c r="LGG7" s="228"/>
      <c r="LGH7" s="228"/>
      <c r="LGI7" s="228"/>
      <c r="LGJ7" s="228"/>
      <c r="LGK7" s="228"/>
      <c r="LGL7" s="228"/>
      <c r="LGM7" s="228"/>
      <c r="LGN7" s="228"/>
      <c r="LGO7" s="228"/>
      <c r="LGP7" s="228"/>
      <c r="LGQ7" s="228"/>
      <c r="LGR7" s="228"/>
      <c r="LGS7" s="228"/>
      <c r="LGT7" s="228"/>
      <c r="LGU7" s="228"/>
      <c r="LGV7" s="228"/>
      <c r="LGW7" s="228"/>
      <c r="LGX7" s="228"/>
      <c r="LGY7" s="228"/>
      <c r="LGZ7" s="228"/>
      <c r="LHA7" s="228"/>
      <c r="LHB7" s="228"/>
      <c r="LHC7" s="228"/>
      <c r="LHD7" s="228"/>
      <c r="LHE7" s="228"/>
      <c r="LHF7" s="228"/>
      <c r="LHG7" s="228"/>
      <c r="LHH7" s="228"/>
      <c r="LHI7" s="228"/>
      <c r="LHJ7" s="228"/>
      <c r="LHK7" s="228"/>
      <c r="LHL7" s="228"/>
      <c r="LHM7" s="228"/>
      <c r="LHN7" s="228"/>
      <c r="LHO7" s="228"/>
      <c r="LHP7" s="228"/>
      <c r="LHQ7" s="228"/>
      <c r="LHR7" s="228"/>
      <c r="LHS7" s="228"/>
      <c r="LHT7" s="228"/>
      <c r="LHU7" s="228"/>
      <c r="LHV7" s="228"/>
      <c r="LHW7" s="228"/>
      <c r="LHX7" s="228"/>
      <c r="LHY7" s="228"/>
      <c r="LHZ7" s="228"/>
      <c r="LIA7" s="228"/>
      <c r="LIB7" s="228"/>
      <c r="LIC7" s="228"/>
      <c r="LID7" s="228"/>
      <c r="LIE7" s="228"/>
      <c r="LIF7" s="228"/>
      <c r="LIG7" s="228"/>
      <c r="LIH7" s="228"/>
      <c r="LII7" s="228"/>
      <c r="LIJ7" s="228"/>
      <c r="LIK7" s="228"/>
      <c r="LIL7" s="228"/>
      <c r="LIM7" s="228"/>
      <c r="LIN7" s="228"/>
      <c r="LIO7" s="228"/>
      <c r="LIP7" s="228"/>
      <c r="LIQ7" s="228"/>
      <c r="LIR7" s="228"/>
      <c r="LIS7" s="228"/>
      <c r="LIT7" s="228"/>
      <c r="LIU7" s="228"/>
      <c r="LIV7" s="228"/>
      <c r="LIW7" s="228"/>
      <c r="LIX7" s="228"/>
      <c r="LIY7" s="228"/>
      <c r="LIZ7" s="228"/>
      <c r="LJA7" s="228"/>
      <c r="LJB7" s="228"/>
      <c r="LJC7" s="228"/>
      <c r="LJD7" s="228"/>
      <c r="LJE7" s="228"/>
      <c r="LJF7" s="228"/>
      <c r="LJG7" s="228"/>
      <c r="LJH7" s="228"/>
      <c r="LJI7" s="228"/>
      <c r="LJJ7" s="228"/>
      <c r="LJK7" s="228"/>
      <c r="LJL7" s="228"/>
      <c r="LJM7" s="228"/>
      <c r="LJN7" s="228"/>
      <c r="LJO7" s="228"/>
      <c r="LJP7" s="228"/>
      <c r="LJQ7" s="228"/>
      <c r="LJR7" s="228"/>
      <c r="LJS7" s="228"/>
      <c r="LJT7" s="228"/>
      <c r="LJU7" s="228"/>
      <c r="LJV7" s="228"/>
      <c r="LJW7" s="228"/>
      <c r="LJX7" s="228"/>
      <c r="LJY7" s="228"/>
      <c r="LJZ7" s="228"/>
      <c r="LKA7" s="228"/>
      <c r="LKB7" s="228"/>
      <c r="LKC7" s="228"/>
      <c r="LKD7" s="228"/>
      <c r="LKE7" s="228"/>
      <c r="LKF7" s="228"/>
      <c r="LKG7" s="228"/>
      <c r="LKH7" s="228"/>
      <c r="LKI7" s="228"/>
      <c r="LKJ7" s="228"/>
      <c r="LKK7" s="228"/>
      <c r="LKL7" s="228"/>
      <c r="LKM7" s="228"/>
      <c r="LKN7" s="228"/>
      <c r="LKO7" s="228"/>
      <c r="LKP7" s="228"/>
      <c r="LKQ7" s="228"/>
      <c r="LKR7" s="228"/>
      <c r="LKS7" s="228"/>
      <c r="LKT7" s="228"/>
      <c r="LKU7" s="228"/>
      <c r="LKV7" s="228"/>
      <c r="LKW7" s="228"/>
      <c r="LKX7" s="228"/>
      <c r="LKY7" s="228"/>
      <c r="LKZ7" s="228"/>
      <c r="LLA7" s="228"/>
      <c r="LLB7" s="228"/>
      <c r="LLC7" s="228"/>
      <c r="LLD7" s="228"/>
      <c r="LLE7" s="228"/>
      <c r="LLF7" s="228"/>
      <c r="LLG7" s="228"/>
      <c r="LLH7" s="228"/>
      <c r="LLI7" s="228"/>
      <c r="LLJ7" s="228"/>
      <c r="LLK7" s="228"/>
      <c r="LLL7" s="228"/>
      <c r="LLM7" s="228"/>
      <c r="LLN7" s="228"/>
      <c r="LLO7" s="228"/>
      <c r="LLP7" s="228"/>
      <c r="LLQ7" s="228"/>
      <c r="LLR7" s="228"/>
      <c r="LLS7" s="228"/>
      <c r="LLT7" s="228"/>
      <c r="LLU7" s="228"/>
      <c r="LLV7" s="228"/>
      <c r="LLW7" s="228"/>
      <c r="LLX7" s="228"/>
      <c r="LLY7" s="228"/>
      <c r="LLZ7" s="228"/>
      <c r="LMA7" s="228"/>
      <c r="LMB7" s="228"/>
      <c r="LMC7" s="228"/>
      <c r="LMD7" s="228"/>
      <c r="LME7" s="228"/>
      <c r="LMF7" s="228"/>
      <c r="LMG7" s="228"/>
      <c r="LMH7" s="228"/>
      <c r="LMI7" s="228"/>
      <c r="LMJ7" s="228"/>
      <c r="LMK7" s="228"/>
      <c r="LML7" s="228"/>
      <c r="LMM7" s="228"/>
      <c r="LMN7" s="228"/>
      <c r="LMO7" s="228"/>
      <c r="LMP7" s="228"/>
      <c r="LMQ7" s="228"/>
      <c r="LMR7" s="228"/>
      <c r="LMS7" s="228"/>
      <c r="LMT7" s="228"/>
      <c r="LMU7" s="228"/>
      <c r="LMV7" s="228"/>
      <c r="LMW7" s="228"/>
      <c r="LMX7" s="228"/>
      <c r="LMY7" s="228"/>
      <c r="LMZ7" s="228"/>
      <c r="LNA7" s="228"/>
      <c r="LNB7" s="228"/>
      <c r="LNC7" s="228"/>
      <c r="LND7" s="228"/>
      <c r="LNE7" s="228"/>
      <c r="LNF7" s="228"/>
      <c r="LNG7" s="228"/>
      <c r="LNH7" s="228"/>
      <c r="LNI7" s="228"/>
      <c r="LNJ7" s="228"/>
      <c r="LNK7" s="228"/>
      <c r="LNL7" s="228"/>
      <c r="LNM7" s="228"/>
      <c r="LNN7" s="228"/>
      <c r="LNO7" s="228"/>
      <c r="LNP7" s="228"/>
      <c r="LNQ7" s="228"/>
      <c r="LNR7" s="228"/>
      <c r="LNS7" s="228"/>
      <c r="LNT7" s="228"/>
      <c r="LNU7" s="228"/>
      <c r="LNV7" s="228"/>
      <c r="LNW7" s="228"/>
      <c r="LNX7" s="228"/>
      <c r="LNY7" s="228"/>
      <c r="LNZ7" s="228"/>
      <c r="LOA7" s="228"/>
      <c r="LOB7" s="228"/>
      <c r="LOC7" s="228"/>
      <c r="LOD7" s="228"/>
      <c r="LOE7" s="228"/>
      <c r="LOF7" s="228"/>
      <c r="LOG7" s="228"/>
      <c r="LOH7" s="228"/>
      <c r="LOI7" s="228"/>
      <c r="LOJ7" s="228"/>
      <c r="LOK7" s="228"/>
      <c r="LOL7" s="228"/>
      <c r="LOM7" s="228"/>
      <c r="LON7" s="228"/>
      <c r="LOO7" s="228"/>
      <c r="LOP7" s="228"/>
      <c r="LOQ7" s="228"/>
      <c r="LOR7" s="228"/>
      <c r="LOS7" s="228"/>
      <c r="LOT7" s="228"/>
      <c r="LOU7" s="228"/>
      <c r="LOV7" s="228"/>
      <c r="LOW7" s="228"/>
      <c r="LOX7" s="228"/>
      <c r="LOY7" s="228"/>
      <c r="LOZ7" s="228"/>
      <c r="LPA7" s="228"/>
      <c r="LPB7" s="228"/>
      <c r="LPC7" s="228"/>
      <c r="LPD7" s="228"/>
      <c r="LPE7" s="228"/>
      <c r="LPF7" s="228"/>
      <c r="LPG7" s="228"/>
      <c r="LPH7" s="228"/>
      <c r="LPI7" s="228"/>
      <c r="LPJ7" s="228"/>
      <c r="LPK7" s="228"/>
      <c r="LPL7" s="228"/>
      <c r="LPM7" s="228"/>
      <c r="LPN7" s="228"/>
      <c r="LPO7" s="228"/>
      <c r="LPP7" s="228"/>
      <c r="LPQ7" s="228"/>
      <c r="LPR7" s="228"/>
      <c r="LPS7" s="228"/>
      <c r="LPT7" s="228"/>
      <c r="LPU7" s="228"/>
      <c r="LPV7" s="228"/>
      <c r="LPW7" s="228"/>
      <c r="LPX7" s="228"/>
      <c r="LPY7" s="228"/>
      <c r="LPZ7" s="228"/>
      <c r="LQA7" s="228"/>
      <c r="LQB7" s="228"/>
      <c r="LQC7" s="228"/>
      <c r="LQD7" s="228"/>
      <c r="LQE7" s="228"/>
      <c r="LQF7" s="228"/>
      <c r="LQG7" s="228"/>
      <c r="LQH7" s="228"/>
      <c r="LQI7" s="228"/>
      <c r="LQJ7" s="228"/>
      <c r="LQK7" s="228"/>
      <c r="LQL7" s="228"/>
      <c r="LQM7" s="228"/>
      <c r="LQN7" s="228"/>
      <c r="LQO7" s="228"/>
      <c r="LQP7" s="228"/>
      <c r="LQQ7" s="228"/>
      <c r="LQR7" s="228"/>
      <c r="LQS7" s="228"/>
      <c r="LQT7" s="228"/>
      <c r="LQU7" s="228"/>
      <c r="LQV7" s="228"/>
      <c r="LQW7" s="228"/>
      <c r="LQX7" s="228"/>
      <c r="LQY7" s="228"/>
      <c r="LQZ7" s="228"/>
      <c r="LRA7" s="228"/>
      <c r="LRB7" s="228"/>
      <c r="LRC7" s="228"/>
      <c r="LRD7" s="228"/>
      <c r="LRE7" s="228"/>
      <c r="LRF7" s="228"/>
      <c r="LRG7" s="228"/>
      <c r="LRH7" s="228"/>
      <c r="LRI7" s="228"/>
      <c r="LRJ7" s="228"/>
      <c r="LRK7" s="228"/>
      <c r="LRL7" s="228"/>
      <c r="LRM7" s="228"/>
      <c r="LRN7" s="228"/>
      <c r="LRO7" s="228"/>
      <c r="LRP7" s="228"/>
      <c r="LRQ7" s="228"/>
      <c r="LRR7" s="228"/>
      <c r="LRS7" s="228"/>
      <c r="LRT7" s="228"/>
      <c r="LRU7" s="228"/>
      <c r="LRV7" s="228"/>
      <c r="LRW7" s="228"/>
      <c r="LRX7" s="228"/>
      <c r="LRY7" s="228"/>
      <c r="LRZ7" s="228"/>
      <c r="LSA7" s="228"/>
      <c r="LSB7" s="228"/>
      <c r="LSC7" s="228"/>
      <c r="LSD7" s="228"/>
      <c r="LSE7" s="228"/>
      <c r="LSF7" s="228"/>
      <c r="LSG7" s="228"/>
      <c r="LSH7" s="228"/>
      <c r="LSI7" s="228"/>
      <c r="LSJ7" s="228"/>
      <c r="LSK7" s="228"/>
      <c r="LSL7" s="228"/>
      <c r="LSM7" s="228"/>
      <c r="LSN7" s="228"/>
      <c r="LSO7" s="228"/>
      <c r="LSP7" s="228"/>
      <c r="LSQ7" s="228"/>
      <c r="LSR7" s="228"/>
      <c r="LSS7" s="228"/>
      <c r="LST7" s="228"/>
      <c r="LSU7" s="228"/>
      <c r="LSV7" s="228"/>
      <c r="LSW7" s="228"/>
      <c r="LSX7" s="228"/>
      <c r="LSY7" s="228"/>
      <c r="LSZ7" s="228"/>
      <c r="LTA7" s="228"/>
      <c r="LTB7" s="228"/>
      <c r="LTC7" s="228"/>
      <c r="LTD7" s="228"/>
      <c r="LTE7" s="228"/>
      <c r="LTF7" s="228"/>
      <c r="LTG7" s="228"/>
      <c r="LTH7" s="228"/>
      <c r="LTI7" s="228"/>
      <c r="LTJ7" s="228"/>
      <c r="LTK7" s="228"/>
      <c r="LTL7" s="228"/>
      <c r="LTM7" s="228"/>
      <c r="LTN7" s="228"/>
      <c r="LTO7" s="228"/>
      <c r="LTP7" s="228"/>
      <c r="LTQ7" s="228"/>
      <c r="LTR7" s="228"/>
      <c r="LTS7" s="228"/>
      <c r="LTT7" s="228"/>
      <c r="LTU7" s="228"/>
      <c r="LTV7" s="228"/>
      <c r="LTW7" s="228"/>
      <c r="LTX7" s="228"/>
      <c r="LTY7" s="228"/>
      <c r="LTZ7" s="228"/>
      <c r="LUA7" s="228"/>
      <c r="LUB7" s="228"/>
      <c r="LUC7" s="228"/>
      <c r="LUD7" s="228"/>
      <c r="LUE7" s="228"/>
      <c r="LUF7" s="228"/>
      <c r="LUG7" s="228"/>
      <c r="LUH7" s="228"/>
      <c r="LUI7" s="228"/>
      <c r="LUJ7" s="228"/>
      <c r="LUK7" s="228"/>
      <c r="LUL7" s="228"/>
      <c r="LUM7" s="228"/>
      <c r="LUN7" s="228"/>
      <c r="LUO7" s="228"/>
      <c r="LUP7" s="228"/>
      <c r="LUQ7" s="228"/>
      <c r="LUR7" s="228"/>
      <c r="LUS7" s="228"/>
      <c r="LUT7" s="228"/>
      <c r="LUU7" s="228"/>
      <c r="LUV7" s="228"/>
      <c r="LUW7" s="228"/>
      <c r="LUX7" s="228"/>
      <c r="LUY7" s="228"/>
      <c r="LUZ7" s="228"/>
      <c r="LVA7" s="228"/>
      <c r="LVB7" s="228"/>
      <c r="LVC7" s="228"/>
      <c r="LVD7" s="228"/>
      <c r="LVE7" s="228"/>
      <c r="LVF7" s="228"/>
      <c r="LVG7" s="228"/>
      <c r="LVH7" s="228"/>
      <c r="LVI7" s="228"/>
      <c r="LVJ7" s="228"/>
      <c r="LVK7" s="228"/>
      <c r="LVL7" s="228"/>
      <c r="LVM7" s="228"/>
      <c r="LVN7" s="228"/>
      <c r="LVO7" s="228"/>
      <c r="LVP7" s="228"/>
      <c r="LVQ7" s="228"/>
      <c r="LVR7" s="228"/>
      <c r="LVS7" s="228"/>
      <c r="LVT7" s="228"/>
      <c r="LVU7" s="228"/>
      <c r="LVV7" s="228"/>
      <c r="LVW7" s="228"/>
      <c r="LVX7" s="228"/>
      <c r="LVY7" s="228"/>
      <c r="LVZ7" s="228"/>
      <c r="LWA7" s="228"/>
      <c r="LWB7" s="228"/>
      <c r="LWC7" s="228"/>
      <c r="LWD7" s="228"/>
      <c r="LWE7" s="228"/>
      <c r="LWF7" s="228"/>
      <c r="LWG7" s="228"/>
      <c r="LWH7" s="228"/>
      <c r="LWI7" s="228"/>
      <c r="LWJ7" s="228"/>
      <c r="LWK7" s="228"/>
      <c r="LWL7" s="228"/>
      <c r="LWM7" s="228"/>
      <c r="LWN7" s="228"/>
      <c r="LWO7" s="228"/>
      <c r="LWP7" s="228"/>
      <c r="LWQ7" s="228"/>
      <c r="LWR7" s="228"/>
      <c r="LWS7" s="228"/>
      <c r="LWT7" s="228"/>
      <c r="LWU7" s="228"/>
      <c r="LWV7" s="228"/>
      <c r="LWW7" s="228"/>
      <c r="LWX7" s="228"/>
      <c r="LWY7" s="228"/>
      <c r="LWZ7" s="228"/>
      <c r="LXA7" s="228"/>
      <c r="LXB7" s="228"/>
      <c r="LXC7" s="228"/>
      <c r="LXD7" s="228"/>
      <c r="LXE7" s="228"/>
      <c r="LXF7" s="228"/>
      <c r="LXG7" s="228"/>
      <c r="LXH7" s="228"/>
      <c r="LXI7" s="228"/>
      <c r="LXJ7" s="228"/>
      <c r="LXK7" s="228"/>
      <c r="LXL7" s="228"/>
      <c r="LXM7" s="228"/>
      <c r="LXN7" s="228"/>
      <c r="LXO7" s="228"/>
      <c r="LXP7" s="228"/>
      <c r="LXQ7" s="228"/>
      <c r="LXR7" s="228"/>
      <c r="LXS7" s="228"/>
      <c r="LXT7" s="228"/>
      <c r="LXU7" s="228"/>
      <c r="LXV7" s="228"/>
      <c r="LXW7" s="228"/>
      <c r="LXX7" s="228"/>
      <c r="LXY7" s="228"/>
      <c r="LXZ7" s="228"/>
      <c r="LYA7" s="228"/>
      <c r="LYB7" s="228"/>
      <c r="LYC7" s="228"/>
      <c r="LYD7" s="228"/>
      <c r="LYE7" s="228"/>
      <c r="LYF7" s="228"/>
      <c r="LYG7" s="228"/>
      <c r="LYH7" s="228"/>
      <c r="LYI7" s="228"/>
      <c r="LYJ7" s="228"/>
      <c r="LYK7" s="228"/>
      <c r="LYL7" s="228"/>
      <c r="LYM7" s="228"/>
      <c r="LYN7" s="228"/>
      <c r="LYO7" s="228"/>
      <c r="LYP7" s="228"/>
      <c r="LYQ7" s="228"/>
      <c r="LYR7" s="228"/>
      <c r="LYS7" s="228"/>
      <c r="LYT7" s="228"/>
      <c r="LYU7" s="228"/>
      <c r="LYV7" s="228"/>
      <c r="LYW7" s="228"/>
      <c r="LYX7" s="228"/>
      <c r="LYY7" s="228"/>
      <c r="LYZ7" s="228"/>
      <c r="LZA7" s="228"/>
      <c r="LZB7" s="228"/>
      <c r="LZC7" s="228"/>
      <c r="LZD7" s="228"/>
      <c r="LZE7" s="228"/>
      <c r="LZF7" s="228"/>
      <c r="LZG7" s="228"/>
      <c r="LZH7" s="228"/>
      <c r="LZI7" s="228"/>
      <c r="LZJ7" s="228"/>
      <c r="LZK7" s="228"/>
      <c r="LZL7" s="228"/>
      <c r="LZM7" s="228"/>
      <c r="LZN7" s="228"/>
      <c r="LZO7" s="228"/>
      <c r="LZP7" s="228"/>
      <c r="LZQ7" s="228"/>
      <c r="LZR7" s="228"/>
      <c r="LZS7" s="228"/>
      <c r="LZT7" s="228"/>
      <c r="LZU7" s="228"/>
      <c r="LZV7" s="228"/>
      <c r="LZW7" s="228"/>
      <c r="LZX7" s="228"/>
      <c r="LZY7" s="228"/>
      <c r="LZZ7" s="228"/>
      <c r="MAA7" s="228"/>
      <c r="MAB7" s="228"/>
      <c r="MAC7" s="228"/>
      <c r="MAD7" s="228"/>
      <c r="MAE7" s="228"/>
      <c r="MAF7" s="228"/>
      <c r="MAG7" s="228"/>
      <c r="MAH7" s="228"/>
      <c r="MAI7" s="228"/>
      <c r="MAJ7" s="228"/>
      <c r="MAK7" s="228"/>
      <c r="MAL7" s="228"/>
      <c r="MAM7" s="228"/>
      <c r="MAN7" s="228"/>
      <c r="MAO7" s="228"/>
      <c r="MAP7" s="228"/>
      <c r="MAQ7" s="228"/>
      <c r="MAR7" s="228"/>
      <c r="MAS7" s="228"/>
      <c r="MAT7" s="228"/>
      <c r="MAU7" s="228"/>
      <c r="MAV7" s="228"/>
      <c r="MAW7" s="228"/>
      <c r="MAX7" s="228"/>
      <c r="MAY7" s="228"/>
      <c r="MAZ7" s="228"/>
      <c r="MBA7" s="228"/>
      <c r="MBB7" s="228"/>
      <c r="MBC7" s="228"/>
      <c r="MBD7" s="228"/>
      <c r="MBE7" s="228"/>
      <c r="MBF7" s="228"/>
      <c r="MBG7" s="228"/>
      <c r="MBH7" s="228"/>
      <c r="MBI7" s="228"/>
      <c r="MBJ7" s="228"/>
      <c r="MBK7" s="228"/>
      <c r="MBL7" s="228"/>
      <c r="MBM7" s="228"/>
      <c r="MBN7" s="228"/>
      <c r="MBO7" s="228"/>
      <c r="MBP7" s="228"/>
      <c r="MBQ7" s="228"/>
      <c r="MBR7" s="228"/>
      <c r="MBS7" s="228"/>
      <c r="MBT7" s="228"/>
      <c r="MBU7" s="228"/>
      <c r="MBV7" s="228"/>
      <c r="MBW7" s="228"/>
      <c r="MBX7" s="228"/>
      <c r="MBY7" s="228"/>
      <c r="MBZ7" s="228"/>
      <c r="MCA7" s="228"/>
      <c r="MCB7" s="228"/>
      <c r="MCC7" s="228"/>
      <c r="MCD7" s="228"/>
      <c r="MCE7" s="228"/>
      <c r="MCF7" s="228"/>
      <c r="MCG7" s="228"/>
      <c r="MCH7" s="228"/>
      <c r="MCI7" s="228"/>
      <c r="MCJ7" s="228"/>
      <c r="MCK7" s="228"/>
      <c r="MCL7" s="228"/>
      <c r="MCM7" s="228"/>
      <c r="MCN7" s="228"/>
      <c r="MCO7" s="228"/>
      <c r="MCP7" s="228"/>
      <c r="MCQ7" s="228"/>
      <c r="MCR7" s="228"/>
      <c r="MCS7" s="228"/>
      <c r="MCT7" s="228"/>
      <c r="MCU7" s="228"/>
      <c r="MCV7" s="228"/>
      <c r="MCW7" s="228"/>
      <c r="MCX7" s="228"/>
      <c r="MCY7" s="228"/>
      <c r="MCZ7" s="228"/>
      <c r="MDA7" s="228"/>
      <c r="MDB7" s="228"/>
      <c r="MDC7" s="228"/>
      <c r="MDD7" s="228"/>
      <c r="MDE7" s="228"/>
      <c r="MDF7" s="228"/>
      <c r="MDG7" s="228"/>
      <c r="MDH7" s="228"/>
      <c r="MDI7" s="228"/>
      <c r="MDJ7" s="228"/>
      <c r="MDK7" s="228"/>
      <c r="MDL7" s="228"/>
      <c r="MDM7" s="228"/>
      <c r="MDN7" s="228"/>
      <c r="MDO7" s="228"/>
      <c r="MDP7" s="228"/>
      <c r="MDQ7" s="228"/>
      <c r="MDR7" s="228"/>
      <c r="MDS7" s="228"/>
      <c r="MDT7" s="228"/>
      <c r="MDU7" s="228"/>
      <c r="MDV7" s="228"/>
      <c r="MDW7" s="228"/>
      <c r="MDX7" s="228"/>
      <c r="MDY7" s="228"/>
      <c r="MDZ7" s="228"/>
      <c r="MEA7" s="228"/>
      <c r="MEB7" s="228"/>
      <c r="MEC7" s="228"/>
      <c r="MED7" s="228"/>
      <c r="MEE7" s="228"/>
      <c r="MEF7" s="228"/>
      <c r="MEG7" s="228"/>
      <c r="MEH7" s="228"/>
      <c r="MEI7" s="228"/>
      <c r="MEJ7" s="228"/>
      <c r="MEK7" s="228"/>
      <c r="MEL7" s="228"/>
      <c r="MEM7" s="228"/>
      <c r="MEN7" s="228"/>
      <c r="MEO7" s="228"/>
      <c r="MEP7" s="228"/>
      <c r="MEQ7" s="228"/>
      <c r="MER7" s="228"/>
      <c r="MES7" s="228"/>
      <c r="MET7" s="228"/>
      <c r="MEU7" s="228"/>
      <c r="MEV7" s="228"/>
      <c r="MEW7" s="228"/>
      <c r="MEX7" s="228"/>
      <c r="MEY7" s="228"/>
      <c r="MEZ7" s="228"/>
      <c r="MFA7" s="228"/>
      <c r="MFB7" s="228"/>
      <c r="MFC7" s="228"/>
      <c r="MFD7" s="228"/>
      <c r="MFE7" s="228"/>
      <c r="MFF7" s="228"/>
      <c r="MFG7" s="228"/>
      <c r="MFH7" s="228"/>
      <c r="MFI7" s="228"/>
      <c r="MFJ7" s="228"/>
      <c r="MFK7" s="228"/>
      <c r="MFL7" s="228"/>
      <c r="MFM7" s="228"/>
      <c r="MFN7" s="228"/>
      <c r="MFO7" s="228"/>
      <c r="MFP7" s="228"/>
      <c r="MFQ7" s="228"/>
      <c r="MFR7" s="228"/>
      <c r="MFS7" s="228"/>
      <c r="MFT7" s="228"/>
      <c r="MFU7" s="228"/>
      <c r="MFV7" s="228"/>
      <c r="MFW7" s="228"/>
      <c r="MFX7" s="228"/>
      <c r="MFY7" s="228"/>
      <c r="MFZ7" s="228"/>
      <c r="MGA7" s="228"/>
      <c r="MGB7" s="228"/>
      <c r="MGC7" s="228"/>
      <c r="MGD7" s="228"/>
      <c r="MGE7" s="228"/>
      <c r="MGF7" s="228"/>
      <c r="MGG7" s="228"/>
      <c r="MGH7" s="228"/>
      <c r="MGI7" s="228"/>
      <c r="MGJ7" s="228"/>
      <c r="MGK7" s="228"/>
      <c r="MGL7" s="228"/>
      <c r="MGM7" s="228"/>
      <c r="MGN7" s="228"/>
      <c r="MGO7" s="228"/>
      <c r="MGP7" s="228"/>
      <c r="MGQ7" s="228"/>
      <c r="MGR7" s="228"/>
      <c r="MGS7" s="228"/>
      <c r="MGT7" s="228"/>
      <c r="MGU7" s="228"/>
      <c r="MGV7" s="228"/>
      <c r="MGW7" s="228"/>
      <c r="MGX7" s="228"/>
      <c r="MGY7" s="228"/>
      <c r="MGZ7" s="228"/>
      <c r="MHA7" s="228"/>
      <c r="MHB7" s="228"/>
      <c r="MHC7" s="228"/>
      <c r="MHD7" s="228"/>
      <c r="MHE7" s="228"/>
      <c r="MHF7" s="228"/>
      <c r="MHG7" s="228"/>
      <c r="MHH7" s="228"/>
      <c r="MHI7" s="228"/>
      <c r="MHJ7" s="228"/>
      <c r="MHK7" s="228"/>
      <c r="MHL7" s="228"/>
      <c r="MHM7" s="228"/>
      <c r="MHN7" s="228"/>
      <c r="MHO7" s="228"/>
      <c r="MHP7" s="228"/>
      <c r="MHQ7" s="228"/>
      <c r="MHR7" s="228"/>
      <c r="MHS7" s="228"/>
      <c r="MHT7" s="228"/>
      <c r="MHU7" s="228"/>
      <c r="MHV7" s="228"/>
      <c r="MHW7" s="228"/>
      <c r="MHX7" s="228"/>
      <c r="MHY7" s="228"/>
      <c r="MHZ7" s="228"/>
      <c r="MIA7" s="228"/>
      <c r="MIB7" s="228"/>
      <c r="MIC7" s="228"/>
      <c r="MID7" s="228"/>
      <c r="MIE7" s="228"/>
      <c r="MIF7" s="228"/>
      <c r="MIG7" s="228"/>
      <c r="MIH7" s="228"/>
      <c r="MII7" s="228"/>
      <c r="MIJ7" s="228"/>
      <c r="MIK7" s="228"/>
      <c r="MIL7" s="228"/>
      <c r="MIM7" s="228"/>
      <c r="MIN7" s="228"/>
      <c r="MIO7" s="228"/>
      <c r="MIP7" s="228"/>
      <c r="MIQ7" s="228"/>
      <c r="MIR7" s="228"/>
      <c r="MIS7" s="228"/>
      <c r="MIT7" s="228"/>
      <c r="MIU7" s="228"/>
      <c r="MIV7" s="228"/>
      <c r="MIW7" s="228"/>
      <c r="MIX7" s="228"/>
      <c r="MIY7" s="228"/>
      <c r="MIZ7" s="228"/>
      <c r="MJA7" s="228"/>
      <c r="MJB7" s="228"/>
      <c r="MJC7" s="228"/>
      <c r="MJD7" s="228"/>
      <c r="MJE7" s="228"/>
      <c r="MJF7" s="228"/>
      <c r="MJG7" s="228"/>
      <c r="MJH7" s="228"/>
      <c r="MJI7" s="228"/>
      <c r="MJJ7" s="228"/>
      <c r="MJK7" s="228"/>
      <c r="MJL7" s="228"/>
      <c r="MJM7" s="228"/>
      <c r="MJN7" s="228"/>
      <c r="MJO7" s="228"/>
      <c r="MJP7" s="228"/>
      <c r="MJQ7" s="228"/>
      <c r="MJR7" s="228"/>
      <c r="MJS7" s="228"/>
      <c r="MJT7" s="228"/>
      <c r="MJU7" s="228"/>
      <c r="MJV7" s="228"/>
      <c r="MJW7" s="228"/>
      <c r="MJX7" s="228"/>
      <c r="MJY7" s="228"/>
      <c r="MJZ7" s="228"/>
      <c r="MKA7" s="228"/>
      <c r="MKB7" s="228"/>
      <c r="MKC7" s="228"/>
      <c r="MKD7" s="228"/>
      <c r="MKE7" s="228"/>
      <c r="MKF7" s="228"/>
      <c r="MKG7" s="228"/>
      <c r="MKH7" s="228"/>
      <c r="MKI7" s="228"/>
      <c r="MKJ7" s="228"/>
      <c r="MKK7" s="228"/>
      <c r="MKL7" s="228"/>
      <c r="MKM7" s="228"/>
      <c r="MKN7" s="228"/>
      <c r="MKO7" s="228"/>
      <c r="MKP7" s="228"/>
      <c r="MKQ7" s="228"/>
      <c r="MKR7" s="228"/>
      <c r="MKS7" s="228"/>
      <c r="MKT7" s="228"/>
      <c r="MKU7" s="228"/>
      <c r="MKV7" s="228"/>
      <c r="MKW7" s="228"/>
      <c r="MKX7" s="228"/>
      <c r="MKY7" s="228"/>
      <c r="MKZ7" s="228"/>
      <c r="MLA7" s="228"/>
      <c r="MLB7" s="228"/>
      <c r="MLC7" s="228"/>
      <c r="MLD7" s="228"/>
      <c r="MLE7" s="228"/>
      <c r="MLF7" s="228"/>
      <c r="MLG7" s="228"/>
      <c r="MLH7" s="228"/>
      <c r="MLI7" s="228"/>
      <c r="MLJ7" s="228"/>
      <c r="MLK7" s="228"/>
      <c r="MLL7" s="228"/>
      <c r="MLM7" s="228"/>
      <c r="MLN7" s="228"/>
      <c r="MLO7" s="228"/>
      <c r="MLP7" s="228"/>
      <c r="MLQ7" s="228"/>
      <c r="MLR7" s="228"/>
      <c r="MLS7" s="228"/>
      <c r="MLT7" s="228"/>
      <c r="MLU7" s="228"/>
      <c r="MLV7" s="228"/>
      <c r="MLW7" s="228"/>
      <c r="MLX7" s="228"/>
      <c r="MLY7" s="228"/>
      <c r="MLZ7" s="228"/>
      <c r="MMA7" s="228"/>
      <c r="MMB7" s="228"/>
      <c r="MMC7" s="228"/>
      <c r="MMD7" s="228"/>
      <c r="MME7" s="228"/>
      <c r="MMF7" s="228"/>
      <c r="MMG7" s="228"/>
      <c r="MMH7" s="228"/>
      <c r="MMI7" s="228"/>
      <c r="MMJ7" s="228"/>
      <c r="MMK7" s="228"/>
      <c r="MML7" s="228"/>
      <c r="MMM7" s="228"/>
      <c r="MMN7" s="228"/>
      <c r="MMO7" s="228"/>
      <c r="MMP7" s="228"/>
      <c r="MMQ7" s="228"/>
      <c r="MMR7" s="228"/>
      <c r="MMS7" s="228"/>
      <c r="MMT7" s="228"/>
      <c r="MMU7" s="228"/>
      <c r="MMV7" s="228"/>
      <c r="MMW7" s="228"/>
      <c r="MMX7" s="228"/>
      <c r="MMY7" s="228"/>
      <c r="MMZ7" s="228"/>
      <c r="MNA7" s="228"/>
      <c r="MNB7" s="228"/>
      <c r="MNC7" s="228"/>
      <c r="MND7" s="228"/>
      <c r="MNE7" s="228"/>
      <c r="MNF7" s="228"/>
      <c r="MNG7" s="228"/>
      <c r="MNH7" s="228"/>
      <c r="MNI7" s="228"/>
      <c r="MNJ7" s="228"/>
      <c r="MNK7" s="228"/>
      <c r="MNL7" s="228"/>
      <c r="MNM7" s="228"/>
      <c r="MNN7" s="228"/>
      <c r="MNO7" s="228"/>
      <c r="MNP7" s="228"/>
      <c r="MNQ7" s="228"/>
      <c r="MNR7" s="228"/>
      <c r="MNS7" s="228"/>
      <c r="MNT7" s="228"/>
      <c r="MNU7" s="228"/>
      <c r="MNV7" s="228"/>
      <c r="MNW7" s="228"/>
      <c r="MNX7" s="228"/>
      <c r="MNY7" s="228"/>
      <c r="MNZ7" s="228"/>
      <c r="MOA7" s="228"/>
      <c r="MOB7" s="228"/>
      <c r="MOC7" s="228"/>
      <c r="MOD7" s="228"/>
      <c r="MOE7" s="228"/>
      <c r="MOF7" s="228"/>
      <c r="MOG7" s="228"/>
      <c r="MOH7" s="228"/>
      <c r="MOI7" s="228"/>
      <c r="MOJ7" s="228"/>
      <c r="MOK7" s="228"/>
      <c r="MOL7" s="228"/>
      <c r="MOM7" s="228"/>
      <c r="MON7" s="228"/>
      <c r="MOO7" s="228"/>
      <c r="MOP7" s="228"/>
      <c r="MOQ7" s="228"/>
      <c r="MOR7" s="228"/>
      <c r="MOS7" s="228"/>
      <c r="MOT7" s="228"/>
      <c r="MOU7" s="228"/>
      <c r="MOV7" s="228"/>
      <c r="MOW7" s="228"/>
      <c r="MOX7" s="228"/>
      <c r="MOY7" s="228"/>
      <c r="MOZ7" s="228"/>
      <c r="MPA7" s="228"/>
      <c r="MPB7" s="228"/>
      <c r="MPC7" s="228"/>
      <c r="MPD7" s="228"/>
      <c r="MPE7" s="228"/>
      <c r="MPF7" s="228"/>
      <c r="MPG7" s="228"/>
      <c r="MPH7" s="228"/>
      <c r="MPI7" s="228"/>
      <c r="MPJ7" s="228"/>
      <c r="MPK7" s="228"/>
      <c r="MPL7" s="228"/>
      <c r="MPM7" s="228"/>
      <c r="MPN7" s="228"/>
      <c r="MPO7" s="228"/>
      <c r="MPP7" s="228"/>
      <c r="MPQ7" s="228"/>
      <c r="MPR7" s="228"/>
      <c r="MPS7" s="228"/>
      <c r="MPT7" s="228"/>
      <c r="MPU7" s="228"/>
      <c r="MPV7" s="228"/>
      <c r="MPW7" s="228"/>
      <c r="MPX7" s="228"/>
      <c r="MPY7" s="228"/>
      <c r="MPZ7" s="228"/>
      <c r="MQA7" s="228"/>
      <c r="MQB7" s="228"/>
      <c r="MQC7" s="228"/>
      <c r="MQD7" s="228"/>
      <c r="MQE7" s="228"/>
      <c r="MQF7" s="228"/>
      <c r="MQG7" s="228"/>
      <c r="MQH7" s="228"/>
      <c r="MQI7" s="228"/>
      <c r="MQJ7" s="228"/>
      <c r="MQK7" s="228"/>
      <c r="MQL7" s="228"/>
      <c r="MQM7" s="228"/>
      <c r="MQN7" s="228"/>
      <c r="MQO7" s="228"/>
      <c r="MQP7" s="228"/>
      <c r="MQQ7" s="228"/>
      <c r="MQR7" s="228"/>
      <c r="MQS7" s="228"/>
      <c r="MQT7" s="228"/>
      <c r="MQU7" s="228"/>
      <c r="MQV7" s="228"/>
      <c r="MQW7" s="228"/>
      <c r="MQX7" s="228"/>
      <c r="MQY7" s="228"/>
      <c r="MQZ7" s="228"/>
      <c r="MRA7" s="228"/>
      <c r="MRB7" s="228"/>
      <c r="MRC7" s="228"/>
      <c r="MRD7" s="228"/>
      <c r="MRE7" s="228"/>
      <c r="MRF7" s="228"/>
      <c r="MRG7" s="228"/>
      <c r="MRH7" s="228"/>
      <c r="MRI7" s="228"/>
      <c r="MRJ7" s="228"/>
      <c r="MRK7" s="228"/>
      <c r="MRL7" s="228"/>
      <c r="MRM7" s="228"/>
      <c r="MRN7" s="228"/>
      <c r="MRO7" s="228"/>
      <c r="MRP7" s="228"/>
      <c r="MRQ7" s="228"/>
      <c r="MRR7" s="228"/>
      <c r="MRS7" s="228"/>
      <c r="MRT7" s="228"/>
      <c r="MRU7" s="228"/>
      <c r="MRV7" s="228"/>
      <c r="MRW7" s="228"/>
      <c r="MRX7" s="228"/>
      <c r="MRY7" s="228"/>
      <c r="MRZ7" s="228"/>
      <c r="MSA7" s="228"/>
      <c r="MSB7" s="228"/>
      <c r="MSC7" s="228"/>
      <c r="MSD7" s="228"/>
      <c r="MSE7" s="228"/>
      <c r="MSF7" s="228"/>
      <c r="MSG7" s="228"/>
      <c r="MSH7" s="228"/>
      <c r="MSI7" s="228"/>
      <c r="MSJ7" s="228"/>
      <c r="MSK7" s="228"/>
      <c r="MSL7" s="228"/>
      <c r="MSM7" s="228"/>
      <c r="MSN7" s="228"/>
      <c r="MSO7" s="228"/>
      <c r="MSP7" s="228"/>
      <c r="MSQ7" s="228"/>
      <c r="MSR7" s="228"/>
      <c r="MSS7" s="228"/>
      <c r="MST7" s="228"/>
      <c r="MSU7" s="228"/>
      <c r="MSV7" s="228"/>
      <c r="MSW7" s="228"/>
      <c r="MSX7" s="228"/>
      <c r="MSY7" s="228"/>
      <c r="MSZ7" s="228"/>
      <c r="MTA7" s="228"/>
      <c r="MTB7" s="228"/>
      <c r="MTC7" s="228"/>
      <c r="MTD7" s="228"/>
      <c r="MTE7" s="228"/>
      <c r="MTF7" s="228"/>
      <c r="MTG7" s="228"/>
      <c r="MTH7" s="228"/>
      <c r="MTI7" s="228"/>
      <c r="MTJ7" s="228"/>
      <c r="MTK7" s="228"/>
      <c r="MTL7" s="228"/>
      <c r="MTM7" s="228"/>
      <c r="MTN7" s="228"/>
      <c r="MTO7" s="228"/>
      <c r="MTP7" s="228"/>
      <c r="MTQ7" s="228"/>
      <c r="MTR7" s="228"/>
      <c r="MTS7" s="228"/>
      <c r="MTT7" s="228"/>
      <c r="MTU7" s="228"/>
      <c r="MTV7" s="228"/>
      <c r="MTW7" s="228"/>
      <c r="MTX7" s="228"/>
      <c r="MTY7" s="228"/>
      <c r="MTZ7" s="228"/>
      <c r="MUA7" s="228"/>
      <c r="MUB7" s="228"/>
      <c r="MUC7" s="228"/>
      <c r="MUD7" s="228"/>
      <c r="MUE7" s="228"/>
      <c r="MUF7" s="228"/>
      <c r="MUG7" s="228"/>
      <c r="MUH7" s="228"/>
      <c r="MUI7" s="228"/>
      <c r="MUJ7" s="228"/>
      <c r="MUK7" s="228"/>
      <c r="MUL7" s="228"/>
      <c r="MUM7" s="228"/>
      <c r="MUN7" s="228"/>
      <c r="MUO7" s="228"/>
      <c r="MUP7" s="228"/>
      <c r="MUQ7" s="228"/>
      <c r="MUR7" s="228"/>
      <c r="MUS7" s="228"/>
      <c r="MUT7" s="228"/>
      <c r="MUU7" s="228"/>
      <c r="MUV7" s="228"/>
      <c r="MUW7" s="228"/>
      <c r="MUX7" s="228"/>
      <c r="MUY7" s="228"/>
      <c r="MUZ7" s="228"/>
      <c r="MVA7" s="228"/>
      <c r="MVB7" s="228"/>
      <c r="MVC7" s="228"/>
      <c r="MVD7" s="228"/>
      <c r="MVE7" s="228"/>
      <c r="MVF7" s="228"/>
      <c r="MVG7" s="228"/>
      <c r="MVH7" s="228"/>
      <c r="MVI7" s="228"/>
      <c r="MVJ7" s="228"/>
      <c r="MVK7" s="228"/>
      <c r="MVL7" s="228"/>
      <c r="MVM7" s="228"/>
      <c r="MVN7" s="228"/>
      <c r="MVO7" s="228"/>
      <c r="MVP7" s="228"/>
      <c r="MVQ7" s="228"/>
      <c r="MVR7" s="228"/>
      <c r="MVS7" s="228"/>
      <c r="MVT7" s="228"/>
      <c r="MVU7" s="228"/>
      <c r="MVV7" s="228"/>
      <c r="MVW7" s="228"/>
      <c r="MVX7" s="228"/>
      <c r="MVY7" s="228"/>
      <c r="MVZ7" s="228"/>
      <c r="MWA7" s="228"/>
      <c r="MWB7" s="228"/>
      <c r="MWC7" s="228"/>
      <c r="MWD7" s="228"/>
      <c r="MWE7" s="228"/>
      <c r="MWF7" s="228"/>
      <c r="MWG7" s="228"/>
      <c r="MWH7" s="228"/>
      <c r="MWI7" s="228"/>
      <c r="MWJ7" s="228"/>
      <c r="MWK7" s="228"/>
      <c r="MWL7" s="228"/>
      <c r="MWM7" s="228"/>
      <c r="MWN7" s="228"/>
      <c r="MWO7" s="228"/>
      <c r="MWP7" s="228"/>
      <c r="MWQ7" s="228"/>
      <c r="MWR7" s="228"/>
      <c r="MWS7" s="228"/>
      <c r="MWT7" s="228"/>
      <c r="MWU7" s="228"/>
      <c r="MWV7" s="228"/>
      <c r="MWW7" s="228"/>
      <c r="MWX7" s="228"/>
      <c r="MWY7" s="228"/>
      <c r="MWZ7" s="228"/>
      <c r="MXA7" s="228"/>
      <c r="MXB7" s="228"/>
      <c r="MXC7" s="228"/>
      <c r="MXD7" s="228"/>
      <c r="MXE7" s="228"/>
      <c r="MXF7" s="228"/>
      <c r="MXG7" s="228"/>
      <c r="MXH7" s="228"/>
      <c r="MXI7" s="228"/>
      <c r="MXJ7" s="228"/>
      <c r="MXK7" s="228"/>
      <c r="MXL7" s="228"/>
      <c r="MXM7" s="228"/>
      <c r="MXN7" s="228"/>
      <c r="MXO7" s="228"/>
      <c r="MXP7" s="228"/>
      <c r="MXQ7" s="228"/>
      <c r="MXR7" s="228"/>
      <c r="MXS7" s="228"/>
      <c r="MXT7" s="228"/>
      <c r="MXU7" s="228"/>
      <c r="MXV7" s="228"/>
      <c r="MXW7" s="228"/>
      <c r="MXX7" s="228"/>
      <c r="MXY7" s="228"/>
      <c r="MXZ7" s="228"/>
      <c r="MYA7" s="228"/>
      <c r="MYB7" s="228"/>
      <c r="MYC7" s="228"/>
      <c r="MYD7" s="228"/>
      <c r="MYE7" s="228"/>
      <c r="MYF7" s="228"/>
      <c r="MYG7" s="228"/>
      <c r="MYH7" s="228"/>
      <c r="MYI7" s="228"/>
      <c r="MYJ7" s="228"/>
      <c r="MYK7" s="228"/>
      <c r="MYL7" s="228"/>
      <c r="MYM7" s="228"/>
      <c r="MYN7" s="228"/>
      <c r="MYO7" s="228"/>
      <c r="MYP7" s="228"/>
      <c r="MYQ7" s="228"/>
      <c r="MYR7" s="228"/>
      <c r="MYS7" s="228"/>
      <c r="MYT7" s="228"/>
      <c r="MYU7" s="228"/>
      <c r="MYV7" s="228"/>
      <c r="MYW7" s="228"/>
      <c r="MYX7" s="228"/>
      <c r="MYY7" s="228"/>
      <c r="MYZ7" s="228"/>
      <c r="MZA7" s="228"/>
      <c r="MZB7" s="228"/>
      <c r="MZC7" s="228"/>
      <c r="MZD7" s="228"/>
      <c r="MZE7" s="228"/>
      <c r="MZF7" s="228"/>
      <c r="MZG7" s="228"/>
      <c r="MZH7" s="228"/>
      <c r="MZI7" s="228"/>
      <c r="MZJ7" s="228"/>
      <c r="MZK7" s="228"/>
      <c r="MZL7" s="228"/>
      <c r="MZM7" s="228"/>
      <c r="MZN7" s="228"/>
      <c r="MZO7" s="228"/>
      <c r="MZP7" s="228"/>
      <c r="MZQ7" s="228"/>
      <c r="MZR7" s="228"/>
      <c r="MZS7" s="228"/>
      <c r="MZT7" s="228"/>
      <c r="MZU7" s="228"/>
      <c r="MZV7" s="228"/>
      <c r="MZW7" s="228"/>
      <c r="MZX7" s="228"/>
      <c r="MZY7" s="228"/>
      <c r="MZZ7" s="228"/>
      <c r="NAA7" s="228"/>
      <c r="NAB7" s="228"/>
      <c r="NAC7" s="228"/>
      <c r="NAD7" s="228"/>
      <c r="NAE7" s="228"/>
      <c r="NAF7" s="228"/>
      <c r="NAG7" s="228"/>
      <c r="NAH7" s="228"/>
      <c r="NAI7" s="228"/>
      <c r="NAJ7" s="228"/>
      <c r="NAK7" s="228"/>
      <c r="NAL7" s="228"/>
      <c r="NAM7" s="228"/>
      <c r="NAN7" s="228"/>
      <c r="NAO7" s="228"/>
      <c r="NAP7" s="228"/>
      <c r="NAQ7" s="228"/>
      <c r="NAR7" s="228"/>
      <c r="NAS7" s="228"/>
      <c r="NAT7" s="228"/>
      <c r="NAU7" s="228"/>
      <c r="NAV7" s="228"/>
      <c r="NAW7" s="228"/>
      <c r="NAX7" s="228"/>
      <c r="NAY7" s="228"/>
      <c r="NAZ7" s="228"/>
      <c r="NBA7" s="228"/>
      <c r="NBB7" s="228"/>
      <c r="NBC7" s="228"/>
      <c r="NBD7" s="228"/>
      <c r="NBE7" s="228"/>
      <c r="NBF7" s="228"/>
      <c r="NBG7" s="228"/>
      <c r="NBH7" s="228"/>
      <c r="NBI7" s="228"/>
      <c r="NBJ7" s="228"/>
      <c r="NBK7" s="228"/>
      <c r="NBL7" s="228"/>
      <c r="NBM7" s="228"/>
      <c r="NBN7" s="228"/>
      <c r="NBO7" s="228"/>
      <c r="NBP7" s="228"/>
      <c r="NBQ7" s="228"/>
      <c r="NBR7" s="228"/>
      <c r="NBS7" s="228"/>
      <c r="NBT7" s="228"/>
      <c r="NBU7" s="228"/>
      <c r="NBV7" s="228"/>
      <c r="NBW7" s="228"/>
      <c r="NBX7" s="228"/>
      <c r="NBY7" s="228"/>
      <c r="NBZ7" s="228"/>
      <c r="NCA7" s="228"/>
      <c r="NCB7" s="228"/>
      <c r="NCC7" s="228"/>
      <c r="NCD7" s="228"/>
      <c r="NCE7" s="228"/>
      <c r="NCF7" s="228"/>
      <c r="NCG7" s="228"/>
      <c r="NCH7" s="228"/>
      <c r="NCI7" s="228"/>
      <c r="NCJ7" s="228"/>
      <c r="NCK7" s="228"/>
      <c r="NCL7" s="228"/>
      <c r="NCM7" s="228"/>
      <c r="NCN7" s="228"/>
      <c r="NCO7" s="228"/>
      <c r="NCP7" s="228"/>
      <c r="NCQ7" s="228"/>
      <c r="NCR7" s="228"/>
      <c r="NCS7" s="228"/>
      <c r="NCT7" s="228"/>
      <c r="NCU7" s="228"/>
      <c r="NCV7" s="228"/>
      <c r="NCW7" s="228"/>
      <c r="NCX7" s="228"/>
      <c r="NCY7" s="228"/>
      <c r="NCZ7" s="228"/>
      <c r="NDA7" s="228"/>
      <c r="NDB7" s="228"/>
      <c r="NDC7" s="228"/>
      <c r="NDD7" s="228"/>
      <c r="NDE7" s="228"/>
      <c r="NDF7" s="228"/>
      <c r="NDG7" s="228"/>
      <c r="NDH7" s="228"/>
      <c r="NDI7" s="228"/>
      <c r="NDJ7" s="228"/>
      <c r="NDK7" s="228"/>
      <c r="NDL7" s="228"/>
      <c r="NDM7" s="228"/>
      <c r="NDN7" s="228"/>
      <c r="NDO7" s="228"/>
      <c r="NDP7" s="228"/>
      <c r="NDQ7" s="228"/>
      <c r="NDR7" s="228"/>
      <c r="NDS7" s="228"/>
      <c r="NDT7" s="228"/>
      <c r="NDU7" s="228"/>
      <c r="NDV7" s="228"/>
      <c r="NDW7" s="228"/>
      <c r="NDX7" s="228"/>
      <c r="NDY7" s="228"/>
      <c r="NDZ7" s="228"/>
      <c r="NEA7" s="228"/>
      <c r="NEB7" s="228"/>
      <c r="NEC7" s="228"/>
      <c r="NED7" s="228"/>
      <c r="NEE7" s="228"/>
      <c r="NEF7" s="228"/>
      <c r="NEG7" s="228"/>
      <c r="NEH7" s="228"/>
      <c r="NEI7" s="228"/>
      <c r="NEJ7" s="228"/>
      <c r="NEK7" s="228"/>
      <c r="NEL7" s="228"/>
      <c r="NEM7" s="228"/>
      <c r="NEN7" s="228"/>
      <c r="NEO7" s="228"/>
      <c r="NEP7" s="228"/>
      <c r="NEQ7" s="228"/>
      <c r="NER7" s="228"/>
      <c r="NES7" s="228"/>
      <c r="NET7" s="228"/>
      <c r="NEU7" s="228"/>
      <c r="NEV7" s="228"/>
      <c r="NEW7" s="228"/>
      <c r="NEX7" s="228"/>
      <c r="NEY7" s="228"/>
      <c r="NEZ7" s="228"/>
      <c r="NFA7" s="228"/>
      <c r="NFB7" s="228"/>
      <c r="NFC7" s="228"/>
      <c r="NFD7" s="228"/>
      <c r="NFE7" s="228"/>
      <c r="NFF7" s="228"/>
      <c r="NFG7" s="228"/>
      <c r="NFH7" s="228"/>
      <c r="NFI7" s="228"/>
      <c r="NFJ7" s="228"/>
      <c r="NFK7" s="228"/>
      <c r="NFL7" s="228"/>
      <c r="NFM7" s="228"/>
      <c r="NFN7" s="228"/>
      <c r="NFO7" s="228"/>
      <c r="NFP7" s="228"/>
      <c r="NFQ7" s="228"/>
      <c r="NFR7" s="228"/>
      <c r="NFS7" s="228"/>
      <c r="NFT7" s="228"/>
      <c r="NFU7" s="228"/>
      <c r="NFV7" s="228"/>
      <c r="NFW7" s="228"/>
      <c r="NFX7" s="228"/>
      <c r="NFY7" s="228"/>
      <c r="NFZ7" s="228"/>
      <c r="NGA7" s="228"/>
      <c r="NGB7" s="228"/>
      <c r="NGC7" s="228"/>
      <c r="NGD7" s="228"/>
      <c r="NGE7" s="228"/>
      <c r="NGF7" s="228"/>
      <c r="NGG7" s="228"/>
      <c r="NGH7" s="228"/>
      <c r="NGI7" s="228"/>
      <c r="NGJ7" s="228"/>
      <c r="NGK7" s="228"/>
      <c r="NGL7" s="228"/>
      <c r="NGM7" s="228"/>
      <c r="NGN7" s="228"/>
      <c r="NGO7" s="228"/>
      <c r="NGP7" s="228"/>
      <c r="NGQ7" s="228"/>
      <c r="NGR7" s="228"/>
      <c r="NGS7" s="228"/>
      <c r="NGT7" s="228"/>
      <c r="NGU7" s="228"/>
      <c r="NGV7" s="228"/>
      <c r="NGW7" s="228"/>
      <c r="NGX7" s="228"/>
      <c r="NGY7" s="228"/>
      <c r="NGZ7" s="228"/>
      <c r="NHA7" s="228"/>
      <c r="NHB7" s="228"/>
      <c r="NHC7" s="228"/>
      <c r="NHD7" s="228"/>
      <c r="NHE7" s="228"/>
      <c r="NHF7" s="228"/>
      <c r="NHG7" s="228"/>
      <c r="NHH7" s="228"/>
      <c r="NHI7" s="228"/>
      <c r="NHJ7" s="228"/>
      <c r="NHK7" s="228"/>
      <c r="NHL7" s="228"/>
      <c r="NHM7" s="228"/>
      <c r="NHN7" s="228"/>
      <c r="NHO7" s="228"/>
      <c r="NHP7" s="228"/>
      <c r="NHQ7" s="228"/>
      <c r="NHR7" s="228"/>
      <c r="NHS7" s="228"/>
      <c r="NHT7" s="228"/>
      <c r="NHU7" s="228"/>
      <c r="NHV7" s="228"/>
      <c r="NHW7" s="228"/>
      <c r="NHX7" s="228"/>
      <c r="NHY7" s="228"/>
      <c r="NHZ7" s="228"/>
      <c r="NIA7" s="228"/>
      <c r="NIB7" s="228"/>
      <c r="NIC7" s="228"/>
      <c r="NID7" s="228"/>
      <c r="NIE7" s="228"/>
      <c r="NIF7" s="228"/>
      <c r="NIG7" s="228"/>
      <c r="NIH7" s="228"/>
      <c r="NII7" s="228"/>
      <c r="NIJ7" s="228"/>
      <c r="NIK7" s="228"/>
      <c r="NIL7" s="228"/>
      <c r="NIM7" s="228"/>
      <c r="NIN7" s="228"/>
      <c r="NIO7" s="228"/>
      <c r="NIP7" s="228"/>
      <c r="NIQ7" s="228"/>
      <c r="NIR7" s="228"/>
      <c r="NIS7" s="228"/>
      <c r="NIT7" s="228"/>
      <c r="NIU7" s="228"/>
      <c r="NIV7" s="228"/>
      <c r="NIW7" s="228"/>
      <c r="NIX7" s="228"/>
      <c r="NIY7" s="228"/>
      <c r="NIZ7" s="228"/>
      <c r="NJA7" s="228"/>
      <c r="NJB7" s="228"/>
      <c r="NJC7" s="228"/>
      <c r="NJD7" s="228"/>
      <c r="NJE7" s="228"/>
      <c r="NJF7" s="228"/>
      <c r="NJG7" s="228"/>
      <c r="NJH7" s="228"/>
      <c r="NJI7" s="228"/>
      <c r="NJJ7" s="228"/>
      <c r="NJK7" s="228"/>
      <c r="NJL7" s="228"/>
      <c r="NJM7" s="228"/>
      <c r="NJN7" s="228"/>
      <c r="NJO7" s="228"/>
      <c r="NJP7" s="228"/>
      <c r="NJQ7" s="228"/>
      <c r="NJR7" s="228"/>
      <c r="NJS7" s="228"/>
      <c r="NJT7" s="228"/>
      <c r="NJU7" s="228"/>
      <c r="NJV7" s="228"/>
      <c r="NJW7" s="228"/>
      <c r="NJX7" s="228"/>
      <c r="NJY7" s="228"/>
      <c r="NJZ7" s="228"/>
      <c r="NKA7" s="228"/>
      <c r="NKB7" s="228"/>
      <c r="NKC7" s="228"/>
      <c r="NKD7" s="228"/>
      <c r="NKE7" s="228"/>
      <c r="NKF7" s="228"/>
      <c r="NKG7" s="228"/>
      <c r="NKH7" s="228"/>
      <c r="NKI7" s="228"/>
      <c r="NKJ7" s="228"/>
      <c r="NKK7" s="228"/>
      <c r="NKL7" s="228"/>
      <c r="NKM7" s="228"/>
      <c r="NKN7" s="228"/>
      <c r="NKO7" s="228"/>
      <c r="NKP7" s="228"/>
      <c r="NKQ7" s="228"/>
      <c r="NKR7" s="228"/>
      <c r="NKS7" s="228"/>
      <c r="NKT7" s="228"/>
      <c r="NKU7" s="228"/>
      <c r="NKV7" s="228"/>
      <c r="NKW7" s="228"/>
      <c r="NKX7" s="228"/>
      <c r="NKY7" s="228"/>
      <c r="NKZ7" s="228"/>
      <c r="NLA7" s="228"/>
      <c r="NLB7" s="228"/>
      <c r="NLC7" s="228"/>
      <c r="NLD7" s="228"/>
      <c r="NLE7" s="228"/>
      <c r="NLF7" s="228"/>
      <c r="NLG7" s="228"/>
      <c r="NLH7" s="228"/>
      <c r="NLI7" s="228"/>
      <c r="NLJ7" s="228"/>
      <c r="NLK7" s="228"/>
      <c r="NLL7" s="228"/>
      <c r="NLM7" s="228"/>
      <c r="NLN7" s="228"/>
      <c r="NLO7" s="228"/>
      <c r="NLP7" s="228"/>
      <c r="NLQ7" s="228"/>
      <c r="NLR7" s="228"/>
      <c r="NLS7" s="228"/>
      <c r="NLT7" s="228"/>
      <c r="NLU7" s="228"/>
      <c r="NLV7" s="228"/>
      <c r="NLW7" s="228"/>
      <c r="NLX7" s="228"/>
      <c r="NLY7" s="228"/>
      <c r="NLZ7" s="228"/>
      <c r="NMA7" s="228"/>
      <c r="NMB7" s="228"/>
      <c r="NMC7" s="228"/>
      <c r="NMD7" s="228"/>
      <c r="NME7" s="228"/>
      <c r="NMF7" s="228"/>
      <c r="NMG7" s="228"/>
      <c r="NMH7" s="228"/>
      <c r="NMI7" s="228"/>
      <c r="NMJ7" s="228"/>
      <c r="NMK7" s="228"/>
      <c r="NML7" s="228"/>
      <c r="NMM7" s="228"/>
      <c r="NMN7" s="228"/>
      <c r="NMO7" s="228"/>
      <c r="NMP7" s="228"/>
      <c r="NMQ7" s="228"/>
      <c r="NMR7" s="228"/>
      <c r="NMS7" s="228"/>
      <c r="NMT7" s="228"/>
      <c r="NMU7" s="228"/>
      <c r="NMV7" s="228"/>
      <c r="NMW7" s="228"/>
      <c r="NMX7" s="228"/>
      <c r="NMY7" s="228"/>
      <c r="NMZ7" s="228"/>
      <c r="NNA7" s="228"/>
      <c r="NNB7" s="228"/>
      <c r="NNC7" s="228"/>
      <c r="NND7" s="228"/>
      <c r="NNE7" s="228"/>
      <c r="NNF7" s="228"/>
      <c r="NNG7" s="228"/>
      <c r="NNH7" s="228"/>
      <c r="NNI7" s="228"/>
      <c r="NNJ7" s="228"/>
      <c r="NNK7" s="228"/>
      <c r="NNL7" s="228"/>
      <c r="NNM7" s="228"/>
      <c r="NNN7" s="228"/>
      <c r="NNO7" s="228"/>
      <c r="NNP7" s="228"/>
      <c r="NNQ7" s="228"/>
      <c r="NNR7" s="228"/>
      <c r="NNS7" s="228"/>
      <c r="NNT7" s="228"/>
      <c r="NNU7" s="228"/>
      <c r="NNV7" s="228"/>
      <c r="NNW7" s="228"/>
      <c r="NNX7" s="228"/>
      <c r="NNY7" s="228"/>
      <c r="NNZ7" s="228"/>
      <c r="NOA7" s="228"/>
      <c r="NOB7" s="228"/>
      <c r="NOC7" s="228"/>
      <c r="NOD7" s="228"/>
      <c r="NOE7" s="228"/>
      <c r="NOF7" s="228"/>
      <c r="NOG7" s="228"/>
      <c r="NOH7" s="228"/>
      <c r="NOI7" s="228"/>
      <c r="NOJ7" s="228"/>
      <c r="NOK7" s="228"/>
      <c r="NOL7" s="228"/>
      <c r="NOM7" s="228"/>
      <c r="NON7" s="228"/>
      <c r="NOO7" s="228"/>
      <c r="NOP7" s="228"/>
      <c r="NOQ7" s="228"/>
      <c r="NOR7" s="228"/>
      <c r="NOS7" s="228"/>
      <c r="NOT7" s="228"/>
      <c r="NOU7" s="228"/>
      <c r="NOV7" s="228"/>
      <c r="NOW7" s="228"/>
      <c r="NOX7" s="228"/>
      <c r="NOY7" s="228"/>
      <c r="NOZ7" s="228"/>
      <c r="NPA7" s="228"/>
      <c r="NPB7" s="228"/>
      <c r="NPC7" s="228"/>
      <c r="NPD7" s="228"/>
      <c r="NPE7" s="228"/>
      <c r="NPF7" s="228"/>
      <c r="NPG7" s="228"/>
      <c r="NPH7" s="228"/>
      <c r="NPI7" s="228"/>
      <c r="NPJ7" s="228"/>
      <c r="NPK7" s="228"/>
      <c r="NPL7" s="228"/>
      <c r="NPM7" s="228"/>
      <c r="NPN7" s="228"/>
      <c r="NPO7" s="228"/>
      <c r="NPP7" s="228"/>
      <c r="NPQ7" s="228"/>
      <c r="NPR7" s="228"/>
      <c r="NPS7" s="228"/>
      <c r="NPT7" s="228"/>
      <c r="NPU7" s="228"/>
      <c r="NPV7" s="228"/>
      <c r="NPW7" s="228"/>
      <c r="NPX7" s="228"/>
      <c r="NPY7" s="228"/>
      <c r="NPZ7" s="228"/>
      <c r="NQA7" s="228"/>
      <c r="NQB7" s="228"/>
      <c r="NQC7" s="228"/>
      <c r="NQD7" s="228"/>
      <c r="NQE7" s="228"/>
      <c r="NQF7" s="228"/>
      <c r="NQG7" s="228"/>
      <c r="NQH7" s="228"/>
      <c r="NQI7" s="228"/>
      <c r="NQJ7" s="228"/>
      <c r="NQK7" s="228"/>
      <c r="NQL7" s="228"/>
      <c r="NQM7" s="228"/>
      <c r="NQN7" s="228"/>
      <c r="NQO7" s="228"/>
      <c r="NQP7" s="228"/>
      <c r="NQQ7" s="228"/>
      <c r="NQR7" s="228"/>
      <c r="NQS7" s="228"/>
      <c r="NQT7" s="228"/>
      <c r="NQU7" s="228"/>
      <c r="NQV7" s="228"/>
      <c r="NQW7" s="228"/>
      <c r="NQX7" s="228"/>
      <c r="NQY7" s="228"/>
      <c r="NQZ7" s="228"/>
      <c r="NRA7" s="228"/>
      <c r="NRB7" s="228"/>
      <c r="NRC7" s="228"/>
      <c r="NRD7" s="228"/>
      <c r="NRE7" s="228"/>
      <c r="NRF7" s="228"/>
      <c r="NRG7" s="228"/>
      <c r="NRH7" s="228"/>
      <c r="NRI7" s="228"/>
      <c r="NRJ7" s="228"/>
      <c r="NRK7" s="228"/>
      <c r="NRL7" s="228"/>
      <c r="NRM7" s="228"/>
      <c r="NRN7" s="228"/>
      <c r="NRO7" s="228"/>
      <c r="NRP7" s="228"/>
      <c r="NRQ7" s="228"/>
      <c r="NRR7" s="228"/>
      <c r="NRS7" s="228"/>
      <c r="NRT7" s="228"/>
      <c r="NRU7" s="228"/>
      <c r="NRV7" s="228"/>
      <c r="NRW7" s="228"/>
      <c r="NRX7" s="228"/>
      <c r="NRY7" s="228"/>
      <c r="NRZ7" s="228"/>
      <c r="NSA7" s="228"/>
      <c r="NSB7" s="228"/>
      <c r="NSC7" s="228"/>
      <c r="NSD7" s="228"/>
      <c r="NSE7" s="228"/>
      <c r="NSF7" s="228"/>
      <c r="NSG7" s="228"/>
      <c r="NSH7" s="228"/>
      <c r="NSI7" s="228"/>
      <c r="NSJ7" s="228"/>
      <c r="NSK7" s="228"/>
      <c r="NSL7" s="228"/>
      <c r="NSM7" s="228"/>
      <c r="NSN7" s="228"/>
      <c r="NSO7" s="228"/>
      <c r="NSP7" s="228"/>
      <c r="NSQ7" s="228"/>
      <c r="NSR7" s="228"/>
      <c r="NSS7" s="228"/>
      <c r="NST7" s="228"/>
      <c r="NSU7" s="228"/>
      <c r="NSV7" s="228"/>
      <c r="NSW7" s="228"/>
      <c r="NSX7" s="228"/>
      <c r="NSY7" s="228"/>
      <c r="NSZ7" s="228"/>
      <c r="NTA7" s="228"/>
      <c r="NTB7" s="228"/>
      <c r="NTC7" s="228"/>
      <c r="NTD7" s="228"/>
      <c r="NTE7" s="228"/>
      <c r="NTF7" s="228"/>
      <c r="NTG7" s="228"/>
      <c r="NTH7" s="228"/>
      <c r="NTI7" s="228"/>
      <c r="NTJ7" s="228"/>
      <c r="NTK7" s="228"/>
      <c r="NTL7" s="228"/>
      <c r="NTM7" s="228"/>
      <c r="NTN7" s="228"/>
      <c r="NTO7" s="228"/>
      <c r="NTP7" s="228"/>
      <c r="NTQ7" s="228"/>
      <c r="NTR7" s="228"/>
      <c r="NTS7" s="228"/>
      <c r="NTT7" s="228"/>
      <c r="NTU7" s="228"/>
      <c r="NTV7" s="228"/>
      <c r="NTW7" s="228"/>
      <c r="NTX7" s="228"/>
      <c r="NTY7" s="228"/>
      <c r="NTZ7" s="228"/>
      <c r="NUA7" s="228"/>
      <c r="NUB7" s="228"/>
      <c r="NUC7" s="228"/>
      <c r="NUD7" s="228"/>
      <c r="NUE7" s="228"/>
      <c r="NUF7" s="228"/>
      <c r="NUG7" s="228"/>
      <c r="NUH7" s="228"/>
      <c r="NUI7" s="228"/>
      <c r="NUJ7" s="228"/>
      <c r="NUK7" s="228"/>
      <c r="NUL7" s="228"/>
      <c r="NUM7" s="228"/>
      <c r="NUN7" s="228"/>
      <c r="NUO7" s="228"/>
      <c r="NUP7" s="228"/>
      <c r="NUQ7" s="228"/>
      <c r="NUR7" s="228"/>
      <c r="NUS7" s="228"/>
      <c r="NUT7" s="228"/>
      <c r="NUU7" s="228"/>
      <c r="NUV7" s="228"/>
      <c r="NUW7" s="228"/>
      <c r="NUX7" s="228"/>
      <c r="NUY7" s="228"/>
      <c r="NUZ7" s="228"/>
      <c r="NVA7" s="228"/>
      <c r="NVB7" s="228"/>
      <c r="NVC7" s="228"/>
      <c r="NVD7" s="228"/>
      <c r="NVE7" s="228"/>
      <c r="NVF7" s="228"/>
      <c r="NVG7" s="228"/>
      <c r="NVH7" s="228"/>
      <c r="NVI7" s="228"/>
      <c r="NVJ7" s="228"/>
      <c r="NVK7" s="228"/>
      <c r="NVL7" s="228"/>
      <c r="NVM7" s="228"/>
      <c r="NVN7" s="228"/>
      <c r="NVO7" s="228"/>
      <c r="NVP7" s="228"/>
      <c r="NVQ7" s="228"/>
      <c r="NVR7" s="228"/>
      <c r="NVS7" s="228"/>
      <c r="NVT7" s="228"/>
      <c r="NVU7" s="228"/>
      <c r="NVV7" s="228"/>
      <c r="NVW7" s="228"/>
      <c r="NVX7" s="228"/>
      <c r="NVY7" s="228"/>
      <c r="NVZ7" s="228"/>
      <c r="NWA7" s="228"/>
      <c r="NWB7" s="228"/>
      <c r="NWC7" s="228"/>
      <c r="NWD7" s="228"/>
      <c r="NWE7" s="228"/>
      <c r="NWF7" s="228"/>
      <c r="NWG7" s="228"/>
      <c r="NWH7" s="228"/>
      <c r="NWI7" s="228"/>
      <c r="NWJ7" s="228"/>
      <c r="NWK7" s="228"/>
      <c r="NWL7" s="228"/>
      <c r="NWM7" s="228"/>
      <c r="NWN7" s="228"/>
      <c r="NWO7" s="228"/>
      <c r="NWP7" s="228"/>
      <c r="NWQ7" s="228"/>
      <c r="NWR7" s="228"/>
      <c r="NWS7" s="228"/>
      <c r="NWT7" s="228"/>
      <c r="NWU7" s="228"/>
      <c r="NWV7" s="228"/>
      <c r="NWW7" s="228"/>
      <c r="NWX7" s="228"/>
      <c r="NWY7" s="228"/>
      <c r="NWZ7" s="228"/>
      <c r="NXA7" s="228"/>
      <c r="NXB7" s="228"/>
      <c r="NXC7" s="228"/>
      <c r="NXD7" s="228"/>
      <c r="NXE7" s="228"/>
      <c r="NXF7" s="228"/>
      <c r="NXG7" s="228"/>
      <c r="NXH7" s="228"/>
      <c r="NXI7" s="228"/>
      <c r="NXJ7" s="228"/>
      <c r="NXK7" s="228"/>
      <c r="NXL7" s="228"/>
      <c r="NXM7" s="228"/>
      <c r="NXN7" s="228"/>
      <c r="NXO7" s="228"/>
      <c r="NXP7" s="228"/>
      <c r="NXQ7" s="228"/>
      <c r="NXR7" s="228"/>
      <c r="NXS7" s="228"/>
      <c r="NXT7" s="228"/>
      <c r="NXU7" s="228"/>
      <c r="NXV7" s="228"/>
      <c r="NXW7" s="228"/>
      <c r="NXX7" s="228"/>
      <c r="NXY7" s="228"/>
      <c r="NXZ7" s="228"/>
      <c r="NYA7" s="228"/>
      <c r="NYB7" s="228"/>
      <c r="NYC7" s="228"/>
      <c r="NYD7" s="228"/>
      <c r="NYE7" s="228"/>
      <c r="NYF7" s="228"/>
      <c r="NYG7" s="228"/>
      <c r="NYH7" s="228"/>
      <c r="NYI7" s="228"/>
      <c r="NYJ7" s="228"/>
      <c r="NYK7" s="228"/>
      <c r="NYL7" s="228"/>
      <c r="NYM7" s="228"/>
      <c r="NYN7" s="228"/>
      <c r="NYO7" s="228"/>
      <c r="NYP7" s="228"/>
      <c r="NYQ7" s="228"/>
      <c r="NYR7" s="228"/>
      <c r="NYS7" s="228"/>
      <c r="NYT7" s="228"/>
      <c r="NYU7" s="228"/>
      <c r="NYV7" s="228"/>
      <c r="NYW7" s="228"/>
      <c r="NYX7" s="228"/>
      <c r="NYY7" s="228"/>
      <c r="NYZ7" s="228"/>
      <c r="NZA7" s="228"/>
      <c r="NZB7" s="228"/>
      <c r="NZC7" s="228"/>
      <c r="NZD7" s="228"/>
      <c r="NZE7" s="228"/>
      <c r="NZF7" s="228"/>
      <c r="NZG7" s="228"/>
      <c r="NZH7" s="228"/>
      <c r="NZI7" s="228"/>
      <c r="NZJ7" s="228"/>
      <c r="NZK7" s="228"/>
      <c r="NZL7" s="228"/>
      <c r="NZM7" s="228"/>
      <c r="NZN7" s="228"/>
      <c r="NZO7" s="228"/>
      <c r="NZP7" s="228"/>
      <c r="NZQ7" s="228"/>
      <c r="NZR7" s="228"/>
      <c r="NZS7" s="228"/>
      <c r="NZT7" s="228"/>
      <c r="NZU7" s="228"/>
      <c r="NZV7" s="228"/>
      <c r="NZW7" s="228"/>
      <c r="NZX7" s="228"/>
      <c r="NZY7" s="228"/>
      <c r="NZZ7" s="228"/>
      <c r="OAA7" s="228"/>
      <c r="OAB7" s="228"/>
      <c r="OAC7" s="228"/>
      <c r="OAD7" s="228"/>
      <c r="OAE7" s="228"/>
      <c r="OAF7" s="228"/>
      <c r="OAG7" s="228"/>
      <c r="OAH7" s="228"/>
      <c r="OAI7" s="228"/>
      <c r="OAJ7" s="228"/>
      <c r="OAK7" s="228"/>
      <c r="OAL7" s="228"/>
      <c r="OAM7" s="228"/>
      <c r="OAN7" s="228"/>
      <c r="OAO7" s="228"/>
      <c r="OAP7" s="228"/>
      <c r="OAQ7" s="228"/>
      <c r="OAR7" s="228"/>
      <c r="OAS7" s="228"/>
      <c r="OAT7" s="228"/>
      <c r="OAU7" s="228"/>
      <c r="OAV7" s="228"/>
      <c r="OAW7" s="228"/>
      <c r="OAX7" s="228"/>
      <c r="OAY7" s="228"/>
      <c r="OAZ7" s="228"/>
      <c r="OBA7" s="228"/>
      <c r="OBB7" s="228"/>
      <c r="OBC7" s="228"/>
      <c r="OBD7" s="228"/>
      <c r="OBE7" s="228"/>
      <c r="OBF7" s="228"/>
      <c r="OBG7" s="228"/>
      <c r="OBH7" s="228"/>
      <c r="OBI7" s="228"/>
      <c r="OBJ7" s="228"/>
      <c r="OBK7" s="228"/>
      <c r="OBL7" s="228"/>
      <c r="OBM7" s="228"/>
      <c r="OBN7" s="228"/>
      <c r="OBO7" s="228"/>
      <c r="OBP7" s="228"/>
      <c r="OBQ7" s="228"/>
      <c r="OBR7" s="228"/>
      <c r="OBS7" s="228"/>
      <c r="OBT7" s="228"/>
      <c r="OBU7" s="228"/>
      <c r="OBV7" s="228"/>
      <c r="OBW7" s="228"/>
      <c r="OBX7" s="228"/>
      <c r="OBY7" s="228"/>
      <c r="OBZ7" s="228"/>
      <c r="OCA7" s="228"/>
      <c r="OCB7" s="228"/>
      <c r="OCC7" s="228"/>
      <c r="OCD7" s="228"/>
      <c r="OCE7" s="228"/>
      <c r="OCF7" s="228"/>
      <c r="OCG7" s="228"/>
      <c r="OCH7" s="228"/>
      <c r="OCI7" s="228"/>
      <c r="OCJ7" s="228"/>
      <c r="OCK7" s="228"/>
      <c r="OCL7" s="228"/>
      <c r="OCM7" s="228"/>
      <c r="OCN7" s="228"/>
      <c r="OCO7" s="228"/>
      <c r="OCP7" s="228"/>
      <c r="OCQ7" s="228"/>
      <c r="OCR7" s="228"/>
      <c r="OCS7" s="228"/>
      <c r="OCT7" s="228"/>
      <c r="OCU7" s="228"/>
      <c r="OCV7" s="228"/>
      <c r="OCW7" s="228"/>
      <c r="OCX7" s="228"/>
      <c r="OCY7" s="228"/>
      <c r="OCZ7" s="228"/>
      <c r="ODA7" s="228"/>
      <c r="ODB7" s="228"/>
      <c r="ODC7" s="228"/>
      <c r="ODD7" s="228"/>
      <c r="ODE7" s="228"/>
      <c r="ODF7" s="228"/>
      <c r="ODG7" s="228"/>
      <c r="ODH7" s="228"/>
      <c r="ODI7" s="228"/>
      <c r="ODJ7" s="228"/>
      <c r="ODK7" s="228"/>
      <c r="ODL7" s="228"/>
      <c r="ODM7" s="228"/>
      <c r="ODN7" s="228"/>
      <c r="ODO7" s="228"/>
      <c r="ODP7" s="228"/>
      <c r="ODQ7" s="228"/>
      <c r="ODR7" s="228"/>
      <c r="ODS7" s="228"/>
      <c r="ODT7" s="228"/>
      <c r="ODU7" s="228"/>
      <c r="ODV7" s="228"/>
      <c r="ODW7" s="228"/>
      <c r="ODX7" s="228"/>
      <c r="ODY7" s="228"/>
      <c r="ODZ7" s="228"/>
      <c r="OEA7" s="228"/>
      <c r="OEB7" s="228"/>
      <c r="OEC7" s="228"/>
      <c r="OED7" s="228"/>
      <c r="OEE7" s="228"/>
      <c r="OEF7" s="228"/>
      <c r="OEG7" s="228"/>
      <c r="OEH7" s="228"/>
      <c r="OEI7" s="228"/>
      <c r="OEJ7" s="228"/>
      <c r="OEK7" s="228"/>
      <c r="OEL7" s="228"/>
      <c r="OEM7" s="228"/>
      <c r="OEN7" s="228"/>
      <c r="OEO7" s="228"/>
      <c r="OEP7" s="228"/>
      <c r="OEQ7" s="228"/>
      <c r="OER7" s="228"/>
      <c r="OES7" s="228"/>
      <c r="OET7" s="228"/>
      <c r="OEU7" s="228"/>
      <c r="OEV7" s="228"/>
      <c r="OEW7" s="228"/>
      <c r="OEX7" s="228"/>
      <c r="OEY7" s="228"/>
      <c r="OEZ7" s="228"/>
      <c r="OFA7" s="228"/>
      <c r="OFB7" s="228"/>
      <c r="OFC7" s="228"/>
      <c r="OFD7" s="228"/>
      <c r="OFE7" s="228"/>
      <c r="OFF7" s="228"/>
      <c r="OFG7" s="228"/>
      <c r="OFH7" s="228"/>
      <c r="OFI7" s="228"/>
      <c r="OFJ7" s="228"/>
      <c r="OFK7" s="228"/>
      <c r="OFL7" s="228"/>
      <c r="OFM7" s="228"/>
      <c r="OFN7" s="228"/>
      <c r="OFO7" s="228"/>
      <c r="OFP7" s="228"/>
      <c r="OFQ7" s="228"/>
      <c r="OFR7" s="228"/>
      <c r="OFS7" s="228"/>
      <c r="OFT7" s="228"/>
      <c r="OFU7" s="228"/>
      <c r="OFV7" s="228"/>
      <c r="OFW7" s="228"/>
      <c r="OFX7" s="228"/>
      <c r="OFY7" s="228"/>
      <c r="OFZ7" s="228"/>
      <c r="OGA7" s="228"/>
      <c r="OGB7" s="228"/>
      <c r="OGC7" s="228"/>
      <c r="OGD7" s="228"/>
      <c r="OGE7" s="228"/>
      <c r="OGF7" s="228"/>
      <c r="OGG7" s="228"/>
      <c r="OGH7" s="228"/>
      <c r="OGI7" s="228"/>
      <c r="OGJ7" s="228"/>
      <c r="OGK7" s="228"/>
      <c r="OGL7" s="228"/>
      <c r="OGM7" s="228"/>
      <c r="OGN7" s="228"/>
      <c r="OGO7" s="228"/>
      <c r="OGP7" s="228"/>
      <c r="OGQ7" s="228"/>
      <c r="OGR7" s="228"/>
      <c r="OGS7" s="228"/>
      <c r="OGT7" s="228"/>
      <c r="OGU7" s="228"/>
      <c r="OGV7" s="228"/>
      <c r="OGW7" s="228"/>
      <c r="OGX7" s="228"/>
      <c r="OGY7" s="228"/>
      <c r="OGZ7" s="228"/>
      <c r="OHA7" s="228"/>
      <c r="OHB7" s="228"/>
      <c r="OHC7" s="228"/>
      <c r="OHD7" s="228"/>
      <c r="OHE7" s="228"/>
      <c r="OHF7" s="228"/>
      <c r="OHG7" s="228"/>
      <c r="OHH7" s="228"/>
      <c r="OHI7" s="228"/>
      <c r="OHJ7" s="228"/>
      <c r="OHK7" s="228"/>
      <c r="OHL7" s="228"/>
      <c r="OHM7" s="228"/>
      <c r="OHN7" s="228"/>
      <c r="OHO7" s="228"/>
      <c r="OHP7" s="228"/>
      <c r="OHQ7" s="228"/>
      <c r="OHR7" s="228"/>
      <c r="OHS7" s="228"/>
      <c r="OHT7" s="228"/>
      <c r="OHU7" s="228"/>
      <c r="OHV7" s="228"/>
      <c r="OHW7" s="228"/>
      <c r="OHX7" s="228"/>
      <c r="OHY7" s="228"/>
      <c r="OHZ7" s="228"/>
      <c r="OIA7" s="228"/>
      <c r="OIB7" s="228"/>
      <c r="OIC7" s="228"/>
      <c r="OID7" s="228"/>
      <c r="OIE7" s="228"/>
      <c r="OIF7" s="228"/>
      <c r="OIG7" s="228"/>
      <c r="OIH7" s="228"/>
      <c r="OII7" s="228"/>
      <c r="OIJ7" s="228"/>
      <c r="OIK7" s="228"/>
      <c r="OIL7" s="228"/>
      <c r="OIM7" s="228"/>
      <c r="OIN7" s="228"/>
      <c r="OIO7" s="228"/>
      <c r="OIP7" s="228"/>
      <c r="OIQ7" s="228"/>
      <c r="OIR7" s="228"/>
      <c r="OIS7" s="228"/>
      <c r="OIT7" s="228"/>
      <c r="OIU7" s="228"/>
      <c r="OIV7" s="228"/>
      <c r="OIW7" s="228"/>
      <c r="OIX7" s="228"/>
      <c r="OIY7" s="228"/>
      <c r="OIZ7" s="228"/>
      <c r="OJA7" s="228"/>
      <c r="OJB7" s="228"/>
      <c r="OJC7" s="228"/>
      <c r="OJD7" s="228"/>
      <c r="OJE7" s="228"/>
      <c r="OJF7" s="228"/>
      <c r="OJG7" s="228"/>
      <c r="OJH7" s="228"/>
      <c r="OJI7" s="228"/>
      <c r="OJJ7" s="228"/>
      <c r="OJK7" s="228"/>
      <c r="OJL7" s="228"/>
      <c r="OJM7" s="228"/>
      <c r="OJN7" s="228"/>
      <c r="OJO7" s="228"/>
      <c r="OJP7" s="228"/>
      <c r="OJQ7" s="228"/>
      <c r="OJR7" s="228"/>
      <c r="OJS7" s="228"/>
      <c r="OJT7" s="228"/>
      <c r="OJU7" s="228"/>
      <c r="OJV7" s="228"/>
      <c r="OJW7" s="228"/>
      <c r="OJX7" s="228"/>
      <c r="OJY7" s="228"/>
      <c r="OJZ7" s="228"/>
      <c r="OKA7" s="228"/>
      <c r="OKB7" s="228"/>
      <c r="OKC7" s="228"/>
      <c r="OKD7" s="228"/>
      <c r="OKE7" s="228"/>
      <c r="OKF7" s="228"/>
      <c r="OKG7" s="228"/>
      <c r="OKH7" s="228"/>
      <c r="OKI7" s="228"/>
      <c r="OKJ7" s="228"/>
      <c r="OKK7" s="228"/>
      <c r="OKL7" s="228"/>
      <c r="OKM7" s="228"/>
      <c r="OKN7" s="228"/>
      <c r="OKO7" s="228"/>
      <c r="OKP7" s="228"/>
      <c r="OKQ7" s="228"/>
      <c r="OKR7" s="228"/>
      <c r="OKS7" s="228"/>
      <c r="OKT7" s="228"/>
      <c r="OKU7" s="228"/>
      <c r="OKV7" s="228"/>
      <c r="OKW7" s="228"/>
      <c r="OKX7" s="228"/>
      <c r="OKY7" s="228"/>
      <c r="OKZ7" s="228"/>
      <c r="OLA7" s="228"/>
      <c r="OLB7" s="228"/>
      <c r="OLC7" s="228"/>
      <c r="OLD7" s="228"/>
      <c r="OLE7" s="228"/>
      <c r="OLF7" s="228"/>
      <c r="OLG7" s="228"/>
      <c r="OLH7" s="228"/>
      <c r="OLI7" s="228"/>
      <c r="OLJ7" s="228"/>
      <c r="OLK7" s="228"/>
      <c r="OLL7" s="228"/>
      <c r="OLM7" s="228"/>
      <c r="OLN7" s="228"/>
      <c r="OLO7" s="228"/>
      <c r="OLP7" s="228"/>
      <c r="OLQ7" s="228"/>
      <c r="OLR7" s="228"/>
      <c r="OLS7" s="228"/>
      <c r="OLT7" s="228"/>
      <c r="OLU7" s="228"/>
      <c r="OLV7" s="228"/>
      <c r="OLW7" s="228"/>
      <c r="OLX7" s="228"/>
      <c r="OLY7" s="228"/>
      <c r="OLZ7" s="228"/>
      <c r="OMA7" s="228"/>
      <c r="OMB7" s="228"/>
      <c r="OMC7" s="228"/>
      <c r="OMD7" s="228"/>
      <c r="OME7" s="228"/>
      <c r="OMF7" s="228"/>
      <c r="OMG7" s="228"/>
      <c r="OMH7" s="228"/>
      <c r="OMI7" s="228"/>
      <c r="OMJ7" s="228"/>
      <c r="OMK7" s="228"/>
      <c r="OML7" s="228"/>
      <c r="OMM7" s="228"/>
      <c r="OMN7" s="228"/>
      <c r="OMO7" s="228"/>
      <c r="OMP7" s="228"/>
      <c r="OMQ7" s="228"/>
      <c r="OMR7" s="228"/>
      <c r="OMS7" s="228"/>
      <c r="OMT7" s="228"/>
      <c r="OMU7" s="228"/>
      <c r="OMV7" s="228"/>
      <c r="OMW7" s="228"/>
      <c r="OMX7" s="228"/>
      <c r="OMY7" s="228"/>
      <c r="OMZ7" s="228"/>
      <c r="ONA7" s="228"/>
      <c r="ONB7" s="228"/>
      <c r="ONC7" s="228"/>
      <c r="OND7" s="228"/>
      <c r="ONE7" s="228"/>
      <c r="ONF7" s="228"/>
      <c r="ONG7" s="228"/>
      <c r="ONH7" s="228"/>
      <c r="ONI7" s="228"/>
      <c r="ONJ7" s="228"/>
      <c r="ONK7" s="228"/>
      <c r="ONL7" s="228"/>
      <c r="ONM7" s="228"/>
      <c r="ONN7" s="228"/>
      <c r="ONO7" s="228"/>
      <c r="ONP7" s="228"/>
      <c r="ONQ7" s="228"/>
      <c r="ONR7" s="228"/>
      <c r="ONS7" s="228"/>
      <c r="ONT7" s="228"/>
      <c r="ONU7" s="228"/>
      <c r="ONV7" s="228"/>
      <c r="ONW7" s="228"/>
      <c r="ONX7" s="228"/>
      <c r="ONY7" s="228"/>
      <c r="ONZ7" s="228"/>
      <c r="OOA7" s="228"/>
      <c r="OOB7" s="228"/>
      <c r="OOC7" s="228"/>
      <c r="OOD7" s="228"/>
      <c r="OOE7" s="228"/>
      <c r="OOF7" s="228"/>
      <c r="OOG7" s="228"/>
      <c r="OOH7" s="228"/>
      <c r="OOI7" s="228"/>
      <c r="OOJ7" s="228"/>
      <c r="OOK7" s="228"/>
      <c r="OOL7" s="228"/>
      <c r="OOM7" s="228"/>
      <c r="OON7" s="228"/>
      <c r="OOO7" s="228"/>
      <c r="OOP7" s="228"/>
      <c r="OOQ7" s="228"/>
      <c r="OOR7" s="228"/>
      <c r="OOS7" s="228"/>
      <c r="OOT7" s="228"/>
      <c r="OOU7" s="228"/>
      <c r="OOV7" s="228"/>
      <c r="OOW7" s="228"/>
      <c r="OOX7" s="228"/>
      <c r="OOY7" s="228"/>
      <c r="OOZ7" s="228"/>
      <c r="OPA7" s="228"/>
      <c r="OPB7" s="228"/>
      <c r="OPC7" s="228"/>
      <c r="OPD7" s="228"/>
      <c r="OPE7" s="228"/>
      <c r="OPF7" s="228"/>
      <c r="OPG7" s="228"/>
      <c r="OPH7" s="228"/>
      <c r="OPI7" s="228"/>
      <c r="OPJ7" s="228"/>
      <c r="OPK7" s="228"/>
      <c r="OPL7" s="228"/>
      <c r="OPM7" s="228"/>
      <c r="OPN7" s="228"/>
      <c r="OPO7" s="228"/>
      <c r="OPP7" s="228"/>
      <c r="OPQ7" s="228"/>
      <c r="OPR7" s="228"/>
      <c r="OPS7" s="228"/>
      <c r="OPT7" s="228"/>
      <c r="OPU7" s="228"/>
      <c r="OPV7" s="228"/>
      <c r="OPW7" s="228"/>
      <c r="OPX7" s="228"/>
      <c r="OPY7" s="228"/>
      <c r="OPZ7" s="228"/>
      <c r="OQA7" s="228"/>
      <c r="OQB7" s="228"/>
      <c r="OQC7" s="228"/>
      <c r="OQD7" s="228"/>
      <c r="OQE7" s="228"/>
      <c r="OQF7" s="228"/>
      <c r="OQG7" s="228"/>
      <c r="OQH7" s="228"/>
      <c r="OQI7" s="228"/>
      <c r="OQJ7" s="228"/>
      <c r="OQK7" s="228"/>
      <c r="OQL7" s="228"/>
      <c r="OQM7" s="228"/>
      <c r="OQN7" s="228"/>
      <c r="OQO7" s="228"/>
      <c r="OQP7" s="228"/>
      <c r="OQQ7" s="228"/>
      <c r="OQR7" s="228"/>
      <c r="OQS7" s="228"/>
      <c r="OQT7" s="228"/>
      <c r="OQU7" s="228"/>
      <c r="OQV7" s="228"/>
      <c r="OQW7" s="228"/>
      <c r="OQX7" s="228"/>
      <c r="OQY7" s="228"/>
      <c r="OQZ7" s="228"/>
      <c r="ORA7" s="228"/>
      <c r="ORB7" s="228"/>
      <c r="ORC7" s="228"/>
      <c r="ORD7" s="228"/>
      <c r="ORE7" s="228"/>
      <c r="ORF7" s="228"/>
      <c r="ORG7" s="228"/>
      <c r="ORH7" s="228"/>
      <c r="ORI7" s="228"/>
      <c r="ORJ7" s="228"/>
      <c r="ORK7" s="228"/>
      <c r="ORL7" s="228"/>
      <c r="ORM7" s="228"/>
      <c r="ORN7" s="228"/>
      <c r="ORO7" s="228"/>
      <c r="ORP7" s="228"/>
      <c r="ORQ7" s="228"/>
      <c r="ORR7" s="228"/>
      <c r="ORS7" s="228"/>
      <c r="ORT7" s="228"/>
      <c r="ORU7" s="228"/>
      <c r="ORV7" s="228"/>
      <c r="ORW7" s="228"/>
      <c r="ORX7" s="228"/>
      <c r="ORY7" s="228"/>
      <c r="ORZ7" s="228"/>
      <c r="OSA7" s="228"/>
      <c r="OSB7" s="228"/>
      <c r="OSC7" s="228"/>
      <c r="OSD7" s="228"/>
      <c r="OSE7" s="228"/>
      <c r="OSF7" s="228"/>
      <c r="OSG7" s="228"/>
      <c r="OSH7" s="228"/>
      <c r="OSI7" s="228"/>
      <c r="OSJ7" s="228"/>
      <c r="OSK7" s="228"/>
      <c r="OSL7" s="228"/>
      <c r="OSM7" s="228"/>
      <c r="OSN7" s="228"/>
      <c r="OSO7" s="228"/>
      <c r="OSP7" s="228"/>
      <c r="OSQ7" s="228"/>
      <c r="OSR7" s="228"/>
      <c r="OSS7" s="228"/>
      <c r="OST7" s="228"/>
      <c r="OSU7" s="228"/>
      <c r="OSV7" s="228"/>
      <c r="OSW7" s="228"/>
      <c r="OSX7" s="228"/>
      <c r="OSY7" s="228"/>
      <c r="OSZ7" s="228"/>
      <c r="OTA7" s="228"/>
      <c r="OTB7" s="228"/>
      <c r="OTC7" s="228"/>
      <c r="OTD7" s="228"/>
      <c r="OTE7" s="228"/>
      <c r="OTF7" s="228"/>
      <c r="OTG7" s="228"/>
      <c r="OTH7" s="228"/>
      <c r="OTI7" s="228"/>
      <c r="OTJ7" s="228"/>
      <c r="OTK7" s="228"/>
      <c r="OTL7" s="228"/>
      <c r="OTM7" s="228"/>
      <c r="OTN7" s="228"/>
      <c r="OTO7" s="228"/>
      <c r="OTP7" s="228"/>
      <c r="OTQ7" s="228"/>
      <c r="OTR7" s="228"/>
      <c r="OTS7" s="228"/>
      <c r="OTT7" s="228"/>
      <c r="OTU7" s="228"/>
      <c r="OTV7" s="228"/>
      <c r="OTW7" s="228"/>
      <c r="OTX7" s="228"/>
      <c r="OTY7" s="228"/>
      <c r="OTZ7" s="228"/>
      <c r="OUA7" s="228"/>
      <c r="OUB7" s="228"/>
      <c r="OUC7" s="228"/>
      <c r="OUD7" s="228"/>
      <c r="OUE7" s="228"/>
      <c r="OUF7" s="228"/>
      <c r="OUG7" s="228"/>
      <c r="OUH7" s="228"/>
      <c r="OUI7" s="228"/>
      <c r="OUJ7" s="228"/>
      <c r="OUK7" s="228"/>
      <c r="OUL7" s="228"/>
      <c r="OUM7" s="228"/>
      <c r="OUN7" s="228"/>
      <c r="OUO7" s="228"/>
      <c r="OUP7" s="228"/>
      <c r="OUQ7" s="228"/>
      <c r="OUR7" s="228"/>
      <c r="OUS7" s="228"/>
      <c r="OUT7" s="228"/>
      <c r="OUU7" s="228"/>
      <c r="OUV7" s="228"/>
      <c r="OUW7" s="228"/>
      <c r="OUX7" s="228"/>
      <c r="OUY7" s="228"/>
      <c r="OUZ7" s="228"/>
      <c r="OVA7" s="228"/>
      <c r="OVB7" s="228"/>
      <c r="OVC7" s="228"/>
      <c r="OVD7" s="228"/>
      <c r="OVE7" s="228"/>
      <c r="OVF7" s="228"/>
      <c r="OVG7" s="228"/>
      <c r="OVH7" s="228"/>
      <c r="OVI7" s="228"/>
      <c r="OVJ7" s="228"/>
      <c r="OVK7" s="228"/>
      <c r="OVL7" s="228"/>
      <c r="OVM7" s="228"/>
      <c r="OVN7" s="228"/>
      <c r="OVO7" s="228"/>
      <c r="OVP7" s="228"/>
      <c r="OVQ7" s="228"/>
      <c r="OVR7" s="228"/>
      <c r="OVS7" s="228"/>
      <c r="OVT7" s="228"/>
      <c r="OVU7" s="228"/>
      <c r="OVV7" s="228"/>
      <c r="OVW7" s="228"/>
      <c r="OVX7" s="228"/>
      <c r="OVY7" s="228"/>
      <c r="OVZ7" s="228"/>
      <c r="OWA7" s="228"/>
      <c r="OWB7" s="228"/>
      <c r="OWC7" s="228"/>
      <c r="OWD7" s="228"/>
      <c r="OWE7" s="228"/>
      <c r="OWF7" s="228"/>
      <c r="OWG7" s="228"/>
      <c r="OWH7" s="228"/>
      <c r="OWI7" s="228"/>
      <c r="OWJ7" s="228"/>
      <c r="OWK7" s="228"/>
      <c r="OWL7" s="228"/>
      <c r="OWM7" s="228"/>
      <c r="OWN7" s="228"/>
      <c r="OWO7" s="228"/>
      <c r="OWP7" s="228"/>
      <c r="OWQ7" s="228"/>
      <c r="OWR7" s="228"/>
      <c r="OWS7" s="228"/>
      <c r="OWT7" s="228"/>
      <c r="OWU7" s="228"/>
      <c r="OWV7" s="228"/>
      <c r="OWW7" s="228"/>
      <c r="OWX7" s="228"/>
      <c r="OWY7" s="228"/>
      <c r="OWZ7" s="228"/>
      <c r="OXA7" s="228"/>
      <c r="OXB7" s="228"/>
      <c r="OXC7" s="228"/>
      <c r="OXD7" s="228"/>
      <c r="OXE7" s="228"/>
      <c r="OXF7" s="228"/>
      <c r="OXG7" s="228"/>
      <c r="OXH7" s="228"/>
      <c r="OXI7" s="228"/>
      <c r="OXJ7" s="228"/>
      <c r="OXK7" s="228"/>
      <c r="OXL7" s="228"/>
      <c r="OXM7" s="228"/>
      <c r="OXN7" s="228"/>
      <c r="OXO7" s="228"/>
      <c r="OXP7" s="228"/>
      <c r="OXQ7" s="228"/>
      <c r="OXR7" s="228"/>
      <c r="OXS7" s="228"/>
      <c r="OXT7" s="228"/>
      <c r="OXU7" s="228"/>
      <c r="OXV7" s="228"/>
      <c r="OXW7" s="228"/>
      <c r="OXX7" s="228"/>
      <c r="OXY7" s="228"/>
      <c r="OXZ7" s="228"/>
      <c r="OYA7" s="228"/>
      <c r="OYB7" s="228"/>
      <c r="OYC7" s="228"/>
      <c r="OYD7" s="228"/>
      <c r="OYE7" s="228"/>
      <c r="OYF7" s="228"/>
      <c r="OYG7" s="228"/>
      <c r="OYH7" s="228"/>
      <c r="OYI7" s="228"/>
      <c r="OYJ7" s="228"/>
      <c r="OYK7" s="228"/>
      <c r="OYL7" s="228"/>
      <c r="OYM7" s="228"/>
      <c r="OYN7" s="228"/>
      <c r="OYO7" s="228"/>
      <c r="OYP7" s="228"/>
      <c r="OYQ7" s="228"/>
      <c r="OYR7" s="228"/>
      <c r="OYS7" s="228"/>
      <c r="OYT7" s="228"/>
      <c r="OYU7" s="228"/>
      <c r="OYV7" s="228"/>
      <c r="OYW7" s="228"/>
      <c r="OYX7" s="228"/>
      <c r="OYY7" s="228"/>
      <c r="OYZ7" s="228"/>
      <c r="OZA7" s="228"/>
      <c r="OZB7" s="228"/>
      <c r="OZC7" s="228"/>
      <c r="OZD7" s="228"/>
      <c r="OZE7" s="228"/>
      <c r="OZF7" s="228"/>
      <c r="OZG7" s="228"/>
      <c r="OZH7" s="228"/>
      <c r="OZI7" s="228"/>
      <c r="OZJ7" s="228"/>
      <c r="OZK7" s="228"/>
      <c r="OZL7" s="228"/>
      <c r="OZM7" s="228"/>
      <c r="OZN7" s="228"/>
      <c r="OZO7" s="228"/>
      <c r="OZP7" s="228"/>
      <c r="OZQ7" s="228"/>
      <c r="OZR7" s="228"/>
      <c r="OZS7" s="228"/>
      <c r="OZT7" s="228"/>
      <c r="OZU7" s="228"/>
      <c r="OZV7" s="228"/>
      <c r="OZW7" s="228"/>
      <c r="OZX7" s="228"/>
      <c r="OZY7" s="228"/>
      <c r="OZZ7" s="228"/>
      <c r="PAA7" s="228"/>
      <c r="PAB7" s="228"/>
      <c r="PAC7" s="228"/>
      <c r="PAD7" s="228"/>
      <c r="PAE7" s="228"/>
      <c r="PAF7" s="228"/>
      <c r="PAG7" s="228"/>
      <c r="PAH7" s="228"/>
      <c r="PAI7" s="228"/>
      <c r="PAJ7" s="228"/>
      <c r="PAK7" s="228"/>
      <c r="PAL7" s="228"/>
      <c r="PAM7" s="228"/>
      <c r="PAN7" s="228"/>
      <c r="PAO7" s="228"/>
      <c r="PAP7" s="228"/>
      <c r="PAQ7" s="228"/>
      <c r="PAR7" s="228"/>
      <c r="PAS7" s="228"/>
      <c r="PAT7" s="228"/>
      <c r="PAU7" s="228"/>
      <c r="PAV7" s="228"/>
      <c r="PAW7" s="228"/>
      <c r="PAX7" s="228"/>
      <c r="PAY7" s="228"/>
      <c r="PAZ7" s="228"/>
      <c r="PBA7" s="228"/>
      <c r="PBB7" s="228"/>
      <c r="PBC7" s="228"/>
      <c r="PBD7" s="228"/>
      <c r="PBE7" s="228"/>
      <c r="PBF7" s="228"/>
      <c r="PBG7" s="228"/>
      <c r="PBH7" s="228"/>
      <c r="PBI7" s="228"/>
      <c r="PBJ7" s="228"/>
      <c r="PBK7" s="228"/>
      <c r="PBL7" s="228"/>
      <c r="PBM7" s="228"/>
      <c r="PBN7" s="228"/>
      <c r="PBO7" s="228"/>
      <c r="PBP7" s="228"/>
      <c r="PBQ7" s="228"/>
      <c r="PBR7" s="228"/>
      <c r="PBS7" s="228"/>
      <c r="PBT7" s="228"/>
      <c r="PBU7" s="228"/>
      <c r="PBV7" s="228"/>
      <c r="PBW7" s="228"/>
      <c r="PBX7" s="228"/>
      <c r="PBY7" s="228"/>
      <c r="PBZ7" s="228"/>
      <c r="PCA7" s="228"/>
      <c r="PCB7" s="228"/>
      <c r="PCC7" s="228"/>
      <c r="PCD7" s="228"/>
      <c r="PCE7" s="228"/>
      <c r="PCF7" s="228"/>
      <c r="PCG7" s="228"/>
      <c r="PCH7" s="228"/>
      <c r="PCI7" s="228"/>
      <c r="PCJ7" s="228"/>
      <c r="PCK7" s="228"/>
      <c r="PCL7" s="228"/>
      <c r="PCM7" s="228"/>
      <c r="PCN7" s="228"/>
      <c r="PCO7" s="228"/>
      <c r="PCP7" s="228"/>
      <c r="PCQ7" s="228"/>
      <c r="PCR7" s="228"/>
      <c r="PCS7" s="228"/>
      <c r="PCT7" s="228"/>
      <c r="PCU7" s="228"/>
      <c r="PCV7" s="228"/>
      <c r="PCW7" s="228"/>
      <c r="PCX7" s="228"/>
      <c r="PCY7" s="228"/>
      <c r="PCZ7" s="228"/>
      <c r="PDA7" s="228"/>
      <c r="PDB7" s="228"/>
      <c r="PDC7" s="228"/>
      <c r="PDD7" s="228"/>
      <c r="PDE7" s="228"/>
      <c r="PDF7" s="228"/>
      <c r="PDG7" s="228"/>
      <c r="PDH7" s="228"/>
      <c r="PDI7" s="228"/>
      <c r="PDJ7" s="228"/>
      <c r="PDK7" s="228"/>
      <c r="PDL7" s="228"/>
      <c r="PDM7" s="228"/>
      <c r="PDN7" s="228"/>
      <c r="PDO7" s="228"/>
      <c r="PDP7" s="228"/>
      <c r="PDQ7" s="228"/>
      <c r="PDR7" s="228"/>
      <c r="PDS7" s="228"/>
      <c r="PDT7" s="228"/>
      <c r="PDU7" s="228"/>
      <c r="PDV7" s="228"/>
      <c r="PDW7" s="228"/>
      <c r="PDX7" s="228"/>
      <c r="PDY7" s="228"/>
      <c r="PDZ7" s="228"/>
      <c r="PEA7" s="228"/>
      <c r="PEB7" s="228"/>
      <c r="PEC7" s="228"/>
      <c r="PED7" s="228"/>
      <c r="PEE7" s="228"/>
      <c r="PEF7" s="228"/>
      <c r="PEG7" s="228"/>
      <c r="PEH7" s="228"/>
      <c r="PEI7" s="228"/>
      <c r="PEJ7" s="228"/>
      <c r="PEK7" s="228"/>
      <c r="PEL7" s="228"/>
      <c r="PEM7" s="228"/>
      <c r="PEN7" s="228"/>
      <c r="PEO7" s="228"/>
      <c r="PEP7" s="228"/>
      <c r="PEQ7" s="228"/>
      <c r="PER7" s="228"/>
      <c r="PES7" s="228"/>
      <c r="PET7" s="228"/>
      <c r="PEU7" s="228"/>
      <c r="PEV7" s="228"/>
      <c r="PEW7" s="228"/>
      <c r="PEX7" s="228"/>
      <c r="PEY7" s="228"/>
      <c r="PEZ7" s="228"/>
      <c r="PFA7" s="228"/>
      <c r="PFB7" s="228"/>
      <c r="PFC7" s="228"/>
      <c r="PFD7" s="228"/>
      <c r="PFE7" s="228"/>
      <c r="PFF7" s="228"/>
      <c r="PFG7" s="228"/>
      <c r="PFH7" s="228"/>
      <c r="PFI7" s="228"/>
      <c r="PFJ7" s="228"/>
      <c r="PFK7" s="228"/>
      <c r="PFL7" s="228"/>
      <c r="PFM7" s="228"/>
      <c r="PFN7" s="228"/>
      <c r="PFO7" s="228"/>
      <c r="PFP7" s="228"/>
      <c r="PFQ7" s="228"/>
      <c r="PFR7" s="228"/>
      <c r="PFS7" s="228"/>
      <c r="PFT7" s="228"/>
      <c r="PFU7" s="228"/>
      <c r="PFV7" s="228"/>
      <c r="PFW7" s="228"/>
      <c r="PFX7" s="228"/>
      <c r="PFY7" s="228"/>
      <c r="PFZ7" s="228"/>
      <c r="PGA7" s="228"/>
      <c r="PGB7" s="228"/>
      <c r="PGC7" s="228"/>
      <c r="PGD7" s="228"/>
      <c r="PGE7" s="228"/>
      <c r="PGF7" s="228"/>
      <c r="PGG7" s="228"/>
      <c r="PGH7" s="228"/>
      <c r="PGI7" s="228"/>
      <c r="PGJ7" s="228"/>
      <c r="PGK7" s="228"/>
      <c r="PGL7" s="228"/>
      <c r="PGM7" s="228"/>
      <c r="PGN7" s="228"/>
      <c r="PGO7" s="228"/>
      <c r="PGP7" s="228"/>
      <c r="PGQ7" s="228"/>
      <c r="PGR7" s="228"/>
      <c r="PGS7" s="228"/>
      <c r="PGT7" s="228"/>
      <c r="PGU7" s="228"/>
      <c r="PGV7" s="228"/>
      <c r="PGW7" s="228"/>
      <c r="PGX7" s="228"/>
      <c r="PGY7" s="228"/>
      <c r="PGZ7" s="228"/>
      <c r="PHA7" s="228"/>
      <c r="PHB7" s="228"/>
      <c r="PHC7" s="228"/>
      <c r="PHD7" s="228"/>
      <c r="PHE7" s="228"/>
      <c r="PHF7" s="228"/>
      <c r="PHG7" s="228"/>
      <c r="PHH7" s="228"/>
      <c r="PHI7" s="228"/>
      <c r="PHJ7" s="228"/>
      <c r="PHK7" s="228"/>
      <c r="PHL7" s="228"/>
      <c r="PHM7" s="228"/>
      <c r="PHN7" s="228"/>
      <c r="PHO7" s="228"/>
      <c r="PHP7" s="228"/>
      <c r="PHQ7" s="228"/>
      <c r="PHR7" s="228"/>
      <c r="PHS7" s="228"/>
      <c r="PHT7" s="228"/>
      <c r="PHU7" s="228"/>
      <c r="PHV7" s="228"/>
      <c r="PHW7" s="228"/>
      <c r="PHX7" s="228"/>
      <c r="PHY7" s="228"/>
      <c r="PHZ7" s="228"/>
      <c r="PIA7" s="228"/>
      <c r="PIB7" s="228"/>
      <c r="PIC7" s="228"/>
      <c r="PID7" s="228"/>
      <c r="PIE7" s="228"/>
      <c r="PIF7" s="228"/>
      <c r="PIG7" s="228"/>
      <c r="PIH7" s="228"/>
      <c r="PII7" s="228"/>
      <c r="PIJ7" s="228"/>
      <c r="PIK7" s="228"/>
      <c r="PIL7" s="228"/>
      <c r="PIM7" s="228"/>
      <c r="PIN7" s="228"/>
      <c r="PIO7" s="228"/>
      <c r="PIP7" s="228"/>
      <c r="PIQ7" s="228"/>
      <c r="PIR7" s="228"/>
      <c r="PIS7" s="228"/>
      <c r="PIT7" s="228"/>
      <c r="PIU7" s="228"/>
      <c r="PIV7" s="228"/>
      <c r="PIW7" s="228"/>
      <c r="PIX7" s="228"/>
      <c r="PIY7" s="228"/>
      <c r="PIZ7" s="228"/>
      <c r="PJA7" s="228"/>
      <c r="PJB7" s="228"/>
      <c r="PJC7" s="228"/>
      <c r="PJD7" s="228"/>
      <c r="PJE7" s="228"/>
      <c r="PJF7" s="228"/>
      <c r="PJG7" s="228"/>
      <c r="PJH7" s="228"/>
      <c r="PJI7" s="228"/>
      <c r="PJJ7" s="228"/>
      <c r="PJK7" s="228"/>
      <c r="PJL7" s="228"/>
      <c r="PJM7" s="228"/>
      <c r="PJN7" s="228"/>
      <c r="PJO7" s="228"/>
      <c r="PJP7" s="228"/>
      <c r="PJQ7" s="228"/>
      <c r="PJR7" s="228"/>
      <c r="PJS7" s="228"/>
      <c r="PJT7" s="228"/>
      <c r="PJU7" s="228"/>
      <c r="PJV7" s="228"/>
      <c r="PJW7" s="228"/>
      <c r="PJX7" s="228"/>
      <c r="PJY7" s="228"/>
      <c r="PJZ7" s="228"/>
      <c r="PKA7" s="228"/>
      <c r="PKB7" s="228"/>
      <c r="PKC7" s="228"/>
      <c r="PKD7" s="228"/>
      <c r="PKE7" s="228"/>
      <c r="PKF7" s="228"/>
      <c r="PKG7" s="228"/>
      <c r="PKH7" s="228"/>
      <c r="PKI7" s="228"/>
      <c r="PKJ7" s="228"/>
      <c r="PKK7" s="228"/>
      <c r="PKL7" s="228"/>
      <c r="PKM7" s="228"/>
      <c r="PKN7" s="228"/>
      <c r="PKO7" s="228"/>
      <c r="PKP7" s="228"/>
      <c r="PKQ7" s="228"/>
      <c r="PKR7" s="228"/>
      <c r="PKS7" s="228"/>
      <c r="PKT7" s="228"/>
      <c r="PKU7" s="228"/>
      <c r="PKV7" s="228"/>
      <c r="PKW7" s="228"/>
      <c r="PKX7" s="228"/>
      <c r="PKY7" s="228"/>
      <c r="PKZ7" s="228"/>
      <c r="PLA7" s="228"/>
      <c r="PLB7" s="228"/>
      <c r="PLC7" s="228"/>
      <c r="PLD7" s="228"/>
      <c r="PLE7" s="228"/>
      <c r="PLF7" s="228"/>
      <c r="PLG7" s="228"/>
      <c r="PLH7" s="228"/>
      <c r="PLI7" s="228"/>
      <c r="PLJ7" s="228"/>
      <c r="PLK7" s="228"/>
      <c r="PLL7" s="228"/>
      <c r="PLM7" s="228"/>
      <c r="PLN7" s="228"/>
      <c r="PLO7" s="228"/>
      <c r="PLP7" s="228"/>
      <c r="PLQ7" s="228"/>
      <c r="PLR7" s="228"/>
      <c r="PLS7" s="228"/>
      <c r="PLT7" s="228"/>
      <c r="PLU7" s="228"/>
      <c r="PLV7" s="228"/>
      <c r="PLW7" s="228"/>
      <c r="PLX7" s="228"/>
      <c r="PLY7" s="228"/>
      <c r="PLZ7" s="228"/>
      <c r="PMA7" s="228"/>
      <c r="PMB7" s="228"/>
      <c r="PMC7" s="228"/>
      <c r="PMD7" s="228"/>
      <c r="PME7" s="228"/>
      <c r="PMF7" s="228"/>
      <c r="PMG7" s="228"/>
      <c r="PMH7" s="228"/>
      <c r="PMI7" s="228"/>
      <c r="PMJ7" s="228"/>
      <c r="PMK7" s="228"/>
      <c r="PML7" s="228"/>
      <c r="PMM7" s="228"/>
      <c r="PMN7" s="228"/>
      <c r="PMO7" s="228"/>
      <c r="PMP7" s="228"/>
      <c r="PMQ7" s="228"/>
      <c r="PMR7" s="228"/>
      <c r="PMS7" s="228"/>
      <c r="PMT7" s="228"/>
      <c r="PMU7" s="228"/>
      <c r="PMV7" s="228"/>
      <c r="PMW7" s="228"/>
      <c r="PMX7" s="228"/>
      <c r="PMY7" s="228"/>
      <c r="PMZ7" s="228"/>
      <c r="PNA7" s="228"/>
      <c r="PNB7" s="228"/>
      <c r="PNC7" s="228"/>
      <c r="PND7" s="228"/>
      <c r="PNE7" s="228"/>
      <c r="PNF7" s="228"/>
      <c r="PNG7" s="228"/>
      <c r="PNH7" s="228"/>
      <c r="PNI7" s="228"/>
      <c r="PNJ7" s="228"/>
      <c r="PNK7" s="228"/>
      <c r="PNL7" s="228"/>
      <c r="PNM7" s="228"/>
      <c r="PNN7" s="228"/>
      <c r="PNO7" s="228"/>
      <c r="PNP7" s="228"/>
      <c r="PNQ7" s="228"/>
      <c r="PNR7" s="228"/>
      <c r="PNS7" s="228"/>
      <c r="PNT7" s="228"/>
      <c r="PNU7" s="228"/>
      <c r="PNV7" s="228"/>
      <c r="PNW7" s="228"/>
      <c r="PNX7" s="228"/>
      <c r="PNY7" s="228"/>
      <c r="PNZ7" s="228"/>
      <c r="POA7" s="228"/>
      <c r="POB7" s="228"/>
      <c r="POC7" s="228"/>
      <c r="POD7" s="228"/>
      <c r="POE7" s="228"/>
      <c r="POF7" s="228"/>
      <c r="POG7" s="228"/>
      <c r="POH7" s="228"/>
      <c r="POI7" s="228"/>
      <c r="POJ7" s="228"/>
      <c r="POK7" s="228"/>
      <c r="POL7" s="228"/>
      <c r="POM7" s="228"/>
      <c r="PON7" s="228"/>
      <c r="POO7" s="228"/>
      <c r="POP7" s="228"/>
      <c r="POQ7" s="228"/>
      <c r="POR7" s="228"/>
      <c r="POS7" s="228"/>
      <c r="POT7" s="228"/>
      <c r="POU7" s="228"/>
      <c r="POV7" s="228"/>
      <c r="POW7" s="228"/>
      <c r="POX7" s="228"/>
      <c r="POY7" s="228"/>
      <c r="POZ7" s="228"/>
      <c r="PPA7" s="228"/>
      <c r="PPB7" s="228"/>
      <c r="PPC7" s="228"/>
      <c r="PPD7" s="228"/>
      <c r="PPE7" s="228"/>
      <c r="PPF7" s="228"/>
      <c r="PPG7" s="228"/>
      <c r="PPH7" s="228"/>
      <c r="PPI7" s="228"/>
      <c r="PPJ7" s="228"/>
      <c r="PPK7" s="228"/>
      <c r="PPL7" s="228"/>
      <c r="PPM7" s="228"/>
      <c r="PPN7" s="228"/>
      <c r="PPO7" s="228"/>
      <c r="PPP7" s="228"/>
      <c r="PPQ7" s="228"/>
      <c r="PPR7" s="228"/>
      <c r="PPS7" s="228"/>
      <c r="PPT7" s="228"/>
      <c r="PPU7" s="228"/>
      <c r="PPV7" s="228"/>
      <c r="PPW7" s="228"/>
      <c r="PPX7" s="228"/>
      <c r="PPY7" s="228"/>
      <c r="PPZ7" s="228"/>
      <c r="PQA7" s="228"/>
      <c r="PQB7" s="228"/>
      <c r="PQC7" s="228"/>
      <c r="PQD7" s="228"/>
      <c r="PQE7" s="228"/>
      <c r="PQF7" s="228"/>
      <c r="PQG7" s="228"/>
      <c r="PQH7" s="228"/>
      <c r="PQI7" s="228"/>
      <c r="PQJ7" s="228"/>
      <c r="PQK7" s="228"/>
      <c r="PQL7" s="228"/>
      <c r="PQM7" s="228"/>
      <c r="PQN7" s="228"/>
      <c r="PQO7" s="228"/>
      <c r="PQP7" s="228"/>
      <c r="PQQ7" s="228"/>
      <c r="PQR7" s="228"/>
      <c r="PQS7" s="228"/>
      <c r="PQT7" s="228"/>
      <c r="PQU7" s="228"/>
      <c r="PQV7" s="228"/>
      <c r="PQW7" s="228"/>
      <c r="PQX7" s="228"/>
      <c r="PQY7" s="228"/>
      <c r="PQZ7" s="228"/>
      <c r="PRA7" s="228"/>
      <c r="PRB7" s="228"/>
      <c r="PRC7" s="228"/>
      <c r="PRD7" s="228"/>
      <c r="PRE7" s="228"/>
      <c r="PRF7" s="228"/>
      <c r="PRG7" s="228"/>
      <c r="PRH7" s="228"/>
      <c r="PRI7" s="228"/>
      <c r="PRJ7" s="228"/>
      <c r="PRK7" s="228"/>
      <c r="PRL7" s="228"/>
      <c r="PRM7" s="228"/>
      <c r="PRN7" s="228"/>
      <c r="PRO7" s="228"/>
      <c r="PRP7" s="228"/>
      <c r="PRQ7" s="228"/>
      <c r="PRR7" s="228"/>
      <c r="PRS7" s="228"/>
      <c r="PRT7" s="228"/>
      <c r="PRU7" s="228"/>
      <c r="PRV7" s="228"/>
      <c r="PRW7" s="228"/>
      <c r="PRX7" s="228"/>
      <c r="PRY7" s="228"/>
      <c r="PRZ7" s="228"/>
      <c r="PSA7" s="228"/>
      <c r="PSB7" s="228"/>
      <c r="PSC7" s="228"/>
      <c r="PSD7" s="228"/>
      <c r="PSE7" s="228"/>
      <c r="PSF7" s="228"/>
      <c r="PSG7" s="228"/>
      <c r="PSH7" s="228"/>
      <c r="PSI7" s="228"/>
      <c r="PSJ7" s="228"/>
      <c r="PSK7" s="228"/>
      <c r="PSL7" s="228"/>
      <c r="PSM7" s="228"/>
      <c r="PSN7" s="228"/>
      <c r="PSO7" s="228"/>
      <c r="PSP7" s="228"/>
      <c r="PSQ7" s="228"/>
      <c r="PSR7" s="228"/>
      <c r="PSS7" s="228"/>
      <c r="PST7" s="228"/>
      <c r="PSU7" s="228"/>
      <c r="PSV7" s="228"/>
      <c r="PSW7" s="228"/>
      <c r="PSX7" s="228"/>
      <c r="PSY7" s="228"/>
      <c r="PSZ7" s="228"/>
      <c r="PTA7" s="228"/>
      <c r="PTB7" s="228"/>
      <c r="PTC7" s="228"/>
      <c r="PTD7" s="228"/>
      <c r="PTE7" s="228"/>
      <c r="PTF7" s="228"/>
      <c r="PTG7" s="228"/>
      <c r="PTH7" s="228"/>
      <c r="PTI7" s="228"/>
      <c r="PTJ7" s="228"/>
      <c r="PTK7" s="228"/>
      <c r="PTL7" s="228"/>
      <c r="PTM7" s="228"/>
      <c r="PTN7" s="228"/>
      <c r="PTO7" s="228"/>
      <c r="PTP7" s="228"/>
      <c r="PTQ7" s="228"/>
      <c r="PTR7" s="228"/>
      <c r="PTS7" s="228"/>
      <c r="PTT7" s="228"/>
      <c r="PTU7" s="228"/>
      <c r="PTV7" s="228"/>
      <c r="PTW7" s="228"/>
      <c r="PTX7" s="228"/>
      <c r="PTY7" s="228"/>
      <c r="PTZ7" s="228"/>
      <c r="PUA7" s="228"/>
      <c r="PUB7" s="228"/>
      <c r="PUC7" s="228"/>
      <c r="PUD7" s="228"/>
      <c r="PUE7" s="228"/>
      <c r="PUF7" s="228"/>
      <c r="PUG7" s="228"/>
      <c r="PUH7" s="228"/>
      <c r="PUI7" s="228"/>
      <c r="PUJ7" s="228"/>
      <c r="PUK7" s="228"/>
      <c r="PUL7" s="228"/>
      <c r="PUM7" s="228"/>
      <c r="PUN7" s="228"/>
      <c r="PUO7" s="228"/>
      <c r="PUP7" s="228"/>
      <c r="PUQ7" s="228"/>
      <c r="PUR7" s="228"/>
      <c r="PUS7" s="228"/>
      <c r="PUT7" s="228"/>
      <c r="PUU7" s="228"/>
      <c r="PUV7" s="228"/>
      <c r="PUW7" s="228"/>
      <c r="PUX7" s="228"/>
      <c r="PUY7" s="228"/>
      <c r="PUZ7" s="228"/>
      <c r="PVA7" s="228"/>
      <c r="PVB7" s="228"/>
      <c r="PVC7" s="228"/>
      <c r="PVD7" s="228"/>
      <c r="PVE7" s="228"/>
      <c r="PVF7" s="228"/>
      <c r="PVG7" s="228"/>
      <c r="PVH7" s="228"/>
      <c r="PVI7" s="228"/>
      <c r="PVJ7" s="228"/>
      <c r="PVK7" s="228"/>
      <c r="PVL7" s="228"/>
      <c r="PVM7" s="228"/>
      <c r="PVN7" s="228"/>
      <c r="PVO7" s="228"/>
      <c r="PVP7" s="228"/>
      <c r="PVQ7" s="228"/>
      <c r="PVR7" s="228"/>
      <c r="PVS7" s="228"/>
      <c r="PVT7" s="228"/>
      <c r="PVU7" s="228"/>
      <c r="PVV7" s="228"/>
      <c r="PVW7" s="228"/>
      <c r="PVX7" s="228"/>
      <c r="PVY7" s="228"/>
      <c r="PVZ7" s="228"/>
      <c r="PWA7" s="228"/>
      <c r="PWB7" s="228"/>
      <c r="PWC7" s="228"/>
      <c r="PWD7" s="228"/>
      <c r="PWE7" s="228"/>
      <c r="PWF7" s="228"/>
      <c r="PWG7" s="228"/>
      <c r="PWH7" s="228"/>
      <c r="PWI7" s="228"/>
      <c r="PWJ7" s="228"/>
      <c r="PWK7" s="228"/>
      <c r="PWL7" s="228"/>
      <c r="PWM7" s="228"/>
      <c r="PWN7" s="228"/>
      <c r="PWO7" s="228"/>
      <c r="PWP7" s="228"/>
      <c r="PWQ7" s="228"/>
      <c r="PWR7" s="228"/>
      <c r="PWS7" s="228"/>
      <c r="PWT7" s="228"/>
      <c r="PWU7" s="228"/>
      <c r="PWV7" s="228"/>
      <c r="PWW7" s="228"/>
      <c r="PWX7" s="228"/>
      <c r="PWY7" s="228"/>
      <c r="PWZ7" s="228"/>
      <c r="PXA7" s="228"/>
      <c r="PXB7" s="228"/>
      <c r="PXC7" s="228"/>
      <c r="PXD7" s="228"/>
      <c r="PXE7" s="228"/>
      <c r="PXF7" s="228"/>
      <c r="PXG7" s="228"/>
      <c r="PXH7" s="228"/>
      <c r="PXI7" s="228"/>
      <c r="PXJ7" s="228"/>
      <c r="PXK7" s="228"/>
      <c r="PXL7" s="228"/>
      <c r="PXM7" s="228"/>
      <c r="PXN7" s="228"/>
      <c r="PXO7" s="228"/>
      <c r="PXP7" s="228"/>
      <c r="PXQ7" s="228"/>
      <c r="PXR7" s="228"/>
      <c r="PXS7" s="228"/>
      <c r="PXT7" s="228"/>
      <c r="PXU7" s="228"/>
      <c r="PXV7" s="228"/>
      <c r="PXW7" s="228"/>
      <c r="PXX7" s="228"/>
      <c r="PXY7" s="228"/>
      <c r="PXZ7" s="228"/>
      <c r="PYA7" s="228"/>
      <c r="PYB7" s="228"/>
      <c r="PYC7" s="228"/>
      <c r="PYD7" s="228"/>
      <c r="PYE7" s="228"/>
      <c r="PYF7" s="228"/>
      <c r="PYG7" s="228"/>
      <c r="PYH7" s="228"/>
      <c r="PYI7" s="228"/>
      <c r="PYJ7" s="228"/>
      <c r="PYK7" s="228"/>
      <c r="PYL7" s="228"/>
      <c r="PYM7" s="228"/>
      <c r="PYN7" s="228"/>
      <c r="PYO7" s="228"/>
      <c r="PYP7" s="228"/>
      <c r="PYQ7" s="228"/>
      <c r="PYR7" s="228"/>
      <c r="PYS7" s="228"/>
      <c r="PYT7" s="228"/>
      <c r="PYU7" s="228"/>
      <c r="PYV7" s="228"/>
      <c r="PYW7" s="228"/>
      <c r="PYX7" s="228"/>
      <c r="PYY7" s="228"/>
      <c r="PYZ7" s="228"/>
      <c r="PZA7" s="228"/>
      <c r="PZB7" s="228"/>
      <c r="PZC7" s="228"/>
      <c r="PZD7" s="228"/>
      <c r="PZE7" s="228"/>
      <c r="PZF7" s="228"/>
      <c r="PZG7" s="228"/>
      <c r="PZH7" s="228"/>
      <c r="PZI7" s="228"/>
      <c r="PZJ7" s="228"/>
      <c r="PZK7" s="228"/>
      <c r="PZL7" s="228"/>
      <c r="PZM7" s="228"/>
      <c r="PZN7" s="228"/>
      <c r="PZO7" s="228"/>
      <c r="PZP7" s="228"/>
      <c r="PZQ7" s="228"/>
      <c r="PZR7" s="228"/>
      <c r="PZS7" s="228"/>
      <c r="PZT7" s="228"/>
      <c r="PZU7" s="228"/>
      <c r="PZV7" s="228"/>
      <c r="PZW7" s="228"/>
      <c r="PZX7" s="228"/>
      <c r="PZY7" s="228"/>
      <c r="PZZ7" s="228"/>
      <c r="QAA7" s="228"/>
      <c r="QAB7" s="228"/>
      <c r="QAC7" s="228"/>
      <c r="QAD7" s="228"/>
      <c r="QAE7" s="228"/>
      <c r="QAF7" s="228"/>
      <c r="QAG7" s="228"/>
      <c r="QAH7" s="228"/>
      <c r="QAI7" s="228"/>
      <c r="QAJ7" s="228"/>
      <c r="QAK7" s="228"/>
      <c r="QAL7" s="228"/>
      <c r="QAM7" s="228"/>
      <c r="QAN7" s="228"/>
      <c r="QAO7" s="228"/>
      <c r="QAP7" s="228"/>
      <c r="QAQ7" s="228"/>
      <c r="QAR7" s="228"/>
      <c r="QAS7" s="228"/>
      <c r="QAT7" s="228"/>
      <c r="QAU7" s="228"/>
      <c r="QAV7" s="228"/>
      <c r="QAW7" s="228"/>
      <c r="QAX7" s="228"/>
      <c r="QAY7" s="228"/>
      <c r="QAZ7" s="228"/>
      <c r="QBA7" s="228"/>
      <c r="QBB7" s="228"/>
      <c r="QBC7" s="228"/>
      <c r="QBD7" s="228"/>
      <c r="QBE7" s="228"/>
      <c r="QBF7" s="228"/>
      <c r="QBG7" s="228"/>
      <c r="QBH7" s="228"/>
      <c r="QBI7" s="228"/>
      <c r="QBJ7" s="228"/>
      <c r="QBK7" s="228"/>
      <c r="QBL7" s="228"/>
      <c r="QBM7" s="228"/>
      <c r="QBN7" s="228"/>
      <c r="QBO7" s="228"/>
      <c r="QBP7" s="228"/>
      <c r="QBQ7" s="228"/>
      <c r="QBR7" s="228"/>
      <c r="QBS7" s="228"/>
      <c r="QBT7" s="228"/>
      <c r="QBU7" s="228"/>
      <c r="QBV7" s="228"/>
      <c r="QBW7" s="228"/>
      <c r="QBX7" s="228"/>
      <c r="QBY7" s="228"/>
      <c r="QBZ7" s="228"/>
      <c r="QCA7" s="228"/>
      <c r="QCB7" s="228"/>
      <c r="QCC7" s="228"/>
      <c r="QCD7" s="228"/>
      <c r="QCE7" s="228"/>
      <c r="QCF7" s="228"/>
      <c r="QCG7" s="228"/>
      <c r="QCH7" s="228"/>
      <c r="QCI7" s="228"/>
      <c r="QCJ7" s="228"/>
      <c r="QCK7" s="228"/>
      <c r="QCL7" s="228"/>
      <c r="QCM7" s="228"/>
      <c r="QCN7" s="228"/>
      <c r="QCO7" s="228"/>
      <c r="QCP7" s="228"/>
      <c r="QCQ7" s="228"/>
      <c r="QCR7" s="228"/>
      <c r="QCS7" s="228"/>
      <c r="QCT7" s="228"/>
      <c r="QCU7" s="228"/>
      <c r="QCV7" s="228"/>
      <c r="QCW7" s="228"/>
      <c r="QCX7" s="228"/>
      <c r="QCY7" s="228"/>
      <c r="QCZ7" s="228"/>
      <c r="QDA7" s="228"/>
      <c r="QDB7" s="228"/>
      <c r="QDC7" s="228"/>
      <c r="QDD7" s="228"/>
      <c r="QDE7" s="228"/>
      <c r="QDF7" s="228"/>
      <c r="QDG7" s="228"/>
      <c r="QDH7" s="228"/>
      <c r="QDI7" s="228"/>
      <c r="QDJ7" s="228"/>
      <c r="QDK7" s="228"/>
      <c r="QDL7" s="228"/>
      <c r="QDM7" s="228"/>
      <c r="QDN7" s="228"/>
      <c r="QDO7" s="228"/>
      <c r="QDP7" s="228"/>
      <c r="QDQ7" s="228"/>
      <c r="QDR7" s="228"/>
      <c r="QDS7" s="228"/>
      <c r="QDT7" s="228"/>
      <c r="QDU7" s="228"/>
      <c r="QDV7" s="228"/>
      <c r="QDW7" s="228"/>
      <c r="QDX7" s="228"/>
      <c r="QDY7" s="228"/>
      <c r="QDZ7" s="228"/>
      <c r="QEA7" s="228"/>
      <c r="QEB7" s="228"/>
      <c r="QEC7" s="228"/>
      <c r="QED7" s="228"/>
      <c r="QEE7" s="228"/>
      <c r="QEF7" s="228"/>
      <c r="QEG7" s="228"/>
      <c r="QEH7" s="228"/>
      <c r="QEI7" s="228"/>
      <c r="QEJ7" s="228"/>
      <c r="QEK7" s="228"/>
      <c r="QEL7" s="228"/>
      <c r="QEM7" s="228"/>
      <c r="QEN7" s="228"/>
      <c r="QEO7" s="228"/>
      <c r="QEP7" s="228"/>
      <c r="QEQ7" s="228"/>
      <c r="QER7" s="228"/>
      <c r="QES7" s="228"/>
      <c r="QET7" s="228"/>
      <c r="QEU7" s="228"/>
      <c r="QEV7" s="228"/>
      <c r="QEW7" s="228"/>
      <c r="QEX7" s="228"/>
      <c r="QEY7" s="228"/>
      <c r="QEZ7" s="228"/>
      <c r="QFA7" s="228"/>
      <c r="QFB7" s="228"/>
      <c r="QFC7" s="228"/>
      <c r="QFD7" s="228"/>
      <c r="QFE7" s="228"/>
      <c r="QFF7" s="228"/>
      <c r="QFG7" s="228"/>
      <c r="QFH7" s="228"/>
      <c r="QFI7" s="228"/>
      <c r="QFJ7" s="228"/>
      <c r="QFK7" s="228"/>
      <c r="QFL7" s="228"/>
      <c r="QFM7" s="228"/>
      <c r="QFN7" s="228"/>
      <c r="QFO7" s="228"/>
      <c r="QFP7" s="228"/>
      <c r="QFQ7" s="228"/>
      <c r="QFR7" s="228"/>
      <c r="QFS7" s="228"/>
      <c r="QFT7" s="228"/>
      <c r="QFU7" s="228"/>
      <c r="QFV7" s="228"/>
      <c r="QFW7" s="228"/>
      <c r="QFX7" s="228"/>
      <c r="QFY7" s="228"/>
      <c r="QFZ7" s="228"/>
      <c r="QGA7" s="228"/>
      <c r="QGB7" s="228"/>
      <c r="QGC7" s="228"/>
      <c r="QGD7" s="228"/>
      <c r="QGE7" s="228"/>
      <c r="QGF7" s="228"/>
      <c r="QGG7" s="228"/>
      <c r="QGH7" s="228"/>
      <c r="QGI7" s="228"/>
      <c r="QGJ7" s="228"/>
      <c r="QGK7" s="228"/>
      <c r="QGL7" s="228"/>
      <c r="QGM7" s="228"/>
      <c r="QGN7" s="228"/>
      <c r="QGO7" s="228"/>
      <c r="QGP7" s="228"/>
      <c r="QGQ7" s="228"/>
      <c r="QGR7" s="228"/>
      <c r="QGS7" s="228"/>
      <c r="QGT7" s="228"/>
      <c r="QGU7" s="228"/>
      <c r="QGV7" s="228"/>
      <c r="QGW7" s="228"/>
      <c r="QGX7" s="228"/>
      <c r="QGY7" s="228"/>
      <c r="QGZ7" s="228"/>
      <c r="QHA7" s="228"/>
      <c r="QHB7" s="228"/>
      <c r="QHC7" s="228"/>
      <c r="QHD7" s="228"/>
      <c r="QHE7" s="228"/>
      <c r="QHF7" s="228"/>
      <c r="QHG7" s="228"/>
      <c r="QHH7" s="228"/>
      <c r="QHI7" s="228"/>
      <c r="QHJ7" s="228"/>
      <c r="QHK7" s="228"/>
      <c r="QHL7" s="228"/>
      <c r="QHM7" s="228"/>
      <c r="QHN7" s="228"/>
      <c r="QHO7" s="228"/>
      <c r="QHP7" s="228"/>
      <c r="QHQ7" s="228"/>
      <c r="QHR7" s="228"/>
      <c r="QHS7" s="228"/>
      <c r="QHT7" s="228"/>
      <c r="QHU7" s="228"/>
      <c r="QHV7" s="228"/>
      <c r="QHW7" s="228"/>
      <c r="QHX7" s="228"/>
      <c r="QHY7" s="228"/>
      <c r="QHZ7" s="228"/>
      <c r="QIA7" s="228"/>
      <c r="QIB7" s="228"/>
      <c r="QIC7" s="228"/>
      <c r="QID7" s="228"/>
      <c r="QIE7" s="228"/>
      <c r="QIF7" s="228"/>
      <c r="QIG7" s="228"/>
      <c r="QIH7" s="228"/>
      <c r="QII7" s="228"/>
      <c r="QIJ7" s="228"/>
      <c r="QIK7" s="228"/>
      <c r="QIL7" s="228"/>
      <c r="QIM7" s="228"/>
      <c r="QIN7" s="228"/>
      <c r="QIO7" s="228"/>
      <c r="QIP7" s="228"/>
      <c r="QIQ7" s="228"/>
      <c r="QIR7" s="228"/>
      <c r="QIS7" s="228"/>
      <c r="QIT7" s="228"/>
      <c r="QIU7" s="228"/>
      <c r="QIV7" s="228"/>
      <c r="QIW7" s="228"/>
      <c r="QIX7" s="228"/>
      <c r="QIY7" s="228"/>
      <c r="QIZ7" s="228"/>
      <c r="QJA7" s="228"/>
      <c r="QJB7" s="228"/>
      <c r="QJC7" s="228"/>
      <c r="QJD7" s="228"/>
      <c r="QJE7" s="228"/>
      <c r="QJF7" s="228"/>
      <c r="QJG7" s="228"/>
      <c r="QJH7" s="228"/>
      <c r="QJI7" s="228"/>
      <c r="QJJ7" s="228"/>
      <c r="QJK7" s="228"/>
      <c r="QJL7" s="228"/>
      <c r="QJM7" s="228"/>
      <c r="QJN7" s="228"/>
      <c r="QJO7" s="228"/>
      <c r="QJP7" s="228"/>
      <c r="QJQ7" s="228"/>
      <c r="QJR7" s="228"/>
      <c r="QJS7" s="228"/>
      <c r="QJT7" s="228"/>
      <c r="QJU7" s="228"/>
      <c r="QJV7" s="228"/>
      <c r="QJW7" s="228"/>
      <c r="QJX7" s="228"/>
      <c r="QJY7" s="228"/>
      <c r="QJZ7" s="228"/>
      <c r="QKA7" s="228"/>
      <c r="QKB7" s="228"/>
      <c r="QKC7" s="228"/>
      <c r="QKD7" s="228"/>
      <c r="QKE7" s="228"/>
      <c r="QKF7" s="228"/>
      <c r="QKG7" s="228"/>
      <c r="QKH7" s="228"/>
      <c r="QKI7" s="228"/>
      <c r="QKJ7" s="228"/>
      <c r="QKK7" s="228"/>
      <c r="QKL7" s="228"/>
      <c r="QKM7" s="228"/>
      <c r="QKN7" s="228"/>
      <c r="QKO7" s="228"/>
      <c r="QKP7" s="228"/>
      <c r="QKQ7" s="228"/>
      <c r="QKR7" s="228"/>
      <c r="QKS7" s="228"/>
      <c r="QKT7" s="228"/>
      <c r="QKU7" s="228"/>
      <c r="QKV7" s="228"/>
      <c r="QKW7" s="228"/>
      <c r="QKX7" s="228"/>
      <c r="QKY7" s="228"/>
      <c r="QKZ7" s="228"/>
      <c r="QLA7" s="228"/>
      <c r="QLB7" s="228"/>
      <c r="QLC7" s="228"/>
      <c r="QLD7" s="228"/>
      <c r="QLE7" s="228"/>
      <c r="QLF7" s="228"/>
      <c r="QLG7" s="228"/>
      <c r="QLH7" s="228"/>
      <c r="QLI7" s="228"/>
      <c r="QLJ7" s="228"/>
      <c r="QLK7" s="228"/>
      <c r="QLL7" s="228"/>
      <c r="QLM7" s="228"/>
      <c r="QLN7" s="228"/>
      <c r="QLO7" s="228"/>
      <c r="QLP7" s="228"/>
      <c r="QLQ7" s="228"/>
      <c r="QLR7" s="228"/>
      <c r="QLS7" s="228"/>
      <c r="QLT7" s="228"/>
      <c r="QLU7" s="228"/>
      <c r="QLV7" s="228"/>
      <c r="QLW7" s="228"/>
      <c r="QLX7" s="228"/>
      <c r="QLY7" s="228"/>
      <c r="QLZ7" s="228"/>
      <c r="QMA7" s="228"/>
      <c r="QMB7" s="228"/>
      <c r="QMC7" s="228"/>
      <c r="QMD7" s="228"/>
      <c r="QME7" s="228"/>
      <c r="QMF7" s="228"/>
      <c r="QMG7" s="228"/>
      <c r="QMH7" s="228"/>
      <c r="QMI7" s="228"/>
      <c r="QMJ7" s="228"/>
      <c r="QMK7" s="228"/>
      <c r="QML7" s="228"/>
      <c r="QMM7" s="228"/>
      <c r="QMN7" s="228"/>
      <c r="QMO7" s="228"/>
      <c r="QMP7" s="228"/>
      <c r="QMQ7" s="228"/>
      <c r="QMR7" s="228"/>
      <c r="QMS7" s="228"/>
      <c r="QMT7" s="228"/>
      <c r="QMU7" s="228"/>
      <c r="QMV7" s="228"/>
      <c r="QMW7" s="228"/>
      <c r="QMX7" s="228"/>
      <c r="QMY7" s="228"/>
      <c r="QMZ7" s="228"/>
      <c r="QNA7" s="228"/>
      <c r="QNB7" s="228"/>
      <c r="QNC7" s="228"/>
      <c r="QND7" s="228"/>
      <c r="QNE7" s="228"/>
      <c r="QNF7" s="228"/>
      <c r="QNG7" s="228"/>
      <c r="QNH7" s="228"/>
      <c r="QNI7" s="228"/>
      <c r="QNJ7" s="228"/>
      <c r="QNK7" s="228"/>
      <c r="QNL7" s="228"/>
      <c r="QNM7" s="228"/>
      <c r="QNN7" s="228"/>
      <c r="QNO7" s="228"/>
      <c r="QNP7" s="228"/>
      <c r="QNQ7" s="228"/>
      <c r="QNR7" s="228"/>
      <c r="QNS7" s="228"/>
      <c r="QNT7" s="228"/>
      <c r="QNU7" s="228"/>
      <c r="QNV7" s="228"/>
      <c r="QNW7" s="228"/>
      <c r="QNX7" s="228"/>
      <c r="QNY7" s="228"/>
      <c r="QNZ7" s="228"/>
      <c r="QOA7" s="228"/>
      <c r="QOB7" s="228"/>
      <c r="QOC7" s="228"/>
      <c r="QOD7" s="228"/>
      <c r="QOE7" s="228"/>
      <c r="QOF7" s="228"/>
      <c r="QOG7" s="228"/>
      <c r="QOH7" s="228"/>
      <c r="QOI7" s="228"/>
      <c r="QOJ7" s="228"/>
      <c r="QOK7" s="228"/>
      <c r="QOL7" s="228"/>
      <c r="QOM7" s="228"/>
      <c r="QON7" s="228"/>
      <c r="QOO7" s="228"/>
      <c r="QOP7" s="228"/>
      <c r="QOQ7" s="228"/>
      <c r="QOR7" s="228"/>
      <c r="QOS7" s="228"/>
      <c r="QOT7" s="228"/>
      <c r="QOU7" s="228"/>
      <c r="QOV7" s="228"/>
      <c r="QOW7" s="228"/>
      <c r="QOX7" s="228"/>
      <c r="QOY7" s="228"/>
      <c r="QOZ7" s="228"/>
      <c r="QPA7" s="228"/>
      <c r="QPB7" s="228"/>
      <c r="QPC7" s="228"/>
      <c r="QPD7" s="228"/>
      <c r="QPE7" s="228"/>
      <c r="QPF7" s="228"/>
      <c r="QPG7" s="228"/>
      <c r="QPH7" s="228"/>
      <c r="QPI7" s="228"/>
      <c r="QPJ7" s="228"/>
      <c r="QPK7" s="228"/>
      <c r="QPL7" s="228"/>
      <c r="QPM7" s="228"/>
      <c r="QPN7" s="228"/>
      <c r="QPO7" s="228"/>
      <c r="QPP7" s="228"/>
      <c r="QPQ7" s="228"/>
      <c r="QPR7" s="228"/>
      <c r="QPS7" s="228"/>
      <c r="QPT7" s="228"/>
      <c r="QPU7" s="228"/>
      <c r="QPV7" s="228"/>
      <c r="QPW7" s="228"/>
      <c r="QPX7" s="228"/>
      <c r="QPY7" s="228"/>
      <c r="QPZ7" s="228"/>
      <c r="QQA7" s="228"/>
      <c r="QQB7" s="228"/>
      <c r="QQC7" s="228"/>
      <c r="QQD7" s="228"/>
      <c r="QQE7" s="228"/>
      <c r="QQF7" s="228"/>
      <c r="QQG7" s="228"/>
      <c r="QQH7" s="228"/>
      <c r="QQI7" s="228"/>
      <c r="QQJ7" s="228"/>
      <c r="QQK7" s="228"/>
      <c r="QQL7" s="228"/>
      <c r="QQM7" s="228"/>
      <c r="QQN7" s="228"/>
      <c r="QQO7" s="228"/>
      <c r="QQP7" s="228"/>
      <c r="QQQ7" s="228"/>
      <c r="QQR7" s="228"/>
      <c r="QQS7" s="228"/>
      <c r="QQT7" s="228"/>
      <c r="QQU7" s="228"/>
      <c r="QQV7" s="228"/>
      <c r="QQW7" s="228"/>
      <c r="QQX7" s="228"/>
      <c r="QQY7" s="228"/>
      <c r="QQZ7" s="228"/>
      <c r="QRA7" s="228"/>
      <c r="QRB7" s="228"/>
      <c r="QRC7" s="228"/>
      <c r="QRD7" s="228"/>
      <c r="QRE7" s="228"/>
      <c r="QRF7" s="228"/>
      <c r="QRG7" s="228"/>
      <c r="QRH7" s="228"/>
      <c r="QRI7" s="228"/>
      <c r="QRJ7" s="228"/>
      <c r="QRK7" s="228"/>
      <c r="QRL7" s="228"/>
      <c r="QRM7" s="228"/>
      <c r="QRN7" s="228"/>
      <c r="QRO7" s="228"/>
      <c r="QRP7" s="228"/>
      <c r="QRQ7" s="228"/>
      <c r="QRR7" s="228"/>
      <c r="QRS7" s="228"/>
      <c r="QRT7" s="228"/>
      <c r="QRU7" s="228"/>
      <c r="QRV7" s="228"/>
      <c r="QRW7" s="228"/>
      <c r="QRX7" s="228"/>
      <c r="QRY7" s="228"/>
      <c r="QRZ7" s="228"/>
      <c r="QSA7" s="228"/>
      <c r="QSB7" s="228"/>
      <c r="QSC7" s="228"/>
      <c r="QSD7" s="228"/>
      <c r="QSE7" s="228"/>
      <c r="QSF7" s="228"/>
      <c r="QSG7" s="228"/>
      <c r="QSH7" s="228"/>
      <c r="QSI7" s="228"/>
      <c r="QSJ7" s="228"/>
      <c r="QSK7" s="228"/>
      <c r="QSL7" s="228"/>
      <c r="QSM7" s="228"/>
      <c r="QSN7" s="228"/>
      <c r="QSO7" s="228"/>
      <c r="QSP7" s="228"/>
      <c r="QSQ7" s="228"/>
      <c r="QSR7" s="228"/>
      <c r="QSS7" s="228"/>
      <c r="QST7" s="228"/>
      <c r="QSU7" s="228"/>
      <c r="QSV7" s="228"/>
      <c r="QSW7" s="228"/>
      <c r="QSX7" s="228"/>
      <c r="QSY7" s="228"/>
      <c r="QSZ7" s="228"/>
      <c r="QTA7" s="228"/>
      <c r="QTB7" s="228"/>
      <c r="QTC7" s="228"/>
      <c r="QTD7" s="228"/>
      <c r="QTE7" s="228"/>
      <c r="QTF7" s="228"/>
      <c r="QTG7" s="228"/>
      <c r="QTH7" s="228"/>
      <c r="QTI7" s="228"/>
      <c r="QTJ7" s="228"/>
      <c r="QTK7" s="228"/>
      <c r="QTL7" s="228"/>
      <c r="QTM7" s="228"/>
      <c r="QTN7" s="228"/>
      <c r="QTO7" s="228"/>
      <c r="QTP7" s="228"/>
      <c r="QTQ7" s="228"/>
      <c r="QTR7" s="228"/>
      <c r="QTS7" s="228"/>
      <c r="QTT7" s="228"/>
      <c r="QTU7" s="228"/>
      <c r="QTV7" s="228"/>
      <c r="QTW7" s="228"/>
      <c r="QTX7" s="228"/>
      <c r="QTY7" s="228"/>
      <c r="QTZ7" s="228"/>
      <c r="QUA7" s="228"/>
      <c r="QUB7" s="228"/>
      <c r="QUC7" s="228"/>
      <c r="QUD7" s="228"/>
      <c r="QUE7" s="228"/>
      <c r="QUF7" s="228"/>
      <c r="QUG7" s="228"/>
      <c r="QUH7" s="228"/>
      <c r="QUI7" s="228"/>
      <c r="QUJ7" s="228"/>
      <c r="QUK7" s="228"/>
      <c r="QUL7" s="228"/>
      <c r="QUM7" s="228"/>
      <c r="QUN7" s="228"/>
      <c r="QUO7" s="228"/>
      <c r="QUP7" s="228"/>
      <c r="QUQ7" s="228"/>
      <c r="QUR7" s="228"/>
      <c r="QUS7" s="228"/>
      <c r="QUT7" s="228"/>
      <c r="QUU7" s="228"/>
      <c r="QUV7" s="228"/>
      <c r="QUW7" s="228"/>
      <c r="QUX7" s="228"/>
      <c r="QUY7" s="228"/>
      <c r="QUZ7" s="228"/>
      <c r="QVA7" s="228"/>
      <c r="QVB7" s="228"/>
      <c r="QVC7" s="228"/>
      <c r="QVD7" s="228"/>
      <c r="QVE7" s="228"/>
      <c r="QVF7" s="228"/>
      <c r="QVG7" s="228"/>
      <c r="QVH7" s="228"/>
      <c r="QVI7" s="228"/>
      <c r="QVJ7" s="228"/>
      <c r="QVK7" s="228"/>
      <c r="QVL7" s="228"/>
      <c r="QVM7" s="228"/>
      <c r="QVN7" s="228"/>
      <c r="QVO7" s="228"/>
      <c r="QVP7" s="228"/>
      <c r="QVQ7" s="228"/>
      <c r="QVR7" s="228"/>
      <c r="QVS7" s="228"/>
      <c r="QVT7" s="228"/>
      <c r="QVU7" s="228"/>
      <c r="QVV7" s="228"/>
      <c r="QVW7" s="228"/>
      <c r="QVX7" s="228"/>
      <c r="QVY7" s="228"/>
      <c r="QVZ7" s="228"/>
      <c r="QWA7" s="228"/>
      <c r="QWB7" s="228"/>
      <c r="QWC7" s="228"/>
      <c r="QWD7" s="228"/>
      <c r="QWE7" s="228"/>
      <c r="QWF7" s="228"/>
      <c r="QWG7" s="228"/>
      <c r="QWH7" s="228"/>
      <c r="QWI7" s="228"/>
      <c r="QWJ7" s="228"/>
      <c r="QWK7" s="228"/>
      <c r="QWL7" s="228"/>
      <c r="QWM7" s="228"/>
      <c r="QWN7" s="228"/>
      <c r="QWO7" s="228"/>
      <c r="QWP7" s="228"/>
      <c r="QWQ7" s="228"/>
      <c r="QWR7" s="228"/>
      <c r="QWS7" s="228"/>
      <c r="QWT7" s="228"/>
      <c r="QWU7" s="228"/>
      <c r="QWV7" s="228"/>
      <c r="QWW7" s="228"/>
      <c r="QWX7" s="228"/>
      <c r="QWY7" s="228"/>
      <c r="QWZ7" s="228"/>
      <c r="QXA7" s="228"/>
      <c r="QXB7" s="228"/>
      <c r="QXC7" s="228"/>
      <c r="QXD7" s="228"/>
      <c r="QXE7" s="228"/>
      <c r="QXF7" s="228"/>
      <c r="QXG7" s="228"/>
      <c r="QXH7" s="228"/>
      <c r="QXI7" s="228"/>
      <c r="QXJ7" s="228"/>
      <c r="QXK7" s="228"/>
      <c r="QXL7" s="228"/>
      <c r="QXM7" s="228"/>
      <c r="QXN7" s="228"/>
      <c r="QXO7" s="228"/>
      <c r="QXP7" s="228"/>
      <c r="QXQ7" s="228"/>
      <c r="QXR7" s="228"/>
      <c r="QXS7" s="228"/>
      <c r="QXT7" s="228"/>
      <c r="QXU7" s="228"/>
      <c r="QXV7" s="228"/>
      <c r="QXW7" s="228"/>
      <c r="QXX7" s="228"/>
      <c r="QXY7" s="228"/>
      <c r="QXZ7" s="228"/>
      <c r="QYA7" s="228"/>
      <c r="QYB7" s="228"/>
      <c r="QYC7" s="228"/>
      <c r="QYD7" s="228"/>
      <c r="QYE7" s="228"/>
      <c r="QYF7" s="228"/>
      <c r="QYG7" s="228"/>
      <c r="QYH7" s="228"/>
      <c r="QYI7" s="228"/>
      <c r="QYJ7" s="228"/>
      <c r="QYK7" s="228"/>
      <c r="QYL7" s="228"/>
      <c r="QYM7" s="228"/>
      <c r="QYN7" s="228"/>
      <c r="QYO7" s="228"/>
      <c r="QYP7" s="228"/>
      <c r="QYQ7" s="228"/>
      <c r="QYR7" s="228"/>
      <c r="QYS7" s="228"/>
      <c r="QYT7" s="228"/>
      <c r="QYU7" s="228"/>
      <c r="QYV7" s="228"/>
      <c r="QYW7" s="228"/>
      <c r="QYX7" s="228"/>
      <c r="QYY7" s="228"/>
      <c r="QYZ7" s="228"/>
      <c r="QZA7" s="228"/>
      <c r="QZB7" s="228"/>
      <c r="QZC7" s="228"/>
      <c r="QZD7" s="228"/>
      <c r="QZE7" s="228"/>
      <c r="QZF7" s="228"/>
      <c r="QZG7" s="228"/>
      <c r="QZH7" s="228"/>
      <c r="QZI7" s="228"/>
      <c r="QZJ7" s="228"/>
      <c r="QZK7" s="228"/>
      <c r="QZL7" s="228"/>
      <c r="QZM7" s="228"/>
      <c r="QZN7" s="228"/>
      <c r="QZO7" s="228"/>
      <c r="QZP7" s="228"/>
      <c r="QZQ7" s="228"/>
      <c r="QZR7" s="228"/>
      <c r="QZS7" s="228"/>
      <c r="QZT7" s="228"/>
      <c r="QZU7" s="228"/>
      <c r="QZV7" s="228"/>
      <c r="QZW7" s="228"/>
      <c r="QZX7" s="228"/>
      <c r="QZY7" s="228"/>
      <c r="QZZ7" s="228"/>
      <c r="RAA7" s="228"/>
      <c r="RAB7" s="228"/>
      <c r="RAC7" s="228"/>
      <c r="RAD7" s="228"/>
      <c r="RAE7" s="228"/>
      <c r="RAF7" s="228"/>
      <c r="RAG7" s="228"/>
      <c r="RAH7" s="228"/>
      <c r="RAI7" s="228"/>
      <c r="RAJ7" s="228"/>
      <c r="RAK7" s="228"/>
      <c r="RAL7" s="228"/>
      <c r="RAM7" s="228"/>
      <c r="RAN7" s="228"/>
      <c r="RAO7" s="228"/>
      <c r="RAP7" s="228"/>
      <c r="RAQ7" s="228"/>
      <c r="RAR7" s="228"/>
      <c r="RAS7" s="228"/>
      <c r="RAT7" s="228"/>
      <c r="RAU7" s="228"/>
      <c r="RAV7" s="228"/>
      <c r="RAW7" s="228"/>
      <c r="RAX7" s="228"/>
      <c r="RAY7" s="228"/>
      <c r="RAZ7" s="228"/>
      <c r="RBA7" s="228"/>
      <c r="RBB7" s="228"/>
      <c r="RBC7" s="228"/>
      <c r="RBD7" s="228"/>
      <c r="RBE7" s="228"/>
      <c r="RBF7" s="228"/>
      <c r="RBG7" s="228"/>
      <c r="RBH7" s="228"/>
      <c r="RBI7" s="228"/>
      <c r="RBJ7" s="228"/>
      <c r="RBK7" s="228"/>
      <c r="RBL7" s="228"/>
      <c r="RBM7" s="228"/>
      <c r="RBN7" s="228"/>
      <c r="RBO7" s="228"/>
      <c r="RBP7" s="228"/>
      <c r="RBQ7" s="228"/>
      <c r="RBR7" s="228"/>
      <c r="RBS7" s="228"/>
      <c r="RBT7" s="228"/>
      <c r="RBU7" s="228"/>
      <c r="RBV7" s="228"/>
      <c r="RBW7" s="228"/>
      <c r="RBX7" s="228"/>
      <c r="RBY7" s="228"/>
      <c r="RBZ7" s="228"/>
      <c r="RCA7" s="228"/>
      <c r="RCB7" s="228"/>
      <c r="RCC7" s="228"/>
      <c r="RCD7" s="228"/>
      <c r="RCE7" s="228"/>
      <c r="RCF7" s="228"/>
      <c r="RCG7" s="228"/>
      <c r="RCH7" s="228"/>
      <c r="RCI7" s="228"/>
      <c r="RCJ7" s="228"/>
      <c r="RCK7" s="228"/>
      <c r="RCL7" s="228"/>
      <c r="RCM7" s="228"/>
      <c r="RCN7" s="228"/>
      <c r="RCO7" s="228"/>
      <c r="RCP7" s="228"/>
      <c r="RCQ7" s="228"/>
      <c r="RCR7" s="228"/>
      <c r="RCS7" s="228"/>
      <c r="RCT7" s="228"/>
      <c r="RCU7" s="228"/>
      <c r="RCV7" s="228"/>
      <c r="RCW7" s="228"/>
      <c r="RCX7" s="228"/>
      <c r="RCY7" s="228"/>
      <c r="RCZ7" s="228"/>
      <c r="RDA7" s="228"/>
      <c r="RDB7" s="228"/>
      <c r="RDC7" s="228"/>
      <c r="RDD7" s="228"/>
      <c r="RDE7" s="228"/>
      <c r="RDF7" s="228"/>
      <c r="RDG7" s="228"/>
      <c r="RDH7" s="228"/>
      <c r="RDI7" s="228"/>
      <c r="RDJ7" s="228"/>
      <c r="RDK7" s="228"/>
      <c r="RDL7" s="228"/>
      <c r="RDM7" s="228"/>
      <c r="RDN7" s="228"/>
      <c r="RDO7" s="228"/>
      <c r="RDP7" s="228"/>
      <c r="RDQ7" s="228"/>
      <c r="RDR7" s="228"/>
      <c r="RDS7" s="228"/>
      <c r="RDT7" s="228"/>
      <c r="RDU7" s="228"/>
      <c r="RDV7" s="228"/>
      <c r="RDW7" s="228"/>
      <c r="RDX7" s="228"/>
      <c r="RDY7" s="228"/>
      <c r="RDZ7" s="228"/>
      <c r="REA7" s="228"/>
      <c r="REB7" s="228"/>
      <c r="REC7" s="228"/>
      <c r="RED7" s="228"/>
      <c r="REE7" s="228"/>
      <c r="REF7" s="228"/>
      <c r="REG7" s="228"/>
      <c r="REH7" s="228"/>
      <c r="REI7" s="228"/>
      <c r="REJ7" s="228"/>
      <c r="REK7" s="228"/>
      <c r="REL7" s="228"/>
      <c r="REM7" s="228"/>
      <c r="REN7" s="228"/>
      <c r="REO7" s="228"/>
      <c r="REP7" s="228"/>
      <c r="REQ7" s="228"/>
      <c r="RER7" s="228"/>
      <c r="RES7" s="228"/>
      <c r="RET7" s="228"/>
      <c r="REU7" s="228"/>
      <c r="REV7" s="228"/>
      <c r="REW7" s="228"/>
      <c r="REX7" s="228"/>
      <c r="REY7" s="228"/>
      <c r="REZ7" s="228"/>
      <c r="RFA7" s="228"/>
      <c r="RFB7" s="228"/>
      <c r="RFC7" s="228"/>
      <c r="RFD7" s="228"/>
      <c r="RFE7" s="228"/>
      <c r="RFF7" s="228"/>
      <c r="RFG7" s="228"/>
      <c r="RFH7" s="228"/>
      <c r="RFI7" s="228"/>
      <c r="RFJ7" s="228"/>
      <c r="RFK7" s="228"/>
      <c r="RFL7" s="228"/>
      <c r="RFM7" s="228"/>
      <c r="RFN7" s="228"/>
      <c r="RFO7" s="228"/>
      <c r="RFP7" s="228"/>
      <c r="RFQ7" s="228"/>
      <c r="RFR7" s="228"/>
      <c r="RFS7" s="228"/>
      <c r="RFT7" s="228"/>
      <c r="RFU7" s="228"/>
      <c r="RFV7" s="228"/>
      <c r="RFW7" s="228"/>
      <c r="RFX7" s="228"/>
      <c r="RFY7" s="228"/>
      <c r="RFZ7" s="228"/>
      <c r="RGA7" s="228"/>
      <c r="RGB7" s="228"/>
      <c r="RGC7" s="228"/>
      <c r="RGD7" s="228"/>
      <c r="RGE7" s="228"/>
      <c r="RGF7" s="228"/>
      <c r="RGG7" s="228"/>
      <c r="RGH7" s="228"/>
      <c r="RGI7" s="228"/>
      <c r="RGJ7" s="228"/>
      <c r="RGK7" s="228"/>
      <c r="RGL7" s="228"/>
      <c r="RGM7" s="228"/>
      <c r="RGN7" s="228"/>
      <c r="RGO7" s="228"/>
      <c r="RGP7" s="228"/>
      <c r="RGQ7" s="228"/>
      <c r="RGR7" s="228"/>
      <c r="RGS7" s="228"/>
      <c r="RGT7" s="228"/>
      <c r="RGU7" s="228"/>
      <c r="RGV7" s="228"/>
      <c r="RGW7" s="228"/>
      <c r="RGX7" s="228"/>
      <c r="RGY7" s="228"/>
      <c r="RGZ7" s="228"/>
      <c r="RHA7" s="228"/>
      <c r="RHB7" s="228"/>
      <c r="RHC7" s="228"/>
      <c r="RHD7" s="228"/>
      <c r="RHE7" s="228"/>
      <c r="RHF7" s="228"/>
      <c r="RHG7" s="228"/>
      <c r="RHH7" s="228"/>
      <c r="RHI7" s="228"/>
      <c r="RHJ7" s="228"/>
      <c r="RHK7" s="228"/>
      <c r="RHL7" s="228"/>
      <c r="RHM7" s="228"/>
      <c r="RHN7" s="228"/>
      <c r="RHO7" s="228"/>
      <c r="RHP7" s="228"/>
      <c r="RHQ7" s="228"/>
      <c r="RHR7" s="228"/>
      <c r="RHS7" s="228"/>
      <c r="RHT7" s="228"/>
      <c r="RHU7" s="228"/>
      <c r="RHV7" s="228"/>
      <c r="RHW7" s="228"/>
      <c r="RHX7" s="228"/>
      <c r="RHY7" s="228"/>
      <c r="RHZ7" s="228"/>
      <c r="RIA7" s="228"/>
      <c r="RIB7" s="228"/>
      <c r="RIC7" s="228"/>
      <c r="RID7" s="228"/>
      <c r="RIE7" s="228"/>
      <c r="RIF7" s="228"/>
      <c r="RIG7" s="228"/>
      <c r="RIH7" s="228"/>
      <c r="RII7" s="228"/>
      <c r="RIJ7" s="228"/>
      <c r="RIK7" s="228"/>
      <c r="RIL7" s="228"/>
      <c r="RIM7" s="228"/>
      <c r="RIN7" s="228"/>
      <c r="RIO7" s="228"/>
      <c r="RIP7" s="228"/>
      <c r="RIQ7" s="228"/>
      <c r="RIR7" s="228"/>
      <c r="RIS7" s="228"/>
      <c r="RIT7" s="228"/>
      <c r="RIU7" s="228"/>
      <c r="RIV7" s="228"/>
      <c r="RIW7" s="228"/>
      <c r="RIX7" s="228"/>
      <c r="RIY7" s="228"/>
      <c r="RIZ7" s="228"/>
      <c r="RJA7" s="228"/>
      <c r="RJB7" s="228"/>
      <c r="RJC7" s="228"/>
      <c r="RJD7" s="228"/>
      <c r="RJE7" s="228"/>
      <c r="RJF7" s="228"/>
      <c r="RJG7" s="228"/>
      <c r="RJH7" s="228"/>
      <c r="RJI7" s="228"/>
      <c r="RJJ7" s="228"/>
      <c r="RJK7" s="228"/>
      <c r="RJL7" s="228"/>
      <c r="RJM7" s="228"/>
      <c r="RJN7" s="228"/>
      <c r="RJO7" s="228"/>
      <c r="RJP7" s="228"/>
      <c r="RJQ7" s="228"/>
      <c r="RJR7" s="228"/>
      <c r="RJS7" s="228"/>
      <c r="RJT7" s="228"/>
      <c r="RJU7" s="228"/>
      <c r="RJV7" s="228"/>
      <c r="RJW7" s="228"/>
      <c r="RJX7" s="228"/>
      <c r="RJY7" s="228"/>
      <c r="RJZ7" s="228"/>
      <c r="RKA7" s="228"/>
      <c r="RKB7" s="228"/>
      <c r="RKC7" s="228"/>
      <c r="RKD7" s="228"/>
      <c r="RKE7" s="228"/>
      <c r="RKF7" s="228"/>
      <c r="RKG7" s="228"/>
      <c r="RKH7" s="228"/>
      <c r="RKI7" s="228"/>
      <c r="RKJ7" s="228"/>
      <c r="RKK7" s="228"/>
      <c r="RKL7" s="228"/>
      <c r="RKM7" s="228"/>
      <c r="RKN7" s="228"/>
      <c r="RKO7" s="228"/>
      <c r="RKP7" s="228"/>
      <c r="RKQ7" s="228"/>
      <c r="RKR7" s="228"/>
      <c r="RKS7" s="228"/>
      <c r="RKT7" s="228"/>
      <c r="RKU7" s="228"/>
      <c r="RKV7" s="228"/>
      <c r="RKW7" s="228"/>
      <c r="RKX7" s="228"/>
      <c r="RKY7" s="228"/>
      <c r="RKZ7" s="228"/>
      <c r="RLA7" s="228"/>
      <c r="RLB7" s="228"/>
      <c r="RLC7" s="228"/>
      <c r="RLD7" s="228"/>
      <c r="RLE7" s="228"/>
      <c r="RLF7" s="228"/>
      <c r="RLG7" s="228"/>
      <c r="RLH7" s="228"/>
      <c r="RLI7" s="228"/>
      <c r="RLJ7" s="228"/>
      <c r="RLK7" s="228"/>
      <c r="RLL7" s="228"/>
      <c r="RLM7" s="228"/>
      <c r="RLN7" s="228"/>
      <c r="RLO7" s="228"/>
      <c r="RLP7" s="228"/>
      <c r="RLQ7" s="228"/>
      <c r="RLR7" s="228"/>
      <c r="RLS7" s="228"/>
      <c r="RLT7" s="228"/>
      <c r="RLU7" s="228"/>
      <c r="RLV7" s="228"/>
      <c r="RLW7" s="228"/>
      <c r="RLX7" s="228"/>
      <c r="RLY7" s="228"/>
      <c r="RLZ7" s="228"/>
      <c r="RMA7" s="228"/>
      <c r="RMB7" s="228"/>
      <c r="RMC7" s="228"/>
      <c r="RMD7" s="228"/>
      <c r="RME7" s="228"/>
      <c r="RMF7" s="228"/>
      <c r="RMG7" s="228"/>
      <c r="RMH7" s="228"/>
      <c r="RMI7" s="228"/>
      <c r="RMJ7" s="228"/>
      <c r="RMK7" s="228"/>
      <c r="RML7" s="228"/>
      <c r="RMM7" s="228"/>
      <c r="RMN7" s="228"/>
      <c r="RMO7" s="228"/>
      <c r="RMP7" s="228"/>
      <c r="RMQ7" s="228"/>
      <c r="RMR7" s="228"/>
      <c r="RMS7" s="228"/>
      <c r="RMT7" s="228"/>
      <c r="RMU7" s="228"/>
      <c r="RMV7" s="228"/>
      <c r="RMW7" s="228"/>
      <c r="RMX7" s="228"/>
      <c r="RMY7" s="228"/>
      <c r="RMZ7" s="228"/>
      <c r="RNA7" s="228"/>
      <c r="RNB7" s="228"/>
      <c r="RNC7" s="228"/>
      <c r="RND7" s="228"/>
      <c r="RNE7" s="228"/>
      <c r="RNF7" s="228"/>
      <c r="RNG7" s="228"/>
      <c r="RNH7" s="228"/>
      <c r="RNI7" s="228"/>
      <c r="RNJ7" s="228"/>
      <c r="RNK7" s="228"/>
      <c r="RNL7" s="228"/>
      <c r="RNM7" s="228"/>
      <c r="RNN7" s="228"/>
      <c r="RNO7" s="228"/>
      <c r="RNP7" s="228"/>
      <c r="RNQ7" s="228"/>
      <c r="RNR7" s="228"/>
      <c r="RNS7" s="228"/>
      <c r="RNT7" s="228"/>
      <c r="RNU7" s="228"/>
      <c r="RNV7" s="228"/>
      <c r="RNW7" s="228"/>
      <c r="RNX7" s="228"/>
      <c r="RNY7" s="228"/>
      <c r="RNZ7" s="228"/>
      <c r="ROA7" s="228"/>
      <c r="ROB7" s="228"/>
      <c r="ROC7" s="228"/>
      <c r="ROD7" s="228"/>
      <c r="ROE7" s="228"/>
      <c r="ROF7" s="228"/>
      <c r="ROG7" s="228"/>
      <c r="ROH7" s="228"/>
      <c r="ROI7" s="228"/>
      <c r="ROJ7" s="228"/>
      <c r="ROK7" s="228"/>
      <c r="ROL7" s="228"/>
      <c r="ROM7" s="228"/>
      <c r="RON7" s="228"/>
      <c r="ROO7" s="228"/>
      <c r="ROP7" s="228"/>
      <c r="ROQ7" s="228"/>
      <c r="ROR7" s="228"/>
      <c r="ROS7" s="228"/>
      <c r="ROT7" s="228"/>
      <c r="ROU7" s="228"/>
      <c r="ROV7" s="228"/>
      <c r="ROW7" s="228"/>
      <c r="ROX7" s="228"/>
      <c r="ROY7" s="228"/>
      <c r="ROZ7" s="228"/>
      <c r="RPA7" s="228"/>
      <c r="RPB7" s="228"/>
      <c r="RPC7" s="228"/>
      <c r="RPD7" s="228"/>
      <c r="RPE7" s="228"/>
      <c r="RPF7" s="228"/>
      <c r="RPG7" s="228"/>
      <c r="RPH7" s="228"/>
      <c r="RPI7" s="228"/>
      <c r="RPJ7" s="228"/>
      <c r="RPK7" s="228"/>
      <c r="RPL7" s="228"/>
      <c r="RPM7" s="228"/>
      <c r="RPN7" s="228"/>
      <c r="RPO7" s="228"/>
      <c r="RPP7" s="228"/>
      <c r="RPQ7" s="228"/>
      <c r="RPR7" s="228"/>
      <c r="RPS7" s="228"/>
      <c r="RPT7" s="228"/>
      <c r="RPU7" s="228"/>
      <c r="RPV7" s="228"/>
      <c r="RPW7" s="228"/>
      <c r="RPX7" s="228"/>
      <c r="RPY7" s="228"/>
      <c r="RPZ7" s="228"/>
      <c r="RQA7" s="228"/>
      <c r="RQB7" s="228"/>
      <c r="RQC7" s="228"/>
      <c r="RQD7" s="228"/>
      <c r="RQE7" s="228"/>
      <c r="RQF7" s="228"/>
      <c r="RQG7" s="228"/>
      <c r="RQH7" s="228"/>
      <c r="RQI7" s="228"/>
      <c r="RQJ7" s="228"/>
      <c r="RQK7" s="228"/>
      <c r="RQL7" s="228"/>
      <c r="RQM7" s="228"/>
      <c r="RQN7" s="228"/>
      <c r="RQO7" s="228"/>
      <c r="RQP7" s="228"/>
      <c r="RQQ7" s="228"/>
      <c r="RQR7" s="228"/>
      <c r="RQS7" s="228"/>
      <c r="RQT7" s="228"/>
      <c r="RQU7" s="228"/>
      <c r="RQV7" s="228"/>
      <c r="RQW7" s="228"/>
      <c r="RQX7" s="228"/>
      <c r="RQY7" s="228"/>
      <c r="RQZ7" s="228"/>
      <c r="RRA7" s="228"/>
      <c r="RRB7" s="228"/>
      <c r="RRC7" s="228"/>
      <c r="RRD7" s="228"/>
      <c r="RRE7" s="228"/>
      <c r="RRF7" s="228"/>
      <c r="RRG7" s="228"/>
      <c r="RRH7" s="228"/>
      <c r="RRI7" s="228"/>
      <c r="RRJ7" s="228"/>
      <c r="RRK7" s="228"/>
      <c r="RRL7" s="228"/>
      <c r="RRM7" s="228"/>
      <c r="RRN7" s="228"/>
      <c r="RRO7" s="228"/>
      <c r="RRP7" s="228"/>
      <c r="RRQ7" s="228"/>
      <c r="RRR7" s="228"/>
      <c r="RRS7" s="228"/>
      <c r="RRT7" s="228"/>
      <c r="RRU7" s="228"/>
      <c r="RRV7" s="228"/>
      <c r="RRW7" s="228"/>
      <c r="RRX7" s="228"/>
      <c r="RRY7" s="228"/>
      <c r="RRZ7" s="228"/>
      <c r="RSA7" s="228"/>
      <c r="RSB7" s="228"/>
      <c r="RSC7" s="228"/>
      <c r="RSD7" s="228"/>
      <c r="RSE7" s="228"/>
      <c r="RSF7" s="228"/>
      <c r="RSG7" s="228"/>
      <c r="RSH7" s="228"/>
      <c r="RSI7" s="228"/>
      <c r="RSJ7" s="228"/>
      <c r="RSK7" s="228"/>
      <c r="RSL7" s="228"/>
      <c r="RSM7" s="228"/>
      <c r="RSN7" s="228"/>
      <c r="RSO7" s="228"/>
      <c r="RSP7" s="228"/>
      <c r="RSQ7" s="228"/>
      <c r="RSR7" s="228"/>
      <c r="RSS7" s="228"/>
      <c r="RST7" s="228"/>
      <c r="RSU7" s="228"/>
      <c r="RSV7" s="228"/>
      <c r="RSW7" s="228"/>
      <c r="RSX7" s="228"/>
      <c r="RSY7" s="228"/>
      <c r="RSZ7" s="228"/>
      <c r="RTA7" s="228"/>
      <c r="RTB7" s="228"/>
      <c r="RTC7" s="228"/>
      <c r="RTD7" s="228"/>
      <c r="RTE7" s="228"/>
      <c r="RTF7" s="228"/>
      <c r="RTG7" s="228"/>
      <c r="RTH7" s="228"/>
      <c r="RTI7" s="228"/>
      <c r="RTJ7" s="228"/>
      <c r="RTK7" s="228"/>
      <c r="RTL7" s="228"/>
      <c r="RTM7" s="228"/>
      <c r="RTN7" s="228"/>
      <c r="RTO7" s="228"/>
      <c r="RTP7" s="228"/>
      <c r="RTQ7" s="228"/>
      <c r="RTR7" s="228"/>
      <c r="RTS7" s="228"/>
      <c r="RTT7" s="228"/>
      <c r="RTU7" s="228"/>
      <c r="RTV7" s="228"/>
      <c r="RTW7" s="228"/>
      <c r="RTX7" s="228"/>
      <c r="RTY7" s="228"/>
      <c r="RTZ7" s="228"/>
      <c r="RUA7" s="228"/>
      <c r="RUB7" s="228"/>
      <c r="RUC7" s="228"/>
      <c r="RUD7" s="228"/>
      <c r="RUE7" s="228"/>
      <c r="RUF7" s="228"/>
      <c r="RUG7" s="228"/>
      <c r="RUH7" s="228"/>
      <c r="RUI7" s="228"/>
      <c r="RUJ7" s="228"/>
      <c r="RUK7" s="228"/>
      <c r="RUL7" s="228"/>
      <c r="RUM7" s="228"/>
      <c r="RUN7" s="228"/>
      <c r="RUO7" s="228"/>
      <c r="RUP7" s="228"/>
      <c r="RUQ7" s="228"/>
      <c r="RUR7" s="228"/>
      <c r="RUS7" s="228"/>
      <c r="RUT7" s="228"/>
      <c r="RUU7" s="228"/>
      <c r="RUV7" s="228"/>
      <c r="RUW7" s="228"/>
      <c r="RUX7" s="228"/>
      <c r="RUY7" s="228"/>
      <c r="RUZ7" s="228"/>
      <c r="RVA7" s="228"/>
      <c r="RVB7" s="228"/>
      <c r="RVC7" s="228"/>
      <c r="RVD7" s="228"/>
      <c r="RVE7" s="228"/>
      <c r="RVF7" s="228"/>
      <c r="RVG7" s="228"/>
      <c r="RVH7" s="228"/>
      <c r="RVI7" s="228"/>
      <c r="RVJ7" s="228"/>
      <c r="RVK7" s="228"/>
      <c r="RVL7" s="228"/>
      <c r="RVM7" s="228"/>
      <c r="RVN7" s="228"/>
      <c r="RVO7" s="228"/>
      <c r="RVP7" s="228"/>
      <c r="RVQ7" s="228"/>
      <c r="RVR7" s="228"/>
      <c r="RVS7" s="228"/>
      <c r="RVT7" s="228"/>
      <c r="RVU7" s="228"/>
      <c r="RVV7" s="228"/>
      <c r="RVW7" s="228"/>
      <c r="RVX7" s="228"/>
      <c r="RVY7" s="228"/>
      <c r="RVZ7" s="228"/>
      <c r="RWA7" s="228"/>
      <c r="RWB7" s="228"/>
      <c r="RWC7" s="228"/>
      <c r="RWD7" s="228"/>
      <c r="RWE7" s="228"/>
      <c r="RWF7" s="228"/>
      <c r="RWG7" s="228"/>
      <c r="RWH7" s="228"/>
      <c r="RWI7" s="228"/>
      <c r="RWJ7" s="228"/>
      <c r="RWK7" s="228"/>
      <c r="RWL7" s="228"/>
      <c r="RWM7" s="228"/>
      <c r="RWN7" s="228"/>
      <c r="RWO7" s="228"/>
      <c r="RWP7" s="228"/>
      <c r="RWQ7" s="228"/>
      <c r="RWR7" s="228"/>
      <c r="RWS7" s="228"/>
      <c r="RWT7" s="228"/>
      <c r="RWU7" s="228"/>
      <c r="RWV7" s="228"/>
      <c r="RWW7" s="228"/>
      <c r="RWX7" s="228"/>
      <c r="RWY7" s="228"/>
      <c r="RWZ7" s="228"/>
      <c r="RXA7" s="228"/>
      <c r="RXB7" s="228"/>
      <c r="RXC7" s="228"/>
      <c r="RXD7" s="228"/>
      <c r="RXE7" s="228"/>
      <c r="RXF7" s="228"/>
      <c r="RXG7" s="228"/>
      <c r="RXH7" s="228"/>
      <c r="RXI7" s="228"/>
      <c r="RXJ7" s="228"/>
      <c r="RXK7" s="228"/>
      <c r="RXL7" s="228"/>
      <c r="RXM7" s="228"/>
      <c r="RXN7" s="228"/>
      <c r="RXO7" s="228"/>
      <c r="RXP7" s="228"/>
      <c r="RXQ7" s="228"/>
      <c r="RXR7" s="228"/>
      <c r="RXS7" s="228"/>
      <c r="RXT7" s="228"/>
      <c r="RXU7" s="228"/>
      <c r="RXV7" s="228"/>
      <c r="RXW7" s="228"/>
      <c r="RXX7" s="228"/>
      <c r="RXY7" s="228"/>
      <c r="RXZ7" s="228"/>
      <c r="RYA7" s="228"/>
      <c r="RYB7" s="228"/>
      <c r="RYC7" s="228"/>
      <c r="RYD7" s="228"/>
      <c r="RYE7" s="228"/>
      <c r="RYF7" s="228"/>
      <c r="RYG7" s="228"/>
      <c r="RYH7" s="228"/>
      <c r="RYI7" s="228"/>
      <c r="RYJ7" s="228"/>
      <c r="RYK7" s="228"/>
      <c r="RYL7" s="228"/>
      <c r="RYM7" s="228"/>
      <c r="RYN7" s="228"/>
      <c r="RYO7" s="228"/>
      <c r="RYP7" s="228"/>
      <c r="RYQ7" s="228"/>
      <c r="RYR7" s="228"/>
      <c r="RYS7" s="228"/>
      <c r="RYT7" s="228"/>
      <c r="RYU7" s="228"/>
      <c r="RYV7" s="228"/>
      <c r="RYW7" s="228"/>
      <c r="RYX7" s="228"/>
      <c r="RYY7" s="228"/>
      <c r="RYZ7" s="228"/>
      <c r="RZA7" s="228"/>
      <c r="RZB7" s="228"/>
      <c r="RZC7" s="228"/>
      <c r="RZD7" s="228"/>
      <c r="RZE7" s="228"/>
      <c r="RZF7" s="228"/>
      <c r="RZG7" s="228"/>
      <c r="RZH7" s="228"/>
      <c r="RZI7" s="228"/>
      <c r="RZJ7" s="228"/>
      <c r="RZK7" s="228"/>
      <c r="RZL7" s="228"/>
      <c r="RZM7" s="228"/>
      <c r="RZN7" s="228"/>
      <c r="RZO7" s="228"/>
      <c r="RZP7" s="228"/>
      <c r="RZQ7" s="228"/>
      <c r="RZR7" s="228"/>
      <c r="RZS7" s="228"/>
      <c r="RZT7" s="228"/>
      <c r="RZU7" s="228"/>
      <c r="RZV7" s="228"/>
      <c r="RZW7" s="228"/>
      <c r="RZX7" s="228"/>
      <c r="RZY7" s="228"/>
      <c r="RZZ7" s="228"/>
      <c r="SAA7" s="228"/>
      <c r="SAB7" s="228"/>
      <c r="SAC7" s="228"/>
      <c r="SAD7" s="228"/>
      <c r="SAE7" s="228"/>
      <c r="SAF7" s="228"/>
      <c r="SAG7" s="228"/>
      <c r="SAH7" s="228"/>
      <c r="SAI7" s="228"/>
      <c r="SAJ7" s="228"/>
      <c r="SAK7" s="228"/>
      <c r="SAL7" s="228"/>
      <c r="SAM7" s="228"/>
      <c r="SAN7" s="228"/>
      <c r="SAO7" s="228"/>
      <c r="SAP7" s="228"/>
      <c r="SAQ7" s="228"/>
      <c r="SAR7" s="228"/>
      <c r="SAS7" s="228"/>
      <c r="SAT7" s="228"/>
      <c r="SAU7" s="228"/>
      <c r="SAV7" s="228"/>
      <c r="SAW7" s="228"/>
      <c r="SAX7" s="228"/>
      <c r="SAY7" s="228"/>
      <c r="SAZ7" s="228"/>
      <c r="SBA7" s="228"/>
      <c r="SBB7" s="228"/>
      <c r="SBC7" s="228"/>
      <c r="SBD7" s="228"/>
      <c r="SBE7" s="228"/>
      <c r="SBF7" s="228"/>
      <c r="SBG7" s="228"/>
      <c r="SBH7" s="228"/>
      <c r="SBI7" s="228"/>
      <c r="SBJ7" s="228"/>
      <c r="SBK7" s="228"/>
      <c r="SBL7" s="228"/>
      <c r="SBM7" s="228"/>
      <c r="SBN7" s="228"/>
      <c r="SBO7" s="228"/>
      <c r="SBP7" s="228"/>
      <c r="SBQ7" s="228"/>
      <c r="SBR7" s="228"/>
      <c r="SBS7" s="228"/>
      <c r="SBT7" s="228"/>
      <c r="SBU7" s="228"/>
      <c r="SBV7" s="228"/>
      <c r="SBW7" s="228"/>
      <c r="SBX7" s="228"/>
      <c r="SBY7" s="228"/>
      <c r="SBZ7" s="228"/>
      <c r="SCA7" s="228"/>
      <c r="SCB7" s="228"/>
      <c r="SCC7" s="228"/>
      <c r="SCD7" s="228"/>
      <c r="SCE7" s="228"/>
      <c r="SCF7" s="228"/>
      <c r="SCG7" s="228"/>
      <c r="SCH7" s="228"/>
      <c r="SCI7" s="228"/>
      <c r="SCJ7" s="228"/>
      <c r="SCK7" s="228"/>
      <c r="SCL7" s="228"/>
      <c r="SCM7" s="228"/>
      <c r="SCN7" s="228"/>
      <c r="SCO7" s="228"/>
      <c r="SCP7" s="228"/>
      <c r="SCQ7" s="228"/>
      <c r="SCR7" s="228"/>
      <c r="SCS7" s="228"/>
      <c r="SCT7" s="228"/>
      <c r="SCU7" s="228"/>
      <c r="SCV7" s="228"/>
      <c r="SCW7" s="228"/>
      <c r="SCX7" s="228"/>
      <c r="SCY7" s="228"/>
      <c r="SCZ7" s="228"/>
      <c r="SDA7" s="228"/>
      <c r="SDB7" s="228"/>
      <c r="SDC7" s="228"/>
      <c r="SDD7" s="228"/>
      <c r="SDE7" s="228"/>
      <c r="SDF7" s="228"/>
      <c r="SDG7" s="228"/>
      <c r="SDH7" s="228"/>
      <c r="SDI7" s="228"/>
      <c r="SDJ7" s="228"/>
      <c r="SDK7" s="228"/>
      <c r="SDL7" s="228"/>
      <c r="SDM7" s="228"/>
      <c r="SDN7" s="228"/>
      <c r="SDO7" s="228"/>
      <c r="SDP7" s="228"/>
      <c r="SDQ7" s="228"/>
      <c r="SDR7" s="228"/>
      <c r="SDS7" s="228"/>
      <c r="SDT7" s="228"/>
      <c r="SDU7" s="228"/>
      <c r="SDV7" s="228"/>
      <c r="SDW7" s="228"/>
      <c r="SDX7" s="228"/>
      <c r="SDY7" s="228"/>
      <c r="SDZ7" s="228"/>
      <c r="SEA7" s="228"/>
      <c r="SEB7" s="228"/>
      <c r="SEC7" s="228"/>
      <c r="SED7" s="228"/>
      <c r="SEE7" s="228"/>
      <c r="SEF7" s="228"/>
      <c r="SEG7" s="228"/>
      <c r="SEH7" s="228"/>
      <c r="SEI7" s="228"/>
      <c r="SEJ7" s="228"/>
      <c r="SEK7" s="228"/>
      <c r="SEL7" s="228"/>
      <c r="SEM7" s="228"/>
      <c r="SEN7" s="228"/>
      <c r="SEO7" s="228"/>
      <c r="SEP7" s="228"/>
      <c r="SEQ7" s="228"/>
      <c r="SER7" s="228"/>
      <c r="SES7" s="228"/>
      <c r="SET7" s="228"/>
      <c r="SEU7" s="228"/>
      <c r="SEV7" s="228"/>
      <c r="SEW7" s="228"/>
      <c r="SEX7" s="228"/>
      <c r="SEY7" s="228"/>
      <c r="SEZ7" s="228"/>
      <c r="SFA7" s="228"/>
      <c r="SFB7" s="228"/>
      <c r="SFC7" s="228"/>
      <c r="SFD7" s="228"/>
      <c r="SFE7" s="228"/>
      <c r="SFF7" s="228"/>
      <c r="SFG7" s="228"/>
      <c r="SFH7" s="228"/>
      <c r="SFI7" s="228"/>
      <c r="SFJ7" s="228"/>
      <c r="SFK7" s="228"/>
      <c r="SFL7" s="228"/>
      <c r="SFM7" s="228"/>
      <c r="SFN7" s="228"/>
      <c r="SFO7" s="228"/>
      <c r="SFP7" s="228"/>
      <c r="SFQ7" s="228"/>
      <c r="SFR7" s="228"/>
      <c r="SFS7" s="228"/>
      <c r="SFT7" s="228"/>
      <c r="SFU7" s="228"/>
      <c r="SFV7" s="228"/>
      <c r="SFW7" s="228"/>
      <c r="SFX7" s="228"/>
      <c r="SFY7" s="228"/>
      <c r="SFZ7" s="228"/>
      <c r="SGA7" s="228"/>
      <c r="SGB7" s="228"/>
      <c r="SGC7" s="228"/>
      <c r="SGD7" s="228"/>
      <c r="SGE7" s="228"/>
      <c r="SGF7" s="228"/>
      <c r="SGG7" s="228"/>
      <c r="SGH7" s="228"/>
      <c r="SGI7" s="228"/>
      <c r="SGJ7" s="228"/>
      <c r="SGK7" s="228"/>
      <c r="SGL7" s="228"/>
      <c r="SGM7" s="228"/>
      <c r="SGN7" s="228"/>
      <c r="SGO7" s="228"/>
      <c r="SGP7" s="228"/>
      <c r="SGQ7" s="228"/>
      <c r="SGR7" s="228"/>
      <c r="SGS7" s="228"/>
      <c r="SGT7" s="228"/>
      <c r="SGU7" s="228"/>
      <c r="SGV7" s="228"/>
      <c r="SGW7" s="228"/>
      <c r="SGX7" s="228"/>
      <c r="SGY7" s="228"/>
      <c r="SGZ7" s="228"/>
      <c r="SHA7" s="228"/>
      <c r="SHB7" s="228"/>
      <c r="SHC7" s="228"/>
      <c r="SHD7" s="228"/>
      <c r="SHE7" s="228"/>
      <c r="SHF7" s="228"/>
      <c r="SHG7" s="228"/>
      <c r="SHH7" s="228"/>
      <c r="SHI7" s="228"/>
      <c r="SHJ7" s="228"/>
      <c r="SHK7" s="228"/>
      <c r="SHL7" s="228"/>
      <c r="SHM7" s="228"/>
      <c r="SHN7" s="228"/>
      <c r="SHO7" s="228"/>
      <c r="SHP7" s="228"/>
      <c r="SHQ7" s="228"/>
      <c r="SHR7" s="228"/>
      <c r="SHS7" s="228"/>
      <c r="SHT7" s="228"/>
      <c r="SHU7" s="228"/>
      <c r="SHV7" s="228"/>
      <c r="SHW7" s="228"/>
      <c r="SHX7" s="228"/>
      <c r="SHY7" s="228"/>
      <c r="SHZ7" s="228"/>
      <c r="SIA7" s="228"/>
      <c r="SIB7" s="228"/>
      <c r="SIC7" s="228"/>
      <c r="SID7" s="228"/>
      <c r="SIE7" s="228"/>
      <c r="SIF7" s="228"/>
      <c r="SIG7" s="228"/>
      <c r="SIH7" s="228"/>
      <c r="SII7" s="228"/>
      <c r="SIJ7" s="228"/>
      <c r="SIK7" s="228"/>
      <c r="SIL7" s="228"/>
      <c r="SIM7" s="228"/>
      <c r="SIN7" s="228"/>
      <c r="SIO7" s="228"/>
      <c r="SIP7" s="228"/>
      <c r="SIQ7" s="228"/>
      <c r="SIR7" s="228"/>
      <c r="SIS7" s="228"/>
      <c r="SIT7" s="228"/>
      <c r="SIU7" s="228"/>
      <c r="SIV7" s="228"/>
      <c r="SIW7" s="228"/>
      <c r="SIX7" s="228"/>
      <c r="SIY7" s="228"/>
      <c r="SIZ7" s="228"/>
      <c r="SJA7" s="228"/>
      <c r="SJB7" s="228"/>
      <c r="SJC7" s="228"/>
      <c r="SJD7" s="228"/>
      <c r="SJE7" s="228"/>
      <c r="SJF7" s="228"/>
      <c r="SJG7" s="228"/>
      <c r="SJH7" s="228"/>
      <c r="SJI7" s="228"/>
      <c r="SJJ7" s="228"/>
      <c r="SJK7" s="228"/>
      <c r="SJL7" s="228"/>
      <c r="SJM7" s="228"/>
      <c r="SJN7" s="228"/>
      <c r="SJO7" s="228"/>
      <c r="SJP7" s="228"/>
      <c r="SJQ7" s="228"/>
      <c r="SJR7" s="228"/>
      <c r="SJS7" s="228"/>
      <c r="SJT7" s="228"/>
      <c r="SJU7" s="228"/>
      <c r="SJV7" s="228"/>
      <c r="SJW7" s="228"/>
      <c r="SJX7" s="228"/>
      <c r="SJY7" s="228"/>
      <c r="SJZ7" s="228"/>
      <c r="SKA7" s="228"/>
      <c r="SKB7" s="228"/>
      <c r="SKC7" s="228"/>
      <c r="SKD7" s="228"/>
      <c r="SKE7" s="228"/>
      <c r="SKF7" s="228"/>
      <c r="SKG7" s="228"/>
      <c r="SKH7" s="228"/>
      <c r="SKI7" s="228"/>
      <c r="SKJ7" s="228"/>
      <c r="SKK7" s="228"/>
      <c r="SKL7" s="228"/>
      <c r="SKM7" s="228"/>
      <c r="SKN7" s="228"/>
      <c r="SKO7" s="228"/>
      <c r="SKP7" s="228"/>
      <c r="SKQ7" s="228"/>
      <c r="SKR7" s="228"/>
      <c r="SKS7" s="228"/>
      <c r="SKT7" s="228"/>
      <c r="SKU7" s="228"/>
      <c r="SKV7" s="228"/>
      <c r="SKW7" s="228"/>
      <c r="SKX7" s="228"/>
      <c r="SKY7" s="228"/>
      <c r="SKZ7" s="228"/>
      <c r="SLA7" s="228"/>
      <c r="SLB7" s="228"/>
      <c r="SLC7" s="228"/>
      <c r="SLD7" s="228"/>
      <c r="SLE7" s="228"/>
      <c r="SLF7" s="228"/>
      <c r="SLG7" s="228"/>
      <c r="SLH7" s="228"/>
      <c r="SLI7" s="228"/>
      <c r="SLJ7" s="228"/>
      <c r="SLK7" s="228"/>
      <c r="SLL7" s="228"/>
      <c r="SLM7" s="228"/>
      <c r="SLN7" s="228"/>
      <c r="SLO7" s="228"/>
      <c r="SLP7" s="228"/>
      <c r="SLQ7" s="228"/>
      <c r="SLR7" s="228"/>
      <c r="SLS7" s="228"/>
      <c r="SLT7" s="228"/>
      <c r="SLU7" s="228"/>
      <c r="SLV7" s="228"/>
      <c r="SLW7" s="228"/>
      <c r="SLX7" s="228"/>
      <c r="SLY7" s="228"/>
      <c r="SLZ7" s="228"/>
      <c r="SMA7" s="228"/>
      <c r="SMB7" s="228"/>
      <c r="SMC7" s="228"/>
      <c r="SMD7" s="228"/>
      <c r="SME7" s="228"/>
      <c r="SMF7" s="228"/>
      <c r="SMG7" s="228"/>
      <c r="SMH7" s="228"/>
      <c r="SMI7" s="228"/>
      <c r="SMJ7" s="228"/>
      <c r="SMK7" s="228"/>
      <c r="SML7" s="228"/>
      <c r="SMM7" s="228"/>
      <c r="SMN7" s="228"/>
      <c r="SMO7" s="228"/>
      <c r="SMP7" s="228"/>
      <c r="SMQ7" s="228"/>
      <c r="SMR7" s="228"/>
      <c r="SMS7" s="228"/>
      <c r="SMT7" s="228"/>
      <c r="SMU7" s="228"/>
      <c r="SMV7" s="228"/>
      <c r="SMW7" s="228"/>
      <c r="SMX7" s="228"/>
      <c r="SMY7" s="228"/>
      <c r="SMZ7" s="228"/>
      <c r="SNA7" s="228"/>
      <c r="SNB7" s="228"/>
      <c r="SNC7" s="228"/>
      <c r="SND7" s="228"/>
      <c r="SNE7" s="228"/>
      <c r="SNF7" s="228"/>
      <c r="SNG7" s="228"/>
      <c r="SNH7" s="228"/>
      <c r="SNI7" s="228"/>
      <c r="SNJ7" s="228"/>
      <c r="SNK7" s="228"/>
      <c r="SNL7" s="228"/>
      <c r="SNM7" s="228"/>
      <c r="SNN7" s="228"/>
      <c r="SNO7" s="228"/>
      <c r="SNP7" s="228"/>
      <c r="SNQ7" s="228"/>
      <c r="SNR7" s="228"/>
      <c r="SNS7" s="228"/>
      <c r="SNT7" s="228"/>
      <c r="SNU7" s="228"/>
      <c r="SNV7" s="228"/>
      <c r="SNW7" s="228"/>
      <c r="SNX7" s="228"/>
      <c r="SNY7" s="228"/>
      <c r="SNZ7" s="228"/>
      <c r="SOA7" s="228"/>
      <c r="SOB7" s="228"/>
      <c r="SOC7" s="228"/>
      <c r="SOD7" s="228"/>
      <c r="SOE7" s="228"/>
      <c r="SOF7" s="228"/>
      <c r="SOG7" s="228"/>
      <c r="SOH7" s="228"/>
      <c r="SOI7" s="228"/>
      <c r="SOJ7" s="228"/>
      <c r="SOK7" s="228"/>
      <c r="SOL7" s="228"/>
      <c r="SOM7" s="228"/>
      <c r="SON7" s="228"/>
      <c r="SOO7" s="228"/>
      <c r="SOP7" s="228"/>
      <c r="SOQ7" s="228"/>
      <c r="SOR7" s="228"/>
      <c r="SOS7" s="228"/>
      <c r="SOT7" s="228"/>
      <c r="SOU7" s="228"/>
      <c r="SOV7" s="228"/>
      <c r="SOW7" s="228"/>
      <c r="SOX7" s="228"/>
      <c r="SOY7" s="228"/>
      <c r="SOZ7" s="228"/>
      <c r="SPA7" s="228"/>
      <c r="SPB7" s="228"/>
      <c r="SPC7" s="228"/>
      <c r="SPD7" s="228"/>
      <c r="SPE7" s="228"/>
      <c r="SPF7" s="228"/>
      <c r="SPG7" s="228"/>
      <c r="SPH7" s="228"/>
      <c r="SPI7" s="228"/>
      <c r="SPJ7" s="228"/>
      <c r="SPK7" s="228"/>
      <c r="SPL7" s="228"/>
      <c r="SPM7" s="228"/>
      <c r="SPN7" s="228"/>
      <c r="SPO7" s="228"/>
      <c r="SPP7" s="228"/>
      <c r="SPQ7" s="228"/>
      <c r="SPR7" s="228"/>
      <c r="SPS7" s="228"/>
      <c r="SPT7" s="228"/>
      <c r="SPU7" s="228"/>
      <c r="SPV7" s="228"/>
      <c r="SPW7" s="228"/>
      <c r="SPX7" s="228"/>
      <c r="SPY7" s="228"/>
      <c r="SPZ7" s="228"/>
      <c r="SQA7" s="228"/>
      <c r="SQB7" s="228"/>
      <c r="SQC7" s="228"/>
      <c r="SQD7" s="228"/>
      <c r="SQE7" s="228"/>
      <c r="SQF7" s="228"/>
      <c r="SQG7" s="228"/>
      <c r="SQH7" s="228"/>
      <c r="SQI7" s="228"/>
      <c r="SQJ7" s="228"/>
      <c r="SQK7" s="228"/>
      <c r="SQL7" s="228"/>
      <c r="SQM7" s="228"/>
      <c r="SQN7" s="228"/>
      <c r="SQO7" s="228"/>
      <c r="SQP7" s="228"/>
      <c r="SQQ7" s="228"/>
      <c r="SQR7" s="228"/>
      <c r="SQS7" s="228"/>
      <c r="SQT7" s="228"/>
      <c r="SQU7" s="228"/>
      <c r="SQV7" s="228"/>
      <c r="SQW7" s="228"/>
      <c r="SQX7" s="228"/>
      <c r="SQY7" s="228"/>
      <c r="SQZ7" s="228"/>
      <c r="SRA7" s="228"/>
      <c r="SRB7" s="228"/>
      <c r="SRC7" s="228"/>
      <c r="SRD7" s="228"/>
      <c r="SRE7" s="228"/>
      <c r="SRF7" s="228"/>
      <c r="SRG7" s="228"/>
      <c r="SRH7" s="228"/>
      <c r="SRI7" s="228"/>
      <c r="SRJ7" s="228"/>
      <c r="SRK7" s="228"/>
      <c r="SRL7" s="228"/>
      <c r="SRM7" s="228"/>
      <c r="SRN7" s="228"/>
      <c r="SRO7" s="228"/>
      <c r="SRP7" s="228"/>
      <c r="SRQ7" s="228"/>
      <c r="SRR7" s="228"/>
      <c r="SRS7" s="228"/>
      <c r="SRT7" s="228"/>
      <c r="SRU7" s="228"/>
      <c r="SRV7" s="228"/>
      <c r="SRW7" s="228"/>
      <c r="SRX7" s="228"/>
      <c r="SRY7" s="228"/>
      <c r="SRZ7" s="228"/>
      <c r="SSA7" s="228"/>
      <c r="SSB7" s="228"/>
      <c r="SSC7" s="228"/>
      <c r="SSD7" s="228"/>
      <c r="SSE7" s="228"/>
      <c r="SSF7" s="228"/>
      <c r="SSG7" s="228"/>
      <c r="SSH7" s="228"/>
      <c r="SSI7" s="228"/>
      <c r="SSJ7" s="228"/>
      <c r="SSK7" s="228"/>
      <c r="SSL7" s="228"/>
      <c r="SSM7" s="228"/>
      <c r="SSN7" s="228"/>
      <c r="SSO7" s="228"/>
      <c r="SSP7" s="228"/>
      <c r="SSQ7" s="228"/>
      <c r="SSR7" s="228"/>
      <c r="SSS7" s="228"/>
      <c r="SST7" s="228"/>
      <c r="SSU7" s="228"/>
      <c r="SSV7" s="228"/>
      <c r="SSW7" s="228"/>
      <c r="SSX7" s="228"/>
      <c r="SSY7" s="228"/>
      <c r="SSZ7" s="228"/>
      <c r="STA7" s="228"/>
      <c r="STB7" s="228"/>
      <c r="STC7" s="228"/>
      <c r="STD7" s="228"/>
      <c r="STE7" s="228"/>
      <c r="STF7" s="228"/>
      <c r="STG7" s="228"/>
      <c r="STH7" s="228"/>
      <c r="STI7" s="228"/>
      <c r="STJ7" s="228"/>
      <c r="STK7" s="228"/>
      <c r="STL7" s="228"/>
      <c r="STM7" s="228"/>
      <c r="STN7" s="228"/>
      <c r="STO7" s="228"/>
      <c r="STP7" s="228"/>
      <c r="STQ7" s="228"/>
      <c r="STR7" s="228"/>
      <c r="STS7" s="228"/>
      <c r="STT7" s="228"/>
      <c r="STU7" s="228"/>
      <c r="STV7" s="228"/>
      <c r="STW7" s="228"/>
      <c r="STX7" s="228"/>
      <c r="STY7" s="228"/>
      <c r="STZ7" s="228"/>
      <c r="SUA7" s="228"/>
      <c r="SUB7" s="228"/>
      <c r="SUC7" s="228"/>
      <c r="SUD7" s="228"/>
      <c r="SUE7" s="228"/>
      <c r="SUF7" s="228"/>
      <c r="SUG7" s="228"/>
      <c r="SUH7" s="228"/>
      <c r="SUI7" s="228"/>
      <c r="SUJ7" s="228"/>
      <c r="SUK7" s="228"/>
      <c r="SUL7" s="228"/>
      <c r="SUM7" s="228"/>
      <c r="SUN7" s="228"/>
      <c r="SUO7" s="228"/>
      <c r="SUP7" s="228"/>
      <c r="SUQ7" s="228"/>
      <c r="SUR7" s="228"/>
      <c r="SUS7" s="228"/>
      <c r="SUT7" s="228"/>
      <c r="SUU7" s="228"/>
      <c r="SUV7" s="228"/>
      <c r="SUW7" s="228"/>
      <c r="SUX7" s="228"/>
      <c r="SUY7" s="228"/>
      <c r="SUZ7" s="228"/>
      <c r="SVA7" s="228"/>
      <c r="SVB7" s="228"/>
      <c r="SVC7" s="228"/>
      <c r="SVD7" s="228"/>
      <c r="SVE7" s="228"/>
      <c r="SVF7" s="228"/>
      <c r="SVG7" s="228"/>
      <c r="SVH7" s="228"/>
      <c r="SVI7" s="228"/>
      <c r="SVJ7" s="228"/>
      <c r="SVK7" s="228"/>
      <c r="SVL7" s="228"/>
      <c r="SVM7" s="228"/>
      <c r="SVN7" s="228"/>
      <c r="SVO7" s="228"/>
      <c r="SVP7" s="228"/>
      <c r="SVQ7" s="228"/>
      <c r="SVR7" s="228"/>
      <c r="SVS7" s="228"/>
      <c r="SVT7" s="228"/>
      <c r="SVU7" s="228"/>
      <c r="SVV7" s="228"/>
      <c r="SVW7" s="228"/>
      <c r="SVX7" s="228"/>
      <c r="SVY7" s="228"/>
      <c r="SVZ7" s="228"/>
      <c r="SWA7" s="228"/>
      <c r="SWB7" s="228"/>
      <c r="SWC7" s="228"/>
      <c r="SWD7" s="228"/>
      <c r="SWE7" s="228"/>
      <c r="SWF7" s="228"/>
      <c r="SWG7" s="228"/>
      <c r="SWH7" s="228"/>
      <c r="SWI7" s="228"/>
      <c r="SWJ7" s="228"/>
      <c r="SWK7" s="228"/>
      <c r="SWL7" s="228"/>
      <c r="SWM7" s="228"/>
      <c r="SWN7" s="228"/>
      <c r="SWO7" s="228"/>
      <c r="SWP7" s="228"/>
      <c r="SWQ7" s="228"/>
      <c r="SWR7" s="228"/>
      <c r="SWS7" s="228"/>
      <c r="SWT7" s="228"/>
      <c r="SWU7" s="228"/>
      <c r="SWV7" s="228"/>
      <c r="SWW7" s="228"/>
      <c r="SWX7" s="228"/>
      <c r="SWY7" s="228"/>
      <c r="SWZ7" s="228"/>
      <c r="SXA7" s="228"/>
      <c r="SXB7" s="228"/>
      <c r="SXC7" s="228"/>
      <c r="SXD7" s="228"/>
      <c r="SXE7" s="228"/>
      <c r="SXF7" s="228"/>
      <c r="SXG7" s="228"/>
      <c r="SXH7" s="228"/>
      <c r="SXI7" s="228"/>
      <c r="SXJ7" s="228"/>
      <c r="SXK7" s="228"/>
      <c r="SXL7" s="228"/>
      <c r="SXM7" s="228"/>
      <c r="SXN7" s="228"/>
      <c r="SXO7" s="228"/>
      <c r="SXP7" s="228"/>
      <c r="SXQ7" s="228"/>
      <c r="SXR7" s="228"/>
      <c r="SXS7" s="228"/>
      <c r="SXT7" s="228"/>
      <c r="SXU7" s="228"/>
      <c r="SXV7" s="228"/>
      <c r="SXW7" s="228"/>
      <c r="SXX7" s="228"/>
      <c r="SXY7" s="228"/>
      <c r="SXZ7" s="228"/>
      <c r="SYA7" s="228"/>
      <c r="SYB7" s="228"/>
      <c r="SYC7" s="228"/>
      <c r="SYD7" s="228"/>
      <c r="SYE7" s="228"/>
      <c r="SYF7" s="228"/>
      <c r="SYG7" s="228"/>
      <c r="SYH7" s="228"/>
      <c r="SYI7" s="228"/>
      <c r="SYJ7" s="228"/>
      <c r="SYK7" s="228"/>
      <c r="SYL7" s="228"/>
      <c r="SYM7" s="228"/>
      <c r="SYN7" s="228"/>
      <c r="SYO7" s="228"/>
      <c r="SYP7" s="228"/>
      <c r="SYQ7" s="228"/>
      <c r="SYR7" s="228"/>
      <c r="SYS7" s="228"/>
      <c r="SYT7" s="228"/>
      <c r="SYU7" s="228"/>
      <c r="SYV7" s="228"/>
      <c r="SYW7" s="228"/>
      <c r="SYX7" s="228"/>
      <c r="SYY7" s="228"/>
      <c r="SYZ7" s="228"/>
      <c r="SZA7" s="228"/>
      <c r="SZB7" s="228"/>
      <c r="SZC7" s="228"/>
      <c r="SZD7" s="228"/>
      <c r="SZE7" s="228"/>
      <c r="SZF7" s="228"/>
      <c r="SZG7" s="228"/>
      <c r="SZH7" s="228"/>
      <c r="SZI7" s="228"/>
      <c r="SZJ7" s="228"/>
      <c r="SZK7" s="228"/>
      <c r="SZL7" s="228"/>
      <c r="SZM7" s="228"/>
      <c r="SZN7" s="228"/>
      <c r="SZO7" s="228"/>
      <c r="SZP7" s="228"/>
      <c r="SZQ7" s="228"/>
      <c r="SZR7" s="228"/>
      <c r="SZS7" s="228"/>
      <c r="SZT7" s="228"/>
      <c r="SZU7" s="228"/>
      <c r="SZV7" s="228"/>
      <c r="SZW7" s="228"/>
      <c r="SZX7" s="228"/>
      <c r="SZY7" s="228"/>
      <c r="SZZ7" s="228"/>
      <c r="TAA7" s="228"/>
      <c r="TAB7" s="228"/>
      <c r="TAC7" s="228"/>
      <c r="TAD7" s="228"/>
      <c r="TAE7" s="228"/>
      <c r="TAF7" s="228"/>
      <c r="TAG7" s="228"/>
      <c r="TAH7" s="228"/>
      <c r="TAI7" s="228"/>
      <c r="TAJ7" s="228"/>
      <c r="TAK7" s="228"/>
      <c r="TAL7" s="228"/>
      <c r="TAM7" s="228"/>
      <c r="TAN7" s="228"/>
      <c r="TAO7" s="228"/>
      <c r="TAP7" s="228"/>
      <c r="TAQ7" s="228"/>
      <c r="TAR7" s="228"/>
      <c r="TAS7" s="228"/>
      <c r="TAT7" s="228"/>
      <c r="TAU7" s="228"/>
      <c r="TAV7" s="228"/>
      <c r="TAW7" s="228"/>
      <c r="TAX7" s="228"/>
      <c r="TAY7" s="228"/>
      <c r="TAZ7" s="228"/>
      <c r="TBA7" s="228"/>
      <c r="TBB7" s="228"/>
      <c r="TBC7" s="228"/>
      <c r="TBD7" s="228"/>
      <c r="TBE7" s="228"/>
      <c r="TBF7" s="228"/>
      <c r="TBG7" s="228"/>
      <c r="TBH7" s="228"/>
      <c r="TBI7" s="228"/>
      <c r="TBJ7" s="228"/>
      <c r="TBK7" s="228"/>
      <c r="TBL7" s="228"/>
      <c r="TBM7" s="228"/>
      <c r="TBN7" s="228"/>
      <c r="TBO7" s="228"/>
      <c r="TBP7" s="228"/>
      <c r="TBQ7" s="228"/>
      <c r="TBR7" s="228"/>
      <c r="TBS7" s="228"/>
      <c r="TBT7" s="228"/>
      <c r="TBU7" s="228"/>
      <c r="TBV7" s="228"/>
      <c r="TBW7" s="228"/>
      <c r="TBX7" s="228"/>
      <c r="TBY7" s="228"/>
      <c r="TBZ7" s="228"/>
      <c r="TCA7" s="228"/>
      <c r="TCB7" s="228"/>
      <c r="TCC7" s="228"/>
      <c r="TCD7" s="228"/>
      <c r="TCE7" s="228"/>
      <c r="TCF7" s="228"/>
      <c r="TCG7" s="228"/>
      <c r="TCH7" s="228"/>
      <c r="TCI7" s="228"/>
      <c r="TCJ7" s="228"/>
      <c r="TCK7" s="228"/>
      <c r="TCL7" s="228"/>
      <c r="TCM7" s="228"/>
      <c r="TCN7" s="228"/>
      <c r="TCO7" s="228"/>
      <c r="TCP7" s="228"/>
      <c r="TCQ7" s="228"/>
      <c r="TCR7" s="228"/>
      <c r="TCS7" s="228"/>
      <c r="TCT7" s="228"/>
      <c r="TCU7" s="228"/>
      <c r="TCV7" s="228"/>
      <c r="TCW7" s="228"/>
      <c r="TCX7" s="228"/>
      <c r="TCY7" s="228"/>
      <c r="TCZ7" s="228"/>
      <c r="TDA7" s="228"/>
      <c r="TDB7" s="228"/>
      <c r="TDC7" s="228"/>
      <c r="TDD7" s="228"/>
      <c r="TDE7" s="228"/>
      <c r="TDF7" s="228"/>
      <c r="TDG7" s="228"/>
      <c r="TDH7" s="228"/>
      <c r="TDI7" s="228"/>
      <c r="TDJ7" s="228"/>
      <c r="TDK7" s="228"/>
      <c r="TDL7" s="228"/>
      <c r="TDM7" s="228"/>
      <c r="TDN7" s="228"/>
      <c r="TDO7" s="228"/>
      <c r="TDP7" s="228"/>
      <c r="TDQ7" s="228"/>
      <c r="TDR7" s="228"/>
      <c r="TDS7" s="228"/>
      <c r="TDT7" s="228"/>
      <c r="TDU7" s="228"/>
      <c r="TDV7" s="228"/>
      <c r="TDW7" s="228"/>
      <c r="TDX7" s="228"/>
      <c r="TDY7" s="228"/>
      <c r="TDZ7" s="228"/>
      <c r="TEA7" s="228"/>
      <c r="TEB7" s="228"/>
      <c r="TEC7" s="228"/>
      <c r="TED7" s="228"/>
      <c r="TEE7" s="228"/>
      <c r="TEF7" s="228"/>
      <c r="TEG7" s="228"/>
      <c r="TEH7" s="228"/>
      <c r="TEI7" s="228"/>
      <c r="TEJ7" s="228"/>
      <c r="TEK7" s="228"/>
      <c r="TEL7" s="228"/>
      <c r="TEM7" s="228"/>
      <c r="TEN7" s="228"/>
      <c r="TEO7" s="228"/>
      <c r="TEP7" s="228"/>
      <c r="TEQ7" s="228"/>
      <c r="TER7" s="228"/>
      <c r="TES7" s="228"/>
      <c r="TET7" s="228"/>
      <c r="TEU7" s="228"/>
      <c r="TEV7" s="228"/>
      <c r="TEW7" s="228"/>
      <c r="TEX7" s="228"/>
      <c r="TEY7" s="228"/>
      <c r="TEZ7" s="228"/>
      <c r="TFA7" s="228"/>
      <c r="TFB7" s="228"/>
      <c r="TFC7" s="228"/>
      <c r="TFD7" s="228"/>
      <c r="TFE7" s="228"/>
      <c r="TFF7" s="228"/>
      <c r="TFG7" s="228"/>
      <c r="TFH7" s="228"/>
      <c r="TFI7" s="228"/>
      <c r="TFJ7" s="228"/>
      <c r="TFK7" s="228"/>
      <c r="TFL7" s="228"/>
      <c r="TFM7" s="228"/>
      <c r="TFN7" s="228"/>
      <c r="TFO7" s="228"/>
      <c r="TFP7" s="228"/>
      <c r="TFQ7" s="228"/>
      <c r="TFR7" s="228"/>
      <c r="TFS7" s="228"/>
      <c r="TFT7" s="228"/>
      <c r="TFU7" s="228"/>
      <c r="TFV7" s="228"/>
      <c r="TFW7" s="228"/>
      <c r="TFX7" s="228"/>
      <c r="TFY7" s="228"/>
      <c r="TFZ7" s="228"/>
      <c r="TGA7" s="228"/>
      <c r="TGB7" s="228"/>
      <c r="TGC7" s="228"/>
      <c r="TGD7" s="228"/>
      <c r="TGE7" s="228"/>
      <c r="TGF7" s="228"/>
      <c r="TGG7" s="228"/>
      <c r="TGH7" s="228"/>
      <c r="TGI7" s="228"/>
      <c r="TGJ7" s="228"/>
      <c r="TGK7" s="228"/>
      <c r="TGL7" s="228"/>
      <c r="TGM7" s="228"/>
      <c r="TGN7" s="228"/>
      <c r="TGO7" s="228"/>
      <c r="TGP7" s="228"/>
      <c r="TGQ7" s="228"/>
      <c r="TGR7" s="228"/>
      <c r="TGS7" s="228"/>
      <c r="TGT7" s="228"/>
      <c r="TGU7" s="228"/>
      <c r="TGV7" s="228"/>
      <c r="TGW7" s="228"/>
      <c r="TGX7" s="228"/>
      <c r="TGY7" s="228"/>
      <c r="TGZ7" s="228"/>
      <c r="THA7" s="228"/>
      <c r="THB7" s="228"/>
      <c r="THC7" s="228"/>
      <c r="THD7" s="228"/>
      <c r="THE7" s="228"/>
      <c r="THF7" s="228"/>
      <c r="THG7" s="228"/>
      <c r="THH7" s="228"/>
      <c r="THI7" s="228"/>
      <c r="THJ7" s="228"/>
      <c r="THK7" s="228"/>
      <c r="THL7" s="228"/>
      <c r="THM7" s="228"/>
      <c r="THN7" s="228"/>
      <c r="THO7" s="228"/>
      <c r="THP7" s="228"/>
      <c r="THQ7" s="228"/>
      <c r="THR7" s="228"/>
      <c r="THS7" s="228"/>
      <c r="THT7" s="228"/>
      <c r="THU7" s="228"/>
      <c r="THV7" s="228"/>
      <c r="THW7" s="228"/>
      <c r="THX7" s="228"/>
      <c r="THY7" s="228"/>
      <c r="THZ7" s="228"/>
      <c r="TIA7" s="228"/>
      <c r="TIB7" s="228"/>
      <c r="TIC7" s="228"/>
      <c r="TID7" s="228"/>
      <c r="TIE7" s="228"/>
      <c r="TIF7" s="228"/>
      <c r="TIG7" s="228"/>
      <c r="TIH7" s="228"/>
      <c r="TII7" s="228"/>
      <c r="TIJ7" s="228"/>
      <c r="TIK7" s="228"/>
      <c r="TIL7" s="228"/>
      <c r="TIM7" s="228"/>
      <c r="TIN7" s="228"/>
      <c r="TIO7" s="228"/>
      <c r="TIP7" s="228"/>
      <c r="TIQ7" s="228"/>
      <c r="TIR7" s="228"/>
      <c r="TIS7" s="228"/>
      <c r="TIT7" s="228"/>
      <c r="TIU7" s="228"/>
      <c r="TIV7" s="228"/>
      <c r="TIW7" s="228"/>
      <c r="TIX7" s="228"/>
      <c r="TIY7" s="228"/>
      <c r="TIZ7" s="228"/>
      <c r="TJA7" s="228"/>
      <c r="TJB7" s="228"/>
      <c r="TJC7" s="228"/>
      <c r="TJD7" s="228"/>
      <c r="TJE7" s="228"/>
      <c r="TJF7" s="228"/>
      <c r="TJG7" s="228"/>
      <c r="TJH7" s="228"/>
      <c r="TJI7" s="228"/>
      <c r="TJJ7" s="228"/>
      <c r="TJK7" s="228"/>
      <c r="TJL7" s="228"/>
      <c r="TJM7" s="228"/>
      <c r="TJN7" s="228"/>
      <c r="TJO7" s="228"/>
      <c r="TJP7" s="228"/>
      <c r="TJQ7" s="228"/>
      <c r="TJR7" s="228"/>
      <c r="TJS7" s="228"/>
      <c r="TJT7" s="228"/>
      <c r="TJU7" s="228"/>
      <c r="TJV7" s="228"/>
      <c r="TJW7" s="228"/>
      <c r="TJX7" s="228"/>
      <c r="TJY7" s="228"/>
      <c r="TJZ7" s="228"/>
      <c r="TKA7" s="228"/>
      <c r="TKB7" s="228"/>
      <c r="TKC7" s="228"/>
      <c r="TKD7" s="228"/>
      <c r="TKE7" s="228"/>
      <c r="TKF7" s="228"/>
      <c r="TKG7" s="228"/>
      <c r="TKH7" s="228"/>
      <c r="TKI7" s="228"/>
      <c r="TKJ7" s="228"/>
      <c r="TKK7" s="228"/>
      <c r="TKL7" s="228"/>
      <c r="TKM7" s="228"/>
      <c r="TKN7" s="228"/>
      <c r="TKO7" s="228"/>
      <c r="TKP7" s="228"/>
      <c r="TKQ7" s="228"/>
      <c r="TKR7" s="228"/>
      <c r="TKS7" s="228"/>
      <c r="TKT7" s="228"/>
      <c r="TKU7" s="228"/>
      <c r="TKV7" s="228"/>
      <c r="TKW7" s="228"/>
      <c r="TKX7" s="228"/>
      <c r="TKY7" s="228"/>
      <c r="TKZ7" s="228"/>
      <c r="TLA7" s="228"/>
      <c r="TLB7" s="228"/>
      <c r="TLC7" s="228"/>
      <c r="TLD7" s="228"/>
      <c r="TLE7" s="228"/>
      <c r="TLF7" s="228"/>
      <c r="TLG7" s="228"/>
      <c r="TLH7" s="228"/>
      <c r="TLI7" s="228"/>
      <c r="TLJ7" s="228"/>
      <c r="TLK7" s="228"/>
      <c r="TLL7" s="228"/>
      <c r="TLM7" s="228"/>
      <c r="TLN7" s="228"/>
      <c r="TLO7" s="228"/>
      <c r="TLP7" s="228"/>
      <c r="TLQ7" s="228"/>
      <c r="TLR7" s="228"/>
      <c r="TLS7" s="228"/>
      <c r="TLT7" s="228"/>
      <c r="TLU7" s="228"/>
      <c r="TLV7" s="228"/>
      <c r="TLW7" s="228"/>
      <c r="TLX7" s="228"/>
      <c r="TLY7" s="228"/>
      <c r="TLZ7" s="228"/>
      <c r="TMA7" s="228"/>
      <c r="TMB7" s="228"/>
      <c r="TMC7" s="228"/>
      <c r="TMD7" s="228"/>
      <c r="TME7" s="228"/>
      <c r="TMF7" s="228"/>
      <c r="TMG7" s="228"/>
      <c r="TMH7" s="228"/>
      <c r="TMI7" s="228"/>
      <c r="TMJ7" s="228"/>
      <c r="TMK7" s="228"/>
      <c r="TML7" s="228"/>
      <c r="TMM7" s="228"/>
      <c r="TMN7" s="228"/>
      <c r="TMO7" s="228"/>
      <c r="TMP7" s="228"/>
      <c r="TMQ7" s="228"/>
      <c r="TMR7" s="228"/>
      <c r="TMS7" s="228"/>
      <c r="TMT7" s="228"/>
      <c r="TMU7" s="228"/>
      <c r="TMV7" s="228"/>
      <c r="TMW7" s="228"/>
      <c r="TMX7" s="228"/>
      <c r="TMY7" s="228"/>
      <c r="TMZ7" s="228"/>
      <c r="TNA7" s="228"/>
      <c r="TNB7" s="228"/>
      <c r="TNC7" s="228"/>
      <c r="TND7" s="228"/>
      <c r="TNE7" s="228"/>
      <c r="TNF7" s="228"/>
      <c r="TNG7" s="228"/>
      <c r="TNH7" s="228"/>
      <c r="TNI7" s="228"/>
      <c r="TNJ7" s="228"/>
      <c r="TNK7" s="228"/>
      <c r="TNL7" s="228"/>
      <c r="TNM7" s="228"/>
      <c r="TNN7" s="228"/>
      <c r="TNO7" s="228"/>
      <c r="TNP7" s="228"/>
      <c r="TNQ7" s="228"/>
      <c r="TNR7" s="228"/>
      <c r="TNS7" s="228"/>
      <c r="TNT7" s="228"/>
      <c r="TNU7" s="228"/>
      <c r="TNV7" s="228"/>
      <c r="TNW7" s="228"/>
      <c r="TNX7" s="228"/>
      <c r="TNY7" s="228"/>
      <c r="TNZ7" s="228"/>
      <c r="TOA7" s="228"/>
      <c r="TOB7" s="228"/>
      <c r="TOC7" s="228"/>
      <c r="TOD7" s="228"/>
      <c r="TOE7" s="228"/>
      <c r="TOF7" s="228"/>
      <c r="TOG7" s="228"/>
      <c r="TOH7" s="228"/>
      <c r="TOI7" s="228"/>
      <c r="TOJ7" s="228"/>
      <c r="TOK7" s="228"/>
      <c r="TOL7" s="228"/>
      <c r="TOM7" s="228"/>
      <c r="TON7" s="228"/>
      <c r="TOO7" s="228"/>
      <c r="TOP7" s="228"/>
      <c r="TOQ7" s="228"/>
      <c r="TOR7" s="228"/>
      <c r="TOS7" s="228"/>
      <c r="TOT7" s="228"/>
      <c r="TOU7" s="228"/>
      <c r="TOV7" s="228"/>
      <c r="TOW7" s="228"/>
      <c r="TOX7" s="228"/>
      <c r="TOY7" s="228"/>
      <c r="TOZ7" s="228"/>
      <c r="TPA7" s="228"/>
      <c r="TPB7" s="228"/>
      <c r="TPC7" s="228"/>
      <c r="TPD7" s="228"/>
      <c r="TPE7" s="228"/>
      <c r="TPF7" s="228"/>
      <c r="TPG7" s="228"/>
      <c r="TPH7" s="228"/>
      <c r="TPI7" s="228"/>
      <c r="TPJ7" s="228"/>
      <c r="TPK7" s="228"/>
      <c r="TPL7" s="228"/>
      <c r="TPM7" s="228"/>
      <c r="TPN7" s="228"/>
      <c r="TPO7" s="228"/>
      <c r="TPP7" s="228"/>
      <c r="TPQ7" s="228"/>
      <c r="TPR7" s="228"/>
      <c r="TPS7" s="228"/>
      <c r="TPT7" s="228"/>
      <c r="TPU7" s="228"/>
      <c r="TPV7" s="228"/>
      <c r="TPW7" s="228"/>
      <c r="TPX7" s="228"/>
      <c r="TPY7" s="228"/>
      <c r="TPZ7" s="228"/>
      <c r="TQA7" s="228"/>
      <c r="TQB7" s="228"/>
      <c r="TQC7" s="228"/>
      <c r="TQD7" s="228"/>
      <c r="TQE7" s="228"/>
      <c r="TQF7" s="228"/>
      <c r="TQG7" s="228"/>
      <c r="TQH7" s="228"/>
      <c r="TQI7" s="228"/>
      <c r="TQJ7" s="228"/>
      <c r="TQK7" s="228"/>
      <c r="TQL7" s="228"/>
      <c r="TQM7" s="228"/>
      <c r="TQN7" s="228"/>
      <c r="TQO7" s="228"/>
      <c r="TQP7" s="228"/>
      <c r="TQQ7" s="228"/>
      <c r="TQR7" s="228"/>
      <c r="TQS7" s="228"/>
      <c r="TQT7" s="228"/>
      <c r="TQU7" s="228"/>
      <c r="TQV7" s="228"/>
      <c r="TQW7" s="228"/>
      <c r="TQX7" s="228"/>
      <c r="TQY7" s="228"/>
      <c r="TQZ7" s="228"/>
      <c r="TRA7" s="228"/>
      <c r="TRB7" s="228"/>
      <c r="TRC7" s="228"/>
      <c r="TRD7" s="228"/>
      <c r="TRE7" s="228"/>
      <c r="TRF7" s="228"/>
      <c r="TRG7" s="228"/>
      <c r="TRH7" s="228"/>
      <c r="TRI7" s="228"/>
      <c r="TRJ7" s="228"/>
      <c r="TRK7" s="228"/>
      <c r="TRL7" s="228"/>
      <c r="TRM7" s="228"/>
      <c r="TRN7" s="228"/>
      <c r="TRO7" s="228"/>
      <c r="TRP7" s="228"/>
      <c r="TRQ7" s="228"/>
      <c r="TRR7" s="228"/>
      <c r="TRS7" s="228"/>
      <c r="TRT7" s="228"/>
      <c r="TRU7" s="228"/>
      <c r="TRV7" s="228"/>
      <c r="TRW7" s="228"/>
      <c r="TRX7" s="228"/>
      <c r="TRY7" s="228"/>
      <c r="TRZ7" s="228"/>
      <c r="TSA7" s="228"/>
      <c r="TSB7" s="228"/>
      <c r="TSC7" s="228"/>
      <c r="TSD7" s="228"/>
      <c r="TSE7" s="228"/>
      <c r="TSF7" s="228"/>
      <c r="TSG7" s="228"/>
      <c r="TSH7" s="228"/>
      <c r="TSI7" s="228"/>
      <c r="TSJ7" s="228"/>
      <c r="TSK7" s="228"/>
      <c r="TSL7" s="228"/>
      <c r="TSM7" s="228"/>
      <c r="TSN7" s="228"/>
      <c r="TSO7" s="228"/>
      <c r="TSP7" s="228"/>
      <c r="TSQ7" s="228"/>
      <c r="TSR7" s="228"/>
      <c r="TSS7" s="228"/>
      <c r="TST7" s="228"/>
      <c r="TSU7" s="228"/>
      <c r="TSV7" s="228"/>
      <c r="TSW7" s="228"/>
      <c r="TSX7" s="228"/>
      <c r="TSY7" s="228"/>
      <c r="TSZ7" s="228"/>
      <c r="TTA7" s="228"/>
      <c r="TTB7" s="228"/>
      <c r="TTC7" s="228"/>
      <c r="TTD7" s="228"/>
      <c r="TTE7" s="228"/>
      <c r="TTF7" s="228"/>
      <c r="TTG7" s="228"/>
      <c r="TTH7" s="228"/>
      <c r="TTI7" s="228"/>
      <c r="TTJ7" s="228"/>
      <c r="TTK7" s="228"/>
      <c r="TTL7" s="228"/>
      <c r="TTM7" s="228"/>
      <c r="TTN7" s="228"/>
      <c r="TTO7" s="228"/>
      <c r="TTP7" s="228"/>
      <c r="TTQ7" s="228"/>
      <c r="TTR7" s="228"/>
      <c r="TTS7" s="228"/>
      <c r="TTT7" s="228"/>
      <c r="TTU7" s="228"/>
      <c r="TTV7" s="228"/>
      <c r="TTW7" s="228"/>
      <c r="TTX7" s="228"/>
      <c r="TTY7" s="228"/>
      <c r="TTZ7" s="228"/>
      <c r="TUA7" s="228"/>
      <c r="TUB7" s="228"/>
      <c r="TUC7" s="228"/>
      <c r="TUD7" s="228"/>
      <c r="TUE7" s="228"/>
      <c r="TUF7" s="228"/>
      <c r="TUG7" s="228"/>
      <c r="TUH7" s="228"/>
      <c r="TUI7" s="228"/>
      <c r="TUJ7" s="228"/>
      <c r="TUK7" s="228"/>
      <c r="TUL7" s="228"/>
      <c r="TUM7" s="228"/>
      <c r="TUN7" s="228"/>
      <c r="TUO7" s="228"/>
      <c r="TUP7" s="228"/>
      <c r="TUQ7" s="228"/>
      <c r="TUR7" s="228"/>
      <c r="TUS7" s="228"/>
      <c r="TUT7" s="228"/>
      <c r="TUU7" s="228"/>
      <c r="TUV7" s="228"/>
      <c r="TUW7" s="228"/>
      <c r="TUX7" s="228"/>
      <c r="TUY7" s="228"/>
      <c r="TUZ7" s="228"/>
      <c r="TVA7" s="228"/>
      <c r="TVB7" s="228"/>
      <c r="TVC7" s="228"/>
      <c r="TVD7" s="228"/>
      <c r="TVE7" s="228"/>
      <c r="TVF7" s="228"/>
      <c r="TVG7" s="228"/>
      <c r="TVH7" s="228"/>
      <c r="TVI7" s="228"/>
      <c r="TVJ7" s="228"/>
      <c r="TVK7" s="228"/>
      <c r="TVL7" s="228"/>
      <c r="TVM7" s="228"/>
      <c r="TVN7" s="228"/>
      <c r="TVO7" s="228"/>
      <c r="TVP7" s="228"/>
      <c r="TVQ7" s="228"/>
      <c r="TVR7" s="228"/>
      <c r="TVS7" s="228"/>
      <c r="TVT7" s="228"/>
      <c r="TVU7" s="228"/>
      <c r="TVV7" s="228"/>
      <c r="TVW7" s="228"/>
      <c r="TVX7" s="228"/>
      <c r="TVY7" s="228"/>
      <c r="TVZ7" s="228"/>
      <c r="TWA7" s="228"/>
      <c r="TWB7" s="228"/>
      <c r="TWC7" s="228"/>
      <c r="TWD7" s="228"/>
      <c r="TWE7" s="228"/>
      <c r="TWF7" s="228"/>
      <c r="TWG7" s="228"/>
      <c r="TWH7" s="228"/>
      <c r="TWI7" s="228"/>
      <c r="TWJ7" s="228"/>
      <c r="TWK7" s="228"/>
      <c r="TWL7" s="228"/>
      <c r="TWM7" s="228"/>
      <c r="TWN7" s="228"/>
      <c r="TWO7" s="228"/>
      <c r="TWP7" s="228"/>
      <c r="TWQ7" s="228"/>
      <c r="TWR7" s="228"/>
      <c r="TWS7" s="228"/>
      <c r="TWT7" s="228"/>
      <c r="TWU7" s="228"/>
      <c r="TWV7" s="228"/>
      <c r="TWW7" s="228"/>
      <c r="TWX7" s="228"/>
      <c r="TWY7" s="228"/>
      <c r="TWZ7" s="228"/>
      <c r="TXA7" s="228"/>
      <c r="TXB7" s="228"/>
      <c r="TXC7" s="228"/>
      <c r="TXD7" s="228"/>
      <c r="TXE7" s="228"/>
      <c r="TXF7" s="228"/>
      <c r="TXG7" s="228"/>
      <c r="TXH7" s="228"/>
      <c r="TXI7" s="228"/>
      <c r="TXJ7" s="228"/>
      <c r="TXK7" s="228"/>
      <c r="TXL7" s="228"/>
      <c r="TXM7" s="228"/>
      <c r="TXN7" s="228"/>
      <c r="TXO7" s="228"/>
      <c r="TXP7" s="228"/>
      <c r="TXQ7" s="228"/>
      <c r="TXR7" s="228"/>
      <c r="TXS7" s="228"/>
      <c r="TXT7" s="228"/>
      <c r="TXU7" s="228"/>
      <c r="TXV7" s="228"/>
      <c r="TXW7" s="228"/>
      <c r="TXX7" s="228"/>
      <c r="TXY7" s="228"/>
      <c r="TXZ7" s="228"/>
      <c r="TYA7" s="228"/>
      <c r="TYB7" s="228"/>
      <c r="TYC7" s="228"/>
      <c r="TYD7" s="228"/>
      <c r="TYE7" s="228"/>
      <c r="TYF7" s="228"/>
      <c r="TYG7" s="228"/>
      <c r="TYH7" s="228"/>
      <c r="TYI7" s="228"/>
      <c r="TYJ7" s="228"/>
      <c r="TYK7" s="228"/>
      <c r="TYL7" s="228"/>
      <c r="TYM7" s="228"/>
      <c r="TYN7" s="228"/>
      <c r="TYO7" s="228"/>
      <c r="TYP7" s="228"/>
      <c r="TYQ7" s="228"/>
      <c r="TYR7" s="228"/>
      <c r="TYS7" s="228"/>
      <c r="TYT7" s="228"/>
      <c r="TYU7" s="228"/>
      <c r="TYV7" s="228"/>
      <c r="TYW7" s="228"/>
      <c r="TYX7" s="228"/>
      <c r="TYY7" s="228"/>
      <c r="TYZ7" s="228"/>
      <c r="TZA7" s="228"/>
      <c r="TZB7" s="228"/>
      <c r="TZC7" s="228"/>
      <c r="TZD7" s="228"/>
      <c r="TZE7" s="228"/>
      <c r="TZF7" s="228"/>
      <c r="TZG7" s="228"/>
      <c r="TZH7" s="228"/>
      <c r="TZI7" s="228"/>
      <c r="TZJ7" s="228"/>
      <c r="TZK7" s="228"/>
      <c r="TZL7" s="228"/>
      <c r="TZM7" s="228"/>
      <c r="TZN7" s="228"/>
      <c r="TZO7" s="228"/>
      <c r="TZP7" s="228"/>
      <c r="TZQ7" s="228"/>
      <c r="TZR7" s="228"/>
      <c r="TZS7" s="228"/>
      <c r="TZT7" s="228"/>
      <c r="TZU7" s="228"/>
      <c r="TZV7" s="228"/>
      <c r="TZW7" s="228"/>
      <c r="TZX7" s="228"/>
      <c r="TZY7" s="228"/>
      <c r="TZZ7" s="228"/>
      <c r="UAA7" s="228"/>
      <c r="UAB7" s="228"/>
      <c r="UAC7" s="228"/>
      <c r="UAD7" s="228"/>
      <c r="UAE7" s="228"/>
      <c r="UAF7" s="228"/>
      <c r="UAG7" s="228"/>
      <c r="UAH7" s="228"/>
      <c r="UAI7" s="228"/>
      <c r="UAJ7" s="228"/>
      <c r="UAK7" s="228"/>
      <c r="UAL7" s="228"/>
      <c r="UAM7" s="228"/>
      <c r="UAN7" s="228"/>
      <c r="UAO7" s="228"/>
      <c r="UAP7" s="228"/>
      <c r="UAQ7" s="228"/>
      <c r="UAR7" s="228"/>
      <c r="UAS7" s="228"/>
      <c r="UAT7" s="228"/>
      <c r="UAU7" s="228"/>
      <c r="UAV7" s="228"/>
      <c r="UAW7" s="228"/>
      <c r="UAX7" s="228"/>
      <c r="UAY7" s="228"/>
      <c r="UAZ7" s="228"/>
      <c r="UBA7" s="228"/>
      <c r="UBB7" s="228"/>
      <c r="UBC7" s="228"/>
      <c r="UBD7" s="228"/>
      <c r="UBE7" s="228"/>
      <c r="UBF7" s="228"/>
      <c r="UBG7" s="228"/>
      <c r="UBH7" s="228"/>
      <c r="UBI7" s="228"/>
      <c r="UBJ7" s="228"/>
      <c r="UBK7" s="228"/>
      <c r="UBL7" s="228"/>
      <c r="UBM7" s="228"/>
      <c r="UBN7" s="228"/>
      <c r="UBO7" s="228"/>
      <c r="UBP7" s="228"/>
      <c r="UBQ7" s="228"/>
      <c r="UBR7" s="228"/>
      <c r="UBS7" s="228"/>
      <c r="UBT7" s="228"/>
      <c r="UBU7" s="228"/>
      <c r="UBV7" s="228"/>
      <c r="UBW7" s="228"/>
      <c r="UBX7" s="228"/>
      <c r="UBY7" s="228"/>
      <c r="UBZ7" s="228"/>
      <c r="UCA7" s="228"/>
      <c r="UCB7" s="228"/>
      <c r="UCC7" s="228"/>
      <c r="UCD7" s="228"/>
      <c r="UCE7" s="228"/>
      <c r="UCF7" s="228"/>
      <c r="UCG7" s="228"/>
      <c r="UCH7" s="228"/>
      <c r="UCI7" s="228"/>
      <c r="UCJ7" s="228"/>
      <c r="UCK7" s="228"/>
      <c r="UCL7" s="228"/>
      <c r="UCM7" s="228"/>
      <c r="UCN7" s="228"/>
      <c r="UCO7" s="228"/>
      <c r="UCP7" s="228"/>
      <c r="UCQ7" s="228"/>
      <c r="UCR7" s="228"/>
      <c r="UCS7" s="228"/>
      <c r="UCT7" s="228"/>
      <c r="UCU7" s="228"/>
      <c r="UCV7" s="228"/>
      <c r="UCW7" s="228"/>
      <c r="UCX7" s="228"/>
      <c r="UCY7" s="228"/>
      <c r="UCZ7" s="228"/>
      <c r="UDA7" s="228"/>
      <c r="UDB7" s="228"/>
      <c r="UDC7" s="228"/>
      <c r="UDD7" s="228"/>
      <c r="UDE7" s="228"/>
      <c r="UDF7" s="228"/>
      <c r="UDG7" s="228"/>
      <c r="UDH7" s="228"/>
      <c r="UDI7" s="228"/>
      <c r="UDJ7" s="228"/>
      <c r="UDK7" s="228"/>
      <c r="UDL7" s="228"/>
      <c r="UDM7" s="228"/>
      <c r="UDN7" s="228"/>
      <c r="UDO7" s="228"/>
      <c r="UDP7" s="228"/>
      <c r="UDQ7" s="228"/>
      <c r="UDR7" s="228"/>
      <c r="UDS7" s="228"/>
      <c r="UDT7" s="228"/>
      <c r="UDU7" s="228"/>
      <c r="UDV7" s="228"/>
      <c r="UDW7" s="228"/>
      <c r="UDX7" s="228"/>
      <c r="UDY7" s="228"/>
      <c r="UDZ7" s="228"/>
      <c r="UEA7" s="228"/>
      <c r="UEB7" s="228"/>
      <c r="UEC7" s="228"/>
      <c r="UED7" s="228"/>
      <c r="UEE7" s="228"/>
      <c r="UEF7" s="228"/>
      <c r="UEG7" s="228"/>
      <c r="UEH7" s="228"/>
      <c r="UEI7" s="228"/>
      <c r="UEJ7" s="228"/>
      <c r="UEK7" s="228"/>
      <c r="UEL7" s="228"/>
      <c r="UEM7" s="228"/>
      <c r="UEN7" s="228"/>
      <c r="UEO7" s="228"/>
      <c r="UEP7" s="228"/>
      <c r="UEQ7" s="228"/>
      <c r="UER7" s="228"/>
      <c r="UES7" s="228"/>
      <c r="UET7" s="228"/>
      <c r="UEU7" s="228"/>
      <c r="UEV7" s="228"/>
      <c r="UEW7" s="228"/>
      <c r="UEX7" s="228"/>
      <c r="UEY7" s="228"/>
      <c r="UEZ7" s="228"/>
      <c r="UFA7" s="228"/>
      <c r="UFB7" s="228"/>
      <c r="UFC7" s="228"/>
      <c r="UFD7" s="228"/>
      <c r="UFE7" s="228"/>
      <c r="UFF7" s="228"/>
      <c r="UFG7" s="228"/>
      <c r="UFH7" s="228"/>
      <c r="UFI7" s="228"/>
      <c r="UFJ7" s="228"/>
      <c r="UFK7" s="228"/>
      <c r="UFL7" s="228"/>
      <c r="UFM7" s="228"/>
      <c r="UFN7" s="228"/>
      <c r="UFO7" s="228"/>
      <c r="UFP7" s="228"/>
      <c r="UFQ7" s="228"/>
      <c r="UFR7" s="228"/>
      <c r="UFS7" s="228"/>
      <c r="UFT7" s="228"/>
      <c r="UFU7" s="228"/>
      <c r="UFV7" s="228"/>
      <c r="UFW7" s="228"/>
      <c r="UFX7" s="228"/>
      <c r="UFY7" s="228"/>
      <c r="UFZ7" s="228"/>
      <c r="UGA7" s="228"/>
      <c r="UGB7" s="228"/>
      <c r="UGC7" s="228"/>
      <c r="UGD7" s="228"/>
      <c r="UGE7" s="228"/>
      <c r="UGF7" s="228"/>
      <c r="UGG7" s="228"/>
      <c r="UGH7" s="228"/>
      <c r="UGI7" s="228"/>
      <c r="UGJ7" s="228"/>
      <c r="UGK7" s="228"/>
      <c r="UGL7" s="228"/>
      <c r="UGM7" s="228"/>
      <c r="UGN7" s="228"/>
      <c r="UGO7" s="228"/>
      <c r="UGP7" s="228"/>
      <c r="UGQ7" s="228"/>
      <c r="UGR7" s="228"/>
      <c r="UGS7" s="228"/>
      <c r="UGT7" s="228"/>
      <c r="UGU7" s="228"/>
      <c r="UGV7" s="228"/>
      <c r="UGW7" s="228"/>
      <c r="UGX7" s="228"/>
      <c r="UGY7" s="228"/>
      <c r="UGZ7" s="228"/>
      <c r="UHA7" s="228"/>
      <c r="UHB7" s="228"/>
      <c r="UHC7" s="228"/>
      <c r="UHD7" s="228"/>
      <c r="UHE7" s="228"/>
      <c r="UHF7" s="228"/>
      <c r="UHG7" s="228"/>
      <c r="UHH7" s="228"/>
      <c r="UHI7" s="228"/>
      <c r="UHJ7" s="228"/>
      <c r="UHK7" s="228"/>
      <c r="UHL7" s="228"/>
      <c r="UHM7" s="228"/>
      <c r="UHN7" s="228"/>
      <c r="UHO7" s="228"/>
      <c r="UHP7" s="228"/>
      <c r="UHQ7" s="228"/>
      <c r="UHR7" s="228"/>
      <c r="UHS7" s="228"/>
      <c r="UHT7" s="228"/>
      <c r="UHU7" s="228"/>
      <c r="UHV7" s="228"/>
      <c r="UHW7" s="228"/>
      <c r="UHX7" s="228"/>
      <c r="UHY7" s="228"/>
      <c r="UHZ7" s="228"/>
      <c r="UIA7" s="228"/>
      <c r="UIB7" s="228"/>
      <c r="UIC7" s="228"/>
      <c r="UID7" s="228"/>
      <c r="UIE7" s="228"/>
      <c r="UIF7" s="228"/>
      <c r="UIG7" s="228"/>
      <c r="UIH7" s="228"/>
      <c r="UII7" s="228"/>
      <c r="UIJ7" s="228"/>
      <c r="UIK7" s="228"/>
      <c r="UIL7" s="228"/>
      <c r="UIM7" s="228"/>
      <c r="UIN7" s="228"/>
      <c r="UIO7" s="228"/>
      <c r="UIP7" s="228"/>
      <c r="UIQ7" s="228"/>
      <c r="UIR7" s="228"/>
      <c r="UIS7" s="228"/>
      <c r="UIT7" s="228"/>
      <c r="UIU7" s="228"/>
      <c r="UIV7" s="228"/>
      <c r="UIW7" s="228"/>
      <c r="UIX7" s="228"/>
      <c r="UIY7" s="228"/>
      <c r="UIZ7" s="228"/>
      <c r="UJA7" s="228"/>
      <c r="UJB7" s="228"/>
      <c r="UJC7" s="228"/>
      <c r="UJD7" s="228"/>
      <c r="UJE7" s="228"/>
      <c r="UJF7" s="228"/>
      <c r="UJG7" s="228"/>
      <c r="UJH7" s="228"/>
      <c r="UJI7" s="228"/>
      <c r="UJJ7" s="228"/>
      <c r="UJK7" s="228"/>
      <c r="UJL7" s="228"/>
      <c r="UJM7" s="228"/>
      <c r="UJN7" s="228"/>
      <c r="UJO7" s="228"/>
      <c r="UJP7" s="228"/>
      <c r="UJQ7" s="228"/>
      <c r="UJR7" s="228"/>
      <c r="UJS7" s="228"/>
      <c r="UJT7" s="228"/>
      <c r="UJU7" s="228"/>
      <c r="UJV7" s="228"/>
      <c r="UJW7" s="228"/>
      <c r="UJX7" s="228"/>
      <c r="UJY7" s="228"/>
      <c r="UJZ7" s="228"/>
      <c r="UKA7" s="228"/>
      <c r="UKB7" s="228"/>
      <c r="UKC7" s="228"/>
      <c r="UKD7" s="228"/>
      <c r="UKE7" s="228"/>
      <c r="UKF7" s="228"/>
      <c r="UKG7" s="228"/>
      <c r="UKH7" s="228"/>
      <c r="UKI7" s="228"/>
      <c r="UKJ7" s="228"/>
      <c r="UKK7" s="228"/>
      <c r="UKL7" s="228"/>
      <c r="UKM7" s="228"/>
      <c r="UKN7" s="228"/>
      <c r="UKO7" s="228"/>
      <c r="UKP7" s="228"/>
      <c r="UKQ7" s="228"/>
      <c r="UKR7" s="228"/>
      <c r="UKS7" s="228"/>
      <c r="UKT7" s="228"/>
      <c r="UKU7" s="228"/>
      <c r="UKV7" s="228"/>
      <c r="UKW7" s="228"/>
      <c r="UKX7" s="228"/>
      <c r="UKY7" s="228"/>
      <c r="UKZ7" s="228"/>
      <c r="ULA7" s="228"/>
      <c r="ULB7" s="228"/>
      <c r="ULC7" s="228"/>
      <c r="ULD7" s="228"/>
      <c r="ULE7" s="228"/>
      <c r="ULF7" s="228"/>
      <c r="ULG7" s="228"/>
      <c r="ULH7" s="228"/>
      <c r="ULI7" s="228"/>
      <c r="ULJ7" s="228"/>
      <c r="ULK7" s="228"/>
      <c r="ULL7" s="228"/>
      <c r="ULM7" s="228"/>
      <c r="ULN7" s="228"/>
      <c r="ULO7" s="228"/>
      <c r="ULP7" s="228"/>
      <c r="ULQ7" s="228"/>
      <c r="ULR7" s="228"/>
      <c r="ULS7" s="228"/>
      <c r="ULT7" s="228"/>
      <c r="ULU7" s="228"/>
      <c r="ULV7" s="228"/>
      <c r="ULW7" s="228"/>
      <c r="ULX7" s="228"/>
      <c r="ULY7" s="228"/>
      <c r="ULZ7" s="228"/>
      <c r="UMA7" s="228"/>
      <c r="UMB7" s="228"/>
      <c r="UMC7" s="228"/>
      <c r="UMD7" s="228"/>
      <c r="UME7" s="228"/>
      <c r="UMF7" s="228"/>
      <c r="UMG7" s="228"/>
      <c r="UMH7" s="228"/>
      <c r="UMI7" s="228"/>
      <c r="UMJ7" s="228"/>
      <c r="UMK7" s="228"/>
      <c r="UML7" s="228"/>
      <c r="UMM7" s="228"/>
      <c r="UMN7" s="228"/>
      <c r="UMO7" s="228"/>
      <c r="UMP7" s="228"/>
      <c r="UMQ7" s="228"/>
      <c r="UMR7" s="228"/>
      <c r="UMS7" s="228"/>
      <c r="UMT7" s="228"/>
      <c r="UMU7" s="228"/>
      <c r="UMV7" s="228"/>
      <c r="UMW7" s="228"/>
      <c r="UMX7" s="228"/>
      <c r="UMY7" s="228"/>
      <c r="UMZ7" s="228"/>
      <c r="UNA7" s="228"/>
      <c r="UNB7" s="228"/>
      <c r="UNC7" s="228"/>
      <c r="UND7" s="228"/>
      <c r="UNE7" s="228"/>
      <c r="UNF7" s="228"/>
      <c r="UNG7" s="228"/>
      <c r="UNH7" s="228"/>
      <c r="UNI7" s="228"/>
      <c r="UNJ7" s="228"/>
      <c r="UNK7" s="228"/>
      <c r="UNL7" s="228"/>
      <c r="UNM7" s="228"/>
      <c r="UNN7" s="228"/>
      <c r="UNO7" s="228"/>
      <c r="UNP7" s="228"/>
      <c r="UNQ7" s="228"/>
      <c r="UNR7" s="228"/>
      <c r="UNS7" s="228"/>
      <c r="UNT7" s="228"/>
      <c r="UNU7" s="228"/>
      <c r="UNV7" s="228"/>
      <c r="UNW7" s="228"/>
      <c r="UNX7" s="228"/>
      <c r="UNY7" s="228"/>
      <c r="UNZ7" s="228"/>
      <c r="UOA7" s="228"/>
      <c r="UOB7" s="228"/>
      <c r="UOC7" s="228"/>
      <c r="UOD7" s="228"/>
      <c r="UOE7" s="228"/>
      <c r="UOF7" s="228"/>
      <c r="UOG7" s="228"/>
      <c r="UOH7" s="228"/>
      <c r="UOI7" s="228"/>
      <c r="UOJ7" s="228"/>
      <c r="UOK7" s="228"/>
      <c r="UOL7" s="228"/>
      <c r="UOM7" s="228"/>
      <c r="UON7" s="228"/>
      <c r="UOO7" s="228"/>
      <c r="UOP7" s="228"/>
      <c r="UOQ7" s="228"/>
      <c r="UOR7" s="228"/>
      <c r="UOS7" s="228"/>
      <c r="UOT7" s="228"/>
      <c r="UOU7" s="228"/>
      <c r="UOV7" s="228"/>
      <c r="UOW7" s="228"/>
      <c r="UOX7" s="228"/>
      <c r="UOY7" s="228"/>
      <c r="UOZ7" s="228"/>
      <c r="UPA7" s="228"/>
      <c r="UPB7" s="228"/>
      <c r="UPC7" s="228"/>
      <c r="UPD7" s="228"/>
      <c r="UPE7" s="228"/>
      <c r="UPF7" s="228"/>
      <c r="UPG7" s="228"/>
      <c r="UPH7" s="228"/>
      <c r="UPI7" s="228"/>
      <c r="UPJ7" s="228"/>
      <c r="UPK7" s="228"/>
      <c r="UPL7" s="228"/>
      <c r="UPM7" s="228"/>
      <c r="UPN7" s="228"/>
      <c r="UPO7" s="228"/>
      <c r="UPP7" s="228"/>
      <c r="UPQ7" s="228"/>
      <c r="UPR7" s="228"/>
      <c r="UPS7" s="228"/>
      <c r="UPT7" s="228"/>
      <c r="UPU7" s="228"/>
      <c r="UPV7" s="228"/>
      <c r="UPW7" s="228"/>
      <c r="UPX7" s="228"/>
      <c r="UPY7" s="228"/>
      <c r="UPZ7" s="228"/>
      <c r="UQA7" s="228"/>
      <c r="UQB7" s="228"/>
      <c r="UQC7" s="228"/>
      <c r="UQD7" s="228"/>
      <c r="UQE7" s="228"/>
      <c r="UQF7" s="228"/>
      <c r="UQG7" s="228"/>
      <c r="UQH7" s="228"/>
      <c r="UQI7" s="228"/>
      <c r="UQJ7" s="228"/>
      <c r="UQK7" s="228"/>
      <c r="UQL7" s="228"/>
      <c r="UQM7" s="228"/>
      <c r="UQN7" s="228"/>
      <c r="UQO7" s="228"/>
      <c r="UQP7" s="228"/>
      <c r="UQQ7" s="228"/>
      <c r="UQR7" s="228"/>
      <c r="UQS7" s="228"/>
      <c r="UQT7" s="228"/>
      <c r="UQU7" s="228"/>
      <c r="UQV7" s="228"/>
      <c r="UQW7" s="228"/>
      <c r="UQX7" s="228"/>
      <c r="UQY7" s="228"/>
      <c r="UQZ7" s="228"/>
      <c r="URA7" s="228"/>
      <c r="URB7" s="228"/>
      <c r="URC7" s="228"/>
      <c r="URD7" s="228"/>
      <c r="URE7" s="228"/>
      <c r="URF7" s="228"/>
      <c r="URG7" s="228"/>
      <c r="URH7" s="228"/>
      <c r="URI7" s="228"/>
      <c r="URJ7" s="228"/>
      <c r="URK7" s="228"/>
      <c r="URL7" s="228"/>
      <c r="URM7" s="228"/>
      <c r="URN7" s="228"/>
      <c r="URO7" s="228"/>
      <c r="URP7" s="228"/>
      <c r="URQ7" s="228"/>
      <c r="URR7" s="228"/>
      <c r="URS7" s="228"/>
      <c r="URT7" s="228"/>
      <c r="URU7" s="228"/>
      <c r="URV7" s="228"/>
      <c r="URW7" s="228"/>
      <c r="URX7" s="228"/>
      <c r="URY7" s="228"/>
      <c r="URZ7" s="228"/>
      <c r="USA7" s="228"/>
      <c r="USB7" s="228"/>
      <c r="USC7" s="228"/>
      <c r="USD7" s="228"/>
      <c r="USE7" s="228"/>
      <c r="USF7" s="228"/>
      <c r="USG7" s="228"/>
      <c r="USH7" s="228"/>
      <c r="USI7" s="228"/>
      <c r="USJ7" s="228"/>
      <c r="USK7" s="228"/>
      <c r="USL7" s="228"/>
      <c r="USM7" s="228"/>
      <c r="USN7" s="228"/>
      <c r="USO7" s="228"/>
      <c r="USP7" s="228"/>
      <c r="USQ7" s="228"/>
      <c r="USR7" s="228"/>
      <c r="USS7" s="228"/>
      <c r="UST7" s="228"/>
      <c r="USU7" s="228"/>
      <c r="USV7" s="228"/>
      <c r="USW7" s="228"/>
      <c r="USX7" s="228"/>
      <c r="USY7" s="228"/>
      <c r="USZ7" s="228"/>
      <c r="UTA7" s="228"/>
      <c r="UTB7" s="228"/>
      <c r="UTC7" s="228"/>
      <c r="UTD7" s="228"/>
      <c r="UTE7" s="228"/>
      <c r="UTF7" s="228"/>
      <c r="UTG7" s="228"/>
      <c r="UTH7" s="228"/>
      <c r="UTI7" s="228"/>
      <c r="UTJ7" s="228"/>
      <c r="UTK7" s="228"/>
      <c r="UTL7" s="228"/>
      <c r="UTM7" s="228"/>
      <c r="UTN7" s="228"/>
      <c r="UTO7" s="228"/>
      <c r="UTP7" s="228"/>
      <c r="UTQ7" s="228"/>
      <c r="UTR7" s="228"/>
      <c r="UTS7" s="228"/>
      <c r="UTT7" s="228"/>
      <c r="UTU7" s="228"/>
      <c r="UTV7" s="228"/>
      <c r="UTW7" s="228"/>
      <c r="UTX7" s="228"/>
      <c r="UTY7" s="228"/>
      <c r="UTZ7" s="228"/>
      <c r="UUA7" s="228"/>
      <c r="UUB7" s="228"/>
      <c r="UUC7" s="228"/>
      <c r="UUD7" s="228"/>
      <c r="UUE7" s="228"/>
      <c r="UUF7" s="228"/>
      <c r="UUG7" s="228"/>
      <c r="UUH7" s="228"/>
      <c r="UUI7" s="228"/>
      <c r="UUJ7" s="228"/>
      <c r="UUK7" s="228"/>
      <c r="UUL7" s="228"/>
      <c r="UUM7" s="228"/>
      <c r="UUN7" s="228"/>
      <c r="UUO7" s="228"/>
      <c r="UUP7" s="228"/>
      <c r="UUQ7" s="228"/>
      <c r="UUR7" s="228"/>
      <c r="UUS7" s="228"/>
      <c r="UUT7" s="228"/>
      <c r="UUU7" s="228"/>
      <c r="UUV7" s="228"/>
      <c r="UUW7" s="228"/>
      <c r="UUX7" s="228"/>
      <c r="UUY7" s="228"/>
      <c r="UUZ7" s="228"/>
      <c r="UVA7" s="228"/>
      <c r="UVB7" s="228"/>
      <c r="UVC7" s="228"/>
      <c r="UVD7" s="228"/>
      <c r="UVE7" s="228"/>
      <c r="UVF7" s="228"/>
      <c r="UVG7" s="228"/>
      <c r="UVH7" s="228"/>
      <c r="UVI7" s="228"/>
      <c r="UVJ7" s="228"/>
      <c r="UVK7" s="228"/>
      <c r="UVL7" s="228"/>
      <c r="UVM7" s="228"/>
      <c r="UVN7" s="228"/>
      <c r="UVO7" s="228"/>
      <c r="UVP7" s="228"/>
      <c r="UVQ7" s="228"/>
      <c r="UVR7" s="228"/>
      <c r="UVS7" s="228"/>
      <c r="UVT7" s="228"/>
      <c r="UVU7" s="228"/>
      <c r="UVV7" s="228"/>
      <c r="UVW7" s="228"/>
      <c r="UVX7" s="228"/>
      <c r="UVY7" s="228"/>
      <c r="UVZ7" s="228"/>
      <c r="UWA7" s="228"/>
      <c r="UWB7" s="228"/>
      <c r="UWC7" s="228"/>
      <c r="UWD7" s="228"/>
      <c r="UWE7" s="228"/>
      <c r="UWF7" s="228"/>
      <c r="UWG7" s="228"/>
      <c r="UWH7" s="228"/>
      <c r="UWI7" s="228"/>
      <c r="UWJ7" s="228"/>
      <c r="UWK7" s="228"/>
      <c r="UWL7" s="228"/>
      <c r="UWM7" s="228"/>
      <c r="UWN7" s="228"/>
      <c r="UWO7" s="228"/>
      <c r="UWP7" s="228"/>
      <c r="UWQ7" s="228"/>
      <c r="UWR7" s="228"/>
      <c r="UWS7" s="228"/>
      <c r="UWT7" s="228"/>
      <c r="UWU7" s="228"/>
      <c r="UWV7" s="228"/>
      <c r="UWW7" s="228"/>
      <c r="UWX7" s="228"/>
      <c r="UWY7" s="228"/>
      <c r="UWZ7" s="228"/>
      <c r="UXA7" s="228"/>
      <c r="UXB7" s="228"/>
      <c r="UXC7" s="228"/>
      <c r="UXD7" s="228"/>
      <c r="UXE7" s="228"/>
      <c r="UXF7" s="228"/>
      <c r="UXG7" s="228"/>
      <c r="UXH7" s="228"/>
      <c r="UXI7" s="228"/>
      <c r="UXJ7" s="228"/>
      <c r="UXK7" s="228"/>
      <c r="UXL7" s="228"/>
      <c r="UXM7" s="228"/>
      <c r="UXN7" s="228"/>
      <c r="UXO7" s="228"/>
      <c r="UXP7" s="228"/>
      <c r="UXQ7" s="228"/>
      <c r="UXR7" s="228"/>
      <c r="UXS7" s="228"/>
      <c r="UXT7" s="228"/>
      <c r="UXU7" s="228"/>
      <c r="UXV7" s="228"/>
      <c r="UXW7" s="228"/>
      <c r="UXX7" s="228"/>
      <c r="UXY7" s="228"/>
      <c r="UXZ7" s="228"/>
      <c r="UYA7" s="228"/>
      <c r="UYB7" s="228"/>
      <c r="UYC7" s="228"/>
      <c r="UYD7" s="228"/>
      <c r="UYE7" s="228"/>
      <c r="UYF7" s="228"/>
      <c r="UYG7" s="228"/>
      <c r="UYH7" s="228"/>
      <c r="UYI7" s="228"/>
      <c r="UYJ7" s="228"/>
      <c r="UYK7" s="228"/>
      <c r="UYL7" s="228"/>
      <c r="UYM7" s="228"/>
      <c r="UYN7" s="228"/>
      <c r="UYO7" s="228"/>
      <c r="UYP7" s="228"/>
      <c r="UYQ7" s="228"/>
      <c r="UYR7" s="228"/>
      <c r="UYS7" s="228"/>
      <c r="UYT7" s="228"/>
      <c r="UYU7" s="228"/>
      <c r="UYV7" s="228"/>
      <c r="UYW7" s="228"/>
      <c r="UYX7" s="228"/>
      <c r="UYY7" s="228"/>
      <c r="UYZ7" s="228"/>
      <c r="UZA7" s="228"/>
      <c r="UZB7" s="228"/>
      <c r="UZC7" s="228"/>
      <c r="UZD7" s="228"/>
      <c r="UZE7" s="228"/>
      <c r="UZF7" s="228"/>
      <c r="UZG7" s="228"/>
      <c r="UZH7" s="228"/>
      <c r="UZI7" s="228"/>
      <c r="UZJ7" s="228"/>
      <c r="UZK7" s="228"/>
      <c r="UZL7" s="228"/>
      <c r="UZM7" s="228"/>
      <c r="UZN7" s="228"/>
      <c r="UZO7" s="228"/>
      <c r="UZP7" s="228"/>
      <c r="UZQ7" s="228"/>
      <c r="UZR7" s="228"/>
      <c r="UZS7" s="228"/>
      <c r="UZT7" s="228"/>
      <c r="UZU7" s="228"/>
      <c r="UZV7" s="228"/>
      <c r="UZW7" s="228"/>
      <c r="UZX7" s="228"/>
      <c r="UZY7" s="228"/>
      <c r="UZZ7" s="228"/>
      <c r="VAA7" s="228"/>
      <c r="VAB7" s="228"/>
      <c r="VAC7" s="228"/>
      <c r="VAD7" s="228"/>
      <c r="VAE7" s="228"/>
      <c r="VAF7" s="228"/>
      <c r="VAG7" s="228"/>
      <c r="VAH7" s="228"/>
      <c r="VAI7" s="228"/>
      <c r="VAJ7" s="228"/>
      <c r="VAK7" s="228"/>
      <c r="VAL7" s="228"/>
      <c r="VAM7" s="228"/>
      <c r="VAN7" s="228"/>
      <c r="VAO7" s="228"/>
      <c r="VAP7" s="228"/>
      <c r="VAQ7" s="228"/>
      <c r="VAR7" s="228"/>
      <c r="VAS7" s="228"/>
      <c r="VAT7" s="228"/>
      <c r="VAU7" s="228"/>
      <c r="VAV7" s="228"/>
      <c r="VAW7" s="228"/>
      <c r="VAX7" s="228"/>
      <c r="VAY7" s="228"/>
      <c r="VAZ7" s="228"/>
      <c r="VBA7" s="228"/>
      <c r="VBB7" s="228"/>
      <c r="VBC7" s="228"/>
      <c r="VBD7" s="228"/>
      <c r="VBE7" s="228"/>
      <c r="VBF7" s="228"/>
      <c r="VBG7" s="228"/>
      <c r="VBH7" s="228"/>
      <c r="VBI7" s="228"/>
      <c r="VBJ7" s="228"/>
      <c r="VBK7" s="228"/>
      <c r="VBL7" s="228"/>
      <c r="VBM7" s="228"/>
      <c r="VBN7" s="228"/>
      <c r="VBO7" s="228"/>
      <c r="VBP7" s="228"/>
      <c r="VBQ7" s="228"/>
      <c r="VBR7" s="228"/>
      <c r="VBS7" s="228"/>
      <c r="VBT7" s="228"/>
      <c r="VBU7" s="228"/>
      <c r="VBV7" s="228"/>
      <c r="VBW7" s="228"/>
      <c r="VBX7" s="228"/>
      <c r="VBY7" s="228"/>
      <c r="VBZ7" s="228"/>
      <c r="VCA7" s="228"/>
      <c r="VCB7" s="228"/>
      <c r="VCC7" s="228"/>
      <c r="VCD7" s="228"/>
      <c r="VCE7" s="228"/>
      <c r="VCF7" s="228"/>
      <c r="VCG7" s="228"/>
      <c r="VCH7" s="228"/>
      <c r="VCI7" s="228"/>
      <c r="VCJ7" s="228"/>
      <c r="VCK7" s="228"/>
      <c r="VCL7" s="228"/>
      <c r="VCM7" s="228"/>
      <c r="VCN7" s="228"/>
      <c r="VCO7" s="228"/>
      <c r="VCP7" s="228"/>
      <c r="VCQ7" s="228"/>
      <c r="VCR7" s="228"/>
      <c r="VCS7" s="228"/>
      <c r="VCT7" s="228"/>
      <c r="VCU7" s="228"/>
      <c r="VCV7" s="228"/>
      <c r="VCW7" s="228"/>
      <c r="VCX7" s="228"/>
      <c r="VCY7" s="228"/>
      <c r="VCZ7" s="228"/>
      <c r="VDA7" s="228"/>
      <c r="VDB7" s="228"/>
      <c r="VDC7" s="228"/>
      <c r="VDD7" s="228"/>
      <c r="VDE7" s="228"/>
      <c r="VDF7" s="228"/>
      <c r="VDG7" s="228"/>
      <c r="VDH7" s="228"/>
      <c r="VDI7" s="228"/>
      <c r="VDJ7" s="228"/>
      <c r="VDK7" s="228"/>
      <c r="VDL7" s="228"/>
      <c r="VDM7" s="228"/>
      <c r="VDN7" s="228"/>
      <c r="VDO7" s="228"/>
      <c r="VDP7" s="228"/>
      <c r="VDQ7" s="228"/>
      <c r="VDR7" s="228"/>
      <c r="VDS7" s="228"/>
      <c r="VDT7" s="228"/>
      <c r="VDU7" s="228"/>
      <c r="VDV7" s="228"/>
      <c r="VDW7" s="228"/>
      <c r="VDX7" s="228"/>
      <c r="VDY7" s="228"/>
      <c r="VDZ7" s="228"/>
      <c r="VEA7" s="228"/>
      <c r="VEB7" s="228"/>
      <c r="VEC7" s="228"/>
      <c r="VED7" s="228"/>
      <c r="VEE7" s="228"/>
      <c r="VEF7" s="228"/>
      <c r="VEG7" s="228"/>
      <c r="VEH7" s="228"/>
      <c r="VEI7" s="228"/>
      <c r="VEJ7" s="228"/>
      <c r="VEK7" s="228"/>
      <c r="VEL7" s="228"/>
      <c r="VEM7" s="228"/>
      <c r="VEN7" s="228"/>
      <c r="VEO7" s="228"/>
      <c r="VEP7" s="228"/>
      <c r="VEQ7" s="228"/>
      <c r="VER7" s="228"/>
      <c r="VES7" s="228"/>
      <c r="VET7" s="228"/>
      <c r="VEU7" s="228"/>
      <c r="VEV7" s="228"/>
      <c r="VEW7" s="228"/>
      <c r="VEX7" s="228"/>
      <c r="VEY7" s="228"/>
      <c r="VEZ7" s="228"/>
      <c r="VFA7" s="228"/>
      <c r="VFB7" s="228"/>
      <c r="VFC7" s="228"/>
      <c r="VFD7" s="228"/>
      <c r="VFE7" s="228"/>
      <c r="VFF7" s="228"/>
      <c r="VFG7" s="228"/>
      <c r="VFH7" s="228"/>
      <c r="VFI7" s="228"/>
      <c r="VFJ7" s="228"/>
      <c r="VFK7" s="228"/>
      <c r="VFL7" s="228"/>
      <c r="VFM7" s="228"/>
      <c r="VFN7" s="228"/>
      <c r="VFO7" s="228"/>
      <c r="VFP7" s="228"/>
      <c r="VFQ7" s="228"/>
      <c r="VFR7" s="228"/>
      <c r="VFS7" s="228"/>
      <c r="VFT7" s="228"/>
      <c r="VFU7" s="228"/>
      <c r="VFV7" s="228"/>
      <c r="VFW7" s="228"/>
      <c r="VFX7" s="228"/>
      <c r="VFY7" s="228"/>
      <c r="VFZ7" s="228"/>
      <c r="VGA7" s="228"/>
      <c r="VGB7" s="228"/>
      <c r="VGC7" s="228"/>
      <c r="VGD7" s="228"/>
      <c r="VGE7" s="228"/>
      <c r="VGF7" s="228"/>
      <c r="VGG7" s="228"/>
      <c r="VGH7" s="228"/>
      <c r="VGI7" s="228"/>
      <c r="VGJ7" s="228"/>
      <c r="VGK7" s="228"/>
      <c r="VGL7" s="228"/>
      <c r="VGM7" s="228"/>
      <c r="VGN7" s="228"/>
      <c r="VGO7" s="228"/>
      <c r="VGP7" s="228"/>
      <c r="VGQ7" s="228"/>
      <c r="VGR7" s="228"/>
      <c r="VGS7" s="228"/>
      <c r="VGT7" s="228"/>
      <c r="VGU7" s="228"/>
      <c r="VGV7" s="228"/>
      <c r="VGW7" s="228"/>
      <c r="VGX7" s="228"/>
      <c r="VGY7" s="228"/>
      <c r="VGZ7" s="228"/>
      <c r="VHA7" s="228"/>
      <c r="VHB7" s="228"/>
      <c r="VHC7" s="228"/>
      <c r="VHD7" s="228"/>
      <c r="VHE7" s="228"/>
      <c r="VHF7" s="228"/>
      <c r="VHG7" s="228"/>
      <c r="VHH7" s="228"/>
      <c r="VHI7" s="228"/>
      <c r="VHJ7" s="228"/>
      <c r="VHK7" s="228"/>
      <c r="VHL7" s="228"/>
      <c r="VHM7" s="228"/>
      <c r="VHN7" s="228"/>
      <c r="VHO7" s="228"/>
      <c r="VHP7" s="228"/>
      <c r="VHQ7" s="228"/>
      <c r="VHR7" s="228"/>
      <c r="VHS7" s="228"/>
      <c r="VHT7" s="228"/>
      <c r="VHU7" s="228"/>
      <c r="VHV7" s="228"/>
      <c r="VHW7" s="228"/>
      <c r="VHX7" s="228"/>
      <c r="VHY7" s="228"/>
      <c r="VHZ7" s="228"/>
      <c r="VIA7" s="228"/>
      <c r="VIB7" s="228"/>
      <c r="VIC7" s="228"/>
      <c r="VID7" s="228"/>
      <c r="VIE7" s="228"/>
      <c r="VIF7" s="228"/>
      <c r="VIG7" s="228"/>
      <c r="VIH7" s="228"/>
      <c r="VII7" s="228"/>
      <c r="VIJ7" s="228"/>
      <c r="VIK7" s="228"/>
      <c r="VIL7" s="228"/>
      <c r="VIM7" s="228"/>
      <c r="VIN7" s="228"/>
      <c r="VIO7" s="228"/>
      <c r="VIP7" s="228"/>
      <c r="VIQ7" s="228"/>
      <c r="VIR7" s="228"/>
      <c r="VIS7" s="228"/>
      <c r="VIT7" s="228"/>
      <c r="VIU7" s="228"/>
      <c r="VIV7" s="228"/>
      <c r="VIW7" s="228"/>
      <c r="VIX7" s="228"/>
      <c r="VIY7" s="228"/>
      <c r="VIZ7" s="228"/>
      <c r="VJA7" s="228"/>
      <c r="VJB7" s="228"/>
      <c r="VJC7" s="228"/>
      <c r="VJD7" s="228"/>
      <c r="VJE7" s="228"/>
      <c r="VJF7" s="228"/>
      <c r="VJG7" s="228"/>
      <c r="VJH7" s="228"/>
      <c r="VJI7" s="228"/>
      <c r="VJJ7" s="228"/>
      <c r="VJK7" s="228"/>
      <c r="VJL7" s="228"/>
      <c r="VJM7" s="228"/>
      <c r="VJN7" s="228"/>
      <c r="VJO7" s="228"/>
      <c r="VJP7" s="228"/>
      <c r="VJQ7" s="228"/>
      <c r="VJR7" s="228"/>
      <c r="VJS7" s="228"/>
      <c r="VJT7" s="228"/>
      <c r="VJU7" s="228"/>
      <c r="VJV7" s="228"/>
      <c r="VJW7" s="228"/>
      <c r="VJX7" s="228"/>
      <c r="VJY7" s="228"/>
      <c r="VJZ7" s="228"/>
      <c r="VKA7" s="228"/>
      <c r="VKB7" s="228"/>
      <c r="VKC7" s="228"/>
      <c r="VKD7" s="228"/>
      <c r="VKE7" s="228"/>
      <c r="VKF7" s="228"/>
      <c r="VKG7" s="228"/>
      <c r="VKH7" s="228"/>
      <c r="VKI7" s="228"/>
      <c r="VKJ7" s="228"/>
      <c r="VKK7" s="228"/>
      <c r="VKL7" s="228"/>
      <c r="VKM7" s="228"/>
      <c r="VKN7" s="228"/>
      <c r="VKO7" s="228"/>
      <c r="VKP7" s="228"/>
      <c r="VKQ7" s="228"/>
      <c r="VKR7" s="228"/>
      <c r="VKS7" s="228"/>
      <c r="VKT7" s="228"/>
      <c r="VKU7" s="228"/>
      <c r="VKV7" s="228"/>
      <c r="VKW7" s="228"/>
      <c r="VKX7" s="228"/>
      <c r="VKY7" s="228"/>
      <c r="VKZ7" s="228"/>
      <c r="VLA7" s="228"/>
      <c r="VLB7" s="228"/>
      <c r="VLC7" s="228"/>
      <c r="VLD7" s="228"/>
      <c r="VLE7" s="228"/>
      <c r="VLF7" s="228"/>
      <c r="VLG7" s="228"/>
      <c r="VLH7" s="228"/>
      <c r="VLI7" s="228"/>
      <c r="VLJ7" s="228"/>
      <c r="VLK7" s="228"/>
      <c r="VLL7" s="228"/>
      <c r="VLM7" s="228"/>
      <c r="VLN7" s="228"/>
      <c r="VLO7" s="228"/>
      <c r="VLP7" s="228"/>
      <c r="VLQ7" s="228"/>
      <c r="VLR7" s="228"/>
      <c r="VLS7" s="228"/>
      <c r="VLT7" s="228"/>
      <c r="VLU7" s="228"/>
      <c r="VLV7" s="228"/>
      <c r="VLW7" s="228"/>
      <c r="VLX7" s="228"/>
      <c r="VLY7" s="228"/>
      <c r="VLZ7" s="228"/>
      <c r="VMA7" s="228"/>
      <c r="VMB7" s="228"/>
      <c r="VMC7" s="228"/>
      <c r="VMD7" s="228"/>
      <c r="VME7" s="228"/>
      <c r="VMF7" s="228"/>
      <c r="VMG7" s="228"/>
      <c r="VMH7" s="228"/>
      <c r="VMI7" s="228"/>
      <c r="VMJ7" s="228"/>
      <c r="VMK7" s="228"/>
      <c r="VML7" s="228"/>
      <c r="VMM7" s="228"/>
      <c r="VMN7" s="228"/>
      <c r="VMO7" s="228"/>
      <c r="VMP7" s="228"/>
      <c r="VMQ7" s="228"/>
      <c r="VMR7" s="228"/>
      <c r="VMS7" s="228"/>
      <c r="VMT7" s="228"/>
      <c r="VMU7" s="228"/>
      <c r="VMV7" s="228"/>
      <c r="VMW7" s="228"/>
      <c r="VMX7" s="228"/>
      <c r="VMY7" s="228"/>
      <c r="VMZ7" s="228"/>
      <c r="VNA7" s="228"/>
      <c r="VNB7" s="228"/>
      <c r="VNC7" s="228"/>
      <c r="VND7" s="228"/>
      <c r="VNE7" s="228"/>
      <c r="VNF7" s="228"/>
      <c r="VNG7" s="228"/>
      <c r="VNH7" s="228"/>
      <c r="VNI7" s="228"/>
      <c r="VNJ7" s="228"/>
      <c r="VNK7" s="228"/>
      <c r="VNL7" s="228"/>
      <c r="VNM7" s="228"/>
      <c r="VNN7" s="228"/>
      <c r="VNO7" s="228"/>
      <c r="VNP7" s="228"/>
      <c r="VNQ7" s="228"/>
      <c r="VNR7" s="228"/>
      <c r="VNS7" s="228"/>
      <c r="VNT7" s="228"/>
      <c r="VNU7" s="228"/>
      <c r="VNV7" s="228"/>
      <c r="VNW7" s="228"/>
      <c r="VNX7" s="228"/>
      <c r="VNY7" s="228"/>
      <c r="VNZ7" s="228"/>
      <c r="VOA7" s="228"/>
      <c r="VOB7" s="228"/>
      <c r="VOC7" s="228"/>
      <c r="VOD7" s="228"/>
      <c r="VOE7" s="228"/>
      <c r="VOF7" s="228"/>
      <c r="VOG7" s="228"/>
      <c r="VOH7" s="228"/>
      <c r="VOI7" s="228"/>
      <c r="VOJ7" s="228"/>
      <c r="VOK7" s="228"/>
      <c r="VOL7" s="228"/>
      <c r="VOM7" s="228"/>
      <c r="VON7" s="228"/>
      <c r="VOO7" s="228"/>
      <c r="VOP7" s="228"/>
      <c r="VOQ7" s="228"/>
      <c r="VOR7" s="228"/>
      <c r="VOS7" s="228"/>
      <c r="VOT7" s="228"/>
      <c r="VOU7" s="228"/>
      <c r="VOV7" s="228"/>
      <c r="VOW7" s="228"/>
      <c r="VOX7" s="228"/>
      <c r="VOY7" s="228"/>
      <c r="VOZ7" s="228"/>
      <c r="VPA7" s="228"/>
      <c r="VPB7" s="228"/>
      <c r="VPC7" s="228"/>
      <c r="VPD7" s="228"/>
      <c r="VPE7" s="228"/>
      <c r="VPF7" s="228"/>
      <c r="VPG7" s="228"/>
      <c r="VPH7" s="228"/>
      <c r="VPI7" s="228"/>
      <c r="VPJ7" s="228"/>
      <c r="VPK7" s="228"/>
      <c r="VPL7" s="228"/>
      <c r="VPM7" s="228"/>
      <c r="VPN7" s="228"/>
      <c r="VPO7" s="228"/>
      <c r="VPP7" s="228"/>
      <c r="VPQ7" s="228"/>
      <c r="VPR7" s="228"/>
      <c r="VPS7" s="228"/>
      <c r="VPT7" s="228"/>
      <c r="VPU7" s="228"/>
      <c r="VPV7" s="228"/>
      <c r="VPW7" s="228"/>
      <c r="VPX7" s="228"/>
      <c r="VPY7" s="228"/>
      <c r="VPZ7" s="228"/>
      <c r="VQA7" s="228"/>
      <c r="VQB7" s="228"/>
      <c r="VQC7" s="228"/>
      <c r="VQD7" s="228"/>
      <c r="VQE7" s="228"/>
      <c r="VQF7" s="228"/>
      <c r="VQG7" s="228"/>
      <c r="VQH7" s="228"/>
      <c r="VQI7" s="228"/>
      <c r="VQJ7" s="228"/>
      <c r="VQK7" s="228"/>
      <c r="VQL7" s="228"/>
      <c r="VQM7" s="228"/>
      <c r="VQN7" s="228"/>
      <c r="VQO7" s="228"/>
      <c r="VQP7" s="228"/>
      <c r="VQQ7" s="228"/>
      <c r="VQR7" s="228"/>
      <c r="VQS7" s="228"/>
      <c r="VQT7" s="228"/>
      <c r="VQU7" s="228"/>
      <c r="VQV7" s="228"/>
      <c r="VQW7" s="228"/>
      <c r="VQX7" s="228"/>
      <c r="VQY7" s="228"/>
      <c r="VQZ7" s="228"/>
      <c r="VRA7" s="228"/>
      <c r="VRB7" s="228"/>
      <c r="VRC7" s="228"/>
      <c r="VRD7" s="228"/>
      <c r="VRE7" s="228"/>
      <c r="VRF7" s="228"/>
      <c r="VRG7" s="228"/>
      <c r="VRH7" s="228"/>
      <c r="VRI7" s="228"/>
      <c r="VRJ7" s="228"/>
      <c r="VRK7" s="228"/>
      <c r="VRL7" s="228"/>
      <c r="VRM7" s="228"/>
      <c r="VRN7" s="228"/>
      <c r="VRO7" s="228"/>
      <c r="VRP7" s="228"/>
      <c r="VRQ7" s="228"/>
      <c r="VRR7" s="228"/>
      <c r="VRS7" s="228"/>
      <c r="VRT7" s="228"/>
      <c r="VRU7" s="228"/>
      <c r="VRV7" s="228"/>
      <c r="VRW7" s="228"/>
      <c r="VRX7" s="228"/>
      <c r="VRY7" s="228"/>
      <c r="VRZ7" s="228"/>
      <c r="VSA7" s="228"/>
      <c r="VSB7" s="228"/>
      <c r="VSC7" s="228"/>
      <c r="VSD7" s="228"/>
      <c r="VSE7" s="228"/>
      <c r="VSF7" s="228"/>
      <c r="VSG7" s="228"/>
      <c r="VSH7" s="228"/>
      <c r="VSI7" s="228"/>
      <c r="VSJ7" s="228"/>
      <c r="VSK7" s="228"/>
      <c r="VSL7" s="228"/>
      <c r="VSM7" s="228"/>
      <c r="VSN7" s="228"/>
      <c r="VSO7" s="228"/>
      <c r="VSP7" s="228"/>
      <c r="VSQ7" s="228"/>
      <c r="VSR7" s="228"/>
      <c r="VSS7" s="228"/>
      <c r="VST7" s="228"/>
      <c r="VSU7" s="228"/>
      <c r="VSV7" s="228"/>
      <c r="VSW7" s="228"/>
      <c r="VSX7" s="228"/>
      <c r="VSY7" s="228"/>
      <c r="VSZ7" s="228"/>
      <c r="VTA7" s="228"/>
      <c r="VTB7" s="228"/>
      <c r="VTC7" s="228"/>
      <c r="VTD7" s="228"/>
      <c r="VTE7" s="228"/>
      <c r="VTF7" s="228"/>
      <c r="VTG7" s="228"/>
      <c r="VTH7" s="228"/>
      <c r="VTI7" s="228"/>
      <c r="VTJ7" s="228"/>
      <c r="VTK7" s="228"/>
      <c r="VTL7" s="228"/>
      <c r="VTM7" s="228"/>
      <c r="VTN7" s="228"/>
      <c r="VTO7" s="228"/>
      <c r="VTP7" s="228"/>
      <c r="VTQ7" s="228"/>
      <c r="VTR7" s="228"/>
      <c r="VTS7" s="228"/>
      <c r="VTT7" s="228"/>
      <c r="VTU7" s="228"/>
      <c r="VTV7" s="228"/>
      <c r="VTW7" s="228"/>
      <c r="VTX7" s="228"/>
      <c r="VTY7" s="228"/>
      <c r="VTZ7" s="228"/>
      <c r="VUA7" s="228"/>
      <c r="VUB7" s="228"/>
      <c r="VUC7" s="228"/>
      <c r="VUD7" s="228"/>
      <c r="VUE7" s="228"/>
      <c r="VUF7" s="228"/>
      <c r="VUG7" s="228"/>
      <c r="VUH7" s="228"/>
      <c r="VUI7" s="228"/>
      <c r="VUJ7" s="228"/>
      <c r="VUK7" s="228"/>
      <c r="VUL7" s="228"/>
      <c r="VUM7" s="228"/>
      <c r="VUN7" s="228"/>
      <c r="VUO7" s="228"/>
      <c r="VUP7" s="228"/>
      <c r="VUQ7" s="228"/>
      <c r="VUR7" s="228"/>
      <c r="VUS7" s="228"/>
      <c r="VUT7" s="228"/>
      <c r="VUU7" s="228"/>
      <c r="VUV7" s="228"/>
      <c r="VUW7" s="228"/>
      <c r="VUX7" s="228"/>
      <c r="VUY7" s="228"/>
      <c r="VUZ7" s="228"/>
      <c r="VVA7" s="228"/>
      <c r="VVB7" s="228"/>
      <c r="VVC7" s="228"/>
      <c r="VVD7" s="228"/>
      <c r="VVE7" s="228"/>
      <c r="VVF7" s="228"/>
      <c r="VVG7" s="228"/>
      <c r="VVH7" s="228"/>
      <c r="VVI7" s="228"/>
      <c r="VVJ7" s="228"/>
      <c r="VVK7" s="228"/>
      <c r="VVL7" s="228"/>
      <c r="VVM7" s="228"/>
      <c r="VVN7" s="228"/>
      <c r="VVO7" s="228"/>
      <c r="VVP7" s="228"/>
      <c r="VVQ7" s="228"/>
      <c r="VVR7" s="228"/>
      <c r="VVS7" s="228"/>
      <c r="VVT7" s="228"/>
      <c r="VVU7" s="228"/>
      <c r="VVV7" s="228"/>
      <c r="VVW7" s="228"/>
      <c r="VVX7" s="228"/>
      <c r="VVY7" s="228"/>
      <c r="VVZ7" s="228"/>
      <c r="VWA7" s="228"/>
      <c r="VWB7" s="228"/>
      <c r="VWC7" s="228"/>
      <c r="VWD7" s="228"/>
      <c r="VWE7" s="228"/>
      <c r="VWF7" s="228"/>
      <c r="VWG7" s="228"/>
      <c r="VWH7" s="228"/>
      <c r="VWI7" s="228"/>
      <c r="VWJ7" s="228"/>
      <c r="VWK7" s="228"/>
      <c r="VWL7" s="228"/>
      <c r="VWM7" s="228"/>
      <c r="VWN7" s="228"/>
      <c r="VWO7" s="228"/>
      <c r="VWP7" s="228"/>
      <c r="VWQ7" s="228"/>
      <c r="VWR7" s="228"/>
      <c r="VWS7" s="228"/>
      <c r="VWT7" s="228"/>
      <c r="VWU7" s="228"/>
      <c r="VWV7" s="228"/>
      <c r="VWW7" s="228"/>
      <c r="VWX7" s="228"/>
      <c r="VWY7" s="228"/>
      <c r="VWZ7" s="228"/>
      <c r="VXA7" s="228"/>
      <c r="VXB7" s="228"/>
      <c r="VXC7" s="228"/>
      <c r="VXD7" s="228"/>
      <c r="VXE7" s="228"/>
      <c r="VXF7" s="228"/>
      <c r="VXG7" s="228"/>
      <c r="VXH7" s="228"/>
      <c r="VXI7" s="228"/>
      <c r="VXJ7" s="228"/>
      <c r="VXK7" s="228"/>
      <c r="VXL7" s="228"/>
      <c r="VXM7" s="228"/>
      <c r="VXN7" s="228"/>
      <c r="VXO7" s="228"/>
      <c r="VXP7" s="228"/>
      <c r="VXQ7" s="228"/>
      <c r="VXR7" s="228"/>
      <c r="VXS7" s="228"/>
      <c r="VXT7" s="228"/>
      <c r="VXU7" s="228"/>
      <c r="VXV7" s="228"/>
      <c r="VXW7" s="228"/>
      <c r="VXX7" s="228"/>
      <c r="VXY7" s="228"/>
      <c r="VXZ7" s="228"/>
      <c r="VYA7" s="228"/>
      <c r="VYB7" s="228"/>
      <c r="VYC7" s="228"/>
      <c r="VYD7" s="228"/>
      <c r="VYE7" s="228"/>
      <c r="VYF7" s="228"/>
      <c r="VYG7" s="228"/>
      <c r="VYH7" s="228"/>
      <c r="VYI7" s="228"/>
      <c r="VYJ7" s="228"/>
      <c r="VYK7" s="228"/>
      <c r="VYL7" s="228"/>
      <c r="VYM7" s="228"/>
      <c r="VYN7" s="228"/>
      <c r="VYO7" s="228"/>
      <c r="VYP7" s="228"/>
      <c r="VYQ7" s="228"/>
      <c r="VYR7" s="228"/>
      <c r="VYS7" s="228"/>
      <c r="VYT7" s="228"/>
      <c r="VYU7" s="228"/>
      <c r="VYV7" s="228"/>
      <c r="VYW7" s="228"/>
      <c r="VYX7" s="228"/>
      <c r="VYY7" s="228"/>
      <c r="VYZ7" s="228"/>
      <c r="VZA7" s="228"/>
      <c r="VZB7" s="228"/>
      <c r="VZC7" s="228"/>
      <c r="VZD7" s="228"/>
      <c r="VZE7" s="228"/>
      <c r="VZF7" s="228"/>
      <c r="VZG7" s="228"/>
      <c r="VZH7" s="228"/>
      <c r="VZI7" s="228"/>
      <c r="VZJ7" s="228"/>
      <c r="VZK7" s="228"/>
      <c r="VZL7" s="228"/>
      <c r="VZM7" s="228"/>
      <c r="VZN7" s="228"/>
      <c r="VZO7" s="228"/>
      <c r="VZP7" s="228"/>
      <c r="VZQ7" s="228"/>
      <c r="VZR7" s="228"/>
      <c r="VZS7" s="228"/>
      <c r="VZT7" s="228"/>
      <c r="VZU7" s="228"/>
      <c r="VZV7" s="228"/>
      <c r="VZW7" s="228"/>
      <c r="VZX7" s="228"/>
      <c r="VZY7" s="228"/>
      <c r="VZZ7" s="228"/>
      <c r="WAA7" s="228"/>
      <c r="WAB7" s="228"/>
      <c r="WAC7" s="228"/>
      <c r="WAD7" s="228"/>
      <c r="WAE7" s="228"/>
      <c r="WAF7" s="228"/>
      <c r="WAG7" s="228"/>
      <c r="WAH7" s="228"/>
      <c r="WAI7" s="228"/>
      <c r="WAJ7" s="228"/>
      <c r="WAK7" s="228"/>
      <c r="WAL7" s="228"/>
      <c r="WAM7" s="228"/>
      <c r="WAN7" s="228"/>
      <c r="WAO7" s="228"/>
      <c r="WAP7" s="228"/>
      <c r="WAQ7" s="228"/>
      <c r="WAR7" s="228"/>
      <c r="WAS7" s="228"/>
      <c r="WAT7" s="228"/>
      <c r="WAU7" s="228"/>
      <c r="WAV7" s="228"/>
      <c r="WAW7" s="228"/>
      <c r="WAX7" s="228"/>
      <c r="WAY7" s="228"/>
      <c r="WAZ7" s="228"/>
      <c r="WBA7" s="228"/>
      <c r="WBB7" s="228"/>
      <c r="WBC7" s="228"/>
      <c r="WBD7" s="228"/>
      <c r="WBE7" s="228"/>
      <c r="WBF7" s="228"/>
      <c r="WBG7" s="228"/>
      <c r="WBH7" s="228"/>
      <c r="WBI7" s="228"/>
      <c r="WBJ7" s="228"/>
      <c r="WBK7" s="228"/>
      <c r="WBL7" s="228"/>
      <c r="WBM7" s="228"/>
      <c r="WBN7" s="228"/>
      <c r="WBO7" s="228"/>
      <c r="WBP7" s="228"/>
      <c r="WBQ7" s="228"/>
      <c r="WBR7" s="228"/>
      <c r="WBS7" s="228"/>
      <c r="WBT7" s="228"/>
      <c r="WBU7" s="228"/>
      <c r="WBV7" s="228"/>
      <c r="WBW7" s="228"/>
      <c r="WBX7" s="228"/>
      <c r="WBY7" s="228"/>
      <c r="WBZ7" s="228"/>
      <c r="WCA7" s="228"/>
      <c r="WCB7" s="228"/>
      <c r="WCC7" s="228"/>
      <c r="WCD7" s="228"/>
      <c r="WCE7" s="228"/>
      <c r="WCF7" s="228"/>
      <c r="WCG7" s="228"/>
      <c r="WCH7" s="228"/>
      <c r="WCI7" s="228"/>
      <c r="WCJ7" s="228"/>
      <c r="WCK7" s="228"/>
      <c r="WCL7" s="228"/>
      <c r="WCM7" s="228"/>
      <c r="WCN7" s="228"/>
      <c r="WCO7" s="228"/>
      <c r="WCP7" s="228"/>
      <c r="WCQ7" s="228"/>
      <c r="WCR7" s="228"/>
      <c r="WCS7" s="228"/>
      <c r="WCT7" s="228"/>
      <c r="WCU7" s="228"/>
      <c r="WCV7" s="228"/>
      <c r="WCW7" s="228"/>
      <c r="WCX7" s="228"/>
      <c r="WCY7" s="228"/>
      <c r="WCZ7" s="228"/>
      <c r="WDA7" s="228"/>
      <c r="WDB7" s="228"/>
      <c r="WDC7" s="228"/>
      <c r="WDD7" s="228"/>
      <c r="WDE7" s="228"/>
      <c r="WDF7" s="228"/>
      <c r="WDG7" s="228"/>
      <c r="WDH7" s="228"/>
      <c r="WDI7" s="228"/>
      <c r="WDJ7" s="228"/>
      <c r="WDK7" s="228"/>
      <c r="WDL7" s="228"/>
      <c r="WDM7" s="228"/>
      <c r="WDN7" s="228"/>
      <c r="WDO7" s="228"/>
      <c r="WDP7" s="228"/>
      <c r="WDQ7" s="228"/>
      <c r="WDR7" s="228"/>
      <c r="WDS7" s="228"/>
      <c r="WDT7" s="228"/>
      <c r="WDU7" s="228"/>
      <c r="WDV7" s="228"/>
      <c r="WDW7" s="228"/>
      <c r="WDX7" s="228"/>
      <c r="WDY7" s="228"/>
      <c r="WDZ7" s="228"/>
      <c r="WEA7" s="228"/>
      <c r="WEB7" s="228"/>
      <c r="WEC7" s="228"/>
      <c r="WED7" s="228"/>
      <c r="WEE7" s="228"/>
      <c r="WEF7" s="228"/>
      <c r="WEG7" s="228"/>
      <c r="WEH7" s="228"/>
      <c r="WEI7" s="228"/>
      <c r="WEJ7" s="228"/>
      <c r="WEK7" s="228"/>
      <c r="WEL7" s="228"/>
      <c r="WEM7" s="228"/>
      <c r="WEN7" s="228"/>
      <c r="WEO7" s="228"/>
      <c r="WEP7" s="228"/>
      <c r="WEQ7" s="228"/>
      <c r="WER7" s="228"/>
      <c r="WES7" s="228"/>
      <c r="WET7" s="228"/>
      <c r="WEU7" s="228"/>
      <c r="WEV7" s="228"/>
      <c r="WEW7" s="228"/>
      <c r="WEX7" s="228"/>
      <c r="WEY7" s="228"/>
      <c r="WEZ7" s="228"/>
      <c r="WFA7" s="228"/>
      <c r="WFB7" s="228"/>
      <c r="WFC7" s="228"/>
      <c r="WFD7" s="228"/>
      <c r="WFE7" s="228"/>
      <c r="WFF7" s="228"/>
      <c r="WFG7" s="228"/>
      <c r="WFH7" s="228"/>
      <c r="WFI7" s="228"/>
      <c r="WFJ7" s="228"/>
      <c r="WFK7" s="228"/>
      <c r="WFL7" s="228"/>
      <c r="WFM7" s="228"/>
      <c r="WFN7" s="228"/>
      <c r="WFO7" s="228"/>
      <c r="WFP7" s="228"/>
      <c r="WFQ7" s="228"/>
      <c r="WFR7" s="228"/>
      <c r="WFS7" s="228"/>
      <c r="WFT7" s="228"/>
      <c r="WFU7" s="228"/>
      <c r="WFV7" s="228"/>
      <c r="WFW7" s="228"/>
      <c r="WFX7" s="228"/>
      <c r="WFY7" s="228"/>
      <c r="WFZ7" s="228"/>
      <c r="WGA7" s="228"/>
      <c r="WGB7" s="228"/>
      <c r="WGC7" s="228"/>
      <c r="WGD7" s="228"/>
      <c r="WGE7" s="228"/>
      <c r="WGF7" s="228"/>
      <c r="WGG7" s="228"/>
      <c r="WGH7" s="228"/>
      <c r="WGI7" s="228"/>
      <c r="WGJ7" s="228"/>
      <c r="WGK7" s="228"/>
      <c r="WGL7" s="228"/>
      <c r="WGM7" s="228"/>
      <c r="WGN7" s="228"/>
      <c r="WGO7" s="228"/>
      <c r="WGP7" s="228"/>
      <c r="WGQ7" s="228"/>
      <c r="WGR7" s="228"/>
      <c r="WGS7" s="228"/>
      <c r="WGT7" s="228"/>
      <c r="WGU7" s="228"/>
      <c r="WGV7" s="228"/>
      <c r="WGW7" s="228"/>
      <c r="WGX7" s="228"/>
      <c r="WGY7" s="228"/>
      <c r="WGZ7" s="228"/>
      <c r="WHA7" s="228"/>
      <c r="WHB7" s="228"/>
      <c r="WHC7" s="228"/>
      <c r="WHD7" s="228"/>
      <c r="WHE7" s="228"/>
      <c r="WHF7" s="228"/>
      <c r="WHG7" s="228"/>
      <c r="WHH7" s="228"/>
      <c r="WHI7" s="228"/>
      <c r="WHJ7" s="228"/>
      <c r="WHK7" s="228"/>
      <c r="WHL7" s="228"/>
      <c r="WHM7" s="228"/>
      <c r="WHN7" s="228"/>
      <c r="WHO7" s="228"/>
      <c r="WHP7" s="228"/>
      <c r="WHQ7" s="228"/>
      <c r="WHR7" s="228"/>
      <c r="WHS7" s="228"/>
      <c r="WHT7" s="228"/>
      <c r="WHU7" s="228"/>
      <c r="WHV7" s="228"/>
      <c r="WHW7" s="228"/>
      <c r="WHX7" s="228"/>
      <c r="WHY7" s="228"/>
      <c r="WHZ7" s="228"/>
      <c r="WIA7" s="228"/>
      <c r="WIB7" s="228"/>
      <c r="WIC7" s="228"/>
      <c r="WID7" s="228"/>
      <c r="WIE7" s="228"/>
      <c r="WIF7" s="228"/>
      <c r="WIG7" s="228"/>
      <c r="WIH7" s="228"/>
      <c r="WII7" s="228"/>
      <c r="WIJ7" s="228"/>
      <c r="WIK7" s="228"/>
      <c r="WIL7" s="228"/>
      <c r="WIM7" s="228"/>
      <c r="WIN7" s="228"/>
      <c r="WIO7" s="228"/>
      <c r="WIP7" s="228"/>
      <c r="WIQ7" s="228"/>
      <c r="WIR7" s="228"/>
      <c r="WIS7" s="228"/>
      <c r="WIT7" s="228"/>
      <c r="WIU7" s="228"/>
      <c r="WIV7" s="228"/>
      <c r="WIW7" s="228"/>
      <c r="WIX7" s="228"/>
      <c r="WIY7" s="228"/>
      <c r="WIZ7" s="228"/>
      <c r="WJA7" s="228"/>
      <c r="WJB7" s="228"/>
      <c r="WJC7" s="228"/>
      <c r="WJD7" s="228"/>
      <c r="WJE7" s="228"/>
      <c r="WJF7" s="228"/>
      <c r="WJG7" s="228"/>
      <c r="WJH7" s="228"/>
      <c r="WJI7" s="228"/>
      <c r="WJJ7" s="228"/>
      <c r="WJK7" s="228"/>
      <c r="WJL7" s="228"/>
      <c r="WJM7" s="228"/>
      <c r="WJN7" s="228"/>
      <c r="WJO7" s="228"/>
      <c r="WJP7" s="228"/>
      <c r="WJQ7" s="228"/>
      <c r="WJR7" s="228"/>
      <c r="WJS7" s="228"/>
      <c r="WJT7" s="228"/>
      <c r="WJU7" s="228"/>
      <c r="WJV7" s="228"/>
      <c r="WJW7" s="228"/>
      <c r="WJX7" s="228"/>
      <c r="WJY7" s="228"/>
      <c r="WJZ7" s="228"/>
      <c r="WKA7" s="228"/>
      <c r="WKB7" s="228"/>
      <c r="WKC7" s="228"/>
      <c r="WKD7" s="228"/>
      <c r="WKE7" s="228"/>
      <c r="WKF7" s="228"/>
      <c r="WKG7" s="228"/>
      <c r="WKH7" s="228"/>
      <c r="WKI7" s="228"/>
      <c r="WKJ7" s="228"/>
      <c r="WKK7" s="228"/>
      <c r="WKL7" s="228"/>
      <c r="WKM7" s="228"/>
      <c r="WKN7" s="228"/>
      <c r="WKO7" s="228"/>
      <c r="WKP7" s="228"/>
      <c r="WKQ7" s="228"/>
      <c r="WKR7" s="228"/>
      <c r="WKS7" s="228"/>
      <c r="WKT7" s="228"/>
      <c r="WKU7" s="228"/>
      <c r="WKV7" s="228"/>
      <c r="WKW7" s="228"/>
      <c r="WKX7" s="228"/>
      <c r="WKY7" s="228"/>
      <c r="WKZ7" s="228"/>
      <c r="WLA7" s="228"/>
      <c r="WLB7" s="228"/>
      <c r="WLC7" s="228"/>
      <c r="WLD7" s="228"/>
      <c r="WLE7" s="228"/>
      <c r="WLF7" s="228"/>
      <c r="WLG7" s="228"/>
      <c r="WLH7" s="228"/>
      <c r="WLI7" s="228"/>
      <c r="WLJ7" s="228"/>
      <c r="WLK7" s="228"/>
      <c r="WLL7" s="228"/>
      <c r="WLM7" s="228"/>
      <c r="WLN7" s="228"/>
      <c r="WLO7" s="228"/>
      <c r="WLP7" s="228"/>
      <c r="WLQ7" s="228"/>
      <c r="WLR7" s="228"/>
      <c r="WLS7" s="228"/>
      <c r="WLT7" s="228"/>
      <c r="WLU7" s="228"/>
      <c r="WLV7" s="228"/>
      <c r="WLW7" s="228"/>
      <c r="WLX7" s="228"/>
      <c r="WLY7" s="228"/>
      <c r="WLZ7" s="228"/>
      <c r="WMA7" s="228"/>
      <c r="WMB7" s="228"/>
      <c r="WMC7" s="228"/>
      <c r="WMD7" s="228"/>
      <c r="WME7" s="228"/>
      <c r="WMF7" s="228"/>
      <c r="WMG7" s="228"/>
      <c r="WMH7" s="228"/>
      <c r="WMI7" s="228"/>
      <c r="WMJ7" s="228"/>
      <c r="WMK7" s="228"/>
      <c r="WML7" s="228"/>
      <c r="WMM7" s="228"/>
      <c r="WMN7" s="228"/>
      <c r="WMO7" s="228"/>
      <c r="WMP7" s="228"/>
      <c r="WMQ7" s="228"/>
      <c r="WMR7" s="228"/>
      <c r="WMS7" s="228"/>
      <c r="WMT7" s="228"/>
      <c r="WMU7" s="228"/>
      <c r="WMV7" s="228"/>
      <c r="WMW7" s="228"/>
      <c r="WMX7" s="228"/>
      <c r="WMY7" s="228"/>
      <c r="WMZ7" s="228"/>
      <c r="WNA7" s="228"/>
      <c r="WNB7" s="228"/>
      <c r="WNC7" s="228"/>
      <c r="WND7" s="228"/>
      <c r="WNE7" s="228"/>
      <c r="WNF7" s="228"/>
      <c r="WNG7" s="228"/>
      <c r="WNH7" s="228"/>
      <c r="WNI7" s="228"/>
      <c r="WNJ7" s="228"/>
      <c r="WNK7" s="228"/>
      <c r="WNL7" s="228"/>
      <c r="WNM7" s="228"/>
      <c r="WNN7" s="228"/>
      <c r="WNO7" s="228"/>
      <c r="WNP7" s="228"/>
      <c r="WNQ7" s="228"/>
      <c r="WNR7" s="228"/>
      <c r="WNS7" s="228"/>
      <c r="WNT7" s="228"/>
      <c r="WNU7" s="228"/>
      <c r="WNV7" s="228"/>
      <c r="WNW7" s="228"/>
      <c r="WNX7" s="228"/>
      <c r="WNY7" s="228"/>
      <c r="WNZ7" s="228"/>
      <c r="WOA7" s="228"/>
      <c r="WOB7" s="228"/>
      <c r="WOC7" s="228"/>
      <c r="WOD7" s="228"/>
      <c r="WOE7" s="228"/>
      <c r="WOF7" s="228"/>
      <c r="WOG7" s="228"/>
      <c r="WOH7" s="228"/>
      <c r="WOI7" s="228"/>
      <c r="WOJ7" s="228"/>
      <c r="WOK7" s="228"/>
      <c r="WOL7" s="228"/>
      <c r="WOM7" s="228"/>
      <c r="WON7" s="228"/>
      <c r="WOO7" s="228"/>
      <c r="WOP7" s="228"/>
      <c r="WOQ7" s="228"/>
      <c r="WOR7" s="228"/>
      <c r="WOS7" s="228"/>
      <c r="WOT7" s="228"/>
      <c r="WOU7" s="228"/>
      <c r="WOV7" s="228"/>
      <c r="WOW7" s="228"/>
      <c r="WOX7" s="228"/>
      <c r="WOY7" s="228"/>
      <c r="WOZ7" s="228"/>
      <c r="WPA7" s="228"/>
      <c r="WPB7" s="228"/>
      <c r="WPC7" s="228"/>
      <c r="WPD7" s="228"/>
      <c r="WPE7" s="228"/>
      <c r="WPF7" s="228"/>
      <c r="WPG7" s="228"/>
      <c r="WPH7" s="228"/>
      <c r="WPI7" s="228"/>
      <c r="WPJ7" s="228"/>
      <c r="WPK7" s="228"/>
      <c r="WPL7" s="228"/>
      <c r="WPM7" s="228"/>
      <c r="WPN7" s="228"/>
      <c r="WPO7" s="228"/>
      <c r="WPP7" s="228"/>
      <c r="WPQ7" s="228"/>
      <c r="WPR7" s="228"/>
      <c r="WPS7" s="228"/>
      <c r="WPT7" s="228"/>
      <c r="WPU7" s="228"/>
      <c r="WPV7" s="228"/>
      <c r="WPW7" s="228"/>
      <c r="WPX7" s="228"/>
      <c r="WPY7" s="228"/>
      <c r="WPZ7" s="228"/>
      <c r="WQA7" s="228"/>
      <c r="WQB7" s="228"/>
      <c r="WQC7" s="228"/>
      <c r="WQD7" s="228"/>
      <c r="WQE7" s="228"/>
      <c r="WQF7" s="228"/>
      <c r="WQG7" s="228"/>
      <c r="WQH7" s="228"/>
      <c r="WQI7" s="228"/>
      <c r="WQJ7" s="228"/>
      <c r="WQK7" s="228"/>
      <c r="WQL7" s="228"/>
      <c r="WQM7" s="228"/>
      <c r="WQN7" s="228"/>
      <c r="WQO7" s="228"/>
      <c r="WQP7" s="228"/>
      <c r="WQQ7" s="228"/>
      <c r="WQR7" s="228"/>
      <c r="WQS7" s="228"/>
      <c r="WQT7" s="228"/>
      <c r="WQU7" s="228"/>
      <c r="WQV7" s="228"/>
      <c r="WQW7" s="228"/>
      <c r="WQX7" s="228"/>
      <c r="WQY7" s="228"/>
      <c r="WQZ7" s="228"/>
      <c r="WRA7" s="228"/>
      <c r="WRB7" s="228"/>
      <c r="WRC7" s="228"/>
      <c r="WRD7" s="228"/>
      <c r="WRE7" s="228"/>
      <c r="WRF7" s="228"/>
      <c r="WRG7" s="228"/>
      <c r="WRH7" s="228"/>
      <c r="WRI7" s="228"/>
      <c r="WRJ7" s="228"/>
      <c r="WRK7" s="228"/>
      <c r="WRL7" s="228"/>
      <c r="WRM7" s="228"/>
      <c r="WRN7" s="228"/>
      <c r="WRO7" s="228"/>
      <c r="WRP7" s="228"/>
      <c r="WRQ7" s="228"/>
      <c r="WRR7" s="228"/>
      <c r="WRS7" s="228"/>
      <c r="WRT7" s="228"/>
      <c r="WRU7" s="228"/>
      <c r="WRV7" s="228"/>
      <c r="WRW7" s="228"/>
      <c r="WRX7" s="228"/>
      <c r="WRY7" s="228"/>
      <c r="WRZ7" s="228"/>
      <c r="WSA7" s="228"/>
      <c r="WSB7" s="228"/>
      <c r="WSC7" s="228"/>
      <c r="WSD7" s="228"/>
      <c r="WSE7" s="228"/>
      <c r="WSF7" s="228"/>
      <c r="WSG7" s="228"/>
      <c r="WSH7" s="228"/>
      <c r="WSI7" s="228"/>
      <c r="WSJ7" s="228"/>
      <c r="WSK7" s="228"/>
      <c r="WSL7" s="228"/>
      <c r="WSM7" s="228"/>
      <c r="WSN7" s="228"/>
      <c r="WSO7" s="228"/>
      <c r="WSP7" s="228"/>
      <c r="WSQ7" s="228"/>
      <c r="WSR7" s="228"/>
      <c r="WSS7" s="228"/>
      <c r="WST7" s="228"/>
      <c r="WSU7" s="228"/>
      <c r="WSV7" s="228"/>
      <c r="WSW7" s="228"/>
      <c r="WSX7" s="228"/>
      <c r="WSY7" s="228"/>
      <c r="WSZ7" s="228"/>
      <c r="WTA7" s="228"/>
      <c r="WTB7" s="228"/>
      <c r="WTC7" s="228"/>
      <c r="WTD7" s="228"/>
      <c r="WTE7" s="228"/>
      <c r="WTF7" s="228"/>
      <c r="WTG7" s="228"/>
      <c r="WTH7" s="228"/>
      <c r="WTI7" s="228"/>
      <c r="WTJ7" s="228"/>
      <c r="WTK7" s="228"/>
      <c r="WTL7" s="228"/>
      <c r="WTM7" s="228"/>
      <c r="WTN7" s="228"/>
      <c r="WTO7" s="228"/>
      <c r="WTP7" s="228"/>
      <c r="WTQ7" s="228"/>
      <c r="WTR7" s="228"/>
      <c r="WTS7" s="228"/>
      <c r="WTT7" s="228"/>
      <c r="WTU7" s="228"/>
      <c r="WTV7" s="228"/>
      <c r="WTW7" s="228"/>
      <c r="WTX7" s="228"/>
      <c r="WTY7" s="228"/>
      <c r="WTZ7" s="228"/>
      <c r="WUA7" s="228"/>
      <c r="WUB7" s="228"/>
      <c r="WUC7" s="228"/>
      <c r="WUD7" s="228"/>
      <c r="WUE7" s="228"/>
      <c r="WUF7" s="228"/>
      <c r="WUG7" s="228"/>
      <c r="WUH7" s="228"/>
      <c r="WUI7" s="228"/>
      <c r="WUJ7" s="228"/>
      <c r="WUK7" s="228"/>
      <c r="WUL7" s="228"/>
      <c r="WUM7" s="228"/>
      <c r="WUN7" s="228"/>
      <c r="WUO7" s="228"/>
      <c r="WUP7" s="228"/>
      <c r="WUQ7" s="228"/>
      <c r="WUR7" s="228"/>
      <c r="WUS7" s="228"/>
      <c r="WUT7" s="228"/>
      <c r="WUU7" s="228"/>
      <c r="WUV7" s="228"/>
      <c r="WUW7" s="228"/>
      <c r="WUX7" s="228"/>
      <c r="WUY7" s="228"/>
      <c r="WUZ7" s="228"/>
      <c r="WVA7" s="228"/>
      <c r="WVB7" s="228"/>
      <c r="WVC7" s="228"/>
      <c r="WVD7" s="228"/>
      <c r="WVE7" s="228"/>
      <c r="WVF7" s="228"/>
      <c r="WVG7" s="228"/>
      <c r="WVH7" s="228"/>
      <c r="WVI7" s="228"/>
      <c r="WVJ7" s="228"/>
      <c r="WVK7" s="228"/>
      <c r="WVL7" s="228"/>
      <c r="WVM7" s="228"/>
      <c r="WVN7" s="228"/>
      <c r="WVO7" s="228"/>
      <c r="WVP7" s="228"/>
      <c r="WVQ7" s="228"/>
      <c r="WVR7" s="228"/>
      <c r="WVS7" s="228"/>
      <c r="WVT7" s="228"/>
      <c r="WVU7" s="228"/>
      <c r="WVV7" s="228"/>
      <c r="WVW7" s="228"/>
      <c r="WVX7" s="228"/>
      <c r="WVY7" s="228"/>
      <c r="WVZ7" s="228"/>
      <c r="WWA7" s="228"/>
      <c r="WWB7" s="228"/>
      <c r="WWC7" s="228"/>
      <c r="WWD7" s="228"/>
      <c r="WWE7" s="228"/>
      <c r="WWF7" s="228"/>
      <c r="WWG7" s="228"/>
      <c r="WWH7" s="228"/>
      <c r="WWI7" s="228"/>
      <c r="WWJ7" s="228"/>
      <c r="WWK7" s="228"/>
      <c r="WWL7" s="228"/>
      <c r="WWM7" s="228"/>
      <c r="WWN7" s="228"/>
      <c r="WWO7" s="228"/>
      <c r="WWP7" s="228"/>
      <c r="WWQ7" s="228"/>
      <c r="WWR7" s="228"/>
      <c r="WWS7" s="228"/>
      <c r="WWT7" s="228"/>
      <c r="WWU7" s="228"/>
      <c r="WWV7" s="228"/>
      <c r="WWW7" s="228"/>
      <c r="WWX7" s="228"/>
      <c r="WWY7" s="228"/>
      <c r="WWZ7" s="228"/>
      <c r="WXA7" s="228"/>
      <c r="WXB7" s="228"/>
      <c r="WXC7" s="228"/>
      <c r="WXD7" s="228"/>
      <c r="WXE7" s="228"/>
      <c r="WXF7" s="228"/>
      <c r="WXG7" s="228"/>
      <c r="WXH7" s="228"/>
      <c r="WXI7" s="228"/>
      <c r="WXJ7" s="228"/>
      <c r="WXK7" s="228"/>
      <c r="WXL7" s="228"/>
      <c r="WXM7" s="228"/>
      <c r="WXN7" s="228"/>
      <c r="WXO7" s="228"/>
      <c r="WXP7" s="228"/>
      <c r="WXQ7" s="228"/>
      <c r="WXR7" s="228"/>
      <c r="WXS7" s="228"/>
      <c r="WXT7" s="228"/>
      <c r="WXU7" s="228"/>
      <c r="WXV7" s="228"/>
      <c r="WXW7" s="228"/>
      <c r="WXX7" s="228"/>
      <c r="WXY7" s="228"/>
      <c r="WXZ7" s="228"/>
      <c r="WYA7" s="228"/>
      <c r="WYB7" s="228"/>
      <c r="WYC7" s="228"/>
      <c r="WYD7" s="228"/>
      <c r="WYE7" s="228"/>
      <c r="WYF7" s="228"/>
      <c r="WYG7" s="228"/>
      <c r="WYH7" s="228"/>
      <c r="WYI7" s="228"/>
      <c r="WYJ7" s="228"/>
      <c r="WYK7" s="228"/>
      <c r="WYL7" s="228"/>
      <c r="WYM7" s="228"/>
      <c r="WYN7" s="228"/>
      <c r="WYO7" s="228"/>
      <c r="WYP7" s="228"/>
      <c r="WYQ7" s="228"/>
      <c r="WYR7" s="228"/>
      <c r="WYS7" s="228"/>
      <c r="WYT7" s="228"/>
      <c r="WYU7" s="228"/>
      <c r="WYV7" s="228"/>
      <c r="WYW7" s="228"/>
      <c r="WYX7" s="228"/>
      <c r="WYY7" s="228"/>
      <c r="WYZ7" s="228"/>
      <c r="WZA7" s="228"/>
      <c r="WZB7" s="228"/>
      <c r="WZC7" s="228"/>
      <c r="WZD7" s="228"/>
      <c r="WZE7" s="228"/>
      <c r="WZF7" s="228"/>
      <c r="WZG7" s="228"/>
      <c r="WZH7" s="228"/>
      <c r="WZI7" s="228"/>
      <c r="WZJ7" s="228"/>
      <c r="WZK7" s="228"/>
      <c r="WZL7" s="228"/>
      <c r="WZM7" s="228"/>
      <c r="WZN7" s="228"/>
      <c r="WZO7" s="228"/>
      <c r="WZP7" s="228"/>
      <c r="WZQ7" s="228"/>
      <c r="WZR7" s="228"/>
      <c r="WZS7" s="228"/>
      <c r="WZT7" s="228"/>
      <c r="WZU7" s="228"/>
      <c r="WZV7" s="228"/>
      <c r="WZW7" s="228"/>
      <c r="WZX7" s="228"/>
      <c r="WZY7" s="228"/>
      <c r="WZZ7" s="228"/>
      <c r="XAA7" s="228"/>
      <c r="XAB7" s="228"/>
      <c r="XAC7" s="228"/>
      <c r="XAD7" s="228"/>
      <c r="XAE7" s="228"/>
      <c r="XAF7" s="228"/>
      <c r="XAG7" s="228"/>
      <c r="XAH7" s="228"/>
      <c r="XAI7" s="228"/>
      <c r="XAJ7" s="228"/>
      <c r="XAK7" s="228"/>
      <c r="XAL7" s="228"/>
      <c r="XAM7" s="228"/>
      <c r="XAN7" s="228"/>
      <c r="XAO7" s="228"/>
      <c r="XAP7" s="228"/>
      <c r="XAQ7" s="228"/>
      <c r="XAR7" s="228"/>
      <c r="XAS7" s="228"/>
      <c r="XAT7" s="228"/>
      <c r="XAU7" s="228"/>
      <c r="XAV7" s="228"/>
      <c r="XAW7" s="228"/>
      <c r="XAX7" s="228"/>
      <c r="XAY7" s="228"/>
      <c r="XAZ7" s="228"/>
      <c r="XBA7" s="228"/>
      <c r="XBB7" s="228"/>
      <c r="XBC7" s="228"/>
      <c r="XBD7" s="228"/>
      <c r="XBE7" s="228"/>
      <c r="XBF7" s="228"/>
      <c r="XBG7" s="228"/>
      <c r="XBH7" s="228"/>
      <c r="XBI7" s="228"/>
      <c r="XBJ7" s="228"/>
      <c r="XBK7" s="228"/>
      <c r="XBL7" s="228"/>
      <c r="XBM7" s="228"/>
      <c r="XBN7" s="228"/>
      <c r="XBO7" s="228"/>
      <c r="XBP7" s="228"/>
      <c r="XBQ7" s="228"/>
      <c r="XBR7" s="228"/>
      <c r="XBS7" s="228"/>
      <c r="XBT7" s="228"/>
      <c r="XBU7" s="228"/>
      <c r="XBV7" s="228"/>
      <c r="XBW7" s="228"/>
      <c r="XBX7" s="228"/>
      <c r="XBY7" s="228"/>
      <c r="XBZ7" s="228"/>
      <c r="XCA7" s="228"/>
      <c r="XCB7" s="228"/>
      <c r="XCC7" s="228"/>
      <c r="XCD7" s="228"/>
      <c r="XCE7" s="228"/>
      <c r="XCF7" s="228"/>
      <c r="XCG7" s="228"/>
      <c r="XCH7" s="228"/>
      <c r="XCI7" s="228"/>
      <c r="XCJ7" s="228"/>
      <c r="XCK7" s="228"/>
      <c r="XCL7" s="228"/>
      <c r="XCM7" s="228"/>
      <c r="XCN7" s="228"/>
      <c r="XCO7" s="228"/>
      <c r="XCP7" s="228"/>
      <c r="XCQ7" s="228"/>
      <c r="XCR7" s="228"/>
      <c r="XCS7" s="228"/>
      <c r="XCT7" s="228"/>
      <c r="XCU7" s="228"/>
      <c r="XCV7" s="228"/>
      <c r="XCW7" s="228"/>
      <c r="XCX7" s="228"/>
      <c r="XCY7" s="228"/>
      <c r="XCZ7" s="228"/>
      <c r="XDA7" s="228"/>
      <c r="XDB7" s="228"/>
      <c r="XDC7" s="228"/>
      <c r="XDD7" s="228"/>
      <c r="XDE7" s="228"/>
      <c r="XDF7" s="228"/>
      <c r="XDG7" s="228"/>
      <c r="XDH7" s="228"/>
      <c r="XDI7" s="228"/>
      <c r="XDJ7" s="228"/>
      <c r="XDK7" s="228"/>
      <c r="XDL7" s="228"/>
      <c r="XDM7" s="228"/>
      <c r="XDN7" s="228"/>
      <c r="XDO7" s="228"/>
      <c r="XDP7" s="228"/>
      <c r="XDQ7" s="228"/>
      <c r="XDR7" s="228"/>
      <c r="XDS7" s="228"/>
      <c r="XDT7" s="228"/>
      <c r="XDU7" s="228"/>
      <c r="XDV7" s="228"/>
      <c r="XDW7" s="228"/>
      <c r="XDX7" s="228"/>
      <c r="XDY7" s="228"/>
      <c r="XDZ7" s="228"/>
      <c r="XEA7" s="228"/>
      <c r="XEB7" s="228"/>
      <c r="XEC7" s="228"/>
      <c r="XED7" s="228"/>
      <c r="XEE7" s="228"/>
      <c r="XEF7" s="228"/>
      <c r="XEG7" s="228"/>
      <c r="XEH7" s="228"/>
      <c r="XEI7" s="228"/>
      <c r="XEJ7" s="228"/>
      <c r="XEK7" s="228"/>
      <c r="XEL7" s="228"/>
      <c r="XEM7" s="228"/>
      <c r="XEN7" s="228"/>
      <c r="XEO7" s="228"/>
      <c r="XEP7" s="228"/>
      <c r="XEQ7" s="228"/>
      <c r="XER7" s="228"/>
      <c r="XES7" s="228"/>
      <c r="XET7" s="228"/>
      <c r="XEU7" s="228"/>
      <c r="XEV7" s="228"/>
      <c r="XEW7" s="228"/>
      <c r="XEX7" s="228"/>
      <c r="XEY7" s="228"/>
      <c r="XEZ7" s="228"/>
      <c r="XFA7" s="228"/>
      <c r="XFB7" s="228"/>
      <c r="XFC7" s="228"/>
      <c r="XFD7" s="228"/>
    </row>
    <row r="8" spans="1:16384" s="319" customFormat="1" ht="29" customHeight="1">
      <c r="A8" s="270">
        <f>'Integrated Financial Statements'!A8</f>
        <v>2</v>
      </c>
      <c r="B8" s="315"/>
      <c r="C8" s="315"/>
      <c r="D8" s="138"/>
      <c r="E8" s="315"/>
      <c r="F8" s="322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0"/>
      <c r="W8" s="320"/>
      <c r="X8" s="320"/>
      <c r="Y8" s="320"/>
      <c r="Z8" s="320"/>
      <c r="AA8" s="320"/>
      <c r="AB8" s="320"/>
      <c r="AC8" s="228"/>
      <c r="AD8" s="228"/>
      <c r="AE8" s="228"/>
      <c r="AF8" s="228"/>
      <c r="AG8" s="228"/>
      <c r="AH8" s="228"/>
      <c r="AI8" s="228"/>
      <c r="AJ8" s="228"/>
      <c r="AK8" s="228"/>
      <c r="AL8" s="228"/>
      <c r="AM8" s="228"/>
      <c r="AN8" s="228"/>
      <c r="AO8" s="228"/>
      <c r="AP8" s="228"/>
      <c r="AQ8" s="228"/>
      <c r="AR8" s="228"/>
      <c r="AS8" s="228"/>
      <c r="AT8" s="228"/>
      <c r="AU8" s="228"/>
      <c r="AV8" s="228"/>
      <c r="AW8" s="228"/>
      <c r="AX8" s="228"/>
      <c r="AY8" s="228"/>
      <c r="AZ8" s="228"/>
      <c r="BA8" s="228"/>
      <c r="BB8" s="228"/>
      <c r="BC8" s="228"/>
      <c r="BD8" s="228"/>
      <c r="BE8" s="228"/>
      <c r="BF8" s="228"/>
      <c r="BG8" s="228"/>
      <c r="BH8" s="228"/>
      <c r="BI8" s="228"/>
      <c r="BJ8" s="228"/>
      <c r="BK8" s="228"/>
      <c r="BL8" s="228"/>
      <c r="BM8" s="228"/>
      <c r="BN8" s="228"/>
      <c r="BO8" s="228"/>
      <c r="BP8" s="228"/>
      <c r="BQ8" s="228"/>
      <c r="BR8" s="228"/>
      <c r="BS8" s="228"/>
      <c r="BT8" s="228"/>
      <c r="BU8" s="228"/>
      <c r="BV8" s="228"/>
      <c r="BW8" s="228"/>
      <c r="BX8" s="228"/>
      <c r="BY8" s="228"/>
      <c r="BZ8" s="228"/>
      <c r="CA8" s="228"/>
      <c r="CB8" s="228"/>
      <c r="CC8" s="228"/>
      <c r="CD8" s="228"/>
      <c r="CE8" s="228"/>
      <c r="CF8" s="228"/>
      <c r="CG8" s="228"/>
      <c r="CH8" s="228"/>
      <c r="CI8" s="228"/>
      <c r="CJ8" s="228"/>
      <c r="CK8" s="228"/>
      <c r="CL8" s="228"/>
      <c r="CM8" s="228"/>
      <c r="CN8" s="228"/>
      <c r="CO8" s="228"/>
      <c r="CP8" s="228"/>
      <c r="CQ8" s="228"/>
      <c r="CR8" s="228"/>
      <c r="CS8" s="228"/>
      <c r="CT8" s="228"/>
      <c r="CU8" s="228"/>
      <c r="CV8" s="228"/>
      <c r="CW8" s="228"/>
      <c r="CX8" s="228"/>
      <c r="CY8" s="228"/>
      <c r="CZ8" s="228"/>
      <c r="DA8" s="228"/>
      <c r="DB8" s="228"/>
      <c r="DC8" s="228"/>
      <c r="DD8" s="228"/>
      <c r="DE8" s="228"/>
      <c r="DF8" s="228"/>
      <c r="DG8" s="228"/>
      <c r="DH8" s="228"/>
      <c r="DI8" s="228"/>
      <c r="DJ8" s="228"/>
      <c r="DK8" s="228"/>
      <c r="DL8" s="228"/>
      <c r="DM8" s="228"/>
      <c r="DN8" s="228"/>
      <c r="DO8" s="228"/>
      <c r="DP8" s="228"/>
      <c r="DQ8" s="228"/>
      <c r="DR8" s="228"/>
      <c r="DS8" s="228"/>
      <c r="DT8" s="228"/>
      <c r="DU8" s="228"/>
      <c r="DV8" s="228"/>
      <c r="DW8" s="228"/>
      <c r="DX8" s="228"/>
      <c r="DY8" s="228"/>
      <c r="DZ8" s="228"/>
      <c r="EA8" s="228"/>
      <c r="EB8" s="228"/>
      <c r="EC8" s="228"/>
      <c r="ED8" s="228"/>
      <c r="EE8" s="228"/>
      <c r="EF8" s="228"/>
      <c r="EG8" s="228"/>
      <c r="EH8" s="228"/>
      <c r="EI8" s="228"/>
      <c r="EJ8" s="228"/>
      <c r="EK8" s="228"/>
      <c r="EL8" s="228"/>
      <c r="EM8" s="228"/>
      <c r="EN8" s="228"/>
      <c r="EO8" s="228"/>
      <c r="EP8" s="228"/>
      <c r="EQ8" s="228"/>
      <c r="ER8" s="228"/>
      <c r="ES8" s="228"/>
      <c r="ET8" s="228"/>
      <c r="EU8" s="228"/>
      <c r="EV8" s="228"/>
      <c r="EW8" s="228"/>
      <c r="EX8" s="228"/>
      <c r="EY8" s="228"/>
      <c r="EZ8" s="228"/>
      <c r="FA8" s="228"/>
      <c r="FB8" s="228"/>
      <c r="FC8" s="228"/>
      <c r="FD8" s="228"/>
      <c r="FE8" s="228"/>
      <c r="FF8" s="228"/>
      <c r="FG8" s="228"/>
      <c r="FH8" s="228"/>
      <c r="FI8" s="228"/>
      <c r="FJ8" s="228"/>
      <c r="FK8" s="228"/>
      <c r="FL8" s="228"/>
      <c r="FM8" s="228"/>
      <c r="FN8" s="228"/>
      <c r="FO8" s="228"/>
      <c r="FP8" s="228"/>
      <c r="FQ8" s="228"/>
      <c r="FR8" s="228"/>
      <c r="FS8" s="228"/>
      <c r="FT8" s="228"/>
      <c r="FU8" s="228"/>
      <c r="FV8" s="228"/>
      <c r="FW8" s="228"/>
      <c r="FX8" s="228"/>
      <c r="FY8" s="228"/>
      <c r="FZ8" s="228"/>
      <c r="GA8" s="228"/>
      <c r="GB8" s="228"/>
      <c r="GC8" s="228"/>
      <c r="GD8" s="228"/>
      <c r="GE8" s="228"/>
      <c r="GF8" s="228"/>
      <c r="GG8" s="228"/>
      <c r="GH8" s="228"/>
      <c r="GI8" s="228"/>
      <c r="GJ8" s="228"/>
      <c r="GK8" s="228"/>
      <c r="GL8" s="228"/>
      <c r="GM8" s="228"/>
      <c r="GN8" s="228"/>
      <c r="GO8" s="228"/>
      <c r="GP8" s="228"/>
      <c r="GQ8" s="228"/>
      <c r="GR8" s="228"/>
      <c r="GS8" s="228"/>
      <c r="GT8" s="228"/>
      <c r="GU8" s="228"/>
      <c r="GV8" s="228"/>
      <c r="GW8" s="228"/>
      <c r="GX8" s="228"/>
      <c r="GY8" s="228"/>
      <c r="GZ8" s="228"/>
      <c r="HA8" s="228"/>
      <c r="HB8" s="228"/>
      <c r="HC8" s="228"/>
      <c r="HD8" s="228"/>
      <c r="HE8" s="228"/>
      <c r="HF8" s="228"/>
      <c r="HG8" s="228"/>
      <c r="HH8" s="228"/>
      <c r="HI8" s="228"/>
      <c r="HJ8" s="228"/>
      <c r="HK8" s="228"/>
      <c r="HL8" s="228"/>
      <c r="HM8" s="228"/>
      <c r="HN8" s="228"/>
      <c r="HO8" s="228"/>
      <c r="HP8" s="228"/>
      <c r="HQ8" s="228"/>
      <c r="HR8" s="228"/>
      <c r="HS8" s="228"/>
      <c r="HT8" s="228"/>
      <c r="HU8" s="228"/>
      <c r="HV8" s="228"/>
      <c r="HW8" s="228"/>
      <c r="HX8" s="228"/>
      <c r="HY8" s="228"/>
      <c r="HZ8" s="228"/>
      <c r="IA8" s="228"/>
      <c r="IB8" s="228"/>
      <c r="IC8" s="228"/>
      <c r="ID8" s="228"/>
      <c r="IE8" s="228"/>
      <c r="IF8" s="228"/>
      <c r="IG8" s="228"/>
      <c r="IH8" s="228"/>
      <c r="II8" s="228"/>
      <c r="IJ8" s="228"/>
      <c r="IK8" s="228"/>
      <c r="IL8" s="228"/>
      <c r="IM8" s="228"/>
      <c r="IN8" s="228"/>
      <c r="IO8" s="228"/>
      <c r="IP8" s="228"/>
      <c r="IQ8" s="228"/>
      <c r="IR8" s="228"/>
      <c r="IS8" s="228"/>
      <c r="IT8" s="228"/>
      <c r="IU8" s="228"/>
      <c r="IV8" s="228"/>
      <c r="IW8" s="228"/>
      <c r="IX8" s="228"/>
      <c r="IY8" s="228"/>
      <c r="IZ8" s="228"/>
      <c r="JA8" s="228"/>
      <c r="JB8" s="228"/>
      <c r="JC8" s="228"/>
      <c r="JD8" s="228"/>
      <c r="JE8" s="228"/>
      <c r="JF8" s="228"/>
      <c r="JG8" s="228"/>
      <c r="JH8" s="228"/>
      <c r="JI8" s="228"/>
      <c r="JJ8" s="228"/>
      <c r="JK8" s="228"/>
      <c r="JL8" s="228"/>
      <c r="JM8" s="228"/>
      <c r="JN8" s="228"/>
      <c r="JO8" s="228"/>
      <c r="JP8" s="228"/>
      <c r="JQ8" s="228"/>
      <c r="JR8" s="228"/>
      <c r="JS8" s="228"/>
      <c r="JT8" s="228"/>
      <c r="JU8" s="228"/>
      <c r="JV8" s="228"/>
      <c r="JW8" s="228"/>
      <c r="JX8" s="228"/>
      <c r="JY8" s="228"/>
      <c r="JZ8" s="228"/>
      <c r="KA8" s="228"/>
      <c r="KB8" s="228"/>
      <c r="KC8" s="228"/>
      <c r="KD8" s="228"/>
      <c r="KE8" s="228"/>
      <c r="KF8" s="228"/>
      <c r="KG8" s="228"/>
      <c r="KH8" s="228"/>
      <c r="KI8" s="228"/>
      <c r="KJ8" s="228"/>
      <c r="KK8" s="228"/>
      <c r="KL8" s="228"/>
      <c r="KM8" s="228"/>
      <c r="KN8" s="228"/>
      <c r="KO8" s="228"/>
      <c r="KP8" s="228"/>
      <c r="KQ8" s="228"/>
      <c r="KR8" s="228"/>
      <c r="KS8" s="228"/>
      <c r="KT8" s="228"/>
      <c r="KU8" s="228"/>
      <c r="KV8" s="228"/>
      <c r="KW8" s="228"/>
      <c r="KX8" s="228"/>
      <c r="KY8" s="228"/>
      <c r="KZ8" s="228"/>
      <c r="LA8" s="228"/>
      <c r="LB8" s="228"/>
      <c r="LC8" s="228"/>
      <c r="LD8" s="228"/>
      <c r="LE8" s="228"/>
      <c r="LF8" s="228"/>
      <c r="LG8" s="228"/>
      <c r="LH8" s="228"/>
      <c r="LI8" s="228"/>
      <c r="LJ8" s="228"/>
      <c r="LK8" s="228"/>
      <c r="LL8" s="228"/>
      <c r="LM8" s="228"/>
      <c r="LN8" s="228"/>
      <c r="LO8" s="228"/>
      <c r="LP8" s="228"/>
      <c r="LQ8" s="228"/>
      <c r="LR8" s="228"/>
      <c r="LS8" s="228"/>
      <c r="LT8" s="228"/>
      <c r="LU8" s="228"/>
      <c r="LV8" s="228"/>
      <c r="LW8" s="228"/>
      <c r="LX8" s="228"/>
      <c r="LY8" s="228"/>
      <c r="LZ8" s="228"/>
      <c r="MA8" s="228"/>
      <c r="MB8" s="228"/>
      <c r="MC8" s="228"/>
      <c r="MD8" s="228"/>
      <c r="ME8" s="228"/>
      <c r="MF8" s="228"/>
      <c r="MG8" s="228"/>
      <c r="MH8" s="228"/>
      <c r="MI8" s="228"/>
      <c r="MJ8" s="228"/>
      <c r="MK8" s="228"/>
      <c r="ML8" s="228"/>
      <c r="MM8" s="228"/>
      <c r="MN8" s="228"/>
      <c r="MO8" s="228"/>
      <c r="MP8" s="228"/>
      <c r="MQ8" s="228"/>
      <c r="MR8" s="228"/>
      <c r="MS8" s="228"/>
      <c r="MT8" s="228"/>
      <c r="MU8" s="228"/>
      <c r="MV8" s="228"/>
      <c r="MW8" s="228"/>
      <c r="MX8" s="228"/>
      <c r="MY8" s="228"/>
      <c r="MZ8" s="228"/>
      <c r="NA8" s="228"/>
      <c r="NB8" s="228"/>
      <c r="NC8" s="228"/>
      <c r="ND8" s="228"/>
      <c r="NE8" s="228"/>
      <c r="NF8" s="228"/>
      <c r="NG8" s="228"/>
      <c r="NH8" s="228"/>
      <c r="NI8" s="228"/>
      <c r="NJ8" s="228"/>
      <c r="NK8" s="228"/>
      <c r="NL8" s="228"/>
      <c r="NM8" s="228"/>
      <c r="NN8" s="228"/>
      <c r="NO8" s="228"/>
      <c r="NP8" s="228"/>
      <c r="NQ8" s="228"/>
      <c r="NR8" s="228"/>
      <c r="NS8" s="228"/>
      <c r="NT8" s="228"/>
      <c r="NU8" s="228"/>
      <c r="NV8" s="228"/>
      <c r="NW8" s="228"/>
      <c r="NX8" s="228"/>
      <c r="NY8" s="228"/>
      <c r="NZ8" s="228"/>
      <c r="OA8" s="228"/>
      <c r="OB8" s="228"/>
      <c r="OC8" s="228"/>
      <c r="OD8" s="228"/>
      <c r="OE8" s="228"/>
      <c r="OF8" s="228"/>
      <c r="OG8" s="228"/>
      <c r="OH8" s="228"/>
      <c r="OI8" s="228"/>
      <c r="OJ8" s="228"/>
      <c r="OK8" s="228"/>
      <c r="OL8" s="228"/>
      <c r="OM8" s="228"/>
      <c r="ON8" s="228"/>
      <c r="OO8" s="228"/>
      <c r="OP8" s="228"/>
      <c r="OQ8" s="228"/>
      <c r="OR8" s="228"/>
      <c r="OS8" s="228"/>
      <c r="OT8" s="228"/>
      <c r="OU8" s="228"/>
      <c r="OV8" s="228"/>
      <c r="OW8" s="228"/>
      <c r="OX8" s="228"/>
      <c r="OY8" s="228"/>
      <c r="OZ8" s="228"/>
      <c r="PA8" s="228"/>
      <c r="PB8" s="228"/>
      <c r="PC8" s="228"/>
      <c r="PD8" s="228"/>
      <c r="PE8" s="228"/>
      <c r="PF8" s="228"/>
      <c r="PG8" s="228"/>
      <c r="PH8" s="228"/>
      <c r="PI8" s="228"/>
      <c r="PJ8" s="228"/>
      <c r="PK8" s="228"/>
      <c r="PL8" s="228"/>
      <c r="PM8" s="228"/>
      <c r="PN8" s="228"/>
      <c r="PO8" s="228"/>
      <c r="PP8" s="228"/>
      <c r="PQ8" s="228"/>
      <c r="PR8" s="228"/>
      <c r="PS8" s="228"/>
      <c r="PT8" s="228"/>
      <c r="PU8" s="228"/>
      <c r="PV8" s="228"/>
      <c r="PW8" s="228"/>
      <c r="PX8" s="228"/>
      <c r="PY8" s="228"/>
      <c r="PZ8" s="228"/>
      <c r="QA8" s="228"/>
      <c r="QB8" s="228"/>
      <c r="QC8" s="228"/>
      <c r="QD8" s="228"/>
      <c r="QE8" s="228"/>
      <c r="QF8" s="228"/>
      <c r="QG8" s="228"/>
      <c r="QH8" s="228"/>
      <c r="QI8" s="228"/>
      <c r="QJ8" s="228"/>
      <c r="QK8" s="228"/>
      <c r="QL8" s="228"/>
      <c r="QM8" s="228"/>
      <c r="QN8" s="228"/>
      <c r="QO8" s="228"/>
      <c r="QP8" s="228"/>
      <c r="QQ8" s="228"/>
      <c r="QR8" s="228"/>
      <c r="QS8" s="228"/>
      <c r="QT8" s="228"/>
      <c r="QU8" s="228"/>
      <c r="QV8" s="228"/>
      <c r="QW8" s="228"/>
      <c r="QX8" s="228"/>
      <c r="QY8" s="228"/>
      <c r="QZ8" s="228"/>
      <c r="RA8" s="228"/>
      <c r="RB8" s="228"/>
      <c r="RC8" s="228"/>
      <c r="RD8" s="228"/>
      <c r="RE8" s="228"/>
      <c r="RF8" s="228"/>
      <c r="RG8" s="228"/>
      <c r="RH8" s="228"/>
      <c r="RI8" s="228"/>
      <c r="RJ8" s="228"/>
      <c r="RK8" s="228"/>
      <c r="RL8" s="228"/>
      <c r="RM8" s="228"/>
      <c r="RN8" s="228"/>
      <c r="RO8" s="228"/>
      <c r="RP8" s="228"/>
      <c r="RQ8" s="228"/>
      <c r="RR8" s="228"/>
      <c r="RS8" s="228"/>
      <c r="RT8" s="228"/>
      <c r="RU8" s="228"/>
      <c r="RV8" s="228"/>
      <c r="RW8" s="228"/>
      <c r="RX8" s="228"/>
      <c r="RY8" s="228"/>
      <c r="RZ8" s="228"/>
      <c r="SA8" s="228"/>
      <c r="SB8" s="228"/>
      <c r="SC8" s="228"/>
      <c r="SD8" s="228"/>
      <c r="SE8" s="228"/>
      <c r="SF8" s="228"/>
      <c r="SG8" s="228"/>
      <c r="SH8" s="228"/>
      <c r="SI8" s="228"/>
      <c r="SJ8" s="228"/>
      <c r="SK8" s="228"/>
      <c r="SL8" s="228"/>
      <c r="SM8" s="228"/>
      <c r="SN8" s="228"/>
      <c r="SO8" s="228"/>
      <c r="SP8" s="228"/>
      <c r="SQ8" s="228"/>
      <c r="SR8" s="228"/>
      <c r="SS8" s="228"/>
      <c r="ST8" s="228"/>
      <c r="SU8" s="228"/>
      <c r="SV8" s="228"/>
      <c r="SW8" s="228"/>
      <c r="SX8" s="228"/>
      <c r="SY8" s="228"/>
      <c r="SZ8" s="228"/>
      <c r="TA8" s="228"/>
      <c r="TB8" s="228"/>
      <c r="TC8" s="228"/>
      <c r="TD8" s="228"/>
      <c r="TE8" s="228"/>
      <c r="TF8" s="228"/>
      <c r="TG8" s="228"/>
      <c r="TH8" s="228"/>
      <c r="TI8" s="228"/>
      <c r="TJ8" s="228"/>
      <c r="TK8" s="228"/>
      <c r="TL8" s="228"/>
      <c r="TM8" s="228"/>
      <c r="TN8" s="228"/>
      <c r="TO8" s="228"/>
      <c r="TP8" s="228"/>
      <c r="TQ8" s="228"/>
      <c r="TR8" s="228"/>
      <c r="TS8" s="228"/>
      <c r="TT8" s="228"/>
      <c r="TU8" s="228"/>
      <c r="TV8" s="228"/>
      <c r="TW8" s="228"/>
      <c r="TX8" s="228"/>
      <c r="TY8" s="228"/>
      <c r="TZ8" s="228"/>
      <c r="UA8" s="228"/>
      <c r="UB8" s="228"/>
      <c r="UC8" s="228"/>
      <c r="UD8" s="228"/>
      <c r="UE8" s="228"/>
      <c r="UF8" s="228"/>
      <c r="UG8" s="228"/>
      <c r="UH8" s="228"/>
      <c r="UI8" s="228"/>
      <c r="UJ8" s="228"/>
      <c r="UK8" s="228"/>
      <c r="UL8" s="228"/>
      <c r="UM8" s="228"/>
      <c r="UN8" s="228"/>
      <c r="UO8" s="228"/>
      <c r="UP8" s="228"/>
      <c r="UQ8" s="228"/>
      <c r="UR8" s="228"/>
      <c r="US8" s="228"/>
      <c r="UT8" s="228"/>
      <c r="UU8" s="228"/>
      <c r="UV8" s="228"/>
      <c r="UW8" s="228"/>
      <c r="UX8" s="228"/>
      <c r="UY8" s="228"/>
      <c r="UZ8" s="228"/>
      <c r="VA8" s="228"/>
      <c r="VB8" s="228"/>
      <c r="VC8" s="228"/>
      <c r="VD8" s="228"/>
      <c r="VE8" s="228"/>
      <c r="VF8" s="228"/>
      <c r="VG8" s="228"/>
      <c r="VH8" s="228"/>
      <c r="VI8" s="228"/>
      <c r="VJ8" s="228"/>
      <c r="VK8" s="228"/>
      <c r="VL8" s="228"/>
      <c r="VM8" s="228"/>
      <c r="VN8" s="228"/>
      <c r="VO8" s="228"/>
      <c r="VP8" s="228"/>
      <c r="VQ8" s="228"/>
      <c r="VR8" s="228"/>
      <c r="VS8" s="228"/>
      <c r="VT8" s="228"/>
      <c r="VU8" s="228"/>
      <c r="VV8" s="228"/>
      <c r="VW8" s="228"/>
      <c r="VX8" s="228"/>
      <c r="VY8" s="228"/>
      <c r="VZ8" s="228"/>
      <c r="WA8" s="228"/>
      <c r="WB8" s="228"/>
      <c r="WC8" s="228"/>
      <c r="WD8" s="228"/>
      <c r="WE8" s="228"/>
      <c r="WF8" s="228"/>
      <c r="WG8" s="228"/>
      <c r="WH8" s="228"/>
      <c r="WI8" s="228"/>
      <c r="WJ8" s="228"/>
      <c r="WK8" s="228"/>
      <c r="WL8" s="228"/>
      <c r="WM8" s="228"/>
      <c r="WN8" s="228"/>
      <c r="WO8" s="228"/>
      <c r="WP8" s="228"/>
      <c r="WQ8" s="228"/>
      <c r="WR8" s="228"/>
      <c r="WS8" s="228"/>
      <c r="WT8" s="228"/>
      <c r="WU8" s="228"/>
      <c r="WV8" s="228"/>
      <c r="WW8" s="228"/>
      <c r="WX8" s="228"/>
      <c r="WY8" s="228"/>
      <c r="WZ8" s="228"/>
      <c r="XA8" s="228"/>
      <c r="XB8" s="228"/>
      <c r="XC8" s="228"/>
      <c r="XD8" s="228"/>
      <c r="XE8" s="228"/>
      <c r="XF8" s="228"/>
      <c r="XG8" s="228"/>
      <c r="XH8" s="228"/>
      <c r="XI8" s="228"/>
      <c r="XJ8" s="228"/>
      <c r="XK8" s="228"/>
      <c r="XL8" s="228"/>
      <c r="XM8" s="228"/>
      <c r="XN8" s="228"/>
      <c r="XO8" s="228"/>
      <c r="XP8" s="228"/>
      <c r="XQ8" s="228"/>
      <c r="XR8" s="228"/>
      <c r="XS8" s="228"/>
      <c r="XT8" s="228"/>
      <c r="XU8" s="228"/>
      <c r="XV8" s="228"/>
      <c r="XW8" s="228"/>
      <c r="XX8" s="228"/>
      <c r="XY8" s="228"/>
      <c r="XZ8" s="228"/>
      <c r="YA8" s="228"/>
      <c r="YB8" s="228"/>
      <c r="YC8" s="228"/>
      <c r="YD8" s="228"/>
      <c r="YE8" s="228"/>
      <c r="YF8" s="228"/>
      <c r="YG8" s="228"/>
      <c r="YH8" s="228"/>
      <c r="YI8" s="228"/>
      <c r="YJ8" s="228"/>
      <c r="YK8" s="228"/>
      <c r="YL8" s="228"/>
      <c r="YM8" s="228"/>
      <c r="YN8" s="228"/>
      <c r="YO8" s="228"/>
      <c r="YP8" s="228"/>
      <c r="YQ8" s="228"/>
      <c r="YR8" s="228"/>
      <c r="YS8" s="228"/>
      <c r="YT8" s="228"/>
      <c r="YU8" s="228"/>
      <c r="YV8" s="228"/>
      <c r="YW8" s="228"/>
      <c r="YX8" s="228"/>
      <c r="YY8" s="228"/>
      <c r="YZ8" s="228"/>
      <c r="ZA8" s="228"/>
      <c r="ZB8" s="228"/>
      <c r="ZC8" s="228"/>
      <c r="ZD8" s="228"/>
      <c r="ZE8" s="228"/>
      <c r="ZF8" s="228"/>
      <c r="ZG8" s="228"/>
      <c r="ZH8" s="228"/>
      <c r="ZI8" s="228"/>
      <c r="ZJ8" s="228"/>
      <c r="ZK8" s="228"/>
      <c r="ZL8" s="228"/>
      <c r="ZM8" s="228"/>
      <c r="ZN8" s="228"/>
      <c r="ZO8" s="228"/>
      <c r="ZP8" s="228"/>
      <c r="ZQ8" s="228"/>
      <c r="ZR8" s="228"/>
      <c r="ZS8" s="228"/>
      <c r="ZT8" s="228"/>
      <c r="ZU8" s="228"/>
      <c r="ZV8" s="228"/>
      <c r="ZW8" s="228"/>
      <c r="ZX8" s="228"/>
      <c r="ZY8" s="228"/>
      <c r="ZZ8" s="228"/>
      <c r="AAA8" s="228"/>
      <c r="AAB8" s="228"/>
      <c r="AAC8" s="228"/>
      <c r="AAD8" s="228"/>
      <c r="AAE8" s="228"/>
      <c r="AAF8" s="228"/>
      <c r="AAG8" s="228"/>
      <c r="AAH8" s="228"/>
      <c r="AAI8" s="228"/>
      <c r="AAJ8" s="228"/>
      <c r="AAK8" s="228"/>
      <c r="AAL8" s="228"/>
      <c r="AAM8" s="228"/>
      <c r="AAN8" s="228"/>
      <c r="AAO8" s="228"/>
      <c r="AAP8" s="228"/>
      <c r="AAQ8" s="228"/>
      <c r="AAR8" s="228"/>
      <c r="AAS8" s="228"/>
      <c r="AAT8" s="228"/>
      <c r="AAU8" s="228"/>
      <c r="AAV8" s="228"/>
      <c r="AAW8" s="228"/>
      <c r="AAX8" s="228"/>
      <c r="AAY8" s="228"/>
      <c r="AAZ8" s="228"/>
      <c r="ABA8" s="228"/>
      <c r="ABB8" s="228"/>
      <c r="ABC8" s="228"/>
      <c r="ABD8" s="228"/>
      <c r="ABE8" s="228"/>
      <c r="ABF8" s="228"/>
      <c r="ABG8" s="228"/>
      <c r="ABH8" s="228"/>
      <c r="ABI8" s="228"/>
      <c r="ABJ8" s="228"/>
      <c r="ABK8" s="228"/>
      <c r="ABL8" s="228"/>
      <c r="ABM8" s="228"/>
      <c r="ABN8" s="228"/>
      <c r="ABO8" s="228"/>
      <c r="ABP8" s="228"/>
      <c r="ABQ8" s="228"/>
      <c r="ABR8" s="228"/>
      <c r="ABS8" s="228"/>
      <c r="ABT8" s="228"/>
      <c r="ABU8" s="228"/>
      <c r="ABV8" s="228"/>
      <c r="ABW8" s="228"/>
      <c r="ABX8" s="228"/>
      <c r="ABY8" s="228"/>
      <c r="ABZ8" s="228"/>
      <c r="ACA8" s="228"/>
      <c r="ACB8" s="228"/>
      <c r="ACC8" s="228"/>
      <c r="ACD8" s="228"/>
      <c r="ACE8" s="228"/>
      <c r="ACF8" s="228"/>
      <c r="ACG8" s="228"/>
      <c r="ACH8" s="228"/>
      <c r="ACI8" s="228"/>
      <c r="ACJ8" s="228"/>
      <c r="ACK8" s="228"/>
      <c r="ACL8" s="228"/>
      <c r="ACM8" s="228"/>
      <c r="ACN8" s="228"/>
      <c r="ACO8" s="228"/>
      <c r="ACP8" s="228"/>
      <c r="ACQ8" s="228"/>
      <c r="ACR8" s="228"/>
      <c r="ACS8" s="228"/>
      <c r="ACT8" s="228"/>
      <c r="ACU8" s="228"/>
      <c r="ACV8" s="228"/>
      <c r="ACW8" s="228"/>
      <c r="ACX8" s="228"/>
      <c r="ACY8" s="228"/>
      <c r="ACZ8" s="228"/>
      <c r="ADA8" s="228"/>
      <c r="ADB8" s="228"/>
      <c r="ADC8" s="228"/>
      <c r="ADD8" s="228"/>
      <c r="ADE8" s="228"/>
      <c r="ADF8" s="228"/>
      <c r="ADG8" s="228"/>
      <c r="ADH8" s="228"/>
      <c r="ADI8" s="228"/>
      <c r="ADJ8" s="228"/>
      <c r="ADK8" s="228"/>
      <c r="ADL8" s="228"/>
      <c r="ADM8" s="228"/>
      <c r="ADN8" s="228"/>
      <c r="ADO8" s="228"/>
      <c r="ADP8" s="228"/>
      <c r="ADQ8" s="228"/>
      <c r="ADR8" s="228"/>
      <c r="ADS8" s="228"/>
      <c r="ADT8" s="228"/>
      <c r="ADU8" s="228"/>
      <c r="ADV8" s="228"/>
      <c r="ADW8" s="228"/>
      <c r="ADX8" s="228"/>
      <c r="ADY8" s="228"/>
      <c r="ADZ8" s="228"/>
      <c r="AEA8" s="228"/>
      <c r="AEB8" s="228"/>
      <c r="AEC8" s="228"/>
      <c r="AED8" s="228"/>
      <c r="AEE8" s="228"/>
      <c r="AEF8" s="228"/>
      <c r="AEG8" s="228"/>
      <c r="AEH8" s="228"/>
      <c r="AEI8" s="228"/>
      <c r="AEJ8" s="228"/>
      <c r="AEK8" s="228"/>
      <c r="AEL8" s="228"/>
      <c r="AEM8" s="228"/>
      <c r="AEN8" s="228"/>
      <c r="AEO8" s="228"/>
      <c r="AEP8" s="228"/>
      <c r="AEQ8" s="228"/>
      <c r="AER8" s="228"/>
      <c r="AES8" s="228"/>
      <c r="AET8" s="228"/>
      <c r="AEU8" s="228"/>
      <c r="AEV8" s="228"/>
      <c r="AEW8" s="228"/>
      <c r="AEX8" s="228"/>
      <c r="AEY8" s="228"/>
      <c r="AEZ8" s="228"/>
      <c r="AFA8" s="228"/>
      <c r="AFB8" s="228"/>
      <c r="AFC8" s="228"/>
      <c r="AFD8" s="228"/>
      <c r="AFE8" s="228"/>
      <c r="AFF8" s="228"/>
      <c r="AFG8" s="228"/>
      <c r="AFH8" s="228"/>
      <c r="AFI8" s="228"/>
      <c r="AFJ8" s="228"/>
      <c r="AFK8" s="228"/>
      <c r="AFL8" s="228"/>
      <c r="AFM8" s="228"/>
      <c r="AFN8" s="228"/>
      <c r="AFO8" s="228"/>
      <c r="AFP8" s="228"/>
      <c r="AFQ8" s="228"/>
      <c r="AFR8" s="228"/>
      <c r="AFS8" s="228"/>
      <c r="AFT8" s="228"/>
      <c r="AFU8" s="228"/>
      <c r="AFV8" s="228"/>
      <c r="AFW8" s="228"/>
      <c r="AFX8" s="228"/>
      <c r="AFY8" s="228"/>
      <c r="AFZ8" s="228"/>
      <c r="AGA8" s="228"/>
      <c r="AGB8" s="228"/>
      <c r="AGC8" s="228"/>
      <c r="AGD8" s="228"/>
      <c r="AGE8" s="228"/>
      <c r="AGF8" s="228"/>
      <c r="AGG8" s="228"/>
      <c r="AGH8" s="228"/>
      <c r="AGI8" s="228"/>
      <c r="AGJ8" s="228"/>
      <c r="AGK8" s="228"/>
      <c r="AGL8" s="228"/>
      <c r="AGM8" s="228"/>
      <c r="AGN8" s="228"/>
      <c r="AGO8" s="228"/>
      <c r="AGP8" s="228"/>
      <c r="AGQ8" s="228"/>
      <c r="AGR8" s="228"/>
      <c r="AGS8" s="228"/>
      <c r="AGT8" s="228"/>
      <c r="AGU8" s="228"/>
      <c r="AGV8" s="228"/>
      <c r="AGW8" s="228"/>
      <c r="AGX8" s="228"/>
      <c r="AGY8" s="228"/>
      <c r="AGZ8" s="228"/>
      <c r="AHA8" s="228"/>
      <c r="AHB8" s="228"/>
      <c r="AHC8" s="228"/>
      <c r="AHD8" s="228"/>
      <c r="AHE8" s="228"/>
      <c r="AHF8" s="228"/>
      <c r="AHG8" s="228"/>
      <c r="AHH8" s="228"/>
      <c r="AHI8" s="228"/>
      <c r="AHJ8" s="228"/>
      <c r="AHK8" s="228"/>
      <c r="AHL8" s="228"/>
      <c r="AHM8" s="228"/>
      <c r="AHN8" s="228"/>
      <c r="AHO8" s="228"/>
      <c r="AHP8" s="228"/>
      <c r="AHQ8" s="228"/>
      <c r="AHR8" s="228"/>
      <c r="AHS8" s="228"/>
      <c r="AHT8" s="228"/>
      <c r="AHU8" s="228"/>
      <c r="AHV8" s="228"/>
      <c r="AHW8" s="228"/>
      <c r="AHX8" s="228"/>
      <c r="AHY8" s="228"/>
      <c r="AHZ8" s="228"/>
      <c r="AIA8" s="228"/>
      <c r="AIB8" s="228"/>
      <c r="AIC8" s="228"/>
      <c r="AID8" s="228"/>
      <c r="AIE8" s="228"/>
      <c r="AIF8" s="228"/>
      <c r="AIG8" s="228"/>
      <c r="AIH8" s="228"/>
      <c r="AII8" s="228"/>
      <c r="AIJ8" s="228"/>
      <c r="AIK8" s="228"/>
      <c r="AIL8" s="228"/>
      <c r="AIM8" s="228"/>
      <c r="AIN8" s="228"/>
      <c r="AIO8" s="228"/>
      <c r="AIP8" s="228"/>
      <c r="AIQ8" s="228"/>
      <c r="AIR8" s="228"/>
      <c r="AIS8" s="228"/>
      <c r="AIT8" s="228"/>
      <c r="AIU8" s="228"/>
      <c r="AIV8" s="228"/>
      <c r="AIW8" s="228"/>
      <c r="AIX8" s="228"/>
      <c r="AIY8" s="228"/>
      <c r="AIZ8" s="228"/>
      <c r="AJA8" s="228"/>
      <c r="AJB8" s="228"/>
      <c r="AJC8" s="228"/>
      <c r="AJD8" s="228"/>
      <c r="AJE8" s="228"/>
      <c r="AJF8" s="228"/>
      <c r="AJG8" s="228"/>
      <c r="AJH8" s="228"/>
      <c r="AJI8" s="228"/>
      <c r="AJJ8" s="228"/>
      <c r="AJK8" s="228"/>
      <c r="AJL8" s="228"/>
      <c r="AJM8" s="228"/>
      <c r="AJN8" s="228"/>
      <c r="AJO8" s="228"/>
      <c r="AJP8" s="228"/>
      <c r="AJQ8" s="228"/>
      <c r="AJR8" s="228"/>
      <c r="AJS8" s="228"/>
      <c r="AJT8" s="228"/>
      <c r="AJU8" s="228"/>
      <c r="AJV8" s="228"/>
      <c r="AJW8" s="228"/>
      <c r="AJX8" s="228"/>
      <c r="AJY8" s="228"/>
      <c r="AJZ8" s="228"/>
      <c r="AKA8" s="228"/>
      <c r="AKB8" s="228"/>
      <c r="AKC8" s="228"/>
      <c r="AKD8" s="228"/>
      <c r="AKE8" s="228"/>
      <c r="AKF8" s="228"/>
      <c r="AKG8" s="228"/>
      <c r="AKH8" s="228"/>
      <c r="AKI8" s="228"/>
      <c r="AKJ8" s="228"/>
      <c r="AKK8" s="228"/>
      <c r="AKL8" s="228"/>
      <c r="AKM8" s="228"/>
      <c r="AKN8" s="228"/>
      <c r="AKO8" s="228"/>
      <c r="AKP8" s="228"/>
      <c r="AKQ8" s="228"/>
      <c r="AKR8" s="228"/>
      <c r="AKS8" s="228"/>
      <c r="AKT8" s="228"/>
      <c r="AKU8" s="228"/>
      <c r="AKV8" s="228"/>
      <c r="AKW8" s="228"/>
      <c r="AKX8" s="228"/>
      <c r="AKY8" s="228"/>
      <c r="AKZ8" s="228"/>
      <c r="ALA8" s="228"/>
      <c r="ALB8" s="228"/>
      <c r="ALC8" s="228"/>
      <c r="ALD8" s="228"/>
      <c r="ALE8" s="228"/>
      <c r="ALF8" s="228"/>
      <c r="ALG8" s="228"/>
      <c r="ALH8" s="228"/>
      <c r="ALI8" s="228"/>
      <c r="ALJ8" s="228"/>
      <c r="ALK8" s="228"/>
      <c r="ALL8" s="228"/>
      <c r="ALM8" s="228"/>
      <c r="ALN8" s="228"/>
      <c r="ALO8" s="228"/>
      <c r="ALP8" s="228"/>
      <c r="ALQ8" s="228"/>
      <c r="ALR8" s="228"/>
      <c r="ALS8" s="228"/>
      <c r="ALT8" s="228"/>
      <c r="ALU8" s="228"/>
      <c r="ALV8" s="228"/>
      <c r="ALW8" s="228"/>
      <c r="ALX8" s="228"/>
      <c r="ALY8" s="228"/>
      <c r="ALZ8" s="228"/>
      <c r="AMA8" s="228"/>
      <c r="AMB8" s="228"/>
      <c r="AMC8" s="228"/>
      <c r="AMD8" s="228"/>
      <c r="AME8" s="228"/>
      <c r="AMF8" s="228"/>
      <c r="AMG8" s="228"/>
      <c r="AMH8" s="228"/>
      <c r="AMI8" s="228"/>
      <c r="AMJ8" s="228"/>
      <c r="AMK8" s="228"/>
      <c r="AML8" s="228"/>
      <c r="AMM8" s="228"/>
      <c r="AMN8" s="228"/>
      <c r="AMO8" s="228"/>
      <c r="AMP8" s="228"/>
      <c r="AMQ8" s="228"/>
      <c r="AMR8" s="228"/>
      <c r="AMS8" s="228"/>
      <c r="AMT8" s="228"/>
      <c r="AMU8" s="228"/>
      <c r="AMV8" s="228"/>
      <c r="AMW8" s="228"/>
      <c r="AMX8" s="228"/>
      <c r="AMY8" s="228"/>
      <c r="AMZ8" s="228"/>
      <c r="ANA8" s="228"/>
      <c r="ANB8" s="228"/>
      <c r="ANC8" s="228"/>
      <c r="AND8" s="228"/>
      <c r="ANE8" s="228"/>
      <c r="ANF8" s="228"/>
      <c r="ANG8" s="228"/>
      <c r="ANH8" s="228"/>
      <c r="ANI8" s="228"/>
      <c r="ANJ8" s="228"/>
      <c r="ANK8" s="228"/>
      <c r="ANL8" s="228"/>
      <c r="ANM8" s="228"/>
      <c r="ANN8" s="228"/>
      <c r="ANO8" s="228"/>
      <c r="ANP8" s="228"/>
      <c r="ANQ8" s="228"/>
      <c r="ANR8" s="228"/>
      <c r="ANS8" s="228"/>
      <c r="ANT8" s="228"/>
      <c r="ANU8" s="228"/>
      <c r="ANV8" s="228"/>
      <c r="ANW8" s="228"/>
      <c r="ANX8" s="228"/>
      <c r="ANY8" s="228"/>
      <c r="ANZ8" s="228"/>
      <c r="AOA8" s="228"/>
      <c r="AOB8" s="228"/>
      <c r="AOC8" s="228"/>
      <c r="AOD8" s="228"/>
      <c r="AOE8" s="228"/>
      <c r="AOF8" s="228"/>
      <c r="AOG8" s="228"/>
      <c r="AOH8" s="228"/>
      <c r="AOI8" s="228"/>
      <c r="AOJ8" s="228"/>
      <c r="AOK8" s="228"/>
      <c r="AOL8" s="228"/>
      <c r="AOM8" s="228"/>
      <c r="AON8" s="228"/>
      <c r="AOO8" s="228"/>
      <c r="AOP8" s="228"/>
      <c r="AOQ8" s="228"/>
      <c r="AOR8" s="228"/>
      <c r="AOS8" s="228"/>
      <c r="AOT8" s="228"/>
      <c r="AOU8" s="228"/>
      <c r="AOV8" s="228"/>
      <c r="AOW8" s="228"/>
      <c r="AOX8" s="228"/>
      <c r="AOY8" s="228"/>
      <c r="AOZ8" s="228"/>
      <c r="APA8" s="228"/>
      <c r="APB8" s="228"/>
      <c r="APC8" s="228"/>
      <c r="APD8" s="228"/>
      <c r="APE8" s="228"/>
      <c r="APF8" s="228"/>
      <c r="APG8" s="228"/>
      <c r="APH8" s="228"/>
      <c r="API8" s="228"/>
      <c r="APJ8" s="228"/>
      <c r="APK8" s="228"/>
      <c r="APL8" s="228"/>
      <c r="APM8" s="228"/>
      <c r="APN8" s="228"/>
      <c r="APO8" s="228"/>
      <c r="APP8" s="228"/>
      <c r="APQ8" s="228"/>
      <c r="APR8" s="228"/>
      <c r="APS8" s="228"/>
      <c r="APT8" s="228"/>
      <c r="APU8" s="228"/>
      <c r="APV8" s="228"/>
      <c r="APW8" s="228"/>
      <c r="APX8" s="228"/>
      <c r="APY8" s="228"/>
      <c r="APZ8" s="228"/>
      <c r="AQA8" s="228"/>
      <c r="AQB8" s="228"/>
      <c r="AQC8" s="228"/>
      <c r="AQD8" s="228"/>
      <c r="AQE8" s="228"/>
      <c r="AQF8" s="228"/>
      <c r="AQG8" s="228"/>
      <c r="AQH8" s="228"/>
      <c r="AQI8" s="228"/>
      <c r="AQJ8" s="228"/>
      <c r="AQK8" s="228"/>
      <c r="AQL8" s="228"/>
      <c r="AQM8" s="228"/>
      <c r="AQN8" s="228"/>
      <c r="AQO8" s="228"/>
      <c r="AQP8" s="228"/>
      <c r="AQQ8" s="228"/>
      <c r="AQR8" s="228"/>
      <c r="AQS8" s="228"/>
      <c r="AQT8" s="228"/>
      <c r="AQU8" s="228"/>
      <c r="AQV8" s="228"/>
      <c r="AQW8" s="228"/>
      <c r="AQX8" s="228"/>
      <c r="AQY8" s="228"/>
      <c r="AQZ8" s="228"/>
      <c r="ARA8" s="228"/>
      <c r="ARB8" s="228"/>
      <c r="ARC8" s="228"/>
      <c r="ARD8" s="228"/>
      <c r="ARE8" s="228"/>
      <c r="ARF8" s="228"/>
      <c r="ARG8" s="228"/>
      <c r="ARH8" s="228"/>
      <c r="ARI8" s="228"/>
      <c r="ARJ8" s="228"/>
      <c r="ARK8" s="228"/>
      <c r="ARL8" s="228"/>
      <c r="ARM8" s="228"/>
      <c r="ARN8" s="228"/>
      <c r="ARO8" s="228"/>
      <c r="ARP8" s="228"/>
      <c r="ARQ8" s="228"/>
      <c r="ARR8" s="228"/>
      <c r="ARS8" s="228"/>
      <c r="ART8" s="228"/>
      <c r="ARU8" s="228"/>
      <c r="ARV8" s="228"/>
      <c r="ARW8" s="228"/>
      <c r="ARX8" s="228"/>
      <c r="ARY8" s="228"/>
      <c r="ARZ8" s="228"/>
      <c r="ASA8" s="228"/>
      <c r="ASB8" s="228"/>
      <c r="ASC8" s="228"/>
      <c r="ASD8" s="228"/>
      <c r="ASE8" s="228"/>
      <c r="ASF8" s="228"/>
      <c r="ASG8" s="228"/>
      <c r="ASH8" s="228"/>
      <c r="ASI8" s="228"/>
      <c r="ASJ8" s="228"/>
      <c r="ASK8" s="228"/>
      <c r="ASL8" s="228"/>
      <c r="ASM8" s="228"/>
      <c r="ASN8" s="228"/>
      <c r="ASO8" s="228"/>
      <c r="ASP8" s="228"/>
      <c r="ASQ8" s="228"/>
      <c r="ASR8" s="228"/>
      <c r="ASS8" s="228"/>
      <c r="AST8" s="228"/>
      <c r="ASU8" s="228"/>
      <c r="ASV8" s="228"/>
      <c r="ASW8" s="228"/>
      <c r="ASX8" s="228"/>
      <c r="ASY8" s="228"/>
      <c r="ASZ8" s="228"/>
      <c r="ATA8" s="228"/>
      <c r="ATB8" s="228"/>
      <c r="ATC8" s="228"/>
      <c r="ATD8" s="228"/>
      <c r="ATE8" s="228"/>
      <c r="ATF8" s="228"/>
      <c r="ATG8" s="228"/>
      <c r="ATH8" s="228"/>
      <c r="ATI8" s="228"/>
      <c r="ATJ8" s="228"/>
      <c r="ATK8" s="228"/>
      <c r="ATL8" s="228"/>
      <c r="ATM8" s="228"/>
      <c r="ATN8" s="228"/>
      <c r="ATO8" s="228"/>
      <c r="ATP8" s="228"/>
      <c r="ATQ8" s="228"/>
      <c r="ATR8" s="228"/>
      <c r="ATS8" s="228"/>
      <c r="ATT8" s="228"/>
      <c r="ATU8" s="228"/>
      <c r="ATV8" s="228"/>
      <c r="ATW8" s="228"/>
      <c r="ATX8" s="228"/>
      <c r="ATY8" s="228"/>
      <c r="ATZ8" s="228"/>
      <c r="AUA8" s="228"/>
      <c r="AUB8" s="228"/>
      <c r="AUC8" s="228"/>
      <c r="AUD8" s="228"/>
      <c r="AUE8" s="228"/>
      <c r="AUF8" s="228"/>
      <c r="AUG8" s="228"/>
      <c r="AUH8" s="228"/>
      <c r="AUI8" s="228"/>
      <c r="AUJ8" s="228"/>
      <c r="AUK8" s="228"/>
      <c r="AUL8" s="228"/>
      <c r="AUM8" s="228"/>
      <c r="AUN8" s="228"/>
      <c r="AUO8" s="228"/>
      <c r="AUP8" s="228"/>
      <c r="AUQ8" s="228"/>
      <c r="AUR8" s="228"/>
      <c r="AUS8" s="228"/>
      <c r="AUT8" s="228"/>
      <c r="AUU8" s="228"/>
      <c r="AUV8" s="228"/>
      <c r="AUW8" s="228"/>
      <c r="AUX8" s="228"/>
      <c r="AUY8" s="228"/>
      <c r="AUZ8" s="228"/>
      <c r="AVA8" s="228"/>
      <c r="AVB8" s="228"/>
      <c r="AVC8" s="228"/>
      <c r="AVD8" s="228"/>
      <c r="AVE8" s="228"/>
      <c r="AVF8" s="228"/>
      <c r="AVG8" s="228"/>
      <c r="AVH8" s="228"/>
      <c r="AVI8" s="228"/>
      <c r="AVJ8" s="228"/>
      <c r="AVK8" s="228"/>
      <c r="AVL8" s="228"/>
      <c r="AVM8" s="228"/>
      <c r="AVN8" s="228"/>
      <c r="AVO8" s="228"/>
      <c r="AVP8" s="228"/>
      <c r="AVQ8" s="228"/>
      <c r="AVR8" s="228"/>
      <c r="AVS8" s="228"/>
      <c r="AVT8" s="228"/>
      <c r="AVU8" s="228"/>
      <c r="AVV8" s="228"/>
      <c r="AVW8" s="228"/>
      <c r="AVX8" s="228"/>
      <c r="AVY8" s="228"/>
      <c r="AVZ8" s="228"/>
      <c r="AWA8" s="228"/>
      <c r="AWB8" s="228"/>
      <c r="AWC8" s="228"/>
      <c r="AWD8" s="228"/>
      <c r="AWE8" s="228"/>
      <c r="AWF8" s="228"/>
      <c r="AWG8" s="228"/>
      <c r="AWH8" s="228"/>
      <c r="AWI8" s="228"/>
      <c r="AWJ8" s="228"/>
      <c r="AWK8" s="228"/>
      <c r="AWL8" s="228"/>
      <c r="AWM8" s="228"/>
      <c r="AWN8" s="228"/>
      <c r="AWO8" s="228"/>
      <c r="AWP8" s="228"/>
      <c r="AWQ8" s="228"/>
      <c r="AWR8" s="228"/>
      <c r="AWS8" s="228"/>
      <c r="AWT8" s="228"/>
      <c r="AWU8" s="228"/>
      <c r="AWV8" s="228"/>
      <c r="AWW8" s="228"/>
      <c r="AWX8" s="228"/>
      <c r="AWY8" s="228"/>
      <c r="AWZ8" s="228"/>
      <c r="AXA8" s="228"/>
      <c r="AXB8" s="228"/>
      <c r="AXC8" s="228"/>
      <c r="AXD8" s="228"/>
      <c r="AXE8" s="228"/>
      <c r="AXF8" s="228"/>
      <c r="AXG8" s="228"/>
      <c r="AXH8" s="228"/>
      <c r="AXI8" s="228"/>
      <c r="AXJ8" s="228"/>
      <c r="AXK8" s="228"/>
      <c r="AXL8" s="228"/>
      <c r="AXM8" s="228"/>
      <c r="AXN8" s="228"/>
      <c r="AXO8" s="228"/>
      <c r="AXP8" s="228"/>
      <c r="AXQ8" s="228"/>
      <c r="AXR8" s="228"/>
      <c r="AXS8" s="228"/>
      <c r="AXT8" s="228"/>
      <c r="AXU8" s="228"/>
      <c r="AXV8" s="228"/>
      <c r="AXW8" s="228"/>
      <c r="AXX8" s="228"/>
      <c r="AXY8" s="228"/>
      <c r="AXZ8" s="228"/>
      <c r="AYA8" s="228"/>
      <c r="AYB8" s="228"/>
      <c r="AYC8" s="228"/>
      <c r="AYD8" s="228"/>
      <c r="AYE8" s="228"/>
      <c r="AYF8" s="228"/>
      <c r="AYG8" s="228"/>
      <c r="AYH8" s="228"/>
      <c r="AYI8" s="228"/>
      <c r="AYJ8" s="228"/>
      <c r="AYK8" s="228"/>
      <c r="AYL8" s="228"/>
      <c r="AYM8" s="228"/>
      <c r="AYN8" s="228"/>
      <c r="AYO8" s="228"/>
      <c r="AYP8" s="228"/>
      <c r="AYQ8" s="228"/>
      <c r="AYR8" s="228"/>
      <c r="AYS8" s="228"/>
      <c r="AYT8" s="228"/>
      <c r="AYU8" s="228"/>
      <c r="AYV8" s="228"/>
      <c r="AYW8" s="228"/>
      <c r="AYX8" s="228"/>
      <c r="AYY8" s="228"/>
      <c r="AYZ8" s="228"/>
      <c r="AZA8" s="228"/>
      <c r="AZB8" s="228"/>
      <c r="AZC8" s="228"/>
      <c r="AZD8" s="228"/>
      <c r="AZE8" s="228"/>
      <c r="AZF8" s="228"/>
      <c r="AZG8" s="228"/>
      <c r="AZH8" s="228"/>
      <c r="AZI8" s="228"/>
      <c r="AZJ8" s="228"/>
      <c r="AZK8" s="228"/>
      <c r="AZL8" s="228"/>
      <c r="AZM8" s="228"/>
      <c r="AZN8" s="228"/>
      <c r="AZO8" s="228"/>
      <c r="AZP8" s="228"/>
      <c r="AZQ8" s="228"/>
      <c r="AZR8" s="228"/>
      <c r="AZS8" s="228"/>
      <c r="AZT8" s="228"/>
      <c r="AZU8" s="228"/>
      <c r="AZV8" s="228"/>
      <c r="AZW8" s="228"/>
      <c r="AZX8" s="228"/>
      <c r="AZY8" s="228"/>
      <c r="AZZ8" s="228"/>
      <c r="BAA8" s="228"/>
      <c r="BAB8" s="228"/>
      <c r="BAC8" s="228"/>
      <c r="BAD8" s="228"/>
      <c r="BAE8" s="228"/>
      <c r="BAF8" s="228"/>
      <c r="BAG8" s="228"/>
      <c r="BAH8" s="228"/>
      <c r="BAI8" s="228"/>
      <c r="BAJ8" s="228"/>
      <c r="BAK8" s="228"/>
      <c r="BAL8" s="228"/>
      <c r="BAM8" s="228"/>
      <c r="BAN8" s="228"/>
      <c r="BAO8" s="228"/>
      <c r="BAP8" s="228"/>
      <c r="BAQ8" s="228"/>
      <c r="BAR8" s="228"/>
      <c r="BAS8" s="228"/>
      <c r="BAT8" s="228"/>
      <c r="BAU8" s="228"/>
      <c r="BAV8" s="228"/>
      <c r="BAW8" s="228"/>
      <c r="BAX8" s="228"/>
      <c r="BAY8" s="228"/>
      <c r="BAZ8" s="228"/>
      <c r="BBA8" s="228"/>
      <c r="BBB8" s="228"/>
      <c r="BBC8" s="228"/>
      <c r="BBD8" s="228"/>
      <c r="BBE8" s="228"/>
      <c r="BBF8" s="228"/>
      <c r="BBG8" s="228"/>
      <c r="BBH8" s="228"/>
      <c r="BBI8" s="228"/>
      <c r="BBJ8" s="228"/>
      <c r="BBK8" s="228"/>
      <c r="BBL8" s="228"/>
      <c r="BBM8" s="228"/>
      <c r="BBN8" s="228"/>
      <c r="BBO8" s="228"/>
      <c r="BBP8" s="228"/>
      <c r="BBQ8" s="228"/>
      <c r="BBR8" s="228"/>
      <c r="BBS8" s="228"/>
      <c r="BBT8" s="228"/>
      <c r="BBU8" s="228"/>
      <c r="BBV8" s="228"/>
      <c r="BBW8" s="228"/>
      <c r="BBX8" s="228"/>
      <c r="BBY8" s="228"/>
      <c r="BBZ8" s="228"/>
      <c r="BCA8" s="228"/>
      <c r="BCB8" s="228"/>
      <c r="BCC8" s="228"/>
      <c r="BCD8" s="228"/>
      <c r="BCE8" s="228"/>
      <c r="BCF8" s="228"/>
      <c r="BCG8" s="228"/>
      <c r="BCH8" s="228"/>
      <c r="BCI8" s="228"/>
      <c r="BCJ8" s="228"/>
      <c r="BCK8" s="228"/>
      <c r="BCL8" s="228"/>
      <c r="BCM8" s="228"/>
      <c r="BCN8" s="228"/>
      <c r="BCO8" s="228"/>
      <c r="BCP8" s="228"/>
      <c r="BCQ8" s="228"/>
      <c r="BCR8" s="228"/>
      <c r="BCS8" s="228"/>
      <c r="BCT8" s="228"/>
      <c r="BCU8" s="228"/>
      <c r="BCV8" s="228"/>
      <c r="BCW8" s="228"/>
      <c r="BCX8" s="228"/>
      <c r="BCY8" s="228"/>
      <c r="BCZ8" s="228"/>
      <c r="BDA8" s="228"/>
      <c r="BDB8" s="228"/>
      <c r="BDC8" s="228"/>
      <c r="BDD8" s="228"/>
      <c r="BDE8" s="228"/>
      <c r="BDF8" s="228"/>
      <c r="BDG8" s="228"/>
      <c r="BDH8" s="228"/>
      <c r="BDI8" s="228"/>
      <c r="BDJ8" s="228"/>
      <c r="BDK8" s="228"/>
      <c r="BDL8" s="228"/>
      <c r="BDM8" s="228"/>
      <c r="BDN8" s="228"/>
      <c r="BDO8" s="228"/>
      <c r="BDP8" s="228"/>
      <c r="BDQ8" s="228"/>
      <c r="BDR8" s="228"/>
      <c r="BDS8" s="228"/>
      <c r="BDT8" s="228"/>
      <c r="BDU8" s="228"/>
      <c r="BDV8" s="228"/>
      <c r="BDW8" s="228"/>
      <c r="BDX8" s="228"/>
      <c r="BDY8" s="228"/>
      <c r="BDZ8" s="228"/>
      <c r="BEA8" s="228"/>
      <c r="BEB8" s="228"/>
      <c r="BEC8" s="228"/>
      <c r="BED8" s="228"/>
      <c r="BEE8" s="228"/>
      <c r="BEF8" s="228"/>
      <c r="BEG8" s="228"/>
      <c r="BEH8" s="228"/>
      <c r="BEI8" s="228"/>
      <c r="BEJ8" s="228"/>
      <c r="BEK8" s="228"/>
      <c r="BEL8" s="228"/>
      <c r="BEM8" s="228"/>
      <c r="BEN8" s="228"/>
      <c r="BEO8" s="228"/>
      <c r="BEP8" s="228"/>
      <c r="BEQ8" s="228"/>
      <c r="BER8" s="228"/>
      <c r="BES8" s="228"/>
      <c r="BET8" s="228"/>
      <c r="BEU8" s="228"/>
      <c r="BEV8" s="228"/>
      <c r="BEW8" s="228"/>
      <c r="BEX8" s="228"/>
      <c r="BEY8" s="228"/>
      <c r="BEZ8" s="228"/>
      <c r="BFA8" s="228"/>
      <c r="BFB8" s="228"/>
      <c r="BFC8" s="228"/>
      <c r="BFD8" s="228"/>
      <c r="BFE8" s="228"/>
      <c r="BFF8" s="228"/>
      <c r="BFG8" s="228"/>
      <c r="BFH8" s="228"/>
      <c r="BFI8" s="228"/>
      <c r="BFJ8" s="228"/>
      <c r="BFK8" s="228"/>
      <c r="BFL8" s="228"/>
      <c r="BFM8" s="228"/>
      <c r="BFN8" s="228"/>
      <c r="BFO8" s="228"/>
      <c r="BFP8" s="228"/>
      <c r="BFQ8" s="228"/>
      <c r="BFR8" s="228"/>
      <c r="BFS8" s="228"/>
      <c r="BFT8" s="228"/>
      <c r="BFU8" s="228"/>
      <c r="BFV8" s="228"/>
      <c r="BFW8" s="228"/>
      <c r="BFX8" s="228"/>
      <c r="BFY8" s="228"/>
      <c r="BFZ8" s="228"/>
      <c r="BGA8" s="228"/>
      <c r="BGB8" s="228"/>
      <c r="BGC8" s="228"/>
      <c r="BGD8" s="228"/>
      <c r="BGE8" s="228"/>
      <c r="BGF8" s="228"/>
      <c r="BGG8" s="228"/>
      <c r="BGH8" s="228"/>
      <c r="BGI8" s="228"/>
      <c r="BGJ8" s="228"/>
      <c r="BGK8" s="228"/>
      <c r="BGL8" s="228"/>
      <c r="BGM8" s="228"/>
      <c r="BGN8" s="228"/>
      <c r="BGO8" s="228"/>
      <c r="BGP8" s="228"/>
      <c r="BGQ8" s="228"/>
      <c r="BGR8" s="228"/>
      <c r="BGS8" s="228"/>
      <c r="BGT8" s="228"/>
      <c r="BGU8" s="228"/>
      <c r="BGV8" s="228"/>
      <c r="BGW8" s="228"/>
      <c r="BGX8" s="228"/>
      <c r="BGY8" s="228"/>
      <c r="BGZ8" s="228"/>
      <c r="BHA8" s="228"/>
      <c r="BHB8" s="228"/>
      <c r="BHC8" s="228"/>
      <c r="BHD8" s="228"/>
      <c r="BHE8" s="228"/>
      <c r="BHF8" s="228"/>
      <c r="BHG8" s="228"/>
      <c r="BHH8" s="228"/>
      <c r="BHI8" s="228"/>
      <c r="BHJ8" s="228"/>
      <c r="BHK8" s="228"/>
      <c r="BHL8" s="228"/>
      <c r="BHM8" s="228"/>
      <c r="BHN8" s="228"/>
      <c r="BHO8" s="228"/>
      <c r="BHP8" s="228"/>
      <c r="BHQ8" s="228"/>
      <c r="BHR8" s="228"/>
      <c r="BHS8" s="228"/>
      <c r="BHT8" s="228"/>
      <c r="BHU8" s="228"/>
      <c r="BHV8" s="228"/>
      <c r="BHW8" s="228"/>
      <c r="BHX8" s="228"/>
      <c r="BHY8" s="228"/>
      <c r="BHZ8" s="228"/>
      <c r="BIA8" s="228"/>
      <c r="BIB8" s="228"/>
      <c r="BIC8" s="228"/>
      <c r="BID8" s="228"/>
      <c r="BIE8" s="228"/>
      <c r="BIF8" s="228"/>
      <c r="BIG8" s="228"/>
      <c r="BIH8" s="228"/>
      <c r="BII8" s="228"/>
      <c r="BIJ8" s="228"/>
      <c r="BIK8" s="228"/>
      <c r="BIL8" s="228"/>
      <c r="BIM8" s="228"/>
      <c r="BIN8" s="228"/>
      <c r="BIO8" s="228"/>
      <c r="BIP8" s="228"/>
      <c r="BIQ8" s="228"/>
      <c r="BIR8" s="228"/>
      <c r="BIS8" s="228"/>
      <c r="BIT8" s="228"/>
      <c r="BIU8" s="228"/>
      <c r="BIV8" s="228"/>
      <c r="BIW8" s="228"/>
      <c r="BIX8" s="228"/>
      <c r="BIY8" s="228"/>
      <c r="BIZ8" s="228"/>
      <c r="BJA8" s="228"/>
      <c r="BJB8" s="228"/>
      <c r="BJC8" s="228"/>
      <c r="BJD8" s="228"/>
      <c r="BJE8" s="228"/>
      <c r="BJF8" s="228"/>
      <c r="BJG8" s="228"/>
      <c r="BJH8" s="228"/>
      <c r="BJI8" s="228"/>
      <c r="BJJ8" s="228"/>
      <c r="BJK8" s="228"/>
      <c r="BJL8" s="228"/>
      <c r="BJM8" s="228"/>
      <c r="BJN8" s="228"/>
      <c r="BJO8" s="228"/>
      <c r="BJP8" s="228"/>
      <c r="BJQ8" s="228"/>
      <c r="BJR8" s="228"/>
      <c r="BJS8" s="228"/>
      <c r="BJT8" s="228"/>
      <c r="BJU8" s="228"/>
      <c r="BJV8" s="228"/>
      <c r="BJW8" s="228"/>
      <c r="BJX8" s="228"/>
      <c r="BJY8" s="228"/>
      <c r="BJZ8" s="228"/>
      <c r="BKA8" s="228"/>
      <c r="BKB8" s="228"/>
      <c r="BKC8" s="228"/>
      <c r="BKD8" s="228"/>
      <c r="BKE8" s="228"/>
      <c r="BKF8" s="228"/>
      <c r="BKG8" s="228"/>
      <c r="BKH8" s="228"/>
      <c r="BKI8" s="228"/>
      <c r="BKJ8" s="228"/>
      <c r="BKK8" s="228"/>
      <c r="BKL8" s="228"/>
      <c r="BKM8" s="228"/>
      <c r="BKN8" s="228"/>
      <c r="BKO8" s="228"/>
      <c r="BKP8" s="228"/>
      <c r="BKQ8" s="228"/>
      <c r="BKR8" s="228"/>
      <c r="BKS8" s="228"/>
      <c r="BKT8" s="228"/>
      <c r="BKU8" s="228"/>
      <c r="BKV8" s="228"/>
      <c r="BKW8" s="228"/>
      <c r="BKX8" s="228"/>
      <c r="BKY8" s="228"/>
      <c r="BKZ8" s="228"/>
      <c r="BLA8" s="228"/>
      <c r="BLB8" s="228"/>
      <c r="BLC8" s="228"/>
      <c r="BLD8" s="228"/>
      <c r="BLE8" s="228"/>
      <c r="BLF8" s="228"/>
      <c r="BLG8" s="228"/>
      <c r="BLH8" s="228"/>
      <c r="BLI8" s="228"/>
      <c r="BLJ8" s="228"/>
      <c r="BLK8" s="228"/>
      <c r="BLL8" s="228"/>
      <c r="BLM8" s="228"/>
      <c r="BLN8" s="228"/>
      <c r="BLO8" s="228"/>
      <c r="BLP8" s="228"/>
      <c r="BLQ8" s="228"/>
      <c r="BLR8" s="228"/>
      <c r="BLS8" s="228"/>
      <c r="BLT8" s="228"/>
      <c r="BLU8" s="228"/>
      <c r="BLV8" s="228"/>
      <c r="BLW8" s="228"/>
      <c r="BLX8" s="228"/>
      <c r="BLY8" s="228"/>
      <c r="BLZ8" s="228"/>
      <c r="BMA8" s="228"/>
      <c r="BMB8" s="228"/>
      <c r="BMC8" s="228"/>
      <c r="BMD8" s="228"/>
      <c r="BME8" s="228"/>
      <c r="BMF8" s="228"/>
      <c r="BMG8" s="228"/>
      <c r="BMH8" s="228"/>
      <c r="BMI8" s="228"/>
      <c r="BMJ8" s="228"/>
      <c r="BMK8" s="228"/>
      <c r="BML8" s="228"/>
      <c r="BMM8" s="228"/>
      <c r="BMN8" s="228"/>
      <c r="BMO8" s="228"/>
      <c r="BMP8" s="228"/>
      <c r="BMQ8" s="228"/>
      <c r="BMR8" s="228"/>
      <c r="BMS8" s="228"/>
      <c r="BMT8" s="228"/>
      <c r="BMU8" s="228"/>
      <c r="BMV8" s="228"/>
      <c r="BMW8" s="228"/>
      <c r="BMX8" s="228"/>
      <c r="BMY8" s="228"/>
      <c r="BMZ8" s="228"/>
      <c r="BNA8" s="228"/>
      <c r="BNB8" s="228"/>
      <c r="BNC8" s="228"/>
      <c r="BND8" s="228"/>
      <c r="BNE8" s="228"/>
      <c r="BNF8" s="228"/>
      <c r="BNG8" s="228"/>
      <c r="BNH8" s="228"/>
      <c r="BNI8" s="228"/>
      <c r="BNJ8" s="228"/>
      <c r="BNK8" s="228"/>
      <c r="BNL8" s="228"/>
      <c r="BNM8" s="228"/>
      <c r="BNN8" s="228"/>
      <c r="BNO8" s="228"/>
      <c r="BNP8" s="228"/>
      <c r="BNQ8" s="228"/>
      <c r="BNR8" s="228"/>
      <c r="BNS8" s="228"/>
      <c r="BNT8" s="228"/>
      <c r="BNU8" s="228"/>
      <c r="BNV8" s="228"/>
      <c r="BNW8" s="228"/>
      <c r="BNX8" s="228"/>
      <c r="BNY8" s="228"/>
      <c r="BNZ8" s="228"/>
      <c r="BOA8" s="228"/>
      <c r="BOB8" s="228"/>
      <c r="BOC8" s="228"/>
      <c r="BOD8" s="228"/>
      <c r="BOE8" s="228"/>
      <c r="BOF8" s="228"/>
      <c r="BOG8" s="228"/>
      <c r="BOH8" s="228"/>
      <c r="BOI8" s="228"/>
      <c r="BOJ8" s="228"/>
      <c r="BOK8" s="228"/>
      <c r="BOL8" s="228"/>
      <c r="BOM8" s="228"/>
      <c r="BON8" s="228"/>
      <c r="BOO8" s="228"/>
      <c r="BOP8" s="228"/>
      <c r="BOQ8" s="228"/>
      <c r="BOR8" s="228"/>
      <c r="BOS8" s="228"/>
      <c r="BOT8" s="228"/>
      <c r="BOU8" s="228"/>
      <c r="BOV8" s="228"/>
      <c r="BOW8" s="228"/>
      <c r="BOX8" s="228"/>
      <c r="BOY8" s="228"/>
      <c r="BOZ8" s="228"/>
      <c r="BPA8" s="228"/>
      <c r="BPB8" s="228"/>
      <c r="BPC8" s="228"/>
      <c r="BPD8" s="228"/>
      <c r="BPE8" s="228"/>
      <c r="BPF8" s="228"/>
      <c r="BPG8" s="228"/>
      <c r="BPH8" s="228"/>
      <c r="BPI8" s="228"/>
      <c r="BPJ8" s="228"/>
      <c r="BPK8" s="228"/>
      <c r="BPL8" s="228"/>
      <c r="BPM8" s="228"/>
      <c r="BPN8" s="228"/>
      <c r="BPO8" s="228"/>
      <c r="BPP8" s="228"/>
      <c r="BPQ8" s="228"/>
      <c r="BPR8" s="228"/>
      <c r="BPS8" s="228"/>
      <c r="BPT8" s="228"/>
      <c r="BPU8" s="228"/>
      <c r="BPV8" s="228"/>
      <c r="BPW8" s="228"/>
      <c r="BPX8" s="228"/>
      <c r="BPY8" s="228"/>
      <c r="BPZ8" s="228"/>
      <c r="BQA8" s="228"/>
      <c r="BQB8" s="228"/>
      <c r="BQC8" s="228"/>
      <c r="BQD8" s="228"/>
      <c r="BQE8" s="228"/>
      <c r="BQF8" s="228"/>
      <c r="BQG8" s="228"/>
      <c r="BQH8" s="228"/>
      <c r="BQI8" s="228"/>
      <c r="BQJ8" s="228"/>
      <c r="BQK8" s="228"/>
      <c r="BQL8" s="228"/>
      <c r="BQM8" s="228"/>
      <c r="BQN8" s="228"/>
      <c r="BQO8" s="228"/>
      <c r="BQP8" s="228"/>
      <c r="BQQ8" s="228"/>
      <c r="BQR8" s="228"/>
      <c r="BQS8" s="228"/>
      <c r="BQT8" s="228"/>
      <c r="BQU8" s="228"/>
      <c r="BQV8" s="228"/>
      <c r="BQW8" s="228"/>
      <c r="BQX8" s="228"/>
      <c r="BQY8" s="228"/>
      <c r="BQZ8" s="228"/>
      <c r="BRA8" s="228"/>
      <c r="BRB8" s="228"/>
      <c r="BRC8" s="228"/>
      <c r="BRD8" s="228"/>
      <c r="BRE8" s="228"/>
      <c r="BRF8" s="228"/>
      <c r="BRG8" s="228"/>
      <c r="BRH8" s="228"/>
      <c r="BRI8" s="228"/>
      <c r="BRJ8" s="228"/>
      <c r="BRK8" s="228"/>
      <c r="BRL8" s="228"/>
      <c r="BRM8" s="228"/>
      <c r="BRN8" s="228"/>
      <c r="BRO8" s="228"/>
      <c r="BRP8" s="228"/>
      <c r="BRQ8" s="228"/>
      <c r="BRR8" s="228"/>
      <c r="BRS8" s="228"/>
      <c r="BRT8" s="228"/>
      <c r="BRU8" s="228"/>
      <c r="BRV8" s="228"/>
      <c r="BRW8" s="228"/>
      <c r="BRX8" s="228"/>
      <c r="BRY8" s="228"/>
      <c r="BRZ8" s="228"/>
      <c r="BSA8" s="228"/>
      <c r="BSB8" s="228"/>
      <c r="BSC8" s="228"/>
      <c r="BSD8" s="228"/>
      <c r="BSE8" s="228"/>
      <c r="BSF8" s="228"/>
      <c r="BSG8" s="228"/>
      <c r="BSH8" s="228"/>
      <c r="BSI8" s="228"/>
      <c r="BSJ8" s="228"/>
      <c r="BSK8" s="228"/>
      <c r="BSL8" s="228"/>
      <c r="BSM8" s="228"/>
      <c r="BSN8" s="228"/>
      <c r="BSO8" s="228"/>
      <c r="BSP8" s="228"/>
      <c r="BSQ8" s="228"/>
      <c r="BSR8" s="228"/>
      <c r="BSS8" s="228"/>
      <c r="BST8" s="228"/>
      <c r="BSU8" s="228"/>
      <c r="BSV8" s="228"/>
      <c r="BSW8" s="228"/>
      <c r="BSX8" s="228"/>
      <c r="BSY8" s="228"/>
      <c r="BSZ8" s="228"/>
      <c r="BTA8" s="228"/>
      <c r="BTB8" s="228"/>
      <c r="BTC8" s="228"/>
      <c r="BTD8" s="228"/>
      <c r="BTE8" s="228"/>
      <c r="BTF8" s="228"/>
      <c r="BTG8" s="228"/>
      <c r="BTH8" s="228"/>
      <c r="BTI8" s="228"/>
      <c r="BTJ8" s="228"/>
      <c r="BTK8" s="228"/>
      <c r="BTL8" s="228"/>
      <c r="BTM8" s="228"/>
      <c r="BTN8" s="228"/>
      <c r="BTO8" s="228"/>
      <c r="BTP8" s="228"/>
      <c r="BTQ8" s="228"/>
      <c r="BTR8" s="228"/>
      <c r="BTS8" s="228"/>
      <c r="BTT8" s="228"/>
      <c r="BTU8" s="228"/>
      <c r="BTV8" s="228"/>
      <c r="BTW8" s="228"/>
      <c r="BTX8" s="228"/>
      <c r="BTY8" s="228"/>
      <c r="BTZ8" s="228"/>
      <c r="BUA8" s="228"/>
      <c r="BUB8" s="228"/>
      <c r="BUC8" s="228"/>
      <c r="BUD8" s="228"/>
      <c r="BUE8" s="228"/>
      <c r="BUF8" s="228"/>
      <c r="BUG8" s="228"/>
      <c r="BUH8" s="228"/>
      <c r="BUI8" s="228"/>
      <c r="BUJ8" s="228"/>
      <c r="BUK8" s="228"/>
      <c r="BUL8" s="228"/>
      <c r="BUM8" s="228"/>
      <c r="BUN8" s="228"/>
      <c r="BUO8" s="228"/>
      <c r="BUP8" s="228"/>
      <c r="BUQ8" s="228"/>
      <c r="BUR8" s="228"/>
      <c r="BUS8" s="228"/>
      <c r="BUT8" s="228"/>
      <c r="BUU8" s="228"/>
      <c r="BUV8" s="228"/>
      <c r="BUW8" s="228"/>
      <c r="BUX8" s="228"/>
      <c r="BUY8" s="228"/>
      <c r="BUZ8" s="228"/>
      <c r="BVA8" s="228"/>
      <c r="BVB8" s="228"/>
      <c r="BVC8" s="228"/>
      <c r="BVD8" s="228"/>
      <c r="BVE8" s="228"/>
      <c r="BVF8" s="228"/>
      <c r="BVG8" s="228"/>
      <c r="BVH8" s="228"/>
      <c r="BVI8" s="228"/>
      <c r="BVJ8" s="228"/>
      <c r="BVK8" s="228"/>
      <c r="BVL8" s="228"/>
      <c r="BVM8" s="228"/>
      <c r="BVN8" s="228"/>
      <c r="BVO8" s="228"/>
      <c r="BVP8" s="228"/>
      <c r="BVQ8" s="228"/>
      <c r="BVR8" s="228"/>
      <c r="BVS8" s="228"/>
      <c r="BVT8" s="228"/>
      <c r="BVU8" s="228"/>
      <c r="BVV8" s="228"/>
      <c r="BVW8" s="228"/>
      <c r="BVX8" s="228"/>
      <c r="BVY8" s="228"/>
      <c r="BVZ8" s="228"/>
      <c r="BWA8" s="228"/>
      <c r="BWB8" s="228"/>
      <c r="BWC8" s="228"/>
      <c r="BWD8" s="228"/>
      <c r="BWE8" s="228"/>
      <c r="BWF8" s="228"/>
      <c r="BWG8" s="228"/>
      <c r="BWH8" s="228"/>
      <c r="BWI8" s="228"/>
      <c r="BWJ8" s="228"/>
      <c r="BWK8" s="228"/>
      <c r="BWL8" s="228"/>
      <c r="BWM8" s="228"/>
      <c r="BWN8" s="228"/>
      <c r="BWO8" s="228"/>
      <c r="BWP8" s="228"/>
      <c r="BWQ8" s="228"/>
      <c r="BWR8" s="228"/>
      <c r="BWS8" s="228"/>
      <c r="BWT8" s="228"/>
      <c r="BWU8" s="228"/>
      <c r="BWV8" s="228"/>
      <c r="BWW8" s="228"/>
      <c r="BWX8" s="228"/>
      <c r="BWY8" s="228"/>
      <c r="BWZ8" s="228"/>
      <c r="BXA8" s="228"/>
      <c r="BXB8" s="228"/>
      <c r="BXC8" s="228"/>
      <c r="BXD8" s="228"/>
      <c r="BXE8" s="228"/>
      <c r="BXF8" s="228"/>
      <c r="BXG8" s="228"/>
      <c r="BXH8" s="228"/>
      <c r="BXI8" s="228"/>
      <c r="BXJ8" s="228"/>
      <c r="BXK8" s="228"/>
      <c r="BXL8" s="228"/>
      <c r="BXM8" s="228"/>
      <c r="BXN8" s="228"/>
      <c r="BXO8" s="228"/>
      <c r="BXP8" s="228"/>
      <c r="BXQ8" s="228"/>
      <c r="BXR8" s="228"/>
      <c r="BXS8" s="228"/>
      <c r="BXT8" s="228"/>
      <c r="BXU8" s="228"/>
      <c r="BXV8" s="228"/>
      <c r="BXW8" s="228"/>
      <c r="BXX8" s="228"/>
      <c r="BXY8" s="228"/>
      <c r="BXZ8" s="228"/>
      <c r="BYA8" s="228"/>
      <c r="BYB8" s="228"/>
      <c r="BYC8" s="228"/>
      <c r="BYD8" s="228"/>
      <c r="BYE8" s="228"/>
      <c r="BYF8" s="228"/>
      <c r="BYG8" s="228"/>
      <c r="BYH8" s="228"/>
      <c r="BYI8" s="228"/>
      <c r="BYJ8" s="228"/>
      <c r="BYK8" s="228"/>
      <c r="BYL8" s="228"/>
      <c r="BYM8" s="228"/>
      <c r="BYN8" s="228"/>
      <c r="BYO8" s="228"/>
      <c r="BYP8" s="228"/>
      <c r="BYQ8" s="228"/>
      <c r="BYR8" s="228"/>
      <c r="BYS8" s="228"/>
      <c r="BYT8" s="228"/>
      <c r="BYU8" s="228"/>
      <c r="BYV8" s="228"/>
      <c r="BYW8" s="228"/>
      <c r="BYX8" s="228"/>
      <c r="BYY8" s="228"/>
      <c r="BYZ8" s="228"/>
      <c r="BZA8" s="228"/>
      <c r="BZB8" s="228"/>
      <c r="BZC8" s="228"/>
      <c r="BZD8" s="228"/>
      <c r="BZE8" s="228"/>
      <c r="BZF8" s="228"/>
      <c r="BZG8" s="228"/>
      <c r="BZH8" s="228"/>
      <c r="BZI8" s="228"/>
      <c r="BZJ8" s="228"/>
      <c r="BZK8" s="228"/>
      <c r="BZL8" s="228"/>
      <c r="BZM8" s="228"/>
      <c r="BZN8" s="228"/>
      <c r="BZO8" s="228"/>
      <c r="BZP8" s="228"/>
      <c r="BZQ8" s="228"/>
      <c r="BZR8" s="228"/>
      <c r="BZS8" s="228"/>
      <c r="BZT8" s="228"/>
      <c r="BZU8" s="228"/>
      <c r="BZV8" s="228"/>
      <c r="BZW8" s="228"/>
      <c r="BZX8" s="228"/>
      <c r="BZY8" s="228"/>
      <c r="BZZ8" s="228"/>
      <c r="CAA8" s="228"/>
      <c r="CAB8" s="228"/>
      <c r="CAC8" s="228"/>
      <c r="CAD8" s="228"/>
      <c r="CAE8" s="228"/>
      <c r="CAF8" s="228"/>
      <c r="CAG8" s="228"/>
      <c r="CAH8" s="228"/>
      <c r="CAI8" s="228"/>
      <c r="CAJ8" s="228"/>
      <c r="CAK8" s="228"/>
      <c r="CAL8" s="228"/>
      <c r="CAM8" s="228"/>
      <c r="CAN8" s="228"/>
      <c r="CAO8" s="228"/>
      <c r="CAP8" s="228"/>
      <c r="CAQ8" s="228"/>
      <c r="CAR8" s="228"/>
      <c r="CAS8" s="228"/>
      <c r="CAT8" s="228"/>
      <c r="CAU8" s="228"/>
      <c r="CAV8" s="228"/>
      <c r="CAW8" s="228"/>
      <c r="CAX8" s="228"/>
      <c r="CAY8" s="228"/>
      <c r="CAZ8" s="228"/>
      <c r="CBA8" s="228"/>
      <c r="CBB8" s="228"/>
      <c r="CBC8" s="228"/>
      <c r="CBD8" s="228"/>
      <c r="CBE8" s="228"/>
      <c r="CBF8" s="228"/>
      <c r="CBG8" s="228"/>
      <c r="CBH8" s="228"/>
      <c r="CBI8" s="228"/>
      <c r="CBJ8" s="228"/>
      <c r="CBK8" s="228"/>
      <c r="CBL8" s="228"/>
      <c r="CBM8" s="228"/>
      <c r="CBN8" s="228"/>
      <c r="CBO8" s="228"/>
      <c r="CBP8" s="228"/>
      <c r="CBQ8" s="228"/>
      <c r="CBR8" s="228"/>
      <c r="CBS8" s="228"/>
      <c r="CBT8" s="228"/>
      <c r="CBU8" s="228"/>
      <c r="CBV8" s="228"/>
      <c r="CBW8" s="228"/>
      <c r="CBX8" s="228"/>
      <c r="CBY8" s="228"/>
      <c r="CBZ8" s="228"/>
      <c r="CCA8" s="228"/>
      <c r="CCB8" s="228"/>
      <c r="CCC8" s="228"/>
      <c r="CCD8" s="228"/>
      <c r="CCE8" s="228"/>
      <c r="CCF8" s="228"/>
      <c r="CCG8" s="228"/>
      <c r="CCH8" s="228"/>
      <c r="CCI8" s="228"/>
      <c r="CCJ8" s="228"/>
      <c r="CCK8" s="228"/>
      <c r="CCL8" s="228"/>
      <c r="CCM8" s="228"/>
      <c r="CCN8" s="228"/>
      <c r="CCO8" s="228"/>
      <c r="CCP8" s="228"/>
      <c r="CCQ8" s="228"/>
      <c r="CCR8" s="228"/>
      <c r="CCS8" s="228"/>
      <c r="CCT8" s="228"/>
      <c r="CCU8" s="228"/>
      <c r="CCV8" s="228"/>
      <c r="CCW8" s="228"/>
      <c r="CCX8" s="228"/>
      <c r="CCY8" s="228"/>
      <c r="CCZ8" s="228"/>
      <c r="CDA8" s="228"/>
      <c r="CDB8" s="228"/>
      <c r="CDC8" s="228"/>
      <c r="CDD8" s="228"/>
      <c r="CDE8" s="228"/>
      <c r="CDF8" s="228"/>
      <c r="CDG8" s="228"/>
      <c r="CDH8" s="228"/>
      <c r="CDI8" s="228"/>
      <c r="CDJ8" s="228"/>
      <c r="CDK8" s="228"/>
      <c r="CDL8" s="228"/>
      <c r="CDM8" s="228"/>
      <c r="CDN8" s="228"/>
      <c r="CDO8" s="228"/>
      <c r="CDP8" s="228"/>
      <c r="CDQ8" s="228"/>
      <c r="CDR8" s="228"/>
      <c r="CDS8" s="228"/>
      <c r="CDT8" s="228"/>
      <c r="CDU8" s="228"/>
      <c r="CDV8" s="228"/>
      <c r="CDW8" s="228"/>
      <c r="CDX8" s="228"/>
      <c r="CDY8" s="228"/>
      <c r="CDZ8" s="228"/>
      <c r="CEA8" s="228"/>
      <c r="CEB8" s="228"/>
      <c r="CEC8" s="228"/>
      <c r="CED8" s="228"/>
      <c r="CEE8" s="228"/>
      <c r="CEF8" s="228"/>
      <c r="CEG8" s="228"/>
      <c r="CEH8" s="228"/>
      <c r="CEI8" s="228"/>
      <c r="CEJ8" s="228"/>
      <c r="CEK8" s="228"/>
      <c r="CEL8" s="228"/>
      <c r="CEM8" s="228"/>
      <c r="CEN8" s="228"/>
      <c r="CEO8" s="228"/>
      <c r="CEP8" s="228"/>
      <c r="CEQ8" s="228"/>
      <c r="CER8" s="228"/>
      <c r="CES8" s="228"/>
      <c r="CET8" s="228"/>
      <c r="CEU8" s="228"/>
      <c r="CEV8" s="228"/>
      <c r="CEW8" s="228"/>
      <c r="CEX8" s="228"/>
      <c r="CEY8" s="228"/>
      <c r="CEZ8" s="228"/>
      <c r="CFA8" s="228"/>
      <c r="CFB8" s="228"/>
      <c r="CFC8" s="228"/>
      <c r="CFD8" s="228"/>
      <c r="CFE8" s="228"/>
      <c r="CFF8" s="228"/>
      <c r="CFG8" s="228"/>
      <c r="CFH8" s="228"/>
      <c r="CFI8" s="228"/>
      <c r="CFJ8" s="228"/>
      <c r="CFK8" s="228"/>
      <c r="CFL8" s="228"/>
      <c r="CFM8" s="228"/>
      <c r="CFN8" s="228"/>
      <c r="CFO8" s="228"/>
      <c r="CFP8" s="228"/>
      <c r="CFQ8" s="228"/>
      <c r="CFR8" s="228"/>
      <c r="CFS8" s="228"/>
      <c r="CFT8" s="228"/>
      <c r="CFU8" s="228"/>
      <c r="CFV8" s="228"/>
      <c r="CFW8" s="228"/>
      <c r="CFX8" s="228"/>
      <c r="CFY8" s="228"/>
      <c r="CFZ8" s="228"/>
      <c r="CGA8" s="228"/>
      <c r="CGB8" s="228"/>
      <c r="CGC8" s="228"/>
      <c r="CGD8" s="228"/>
      <c r="CGE8" s="228"/>
      <c r="CGF8" s="228"/>
      <c r="CGG8" s="228"/>
      <c r="CGH8" s="228"/>
      <c r="CGI8" s="228"/>
      <c r="CGJ8" s="228"/>
      <c r="CGK8" s="228"/>
      <c r="CGL8" s="228"/>
      <c r="CGM8" s="228"/>
      <c r="CGN8" s="228"/>
      <c r="CGO8" s="228"/>
      <c r="CGP8" s="228"/>
      <c r="CGQ8" s="228"/>
      <c r="CGR8" s="228"/>
      <c r="CGS8" s="228"/>
      <c r="CGT8" s="228"/>
      <c r="CGU8" s="228"/>
      <c r="CGV8" s="228"/>
      <c r="CGW8" s="228"/>
      <c r="CGX8" s="228"/>
      <c r="CGY8" s="228"/>
      <c r="CGZ8" s="228"/>
      <c r="CHA8" s="228"/>
      <c r="CHB8" s="228"/>
      <c r="CHC8" s="228"/>
      <c r="CHD8" s="228"/>
      <c r="CHE8" s="228"/>
      <c r="CHF8" s="228"/>
      <c r="CHG8" s="228"/>
      <c r="CHH8" s="228"/>
      <c r="CHI8" s="228"/>
      <c r="CHJ8" s="228"/>
      <c r="CHK8" s="228"/>
      <c r="CHL8" s="228"/>
      <c r="CHM8" s="228"/>
      <c r="CHN8" s="228"/>
      <c r="CHO8" s="228"/>
      <c r="CHP8" s="228"/>
      <c r="CHQ8" s="228"/>
      <c r="CHR8" s="228"/>
      <c r="CHS8" s="228"/>
      <c r="CHT8" s="228"/>
      <c r="CHU8" s="228"/>
      <c r="CHV8" s="228"/>
      <c r="CHW8" s="228"/>
      <c r="CHX8" s="228"/>
      <c r="CHY8" s="228"/>
      <c r="CHZ8" s="228"/>
      <c r="CIA8" s="228"/>
      <c r="CIB8" s="228"/>
      <c r="CIC8" s="228"/>
      <c r="CID8" s="228"/>
      <c r="CIE8" s="228"/>
      <c r="CIF8" s="228"/>
      <c r="CIG8" s="228"/>
      <c r="CIH8" s="228"/>
      <c r="CII8" s="228"/>
      <c r="CIJ8" s="228"/>
      <c r="CIK8" s="228"/>
      <c r="CIL8" s="228"/>
      <c r="CIM8" s="228"/>
      <c r="CIN8" s="228"/>
      <c r="CIO8" s="228"/>
      <c r="CIP8" s="228"/>
      <c r="CIQ8" s="228"/>
      <c r="CIR8" s="228"/>
      <c r="CIS8" s="228"/>
      <c r="CIT8" s="228"/>
      <c r="CIU8" s="228"/>
      <c r="CIV8" s="228"/>
      <c r="CIW8" s="228"/>
      <c r="CIX8" s="228"/>
      <c r="CIY8" s="228"/>
      <c r="CIZ8" s="228"/>
      <c r="CJA8" s="228"/>
      <c r="CJB8" s="228"/>
      <c r="CJC8" s="228"/>
      <c r="CJD8" s="228"/>
      <c r="CJE8" s="228"/>
      <c r="CJF8" s="228"/>
      <c r="CJG8" s="228"/>
      <c r="CJH8" s="228"/>
      <c r="CJI8" s="228"/>
      <c r="CJJ8" s="228"/>
      <c r="CJK8" s="228"/>
      <c r="CJL8" s="228"/>
      <c r="CJM8" s="228"/>
      <c r="CJN8" s="228"/>
      <c r="CJO8" s="228"/>
      <c r="CJP8" s="228"/>
      <c r="CJQ8" s="228"/>
      <c r="CJR8" s="228"/>
      <c r="CJS8" s="228"/>
      <c r="CJT8" s="228"/>
      <c r="CJU8" s="228"/>
      <c r="CJV8" s="228"/>
      <c r="CJW8" s="228"/>
      <c r="CJX8" s="228"/>
      <c r="CJY8" s="228"/>
      <c r="CJZ8" s="228"/>
      <c r="CKA8" s="228"/>
      <c r="CKB8" s="228"/>
      <c r="CKC8" s="228"/>
      <c r="CKD8" s="228"/>
      <c r="CKE8" s="228"/>
      <c r="CKF8" s="228"/>
      <c r="CKG8" s="228"/>
      <c r="CKH8" s="228"/>
      <c r="CKI8" s="228"/>
      <c r="CKJ8" s="228"/>
      <c r="CKK8" s="228"/>
      <c r="CKL8" s="228"/>
      <c r="CKM8" s="228"/>
      <c r="CKN8" s="228"/>
      <c r="CKO8" s="228"/>
      <c r="CKP8" s="228"/>
      <c r="CKQ8" s="228"/>
      <c r="CKR8" s="228"/>
      <c r="CKS8" s="228"/>
      <c r="CKT8" s="228"/>
      <c r="CKU8" s="228"/>
      <c r="CKV8" s="228"/>
      <c r="CKW8" s="228"/>
      <c r="CKX8" s="228"/>
      <c r="CKY8" s="228"/>
      <c r="CKZ8" s="228"/>
      <c r="CLA8" s="228"/>
      <c r="CLB8" s="228"/>
      <c r="CLC8" s="228"/>
      <c r="CLD8" s="228"/>
      <c r="CLE8" s="228"/>
      <c r="CLF8" s="228"/>
      <c r="CLG8" s="228"/>
      <c r="CLH8" s="228"/>
      <c r="CLI8" s="228"/>
      <c r="CLJ8" s="228"/>
      <c r="CLK8" s="228"/>
      <c r="CLL8" s="228"/>
      <c r="CLM8" s="228"/>
      <c r="CLN8" s="228"/>
      <c r="CLO8" s="228"/>
      <c r="CLP8" s="228"/>
      <c r="CLQ8" s="228"/>
      <c r="CLR8" s="228"/>
      <c r="CLS8" s="228"/>
      <c r="CLT8" s="228"/>
      <c r="CLU8" s="228"/>
      <c r="CLV8" s="228"/>
      <c r="CLW8" s="228"/>
      <c r="CLX8" s="228"/>
      <c r="CLY8" s="228"/>
      <c r="CLZ8" s="228"/>
      <c r="CMA8" s="228"/>
      <c r="CMB8" s="228"/>
      <c r="CMC8" s="228"/>
      <c r="CMD8" s="228"/>
      <c r="CME8" s="228"/>
      <c r="CMF8" s="228"/>
      <c r="CMG8" s="228"/>
      <c r="CMH8" s="228"/>
      <c r="CMI8" s="228"/>
      <c r="CMJ8" s="228"/>
      <c r="CMK8" s="228"/>
      <c r="CML8" s="228"/>
      <c r="CMM8" s="228"/>
      <c r="CMN8" s="228"/>
      <c r="CMO8" s="228"/>
      <c r="CMP8" s="228"/>
      <c r="CMQ8" s="228"/>
      <c r="CMR8" s="228"/>
      <c r="CMS8" s="228"/>
      <c r="CMT8" s="228"/>
      <c r="CMU8" s="228"/>
      <c r="CMV8" s="228"/>
      <c r="CMW8" s="228"/>
      <c r="CMX8" s="228"/>
      <c r="CMY8" s="228"/>
      <c r="CMZ8" s="228"/>
      <c r="CNA8" s="228"/>
      <c r="CNB8" s="228"/>
      <c r="CNC8" s="228"/>
      <c r="CND8" s="228"/>
      <c r="CNE8" s="228"/>
      <c r="CNF8" s="228"/>
      <c r="CNG8" s="228"/>
      <c r="CNH8" s="228"/>
      <c r="CNI8" s="228"/>
      <c r="CNJ8" s="228"/>
      <c r="CNK8" s="228"/>
      <c r="CNL8" s="228"/>
      <c r="CNM8" s="228"/>
      <c r="CNN8" s="228"/>
      <c r="CNO8" s="228"/>
      <c r="CNP8" s="228"/>
      <c r="CNQ8" s="228"/>
      <c r="CNR8" s="228"/>
      <c r="CNS8" s="228"/>
      <c r="CNT8" s="228"/>
      <c r="CNU8" s="228"/>
      <c r="CNV8" s="228"/>
      <c r="CNW8" s="228"/>
      <c r="CNX8" s="228"/>
      <c r="CNY8" s="228"/>
      <c r="CNZ8" s="228"/>
      <c r="COA8" s="228"/>
      <c r="COB8" s="228"/>
      <c r="COC8" s="228"/>
      <c r="COD8" s="228"/>
      <c r="COE8" s="228"/>
      <c r="COF8" s="228"/>
      <c r="COG8" s="228"/>
      <c r="COH8" s="228"/>
      <c r="COI8" s="228"/>
      <c r="COJ8" s="228"/>
      <c r="COK8" s="228"/>
      <c r="COL8" s="228"/>
      <c r="COM8" s="228"/>
      <c r="CON8" s="228"/>
      <c r="COO8" s="228"/>
      <c r="COP8" s="228"/>
      <c r="COQ8" s="228"/>
      <c r="COR8" s="228"/>
      <c r="COS8" s="228"/>
      <c r="COT8" s="228"/>
      <c r="COU8" s="228"/>
      <c r="COV8" s="228"/>
      <c r="COW8" s="228"/>
      <c r="COX8" s="228"/>
      <c r="COY8" s="228"/>
      <c r="COZ8" s="228"/>
      <c r="CPA8" s="228"/>
      <c r="CPB8" s="228"/>
      <c r="CPC8" s="228"/>
      <c r="CPD8" s="228"/>
      <c r="CPE8" s="228"/>
      <c r="CPF8" s="228"/>
      <c r="CPG8" s="228"/>
      <c r="CPH8" s="228"/>
      <c r="CPI8" s="228"/>
      <c r="CPJ8" s="228"/>
      <c r="CPK8" s="228"/>
      <c r="CPL8" s="228"/>
      <c r="CPM8" s="228"/>
      <c r="CPN8" s="228"/>
      <c r="CPO8" s="228"/>
      <c r="CPP8" s="228"/>
      <c r="CPQ8" s="228"/>
      <c r="CPR8" s="228"/>
      <c r="CPS8" s="228"/>
      <c r="CPT8" s="228"/>
      <c r="CPU8" s="228"/>
      <c r="CPV8" s="228"/>
      <c r="CPW8" s="228"/>
      <c r="CPX8" s="228"/>
      <c r="CPY8" s="228"/>
      <c r="CPZ8" s="228"/>
      <c r="CQA8" s="228"/>
      <c r="CQB8" s="228"/>
      <c r="CQC8" s="228"/>
      <c r="CQD8" s="228"/>
      <c r="CQE8" s="228"/>
      <c r="CQF8" s="228"/>
      <c r="CQG8" s="228"/>
      <c r="CQH8" s="228"/>
      <c r="CQI8" s="228"/>
      <c r="CQJ8" s="228"/>
      <c r="CQK8" s="228"/>
      <c r="CQL8" s="228"/>
      <c r="CQM8" s="228"/>
      <c r="CQN8" s="228"/>
      <c r="CQO8" s="228"/>
      <c r="CQP8" s="228"/>
      <c r="CQQ8" s="228"/>
      <c r="CQR8" s="228"/>
      <c r="CQS8" s="228"/>
      <c r="CQT8" s="228"/>
      <c r="CQU8" s="228"/>
      <c r="CQV8" s="228"/>
      <c r="CQW8" s="228"/>
      <c r="CQX8" s="228"/>
      <c r="CQY8" s="228"/>
      <c r="CQZ8" s="228"/>
      <c r="CRA8" s="228"/>
      <c r="CRB8" s="228"/>
      <c r="CRC8" s="228"/>
      <c r="CRD8" s="228"/>
      <c r="CRE8" s="228"/>
      <c r="CRF8" s="228"/>
      <c r="CRG8" s="228"/>
      <c r="CRH8" s="228"/>
      <c r="CRI8" s="228"/>
      <c r="CRJ8" s="228"/>
      <c r="CRK8" s="228"/>
      <c r="CRL8" s="228"/>
      <c r="CRM8" s="228"/>
      <c r="CRN8" s="228"/>
      <c r="CRO8" s="228"/>
      <c r="CRP8" s="228"/>
      <c r="CRQ8" s="228"/>
      <c r="CRR8" s="228"/>
      <c r="CRS8" s="228"/>
      <c r="CRT8" s="228"/>
      <c r="CRU8" s="228"/>
      <c r="CRV8" s="228"/>
      <c r="CRW8" s="228"/>
      <c r="CRX8" s="228"/>
      <c r="CRY8" s="228"/>
      <c r="CRZ8" s="228"/>
      <c r="CSA8" s="228"/>
      <c r="CSB8" s="228"/>
      <c r="CSC8" s="228"/>
      <c r="CSD8" s="228"/>
      <c r="CSE8" s="228"/>
      <c r="CSF8" s="228"/>
      <c r="CSG8" s="228"/>
      <c r="CSH8" s="228"/>
      <c r="CSI8" s="228"/>
      <c r="CSJ8" s="228"/>
      <c r="CSK8" s="228"/>
      <c r="CSL8" s="228"/>
      <c r="CSM8" s="228"/>
      <c r="CSN8" s="228"/>
      <c r="CSO8" s="228"/>
      <c r="CSP8" s="228"/>
      <c r="CSQ8" s="228"/>
      <c r="CSR8" s="228"/>
      <c r="CSS8" s="228"/>
      <c r="CST8" s="228"/>
      <c r="CSU8" s="228"/>
      <c r="CSV8" s="228"/>
      <c r="CSW8" s="228"/>
      <c r="CSX8" s="228"/>
      <c r="CSY8" s="228"/>
      <c r="CSZ8" s="228"/>
      <c r="CTA8" s="228"/>
      <c r="CTB8" s="228"/>
      <c r="CTC8" s="228"/>
      <c r="CTD8" s="228"/>
      <c r="CTE8" s="228"/>
      <c r="CTF8" s="228"/>
      <c r="CTG8" s="228"/>
      <c r="CTH8" s="228"/>
      <c r="CTI8" s="228"/>
      <c r="CTJ8" s="228"/>
      <c r="CTK8" s="228"/>
      <c r="CTL8" s="228"/>
      <c r="CTM8" s="228"/>
      <c r="CTN8" s="228"/>
      <c r="CTO8" s="228"/>
      <c r="CTP8" s="228"/>
      <c r="CTQ8" s="228"/>
      <c r="CTR8" s="228"/>
      <c r="CTS8" s="228"/>
      <c r="CTT8" s="228"/>
      <c r="CTU8" s="228"/>
      <c r="CTV8" s="228"/>
      <c r="CTW8" s="228"/>
      <c r="CTX8" s="228"/>
      <c r="CTY8" s="228"/>
      <c r="CTZ8" s="228"/>
      <c r="CUA8" s="228"/>
      <c r="CUB8" s="228"/>
      <c r="CUC8" s="228"/>
      <c r="CUD8" s="228"/>
      <c r="CUE8" s="228"/>
      <c r="CUF8" s="228"/>
      <c r="CUG8" s="228"/>
      <c r="CUH8" s="228"/>
      <c r="CUI8" s="228"/>
      <c r="CUJ8" s="228"/>
      <c r="CUK8" s="228"/>
      <c r="CUL8" s="228"/>
      <c r="CUM8" s="228"/>
      <c r="CUN8" s="228"/>
      <c r="CUO8" s="228"/>
      <c r="CUP8" s="228"/>
      <c r="CUQ8" s="228"/>
      <c r="CUR8" s="228"/>
      <c r="CUS8" s="228"/>
      <c r="CUT8" s="228"/>
      <c r="CUU8" s="228"/>
      <c r="CUV8" s="228"/>
      <c r="CUW8" s="228"/>
      <c r="CUX8" s="228"/>
      <c r="CUY8" s="228"/>
      <c r="CUZ8" s="228"/>
      <c r="CVA8" s="228"/>
      <c r="CVB8" s="228"/>
      <c r="CVC8" s="228"/>
      <c r="CVD8" s="228"/>
      <c r="CVE8" s="228"/>
      <c r="CVF8" s="228"/>
      <c r="CVG8" s="228"/>
      <c r="CVH8" s="228"/>
      <c r="CVI8" s="228"/>
      <c r="CVJ8" s="228"/>
      <c r="CVK8" s="228"/>
      <c r="CVL8" s="228"/>
      <c r="CVM8" s="228"/>
      <c r="CVN8" s="228"/>
      <c r="CVO8" s="228"/>
      <c r="CVP8" s="228"/>
      <c r="CVQ8" s="228"/>
      <c r="CVR8" s="228"/>
      <c r="CVS8" s="228"/>
      <c r="CVT8" s="228"/>
      <c r="CVU8" s="228"/>
      <c r="CVV8" s="228"/>
      <c r="CVW8" s="228"/>
      <c r="CVX8" s="228"/>
      <c r="CVY8" s="228"/>
      <c r="CVZ8" s="228"/>
      <c r="CWA8" s="228"/>
      <c r="CWB8" s="228"/>
      <c r="CWC8" s="228"/>
      <c r="CWD8" s="228"/>
      <c r="CWE8" s="228"/>
      <c r="CWF8" s="228"/>
      <c r="CWG8" s="228"/>
      <c r="CWH8" s="228"/>
      <c r="CWI8" s="228"/>
      <c r="CWJ8" s="228"/>
      <c r="CWK8" s="228"/>
      <c r="CWL8" s="228"/>
      <c r="CWM8" s="228"/>
      <c r="CWN8" s="228"/>
      <c r="CWO8" s="228"/>
      <c r="CWP8" s="228"/>
      <c r="CWQ8" s="228"/>
      <c r="CWR8" s="228"/>
      <c r="CWS8" s="228"/>
      <c r="CWT8" s="228"/>
      <c r="CWU8" s="228"/>
      <c r="CWV8" s="228"/>
      <c r="CWW8" s="228"/>
      <c r="CWX8" s="228"/>
      <c r="CWY8" s="228"/>
      <c r="CWZ8" s="228"/>
      <c r="CXA8" s="228"/>
      <c r="CXB8" s="228"/>
      <c r="CXC8" s="228"/>
      <c r="CXD8" s="228"/>
      <c r="CXE8" s="228"/>
      <c r="CXF8" s="228"/>
      <c r="CXG8" s="228"/>
      <c r="CXH8" s="228"/>
      <c r="CXI8" s="228"/>
      <c r="CXJ8" s="228"/>
      <c r="CXK8" s="228"/>
      <c r="CXL8" s="228"/>
      <c r="CXM8" s="228"/>
      <c r="CXN8" s="228"/>
      <c r="CXO8" s="228"/>
      <c r="CXP8" s="228"/>
      <c r="CXQ8" s="228"/>
      <c r="CXR8" s="228"/>
      <c r="CXS8" s="228"/>
      <c r="CXT8" s="228"/>
      <c r="CXU8" s="228"/>
      <c r="CXV8" s="228"/>
      <c r="CXW8" s="228"/>
      <c r="CXX8" s="228"/>
      <c r="CXY8" s="228"/>
      <c r="CXZ8" s="228"/>
      <c r="CYA8" s="228"/>
      <c r="CYB8" s="228"/>
      <c r="CYC8" s="228"/>
      <c r="CYD8" s="228"/>
      <c r="CYE8" s="228"/>
      <c r="CYF8" s="228"/>
      <c r="CYG8" s="228"/>
      <c r="CYH8" s="228"/>
      <c r="CYI8" s="228"/>
      <c r="CYJ8" s="228"/>
      <c r="CYK8" s="228"/>
      <c r="CYL8" s="228"/>
      <c r="CYM8" s="228"/>
      <c r="CYN8" s="228"/>
      <c r="CYO8" s="228"/>
      <c r="CYP8" s="228"/>
      <c r="CYQ8" s="228"/>
      <c r="CYR8" s="228"/>
      <c r="CYS8" s="228"/>
      <c r="CYT8" s="228"/>
      <c r="CYU8" s="228"/>
      <c r="CYV8" s="228"/>
      <c r="CYW8" s="228"/>
      <c r="CYX8" s="228"/>
      <c r="CYY8" s="228"/>
      <c r="CYZ8" s="228"/>
      <c r="CZA8" s="228"/>
      <c r="CZB8" s="228"/>
      <c r="CZC8" s="228"/>
      <c r="CZD8" s="228"/>
      <c r="CZE8" s="228"/>
      <c r="CZF8" s="228"/>
      <c r="CZG8" s="228"/>
      <c r="CZH8" s="228"/>
      <c r="CZI8" s="228"/>
      <c r="CZJ8" s="228"/>
      <c r="CZK8" s="228"/>
      <c r="CZL8" s="228"/>
      <c r="CZM8" s="228"/>
      <c r="CZN8" s="228"/>
      <c r="CZO8" s="228"/>
      <c r="CZP8" s="228"/>
      <c r="CZQ8" s="228"/>
      <c r="CZR8" s="228"/>
      <c r="CZS8" s="228"/>
      <c r="CZT8" s="228"/>
      <c r="CZU8" s="228"/>
      <c r="CZV8" s="228"/>
      <c r="CZW8" s="228"/>
      <c r="CZX8" s="228"/>
      <c r="CZY8" s="228"/>
      <c r="CZZ8" s="228"/>
      <c r="DAA8" s="228"/>
      <c r="DAB8" s="228"/>
      <c r="DAC8" s="228"/>
      <c r="DAD8" s="228"/>
      <c r="DAE8" s="228"/>
      <c r="DAF8" s="228"/>
      <c r="DAG8" s="228"/>
      <c r="DAH8" s="228"/>
      <c r="DAI8" s="228"/>
      <c r="DAJ8" s="228"/>
      <c r="DAK8" s="228"/>
      <c r="DAL8" s="228"/>
      <c r="DAM8" s="228"/>
      <c r="DAN8" s="228"/>
      <c r="DAO8" s="228"/>
      <c r="DAP8" s="228"/>
      <c r="DAQ8" s="228"/>
      <c r="DAR8" s="228"/>
      <c r="DAS8" s="228"/>
      <c r="DAT8" s="228"/>
      <c r="DAU8" s="228"/>
      <c r="DAV8" s="228"/>
      <c r="DAW8" s="228"/>
      <c r="DAX8" s="228"/>
      <c r="DAY8" s="228"/>
      <c r="DAZ8" s="228"/>
      <c r="DBA8" s="228"/>
      <c r="DBB8" s="228"/>
      <c r="DBC8" s="228"/>
      <c r="DBD8" s="228"/>
      <c r="DBE8" s="228"/>
      <c r="DBF8" s="228"/>
      <c r="DBG8" s="228"/>
      <c r="DBH8" s="228"/>
      <c r="DBI8" s="228"/>
      <c r="DBJ8" s="228"/>
      <c r="DBK8" s="228"/>
      <c r="DBL8" s="228"/>
      <c r="DBM8" s="228"/>
      <c r="DBN8" s="228"/>
      <c r="DBO8" s="228"/>
      <c r="DBP8" s="228"/>
      <c r="DBQ8" s="228"/>
      <c r="DBR8" s="228"/>
      <c r="DBS8" s="228"/>
      <c r="DBT8" s="228"/>
      <c r="DBU8" s="228"/>
      <c r="DBV8" s="228"/>
      <c r="DBW8" s="228"/>
      <c r="DBX8" s="228"/>
      <c r="DBY8" s="228"/>
      <c r="DBZ8" s="228"/>
      <c r="DCA8" s="228"/>
      <c r="DCB8" s="228"/>
      <c r="DCC8" s="228"/>
      <c r="DCD8" s="228"/>
      <c r="DCE8" s="228"/>
      <c r="DCF8" s="228"/>
      <c r="DCG8" s="228"/>
      <c r="DCH8" s="228"/>
      <c r="DCI8" s="228"/>
      <c r="DCJ8" s="228"/>
      <c r="DCK8" s="228"/>
      <c r="DCL8" s="228"/>
      <c r="DCM8" s="228"/>
      <c r="DCN8" s="228"/>
      <c r="DCO8" s="228"/>
      <c r="DCP8" s="228"/>
      <c r="DCQ8" s="228"/>
      <c r="DCR8" s="228"/>
      <c r="DCS8" s="228"/>
      <c r="DCT8" s="228"/>
      <c r="DCU8" s="228"/>
      <c r="DCV8" s="228"/>
      <c r="DCW8" s="228"/>
      <c r="DCX8" s="228"/>
      <c r="DCY8" s="228"/>
      <c r="DCZ8" s="228"/>
      <c r="DDA8" s="228"/>
      <c r="DDB8" s="228"/>
      <c r="DDC8" s="228"/>
      <c r="DDD8" s="228"/>
      <c r="DDE8" s="228"/>
      <c r="DDF8" s="228"/>
      <c r="DDG8" s="228"/>
      <c r="DDH8" s="228"/>
      <c r="DDI8" s="228"/>
      <c r="DDJ8" s="228"/>
      <c r="DDK8" s="228"/>
      <c r="DDL8" s="228"/>
      <c r="DDM8" s="228"/>
      <c r="DDN8" s="228"/>
      <c r="DDO8" s="228"/>
      <c r="DDP8" s="228"/>
      <c r="DDQ8" s="228"/>
      <c r="DDR8" s="228"/>
      <c r="DDS8" s="228"/>
      <c r="DDT8" s="228"/>
      <c r="DDU8" s="228"/>
      <c r="DDV8" s="228"/>
      <c r="DDW8" s="228"/>
      <c r="DDX8" s="228"/>
      <c r="DDY8" s="228"/>
      <c r="DDZ8" s="228"/>
      <c r="DEA8" s="228"/>
      <c r="DEB8" s="228"/>
      <c r="DEC8" s="228"/>
      <c r="DED8" s="228"/>
      <c r="DEE8" s="228"/>
      <c r="DEF8" s="228"/>
      <c r="DEG8" s="228"/>
      <c r="DEH8" s="228"/>
      <c r="DEI8" s="228"/>
      <c r="DEJ8" s="228"/>
      <c r="DEK8" s="228"/>
      <c r="DEL8" s="228"/>
      <c r="DEM8" s="228"/>
      <c r="DEN8" s="228"/>
      <c r="DEO8" s="228"/>
      <c r="DEP8" s="228"/>
      <c r="DEQ8" s="228"/>
      <c r="DER8" s="228"/>
      <c r="DES8" s="228"/>
      <c r="DET8" s="228"/>
      <c r="DEU8" s="228"/>
      <c r="DEV8" s="228"/>
      <c r="DEW8" s="228"/>
      <c r="DEX8" s="228"/>
      <c r="DEY8" s="228"/>
      <c r="DEZ8" s="228"/>
      <c r="DFA8" s="228"/>
      <c r="DFB8" s="228"/>
      <c r="DFC8" s="228"/>
      <c r="DFD8" s="228"/>
      <c r="DFE8" s="228"/>
      <c r="DFF8" s="228"/>
      <c r="DFG8" s="228"/>
      <c r="DFH8" s="228"/>
      <c r="DFI8" s="228"/>
      <c r="DFJ8" s="228"/>
      <c r="DFK8" s="228"/>
      <c r="DFL8" s="228"/>
      <c r="DFM8" s="228"/>
      <c r="DFN8" s="228"/>
      <c r="DFO8" s="228"/>
      <c r="DFP8" s="228"/>
      <c r="DFQ8" s="228"/>
      <c r="DFR8" s="228"/>
      <c r="DFS8" s="228"/>
      <c r="DFT8" s="228"/>
      <c r="DFU8" s="228"/>
      <c r="DFV8" s="228"/>
      <c r="DFW8" s="228"/>
      <c r="DFX8" s="228"/>
      <c r="DFY8" s="228"/>
      <c r="DFZ8" s="228"/>
      <c r="DGA8" s="228"/>
      <c r="DGB8" s="228"/>
      <c r="DGC8" s="228"/>
      <c r="DGD8" s="228"/>
      <c r="DGE8" s="228"/>
      <c r="DGF8" s="228"/>
      <c r="DGG8" s="228"/>
      <c r="DGH8" s="228"/>
      <c r="DGI8" s="228"/>
      <c r="DGJ8" s="228"/>
      <c r="DGK8" s="228"/>
      <c r="DGL8" s="228"/>
      <c r="DGM8" s="228"/>
      <c r="DGN8" s="228"/>
      <c r="DGO8" s="228"/>
      <c r="DGP8" s="228"/>
      <c r="DGQ8" s="228"/>
      <c r="DGR8" s="228"/>
      <c r="DGS8" s="228"/>
      <c r="DGT8" s="228"/>
      <c r="DGU8" s="228"/>
      <c r="DGV8" s="228"/>
      <c r="DGW8" s="228"/>
      <c r="DGX8" s="228"/>
      <c r="DGY8" s="228"/>
      <c r="DGZ8" s="228"/>
      <c r="DHA8" s="228"/>
      <c r="DHB8" s="228"/>
      <c r="DHC8" s="228"/>
      <c r="DHD8" s="228"/>
      <c r="DHE8" s="228"/>
      <c r="DHF8" s="228"/>
      <c r="DHG8" s="228"/>
      <c r="DHH8" s="228"/>
      <c r="DHI8" s="228"/>
      <c r="DHJ8" s="228"/>
      <c r="DHK8" s="228"/>
      <c r="DHL8" s="228"/>
      <c r="DHM8" s="228"/>
      <c r="DHN8" s="228"/>
      <c r="DHO8" s="228"/>
      <c r="DHP8" s="228"/>
      <c r="DHQ8" s="228"/>
      <c r="DHR8" s="228"/>
      <c r="DHS8" s="228"/>
      <c r="DHT8" s="228"/>
      <c r="DHU8" s="228"/>
      <c r="DHV8" s="228"/>
      <c r="DHW8" s="228"/>
      <c r="DHX8" s="228"/>
      <c r="DHY8" s="228"/>
      <c r="DHZ8" s="228"/>
      <c r="DIA8" s="228"/>
      <c r="DIB8" s="228"/>
      <c r="DIC8" s="228"/>
      <c r="DID8" s="228"/>
      <c r="DIE8" s="228"/>
      <c r="DIF8" s="228"/>
      <c r="DIG8" s="228"/>
      <c r="DIH8" s="228"/>
      <c r="DII8" s="228"/>
      <c r="DIJ8" s="228"/>
      <c r="DIK8" s="228"/>
      <c r="DIL8" s="228"/>
      <c r="DIM8" s="228"/>
      <c r="DIN8" s="228"/>
      <c r="DIO8" s="228"/>
      <c r="DIP8" s="228"/>
      <c r="DIQ8" s="228"/>
      <c r="DIR8" s="228"/>
      <c r="DIS8" s="228"/>
      <c r="DIT8" s="228"/>
      <c r="DIU8" s="228"/>
      <c r="DIV8" s="228"/>
      <c r="DIW8" s="228"/>
      <c r="DIX8" s="228"/>
      <c r="DIY8" s="228"/>
      <c r="DIZ8" s="228"/>
      <c r="DJA8" s="228"/>
      <c r="DJB8" s="228"/>
      <c r="DJC8" s="228"/>
      <c r="DJD8" s="228"/>
      <c r="DJE8" s="228"/>
      <c r="DJF8" s="228"/>
      <c r="DJG8" s="228"/>
      <c r="DJH8" s="228"/>
      <c r="DJI8" s="228"/>
      <c r="DJJ8" s="228"/>
      <c r="DJK8" s="228"/>
      <c r="DJL8" s="228"/>
      <c r="DJM8" s="228"/>
      <c r="DJN8" s="228"/>
      <c r="DJO8" s="228"/>
      <c r="DJP8" s="228"/>
      <c r="DJQ8" s="228"/>
      <c r="DJR8" s="228"/>
      <c r="DJS8" s="228"/>
      <c r="DJT8" s="228"/>
      <c r="DJU8" s="228"/>
      <c r="DJV8" s="228"/>
      <c r="DJW8" s="228"/>
      <c r="DJX8" s="228"/>
      <c r="DJY8" s="228"/>
      <c r="DJZ8" s="228"/>
      <c r="DKA8" s="228"/>
      <c r="DKB8" s="228"/>
      <c r="DKC8" s="228"/>
      <c r="DKD8" s="228"/>
      <c r="DKE8" s="228"/>
      <c r="DKF8" s="228"/>
      <c r="DKG8" s="228"/>
      <c r="DKH8" s="228"/>
      <c r="DKI8" s="228"/>
      <c r="DKJ8" s="228"/>
      <c r="DKK8" s="228"/>
      <c r="DKL8" s="228"/>
      <c r="DKM8" s="228"/>
      <c r="DKN8" s="228"/>
      <c r="DKO8" s="228"/>
      <c r="DKP8" s="228"/>
      <c r="DKQ8" s="228"/>
      <c r="DKR8" s="228"/>
      <c r="DKS8" s="228"/>
      <c r="DKT8" s="228"/>
      <c r="DKU8" s="228"/>
      <c r="DKV8" s="228"/>
      <c r="DKW8" s="228"/>
      <c r="DKX8" s="228"/>
      <c r="DKY8" s="228"/>
      <c r="DKZ8" s="228"/>
      <c r="DLA8" s="228"/>
      <c r="DLB8" s="228"/>
      <c r="DLC8" s="228"/>
      <c r="DLD8" s="228"/>
      <c r="DLE8" s="228"/>
      <c r="DLF8" s="228"/>
      <c r="DLG8" s="228"/>
      <c r="DLH8" s="228"/>
      <c r="DLI8" s="228"/>
      <c r="DLJ8" s="228"/>
      <c r="DLK8" s="228"/>
      <c r="DLL8" s="228"/>
      <c r="DLM8" s="228"/>
      <c r="DLN8" s="228"/>
      <c r="DLO8" s="228"/>
      <c r="DLP8" s="228"/>
      <c r="DLQ8" s="228"/>
      <c r="DLR8" s="228"/>
      <c r="DLS8" s="228"/>
      <c r="DLT8" s="228"/>
      <c r="DLU8" s="228"/>
      <c r="DLV8" s="228"/>
      <c r="DLW8" s="228"/>
      <c r="DLX8" s="228"/>
      <c r="DLY8" s="228"/>
      <c r="DLZ8" s="228"/>
      <c r="DMA8" s="228"/>
      <c r="DMB8" s="228"/>
      <c r="DMC8" s="228"/>
      <c r="DMD8" s="228"/>
      <c r="DME8" s="228"/>
      <c r="DMF8" s="228"/>
      <c r="DMG8" s="228"/>
      <c r="DMH8" s="228"/>
      <c r="DMI8" s="228"/>
      <c r="DMJ8" s="228"/>
      <c r="DMK8" s="228"/>
      <c r="DML8" s="228"/>
      <c r="DMM8" s="228"/>
      <c r="DMN8" s="228"/>
      <c r="DMO8" s="228"/>
      <c r="DMP8" s="228"/>
      <c r="DMQ8" s="228"/>
      <c r="DMR8" s="228"/>
      <c r="DMS8" s="228"/>
      <c r="DMT8" s="228"/>
      <c r="DMU8" s="228"/>
      <c r="DMV8" s="228"/>
      <c r="DMW8" s="228"/>
      <c r="DMX8" s="228"/>
      <c r="DMY8" s="228"/>
      <c r="DMZ8" s="228"/>
      <c r="DNA8" s="228"/>
      <c r="DNB8" s="228"/>
      <c r="DNC8" s="228"/>
      <c r="DND8" s="228"/>
      <c r="DNE8" s="228"/>
      <c r="DNF8" s="228"/>
      <c r="DNG8" s="228"/>
      <c r="DNH8" s="228"/>
      <c r="DNI8" s="228"/>
      <c r="DNJ8" s="228"/>
      <c r="DNK8" s="228"/>
      <c r="DNL8" s="228"/>
      <c r="DNM8" s="228"/>
      <c r="DNN8" s="228"/>
      <c r="DNO8" s="228"/>
      <c r="DNP8" s="228"/>
      <c r="DNQ8" s="228"/>
      <c r="DNR8" s="228"/>
      <c r="DNS8" s="228"/>
      <c r="DNT8" s="228"/>
      <c r="DNU8" s="228"/>
      <c r="DNV8" s="228"/>
      <c r="DNW8" s="228"/>
      <c r="DNX8" s="228"/>
      <c r="DNY8" s="228"/>
      <c r="DNZ8" s="228"/>
      <c r="DOA8" s="228"/>
      <c r="DOB8" s="228"/>
      <c r="DOC8" s="228"/>
      <c r="DOD8" s="228"/>
      <c r="DOE8" s="228"/>
      <c r="DOF8" s="228"/>
      <c r="DOG8" s="228"/>
      <c r="DOH8" s="228"/>
      <c r="DOI8" s="228"/>
      <c r="DOJ8" s="228"/>
      <c r="DOK8" s="228"/>
      <c r="DOL8" s="228"/>
      <c r="DOM8" s="228"/>
      <c r="DON8" s="228"/>
      <c r="DOO8" s="228"/>
      <c r="DOP8" s="228"/>
      <c r="DOQ8" s="228"/>
      <c r="DOR8" s="228"/>
      <c r="DOS8" s="228"/>
      <c r="DOT8" s="228"/>
      <c r="DOU8" s="228"/>
      <c r="DOV8" s="228"/>
      <c r="DOW8" s="228"/>
      <c r="DOX8" s="228"/>
      <c r="DOY8" s="228"/>
      <c r="DOZ8" s="228"/>
      <c r="DPA8" s="228"/>
      <c r="DPB8" s="228"/>
      <c r="DPC8" s="228"/>
      <c r="DPD8" s="228"/>
      <c r="DPE8" s="228"/>
      <c r="DPF8" s="228"/>
      <c r="DPG8" s="228"/>
      <c r="DPH8" s="228"/>
      <c r="DPI8" s="228"/>
      <c r="DPJ8" s="228"/>
      <c r="DPK8" s="228"/>
      <c r="DPL8" s="228"/>
      <c r="DPM8" s="228"/>
      <c r="DPN8" s="228"/>
      <c r="DPO8" s="228"/>
      <c r="DPP8" s="228"/>
      <c r="DPQ8" s="228"/>
      <c r="DPR8" s="228"/>
      <c r="DPS8" s="228"/>
      <c r="DPT8" s="228"/>
      <c r="DPU8" s="228"/>
      <c r="DPV8" s="228"/>
      <c r="DPW8" s="228"/>
      <c r="DPX8" s="228"/>
      <c r="DPY8" s="228"/>
      <c r="DPZ8" s="228"/>
      <c r="DQA8" s="228"/>
      <c r="DQB8" s="228"/>
      <c r="DQC8" s="228"/>
      <c r="DQD8" s="228"/>
      <c r="DQE8" s="228"/>
      <c r="DQF8" s="228"/>
      <c r="DQG8" s="228"/>
      <c r="DQH8" s="228"/>
      <c r="DQI8" s="228"/>
      <c r="DQJ8" s="228"/>
      <c r="DQK8" s="228"/>
      <c r="DQL8" s="228"/>
      <c r="DQM8" s="228"/>
      <c r="DQN8" s="228"/>
      <c r="DQO8" s="228"/>
      <c r="DQP8" s="228"/>
      <c r="DQQ8" s="228"/>
      <c r="DQR8" s="228"/>
      <c r="DQS8" s="228"/>
      <c r="DQT8" s="228"/>
      <c r="DQU8" s="228"/>
      <c r="DQV8" s="228"/>
      <c r="DQW8" s="228"/>
      <c r="DQX8" s="228"/>
      <c r="DQY8" s="228"/>
      <c r="DQZ8" s="228"/>
      <c r="DRA8" s="228"/>
      <c r="DRB8" s="228"/>
      <c r="DRC8" s="228"/>
      <c r="DRD8" s="228"/>
      <c r="DRE8" s="228"/>
      <c r="DRF8" s="228"/>
      <c r="DRG8" s="228"/>
      <c r="DRH8" s="228"/>
      <c r="DRI8" s="228"/>
      <c r="DRJ8" s="228"/>
      <c r="DRK8" s="228"/>
      <c r="DRL8" s="228"/>
      <c r="DRM8" s="228"/>
      <c r="DRN8" s="228"/>
      <c r="DRO8" s="228"/>
      <c r="DRP8" s="228"/>
      <c r="DRQ8" s="228"/>
      <c r="DRR8" s="228"/>
      <c r="DRS8" s="228"/>
      <c r="DRT8" s="228"/>
      <c r="DRU8" s="228"/>
      <c r="DRV8" s="228"/>
      <c r="DRW8" s="228"/>
      <c r="DRX8" s="228"/>
      <c r="DRY8" s="228"/>
      <c r="DRZ8" s="228"/>
      <c r="DSA8" s="228"/>
      <c r="DSB8" s="228"/>
      <c r="DSC8" s="228"/>
      <c r="DSD8" s="228"/>
      <c r="DSE8" s="228"/>
      <c r="DSF8" s="228"/>
      <c r="DSG8" s="228"/>
      <c r="DSH8" s="228"/>
      <c r="DSI8" s="228"/>
      <c r="DSJ8" s="228"/>
      <c r="DSK8" s="228"/>
      <c r="DSL8" s="228"/>
      <c r="DSM8" s="228"/>
      <c r="DSN8" s="228"/>
      <c r="DSO8" s="228"/>
      <c r="DSP8" s="228"/>
      <c r="DSQ8" s="228"/>
      <c r="DSR8" s="228"/>
      <c r="DSS8" s="228"/>
      <c r="DST8" s="228"/>
      <c r="DSU8" s="228"/>
      <c r="DSV8" s="228"/>
      <c r="DSW8" s="228"/>
      <c r="DSX8" s="228"/>
      <c r="DSY8" s="228"/>
      <c r="DSZ8" s="228"/>
      <c r="DTA8" s="228"/>
      <c r="DTB8" s="228"/>
      <c r="DTC8" s="228"/>
      <c r="DTD8" s="228"/>
      <c r="DTE8" s="228"/>
      <c r="DTF8" s="228"/>
      <c r="DTG8" s="228"/>
      <c r="DTH8" s="228"/>
      <c r="DTI8" s="228"/>
      <c r="DTJ8" s="228"/>
      <c r="DTK8" s="228"/>
      <c r="DTL8" s="228"/>
      <c r="DTM8" s="228"/>
      <c r="DTN8" s="228"/>
      <c r="DTO8" s="228"/>
      <c r="DTP8" s="228"/>
      <c r="DTQ8" s="228"/>
      <c r="DTR8" s="228"/>
      <c r="DTS8" s="228"/>
      <c r="DTT8" s="228"/>
      <c r="DTU8" s="228"/>
      <c r="DTV8" s="228"/>
      <c r="DTW8" s="228"/>
      <c r="DTX8" s="228"/>
      <c r="DTY8" s="228"/>
      <c r="DTZ8" s="228"/>
      <c r="DUA8" s="228"/>
      <c r="DUB8" s="228"/>
      <c r="DUC8" s="228"/>
      <c r="DUD8" s="228"/>
      <c r="DUE8" s="228"/>
      <c r="DUF8" s="228"/>
      <c r="DUG8" s="228"/>
      <c r="DUH8" s="228"/>
      <c r="DUI8" s="228"/>
      <c r="DUJ8" s="228"/>
      <c r="DUK8" s="228"/>
      <c r="DUL8" s="228"/>
      <c r="DUM8" s="228"/>
      <c r="DUN8" s="228"/>
      <c r="DUO8" s="228"/>
      <c r="DUP8" s="228"/>
      <c r="DUQ8" s="228"/>
      <c r="DUR8" s="228"/>
      <c r="DUS8" s="228"/>
      <c r="DUT8" s="228"/>
      <c r="DUU8" s="228"/>
      <c r="DUV8" s="228"/>
      <c r="DUW8" s="228"/>
      <c r="DUX8" s="228"/>
      <c r="DUY8" s="228"/>
      <c r="DUZ8" s="228"/>
      <c r="DVA8" s="228"/>
      <c r="DVB8" s="228"/>
      <c r="DVC8" s="228"/>
      <c r="DVD8" s="228"/>
      <c r="DVE8" s="228"/>
      <c r="DVF8" s="228"/>
      <c r="DVG8" s="228"/>
      <c r="DVH8" s="228"/>
      <c r="DVI8" s="228"/>
      <c r="DVJ8" s="228"/>
      <c r="DVK8" s="228"/>
      <c r="DVL8" s="228"/>
      <c r="DVM8" s="228"/>
      <c r="DVN8" s="228"/>
      <c r="DVO8" s="228"/>
      <c r="DVP8" s="228"/>
      <c r="DVQ8" s="228"/>
      <c r="DVR8" s="228"/>
      <c r="DVS8" s="228"/>
      <c r="DVT8" s="228"/>
      <c r="DVU8" s="228"/>
      <c r="DVV8" s="228"/>
      <c r="DVW8" s="228"/>
      <c r="DVX8" s="228"/>
      <c r="DVY8" s="228"/>
      <c r="DVZ8" s="228"/>
      <c r="DWA8" s="228"/>
      <c r="DWB8" s="228"/>
      <c r="DWC8" s="228"/>
      <c r="DWD8" s="228"/>
      <c r="DWE8" s="228"/>
      <c r="DWF8" s="228"/>
      <c r="DWG8" s="228"/>
      <c r="DWH8" s="228"/>
      <c r="DWI8" s="228"/>
      <c r="DWJ8" s="228"/>
      <c r="DWK8" s="228"/>
      <c r="DWL8" s="228"/>
      <c r="DWM8" s="228"/>
      <c r="DWN8" s="228"/>
      <c r="DWO8" s="228"/>
      <c r="DWP8" s="228"/>
      <c r="DWQ8" s="228"/>
      <c r="DWR8" s="228"/>
      <c r="DWS8" s="228"/>
      <c r="DWT8" s="228"/>
      <c r="DWU8" s="228"/>
      <c r="DWV8" s="228"/>
      <c r="DWW8" s="228"/>
      <c r="DWX8" s="228"/>
      <c r="DWY8" s="228"/>
      <c r="DWZ8" s="228"/>
      <c r="DXA8" s="228"/>
      <c r="DXB8" s="228"/>
      <c r="DXC8" s="228"/>
      <c r="DXD8" s="228"/>
      <c r="DXE8" s="228"/>
      <c r="DXF8" s="228"/>
      <c r="DXG8" s="228"/>
      <c r="DXH8" s="228"/>
      <c r="DXI8" s="228"/>
      <c r="DXJ8" s="228"/>
      <c r="DXK8" s="228"/>
      <c r="DXL8" s="228"/>
      <c r="DXM8" s="228"/>
      <c r="DXN8" s="228"/>
      <c r="DXO8" s="228"/>
      <c r="DXP8" s="228"/>
      <c r="DXQ8" s="228"/>
      <c r="DXR8" s="228"/>
      <c r="DXS8" s="228"/>
      <c r="DXT8" s="228"/>
      <c r="DXU8" s="228"/>
      <c r="DXV8" s="228"/>
      <c r="DXW8" s="228"/>
      <c r="DXX8" s="228"/>
      <c r="DXY8" s="228"/>
      <c r="DXZ8" s="228"/>
      <c r="DYA8" s="228"/>
      <c r="DYB8" s="228"/>
      <c r="DYC8" s="228"/>
      <c r="DYD8" s="228"/>
      <c r="DYE8" s="228"/>
      <c r="DYF8" s="228"/>
      <c r="DYG8" s="228"/>
      <c r="DYH8" s="228"/>
      <c r="DYI8" s="228"/>
      <c r="DYJ8" s="228"/>
      <c r="DYK8" s="228"/>
      <c r="DYL8" s="228"/>
      <c r="DYM8" s="228"/>
      <c r="DYN8" s="228"/>
      <c r="DYO8" s="228"/>
      <c r="DYP8" s="228"/>
      <c r="DYQ8" s="228"/>
      <c r="DYR8" s="228"/>
      <c r="DYS8" s="228"/>
      <c r="DYT8" s="228"/>
      <c r="DYU8" s="228"/>
      <c r="DYV8" s="228"/>
      <c r="DYW8" s="228"/>
      <c r="DYX8" s="228"/>
      <c r="DYY8" s="228"/>
      <c r="DYZ8" s="228"/>
      <c r="DZA8" s="228"/>
      <c r="DZB8" s="228"/>
      <c r="DZC8" s="228"/>
      <c r="DZD8" s="228"/>
      <c r="DZE8" s="228"/>
      <c r="DZF8" s="228"/>
      <c r="DZG8" s="228"/>
      <c r="DZH8" s="228"/>
      <c r="DZI8" s="228"/>
      <c r="DZJ8" s="228"/>
      <c r="DZK8" s="228"/>
      <c r="DZL8" s="228"/>
      <c r="DZM8" s="228"/>
      <c r="DZN8" s="228"/>
      <c r="DZO8" s="228"/>
      <c r="DZP8" s="228"/>
      <c r="DZQ8" s="228"/>
      <c r="DZR8" s="228"/>
      <c r="DZS8" s="228"/>
      <c r="DZT8" s="228"/>
      <c r="DZU8" s="228"/>
      <c r="DZV8" s="228"/>
      <c r="DZW8" s="228"/>
      <c r="DZX8" s="228"/>
      <c r="DZY8" s="228"/>
      <c r="DZZ8" s="228"/>
      <c r="EAA8" s="228"/>
      <c r="EAB8" s="228"/>
      <c r="EAC8" s="228"/>
      <c r="EAD8" s="228"/>
      <c r="EAE8" s="228"/>
      <c r="EAF8" s="228"/>
      <c r="EAG8" s="228"/>
      <c r="EAH8" s="228"/>
      <c r="EAI8" s="228"/>
      <c r="EAJ8" s="228"/>
      <c r="EAK8" s="228"/>
      <c r="EAL8" s="228"/>
      <c r="EAM8" s="228"/>
      <c r="EAN8" s="228"/>
      <c r="EAO8" s="228"/>
      <c r="EAP8" s="228"/>
      <c r="EAQ8" s="228"/>
      <c r="EAR8" s="228"/>
      <c r="EAS8" s="228"/>
      <c r="EAT8" s="228"/>
      <c r="EAU8" s="228"/>
      <c r="EAV8" s="228"/>
      <c r="EAW8" s="228"/>
      <c r="EAX8" s="228"/>
      <c r="EAY8" s="228"/>
      <c r="EAZ8" s="228"/>
      <c r="EBA8" s="228"/>
      <c r="EBB8" s="228"/>
      <c r="EBC8" s="228"/>
      <c r="EBD8" s="228"/>
      <c r="EBE8" s="228"/>
      <c r="EBF8" s="228"/>
      <c r="EBG8" s="228"/>
      <c r="EBH8" s="228"/>
      <c r="EBI8" s="228"/>
      <c r="EBJ8" s="228"/>
      <c r="EBK8" s="228"/>
      <c r="EBL8" s="228"/>
      <c r="EBM8" s="228"/>
      <c r="EBN8" s="228"/>
      <c r="EBO8" s="228"/>
      <c r="EBP8" s="228"/>
      <c r="EBQ8" s="228"/>
      <c r="EBR8" s="228"/>
      <c r="EBS8" s="228"/>
      <c r="EBT8" s="228"/>
      <c r="EBU8" s="228"/>
      <c r="EBV8" s="228"/>
      <c r="EBW8" s="228"/>
      <c r="EBX8" s="228"/>
      <c r="EBY8" s="228"/>
      <c r="EBZ8" s="228"/>
      <c r="ECA8" s="228"/>
      <c r="ECB8" s="228"/>
      <c r="ECC8" s="228"/>
      <c r="ECD8" s="228"/>
      <c r="ECE8" s="228"/>
      <c r="ECF8" s="228"/>
      <c r="ECG8" s="228"/>
      <c r="ECH8" s="228"/>
      <c r="ECI8" s="228"/>
      <c r="ECJ8" s="228"/>
      <c r="ECK8" s="228"/>
      <c r="ECL8" s="228"/>
      <c r="ECM8" s="228"/>
      <c r="ECN8" s="228"/>
      <c r="ECO8" s="228"/>
      <c r="ECP8" s="228"/>
      <c r="ECQ8" s="228"/>
      <c r="ECR8" s="228"/>
      <c r="ECS8" s="228"/>
      <c r="ECT8" s="228"/>
      <c r="ECU8" s="228"/>
      <c r="ECV8" s="228"/>
      <c r="ECW8" s="228"/>
      <c r="ECX8" s="228"/>
      <c r="ECY8" s="228"/>
      <c r="ECZ8" s="228"/>
      <c r="EDA8" s="228"/>
      <c r="EDB8" s="228"/>
      <c r="EDC8" s="228"/>
      <c r="EDD8" s="228"/>
      <c r="EDE8" s="228"/>
      <c r="EDF8" s="228"/>
      <c r="EDG8" s="228"/>
      <c r="EDH8" s="228"/>
      <c r="EDI8" s="228"/>
      <c r="EDJ8" s="228"/>
      <c r="EDK8" s="228"/>
      <c r="EDL8" s="228"/>
      <c r="EDM8" s="228"/>
      <c r="EDN8" s="228"/>
      <c r="EDO8" s="228"/>
      <c r="EDP8" s="228"/>
      <c r="EDQ8" s="228"/>
      <c r="EDR8" s="228"/>
      <c r="EDS8" s="228"/>
      <c r="EDT8" s="228"/>
      <c r="EDU8" s="228"/>
      <c r="EDV8" s="228"/>
      <c r="EDW8" s="228"/>
      <c r="EDX8" s="228"/>
      <c r="EDY8" s="228"/>
      <c r="EDZ8" s="228"/>
      <c r="EEA8" s="228"/>
      <c r="EEB8" s="228"/>
      <c r="EEC8" s="228"/>
      <c r="EED8" s="228"/>
      <c r="EEE8" s="228"/>
      <c r="EEF8" s="228"/>
      <c r="EEG8" s="228"/>
      <c r="EEH8" s="228"/>
      <c r="EEI8" s="228"/>
      <c r="EEJ8" s="228"/>
      <c r="EEK8" s="228"/>
      <c r="EEL8" s="228"/>
      <c r="EEM8" s="228"/>
      <c r="EEN8" s="228"/>
      <c r="EEO8" s="228"/>
      <c r="EEP8" s="228"/>
      <c r="EEQ8" s="228"/>
      <c r="EER8" s="228"/>
      <c r="EES8" s="228"/>
      <c r="EET8" s="228"/>
      <c r="EEU8" s="228"/>
      <c r="EEV8" s="228"/>
      <c r="EEW8" s="228"/>
      <c r="EEX8" s="228"/>
      <c r="EEY8" s="228"/>
      <c r="EEZ8" s="228"/>
      <c r="EFA8" s="228"/>
      <c r="EFB8" s="228"/>
      <c r="EFC8" s="228"/>
      <c r="EFD8" s="228"/>
      <c r="EFE8" s="228"/>
      <c r="EFF8" s="228"/>
      <c r="EFG8" s="228"/>
      <c r="EFH8" s="228"/>
      <c r="EFI8" s="228"/>
      <c r="EFJ8" s="228"/>
      <c r="EFK8" s="228"/>
      <c r="EFL8" s="228"/>
      <c r="EFM8" s="228"/>
      <c r="EFN8" s="228"/>
      <c r="EFO8" s="228"/>
      <c r="EFP8" s="228"/>
      <c r="EFQ8" s="228"/>
      <c r="EFR8" s="228"/>
      <c r="EFS8" s="228"/>
      <c r="EFT8" s="228"/>
      <c r="EFU8" s="228"/>
      <c r="EFV8" s="228"/>
      <c r="EFW8" s="228"/>
      <c r="EFX8" s="228"/>
      <c r="EFY8" s="228"/>
      <c r="EFZ8" s="228"/>
      <c r="EGA8" s="228"/>
      <c r="EGB8" s="228"/>
      <c r="EGC8" s="228"/>
      <c r="EGD8" s="228"/>
      <c r="EGE8" s="228"/>
      <c r="EGF8" s="228"/>
      <c r="EGG8" s="228"/>
      <c r="EGH8" s="228"/>
      <c r="EGI8" s="228"/>
      <c r="EGJ8" s="228"/>
      <c r="EGK8" s="228"/>
      <c r="EGL8" s="228"/>
      <c r="EGM8" s="228"/>
      <c r="EGN8" s="228"/>
      <c r="EGO8" s="228"/>
      <c r="EGP8" s="228"/>
      <c r="EGQ8" s="228"/>
      <c r="EGR8" s="228"/>
      <c r="EGS8" s="228"/>
      <c r="EGT8" s="228"/>
      <c r="EGU8" s="228"/>
      <c r="EGV8" s="228"/>
      <c r="EGW8" s="228"/>
      <c r="EGX8" s="228"/>
      <c r="EGY8" s="228"/>
      <c r="EGZ8" s="228"/>
      <c r="EHA8" s="228"/>
      <c r="EHB8" s="228"/>
      <c r="EHC8" s="228"/>
      <c r="EHD8" s="228"/>
      <c r="EHE8" s="228"/>
      <c r="EHF8" s="228"/>
      <c r="EHG8" s="228"/>
      <c r="EHH8" s="228"/>
      <c r="EHI8" s="228"/>
      <c r="EHJ8" s="228"/>
      <c r="EHK8" s="228"/>
      <c r="EHL8" s="228"/>
      <c r="EHM8" s="228"/>
      <c r="EHN8" s="228"/>
      <c r="EHO8" s="228"/>
      <c r="EHP8" s="228"/>
      <c r="EHQ8" s="228"/>
      <c r="EHR8" s="228"/>
      <c r="EHS8" s="228"/>
      <c r="EHT8" s="228"/>
      <c r="EHU8" s="228"/>
      <c r="EHV8" s="228"/>
      <c r="EHW8" s="228"/>
      <c r="EHX8" s="228"/>
      <c r="EHY8" s="228"/>
      <c r="EHZ8" s="228"/>
      <c r="EIA8" s="228"/>
      <c r="EIB8" s="228"/>
      <c r="EIC8" s="228"/>
      <c r="EID8" s="228"/>
      <c r="EIE8" s="228"/>
      <c r="EIF8" s="228"/>
      <c r="EIG8" s="228"/>
      <c r="EIH8" s="228"/>
      <c r="EII8" s="228"/>
      <c r="EIJ8" s="228"/>
      <c r="EIK8" s="228"/>
      <c r="EIL8" s="228"/>
      <c r="EIM8" s="228"/>
      <c r="EIN8" s="228"/>
      <c r="EIO8" s="228"/>
      <c r="EIP8" s="228"/>
      <c r="EIQ8" s="228"/>
      <c r="EIR8" s="228"/>
      <c r="EIS8" s="228"/>
      <c r="EIT8" s="228"/>
      <c r="EIU8" s="228"/>
      <c r="EIV8" s="228"/>
      <c r="EIW8" s="228"/>
      <c r="EIX8" s="228"/>
      <c r="EIY8" s="228"/>
      <c r="EIZ8" s="228"/>
      <c r="EJA8" s="228"/>
      <c r="EJB8" s="228"/>
      <c r="EJC8" s="228"/>
      <c r="EJD8" s="228"/>
      <c r="EJE8" s="228"/>
      <c r="EJF8" s="228"/>
      <c r="EJG8" s="228"/>
      <c r="EJH8" s="228"/>
      <c r="EJI8" s="228"/>
      <c r="EJJ8" s="228"/>
      <c r="EJK8" s="228"/>
      <c r="EJL8" s="228"/>
      <c r="EJM8" s="228"/>
      <c r="EJN8" s="228"/>
      <c r="EJO8" s="228"/>
      <c r="EJP8" s="228"/>
      <c r="EJQ8" s="228"/>
      <c r="EJR8" s="228"/>
      <c r="EJS8" s="228"/>
      <c r="EJT8" s="228"/>
      <c r="EJU8" s="228"/>
      <c r="EJV8" s="228"/>
      <c r="EJW8" s="228"/>
      <c r="EJX8" s="228"/>
      <c r="EJY8" s="228"/>
      <c r="EJZ8" s="228"/>
      <c r="EKA8" s="228"/>
      <c r="EKB8" s="228"/>
      <c r="EKC8" s="228"/>
      <c r="EKD8" s="228"/>
      <c r="EKE8" s="228"/>
      <c r="EKF8" s="228"/>
      <c r="EKG8" s="228"/>
      <c r="EKH8" s="228"/>
      <c r="EKI8" s="228"/>
      <c r="EKJ8" s="228"/>
      <c r="EKK8" s="228"/>
      <c r="EKL8" s="228"/>
      <c r="EKM8" s="228"/>
      <c r="EKN8" s="228"/>
      <c r="EKO8" s="228"/>
      <c r="EKP8" s="228"/>
      <c r="EKQ8" s="228"/>
      <c r="EKR8" s="228"/>
      <c r="EKS8" s="228"/>
      <c r="EKT8" s="228"/>
      <c r="EKU8" s="228"/>
      <c r="EKV8" s="228"/>
      <c r="EKW8" s="228"/>
      <c r="EKX8" s="228"/>
      <c r="EKY8" s="228"/>
      <c r="EKZ8" s="228"/>
      <c r="ELA8" s="228"/>
      <c r="ELB8" s="228"/>
      <c r="ELC8" s="228"/>
      <c r="ELD8" s="228"/>
      <c r="ELE8" s="228"/>
      <c r="ELF8" s="228"/>
      <c r="ELG8" s="228"/>
      <c r="ELH8" s="228"/>
      <c r="ELI8" s="228"/>
      <c r="ELJ8" s="228"/>
      <c r="ELK8" s="228"/>
      <c r="ELL8" s="228"/>
      <c r="ELM8" s="228"/>
      <c r="ELN8" s="228"/>
      <c r="ELO8" s="228"/>
      <c r="ELP8" s="228"/>
      <c r="ELQ8" s="228"/>
      <c r="ELR8" s="228"/>
      <c r="ELS8" s="228"/>
      <c r="ELT8" s="228"/>
      <c r="ELU8" s="228"/>
      <c r="ELV8" s="228"/>
      <c r="ELW8" s="228"/>
      <c r="ELX8" s="228"/>
      <c r="ELY8" s="228"/>
      <c r="ELZ8" s="228"/>
      <c r="EMA8" s="228"/>
      <c r="EMB8" s="228"/>
      <c r="EMC8" s="228"/>
      <c r="EMD8" s="228"/>
      <c r="EME8" s="228"/>
      <c r="EMF8" s="228"/>
      <c r="EMG8" s="228"/>
      <c r="EMH8" s="228"/>
      <c r="EMI8" s="228"/>
      <c r="EMJ8" s="228"/>
      <c r="EMK8" s="228"/>
      <c r="EML8" s="228"/>
      <c r="EMM8" s="228"/>
      <c r="EMN8" s="228"/>
      <c r="EMO8" s="228"/>
      <c r="EMP8" s="228"/>
      <c r="EMQ8" s="228"/>
      <c r="EMR8" s="228"/>
      <c r="EMS8" s="228"/>
      <c r="EMT8" s="228"/>
      <c r="EMU8" s="228"/>
      <c r="EMV8" s="228"/>
      <c r="EMW8" s="228"/>
      <c r="EMX8" s="228"/>
      <c r="EMY8" s="228"/>
      <c r="EMZ8" s="228"/>
      <c r="ENA8" s="228"/>
      <c r="ENB8" s="228"/>
      <c r="ENC8" s="228"/>
      <c r="END8" s="228"/>
      <c r="ENE8" s="228"/>
      <c r="ENF8" s="228"/>
      <c r="ENG8" s="228"/>
      <c r="ENH8" s="228"/>
      <c r="ENI8" s="228"/>
      <c r="ENJ8" s="228"/>
      <c r="ENK8" s="228"/>
      <c r="ENL8" s="228"/>
      <c r="ENM8" s="228"/>
      <c r="ENN8" s="228"/>
      <c r="ENO8" s="228"/>
      <c r="ENP8" s="228"/>
      <c r="ENQ8" s="228"/>
      <c r="ENR8" s="228"/>
      <c r="ENS8" s="228"/>
      <c r="ENT8" s="228"/>
      <c r="ENU8" s="228"/>
      <c r="ENV8" s="228"/>
      <c r="ENW8" s="228"/>
      <c r="ENX8" s="228"/>
      <c r="ENY8" s="228"/>
      <c r="ENZ8" s="228"/>
      <c r="EOA8" s="228"/>
      <c r="EOB8" s="228"/>
      <c r="EOC8" s="228"/>
      <c r="EOD8" s="228"/>
      <c r="EOE8" s="228"/>
      <c r="EOF8" s="228"/>
      <c r="EOG8" s="228"/>
      <c r="EOH8" s="228"/>
      <c r="EOI8" s="228"/>
      <c r="EOJ8" s="228"/>
      <c r="EOK8" s="228"/>
      <c r="EOL8" s="228"/>
      <c r="EOM8" s="228"/>
      <c r="EON8" s="228"/>
      <c r="EOO8" s="228"/>
      <c r="EOP8" s="228"/>
      <c r="EOQ8" s="228"/>
      <c r="EOR8" s="228"/>
      <c r="EOS8" s="228"/>
      <c r="EOT8" s="228"/>
      <c r="EOU8" s="228"/>
      <c r="EOV8" s="228"/>
      <c r="EOW8" s="228"/>
      <c r="EOX8" s="228"/>
      <c r="EOY8" s="228"/>
      <c r="EOZ8" s="228"/>
      <c r="EPA8" s="228"/>
      <c r="EPB8" s="228"/>
      <c r="EPC8" s="228"/>
      <c r="EPD8" s="228"/>
      <c r="EPE8" s="228"/>
      <c r="EPF8" s="228"/>
      <c r="EPG8" s="228"/>
      <c r="EPH8" s="228"/>
      <c r="EPI8" s="228"/>
      <c r="EPJ8" s="228"/>
      <c r="EPK8" s="228"/>
      <c r="EPL8" s="228"/>
      <c r="EPM8" s="228"/>
      <c r="EPN8" s="228"/>
      <c r="EPO8" s="228"/>
      <c r="EPP8" s="228"/>
      <c r="EPQ8" s="228"/>
      <c r="EPR8" s="228"/>
      <c r="EPS8" s="228"/>
      <c r="EPT8" s="228"/>
      <c r="EPU8" s="228"/>
      <c r="EPV8" s="228"/>
      <c r="EPW8" s="228"/>
      <c r="EPX8" s="228"/>
      <c r="EPY8" s="228"/>
      <c r="EPZ8" s="228"/>
      <c r="EQA8" s="228"/>
      <c r="EQB8" s="228"/>
      <c r="EQC8" s="228"/>
      <c r="EQD8" s="228"/>
      <c r="EQE8" s="228"/>
      <c r="EQF8" s="228"/>
      <c r="EQG8" s="228"/>
      <c r="EQH8" s="228"/>
      <c r="EQI8" s="228"/>
      <c r="EQJ8" s="228"/>
      <c r="EQK8" s="228"/>
      <c r="EQL8" s="228"/>
      <c r="EQM8" s="228"/>
      <c r="EQN8" s="228"/>
      <c r="EQO8" s="228"/>
      <c r="EQP8" s="228"/>
      <c r="EQQ8" s="228"/>
      <c r="EQR8" s="228"/>
      <c r="EQS8" s="228"/>
      <c r="EQT8" s="228"/>
      <c r="EQU8" s="228"/>
      <c r="EQV8" s="228"/>
      <c r="EQW8" s="228"/>
      <c r="EQX8" s="228"/>
      <c r="EQY8" s="228"/>
      <c r="EQZ8" s="228"/>
      <c r="ERA8" s="228"/>
      <c r="ERB8" s="228"/>
      <c r="ERC8" s="228"/>
      <c r="ERD8" s="228"/>
      <c r="ERE8" s="228"/>
      <c r="ERF8" s="228"/>
      <c r="ERG8" s="228"/>
      <c r="ERH8" s="228"/>
      <c r="ERI8" s="228"/>
      <c r="ERJ8" s="228"/>
      <c r="ERK8" s="228"/>
      <c r="ERL8" s="228"/>
      <c r="ERM8" s="228"/>
      <c r="ERN8" s="228"/>
      <c r="ERO8" s="228"/>
      <c r="ERP8" s="228"/>
      <c r="ERQ8" s="228"/>
      <c r="ERR8" s="228"/>
      <c r="ERS8" s="228"/>
      <c r="ERT8" s="228"/>
      <c r="ERU8" s="228"/>
      <c r="ERV8" s="228"/>
      <c r="ERW8" s="228"/>
      <c r="ERX8" s="228"/>
      <c r="ERY8" s="228"/>
      <c r="ERZ8" s="228"/>
      <c r="ESA8" s="228"/>
      <c r="ESB8" s="228"/>
      <c r="ESC8" s="228"/>
      <c r="ESD8" s="228"/>
      <c r="ESE8" s="228"/>
      <c r="ESF8" s="228"/>
      <c r="ESG8" s="228"/>
      <c r="ESH8" s="228"/>
      <c r="ESI8" s="228"/>
      <c r="ESJ8" s="228"/>
      <c r="ESK8" s="228"/>
      <c r="ESL8" s="228"/>
      <c r="ESM8" s="228"/>
      <c r="ESN8" s="228"/>
      <c r="ESO8" s="228"/>
      <c r="ESP8" s="228"/>
      <c r="ESQ8" s="228"/>
      <c r="ESR8" s="228"/>
      <c r="ESS8" s="228"/>
      <c r="EST8" s="228"/>
      <c r="ESU8" s="228"/>
      <c r="ESV8" s="228"/>
      <c r="ESW8" s="228"/>
      <c r="ESX8" s="228"/>
      <c r="ESY8" s="228"/>
      <c r="ESZ8" s="228"/>
      <c r="ETA8" s="228"/>
      <c r="ETB8" s="228"/>
      <c r="ETC8" s="228"/>
      <c r="ETD8" s="228"/>
      <c r="ETE8" s="228"/>
      <c r="ETF8" s="228"/>
      <c r="ETG8" s="228"/>
      <c r="ETH8" s="228"/>
      <c r="ETI8" s="228"/>
      <c r="ETJ8" s="228"/>
      <c r="ETK8" s="228"/>
      <c r="ETL8" s="228"/>
      <c r="ETM8" s="228"/>
      <c r="ETN8" s="228"/>
      <c r="ETO8" s="228"/>
      <c r="ETP8" s="228"/>
      <c r="ETQ8" s="228"/>
      <c r="ETR8" s="228"/>
      <c r="ETS8" s="228"/>
      <c r="ETT8" s="228"/>
      <c r="ETU8" s="228"/>
      <c r="ETV8" s="228"/>
      <c r="ETW8" s="228"/>
      <c r="ETX8" s="228"/>
      <c r="ETY8" s="228"/>
      <c r="ETZ8" s="228"/>
      <c r="EUA8" s="228"/>
      <c r="EUB8" s="228"/>
      <c r="EUC8" s="228"/>
      <c r="EUD8" s="228"/>
      <c r="EUE8" s="228"/>
      <c r="EUF8" s="228"/>
      <c r="EUG8" s="228"/>
      <c r="EUH8" s="228"/>
      <c r="EUI8" s="228"/>
      <c r="EUJ8" s="228"/>
      <c r="EUK8" s="228"/>
      <c r="EUL8" s="228"/>
      <c r="EUM8" s="228"/>
      <c r="EUN8" s="228"/>
      <c r="EUO8" s="228"/>
      <c r="EUP8" s="228"/>
      <c r="EUQ8" s="228"/>
      <c r="EUR8" s="228"/>
      <c r="EUS8" s="228"/>
      <c r="EUT8" s="228"/>
      <c r="EUU8" s="228"/>
      <c r="EUV8" s="228"/>
      <c r="EUW8" s="228"/>
      <c r="EUX8" s="228"/>
      <c r="EUY8" s="228"/>
      <c r="EUZ8" s="228"/>
      <c r="EVA8" s="228"/>
      <c r="EVB8" s="228"/>
      <c r="EVC8" s="228"/>
      <c r="EVD8" s="228"/>
      <c r="EVE8" s="228"/>
      <c r="EVF8" s="228"/>
      <c r="EVG8" s="228"/>
      <c r="EVH8" s="228"/>
      <c r="EVI8" s="228"/>
      <c r="EVJ8" s="228"/>
      <c r="EVK8" s="228"/>
      <c r="EVL8" s="228"/>
      <c r="EVM8" s="228"/>
      <c r="EVN8" s="228"/>
      <c r="EVO8" s="228"/>
      <c r="EVP8" s="228"/>
      <c r="EVQ8" s="228"/>
      <c r="EVR8" s="228"/>
      <c r="EVS8" s="228"/>
      <c r="EVT8" s="228"/>
      <c r="EVU8" s="228"/>
      <c r="EVV8" s="228"/>
      <c r="EVW8" s="228"/>
      <c r="EVX8" s="228"/>
      <c r="EVY8" s="228"/>
      <c r="EVZ8" s="228"/>
      <c r="EWA8" s="228"/>
      <c r="EWB8" s="228"/>
      <c r="EWC8" s="228"/>
      <c r="EWD8" s="228"/>
      <c r="EWE8" s="228"/>
      <c r="EWF8" s="228"/>
      <c r="EWG8" s="228"/>
      <c r="EWH8" s="228"/>
      <c r="EWI8" s="228"/>
      <c r="EWJ8" s="228"/>
      <c r="EWK8" s="228"/>
      <c r="EWL8" s="228"/>
      <c r="EWM8" s="228"/>
      <c r="EWN8" s="228"/>
      <c r="EWO8" s="228"/>
      <c r="EWP8" s="228"/>
      <c r="EWQ8" s="228"/>
      <c r="EWR8" s="228"/>
      <c r="EWS8" s="228"/>
      <c r="EWT8" s="228"/>
      <c r="EWU8" s="228"/>
      <c r="EWV8" s="228"/>
      <c r="EWW8" s="228"/>
      <c r="EWX8" s="228"/>
      <c r="EWY8" s="228"/>
      <c r="EWZ8" s="228"/>
      <c r="EXA8" s="228"/>
      <c r="EXB8" s="228"/>
      <c r="EXC8" s="228"/>
      <c r="EXD8" s="228"/>
      <c r="EXE8" s="228"/>
      <c r="EXF8" s="228"/>
      <c r="EXG8" s="228"/>
      <c r="EXH8" s="228"/>
      <c r="EXI8" s="228"/>
      <c r="EXJ8" s="228"/>
      <c r="EXK8" s="228"/>
      <c r="EXL8" s="228"/>
      <c r="EXM8" s="228"/>
      <c r="EXN8" s="228"/>
      <c r="EXO8" s="228"/>
      <c r="EXP8" s="228"/>
      <c r="EXQ8" s="228"/>
      <c r="EXR8" s="228"/>
      <c r="EXS8" s="228"/>
      <c r="EXT8" s="228"/>
      <c r="EXU8" s="228"/>
      <c r="EXV8" s="228"/>
      <c r="EXW8" s="228"/>
      <c r="EXX8" s="228"/>
      <c r="EXY8" s="228"/>
      <c r="EXZ8" s="228"/>
      <c r="EYA8" s="228"/>
      <c r="EYB8" s="228"/>
      <c r="EYC8" s="228"/>
      <c r="EYD8" s="228"/>
      <c r="EYE8" s="228"/>
      <c r="EYF8" s="228"/>
      <c r="EYG8" s="228"/>
      <c r="EYH8" s="228"/>
      <c r="EYI8" s="228"/>
      <c r="EYJ8" s="228"/>
      <c r="EYK8" s="228"/>
      <c r="EYL8" s="228"/>
      <c r="EYM8" s="228"/>
      <c r="EYN8" s="228"/>
      <c r="EYO8" s="228"/>
      <c r="EYP8" s="228"/>
      <c r="EYQ8" s="228"/>
      <c r="EYR8" s="228"/>
      <c r="EYS8" s="228"/>
      <c r="EYT8" s="228"/>
      <c r="EYU8" s="228"/>
      <c r="EYV8" s="228"/>
      <c r="EYW8" s="228"/>
      <c r="EYX8" s="228"/>
      <c r="EYY8" s="228"/>
      <c r="EYZ8" s="228"/>
      <c r="EZA8" s="228"/>
      <c r="EZB8" s="228"/>
      <c r="EZC8" s="228"/>
      <c r="EZD8" s="228"/>
      <c r="EZE8" s="228"/>
      <c r="EZF8" s="228"/>
      <c r="EZG8" s="228"/>
      <c r="EZH8" s="228"/>
      <c r="EZI8" s="228"/>
      <c r="EZJ8" s="228"/>
      <c r="EZK8" s="228"/>
      <c r="EZL8" s="228"/>
      <c r="EZM8" s="228"/>
      <c r="EZN8" s="228"/>
      <c r="EZO8" s="228"/>
      <c r="EZP8" s="228"/>
      <c r="EZQ8" s="228"/>
      <c r="EZR8" s="228"/>
      <c r="EZS8" s="228"/>
      <c r="EZT8" s="228"/>
      <c r="EZU8" s="228"/>
      <c r="EZV8" s="228"/>
      <c r="EZW8" s="228"/>
      <c r="EZX8" s="228"/>
      <c r="EZY8" s="228"/>
      <c r="EZZ8" s="228"/>
      <c r="FAA8" s="228"/>
      <c r="FAB8" s="228"/>
      <c r="FAC8" s="228"/>
      <c r="FAD8" s="228"/>
      <c r="FAE8" s="228"/>
      <c r="FAF8" s="228"/>
      <c r="FAG8" s="228"/>
      <c r="FAH8" s="228"/>
      <c r="FAI8" s="228"/>
      <c r="FAJ8" s="228"/>
      <c r="FAK8" s="228"/>
      <c r="FAL8" s="228"/>
      <c r="FAM8" s="228"/>
      <c r="FAN8" s="228"/>
      <c r="FAO8" s="228"/>
      <c r="FAP8" s="228"/>
      <c r="FAQ8" s="228"/>
      <c r="FAR8" s="228"/>
      <c r="FAS8" s="228"/>
      <c r="FAT8" s="228"/>
      <c r="FAU8" s="228"/>
      <c r="FAV8" s="228"/>
      <c r="FAW8" s="228"/>
      <c r="FAX8" s="228"/>
      <c r="FAY8" s="228"/>
      <c r="FAZ8" s="228"/>
      <c r="FBA8" s="228"/>
      <c r="FBB8" s="228"/>
      <c r="FBC8" s="228"/>
      <c r="FBD8" s="228"/>
      <c r="FBE8" s="228"/>
      <c r="FBF8" s="228"/>
      <c r="FBG8" s="228"/>
      <c r="FBH8" s="228"/>
      <c r="FBI8" s="228"/>
      <c r="FBJ8" s="228"/>
      <c r="FBK8" s="228"/>
      <c r="FBL8" s="228"/>
      <c r="FBM8" s="228"/>
      <c r="FBN8" s="228"/>
      <c r="FBO8" s="228"/>
      <c r="FBP8" s="228"/>
      <c r="FBQ8" s="228"/>
      <c r="FBR8" s="228"/>
      <c r="FBS8" s="228"/>
      <c r="FBT8" s="228"/>
      <c r="FBU8" s="228"/>
      <c r="FBV8" s="228"/>
      <c r="FBW8" s="228"/>
      <c r="FBX8" s="228"/>
      <c r="FBY8" s="228"/>
      <c r="FBZ8" s="228"/>
      <c r="FCA8" s="228"/>
      <c r="FCB8" s="228"/>
      <c r="FCC8" s="228"/>
      <c r="FCD8" s="228"/>
      <c r="FCE8" s="228"/>
      <c r="FCF8" s="228"/>
      <c r="FCG8" s="228"/>
      <c r="FCH8" s="228"/>
      <c r="FCI8" s="228"/>
      <c r="FCJ8" s="228"/>
      <c r="FCK8" s="228"/>
      <c r="FCL8" s="228"/>
      <c r="FCM8" s="228"/>
      <c r="FCN8" s="228"/>
      <c r="FCO8" s="228"/>
      <c r="FCP8" s="228"/>
      <c r="FCQ8" s="228"/>
      <c r="FCR8" s="228"/>
      <c r="FCS8" s="228"/>
      <c r="FCT8" s="228"/>
      <c r="FCU8" s="228"/>
      <c r="FCV8" s="228"/>
      <c r="FCW8" s="228"/>
      <c r="FCX8" s="228"/>
      <c r="FCY8" s="228"/>
      <c r="FCZ8" s="228"/>
      <c r="FDA8" s="228"/>
      <c r="FDB8" s="228"/>
      <c r="FDC8" s="228"/>
      <c r="FDD8" s="228"/>
      <c r="FDE8" s="228"/>
      <c r="FDF8" s="228"/>
      <c r="FDG8" s="228"/>
      <c r="FDH8" s="228"/>
      <c r="FDI8" s="228"/>
      <c r="FDJ8" s="228"/>
      <c r="FDK8" s="228"/>
      <c r="FDL8" s="228"/>
      <c r="FDM8" s="228"/>
      <c r="FDN8" s="228"/>
      <c r="FDO8" s="228"/>
      <c r="FDP8" s="228"/>
      <c r="FDQ8" s="228"/>
      <c r="FDR8" s="228"/>
      <c r="FDS8" s="228"/>
      <c r="FDT8" s="228"/>
      <c r="FDU8" s="228"/>
      <c r="FDV8" s="228"/>
      <c r="FDW8" s="228"/>
      <c r="FDX8" s="228"/>
      <c r="FDY8" s="228"/>
      <c r="FDZ8" s="228"/>
      <c r="FEA8" s="228"/>
      <c r="FEB8" s="228"/>
      <c r="FEC8" s="228"/>
      <c r="FED8" s="228"/>
      <c r="FEE8" s="228"/>
      <c r="FEF8" s="228"/>
      <c r="FEG8" s="228"/>
      <c r="FEH8" s="228"/>
      <c r="FEI8" s="228"/>
      <c r="FEJ8" s="228"/>
      <c r="FEK8" s="228"/>
      <c r="FEL8" s="228"/>
      <c r="FEM8" s="228"/>
      <c r="FEN8" s="228"/>
      <c r="FEO8" s="228"/>
      <c r="FEP8" s="228"/>
      <c r="FEQ8" s="228"/>
      <c r="FER8" s="228"/>
      <c r="FES8" s="228"/>
      <c r="FET8" s="228"/>
      <c r="FEU8" s="228"/>
      <c r="FEV8" s="228"/>
      <c r="FEW8" s="228"/>
      <c r="FEX8" s="228"/>
      <c r="FEY8" s="228"/>
      <c r="FEZ8" s="228"/>
      <c r="FFA8" s="228"/>
      <c r="FFB8" s="228"/>
      <c r="FFC8" s="228"/>
      <c r="FFD8" s="228"/>
      <c r="FFE8" s="228"/>
      <c r="FFF8" s="228"/>
      <c r="FFG8" s="228"/>
      <c r="FFH8" s="228"/>
      <c r="FFI8" s="228"/>
      <c r="FFJ8" s="228"/>
      <c r="FFK8" s="228"/>
      <c r="FFL8" s="228"/>
      <c r="FFM8" s="228"/>
      <c r="FFN8" s="228"/>
      <c r="FFO8" s="228"/>
      <c r="FFP8" s="228"/>
      <c r="FFQ8" s="228"/>
      <c r="FFR8" s="228"/>
      <c r="FFS8" s="228"/>
      <c r="FFT8" s="228"/>
      <c r="FFU8" s="228"/>
      <c r="FFV8" s="228"/>
      <c r="FFW8" s="228"/>
      <c r="FFX8" s="228"/>
      <c r="FFY8" s="228"/>
      <c r="FFZ8" s="228"/>
      <c r="FGA8" s="228"/>
      <c r="FGB8" s="228"/>
      <c r="FGC8" s="228"/>
      <c r="FGD8" s="228"/>
      <c r="FGE8" s="228"/>
      <c r="FGF8" s="228"/>
      <c r="FGG8" s="228"/>
      <c r="FGH8" s="228"/>
      <c r="FGI8" s="228"/>
      <c r="FGJ8" s="228"/>
      <c r="FGK8" s="228"/>
      <c r="FGL8" s="228"/>
      <c r="FGM8" s="228"/>
      <c r="FGN8" s="228"/>
      <c r="FGO8" s="228"/>
      <c r="FGP8" s="228"/>
      <c r="FGQ8" s="228"/>
      <c r="FGR8" s="228"/>
      <c r="FGS8" s="228"/>
      <c r="FGT8" s="228"/>
      <c r="FGU8" s="228"/>
      <c r="FGV8" s="228"/>
      <c r="FGW8" s="228"/>
      <c r="FGX8" s="228"/>
      <c r="FGY8" s="228"/>
      <c r="FGZ8" s="228"/>
      <c r="FHA8" s="228"/>
      <c r="FHB8" s="228"/>
      <c r="FHC8" s="228"/>
      <c r="FHD8" s="228"/>
      <c r="FHE8" s="228"/>
      <c r="FHF8" s="228"/>
      <c r="FHG8" s="228"/>
      <c r="FHH8" s="228"/>
      <c r="FHI8" s="228"/>
      <c r="FHJ8" s="228"/>
      <c r="FHK8" s="228"/>
      <c r="FHL8" s="228"/>
      <c r="FHM8" s="228"/>
      <c r="FHN8" s="228"/>
      <c r="FHO8" s="228"/>
      <c r="FHP8" s="228"/>
      <c r="FHQ8" s="228"/>
      <c r="FHR8" s="228"/>
      <c r="FHS8" s="228"/>
      <c r="FHT8" s="228"/>
      <c r="FHU8" s="228"/>
      <c r="FHV8" s="228"/>
      <c r="FHW8" s="228"/>
      <c r="FHX8" s="228"/>
      <c r="FHY8" s="228"/>
      <c r="FHZ8" s="228"/>
      <c r="FIA8" s="228"/>
      <c r="FIB8" s="228"/>
      <c r="FIC8" s="228"/>
      <c r="FID8" s="228"/>
      <c r="FIE8" s="228"/>
      <c r="FIF8" s="228"/>
      <c r="FIG8" s="228"/>
      <c r="FIH8" s="228"/>
      <c r="FII8" s="228"/>
      <c r="FIJ8" s="228"/>
      <c r="FIK8" s="228"/>
      <c r="FIL8" s="228"/>
      <c r="FIM8" s="228"/>
      <c r="FIN8" s="228"/>
      <c r="FIO8" s="228"/>
      <c r="FIP8" s="228"/>
      <c r="FIQ8" s="228"/>
      <c r="FIR8" s="228"/>
      <c r="FIS8" s="228"/>
      <c r="FIT8" s="228"/>
      <c r="FIU8" s="228"/>
      <c r="FIV8" s="228"/>
      <c r="FIW8" s="228"/>
      <c r="FIX8" s="228"/>
      <c r="FIY8" s="228"/>
      <c r="FIZ8" s="228"/>
      <c r="FJA8" s="228"/>
      <c r="FJB8" s="228"/>
      <c r="FJC8" s="228"/>
      <c r="FJD8" s="228"/>
      <c r="FJE8" s="228"/>
      <c r="FJF8" s="228"/>
      <c r="FJG8" s="228"/>
      <c r="FJH8" s="228"/>
      <c r="FJI8" s="228"/>
      <c r="FJJ8" s="228"/>
      <c r="FJK8" s="228"/>
      <c r="FJL8" s="228"/>
      <c r="FJM8" s="228"/>
      <c r="FJN8" s="228"/>
      <c r="FJO8" s="228"/>
      <c r="FJP8" s="228"/>
      <c r="FJQ8" s="228"/>
      <c r="FJR8" s="228"/>
      <c r="FJS8" s="228"/>
      <c r="FJT8" s="228"/>
      <c r="FJU8" s="228"/>
      <c r="FJV8" s="228"/>
      <c r="FJW8" s="228"/>
      <c r="FJX8" s="228"/>
      <c r="FJY8" s="228"/>
      <c r="FJZ8" s="228"/>
      <c r="FKA8" s="228"/>
      <c r="FKB8" s="228"/>
      <c r="FKC8" s="228"/>
      <c r="FKD8" s="228"/>
      <c r="FKE8" s="228"/>
      <c r="FKF8" s="228"/>
      <c r="FKG8" s="228"/>
      <c r="FKH8" s="228"/>
      <c r="FKI8" s="228"/>
      <c r="FKJ8" s="228"/>
      <c r="FKK8" s="228"/>
      <c r="FKL8" s="228"/>
      <c r="FKM8" s="228"/>
      <c r="FKN8" s="228"/>
      <c r="FKO8" s="228"/>
      <c r="FKP8" s="228"/>
      <c r="FKQ8" s="228"/>
      <c r="FKR8" s="228"/>
      <c r="FKS8" s="228"/>
      <c r="FKT8" s="228"/>
      <c r="FKU8" s="228"/>
      <c r="FKV8" s="228"/>
      <c r="FKW8" s="228"/>
      <c r="FKX8" s="228"/>
      <c r="FKY8" s="228"/>
      <c r="FKZ8" s="228"/>
      <c r="FLA8" s="228"/>
      <c r="FLB8" s="228"/>
      <c r="FLC8" s="228"/>
      <c r="FLD8" s="228"/>
      <c r="FLE8" s="228"/>
      <c r="FLF8" s="228"/>
      <c r="FLG8" s="228"/>
      <c r="FLH8" s="228"/>
      <c r="FLI8" s="228"/>
      <c r="FLJ8" s="228"/>
      <c r="FLK8" s="228"/>
      <c r="FLL8" s="228"/>
      <c r="FLM8" s="228"/>
      <c r="FLN8" s="228"/>
      <c r="FLO8" s="228"/>
      <c r="FLP8" s="228"/>
      <c r="FLQ8" s="228"/>
      <c r="FLR8" s="228"/>
      <c r="FLS8" s="228"/>
      <c r="FLT8" s="228"/>
      <c r="FLU8" s="228"/>
      <c r="FLV8" s="228"/>
      <c r="FLW8" s="228"/>
      <c r="FLX8" s="228"/>
      <c r="FLY8" s="228"/>
      <c r="FLZ8" s="228"/>
      <c r="FMA8" s="228"/>
      <c r="FMB8" s="228"/>
      <c r="FMC8" s="228"/>
      <c r="FMD8" s="228"/>
      <c r="FME8" s="228"/>
      <c r="FMF8" s="228"/>
      <c r="FMG8" s="228"/>
      <c r="FMH8" s="228"/>
      <c r="FMI8" s="228"/>
      <c r="FMJ8" s="228"/>
      <c r="FMK8" s="228"/>
      <c r="FML8" s="228"/>
      <c r="FMM8" s="228"/>
      <c r="FMN8" s="228"/>
      <c r="FMO8" s="228"/>
      <c r="FMP8" s="228"/>
      <c r="FMQ8" s="228"/>
      <c r="FMR8" s="228"/>
      <c r="FMS8" s="228"/>
      <c r="FMT8" s="228"/>
      <c r="FMU8" s="228"/>
      <c r="FMV8" s="228"/>
      <c r="FMW8" s="228"/>
      <c r="FMX8" s="228"/>
      <c r="FMY8" s="228"/>
      <c r="FMZ8" s="228"/>
      <c r="FNA8" s="228"/>
      <c r="FNB8" s="228"/>
      <c r="FNC8" s="228"/>
      <c r="FND8" s="228"/>
      <c r="FNE8" s="228"/>
      <c r="FNF8" s="228"/>
      <c r="FNG8" s="228"/>
      <c r="FNH8" s="228"/>
      <c r="FNI8" s="228"/>
      <c r="FNJ8" s="228"/>
      <c r="FNK8" s="228"/>
      <c r="FNL8" s="228"/>
      <c r="FNM8" s="228"/>
      <c r="FNN8" s="228"/>
      <c r="FNO8" s="228"/>
      <c r="FNP8" s="228"/>
      <c r="FNQ8" s="228"/>
      <c r="FNR8" s="228"/>
      <c r="FNS8" s="228"/>
      <c r="FNT8" s="228"/>
      <c r="FNU8" s="228"/>
      <c r="FNV8" s="228"/>
      <c r="FNW8" s="228"/>
      <c r="FNX8" s="228"/>
      <c r="FNY8" s="228"/>
      <c r="FNZ8" s="228"/>
      <c r="FOA8" s="228"/>
      <c r="FOB8" s="228"/>
      <c r="FOC8" s="228"/>
      <c r="FOD8" s="228"/>
      <c r="FOE8" s="228"/>
      <c r="FOF8" s="228"/>
      <c r="FOG8" s="228"/>
      <c r="FOH8" s="228"/>
      <c r="FOI8" s="228"/>
      <c r="FOJ8" s="228"/>
      <c r="FOK8" s="228"/>
      <c r="FOL8" s="228"/>
      <c r="FOM8" s="228"/>
      <c r="FON8" s="228"/>
      <c r="FOO8" s="228"/>
      <c r="FOP8" s="228"/>
      <c r="FOQ8" s="228"/>
      <c r="FOR8" s="228"/>
      <c r="FOS8" s="228"/>
      <c r="FOT8" s="228"/>
      <c r="FOU8" s="228"/>
      <c r="FOV8" s="228"/>
      <c r="FOW8" s="228"/>
      <c r="FOX8" s="228"/>
      <c r="FOY8" s="228"/>
      <c r="FOZ8" s="228"/>
      <c r="FPA8" s="228"/>
      <c r="FPB8" s="228"/>
      <c r="FPC8" s="228"/>
      <c r="FPD8" s="228"/>
      <c r="FPE8" s="228"/>
      <c r="FPF8" s="228"/>
      <c r="FPG8" s="228"/>
      <c r="FPH8" s="228"/>
      <c r="FPI8" s="228"/>
      <c r="FPJ8" s="228"/>
      <c r="FPK8" s="228"/>
      <c r="FPL8" s="228"/>
      <c r="FPM8" s="228"/>
      <c r="FPN8" s="228"/>
      <c r="FPO8" s="228"/>
      <c r="FPP8" s="228"/>
      <c r="FPQ8" s="228"/>
      <c r="FPR8" s="228"/>
      <c r="FPS8" s="228"/>
      <c r="FPT8" s="228"/>
      <c r="FPU8" s="228"/>
      <c r="FPV8" s="228"/>
      <c r="FPW8" s="228"/>
      <c r="FPX8" s="228"/>
      <c r="FPY8" s="228"/>
      <c r="FPZ8" s="228"/>
      <c r="FQA8" s="228"/>
      <c r="FQB8" s="228"/>
      <c r="FQC8" s="228"/>
      <c r="FQD8" s="228"/>
      <c r="FQE8" s="228"/>
      <c r="FQF8" s="228"/>
      <c r="FQG8" s="228"/>
      <c r="FQH8" s="228"/>
      <c r="FQI8" s="228"/>
      <c r="FQJ8" s="228"/>
      <c r="FQK8" s="228"/>
      <c r="FQL8" s="228"/>
      <c r="FQM8" s="228"/>
      <c r="FQN8" s="228"/>
      <c r="FQO8" s="228"/>
      <c r="FQP8" s="228"/>
      <c r="FQQ8" s="228"/>
      <c r="FQR8" s="228"/>
      <c r="FQS8" s="228"/>
      <c r="FQT8" s="228"/>
      <c r="FQU8" s="228"/>
      <c r="FQV8" s="228"/>
      <c r="FQW8" s="228"/>
      <c r="FQX8" s="228"/>
      <c r="FQY8" s="228"/>
      <c r="FQZ8" s="228"/>
      <c r="FRA8" s="228"/>
      <c r="FRB8" s="228"/>
      <c r="FRC8" s="228"/>
      <c r="FRD8" s="228"/>
      <c r="FRE8" s="228"/>
      <c r="FRF8" s="228"/>
      <c r="FRG8" s="228"/>
      <c r="FRH8" s="228"/>
      <c r="FRI8" s="228"/>
      <c r="FRJ8" s="228"/>
      <c r="FRK8" s="228"/>
      <c r="FRL8" s="228"/>
      <c r="FRM8" s="228"/>
      <c r="FRN8" s="228"/>
      <c r="FRO8" s="228"/>
      <c r="FRP8" s="228"/>
      <c r="FRQ8" s="228"/>
      <c r="FRR8" s="228"/>
      <c r="FRS8" s="228"/>
      <c r="FRT8" s="228"/>
      <c r="FRU8" s="228"/>
      <c r="FRV8" s="228"/>
      <c r="FRW8" s="228"/>
      <c r="FRX8" s="228"/>
      <c r="FRY8" s="228"/>
      <c r="FRZ8" s="228"/>
      <c r="FSA8" s="228"/>
      <c r="FSB8" s="228"/>
      <c r="FSC8" s="228"/>
      <c r="FSD8" s="228"/>
      <c r="FSE8" s="228"/>
      <c r="FSF8" s="228"/>
      <c r="FSG8" s="228"/>
      <c r="FSH8" s="228"/>
      <c r="FSI8" s="228"/>
      <c r="FSJ8" s="228"/>
      <c r="FSK8" s="228"/>
      <c r="FSL8" s="228"/>
      <c r="FSM8" s="228"/>
      <c r="FSN8" s="228"/>
      <c r="FSO8" s="228"/>
      <c r="FSP8" s="228"/>
      <c r="FSQ8" s="228"/>
      <c r="FSR8" s="228"/>
      <c r="FSS8" s="228"/>
      <c r="FST8" s="228"/>
      <c r="FSU8" s="228"/>
      <c r="FSV8" s="228"/>
      <c r="FSW8" s="228"/>
      <c r="FSX8" s="228"/>
      <c r="FSY8" s="228"/>
      <c r="FSZ8" s="228"/>
      <c r="FTA8" s="228"/>
      <c r="FTB8" s="228"/>
      <c r="FTC8" s="228"/>
      <c r="FTD8" s="228"/>
      <c r="FTE8" s="228"/>
      <c r="FTF8" s="228"/>
      <c r="FTG8" s="228"/>
      <c r="FTH8" s="228"/>
      <c r="FTI8" s="228"/>
      <c r="FTJ8" s="228"/>
      <c r="FTK8" s="228"/>
      <c r="FTL8" s="228"/>
      <c r="FTM8" s="228"/>
      <c r="FTN8" s="228"/>
      <c r="FTO8" s="228"/>
      <c r="FTP8" s="228"/>
      <c r="FTQ8" s="228"/>
      <c r="FTR8" s="228"/>
      <c r="FTS8" s="228"/>
      <c r="FTT8" s="228"/>
      <c r="FTU8" s="228"/>
      <c r="FTV8" s="228"/>
      <c r="FTW8" s="228"/>
      <c r="FTX8" s="228"/>
      <c r="FTY8" s="228"/>
      <c r="FTZ8" s="228"/>
      <c r="FUA8" s="228"/>
      <c r="FUB8" s="228"/>
      <c r="FUC8" s="228"/>
      <c r="FUD8" s="228"/>
      <c r="FUE8" s="228"/>
      <c r="FUF8" s="228"/>
      <c r="FUG8" s="228"/>
      <c r="FUH8" s="228"/>
      <c r="FUI8" s="228"/>
      <c r="FUJ8" s="228"/>
      <c r="FUK8" s="228"/>
      <c r="FUL8" s="228"/>
      <c r="FUM8" s="228"/>
      <c r="FUN8" s="228"/>
      <c r="FUO8" s="228"/>
      <c r="FUP8" s="228"/>
      <c r="FUQ8" s="228"/>
      <c r="FUR8" s="228"/>
      <c r="FUS8" s="228"/>
      <c r="FUT8" s="228"/>
      <c r="FUU8" s="228"/>
      <c r="FUV8" s="228"/>
      <c r="FUW8" s="228"/>
      <c r="FUX8" s="228"/>
      <c r="FUY8" s="228"/>
      <c r="FUZ8" s="228"/>
      <c r="FVA8" s="228"/>
      <c r="FVB8" s="228"/>
      <c r="FVC8" s="228"/>
      <c r="FVD8" s="228"/>
      <c r="FVE8" s="228"/>
      <c r="FVF8" s="228"/>
      <c r="FVG8" s="228"/>
      <c r="FVH8" s="228"/>
      <c r="FVI8" s="228"/>
      <c r="FVJ8" s="228"/>
      <c r="FVK8" s="228"/>
      <c r="FVL8" s="228"/>
      <c r="FVM8" s="228"/>
      <c r="FVN8" s="228"/>
      <c r="FVO8" s="228"/>
      <c r="FVP8" s="228"/>
      <c r="FVQ8" s="228"/>
      <c r="FVR8" s="228"/>
      <c r="FVS8" s="228"/>
      <c r="FVT8" s="228"/>
      <c r="FVU8" s="228"/>
      <c r="FVV8" s="228"/>
      <c r="FVW8" s="228"/>
      <c r="FVX8" s="228"/>
      <c r="FVY8" s="228"/>
      <c r="FVZ8" s="228"/>
      <c r="FWA8" s="228"/>
      <c r="FWB8" s="228"/>
      <c r="FWC8" s="228"/>
      <c r="FWD8" s="228"/>
      <c r="FWE8" s="228"/>
      <c r="FWF8" s="228"/>
      <c r="FWG8" s="228"/>
      <c r="FWH8" s="228"/>
      <c r="FWI8" s="228"/>
      <c r="FWJ8" s="228"/>
      <c r="FWK8" s="228"/>
      <c r="FWL8" s="228"/>
      <c r="FWM8" s="228"/>
      <c r="FWN8" s="228"/>
      <c r="FWO8" s="228"/>
      <c r="FWP8" s="228"/>
      <c r="FWQ8" s="228"/>
      <c r="FWR8" s="228"/>
      <c r="FWS8" s="228"/>
      <c r="FWT8" s="228"/>
      <c r="FWU8" s="228"/>
      <c r="FWV8" s="228"/>
      <c r="FWW8" s="228"/>
      <c r="FWX8" s="228"/>
      <c r="FWY8" s="228"/>
      <c r="FWZ8" s="228"/>
      <c r="FXA8" s="228"/>
      <c r="FXB8" s="228"/>
      <c r="FXC8" s="228"/>
      <c r="FXD8" s="228"/>
      <c r="FXE8" s="228"/>
      <c r="FXF8" s="228"/>
      <c r="FXG8" s="228"/>
      <c r="FXH8" s="228"/>
      <c r="FXI8" s="228"/>
      <c r="FXJ8" s="228"/>
      <c r="FXK8" s="228"/>
      <c r="FXL8" s="228"/>
      <c r="FXM8" s="228"/>
      <c r="FXN8" s="228"/>
      <c r="FXO8" s="228"/>
      <c r="FXP8" s="228"/>
      <c r="FXQ8" s="228"/>
      <c r="FXR8" s="228"/>
      <c r="FXS8" s="228"/>
      <c r="FXT8" s="228"/>
      <c r="FXU8" s="228"/>
      <c r="FXV8" s="228"/>
      <c r="FXW8" s="228"/>
      <c r="FXX8" s="228"/>
      <c r="FXY8" s="228"/>
      <c r="FXZ8" s="228"/>
      <c r="FYA8" s="228"/>
      <c r="FYB8" s="228"/>
      <c r="FYC8" s="228"/>
      <c r="FYD8" s="228"/>
      <c r="FYE8" s="228"/>
      <c r="FYF8" s="228"/>
      <c r="FYG8" s="228"/>
      <c r="FYH8" s="228"/>
      <c r="FYI8" s="228"/>
      <c r="FYJ8" s="228"/>
      <c r="FYK8" s="228"/>
      <c r="FYL8" s="228"/>
      <c r="FYM8" s="228"/>
      <c r="FYN8" s="228"/>
      <c r="FYO8" s="228"/>
      <c r="FYP8" s="228"/>
      <c r="FYQ8" s="228"/>
      <c r="FYR8" s="228"/>
      <c r="FYS8" s="228"/>
      <c r="FYT8" s="228"/>
      <c r="FYU8" s="228"/>
      <c r="FYV8" s="228"/>
      <c r="FYW8" s="228"/>
      <c r="FYX8" s="228"/>
      <c r="FYY8" s="228"/>
      <c r="FYZ8" s="228"/>
      <c r="FZA8" s="228"/>
      <c r="FZB8" s="228"/>
      <c r="FZC8" s="228"/>
      <c r="FZD8" s="228"/>
      <c r="FZE8" s="228"/>
      <c r="FZF8" s="228"/>
      <c r="FZG8" s="228"/>
      <c r="FZH8" s="228"/>
      <c r="FZI8" s="228"/>
      <c r="FZJ8" s="228"/>
      <c r="FZK8" s="228"/>
      <c r="FZL8" s="228"/>
      <c r="FZM8" s="228"/>
      <c r="FZN8" s="228"/>
      <c r="FZO8" s="228"/>
      <c r="FZP8" s="228"/>
      <c r="FZQ8" s="228"/>
      <c r="FZR8" s="228"/>
      <c r="FZS8" s="228"/>
      <c r="FZT8" s="228"/>
      <c r="FZU8" s="228"/>
      <c r="FZV8" s="228"/>
      <c r="FZW8" s="228"/>
      <c r="FZX8" s="228"/>
      <c r="FZY8" s="228"/>
      <c r="FZZ8" s="228"/>
      <c r="GAA8" s="228"/>
      <c r="GAB8" s="228"/>
      <c r="GAC8" s="228"/>
      <c r="GAD8" s="228"/>
      <c r="GAE8" s="228"/>
      <c r="GAF8" s="228"/>
      <c r="GAG8" s="228"/>
      <c r="GAH8" s="228"/>
      <c r="GAI8" s="228"/>
      <c r="GAJ8" s="228"/>
      <c r="GAK8" s="228"/>
      <c r="GAL8" s="228"/>
      <c r="GAM8" s="228"/>
      <c r="GAN8" s="228"/>
      <c r="GAO8" s="228"/>
      <c r="GAP8" s="228"/>
      <c r="GAQ8" s="228"/>
      <c r="GAR8" s="228"/>
      <c r="GAS8" s="228"/>
      <c r="GAT8" s="228"/>
      <c r="GAU8" s="228"/>
      <c r="GAV8" s="228"/>
      <c r="GAW8" s="228"/>
      <c r="GAX8" s="228"/>
      <c r="GAY8" s="228"/>
      <c r="GAZ8" s="228"/>
      <c r="GBA8" s="228"/>
      <c r="GBB8" s="228"/>
      <c r="GBC8" s="228"/>
      <c r="GBD8" s="228"/>
      <c r="GBE8" s="228"/>
      <c r="GBF8" s="228"/>
      <c r="GBG8" s="228"/>
      <c r="GBH8" s="228"/>
      <c r="GBI8" s="228"/>
      <c r="GBJ8" s="228"/>
      <c r="GBK8" s="228"/>
      <c r="GBL8" s="228"/>
      <c r="GBM8" s="228"/>
      <c r="GBN8" s="228"/>
      <c r="GBO8" s="228"/>
      <c r="GBP8" s="228"/>
      <c r="GBQ8" s="228"/>
      <c r="GBR8" s="228"/>
      <c r="GBS8" s="228"/>
      <c r="GBT8" s="228"/>
      <c r="GBU8" s="228"/>
      <c r="GBV8" s="228"/>
      <c r="GBW8" s="228"/>
      <c r="GBX8" s="228"/>
      <c r="GBY8" s="228"/>
      <c r="GBZ8" s="228"/>
      <c r="GCA8" s="228"/>
      <c r="GCB8" s="228"/>
      <c r="GCC8" s="228"/>
      <c r="GCD8" s="228"/>
      <c r="GCE8" s="228"/>
      <c r="GCF8" s="228"/>
      <c r="GCG8" s="228"/>
      <c r="GCH8" s="228"/>
      <c r="GCI8" s="228"/>
      <c r="GCJ8" s="228"/>
      <c r="GCK8" s="228"/>
      <c r="GCL8" s="228"/>
      <c r="GCM8" s="228"/>
      <c r="GCN8" s="228"/>
      <c r="GCO8" s="228"/>
      <c r="GCP8" s="228"/>
      <c r="GCQ8" s="228"/>
      <c r="GCR8" s="228"/>
      <c r="GCS8" s="228"/>
      <c r="GCT8" s="228"/>
      <c r="GCU8" s="228"/>
      <c r="GCV8" s="228"/>
      <c r="GCW8" s="228"/>
      <c r="GCX8" s="228"/>
      <c r="GCY8" s="228"/>
      <c r="GCZ8" s="228"/>
      <c r="GDA8" s="228"/>
      <c r="GDB8" s="228"/>
      <c r="GDC8" s="228"/>
      <c r="GDD8" s="228"/>
      <c r="GDE8" s="228"/>
      <c r="GDF8" s="228"/>
      <c r="GDG8" s="228"/>
      <c r="GDH8" s="228"/>
      <c r="GDI8" s="228"/>
      <c r="GDJ8" s="228"/>
      <c r="GDK8" s="228"/>
      <c r="GDL8" s="228"/>
      <c r="GDM8" s="228"/>
      <c r="GDN8" s="228"/>
      <c r="GDO8" s="228"/>
      <c r="GDP8" s="228"/>
      <c r="GDQ8" s="228"/>
      <c r="GDR8" s="228"/>
      <c r="GDS8" s="228"/>
      <c r="GDT8" s="228"/>
      <c r="GDU8" s="228"/>
      <c r="GDV8" s="228"/>
      <c r="GDW8" s="228"/>
      <c r="GDX8" s="228"/>
      <c r="GDY8" s="228"/>
      <c r="GDZ8" s="228"/>
      <c r="GEA8" s="228"/>
      <c r="GEB8" s="228"/>
      <c r="GEC8" s="228"/>
      <c r="GED8" s="228"/>
      <c r="GEE8" s="228"/>
      <c r="GEF8" s="228"/>
      <c r="GEG8" s="228"/>
      <c r="GEH8" s="228"/>
      <c r="GEI8" s="228"/>
      <c r="GEJ8" s="228"/>
      <c r="GEK8" s="228"/>
      <c r="GEL8" s="228"/>
      <c r="GEM8" s="228"/>
      <c r="GEN8" s="228"/>
      <c r="GEO8" s="228"/>
      <c r="GEP8" s="228"/>
      <c r="GEQ8" s="228"/>
      <c r="GER8" s="228"/>
      <c r="GES8" s="228"/>
      <c r="GET8" s="228"/>
      <c r="GEU8" s="228"/>
      <c r="GEV8" s="228"/>
      <c r="GEW8" s="228"/>
      <c r="GEX8" s="228"/>
      <c r="GEY8" s="228"/>
      <c r="GEZ8" s="228"/>
      <c r="GFA8" s="228"/>
      <c r="GFB8" s="228"/>
      <c r="GFC8" s="228"/>
      <c r="GFD8" s="228"/>
      <c r="GFE8" s="228"/>
      <c r="GFF8" s="228"/>
      <c r="GFG8" s="228"/>
      <c r="GFH8" s="228"/>
      <c r="GFI8" s="228"/>
      <c r="GFJ8" s="228"/>
      <c r="GFK8" s="228"/>
      <c r="GFL8" s="228"/>
      <c r="GFM8" s="228"/>
      <c r="GFN8" s="228"/>
      <c r="GFO8" s="228"/>
      <c r="GFP8" s="228"/>
      <c r="GFQ8" s="228"/>
      <c r="GFR8" s="228"/>
      <c r="GFS8" s="228"/>
      <c r="GFT8" s="228"/>
      <c r="GFU8" s="228"/>
      <c r="GFV8" s="228"/>
      <c r="GFW8" s="228"/>
      <c r="GFX8" s="228"/>
      <c r="GFY8" s="228"/>
      <c r="GFZ8" s="228"/>
      <c r="GGA8" s="228"/>
      <c r="GGB8" s="228"/>
      <c r="GGC8" s="228"/>
      <c r="GGD8" s="228"/>
      <c r="GGE8" s="228"/>
      <c r="GGF8" s="228"/>
      <c r="GGG8" s="228"/>
      <c r="GGH8" s="228"/>
      <c r="GGI8" s="228"/>
      <c r="GGJ8" s="228"/>
      <c r="GGK8" s="228"/>
      <c r="GGL8" s="228"/>
      <c r="GGM8" s="228"/>
      <c r="GGN8" s="228"/>
      <c r="GGO8" s="228"/>
      <c r="GGP8" s="228"/>
      <c r="GGQ8" s="228"/>
      <c r="GGR8" s="228"/>
      <c r="GGS8" s="228"/>
      <c r="GGT8" s="228"/>
      <c r="GGU8" s="228"/>
      <c r="GGV8" s="228"/>
      <c r="GGW8" s="228"/>
      <c r="GGX8" s="228"/>
      <c r="GGY8" s="228"/>
      <c r="GGZ8" s="228"/>
      <c r="GHA8" s="228"/>
      <c r="GHB8" s="228"/>
      <c r="GHC8" s="228"/>
      <c r="GHD8" s="228"/>
      <c r="GHE8" s="228"/>
      <c r="GHF8" s="228"/>
      <c r="GHG8" s="228"/>
      <c r="GHH8" s="228"/>
      <c r="GHI8" s="228"/>
      <c r="GHJ8" s="228"/>
      <c r="GHK8" s="228"/>
      <c r="GHL8" s="228"/>
      <c r="GHM8" s="228"/>
      <c r="GHN8" s="228"/>
      <c r="GHO8" s="228"/>
      <c r="GHP8" s="228"/>
      <c r="GHQ8" s="228"/>
      <c r="GHR8" s="228"/>
      <c r="GHS8" s="228"/>
      <c r="GHT8" s="228"/>
      <c r="GHU8" s="228"/>
      <c r="GHV8" s="228"/>
      <c r="GHW8" s="228"/>
      <c r="GHX8" s="228"/>
      <c r="GHY8" s="228"/>
      <c r="GHZ8" s="228"/>
      <c r="GIA8" s="228"/>
      <c r="GIB8" s="228"/>
      <c r="GIC8" s="228"/>
      <c r="GID8" s="228"/>
      <c r="GIE8" s="228"/>
      <c r="GIF8" s="228"/>
      <c r="GIG8" s="228"/>
      <c r="GIH8" s="228"/>
      <c r="GII8" s="228"/>
      <c r="GIJ8" s="228"/>
      <c r="GIK8" s="228"/>
      <c r="GIL8" s="228"/>
      <c r="GIM8" s="228"/>
      <c r="GIN8" s="228"/>
      <c r="GIO8" s="228"/>
      <c r="GIP8" s="228"/>
      <c r="GIQ8" s="228"/>
      <c r="GIR8" s="228"/>
      <c r="GIS8" s="228"/>
      <c r="GIT8" s="228"/>
      <c r="GIU8" s="228"/>
      <c r="GIV8" s="228"/>
      <c r="GIW8" s="228"/>
      <c r="GIX8" s="228"/>
      <c r="GIY8" s="228"/>
      <c r="GIZ8" s="228"/>
      <c r="GJA8" s="228"/>
      <c r="GJB8" s="228"/>
      <c r="GJC8" s="228"/>
      <c r="GJD8" s="228"/>
      <c r="GJE8" s="228"/>
      <c r="GJF8" s="228"/>
      <c r="GJG8" s="228"/>
      <c r="GJH8" s="228"/>
      <c r="GJI8" s="228"/>
      <c r="GJJ8" s="228"/>
      <c r="GJK8" s="228"/>
      <c r="GJL8" s="228"/>
      <c r="GJM8" s="228"/>
      <c r="GJN8" s="228"/>
      <c r="GJO8" s="228"/>
      <c r="GJP8" s="228"/>
      <c r="GJQ8" s="228"/>
      <c r="GJR8" s="228"/>
      <c r="GJS8" s="228"/>
      <c r="GJT8" s="228"/>
      <c r="GJU8" s="228"/>
      <c r="GJV8" s="228"/>
      <c r="GJW8" s="228"/>
      <c r="GJX8" s="228"/>
      <c r="GJY8" s="228"/>
      <c r="GJZ8" s="228"/>
      <c r="GKA8" s="228"/>
      <c r="GKB8" s="228"/>
      <c r="GKC8" s="228"/>
      <c r="GKD8" s="228"/>
      <c r="GKE8" s="228"/>
      <c r="GKF8" s="228"/>
      <c r="GKG8" s="228"/>
      <c r="GKH8" s="228"/>
      <c r="GKI8" s="228"/>
      <c r="GKJ8" s="228"/>
      <c r="GKK8" s="228"/>
      <c r="GKL8" s="228"/>
      <c r="GKM8" s="228"/>
      <c r="GKN8" s="228"/>
      <c r="GKO8" s="228"/>
      <c r="GKP8" s="228"/>
      <c r="GKQ8" s="228"/>
      <c r="GKR8" s="228"/>
      <c r="GKS8" s="228"/>
      <c r="GKT8" s="228"/>
      <c r="GKU8" s="228"/>
      <c r="GKV8" s="228"/>
      <c r="GKW8" s="228"/>
      <c r="GKX8" s="228"/>
      <c r="GKY8" s="228"/>
      <c r="GKZ8" s="228"/>
      <c r="GLA8" s="228"/>
      <c r="GLB8" s="228"/>
      <c r="GLC8" s="228"/>
      <c r="GLD8" s="228"/>
      <c r="GLE8" s="228"/>
      <c r="GLF8" s="228"/>
      <c r="GLG8" s="228"/>
      <c r="GLH8" s="228"/>
      <c r="GLI8" s="228"/>
      <c r="GLJ8" s="228"/>
      <c r="GLK8" s="228"/>
      <c r="GLL8" s="228"/>
      <c r="GLM8" s="228"/>
      <c r="GLN8" s="228"/>
      <c r="GLO8" s="228"/>
      <c r="GLP8" s="228"/>
      <c r="GLQ8" s="228"/>
      <c r="GLR8" s="228"/>
      <c r="GLS8" s="228"/>
      <c r="GLT8" s="228"/>
      <c r="GLU8" s="228"/>
      <c r="GLV8" s="228"/>
      <c r="GLW8" s="228"/>
      <c r="GLX8" s="228"/>
      <c r="GLY8" s="228"/>
      <c r="GLZ8" s="228"/>
      <c r="GMA8" s="228"/>
      <c r="GMB8" s="228"/>
      <c r="GMC8" s="228"/>
      <c r="GMD8" s="228"/>
      <c r="GME8" s="228"/>
      <c r="GMF8" s="228"/>
      <c r="GMG8" s="228"/>
      <c r="GMH8" s="228"/>
      <c r="GMI8" s="228"/>
      <c r="GMJ8" s="228"/>
      <c r="GMK8" s="228"/>
      <c r="GML8" s="228"/>
      <c r="GMM8" s="228"/>
      <c r="GMN8" s="228"/>
      <c r="GMO8" s="228"/>
      <c r="GMP8" s="228"/>
      <c r="GMQ8" s="228"/>
      <c r="GMR8" s="228"/>
      <c r="GMS8" s="228"/>
      <c r="GMT8" s="228"/>
      <c r="GMU8" s="228"/>
      <c r="GMV8" s="228"/>
      <c r="GMW8" s="228"/>
      <c r="GMX8" s="228"/>
      <c r="GMY8" s="228"/>
      <c r="GMZ8" s="228"/>
      <c r="GNA8" s="228"/>
      <c r="GNB8" s="228"/>
      <c r="GNC8" s="228"/>
      <c r="GND8" s="228"/>
      <c r="GNE8" s="228"/>
      <c r="GNF8" s="228"/>
      <c r="GNG8" s="228"/>
      <c r="GNH8" s="228"/>
      <c r="GNI8" s="228"/>
      <c r="GNJ8" s="228"/>
      <c r="GNK8" s="228"/>
      <c r="GNL8" s="228"/>
      <c r="GNM8" s="228"/>
      <c r="GNN8" s="228"/>
      <c r="GNO8" s="228"/>
      <c r="GNP8" s="228"/>
      <c r="GNQ8" s="228"/>
      <c r="GNR8" s="228"/>
      <c r="GNS8" s="228"/>
      <c r="GNT8" s="228"/>
      <c r="GNU8" s="228"/>
      <c r="GNV8" s="228"/>
      <c r="GNW8" s="228"/>
      <c r="GNX8" s="228"/>
      <c r="GNY8" s="228"/>
      <c r="GNZ8" s="228"/>
      <c r="GOA8" s="228"/>
      <c r="GOB8" s="228"/>
      <c r="GOC8" s="228"/>
      <c r="GOD8" s="228"/>
      <c r="GOE8" s="228"/>
      <c r="GOF8" s="228"/>
      <c r="GOG8" s="228"/>
      <c r="GOH8" s="228"/>
      <c r="GOI8" s="228"/>
      <c r="GOJ8" s="228"/>
      <c r="GOK8" s="228"/>
      <c r="GOL8" s="228"/>
      <c r="GOM8" s="228"/>
      <c r="GON8" s="228"/>
      <c r="GOO8" s="228"/>
      <c r="GOP8" s="228"/>
      <c r="GOQ8" s="228"/>
      <c r="GOR8" s="228"/>
      <c r="GOS8" s="228"/>
      <c r="GOT8" s="228"/>
      <c r="GOU8" s="228"/>
      <c r="GOV8" s="228"/>
      <c r="GOW8" s="228"/>
      <c r="GOX8" s="228"/>
      <c r="GOY8" s="228"/>
      <c r="GOZ8" s="228"/>
      <c r="GPA8" s="228"/>
      <c r="GPB8" s="228"/>
      <c r="GPC8" s="228"/>
      <c r="GPD8" s="228"/>
      <c r="GPE8" s="228"/>
      <c r="GPF8" s="228"/>
      <c r="GPG8" s="228"/>
      <c r="GPH8" s="228"/>
      <c r="GPI8" s="228"/>
      <c r="GPJ8" s="228"/>
      <c r="GPK8" s="228"/>
      <c r="GPL8" s="228"/>
      <c r="GPM8" s="228"/>
      <c r="GPN8" s="228"/>
      <c r="GPO8" s="228"/>
      <c r="GPP8" s="228"/>
      <c r="GPQ8" s="228"/>
      <c r="GPR8" s="228"/>
      <c r="GPS8" s="228"/>
      <c r="GPT8" s="228"/>
      <c r="GPU8" s="228"/>
      <c r="GPV8" s="228"/>
      <c r="GPW8" s="228"/>
      <c r="GPX8" s="228"/>
      <c r="GPY8" s="228"/>
      <c r="GPZ8" s="228"/>
      <c r="GQA8" s="228"/>
      <c r="GQB8" s="228"/>
      <c r="GQC8" s="228"/>
      <c r="GQD8" s="228"/>
      <c r="GQE8" s="228"/>
      <c r="GQF8" s="228"/>
      <c r="GQG8" s="228"/>
      <c r="GQH8" s="228"/>
      <c r="GQI8" s="228"/>
      <c r="GQJ8" s="228"/>
      <c r="GQK8" s="228"/>
      <c r="GQL8" s="228"/>
      <c r="GQM8" s="228"/>
      <c r="GQN8" s="228"/>
      <c r="GQO8" s="228"/>
      <c r="GQP8" s="228"/>
      <c r="GQQ8" s="228"/>
      <c r="GQR8" s="228"/>
      <c r="GQS8" s="228"/>
      <c r="GQT8" s="228"/>
      <c r="GQU8" s="228"/>
      <c r="GQV8" s="228"/>
      <c r="GQW8" s="228"/>
      <c r="GQX8" s="228"/>
      <c r="GQY8" s="228"/>
      <c r="GQZ8" s="228"/>
      <c r="GRA8" s="228"/>
      <c r="GRB8" s="228"/>
      <c r="GRC8" s="228"/>
      <c r="GRD8" s="228"/>
      <c r="GRE8" s="228"/>
      <c r="GRF8" s="228"/>
      <c r="GRG8" s="228"/>
      <c r="GRH8" s="228"/>
      <c r="GRI8" s="228"/>
      <c r="GRJ8" s="228"/>
      <c r="GRK8" s="228"/>
      <c r="GRL8" s="228"/>
      <c r="GRM8" s="228"/>
      <c r="GRN8" s="228"/>
      <c r="GRO8" s="228"/>
      <c r="GRP8" s="228"/>
      <c r="GRQ8" s="228"/>
      <c r="GRR8" s="228"/>
      <c r="GRS8" s="228"/>
      <c r="GRT8" s="228"/>
      <c r="GRU8" s="228"/>
      <c r="GRV8" s="228"/>
      <c r="GRW8" s="228"/>
      <c r="GRX8" s="228"/>
      <c r="GRY8" s="228"/>
      <c r="GRZ8" s="228"/>
      <c r="GSA8" s="228"/>
      <c r="GSB8" s="228"/>
      <c r="GSC8" s="228"/>
      <c r="GSD8" s="228"/>
      <c r="GSE8" s="228"/>
      <c r="GSF8" s="228"/>
      <c r="GSG8" s="228"/>
      <c r="GSH8" s="228"/>
      <c r="GSI8" s="228"/>
      <c r="GSJ8" s="228"/>
      <c r="GSK8" s="228"/>
      <c r="GSL8" s="228"/>
      <c r="GSM8" s="228"/>
      <c r="GSN8" s="228"/>
      <c r="GSO8" s="228"/>
      <c r="GSP8" s="228"/>
      <c r="GSQ8" s="228"/>
      <c r="GSR8" s="228"/>
      <c r="GSS8" s="228"/>
      <c r="GST8" s="228"/>
      <c r="GSU8" s="228"/>
      <c r="GSV8" s="228"/>
      <c r="GSW8" s="228"/>
      <c r="GSX8" s="228"/>
      <c r="GSY8" s="228"/>
      <c r="GSZ8" s="228"/>
      <c r="GTA8" s="228"/>
      <c r="GTB8" s="228"/>
      <c r="GTC8" s="228"/>
      <c r="GTD8" s="228"/>
      <c r="GTE8" s="228"/>
      <c r="GTF8" s="228"/>
      <c r="GTG8" s="228"/>
      <c r="GTH8" s="228"/>
      <c r="GTI8" s="228"/>
      <c r="GTJ8" s="228"/>
      <c r="GTK8" s="228"/>
      <c r="GTL8" s="228"/>
      <c r="GTM8" s="228"/>
      <c r="GTN8" s="228"/>
      <c r="GTO8" s="228"/>
      <c r="GTP8" s="228"/>
      <c r="GTQ8" s="228"/>
      <c r="GTR8" s="228"/>
      <c r="GTS8" s="228"/>
      <c r="GTT8" s="228"/>
      <c r="GTU8" s="228"/>
      <c r="GTV8" s="228"/>
      <c r="GTW8" s="228"/>
      <c r="GTX8" s="228"/>
      <c r="GTY8" s="228"/>
      <c r="GTZ8" s="228"/>
      <c r="GUA8" s="228"/>
      <c r="GUB8" s="228"/>
      <c r="GUC8" s="228"/>
      <c r="GUD8" s="228"/>
      <c r="GUE8" s="228"/>
      <c r="GUF8" s="228"/>
      <c r="GUG8" s="228"/>
      <c r="GUH8" s="228"/>
      <c r="GUI8" s="228"/>
      <c r="GUJ8" s="228"/>
      <c r="GUK8" s="228"/>
      <c r="GUL8" s="228"/>
      <c r="GUM8" s="228"/>
      <c r="GUN8" s="228"/>
      <c r="GUO8" s="228"/>
      <c r="GUP8" s="228"/>
      <c r="GUQ8" s="228"/>
      <c r="GUR8" s="228"/>
      <c r="GUS8" s="228"/>
      <c r="GUT8" s="228"/>
      <c r="GUU8" s="228"/>
      <c r="GUV8" s="228"/>
      <c r="GUW8" s="228"/>
      <c r="GUX8" s="228"/>
      <c r="GUY8" s="228"/>
      <c r="GUZ8" s="228"/>
      <c r="GVA8" s="228"/>
      <c r="GVB8" s="228"/>
      <c r="GVC8" s="228"/>
      <c r="GVD8" s="228"/>
      <c r="GVE8" s="228"/>
      <c r="GVF8" s="228"/>
      <c r="GVG8" s="228"/>
      <c r="GVH8" s="228"/>
      <c r="GVI8" s="228"/>
      <c r="GVJ8" s="228"/>
      <c r="GVK8" s="228"/>
      <c r="GVL8" s="228"/>
      <c r="GVM8" s="228"/>
      <c r="GVN8" s="228"/>
      <c r="GVO8" s="228"/>
      <c r="GVP8" s="228"/>
      <c r="GVQ8" s="228"/>
      <c r="GVR8" s="228"/>
      <c r="GVS8" s="228"/>
      <c r="GVT8" s="228"/>
      <c r="GVU8" s="228"/>
      <c r="GVV8" s="228"/>
      <c r="GVW8" s="228"/>
      <c r="GVX8" s="228"/>
      <c r="GVY8" s="228"/>
      <c r="GVZ8" s="228"/>
      <c r="GWA8" s="228"/>
      <c r="GWB8" s="228"/>
      <c r="GWC8" s="228"/>
      <c r="GWD8" s="228"/>
      <c r="GWE8" s="228"/>
      <c r="GWF8" s="228"/>
      <c r="GWG8" s="228"/>
      <c r="GWH8" s="228"/>
      <c r="GWI8" s="228"/>
      <c r="GWJ8" s="228"/>
      <c r="GWK8" s="228"/>
      <c r="GWL8" s="228"/>
      <c r="GWM8" s="228"/>
      <c r="GWN8" s="228"/>
      <c r="GWO8" s="228"/>
      <c r="GWP8" s="228"/>
      <c r="GWQ8" s="228"/>
      <c r="GWR8" s="228"/>
      <c r="GWS8" s="228"/>
      <c r="GWT8" s="228"/>
      <c r="GWU8" s="228"/>
      <c r="GWV8" s="228"/>
      <c r="GWW8" s="228"/>
      <c r="GWX8" s="228"/>
      <c r="GWY8" s="228"/>
      <c r="GWZ8" s="228"/>
      <c r="GXA8" s="228"/>
      <c r="GXB8" s="228"/>
      <c r="GXC8" s="228"/>
      <c r="GXD8" s="228"/>
      <c r="GXE8" s="228"/>
      <c r="GXF8" s="228"/>
      <c r="GXG8" s="228"/>
      <c r="GXH8" s="228"/>
      <c r="GXI8" s="228"/>
      <c r="GXJ8" s="228"/>
      <c r="GXK8" s="228"/>
      <c r="GXL8" s="228"/>
      <c r="GXM8" s="228"/>
      <c r="GXN8" s="228"/>
      <c r="GXO8" s="228"/>
      <c r="GXP8" s="228"/>
      <c r="GXQ8" s="228"/>
      <c r="GXR8" s="228"/>
      <c r="GXS8" s="228"/>
      <c r="GXT8" s="228"/>
      <c r="GXU8" s="228"/>
      <c r="GXV8" s="228"/>
      <c r="GXW8" s="228"/>
      <c r="GXX8" s="228"/>
      <c r="GXY8" s="228"/>
      <c r="GXZ8" s="228"/>
      <c r="GYA8" s="228"/>
      <c r="GYB8" s="228"/>
      <c r="GYC8" s="228"/>
      <c r="GYD8" s="228"/>
      <c r="GYE8" s="228"/>
      <c r="GYF8" s="228"/>
      <c r="GYG8" s="228"/>
      <c r="GYH8" s="228"/>
      <c r="GYI8" s="228"/>
      <c r="GYJ8" s="228"/>
      <c r="GYK8" s="228"/>
      <c r="GYL8" s="228"/>
      <c r="GYM8" s="228"/>
      <c r="GYN8" s="228"/>
      <c r="GYO8" s="228"/>
      <c r="GYP8" s="228"/>
      <c r="GYQ8" s="228"/>
      <c r="GYR8" s="228"/>
      <c r="GYS8" s="228"/>
      <c r="GYT8" s="228"/>
      <c r="GYU8" s="228"/>
      <c r="GYV8" s="228"/>
      <c r="GYW8" s="228"/>
      <c r="GYX8" s="228"/>
      <c r="GYY8" s="228"/>
      <c r="GYZ8" s="228"/>
      <c r="GZA8" s="228"/>
      <c r="GZB8" s="228"/>
      <c r="GZC8" s="228"/>
      <c r="GZD8" s="228"/>
      <c r="GZE8" s="228"/>
      <c r="GZF8" s="228"/>
      <c r="GZG8" s="228"/>
      <c r="GZH8" s="228"/>
      <c r="GZI8" s="228"/>
      <c r="GZJ8" s="228"/>
      <c r="GZK8" s="228"/>
      <c r="GZL8" s="228"/>
      <c r="GZM8" s="228"/>
      <c r="GZN8" s="228"/>
      <c r="GZO8" s="228"/>
      <c r="GZP8" s="228"/>
      <c r="GZQ8" s="228"/>
      <c r="GZR8" s="228"/>
      <c r="GZS8" s="228"/>
      <c r="GZT8" s="228"/>
      <c r="GZU8" s="228"/>
      <c r="GZV8" s="228"/>
      <c r="GZW8" s="228"/>
      <c r="GZX8" s="228"/>
      <c r="GZY8" s="228"/>
      <c r="GZZ8" s="228"/>
      <c r="HAA8" s="228"/>
      <c r="HAB8" s="228"/>
      <c r="HAC8" s="228"/>
      <c r="HAD8" s="228"/>
      <c r="HAE8" s="228"/>
      <c r="HAF8" s="228"/>
      <c r="HAG8" s="228"/>
      <c r="HAH8" s="228"/>
      <c r="HAI8" s="228"/>
      <c r="HAJ8" s="228"/>
      <c r="HAK8" s="228"/>
      <c r="HAL8" s="228"/>
      <c r="HAM8" s="228"/>
      <c r="HAN8" s="228"/>
      <c r="HAO8" s="228"/>
      <c r="HAP8" s="228"/>
      <c r="HAQ8" s="228"/>
      <c r="HAR8" s="228"/>
      <c r="HAS8" s="228"/>
      <c r="HAT8" s="228"/>
      <c r="HAU8" s="228"/>
      <c r="HAV8" s="228"/>
      <c r="HAW8" s="228"/>
      <c r="HAX8" s="228"/>
      <c r="HAY8" s="228"/>
      <c r="HAZ8" s="228"/>
      <c r="HBA8" s="228"/>
      <c r="HBB8" s="228"/>
      <c r="HBC8" s="228"/>
      <c r="HBD8" s="228"/>
      <c r="HBE8" s="228"/>
      <c r="HBF8" s="228"/>
      <c r="HBG8" s="228"/>
      <c r="HBH8" s="228"/>
      <c r="HBI8" s="228"/>
      <c r="HBJ8" s="228"/>
      <c r="HBK8" s="228"/>
      <c r="HBL8" s="228"/>
      <c r="HBM8" s="228"/>
      <c r="HBN8" s="228"/>
      <c r="HBO8" s="228"/>
      <c r="HBP8" s="228"/>
      <c r="HBQ8" s="228"/>
      <c r="HBR8" s="228"/>
      <c r="HBS8" s="228"/>
      <c r="HBT8" s="228"/>
      <c r="HBU8" s="228"/>
      <c r="HBV8" s="228"/>
      <c r="HBW8" s="228"/>
      <c r="HBX8" s="228"/>
      <c r="HBY8" s="228"/>
      <c r="HBZ8" s="228"/>
      <c r="HCA8" s="228"/>
      <c r="HCB8" s="228"/>
      <c r="HCC8" s="228"/>
      <c r="HCD8" s="228"/>
      <c r="HCE8" s="228"/>
      <c r="HCF8" s="228"/>
      <c r="HCG8" s="228"/>
      <c r="HCH8" s="228"/>
      <c r="HCI8" s="228"/>
      <c r="HCJ8" s="228"/>
      <c r="HCK8" s="228"/>
      <c r="HCL8" s="228"/>
      <c r="HCM8" s="228"/>
      <c r="HCN8" s="228"/>
      <c r="HCO8" s="228"/>
      <c r="HCP8" s="228"/>
      <c r="HCQ8" s="228"/>
      <c r="HCR8" s="228"/>
      <c r="HCS8" s="228"/>
      <c r="HCT8" s="228"/>
      <c r="HCU8" s="228"/>
      <c r="HCV8" s="228"/>
      <c r="HCW8" s="228"/>
      <c r="HCX8" s="228"/>
      <c r="HCY8" s="228"/>
      <c r="HCZ8" s="228"/>
      <c r="HDA8" s="228"/>
      <c r="HDB8" s="228"/>
      <c r="HDC8" s="228"/>
      <c r="HDD8" s="228"/>
      <c r="HDE8" s="228"/>
      <c r="HDF8" s="228"/>
      <c r="HDG8" s="228"/>
      <c r="HDH8" s="228"/>
      <c r="HDI8" s="228"/>
      <c r="HDJ8" s="228"/>
      <c r="HDK8" s="228"/>
      <c r="HDL8" s="228"/>
      <c r="HDM8" s="228"/>
      <c r="HDN8" s="228"/>
      <c r="HDO8" s="228"/>
      <c r="HDP8" s="228"/>
      <c r="HDQ8" s="228"/>
      <c r="HDR8" s="228"/>
      <c r="HDS8" s="228"/>
      <c r="HDT8" s="228"/>
      <c r="HDU8" s="228"/>
      <c r="HDV8" s="228"/>
      <c r="HDW8" s="228"/>
      <c r="HDX8" s="228"/>
      <c r="HDY8" s="228"/>
      <c r="HDZ8" s="228"/>
      <c r="HEA8" s="228"/>
      <c r="HEB8" s="228"/>
      <c r="HEC8" s="228"/>
      <c r="HED8" s="228"/>
      <c r="HEE8" s="228"/>
      <c r="HEF8" s="228"/>
      <c r="HEG8" s="228"/>
      <c r="HEH8" s="228"/>
      <c r="HEI8" s="228"/>
      <c r="HEJ8" s="228"/>
      <c r="HEK8" s="228"/>
      <c r="HEL8" s="228"/>
      <c r="HEM8" s="228"/>
      <c r="HEN8" s="228"/>
      <c r="HEO8" s="228"/>
      <c r="HEP8" s="228"/>
      <c r="HEQ8" s="228"/>
      <c r="HER8" s="228"/>
      <c r="HES8" s="228"/>
      <c r="HET8" s="228"/>
      <c r="HEU8" s="228"/>
      <c r="HEV8" s="228"/>
      <c r="HEW8" s="228"/>
      <c r="HEX8" s="228"/>
      <c r="HEY8" s="228"/>
      <c r="HEZ8" s="228"/>
      <c r="HFA8" s="228"/>
      <c r="HFB8" s="228"/>
      <c r="HFC8" s="228"/>
      <c r="HFD8" s="228"/>
      <c r="HFE8" s="228"/>
      <c r="HFF8" s="228"/>
      <c r="HFG8" s="228"/>
      <c r="HFH8" s="228"/>
      <c r="HFI8" s="228"/>
      <c r="HFJ8" s="228"/>
      <c r="HFK8" s="228"/>
      <c r="HFL8" s="228"/>
      <c r="HFM8" s="228"/>
      <c r="HFN8" s="228"/>
      <c r="HFO8" s="228"/>
      <c r="HFP8" s="228"/>
      <c r="HFQ8" s="228"/>
      <c r="HFR8" s="228"/>
      <c r="HFS8" s="228"/>
      <c r="HFT8" s="228"/>
      <c r="HFU8" s="228"/>
      <c r="HFV8" s="228"/>
      <c r="HFW8" s="228"/>
      <c r="HFX8" s="228"/>
      <c r="HFY8" s="228"/>
      <c r="HFZ8" s="228"/>
      <c r="HGA8" s="228"/>
      <c r="HGB8" s="228"/>
      <c r="HGC8" s="228"/>
      <c r="HGD8" s="228"/>
      <c r="HGE8" s="228"/>
      <c r="HGF8" s="228"/>
      <c r="HGG8" s="228"/>
      <c r="HGH8" s="228"/>
      <c r="HGI8" s="228"/>
      <c r="HGJ8" s="228"/>
      <c r="HGK8" s="228"/>
      <c r="HGL8" s="228"/>
      <c r="HGM8" s="228"/>
      <c r="HGN8" s="228"/>
      <c r="HGO8" s="228"/>
      <c r="HGP8" s="228"/>
      <c r="HGQ8" s="228"/>
      <c r="HGR8" s="228"/>
      <c r="HGS8" s="228"/>
      <c r="HGT8" s="228"/>
      <c r="HGU8" s="228"/>
      <c r="HGV8" s="228"/>
      <c r="HGW8" s="228"/>
      <c r="HGX8" s="228"/>
      <c r="HGY8" s="228"/>
      <c r="HGZ8" s="228"/>
      <c r="HHA8" s="228"/>
      <c r="HHB8" s="228"/>
      <c r="HHC8" s="228"/>
      <c r="HHD8" s="228"/>
      <c r="HHE8" s="228"/>
      <c r="HHF8" s="228"/>
      <c r="HHG8" s="228"/>
      <c r="HHH8" s="228"/>
      <c r="HHI8" s="228"/>
      <c r="HHJ8" s="228"/>
      <c r="HHK8" s="228"/>
      <c r="HHL8" s="228"/>
      <c r="HHM8" s="228"/>
      <c r="HHN8" s="228"/>
      <c r="HHO8" s="228"/>
      <c r="HHP8" s="228"/>
      <c r="HHQ8" s="228"/>
      <c r="HHR8" s="228"/>
      <c r="HHS8" s="228"/>
      <c r="HHT8" s="228"/>
      <c r="HHU8" s="228"/>
      <c r="HHV8" s="228"/>
      <c r="HHW8" s="228"/>
      <c r="HHX8" s="228"/>
      <c r="HHY8" s="228"/>
      <c r="HHZ8" s="228"/>
      <c r="HIA8" s="228"/>
      <c r="HIB8" s="228"/>
      <c r="HIC8" s="228"/>
      <c r="HID8" s="228"/>
      <c r="HIE8" s="228"/>
      <c r="HIF8" s="228"/>
      <c r="HIG8" s="228"/>
      <c r="HIH8" s="228"/>
      <c r="HII8" s="228"/>
      <c r="HIJ8" s="228"/>
      <c r="HIK8" s="228"/>
      <c r="HIL8" s="228"/>
      <c r="HIM8" s="228"/>
      <c r="HIN8" s="228"/>
      <c r="HIO8" s="228"/>
      <c r="HIP8" s="228"/>
      <c r="HIQ8" s="228"/>
      <c r="HIR8" s="228"/>
      <c r="HIS8" s="228"/>
      <c r="HIT8" s="228"/>
      <c r="HIU8" s="228"/>
      <c r="HIV8" s="228"/>
      <c r="HIW8" s="228"/>
      <c r="HIX8" s="228"/>
      <c r="HIY8" s="228"/>
      <c r="HIZ8" s="228"/>
      <c r="HJA8" s="228"/>
      <c r="HJB8" s="228"/>
      <c r="HJC8" s="228"/>
      <c r="HJD8" s="228"/>
      <c r="HJE8" s="228"/>
      <c r="HJF8" s="228"/>
      <c r="HJG8" s="228"/>
      <c r="HJH8" s="228"/>
      <c r="HJI8" s="228"/>
      <c r="HJJ8" s="228"/>
      <c r="HJK8" s="228"/>
      <c r="HJL8" s="228"/>
      <c r="HJM8" s="228"/>
      <c r="HJN8" s="228"/>
      <c r="HJO8" s="228"/>
      <c r="HJP8" s="228"/>
      <c r="HJQ8" s="228"/>
      <c r="HJR8" s="228"/>
      <c r="HJS8" s="228"/>
      <c r="HJT8" s="228"/>
      <c r="HJU8" s="228"/>
      <c r="HJV8" s="228"/>
      <c r="HJW8" s="228"/>
      <c r="HJX8" s="228"/>
      <c r="HJY8" s="228"/>
      <c r="HJZ8" s="228"/>
      <c r="HKA8" s="228"/>
      <c r="HKB8" s="228"/>
      <c r="HKC8" s="228"/>
      <c r="HKD8" s="228"/>
      <c r="HKE8" s="228"/>
      <c r="HKF8" s="228"/>
      <c r="HKG8" s="228"/>
      <c r="HKH8" s="228"/>
      <c r="HKI8" s="228"/>
      <c r="HKJ8" s="228"/>
      <c r="HKK8" s="228"/>
      <c r="HKL8" s="228"/>
      <c r="HKM8" s="228"/>
      <c r="HKN8" s="228"/>
      <c r="HKO8" s="228"/>
      <c r="HKP8" s="228"/>
      <c r="HKQ8" s="228"/>
      <c r="HKR8" s="228"/>
      <c r="HKS8" s="228"/>
      <c r="HKT8" s="228"/>
      <c r="HKU8" s="228"/>
      <c r="HKV8" s="228"/>
      <c r="HKW8" s="228"/>
      <c r="HKX8" s="228"/>
      <c r="HKY8" s="228"/>
      <c r="HKZ8" s="228"/>
      <c r="HLA8" s="228"/>
      <c r="HLB8" s="228"/>
      <c r="HLC8" s="228"/>
      <c r="HLD8" s="228"/>
      <c r="HLE8" s="228"/>
      <c r="HLF8" s="228"/>
      <c r="HLG8" s="228"/>
      <c r="HLH8" s="228"/>
      <c r="HLI8" s="228"/>
      <c r="HLJ8" s="228"/>
      <c r="HLK8" s="228"/>
      <c r="HLL8" s="228"/>
      <c r="HLM8" s="228"/>
      <c r="HLN8" s="228"/>
      <c r="HLO8" s="228"/>
      <c r="HLP8" s="228"/>
      <c r="HLQ8" s="228"/>
      <c r="HLR8" s="228"/>
      <c r="HLS8" s="228"/>
      <c r="HLT8" s="228"/>
      <c r="HLU8" s="228"/>
      <c r="HLV8" s="228"/>
      <c r="HLW8" s="228"/>
      <c r="HLX8" s="228"/>
      <c r="HLY8" s="228"/>
      <c r="HLZ8" s="228"/>
      <c r="HMA8" s="228"/>
      <c r="HMB8" s="228"/>
      <c r="HMC8" s="228"/>
      <c r="HMD8" s="228"/>
      <c r="HME8" s="228"/>
      <c r="HMF8" s="228"/>
      <c r="HMG8" s="228"/>
      <c r="HMH8" s="228"/>
      <c r="HMI8" s="228"/>
      <c r="HMJ8" s="228"/>
      <c r="HMK8" s="228"/>
      <c r="HML8" s="228"/>
      <c r="HMM8" s="228"/>
      <c r="HMN8" s="228"/>
      <c r="HMO8" s="228"/>
      <c r="HMP8" s="228"/>
      <c r="HMQ8" s="228"/>
      <c r="HMR8" s="228"/>
      <c r="HMS8" s="228"/>
      <c r="HMT8" s="228"/>
      <c r="HMU8" s="228"/>
      <c r="HMV8" s="228"/>
      <c r="HMW8" s="228"/>
      <c r="HMX8" s="228"/>
      <c r="HMY8" s="228"/>
      <c r="HMZ8" s="228"/>
      <c r="HNA8" s="228"/>
      <c r="HNB8" s="228"/>
      <c r="HNC8" s="228"/>
      <c r="HND8" s="228"/>
      <c r="HNE8" s="228"/>
      <c r="HNF8" s="228"/>
      <c r="HNG8" s="228"/>
      <c r="HNH8" s="228"/>
      <c r="HNI8" s="228"/>
      <c r="HNJ8" s="228"/>
      <c r="HNK8" s="228"/>
      <c r="HNL8" s="228"/>
      <c r="HNM8" s="228"/>
      <c r="HNN8" s="228"/>
      <c r="HNO8" s="228"/>
      <c r="HNP8" s="228"/>
      <c r="HNQ8" s="228"/>
      <c r="HNR8" s="228"/>
      <c r="HNS8" s="228"/>
      <c r="HNT8" s="228"/>
      <c r="HNU8" s="228"/>
      <c r="HNV8" s="228"/>
      <c r="HNW8" s="228"/>
      <c r="HNX8" s="228"/>
      <c r="HNY8" s="228"/>
      <c r="HNZ8" s="228"/>
      <c r="HOA8" s="228"/>
      <c r="HOB8" s="228"/>
      <c r="HOC8" s="228"/>
      <c r="HOD8" s="228"/>
      <c r="HOE8" s="228"/>
      <c r="HOF8" s="228"/>
      <c r="HOG8" s="228"/>
      <c r="HOH8" s="228"/>
      <c r="HOI8" s="228"/>
      <c r="HOJ8" s="228"/>
      <c r="HOK8" s="228"/>
      <c r="HOL8" s="228"/>
      <c r="HOM8" s="228"/>
      <c r="HON8" s="228"/>
      <c r="HOO8" s="228"/>
      <c r="HOP8" s="228"/>
      <c r="HOQ8" s="228"/>
      <c r="HOR8" s="228"/>
      <c r="HOS8" s="228"/>
      <c r="HOT8" s="228"/>
      <c r="HOU8" s="228"/>
      <c r="HOV8" s="228"/>
      <c r="HOW8" s="228"/>
      <c r="HOX8" s="228"/>
      <c r="HOY8" s="228"/>
      <c r="HOZ8" s="228"/>
      <c r="HPA8" s="228"/>
      <c r="HPB8" s="228"/>
      <c r="HPC8" s="228"/>
      <c r="HPD8" s="228"/>
      <c r="HPE8" s="228"/>
      <c r="HPF8" s="228"/>
      <c r="HPG8" s="228"/>
      <c r="HPH8" s="228"/>
      <c r="HPI8" s="228"/>
      <c r="HPJ8" s="228"/>
      <c r="HPK8" s="228"/>
      <c r="HPL8" s="228"/>
      <c r="HPM8" s="228"/>
      <c r="HPN8" s="228"/>
      <c r="HPO8" s="228"/>
      <c r="HPP8" s="228"/>
      <c r="HPQ8" s="228"/>
      <c r="HPR8" s="228"/>
      <c r="HPS8" s="228"/>
      <c r="HPT8" s="228"/>
      <c r="HPU8" s="228"/>
      <c r="HPV8" s="228"/>
      <c r="HPW8" s="228"/>
      <c r="HPX8" s="228"/>
      <c r="HPY8" s="228"/>
      <c r="HPZ8" s="228"/>
      <c r="HQA8" s="228"/>
      <c r="HQB8" s="228"/>
      <c r="HQC8" s="228"/>
      <c r="HQD8" s="228"/>
      <c r="HQE8" s="228"/>
      <c r="HQF8" s="228"/>
      <c r="HQG8" s="228"/>
      <c r="HQH8" s="228"/>
      <c r="HQI8" s="228"/>
      <c r="HQJ8" s="228"/>
      <c r="HQK8" s="228"/>
      <c r="HQL8" s="228"/>
      <c r="HQM8" s="228"/>
      <c r="HQN8" s="228"/>
      <c r="HQO8" s="228"/>
      <c r="HQP8" s="228"/>
      <c r="HQQ8" s="228"/>
      <c r="HQR8" s="228"/>
      <c r="HQS8" s="228"/>
      <c r="HQT8" s="228"/>
      <c r="HQU8" s="228"/>
      <c r="HQV8" s="228"/>
      <c r="HQW8" s="228"/>
      <c r="HQX8" s="228"/>
      <c r="HQY8" s="228"/>
      <c r="HQZ8" s="228"/>
      <c r="HRA8" s="228"/>
      <c r="HRB8" s="228"/>
      <c r="HRC8" s="228"/>
      <c r="HRD8" s="228"/>
      <c r="HRE8" s="228"/>
      <c r="HRF8" s="228"/>
      <c r="HRG8" s="228"/>
      <c r="HRH8" s="228"/>
      <c r="HRI8" s="228"/>
      <c r="HRJ8" s="228"/>
      <c r="HRK8" s="228"/>
      <c r="HRL8" s="228"/>
      <c r="HRM8" s="228"/>
      <c r="HRN8" s="228"/>
      <c r="HRO8" s="228"/>
      <c r="HRP8" s="228"/>
      <c r="HRQ8" s="228"/>
      <c r="HRR8" s="228"/>
      <c r="HRS8" s="228"/>
      <c r="HRT8" s="228"/>
      <c r="HRU8" s="228"/>
      <c r="HRV8" s="228"/>
      <c r="HRW8" s="228"/>
      <c r="HRX8" s="228"/>
      <c r="HRY8" s="228"/>
      <c r="HRZ8" s="228"/>
      <c r="HSA8" s="228"/>
      <c r="HSB8" s="228"/>
      <c r="HSC8" s="228"/>
      <c r="HSD8" s="228"/>
      <c r="HSE8" s="228"/>
      <c r="HSF8" s="228"/>
      <c r="HSG8" s="228"/>
      <c r="HSH8" s="228"/>
      <c r="HSI8" s="228"/>
      <c r="HSJ8" s="228"/>
      <c r="HSK8" s="228"/>
      <c r="HSL8" s="228"/>
      <c r="HSM8" s="228"/>
      <c r="HSN8" s="228"/>
      <c r="HSO8" s="228"/>
      <c r="HSP8" s="228"/>
      <c r="HSQ8" s="228"/>
      <c r="HSR8" s="228"/>
      <c r="HSS8" s="228"/>
      <c r="HST8" s="228"/>
      <c r="HSU8" s="228"/>
      <c r="HSV8" s="228"/>
      <c r="HSW8" s="228"/>
      <c r="HSX8" s="228"/>
      <c r="HSY8" s="228"/>
      <c r="HSZ8" s="228"/>
      <c r="HTA8" s="228"/>
      <c r="HTB8" s="228"/>
      <c r="HTC8" s="228"/>
      <c r="HTD8" s="228"/>
      <c r="HTE8" s="228"/>
      <c r="HTF8" s="228"/>
      <c r="HTG8" s="228"/>
      <c r="HTH8" s="228"/>
      <c r="HTI8" s="228"/>
      <c r="HTJ8" s="228"/>
      <c r="HTK8" s="228"/>
      <c r="HTL8" s="228"/>
      <c r="HTM8" s="228"/>
      <c r="HTN8" s="228"/>
      <c r="HTO8" s="228"/>
      <c r="HTP8" s="228"/>
      <c r="HTQ8" s="228"/>
      <c r="HTR8" s="228"/>
      <c r="HTS8" s="228"/>
      <c r="HTT8" s="228"/>
      <c r="HTU8" s="228"/>
      <c r="HTV8" s="228"/>
      <c r="HTW8" s="228"/>
      <c r="HTX8" s="228"/>
      <c r="HTY8" s="228"/>
      <c r="HTZ8" s="228"/>
      <c r="HUA8" s="228"/>
      <c r="HUB8" s="228"/>
      <c r="HUC8" s="228"/>
      <c r="HUD8" s="228"/>
      <c r="HUE8" s="228"/>
      <c r="HUF8" s="228"/>
      <c r="HUG8" s="228"/>
      <c r="HUH8" s="228"/>
      <c r="HUI8" s="228"/>
      <c r="HUJ8" s="228"/>
      <c r="HUK8" s="228"/>
      <c r="HUL8" s="228"/>
      <c r="HUM8" s="228"/>
      <c r="HUN8" s="228"/>
      <c r="HUO8" s="228"/>
      <c r="HUP8" s="228"/>
      <c r="HUQ8" s="228"/>
      <c r="HUR8" s="228"/>
      <c r="HUS8" s="228"/>
      <c r="HUT8" s="228"/>
      <c r="HUU8" s="228"/>
      <c r="HUV8" s="228"/>
      <c r="HUW8" s="228"/>
      <c r="HUX8" s="228"/>
      <c r="HUY8" s="228"/>
      <c r="HUZ8" s="228"/>
      <c r="HVA8" s="228"/>
      <c r="HVB8" s="228"/>
      <c r="HVC8" s="228"/>
      <c r="HVD8" s="228"/>
      <c r="HVE8" s="228"/>
      <c r="HVF8" s="228"/>
      <c r="HVG8" s="228"/>
      <c r="HVH8" s="228"/>
      <c r="HVI8" s="228"/>
      <c r="HVJ8" s="228"/>
      <c r="HVK8" s="228"/>
      <c r="HVL8" s="228"/>
      <c r="HVM8" s="228"/>
      <c r="HVN8" s="228"/>
      <c r="HVO8" s="228"/>
      <c r="HVP8" s="228"/>
      <c r="HVQ8" s="228"/>
      <c r="HVR8" s="228"/>
      <c r="HVS8" s="228"/>
      <c r="HVT8" s="228"/>
      <c r="HVU8" s="228"/>
      <c r="HVV8" s="228"/>
      <c r="HVW8" s="228"/>
      <c r="HVX8" s="228"/>
      <c r="HVY8" s="228"/>
      <c r="HVZ8" s="228"/>
      <c r="HWA8" s="228"/>
      <c r="HWB8" s="228"/>
      <c r="HWC8" s="228"/>
      <c r="HWD8" s="228"/>
      <c r="HWE8" s="228"/>
      <c r="HWF8" s="228"/>
      <c r="HWG8" s="228"/>
      <c r="HWH8" s="228"/>
      <c r="HWI8" s="228"/>
      <c r="HWJ8" s="228"/>
      <c r="HWK8" s="228"/>
      <c r="HWL8" s="228"/>
      <c r="HWM8" s="228"/>
      <c r="HWN8" s="228"/>
      <c r="HWO8" s="228"/>
      <c r="HWP8" s="228"/>
      <c r="HWQ8" s="228"/>
      <c r="HWR8" s="228"/>
      <c r="HWS8" s="228"/>
      <c r="HWT8" s="228"/>
      <c r="HWU8" s="228"/>
      <c r="HWV8" s="228"/>
      <c r="HWW8" s="228"/>
      <c r="HWX8" s="228"/>
      <c r="HWY8" s="228"/>
      <c r="HWZ8" s="228"/>
      <c r="HXA8" s="228"/>
      <c r="HXB8" s="228"/>
      <c r="HXC8" s="228"/>
      <c r="HXD8" s="228"/>
      <c r="HXE8" s="228"/>
      <c r="HXF8" s="228"/>
      <c r="HXG8" s="228"/>
      <c r="HXH8" s="228"/>
      <c r="HXI8" s="228"/>
      <c r="HXJ8" s="228"/>
      <c r="HXK8" s="228"/>
      <c r="HXL8" s="228"/>
      <c r="HXM8" s="228"/>
      <c r="HXN8" s="228"/>
      <c r="HXO8" s="228"/>
      <c r="HXP8" s="228"/>
      <c r="HXQ8" s="228"/>
      <c r="HXR8" s="228"/>
      <c r="HXS8" s="228"/>
      <c r="HXT8" s="228"/>
      <c r="HXU8" s="228"/>
      <c r="HXV8" s="228"/>
      <c r="HXW8" s="228"/>
      <c r="HXX8" s="228"/>
      <c r="HXY8" s="228"/>
      <c r="HXZ8" s="228"/>
      <c r="HYA8" s="228"/>
      <c r="HYB8" s="228"/>
      <c r="HYC8" s="228"/>
      <c r="HYD8" s="228"/>
      <c r="HYE8" s="228"/>
      <c r="HYF8" s="228"/>
      <c r="HYG8" s="228"/>
      <c r="HYH8" s="228"/>
      <c r="HYI8" s="228"/>
      <c r="HYJ8" s="228"/>
      <c r="HYK8" s="228"/>
      <c r="HYL8" s="228"/>
      <c r="HYM8" s="228"/>
      <c r="HYN8" s="228"/>
      <c r="HYO8" s="228"/>
      <c r="HYP8" s="228"/>
      <c r="HYQ8" s="228"/>
      <c r="HYR8" s="228"/>
      <c r="HYS8" s="228"/>
      <c r="HYT8" s="228"/>
      <c r="HYU8" s="228"/>
      <c r="HYV8" s="228"/>
      <c r="HYW8" s="228"/>
      <c r="HYX8" s="228"/>
      <c r="HYY8" s="228"/>
      <c r="HYZ8" s="228"/>
      <c r="HZA8" s="228"/>
      <c r="HZB8" s="228"/>
      <c r="HZC8" s="228"/>
      <c r="HZD8" s="228"/>
      <c r="HZE8" s="228"/>
      <c r="HZF8" s="228"/>
      <c r="HZG8" s="228"/>
      <c r="HZH8" s="228"/>
      <c r="HZI8" s="228"/>
      <c r="HZJ8" s="228"/>
      <c r="HZK8" s="228"/>
      <c r="HZL8" s="228"/>
      <c r="HZM8" s="228"/>
      <c r="HZN8" s="228"/>
      <c r="HZO8" s="228"/>
      <c r="HZP8" s="228"/>
      <c r="HZQ8" s="228"/>
      <c r="HZR8" s="228"/>
      <c r="HZS8" s="228"/>
      <c r="HZT8" s="228"/>
      <c r="HZU8" s="228"/>
      <c r="HZV8" s="228"/>
      <c r="HZW8" s="228"/>
      <c r="HZX8" s="228"/>
      <c r="HZY8" s="228"/>
      <c r="HZZ8" s="228"/>
      <c r="IAA8" s="228"/>
      <c r="IAB8" s="228"/>
      <c r="IAC8" s="228"/>
      <c r="IAD8" s="228"/>
      <c r="IAE8" s="228"/>
      <c r="IAF8" s="228"/>
      <c r="IAG8" s="228"/>
      <c r="IAH8" s="228"/>
      <c r="IAI8" s="228"/>
      <c r="IAJ8" s="228"/>
      <c r="IAK8" s="228"/>
      <c r="IAL8" s="228"/>
      <c r="IAM8" s="228"/>
      <c r="IAN8" s="228"/>
      <c r="IAO8" s="228"/>
      <c r="IAP8" s="228"/>
      <c r="IAQ8" s="228"/>
      <c r="IAR8" s="228"/>
      <c r="IAS8" s="228"/>
      <c r="IAT8" s="228"/>
      <c r="IAU8" s="228"/>
      <c r="IAV8" s="228"/>
      <c r="IAW8" s="228"/>
      <c r="IAX8" s="228"/>
      <c r="IAY8" s="228"/>
      <c r="IAZ8" s="228"/>
      <c r="IBA8" s="228"/>
      <c r="IBB8" s="228"/>
      <c r="IBC8" s="228"/>
      <c r="IBD8" s="228"/>
      <c r="IBE8" s="228"/>
      <c r="IBF8" s="228"/>
      <c r="IBG8" s="228"/>
      <c r="IBH8" s="228"/>
      <c r="IBI8" s="228"/>
      <c r="IBJ8" s="228"/>
      <c r="IBK8" s="228"/>
      <c r="IBL8" s="228"/>
      <c r="IBM8" s="228"/>
      <c r="IBN8" s="228"/>
      <c r="IBO8" s="228"/>
      <c r="IBP8" s="228"/>
      <c r="IBQ8" s="228"/>
      <c r="IBR8" s="228"/>
      <c r="IBS8" s="228"/>
      <c r="IBT8" s="228"/>
      <c r="IBU8" s="228"/>
      <c r="IBV8" s="228"/>
      <c r="IBW8" s="228"/>
      <c r="IBX8" s="228"/>
      <c r="IBY8" s="228"/>
      <c r="IBZ8" s="228"/>
      <c r="ICA8" s="228"/>
      <c r="ICB8" s="228"/>
      <c r="ICC8" s="228"/>
      <c r="ICD8" s="228"/>
      <c r="ICE8" s="228"/>
      <c r="ICF8" s="228"/>
      <c r="ICG8" s="228"/>
      <c r="ICH8" s="228"/>
      <c r="ICI8" s="228"/>
      <c r="ICJ8" s="228"/>
      <c r="ICK8" s="228"/>
      <c r="ICL8" s="228"/>
      <c r="ICM8" s="228"/>
      <c r="ICN8" s="228"/>
      <c r="ICO8" s="228"/>
      <c r="ICP8" s="228"/>
      <c r="ICQ8" s="228"/>
      <c r="ICR8" s="228"/>
      <c r="ICS8" s="228"/>
      <c r="ICT8" s="228"/>
      <c r="ICU8" s="228"/>
      <c r="ICV8" s="228"/>
      <c r="ICW8" s="228"/>
      <c r="ICX8" s="228"/>
      <c r="ICY8" s="228"/>
      <c r="ICZ8" s="228"/>
      <c r="IDA8" s="228"/>
      <c r="IDB8" s="228"/>
      <c r="IDC8" s="228"/>
      <c r="IDD8" s="228"/>
      <c r="IDE8" s="228"/>
      <c r="IDF8" s="228"/>
      <c r="IDG8" s="228"/>
      <c r="IDH8" s="228"/>
      <c r="IDI8" s="228"/>
      <c r="IDJ8" s="228"/>
      <c r="IDK8" s="228"/>
      <c r="IDL8" s="228"/>
      <c r="IDM8" s="228"/>
      <c r="IDN8" s="228"/>
      <c r="IDO8" s="228"/>
      <c r="IDP8" s="228"/>
      <c r="IDQ8" s="228"/>
      <c r="IDR8" s="228"/>
      <c r="IDS8" s="228"/>
      <c r="IDT8" s="228"/>
      <c r="IDU8" s="228"/>
      <c r="IDV8" s="228"/>
      <c r="IDW8" s="228"/>
      <c r="IDX8" s="228"/>
      <c r="IDY8" s="228"/>
      <c r="IDZ8" s="228"/>
      <c r="IEA8" s="228"/>
      <c r="IEB8" s="228"/>
      <c r="IEC8" s="228"/>
      <c r="IED8" s="228"/>
      <c r="IEE8" s="228"/>
      <c r="IEF8" s="228"/>
      <c r="IEG8" s="228"/>
      <c r="IEH8" s="228"/>
      <c r="IEI8" s="228"/>
      <c r="IEJ8" s="228"/>
      <c r="IEK8" s="228"/>
      <c r="IEL8" s="228"/>
      <c r="IEM8" s="228"/>
      <c r="IEN8" s="228"/>
      <c r="IEO8" s="228"/>
      <c r="IEP8" s="228"/>
      <c r="IEQ8" s="228"/>
      <c r="IER8" s="228"/>
      <c r="IES8" s="228"/>
      <c r="IET8" s="228"/>
      <c r="IEU8" s="228"/>
      <c r="IEV8" s="228"/>
      <c r="IEW8" s="228"/>
      <c r="IEX8" s="228"/>
      <c r="IEY8" s="228"/>
      <c r="IEZ8" s="228"/>
      <c r="IFA8" s="228"/>
      <c r="IFB8" s="228"/>
      <c r="IFC8" s="228"/>
      <c r="IFD8" s="228"/>
      <c r="IFE8" s="228"/>
      <c r="IFF8" s="228"/>
      <c r="IFG8" s="228"/>
      <c r="IFH8" s="228"/>
      <c r="IFI8" s="228"/>
      <c r="IFJ8" s="228"/>
      <c r="IFK8" s="228"/>
      <c r="IFL8" s="228"/>
      <c r="IFM8" s="228"/>
      <c r="IFN8" s="228"/>
      <c r="IFO8" s="228"/>
      <c r="IFP8" s="228"/>
      <c r="IFQ8" s="228"/>
      <c r="IFR8" s="228"/>
      <c r="IFS8" s="228"/>
      <c r="IFT8" s="228"/>
      <c r="IFU8" s="228"/>
      <c r="IFV8" s="228"/>
      <c r="IFW8" s="228"/>
      <c r="IFX8" s="228"/>
      <c r="IFY8" s="228"/>
      <c r="IFZ8" s="228"/>
      <c r="IGA8" s="228"/>
      <c r="IGB8" s="228"/>
      <c r="IGC8" s="228"/>
      <c r="IGD8" s="228"/>
      <c r="IGE8" s="228"/>
      <c r="IGF8" s="228"/>
      <c r="IGG8" s="228"/>
      <c r="IGH8" s="228"/>
      <c r="IGI8" s="228"/>
      <c r="IGJ8" s="228"/>
      <c r="IGK8" s="228"/>
      <c r="IGL8" s="228"/>
      <c r="IGM8" s="228"/>
      <c r="IGN8" s="228"/>
      <c r="IGO8" s="228"/>
      <c r="IGP8" s="228"/>
      <c r="IGQ8" s="228"/>
      <c r="IGR8" s="228"/>
      <c r="IGS8" s="228"/>
      <c r="IGT8" s="228"/>
      <c r="IGU8" s="228"/>
      <c r="IGV8" s="228"/>
      <c r="IGW8" s="228"/>
      <c r="IGX8" s="228"/>
      <c r="IGY8" s="228"/>
      <c r="IGZ8" s="228"/>
      <c r="IHA8" s="228"/>
      <c r="IHB8" s="228"/>
      <c r="IHC8" s="228"/>
      <c r="IHD8" s="228"/>
      <c r="IHE8" s="228"/>
      <c r="IHF8" s="228"/>
      <c r="IHG8" s="228"/>
      <c r="IHH8" s="228"/>
      <c r="IHI8" s="228"/>
      <c r="IHJ8" s="228"/>
      <c r="IHK8" s="228"/>
      <c r="IHL8" s="228"/>
      <c r="IHM8" s="228"/>
      <c r="IHN8" s="228"/>
      <c r="IHO8" s="228"/>
      <c r="IHP8" s="228"/>
      <c r="IHQ8" s="228"/>
      <c r="IHR8" s="228"/>
      <c r="IHS8" s="228"/>
      <c r="IHT8" s="228"/>
      <c r="IHU8" s="228"/>
      <c r="IHV8" s="228"/>
      <c r="IHW8" s="228"/>
      <c r="IHX8" s="228"/>
      <c r="IHY8" s="228"/>
      <c r="IHZ8" s="228"/>
      <c r="IIA8" s="228"/>
      <c r="IIB8" s="228"/>
      <c r="IIC8" s="228"/>
      <c r="IID8" s="228"/>
      <c r="IIE8" s="228"/>
      <c r="IIF8" s="228"/>
      <c r="IIG8" s="228"/>
      <c r="IIH8" s="228"/>
      <c r="III8" s="228"/>
      <c r="IIJ8" s="228"/>
      <c r="IIK8" s="228"/>
      <c r="IIL8" s="228"/>
      <c r="IIM8" s="228"/>
      <c r="IIN8" s="228"/>
      <c r="IIO8" s="228"/>
      <c r="IIP8" s="228"/>
      <c r="IIQ8" s="228"/>
      <c r="IIR8" s="228"/>
      <c r="IIS8" s="228"/>
      <c r="IIT8" s="228"/>
      <c r="IIU8" s="228"/>
      <c r="IIV8" s="228"/>
      <c r="IIW8" s="228"/>
      <c r="IIX8" s="228"/>
      <c r="IIY8" s="228"/>
      <c r="IIZ8" s="228"/>
      <c r="IJA8" s="228"/>
      <c r="IJB8" s="228"/>
      <c r="IJC8" s="228"/>
      <c r="IJD8" s="228"/>
      <c r="IJE8" s="228"/>
      <c r="IJF8" s="228"/>
      <c r="IJG8" s="228"/>
      <c r="IJH8" s="228"/>
      <c r="IJI8" s="228"/>
      <c r="IJJ8" s="228"/>
      <c r="IJK8" s="228"/>
      <c r="IJL8" s="228"/>
      <c r="IJM8" s="228"/>
      <c r="IJN8" s="228"/>
      <c r="IJO8" s="228"/>
      <c r="IJP8" s="228"/>
      <c r="IJQ8" s="228"/>
      <c r="IJR8" s="228"/>
      <c r="IJS8" s="228"/>
      <c r="IJT8" s="228"/>
      <c r="IJU8" s="228"/>
      <c r="IJV8" s="228"/>
      <c r="IJW8" s="228"/>
      <c r="IJX8" s="228"/>
      <c r="IJY8" s="228"/>
      <c r="IJZ8" s="228"/>
      <c r="IKA8" s="228"/>
      <c r="IKB8" s="228"/>
      <c r="IKC8" s="228"/>
      <c r="IKD8" s="228"/>
      <c r="IKE8" s="228"/>
      <c r="IKF8" s="228"/>
      <c r="IKG8" s="228"/>
      <c r="IKH8" s="228"/>
      <c r="IKI8" s="228"/>
      <c r="IKJ8" s="228"/>
      <c r="IKK8" s="228"/>
      <c r="IKL8" s="228"/>
      <c r="IKM8" s="228"/>
      <c r="IKN8" s="228"/>
      <c r="IKO8" s="228"/>
      <c r="IKP8" s="228"/>
      <c r="IKQ8" s="228"/>
      <c r="IKR8" s="228"/>
      <c r="IKS8" s="228"/>
      <c r="IKT8" s="228"/>
      <c r="IKU8" s="228"/>
      <c r="IKV8" s="228"/>
      <c r="IKW8" s="228"/>
      <c r="IKX8" s="228"/>
      <c r="IKY8" s="228"/>
      <c r="IKZ8" s="228"/>
      <c r="ILA8" s="228"/>
      <c r="ILB8" s="228"/>
      <c r="ILC8" s="228"/>
      <c r="ILD8" s="228"/>
      <c r="ILE8" s="228"/>
      <c r="ILF8" s="228"/>
      <c r="ILG8" s="228"/>
      <c r="ILH8" s="228"/>
      <c r="ILI8" s="228"/>
      <c r="ILJ8" s="228"/>
      <c r="ILK8" s="228"/>
      <c r="ILL8" s="228"/>
      <c r="ILM8" s="228"/>
      <c r="ILN8" s="228"/>
      <c r="ILO8" s="228"/>
      <c r="ILP8" s="228"/>
      <c r="ILQ8" s="228"/>
      <c r="ILR8" s="228"/>
      <c r="ILS8" s="228"/>
      <c r="ILT8" s="228"/>
      <c r="ILU8" s="228"/>
      <c r="ILV8" s="228"/>
      <c r="ILW8" s="228"/>
      <c r="ILX8" s="228"/>
      <c r="ILY8" s="228"/>
      <c r="ILZ8" s="228"/>
      <c r="IMA8" s="228"/>
      <c r="IMB8" s="228"/>
      <c r="IMC8" s="228"/>
      <c r="IMD8" s="228"/>
      <c r="IME8" s="228"/>
      <c r="IMF8" s="228"/>
      <c r="IMG8" s="228"/>
      <c r="IMH8" s="228"/>
      <c r="IMI8" s="228"/>
      <c r="IMJ8" s="228"/>
      <c r="IMK8" s="228"/>
      <c r="IML8" s="228"/>
      <c r="IMM8" s="228"/>
      <c r="IMN8" s="228"/>
      <c r="IMO8" s="228"/>
      <c r="IMP8" s="228"/>
      <c r="IMQ8" s="228"/>
      <c r="IMR8" s="228"/>
      <c r="IMS8" s="228"/>
      <c r="IMT8" s="228"/>
      <c r="IMU8" s="228"/>
      <c r="IMV8" s="228"/>
      <c r="IMW8" s="228"/>
      <c r="IMX8" s="228"/>
      <c r="IMY8" s="228"/>
      <c r="IMZ8" s="228"/>
      <c r="INA8" s="228"/>
      <c r="INB8" s="228"/>
      <c r="INC8" s="228"/>
      <c r="IND8" s="228"/>
      <c r="INE8" s="228"/>
      <c r="INF8" s="228"/>
      <c r="ING8" s="228"/>
      <c r="INH8" s="228"/>
      <c r="INI8" s="228"/>
      <c r="INJ8" s="228"/>
      <c r="INK8" s="228"/>
      <c r="INL8" s="228"/>
      <c r="INM8" s="228"/>
      <c r="INN8" s="228"/>
      <c r="INO8" s="228"/>
      <c r="INP8" s="228"/>
      <c r="INQ8" s="228"/>
      <c r="INR8" s="228"/>
      <c r="INS8" s="228"/>
      <c r="INT8" s="228"/>
      <c r="INU8" s="228"/>
      <c r="INV8" s="228"/>
      <c r="INW8" s="228"/>
      <c r="INX8" s="228"/>
      <c r="INY8" s="228"/>
      <c r="INZ8" s="228"/>
      <c r="IOA8" s="228"/>
      <c r="IOB8" s="228"/>
      <c r="IOC8" s="228"/>
      <c r="IOD8" s="228"/>
      <c r="IOE8" s="228"/>
      <c r="IOF8" s="228"/>
      <c r="IOG8" s="228"/>
      <c r="IOH8" s="228"/>
      <c r="IOI8" s="228"/>
      <c r="IOJ8" s="228"/>
      <c r="IOK8" s="228"/>
      <c r="IOL8" s="228"/>
      <c r="IOM8" s="228"/>
      <c r="ION8" s="228"/>
      <c r="IOO8" s="228"/>
      <c r="IOP8" s="228"/>
      <c r="IOQ8" s="228"/>
      <c r="IOR8" s="228"/>
      <c r="IOS8" s="228"/>
      <c r="IOT8" s="228"/>
      <c r="IOU8" s="228"/>
      <c r="IOV8" s="228"/>
      <c r="IOW8" s="228"/>
      <c r="IOX8" s="228"/>
      <c r="IOY8" s="228"/>
      <c r="IOZ8" s="228"/>
      <c r="IPA8" s="228"/>
      <c r="IPB8" s="228"/>
      <c r="IPC8" s="228"/>
      <c r="IPD8" s="228"/>
      <c r="IPE8" s="228"/>
      <c r="IPF8" s="228"/>
      <c r="IPG8" s="228"/>
      <c r="IPH8" s="228"/>
      <c r="IPI8" s="228"/>
      <c r="IPJ8" s="228"/>
      <c r="IPK8" s="228"/>
      <c r="IPL8" s="228"/>
      <c r="IPM8" s="228"/>
      <c r="IPN8" s="228"/>
      <c r="IPO8" s="228"/>
      <c r="IPP8" s="228"/>
      <c r="IPQ8" s="228"/>
      <c r="IPR8" s="228"/>
      <c r="IPS8" s="228"/>
      <c r="IPT8" s="228"/>
      <c r="IPU8" s="228"/>
      <c r="IPV8" s="228"/>
      <c r="IPW8" s="228"/>
      <c r="IPX8" s="228"/>
      <c r="IPY8" s="228"/>
      <c r="IPZ8" s="228"/>
      <c r="IQA8" s="228"/>
      <c r="IQB8" s="228"/>
      <c r="IQC8" s="228"/>
      <c r="IQD8" s="228"/>
      <c r="IQE8" s="228"/>
      <c r="IQF8" s="228"/>
      <c r="IQG8" s="228"/>
      <c r="IQH8" s="228"/>
      <c r="IQI8" s="228"/>
      <c r="IQJ8" s="228"/>
      <c r="IQK8" s="228"/>
      <c r="IQL8" s="228"/>
      <c r="IQM8" s="228"/>
      <c r="IQN8" s="228"/>
      <c r="IQO8" s="228"/>
      <c r="IQP8" s="228"/>
      <c r="IQQ8" s="228"/>
      <c r="IQR8" s="228"/>
      <c r="IQS8" s="228"/>
      <c r="IQT8" s="228"/>
      <c r="IQU8" s="228"/>
      <c r="IQV8" s="228"/>
      <c r="IQW8" s="228"/>
      <c r="IQX8" s="228"/>
      <c r="IQY8" s="228"/>
      <c r="IQZ8" s="228"/>
      <c r="IRA8" s="228"/>
      <c r="IRB8" s="228"/>
      <c r="IRC8" s="228"/>
      <c r="IRD8" s="228"/>
      <c r="IRE8" s="228"/>
      <c r="IRF8" s="228"/>
      <c r="IRG8" s="228"/>
      <c r="IRH8" s="228"/>
      <c r="IRI8" s="228"/>
      <c r="IRJ8" s="228"/>
      <c r="IRK8" s="228"/>
      <c r="IRL8" s="228"/>
      <c r="IRM8" s="228"/>
      <c r="IRN8" s="228"/>
      <c r="IRO8" s="228"/>
      <c r="IRP8" s="228"/>
      <c r="IRQ8" s="228"/>
      <c r="IRR8" s="228"/>
      <c r="IRS8" s="228"/>
      <c r="IRT8" s="228"/>
      <c r="IRU8" s="228"/>
      <c r="IRV8" s="228"/>
      <c r="IRW8" s="228"/>
      <c r="IRX8" s="228"/>
      <c r="IRY8" s="228"/>
      <c r="IRZ8" s="228"/>
      <c r="ISA8" s="228"/>
      <c r="ISB8" s="228"/>
      <c r="ISC8" s="228"/>
      <c r="ISD8" s="228"/>
      <c r="ISE8" s="228"/>
      <c r="ISF8" s="228"/>
      <c r="ISG8" s="228"/>
      <c r="ISH8" s="228"/>
      <c r="ISI8" s="228"/>
      <c r="ISJ8" s="228"/>
      <c r="ISK8" s="228"/>
      <c r="ISL8" s="228"/>
      <c r="ISM8" s="228"/>
      <c r="ISN8" s="228"/>
      <c r="ISO8" s="228"/>
      <c r="ISP8" s="228"/>
      <c r="ISQ8" s="228"/>
      <c r="ISR8" s="228"/>
      <c r="ISS8" s="228"/>
      <c r="IST8" s="228"/>
      <c r="ISU8" s="228"/>
      <c r="ISV8" s="228"/>
      <c r="ISW8" s="228"/>
      <c r="ISX8" s="228"/>
      <c r="ISY8" s="228"/>
      <c r="ISZ8" s="228"/>
      <c r="ITA8" s="228"/>
      <c r="ITB8" s="228"/>
      <c r="ITC8" s="228"/>
      <c r="ITD8" s="228"/>
      <c r="ITE8" s="228"/>
      <c r="ITF8" s="228"/>
      <c r="ITG8" s="228"/>
      <c r="ITH8" s="228"/>
      <c r="ITI8" s="228"/>
      <c r="ITJ8" s="228"/>
      <c r="ITK8" s="228"/>
      <c r="ITL8" s="228"/>
      <c r="ITM8" s="228"/>
      <c r="ITN8" s="228"/>
      <c r="ITO8" s="228"/>
      <c r="ITP8" s="228"/>
      <c r="ITQ8" s="228"/>
      <c r="ITR8" s="228"/>
      <c r="ITS8" s="228"/>
      <c r="ITT8" s="228"/>
      <c r="ITU8" s="228"/>
      <c r="ITV8" s="228"/>
      <c r="ITW8" s="228"/>
      <c r="ITX8" s="228"/>
      <c r="ITY8" s="228"/>
      <c r="ITZ8" s="228"/>
      <c r="IUA8" s="228"/>
      <c r="IUB8" s="228"/>
      <c r="IUC8" s="228"/>
      <c r="IUD8" s="228"/>
      <c r="IUE8" s="228"/>
      <c r="IUF8" s="228"/>
      <c r="IUG8" s="228"/>
      <c r="IUH8" s="228"/>
      <c r="IUI8" s="228"/>
      <c r="IUJ8" s="228"/>
      <c r="IUK8" s="228"/>
      <c r="IUL8" s="228"/>
      <c r="IUM8" s="228"/>
      <c r="IUN8" s="228"/>
      <c r="IUO8" s="228"/>
      <c r="IUP8" s="228"/>
      <c r="IUQ8" s="228"/>
      <c r="IUR8" s="228"/>
      <c r="IUS8" s="228"/>
      <c r="IUT8" s="228"/>
      <c r="IUU8" s="228"/>
      <c r="IUV8" s="228"/>
      <c r="IUW8" s="228"/>
      <c r="IUX8" s="228"/>
      <c r="IUY8" s="228"/>
      <c r="IUZ8" s="228"/>
      <c r="IVA8" s="228"/>
      <c r="IVB8" s="228"/>
      <c r="IVC8" s="228"/>
      <c r="IVD8" s="228"/>
      <c r="IVE8" s="228"/>
      <c r="IVF8" s="228"/>
      <c r="IVG8" s="228"/>
      <c r="IVH8" s="228"/>
      <c r="IVI8" s="228"/>
      <c r="IVJ8" s="228"/>
      <c r="IVK8" s="228"/>
      <c r="IVL8" s="228"/>
      <c r="IVM8" s="228"/>
      <c r="IVN8" s="228"/>
      <c r="IVO8" s="228"/>
      <c r="IVP8" s="228"/>
      <c r="IVQ8" s="228"/>
      <c r="IVR8" s="228"/>
      <c r="IVS8" s="228"/>
      <c r="IVT8" s="228"/>
      <c r="IVU8" s="228"/>
      <c r="IVV8" s="228"/>
      <c r="IVW8" s="228"/>
      <c r="IVX8" s="228"/>
      <c r="IVY8" s="228"/>
      <c r="IVZ8" s="228"/>
      <c r="IWA8" s="228"/>
      <c r="IWB8" s="228"/>
      <c r="IWC8" s="228"/>
      <c r="IWD8" s="228"/>
      <c r="IWE8" s="228"/>
      <c r="IWF8" s="228"/>
      <c r="IWG8" s="228"/>
      <c r="IWH8" s="228"/>
      <c r="IWI8" s="228"/>
      <c r="IWJ8" s="228"/>
      <c r="IWK8" s="228"/>
      <c r="IWL8" s="228"/>
      <c r="IWM8" s="228"/>
      <c r="IWN8" s="228"/>
      <c r="IWO8" s="228"/>
      <c r="IWP8" s="228"/>
      <c r="IWQ8" s="228"/>
      <c r="IWR8" s="228"/>
      <c r="IWS8" s="228"/>
      <c r="IWT8" s="228"/>
      <c r="IWU8" s="228"/>
      <c r="IWV8" s="228"/>
      <c r="IWW8" s="228"/>
      <c r="IWX8" s="228"/>
      <c r="IWY8" s="228"/>
      <c r="IWZ8" s="228"/>
      <c r="IXA8" s="228"/>
      <c r="IXB8" s="228"/>
      <c r="IXC8" s="228"/>
      <c r="IXD8" s="228"/>
      <c r="IXE8" s="228"/>
      <c r="IXF8" s="228"/>
      <c r="IXG8" s="228"/>
      <c r="IXH8" s="228"/>
      <c r="IXI8" s="228"/>
      <c r="IXJ8" s="228"/>
      <c r="IXK8" s="228"/>
      <c r="IXL8" s="228"/>
      <c r="IXM8" s="228"/>
      <c r="IXN8" s="228"/>
      <c r="IXO8" s="228"/>
      <c r="IXP8" s="228"/>
      <c r="IXQ8" s="228"/>
      <c r="IXR8" s="228"/>
      <c r="IXS8" s="228"/>
      <c r="IXT8" s="228"/>
      <c r="IXU8" s="228"/>
      <c r="IXV8" s="228"/>
      <c r="IXW8" s="228"/>
      <c r="IXX8" s="228"/>
      <c r="IXY8" s="228"/>
      <c r="IXZ8" s="228"/>
      <c r="IYA8" s="228"/>
      <c r="IYB8" s="228"/>
      <c r="IYC8" s="228"/>
      <c r="IYD8" s="228"/>
      <c r="IYE8" s="228"/>
      <c r="IYF8" s="228"/>
      <c r="IYG8" s="228"/>
      <c r="IYH8" s="228"/>
      <c r="IYI8" s="228"/>
      <c r="IYJ8" s="228"/>
      <c r="IYK8" s="228"/>
      <c r="IYL8" s="228"/>
      <c r="IYM8" s="228"/>
      <c r="IYN8" s="228"/>
      <c r="IYO8" s="228"/>
      <c r="IYP8" s="228"/>
      <c r="IYQ8" s="228"/>
      <c r="IYR8" s="228"/>
      <c r="IYS8" s="228"/>
      <c r="IYT8" s="228"/>
      <c r="IYU8" s="228"/>
      <c r="IYV8" s="228"/>
      <c r="IYW8" s="228"/>
      <c r="IYX8" s="228"/>
      <c r="IYY8" s="228"/>
      <c r="IYZ8" s="228"/>
      <c r="IZA8" s="228"/>
      <c r="IZB8" s="228"/>
      <c r="IZC8" s="228"/>
      <c r="IZD8" s="228"/>
      <c r="IZE8" s="228"/>
      <c r="IZF8" s="228"/>
      <c r="IZG8" s="228"/>
      <c r="IZH8" s="228"/>
      <c r="IZI8" s="228"/>
      <c r="IZJ8" s="228"/>
      <c r="IZK8" s="228"/>
      <c r="IZL8" s="228"/>
      <c r="IZM8" s="228"/>
      <c r="IZN8" s="228"/>
      <c r="IZO8" s="228"/>
      <c r="IZP8" s="228"/>
      <c r="IZQ8" s="228"/>
      <c r="IZR8" s="228"/>
      <c r="IZS8" s="228"/>
      <c r="IZT8" s="228"/>
      <c r="IZU8" s="228"/>
      <c r="IZV8" s="228"/>
      <c r="IZW8" s="228"/>
      <c r="IZX8" s="228"/>
      <c r="IZY8" s="228"/>
      <c r="IZZ8" s="228"/>
      <c r="JAA8" s="228"/>
      <c r="JAB8" s="228"/>
      <c r="JAC8" s="228"/>
      <c r="JAD8" s="228"/>
      <c r="JAE8" s="228"/>
      <c r="JAF8" s="228"/>
      <c r="JAG8" s="228"/>
      <c r="JAH8" s="228"/>
      <c r="JAI8" s="228"/>
      <c r="JAJ8" s="228"/>
      <c r="JAK8" s="228"/>
      <c r="JAL8" s="228"/>
      <c r="JAM8" s="228"/>
      <c r="JAN8" s="228"/>
      <c r="JAO8" s="228"/>
      <c r="JAP8" s="228"/>
      <c r="JAQ8" s="228"/>
      <c r="JAR8" s="228"/>
      <c r="JAS8" s="228"/>
      <c r="JAT8" s="228"/>
      <c r="JAU8" s="228"/>
      <c r="JAV8" s="228"/>
      <c r="JAW8" s="228"/>
      <c r="JAX8" s="228"/>
      <c r="JAY8" s="228"/>
      <c r="JAZ8" s="228"/>
      <c r="JBA8" s="228"/>
      <c r="JBB8" s="228"/>
      <c r="JBC8" s="228"/>
      <c r="JBD8" s="228"/>
      <c r="JBE8" s="228"/>
      <c r="JBF8" s="228"/>
      <c r="JBG8" s="228"/>
      <c r="JBH8" s="228"/>
      <c r="JBI8" s="228"/>
      <c r="JBJ8" s="228"/>
      <c r="JBK8" s="228"/>
      <c r="JBL8" s="228"/>
      <c r="JBM8" s="228"/>
      <c r="JBN8" s="228"/>
      <c r="JBO8" s="228"/>
      <c r="JBP8" s="228"/>
      <c r="JBQ8" s="228"/>
      <c r="JBR8" s="228"/>
      <c r="JBS8" s="228"/>
      <c r="JBT8" s="228"/>
      <c r="JBU8" s="228"/>
      <c r="JBV8" s="228"/>
      <c r="JBW8" s="228"/>
      <c r="JBX8" s="228"/>
      <c r="JBY8" s="228"/>
      <c r="JBZ8" s="228"/>
      <c r="JCA8" s="228"/>
      <c r="JCB8" s="228"/>
      <c r="JCC8" s="228"/>
      <c r="JCD8" s="228"/>
      <c r="JCE8" s="228"/>
      <c r="JCF8" s="228"/>
      <c r="JCG8" s="228"/>
      <c r="JCH8" s="228"/>
      <c r="JCI8" s="228"/>
      <c r="JCJ8" s="228"/>
      <c r="JCK8" s="228"/>
      <c r="JCL8" s="228"/>
      <c r="JCM8" s="228"/>
      <c r="JCN8" s="228"/>
      <c r="JCO8" s="228"/>
      <c r="JCP8" s="228"/>
      <c r="JCQ8" s="228"/>
      <c r="JCR8" s="228"/>
      <c r="JCS8" s="228"/>
      <c r="JCT8" s="228"/>
      <c r="JCU8" s="228"/>
      <c r="JCV8" s="228"/>
      <c r="JCW8" s="228"/>
      <c r="JCX8" s="228"/>
      <c r="JCY8" s="228"/>
      <c r="JCZ8" s="228"/>
      <c r="JDA8" s="228"/>
      <c r="JDB8" s="228"/>
      <c r="JDC8" s="228"/>
      <c r="JDD8" s="228"/>
      <c r="JDE8" s="228"/>
      <c r="JDF8" s="228"/>
      <c r="JDG8" s="228"/>
      <c r="JDH8" s="228"/>
      <c r="JDI8" s="228"/>
      <c r="JDJ8" s="228"/>
      <c r="JDK8" s="228"/>
      <c r="JDL8" s="228"/>
      <c r="JDM8" s="228"/>
      <c r="JDN8" s="228"/>
      <c r="JDO8" s="228"/>
      <c r="JDP8" s="228"/>
      <c r="JDQ8" s="228"/>
      <c r="JDR8" s="228"/>
      <c r="JDS8" s="228"/>
      <c r="JDT8" s="228"/>
      <c r="JDU8" s="228"/>
      <c r="JDV8" s="228"/>
      <c r="JDW8" s="228"/>
      <c r="JDX8" s="228"/>
      <c r="JDY8" s="228"/>
      <c r="JDZ8" s="228"/>
      <c r="JEA8" s="228"/>
      <c r="JEB8" s="228"/>
      <c r="JEC8" s="228"/>
      <c r="JED8" s="228"/>
      <c r="JEE8" s="228"/>
      <c r="JEF8" s="228"/>
      <c r="JEG8" s="228"/>
      <c r="JEH8" s="228"/>
      <c r="JEI8" s="228"/>
      <c r="JEJ8" s="228"/>
      <c r="JEK8" s="228"/>
      <c r="JEL8" s="228"/>
      <c r="JEM8" s="228"/>
      <c r="JEN8" s="228"/>
      <c r="JEO8" s="228"/>
      <c r="JEP8" s="228"/>
      <c r="JEQ8" s="228"/>
      <c r="JER8" s="228"/>
      <c r="JES8" s="228"/>
      <c r="JET8" s="228"/>
      <c r="JEU8" s="228"/>
      <c r="JEV8" s="228"/>
      <c r="JEW8" s="228"/>
      <c r="JEX8" s="228"/>
      <c r="JEY8" s="228"/>
      <c r="JEZ8" s="228"/>
      <c r="JFA8" s="228"/>
      <c r="JFB8" s="228"/>
      <c r="JFC8" s="228"/>
      <c r="JFD8" s="228"/>
      <c r="JFE8" s="228"/>
      <c r="JFF8" s="228"/>
      <c r="JFG8" s="228"/>
      <c r="JFH8" s="228"/>
      <c r="JFI8" s="228"/>
      <c r="JFJ8" s="228"/>
      <c r="JFK8" s="228"/>
      <c r="JFL8" s="228"/>
      <c r="JFM8" s="228"/>
      <c r="JFN8" s="228"/>
      <c r="JFO8" s="228"/>
      <c r="JFP8" s="228"/>
      <c r="JFQ8" s="228"/>
      <c r="JFR8" s="228"/>
      <c r="JFS8" s="228"/>
      <c r="JFT8" s="228"/>
      <c r="JFU8" s="228"/>
      <c r="JFV8" s="228"/>
      <c r="JFW8" s="228"/>
      <c r="JFX8" s="228"/>
      <c r="JFY8" s="228"/>
      <c r="JFZ8" s="228"/>
      <c r="JGA8" s="228"/>
      <c r="JGB8" s="228"/>
      <c r="JGC8" s="228"/>
      <c r="JGD8" s="228"/>
      <c r="JGE8" s="228"/>
      <c r="JGF8" s="228"/>
      <c r="JGG8" s="228"/>
      <c r="JGH8" s="228"/>
      <c r="JGI8" s="228"/>
      <c r="JGJ8" s="228"/>
      <c r="JGK8" s="228"/>
      <c r="JGL8" s="228"/>
      <c r="JGM8" s="228"/>
      <c r="JGN8" s="228"/>
      <c r="JGO8" s="228"/>
      <c r="JGP8" s="228"/>
      <c r="JGQ8" s="228"/>
      <c r="JGR8" s="228"/>
      <c r="JGS8" s="228"/>
      <c r="JGT8" s="228"/>
      <c r="JGU8" s="228"/>
      <c r="JGV8" s="228"/>
      <c r="JGW8" s="228"/>
      <c r="JGX8" s="228"/>
      <c r="JGY8" s="228"/>
      <c r="JGZ8" s="228"/>
      <c r="JHA8" s="228"/>
      <c r="JHB8" s="228"/>
      <c r="JHC8" s="228"/>
      <c r="JHD8" s="228"/>
      <c r="JHE8" s="228"/>
      <c r="JHF8" s="228"/>
      <c r="JHG8" s="228"/>
      <c r="JHH8" s="228"/>
      <c r="JHI8" s="228"/>
      <c r="JHJ8" s="228"/>
      <c r="JHK8" s="228"/>
      <c r="JHL8" s="228"/>
      <c r="JHM8" s="228"/>
      <c r="JHN8" s="228"/>
      <c r="JHO8" s="228"/>
      <c r="JHP8" s="228"/>
      <c r="JHQ8" s="228"/>
      <c r="JHR8" s="228"/>
      <c r="JHS8" s="228"/>
      <c r="JHT8" s="228"/>
      <c r="JHU8" s="228"/>
      <c r="JHV8" s="228"/>
      <c r="JHW8" s="228"/>
      <c r="JHX8" s="228"/>
      <c r="JHY8" s="228"/>
      <c r="JHZ8" s="228"/>
      <c r="JIA8" s="228"/>
      <c r="JIB8" s="228"/>
      <c r="JIC8" s="228"/>
      <c r="JID8" s="228"/>
      <c r="JIE8" s="228"/>
      <c r="JIF8" s="228"/>
      <c r="JIG8" s="228"/>
      <c r="JIH8" s="228"/>
      <c r="JII8" s="228"/>
      <c r="JIJ8" s="228"/>
      <c r="JIK8" s="228"/>
      <c r="JIL8" s="228"/>
      <c r="JIM8" s="228"/>
      <c r="JIN8" s="228"/>
      <c r="JIO8" s="228"/>
      <c r="JIP8" s="228"/>
      <c r="JIQ8" s="228"/>
      <c r="JIR8" s="228"/>
      <c r="JIS8" s="228"/>
      <c r="JIT8" s="228"/>
      <c r="JIU8" s="228"/>
      <c r="JIV8" s="228"/>
      <c r="JIW8" s="228"/>
      <c r="JIX8" s="228"/>
      <c r="JIY8" s="228"/>
      <c r="JIZ8" s="228"/>
      <c r="JJA8" s="228"/>
      <c r="JJB8" s="228"/>
      <c r="JJC8" s="228"/>
      <c r="JJD8" s="228"/>
      <c r="JJE8" s="228"/>
      <c r="JJF8" s="228"/>
      <c r="JJG8" s="228"/>
      <c r="JJH8" s="228"/>
      <c r="JJI8" s="228"/>
      <c r="JJJ8" s="228"/>
      <c r="JJK8" s="228"/>
      <c r="JJL8" s="228"/>
      <c r="JJM8" s="228"/>
      <c r="JJN8" s="228"/>
      <c r="JJO8" s="228"/>
      <c r="JJP8" s="228"/>
      <c r="JJQ8" s="228"/>
      <c r="JJR8" s="228"/>
      <c r="JJS8" s="228"/>
      <c r="JJT8" s="228"/>
      <c r="JJU8" s="228"/>
      <c r="JJV8" s="228"/>
      <c r="JJW8" s="228"/>
      <c r="JJX8" s="228"/>
      <c r="JJY8" s="228"/>
      <c r="JJZ8" s="228"/>
      <c r="JKA8" s="228"/>
      <c r="JKB8" s="228"/>
      <c r="JKC8" s="228"/>
      <c r="JKD8" s="228"/>
      <c r="JKE8" s="228"/>
      <c r="JKF8" s="228"/>
      <c r="JKG8" s="228"/>
      <c r="JKH8" s="228"/>
      <c r="JKI8" s="228"/>
      <c r="JKJ8" s="228"/>
      <c r="JKK8" s="228"/>
      <c r="JKL8" s="228"/>
      <c r="JKM8" s="228"/>
      <c r="JKN8" s="228"/>
      <c r="JKO8" s="228"/>
      <c r="JKP8" s="228"/>
      <c r="JKQ8" s="228"/>
      <c r="JKR8" s="228"/>
      <c r="JKS8" s="228"/>
      <c r="JKT8" s="228"/>
      <c r="JKU8" s="228"/>
      <c r="JKV8" s="228"/>
      <c r="JKW8" s="228"/>
      <c r="JKX8" s="228"/>
      <c r="JKY8" s="228"/>
      <c r="JKZ8" s="228"/>
      <c r="JLA8" s="228"/>
      <c r="JLB8" s="228"/>
      <c r="JLC8" s="228"/>
      <c r="JLD8" s="228"/>
      <c r="JLE8" s="228"/>
      <c r="JLF8" s="228"/>
      <c r="JLG8" s="228"/>
      <c r="JLH8" s="228"/>
      <c r="JLI8" s="228"/>
      <c r="JLJ8" s="228"/>
      <c r="JLK8" s="228"/>
      <c r="JLL8" s="228"/>
      <c r="JLM8" s="228"/>
      <c r="JLN8" s="228"/>
      <c r="JLO8" s="228"/>
      <c r="JLP8" s="228"/>
      <c r="JLQ8" s="228"/>
      <c r="JLR8" s="228"/>
      <c r="JLS8" s="228"/>
      <c r="JLT8" s="228"/>
      <c r="JLU8" s="228"/>
      <c r="JLV8" s="228"/>
      <c r="JLW8" s="228"/>
      <c r="JLX8" s="228"/>
      <c r="JLY8" s="228"/>
      <c r="JLZ8" s="228"/>
      <c r="JMA8" s="228"/>
      <c r="JMB8" s="228"/>
      <c r="JMC8" s="228"/>
      <c r="JMD8" s="228"/>
      <c r="JME8" s="228"/>
      <c r="JMF8" s="228"/>
      <c r="JMG8" s="228"/>
      <c r="JMH8" s="228"/>
      <c r="JMI8" s="228"/>
      <c r="JMJ8" s="228"/>
      <c r="JMK8" s="228"/>
      <c r="JML8" s="228"/>
      <c r="JMM8" s="228"/>
      <c r="JMN8" s="228"/>
      <c r="JMO8" s="228"/>
      <c r="JMP8" s="228"/>
      <c r="JMQ8" s="228"/>
      <c r="JMR8" s="228"/>
      <c r="JMS8" s="228"/>
      <c r="JMT8" s="228"/>
      <c r="JMU8" s="228"/>
      <c r="JMV8" s="228"/>
      <c r="JMW8" s="228"/>
      <c r="JMX8" s="228"/>
      <c r="JMY8" s="228"/>
      <c r="JMZ8" s="228"/>
      <c r="JNA8" s="228"/>
      <c r="JNB8" s="228"/>
      <c r="JNC8" s="228"/>
      <c r="JND8" s="228"/>
      <c r="JNE8" s="228"/>
      <c r="JNF8" s="228"/>
      <c r="JNG8" s="228"/>
      <c r="JNH8" s="228"/>
      <c r="JNI8" s="228"/>
      <c r="JNJ8" s="228"/>
      <c r="JNK8" s="228"/>
      <c r="JNL8" s="228"/>
      <c r="JNM8" s="228"/>
      <c r="JNN8" s="228"/>
      <c r="JNO8" s="228"/>
      <c r="JNP8" s="228"/>
      <c r="JNQ8" s="228"/>
      <c r="JNR8" s="228"/>
      <c r="JNS8" s="228"/>
      <c r="JNT8" s="228"/>
      <c r="JNU8" s="228"/>
      <c r="JNV8" s="228"/>
      <c r="JNW8" s="228"/>
      <c r="JNX8" s="228"/>
      <c r="JNY8" s="228"/>
      <c r="JNZ8" s="228"/>
      <c r="JOA8" s="228"/>
      <c r="JOB8" s="228"/>
      <c r="JOC8" s="228"/>
      <c r="JOD8" s="228"/>
      <c r="JOE8" s="228"/>
      <c r="JOF8" s="228"/>
      <c r="JOG8" s="228"/>
      <c r="JOH8" s="228"/>
      <c r="JOI8" s="228"/>
      <c r="JOJ8" s="228"/>
      <c r="JOK8" s="228"/>
      <c r="JOL8" s="228"/>
      <c r="JOM8" s="228"/>
      <c r="JON8" s="228"/>
      <c r="JOO8" s="228"/>
      <c r="JOP8" s="228"/>
      <c r="JOQ8" s="228"/>
      <c r="JOR8" s="228"/>
      <c r="JOS8" s="228"/>
      <c r="JOT8" s="228"/>
      <c r="JOU8" s="228"/>
      <c r="JOV8" s="228"/>
      <c r="JOW8" s="228"/>
      <c r="JOX8" s="228"/>
      <c r="JOY8" s="228"/>
      <c r="JOZ8" s="228"/>
      <c r="JPA8" s="228"/>
      <c r="JPB8" s="228"/>
      <c r="JPC8" s="228"/>
      <c r="JPD8" s="228"/>
      <c r="JPE8" s="228"/>
      <c r="JPF8" s="228"/>
      <c r="JPG8" s="228"/>
      <c r="JPH8" s="228"/>
      <c r="JPI8" s="228"/>
      <c r="JPJ8" s="228"/>
      <c r="JPK8" s="228"/>
      <c r="JPL8" s="228"/>
      <c r="JPM8" s="228"/>
      <c r="JPN8" s="228"/>
      <c r="JPO8" s="228"/>
      <c r="JPP8" s="228"/>
      <c r="JPQ8" s="228"/>
      <c r="JPR8" s="228"/>
      <c r="JPS8" s="228"/>
      <c r="JPT8" s="228"/>
      <c r="JPU8" s="228"/>
      <c r="JPV8" s="228"/>
      <c r="JPW8" s="228"/>
      <c r="JPX8" s="228"/>
      <c r="JPY8" s="228"/>
      <c r="JPZ8" s="228"/>
      <c r="JQA8" s="228"/>
      <c r="JQB8" s="228"/>
      <c r="JQC8" s="228"/>
      <c r="JQD8" s="228"/>
      <c r="JQE8" s="228"/>
      <c r="JQF8" s="228"/>
      <c r="JQG8" s="228"/>
      <c r="JQH8" s="228"/>
      <c r="JQI8" s="228"/>
      <c r="JQJ8" s="228"/>
      <c r="JQK8" s="228"/>
      <c r="JQL8" s="228"/>
      <c r="JQM8" s="228"/>
      <c r="JQN8" s="228"/>
      <c r="JQO8" s="228"/>
      <c r="JQP8" s="228"/>
      <c r="JQQ8" s="228"/>
      <c r="JQR8" s="228"/>
      <c r="JQS8" s="228"/>
      <c r="JQT8" s="228"/>
      <c r="JQU8" s="228"/>
      <c r="JQV8" s="228"/>
      <c r="JQW8" s="228"/>
      <c r="JQX8" s="228"/>
      <c r="JQY8" s="228"/>
      <c r="JQZ8" s="228"/>
      <c r="JRA8" s="228"/>
      <c r="JRB8" s="228"/>
      <c r="JRC8" s="228"/>
      <c r="JRD8" s="228"/>
      <c r="JRE8" s="228"/>
      <c r="JRF8" s="228"/>
      <c r="JRG8" s="228"/>
      <c r="JRH8" s="228"/>
      <c r="JRI8" s="228"/>
      <c r="JRJ8" s="228"/>
      <c r="JRK8" s="228"/>
      <c r="JRL8" s="228"/>
      <c r="JRM8" s="228"/>
      <c r="JRN8" s="228"/>
      <c r="JRO8" s="228"/>
      <c r="JRP8" s="228"/>
      <c r="JRQ8" s="228"/>
      <c r="JRR8" s="228"/>
      <c r="JRS8" s="228"/>
      <c r="JRT8" s="228"/>
      <c r="JRU8" s="228"/>
      <c r="JRV8" s="228"/>
      <c r="JRW8" s="228"/>
      <c r="JRX8" s="228"/>
      <c r="JRY8" s="228"/>
      <c r="JRZ8" s="228"/>
      <c r="JSA8" s="228"/>
      <c r="JSB8" s="228"/>
      <c r="JSC8" s="228"/>
      <c r="JSD8" s="228"/>
      <c r="JSE8" s="228"/>
      <c r="JSF8" s="228"/>
      <c r="JSG8" s="228"/>
      <c r="JSH8" s="228"/>
      <c r="JSI8" s="228"/>
      <c r="JSJ8" s="228"/>
      <c r="JSK8" s="228"/>
      <c r="JSL8" s="228"/>
      <c r="JSM8" s="228"/>
      <c r="JSN8" s="228"/>
      <c r="JSO8" s="228"/>
      <c r="JSP8" s="228"/>
      <c r="JSQ8" s="228"/>
      <c r="JSR8" s="228"/>
      <c r="JSS8" s="228"/>
      <c r="JST8" s="228"/>
      <c r="JSU8" s="228"/>
      <c r="JSV8" s="228"/>
      <c r="JSW8" s="228"/>
      <c r="JSX8" s="228"/>
      <c r="JSY8" s="228"/>
      <c r="JSZ8" s="228"/>
      <c r="JTA8" s="228"/>
      <c r="JTB8" s="228"/>
      <c r="JTC8" s="228"/>
      <c r="JTD8" s="228"/>
      <c r="JTE8" s="228"/>
      <c r="JTF8" s="228"/>
      <c r="JTG8" s="228"/>
      <c r="JTH8" s="228"/>
      <c r="JTI8" s="228"/>
      <c r="JTJ8" s="228"/>
      <c r="JTK8" s="228"/>
      <c r="JTL8" s="228"/>
      <c r="JTM8" s="228"/>
      <c r="JTN8" s="228"/>
      <c r="JTO8" s="228"/>
      <c r="JTP8" s="228"/>
      <c r="JTQ8" s="228"/>
      <c r="JTR8" s="228"/>
      <c r="JTS8" s="228"/>
      <c r="JTT8" s="228"/>
      <c r="JTU8" s="228"/>
      <c r="JTV8" s="228"/>
      <c r="JTW8" s="228"/>
      <c r="JTX8" s="228"/>
      <c r="JTY8" s="228"/>
      <c r="JTZ8" s="228"/>
      <c r="JUA8" s="228"/>
      <c r="JUB8" s="228"/>
      <c r="JUC8" s="228"/>
      <c r="JUD8" s="228"/>
      <c r="JUE8" s="228"/>
      <c r="JUF8" s="228"/>
      <c r="JUG8" s="228"/>
      <c r="JUH8" s="228"/>
      <c r="JUI8" s="228"/>
      <c r="JUJ8" s="228"/>
      <c r="JUK8" s="228"/>
      <c r="JUL8" s="228"/>
      <c r="JUM8" s="228"/>
      <c r="JUN8" s="228"/>
      <c r="JUO8" s="228"/>
      <c r="JUP8" s="228"/>
      <c r="JUQ8" s="228"/>
      <c r="JUR8" s="228"/>
      <c r="JUS8" s="228"/>
      <c r="JUT8" s="228"/>
      <c r="JUU8" s="228"/>
      <c r="JUV8" s="228"/>
      <c r="JUW8" s="228"/>
      <c r="JUX8" s="228"/>
      <c r="JUY8" s="228"/>
      <c r="JUZ8" s="228"/>
      <c r="JVA8" s="228"/>
      <c r="JVB8" s="228"/>
      <c r="JVC8" s="228"/>
      <c r="JVD8" s="228"/>
      <c r="JVE8" s="228"/>
      <c r="JVF8" s="228"/>
      <c r="JVG8" s="228"/>
      <c r="JVH8" s="228"/>
      <c r="JVI8" s="228"/>
      <c r="JVJ8" s="228"/>
      <c r="JVK8" s="228"/>
      <c r="JVL8" s="228"/>
      <c r="JVM8" s="228"/>
      <c r="JVN8" s="228"/>
      <c r="JVO8" s="228"/>
      <c r="JVP8" s="228"/>
      <c r="JVQ8" s="228"/>
      <c r="JVR8" s="228"/>
      <c r="JVS8" s="228"/>
      <c r="JVT8" s="228"/>
      <c r="JVU8" s="228"/>
      <c r="JVV8" s="228"/>
      <c r="JVW8" s="228"/>
      <c r="JVX8" s="228"/>
      <c r="JVY8" s="228"/>
      <c r="JVZ8" s="228"/>
      <c r="JWA8" s="228"/>
      <c r="JWB8" s="228"/>
      <c r="JWC8" s="228"/>
      <c r="JWD8" s="228"/>
      <c r="JWE8" s="228"/>
      <c r="JWF8" s="228"/>
      <c r="JWG8" s="228"/>
      <c r="JWH8" s="228"/>
      <c r="JWI8" s="228"/>
      <c r="JWJ8" s="228"/>
      <c r="JWK8" s="228"/>
      <c r="JWL8" s="228"/>
      <c r="JWM8" s="228"/>
      <c r="JWN8" s="228"/>
      <c r="JWO8" s="228"/>
      <c r="JWP8" s="228"/>
      <c r="JWQ8" s="228"/>
      <c r="JWR8" s="228"/>
      <c r="JWS8" s="228"/>
      <c r="JWT8" s="228"/>
      <c r="JWU8" s="228"/>
      <c r="JWV8" s="228"/>
      <c r="JWW8" s="228"/>
      <c r="JWX8" s="228"/>
      <c r="JWY8" s="228"/>
      <c r="JWZ8" s="228"/>
      <c r="JXA8" s="228"/>
      <c r="JXB8" s="228"/>
      <c r="JXC8" s="228"/>
      <c r="JXD8" s="228"/>
      <c r="JXE8" s="228"/>
      <c r="JXF8" s="228"/>
      <c r="JXG8" s="228"/>
      <c r="JXH8" s="228"/>
      <c r="JXI8" s="228"/>
      <c r="JXJ8" s="228"/>
      <c r="JXK8" s="228"/>
      <c r="JXL8" s="228"/>
      <c r="JXM8" s="228"/>
      <c r="JXN8" s="228"/>
      <c r="JXO8" s="228"/>
      <c r="JXP8" s="228"/>
      <c r="JXQ8" s="228"/>
      <c r="JXR8" s="228"/>
      <c r="JXS8" s="228"/>
      <c r="JXT8" s="228"/>
      <c r="JXU8" s="228"/>
      <c r="JXV8" s="228"/>
      <c r="JXW8" s="228"/>
      <c r="JXX8" s="228"/>
      <c r="JXY8" s="228"/>
      <c r="JXZ8" s="228"/>
      <c r="JYA8" s="228"/>
      <c r="JYB8" s="228"/>
      <c r="JYC8" s="228"/>
      <c r="JYD8" s="228"/>
      <c r="JYE8" s="228"/>
      <c r="JYF8" s="228"/>
      <c r="JYG8" s="228"/>
      <c r="JYH8" s="228"/>
      <c r="JYI8" s="228"/>
      <c r="JYJ8" s="228"/>
      <c r="JYK8" s="228"/>
      <c r="JYL8" s="228"/>
      <c r="JYM8" s="228"/>
      <c r="JYN8" s="228"/>
      <c r="JYO8" s="228"/>
      <c r="JYP8" s="228"/>
      <c r="JYQ8" s="228"/>
      <c r="JYR8" s="228"/>
      <c r="JYS8" s="228"/>
      <c r="JYT8" s="228"/>
      <c r="JYU8" s="228"/>
      <c r="JYV8" s="228"/>
      <c r="JYW8" s="228"/>
      <c r="JYX8" s="228"/>
      <c r="JYY8" s="228"/>
      <c r="JYZ8" s="228"/>
      <c r="JZA8" s="228"/>
      <c r="JZB8" s="228"/>
      <c r="JZC8" s="228"/>
      <c r="JZD8" s="228"/>
      <c r="JZE8" s="228"/>
      <c r="JZF8" s="228"/>
      <c r="JZG8" s="228"/>
      <c r="JZH8" s="228"/>
      <c r="JZI8" s="228"/>
      <c r="JZJ8" s="228"/>
      <c r="JZK8" s="228"/>
      <c r="JZL8" s="228"/>
      <c r="JZM8" s="228"/>
      <c r="JZN8" s="228"/>
      <c r="JZO8" s="228"/>
      <c r="JZP8" s="228"/>
      <c r="JZQ8" s="228"/>
      <c r="JZR8" s="228"/>
      <c r="JZS8" s="228"/>
      <c r="JZT8" s="228"/>
      <c r="JZU8" s="228"/>
      <c r="JZV8" s="228"/>
      <c r="JZW8" s="228"/>
      <c r="JZX8" s="228"/>
      <c r="JZY8" s="228"/>
      <c r="JZZ8" s="228"/>
      <c r="KAA8" s="228"/>
      <c r="KAB8" s="228"/>
      <c r="KAC8" s="228"/>
      <c r="KAD8" s="228"/>
      <c r="KAE8" s="228"/>
      <c r="KAF8" s="228"/>
      <c r="KAG8" s="228"/>
      <c r="KAH8" s="228"/>
      <c r="KAI8" s="228"/>
      <c r="KAJ8" s="228"/>
      <c r="KAK8" s="228"/>
      <c r="KAL8" s="228"/>
      <c r="KAM8" s="228"/>
      <c r="KAN8" s="228"/>
      <c r="KAO8" s="228"/>
      <c r="KAP8" s="228"/>
      <c r="KAQ8" s="228"/>
      <c r="KAR8" s="228"/>
      <c r="KAS8" s="228"/>
      <c r="KAT8" s="228"/>
      <c r="KAU8" s="228"/>
      <c r="KAV8" s="228"/>
      <c r="KAW8" s="228"/>
      <c r="KAX8" s="228"/>
      <c r="KAY8" s="228"/>
      <c r="KAZ8" s="228"/>
      <c r="KBA8" s="228"/>
      <c r="KBB8" s="228"/>
      <c r="KBC8" s="228"/>
      <c r="KBD8" s="228"/>
      <c r="KBE8" s="228"/>
      <c r="KBF8" s="228"/>
      <c r="KBG8" s="228"/>
      <c r="KBH8" s="228"/>
      <c r="KBI8" s="228"/>
      <c r="KBJ8" s="228"/>
      <c r="KBK8" s="228"/>
      <c r="KBL8" s="228"/>
      <c r="KBM8" s="228"/>
      <c r="KBN8" s="228"/>
      <c r="KBO8" s="228"/>
      <c r="KBP8" s="228"/>
      <c r="KBQ8" s="228"/>
      <c r="KBR8" s="228"/>
      <c r="KBS8" s="228"/>
      <c r="KBT8" s="228"/>
      <c r="KBU8" s="228"/>
      <c r="KBV8" s="228"/>
      <c r="KBW8" s="228"/>
      <c r="KBX8" s="228"/>
      <c r="KBY8" s="228"/>
      <c r="KBZ8" s="228"/>
      <c r="KCA8" s="228"/>
      <c r="KCB8" s="228"/>
      <c r="KCC8" s="228"/>
      <c r="KCD8" s="228"/>
      <c r="KCE8" s="228"/>
      <c r="KCF8" s="228"/>
      <c r="KCG8" s="228"/>
      <c r="KCH8" s="228"/>
      <c r="KCI8" s="228"/>
      <c r="KCJ8" s="228"/>
      <c r="KCK8" s="228"/>
      <c r="KCL8" s="228"/>
      <c r="KCM8" s="228"/>
      <c r="KCN8" s="228"/>
      <c r="KCO8" s="228"/>
      <c r="KCP8" s="228"/>
      <c r="KCQ8" s="228"/>
      <c r="KCR8" s="228"/>
      <c r="KCS8" s="228"/>
      <c r="KCT8" s="228"/>
      <c r="KCU8" s="228"/>
      <c r="KCV8" s="228"/>
      <c r="KCW8" s="228"/>
      <c r="KCX8" s="228"/>
      <c r="KCY8" s="228"/>
      <c r="KCZ8" s="228"/>
      <c r="KDA8" s="228"/>
      <c r="KDB8" s="228"/>
      <c r="KDC8" s="228"/>
      <c r="KDD8" s="228"/>
      <c r="KDE8" s="228"/>
      <c r="KDF8" s="228"/>
      <c r="KDG8" s="228"/>
      <c r="KDH8" s="228"/>
      <c r="KDI8" s="228"/>
      <c r="KDJ8" s="228"/>
      <c r="KDK8" s="228"/>
      <c r="KDL8" s="228"/>
      <c r="KDM8" s="228"/>
      <c r="KDN8" s="228"/>
      <c r="KDO8" s="228"/>
      <c r="KDP8" s="228"/>
      <c r="KDQ8" s="228"/>
      <c r="KDR8" s="228"/>
      <c r="KDS8" s="228"/>
      <c r="KDT8" s="228"/>
      <c r="KDU8" s="228"/>
      <c r="KDV8" s="228"/>
      <c r="KDW8" s="228"/>
      <c r="KDX8" s="228"/>
      <c r="KDY8" s="228"/>
      <c r="KDZ8" s="228"/>
      <c r="KEA8" s="228"/>
      <c r="KEB8" s="228"/>
      <c r="KEC8" s="228"/>
      <c r="KED8" s="228"/>
      <c r="KEE8" s="228"/>
      <c r="KEF8" s="228"/>
      <c r="KEG8" s="228"/>
      <c r="KEH8" s="228"/>
      <c r="KEI8" s="228"/>
      <c r="KEJ8" s="228"/>
      <c r="KEK8" s="228"/>
      <c r="KEL8" s="228"/>
      <c r="KEM8" s="228"/>
      <c r="KEN8" s="228"/>
      <c r="KEO8" s="228"/>
      <c r="KEP8" s="228"/>
      <c r="KEQ8" s="228"/>
      <c r="KER8" s="228"/>
      <c r="KES8" s="228"/>
      <c r="KET8" s="228"/>
      <c r="KEU8" s="228"/>
      <c r="KEV8" s="228"/>
      <c r="KEW8" s="228"/>
      <c r="KEX8" s="228"/>
      <c r="KEY8" s="228"/>
      <c r="KEZ8" s="228"/>
      <c r="KFA8" s="228"/>
      <c r="KFB8" s="228"/>
      <c r="KFC8" s="228"/>
      <c r="KFD8" s="228"/>
      <c r="KFE8" s="228"/>
      <c r="KFF8" s="228"/>
      <c r="KFG8" s="228"/>
      <c r="KFH8" s="228"/>
      <c r="KFI8" s="228"/>
      <c r="KFJ8" s="228"/>
      <c r="KFK8" s="228"/>
      <c r="KFL8" s="228"/>
      <c r="KFM8" s="228"/>
      <c r="KFN8" s="228"/>
      <c r="KFO8" s="228"/>
      <c r="KFP8" s="228"/>
      <c r="KFQ8" s="228"/>
      <c r="KFR8" s="228"/>
      <c r="KFS8" s="228"/>
      <c r="KFT8" s="228"/>
      <c r="KFU8" s="228"/>
      <c r="KFV8" s="228"/>
      <c r="KFW8" s="228"/>
      <c r="KFX8" s="228"/>
      <c r="KFY8" s="228"/>
      <c r="KFZ8" s="228"/>
      <c r="KGA8" s="228"/>
      <c r="KGB8" s="228"/>
      <c r="KGC8" s="228"/>
      <c r="KGD8" s="228"/>
      <c r="KGE8" s="228"/>
      <c r="KGF8" s="228"/>
      <c r="KGG8" s="228"/>
      <c r="KGH8" s="228"/>
      <c r="KGI8" s="228"/>
      <c r="KGJ8" s="228"/>
      <c r="KGK8" s="228"/>
      <c r="KGL8" s="228"/>
      <c r="KGM8" s="228"/>
      <c r="KGN8" s="228"/>
      <c r="KGO8" s="228"/>
      <c r="KGP8" s="228"/>
      <c r="KGQ8" s="228"/>
      <c r="KGR8" s="228"/>
      <c r="KGS8" s="228"/>
      <c r="KGT8" s="228"/>
      <c r="KGU8" s="228"/>
      <c r="KGV8" s="228"/>
      <c r="KGW8" s="228"/>
      <c r="KGX8" s="228"/>
      <c r="KGY8" s="228"/>
      <c r="KGZ8" s="228"/>
      <c r="KHA8" s="228"/>
      <c r="KHB8" s="228"/>
      <c r="KHC8" s="228"/>
      <c r="KHD8" s="228"/>
      <c r="KHE8" s="228"/>
      <c r="KHF8" s="228"/>
      <c r="KHG8" s="228"/>
      <c r="KHH8" s="228"/>
      <c r="KHI8" s="228"/>
      <c r="KHJ8" s="228"/>
      <c r="KHK8" s="228"/>
      <c r="KHL8" s="228"/>
      <c r="KHM8" s="228"/>
      <c r="KHN8" s="228"/>
      <c r="KHO8" s="228"/>
      <c r="KHP8" s="228"/>
      <c r="KHQ8" s="228"/>
      <c r="KHR8" s="228"/>
      <c r="KHS8" s="228"/>
      <c r="KHT8" s="228"/>
      <c r="KHU8" s="228"/>
      <c r="KHV8" s="228"/>
      <c r="KHW8" s="228"/>
      <c r="KHX8" s="228"/>
      <c r="KHY8" s="228"/>
      <c r="KHZ8" s="228"/>
      <c r="KIA8" s="228"/>
      <c r="KIB8" s="228"/>
      <c r="KIC8" s="228"/>
      <c r="KID8" s="228"/>
      <c r="KIE8" s="228"/>
      <c r="KIF8" s="228"/>
      <c r="KIG8" s="228"/>
      <c r="KIH8" s="228"/>
      <c r="KII8" s="228"/>
      <c r="KIJ8" s="228"/>
      <c r="KIK8" s="228"/>
      <c r="KIL8" s="228"/>
      <c r="KIM8" s="228"/>
      <c r="KIN8" s="228"/>
      <c r="KIO8" s="228"/>
      <c r="KIP8" s="228"/>
      <c r="KIQ8" s="228"/>
      <c r="KIR8" s="228"/>
      <c r="KIS8" s="228"/>
      <c r="KIT8" s="228"/>
      <c r="KIU8" s="228"/>
      <c r="KIV8" s="228"/>
      <c r="KIW8" s="228"/>
      <c r="KIX8" s="228"/>
      <c r="KIY8" s="228"/>
      <c r="KIZ8" s="228"/>
      <c r="KJA8" s="228"/>
      <c r="KJB8" s="228"/>
      <c r="KJC8" s="228"/>
      <c r="KJD8" s="228"/>
      <c r="KJE8" s="228"/>
      <c r="KJF8" s="228"/>
      <c r="KJG8" s="228"/>
      <c r="KJH8" s="228"/>
      <c r="KJI8" s="228"/>
      <c r="KJJ8" s="228"/>
      <c r="KJK8" s="228"/>
      <c r="KJL8" s="228"/>
      <c r="KJM8" s="228"/>
      <c r="KJN8" s="228"/>
      <c r="KJO8" s="228"/>
      <c r="KJP8" s="228"/>
      <c r="KJQ8" s="228"/>
      <c r="KJR8" s="228"/>
      <c r="KJS8" s="228"/>
      <c r="KJT8" s="228"/>
      <c r="KJU8" s="228"/>
      <c r="KJV8" s="228"/>
      <c r="KJW8" s="228"/>
      <c r="KJX8" s="228"/>
      <c r="KJY8" s="228"/>
      <c r="KJZ8" s="228"/>
      <c r="KKA8" s="228"/>
      <c r="KKB8" s="228"/>
      <c r="KKC8" s="228"/>
      <c r="KKD8" s="228"/>
      <c r="KKE8" s="228"/>
      <c r="KKF8" s="228"/>
      <c r="KKG8" s="228"/>
      <c r="KKH8" s="228"/>
      <c r="KKI8" s="228"/>
      <c r="KKJ8" s="228"/>
      <c r="KKK8" s="228"/>
      <c r="KKL8" s="228"/>
      <c r="KKM8" s="228"/>
      <c r="KKN8" s="228"/>
      <c r="KKO8" s="228"/>
      <c r="KKP8" s="228"/>
      <c r="KKQ8" s="228"/>
      <c r="KKR8" s="228"/>
      <c r="KKS8" s="228"/>
      <c r="KKT8" s="228"/>
      <c r="KKU8" s="228"/>
      <c r="KKV8" s="228"/>
      <c r="KKW8" s="228"/>
      <c r="KKX8" s="228"/>
      <c r="KKY8" s="228"/>
      <c r="KKZ8" s="228"/>
      <c r="KLA8" s="228"/>
      <c r="KLB8" s="228"/>
      <c r="KLC8" s="228"/>
      <c r="KLD8" s="228"/>
      <c r="KLE8" s="228"/>
      <c r="KLF8" s="228"/>
      <c r="KLG8" s="228"/>
      <c r="KLH8" s="228"/>
      <c r="KLI8" s="228"/>
      <c r="KLJ8" s="228"/>
      <c r="KLK8" s="228"/>
      <c r="KLL8" s="228"/>
      <c r="KLM8" s="228"/>
      <c r="KLN8" s="228"/>
      <c r="KLO8" s="228"/>
      <c r="KLP8" s="228"/>
      <c r="KLQ8" s="228"/>
      <c r="KLR8" s="228"/>
      <c r="KLS8" s="228"/>
      <c r="KLT8" s="228"/>
      <c r="KLU8" s="228"/>
      <c r="KLV8" s="228"/>
      <c r="KLW8" s="228"/>
      <c r="KLX8" s="228"/>
      <c r="KLY8" s="228"/>
      <c r="KLZ8" s="228"/>
      <c r="KMA8" s="228"/>
      <c r="KMB8" s="228"/>
      <c r="KMC8" s="228"/>
      <c r="KMD8" s="228"/>
      <c r="KME8" s="228"/>
      <c r="KMF8" s="228"/>
      <c r="KMG8" s="228"/>
      <c r="KMH8" s="228"/>
      <c r="KMI8" s="228"/>
      <c r="KMJ8" s="228"/>
      <c r="KMK8" s="228"/>
      <c r="KML8" s="228"/>
      <c r="KMM8" s="228"/>
      <c r="KMN8" s="228"/>
      <c r="KMO8" s="228"/>
      <c r="KMP8" s="228"/>
      <c r="KMQ8" s="228"/>
      <c r="KMR8" s="228"/>
      <c r="KMS8" s="228"/>
      <c r="KMT8" s="228"/>
      <c r="KMU8" s="228"/>
      <c r="KMV8" s="228"/>
      <c r="KMW8" s="228"/>
      <c r="KMX8" s="228"/>
      <c r="KMY8" s="228"/>
      <c r="KMZ8" s="228"/>
      <c r="KNA8" s="228"/>
      <c r="KNB8" s="228"/>
      <c r="KNC8" s="228"/>
      <c r="KND8" s="228"/>
      <c r="KNE8" s="228"/>
      <c r="KNF8" s="228"/>
      <c r="KNG8" s="228"/>
      <c r="KNH8" s="228"/>
      <c r="KNI8" s="228"/>
      <c r="KNJ8" s="228"/>
      <c r="KNK8" s="228"/>
      <c r="KNL8" s="228"/>
      <c r="KNM8" s="228"/>
      <c r="KNN8" s="228"/>
      <c r="KNO8" s="228"/>
      <c r="KNP8" s="228"/>
      <c r="KNQ8" s="228"/>
      <c r="KNR8" s="228"/>
      <c r="KNS8" s="228"/>
      <c r="KNT8" s="228"/>
      <c r="KNU8" s="228"/>
      <c r="KNV8" s="228"/>
      <c r="KNW8" s="228"/>
      <c r="KNX8" s="228"/>
      <c r="KNY8" s="228"/>
      <c r="KNZ8" s="228"/>
      <c r="KOA8" s="228"/>
      <c r="KOB8" s="228"/>
      <c r="KOC8" s="228"/>
      <c r="KOD8" s="228"/>
      <c r="KOE8" s="228"/>
      <c r="KOF8" s="228"/>
      <c r="KOG8" s="228"/>
      <c r="KOH8" s="228"/>
      <c r="KOI8" s="228"/>
      <c r="KOJ8" s="228"/>
      <c r="KOK8" s="228"/>
      <c r="KOL8" s="228"/>
      <c r="KOM8" s="228"/>
      <c r="KON8" s="228"/>
      <c r="KOO8" s="228"/>
      <c r="KOP8" s="228"/>
      <c r="KOQ8" s="228"/>
      <c r="KOR8" s="228"/>
      <c r="KOS8" s="228"/>
      <c r="KOT8" s="228"/>
      <c r="KOU8" s="228"/>
      <c r="KOV8" s="228"/>
      <c r="KOW8" s="228"/>
      <c r="KOX8" s="228"/>
      <c r="KOY8" s="228"/>
      <c r="KOZ8" s="228"/>
      <c r="KPA8" s="228"/>
      <c r="KPB8" s="228"/>
      <c r="KPC8" s="228"/>
      <c r="KPD8" s="228"/>
      <c r="KPE8" s="228"/>
      <c r="KPF8" s="228"/>
      <c r="KPG8" s="228"/>
      <c r="KPH8" s="228"/>
      <c r="KPI8" s="228"/>
      <c r="KPJ8" s="228"/>
      <c r="KPK8" s="228"/>
      <c r="KPL8" s="228"/>
      <c r="KPM8" s="228"/>
      <c r="KPN8" s="228"/>
      <c r="KPO8" s="228"/>
      <c r="KPP8" s="228"/>
      <c r="KPQ8" s="228"/>
      <c r="KPR8" s="228"/>
      <c r="KPS8" s="228"/>
      <c r="KPT8" s="228"/>
      <c r="KPU8" s="228"/>
      <c r="KPV8" s="228"/>
      <c r="KPW8" s="228"/>
      <c r="KPX8" s="228"/>
      <c r="KPY8" s="228"/>
      <c r="KPZ8" s="228"/>
      <c r="KQA8" s="228"/>
      <c r="KQB8" s="228"/>
      <c r="KQC8" s="228"/>
      <c r="KQD8" s="228"/>
      <c r="KQE8" s="228"/>
      <c r="KQF8" s="228"/>
      <c r="KQG8" s="228"/>
      <c r="KQH8" s="228"/>
      <c r="KQI8" s="228"/>
      <c r="KQJ8" s="228"/>
      <c r="KQK8" s="228"/>
      <c r="KQL8" s="228"/>
      <c r="KQM8" s="228"/>
      <c r="KQN8" s="228"/>
      <c r="KQO8" s="228"/>
      <c r="KQP8" s="228"/>
      <c r="KQQ8" s="228"/>
      <c r="KQR8" s="228"/>
      <c r="KQS8" s="228"/>
      <c r="KQT8" s="228"/>
      <c r="KQU8" s="228"/>
      <c r="KQV8" s="228"/>
      <c r="KQW8" s="228"/>
      <c r="KQX8" s="228"/>
      <c r="KQY8" s="228"/>
      <c r="KQZ8" s="228"/>
      <c r="KRA8" s="228"/>
      <c r="KRB8" s="228"/>
      <c r="KRC8" s="228"/>
      <c r="KRD8" s="228"/>
      <c r="KRE8" s="228"/>
      <c r="KRF8" s="228"/>
      <c r="KRG8" s="228"/>
      <c r="KRH8" s="228"/>
      <c r="KRI8" s="228"/>
      <c r="KRJ8" s="228"/>
      <c r="KRK8" s="228"/>
      <c r="KRL8" s="228"/>
      <c r="KRM8" s="228"/>
      <c r="KRN8" s="228"/>
      <c r="KRO8" s="228"/>
      <c r="KRP8" s="228"/>
      <c r="KRQ8" s="228"/>
      <c r="KRR8" s="228"/>
      <c r="KRS8" s="228"/>
      <c r="KRT8" s="228"/>
      <c r="KRU8" s="228"/>
      <c r="KRV8" s="228"/>
      <c r="KRW8" s="228"/>
      <c r="KRX8" s="228"/>
      <c r="KRY8" s="228"/>
      <c r="KRZ8" s="228"/>
      <c r="KSA8" s="228"/>
      <c r="KSB8" s="228"/>
      <c r="KSC8" s="228"/>
      <c r="KSD8" s="228"/>
      <c r="KSE8" s="228"/>
      <c r="KSF8" s="228"/>
      <c r="KSG8" s="228"/>
      <c r="KSH8" s="228"/>
      <c r="KSI8" s="228"/>
      <c r="KSJ8" s="228"/>
      <c r="KSK8" s="228"/>
      <c r="KSL8" s="228"/>
      <c r="KSM8" s="228"/>
      <c r="KSN8" s="228"/>
      <c r="KSO8" s="228"/>
      <c r="KSP8" s="228"/>
      <c r="KSQ8" s="228"/>
      <c r="KSR8" s="228"/>
      <c r="KSS8" s="228"/>
      <c r="KST8" s="228"/>
      <c r="KSU8" s="228"/>
      <c r="KSV8" s="228"/>
      <c r="KSW8" s="228"/>
      <c r="KSX8" s="228"/>
      <c r="KSY8" s="228"/>
      <c r="KSZ8" s="228"/>
      <c r="KTA8" s="228"/>
      <c r="KTB8" s="228"/>
      <c r="KTC8" s="228"/>
      <c r="KTD8" s="228"/>
      <c r="KTE8" s="228"/>
      <c r="KTF8" s="228"/>
      <c r="KTG8" s="228"/>
      <c r="KTH8" s="228"/>
      <c r="KTI8" s="228"/>
      <c r="KTJ8" s="228"/>
      <c r="KTK8" s="228"/>
      <c r="KTL8" s="228"/>
      <c r="KTM8" s="228"/>
      <c r="KTN8" s="228"/>
      <c r="KTO8" s="228"/>
      <c r="KTP8" s="228"/>
      <c r="KTQ8" s="228"/>
      <c r="KTR8" s="228"/>
      <c r="KTS8" s="228"/>
      <c r="KTT8" s="228"/>
      <c r="KTU8" s="228"/>
      <c r="KTV8" s="228"/>
      <c r="KTW8" s="228"/>
      <c r="KTX8" s="228"/>
      <c r="KTY8" s="228"/>
      <c r="KTZ8" s="228"/>
      <c r="KUA8" s="228"/>
      <c r="KUB8" s="228"/>
      <c r="KUC8" s="228"/>
      <c r="KUD8" s="228"/>
      <c r="KUE8" s="228"/>
      <c r="KUF8" s="228"/>
      <c r="KUG8" s="228"/>
      <c r="KUH8" s="228"/>
      <c r="KUI8" s="228"/>
      <c r="KUJ8" s="228"/>
      <c r="KUK8" s="228"/>
      <c r="KUL8" s="228"/>
      <c r="KUM8" s="228"/>
      <c r="KUN8" s="228"/>
      <c r="KUO8" s="228"/>
      <c r="KUP8" s="228"/>
      <c r="KUQ8" s="228"/>
      <c r="KUR8" s="228"/>
      <c r="KUS8" s="228"/>
      <c r="KUT8" s="228"/>
      <c r="KUU8" s="228"/>
      <c r="KUV8" s="228"/>
      <c r="KUW8" s="228"/>
      <c r="KUX8" s="228"/>
      <c r="KUY8" s="228"/>
      <c r="KUZ8" s="228"/>
      <c r="KVA8" s="228"/>
      <c r="KVB8" s="228"/>
      <c r="KVC8" s="228"/>
      <c r="KVD8" s="228"/>
      <c r="KVE8" s="228"/>
      <c r="KVF8" s="228"/>
      <c r="KVG8" s="228"/>
      <c r="KVH8" s="228"/>
      <c r="KVI8" s="228"/>
      <c r="KVJ8" s="228"/>
      <c r="KVK8" s="228"/>
      <c r="KVL8" s="228"/>
      <c r="KVM8" s="228"/>
      <c r="KVN8" s="228"/>
      <c r="KVO8" s="228"/>
      <c r="KVP8" s="228"/>
      <c r="KVQ8" s="228"/>
      <c r="KVR8" s="228"/>
      <c r="KVS8" s="228"/>
      <c r="KVT8" s="228"/>
      <c r="KVU8" s="228"/>
      <c r="KVV8" s="228"/>
      <c r="KVW8" s="228"/>
      <c r="KVX8" s="228"/>
      <c r="KVY8" s="228"/>
      <c r="KVZ8" s="228"/>
      <c r="KWA8" s="228"/>
      <c r="KWB8" s="228"/>
      <c r="KWC8" s="228"/>
      <c r="KWD8" s="228"/>
      <c r="KWE8" s="228"/>
      <c r="KWF8" s="228"/>
      <c r="KWG8" s="228"/>
      <c r="KWH8" s="228"/>
      <c r="KWI8" s="228"/>
      <c r="KWJ8" s="228"/>
      <c r="KWK8" s="228"/>
      <c r="KWL8" s="228"/>
      <c r="KWM8" s="228"/>
      <c r="KWN8" s="228"/>
      <c r="KWO8" s="228"/>
      <c r="KWP8" s="228"/>
      <c r="KWQ8" s="228"/>
      <c r="KWR8" s="228"/>
      <c r="KWS8" s="228"/>
      <c r="KWT8" s="228"/>
      <c r="KWU8" s="228"/>
      <c r="KWV8" s="228"/>
      <c r="KWW8" s="228"/>
      <c r="KWX8" s="228"/>
      <c r="KWY8" s="228"/>
      <c r="KWZ8" s="228"/>
      <c r="KXA8" s="228"/>
      <c r="KXB8" s="228"/>
      <c r="KXC8" s="228"/>
      <c r="KXD8" s="228"/>
      <c r="KXE8" s="228"/>
      <c r="KXF8" s="228"/>
      <c r="KXG8" s="228"/>
      <c r="KXH8" s="228"/>
      <c r="KXI8" s="228"/>
      <c r="KXJ8" s="228"/>
      <c r="KXK8" s="228"/>
      <c r="KXL8" s="228"/>
      <c r="KXM8" s="228"/>
      <c r="KXN8" s="228"/>
      <c r="KXO8" s="228"/>
      <c r="KXP8" s="228"/>
      <c r="KXQ8" s="228"/>
      <c r="KXR8" s="228"/>
      <c r="KXS8" s="228"/>
      <c r="KXT8" s="228"/>
      <c r="KXU8" s="228"/>
      <c r="KXV8" s="228"/>
      <c r="KXW8" s="228"/>
      <c r="KXX8" s="228"/>
      <c r="KXY8" s="228"/>
      <c r="KXZ8" s="228"/>
      <c r="KYA8" s="228"/>
      <c r="KYB8" s="228"/>
      <c r="KYC8" s="228"/>
      <c r="KYD8" s="228"/>
      <c r="KYE8" s="228"/>
      <c r="KYF8" s="228"/>
      <c r="KYG8" s="228"/>
      <c r="KYH8" s="228"/>
      <c r="KYI8" s="228"/>
      <c r="KYJ8" s="228"/>
      <c r="KYK8" s="228"/>
      <c r="KYL8" s="228"/>
      <c r="KYM8" s="228"/>
      <c r="KYN8" s="228"/>
      <c r="KYO8" s="228"/>
      <c r="KYP8" s="228"/>
      <c r="KYQ8" s="228"/>
      <c r="KYR8" s="228"/>
      <c r="KYS8" s="228"/>
      <c r="KYT8" s="228"/>
      <c r="KYU8" s="228"/>
      <c r="KYV8" s="228"/>
      <c r="KYW8" s="228"/>
      <c r="KYX8" s="228"/>
      <c r="KYY8" s="228"/>
      <c r="KYZ8" s="228"/>
      <c r="KZA8" s="228"/>
      <c r="KZB8" s="228"/>
      <c r="KZC8" s="228"/>
      <c r="KZD8" s="228"/>
      <c r="KZE8" s="228"/>
      <c r="KZF8" s="228"/>
      <c r="KZG8" s="228"/>
      <c r="KZH8" s="228"/>
      <c r="KZI8" s="228"/>
      <c r="KZJ8" s="228"/>
      <c r="KZK8" s="228"/>
      <c r="KZL8" s="228"/>
      <c r="KZM8" s="228"/>
      <c r="KZN8" s="228"/>
      <c r="KZO8" s="228"/>
      <c r="KZP8" s="228"/>
      <c r="KZQ8" s="228"/>
      <c r="KZR8" s="228"/>
      <c r="KZS8" s="228"/>
      <c r="KZT8" s="228"/>
      <c r="KZU8" s="228"/>
      <c r="KZV8" s="228"/>
      <c r="KZW8" s="228"/>
      <c r="KZX8" s="228"/>
      <c r="KZY8" s="228"/>
      <c r="KZZ8" s="228"/>
      <c r="LAA8" s="228"/>
      <c r="LAB8" s="228"/>
      <c r="LAC8" s="228"/>
      <c r="LAD8" s="228"/>
      <c r="LAE8" s="228"/>
      <c r="LAF8" s="228"/>
      <c r="LAG8" s="228"/>
      <c r="LAH8" s="228"/>
      <c r="LAI8" s="228"/>
      <c r="LAJ8" s="228"/>
      <c r="LAK8" s="228"/>
      <c r="LAL8" s="228"/>
      <c r="LAM8" s="228"/>
      <c r="LAN8" s="228"/>
      <c r="LAO8" s="228"/>
      <c r="LAP8" s="228"/>
      <c r="LAQ8" s="228"/>
      <c r="LAR8" s="228"/>
      <c r="LAS8" s="228"/>
      <c r="LAT8" s="228"/>
      <c r="LAU8" s="228"/>
      <c r="LAV8" s="228"/>
      <c r="LAW8" s="228"/>
      <c r="LAX8" s="228"/>
      <c r="LAY8" s="228"/>
      <c r="LAZ8" s="228"/>
      <c r="LBA8" s="228"/>
      <c r="LBB8" s="228"/>
      <c r="LBC8" s="228"/>
      <c r="LBD8" s="228"/>
      <c r="LBE8" s="228"/>
      <c r="LBF8" s="228"/>
      <c r="LBG8" s="228"/>
      <c r="LBH8" s="228"/>
      <c r="LBI8" s="228"/>
      <c r="LBJ8" s="228"/>
      <c r="LBK8" s="228"/>
      <c r="LBL8" s="228"/>
      <c r="LBM8" s="228"/>
      <c r="LBN8" s="228"/>
      <c r="LBO8" s="228"/>
      <c r="LBP8" s="228"/>
      <c r="LBQ8" s="228"/>
      <c r="LBR8" s="228"/>
      <c r="LBS8" s="228"/>
      <c r="LBT8" s="228"/>
      <c r="LBU8" s="228"/>
      <c r="LBV8" s="228"/>
      <c r="LBW8" s="228"/>
      <c r="LBX8" s="228"/>
      <c r="LBY8" s="228"/>
      <c r="LBZ8" s="228"/>
      <c r="LCA8" s="228"/>
      <c r="LCB8" s="228"/>
      <c r="LCC8" s="228"/>
      <c r="LCD8" s="228"/>
      <c r="LCE8" s="228"/>
      <c r="LCF8" s="228"/>
      <c r="LCG8" s="228"/>
      <c r="LCH8" s="228"/>
      <c r="LCI8" s="228"/>
      <c r="LCJ8" s="228"/>
      <c r="LCK8" s="228"/>
      <c r="LCL8" s="228"/>
      <c r="LCM8" s="228"/>
      <c r="LCN8" s="228"/>
      <c r="LCO8" s="228"/>
      <c r="LCP8" s="228"/>
      <c r="LCQ8" s="228"/>
      <c r="LCR8" s="228"/>
      <c r="LCS8" s="228"/>
      <c r="LCT8" s="228"/>
      <c r="LCU8" s="228"/>
      <c r="LCV8" s="228"/>
      <c r="LCW8" s="228"/>
      <c r="LCX8" s="228"/>
      <c r="LCY8" s="228"/>
      <c r="LCZ8" s="228"/>
      <c r="LDA8" s="228"/>
      <c r="LDB8" s="228"/>
      <c r="LDC8" s="228"/>
      <c r="LDD8" s="228"/>
      <c r="LDE8" s="228"/>
      <c r="LDF8" s="228"/>
      <c r="LDG8" s="228"/>
      <c r="LDH8" s="228"/>
      <c r="LDI8" s="228"/>
      <c r="LDJ8" s="228"/>
      <c r="LDK8" s="228"/>
      <c r="LDL8" s="228"/>
      <c r="LDM8" s="228"/>
      <c r="LDN8" s="228"/>
      <c r="LDO8" s="228"/>
      <c r="LDP8" s="228"/>
      <c r="LDQ8" s="228"/>
      <c r="LDR8" s="228"/>
      <c r="LDS8" s="228"/>
      <c r="LDT8" s="228"/>
      <c r="LDU8" s="228"/>
      <c r="LDV8" s="228"/>
      <c r="LDW8" s="228"/>
      <c r="LDX8" s="228"/>
      <c r="LDY8" s="228"/>
      <c r="LDZ8" s="228"/>
      <c r="LEA8" s="228"/>
      <c r="LEB8" s="228"/>
      <c r="LEC8" s="228"/>
      <c r="LED8" s="228"/>
      <c r="LEE8" s="228"/>
      <c r="LEF8" s="228"/>
      <c r="LEG8" s="228"/>
      <c r="LEH8" s="228"/>
      <c r="LEI8" s="228"/>
      <c r="LEJ8" s="228"/>
      <c r="LEK8" s="228"/>
      <c r="LEL8" s="228"/>
      <c r="LEM8" s="228"/>
      <c r="LEN8" s="228"/>
      <c r="LEO8" s="228"/>
      <c r="LEP8" s="228"/>
      <c r="LEQ8" s="228"/>
      <c r="LER8" s="228"/>
      <c r="LES8" s="228"/>
      <c r="LET8" s="228"/>
      <c r="LEU8" s="228"/>
      <c r="LEV8" s="228"/>
      <c r="LEW8" s="228"/>
      <c r="LEX8" s="228"/>
      <c r="LEY8" s="228"/>
      <c r="LEZ8" s="228"/>
      <c r="LFA8" s="228"/>
      <c r="LFB8" s="228"/>
      <c r="LFC8" s="228"/>
      <c r="LFD8" s="228"/>
      <c r="LFE8" s="228"/>
      <c r="LFF8" s="228"/>
      <c r="LFG8" s="228"/>
      <c r="LFH8" s="228"/>
      <c r="LFI8" s="228"/>
      <c r="LFJ8" s="228"/>
      <c r="LFK8" s="228"/>
      <c r="LFL8" s="228"/>
      <c r="LFM8" s="228"/>
      <c r="LFN8" s="228"/>
      <c r="LFO8" s="228"/>
      <c r="LFP8" s="228"/>
      <c r="LFQ8" s="228"/>
      <c r="LFR8" s="228"/>
      <c r="LFS8" s="228"/>
      <c r="LFT8" s="228"/>
      <c r="LFU8" s="228"/>
      <c r="LFV8" s="228"/>
      <c r="LFW8" s="228"/>
      <c r="LFX8" s="228"/>
      <c r="LFY8" s="228"/>
      <c r="LFZ8" s="228"/>
      <c r="LGA8" s="228"/>
      <c r="LGB8" s="228"/>
      <c r="LGC8" s="228"/>
      <c r="LGD8" s="228"/>
      <c r="LGE8" s="228"/>
      <c r="LGF8" s="228"/>
      <c r="LGG8" s="228"/>
      <c r="LGH8" s="228"/>
      <c r="LGI8" s="228"/>
      <c r="LGJ8" s="228"/>
      <c r="LGK8" s="228"/>
      <c r="LGL8" s="228"/>
      <c r="LGM8" s="228"/>
      <c r="LGN8" s="228"/>
      <c r="LGO8" s="228"/>
      <c r="LGP8" s="228"/>
      <c r="LGQ8" s="228"/>
      <c r="LGR8" s="228"/>
      <c r="LGS8" s="228"/>
      <c r="LGT8" s="228"/>
      <c r="LGU8" s="228"/>
      <c r="LGV8" s="228"/>
      <c r="LGW8" s="228"/>
      <c r="LGX8" s="228"/>
      <c r="LGY8" s="228"/>
      <c r="LGZ8" s="228"/>
      <c r="LHA8" s="228"/>
      <c r="LHB8" s="228"/>
      <c r="LHC8" s="228"/>
      <c r="LHD8" s="228"/>
      <c r="LHE8" s="228"/>
      <c r="LHF8" s="228"/>
      <c r="LHG8" s="228"/>
      <c r="LHH8" s="228"/>
      <c r="LHI8" s="228"/>
      <c r="LHJ8" s="228"/>
      <c r="LHK8" s="228"/>
      <c r="LHL8" s="228"/>
      <c r="LHM8" s="228"/>
      <c r="LHN8" s="228"/>
      <c r="LHO8" s="228"/>
      <c r="LHP8" s="228"/>
      <c r="LHQ8" s="228"/>
      <c r="LHR8" s="228"/>
      <c r="LHS8" s="228"/>
      <c r="LHT8" s="228"/>
      <c r="LHU8" s="228"/>
      <c r="LHV8" s="228"/>
      <c r="LHW8" s="228"/>
      <c r="LHX8" s="228"/>
      <c r="LHY8" s="228"/>
      <c r="LHZ8" s="228"/>
      <c r="LIA8" s="228"/>
      <c r="LIB8" s="228"/>
      <c r="LIC8" s="228"/>
      <c r="LID8" s="228"/>
      <c r="LIE8" s="228"/>
      <c r="LIF8" s="228"/>
      <c r="LIG8" s="228"/>
      <c r="LIH8" s="228"/>
      <c r="LII8" s="228"/>
      <c r="LIJ8" s="228"/>
      <c r="LIK8" s="228"/>
      <c r="LIL8" s="228"/>
      <c r="LIM8" s="228"/>
      <c r="LIN8" s="228"/>
      <c r="LIO8" s="228"/>
      <c r="LIP8" s="228"/>
      <c r="LIQ8" s="228"/>
      <c r="LIR8" s="228"/>
      <c r="LIS8" s="228"/>
      <c r="LIT8" s="228"/>
      <c r="LIU8" s="228"/>
      <c r="LIV8" s="228"/>
      <c r="LIW8" s="228"/>
      <c r="LIX8" s="228"/>
      <c r="LIY8" s="228"/>
      <c r="LIZ8" s="228"/>
      <c r="LJA8" s="228"/>
      <c r="LJB8" s="228"/>
      <c r="LJC8" s="228"/>
      <c r="LJD8" s="228"/>
      <c r="LJE8" s="228"/>
      <c r="LJF8" s="228"/>
      <c r="LJG8" s="228"/>
      <c r="LJH8" s="228"/>
      <c r="LJI8" s="228"/>
      <c r="LJJ8" s="228"/>
      <c r="LJK8" s="228"/>
      <c r="LJL8" s="228"/>
      <c r="LJM8" s="228"/>
      <c r="LJN8" s="228"/>
      <c r="LJO8" s="228"/>
      <c r="LJP8" s="228"/>
      <c r="LJQ8" s="228"/>
      <c r="LJR8" s="228"/>
      <c r="LJS8" s="228"/>
      <c r="LJT8" s="228"/>
      <c r="LJU8" s="228"/>
      <c r="LJV8" s="228"/>
      <c r="LJW8" s="228"/>
      <c r="LJX8" s="228"/>
      <c r="LJY8" s="228"/>
      <c r="LJZ8" s="228"/>
      <c r="LKA8" s="228"/>
      <c r="LKB8" s="228"/>
      <c r="LKC8" s="228"/>
      <c r="LKD8" s="228"/>
      <c r="LKE8" s="228"/>
      <c r="LKF8" s="228"/>
      <c r="LKG8" s="228"/>
      <c r="LKH8" s="228"/>
      <c r="LKI8" s="228"/>
      <c r="LKJ8" s="228"/>
      <c r="LKK8" s="228"/>
      <c r="LKL8" s="228"/>
      <c r="LKM8" s="228"/>
      <c r="LKN8" s="228"/>
      <c r="LKO8" s="228"/>
      <c r="LKP8" s="228"/>
      <c r="LKQ8" s="228"/>
      <c r="LKR8" s="228"/>
      <c r="LKS8" s="228"/>
      <c r="LKT8" s="228"/>
      <c r="LKU8" s="228"/>
      <c r="LKV8" s="228"/>
      <c r="LKW8" s="228"/>
      <c r="LKX8" s="228"/>
      <c r="LKY8" s="228"/>
      <c r="LKZ8" s="228"/>
      <c r="LLA8" s="228"/>
      <c r="LLB8" s="228"/>
      <c r="LLC8" s="228"/>
      <c r="LLD8" s="228"/>
      <c r="LLE8" s="228"/>
      <c r="LLF8" s="228"/>
      <c r="LLG8" s="228"/>
      <c r="LLH8" s="228"/>
      <c r="LLI8" s="228"/>
      <c r="LLJ8" s="228"/>
      <c r="LLK8" s="228"/>
      <c r="LLL8" s="228"/>
      <c r="LLM8" s="228"/>
      <c r="LLN8" s="228"/>
      <c r="LLO8" s="228"/>
      <c r="LLP8" s="228"/>
      <c r="LLQ8" s="228"/>
      <c r="LLR8" s="228"/>
      <c r="LLS8" s="228"/>
      <c r="LLT8" s="228"/>
      <c r="LLU8" s="228"/>
      <c r="LLV8" s="228"/>
      <c r="LLW8" s="228"/>
      <c r="LLX8" s="228"/>
      <c r="LLY8" s="228"/>
      <c r="LLZ8" s="228"/>
      <c r="LMA8" s="228"/>
      <c r="LMB8" s="228"/>
      <c r="LMC8" s="228"/>
      <c r="LMD8" s="228"/>
      <c r="LME8" s="228"/>
      <c r="LMF8" s="228"/>
      <c r="LMG8" s="228"/>
      <c r="LMH8" s="228"/>
      <c r="LMI8" s="228"/>
      <c r="LMJ8" s="228"/>
      <c r="LMK8" s="228"/>
      <c r="LML8" s="228"/>
      <c r="LMM8" s="228"/>
      <c r="LMN8" s="228"/>
      <c r="LMO8" s="228"/>
      <c r="LMP8" s="228"/>
      <c r="LMQ8" s="228"/>
      <c r="LMR8" s="228"/>
      <c r="LMS8" s="228"/>
      <c r="LMT8" s="228"/>
      <c r="LMU8" s="228"/>
      <c r="LMV8" s="228"/>
      <c r="LMW8" s="228"/>
      <c r="LMX8" s="228"/>
      <c r="LMY8" s="228"/>
      <c r="LMZ8" s="228"/>
      <c r="LNA8" s="228"/>
      <c r="LNB8" s="228"/>
      <c r="LNC8" s="228"/>
      <c r="LND8" s="228"/>
      <c r="LNE8" s="228"/>
      <c r="LNF8" s="228"/>
      <c r="LNG8" s="228"/>
      <c r="LNH8" s="228"/>
      <c r="LNI8" s="228"/>
      <c r="LNJ8" s="228"/>
      <c r="LNK8" s="228"/>
      <c r="LNL8" s="228"/>
      <c r="LNM8" s="228"/>
      <c r="LNN8" s="228"/>
      <c r="LNO8" s="228"/>
      <c r="LNP8" s="228"/>
      <c r="LNQ8" s="228"/>
      <c r="LNR8" s="228"/>
      <c r="LNS8" s="228"/>
      <c r="LNT8" s="228"/>
      <c r="LNU8" s="228"/>
      <c r="LNV8" s="228"/>
      <c r="LNW8" s="228"/>
      <c r="LNX8" s="228"/>
      <c r="LNY8" s="228"/>
      <c r="LNZ8" s="228"/>
      <c r="LOA8" s="228"/>
      <c r="LOB8" s="228"/>
      <c r="LOC8" s="228"/>
      <c r="LOD8" s="228"/>
      <c r="LOE8" s="228"/>
      <c r="LOF8" s="228"/>
      <c r="LOG8" s="228"/>
      <c r="LOH8" s="228"/>
      <c r="LOI8" s="228"/>
      <c r="LOJ8" s="228"/>
      <c r="LOK8" s="228"/>
      <c r="LOL8" s="228"/>
      <c r="LOM8" s="228"/>
      <c r="LON8" s="228"/>
      <c r="LOO8" s="228"/>
      <c r="LOP8" s="228"/>
      <c r="LOQ8" s="228"/>
      <c r="LOR8" s="228"/>
      <c r="LOS8" s="228"/>
      <c r="LOT8" s="228"/>
      <c r="LOU8" s="228"/>
      <c r="LOV8" s="228"/>
      <c r="LOW8" s="228"/>
      <c r="LOX8" s="228"/>
      <c r="LOY8" s="228"/>
      <c r="LOZ8" s="228"/>
      <c r="LPA8" s="228"/>
      <c r="LPB8" s="228"/>
      <c r="LPC8" s="228"/>
      <c r="LPD8" s="228"/>
      <c r="LPE8" s="228"/>
      <c r="LPF8" s="228"/>
      <c r="LPG8" s="228"/>
      <c r="LPH8" s="228"/>
      <c r="LPI8" s="228"/>
      <c r="LPJ8" s="228"/>
      <c r="LPK8" s="228"/>
      <c r="LPL8" s="228"/>
      <c r="LPM8" s="228"/>
      <c r="LPN8" s="228"/>
      <c r="LPO8" s="228"/>
      <c r="LPP8" s="228"/>
      <c r="LPQ8" s="228"/>
      <c r="LPR8" s="228"/>
      <c r="LPS8" s="228"/>
      <c r="LPT8" s="228"/>
      <c r="LPU8" s="228"/>
      <c r="LPV8" s="228"/>
      <c r="LPW8" s="228"/>
      <c r="LPX8" s="228"/>
      <c r="LPY8" s="228"/>
      <c r="LPZ8" s="228"/>
      <c r="LQA8" s="228"/>
      <c r="LQB8" s="228"/>
      <c r="LQC8" s="228"/>
      <c r="LQD8" s="228"/>
      <c r="LQE8" s="228"/>
      <c r="LQF8" s="228"/>
      <c r="LQG8" s="228"/>
      <c r="LQH8" s="228"/>
      <c r="LQI8" s="228"/>
      <c r="LQJ8" s="228"/>
      <c r="LQK8" s="228"/>
      <c r="LQL8" s="228"/>
      <c r="LQM8" s="228"/>
      <c r="LQN8" s="228"/>
      <c r="LQO8" s="228"/>
      <c r="LQP8" s="228"/>
      <c r="LQQ8" s="228"/>
      <c r="LQR8" s="228"/>
      <c r="LQS8" s="228"/>
      <c r="LQT8" s="228"/>
      <c r="LQU8" s="228"/>
      <c r="LQV8" s="228"/>
      <c r="LQW8" s="228"/>
      <c r="LQX8" s="228"/>
      <c r="LQY8" s="228"/>
      <c r="LQZ8" s="228"/>
      <c r="LRA8" s="228"/>
      <c r="LRB8" s="228"/>
      <c r="LRC8" s="228"/>
      <c r="LRD8" s="228"/>
      <c r="LRE8" s="228"/>
      <c r="LRF8" s="228"/>
      <c r="LRG8" s="228"/>
      <c r="LRH8" s="228"/>
      <c r="LRI8" s="228"/>
      <c r="LRJ8" s="228"/>
      <c r="LRK8" s="228"/>
      <c r="LRL8" s="228"/>
      <c r="LRM8" s="228"/>
      <c r="LRN8" s="228"/>
      <c r="LRO8" s="228"/>
      <c r="LRP8" s="228"/>
      <c r="LRQ8" s="228"/>
      <c r="LRR8" s="228"/>
      <c r="LRS8" s="228"/>
      <c r="LRT8" s="228"/>
      <c r="LRU8" s="228"/>
      <c r="LRV8" s="228"/>
      <c r="LRW8" s="228"/>
      <c r="LRX8" s="228"/>
      <c r="LRY8" s="228"/>
      <c r="LRZ8" s="228"/>
      <c r="LSA8" s="228"/>
      <c r="LSB8" s="228"/>
      <c r="LSC8" s="228"/>
      <c r="LSD8" s="228"/>
      <c r="LSE8" s="228"/>
      <c r="LSF8" s="228"/>
      <c r="LSG8" s="228"/>
      <c r="LSH8" s="228"/>
      <c r="LSI8" s="228"/>
      <c r="LSJ8" s="228"/>
      <c r="LSK8" s="228"/>
      <c r="LSL8" s="228"/>
      <c r="LSM8" s="228"/>
      <c r="LSN8" s="228"/>
      <c r="LSO8" s="228"/>
      <c r="LSP8" s="228"/>
      <c r="LSQ8" s="228"/>
      <c r="LSR8" s="228"/>
      <c r="LSS8" s="228"/>
      <c r="LST8" s="228"/>
      <c r="LSU8" s="228"/>
      <c r="LSV8" s="228"/>
      <c r="LSW8" s="228"/>
      <c r="LSX8" s="228"/>
      <c r="LSY8" s="228"/>
      <c r="LSZ8" s="228"/>
      <c r="LTA8" s="228"/>
      <c r="LTB8" s="228"/>
      <c r="LTC8" s="228"/>
      <c r="LTD8" s="228"/>
      <c r="LTE8" s="228"/>
      <c r="LTF8" s="228"/>
      <c r="LTG8" s="228"/>
      <c r="LTH8" s="228"/>
      <c r="LTI8" s="228"/>
      <c r="LTJ8" s="228"/>
      <c r="LTK8" s="228"/>
      <c r="LTL8" s="228"/>
      <c r="LTM8" s="228"/>
      <c r="LTN8" s="228"/>
      <c r="LTO8" s="228"/>
      <c r="LTP8" s="228"/>
      <c r="LTQ8" s="228"/>
      <c r="LTR8" s="228"/>
      <c r="LTS8" s="228"/>
      <c r="LTT8" s="228"/>
      <c r="LTU8" s="228"/>
      <c r="LTV8" s="228"/>
      <c r="LTW8" s="228"/>
      <c r="LTX8" s="228"/>
      <c r="LTY8" s="228"/>
      <c r="LTZ8" s="228"/>
      <c r="LUA8" s="228"/>
      <c r="LUB8" s="228"/>
      <c r="LUC8" s="228"/>
      <c r="LUD8" s="228"/>
      <c r="LUE8" s="228"/>
      <c r="LUF8" s="228"/>
      <c r="LUG8" s="228"/>
      <c r="LUH8" s="228"/>
      <c r="LUI8" s="228"/>
      <c r="LUJ8" s="228"/>
      <c r="LUK8" s="228"/>
      <c r="LUL8" s="228"/>
      <c r="LUM8" s="228"/>
      <c r="LUN8" s="228"/>
      <c r="LUO8" s="228"/>
      <c r="LUP8" s="228"/>
      <c r="LUQ8" s="228"/>
      <c r="LUR8" s="228"/>
      <c r="LUS8" s="228"/>
      <c r="LUT8" s="228"/>
      <c r="LUU8" s="228"/>
      <c r="LUV8" s="228"/>
      <c r="LUW8" s="228"/>
      <c r="LUX8" s="228"/>
      <c r="LUY8" s="228"/>
      <c r="LUZ8" s="228"/>
      <c r="LVA8" s="228"/>
      <c r="LVB8" s="228"/>
      <c r="LVC8" s="228"/>
      <c r="LVD8" s="228"/>
      <c r="LVE8" s="228"/>
      <c r="LVF8" s="228"/>
      <c r="LVG8" s="228"/>
      <c r="LVH8" s="228"/>
      <c r="LVI8" s="228"/>
      <c r="LVJ8" s="228"/>
      <c r="LVK8" s="228"/>
      <c r="LVL8" s="228"/>
      <c r="LVM8" s="228"/>
      <c r="LVN8" s="228"/>
      <c r="LVO8" s="228"/>
      <c r="LVP8" s="228"/>
      <c r="LVQ8" s="228"/>
      <c r="LVR8" s="228"/>
      <c r="LVS8" s="228"/>
      <c r="LVT8" s="228"/>
      <c r="LVU8" s="228"/>
      <c r="LVV8" s="228"/>
      <c r="LVW8" s="228"/>
      <c r="LVX8" s="228"/>
      <c r="LVY8" s="228"/>
      <c r="LVZ8" s="228"/>
      <c r="LWA8" s="228"/>
      <c r="LWB8" s="228"/>
      <c r="LWC8" s="228"/>
      <c r="LWD8" s="228"/>
      <c r="LWE8" s="228"/>
      <c r="LWF8" s="228"/>
      <c r="LWG8" s="228"/>
      <c r="LWH8" s="228"/>
      <c r="LWI8" s="228"/>
      <c r="LWJ8" s="228"/>
      <c r="LWK8" s="228"/>
      <c r="LWL8" s="228"/>
      <c r="LWM8" s="228"/>
      <c r="LWN8" s="228"/>
      <c r="LWO8" s="228"/>
      <c r="LWP8" s="228"/>
      <c r="LWQ8" s="228"/>
      <c r="LWR8" s="228"/>
      <c r="LWS8" s="228"/>
      <c r="LWT8" s="228"/>
      <c r="LWU8" s="228"/>
      <c r="LWV8" s="228"/>
      <c r="LWW8" s="228"/>
      <c r="LWX8" s="228"/>
      <c r="LWY8" s="228"/>
      <c r="LWZ8" s="228"/>
      <c r="LXA8" s="228"/>
      <c r="LXB8" s="228"/>
      <c r="LXC8" s="228"/>
      <c r="LXD8" s="228"/>
      <c r="LXE8" s="228"/>
      <c r="LXF8" s="228"/>
      <c r="LXG8" s="228"/>
      <c r="LXH8" s="228"/>
      <c r="LXI8" s="228"/>
      <c r="LXJ8" s="228"/>
      <c r="LXK8" s="228"/>
      <c r="LXL8" s="228"/>
      <c r="LXM8" s="228"/>
      <c r="LXN8" s="228"/>
      <c r="LXO8" s="228"/>
      <c r="LXP8" s="228"/>
      <c r="LXQ8" s="228"/>
      <c r="LXR8" s="228"/>
      <c r="LXS8" s="228"/>
      <c r="LXT8" s="228"/>
      <c r="LXU8" s="228"/>
      <c r="LXV8" s="228"/>
      <c r="LXW8" s="228"/>
      <c r="LXX8" s="228"/>
      <c r="LXY8" s="228"/>
      <c r="LXZ8" s="228"/>
      <c r="LYA8" s="228"/>
      <c r="LYB8" s="228"/>
      <c r="LYC8" s="228"/>
      <c r="LYD8" s="228"/>
      <c r="LYE8" s="228"/>
      <c r="LYF8" s="228"/>
      <c r="LYG8" s="228"/>
      <c r="LYH8" s="228"/>
      <c r="LYI8" s="228"/>
      <c r="LYJ8" s="228"/>
      <c r="LYK8" s="228"/>
      <c r="LYL8" s="228"/>
      <c r="LYM8" s="228"/>
      <c r="LYN8" s="228"/>
      <c r="LYO8" s="228"/>
      <c r="LYP8" s="228"/>
      <c r="LYQ8" s="228"/>
      <c r="LYR8" s="228"/>
      <c r="LYS8" s="228"/>
      <c r="LYT8" s="228"/>
      <c r="LYU8" s="228"/>
      <c r="LYV8" s="228"/>
      <c r="LYW8" s="228"/>
      <c r="LYX8" s="228"/>
      <c r="LYY8" s="228"/>
      <c r="LYZ8" s="228"/>
      <c r="LZA8" s="228"/>
      <c r="LZB8" s="228"/>
      <c r="LZC8" s="228"/>
      <c r="LZD8" s="228"/>
      <c r="LZE8" s="228"/>
      <c r="LZF8" s="228"/>
      <c r="LZG8" s="228"/>
      <c r="LZH8" s="228"/>
      <c r="LZI8" s="228"/>
      <c r="LZJ8" s="228"/>
      <c r="LZK8" s="228"/>
      <c r="LZL8" s="228"/>
      <c r="LZM8" s="228"/>
      <c r="LZN8" s="228"/>
      <c r="LZO8" s="228"/>
      <c r="LZP8" s="228"/>
      <c r="LZQ8" s="228"/>
      <c r="LZR8" s="228"/>
      <c r="LZS8" s="228"/>
      <c r="LZT8" s="228"/>
      <c r="LZU8" s="228"/>
      <c r="LZV8" s="228"/>
      <c r="LZW8" s="228"/>
      <c r="LZX8" s="228"/>
      <c r="LZY8" s="228"/>
      <c r="LZZ8" s="228"/>
      <c r="MAA8" s="228"/>
      <c r="MAB8" s="228"/>
      <c r="MAC8" s="228"/>
      <c r="MAD8" s="228"/>
      <c r="MAE8" s="228"/>
      <c r="MAF8" s="228"/>
      <c r="MAG8" s="228"/>
      <c r="MAH8" s="228"/>
      <c r="MAI8" s="228"/>
      <c r="MAJ8" s="228"/>
      <c r="MAK8" s="228"/>
      <c r="MAL8" s="228"/>
      <c r="MAM8" s="228"/>
      <c r="MAN8" s="228"/>
      <c r="MAO8" s="228"/>
      <c r="MAP8" s="228"/>
      <c r="MAQ8" s="228"/>
      <c r="MAR8" s="228"/>
      <c r="MAS8" s="228"/>
      <c r="MAT8" s="228"/>
      <c r="MAU8" s="228"/>
      <c r="MAV8" s="228"/>
      <c r="MAW8" s="228"/>
      <c r="MAX8" s="228"/>
      <c r="MAY8" s="228"/>
      <c r="MAZ8" s="228"/>
      <c r="MBA8" s="228"/>
      <c r="MBB8" s="228"/>
      <c r="MBC8" s="228"/>
      <c r="MBD8" s="228"/>
      <c r="MBE8" s="228"/>
      <c r="MBF8" s="228"/>
      <c r="MBG8" s="228"/>
      <c r="MBH8" s="228"/>
      <c r="MBI8" s="228"/>
      <c r="MBJ8" s="228"/>
      <c r="MBK8" s="228"/>
      <c r="MBL8" s="228"/>
      <c r="MBM8" s="228"/>
      <c r="MBN8" s="228"/>
      <c r="MBO8" s="228"/>
      <c r="MBP8" s="228"/>
      <c r="MBQ8" s="228"/>
      <c r="MBR8" s="228"/>
      <c r="MBS8" s="228"/>
      <c r="MBT8" s="228"/>
      <c r="MBU8" s="228"/>
      <c r="MBV8" s="228"/>
      <c r="MBW8" s="228"/>
      <c r="MBX8" s="228"/>
      <c r="MBY8" s="228"/>
      <c r="MBZ8" s="228"/>
      <c r="MCA8" s="228"/>
      <c r="MCB8" s="228"/>
      <c r="MCC8" s="228"/>
      <c r="MCD8" s="228"/>
      <c r="MCE8" s="228"/>
      <c r="MCF8" s="228"/>
      <c r="MCG8" s="228"/>
      <c r="MCH8" s="228"/>
      <c r="MCI8" s="228"/>
      <c r="MCJ8" s="228"/>
      <c r="MCK8" s="228"/>
      <c r="MCL8" s="228"/>
      <c r="MCM8" s="228"/>
      <c r="MCN8" s="228"/>
      <c r="MCO8" s="228"/>
      <c r="MCP8" s="228"/>
      <c r="MCQ8" s="228"/>
      <c r="MCR8" s="228"/>
      <c r="MCS8" s="228"/>
      <c r="MCT8" s="228"/>
      <c r="MCU8" s="228"/>
      <c r="MCV8" s="228"/>
      <c r="MCW8" s="228"/>
      <c r="MCX8" s="228"/>
      <c r="MCY8" s="228"/>
      <c r="MCZ8" s="228"/>
      <c r="MDA8" s="228"/>
      <c r="MDB8" s="228"/>
      <c r="MDC8" s="228"/>
      <c r="MDD8" s="228"/>
      <c r="MDE8" s="228"/>
      <c r="MDF8" s="228"/>
      <c r="MDG8" s="228"/>
      <c r="MDH8" s="228"/>
      <c r="MDI8" s="228"/>
      <c r="MDJ8" s="228"/>
      <c r="MDK8" s="228"/>
      <c r="MDL8" s="228"/>
      <c r="MDM8" s="228"/>
      <c r="MDN8" s="228"/>
      <c r="MDO8" s="228"/>
      <c r="MDP8" s="228"/>
      <c r="MDQ8" s="228"/>
      <c r="MDR8" s="228"/>
      <c r="MDS8" s="228"/>
      <c r="MDT8" s="228"/>
      <c r="MDU8" s="228"/>
      <c r="MDV8" s="228"/>
      <c r="MDW8" s="228"/>
      <c r="MDX8" s="228"/>
      <c r="MDY8" s="228"/>
      <c r="MDZ8" s="228"/>
      <c r="MEA8" s="228"/>
      <c r="MEB8" s="228"/>
      <c r="MEC8" s="228"/>
      <c r="MED8" s="228"/>
      <c r="MEE8" s="228"/>
      <c r="MEF8" s="228"/>
      <c r="MEG8" s="228"/>
      <c r="MEH8" s="228"/>
      <c r="MEI8" s="228"/>
      <c r="MEJ8" s="228"/>
      <c r="MEK8" s="228"/>
      <c r="MEL8" s="228"/>
      <c r="MEM8" s="228"/>
      <c r="MEN8" s="228"/>
      <c r="MEO8" s="228"/>
      <c r="MEP8" s="228"/>
      <c r="MEQ8" s="228"/>
      <c r="MER8" s="228"/>
      <c r="MES8" s="228"/>
      <c r="MET8" s="228"/>
      <c r="MEU8" s="228"/>
      <c r="MEV8" s="228"/>
      <c r="MEW8" s="228"/>
      <c r="MEX8" s="228"/>
      <c r="MEY8" s="228"/>
      <c r="MEZ8" s="228"/>
      <c r="MFA8" s="228"/>
      <c r="MFB8" s="228"/>
      <c r="MFC8" s="228"/>
      <c r="MFD8" s="228"/>
      <c r="MFE8" s="228"/>
      <c r="MFF8" s="228"/>
      <c r="MFG8" s="228"/>
      <c r="MFH8" s="228"/>
      <c r="MFI8" s="228"/>
      <c r="MFJ8" s="228"/>
      <c r="MFK8" s="228"/>
      <c r="MFL8" s="228"/>
      <c r="MFM8" s="228"/>
      <c r="MFN8" s="228"/>
      <c r="MFO8" s="228"/>
      <c r="MFP8" s="228"/>
      <c r="MFQ8" s="228"/>
      <c r="MFR8" s="228"/>
      <c r="MFS8" s="228"/>
      <c r="MFT8" s="228"/>
      <c r="MFU8" s="228"/>
      <c r="MFV8" s="228"/>
      <c r="MFW8" s="228"/>
      <c r="MFX8" s="228"/>
      <c r="MFY8" s="228"/>
      <c r="MFZ8" s="228"/>
      <c r="MGA8" s="228"/>
      <c r="MGB8" s="228"/>
      <c r="MGC8" s="228"/>
      <c r="MGD8" s="228"/>
      <c r="MGE8" s="228"/>
      <c r="MGF8" s="228"/>
      <c r="MGG8" s="228"/>
      <c r="MGH8" s="228"/>
      <c r="MGI8" s="228"/>
      <c r="MGJ8" s="228"/>
      <c r="MGK8" s="228"/>
      <c r="MGL8" s="228"/>
      <c r="MGM8" s="228"/>
      <c r="MGN8" s="228"/>
      <c r="MGO8" s="228"/>
      <c r="MGP8" s="228"/>
      <c r="MGQ8" s="228"/>
      <c r="MGR8" s="228"/>
      <c r="MGS8" s="228"/>
      <c r="MGT8" s="228"/>
      <c r="MGU8" s="228"/>
      <c r="MGV8" s="228"/>
      <c r="MGW8" s="228"/>
      <c r="MGX8" s="228"/>
      <c r="MGY8" s="228"/>
      <c r="MGZ8" s="228"/>
      <c r="MHA8" s="228"/>
      <c r="MHB8" s="228"/>
      <c r="MHC8" s="228"/>
      <c r="MHD8" s="228"/>
      <c r="MHE8" s="228"/>
      <c r="MHF8" s="228"/>
      <c r="MHG8" s="228"/>
      <c r="MHH8" s="228"/>
      <c r="MHI8" s="228"/>
      <c r="MHJ8" s="228"/>
      <c r="MHK8" s="228"/>
      <c r="MHL8" s="228"/>
      <c r="MHM8" s="228"/>
      <c r="MHN8" s="228"/>
      <c r="MHO8" s="228"/>
      <c r="MHP8" s="228"/>
      <c r="MHQ8" s="228"/>
      <c r="MHR8" s="228"/>
      <c r="MHS8" s="228"/>
      <c r="MHT8" s="228"/>
      <c r="MHU8" s="228"/>
      <c r="MHV8" s="228"/>
      <c r="MHW8" s="228"/>
      <c r="MHX8" s="228"/>
      <c r="MHY8" s="228"/>
      <c r="MHZ8" s="228"/>
      <c r="MIA8" s="228"/>
      <c r="MIB8" s="228"/>
      <c r="MIC8" s="228"/>
      <c r="MID8" s="228"/>
      <c r="MIE8" s="228"/>
      <c r="MIF8" s="228"/>
      <c r="MIG8" s="228"/>
      <c r="MIH8" s="228"/>
      <c r="MII8" s="228"/>
      <c r="MIJ8" s="228"/>
      <c r="MIK8" s="228"/>
      <c r="MIL8" s="228"/>
      <c r="MIM8" s="228"/>
      <c r="MIN8" s="228"/>
      <c r="MIO8" s="228"/>
      <c r="MIP8" s="228"/>
      <c r="MIQ8" s="228"/>
      <c r="MIR8" s="228"/>
      <c r="MIS8" s="228"/>
      <c r="MIT8" s="228"/>
      <c r="MIU8" s="228"/>
      <c r="MIV8" s="228"/>
      <c r="MIW8" s="228"/>
      <c r="MIX8" s="228"/>
      <c r="MIY8" s="228"/>
      <c r="MIZ8" s="228"/>
      <c r="MJA8" s="228"/>
      <c r="MJB8" s="228"/>
      <c r="MJC8" s="228"/>
      <c r="MJD8" s="228"/>
      <c r="MJE8" s="228"/>
      <c r="MJF8" s="228"/>
      <c r="MJG8" s="228"/>
      <c r="MJH8" s="228"/>
      <c r="MJI8" s="228"/>
      <c r="MJJ8" s="228"/>
      <c r="MJK8" s="228"/>
      <c r="MJL8" s="228"/>
      <c r="MJM8" s="228"/>
      <c r="MJN8" s="228"/>
      <c r="MJO8" s="228"/>
      <c r="MJP8" s="228"/>
      <c r="MJQ8" s="228"/>
      <c r="MJR8" s="228"/>
      <c r="MJS8" s="228"/>
      <c r="MJT8" s="228"/>
      <c r="MJU8" s="228"/>
      <c r="MJV8" s="228"/>
      <c r="MJW8" s="228"/>
      <c r="MJX8" s="228"/>
      <c r="MJY8" s="228"/>
      <c r="MJZ8" s="228"/>
      <c r="MKA8" s="228"/>
      <c r="MKB8" s="228"/>
      <c r="MKC8" s="228"/>
      <c r="MKD8" s="228"/>
      <c r="MKE8" s="228"/>
      <c r="MKF8" s="228"/>
      <c r="MKG8" s="228"/>
      <c r="MKH8" s="228"/>
      <c r="MKI8" s="228"/>
      <c r="MKJ8" s="228"/>
      <c r="MKK8" s="228"/>
      <c r="MKL8" s="228"/>
      <c r="MKM8" s="228"/>
      <c r="MKN8" s="228"/>
      <c r="MKO8" s="228"/>
      <c r="MKP8" s="228"/>
      <c r="MKQ8" s="228"/>
      <c r="MKR8" s="228"/>
      <c r="MKS8" s="228"/>
      <c r="MKT8" s="228"/>
      <c r="MKU8" s="228"/>
      <c r="MKV8" s="228"/>
      <c r="MKW8" s="228"/>
      <c r="MKX8" s="228"/>
      <c r="MKY8" s="228"/>
      <c r="MKZ8" s="228"/>
      <c r="MLA8" s="228"/>
      <c r="MLB8" s="228"/>
      <c r="MLC8" s="228"/>
      <c r="MLD8" s="228"/>
      <c r="MLE8" s="228"/>
      <c r="MLF8" s="228"/>
      <c r="MLG8" s="228"/>
      <c r="MLH8" s="228"/>
      <c r="MLI8" s="228"/>
      <c r="MLJ8" s="228"/>
      <c r="MLK8" s="228"/>
      <c r="MLL8" s="228"/>
      <c r="MLM8" s="228"/>
      <c r="MLN8" s="228"/>
      <c r="MLO8" s="228"/>
      <c r="MLP8" s="228"/>
      <c r="MLQ8" s="228"/>
      <c r="MLR8" s="228"/>
      <c r="MLS8" s="228"/>
      <c r="MLT8" s="228"/>
      <c r="MLU8" s="228"/>
      <c r="MLV8" s="228"/>
      <c r="MLW8" s="228"/>
      <c r="MLX8" s="228"/>
      <c r="MLY8" s="228"/>
      <c r="MLZ8" s="228"/>
      <c r="MMA8" s="228"/>
      <c r="MMB8" s="228"/>
      <c r="MMC8" s="228"/>
      <c r="MMD8" s="228"/>
      <c r="MME8" s="228"/>
      <c r="MMF8" s="228"/>
      <c r="MMG8" s="228"/>
      <c r="MMH8" s="228"/>
      <c r="MMI8" s="228"/>
      <c r="MMJ8" s="228"/>
      <c r="MMK8" s="228"/>
      <c r="MML8" s="228"/>
      <c r="MMM8" s="228"/>
      <c r="MMN8" s="228"/>
      <c r="MMO8" s="228"/>
      <c r="MMP8" s="228"/>
      <c r="MMQ8" s="228"/>
      <c r="MMR8" s="228"/>
      <c r="MMS8" s="228"/>
      <c r="MMT8" s="228"/>
      <c r="MMU8" s="228"/>
      <c r="MMV8" s="228"/>
      <c r="MMW8" s="228"/>
      <c r="MMX8" s="228"/>
      <c r="MMY8" s="228"/>
      <c r="MMZ8" s="228"/>
      <c r="MNA8" s="228"/>
      <c r="MNB8" s="228"/>
      <c r="MNC8" s="228"/>
      <c r="MND8" s="228"/>
      <c r="MNE8" s="228"/>
      <c r="MNF8" s="228"/>
      <c r="MNG8" s="228"/>
      <c r="MNH8" s="228"/>
      <c r="MNI8" s="228"/>
      <c r="MNJ8" s="228"/>
      <c r="MNK8" s="228"/>
      <c r="MNL8" s="228"/>
      <c r="MNM8" s="228"/>
      <c r="MNN8" s="228"/>
      <c r="MNO8" s="228"/>
      <c r="MNP8" s="228"/>
      <c r="MNQ8" s="228"/>
      <c r="MNR8" s="228"/>
      <c r="MNS8" s="228"/>
      <c r="MNT8" s="228"/>
      <c r="MNU8" s="228"/>
      <c r="MNV8" s="228"/>
      <c r="MNW8" s="228"/>
      <c r="MNX8" s="228"/>
      <c r="MNY8" s="228"/>
      <c r="MNZ8" s="228"/>
      <c r="MOA8" s="228"/>
      <c r="MOB8" s="228"/>
      <c r="MOC8" s="228"/>
      <c r="MOD8" s="228"/>
      <c r="MOE8" s="228"/>
      <c r="MOF8" s="228"/>
      <c r="MOG8" s="228"/>
      <c r="MOH8" s="228"/>
      <c r="MOI8" s="228"/>
      <c r="MOJ8" s="228"/>
      <c r="MOK8" s="228"/>
      <c r="MOL8" s="228"/>
      <c r="MOM8" s="228"/>
      <c r="MON8" s="228"/>
      <c r="MOO8" s="228"/>
      <c r="MOP8" s="228"/>
      <c r="MOQ8" s="228"/>
      <c r="MOR8" s="228"/>
      <c r="MOS8" s="228"/>
      <c r="MOT8" s="228"/>
      <c r="MOU8" s="228"/>
      <c r="MOV8" s="228"/>
      <c r="MOW8" s="228"/>
      <c r="MOX8" s="228"/>
      <c r="MOY8" s="228"/>
      <c r="MOZ8" s="228"/>
      <c r="MPA8" s="228"/>
      <c r="MPB8" s="228"/>
      <c r="MPC8" s="228"/>
      <c r="MPD8" s="228"/>
      <c r="MPE8" s="228"/>
      <c r="MPF8" s="228"/>
      <c r="MPG8" s="228"/>
      <c r="MPH8" s="228"/>
      <c r="MPI8" s="228"/>
      <c r="MPJ8" s="228"/>
      <c r="MPK8" s="228"/>
      <c r="MPL8" s="228"/>
      <c r="MPM8" s="228"/>
      <c r="MPN8" s="228"/>
      <c r="MPO8" s="228"/>
      <c r="MPP8" s="228"/>
      <c r="MPQ8" s="228"/>
      <c r="MPR8" s="228"/>
      <c r="MPS8" s="228"/>
      <c r="MPT8" s="228"/>
      <c r="MPU8" s="228"/>
      <c r="MPV8" s="228"/>
      <c r="MPW8" s="228"/>
      <c r="MPX8" s="228"/>
      <c r="MPY8" s="228"/>
      <c r="MPZ8" s="228"/>
      <c r="MQA8" s="228"/>
      <c r="MQB8" s="228"/>
      <c r="MQC8" s="228"/>
      <c r="MQD8" s="228"/>
      <c r="MQE8" s="228"/>
      <c r="MQF8" s="228"/>
      <c r="MQG8" s="228"/>
      <c r="MQH8" s="228"/>
      <c r="MQI8" s="228"/>
      <c r="MQJ8" s="228"/>
      <c r="MQK8" s="228"/>
      <c r="MQL8" s="228"/>
      <c r="MQM8" s="228"/>
      <c r="MQN8" s="228"/>
      <c r="MQO8" s="228"/>
      <c r="MQP8" s="228"/>
      <c r="MQQ8" s="228"/>
      <c r="MQR8" s="228"/>
      <c r="MQS8" s="228"/>
      <c r="MQT8" s="228"/>
      <c r="MQU8" s="228"/>
      <c r="MQV8" s="228"/>
      <c r="MQW8" s="228"/>
      <c r="MQX8" s="228"/>
      <c r="MQY8" s="228"/>
      <c r="MQZ8" s="228"/>
      <c r="MRA8" s="228"/>
      <c r="MRB8" s="228"/>
      <c r="MRC8" s="228"/>
      <c r="MRD8" s="228"/>
      <c r="MRE8" s="228"/>
      <c r="MRF8" s="228"/>
      <c r="MRG8" s="228"/>
      <c r="MRH8" s="228"/>
      <c r="MRI8" s="228"/>
      <c r="MRJ8" s="228"/>
      <c r="MRK8" s="228"/>
      <c r="MRL8" s="228"/>
      <c r="MRM8" s="228"/>
      <c r="MRN8" s="228"/>
      <c r="MRO8" s="228"/>
      <c r="MRP8" s="228"/>
      <c r="MRQ8" s="228"/>
      <c r="MRR8" s="228"/>
      <c r="MRS8" s="228"/>
      <c r="MRT8" s="228"/>
      <c r="MRU8" s="228"/>
      <c r="MRV8" s="228"/>
      <c r="MRW8" s="228"/>
      <c r="MRX8" s="228"/>
      <c r="MRY8" s="228"/>
      <c r="MRZ8" s="228"/>
      <c r="MSA8" s="228"/>
      <c r="MSB8" s="228"/>
      <c r="MSC8" s="228"/>
      <c r="MSD8" s="228"/>
      <c r="MSE8" s="228"/>
      <c r="MSF8" s="228"/>
      <c r="MSG8" s="228"/>
      <c r="MSH8" s="228"/>
      <c r="MSI8" s="228"/>
      <c r="MSJ8" s="228"/>
      <c r="MSK8" s="228"/>
      <c r="MSL8" s="228"/>
      <c r="MSM8" s="228"/>
      <c r="MSN8" s="228"/>
      <c r="MSO8" s="228"/>
      <c r="MSP8" s="228"/>
      <c r="MSQ8" s="228"/>
      <c r="MSR8" s="228"/>
      <c r="MSS8" s="228"/>
      <c r="MST8" s="228"/>
      <c r="MSU8" s="228"/>
      <c r="MSV8" s="228"/>
      <c r="MSW8" s="228"/>
      <c r="MSX8" s="228"/>
      <c r="MSY8" s="228"/>
      <c r="MSZ8" s="228"/>
      <c r="MTA8" s="228"/>
      <c r="MTB8" s="228"/>
      <c r="MTC8" s="228"/>
      <c r="MTD8" s="228"/>
      <c r="MTE8" s="228"/>
      <c r="MTF8" s="228"/>
      <c r="MTG8" s="228"/>
      <c r="MTH8" s="228"/>
      <c r="MTI8" s="228"/>
      <c r="MTJ8" s="228"/>
      <c r="MTK8" s="228"/>
      <c r="MTL8" s="228"/>
      <c r="MTM8" s="228"/>
      <c r="MTN8" s="228"/>
      <c r="MTO8" s="228"/>
      <c r="MTP8" s="228"/>
      <c r="MTQ8" s="228"/>
      <c r="MTR8" s="228"/>
      <c r="MTS8" s="228"/>
      <c r="MTT8" s="228"/>
      <c r="MTU8" s="228"/>
      <c r="MTV8" s="228"/>
      <c r="MTW8" s="228"/>
      <c r="MTX8" s="228"/>
      <c r="MTY8" s="228"/>
      <c r="MTZ8" s="228"/>
      <c r="MUA8" s="228"/>
      <c r="MUB8" s="228"/>
      <c r="MUC8" s="228"/>
      <c r="MUD8" s="228"/>
      <c r="MUE8" s="228"/>
      <c r="MUF8" s="228"/>
      <c r="MUG8" s="228"/>
      <c r="MUH8" s="228"/>
      <c r="MUI8" s="228"/>
      <c r="MUJ8" s="228"/>
      <c r="MUK8" s="228"/>
      <c r="MUL8" s="228"/>
      <c r="MUM8" s="228"/>
      <c r="MUN8" s="228"/>
      <c r="MUO8" s="228"/>
      <c r="MUP8" s="228"/>
      <c r="MUQ8" s="228"/>
      <c r="MUR8" s="228"/>
      <c r="MUS8" s="228"/>
      <c r="MUT8" s="228"/>
      <c r="MUU8" s="228"/>
      <c r="MUV8" s="228"/>
      <c r="MUW8" s="228"/>
      <c r="MUX8" s="228"/>
      <c r="MUY8" s="228"/>
      <c r="MUZ8" s="228"/>
      <c r="MVA8" s="228"/>
      <c r="MVB8" s="228"/>
      <c r="MVC8" s="228"/>
      <c r="MVD8" s="228"/>
      <c r="MVE8" s="228"/>
      <c r="MVF8" s="228"/>
      <c r="MVG8" s="228"/>
      <c r="MVH8" s="228"/>
      <c r="MVI8" s="228"/>
      <c r="MVJ8" s="228"/>
      <c r="MVK8" s="228"/>
      <c r="MVL8" s="228"/>
      <c r="MVM8" s="228"/>
      <c r="MVN8" s="228"/>
      <c r="MVO8" s="228"/>
      <c r="MVP8" s="228"/>
      <c r="MVQ8" s="228"/>
      <c r="MVR8" s="228"/>
      <c r="MVS8" s="228"/>
      <c r="MVT8" s="228"/>
      <c r="MVU8" s="228"/>
      <c r="MVV8" s="228"/>
      <c r="MVW8" s="228"/>
      <c r="MVX8" s="228"/>
      <c r="MVY8" s="228"/>
      <c r="MVZ8" s="228"/>
      <c r="MWA8" s="228"/>
      <c r="MWB8" s="228"/>
      <c r="MWC8" s="228"/>
      <c r="MWD8" s="228"/>
      <c r="MWE8" s="228"/>
      <c r="MWF8" s="228"/>
      <c r="MWG8" s="228"/>
      <c r="MWH8" s="228"/>
      <c r="MWI8" s="228"/>
      <c r="MWJ8" s="228"/>
      <c r="MWK8" s="228"/>
      <c r="MWL8" s="228"/>
      <c r="MWM8" s="228"/>
      <c r="MWN8" s="228"/>
      <c r="MWO8" s="228"/>
      <c r="MWP8" s="228"/>
      <c r="MWQ8" s="228"/>
      <c r="MWR8" s="228"/>
      <c r="MWS8" s="228"/>
      <c r="MWT8" s="228"/>
      <c r="MWU8" s="228"/>
      <c r="MWV8" s="228"/>
      <c r="MWW8" s="228"/>
      <c r="MWX8" s="228"/>
      <c r="MWY8" s="228"/>
      <c r="MWZ8" s="228"/>
      <c r="MXA8" s="228"/>
      <c r="MXB8" s="228"/>
      <c r="MXC8" s="228"/>
      <c r="MXD8" s="228"/>
      <c r="MXE8" s="228"/>
      <c r="MXF8" s="228"/>
      <c r="MXG8" s="228"/>
      <c r="MXH8" s="228"/>
      <c r="MXI8" s="228"/>
      <c r="MXJ8" s="228"/>
      <c r="MXK8" s="228"/>
      <c r="MXL8" s="228"/>
      <c r="MXM8" s="228"/>
      <c r="MXN8" s="228"/>
      <c r="MXO8" s="228"/>
      <c r="MXP8" s="228"/>
      <c r="MXQ8" s="228"/>
      <c r="MXR8" s="228"/>
      <c r="MXS8" s="228"/>
      <c r="MXT8" s="228"/>
      <c r="MXU8" s="228"/>
      <c r="MXV8" s="228"/>
      <c r="MXW8" s="228"/>
      <c r="MXX8" s="228"/>
      <c r="MXY8" s="228"/>
      <c r="MXZ8" s="228"/>
      <c r="MYA8" s="228"/>
      <c r="MYB8" s="228"/>
      <c r="MYC8" s="228"/>
      <c r="MYD8" s="228"/>
      <c r="MYE8" s="228"/>
      <c r="MYF8" s="228"/>
      <c r="MYG8" s="228"/>
      <c r="MYH8" s="228"/>
      <c r="MYI8" s="228"/>
      <c r="MYJ8" s="228"/>
      <c r="MYK8" s="228"/>
      <c r="MYL8" s="228"/>
      <c r="MYM8" s="228"/>
      <c r="MYN8" s="228"/>
      <c r="MYO8" s="228"/>
      <c r="MYP8" s="228"/>
      <c r="MYQ8" s="228"/>
      <c r="MYR8" s="228"/>
      <c r="MYS8" s="228"/>
      <c r="MYT8" s="228"/>
      <c r="MYU8" s="228"/>
      <c r="MYV8" s="228"/>
      <c r="MYW8" s="228"/>
      <c r="MYX8" s="228"/>
      <c r="MYY8" s="228"/>
      <c r="MYZ8" s="228"/>
      <c r="MZA8" s="228"/>
      <c r="MZB8" s="228"/>
      <c r="MZC8" s="228"/>
      <c r="MZD8" s="228"/>
      <c r="MZE8" s="228"/>
      <c r="MZF8" s="228"/>
      <c r="MZG8" s="228"/>
      <c r="MZH8" s="228"/>
      <c r="MZI8" s="228"/>
      <c r="MZJ8" s="228"/>
      <c r="MZK8" s="228"/>
      <c r="MZL8" s="228"/>
      <c r="MZM8" s="228"/>
      <c r="MZN8" s="228"/>
      <c r="MZO8" s="228"/>
      <c r="MZP8" s="228"/>
      <c r="MZQ8" s="228"/>
      <c r="MZR8" s="228"/>
      <c r="MZS8" s="228"/>
      <c r="MZT8" s="228"/>
      <c r="MZU8" s="228"/>
      <c r="MZV8" s="228"/>
      <c r="MZW8" s="228"/>
      <c r="MZX8" s="228"/>
      <c r="MZY8" s="228"/>
      <c r="MZZ8" s="228"/>
      <c r="NAA8" s="228"/>
      <c r="NAB8" s="228"/>
      <c r="NAC8" s="228"/>
      <c r="NAD8" s="228"/>
      <c r="NAE8" s="228"/>
      <c r="NAF8" s="228"/>
      <c r="NAG8" s="228"/>
      <c r="NAH8" s="228"/>
      <c r="NAI8" s="228"/>
      <c r="NAJ8" s="228"/>
      <c r="NAK8" s="228"/>
      <c r="NAL8" s="228"/>
      <c r="NAM8" s="228"/>
      <c r="NAN8" s="228"/>
      <c r="NAO8" s="228"/>
      <c r="NAP8" s="228"/>
      <c r="NAQ8" s="228"/>
      <c r="NAR8" s="228"/>
      <c r="NAS8" s="228"/>
      <c r="NAT8" s="228"/>
      <c r="NAU8" s="228"/>
      <c r="NAV8" s="228"/>
      <c r="NAW8" s="228"/>
      <c r="NAX8" s="228"/>
      <c r="NAY8" s="228"/>
      <c r="NAZ8" s="228"/>
      <c r="NBA8" s="228"/>
      <c r="NBB8" s="228"/>
      <c r="NBC8" s="228"/>
      <c r="NBD8" s="228"/>
      <c r="NBE8" s="228"/>
      <c r="NBF8" s="228"/>
      <c r="NBG8" s="228"/>
      <c r="NBH8" s="228"/>
      <c r="NBI8" s="228"/>
      <c r="NBJ8" s="228"/>
      <c r="NBK8" s="228"/>
      <c r="NBL8" s="228"/>
      <c r="NBM8" s="228"/>
      <c r="NBN8" s="228"/>
      <c r="NBO8" s="228"/>
      <c r="NBP8" s="228"/>
      <c r="NBQ8" s="228"/>
      <c r="NBR8" s="228"/>
      <c r="NBS8" s="228"/>
      <c r="NBT8" s="228"/>
      <c r="NBU8" s="228"/>
      <c r="NBV8" s="228"/>
      <c r="NBW8" s="228"/>
      <c r="NBX8" s="228"/>
      <c r="NBY8" s="228"/>
      <c r="NBZ8" s="228"/>
      <c r="NCA8" s="228"/>
      <c r="NCB8" s="228"/>
      <c r="NCC8" s="228"/>
      <c r="NCD8" s="228"/>
      <c r="NCE8" s="228"/>
      <c r="NCF8" s="228"/>
      <c r="NCG8" s="228"/>
      <c r="NCH8" s="228"/>
      <c r="NCI8" s="228"/>
      <c r="NCJ8" s="228"/>
      <c r="NCK8" s="228"/>
      <c r="NCL8" s="228"/>
      <c r="NCM8" s="228"/>
      <c r="NCN8" s="228"/>
      <c r="NCO8" s="228"/>
      <c r="NCP8" s="228"/>
      <c r="NCQ8" s="228"/>
      <c r="NCR8" s="228"/>
      <c r="NCS8" s="228"/>
      <c r="NCT8" s="228"/>
      <c r="NCU8" s="228"/>
      <c r="NCV8" s="228"/>
      <c r="NCW8" s="228"/>
      <c r="NCX8" s="228"/>
      <c r="NCY8" s="228"/>
      <c r="NCZ8" s="228"/>
      <c r="NDA8" s="228"/>
      <c r="NDB8" s="228"/>
      <c r="NDC8" s="228"/>
      <c r="NDD8" s="228"/>
      <c r="NDE8" s="228"/>
      <c r="NDF8" s="228"/>
      <c r="NDG8" s="228"/>
      <c r="NDH8" s="228"/>
      <c r="NDI8" s="228"/>
      <c r="NDJ8" s="228"/>
      <c r="NDK8" s="228"/>
      <c r="NDL8" s="228"/>
      <c r="NDM8" s="228"/>
      <c r="NDN8" s="228"/>
      <c r="NDO8" s="228"/>
      <c r="NDP8" s="228"/>
      <c r="NDQ8" s="228"/>
      <c r="NDR8" s="228"/>
      <c r="NDS8" s="228"/>
      <c r="NDT8" s="228"/>
      <c r="NDU8" s="228"/>
      <c r="NDV8" s="228"/>
      <c r="NDW8" s="228"/>
      <c r="NDX8" s="228"/>
      <c r="NDY8" s="228"/>
      <c r="NDZ8" s="228"/>
      <c r="NEA8" s="228"/>
      <c r="NEB8" s="228"/>
      <c r="NEC8" s="228"/>
      <c r="NED8" s="228"/>
      <c r="NEE8" s="228"/>
      <c r="NEF8" s="228"/>
      <c r="NEG8" s="228"/>
      <c r="NEH8" s="228"/>
      <c r="NEI8" s="228"/>
      <c r="NEJ8" s="228"/>
      <c r="NEK8" s="228"/>
      <c r="NEL8" s="228"/>
      <c r="NEM8" s="228"/>
      <c r="NEN8" s="228"/>
      <c r="NEO8" s="228"/>
      <c r="NEP8" s="228"/>
      <c r="NEQ8" s="228"/>
      <c r="NER8" s="228"/>
      <c r="NES8" s="228"/>
      <c r="NET8" s="228"/>
      <c r="NEU8" s="228"/>
      <c r="NEV8" s="228"/>
      <c r="NEW8" s="228"/>
      <c r="NEX8" s="228"/>
      <c r="NEY8" s="228"/>
      <c r="NEZ8" s="228"/>
      <c r="NFA8" s="228"/>
      <c r="NFB8" s="228"/>
      <c r="NFC8" s="228"/>
      <c r="NFD8" s="228"/>
      <c r="NFE8" s="228"/>
      <c r="NFF8" s="228"/>
      <c r="NFG8" s="228"/>
      <c r="NFH8" s="228"/>
      <c r="NFI8" s="228"/>
      <c r="NFJ8" s="228"/>
      <c r="NFK8" s="228"/>
      <c r="NFL8" s="228"/>
      <c r="NFM8" s="228"/>
      <c r="NFN8" s="228"/>
      <c r="NFO8" s="228"/>
      <c r="NFP8" s="228"/>
      <c r="NFQ8" s="228"/>
      <c r="NFR8" s="228"/>
      <c r="NFS8" s="228"/>
      <c r="NFT8" s="228"/>
      <c r="NFU8" s="228"/>
      <c r="NFV8" s="228"/>
      <c r="NFW8" s="228"/>
      <c r="NFX8" s="228"/>
      <c r="NFY8" s="228"/>
      <c r="NFZ8" s="228"/>
      <c r="NGA8" s="228"/>
      <c r="NGB8" s="228"/>
      <c r="NGC8" s="228"/>
      <c r="NGD8" s="228"/>
      <c r="NGE8" s="228"/>
      <c r="NGF8" s="228"/>
      <c r="NGG8" s="228"/>
      <c r="NGH8" s="228"/>
      <c r="NGI8" s="228"/>
      <c r="NGJ8" s="228"/>
      <c r="NGK8" s="228"/>
      <c r="NGL8" s="228"/>
      <c r="NGM8" s="228"/>
      <c r="NGN8" s="228"/>
      <c r="NGO8" s="228"/>
      <c r="NGP8" s="228"/>
      <c r="NGQ8" s="228"/>
      <c r="NGR8" s="228"/>
      <c r="NGS8" s="228"/>
      <c r="NGT8" s="228"/>
      <c r="NGU8" s="228"/>
      <c r="NGV8" s="228"/>
      <c r="NGW8" s="228"/>
      <c r="NGX8" s="228"/>
      <c r="NGY8" s="228"/>
      <c r="NGZ8" s="228"/>
      <c r="NHA8" s="228"/>
      <c r="NHB8" s="228"/>
      <c r="NHC8" s="228"/>
      <c r="NHD8" s="228"/>
      <c r="NHE8" s="228"/>
      <c r="NHF8" s="228"/>
      <c r="NHG8" s="228"/>
      <c r="NHH8" s="228"/>
      <c r="NHI8" s="228"/>
      <c r="NHJ8" s="228"/>
      <c r="NHK8" s="228"/>
      <c r="NHL8" s="228"/>
      <c r="NHM8" s="228"/>
      <c r="NHN8" s="228"/>
      <c r="NHO8" s="228"/>
      <c r="NHP8" s="228"/>
      <c r="NHQ8" s="228"/>
      <c r="NHR8" s="228"/>
      <c r="NHS8" s="228"/>
      <c r="NHT8" s="228"/>
      <c r="NHU8" s="228"/>
      <c r="NHV8" s="228"/>
      <c r="NHW8" s="228"/>
      <c r="NHX8" s="228"/>
      <c r="NHY8" s="228"/>
      <c r="NHZ8" s="228"/>
      <c r="NIA8" s="228"/>
      <c r="NIB8" s="228"/>
      <c r="NIC8" s="228"/>
      <c r="NID8" s="228"/>
      <c r="NIE8" s="228"/>
      <c r="NIF8" s="228"/>
      <c r="NIG8" s="228"/>
      <c r="NIH8" s="228"/>
      <c r="NII8" s="228"/>
      <c r="NIJ8" s="228"/>
      <c r="NIK8" s="228"/>
      <c r="NIL8" s="228"/>
      <c r="NIM8" s="228"/>
      <c r="NIN8" s="228"/>
      <c r="NIO8" s="228"/>
      <c r="NIP8" s="228"/>
      <c r="NIQ8" s="228"/>
      <c r="NIR8" s="228"/>
      <c r="NIS8" s="228"/>
      <c r="NIT8" s="228"/>
      <c r="NIU8" s="228"/>
      <c r="NIV8" s="228"/>
      <c r="NIW8" s="228"/>
      <c r="NIX8" s="228"/>
      <c r="NIY8" s="228"/>
      <c r="NIZ8" s="228"/>
      <c r="NJA8" s="228"/>
      <c r="NJB8" s="228"/>
      <c r="NJC8" s="228"/>
      <c r="NJD8" s="228"/>
      <c r="NJE8" s="228"/>
      <c r="NJF8" s="228"/>
      <c r="NJG8" s="228"/>
      <c r="NJH8" s="228"/>
      <c r="NJI8" s="228"/>
      <c r="NJJ8" s="228"/>
      <c r="NJK8" s="228"/>
      <c r="NJL8" s="228"/>
      <c r="NJM8" s="228"/>
      <c r="NJN8" s="228"/>
      <c r="NJO8" s="228"/>
      <c r="NJP8" s="228"/>
      <c r="NJQ8" s="228"/>
      <c r="NJR8" s="228"/>
      <c r="NJS8" s="228"/>
      <c r="NJT8" s="228"/>
      <c r="NJU8" s="228"/>
      <c r="NJV8" s="228"/>
      <c r="NJW8" s="228"/>
      <c r="NJX8" s="228"/>
      <c r="NJY8" s="228"/>
      <c r="NJZ8" s="228"/>
      <c r="NKA8" s="228"/>
      <c r="NKB8" s="228"/>
      <c r="NKC8" s="228"/>
      <c r="NKD8" s="228"/>
      <c r="NKE8" s="228"/>
      <c r="NKF8" s="228"/>
      <c r="NKG8" s="228"/>
      <c r="NKH8" s="228"/>
      <c r="NKI8" s="228"/>
      <c r="NKJ8" s="228"/>
      <c r="NKK8" s="228"/>
      <c r="NKL8" s="228"/>
      <c r="NKM8" s="228"/>
      <c r="NKN8" s="228"/>
      <c r="NKO8" s="228"/>
      <c r="NKP8" s="228"/>
      <c r="NKQ8" s="228"/>
      <c r="NKR8" s="228"/>
      <c r="NKS8" s="228"/>
      <c r="NKT8" s="228"/>
      <c r="NKU8" s="228"/>
      <c r="NKV8" s="228"/>
      <c r="NKW8" s="228"/>
      <c r="NKX8" s="228"/>
      <c r="NKY8" s="228"/>
      <c r="NKZ8" s="228"/>
      <c r="NLA8" s="228"/>
      <c r="NLB8" s="228"/>
      <c r="NLC8" s="228"/>
      <c r="NLD8" s="228"/>
      <c r="NLE8" s="228"/>
      <c r="NLF8" s="228"/>
      <c r="NLG8" s="228"/>
      <c r="NLH8" s="228"/>
      <c r="NLI8" s="228"/>
      <c r="NLJ8" s="228"/>
      <c r="NLK8" s="228"/>
      <c r="NLL8" s="228"/>
      <c r="NLM8" s="228"/>
      <c r="NLN8" s="228"/>
      <c r="NLO8" s="228"/>
      <c r="NLP8" s="228"/>
      <c r="NLQ8" s="228"/>
      <c r="NLR8" s="228"/>
      <c r="NLS8" s="228"/>
      <c r="NLT8" s="228"/>
      <c r="NLU8" s="228"/>
      <c r="NLV8" s="228"/>
      <c r="NLW8" s="228"/>
      <c r="NLX8" s="228"/>
      <c r="NLY8" s="228"/>
      <c r="NLZ8" s="228"/>
      <c r="NMA8" s="228"/>
      <c r="NMB8" s="228"/>
      <c r="NMC8" s="228"/>
      <c r="NMD8" s="228"/>
      <c r="NME8" s="228"/>
      <c r="NMF8" s="228"/>
      <c r="NMG8" s="228"/>
      <c r="NMH8" s="228"/>
      <c r="NMI8" s="228"/>
      <c r="NMJ8" s="228"/>
      <c r="NMK8" s="228"/>
      <c r="NML8" s="228"/>
      <c r="NMM8" s="228"/>
      <c r="NMN8" s="228"/>
      <c r="NMO8" s="228"/>
      <c r="NMP8" s="228"/>
      <c r="NMQ8" s="228"/>
      <c r="NMR8" s="228"/>
      <c r="NMS8" s="228"/>
      <c r="NMT8" s="228"/>
      <c r="NMU8" s="228"/>
      <c r="NMV8" s="228"/>
      <c r="NMW8" s="228"/>
      <c r="NMX8" s="228"/>
      <c r="NMY8" s="228"/>
      <c r="NMZ8" s="228"/>
      <c r="NNA8" s="228"/>
      <c r="NNB8" s="228"/>
      <c r="NNC8" s="228"/>
      <c r="NND8" s="228"/>
      <c r="NNE8" s="228"/>
      <c r="NNF8" s="228"/>
      <c r="NNG8" s="228"/>
      <c r="NNH8" s="228"/>
      <c r="NNI8" s="228"/>
      <c r="NNJ8" s="228"/>
      <c r="NNK8" s="228"/>
      <c r="NNL8" s="228"/>
      <c r="NNM8" s="228"/>
      <c r="NNN8" s="228"/>
      <c r="NNO8" s="228"/>
      <c r="NNP8" s="228"/>
      <c r="NNQ8" s="228"/>
      <c r="NNR8" s="228"/>
      <c r="NNS8" s="228"/>
      <c r="NNT8" s="228"/>
      <c r="NNU8" s="228"/>
      <c r="NNV8" s="228"/>
      <c r="NNW8" s="228"/>
      <c r="NNX8" s="228"/>
      <c r="NNY8" s="228"/>
      <c r="NNZ8" s="228"/>
      <c r="NOA8" s="228"/>
      <c r="NOB8" s="228"/>
      <c r="NOC8" s="228"/>
      <c r="NOD8" s="228"/>
      <c r="NOE8" s="228"/>
      <c r="NOF8" s="228"/>
      <c r="NOG8" s="228"/>
      <c r="NOH8" s="228"/>
      <c r="NOI8" s="228"/>
      <c r="NOJ8" s="228"/>
      <c r="NOK8" s="228"/>
      <c r="NOL8" s="228"/>
      <c r="NOM8" s="228"/>
      <c r="NON8" s="228"/>
      <c r="NOO8" s="228"/>
      <c r="NOP8" s="228"/>
      <c r="NOQ8" s="228"/>
      <c r="NOR8" s="228"/>
      <c r="NOS8" s="228"/>
      <c r="NOT8" s="228"/>
      <c r="NOU8" s="228"/>
      <c r="NOV8" s="228"/>
      <c r="NOW8" s="228"/>
      <c r="NOX8" s="228"/>
      <c r="NOY8" s="228"/>
      <c r="NOZ8" s="228"/>
      <c r="NPA8" s="228"/>
      <c r="NPB8" s="228"/>
      <c r="NPC8" s="228"/>
      <c r="NPD8" s="228"/>
      <c r="NPE8" s="228"/>
      <c r="NPF8" s="228"/>
      <c r="NPG8" s="228"/>
      <c r="NPH8" s="228"/>
      <c r="NPI8" s="228"/>
      <c r="NPJ8" s="228"/>
      <c r="NPK8" s="228"/>
      <c r="NPL8" s="228"/>
      <c r="NPM8" s="228"/>
      <c r="NPN8" s="228"/>
      <c r="NPO8" s="228"/>
      <c r="NPP8" s="228"/>
      <c r="NPQ8" s="228"/>
      <c r="NPR8" s="228"/>
      <c r="NPS8" s="228"/>
      <c r="NPT8" s="228"/>
      <c r="NPU8" s="228"/>
      <c r="NPV8" s="228"/>
      <c r="NPW8" s="228"/>
      <c r="NPX8" s="228"/>
      <c r="NPY8" s="228"/>
      <c r="NPZ8" s="228"/>
      <c r="NQA8" s="228"/>
      <c r="NQB8" s="228"/>
      <c r="NQC8" s="228"/>
      <c r="NQD8" s="228"/>
      <c r="NQE8" s="228"/>
      <c r="NQF8" s="228"/>
      <c r="NQG8" s="228"/>
      <c r="NQH8" s="228"/>
      <c r="NQI8" s="228"/>
      <c r="NQJ8" s="228"/>
      <c r="NQK8" s="228"/>
      <c r="NQL8" s="228"/>
      <c r="NQM8" s="228"/>
      <c r="NQN8" s="228"/>
      <c r="NQO8" s="228"/>
      <c r="NQP8" s="228"/>
      <c r="NQQ8" s="228"/>
      <c r="NQR8" s="228"/>
      <c r="NQS8" s="228"/>
      <c r="NQT8" s="228"/>
      <c r="NQU8" s="228"/>
      <c r="NQV8" s="228"/>
      <c r="NQW8" s="228"/>
      <c r="NQX8" s="228"/>
      <c r="NQY8" s="228"/>
      <c r="NQZ8" s="228"/>
      <c r="NRA8" s="228"/>
      <c r="NRB8" s="228"/>
      <c r="NRC8" s="228"/>
      <c r="NRD8" s="228"/>
      <c r="NRE8" s="228"/>
      <c r="NRF8" s="228"/>
      <c r="NRG8" s="228"/>
      <c r="NRH8" s="228"/>
      <c r="NRI8" s="228"/>
      <c r="NRJ8" s="228"/>
      <c r="NRK8" s="228"/>
      <c r="NRL8" s="228"/>
      <c r="NRM8" s="228"/>
      <c r="NRN8" s="228"/>
      <c r="NRO8" s="228"/>
      <c r="NRP8" s="228"/>
      <c r="NRQ8" s="228"/>
      <c r="NRR8" s="228"/>
      <c r="NRS8" s="228"/>
      <c r="NRT8" s="228"/>
      <c r="NRU8" s="228"/>
      <c r="NRV8" s="228"/>
      <c r="NRW8" s="228"/>
      <c r="NRX8" s="228"/>
      <c r="NRY8" s="228"/>
      <c r="NRZ8" s="228"/>
      <c r="NSA8" s="228"/>
      <c r="NSB8" s="228"/>
      <c r="NSC8" s="228"/>
      <c r="NSD8" s="228"/>
      <c r="NSE8" s="228"/>
      <c r="NSF8" s="228"/>
      <c r="NSG8" s="228"/>
      <c r="NSH8" s="228"/>
      <c r="NSI8" s="228"/>
      <c r="NSJ8" s="228"/>
      <c r="NSK8" s="228"/>
      <c r="NSL8" s="228"/>
      <c r="NSM8" s="228"/>
      <c r="NSN8" s="228"/>
      <c r="NSO8" s="228"/>
      <c r="NSP8" s="228"/>
      <c r="NSQ8" s="228"/>
      <c r="NSR8" s="228"/>
      <c r="NSS8" s="228"/>
      <c r="NST8" s="228"/>
      <c r="NSU8" s="228"/>
      <c r="NSV8" s="228"/>
      <c r="NSW8" s="228"/>
      <c r="NSX8" s="228"/>
      <c r="NSY8" s="228"/>
      <c r="NSZ8" s="228"/>
      <c r="NTA8" s="228"/>
      <c r="NTB8" s="228"/>
      <c r="NTC8" s="228"/>
      <c r="NTD8" s="228"/>
      <c r="NTE8" s="228"/>
      <c r="NTF8" s="228"/>
      <c r="NTG8" s="228"/>
      <c r="NTH8" s="228"/>
      <c r="NTI8" s="228"/>
      <c r="NTJ8" s="228"/>
      <c r="NTK8" s="228"/>
      <c r="NTL8" s="228"/>
      <c r="NTM8" s="228"/>
      <c r="NTN8" s="228"/>
      <c r="NTO8" s="228"/>
      <c r="NTP8" s="228"/>
      <c r="NTQ8" s="228"/>
      <c r="NTR8" s="228"/>
      <c r="NTS8" s="228"/>
      <c r="NTT8" s="228"/>
      <c r="NTU8" s="228"/>
      <c r="NTV8" s="228"/>
      <c r="NTW8" s="228"/>
      <c r="NTX8" s="228"/>
      <c r="NTY8" s="228"/>
      <c r="NTZ8" s="228"/>
      <c r="NUA8" s="228"/>
      <c r="NUB8" s="228"/>
      <c r="NUC8" s="228"/>
      <c r="NUD8" s="228"/>
      <c r="NUE8" s="228"/>
      <c r="NUF8" s="228"/>
      <c r="NUG8" s="228"/>
      <c r="NUH8" s="228"/>
      <c r="NUI8" s="228"/>
      <c r="NUJ8" s="228"/>
      <c r="NUK8" s="228"/>
      <c r="NUL8" s="228"/>
      <c r="NUM8" s="228"/>
      <c r="NUN8" s="228"/>
      <c r="NUO8" s="228"/>
      <c r="NUP8" s="228"/>
      <c r="NUQ8" s="228"/>
      <c r="NUR8" s="228"/>
      <c r="NUS8" s="228"/>
      <c r="NUT8" s="228"/>
      <c r="NUU8" s="228"/>
      <c r="NUV8" s="228"/>
      <c r="NUW8" s="228"/>
      <c r="NUX8" s="228"/>
      <c r="NUY8" s="228"/>
      <c r="NUZ8" s="228"/>
      <c r="NVA8" s="228"/>
      <c r="NVB8" s="228"/>
      <c r="NVC8" s="228"/>
      <c r="NVD8" s="228"/>
      <c r="NVE8" s="228"/>
      <c r="NVF8" s="228"/>
      <c r="NVG8" s="228"/>
      <c r="NVH8" s="228"/>
      <c r="NVI8" s="228"/>
      <c r="NVJ8" s="228"/>
      <c r="NVK8" s="228"/>
      <c r="NVL8" s="228"/>
      <c r="NVM8" s="228"/>
      <c r="NVN8" s="228"/>
      <c r="NVO8" s="228"/>
      <c r="NVP8" s="228"/>
      <c r="NVQ8" s="228"/>
      <c r="NVR8" s="228"/>
      <c r="NVS8" s="228"/>
      <c r="NVT8" s="228"/>
      <c r="NVU8" s="228"/>
      <c r="NVV8" s="228"/>
      <c r="NVW8" s="228"/>
      <c r="NVX8" s="228"/>
      <c r="NVY8" s="228"/>
      <c r="NVZ8" s="228"/>
      <c r="NWA8" s="228"/>
      <c r="NWB8" s="228"/>
      <c r="NWC8" s="228"/>
      <c r="NWD8" s="228"/>
      <c r="NWE8" s="228"/>
      <c r="NWF8" s="228"/>
      <c r="NWG8" s="228"/>
      <c r="NWH8" s="228"/>
      <c r="NWI8" s="228"/>
      <c r="NWJ8" s="228"/>
      <c r="NWK8" s="228"/>
      <c r="NWL8" s="228"/>
      <c r="NWM8" s="228"/>
      <c r="NWN8" s="228"/>
      <c r="NWO8" s="228"/>
      <c r="NWP8" s="228"/>
      <c r="NWQ8" s="228"/>
      <c r="NWR8" s="228"/>
      <c r="NWS8" s="228"/>
      <c r="NWT8" s="228"/>
      <c r="NWU8" s="228"/>
      <c r="NWV8" s="228"/>
      <c r="NWW8" s="228"/>
      <c r="NWX8" s="228"/>
      <c r="NWY8" s="228"/>
      <c r="NWZ8" s="228"/>
      <c r="NXA8" s="228"/>
      <c r="NXB8" s="228"/>
      <c r="NXC8" s="228"/>
      <c r="NXD8" s="228"/>
      <c r="NXE8" s="228"/>
      <c r="NXF8" s="228"/>
      <c r="NXG8" s="228"/>
      <c r="NXH8" s="228"/>
      <c r="NXI8" s="228"/>
      <c r="NXJ8" s="228"/>
      <c r="NXK8" s="228"/>
      <c r="NXL8" s="228"/>
      <c r="NXM8" s="228"/>
      <c r="NXN8" s="228"/>
      <c r="NXO8" s="228"/>
      <c r="NXP8" s="228"/>
      <c r="NXQ8" s="228"/>
      <c r="NXR8" s="228"/>
      <c r="NXS8" s="228"/>
      <c r="NXT8" s="228"/>
      <c r="NXU8" s="228"/>
      <c r="NXV8" s="228"/>
      <c r="NXW8" s="228"/>
      <c r="NXX8" s="228"/>
      <c r="NXY8" s="228"/>
      <c r="NXZ8" s="228"/>
      <c r="NYA8" s="228"/>
      <c r="NYB8" s="228"/>
      <c r="NYC8" s="228"/>
      <c r="NYD8" s="228"/>
      <c r="NYE8" s="228"/>
      <c r="NYF8" s="228"/>
      <c r="NYG8" s="228"/>
      <c r="NYH8" s="228"/>
      <c r="NYI8" s="228"/>
      <c r="NYJ8" s="228"/>
      <c r="NYK8" s="228"/>
      <c r="NYL8" s="228"/>
      <c r="NYM8" s="228"/>
      <c r="NYN8" s="228"/>
      <c r="NYO8" s="228"/>
      <c r="NYP8" s="228"/>
      <c r="NYQ8" s="228"/>
      <c r="NYR8" s="228"/>
      <c r="NYS8" s="228"/>
      <c r="NYT8" s="228"/>
      <c r="NYU8" s="228"/>
      <c r="NYV8" s="228"/>
      <c r="NYW8" s="228"/>
      <c r="NYX8" s="228"/>
      <c r="NYY8" s="228"/>
      <c r="NYZ8" s="228"/>
      <c r="NZA8" s="228"/>
      <c r="NZB8" s="228"/>
      <c r="NZC8" s="228"/>
      <c r="NZD8" s="228"/>
      <c r="NZE8" s="228"/>
      <c r="NZF8" s="228"/>
      <c r="NZG8" s="228"/>
      <c r="NZH8" s="228"/>
      <c r="NZI8" s="228"/>
      <c r="NZJ8" s="228"/>
      <c r="NZK8" s="228"/>
      <c r="NZL8" s="228"/>
      <c r="NZM8" s="228"/>
      <c r="NZN8" s="228"/>
      <c r="NZO8" s="228"/>
      <c r="NZP8" s="228"/>
      <c r="NZQ8" s="228"/>
      <c r="NZR8" s="228"/>
      <c r="NZS8" s="228"/>
      <c r="NZT8" s="228"/>
      <c r="NZU8" s="228"/>
      <c r="NZV8" s="228"/>
      <c r="NZW8" s="228"/>
      <c r="NZX8" s="228"/>
      <c r="NZY8" s="228"/>
      <c r="NZZ8" s="228"/>
      <c r="OAA8" s="228"/>
      <c r="OAB8" s="228"/>
      <c r="OAC8" s="228"/>
      <c r="OAD8" s="228"/>
      <c r="OAE8" s="228"/>
      <c r="OAF8" s="228"/>
      <c r="OAG8" s="228"/>
      <c r="OAH8" s="228"/>
      <c r="OAI8" s="228"/>
      <c r="OAJ8" s="228"/>
      <c r="OAK8" s="228"/>
      <c r="OAL8" s="228"/>
      <c r="OAM8" s="228"/>
      <c r="OAN8" s="228"/>
      <c r="OAO8" s="228"/>
      <c r="OAP8" s="228"/>
      <c r="OAQ8" s="228"/>
      <c r="OAR8" s="228"/>
      <c r="OAS8" s="228"/>
      <c r="OAT8" s="228"/>
      <c r="OAU8" s="228"/>
      <c r="OAV8" s="228"/>
      <c r="OAW8" s="228"/>
      <c r="OAX8" s="228"/>
      <c r="OAY8" s="228"/>
      <c r="OAZ8" s="228"/>
      <c r="OBA8" s="228"/>
      <c r="OBB8" s="228"/>
      <c r="OBC8" s="228"/>
      <c r="OBD8" s="228"/>
      <c r="OBE8" s="228"/>
      <c r="OBF8" s="228"/>
      <c r="OBG8" s="228"/>
      <c r="OBH8" s="228"/>
      <c r="OBI8" s="228"/>
      <c r="OBJ8" s="228"/>
      <c r="OBK8" s="228"/>
      <c r="OBL8" s="228"/>
      <c r="OBM8" s="228"/>
      <c r="OBN8" s="228"/>
      <c r="OBO8" s="228"/>
      <c r="OBP8" s="228"/>
      <c r="OBQ8" s="228"/>
      <c r="OBR8" s="228"/>
      <c r="OBS8" s="228"/>
      <c r="OBT8" s="228"/>
      <c r="OBU8" s="228"/>
      <c r="OBV8" s="228"/>
      <c r="OBW8" s="228"/>
      <c r="OBX8" s="228"/>
      <c r="OBY8" s="228"/>
      <c r="OBZ8" s="228"/>
      <c r="OCA8" s="228"/>
      <c r="OCB8" s="228"/>
      <c r="OCC8" s="228"/>
      <c r="OCD8" s="228"/>
      <c r="OCE8" s="228"/>
      <c r="OCF8" s="228"/>
      <c r="OCG8" s="228"/>
      <c r="OCH8" s="228"/>
      <c r="OCI8" s="228"/>
      <c r="OCJ8" s="228"/>
      <c r="OCK8" s="228"/>
      <c r="OCL8" s="228"/>
      <c r="OCM8" s="228"/>
      <c r="OCN8" s="228"/>
      <c r="OCO8" s="228"/>
      <c r="OCP8" s="228"/>
      <c r="OCQ8" s="228"/>
      <c r="OCR8" s="228"/>
      <c r="OCS8" s="228"/>
      <c r="OCT8" s="228"/>
      <c r="OCU8" s="228"/>
      <c r="OCV8" s="228"/>
      <c r="OCW8" s="228"/>
      <c r="OCX8" s="228"/>
      <c r="OCY8" s="228"/>
      <c r="OCZ8" s="228"/>
      <c r="ODA8" s="228"/>
      <c r="ODB8" s="228"/>
      <c r="ODC8" s="228"/>
      <c r="ODD8" s="228"/>
      <c r="ODE8" s="228"/>
      <c r="ODF8" s="228"/>
      <c r="ODG8" s="228"/>
      <c r="ODH8" s="228"/>
      <c r="ODI8" s="228"/>
      <c r="ODJ8" s="228"/>
      <c r="ODK8" s="228"/>
      <c r="ODL8" s="228"/>
      <c r="ODM8" s="228"/>
      <c r="ODN8" s="228"/>
      <c r="ODO8" s="228"/>
      <c r="ODP8" s="228"/>
      <c r="ODQ8" s="228"/>
      <c r="ODR8" s="228"/>
      <c r="ODS8" s="228"/>
      <c r="ODT8" s="228"/>
      <c r="ODU8" s="228"/>
      <c r="ODV8" s="228"/>
      <c r="ODW8" s="228"/>
      <c r="ODX8" s="228"/>
      <c r="ODY8" s="228"/>
      <c r="ODZ8" s="228"/>
      <c r="OEA8" s="228"/>
      <c r="OEB8" s="228"/>
      <c r="OEC8" s="228"/>
      <c r="OED8" s="228"/>
      <c r="OEE8" s="228"/>
      <c r="OEF8" s="228"/>
      <c r="OEG8" s="228"/>
      <c r="OEH8" s="228"/>
      <c r="OEI8" s="228"/>
      <c r="OEJ8" s="228"/>
      <c r="OEK8" s="228"/>
      <c r="OEL8" s="228"/>
      <c r="OEM8" s="228"/>
      <c r="OEN8" s="228"/>
      <c r="OEO8" s="228"/>
      <c r="OEP8" s="228"/>
      <c r="OEQ8" s="228"/>
      <c r="OER8" s="228"/>
      <c r="OES8" s="228"/>
      <c r="OET8" s="228"/>
      <c r="OEU8" s="228"/>
      <c r="OEV8" s="228"/>
      <c r="OEW8" s="228"/>
      <c r="OEX8" s="228"/>
      <c r="OEY8" s="228"/>
      <c r="OEZ8" s="228"/>
      <c r="OFA8" s="228"/>
      <c r="OFB8" s="228"/>
      <c r="OFC8" s="228"/>
      <c r="OFD8" s="228"/>
      <c r="OFE8" s="228"/>
      <c r="OFF8" s="228"/>
      <c r="OFG8" s="228"/>
      <c r="OFH8" s="228"/>
      <c r="OFI8" s="228"/>
      <c r="OFJ8" s="228"/>
      <c r="OFK8" s="228"/>
      <c r="OFL8" s="228"/>
      <c r="OFM8" s="228"/>
      <c r="OFN8" s="228"/>
      <c r="OFO8" s="228"/>
      <c r="OFP8" s="228"/>
      <c r="OFQ8" s="228"/>
      <c r="OFR8" s="228"/>
      <c r="OFS8" s="228"/>
      <c r="OFT8" s="228"/>
      <c r="OFU8" s="228"/>
      <c r="OFV8" s="228"/>
      <c r="OFW8" s="228"/>
      <c r="OFX8" s="228"/>
      <c r="OFY8" s="228"/>
      <c r="OFZ8" s="228"/>
      <c r="OGA8" s="228"/>
      <c r="OGB8" s="228"/>
      <c r="OGC8" s="228"/>
      <c r="OGD8" s="228"/>
      <c r="OGE8" s="228"/>
      <c r="OGF8" s="228"/>
      <c r="OGG8" s="228"/>
      <c r="OGH8" s="228"/>
      <c r="OGI8" s="228"/>
      <c r="OGJ8" s="228"/>
      <c r="OGK8" s="228"/>
      <c r="OGL8" s="228"/>
      <c r="OGM8" s="228"/>
      <c r="OGN8" s="228"/>
      <c r="OGO8" s="228"/>
      <c r="OGP8" s="228"/>
      <c r="OGQ8" s="228"/>
      <c r="OGR8" s="228"/>
      <c r="OGS8" s="228"/>
      <c r="OGT8" s="228"/>
      <c r="OGU8" s="228"/>
      <c r="OGV8" s="228"/>
      <c r="OGW8" s="228"/>
      <c r="OGX8" s="228"/>
      <c r="OGY8" s="228"/>
      <c r="OGZ8" s="228"/>
      <c r="OHA8" s="228"/>
      <c r="OHB8" s="228"/>
      <c r="OHC8" s="228"/>
      <c r="OHD8" s="228"/>
      <c r="OHE8" s="228"/>
      <c r="OHF8" s="228"/>
      <c r="OHG8" s="228"/>
      <c r="OHH8" s="228"/>
      <c r="OHI8" s="228"/>
      <c r="OHJ8" s="228"/>
      <c r="OHK8" s="228"/>
      <c r="OHL8" s="228"/>
      <c r="OHM8" s="228"/>
      <c r="OHN8" s="228"/>
      <c r="OHO8" s="228"/>
      <c r="OHP8" s="228"/>
      <c r="OHQ8" s="228"/>
      <c r="OHR8" s="228"/>
      <c r="OHS8" s="228"/>
      <c r="OHT8" s="228"/>
      <c r="OHU8" s="228"/>
      <c r="OHV8" s="228"/>
      <c r="OHW8" s="228"/>
      <c r="OHX8" s="228"/>
      <c r="OHY8" s="228"/>
      <c r="OHZ8" s="228"/>
      <c r="OIA8" s="228"/>
      <c r="OIB8" s="228"/>
      <c r="OIC8" s="228"/>
      <c r="OID8" s="228"/>
      <c r="OIE8" s="228"/>
      <c r="OIF8" s="228"/>
      <c r="OIG8" s="228"/>
      <c r="OIH8" s="228"/>
      <c r="OII8" s="228"/>
      <c r="OIJ8" s="228"/>
      <c r="OIK8" s="228"/>
      <c r="OIL8" s="228"/>
      <c r="OIM8" s="228"/>
      <c r="OIN8" s="228"/>
      <c r="OIO8" s="228"/>
      <c r="OIP8" s="228"/>
      <c r="OIQ8" s="228"/>
      <c r="OIR8" s="228"/>
      <c r="OIS8" s="228"/>
      <c r="OIT8" s="228"/>
      <c r="OIU8" s="228"/>
      <c r="OIV8" s="228"/>
      <c r="OIW8" s="228"/>
      <c r="OIX8" s="228"/>
      <c r="OIY8" s="228"/>
      <c r="OIZ8" s="228"/>
      <c r="OJA8" s="228"/>
      <c r="OJB8" s="228"/>
      <c r="OJC8" s="228"/>
      <c r="OJD8" s="228"/>
      <c r="OJE8" s="228"/>
      <c r="OJF8" s="228"/>
      <c r="OJG8" s="228"/>
      <c r="OJH8" s="228"/>
      <c r="OJI8" s="228"/>
      <c r="OJJ8" s="228"/>
      <c r="OJK8" s="228"/>
      <c r="OJL8" s="228"/>
      <c r="OJM8" s="228"/>
      <c r="OJN8" s="228"/>
      <c r="OJO8" s="228"/>
      <c r="OJP8" s="228"/>
      <c r="OJQ8" s="228"/>
      <c r="OJR8" s="228"/>
      <c r="OJS8" s="228"/>
      <c r="OJT8" s="228"/>
      <c r="OJU8" s="228"/>
      <c r="OJV8" s="228"/>
      <c r="OJW8" s="228"/>
      <c r="OJX8" s="228"/>
      <c r="OJY8" s="228"/>
      <c r="OJZ8" s="228"/>
      <c r="OKA8" s="228"/>
      <c r="OKB8" s="228"/>
      <c r="OKC8" s="228"/>
      <c r="OKD8" s="228"/>
      <c r="OKE8" s="228"/>
      <c r="OKF8" s="228"/>
      <c r="OKG8" s="228"/>
      <c r="OKH8" s="228"/>
      <c r="OKI8" s="228"/>
      <c r="OKJ8" s="228"/>
      <c r="OKK8" s="228"/>
      <c r="OKL8" s="228"/>
      <c r="OKM8" s="228"/>
      <c r="OKN8" s="228"/>
      <c r="OKO8" s="228"/>
      <c r="OKP8" s="228"/>
      <c r="OKQ8" s="228"/>
      <c r="OKR8" s="228"/>
      <c r="OKS8" s="228"/>
      <c r="OKT8" s="228"/>
      <c r="OKU8" s="228"/>
      <c r="OKV8" s="228"/>
      <c r="OKW8" s="228"/>
      <c r="OKX8" s="228"/>
      <c r="OKY8" s="228"/>
      <c r="OKZ8" s="228"/>
      <c r="OLA8" s="228"/>
      <c r="OLB8" s="228"/>
      <c r="OLC8" s="228"/>
      <c r="OLD8" s="228"/>
      <c r="OLE8" s="228"/>
      <c r="OLF8" s="228"/>
      <c r="OLG8" s="228"/>
      <c r="OLH8" s="228"/>
      <c r="OLI8" s="228"/>
      <c r="OLJ8" s="228"/>
      <c r="OLK8" s="228"/>
      <c r="OLL8" s="228"/>
      <c r="OLM8" s="228"/>
      <c r="OLN8" s="228"/>
      <c r="OLO8" s="228"/>
      <c r="OLP8" s="228"/>
      <c r="OLQ8" s="228"/>
      <c r="OLR8" s="228"/>
      <c r="OLS8" s="228"/>
      <c r="OLT8" s="228"/>
      <c r="OLU8" s="228"/>
      <c r="OLV8" s="228"/>
      <c r="OLW8" s="228"/>
      <c r="OLX8" s="228"/>
      <c r="OLY8" s="228"/>
      <c r="OLZ8" s="228"/>
      <c r="OMA8" s="228"/>
      <c r="OMB8" s="228"/>
      <c r="OMC8" s="228"/>
      <c r="OMD8" s="228"/>
      <c r="OME8" s="228"/>
      <c r="OMF8" s="228"/>
      <c r="OMG8" s="228"/>
      <c r="OMH8" s="228"/>
      <c r="OMI8" s="228"/>
      <c r="OMJ8" s="228"/>
      <c r="OMK8" s="228"/>
      <c r="OML8" s="228"/>
      <c r="OMM8" s="228"/>
      <c r="OMN8" s="228"/>
      <c r="OMO8" s="228"/>
      <c r="OMP8" s="228"/>
      <c r="OMQ8" s="228"/>
      <c r="OMR8" s="228"/>
      <c r="OMS8" s="228"/>
      <c r="OMT8" s="228"/>
      <c r="OMU8" s="228"/>
      <c r="OMV8" s="228"/>
      <c r="OMW8" s="228"/>
      <c r="OMX8" s="228"/>
      <c r="OMY8" s="228"/>
      <c r="OMZ8" s="228"/>
      <c r="ONA8" s="228"/>
      <c r="ONB8" s="228"/>
      <c r="ONC8" s="228"/>
      <c r="OND8" s="228"/>
      <c r="ONE8" s="228"/>
      <c r="ONF8" s="228"/>
      <c r="ONG8" s="228"/>
      <c r="ONH8" s="228"/>
      <c r="ONI8" s="228"/>
      <c r="ONJ8" s="228"/>
      <c r="ONK8" s="228"/>
      <c r="ONL8" s="228"/>
      <c r="ONM8" s="228"/>
      <c r="ONN8" s="228"/>
      <c r="ONO8" s="228"/>
      <c r="ONP8" s="228"/>
      <c r="ONQ8" s="228"/>
      <c r="ONR8" s="228"/>
      <c r="ONS8" s="228"/>
      <c r="ONT8" s="228"/>
      <c r="ONU8" s="228"/>
      <c r="ONV8" s="228"/>
      <c r="ONW8" s="228"/>
      <c r="ONX8" s="228"/>
      <c r="ONY8" s="228"/>
      <c r="ONZ8" s="228"/>
      <c r="OOA8" s="228"/>
      <c r="OOB8" s="228"/>
      <c r="OOC8" s="228"/>
      <c r="OOD8" s="228"/>
      <c r="OOE8" s="228"/>
      <c r="OOF8" s="228"/>
      <c r="OOG8" s="228"/>
      <c r="OOH8" s="228"/>
      <c r="OOI8" s="228"/>
      <c r="OOJ8" s="228"/>
      <c r="OOK8" s="228"/>
      <c r="OOL8" s="228"/>
      <c r="OOM8" s="228"/>
      <c r="OON8" s="228"/>
      <c r="OOO8" s="228"/>
      <c r="OOP8" s="228"/>
      <c r="OOQ8" s="228"/>
      <c r="OOR8" s="228"/>
      <c r="OOS8" s="228"/>
      <c r="OOT8" s="228"/>
      <c r="OOU8" s="228"/>
      <c r="OOV8" s="228"/>
      <c r="OOW8" s="228"/>
      <c r="OOX8" s="228"/>
      <c r="OOY8" s="228"/>
      <c r="OOZ8" s="228"/>
      <c r="OPA8" s="228"/>
      <c r="OPB8" s="228"/>
      <c r="OPC8" s="228"/>
      <c r="OPD8" s="228"/>
      <c r="OPE8" s="228"/>
      <c r="OPF8" s="228"/>
      <c r="OPG8" s="228"/>
      <c r="OPH8" s="228"/>
      <c r="OPI8" s="228"/>
      <c r="OPJ8" s="228"/>
      <c r="OPK8" s="228"/>
      <c r="OPL8" s="228"/>
      <c r="OPM8" s="228"/>
      <c r="OPN8" s="228"/>
      <c r="OPO8" s="228"/>
      <c r="OPP8" s="228"/>
      <c r="OPQ8" s="228"/>
      <c r="OPR8" s="228"/>
      <c r="OPS8" s="228"/>
      <c r="OPT8" s="228"/>
      <c r="OPU8" s="228"/>
      <c r="OPV8" s="228"/>
      <c r="OPW8" s="228"/>
      <c r="OPX8" s="228"/>
      <c r="OPY8" s="228"/>
      <c r="OPZ8" s="228"/>
      <c r="OQA8" s="228"/>
      <c r="OQB8" s="228"/>
      <c r="OQC8" s="228"/>
      <c r="OQD8" s="228"/>
      <c r="OQE8" s="228"/>
      <c r="OQF8" s="228"/>
      <c r="OQG8" s="228"/>
      <c r="OQH8" s="228"/>
      <c r="OQI8" s="228"/>
      <c r="OQJ8" s="228"/>
      <c r="OQK8" s="228"/>
      <c r="OQL8" s="228"/>
      <c r="OQM8" s="228"/>
      <c r="OQN8" s="228"/>
      <c r="OQO8" s="228"/>
      <c r="OQP8" s="228"/>
      <c r="OQQ8" s="228"/>
      <c r="OQR8" s="228"/>
      <c r="OQS8" s="228"/>
      <c r="OQT8" s="228"/>
      <c r="OQU8" s="228"/>
      <c r="OQV8" s="228"/>
      <c r="OQW8" s="228"/>
      <c r="OQX8" s="228"/>
      <c r="OQY8" s="228"/>
      <c r="OQZ8" s="228"/>
      <c r="ORA8" s="228"/>
      <c r="ORB8" s="228"/>
      <c r="ORC8" s="228"/>
      <c r="ORD8" s="228"/>
      <c r="ORE8" s="228"/>
      <c r="ORF8" s="228"/>
      <c r="ORG8" s="228"/>
      <c r="ORH8" s="228"/>
      <c r="ORI8" s="228"/>
      <c r="ORJ8" s="228"/>
      <c r="ORK8" s="228"/>
      <c r="ORL8" s="228"/>
      <c r="ORM8" s="228"/>
      <c r="ORN8" s="228"/>
      <c r="ORO8" s="228"/>
      <c r="ORP8" s="228"/>
      <c r="ORQ8" s="228"/>
      <c r="ORR8" s="228"/>
      <c r="ORS8" s="228"/>
      <c r="ORT8" s="228"/>
      <c r="ORU8" s="228"/>
      <c r="ORV8" s="228"/>
      <c r="ORW8" s="228"/>
      <c r="ORX8" s="228"/>
      <c r="ORY8" s="228"/>
      <c r="ORZ8" s="228"/>
      <c r="OSA8" s="228"/>
      <c r="OSB8" s="228"/>
      <c r="OSC8" s="228"/>
      <c r="OSD8" s="228"/>
      <c r="OSE8" s="228"/>
      <c r="OSF8" s="228"/>
      <c r="OSG8" s="228"/>
      <c r="OSH8" s="228"/>
      <c r="OSI8" s="228"/>
      <c r="OSJ8" s="228"/>
      <c r="OSK8" s="228"/>
      <c r="OSL8" s="228"/>
      <c r="OSM8" s="228"/>
      <c r="OSN8" s="228"/>
      <c r="OSO8" s="228"/>
      <c r="OSP8" s="228"/>
      <c r="OSQ8" s="228"/>
      <c r="OSR8" s="228"/>
      <c r="OSS8" s="228"/>
      <c r="OST8" s="228"/>
      <c r="OSU8" s="228"/>
      <c r="OSV8" s="228"/>
      <c r="OSW8" s="228"/>
      <c r="OSX8" s="228"/>
      <c r="OSY8" s="228"/>
      <c r="OSZ8" s="228"/>
      <c r="OTA8" s="228"/>
      <c r="OTB8" s="228"/>
      <c r="OTC8" s="228"/>
      <c r="OTD8" s="228"/>
      <c r="OTE8" s="228"/>
      <c r="OTF8" s="228"/>
      <c r="OTG8" s="228"/>
      <c r="OTH8" s="228"/>
      <c r="OTI8" s="228"/>
      <c r="OTJ8" s="228"/>
      <c r="OTK8" s="228"/>
      <c r="OTL8" s="228"/>
      <c r="OTM8" s="228"/>
      <c r="OTN8" s="228"/>
      <c r="OTO8" s="228"/>
      <c r="OTP8" s="228"/>
      <c r="OTQ8" s="228"/>
      <c r="OTR8" s="228"/>
      <c r="OTS8" s="228"/>
      <c r="OTT8" s="228"/>
      <c r="OTU8" s="228"/>
      <c r="OTV8" s="228"/>
      <c r="OTW8" s="228"/>
      <c r="OTX8" s="228"/>
      <c r="OTY8" s="228"/>
      <c r="OTZ8" s="228"/>
      <c r="OUA8" s="228"/>
      <c r="OUB8" s="228"/>
      <c r="OUC8" s="228"/>
      <c r="OUD8" s="228"/>
      <c r="OUE8" s="228"/>
      <c r="OUF8" s="228"/>
      <c r="OUG8" s="228"/>
      <c r="OUH8" s="228"/>
      <c r="OUI8" s="228"/>
      <c r="OUJ8" s="228"/>
      <c r="OUK8" s="228"/>
      <c r="OUL8" s="228"/>
      <c r="OUM8" s="228"/>
      <c r="OUN8" s="228"/>
      <c r="OUO8" s="228"/>
      <c r="OUP8" s="228"/>
      <c r="OUQ8" s="228"/>
      <c r="OUR8" s="228"/>
      <c r="OUS8" s="228"/>
      <c r="OUT8" s="228"/>
      <c r="OUU8" s="228"/>
      <c r="OUV8" s="228"/>
      <c r="OUW8" s="228"/>
      <c r="OUX8" s="228"/>
      <c r="OUY8" s="228"/>
      <c r="OUZ8" s="228"/>
      <c r="OVA8" s="228"/>
      <c r="OVB8" s="228"/>
      <c r="OVC8" s="228"/>
      <c r="OVD8" s="228"/>
      <c r="OVE8" s="228"/>
      <c r="OVF8" s="228"/>
      <c r="OVG8" s="228"/>
      <c r="OVH8" s="228"/>
      <c r="OVI8" s="228"/>
      <c r="OVJ8" s="228"/>
      <c r="OVK8" s="228"/>
      <c r="OVL8" s="228"/>
      <c r="OVM8" s="228"/>
      <c r="OVN8" s="228"/>
      <c r="OVO8" s="228"/>
      <c r="OVP8" s="228"/>
      <c r="OVQ8" s="228"/>
      <c r="OVR8" s="228"/>
      <c r="OVS8" s="228"/>
      <c r="OVT8" s="228"/>
      <c r="OVU8" s="228"/>
      <c r="OVV8" s="228"/>
      <c r="OVW8" s="228"/>
      <c r="OVX8" s="228"/>
      <c r="OVY8" s="228"/>
      <c r="OVZ8" s="228"/>
      <c r="OWA8" s="228"/>
      <c r="OWB8" s="228"/>
      <c r="OWC8" s="228"/>
      <c r="OWD8" s="228"/>
      <c r="OWE8" s="228"/>
      <c r="OWF8" s="228"/>
      <c r="OWG8" s="228"/>
      <c r="OWH8" s="228"/>
      <c r="OWI8" s="228"/>
      <c r="OWJ8" s="228"/>
      <c r="OWK8" s="228"/>
      <c r="OWL8" s="228"/>
      <c r="OWM8" s="228"/>
      <c r="OWN8" s="228"/>
      <c r="OWO8" s="228"/>
      <c r="OWP8" s="228"/>
      <c r="OWQ8" s="228"/>
      <c r="OWR8" s="228"/>
      <c r="OWS8" s="228"/>
      <c r="OWT8" s="228"/>
      <c r="OWU8" s="228"/>
      <c r="OWV8" s="228"/>
      <c r="OWW8" s="228"/>
      <c r="OWX8" s="228"/>
      <c r="OWY8" s="228"/>
      <c r="OWZ8" s="228"/>
      <c r="OXA8" s="228"/>
      <c r="OXB8" s="228"/>
      <c r="OXC8" s="228"/>
      <c r="OXD8" s="228"/>
      <c r="OXE8" s="228"/>
      <c r="OXF8" s="228"/>
      <c r="OXG8" s="228"/>
      <c r="OXH8" s="228"/>
      <c r="OXI8" s="228"/>
      <c r="OXJ8" s="228"/>
      <c r="OXK8" s="228"/>
      <c r="OXL8" s="228"/>
      <c r="OXM8" s="228"/>
      <c r="OXN8" s="228"/>
      <c r="OXO8" s="228"/>
      <c r="OXP8" s="228"/>
      <c r="OXQ8" s="228"/>
      <c r="OXR8" s="228"/>
      <c r="OXS8" s="228"/>
      <c r="OXT8" s="228"/>
      <c r="OXU8" s="228"/>
      <c r="OXV8" s="228"/>
      <c r="OXW8" s="228"/>
      <c r="OXX8" s="228"/>
      <c r="OXY8" s="228"/>
      <c r="OXZ8" s="228"/>
      <c r="OYA8" s="228"/>
      <c r="OYB8" s="228"/>
      <c r="OYC8" s="228"/>
      <c r="OYD8" s="228"/>
      <c r="OYE8" s="228"/>
      <c r="OYF8" s="228"/>
      <c r="OYG8" s="228"/>
      <c r="OYH8" s="228"/>
      <c r="OYI8" s="228"/>
      <c r="OYJ8" s="228"/>
      <c r="OYK8" s="228"/>
      <c r="OYL8" s="228"/>
      <c r="OYM8" s="228"/>
      <c r="OYN8" s="228"/>
      <c r="OYO8" s="228"/>
      <c r="OYP8" s="228"/>
      <c r="OYQ8" s="228"/>
      <c r="OYR8" s="228"/>
      <c r="OYS8" s="228"/>
      <c r="OYT8" s="228"/>
      <c r="OYU8" s="228"/>
      <c r="OYV8" s="228"/>
      <c r="OYW8" s="228"/>
      <c r="OYX8" s="228"/>
      <c r="OYY8" s="228"/>
      <c r="OYZ8" s="228"/>
      <c r="OZA8" s="228"/>
      <c r="OZB8" s="228"/>
      <c r="OZC8" s="228"/>
      <c r="OZD8" s="228"/>
      <c r="OZE8" s="228"/>
      <c r="OZF8" s="228"/>
      <c r="OZG8" s="228"/>
      <c r="OZH8" s="228"/>
      <c r="OZI8" s="228"/>
      <c r="OZJ8" s="228"/>
      <c r="OZK8" s="228"/>
      <c r="OZL8" s="228"/>
      <c r="OZM8" s="228"/>
      <c r="OZN8" s="228"/>
      <c r="OZO8" s="228"/>
      <c r="OZP8" s="228"/>
      <c r="OZQ8" s="228"/>
      <c r="OZR8" s="228"/>
      <c r="OZS8" s="228"/>
      <c r="OZT8" s="228"/>
      <c r="OZU8" s="228"/>
      <c r="OZV8" s="228"/>
      <c r="OZW8" s="228"/>
      <c r="OZX8" s="228"/>
      <c r="OZY8" s="228"/>
      <c r="OZZ8" s="228"/>
      <c r="PAA8" s="228"/>
      <c r="PAB8" s="228"/>
      <c r="PAC8" s="228"/>
      <c r="PAD8" s="228"/>
      <c r="PAE8" s="228"/>
      <c r="PAF8" s="228"/>
      <c r="PAG8" s="228"/>
      <c r="PAH8" s="228"/>
      <c r="PAI8" s="228"/>
      <c r="PAJ8" s="228"/>
      <c r="PAK8" s="228"/>
      <c r="PAL8" s="228"/>
      <c r="PAM8" s="228"/>
      <c r="PAN8" s="228"/>
      <c r="PAO8" s="228"/>
      <c r="PAP8" s="228"/>
      <c r="PAQ8" s="228"/>
      <c r="PAR8" s="228"/>
      <c r="PAS8" s="228"/>
      <c r="PAT8" s="228"/>
      <c r="PAU8" s="228"/>
      <c r="PAV8" s="228"/>
      <c r="PAW8" s="228"/>
      <c r="PAX8" s="228"/>
      <c r="PAY8" s="228"/>
      <c r="PAZ8" s="228"/>
      <c r="PBA8" s="228"/>
      <c r="PBB8" s="228"/>
      <c r="PBC8" s="228"/>
      <c r="PBD8" s="228"/>
      <c r="PBE8" s="228"/>
      <c r="PBF8" s="228"/>
      <c r="PBG8" s="228"/>
      <c r="PBH8" s="228"/>
      <c r="PBI8" s="228"/>
      <c r="PBJ8" s="228"/>
      <c r="PBK8" s="228"/>
      <c r="PBL8" s="228"/>
      <c r="PBM8" s="228"/>
      <c r="PBN8" s="228"/>
      <c r="PBO8" s="228"/>
      <c r="PBP8" s="228"/>
      <c r="PBQ8" s="228"/>
      <c r="PBR8" s="228"/>
      <c r="PBS8" s="228"/>
      <c r="PBT8" s="228"/>
      <c r="PBU8" s="228"/>
      <c r="PBV8" s="228"/>
      <c r="PBW8" s="228"/>
      <c r="PBX8" s="228"/>
      <c r="PBY8" s="228"/>
      <c r="PBZ8" s="228"/>
      <c r="PCA8" s="228"/>
      <c r="PCB8" s="228"/>
      <c r="PCC8" s="228"/>
      <c r="PCD8" s="228"/>
      <c r="PCE8" s="228"/>
      <c r="PCF8" s="228"/>
      <c r="PCG8" s="228"/>
      <c r="PCH8" s="228"/>
      <c r="PCI8" s="228"/>
      <c r="PCJ8" s="228"/>
      <c r="PCK8" s="228"/>
      <c r="PCL8" s="228"/>
      <c r="PCM8" s="228"/>
      <c r="PCN8" s="228"/>
      <c r="PCO8" s="228"/>
      <c r="PCP8" s="228"/>
      <c r="PCQ8" s="228"/>
      <c r="PCR8" s="228"/>
      <c r="PCS8" s="228"/>
      <c r="PCT8" s="228"/>
      <c r="PCU8" s="228"/>
      <c r="PCV8" s="228"/>
      <c r="PCW8" s="228"/>
      <c r="PCX8" s="228"/>
      <c r="PCY8" s="228"/>
      <c r="PCZ8" s="228"/>
      <c r="PDA8" s="228"/>
      <c r="PDB8" s="228"/>
      <c r="PDC8" s="228"/>
      <c r="PDD8" s="228"/>
      <c r="PDE8" s="228"/>
      <c r="PDF8" s="228"/>
      <c r="PDG8" s="228"/>
      <c r="PDH8" s="228"/>
      <c r="PDI8" s="228"/>
      <c r="PDJ8" s="228"/>
      <c r="PDK8" s="228"/>
      <c r="PDL8" s="228"/>
      <c r="PDM8" s="228"/>
      <c r="PDN8" s="228"/>
      <c r="PDO8" s="228"/>
      <c r="PDP8" s="228"/>
      <c r="PDQ8" s="228"/>
      <c r="PDR8" s="228"/>
      <c r="PDS8" s="228"/>
      <c r="PDT8" s="228"/>
      <c r="PDU8" s="228"/>
      <c r="PDV8" s="228"/>
      <c r="PDW8" s="228"/>
      <c r="PDX8" s="228"/>
      <c r="PDY8" s="228"/>
      <c r="PDZ8" s="228"/>
      <c r="PEA8" s="228"/>
      <c r="PEB8" s="228"/>
      <c r="PEC8" s="228"/>
      <c r="PED8" s="228"/>
      <c r="PEE8" s="228"/>
      <c r="PEF8" s="228"/>
      <c r="PEG8" s="228"/>
      <c r="PEH8" s="228"/>
      <c r="PEI8" s="228"/>
      <c r="PEJ8" s="228"/>
      <c r="PEK8" s="228"/>
      <c r="PEL8" s="228"/>
      <c r="PEM8" s="228"/>
      <c r="PEN8" s="228"/>
      <c r="PEO8" s="228"/>
      <c r="PEP8" s="228"/>
      <c r="PEQ8" s="228"/>
      <c r="PER8" s="228"/>
      <c r="PES8" s="228"/>
      <c r="PET8" s="228"/>
      <c r="PEU8" s="228"/>
      <c r="PEV8" s="228"/>
      <c r="PEW8" s="228"/>
      <c r="PEX8" s="228"/>
      <c r="PEY8" s="228"/>
      <c r="PEZ8" s="228"/>
      <c r="PFA8" s="228"/>
      <c r="PFB8" s="228"/>
      <c r="PFC8" s="228"/>
      <c r="PFD8" s="228"/>
      <c r="PFE8" s="228"/>
      <c r="PFF8" s="228"/>
      <c r="PFG8" s="228"/>
      <c r="PFH8" s="228"/>
      <c r="PFI8" s="228"/>
      <c r="PFJ8" s="228"/>
      <c r="PFK8" s="228"/>
      <c r="PFL8" s="228"/>
      <c r="PFM8" s="228"/>
      <c r="PFN8" s="228"/>
      <c r="PFO8" s="228"/>
      <c r="PFP8" s="228"/>
      <c r="PFQ8" s="228"/>
      <c r="PFR8" s="228"/>
      <c r="PFS8" s="228"/>
      <c r="PFT8" s="228"/>
      <c r="PFU8" s="228"/>
      <c r="PFV8" s="228"/>
      <c r="PFW8" s="228"/>
      <c r="PFX8" s="228"/>
      <c r="PFY8" s="228"/>
      <c r="PFZ8" s="228"/>
      <c r="PGA8" s="228"/>
      <c r="PGB8" s="228"/>
      <c r="PGC8" s="228"/>
      <c r="PGD8" s="228"/>
      <c r="PGE8" s="228"/>
      <c r="PGF8" s="228"/>
      <c r="PGG8" s="228"/>
      <c r="PGH8" s="228"/>
      <c r="PGI8" s="228"/>
      <c r="PGJ8" s="228"/>
      <c r="PGK8" s="228"/>
      <c r="PGL8" s="228"/>
      <c r="PGM8" s="228"/>
      <c r="PGN8" s="228"/>
      <c r="PGO8" s="228"/>
      <c r="PGP8" s="228"/>
      <c r="PGQ8" s="228"/>
      <c r="PGR8" s="228"/>
      <c r="PGS8" s="228"/>
      <c r="PGT8" s="228"/>
      <c r="PGU8" s="228"/>
      <c r="PGV8" s="228"/>
      <c r="PGW8" s="228"/>
      <c r="PGX8" s="228"/>
      <c r="PGY8" s="228"/>
      <c r="PGZ8" s="228"/>
      <c r="PHA8" s="228"/>
      <c r="PHB8" s="228"/>
      <c r="PHC8" s="228"/>
      <c r="PHD8" s="228"/>
      <c r="PHE8" s="228"/>
      <c r="PHF8" s="228"/>
      <c r="PHG8" s="228"/>
      <c r="PHH8" s="228"/>
      <c r="PHI8" s="228"/>
      <c r="PHJ8" s="228"/>
      <c r="PHK8" s="228"/>
      <c r="PHL8" s="228"/>
      <c r="PHM8" s="228"/>
      <c r="PHN8" s="228"/>
      <c r="PHO8" s="228"/>
      <c r="PHP8" s="228"/>
      <c r="PHQ8" s="228"/>
      <c r="PHR8" s="228"/>
      <c r="PHS8" s="228"/>
      <c r="PHT8" s="228"/>
      <c r="PHU8" s="228"/>
      <c r="PHV8" s="228"/>
      <c r="PHW8" s="228"/>
      <c r="PHX8" s="228"/>
      <c r="PHY8" s="228"/>
      <c r="PHZ8" s="228"/>
      <c r="PIA8" s="228"/>
      <c r="PIB8" s="228"/>
      <c r="PIC8" s="228"/>
      <c r="PID8" s="228"/>
      <c r="PIE8" s="228"/>
      <c r="PIF8" s="228"/>
      <c r="PIG8" s="228"/>
      <c r="PIH8" s="228"/>
      <c r="PII8" s="228"/>
      <c r="PIJ8" s="228"/>
      <c r="PIK8" s="228"/>
      <c r="PIL8" s="228"/>
      <c r="PIM8" s="228"/>
      <c r="PIN8" s="228"/>
      <c r="PIO8" s="228"/>
      <c r="PIP8" s="228"/>
      <c r="PIQ8" s="228"/>
      <c r="PIR8" s="228"/>
      <c r="PIS8" s="228"/>
      <c r="PIT8" s="228"/>
      <c r="PIU8" s="228"/>
      <c r="PIV8" s="228"/>
      <c r="PIW8" s="228"/>
      <c r="PIX8" s="228"/>
      <c r="PIY8" s="228"/>
      <c r="PIZ8" s="228"/>
      <c r="PJA8" s="228"/>
      <c r="PJB8" s="228"/>
      <c r="PJC8" s="228"/>
      <c r="PJD8" s="228"/>
      <c r="PJE8" s="228"/>
      <c r="PJF8" s="228"/>
      <c r="PJG8" s="228"/>
      <c r="PJH8" s="228"/>
      <c r="PJI8" s="228"/>
      <c r="PJJ8" s="228"/>
      <c r="PJK8" s="228"/>
      <c r="PJL8" s="228"/>
      <c r="PJM8" s="228"/>
      <c r="PJN8" s="228"/>
      <c r="PJO8" s="228"/>
      <c r="PJP8" s="228"/>
      <c r="PJQ8" s="228"/>
      <c r="PJR8" s="228"/>
      <c r="PJS8" s="228"/>
      <c r="PJT8" s="228"/>
      <c r="PJU8" s="228"/>
      <c r="PJV8" s="228"/>
      <c r="PJW8" s="228"/>
      <c r="PJX8" s="228"/>
      <c r="PJY8" s="228"/>
      <c r="PJZ8" s="228"/>
      <c r="PKA8" s="228"/>
      <c r="PKB8" s="228"/>
      <c r="PKC8" s="228"/>
      <c r="PKD8" s="228"/>
      <c r="PKE8" s="228"/>
      <c r="PKF8" s="228"/>
      <c r="PKG8" s="228"/>
      <c r="PKH8" s="228"/>
      <c r="PKI8" s="228"/>
      <c r="PKJ8" s="228"/>
      <c r="PKK8" s="228"/>
      <c r="PKL8" s="228"/>
      <c r="PKM8" s="228"/>
      <c r="PKN8" s="228"/>
      <c r="PKO8" s="228"/>
      <c r="PKP8" s="228"/>
      <c r="PKQ8" s="228"/>
      <c r="PKR8" s="228"/>
      <c r="PKS8" s="228"/>
      <c r="PKT8" s="228"/>
      <c r="PKU8" s="228"/>
      <c r="PKV8" s="228"/>
      <c r="PKW8" s="228"/>
      <c r="PKX8" s="228"/>
      <c r="PKY8" s="228"/>
      <c r="PKZ8" s="228"/>
      <c r="PLA8" s="228"/>
      <c r="PLB8" s="228"/>
      <c r="PLC8" s="228"/>
      <c r="PLD8" s="228"/>
      <c r="PLE8" s="228"/>
      <c r="PLF8" s="228"/>
      <c r="PLG8" s="228"/>
      <c r="PLH8" s="228"/>
      <c r="PLI8" s="228"/>
      <c r="PLJ8" s="228"/>
      <c r="PLK8" s="228"/>
      <c r="PLL8" s="228"/>
      <c r="PLM8" s="228"/>
      <c r="PLN8" s="228"/>
      <c r="PLO8" s="228"/>
      <c r="PLP8" s="228"/>
      <c r="PLQ8" s="228"/>
      <c r="PLR8" s="228"/>
      <c r="PLS8" s="228"/>
      <c r="PLT8" s="228"/>
      <c r="PLU8" s="228"/>
      <c r="PLV8" s="228"/>
      <c r="PLW8" s="228"/>
      <c r="PLX8" s="228"/>
      <c r="PLY8" s="228"/>
      <c r="PLZ8" s="228"/>
      <c r="PMA8" s="228"/>
      <c r="PMB8" s="228"/>
      <c r="PMC8" s="228"/>
      <c r="PMD8" s="228"/>
      <c r="PME8" s="228"/>
      <c r="PMF8" s="228"/>
      <c r="PMG8" s="228"/>
      <c r="PMH8" s="228"/>
      <c r="PMI8" s="228"/>
      <c r="PMJ8" s="228"/>
      <c r="PMK8" s="228"/>
      <c r="PML8" s="228"/>
      <c r="PMM8" s="228"/>
      <c r="PMN8" s="228"/>
      <c r="PMO8" s="228"/>
      <c r="PMP8" s="228"/>
      <c r="PMQ8" s="228"/>
      <c r="PMR8" s="228"/>
      <c r="PMS8" s="228"/>
      <c r="PMT8" s="228"/>
      <c r="PMU8" s="228"/>
      <c r="PMV8" s="228"/>
      <c r="PMW8" s="228"/>
      <c r="PMX8" s="228"/>
      <c r="PMY8" s="228"/>
      <c r="PMZ8" s="228"/>
      <c r="PNA8" s="228"/>
      <c r="PNB8" s="228"/>
      <c r="PNC8" s="228"/>
      <c r="PND8" s="228"/>
      <c r="PNE8" s="228"/>
      <c r="PNF8" s="228"/>
      <c r="PNG8" s="228"/>
      <c r="PNH8" s="228"/>
      <c r="PNI8" s="228"/>
      <c r="PNJ8" s="228"/>
      <c r="PNK8" s="228"/>
      <c r="PNL8" s="228"/>
      <c r="PNM8" s="228"/>
      <c r="PNN8" s="228"/>
      <c r="PNO8" s="228"/>
      <c r="PNP8" s="228"/>
      <c r="PNQ8" s="228"/>
      <c r="PNR8" s="228"/>
      <c r="PNS8" s="228"/>
      <c r="PNT8" s="228"/>
      <c r="PNU8" s="228"/>
      <c r="PNV8" s="228"/>
      <c r="PNW8" s="228"/>
      <c r="PNX8" s="228"/>
      <c r="PNY8" s="228"/>
      <c r="PNZ8" s="228"/>
      <c r="POA8" s="228"/>
      <c r="POB8" s="228"/>
      <c r="POC8" s="228"/>
      <c r="POD8" s="228"/>
      <c r="POE8" s="228"/>
      <c r="POF8" s="228"/>
      <c r="POG8" s="228"/>
      <c r="POH8" s="228"/>
      <c r="POI8" s="228"/>
      <c r="POJ8" s="228"/>
      <c r="POK8" s="228"/>
      <c r="POL8" s="228"/>
      <c r="POM8" s="228"/>
      <c r="PON8" s="228"/>
      <c r="POO8" s="228"/>
      <c r="POP8" s="228"/>
      <c r="POQ8" s="228"/>
      <c r="POR8" s="228"/>
      <c r="POS8" s="228"/>
      <c r="POT8" s="228"/>
      <c r="POU8" s="228"/>
      <c r="POV8" s="228"/>
      <c r="POW8" s="228"/>
      <c r="POX8" s="228"/>
      <c r="POY8" s="228"/>
      <c r="POZ8" s="228"/>
      <c r="PPA8" s="228"/>
      <c r="PPB8" s="228"/>
      <c r="PPC8" s="228"/>
      <c r="PPD8" s="228"/>
      <c r="PPE8" s="228"/>
      <c r="PPF8" s="228"/>
      <c r="PPG8" s="228"/>
      <c r="PPH8" s="228"/>
      <c r="PPI8" s="228"/>
      <c r="PPJ8" s="228"/>
      <c r="PPK8" s="228"/>
      <c r="PPL8" s="228"/>
      <c r="PPM8" s="228"/>
      <c r="PPN8" s="228"/>
      <c r="PPO8" s="228"/>
      <c r="PPP8" s="228"/>
      <c r="PPQ8" s="228"/>
      <c r="PPR8" s="228"/>
      <c r="PPS8" s="228"/>
      <c r="PPT8" s="228"/>
      <c r="PPU8" s="228"/>
      <c r="PPV8" s="228"/>
      <c r="PPW8" s="228"/>
      <c r="PPX8" s="228"/>
      <c r="PPY8" s="228"/>
      <c r="PPZ8" s="228"/>
      <c r="PQA8" s="228"/>
      <c r="PQB8" s="228"/>
      <c r="PQC8" s="228"/>
      <c r="PQD8" s="228"/>
      <c r="PQE8" s="228"/>
      <c r="PQF8" s="228"/>
      <c r="PQG8" s="228"/>
      <c r="PQH8" s="228"/>
      <c r="PQI8" s="228"/>
      <c r="PQJ8" s="228"/>
      <c r="PQK8" s="228"/>
      <c r="PQL8" s="228"/>
      <c r="PQM8" s="228"/>
      <c r="PQN8" s="228"/>
      <c r="PQO8" s="228"/>
      <c r="PQP8" s="228"/>
      <c r="PQQ8" s="228"/>
      <c r="PQR8" s="228"/>
      <c r="PQS8" s="228"/>
      <c r="PQT8" s="228"/>
      <c r="PQU8" s="228"/>
      <c r="PQV8" s="228"/>
      <c r="PQW8" s="228"/>
      <c r="PQX8" s="228"/>
      <c r="PQY8" s="228"/>
      <c r="PQZ8" s="228"/>
      <c r="PRA8" s="228"/>
      <c r="PRB8" s="228"/>
      <c r="PRC8" s="228"/>
      <c r="PRD8" s="228"/>
      <c r="PRE8" s="228"/>
      <c r="PRF8" s="228"/>
      <c r="PRG8" s="228"/>
      <c r="PRH8" s="228"/>
      <c r="PRI8" s="228"/>
      <c r="PRJ8" s="228"/>
      <c r="PRK8" s="228"/>
      <c r="PRL8" s="228"/>
      <c r="PRM8" s="228"/>
      <c r="PRN8" s="228"/>
      <c r="PRO8" s="228"/>
      <c r="PRP8" s="228"/>
      <c r="PRQ8" s="228"/>
      <c r="PRR8" s="228"/>
      <c r="PRS8" s="228"/>
      <c r="PRT8" s="228"/>
      <c r="PRU8" s="228"/>
      <c r="PRV8" s="228"/>
      <c r="PRW8" s="228"/>
      <c r="PRX8" s="228"/>
      <c r="PRY8" s="228"/>
      <c r="PRZ8" s="228"/>
      <c r="PSA8" s="228"/>
      <c r="PSB8" s="228"/>
      <c r="PSC8" s="228"/>
      <c r="PSD8" s="228"/>
      <c r="PSE8" s="228"/>
      <c r="PSF8" s="228"/>
      <c r="PSG8" s="228"/>
      <c r="PSH8" s="228"/>
      <c r="PSI8" s="228"/>
      <c r="PSJ8" s="228"/>
      <c r="PSK8" s="228"/>
      <c r="PSL8" s="228"/>
      <c r="PSM8" s="228"/>
      <c r="PSN8" s="228"/>
      <c r="PSO8" s="228"/>
      <c r="PSP8" s="228"/>
      <c r="PSQ8" s="228"/>
      <c r="PSR8" s="228"/>
      <c r="PSS8" s="228"/>
      <c r="PST8" s="228"/>
      <c r="PSU8" s="228"/>
      <c r="PSV8" s="228"/>
      <c r="PSW8" s="228"/>
      <c r="PSX8" s="228"/>
      <c r="PSY8" s="228"/>
      <c r="PSZ8" s="228"/>
      <c r="PTA8" s="228"/>
      <c r="PTB8" s="228"/>
      <c r="PTC8" s="228"/>
      <c r="PTD8" s="228"/>
      <c r="PTE8" s="228"/>
      <c r="PTF8" s="228"/>
      <c r="PTG8" s="228"/>
      <c r="PTH8" s="228"/>
      <c r="PTI8" s="228"/>
      <c r="PTJ8" s="228"/>
      <c r="PTK8" s="228"/>
      <c r="PTL8" s="228"/>
      <c r="PTM8" s="228"/>
      <c r="PTN8" s="228"/>
      <c r="PTO8" s="228"/>
      <c r="PTP8" s="228"/>
      <c r="PTQ8" s="228"/>
      <c r="PTR8" s="228"/>
      <c r="PTS8" s="228"/>
      <c r="PTT8" s="228"/>
      <c r="PTU8" s="228"/>
      <c r="PTV8" s="228"/>
      <c r="PTW8" s="228"/>
      <c r="PTX8" s="228"/>
      <c r="PTY8" s="228"/>
      <c r="PTZ8" s="228"/>
      <c r="PUA8" s="228"/>
      <c r="PUB8" s="228"/>
      <c r="PUC8" s="228"/>
      <c r="PUD8" s="228"/>
      <c r="PUE8" s="228"/>
      <c r="PUF8" s="228"/>
      <c r="PUG8" s="228"/>
      <c r="PUH8" s="228"/>
      <c r="PUI8" s="228"/>
      <c r="PUJ8" s="228"/>
      <c r="PUK8" s="228"/>
      <c r="PUL8" s="228"/>
      <c r="PUM8" s="228"/>
      <c r="PUN8" s="228"/>
      <c r="PUO8" s="228"/>
      <c r="PUP8" s="228"/>
      <c r="PUQ8" s="228"/>
      <c r="PUR8" s="228"/>
      <c r="PUS8" s="228"/>
      <c r="PUT8" s="228"/>
      <c r="PUU8" s="228"/>
      <c r="PUV8" s="228"/>
      <c r="PUW8" s="228"/>
      <c r="PUX8" s="228"/>
      <c r="PUY8" s="228"/>
      <c r="PUZ8" s="228"/>
      <c r="PVA8" s="228"/>
      <c r="PVB8" s="228"/>
      <c r="PVC8" s="228"/>
      <c r="PVD8" s="228"/>
      <c r="PVE8" s="228"/>
      <c r="PVF8" s="228"/>
      <c r="PVG8" s="228"/>
      <c r="PVH8" s="228"/>
      <c r="PVI8" s="228"/>
      <c r="PVJ8" s="228"/>
      <c r="PVK8" s="228"/>
      <c r="PVL8" s="228"/>
      <c r="PVM8" s="228"/>
      <c r="PVN8" s="228"/>
      <c r="PVO8" s="228"/>
      <c r="PVP8" s="228"/>
      <c r="PVQ8" s="228"/>
      <c r="PVR8" s="228"/>
      <c r="PVS8" s="228"/>
      <c r="PVT8" s="228"/>
      <c r="PVU8" s="228"/>
      <c r="PVV8" s="228"/>
      <c r="PVW8" s="228"/>
      <c r="PVX8" s="228"/>
      <c r="PVY8" s="228"/>
      <c r="PVZ8" s="228"/>
      <c r="PWA8" s="228"/>
      <c r="PWB8" s="228"/>
      <c r="PWC8" s="228"/>
      <c r="PWD8" s="228"/>
      <c r="PWE8" s="228"/>
      <c r="PWF8" s="228"/>
      <c r="PWG8" s="228"/>
      <c r="PWH8" s="228"/>
      <c r="PWI8" s="228"/>
      <c r="PWJ8" s="228"/>
      <c r="PWK8" s="228"/>
      <c r="PWL8" s="228"/>
      <c r="PWM8" s="228"/>
      <c r="PWN8" s="228"/>
      <c r="PWO8" s="228"/>
      <c r="PWP8" s="228"/>
      <c r="PWQ8" s="228"/>
      <c r="PWR8" s="228"/>
      <c r="PWS8" s="228"/>
      <c r="PWT8" s="228"/>
      <c r="PWU8" s="228"/>
      <c r="PWV8" s="228"/>
      <c r="PWW8" s="228"/>
      <c r="PWX8" s="228"/>
      <c r="PWY8" s="228"/>
      <c r="PWZ8" s="228"/>
      <c r="PXA8" s="228"/>
      <c r="PXB8" s="228"/>
      <c r="PXC8" s="228"/>
      <c r="PXD8" s="228"/>
      <c r="PXE8" s="228"/>
      <c r="PXF8" s="228"/>
      <c r="PXG8" s="228"/>
      <c r="PXH8" s="228"/>
      <c r="PXI8" s="228"/>
      <c r="PXJ8" s="228"/>
      <c r="PXK8" s="228"/>
      <c r="PXL8" s="228"/>
      <c r="PXM8" s="228"/>
      <c r="PXN8" s="228"/>
      <c r="PXO8" s="228"/>
      <c r="PXP8" s="228"/>
      <c r="PXQ8" s="228"/>
      <c r="PXR8" s="228"/>
      <c r="PXS8" s="228"/>
      <c r="PXT8" s="228"/>
      <c r="PXU8" s="228"/>
      <c r="PXV8" s="228"/>
      <c r="PXW8" s="228"/>
      <c r="PXX8" s="228"/>
      <c r="PXY8" s="228"/>
      <c r="PXZ8" s="228"/>
      <c r="PYA8" s="228"/>
      <c r="PYB8" s="228"/>
      <c r="PYC8" s="228"/>
      <c r="PYD8" s="228"/>
      <c r="PYE8" s="228"/>
      <c r="PYF8" s="228"/>
      <c r="PYG8" s="228"/>
      <c r="PYH8" s="228"/>
      <c r="PYI8" s="228"/>
      <c r="PYJ8" s="228"/>
      <c r="PYK8" s="228"/>
      <c r="PYL8" s="228"/>
      <c r="PYM8" s="228"/>
      <c r="PYN8" s="228"/>
      <c r="PYO8" s="228"/>
      <c r="PYP8" s="228"/>
      <c r="PYQ8" s="228"/>
      <c r="PYR8" s="228"/>
      <c r="PYS8" s="228"/>
      <c r="PYT8" s="228"/>
      <c r="PYU8" s="228"/>
      <c r="PYV8" s="228"/>
      <c r="PYW8" s="228"/>
      <c r="PYX8" s="228"/>
      <c r="PYY8" s="228"/>
      <c r="PYZ8" s="228"/>
      <c r="PZA8" s="228"/>
      <c r="PZB8" s="228"/>
      <c r="PZC8" s="228"/>
      <c r="PZD8" s="228"/>
      <c r="PZE8" s="228"/>
      <c r="PZF8" s="228"/>
      <c r="PZG8" s="228"/>
      <c r="PZH8" s="228"/>
      <c r="PZI8" s="228"/>
      <c r="PZJ8" s="228"/>
      <c r="PZK8" s="228"/>
      <c r="PZL8" s="228"/>
      <c r="PZM8" s="228"/>
      <c r="PZN8" s="228"/>
      <c r="PZO8" s="228"/>
      <c r="PZP8" s="228"/>
      <c r="PZQ8" s="228"/>
      <c r="PZR8" s="228"/>
      <c r="PZS8" s="228"/>
      <c r="PZT8" s="228"/>
      <c r="PZU8" s="228"/>
      <c r="PZV8" s="228"/>
      <c r="PZW8" s="228"/>
      <c r="PZX8" s="228"/>
      <c r="PZY8" s="228"/>
      <c r="PZZ8" s="228"/>
      <c r="QAA8" s="228"/>
      <c r="QAB8" s="228"/>
      <c r="QAC8" s="228"/>
      <c r="QAD8" s="228"/>
      <c r="QAE8" s="228"/>
      <c r="QAF8" s="228"/>
      <c r="QAG8" s="228"/>
      <c r="QAH8" s="228"/>
      <c r="QAI8" s="228"/>
      <c r="QAJ8" s="228"/>
      <c r="QAK8" s="228"/>
      <c r="QAL8" s="228"/>
      <c r="QAM8" s="228"/>
      <c r="QAN8" s="228"/>
      <c r="QAO8" s="228"/>
      <c r="QAP8" s="228"/>
      <c r="QAQ8" s="228"/>
      <c r="QAR8" s="228"/>
      <c r="QAS8" s="228"/>
      <c r="QAT8" s="228"/>
      <c r="QAU8" s="228"/>
      <c r="QAV8" s="228"/>
      <c r="QAW8" s="228"/>
      <c r="QAX8" s="228"/>
      <c r="QAY8" s="228"/>
      <c r="QAZ8" s="228"/>
      <c r="QBA8" s="228"/>
      <c r="QBB8" s="228"/>
      <c r="QBC8" s="228"/>
      <c r="QBD8" s="228"/>
      <c r="QBE8" s="228"/>
      <c r="QBF8" s="228"/>
      <c r="QBG8" s="228"/>
      <c r="QBH8" s="228"/>
      <c r="QBI8" s="228"/>
      <c r="QBJ8" s="228"/>
      <c r="QBK8" s="228"/>
      <c r="QBL8" s="228"/>
      <c r="QBM8" s="228"/>
      <c r="QBN8" s="228"/>
      <c r="QBO8" s="228"/>
      <c r="QBP8" s="228"/>
      <c r="QBQ8" s="228"/>
      <c r="QBR8" s="228"/>
      <c r="QBS8" s="228"/>
      <c r="QBT8" s="228"/>
      <c r="QBU8" s="228"/>
      <c r="QBV8" s="228"/>
      <c r="QBW8" s="228"/>
      <c r="QBX8" s="228"/>
      <c r="QBY8" s="228"/>
      <c r="QBZ8" s="228"/>
      <c r="QCA8" s="228"/>
      <c r="QCB8" s="228"/>
      <c r="QCC8" s="228"/>
      <c r="QCD8" s="228"/>
      <c r="QCE8" s="228"/>
      <c r="QCF8" s="228"/>
      <c r="QCG8" s="228"/>
      <c r="QCH8" s="228"/>
      <c r="QCI8" s="228"/>
      <c r="QCJ8" s="228"/>
      <c r="QCK8" s="228"/>
      <c r="QCL8" s="228"/>
      <c r="QCM8" s="228"/>
      <c r="QCN8" s="228"/>
      <c r="QCO8" s="228"/>
      <c r="QCP8" s="228"/>
      <c r="QCQ8" s="228"/>
      <c r="QCR8" s="228"/>
      <c r="QCS8" s="228"/>
      <c r="QCT8" s="228"/>
      <c r="QCU8" s="228"/>
      <c r="QCV8" s="228"/>
      <c r="QCW8" s="228"/>
      <c r="QCX8" s="228"/>
      <c r="QCY8" s="228"/>
      <c r="QCZ8" s="228"/>
      <c r="QDA8" s="228"/>
      <c r="QDB8" s="228"/>
      <c r="QDC8" s="228"/>
      <c r="QDD8" s="228"/>
      <c r="QDE8" s="228"/>
      <c r="QDF8" s="228"/>
      <c r="QDG8" s="228"/>
      <c r="QDH8" s="228"/>
      <c r="QDI8" s="228"/>
      <c r="QDJ8" s="228"/>
      <c r="QDK8" s="228"/>
      <c r="QDL8" s="228"/>
      <c r="QDM8" s="228"/>
      <c r="QDN8" s="228"/>
      <c r="QDO8" s="228"/>
      <c r="QDP8" s="228"/>
      <c r="QDQ8" s="228"/>
      <c r="QDR8" s="228"/>
      <c r="QDS8" s="228"/>
      <c r="QDT8" s="228"/>
      <c r="QDU8" s="228"/>
      <c r="QDV8" s="228"/>
      <c r="QDW8" s="228"/>
      <c r="QDX8" s="228"/>
      <c r="QDY8" s="228"/>
      <c r="QDZ8" s="228"/>
      <c r="QEA8" s="228"/>
      <c r="QEB8" s="228"/>
      <c r="QEC8" s="228"/>
      <c r="QED8" s="228"/>
      <c r="QEE8" s="228"/>
      <c r="QEF8" s="228"/>
      <c r="QEG8" s="228"/>
      <c r="QEH8" s="228"/>
      <c r="QEI8" s="228"/>
      <c r="QEJ8" s="228"/>
      <c r="QEK8" s="228"/>
      <c r="QEL8" s="228"/>
      <c r="QEM8" s="228"/>
      <c r="QEN8" s="228"/>
      <c r="QEO8" s="228"/>
      <c r="QEP8" s="228"/>
      <c r="QEQ8" s="228"/>
      <c r="QER8" s="228"/>
      <c r="QES8" s="228"/>
      <c r="QET8" s="228"/>
      <c r="QEU8" s="228"/>
      <c r="QEV8" s="228"/>
      <c r="QEW8" s="228"/>
      <c r="QEX8" s="228"/>
      <c r="QEY8" s="228"/>
      <c r="QEZ8" s="228"/>
      <c r="QFA8" s="228"/>
      <c r="QFB8" s="228"/>
      <c r="QFC8" s="228"/>
      <c r="QFD8" s="228"/>
      <c r="QFE8" s="228"/>
      <c r="QFF8" s="228"/>
      <c r="QFG8" s="228"/>
      <c r="QFH8" s="228"/>
      <c r="QFI8" s="228"/>
      <c r="QFJ8" s="228"/>
      <c r="QFK8" s="228"/>
      <c r="QFL8" s="228"/>
      <c r="QFM8" s="228"/>
      <c r="QFN8" s="228"/>
      <c r="QFO8" s="228"/>
      <c r="QFP8" s="228"/>
      <c r="QFQ8" s="228"/>
      <c r="QFR8" s="228"/>
      <c r="QFS8" s="228"/>
      <c r="QFT8" s="228"/>
      <c r="QFU8" s="228"/>
      <c r="QFV8" s="228"/>
      <c r="QFW8" s="228"/>
      <c r="QFX8" s="228"/>
      <c r="QFY8" s="228"/>
      <c r="QFZ8" s="228"/>
      <c r="QGA8" s="228"/>
      <c r="QGB8" s="228"/>
      <c r="QGC8" s="228"/>
      <c r="QGD8" s="228"/>
      <c r="QGE8" s="228"/>
      <c r="QGF8" s="228"/>
      <c r="QGG8" s="228"/>
      <c r="QGH8" s="228"/>
      <c r="QGI8" s="228"/>
      <c r="QGJ8" s="228"/>
      <c r="QGK8" s="228"/>
      <c r="QGL8" s="228"/>
      <c r="QGM8" s="228"/>
      <c r="QGN8" s="228"/>
      <c r="QGO8" s="228"/>
      <c r="QGP8" s="228"/>
      <c r="QGQ8" s="228"/>
      <c r="QGR8" s="228"/>
      <c r="QGS8" s="228"/>
      <c r="QGT8" s="228"/>
      <c r="QGU8" s="228"/>
      <c r="QGV8" s="228"/>
      <c r="QGW8" s="228"/>
      <c r="QGX8" s="228"/>
      <c r="QGY8" s="228"/>
      <c r="QGZ8" s="228"/>
      <c r="QHA8" s="228"/>
      <c r="QHB8" s="228"/>
      <c r="QHC8" s="228"/>
      <c r="QHD8" s="228"/>
      <c r="QHE8" s="228"/>
      <c r="QHF8" s="228"/>
      <c r="QHG8" s="228"/>
      <c r="QHH8" s="228"/>
      <c r="QHI8" s="228"/>
      <c r="QHJ8" s="228"/>
      <c r="QHK8" s="228"/>
      <c r="QHL8" s="228"/>
      <c r="QHM8" s="228"/>
      <c r="QHN8" s="228"/>
      <c r="QHO8" s="228"/>
      <c r="QHP8" s="228"/>
      <c r="QHQ8" s="228"/>
      <c r="QHR8" s="228"/>
      <c r="QHS8" s="228"/>
      <c r="QHT8" s="228"/>
      <c r="QHU8" s="228"/>
      <c r="QHV8" s="228"/>
      <c r="QHW8" s="228"/>
      <c r="QHX8" s="228"/>
      <c r="QHY8" s="228"/>
      <c r="QHZ8" s="228"/>
      <c r="QIA8" s="228"/>
      <c r="QIB8" s="228"/>
      <c r="QIC8" s="228"/>
      <c r="QID8" s="228"/>
      <c r="QIE8" s="228"/>
      <c r="QIF8" s="228"/>
      <c r="QIG8" s="228"/>
      <c r="QIH8" s="228"/>
      <c r="QII8" s="228"/>
      <c r="QIJ8" s="228"/>
      <c r="QIK8" s="228"/>
      <c r="QIL8" s="228"/>
      <c r="QIM8" s="228"/>
      <c r="QIN8" s="228"/>
      <c r="QIO8" s="228"/>
      <c r="QIP8" s="228"/>
      <c r="QIQ8" s="228"/>
      <c r="QIR8" s="228"/>
      <c r="QIS8" s="228"/>
      <c r="QIT8" s="228"/>
      <c r="QIU8" s="228"/>
      <c r="QIV8" s="228"/>
      <c r="QIW8" s="228"/>
      <c r="QIX8" s="228"/>
      <c r="QIY8" s="228"/>
      <c r="QIZ8" s="228"/>
      <c r="QJA8" s="228"/>
      <c r="QJB8" s="228"/>
      <c r="QJC8" s="228"/>
      <c r="QJD8" s="228"/>
      <c r="QJE8" s="228"/>
      <c r="QJF8" s="228"/>
      <c r="QJG8" s="228"/>
      <c r="QJH8" s="228"/>
      <c r="QJI8" s="228"/>
      <c r="QJJ8" s="228"/>
      <c r="QJK8" s="228"/>
      <c r="QJL8" s="228"/>
      <c r="QJM8" s="228"/>
      <c r="QJN8" s="228"/>
      <c r="QJO8" s="228"/>
      <c r="QJP8" s="228"/>
      <c r="QJQ8" s="228"/>
      <c r="QJR8" s="228"/>
      <c r="QJS8" s="228"/>
      <c r="QJT8" s="228"/>
      <c r="QJU8" s="228"/>
      <c r="QJV8" s="228"/>
      <c r="QJW8" s="228"/>
      <c r="QJX8" s="228"/>
      <c r="QJY8" s="228"/>
      <c r="QJZ8" s="228"/>
      <c r="QKA8" s="228"/>
      <c r="QKB8" s="228"/>
      <c r="QKC8" s="228"/>
      <c r="QKD8" s="228"/>
      <c r="QKE8" s="228"/>
      <c r="QKF8" s="228"/>
      <c r="QKG8" s="228"/>
      <c r="QKH8" s="228"/>
      <c r="QKI8" s="228"/>
      <c r="QKJ8" s="228"/>
      <c r="QKK8" s="228"/>
      <c r="QKL8" s="228"/>
      <c r="QKM8" s="228"/>
      <c r="QKN8" s="228"/>
      <c r="QKO8" s="228"/>
      <c r="QKP8" s="228"/>
      <c r="QKQ8" s="228"/>
      <c r="QKR8" s="228"/>
      <c r="QKS8" s="228"/>
      <c r="QKT8" s="228"/>
      <c r="QKU8" s="228"/>
      <c r="QKV8" s="228"/>
      <c r="QKW8" s="228"/>
      <c r="QKX8" s="228"/>
      <c r="QKY8" s="228"/>
      <c r="QKZ8" s="228"/>
      <c r="QLA8" s="228"/>
      <c r="QLB8" s="228"/>
      <c r="QLC8" s="228"/>
      <c r="QLD8" s="228"/>
      <c r="QLE8" s="228"/>
      <c r="QLF8" s="228"/>
      <c r="QLG8" s="228"/>
      <c r="QLH8" s="228"/>
      <c r="QLI8" s="228"/>
      <c r="QLJ8" s="228"/>
      <c r="QLK8" s="228"/>
      <c r="QLL8" s="228"/>
      <c r="QLM8" s="228"/>
      <c r="QLN8" s="228"/>
      <c r="QLO8" s="228"/>
      <c r="QLP8" s="228"/>
      <c r="QLQ8" s="228"/>
      <c r="QLR8" s="228"/>
      <c r="QLS8" s="228"/>
      <c r="QLT8" s="228"/>
      <c r="QLU8" s="228"/>
      <c r="QLV8" s="228"/>
      <c r="QLW8" s="228"/>
      <c r="QLX8" s="228"/>
      <c r="QLY8" s="228"/>
      <c r="QLZ8" s="228"/>
      <c r="QMA8" s="228"/>
      <c r="QMB8" s="228"/>
      <c r="QMC8" s="228"/>
      <c r="QMD8" s="228"/>
      <c r="QME8" s="228"/>
      <c r="QMF8" s="228"/>
      <c r="QMG8" s="228"/>
      <c r="QMH8" s="228"/>
      <c r="QMI8" s="228"/>
      <c r="QMJ8" s="228"/>
      <c r="QMK8" s="228"/>
      <c r="QML8" s="228"/>
      <c r="QMM8" s="228"/>
      <c r="QMN8" s="228"/>
      <c r="QMO8" s="228"/>
      <c r="QMP8" s="228"/>
      <c r="QMQ8" s="228"/>
      <c r="QMR8" s="228"/>
      <c r="QMS8" s="228"/>
      <c r="QMT8" s="228"/>
      <c r="QMU8" s="228"/>
      <c r="QMV8" s="228"/>
      <c r="QMW8" s="228"/>
      <c r="QMX8" s="228"/>
      <c r="QMY8" s="228"/>
      <c r="QMZ8" s="228"/>
      <c r="QNA8" s="228"/>
      <c r="QNB8" s="228"/>
      <c r="QNC8" s="228"/>
      <c r="QND8" s="228"/>
      <c r="QNE8" s="228"/>
      <c r="QNF8" s="228"/>
      <c r="QNG8" s="228"/>
      <c r="QNH8" s="228"/>
      <c r="QNI8" s="228"/>
      <c r="QNJ8" s="228"/>
      <c r="QNK8" s="228"/>
      <c r="QNL8" s="228"/>
      <c r="QNM8" s="228"/>
      <c r="QNN8" s="228"/>
      <c r="QNO8" s="228"/>
      <c r="QNP8" s="228"/>
      <c r="QNQ8" s="228"/>
      <c r="QNR8" s="228"/>
      <c r="QNS8" s="228"/>
      <c r="QNT8" s="228"/>
      <c r="QNU8" s="228"/>
      <c r="QNV8" s="228"/>
      <c r="QNW8" s="228"/>
      <c r="QNX8" s="228"/>
      <c r="QNY8" s="228"/>
      <c r="QNZ8" s="228"/>
      <c r="QOA8" s="228"/>
      <c r="QOB8" s="228"/>
      <c r="QOC8" s="228"/>
      <c r="QOD8" s="228"/>
      <c r="QOE8" s="228"/>
      <c r="QOF8" s="228"/>
      <c r="QOG8" s="228"/>
      <c r="QOH8" s="228"/>
      <c r="QOI8" s="228"/>
      <c r="QOJ8" s="228"/>
      <c r="QOK8" s="228"/>
      <c r="QOL8" s="228"/>
      <c r="QOM8" s="228"/>
      <c r="QON8" s="228"/>
      <c r="QOO8" s="228"/>
      <c r="QOP8" s="228"/>
      <c r="QOQ8" s="228"/>
      <c r="QOR8" s="228"/>
      <c r="QOS8" s="228"/>
      <c r="QOT8" s="228"/>
      <c r="QOU8" s="228"/>
      <c r="QOV8" s="228"/>
      <c r="QOW8" s="228"/>
      <c r="QOX8" s="228"/>
      <c r="QOY8" s="228"/>
      <c r="QOZ8" s="228"/>
      <c r="QPA8" s="228"/>
      <c r="QPB8" s="228"/>
      <c r="QPC8" s="228"/>
      <c r="QPD8" s="228"/>
      <c r="QPE8" s="228"/>
      <c r="QPF8" s="228"/>
      <c r="QPG8" s="228"/>
      <c r="QPH8" s="228"/>
      <c r="QPI8" s="228"/>
      <c r="QPJ8" s="228"/>
      <c r="QPK8" s="228"/>
      <c r="QPL8" s="228"/>
      <c r="QPM8" s="228"/>
      <c r="QPN8" s="228"/>
      <c r="QPO8" s="228"/>
      <c r="QPP8" s="228"/>
      <c r="QPQ8" s="228"/>
      <c r="QPR8" s="228"/>
      <c r="QPS8" s="228"/>
      <c r="QPT8" s="228"/>
      <c r="QPU8" s="228"/>
      <c r="QPV8" s="228"/>
      <c r="QPW8" s="228"/>
      <c r="QPX8" s="228"/>
      <c r="QPY8" s="228"/>
      <c r="QPZ8" s="228"/>
      <c r="QQA8" s="228"/>
      <c r="QQB8" s="228"/>
      <c r="QQC8" s="228"/>
      <c r="QQD8" s="228"/>
      <c r="QQE8" s="228"/>
      <c r="QQF8" s="228"/>
      <c r="QQG8" s="228"/>
      <c r="QQH8" s="228"/>
      <c r="QQI8" s="228"/>
      <c r="QQJ8" s="228"/>
      <c r="QQK8" s="228"/>
      <c r="QQL8" s="228"/>
      <c r="QQM8" s="228"/>
      <c r="QQN8" s="228"/>
      <c r="QQO8" s="228"/>
      <c r="QQP8" s="228"/>
      <c r="QQQ8" s="228"/>
      <c r="QQR8" s="228"/>
      <c r="QQS8" s="228"/>
      <c r="QQT8" s="228"/>
      <c r="QQU8" s="228"/>
      <c r="QQV8" s="228"/>
      <c r="QQW8" s="228"/>
      <c r="QQX8" s="228"/>
      <c r="QQY8" s="228"/>
      <c r="QQZ8" s="228"/>
      <c r="QRA8" s="228"/>
      <c r="QRB8" s="228"/>
      <c r="QRC8" s="228"/>
      <c r="QRD8" s="228"/>
      <c r="QRE8" s="228"/>
      <c r="QRF8" s="228"/>
      <c r="QRG8" s="228"/>
      <c r="QRH8" s="228"/>
      <c r="QRI8" s="228"/>
      <c r="QRJ8" s="228"/>
      <c r="QRK8" s="228"/>
      <c r="QRL8" s="228"/>
      <c r="QRM8" s="228"/>
      <c r="QRN8" s="228"/>
      <c r="QRO8" s="228"/>
      <c r="QRP8" s="228"/>
      <c r="QRQ8" s="228"/>
      <c r="QRR8" s="228"/>
      <c r="QRS8" s="228"/>
      <c r="QRT8" s="228"/>
      <c r="QRU8" s="228"/>
      <c r="QRV8" s="228"/>
      <c r="QRW8" s="228"/>
      <c r="QRX8" s="228"/>
      <c r="QRY8" s="228"/>
      <c r="QRZ8" s="228"/>
      <c r="QSA8" s="228"/>
      <c r="QSB8" s="228"/>
      <c r="QSC8" s="228"/>
      <c r="QSD8" s="228"/>
      <c r="QSE8" s="228"/>
      <c r="QSF8" s="228"/>
      <c r="QSG8" s="228"/>
      <c r="QSH8" s="228"/>
      <c r="QSI8" s="228"/>
      <c r="QSJ8" s="228"/>
      <c r="QSK8" s="228"/>
      <c r="QSL8" s="228"/>
      <c r="QSM8" s="228"/>
      <c r="QSN8" s="228"/>
      <c r="QSO8" s="228"/>
      <c r="QSP8" s="228"/>
      <c r="QSQ8" s="228"/>
      <c r="QSR8" s="228"/>
      <c r="QSS8" s="228"/>
      <c r="QST8" s="228"/>
      <c r="QSU8" s="228"/>
      <c r="QSV8" s="228"/>
      <c r="QSW8" s="228"/>
      <c r="QSX8" s="228"/>
      <c r="QSY8" s="228"/>
      <c r="QSZ8" s="228"/>
      <c r="QTA8" s="228"/>
      <c r="QTB8" s="228"/>
      <c r="QTC8" s="228"/>
      <c r="QTD8" s="228"/>
      <c r="QTE8" s="228"/>
      <c r="QTF8" s="228"/>
      <c r="QTG8" s="228"/>
      <c r="QTH8" s="228"/>
      <c r="QTI8" s="228"/>
      <c r="QTJ8" s="228"/>
      <c r="QTK8" s="228"/>
      <c r="QTL8" s="228"/>
      <c r="QTM8" s="228"/>
      <c r="QTN8" s="228"/>
      <c r="QTO8" s="228"/>
      <c r="QTP8" s="228"/>
      <c r="QTQ8" s="228"/>
      <c r="QTR8" s="228"/>
      <c r="QTS8" s="228"/>
      <c r="QTT8" s="228"/>
      <c r="QTU8" s="228"/>
      <c r="QTV8" s="228"/>
      <c r="QTW8" s="228"/>
      <c r="QTX8" s="228"/>
      <c r="QTY8" s="228"/>
      <c r="QTZ8" s="228"/>
      <c r="QUA8" s="228"/>
      <c r="QUB8" s="228"/>
      <c r="QUC8" s="228"/>
      <c r="QUD8" s="228"/>
      <c r="QUE8" s="228"/>
      <c r="QUF8" s="228"/>
      <c r="QUG8" s="228"/>
      <c r="QUH8" s="228"/>
      <c r="QUI8" s="228"/>
      <c r="QUJ8" s="228"/>
      <c r="QUK8" s="228"/>
      <c r="QUL8" s="228"/>
      <c r="QUM8" s="228"/>
      <c r="QUN8" s="228"/>
      <c r="QUO8" s="228"/>
      <c r="QUP8" s="228"/>
      <c r="QUQ8" s="228"/>
      <c r="QUR8" s="228"/>
      <c r="QUS8" s="228"/>
      <c r="QUT8" s="228"/>
      <c r="QUU8" s="228"/>
      <c r="QUV8" s="228"/>
      <c r="QUW8" s="228"/>
      <c r="QUX8" s="228"/>
      <c r="QUY8" s="228"/>
      <c r="QUZ8" s="228"/>
      <c r="QVA8" s="228"/>
      <c r="QVB8" s="228"/>
      <c r="QVC8" s="228"/>
      <c r="QVD8" s="228"/>
      <c r="QVE8" s="228"/>
      <c r="QVF8" s="228"/>
      <c r="QVG8" s="228"/>
      <c r="QVH8" s="228"/>
      <c r="QVI8" s="228"/>
      <c r="QVJ8" s="228"/>
      <c r="QVK8" s="228"/>
      <c r="QVL8" s="228"/>
      <c r="QVM8" s="228"/>
      <c r="QVN8" s="228"/>
      <c r="QVO8" s="228"/>
      <c r="QVP8" s="228"/>
      <c r="QVQ8" s="228"/>
      <c r="QVR8" s="228"/>
      <c r="QVS8" s="228"/>
      <c r="QVT8" s="228"/>
      <c r="QVU8" s="228"/>
      <c r="QVV8" s="228"/>
      <c r="QVW8" s="228"/>
      <c r="QVX8" s="228"/>
      <c r="QVY8" s="228"/>
      <c r="QVZ8" s="228"/>
      <c r="QWA8" s="228"/>
      <c r="QWB8" s="228"/>
      <c r="QWC8" s="228"/>
      <c r="QWD8" s="228"/>
      <c r="QWE8" s="228"/>
      <c r="QWF8" s="228"/>
      <c r="QWG8" s="228"/>
      <c r="QWH8" s="228"/>
      <c r="QWI8" s="228"/>
      <c r="QWJ8" s="228"/>
      <c r="QWK8" s="228"/>
      <c r="QWL8" s="228"/>
      <c r="QWM8" s="228"/>
      <c r="QWN8" s="228"/>
      <c r="QWO8" s="228"/>
      <c r="QWP8" s="228"/>
      <c r="QWQ8" s="228"/>
      <c r="QWR8" s="228"/>
      <c r="QWS8" s="228"/>
      <c r="QWT8" s="228"/>
      <c r="QWU8" s="228"/>
      <c r="QWV8" s="228"/>
      <c r="QWW8" s="228"/>
      <c r="QWX8" s="228"/>
      <c r="QWY8" s="228"/>
      <c r="QWZ8" s="228"/>
      <c r="QXA8" s="228"/>
      <c r="QXB8" s="228"/>
      <c r="QXC8" s="228"/>
      <c r="QXD8" s="228"/>
      <c r="QXE8" s="228"/>
      <c r="QXF8" s="228"/>
      <c r="QXG8" s="228"/>
      <c r="QXH8" s="228"/>
      <c r="QXI8" s="228"/>
      <c r="QXJ8" s="228"/>
      <c r="QXK8" s="228"/>
      <c r="QXL8" s="228"/>
      <c r="QXM8" s="228"/>
      <c r="QXN8" s="228"/>
      <c r="QXO8" s="228"/>
      <c r="QXP8" s="228"/>
      <c r="QXQ8" s="228"/>
      <c r="QXR8" s="228"/>
      <c r="QXS8" s="228"/>
      <c r="QXT8" s="228"/>
      <c r="QXU8" s="228"/>
      <c r="QXV8" s="228"/>
      <c r="QXW8" s="228"/>
      <c r="QXX8" s="228"/>
      <c r="QXY8" s="228"/>
      <c r="QXZ8" s="228"/>
      <c r="QYA8" s="228"/>
      <c r="QYB8" s="228"/>
      <c r="QYC8" s="228"/>
      <c r="QYD8" s="228"/>
      <c r="QYE8" s="228"/>
      <c r="QYF8" s="228"/>
      <c r="QYG8" s="228"/>
      <c r="QYH8" s="228"/>
      <c r="QYI8" s="228"/>
      <c r="QYJ8" s="228"/>
      <c r="QYK8" s="228"/>
      <c r="QYL8" s="228"/>
      <c r="QYM8" s="228"/>
      <c r="QYN8" s="228"/>
      <c r="QYO8" s="228"/>
      <c r="QYP8" s="228"/>
      <c r="QYQ8" s="228"/>
      <c r="QYR8" s="228"/>
      <c r="QYS8" s="228"/>
      <c r="QYT8" s="228"/>
      <c r="QYU8" s="228"/>
      <c r="QYV8" s="228"/>
      <c r="QYW8" s="228"/>
      <c r="QYX8" s="228"/>
      <c r="QYY8" s="228"/>
      <c r="QYZ8" s="228"/>
      <c r="QZA8" s="228"/>
      <c r="QZB8" s="228"/>
      <c r="QZC8" s="228"/>
      <c r="QZD8" s="228"/>
      <c r="QZE8" s="228"/>
      <c r="QZF8" s="228"/>
      <c r="QZG8" s="228"/>
      <c r="QZH8" s="228"/>
      <c r="QZI8" s="228"/>
      <c r="QZJ8" s="228"/>
      <c r="QZK8" s="228"/>
      <c r="QZL8" s="228"/>
      <c r="QZM8" s="228"/>
      <c r="QZN8" s="228"/>
      <c r="QZO8" s="228"/>
      <c r="QZP8" s="228"/>
      <c r="QZQ8" s="228"/>
      <c r="QZR8" s="228"/>
      <c r="QZS8" s="228"/>
      <c r="QZT8" s="228"/>
      <c r="QZU8" s="228"/>
      <c r="QZV8" s="228"/>
      <c r="QZW8" s="228"/>
      <c r="QZX8" s="228"/>
      <c r="QZY8" s="228"/>
      <c r="QZZ8" s="228"/>
      <c r="RAA8" s="228"/>
      <c r="RAB8" s="228"/>
      <c r="RAC8" s="228"/>
      <c r="RAD8" s="228"/>
      <c r="RAE8" s="228"/>
      <c r="RAF8" s="228"/>
      <c r="RAG8" s="228"/>
      <c r="RAH8" s="228"/>
      <c r="RAI8" s="228"/>
      <c r="RAJ8" s="228"/>
      <c r="RAK8" s="228"/>
      <c r="RAL8" s="228"/>
      <c r="RAM8" s="228"/>
      <c r="RAN8" s="228"/>
      <c r="RAO8" s="228"/>
      <c r="RAP8" s="228"/>
      <c r="RAQ8" s="228"/>
      <c r="RAR8" s="228"/>
      <c r="RAS8" s="228"/>
      <c r="RAT8" s="228"/>
      <c r="RAU8" s="228"/>
      <c r="RAV8" s="228"/>
      <c r="RAW8" s="228"/>
      <c r="RAX8" s="228"/>
      <c r="RAY8" s="228"/>
      <c r="RAZ8" s="228"/>
      <c r="RBA8" s="228"/>
      <c r="RBB8" s="228"/>
      <c r="RBC8" s="228"/>
      <c r="RBD8" s="228"/>
      <c r="RBE8" s="228"/>
      <c r="RBF8" s="228"/>
      <c r="RBG8" s="228"/>
      <c r="RBH8" s="228"/>
      <c r="RBI8" s="228"/>
      <c r="RBJ8" s="228"/>
      <c r="RBK8" s="228"/>
      <c r="RBL8" s="228"/>
      <c r="RBM8" s="228"/>
      <c r="RBN8" s="228"/>
      <c r="RBO8" s="228"/>
      <c r="RBP8" s="228"/>
      <c r="RBQ8" s="228"/>
      <c r="RBR8" s="228"/>
      <c r="RBS8" s="228"/>
      <c r="RBT8" s="228"/>
      <c r="RBU8" s="228"/>
      <c r="RBV8" s="228"/>
      <c r="RBW8" s="228"/>
      <c r="RBX8" s="228"/>
      <c r="RBY8" s="228"/>
      <c r="RBZ8" s="228"/>
      <c r="RCA8" s="228"/>
      <c r="RCB8" s="228"/>
      <c r="RCC8" s="228"/>
      <c r="RCD8" s="228"/>
      <c r="RCE8" s="228"/>
      <c r="RCF8" s="228"/>
      <c r="RCG8" s="228"/>
      <c r="RCH8" s="228"/>
      <c r="RCI8" s="228"/>
      <c r="RCJ8" s="228"/>
      <c r="RCK8" s="228"/>
      <c r="RCL8" s="228"/>
      <c r="RCM8" s="228"/>
      <c r="RCN8" s="228"/>
      <c r="RCO8" s="228"/>
      <c r="RCP8" s="228"/>
      <c r="RCQ8" s="228"/>
      <c r="RCR8" s="228"/>
      <c r="RCS8" s="228"/>
      <c r="RCT8" s="228"/>
      <c r="RCU8" s="228"/>
      <c r="RCV8" s="228"/>
      <c r="RCW8" s="228"/>
      <c r="RCX8" s="228"/>
      <c r="RCY8" s="228"/>
      <c r="RCZ8" s="228"/>
      <c r="RDA8" s="228"/>
      <c r="RDB8" s="228"/>
      <c r="RDC8" s="228"/>
      <c r="RDD8" s="228"/>
      <c r="RDE8" s="228"/>
      <c r="RDF8" s="228"/>
      <c r="RDG8" s="228"/>
      <c r="RDH8" s="228"/>
      <c r="RDI8" s="228"/>
      <c r="RDJ8" s="228"/>
      <c r="RDK8" s="228"/>
      <c r="RDL8" s="228"/>
      <c r="RDM8" s="228"/>
      <c r="RDN8" s="228"/>
      <c r="RDO8" s="228"/>
      <c r="RDP8" s="228"/>
      <c r="RDQ8" s="228"/>
      <c r="RDR8" s="228"/>
      <c r="RDS8" s="228"/>
      <c r="RDT8" s="228"/>
      <c r="RDU8" s="228"/>
      <c r="RDV8" s="228"/>
      <c r="RDW8" s="228"/>
      <c r="RDX8" s="228"/>
      <c r="RDY8" s="228"/>
      <c r="RDZ8" s="228"/>
      <c r="REA8" s="228"/>
      <c r="REB8" s="228"/>
      <c r="REC8" s="228"/>
      <c r="RED8" s="228"/>
      <c r="REE8" s="228"/>
      <c r="REF8" s="228"/>
      <c r="REG8" s="228"/>
      <c r="REH8" s="228"/>
      <c r="REI8" s="228"/>
      <c r="REJ8" s="228"/>
      <c r="REK8" s="228"/>
      <c r="REL8" s="228"/>
      <c r="REM8" s="228"/>
      <c r="REN8" s="228"/>
      <c r="REO8" s="228"/>
      <c r="REP8" s="228"/>
      <c r="REQ8" s="228"/>
      <c r="RER8" s="228"/>
      <c r="RES8" s="228"/>
      <c r="RET8" s="228"/>
      <c r="REU8" s="228"/>
      <c r="REV8" s="228"/>
      <c r="REW8" s="228"/>
      <c r="REX8" s="228"/>
      <c r="REY8" s="228"/>
      <c r="REZ8" s="228"/>
      <c r="RFA8" s="228"/>
      <c r="RFB8" s="228"/>
      <c r="RFC8" s="228"/>
      <c r="RFD8" s="228"/>
      <c r="RFE8" s="228"/>
      <c r="RFF8" s="228"/>
      <c r="RFG8" s="228"/>
      <c r="RFH8" s="228"/>
      <c r="RFI8" s="228"/>
      <c r="RFJ8" s="228"/>
      <c r="RFK8" s="228"/>
      <c r="RFL8" s="228"/>
      <c r="RFM8" s="228"/>
      <c r="RFN8" s="228"/>
      <c r="RFO8" s="228"/>
      <c r="RFP8" s="228"/>
      <c r="RFQ8" s="228"/>
      <c r="RFR8" s="228"/>
      <c r="RFS8" s="228"/>
      <c r="RFT8" s="228"/>
      <c r="RFU8" s="228"/>
      <c r="RFV8" s="228"/>
      <c r="RFW8" s="228"/>
      <c r="RFX8" s="228"/>
      <c r="RFY8" s="228"/>
      <c r="RFZ8" s="228"/>
      <c r="RGA8" s="228"/>
      <c r="RGB8" s="228"/>
      <c r="RGC8" s="228"/>
      <c r="RGD8" s="228"/>
      <c r="RGE8" s="228"/>
      <c r="RGF8" s="228"/>
      <c r="RGG8" s="228"/>
      <c r="RGH8" s="228"/>
      <c r="RGI8" s="228"/>
      <c r="RGJ8" s="228"/>
      <c r="RGK8" s="228"/>
      <c r="RGL8" s="228"/>
      <c r="RGM8" s="228"/>
      <c r="RGN8" s="228"/>
      <c r="RGO8" s="228"/>
      <c r="RGP8" s="228"/>
      <c r="RGQ8" s="228"/>
      <c r="RGR8" s="228"/>
      <c r="RGS8" s="228"/>
      <c r="RGT8" s="228"/>
      <c r="RGU8" s="228"/>
      <c r="RGV8" s="228"/>
      <c r="RGW8" s="228"/>
      <c r="RGX8" s="228"/>
      <c r="RGY8" s="228"/>
      <c r="RGZ8" s="228"/>
      <c r="RHA8" s="228"/>
      <c r="RHB8" s="228"/>
      <c r="RHC8" s="228"/>
      <c r="RHD8" s="228"/>
      <c r="RHE8" s="228"/>
      <c r="RHF8" s="228"/>
      <c r="RHG8" s="228"/>
      <c r="RHH8" s="228"/>
      <c r="RHI8" s="228"/>
      <c r="RHJ8" s="228"/>
      <c r="RHK8" s="228"/>
      <c r="RHL8" s="228"/>
      <c r="RHM8" s="228"/>
      <c r="RHN8" s="228"/>
      <c r="RHO8" s="228"/>
      <c r="RHP8" s="228"/>
      <c r="RHQ8" s="228"/>
      <c r="RHR8" s="228"/>
      <c r="RHS8" s="228"/>
      <c r="RHT8" s="228"/>
      <c r="RHU8" s="228"/>
      <c r="RHV8" s="228"/>
      <c r="RHW8" s="228"/>
      <c r="RHX8" s="228"/>
      <c r="RHY8" s="228"/>
      <c r="RHZ8" s="228"/>
      <c r="RIA8" s="228"/>
      <c r="RIB8" s="228"/>
      <c r="RIC8" s="228"/>
      <c r="RID8" s="228"/>
      <c r="RIE8" s="228"/>
      <c r="RIF8" s="228"/>
      <c r="RIG8" s="228"/>
      <c r="RIH8" s="228"/>
      <c r="RII8" s="228"/>
      <c r="RIJ8" s="228"/>
      <c r="RIK8" s="228"/>
      <c r="RIL8" s="228"/>
      <c r="RIM8" s="228"/>
      <c r="RIN8" s="228"/>
      <c r="RIO8" s="228"/>
      <c r="RIP8" s="228"/>
      <c r="RIQ8" s="228"/>
      <c r="RIR8" s="228"/>
      <c r="RIS8" s="228"/>
      <c r="RIT8" s="228"/>
      <c r="RIU8" s="228"/>
      <c r="RIV8" s="228"/>
      <c r="RIW8" s="228"/>
      <c r="RIX8" s="228"/>
      <c r="RIY8" s="228"/>
      <c r="RIZ8" s="228"/>
      <c r="RJA8" s="228"/>
      <c r="RJB8" s="228"/>
      <c r="RJC8" s="228"/>
      <c r="RJD8" s="228"/>
      <c r="RJE8" s="228"/>
      <c r="RJF8" s="228"/>
      <c r="RJG8" s="228"/>
      <c r="RJH8" s="228"/>
      <c r="RJI8" s="228"/>
      <c r="RJJ8" s="228"/>
      <c r="RJK8" s="228"/>
      <c r="RJL8" s="228"/>
      <c r="RJM8" s="228"/>
      <c r="RJN8" s="228"/>
      <c r="RJO8" s="228"/>
      <c r="RJP8" s="228"/>
      <c r="RJQ8" s="228"/>
      <c r="RJR8" s="228"/>
      <c r="RJS8" s="228"/>
      <c r="RJT8" s="228"/>
      <c r="RJU8" s="228"/>
      <c r="RJV8" s="228"/>
      <c r="RJW8" s="228"/>
      <c r="RJX8" s="228"/>
      <c r="RJY8" s="228"/>
      <c r="RJZ8" s="228"/>
      <c r="RKA8" s="228"/>
      <c r="RKB8" s="228"/>
      <c r="RKC8" s="228"/>
      <c r="RKD8" s="228"/>
      <c r="RKE8" s="228"/>
      <c r="RKF8" s="228"/>
      <c r="RKG8" s="228"/>
      <c r="RKH8" s="228"/>
      <c r="RKI8" s="228"/>
      <c r="RKJ8" s="228"/>
      <c r="RKK8" s="228"/>
      <c r="RKL8" s="228"/>
      <c r="RKM8" s="228"/>
      <c r="RKN8" s="228"/>
      <c r="RKO8" s="228"/>
      <c r="RKP8" s="228"/>
      <c r="RKQ8" s="228"/>
      <c r="RKR8" s="228"/>
      <c r="RKS8" s="228"/>
      <c r="RKT8" s="228"/>
      <c r="RKU8" s="228"/>
      <c r="RKV8" s="228"/>
      <c r="RKW8" s="228"/>
      <c r="RKX8" s="228"/>
      <c r="RKY8" s="228"/>
      <c r="RKZ8" s="228"/>
      <c r="RLA8" s="228"/>
      <c r="RLB8" s="228"/>
      <c r="RLC8" s="228"/>
      <c r="RLD8" s="228"/>
      <c r="RLE8" s="228"/>
      <c r="RLF8" s="228"/>
      <c r="RLG8" s="228"/>
      <c r="RLH8" s="228"/>
      <c r="RLI8" s="228"/>
      <c r="RLJ8" s="228"/>
      <c r="RLK8" s="228"/>
      <c r="RLL8" s="228"/>
      <c r="RLM8" s="228"/>
      <c r="RLN8" s="228"/>
      <c r="RLO8" s="228"/>
      <c r="RLP8" s="228"/>
      <c r="RLQ8" s="228"/>
      <c r="RLR8" s="228"/>
      <c r="RLS8" s="228"/>
      <c r="RLT8" s="228"/>
      <c r="RLU8" s="228"/>
      <c r="RLV8" s="228"/>
      <c r="RLW8" s="228"/>
      <c r="RLX8" s="228"/>
      <c r="RLY8" s="228"/>
      <c r="RLZ8" s="228"/>
      <c r="RMA8" s="228"/>
      <c r="RMB8" s="228"/>
      <c r="RMC8" s="228"/>
      <c r="RMD8" s="228"/>
      <c r="RME8" s="228"/>
      <c r="RMF8" s="228"/>
      <c r="RMG8" s="228"/>
      <c r="RMH8" s="228"/>
      <c r="RMI8" s="228"/>
      <c r="RMJ8" s="228"/>
      <c r="RMK8" s="228"/>
      <c r="RML8" s="228"/>
      <c r="RMM8" s="228"/>
      <c r="RMN8" s="228"/>
      <c r="RMO8" s="228"/>
      <c r="RMP8" s="228"/>
      <c r="RMQ8" s="228"/>
      <c r="RMR8" s="228"/>
      <c r="RMS8" s="228"/>
      <c r="RMT8" s="228"/>
      <c r="RMU8" s="228"/>
      <c r="RMV8" s="228"/>
      <c r="RMW8" s="228"/>
      <c r="RMX8" s="228"/>
      <c r="RMY8" s="228"/>
      <c r="RMZ8" s="228"/>
      <c r="RNA8" s="228"/>
      <c r="RNB8" s="228"/>
      <c r="RNC8" s="228"/>
      <c r="RND8" s="228"/>
      <c r="RNE8" s="228"/>
      <c r="RNF8" s="228"/>
      <c r="RNG8" s="228"/>
      <c r="RNH8" s="228"/>
      <c r="RNI8" s="228"/>
      <c r="RNJ8" s="228"/>
      <c r="RNK8" s="228"/>
      <c r="RNL8" s="228"/>
      <c r="RNM8" s="228"/>
      <c r="RNN8" s="228"/>
      <c r="RNO8" s="228"/>
      <c r="RNP8" s="228"/>
      <c r="RNQ8" s="228"/>
      <c r="RNR8" s="228"/>
      <c r="RNS8" s="228"/>
      <c r="RNT8" s="228"/>
      <c r="RNU8" s="228"/>
      <c r="RNV8" s="228"/>
      <c r="RNW8" s="228"/>
      <c r="RNX8" s="228"/>
      <c r="RNY8" s="228"/>
      <c r="RNZ8" s="228"/>
      <c r="ROA8" s="228"/>
      <c r="ROB8" s="228"/>
      <c r="ROC8" s="228"/>
      <c r="ROD8" s="228"/>
      <c r="ROE8" s="228"/>
      <c r="ROF8" s="228"/>
      <c r="ROG8" s="228"/>
      <c r="ROH8" s="228"/>
      <c r="ROI8" s="228"/>
      <c r="ROJ8" s="228"/>
      <c r="ROK8" s="228"/>
      <c r="ROL8" s="228"/>
      <c r="ROM8" s="228"/>
      <c r="RON8" s="228"/>
      <c r="ROO8" s="228"/>
      <c r="ROP8" s="228"/>
      <c r="ROQ8" s="228"/>
      <c r="ROR8" s="228"/>
      <c r="ROS8" s="228"/>
      <c r="ROT8" s="228"/>
      <c r="ROU8" s="228"/>
      <c r="ROV8" s="228"/>
      <c r="ROW8" s="228"/>
      <c r="ROX8" s="228"/>
      <c r="ROY8" s="228"/>
      <c r="ROZ8" s="228"/>
      <c r="RPA8" s="228"/>
      <c r="RPB8" s="228"/>
      <c r="RPC8" s="228"/>
      <c r="RPD8" s="228"/>
      <c r="RPE8" s="228"/>
      <c r="RPF8" s="228"/>
      <c r="RPG8" s="228"/>
      <c r="RPH8" s="228"/>
      <c r="RPI8" s="228"/>
      <c r="RPJ8" s="228"/>
      <c r="RPK8" s="228"/>
      <c r="RPL8" s="228"/>
      <c r="RPM8" s="228"/>
      <c r="RPN8" s="228"/>
      <c r="RPO8" s="228"/>
      <c r="RPP8" s="228"/>
      <c r="RPQ8" s="228"/>
      <c r="RPR8" s="228"/>
      <c r="RPS8" s="228"/>
      <c r="RPT8" s="228"/>
      <c r="RPU8" s="228"/>
      <c r="RPV8" s="228"/>
      <c r="RPW8" s="228"/>
      <c r="RPX8" s="228"/>
      <c r="RPY8" s="228"/>
      <c r="RPZ8" s="228"/>
      <c r="RQA8" s="228"/>
      <c r="RQB8" s="228"/>
      <c r="RQC8" s="228"/>
      <c r="RQD8" s="228"/>
      <c r="RQE8" s="228"/>
      <c r="RQF8" s="228"/>
      <c r="RQG8" s="228"/>
      <c r="RQH8" s="228"/>
      <c r="RQI8" s="228"/>
      <c r="RQJ8" s="228"/>
      <c r="RQK8" s="228"/>
      <c r="RQL8" s="228"/>
      <c r="RQM8" s="228"/>
      <c r="RQN8" s="228"/>
      <c r="RQO8" s="228"/>
      <c r="RQP8" s="228"/>
      <c r="RQQ8" s="228"/>
      <c r="RQR8" s="228"/>
      <c r="RQS8" s="228"/>
      <c r="RQT8" s="228"/>
      <c r="RQU8" s="228"/>
      <c r="RQV8" s="228"/>
      <c r="RQW8" s="228"/>
      <c r="RQX8" s="228"/>
      <c r="RQY8" s="228"/>
      <c r="RQZ8" s="228"/>
      <c r="RRA8" s="228"/>
      <c r="RRB8" s="228"/>
      <c r="RRC8" s="228"/>
      <c r="RRD8" s="228"/>
      <c r="RRE8" s="228"/>
      <c r="RRF8" s="228"/>
      <c r="RRG8" s="228"/>
      <c r="RRH8" s="228"/>
      <c r="RRI8" s="228"/>
      <c r="RRJ8" s="228"/>
      <c r="RRK8" s="228"/>
      <c r="RRL8" s="228"/>
      <c r="RRM8" s="228"/>
      <c r="RRN8" s="228"/>
      <c r="RRO8" s="228"/>
      <c r="RRP8" s="228"/>
      <c r="RRQ8" s="228"/>
      <c r="RRR8" s="228"/>
      <c r="RRS8" s="228"/>
      <c r="RRT8" s="228"/>
      <c r="RRU8" s="228"/>
      <c r="RRV8" s="228"/>
      <c r="RRW8" s="228"/>
      <c r="RRX8" s="228"/>
      <c r="RRY8" s="228"/>
      <c r="RRZ8" s="228"/>
      <c r="RSA8" s="228"/>
      <c r="RSB8" s="228"/>
      <c r="RSC8" s="228"/>
      <c r="RSD8" s="228"/>
      <c r="RSE8" s="228"/>
      <c r="RSF8" s="228"/>
      <c r="RSG8" s="228"/>
      <c r="RSH8" s="228"/>
      <c r="RSI8" s="228"/>
      <c r="RSJ8" s="228"/>
      <c r="RSK8" s="228"/>
      <c r="RSL8" s="228"/>
      <c r="RSM8" s="228"/>
      <c r="RSN8" s="228"/>
      <c r="RSO8" s="228"/>
      <c r="RSP8" s="228"/>
      <c r="RSQ8" s="228"/>
      <c r="RSR8" s="228"/>
      <c r="RSS8" s="228"/>
      <c r="RST8" s="228"/>
      <c r="RSU8" s="228"/>
      <c r="RSV8" s="228"/>
      <c r="RSW8" s="228"/>
      <c r="RSX8" s="228"/>
      <c r="RSY8" s="228"/>
      <c r="RSZ8" s="228"/>
      <c r="RTA8" s="228"/>
      <c r="RTB8" s="228"/>
      <c r="RTC8" s="228"/>
      <c r="RTD8" s="228"/>
      <c r="RTE8" s="228"/>
      <c r="RTF8" s="228"/>
      <c r="RTG8" s="228"/>
      <c r="RTH8" s="228"/>
      <c r="RTI8" s="228"/>
      <c r="RTJ8" s="228"/>
      <c r="RTK8" s="228"/>
      <c r="RTL8" s="228"/>
      <c r="RTM8" s="228"/>
      <c r="RTN8" s="228"/>
      <c r="RTO8" s="228"/>
      <c r="RTP8" s="228"/>
      <c r="RTQ8" s="228"/>
      <c r="RTR8" s="228"/>
      <c r="RTS8" s="228"/>
      <c r="RTT8" s="228"/>
      <c r="RTU8" s="228"/>
      <c r="RTV8" s="228"/>
      <c r="RTW8" s="228"/>
      <c r="RTX8" s="228"/>
      <c r="RTY8" s="228"/>
      <c r="RTZ8" s="228"/>
      <c r="RUA8" s="228"/>
      <c r="RUB8" s="228"/>
      <c r="RUC8" s="228"/>
      <c r="RUD8" s="228"/>
      <c r="RUE8" s="228"/>
      <c r="RUF8" s="228"/>
      <c r="RUG8" s="228"/>
      <c r="RUH8" s="228"/>
      <c r="RUI8" s="228"/>
      <c r="RUJ8" s="228"/>
      <c r="RUK8" s="228"/>
      <c r="RUL8" s="228"/>
      <c r="RUM8" s="228"/>
      <c r="RUN8" s="228"/>
      <c r="RUO8" s="228"/>
      <c r="RUP8" s="228"/>
      <c r="RUQ8" s="228"/>
      <c r="RUR8" s="228"/>
      <c r="RUS8" s="228"/>
      <c r="RUT8" s="228"/>
      <c r="RUU8" s="228"/>
      <c r="RUV8" s="228"/>
      <c r="RUW8" s="228"/>
      <c r="RUX8" s="228"/>
      <c r="RUY8" s="228"/>
      <c r="RUZ8" s="228"/>
      <c r="RVA8" s="228"/>
      <c r="RVB8" s="228"/>
      <c r="RVC8" s="228"/>
      <c r="RVD8" s="228"/>
      <c r="RVE8" s="228"/>
      <c r="RVF8" s="228"/>
      <c r="RVG8" s="228"/>
      <c r="RVH8" s="228"/>
      <c r="RVI8" s="228"/>
      <c r="RVJ8" s="228"/>
      <c r="RVK8" s="228"/>
      <c r="RVL8" s="228"/>
      <c r="RVM8" s="228"/>
      <c r="RVN8" s="228"/>
      <c r="RVO8" s="228"/>
      <c r="RVP8" s="228"/>
      <c r="RVQ8" s="228"/>
      <c r="RVR8" s="228"/>
      <c r="RVS8" s="228"/>
      <c r="RVT8" s="228"/>
      <c r="RVU8" s="228"/>
      <c r="RVV8" s="228"/>
      <c r="RVW8" s="228"/>
      <c r="RVX8" s="228"/>
      <c r="RVY8" s="228"/>
      <c r="RVZ8" s="228"/>
      <c r="RWA8" s="228"/>
      <c r="RWB8" s="228"/>
      <c r="RWC8" s="228"/>
      <c r="RWD8" s="228"/>
      <c r="RWE8" s="228"/>
      <c r="RWF8" s="228"/>
      <c r="RWG8" s="228"/>
      <c r="RWH8" s="228"/>
      <c r="RWI8" s="228"/>
      <c r="RWJ8" s="228"/>
      <c r="RWK8" s="228"/>
      <c r="RWL8" s="228"/>
      <c r="RWM8" s="228"/>
      <c r="RWN8" s="228"/>
      <c r="RWO8" s="228"/>
      <c r="RWP8" s="228"/>
      <c r="RWQ8" s="228"/>
      <c r="RWR8" s="228"/>
      <c r="RWS8" s="228"/>
      <c r="RWT8" s="228"/>
      <c r="RWU8" s="228"/>
      <c r="RWV8" s="228"/>
      <c r="RWW8" s="228"/>
      <c r="RWX8" s="228"/>
      <c r="RWY8" s="228"/>
      <c r="RWZ8" s="228"/>
      <c r="RXA8" s="228"/>
      <c r="RXB8" s="228"/>
      <c r="RXC8" s="228"/>
      <c r="RXD8" s="228"/>
      <c r="RXE8" s="228"/>
      <c r="RXF8" s="228"/>
      <c r="RXG8" s="228"/>
      <c r="RXH8" s="228"/>
      <c r="RXI8" s="228"/>
      <c r="RXJ8" s="228"/>
      <c r="RXK8" s="228"/>
      <c r="RXL8" s="228"/>
      <c r="RXM8" s="228"/>
      <c r="RXN8" s="228"/>
      <c r="RXO8" s="228"/>
      <c r="RXP8" s="228"/>
      <c r="RXQ8" s="228"/>
      <c r="RXR8" s="228"/>
      <c r="RXS8" s="228"/>
      <c r="RXT8" s="228"/>
      <c r="RXU8" s="228"/>
      <c r="RXV8" s="228"/>
      <c r="RXW8" s="228"/>
      <c r="RXX8" s="228"/>
      <c r="RXY8" s="228"/>
      <c r="RXZ8" s="228"/>
      <c r="RYA8" s="228"/>
      <c r="RYB8" s="228"/>
      <c r="RYC8" s="228"/>
      <c r="RYD8" s="228"/>
      <c r="RYE8" s="228"/>
      <c r="RYF8" s="228"/>
      <c r="RYG8" s="228"/>
      <c r="RYH8" s="228"/>
      <c r="RYI8" s="228"/>
      <c r="RYJ8" s="228"/>
      <c r="RYK8" s="228"/>
      <c r="RYL8" s="228"/>
      <c r="RYM8" s="228"/>
      <c r="RYN8" s="228"/>
      <c r="RYO8" s="228"/>
      <c r="RYP8" s="228"/>
      <c r="RYQ8" s="228"/>
      <c r="RYR8" s="228"/>
      <c r="RYS8" s="228"/>
      <c r="RYT8" s="228"/>
      <c r="RYU8" s="228"/>
      <c r="RYV8" s="228"/>
      <c r="RYW8" s="228"/>
      <c r="RYX8" s="228"/>
      <c r="RYY8" s="228"/>
      <c r="RYZ8" s="228"/>
      <c r="RZA8" s="228"/>
      <c r="RZB8" s="228"/>
      <c r="RZC8" s="228"/>
      <c r="RZD8" s="228"/>
      <c r="RZE8" s="228"/>
      <c r="RZF8" s="228"/>
      <c r="RZG8" s="228"/>
      <c r="RZH8" s="228"/>
      <c r="RZI8" s="228"/>
      <c r="RZJ8" s="228"/>
      <c r="RZK8" s="228"/>
      <c r="RZL8" s="228"/>
      <c r="RZM8" s="228"/>
      <c r="RZN8" s="228"/>
      <c r="RZO8" s="228"/>
      <c r="RZP8" s="228"/>
      <c r="RZQ8" s="228"/>
      <c r="RZR8" s="228"/>
      <c r="RZS8" s="228"/>
      <c r="RZT8" s="228"/>
      <c r="RZU8" s="228"/>
      <c r="RZV8" s="228"/>
      <c r="RZW8" s="228"/>
      <c r="RZX8" s="228"/>
      <c r="RZY8" s="228"/>
      <c r="RZZ8" s="228"/>
      <c r="SAA8" s="228"/>
      <c r="SAB8" s="228"/>
      <c r="SAC8" s="228"/>
      <c r="SAD8" s="228"/>
      <c r="SAE8" s="228"/>
      <c r="SAF8" s="228"/>
      <c r="SAG8" s="228"/>
      <c r="SAH8" s="228"/>
      <c r="SAI8" s="228"/>
      <c r="SAJ8" s="228"/>
      <c r="SAK8" s="228"/>
      <c r="SAL8" s="228"/>
      <c r="SAM8" s="228"/>
      <c r="SAN8" s="228"/>
      <c r="SAO8" s="228"/>
      <c r="SAP8" s="228"/>
      <c r="SAQ8" s="228"/>
      <c r="SAR8" s="228"/>
      <c r="SAS8" s="228"/>
      <c r="SAT8" s="228"/>
      <c r="SAU8" s="228"/>
      <c r="SAV8" s="228"/>
      <c r="SAW8" s="228"/>
      <c r="SAX8" s="228"/>
      <c r="SAY8" s="228"/>
      <c r="SAZ8" s="228"/>
      <c r="SBA8" s="228"/>
      <c r="SBB8" s="228"/>
      <c r="SBC8" s="228"/>
      <c r="SBD8" s="228"/>
      <c r="SBE8" s="228"/>
      <c r="SBF8" s="228"/>
      <c r="SBG8" s="228"/>
      <c r="SBH8" s="228"/>
      <c r="SBI8" s="228"/>
      <c r="SBJ8" s="228"/>
      <c r="SBK8" s="228"/>
      <c r="SBL8" s="228"/>
      <c r="SBM8" s="228"/>
      <c r="SBN8" s="228"/>
      <c r="SBO8" s="228"/>
      <c r="SBP8" s="228"/>
      <c r="SBQ8" s="228"/>
      <c r="SBR8" s="228"/>
      <c r="SBS8" s="228"/>
      <c r="SBT8" s="228"/>
      <c r="SBU8" s="228"/>
      <c r="SBV8" s="228"/>
      <c r="SBW8" s="228"/>
      <c r="SBX8" s="228"/>
      <c r="SBY8" s="228"/>
      <c r="SBZ8" s="228"/>
      <c r="SCA8" s="228"/>
      <c r="SCB8" s="228"/>
      <c r="SCC8" s="228"/>
      <c r="SCD8" s="228"/>
      <c r="SCE8" s="228"/>
      <c r="SCF8" s="228"/>
      <c r="SCG8" s="228"/>
      <c r="SCH8" s="228"/>
      <c r="SCI8" s="228"/>
      <c r="SCJ8" s="228"/>
      <c r="SCK8" s="228"/>
      <c r="SCL8" s="228"/>
      <c r="SCM8" s="228"/>
      <c r="SCN8" s="228"/>
      <c r="SCO8" s="228"/>
      <c r="SCP8" s="228"/>
      <c r="SCQ8" s="228"/>
      <c r="SCR8" s="228"/>
      <c r="SCS8" s="228"/>
      <c r="SCT8" s="228"/>
      <c r="SCU8" s="228"/>
      <c r="SCV8" s="228"/>
      <c r="SCW8" s="228"/>
      <c r="SCX8" s="228"/>
      <c r="SCY8" s="228"/>
      <c r="SCZ8" s="228"/>
      <c r="SDA8" s="228"/>
      <c r="SDB8" s="228"/>
      <c r="SDC8" s="228"/>
      <c r="SDD8" s="228"/>
      <c r="SDE8" s="228"/>
      <c r="SDF8" s="228"/>
      <c r="SDG8" s="228"/>
      <c r="SDH8" s="228"/>
      <c r="SDI8" s="228"/>
      <c r="SDJ8" s="228"/>
      <c r="SDK8" s="228"/>
      <c r="SDL8" s="228"/>
      <c r="SDM8" s="228"/>
      <c r="SDN8" s="228"/>
      <c r="SDO8" s="228"/>
      <c r="SDP8" s="228"/>
      <c r="SDQ8" s="228"/>
      <c r="SDR8" s="228"/>
      <c r="SDS8" s="228"/>
      <c r="SDT8" s="228"/>
      <c r="SDU8" s="228"/>
      <c r="SDV8" s="228"/>
      <c r="SDW8" s="228"/>
      <c r="SDX8" s="228"/>
      <c r="SDY8" s="228"/>
      <c r="SDZ8" s="228"/>
      <c r="SEA8" s="228"/>
      <c r="SEB8" s="228"/>
      <c r="SEC8" s="228"/>
      <c r="SED8" s="228"/>
      <c r="SEE8" s="228"/>
      <c r="SEF8" s="228"/>
      <c r="SEG8" s="228"/>
      <c r="SEH8" s="228"/>
      <c r="SEI8" s="228"/>
      <c r="SEJ8" s="228"/>
      <c r="SEK8" s="228"/>
      <c r="SEL8" s="228"/>
      <c r="SEM8" s="228"/>
      <c r="SEN8" s="228"/>
      <c r="SEO8" s="228"/>
      <c r="SEP8" s="228"/>
      <c r="SEQ8" s="228"/>
      <c r="SER8" s="228"/>
      <c r="SES8" s="228"/>
      <c r="SET8" s="228"/>
      <c r="SEU8" s="228"/>
      <c r="SEV8" s="228"/>
      <c r="SEW8" s="228"/>
      <c r="SEX8" s="228"/>
      <c r="SEY8" s="228"/>
      <c r="SEZ8" s="228"/>
      <c r="SFA8" s="228"/>
      <c r="SFB8" s="228"/>
      <c r="SFC8" s="228"/>
      <c r="SFD8" s="228"/>
      <c r="SFE8" s="228"/>
      <c r="SFF8" s="228"/>
      <c r="SFG8" s="228"/>
      <c r="SFH8" s="228"/>
      <c r="SFI8" s="228"/>
      <c r="SFJ8" s="228"/>
      <c r="SFK8" s="228"/>
      <c r="SFL8" s="228"/>
      <c r="SFM8" s="228"/>
      <c r="SFN8" s="228"/>
      <c r="SFO8" s="228"/>
      <c r="SFP8" s="228"/>
      <c r="SFQ8" s="228"/>
      <c r="SFR8" s="228"/>
      <c r="SFS8" s="228"/>
      <c r="SFT8" s="228"/>
      <c r="SFU8" s="228"/>
      <c r="SFV8" s="228"/>
      <c r="SFW8" s="228"/>
      <c r="SFX8" s="228"/>
      <c r="SFY8" s="228"/>
      <c r="SFZ8" s="228"/>
      <c r="SGA8" s="228"/>
      <c r="SGB8" s="228"/>
      <c r="SGC8" s="228"/>
      <c r="SGD8" s="228"/>
      <c r="SGE8" s="228"/>
      <c r="SGF8" s="228"/>
      <c r="SGG8" s="228"/>
      <c r="SGH8" s="228"/>
      <c r="SGI8" s="228"/>
      <c r="SGJ8" s="228"/>
      <c r="SGK8" s="228"/>
      <c r="SGL8" s="228"/>
      <c r="SGM8" s="228"/>
      <c r="SGN8" s="228"/>
      <c r="SGO8" s="228"/>
      <c r="SGP8" s="228"/>
      <c r="SGQ8" s="228"/>
      <c r="SGR8" s="228"/>
      <c r="SGS8" s="228"/>
      <c r="SGT8" s="228"/>
      <c r="SGU8" s="228"/>
      <c r="SGV8" s="228"/>
      <c r="SGW8" s="228"/>
      <c r="SGX8" s="228"/>
      <c r="SGY8" s="228"/>
      <c r="SGZ8" s="228"/>
      <c r="SHA8" s="228"/>
      <c r="SHB8" s="228"/>
      <c r="SHC8" s="228"/>
      <c r="SHD8" s="228"/>
      <c r="SHE8" s="228"/>
      <c r="SHF8" s="228"/>
      <c r="SHG8" s="228"/>
      <c r="SHH8" s="228"/>
      <c r="SHI8" s="228"/>
      <c r="SHJ8" s="228"/>
      <c r="SHK8" s="228"/>
      <c r="SHL8" s="228"/>
      <c r="SHM8" s="228"/>
      <c r="SHN8" s="228"/>
      <c r="SHO8" s="228"/>
      <c r="SHP8" s="228"/>
      <c r="SHQ8" s="228"/>
      <c r="SHR8" s="228"/>
      <c r="SHS8" s="228"/>
      <c r="SHT8" s="228"/>
      <c r="SHU8" s="228"/>
      <c r="SHV8" s="228"/>
      <c r="SHW8" s="228"/>
      <c r="SHX8" s="228"/>
      <c r="SHY8" s="228"/>
      <c r="SHZ8" s="228"/>
      <c r="SIA8" s="228"/>
      <c r="SIB8" s="228"/>
      <c r="SIC8" s="228"/>
      <c r="SID8" s="228"/>
      <c r="SIE8" s="228"/>
      <c r="SIF8" s="228"/>
      <c r="SIG8" s="228"/>
      <c r="SIH8" s="228"/>
      <c r="SII8" s="228"/>
      <c r="SIJ8" s="228"/>
      <c r="SIK8" s="228"/>
      <c r="SIL8" s="228"/>
      <c r="SIM8" s="228"/>
      <c r="SIN8" s="228"/>
      <c r="SIO8" s="228"/>
      <c r="SIP8" s="228"/>
      <c r="SIQ8" s="228"/>
      <c r="SIR8" s="228"/>
      <c r="SIS8" s="228"/>
      <c r="SIT8" s="228"/>
      <c r="SIU8" s="228"/>
      <c r="SIV8" s="228"/>
      <c r="SIW8" s="228"/>
      <c r="SIX8" s="228"/>
      <c r="SIY8" s="228"/>
      <c r="SIZ8" s="228"/>
      <c r="SJA8" s="228"/>
      <c r="SJB8" s="228"/>
      <c r="SJC8" s="228"/>
      <c r="SJD8" s="228"/>
      <c r="SJE8" s="228"/>
      <c r="SJF8" s="228"/>
      <c r="SJG8" s="228"/>
      <c r="SJH8" s="228"/>
      <c r="SJI8" s="228"/>
      <c r="SJJ8" s="228"/>
      <c r="SJK8" s="228"/>
      <c r="SJL8" s="228"/>
      <c r="SJM8" s="228"/>
      <c r="SJN8" s="228"/>
      <c r="SJO8" s="228"/>
      <c r="SJP8" s="228"/>
      <c r="SJQ8" s="228"/>
      <c r="SJR8" s="228"/>
      <c r="SJS8" s="228"/>
      <c r="SJT8" s="228"/>
      <c r="SJU8" s="228"/>
      <c r="SJV8" s="228"/>
      <c r="SJW8" s="228"/>
      <c r="SJX8" s="228"/>
      <c r="SJY8" s="228"/>
      <c r="SJZ8" s="228"/>
      <c r="SKA8" s="228"/>
      <c r="SKB8" s="228"/>
      <c r="SKC8" s="228"/>
      <c r="SKD8" s="228"/>
      <c r="SKE8" s="228"/>
      <c r="SKF8" s="228"/>
      <c r="SKG8" s="228"/>
      <c r="SKH8" s="228"/>
      <c r="SKI8" s="228"/>
      <c r="SKJ8" s="228"/>
      <c r="SKK8" s="228"/>
      <c r="SKL8" s="228"/>
      <c r="SKM8" s="228"/>
      <c r="SKN8" s="228"/>
      <c r="SKO8" s="228"/>
      <c r="SKP8" s="228"/>
      <c r="SKQ8" s="228"/>
      <c r="SKR8" s="228"/>
      <c r="SKS8" s="228"/>
      <c r="SKT8" s="228"/>
      <c r="SKU8" s="228"/>
      <c r="SKV8" s="228"/>
      <c r="SKW8" s="228"/>
      <c r="SKX8" s="228"/>
      <c r="SKY8" s="228"/>
      <c r="SKZ8" s="228"/>
      <c r="SLA8" s="228"/>
      <c r="SLB8" s="228"/>
      <c r="SLC8" s="228"/>
      <c r="SLD8" s="228"/>
      <c r="SLE8" s="228"/>
      <c r="SLF8" s="228"/>
      <c r="SLG8" s="228"/>
      <c r="SLH8" s="228"/>
      <c r="SLI8" s="228"/>
      <c r="SLJ8" s="228"/>
      <c r="SLK8" s="228"/>
      <c r="SLL8" s="228"/>
      <c r="SLM8" s="228"/>
      <c r="SLN8" s="228"/>
      <c r="SLO8" s="228"/>
      <c r="SLP8" s="228"/>
      <c r="SLQ8" s="228"/>
      <c r="SLR8" s="228"/>
      <c r="SLS8" s="228"/>
      <c r="SLT8" s="228"/>
      <c r="SLU8" s="228"/>
      <c r="SLV8" s="228"/>
      <c r="SLW8" s="228"/>
      <c r="SLX8" s="228"/>
      <c r="SLY8" s="228"/>
      <c r="SLZ8" s="228"/>
      <c r="SMA8" s="228"/>
      <c r="SMB8" s="228"/>
      <c r="SMC8" s="228"/>
      <c r="SMD8" s="228"/>
      <c r="SME8" s="228"/>
      <c r="SMF8" s="228"/>
      <c r="SMG8" s="228"/>
      <c r="SMH8" s="228"/>
      <c r="SMI8" s="228"/>
      <c r="SMJ8" s="228"/>
      <c r="SMK8" s="228"/>
      <c r="SML8" s="228"/>
      <c r="SMM8" s="228"/>
      <c r="SMN8" s="228"/>
      <c r="SMO8" s="228"/>
      <c r="SMP8" s="228"/>
      <c r="SMQ8" s="228"/>
      <c r="SMR8" s="228"/>
      <c r="SMS8" s="228"/>
      <c r="SMT8" s="228"/>
      <c r="SMU8" s="228"/>
      <c r="SMV8" s="228"/>
      <c r="SMW8" s="228"/>
      <c r="SMX8" s="228"/>
      <c r="SMY8" s="228"/>
      <c r="SMZ8" s="228"/>
      <c r="SNA8" s="228"/>
      <c r="SNB8" s="228"/>
      <c r="SNC8" s="228"/>
      <c r="SND8" s="228"/>
      <c r="SNE8" s="228"/>
      <c r="SNF8" s="228"/>
      <c r="SNG8" s="228"/>
      <c r="SNH8" s="228"/>
      <c r="SNI8" s="228"/>
      <c r="SNJ8" s="228"/>
      <c r="SNK8" s="228"/>
      <c r="SNL8" s="228"/>
      <c r="SNM8" s="228"/>
      <c r="SNN8" s="228"/>
      <c r="SNO8" s="228"/>
      <c r="SNP8" s="228"/>
      <c r="SNQ8" s="228"/>
      <c r="SNR8" s="228"/>
      <c r="SNS8" s="228"/>
      <c r="SNT8" s="228"/>
      <c r="SNU8" s="228"/>
      <c r="SNV8" s="228"/>
      <c r="SNW8" s="228"/>
      <c r="SNX8" s="228"/>
      <c r="SNY8" s="228"/>
      <c r="SNZ8" s="228"/>
      <c r="SOA8" s="228"/>
      <c r="SOB8" s="228"/>
      <c r="SOC8" s="228"/>
      <c r="SOD8" s="228"/>
      <c r="SOE8" s="228"/>
      <c r="SOF8" s="228"/>
      <c r="SOG8" s="228"/>
      <c r="SOH8" s="228"/>
      <c r="SOI8" s="228"/>
      <c r="SOJ8" s="228"/>
      <c r="SOK8" s="228"/>
      <c r="SOL8" s="228"/>
      <c r="SOM8" s="228"/>
      <c r="SON8" s="228"/>
      <c r="SOO8" s="228"/>
      <c r="SOP8" s="228"/>
      <c r="SOQ8" s="228"/>
      <c r="SOR8" s="228"/>
      <c r="SOS8" s="228"/>
      <c r="SOT8" s="228"/>
      <c r="SOU8" s="228"/>
      <c r="SOV8" s="228"/>
      <c r="SOW8" s="228"/>
      <c r="SOX8" s="228"/>
      <c r="SOY8" s="228"/>
      <c r="SOZ8" s="228"/>
      <c r="SPA8" s="228"/>
      <c r="SPB8" s="228"/>
      <c r="SPC8" s="228"/>
      <c r="SPD8" s="228"/>
      <c r="SPE8" s="228"/>
      <c r="SPF8" s="228"/>
      <c r="SPG8" s="228"/>
      <c r="SPH8" s="228"/>
      <c r="SPI8" s="228"/>
      <c r="SPJ8" s="228"/>
      <c r="SPK8" s="228"/>
      <c r="SPL8" s="228"/>
      <c r="SPM8" s="228"/>
      <c r="SPN8" s="228"/>
      <c r="SPO8" s="228"/>
      <c r="SPP8" s="228"/>
      <c r="SPQ8" s="228"/>
      <c r="SPR8" s="228"/>
      <c r="SPS8" s="228"/>
      <c r="SPT8" s="228"/>
      <c r="SPU8" s="228"/>
      <c r="SPV8" s="228"/>
      <c r="SPW8" s="228"/>
      <c r="SPX8" s="228"/>
      <c r="SPY8" s="228"/>
      <c r="SPZ8" s="228"/>
      <c r="SQA8" s="228"/>
      <c r="SQB8" s="228"/>
      <c r="SQC8" s="228"/>
      <c r="SQD8" s="228"/>
      <c r="SQE8" s="228"/>
      <c r="SQF8" s="228"/>
      <c r="SQG8" s="228"/>
      <c r="SQH8" s="228"/>
      <c r="SQI8" s="228"/>
      <c r="SQJ8" s="228"/>
      <c r="SQK8" s="228"/>
      <c r="SQL8" s="228"/>
      <c r="SQM8" s="228"/>
      <c r="SQN8" s="228"/>
      <c r="SQO8" s="228"/>
      <c r="SQP8" s="228"/>
      <c r="SQQ8" s="228"/>
      <c r="SQR8" s="228"/>
      <c r="SQS8" s="228"/>
      <c r="SQT8" s="228"/>
      <c r="SQU8" s="228"/>
      <c r="SQV8" s="228"/>
      <c r="SQW8" s="228"/>
      <c r="SQX8" s="228"/>
      <c r="SQY8" s="228"/>
      <c r="SQZ8" s="228"/>
      <c r="SRA8" s="228"/>
      <c r="SRB8" s="228"/>
      <c r="SRC8" s="228"/>
      <c r="SRD8" s="228"/>
      <c r="SRE8" s="228"/>
      <c r="SRF8" s="228"/>
      <c r="SRG8" s="228"/>
      <c r="SRH8" s="228"/>
      <c r="SRI8" s="228"/>
      <c r="SRJ8" s="228"/>
      <c r="SRK8" s="228"/>
      <c r="SRL8" s="228"/>
      <c r="SRM8" s="228"/>
      <c r="SRN8" s="228"/>
      <c r="SRO8" s="228"/>
      <c r="SRP8" s="228"/>
      <c r="SRQ8" s="228"/>
      <c r="SRR8" s="228"/>
      <c r="SRS8" s="228"/>
      <c r="SRT8" s="228"/>
      <c r="SRU8" s="228"/>
      <c r="SRV8" s="228"/>
      <c r="SRW8" s="228"/>
      <c r="SRX8" s="228"/>
      <c r="SRY8" s="228"/>
      <c r="SRZ8" s="228"/>
      <c r="SSA8" s="228"/>
      <c r="SSB8" s="228"/>
      <c r="SSC8" s="228"/>
      <c r="SSD8" s="228"/>
      <c r="SSE8" s="228"/>
      <c r="SSF8" s="228"/>
      <c r="SSG8" s="228"/>
      <c r="SSH8" s="228"/>
      <c r="SSI8" s="228"/>
      <c r="SSJ8" s="228"/>
      <c r="SSK8" s="228"/>
      <c r="SSL8" s="228"/>
      <c r="SSM8" s="228"/>
      <c r="SSN8" s="228"/>
      <c r="SSO8" s="228"/>
      <c r="SSP8" s="228"/>
      <c r="SSQ8" s="228"/>
      <c r="SSR8" s="228"/>
      <c r="SSS8" s="228"/>
      <c r="SST8" s="228"/>
      <c r="SSU8" s="228"/>
      <c r="SSV8" s="228"/>
      <c r="SSW8" s="228"/>
      <c r="SSX8" s="228"/>
      <c r="SSY8" s="228"/>
      <c r="SSZ8" s="228"/>
      <c r="STA8" s="228"/>
      <c r="STB8" s="228"/>
      <c r="STC8" s="228"/>
      <c r="STD8" s="228"/>
      <c r="STE8" s="228"/>
      <c r="STF8" s="228"/>
      <c r="STG8" s="228"/>
      <c r="STH8" s="228"/>
      <c r="STI8" s="228"/>
      <c r="STJ8" s="228"/>
      <c r="STK8" s="228"/>
      <c r="STL8" s="228"/>
      <c r="STM8" s="228"/>
      <c r="STN8" s="228"/>
      <c r="STO8" s="228"/>
      <c r="STP8" s="228"/>
      <c r="STQ8" s="228"/>
      <c r="STR8" s="228"/>
      <c r="STS8" s="228"/>
      <c r="STT8" s="228"/>
      <c r="STU8" s="228"/>
      <c r="STV8" s="228"/>
      <c r="STW8" s="228"/>
      <c r="STX8" s="228"/>
      <c r="STY8" s="228"/>
      <c r="STZ8" s="228"/>
      <c r="SUA8" s="228"/>
      <c r="SUB8" s="228"/>
      <c r="SUC8" s="228"/>
      <c r="SUD8" s="228"/>
      <c r="SUE8" s="228"/>
      <c r="SUF8" s="228"/>
      <c r="SUG8" s="228"/>
      <c r="SUH8" s="228"/>
      <c r="SUI8" s="228"/>
      <c r="SUJ8" s="228"/>
      <c r="SUK8" s="228"/>
      <c r="SUL8" s="228"/>
      <c r="SUM8" s="228"/>
      <c r="SUN8" s="228"/>
      <c r="SUO8" s="228"/>
      <c r="SUP8" s="228"/>
      <c r="SUQ8" s="228"/>
      <c r="SUR8" s="228"/>
      <c r="SUS8" s="228"/>
      <c r="SUT8" s="228"/>
      <c r="SUU8" s="228"/>
      <c r="SUV8" s="228"/>
      <c r="SUW8" s="228"/>
      <c r="SUX8" s="228"/>
      <c r="SUY8" s="228"/>
      <c r="SUZ8" s="228"/>
      <c r="SVA8" s="228"/>
      <c r="SVB8" s="228"/>
      <c r="SVC8" s="228"/>
      <c r="SVD8" s="228"/>
      <c r="SVE8" s="228"/>
      <c r="SVF8" s="228"/>
      <c r="SVG8" s="228"/>
      <c r="SVH8" s="228"/>
      <c r="SVI8" s="228"/>
      <c r="SVJ8" s="228"/>
      <c r="SVK8" s="228"/>
      <c r="SVL8" s="228"/>
      <c r="SVM8" s="228"/>
      <c r="SVN8" s="228"/>
      <c r="SVO8" s="228"/>
      <c r="SVP8" s="228"/>
      <c r="SVQ8" s="228"/>
      <c r="SVR8" s="228"/>
      <c r="SVS8" s="228"/>
      <c r="SVT8" s="228"/>
      <c r="SVU8" s="228"/>
      <c r="SVV8" s="228"/>
      <c r="SVW8" s="228"/>
      <c r="SVX8" s="228"/>
      <c r="SVY8" s="228"/>
      <c r="SVZ8" s="228"/>
      <c r="SWA8" s="228"/>
      <c r="SWB8" s="228"/>
      <c r="SWC8" s="228"/>
      <c r="SWD8" s="228"/>
      <c r="SWE8" s="228"/>
      <c r="SWF8" s="228"/>
      <c r="SWG8" s="228"/>
      <c r="SWH8" s="228"/>
      <c r="SWI8" s="228"/>
      <c r="SWJ8" s="228"/>
      <c r="SWK8" s="228"/>
      <c r="SWL8" s="228"/>
      <c r="SWM8" s="228"/>
      <c r="SWN8" s="228"/>
      <c r="SWO8" s="228"/>
      <c r="SWP8" s="228"/>
      <c r="SWQ8" s="228"/>
      <c r="SWR8" s="228"/>
      <c r="SWS8" s="228"/>
      <c r="SWT8" s="228"/>
      <c r="SWU8" s="228"/>
      <c r="SWV8" s="228"/>
      <c r="SWW8" s="228"/>
      <c r="SWX8" s="228"/>
      <c r="SWY8" s="228"/>
      <c r="SWZ8" s="228"/>
      <c r="SXA8" s="228"/>
      <c r="SXB8" s="228"/>
      <c r="SXC8" s="228"/>
      <c r="SXD8" s="228"/>
      <c r="SXE8" s="228"/>
      <c r="SXF8" s="228"/>
      <c r="SXG8" s="228"/>
      <c r="SXH8" s="228"/>
      <c r="SXI8" s="228"/>
      <c r="SXJ8" s="228"/>
      <c r="SXK8" s="228"/>
      <c r="SXL8" s="228"/>
      <c r="SXM8" s="228"/>
      <c r="SXN8" s="228"/>
      <c r="SXO8" s="228"/>
      <c r="SXP8" s="228"/>
      <c r="SXQ8" s="228"/>
      <c r="SXR8" s="228"/>
      <c r="SXS8" s="228"/>
      <c r="SXT8" s="228"/>
      <c r="SXU8" s="228"/>
      <c r="SXV8" s="228"/>
      <c r="SXW8" s="228"/>
      <c r="SXX8" s="228"/>
      <c r="SXY8" s="228"/>
      <c r="SXZ8" s="228"/>
      <c r="SYA8" s="228"/>
      <c r="SYB8" s="228"/>
      <c r="SYC8" s="228"/>
      <c r="SYD8" s="228"/>
      <c r="SYE8" s="228"/>
      <c r="SYF8" s="228"/>
      <c r="SYG8" s="228"/>
      <c r="SYH8" s="228"/>
      <c r="SYI8" s="228"/>
      <c r="SYJ8" s="228"/>
      <c r="SYK8" s="228"/>
      <c r="SYL8" s="228"/>
      <c r="SYM8" s="228"/>
      <c r="SYN8" s="228"/>
      <c r="SYO8" s="228"/>
      <c r="SYP8" s="228"/>
      <c r="SYQ8" s="228"/>
      <c r="SYR8" s="228"/>
      <c r="SYS8" s="228"/>
      <c r="SYT8" s="228"/>
      <c r="SYU8" s="228"/>
      <c r="SYV8" s="228"/>
      <c r="SYW8" s="228"/>
      <c r="SYX8" s="228"/>
      <c r="SYY8" s="228"/>
      <c r="SYZ8" s="228"/>
      <c r="SZA8" s="228"/>
      <c r="SZB8" s="228"/>
      <c r="SZC8" s="228"/>
      <c r="SZD8" s="228"/>
      <c r="SZE8" s="228"/>
      <c r="SZF8" s="228"/>
      <c r="SZG8" s="228"/>
      <c r="SZH8" s="228"/>
      <c r="SZI8" s="228"/>
      <c r="SZJ8" s="228"/>
      <c r="SZK8" s="228"/>
      <c r="SZL8" s="228"/>
      <c r="SZM8" s="228"/>
      <c r="SZN8" s="228"/>
      <c r="SZO8" s="228"/>
      <c r="SZP8" s="228"/>
      <c r="SZQ8" s="228"/>
      <c r="SZR8" s="228"/>
      <c r="SZS8" s="228"/>
      <c r="SZT8" s="228"/>
      <c r="SZU8" s="228"/>
      <c r="SZV8" s="228"/>
      <c r="SZW8" s="228"/>
      <c r="SZX8" s="228"/>
      <c r="SZY8" s="228"/>
      <c r="SZZ8" s="228"/>
      <c r="TAA8" s="228"/>
      <c r="TAB8" s="228"/>
      <c r="TAC8" s="228"/>
      <c r="TAD8" s="228"/>
      <c r="TAE8" s="228"/>
      <c r="TAF8" s="228"/>
      <c r="TAG8" s="228"/>
      <c r="TAH8" s="228"/>
      <c r="TAI8" s="228"/>
      <c r="TAJ8" s="228"/>
      <c r="TAK8" s="228"/>
      <c r="TAL8" s="228"/>
      <c r="TAM8" s="228"/>
      <c r="TAN8" s="228"/>
      <c r="TAO8" s="228"/>
      <c r="TAP8" s="228"/>
      <c r="TAQ8" s="228"/>
      <c r="TAR8" s="228"/>
      <c r="TAS8" s="228"/>
      <c r="TAT8" s="228"/>
      <c r="TAU8" s="228"/>
      <c r="TAV8" s="228"/>
      <c r="TAW8" s="228"/>
      <c r="TAX8" s="228"/>
      <c r="TAY8" s="228"/>
      <c r="TAZ8" s="228"/>
      <c r="TBA8" s="228"/>
      <c r="TBB8" s="228"/>
      <c r="TBC8" s="228"/>
      <c r="TBD8" s="228"/>
      <c r="TBE8" s="228"/>
      <c r="TBF8" s="228"/>
      <c r="TBG8" s="228"/>
      <c r="TBH8" s="228"/>
      <c r="TBI8" s="228"/>
      <c r="TBJ8" s="228"/>
      <c r="TBK8" s="228"/>
      <c r="TBL8" s="228"/>
      <c r="TBM8" s="228"/>
      <c r="TBN8" s="228"/>
      <c r="TBO8" s="228"/>
      <c r="TBP8" s="228"/>
      <c r="TBQ8" s="228"/>
      <c r="TBR8" s="228"/>
      <c r="TBS8" s="228"/>
      <c r="TBT8" s="228"/>
      <c r="TBU8" s="228"/>
      <c r="TBV8" s="228"/>
      <c r="TBW8" s="228"/>
      <c r="TBX8" s="228"/>
      <c r="TBY8" s="228"/>
      <c r="TBZ8" s="228"/>
      <c r="TCA8" s="228"/>
      <c r="TCB8" s="228"/>
      <c r="TCC8" s="228"/>
      <c r="TCD8" s="228"/>
      <c r="TCE8" s="228"/>
      <c r="TCF8" s="228"/>
      <c r="TCG8" s="228"/>
      <c r="TCH8" s="228"/>
      <c r="TCI8" s="228"/>
      <c r="TCJ8" s="228"/>
      <c r="TCK8" s="228"/>
      <c r="TCL8" s="228"/>
      <c r="TCM8" s="228"/>
      <c r="TCN8" s="228"/>
      <c r="TCO8" s="228"/>
      <c r="TCP8" s="228"/>
      <c r="TCQ8" s="228"/>
      <c r="TCR8" s="228"/>
      <c r="TCS8" s="228"/>
      <c r="TCT8" s="228"/>
      <c r="TCU8" s="228"/>
      <c r="TCV8" s="228"/>
      <c r="TCW8" s="228"/>
      <c r="TCX8" s="228"/>
      <c r="TCY8" s="228"/>
      <c r="TCZ8" s="228"/>
      <c r="TDA8" s="228"/>
      <c r="TDB8" s="228"/>
      <c r="TDC8" s="228"/>
      <c r="TDD8" s="228"/>
      <c r="TDE8" s="228"/>
      <c r="TDF8" s="228"/>
      <c r="TDG8" s="228"/>
      <c r="TDH8" s="228"/>
      <c r="TDI8" s="228"/>
      <c r="TDJ8" s="228"/>
      <c r="TDK8" s="228"/>
      <c r="TDL8" s="228"/>
      <c r="TDM8" s="228"/>
      <c r="TDN8" s="228"/>
      <c r="TDO8" s="228"/>
      <c r="TDP8" s="228"/>
      <c r="TDQ8" s="228"/>
      <c r="TDR8" s="228"/>
      <c r="TDS8" s="228"/>
      <c r="TDT8" s="228"/>
      <c r="TDU8" s="228"/>
      <c r="TDV8" s="228"/>
      <c r="TDW8" s="228"/>
      <c r="TDX8" s="228"/>
      <c r="TDY8" s="228"/>
      <c r="TDZ8" s="228"/>
      <c r="TEA8" s="228"/>
      <c r="TEB8" s="228"/>
      <c r="TEC8" s="228"/>
      <c r="TED8" s="228"/>
      <c r="TEE8" s="228"/>
      <c r="TEF8" s="228"/>
      <c r="TEG8" s="228"/>
      <c r="TEH8" s="228"/>
      <c r="TEI8" s="228"/>
      <c r="TEJ8" s="228"/>
      <c r="TEK8" s="228"/>
      <c r="TEL8" s="228"/>
      <c r="TEM8" s="228"/>
      <c r="TEN8" s="228"/>
      <c r="TEO8" s="228"/>
      <c r="TEP8" s="228"/>
      <c r="TEQ8" s="228"/>
      <c r="TER8" s="228"/>
      <c r="TES8" s="228"/>
      <c r="TET8" s="228"/>
      <c r="TEU8" s="228"/>
      <c r="TEV8" s="228"/>
      <c r="TEW8" s="228"/>
      <c r="TEX8" s="228"/>
      <c r="TEY8" s="228"/>
      <c r="TEZ8" s="228"/>
      <c r="TFA8" s="228"/>
      <c r="TFB8" s="228"/>
      <c r="TFC8" s="228"/>
      <c r="TFD8" s="228"/>
      <c r="TFE8" s="228"/>
      <c r="TFF8" s="228"/>
      <c r="TFG8" s="228"/>
      <c r="TFH8" s="228"/>
      <c r="TFI8" s="228"/>
      <c r="TFJ8" s="228"/>
      <c r="TFK8" s="228"/>
      <c r="TFL8" s="228"/>
      <c r="TFM8" s="228"/>
      <c r="TFN8" s="228"/>
      <c r="TFO8" s="228"/>
      <c r="TFP8" s="228"/>
      <c r="TFQ8" s="228"/>
      <c r="TFR8" s="228"/>
      <c r="TFS8" s="228"/>
      <c r="TFT8" s="228"/>
      <c r="TFU8" s="228"/>
      <c r="TFV8" s="228"/>
      <c r="TFW8" s="228"/>
      <c r="TFX8" s="228"/>
      <c r="TFY8" s="228"/>
      <c r="TFZ8" s="228"/>
      <c r="TGA8" s="228"/>
      <c r="TGB8" s="228"/>
      <c r="TGC8" s="228"/>
      <c r="TGD8" s="228"/>
      <c r="TGE8" s="228"/>
      <c r="TGF8" s="228"/>
      <c r="TGG8" s="228"/>
      <c r="TGH8" s="228"/>
      <c r="TGI8" s="228"/>
      <c r="TGJ8" s="228"/>
      <c r="TGK8" s="228"/>
      <c r="TGL8" s="228"/>
      <c r="TGM8" s="228"/>
      <c r="TGN8" s="228"/>
      <c r="TGO8" s="228"/>
      <c r="TGP8" s="228"/>
      <c r="TGQ8" s="228"/>
      <c r="TGR8" s="228"/>
      <c r="TGS8" s="228"/>
      <c r="TGT8" s="228"/>
      <c r="TGU8" s="228"/>
      <c r="TGV8" s="228"/>
      <c r="TGW8" s="228"/>
      <c r="TGX8" s="228"/>
      <c r="TGY8" s="228"/>
      <c r="TGZ8" s="228"/>
      <c r="THA8" s="228"/>
      <c r="THB8" s="228"/>
      <c r="THC8" s="228"/>
      <c r="THD8" s="228"/>
      <c r="THE8" s="228"/>
      <c r="THF8" s="228"/>
      <c r="THG8" s="228"/>
      <c r="THH8" s="228"/>
      <c r="THI8" s="228"/>
      <c r="THJ8" s="228"/>
      <c r="THK8" s="228"/>
      <c r="THL8" s="228"/>
      <c r="THM8" s="228"/>
      <c r="THN8" s="228"/>
      <c r="THO8" s="228"/>
      <c r="THP8" s="228"/>
      <c r="THQ8" s="228"/>
      <c r="THR8" s="228"/>
      <c r="THS8" s="228"/>
      <c r="THT8" s="228"/>
      <c r="THU8" s="228"/>
      <c r="THV8" s="228"/>
      <c r="THW8" s="228"/>
      <c r="THX8" s="228"/>
      <c r="THY8" s="228"/>
      <c r="THZ8" s="228"/>
      <c r="TIA8" s="228"/>
      <c r="TIB8" s="228"/>
      <c r="TIC8" s="228"/>
      <c r="TID8" s="228"/>
      <c r="TIE8" s="228"/>
      <c r="TIF8" s="228"/>
      <c r="TIG8" s="228"/>
      <c r="TIH8" s="228"/>
      <c r="TII8" s="228"/>
      <c r="TIJ8" s="228"/>
      <c r="TIK8" s="228"/>
      <c r="TIL8" s="228"/>
      <c r="TIM8" s="228"/>
      <c r="TIN8" s="228"/>
      <c r="TIO8" s="228"/>
      <c r="TIP8" s="228"/>
      <c r="TIQ8" s="228"/>
      <c r="TIR8" s="228"/>
      <c r="TIS8" s="228"/>
      <c r="TIT8" s="228"/>
      <c r="TIU8" s="228"/>
      <c r="TIV8" s="228"/>
      <c r="TIW8" s="228"/>
      <c r="TIX8" s="228"/>
      <c r="TIY8" s="228"/>
      <c r="TIZ8" s="228"/>
      <c r="TJA8" s="228"/>
      <c r="TJB8" s="228"/>
      <c r="TJC8" s="228"/>
      <c r="TJD8" s="228"/>
      <c r="TJE8" s="228"/>
      <c r="TJF8" s="228"/>
      <c r="TJG8" s="228"/>
      <c r="TJH8" s="228"/>
      <c r="TJI8" s="228"/>
      <c r="TJJ8" s="228"/>
      <c r="TJK8" s="228"/>
      <c r="TJL8" s="228"/>
      <c r="TJM8" s="228"/>
      <c r="TJN8" s="228"/>
      <c r="TJO8" s="228"/>
      <c r="TJP8" s="228"/>
      <c r="TJQ8" s="228"/>
      <c r="TJR8" s="228"/>
      <c r="TJS8" s="228"/>
      <c r="TJT8" s="228"/>
      <c r="TJU8" s="228"/>
      <c r="TJV8" s="228"/>
      <c r="TJW8" s="228"/>
      <c r="TJX8" s="228"/>
      <c r="TJY8" s="228"/>
      <c r="TJZ8" s="228"/>
      <c r="TKA8" s="228"/>
      <c r="TKB8" s="228"/>
      <c r="TKC8" s="228"/>
      <c r="TKD8" s="228"/>
      <c r="TKE8" s="228"/>
      <c r="TKF8" s="228"/>
      <c r="TKG8" s="228"/>
      <c r="TKH8" s="228"/>
      <c r="TKI8" s="228"/>
      <c r="TKJ8" s="228"/>
      <c r="TKK8" s="228"/>
      <c r="TKL8" s="228"/>
      <c r="TKM8" s="228"/>
      <c r="TKN8" s="228"/>
      <c r="TKO8" s="228"/>
      <c r="TKP8" s="228"/>
      <c r="TKQ8" s="228"/>
      <c r="TKR8" s="228"/>
      <c r="TKS8" s="228"/>
      <c r="TKT8" s="228"/>
      <c r="TKU8" s="228"/>
      <c r="TKV8" s="228"/>
      <c r="TKW8" s="228"/>
      <c r="TKX8" s="228"/>
      <c r="TKY8" s="228"/>
      <c r="TKZ8" s="228"/>
      <c r="TLA8" s="228"/>
      <c r="TLB8" s="228"/>
      <c r="TLC8" s="228"/>
      <c r="TLD8" s="228"/>
      <c r="TLE8" s="228"/>
      <c r="TLF8" s="228"/>
      <c r="TLG8" s="228"/>
      <c r="TLH8" s="228"/>
      <c r="TLI8" s="228"/>
      <c r="TLJ8" s="228"/>
      <c r="TLK8" s="228"/>
      <c r="TLL8" s="228"/>
      <c r="TLM8" s="228"/>
      <c r="TLN8" s="228"/>
      <c r="TLO8" s="228"/>
      <c r="TLP8" s="228"/>
      <c r="TLQ8" s="228"/>
      <c r="TLR8" s="228"/>
      <c r="TLS8" s="228"/>
      <c r="TLT8" s="228"/>
      <c r="TLU8" s="228"/>
      <c r="TLV8" s="228"/>
      <c r="TLW8" s="228"/>
      <c r="TLX8" s="228"/>
      <c r="TLY8" s="228"/>
      <c r="TLZ8" s="228"/>
      <c r="TMA8" s="228"/>
      <c r="TMB8" s="228"/>
      <c r="TMC8" s="228"/>
      <c r="TMD8" s="228"/>
      <c r="TME8" s="228"/>
      <c r="TMF8" s="228"/>
      <c r="TMG8" s="228"/>
      <c r="TMH8" s="228"/>
      <c r="TMI8" s="228"/>
      <c r="TMJ8" s="228"/>
      <c r="TMK8" s="228"/>
      <c r="TML8" s="228"/>
      <c r="TMM8" s="228"/>
      <c r="TMN8" s="228"/>
      <c r="TMO8" s="228"/>
      <c r="TMP8" s="228"/>
      <c r="TMQ8" s="228"/>
      <c r="TMR8" s="228"/>
      <c r="TMS8" s="228"/>
      <c r="TMT8" s="228"/>
      <c r="TMU8" s="228"/>
      <c r="TMV8" s="228"/>
      <c r="TMW8" s="228"/>
      <c r="TMX8" s="228"/>
      <c r="TMY8" s="228"/>
      <c r="TMZ8" s="228"/>
      <c r="TNA8" s="228"/>
      <c r="TNB8" s="228"/>
      <c r="TNC8" s="228"/>
      <c r="TND8" s="228"/>
      <c r="TNE8" s="228"/>
      <c r="TNF8" s="228"/>
      <c r="TNG8" s="228"/>
      <c r="TNH8" s="228"/>
      <c r="TNI8" s="228"/>
      <c r="TNJ8" s="228"/>
      <c r="TNK8" s="228"/>
      <c r="TNL8" s="228"/>
      <c r="TNM8" s="228"/>
      <c r="TNN8" s="228"/>
      <c r="TNO8" s="228"/>
      <c r="TNP8" s="228"/>
      <c r="TNQ8" s="228"/>
      <c r="TNR8" s="228"/>
      <c r="TNS8" s="228"/>
      <c r="TNT8" s="228"/>
      <c r="TNU8" s="228"/>
      <c r="TNV8" s="228"/>
      <c r="TNW8" s="228"/>
      <c r="TNX8" s="228"/>
      <c r="TNY8" s="228"/>
      <c r="TNZ8" s="228"/>
      <c r="TOA8" s="228"/>
      <c r="TOB8" s="228"/>
      <c r="TOC8" s="228"/>
      <c r="TOD8" s="228"/>
      <c r="TOE8" s="228"/>
      <c r="TOF8" s="228"/>
      <c r="TOG8" s="228"/>
      <c r="TOH8" s="228"/>
      <c r="TOI8" s="228"/>
      <c r="TOJ8" s="228"/>
      <c r="TOK8" s="228"/>
      <c r="TOL8" s="228"/>
      <c r="TOM8" s="228"/>
      <c r="TON8" s="228"/>
      <c r="TOO8" s="228"/>
      <c r="TOP8" s="228"/>
      <c r="TOQ8" s="228"/>
      <c r="TOR8" s="228"/>
      <c r="TOS8" s="228"/>
      <c r="TOT8" s="228"/>
      <c r="TOU8" s="228"/>
      <c r="TOV8" s="228"/>
      <c r="TOW8" s="228"/>
      <c r="TOX8" s="228"/>
      <c r="TOY8" s="228"/>
      <c r="TOZ8" s="228"/>
      <c r="TPA8" s="228"/>
      <c r="TPB8" s="228"/>
      <c r="TPC8" s="228"/>
      <c r="TPD8" s="228"/>
      <c r="TPE8" s="228"/>
      <c r="TPF8" s="228"/>
      <c r="TPG8" s="228"/>
      <c r="TPH8" s="228"/>
      <c r="TPI8" s="228"/>
      <c r="TPJ8" s="228"/>
      <c r="TPK8" s="228"/>
      <c r="TPL8" s="228"/>
      <c r="TPM8" s="228"/>
      <c r="TPN8" s="228"/>
      <c r="TPO8" s="228"/>
      <c r="TPP8" s="228"/>
      <c r="TPQ8" s="228"/>
      <c r="TPR8" s="228"/>
      <c r="TPS8" s="228"/>
      <c r="TPT8" s="228"/>
      <c r="TPU8" s="228"/>
      <c r="TPV8" s="228"/>
      <c r="TPW8" s="228"/>
      <c r="TPX8" s="228"/>
      <c r="TPY8" s="228"/>
      <c r="TPZ8" s="228"/>
      <c r="TQA8" s="228"/>
      <c r="TQB8" s="228"/>
      <c r="TQC8" s="228"/>
      <c r="TQD8" s="228"/>
      <c r="TQE8" s="228"/>
      <c r="TQF8" s="228"/>
      <c r="TQG8" s="228"/>
      <c r="TQH8" s="228"/>
      <c r="TQI8" s="228"/>
      <c r="TQJ8" s="228"/>
      <c r="TQK8" s="228"/>
      <c r="TQL8" s="228"/>
      <c r="TQM8" s="228"/>
      <c r="TQN8" s="228"/>
      <c r="TQO8" s="228"/>
      <c r="TQP8" s="228"/>
      <c r="TQQ8" s="228"/>
      <c r="TQR8" s="228"/>
      <c r="TQS8" s="228"/>
      <c r="TQT8" s="228"/>
      <c r="TQU8" s="228"/>
      <c r="TQV8" s="228"/>
      <c r="TQW8" s="228"/>
      <c r="TQX8" s="228"/>
      <c r="TQY8" s="228"/>
      <c r="TQZ8" s="228"/>
      <c r="TRA8" s="228"/>
      <c r="TRB8" s="228"/>
      <c r="TRC8" s="228"/>
      <c r="TRD8" s="228"/>
      <c r="TRE8" s="228"/>
      <c r="TRF8" s="228"/>
      <c r="TRG8" s="228"/>
      <c r="TRH8" s="228"/>
      <c r="TRI8" s="228"/>
      <c r="TRJ8" s="228"/>
      <c r="TRK8" s="228"/>
      <c r="TRL8" s="228"/>
      <c r="TRM8" s="228"/>
      <c r="TRN8" s="228"/>
      <c r="TRO8" s="228"/>
      <c r="TRP8" s="228"/>
      <c r="TRQ8" s="228"/>
      <c r="TRR8" s="228"/>
      <c r="TRS8" s="228"/>
      <c r="TRT8" s="228"/>
      <c r="TRU8" s="228"/>
      <c r="TRV8" s="228"/>
      <c r="TRW8" s="228"/>
      <c r="TRX8" s="228"/>
      <c r="TRY8" s="228"/>
      <c r="TRZ8" s="228"/>
      <c r="TSA8" s="228"/>
      <c r="TSB8" s="228"/>
      <c r="TSC8" s="228"/>
      <c r="TSD8" s="228"/>
      <c r="TSE8" s="228"/>
      <c r="TSF8" s="228"/>
      <c r="TSG8" s="228"/>
      <c r="TSH8" s="228"/>
      <c r="TSI8" s="228"/>
      <c r="TSJ8" s="228"/>
      <c r="TSK8" s="228"/>
      <c r="TSL8" s="228"/>
      <c r="TSM8" s="228"/>
      <c r="TSN8" s="228"/>
      <c r="TSO8" s="228"/>
      <c r="TSP8" s="228"/>
      <c r="TSQ8" s="228"/>
      <c r="TSR8" s="228"/>
      <c r="TSS8" s="228"/>
      <c r="TST8" s="228"/>
      <c r="TSU8" s="228"/>
      <c r="TSV8" s="228"/>
      <c r="TSW8" s="228"/>
      <c r="TSX8" s="228"/>
      <c r="TSY8" s="228"/>
      <c r="TSZ8" s="228"/>
      <c r="TTA8" s="228"/>
      <c r="TTB8" s="228"/>
      <c r="TTC8" s="228"/>
      <c r="TTD8" s="228"/>
      <c r="TTE8" s="228"/>
      <c r="TTF8" s="228"/>
      <c r="TTG8" s="228"/>
      <c r="TTH8" s="228"/>
      <c r="TTI8" s="228"/>
      <c r="TTJ8" s="228"/>
      <c r="TTK8" s="228"/>
      <c r="TTL8" s="228"/>
      <c r="TTM8" s="228"/>
      <c r="TTN8" s="228"/>
      <c r="TTO8" s="228"/>
      <c r="TTP8" s="228"/>
      <c r="TTQ8" s="228"/>
      <c r="TTR8" s="228"/>
      <c r="TTS8" s="228"/>
      <c r="TTT8" s="228"/>
      <c r="TTU8" s="228"/>
      <c r="TTV8" s="228"/>
      <c r="TTW8" s="228"/>
      <c r="TTX8" s="228"/>
      <c r="TTY8" s="228"/>
      <c r="TTZ8" s="228"/>
      <c r="TUA8" s="228"/>
      <c r="TUB8" s="228"/>
      <c r="TUC8" s="228"/>
      <c r="TUD8" s="228"/>
      <c r="TUE8" s="228"/>
      <c r="TUF8" s="228"/>
      <c r="TUG8" s="228"/>
      <c r="TUH8" s="228"/>
      <c r="TUI8" s="228"/>
      <c r="TUJ8" s="228"/>
      <c r="TUK8" s="228"/>
      <c r="TUL8" s="228"/>
      <c r="TUM8" s="228"/>
      <c r="TUN8" s="228"/>
      <c r="TUO8" s="228"/>
      <c r="TUP8" s="228"/>
      <c r="TUQ8" s="228"/>
      <c r="TUR8" s="228"/>
      <c r="TUS8" s="228"/>
      <c r="TUT8" s="228"/>
      <c r="TUU8" s="228"/>
      <c r="TUV8" s="228"/>
      <c r="TUW8" s="228"/>
      <c r="TUX8" s="228"/>
      <c r="TUY8" s="228"/>
      <c r="TUZ8" s="228"/>
      <c r="TVA8" s="228"/>
      <c r="TVB8" s="228"/>
      <c r="TVC8" s="228"/>
      <c r="TVD8" s="228"/>
      <c r="TVE8" s="228"/>
      <c r="TVF8" s="228"/>
      <c r="TVG8" s="228"/>
      <c r="TVH8" s="228"/>
      <c r="TVI8" s="228"/>
      <c r="TVJ8" s="228"/>
      <c r="TVK8" s="228"/>
      <c r="TVL8" s="228"/>
      <c r="TVM8" s="228"/>
      <c r="TVN8" s="228"/>
      <c r="TVO8" s="228"/>
      <c r="TVP8" s="228"/>
      <c r="TVQ8" s="228"/>
      <c r="TVR8" s="228"/>
      <c r="TVS8" s="228"/>
      <c r="TVT8" s="228"/>
      <c r="TVU8" s="228"/>
      <c r="TVV8" s="228"/>
      <c r="TVW8" s="228"/>
      <c r="TVX8" s="228"/>
      <c r="TVY8" s="228"/>
      <c r="TVZ8" s="228"/>
      <c r="TWA8" s="228"/>
      <c r="TWB8" s="228"/>
      <c r="TWC8" s="228"/>
      <c r="TWD8" s="228"/>
      <c r="TWE8" s="228"/>
      <c r="TWF8" s="228"/>
      <c r="TWG8" s="228"/>
      <c r="TWH8" s="228"/>
      <c r="TWI8" s="228"/>
      <c r="TWJ8" s="228"/>
      <c r="TWK8" s="228"/>
      <c r="TWL8" s="228"/>
      <c r="TWM8" s="228"/>
      <c r="TWN8" s="228"/>
      <c r="TWO8" s="228"/>
      <c r="TWP8" s="228"/>
      <c r="TWQ8" s="228"/>
      <c r="TWR8" s="228"/>
      <c r="TWS8" s="228"/>
      <c r="TWT8" s="228"/>
      <c r="TWU8" s="228"/>
      <c r="TWV8" s="228"/>
      <c r="TWW8" s="228"/>
      <c r="TWX8" s="228"/>
      <c r="TWY8" s="228"/>
      <c r="TWZ8" s="228"/>
      <c r="TXA8" s="228"/>
      <c r="TXB8" s="228"/>
      <c r="TXC8" s="228"/>
      <c r="TXD8" s="228"/>
      <c r="TXE8" s="228"/>
      <c r="TXF8" s="228"/>
      <c r="TXG8" s="228"/>
      <c r="TXH8" s="228"/>
      <c r="TXI8" s="228"/>
      <c r="TXJ8" s="228"/>
      <c r="TXK8" s="228"/>
      <c r="TXL8" s="228"/>
      <c r="TXM8" s="228"/>
      <c r="TXN8" s="228"/>
      <c r="TXO8" s="228"/>
      <c r="TXP8" s="228"/>
      <c r="TXQ8" s="228"/>
      <c r="TXR8" s="228"/>
      <c r="TXS8" s="228"/>
      <c r="TXT8" s="228"/>
      <c r="TXU8" s="228"/>
      <c r="TXV8" s="228"/>
      <c r="TXW8" s="228"/>
      <c r="TXX8" s="228"/>
      <c r="TXY8" s="228"/>
      <c r="TXZ8" s="228"/>
      <c r="TYA8" s="228"/>
      <c r="TYB8" s="228"/>
      <c r="TYC8" s="228"/>
      <c r="TYD8" s="228"/>
      <c r="TYE8" s="228"/>
      <c r="TYF8" s="228"/>
      <c r="TYG8" s="228"/>
      <c r="TYH8" s="228"/>
      <c r="TYI8" s="228"/>
      <c r="TYJ8" s="228"/>
      <c r="TYK8" s="228"/>
      <c r="TYL8" s="228"/>
      <c r="TYM8" s="228"/>
      <c r="TYN8" s="228"/>
      <c r="TYO8" s="228"/>
      <c r="TYP8" s="228"/>
      <c r="TYQ8" s="228"/>
      <c r="TYR8" s="228"/>
      <c r="TYS8" s="228"/>
      <c r="TYT8" s="228"/>
      <c r="TYU8" s="228"/>
      <c r="TYV8" s="228"/>
      <c r="TYW8" s="228"/>
      <c r="TYX8" s="228"/>
      <c r="TYY8" s="228"/>
      <c r="TYZ8" s="228"/>
      <c r="TZA8" s="228"/>
      <c r="TZB8" s="228"/>
      <c r="TZC8" s="228"/>
      <c r="TZD8" s="228"/>
      <c r="TZE8" s="228"/>
      <c r="TZF8" s="228"/>
      <c r="TZG8" s="228"/>
      <c r="TZH8" s="228"/>
      <c r="TZI8" s="228"/>
      <c r="TZJ8" s="228"/>
      <c r="TZK8" s="228"/>
      <c r="TZL8" s="228"/>
      <c r="TZM8" s="228"/>
      <c r="TZN8" s="228"/>
      <c r="TZO8" s="228"/>
      <c r="TZP8" s="228"/>
      <c r="TZQ8" s="228"/>
      <c r="TZR8" s="228"/>
      <c r="TZS8" s="228"/>
      <c r="TZT8" s="228"/>
      <c r="TZU8" s="228"/>
      <c r="TZV8" s="228"/>
      <c r="TZW8" s="228"/>
      <c r="TZX8" s="228"/>
      <c r="TZY8" s="228"/>
      <c r="TZZ8" s="228"/>
      <c r="UAA8" s="228"/>
      <c r="UAB8" s="228"/>
      <c r="UAC8" s="228"/>
      <c r="UAD8" s="228"/>
      <c r="UAE8" s="228"/>
      <c r="UAF8" s="228"/>
      <c r="UAG8" s="228"/>
      <c r="UAH8" s="228"/>
      <c r="UAI8" s="228"/>
      <c r="UAJ8" s="228"/>
      <c r="UAK8" s="228"/>
      <c r="UAL8" s="228"/>
      <c r="UAM8" s="228"/>
      <c r="UAN8" s="228"/>
      <c r="UAO8" s="228"/>
      <c r="UAP8" s="228"/>
      <c r="UAQ8" s="228"/>
      <c r="UAR8" s="228"/>
      <c r="UAS8" s="228"/>
      <c r="UAT8" s="228"/>
      <c r="UAU8" s="228"/>
      <c r="UAV8" s="228"/>
      <c r="UAW8" s="228"/>
      <c r="UAX8" s="228"/>
      <c r="UAY8" s="228"/>
      <c r="UAZ8" s="228"/>
      <c r="UBA8" s="228"/>
      <c r="UBB8" s="228"/>
      <c r="UBC8" s="228"/>
      <c r="UBD8" s="228"/>
      <c r="UBE8" s="228"/>
      <c r="UBF8" s="228"/>
      <c r="UBG8" s="228"/>
      <c r="UBH8" s="228"/>
      <c r="UBI8" s="228"/>
      <c r="UBJ8" s="228"/>
      <c r="UBK8" s="228"/>
      <c r="UBL8" s="228"/>
      <c r="UBM8" s="228"/>
      <c r="UBN8" s="228"/>
      <c r="UBO8" s="228"/>
      <c r="UBP8" s="228"/>
      <c r="UBQ8" s="228"/>
      <c r="UBR8" s="228"/>
      <c r="UBS8" s="228"/>
      <c r="UBT8" s="228"/>
      <c r="UBU8" s="228"/>
      <c r="UBV8" s="228"/>
      <c r="UBW8" s="228"/>
      <c r="UBX8" s="228"/>
      <c r="UBY8" s="228"/>
      <c r="UBZ8" s="228"/>
      <c r="UCA8" s="228"/>
      <c r="UCB8" s="228"/>
      <c r="UCC8" s="228"/>
      <c r="UCD8" s="228"/>
      <c r="UCE8" s="228"/>
      <c r="UCF8" s="228"/>
      <c r="UCG8" s="228"/>
      <c r="UCH8" s="228"/>
      <c r="UCI8" s="228"/>
      <c r="UCJ8" s="228"/>
      <c r="UCK8" s="228"/>
      <c r="UCL8" s="228"/>
      <c r="UCM8" s="228"/>
      <c r="UCN8" s="228"/>
      <c r="UCO8" s="228"/>
      <c r="UCP8" s="228"/>
      <c r="UCQ8" s="228"/>
      <c r="UCR8" s="228"/>
      <c r="UCS8" s="228"/>
      <c r="UCT8" s="228"/>
      <c r="UCU8" s="228"/>
      <c r="UCV8" s="228"/>
      <c r="UCW8" s="228"/>
      <c r="UCX8" s="228"/>
      <c r="UCY8" s="228"/>
      <c r="UCZ8" s="228"/>
      <c r="UDA8" s="228"/>
      <c r="UDB8" s="228"/>
      <c r="UDC8" s="228"/>
      <c r="UDD8" s="228"/>
      <c r="UDE8" s="228"/>
      <c r="UDF8" s="228"/>
      <c r="UDG8" s="228"/>
      <c r="UDH8" s="228"/>
      <c r="UDI8" s="228"/>
      <c r="UDJ8" s="228"/>
      <c r="UDK8" s="228"/>
      <c r="UDL8" s="228"/>
      <c r="UDM8" s="228"/>
      <c r="UDN8" s="228"/>
      <c r="UDO8" s="228"/>
      <c r="UDP8" s="228"/>
      <c r="UDQ8" s="228"/>
      <c r="UDR8" s="228"/>
      <c r="UDS8" s="228"/>
      <c r="UDT8" s="228"/>
      <c r="UDU8" s="228"/>
      <c r="UDV8" s="228"/>
      <c r="UDW8" s="228"/>
      <c r="UDX8" s="228"/>
      <c r="UDY8" s="228"/>
      <c r="UDZ8" s="228"/>
      <c r="UEA8" s="228"/>
      <c r="UEB8" s="228"/>
      <c r="UEC8" s="228"/>
      <c r="UED8" s="228"/>
      <c r="UEE8" s="228"/>
      <c r="UEF8" s="228"/>
      <c r="UEG8" s="228"/>
      <c r="UEH8" s="228"/>
      <c r="UEI8" s="228"/>
      <c r="UEJ8" s="228"/>
      <c r="UEK8" s="228"/>
      <c r="UEL8" s="228"/>
      <c r="UEM8" s="228"/>
      <c r="UEN8" s="228"/>
      <c r="UEO8" s="228"/>
      <c r="UEP8" s="228"/>
      <c r="UEQ8" s="228"/>
      <c r="UER8" s="228"/>
      <c r="UES8" s="228"/>
      <c r="UET8" s="228"/>
      <c r="UEU8" s="228"/>
      <c r="UEV8" s="228"/>
      <c r="UEW8" s="228"/>
      <c r="UEX8" s="228"/>
      <c r="UEY8" s="228"/>
      <c r="UEZ8" s="228"/>
      <c r="UFA8" s="228"/>
      <c r="UFB8" s="228"/>
      <c r="UFC8" s="228"/>
      <c r="UFD8" s="228"/>
      <c r="UFE8" s="228"/>
      <c r="UFF8" s="228"/>
      <c r="UFG8" s="228"/>
      <c r="UFH8" s="228"/>
      <c r="UFI8" s="228"/>
      <c r="UFJ8" s="228"/>
      <c r="UFK8" s="228"/>
      <c r="UFL8" s="228"/>
      <c r="UFM8" s="228"/>
      <c r="UFN8" s="228"/>
      <c r="UFO8" s="228"/>
      <c r="UFP8" s="228"/>
      <c r="UFQ8" s="228"/>
      <c r="UFR8" s="228"/>
      <c r="UFS8" s="228"/>
      <c r="UFT8" s="228"/>
      <c r="UFU8" s="228"/>
      <c r="UFV8" s="228"/>
      <c r="UFW8" s="228"/>
      <c r="UFX8" s="228"/>
      <c r="UFY8" s="228"/>
      <c r="UFZ8" s="228"/>
      <c r="UGA8" s="228"/>
      <c r="UGB8" s="228"/>
      <c r="UGC8" s="228"/>
      <c r="UGD8" s="228"/>
      <c r="UGE8" s="228"/>
      <c r="UGF8" s="228"/>
      <c r="UGG8" s="228"/>
      <c r="UGH8" s="228"/>
      <c r="UGI8" s="228"/>
      <c r="UGJ8" s="228"/>
      <c r="UGK8" s="228"/>
      <c r="UGL8" s="228"/>
      <c r="UGM8" s="228"/>
      <c r="UGN8" s="228"/>
      <c r="UGO8" s="228"/>
      <c r="UGP8" s="228"/>
      <c r="UGQ8" s="228"/>
      <c r="UGR8" s="228"/>
      <c r="UGS8" s="228"/>
      <c r="UGT8" s="228"/>
      <c r="UGU8" s="228"/>
      <c r="UGV8" s="228"/>
      <c r="UGW8" s="228"/>
      <c r="UGX8" s="228"/>
      <c r="UGY8" s="228"/>
      <c r="UGZ8" s="228"/>
      <c r="UHA8" s="228"/>
      <c r="UHB8" s="228"/>
      <c r="UHC8" s="228"/>
      <c r="UHD8" s="228"/>
      <c r="UHE8" s="228"/>
      <c r="UHF8" s="228"/>
      <c r="UHG8" s="228"/>
      <c r="UHH8" s="228"/>
      <c r="UHI8" s="228"/>
      <c r="UHJ8" s="228"/>
      <c r="UHK8" s="228"/>
      <c r="UHL8" s="228"/>
      <c r="UHM8" s="228"/>
      <c r="UHN8" s="228"/>
      <c r="UHO8" s="228"/>
      <c r="UHP8" s="228"/>
      <c r="UHQ8" s="228"/>
      <c r="UHR8" s="228"/>
      <c r="UHS8" s="228"/>
      <c r="UHT8" s="228"/>
      <c r="UHU8" s="228"/>
      <c r="UHV8" s="228"/>
      <c r="UHW8" s="228"/>
      <c r="UHX8" s="228"/>
      <c r="UHY8" s="228"/>
      <c r="UHZ8" s="228"/>
      <c r="UIA8" s="228"/>
      <c r="UIB8" s="228"/>
      <c r="UIC8" s="228"/>
      <c r="UID8" s="228"/>
      <c r="UIE8" s="228"/>
      <c r="UIF8" s="228"/>
      <c r="UIG8" s="228"/>
      <c r="UIH8" s="228"/>
      <c r="UII8" s="228"/>
      <c r="UIJ8" s="228"/>
      <c r="UIK8" s="228"/>
      <c r="UIL8" s="228"/>
      <c r="UIM8" s="228"/>
      <c r="UIN8" s="228"/>
      <c r="UIO8" s="228"/>
      <c r="UIP8" s="228"/>
      <c r="UIQ8" s="228"/>
      <c r="UIR8" s="228"/>
      <c r="UIS8" s="228"/>
      <c r="UIT8" s="228"/>
      <c r="UIU8" s="228"/>
      <c r="UIV8" s="228"/>
      <c r="UIW8" s="228"/>
      <c r="UIX8" s="228"/>
      <c r="UIY8" s="228"/>
      <c r="UIZ8" s="228"/>
      <c r="UJA8" s="228"/>
      <c r="UJB8" s="228"/>
      <c r="UJC8" s="228"/>
      <c r="UJD8" s="228"/>
      <c r="UJE8" s="228"/>
      <c r="UJF8" s="228"/>
      <c r="UJG8" s="228"/>
      <c r="UJH8" s="228"/>
      <c r="UJI8" s="228"/>
      <c r="UJJ8" s="228"/>
      <c r="UJK8" s="228"/>
      <c r="UJL8" s="228"/>
      <c r="UJM8" s="228"/>
      <c r="UJN8" s="228"/>
      <c r="UJO8" s="228"/>
      <c r="UJP8" s="228"/>
      <c r="UJQ8" s="228"/>
      <c r="UJR8" s="228"/>
      <c r="UJS8" s="228"/>
      <c r="UJT8" s="228"/>
      <c r="UJU8" s="228"/>
      <c r="UJV8" s="228"/>
      <c r="UJW8" s="228"/>
      <c r="UJX8" s="228"/>
      <c r="UJY8" s="228"/>
      <c r="UJZ8" s="228"/>
      <c r="UKA8" s="228"/>
      <c r="UKB8" s="228"/>
      <c r="UKC8" s="228"/>
      <c r="UKD8" s="228"/>
      <c r="UKE8" s="228"/>
      <c r="UKF8" s="228"/>
      <c r="UKG8" s="228"/>
      <c r="UKH8" s="228"/>
      <c r="UKI8" s="228"/>
      <c r="UKJ8" s="228"/>
      <c r="UKK8" s="228"/>
      <c r="UKL8" s="228"/>
      <c r="UKM8" s="228"/>
      <c r="UKN8" s="228"/>
      <c r="UKO8" s="228"/>
      <c r="UKP8" s="228"/>
      <c r="UKQ8" s="228"/>
      <c r="UKR8" s="228"/>
      <c r="UKS8" s="228"/>
      <c r="UKT8" s="228"/>
      <c r="UKU8" s="228"/>
      <c r="UKV8" s="228"/>
      <c r="UKW8" s="228"/>
      <c r="UKX8" s="228"/>
      <c r="UKY8" s="228"/>
      <c r="UKZ8" s="228"/>
      <c r="ULA8" s="228"/>
      <c r="ULB8" s="228"/>
      <c r="ULC8" s="228"/>
      <c r="ULD8" s="228"/>
      <c r="ULE8" s="228"/>
      <c r="ULF8" s="228"/>
      <c r="ULG8" s="228"/>
      <c r="ULH8" s="228"/>
      <c r="ULI8" s="228"/>
      <c r="ULJ8" s="228"/>
      <c r="ULK8" s="228"/>
      <c r="ULL8" s="228"/>
      <c r="ULM8" s="228"/>
      <c r="ULN8" s="228"/>
      <c r="ULO8" s="228"/>
      <c r="ULP8" s="228"/>
      <c r="ULQ8" s="228"/>
      <c r="ULR8" s="228"/>
      <c r="ULS8" s="228"/>
      <c r="ULT8" s="228"/>
      <c r="ULU8" s="228"/>
      <c r="ULV8" s="228"/>
      <c r="ULW8" s="228"/>
      <c r="ULX8" s="228"/>
      <c r="ULY8" s="228"/>
      <c r="ULZ8" s="228"/>
      <c r="UMA8" s="228"/>
      <c r="UMB8" s="228"/>
      <c r="UMC8" s="228"/>
      <c r="UMD8" s="228"/>
      <c r="UME8" s="228"/>
      <c r="UMF8" s="228"/>
      <c r="UMG8" s="228"/>
      <c r="UMH8" s="228"/>
      <c r="UMI8" s="228"/>
      <c r="UMJ8" s="228"/>
      <c r="UMK8" s="228"/>
      <c r="UML8" s="228"/>
      <c r="UMM8" s="228"/>
      <c r="UMN8" s="228"/>
      <c r="UMO8" s="228"/>
      <c r="UMP8" s="228"/>
      <c r="UMQ8" s="228"/>
      <c r="UMR8" s="228"/>
      <c r="UMS8" s="228"/>
      <c r="UMT8" s="228"/>
      <c r="UMU8" s="228"/>
      <c r="UMV8" s="228"/>
      <c r="UMW8" s="228"/>
      <c r="UMX8" s="228"/>
      <c r="UMY8" s="228"/>
      <c r="UMZ8" s="228"/>
      <c r="UNA8" s="228"/>
      <c r="UNB8" s="228"/>
      <c r="UNC8" s="228"/>
      <c r="UND8" s="228"/>
      <c r="UNE8" s="228"/>
      <c r="UNF8" s="228"/>
      <c r="UNG8" s="228"/>
      <c r="UNH8" s="228"/>
      <c r="UNI8" s="228"/>
      <c r="UNJ8" s="228"/>
      <c r="UNK8" s="228"/>
      <c r="UNL8" s="228"/>
      <c r="UNM8" s="228"/>
      <c r="UNN8" s="228"/>
      <c r="UNO8" s="228"/>
      <c r="UNP8" s="228"/>
      <c r="UNQ8" s="228"/>
      <c r="UNR8" s="228"/>
      <c r="UNS8" s="228"/>
      <c r="UNT8" s="228"/>
      <c r="UNU8" s="228"/>
      <c r="UNV8" s="228"/>
      <c r="UNW8" s="228"/>
      <c r="UNX8" s="228"/>
      <c r="UNY8" s="228"/>
      <c r="UNZ8" s="228"/>
      <c r="UOA8" s="228"/>
      <c r="UOB8" s="228"/>
      <c r="UOC8" s="228"/>
      <c r="UOD8" s="228"/>
      <c r="UOE8" s="228"/>
      <c r="UOF8" s="228"/>
      <c r="UOG8" s="228"/>
      <c r="UOH8" s="228"/>
      <c r="UOI8" s="228"/>
      <c r="UOJ8" s="228"/>
      <c r="UOK8" s="228"/>
      <c r="UOL8" s="228"/>
      <c r="UOM8" s="228"/>
      <c r="UON8" s="228"/>
      <c r="UOO8" s="228"/>
      <c r="UOP8" s="228"/>
      <c r="UOQ8" s="228"/>
      <c r="UOR8" s="228"/>
      <c r="UOS8" s="228"/>
      <c r="UOT8" s="228"/>
      <c r="UOU8" s="228"/>
      <c r="UOV8" s="228"/>
      <c r="UOW8" s="228"/>
      <c r="UOX8" s="228"/>
      <c r="UOY8" s="228"/>
      <c r="UOZ8" s="228"/>
      <c r="UPA8" s="228"/>
      <c r="UPB8" s="228"/>
      <c r="UPC8" s="228"/>
      <c r="UPD8" s="228"/>
      <c r="UPE8" s="228"/>
      <c r="UPF8" s="228"/>
      <c r="UPG8" s="228"/>
      <c r="UPH8" s="228"/>
      <c r="UPI8" s="228"/>
      <c r="UPJ8" s="228"/>
      <c r="UPK8" s="228"/>
      <c r="UPL8" s="228"/>
      <c r="UPM8" s="228"/>
      <c r="UPN8" s="228"/>
      <c r="UPO8" s="228"/>
      <c r="UPP8" s="228"/>
      <c r="UPQ8" s="228"/>
      <c r="UPR8" s="228"/>
      <c r="UPS8" s="228"/>
      <c r="UPT8" s="228"/>
      <c r="UPU8" s="228"/>
      <c r="UPV8" s="228"/>
      <c r="UPW8" s="228"/>
      <c r="UPX8" s="228"/>
      <c r="UPY8" s="228"/>
      <c r="UPZ8" s="228"/>
      <c r="UQA8" s="228"/>
      <c r="UQB8" s="228"/>
      <c r="UQC8" s="228"/>
      <c r="UQD8" s="228"/>
      <c r="UQE8" s="228"/>
      <c r="UQF8" s="228"/>
      <c r="UQG8" s="228"/>
      <c r="UQH8" s="228"/>
      <c r="UQI8" s="228"/>
      <c r="UQJ8" s="228"/>
      <c r="UQK8" s="228"/>
      <c r="UQL8" s="228"/>
      <c r="UQM8" s="228"/>
      <c r="UQN8" s="228"/>
      <c r="UQO8" s="228"/>
      <c r="UQP8" s="228"/>
      <c r="UQQ8" s="228"/>
      <c r="UQR8" s="228"/>
      <c r="UQS8" s="228"/>
      <c r="UQT8" s="228"/>
      <c r="UQU8" s="228"/>
      <c r="UQV8" s="228"/>
      <c r="UQW8" s="228"/>
      <c r="UQX8" s="228"/>
      <c r="UQY8" s="228"/>
      <c r="UQZ8" s="228"/>
      <c r="URA8" s="228"/>
      <c r="URB8" s="228"/>
      <c r="URC8" s="228"/>
      <c r="URD8" s="228"/>
      <c r="URE8" s="228"/>
      <c r="URF8" s="228"/>
      <c r="URG8" s="228"/>
      <c r="URH8" s="228"/>
      <c r="URI8" s="228"/>
      <c r="URJ8" s="228"/>
      <c r="URK8" s="228"/>
      <c r="URL8" s="228"/>
      <c r="URM8" s="228"/>
      <c r="URN8" s="228"/>
      <c r="URO8" s="228"/>
      <c r="URP8" s="228"/>
      <c r="URQ8" s="228"/>
      <c r="URR8" s="228"/>
      <c r="URS8" s="228"/>
      <c r="URT8" s="228"/>
      <c r="URU8" s="228"/>
      <c r="URV8" s="228"/>
      <c r="URW8" s="228"/>
      <c r="URX8" s="228"/>
      <c r="URY8" s="228"/>
      <c r="URZ8" s="228"/>
      <c r="USA8" s="228"/>
      <c r="USB8" s="228"/>
      <c r="USC8" s="228"/>
      <c r="USD8" s="228"/>
      <c r="USE8" s="228"/>
      <c r="USF8" s="228"/>
      <c r="USG8" s="228"/>
      <c r="USH8" s="228"/>
      <c r="USI8" s="228"/>
      <c r="USJ8" s="228"/>
      <c r="USK8" s="228"/>
      <c r="USL8" s="228"/>
      <c r="USM8" s="228"/>
      <c r="USN8" s="228"/>
      <c r="USO8" s="228"/>
      <c r="USP8" s="228"/>
      <c r="USQ8" s="228"/>
      <c r="USR8" s="228"/>
      <c r="USS8" s="228"/>
      <c r="UST8" s="228"/>
      <c r="USU8" s="228"/>
      <c r="USV8" s="228"/>
      <c r="USW8" s="228"/>
      <c r="USX8" s="228"/>
      <c r="USY8" s="228"/>
      <c r="USZ8" s="228"/>
      <c r="UTA8" s="228"/>
      <c r="UTB8" s="228"/>
      <c r="UTC8" s="228"/>
      <c r="UTD8" s="228"/>
      <c r="UTE8" s="228"/>
      <c r="UTF8" s="228"/>
      <c r="UTG8" s="228"/>
      <c r="UTH8" s="228"/>
      <c r="UTI8" s="228"/>
      <c r="UTJ8" s="228"/>
      <c r="UTK8" s="228"/>
      <c r="UTL8" s="228"/>
      <c r="UTM8" s="228"/>
      <c r="UTN8" s="228"/>
      <c r="UTO8" s="228"/>
      <c r="UTP8" s="228"/>
      <c r="UTQ8" s="228"/>
      <c r="UTR8" s="228"/>
      <c r="UTS8" s="228"/>
      <c r="UTT8" s="228"/>
      <c r="UTU8" s="228"/>
      <c r="UTV8" s="228"/>
      <c r="UTW8" s="228"/>
      <c r="UTX8" s="228"/>
      <c r="UTY8" s="228"/>
      <c r="UTZ8" s="228"/>
      <c r="UUA8" s="228"/>
      <c r="UUB8" s="228"/>
      <c r="UUC8" s="228"/>
      <c r="UUD8" s="228"/>
      <c r="UUE8" s="228"/>
      <c r="UUF8" s="228"/>
      <c r="UUG8" s="228"/>
      <c r="UUH8" s="228"/>
      <c r="UUI8" s="228"/>
      <c r="UUJ8" s="228"/>
      <c r="UUK8" s="228"/>
      <c r="UUL8" s="228"/>
      <c r="UUM8" s="228"/>
      <c r="UUN8" s="228"/>
      <c r="UUO8" s="228"/>
      <c r="UUP8" s="228"/>
      <c r="UUQ8" s="228"/>
      <c r="UUR8" s="228"/>
      <c r="UUS8" s="228"/>
      <c r="UUT8" s="228"/>
      <c r="UUU8" s="228"/>
      <c r="UUV8" s="228"/>
      <c r="UUW8" s="228"/>
      <c r="UUX8" s="228"/>
      <c r="UUY8" s="228"/>
      <c r="UUZ8" s="228"/>
      <c r="UVA8" s="228"/>
      <c r="UVB8" s="228"/>
      <c r="UVC8" s="228"/>
      <c r="UVD8" s="228"/>
      <c r="UVE8" s="228"/>
      <c r="UVF8" s="228"/>
      <c r="UVG8" s="228"/>
      <c r="UVH8" s="228"/>
      <c r="UVI8" s="228"/>
      <c r="UVJ8" s="228"/>
      <c r="UVK8" s="228"/>
      <c r="UVL8" s="228"/>
      <c r="UVM8" s="228"/>
      <c r="UVN8" s="228"/>
      <c r="UVO8" s="228"/>
      <c r="UVP8" s="228"/>
      <c r="UVQ8" s="228"/>
      <c r="UVR8" s="228"/>
      <c r="UVS8" s="228"/>
      <c r="UVT8" s="228"/>
      <c r="UVU8" s="228"/>
      <c r="UVV8" s="228"/>
      <c r="UVW8" s="228"/>
      <c r="UVX8" s="228"/>
      <c r="UVY8" s="228"/>
      <c r="UVZ8" s="228"/>
      <c r="UWA8" s="228"/>
      <c r="UWB8" s="228"/>
      <c r="UWC8" s="228"/>
      <c r="UWD8" s="228"/>
      <c r="UWE8" s="228"/>
      <c r="UWF8" s="228"/>
      <c r="UWG8" s="228"/>
      <c r="UWH8" s="228"/>
      <c r="UWI8" s="228"/>
      <c r="UWJ8" s="228"/>
      <c r="UWK8" s="228"/>
      <c r="UWL8" s="228"/>
      <c r="UWM8" s="228"/>
      <c r="UWN8" s="228"/>
      <c r="UWO8" s="228"/>
      <c r="UWP8" s="228"/>
      <c r="UWQ8" s="228"/>
      <c r="UWR8" s="228"/>
      <c r="UWS8" s="228"/>
      <c r="UWT8" s="228"/>
      <c r="UWU8" s="228"/>
      <c r="UWV8" s="228"/>
      <c r="UWW8" s="228"/>
      <c r="UWX8" s="228"/>
      <c r="UWY8" s="228"/>
      <c r="UWZ8" s="228"/>
      <c r="UXA8" s="228"/>
      <c r="UXB8" s="228"/>
      <c r="UXC8" s="228"/>
      <c r="UXD8" s="228"/>
      <c r="UXE8" s="228"/>
      <c r="UXF8" s="228"/>
      <c r="UXG8" s="228"/>
      <c r="UXH8" s="228"/>
      <c r="UXI8" s="228"/>
      <c r="UXJ8" s="228"/>
      <c r="UXK8" s="228"/>
      <c r="UXL8" s="228"/>
      <c r="UXM8" s="228"/>
      <c r="UXN8" s="228"/>
      <c r="UXO8" s="228"/>
      <c r="UXP8" s="228"/>
      <c r="UXQ8" s="228"/>
      <c r="UXR8" s="228"/>
      <c r="UXS8" s="228"/>
      <c r="UXT8" s="228"/>
      <c r="UXU8" s="228"/>
      <c r="UXV8" s="228"/>
      <c r="UXW8" s="228"/>
      <c r="UXX8" s="228"/>
      <c r="UXY8" s="228"/>
      <c r="UXZ8" s="228"/>
      <c r="UYA8" s="228"/>
      <c r="UYB8" s="228"/>
      <c r="UYC8" s="228"/>
      <c r="UYD8" s="228"/>
      <c r="UYE8" s="228"/>
      <c r="UYF8" s="228"/>
      <c r="UYG8" s="228"/>
      <c r="UYH8" s="228"/>
      <c r="UYI8" s="228"/>
      <c r="UYJ8" s="228"/>
      <c r="UYK8" s="228"/>
      <c r="UYL8" s="228"/>
      <c r="UYM8" s="228"/>
      <c r="UYN8" s="228"/>
      <c r="UYO8" s="228"/>
      <c r="UYP8" s="228"/>
      <c r="UYQ8" s="228"/>
      <c r="UYR8" s="228"/>
      <c r="UYS8" s="228"/>
      <c r="UYT8" s="228"/>
      <c r="UYU8" s="228"/>
      <c r="UYV8" s="228"/>
      <c r="UYW8" s="228"/>
      <c r="UYX8" s="228"/>
      <c r="UYY8" s="228"/>
      <c r="UYZ8" s="228"/>
      <c r="UZA8" s="228"/>
      <c r="UZB8" s="228"/>
      <c r="UZC8" s="228"/>
      <c r="UZD8" s="228"/>
      <c r="UZE8" s="228"/>
      <c r="UZF8" s="228"/>
      <c r="UZG8" s="228"/>
      <c r="UZH8" s="228"/>
      <c r="UZI8" s="228"/>
      <c r="UZJ8" s="228"/>
      <c r="UZK8" s="228"/>
      <c r="UZL8" s="228"/>
      <c r="UZM8" s="228"/>
      <c r="UZN8" s="228"/>
      <c r="UZO8" s="228"/>
      <c r="UZP8" s="228"/>
      <c r="UZQ8" s="228"/>
      <c r="UZR8" s="228"/>
      <c r="UZS8" s="228"/>
      <c r="UZT8" s="228"/>
      <c r="UZU8" s="228"/>
      <c r="UZV8" s="228"/>
      <c r="UZW8" s="228"/>
      <c r="UZX8" s="228"/>
      <c r="UZY8" s="228"/>
      <c r="UZZ8" s="228"/>
      <c r="VAA8" s="228"/>
      <c r="VAB8" s="228"/>
      <c r="VAC8" s="228"/>
      <c r="VAD8" s="228"/>
      <c r="VAE8" s="228"/>
      <c r="VAF8" s="228"/>
      <c r="VAG8" s="228"/>
      <c r="VAH8" s="228"/>
      <c r="VAI8" s="228"/>
      <c r="VAJ8" s="228"/>
      <c r="VAK8" s="228"/>
      <c r="VAL8" s="228"/>
      <c r="VAM8" s="228"/>
      <c r="VAN8" s="228"/>
      <c r="VAO8" s="228"/>
      <c r="VAP8" s="228"/>
      <c r="VAQ8" s="228"/>
      <c r="VAR8" s="228"/>
      <c r="VAS8" s="228"/>
      <c r="VAT8" s="228"/>
      <c r="VAU8" s="228"/>
      <c r="VAV8" s="228"/>
      <c r="VAW8" s="228"/>
      <c r="VAX8" s="228"/>
      <c r="VAY8" s="228"/>
      <c r="VAZ8" s="228"/>
      <c r="VBA8" s="228"/>
      <c r="VBB8" s="228"/>
      <c r="VBC8" s="228"/>
      <c r="VBD8" s="228"/>
      <c r="VBE8" s="228"/>
      <c r="VBF8" s="228"/>
      <c r="VBG8" s="228"/>
      <c r="VBH8" s="228"/>
      <c r="VBI8" s="228"/>
      <c r="VBJ8" s="228"/>
      <c r="VBK8" s="228"/>
      <c r="VBL8" s="228"/>
      <c r="VBM8" s="228"/>
      <c r="VBN8" s="228"/>
      <c r="VBO8" s="228"/>
      <c r="VBP8" s="228"/>
      <c r="VBQ8" s="228"/>
      <c r="VBR8" s="228"/>
      <c r="VBS8" s="228"/>
      <c r="VBT8" s="228"/>
      <c r="VBU8" s="228"/>
      <c r="VBV8" s="228"/>
      <c r="VBW8" s="228"/>
      <c r="VBX8" s="228"/>
      <c r="VBY8" s="228"/>
      <c r="VBZ8" s="228"/>
      <c r="VCA8" s="228"/>
      <c r="VCB8" s="228"/>
      <c r="VCC8" s="228"/>
      <c r="VCD8" s="228"/>
      <c r="VCE8" s="228"/>
      <c r="VCF8" s="228"/>
      <c r="VCG8" s="228"/>
      <c r="VCH8" s="228"/>
      <c r="VCI8" s="228"/>
      <c r="VCJ8" s="228"/>
      <c r="VCK8" s="228"/>
      <c r="VCL8" s="228"/>
      <c r="VCM8" s="228"/>
      <c r="VCN8" s="228"/>
      <c r="VCO8" s="228"/>
      <c r="VCP8" s="228"/>
      <c r="VCQ8" s="228"/>
      <c r="VCR8" s="228"/>
      <c r="VCS8" s="228"/>
      <c r="VCT8" s="228"/>
      <c r="VCU8" s="228"/>
      <c r="VCV8" s="228"/>
      <c r="VCW8" s="228"/>
      <c r="VCX8" s="228"/>
      <c r="VCY8" s="228"/>
      <c r="VCZ8" s="228"/>
      <c r="VDA8" s="228"/>
      <c r="VDB8" s="228"/>
      <c r="VDC8" s="228"/>
      <c r="VDD8" s="228"/>
      <c r="VDE8" s="228"/>
      <c r="VDF8" s="228"/>
      <c r="VDG8" s="228"/>
      <c r="VDH8" s="228"/>
      <c r="VDI8" s="228"/>
      <c r="VDJ8" s="228"/>
      <c r="VDK8" s="228"/>
      <c r="VDL8" s="228"/>
      <c r="VDM8" s="228"/>
      <c r="VDN8" s="228"/>
      <c r="VDO8" s="228"/>
      <c r="VDP8" s="228"/>
      <c r="VDQ8" s="228"/>
      <c r="VDR8" s="228"/>
      <c r="VDS8" s="228"/>
      <c r="VDT8" s="228"/>
      <c r="VDU8" s="228"/>
      <c r="VDV8" s="228"/>
      <c r="VDW8" s="228"/>
      <c r="VDX8" s="228"/>
      <c r="VDY8" s="228"/>
      <c r="VDZ8" s="228"/>
      <c r="VEA8" s="228"/>
      <c r="VEB8" s="228"/>
      <c r="VEC8" s="228"/>
      <c r="VED8" s="228"/>
      <c r="VEE8" s="228"/>
      <c r="VEF8" s="228"/>
      <c r="VEG8" s="228"/>
      <c r="VEH8" s="228"/>
      <c r="VEI8" s="228"/>
      <c r="VEJ8" s="228"/>
      <c r="VEK8" s="228"/>
      <c r="VEL8" s="228"/>
      <c r="VEM8" s="228"/>
      <c r="VEN8" s="228"/>
      <c r="VEO8" s="228"/>
      <c r="VEP8" s="228"/>
      <c r="VEQ8" s="228"/>
      <c r="VER8" s="228"/>
      <c r="VES8" s="228"/>
      <c r="VET8" s="228"/>
      <c r="VEU8" s="228"/>
      <c r="VEV8" s="228"/>
      <c r="VEW8" s="228"/>
      <c r="VEX8" s="228"/>
      <c r="VEY8" s="228"/>
      <c r="VEZ8" s="228"/>
      <c r="VFA8" s="228"/>
      <c r="VFB8" s="228"/>
      <c r="VFC8" s="228"/>
      <c r="VFD8" s="228"/>
      <c r="VFE8" s="228"/>
      <c r="VFF8" s="228"/>
      <c r="VFG8" s="228"/>
      <c r="VFH8" s="228"/>
      <c r="VFI8" s="228"/>
      <c r="VFJ8" s="228"/>
      <c r="VFK8" s="228"/>
      <c r="VFL8" s="228"/>
      <c r="VFM8" s="228"/>
      <c r="VFN8" s="228"/>
      <c r="VFO8" s="228"/>
      <c r="VFP8" s="228"/>
      <c r="VFQ8" s="228"/>
      <c r="VFR8" s="228"/>
      <c r="VFS8" s="228"/>
      <c r="VFT8" s="228"/>
      <c r="VFU8" s="228"/>
      <c r="VFV8" s="228"/>
      <c r="VFW8" s="228"/>
      <c r="VFX8" s="228"/>
      <c r="VFY8" s="228"/>
      <c r="VFZ8" s="228"/>
      <c r="VGA8" s="228"/>
      <c r="VGB8" s="228"/>
      <c r="VGC8" s="228"/>
      <c r="VGD8" s="228"/>
      <c r="VGE8" s="228"/>
      <c r="VGF8" s="228"/>
      <c r="VGG8" s="228"/>
      <c r="VGH8" s="228"/>
      <c r="VGI8" s="228"/>
      <c r="VGJ8" s="228"/>
      <c r="VGK8" s="228"/>
      <c r="VGL8" s="228"/>
      <c r="VGM8" s="228"/>
      <c r="VGN8" s="228"/>
      <c r="VGO8" s="228"/>
      <c r="VGP8" s="228"/>
      <c r="VGQ8" s="228"/>
      <c r="VGR8" s="228"/>
      <c r="VGS8" s="228"/>
      <c r="VGT8" s="228"/>
      <c r="VGU8" s="228"/>
      <c r="VGV8" s="228"/>
      <c r="VGW8" s="228"/>
      <c r="VGX8" s="228"/>
      <c r="VGY8" s="228"/>
      <c r="VGZ8" s="228"/>
      <c r="VHA8" s="228"/>
      <c r="VHB8" s="228"/>
      <c r="VHC8" s="228"/>
      <c r="VHD8" s="228"/>
      <c r="VHE8" s="228"/>
      <c r="VHF8" s="228"/>
      <c r="VHG8" s="228"/>
      <c r="VHH8" s="228"/>
      <c r="VHI8" s="228"/>
      <c r="VHJ8" s="228"/>
      <c r="VHK8" s="228"/>
      <c r="VHL8" s="228"/>
      <c r="VHM8" s="228"/>
      <c r="VHN8" s="228"/>
      <c r="VHO8" s="228"/>
      <c r="VHP8" s="228"/>
      <c r="VHQ8" s="228"/>
      <c r="VHR8" s="228"/>
      <c r="VHS8" s="228"/>
      <c r="VHT8" s="228"/>
      <c r="VHU8" s="228"/>
      <c r="VHV8" s="228"/>
      <c r="VHW8" s="228"/>
      <c r="VHX8" s="228"/>
      <c r="VHY8" s="228"/>
      <c r="VHZ8" s="228"/>
      <c r="VIA8" s="228"/>
      <c r="VIB8" s="228"/>
      <c r="VIC8" s="228"/>
      <c r="VID8" s="228"/>
      <c r="VIE8" s="228"/>
      <c r="VIF8" s="228"/>
      <c r="VIG8" s="228"/>
      <c r="VIH8" s="228"/>
      <c r="VII8" s="228"/>
      <c r="VIJ8" s="228"/>
      <c r="VIK8" s="228"/>
      <c r="VIL8" s="228"/>
      <c r="VIM8" s="228"/>
      <c r="VIN8" s="228"/>
      <c r="VIO8" s="228"/>
      <c r="VIP8" s="228"/>
      <c r="VIQ8" s="228"/>
      <c r="VIR8" s="228"/>
      <c r="VIS8" s="228"/>
      <c r="VIT8" s="228"/>
      <c r="VIU8" s="228"/>
      <c r="VIV8" s="228"/>
      <c r="VIW8" s="228"/>
      <c r="VIX8" s="228"/>
      <c r="VIY8" s="228"/>
      <c r="VIZ8" s="228"/>
      <c r="VJA8" s="228"/>
      <c r="VJB8" s="228"/>
      <c r="VJC8" s="228"/>
      <c r="VJD8" s="228"/>
      <c r="VJE8" s="228"/>
      <c r="VJF8" s="228"/>
      <c r="VJG8" s="228"/>
      <c r="VJH8" s="228"/>
      <c r="VJI8" s="228"/>
      <c r="VJJ8" s="228"/>
      <c r="VJK8" s="228"/>
      <c r="VJL8" s="228"/>
      <c r="VJM8" s="228"/>
      <c r="VJN8" s="228"/>
      <c r="VJO8" s="228"/>
      <c r="VJP8" s="228"/>
      <c r="VJQ8" s="228"/>
      <c r="VJR8" s="228"/>
      <c r="VJS8" s="228"/>
      <c r="VJT8" s="228"/>
      <c r="VJU8" s="228"/>
      <c r="VJV8" s="228"/>
      <c r="VJW8" s="228"/>
      <c r="VJX8" s="228"/>
      <c r="VJY8" s="228"/>
      <c r="VJZ8" s="228"/>
      <c r="VKA8" s="228"/>
      <c r="VKB8" s="228"/>
      <c r="VKC8" s="228"/>
      <c r="VKD8" s="228"/>
      <c r="VKE8" s="228"/>
      <c r="VKF8" s="228"/>
      <c r="VKG8" s="228"/>
      <c r="VKH8" s="228"/>
      <c r="VKI8" s="228"/>
      <c r="VKJ8" s="228"/>
      <c r="VKK8" s="228"/>
      <c r="VKL8" s="228"/>
      <c r="VKM8" s="228"/>
      <c r="VKN8" s="228"/>
      <c r="VKO8" s="228"/>
      <c r="VKP8" s="228"/>
      <c r="VKQ8" s="228"/>
      <c r="VKR8" s="228"/>
      <c r="VKS8" s="228"/>
      <c r="VKT8" s="228"/>
      <c r="VKU8" s="228"/>
      <c r="VKV8" s="228"/>
      <c r="VKW8" s="228"/>
      <c r="VKX8" s="228"/>
      <c r="VKY8" s="228"/>
      <c r="VKZ8" s="228"/>
      <c r="VLA8" s="228"/>
      <c r="VLB8" s="228"/>
      <c r="VLC8" s="228"/>
      <c r="VLD8" s="228"/>
      <c r="VLE8" s="228"/>
      <c r="VLF8" s="228"/>
      <c r="VLG8" s="228"/>
      <c r="VLH8" s="228"/>
      <c r="VLI8" s="228"/>
      <c r="VLJ8" s="228"/>
      <c r="VLK8" s="228"/>
      <c r="VLL8" s="228"/>
      <c r="VLM8" s="228"/>
      <c r="VLN8" s="228"/>
      <c r="VLO8" s="228"/>
      <c r="VLP8" s="228"/>
      <c r="VLQ8" s="228"/>
      <c r="VLR8" s="228"/>
      <c r="VLS8" s="228"/>
      <c r="VLT8" s="228"/>
      <c r="VLU8" s="228"/>
      <c r="VLV8" s="228"/>
      <c r="VLW8" s="228"/>
      <c r="VLX8" s="228"/>
      <c r="VLY8" s="228"/>
      <c r="VLZ8" s="228"/>
      <c r="VMA8" s="228"/>
      <c r="VMB8" s="228"/>
      <c r="VMC8" s="228"/>
      <c r="VMD8" s="228"/>
      <c r="VME8" s="228"/>
      <c r="VMF8" s="228"/>
      <c r="VMG8" s="228"/>
      <c r="VMH8" s="228"/>
      <c r="VMI8" s="228"/>
      <c r="VMJ8" s="228"/>
      <c r="VMK8" s="228"/>
      <c r="VML8" s="228"/>
      <c r="VMM8" s="228"/>
      <c r="VMN8" s="228"/>
      <c r="VMO8" s="228"/>
      <c r="VMP8" s="228"/>
      <c r="VMQ8" s="228"/>
      <c r="VMR8" s="228"/>
      <c r="VMS8" s="228"/>
      <c r="VMT8" s="228"/>
      <c r="VMU8" s="228"/>
      <c r="VMV8" s="228"/>
      <c r="VMW8" s="228"/>
      <c r="VMX8" s="228"/>
      <c r="VMY8" s="228"/>
      <c r="VMZ8" s="228"/>
      <c r="VNA8" s="228"/>
      <c r="VNB8" s="228"/>
      <c r="VNC8" s="228"/>
      <c r="VND8" s="228"/>
      <c r="VNE8" s="228"/>
      <c r="VNF8" s="228"/>
      <c r="VNG8" s="228"/>
      <c r="VNH8" s="228"/>
      <c r="VNI8" s="228"/>
      <c r="VNJ8" s="228"/>
      <c r="VNK8" s="228"/>
      <c r="VNL8" s="228"/>
      <c r="VNM8" s="228"/>
      <c r="VNN8" s="228"/>
      <c r="VNO8" s="228"/>
      <c r="VNP8" s="228"/>
      <c r="VNQ8" s="228"/>
      <c r="VNR8" s="228"/>
      <c r="VNS8" s="228"/>
      <c r="VNT8" s="228"/>
      <c r="VNU8" s="228"/>
      <c r="VNV8" s="228"/>
      <c r="VNW8" s="228"/>
      <c r="VNX8" s="228"/>
      <c r="VNY8" s="228"/>
      <c r="VNZ8" s="228"/>
      <c r="VOA8" s="228"/>
      <c r="VOB8" s="228"/>
      <c r="VOC8" s="228"/>
      <c r="VOD8" s="228"/>
      <c r="VOE8" s="228"/>
      <c r="VOF8" s="228"/>
      <c r="VOG8" s="228"/>
      <c r="VOH8" s="228"/>
      <c r="VOI8" s="228"/>
      <c r="VOJ8" s="228"/>
      <c r="VOK8" s="228"/>
      <c r="VOL8" s="228"/>
      <c r="VOM8" s="228"/>
      <c r="VON8" s="228"/>
      <c r="VOO8" s="228"/>
      <c r="VOP8" s="228"/>
      <c r="VOQ8" s="228"/>
      <c r="VOR8" s="228"/>
      <c r="VOS8" s="228"/>
      <c r="VOT8" s="228"/>
      <c r="VOU8" s="228"/>
      <c r="VOV8" s="228"/>
      <c r="VOW8" s="228"/>
      <c r="VOX8" s="228"/>
      <c r="VOY8" s="228"/>
      <c r="VOZ8" s="228"/>
      <c r="VPA8" s="228"/>
      <c r="VPB8" s="228"/>
      <c r="VPC8" s="228"/>
      <c r="VPD8" s="228"/>
      <c r="VPE8" s="228"/>
      <c r="VPF8" s="228"/>
      <c r="VPG8" s="228"/>
      <c r="VPH8" s="228"/>
      <c r="VPI8" s="228"/>
      <c r="VPJ8" s="228"/>
      <c r="VPK8" s="228"/>
      <c r="VPL8" s="228"/>
      <c r="VPM8" s="228"/>
      <c r="VPN8" s="228"/>
      <c r="VPO8" s="228"/>
      <c r="VPP8" s="228"/>
      <c r="VPQ8" s="228"/>
      <c r="VPR8" s="228"/>
      <c r="VPS8" s="228"/>
      <c r="VPT8" s="228"/>
      <c r="VPU8" s="228"/>
      <c r="VPV8" s="228"/>
      <c r="VPW8" s="228"/>
      <c r="VPX8" s="228"/>
      <c r="VPY8" s="228"/>
      <c r="VPZ8" s="228"/>
      <c r="VQA8" s="228"/>
      <c r="VQB8" s="228"/>
      <c r="VQC8" s="228"/>
      <c r="VQD8" s="228"/>
      <c r="VQE8" s="228"/>
      <c r="VQF8" s="228"/>
      <c r="VQG8" s="228"/>
      <c r="VQH8" s="228"/>
      <c r="VQI8" s="228"/>
      <c r="VQJ8" s="228"/>
      <c r="VQK8" s="228"/>
      <c r="VQL8" s="228"/>
      <c r="VQM8" s="228"/>
      <c r="VQN8" s="228"/>
      <c r="VQO8" s="228"/>
      <c r="VQP8" s="228"/>
      <c r="VQQ8" s="228"/>
      <c r="VQR8" s="228"/>
      <c r="VQS8" s="228"/>
      <c r="VQT8" s="228"/>
      <c r="VQU8" s="228"/>
      <c r="VQV8" s="228"/>
      <c r="VQW8" s="228"/>
      <c r="VQX8" s="228"/>
      <c r="VQY8" s="228"/>
      <c r="VQZ8" s="228"/>
      <c r="VRA8" s="228"/>
      <c r="VRB8" s="228"/>
      <c r="VRC8" s="228"/>
      <c r="VRD8" s="228"/>
      <c r="VRE8" s="228"/>
      <c r="VRF8" s="228"/>
      <c r="VRG8" s="228"/>
      <c r="VRH8" s="228"/>
      <c r="VRI8" s="228"/>
      <c r="VRJ8" s="228"/>
      <c r="VRK8" s="228"/>
      <c r="VRL8" s="228"/>
      <c r="VRM8" s="228"/>
      <c r="VRN8" s="228"/>
      <c r="VRO8" s="228"/>
      <c r="VRP8" s="228"/>
      <c r="VRQ8" s="228"/>
      <c r="VRR8" s="228"/>
      <c r="VRS8" s="228"/>
      <c r="VRT8" s="228"/>
      <c r="VRU8" s="228"/>
      <c r="VRV8" s="228"/>
      <c r="VRW8" s="228"/>
      <c r="VRX8" s="228"/>
      <c r="VRY8" s="228"/>
      <c r="VRZ8" s="228"/>
      <c r="VSA8" s="228"/>
      <c r="VSB8" s="228"/>
      <c r="VSC8" s="228"/>
      <c r="VSD8" s="228"/>
      <c r="VSE8" s="228"/>
      <c r="VSF8" s="228"/>
      <c r="VSG8" s="228"/>
      <c r="VSH8" s="228"/>
      <c r="VSI8" s="228"/>
      <c r="VSJ8" s="228"/>
      <c r="VSK8" s="228"/>
      <c r="VSL8" s="228"/>
      <c r="VSM8" s="228"/>
      <c r="VSN8" s="228"/>
      <c r="VSO8" s="228"/>
      <c r="VSP8" s="228"/>
      <c r="VSQ8" s="228"/>
      <c r="VSR8" s="228"/>
      <c r="VSS8" s="228"/>
      <c r="VST8" s="228"/>
      <c r="VSU8" s="228"/>
      <c r="VSV8" s="228"/>
      <c r="VSW8" s="228"/>
      <c r="VSX8" s="228"/>
      <c r="VSY8" s="228"/>
      <c r="VSZ8" s="228"/>
      <c r="VTA8" s="228"/>
      <c r="VTB8" s="228"/>
      <c r="VTC8" s="228"/>
      <c r="VTD8" s="228"/>
      <c r="VTE8" s="228"/>
      <c r="VTF8" s="228"/>
      <c r="VTG8" s="228"/>
      <c r="VTH8" s="228"/>
      <c r="VTI8" s="228"/>
      <c r="VTJ8" s="228"/>
      <c r="VTK8" s="228"/>
      <c r="VTL8" s="228"/>
      <c r="VTM8" s="228"/>
      <c r="VTN8" s="228"/>
      <c r="VTO8" s="228"/>
      <c r="VTP8" s="228"/>
      <c r="VTQ8" s="228"/>
      <c r="VTR8" s="228"/>
      <c r="VTS8" s="228"/>
      <c r="VTT8" s="228"/>
      <c r="VTU8" s="228"/>
      <c r="VTV8" s="228"/>
      <c r="VTW8" s="228"/>
      <c r="VTX8" s="228"/>
      <c r="VTY8" s="228"/>
      <c r="VTZ8" s="228"/>
      <c r="VUA8" s="228"/>
      <c r="VUB8" s="228"/>
      <c r="VUC8" s="228"/>
      <c r="VUD8" s="228"/>
      <c r="VUE8" s="228"/>
      <c r="VUF8" s="228"/>
      <c r="VUG8" s="228"/>
      <c r="VUH8" s="228"/>
      <c r="VUI8" s="228"/>
      <c r="VUJ8" s="228"/>
      <c r="VUK8" s="228"/>
      <c r="VUL8" s="228"/>
      <c r="VUM8" s="228"/>
      <c r="VUN8" s="228"/>
      <c r="VUO8" s="228"/>
      <c r="VUP8" s="228"/>
      <c r="VUQ8" s="228"/>
      <c r="VUR8" s="228"/>
      <c r="VUS8" s="228"/>
      <c r="VUT8" s="228"/>
      <c r="VUU8" s="228"/>
      <c r="VUV8" s="228"/>
      <c r="VUW8" s="228"/>
      <c r="VUX8" s="228"/>
      <c r="VUY8" s="228"/>
      <c r="VUZ8" s="228"/>
      <c r="VVA8" s="228"/>
      <c r="VVB8" s="228"/>
      <c r="VVC8" s="228"/>
      <c r="VVD8" s="228"/>
      <c r="VVE8" s="228"/>
      <c r="VVF8" s="228"/>
      <c r="VVG8" s="228"/>
      <c r="VVH8" s="228"/>
      <c r="VVI8" s="228"/>
      <c r="VVJ8" s="228"/>
      <c r="VVK8" s="228"/>
      <c r="VVL8" s="228"/>
      <c r="VVM8" s="228"/>
      <c r="VVN8" s="228"/>
      <c r="VVO8" s="228"/>
      <c r="VVP8" s="228"/>
      <c r="VVQ8" s="228"/>
      <c r="VVR8" s="228"/>
      <c r="VVS8" s="228"/>
      <c r="VVT8" s="228"/>
      <c r="VVU8" s="228"/>
      <c r="VVV8" s="228"/>
      <c r="VVW8" s="228"/>
      <c r="VVX8" s="228"/>
      <c r="VVY8" s="228"/>
      <c r="VVZ8" s="228"/>
      <c r="VWA8" s="228"/>
      <c r="VWB8" s="228"/>
      <c r="VWC8" s="228"/>
      <c r="VWD8" s="228"/>
      <c r="VWE8" s="228"/>
      <c r="VWF8" s="228"/>
      <c r="VWG8" s="228"/>
      <c r="VWH8" s="228"/>
      <c r="VWI8" s="228"/>
      <c r="VWJ8" s="228"/>
      <c r="VWK8" s="228"/>
      <c r="VWL8" s="228"/>
      <c r="VWM8" s="228"/>
      <c r="VWN8" s="228"/>
      <c r="VWO8" s="228"/>
      <c r="VWP8" s="228"/>
      <c r="VWQ8" s="228"/>
      <c r="VWR8" s="228"/>
      <c r="VWS8" s="228"/>
      <c r="VWT8" s="228"/>
      <c r="VWU8" s="228"/>
      <c r="VWV8" s="228"/>
      <c r="VWW8" s="228"/>
      <c r="VWX8" s="228"/>
      <c r="VWY8" s="228"/>
      <c r="VWZ8" s="228"/>
      <c r="VXA8" s="228"/>
      <c r="VXB8" s="228"/>
      <c r="VXC8" s="228"/>
      <c r="VXD8" s="228"/>
      <c r="VXE8" s="228"/>
      <c r="VXF8" s="228"/>
      <c r="VXG8" s="228"/>
      <c r="VXH8" s="228"/>
      <c r="VXI8" s="228"/>
      <c r="VXJ8" s="228"/>
      <c r="VXK8" s="228"/>
      <c r="VXL8" s="228"/>
      <c r="VXM8" s="228"/>
      <c r="VXN8" s="228"/>
      <c r="VXO8" s="228"/>
      <c r="VXP8" s="228"/>
      <c r="VXQ8" s="228"/>
      <c r="VXR8" s="228"/>
      <c r="VXS8" s="228"/>
      <c r="VXT8" s="228"/>
      <c r="VXU8" s="228"/>
      <c r="VXV8" s="228"/>
      <c r="VXW8" s="228"/>
      <c r="VXX8" s="228"/>
      <c r="VXY8" s="228"/>
      <c r="VXZ8" s="228"/>
      <c r="VYA8" s="228"/>
      <c r="VYB8" s="228"/>
      <c r="VYC8" s="228"/>
      <c r="VYD8" s="228"/>
      <c r="VYE8" s="228"/>
      <c r="VYF8" s="228"/>
      <c r="VYG8" s="228"/>
      <c r="VYH8" s="228"/>
      <c r="VYI8" s="228"/>
      <c r="VYJ8" s="228"/>
      <c r="VYK8" s="228"/>
      <c r="VYL8" s="228"/>
      <c r="VYM8" s="228"/>
      <c r="VYN8" s="228"/>
      <c r="VYO8" s="228"/>
      <c r="VYP8" s="228"/>
      <c r="VYQ8" s="228"/>
      <c r="VYR8" s="228"/>
      <c r="VYS8" s="228"/>
      <c r="VYT8" s="228"/>
      <c r="VYU8" s="228"/>
      <c r="VYV8" s="228"/>
      <c r="VYW8" s="228"/>
      <c r="VYX8" s="228"/>
      <c r="VYY8" s="228"/>
      <c r="VYZ8" s="228"/>
      <c r="VZA8" s="228"/>
      <c r="VZB8" s="228"/>
      <c r="VZC8" s="228"/>
      <c r="VZD8" s="228"/>
      <c r="VZE8" s="228"/>
      <c r="VZF8" s="228"/>
      <c r="VZG8" s="228"/>
      <c r="VZH8" s="228"/>
      <c r="VZI8" s="228"/>
      <c r="VZJ8" s="228"/>
      <c r="VZK8" s="228"/>
      <c r="VZL8" s="228"/>
      <c r="VZM8" s="228"/>
      <c r="VZN8" s="228"/>
      <c r="VZO8" s="228"/>
      <c r="VZP8" s="228"/>
      <c r="VZQ8" s="228"/>
      <c r="VZR8" s="228"/>
      <c r="VZS8" s="228"/>
      <c r="VZT8" s="228"/>
      <c r="VZU8" s="228"/>
      <c r="VZV8" s="228"/>
      <c r="VZW8" s="228"/>
      <c r="VZX8" s="228"/>
      <c r="VZY8" s="228"/>
      <c r="VZZ8" s="228"/>
      <c r="WAA8" s="228"/>
      <c r="WAB8" s="228"/>
      <c r="WAC8" s="228"/>
      <c r="WAD8" s="228"/>
      <c r="WAE8" s="228"/>
      <c r="WAF8" s="228"/>
      <c r="WAG8" s="228"/>
      <c r="WAH8" s="228"/>
      <c r="WAI8" s="228"/>
      <c r="WAJ8" s="228"/>
      <c r="WAK8" s="228"/>
      <c r="WAL8" s="228"/>
      <c r="WAM8" s="228"/>
      <c r="WAN8" s="228"/>
      <c r="WAO8" s="228"/>
      <c r="WAP8" s="228"/>
      <c r="WAQ8" s="228"/>
      <c r="WAR8" s="228"/>
      <c r="WAS8" s="228"/>
      <c r="WAT8" s="228"/>
      <c r="WAU8" s="228"/>
      <c r="WAV8" s="228"/>
      <c r="WAW8" s="228"/>
      <c r="WAX8" s="228"/>
      <c r="WAY8" s="228"/>
      <c r="WAZ8" s="228"/>
      <c r="WBA8" s="228"/>
      <c r="WBB8" s="228"/>
      <c r="WBC8" s="228"/>
      <c r="WBD8" s="228"/>
      <c r="WBE8" s="228"/>
      <c r="WBF8" s="228"/>
      <c r="WBG8" s="228"/>
      <c r="WBH8" s="228"/>
      <c r="WBI8" s="228"/>
      <c r="WBJ8" s="228"/>
      <c r="WBK8" s="228"/>
      <c r="WBL8" s="228"/>
      <c r="WBM8" s="228"/>
      <c r="WBN8" s="228"/>
      <c r="WBO8" s="228"/>
      <c r="WBP8" s="228"/>
      <c r="WBQ8" s="228"/>
      <c r="WBR8" s="228"/>
      <c r="WBS8" s="228"/>
      <c r="WBT8" s="228"/>
      <c r="WBU8" s="228"/>
      <c r="WBV8" s="228"/>
      <c r="WBW8" s="228"/>
      <c r="WBX8" s="228"/>
      <c r="WBY8" s="228"/>
      <c r="WBZ8" s="228"/>
      <c r="WCA8" s="228"/>
      <c r="WCB8" s="228"/>
      <c r="WCC8" s="228"/>
      <c r="WCD8" s="228"/>
      <c r="WCE8" s="228"/>
      <c r="WCF8" s="228"/>
      <c r="WCG8" s="228"/>
      <c r="WCH8" s="228"/>
      <c r="WCI8" s="228"/>
      <c r="WCJ8" s="228"/>
      <c r="WCK8" s="228"/>
      <c r="WCL8" s="228"/>
      <c r="WCM8" s="228"/>
      <c r="WCN8" s="228"/>
      <c r="WCO8" s="228"/>
      <c r="WCP8" s="228"/>
      <c r="WCQ8" s="228"/>
      <c r="WCR8" s="228"/>
      <c r="WCS8" s="228"/>
      <c r="WCT8" s="228"/>
      <c r="WCU8" s="228"/>
      <c r="WCV8" s="228"/>
      <c r="WCW8" s="228"/>
      <c r="WCX8" s="228"/>
      <c r="WCY8" s="228"/>
      <c r="WCZ8" s="228"/>
      <c r="WDA8" s="228"/>
      <c r="WDB8" s="228"/>
      <c r="WDC8" s="228"/>
      <c r="WDD8" s="228"/>
      <c r="WDE8" s="228"/>
      <c r="WDF8" s="228"/>
      <c r="WDG8" s="228"/>
      <c r="WDH8" s="228"/>
      <c r="WDI8" s="228"/>
      <c r="WDJ8" s="228"/>
      <c r="WDK8" s="228"/>
      <c r="WDL8" s="228"/>
      <c r="WDM8" s="228"/>
      <c r="WDN8" s="228"/>
      <c r="WDO8" s="228"/>
      <c r="WDP8" s="228"/>
      <c r="WDQ8" s="228"/>
      <c r="WDR8" s="228"/>
      <c r="WDS8" s="228"/>
      <c r="WDT8" s="228"/>
      <c r="WDU8" s="228"/>
      <c r="WDV8" s="228"/>
      <c r="WDW8" s="228"/>
      <c r="WDX8" s="228"/>
      <c r="WDY8" s="228"/>
      <c r="WDZ8" s="228"/>
      <c r="WEA8" s="228"/>
      <c r="WEB8" s="228"/>
      <c r="WEC8" s="228"/>
      <c r="WED8" s="228"/>
      <c r="WEE8" s="228"/>
      <c r="WEF8" s="228"/>
      <c r="WEG8" s="228"/>
      <c r="WEH8" s="228"/>
      <c r="WEI8" s="228"/>
      <c r="WEJ8" s="228"/>
      <c r="WEK8" s="228"/>
      <c r="WEL8" s="228"/>
      <c r="WEM8" s="228"/>
      <c r="WEN8" s="228"/>
      <c r="WEO8" s="228"/>
      <c r="WEP8" s="228"/>
      <c r="WEQ8" s="228"/>
      <c r="WER8" s="228"/>
      <c r="WES8" s="228"/>
      <c r="WET8" s="228"/>
      <c r="WEU8" s="228"/>
      <c r="WEV8" s="228"/>
      <c r="WEW8" s="228"/>
      <c r="WEX8" s="228"/>
      <c r="WEY8" s="228"/>
      <c r="WEZ8" s="228"/>
      <c r="WFA8" s="228"/>
      <c r="WFB8" s="228"/>
      <c r="WFC8" s="228"/>
      <c r="WFD8" s="228"/>
      <c r="WFE8" s="228"/>
      <c r="WFF8" s="228"/>
      <c r="WFG8" s="228"/>
      <c r="WFH8" s="228"/>
      <c r="WFI8" s="228"/>
      <c r="WFJ8" s="228"/>
      <c r="WFK8" s="228"/>
      <c r="WFL8" s="228"/>
      <c r="WFM8" s="228"/>
      <c r="WFN8" s="228"/>
      <c r="WFO8" s="228"/>
      <c r="WFP8" s="228"/>
      <c r="WFQ8" s="228"/>
      <c r="WFR8" s="228"/>
      <c r="WFS8" s="228"/>
      <c r="WFT8" s="228"/>
      <c r="WFU8" s="228"/>
      <c r="WFV8" s="228"/>
      <c r="WFW8" s="228"/>
      <c r="WFX8" s="228"/>
      <c r="WFY8" s="228"/>
      <c r="WFZ8" s="228"/>
      <c r="WGA8" s="228"/>
      <c r="WGB8" s="228"/>
      <c r="WGC8" s="228"/>
      <c r="WGD8" s="228"/>
      <c r="WGE8" s="228"/>
      <c r="WGF8" s="228"/>
      <c r="WGG8" s="228"/>
      <c r="WGH8" s="228"/>
      <c r="WGI8" s="228"/>
      <c r="WGJ8" s="228"/>
      <c r="WGK8" s="228"/>
      <c r="WGL8" s="228"/>
      <c r="WGM8" s="228"/>
      <c r="WGN8" s="228"/>
      <c r="WGO8" s="228"/>
      <c r="WGP8" s="228"/>
      <c r="WGQ8" s="228"/>
      <c r="WGR8" s="228"/>
      <c r="WGS8" s="228"/>
      <c r="WGT8" s="228"/>
      <c r="WGU8" s="228"/>
      <c r="WGV8" s="228"/>
      <c r="WGW8" s="228"/>
      <c r="WGX8" s="228"/>
      <c r="WGY8" s="228"/>
      <c r="WGZ8" s="228"/>
      <c r="WHA8" s="228"/>
      <c r="WHB8" s="228"/>
      <c r="WHC8" s="228"/>
      <c r="WHD8" s="228"/>
      <c r="WHE8" s="228"/>
      <c r="WHF8" s="228"/>
      <c r="WHG8" s="228"/>
      <c r="WHH8" s="228"/>
      <c r="WHI8" s="228"/>
      <c r="WHJ8" s="228"/>
      <c r="WHK8" s="228"/>
      <c r="WHL8" s="228"/>
      <c r="WHM8" s="228"/>
      <c r="WHN8" s="228"/>
      <c r="WHO8" s="228"/>
      <c r="WHP8" s="228"/>
      <c r="WHQ8" s="228"/>
      <c r="WHR8" s="228"/>
      <c r="WHS8" s="228"/>
      <c r="WHT8" s="228"/>
      <c r="WHU8" s="228"/>
      <c r="WHV8" s="228"/>
      <c r="WHW8" s="228"/>
      <c r="WHX8" s="228"/>
      <c r="WHY8" s="228"/>
      <c r="WHZ8" s="228"/>
      <c r="WIA8" s="228"/>
      <c r="WIB8" s="228"/>
      <c r="WIC8" s="228"/>
      <c r="WID8" s="228"/>
      <c r="WIE8" s="228"/>
      <c r="WIF8" s="228"/>
      <c r="WIG8" s="228"/>
      <c r="WIH8" s="228"/>
      <c r="WII8" s="228"/>
      <c r="WIJ8" s="228"/>
      <c r="WIK8" s="228"/>
      <c r="WIL8" s="228"/>
      <c r="WIM8" s="228"/>
      <c r="WIN8" s="228"/>
      <c r="WIO8" s="228"/>
      <c r="WIP8" s="228"/>
      <c r="WIQ8" s="228"/>
      <c r="WIR8" s="228"/>
      <c r="WIS8" s="228"/>
      <c r="WIT8" s="228"/>
      <c r="WIU8" s="228"/>
      <c r="WIV8" s="228"/>
      <c r="WIW8" s="228"/>
      <c r="WIX8" s="228"/>
      <c r="WIY8" s="228"/>
      <c r="WIZ8" s="228"/>
      <c r="WJA8" s="228"/>
      <c r="WJB8" s="228"/>
      <c r="WJC8" s="228"/>
      <c r="WJD8" s="228"/>
      <c r="WJE8" s="228"/>
      <c r="WJF8" s="228"/>
      <c r="WJG8" s="228"/>
      <c r="WJH8" s="228"/>
      <c r="WJI8" s="228"/>
      <c r="WJJ8" s="228"/>
      <c r="WJK8" s="228"/>
      <c r="WJL8" s="228"/>
      <c r="WJM8" s="228"/>
      <c r="WJN8" s="228"/>
      <c r="WJO8" s="228"/>
      <c r="WJP8" s="228"/>
      <c r="WJQ8" s="228"/>
      <c r="WJR8" s="228"/>
      <c r="WJS8" s="228"/>
      <c r="WJT8" s="228"/>
      <c r="WJU8" s="228"/>
      <c r="WJV8" s="228"/>
      <c r="WJW8" s="228"/>
      <c r="WJX8" s="228"/>
      <c r="WJY8" s="228"/>
      <c r="WJZ8" s="228"/>
      <c r="WKA8" s="228"/>
      <c r="WKB8" s="228"/>
      <c r="WKC8" s="228"/>
      <c r="WKD8" s="228"/>
      <c r="WKE8" s="228"/>
      <c r="WKF8" s="228"/>
      <c r="WKG8" s="228"/>
      <c r="WKH8" s="228"/>
      <c r="WKI8" s="228"/>
      <c r="WKJ8" s="228"/>
      <c r="WKK8" s="228"/>
      <c r="WKL8" s="228"/>
      <c r="WKM8" s="228"/>
      <c r="WKN8" s="228"/>
      <c r="WKO8" s="228"/>
      <c r="WKP8" s="228"/>
      <c r="WKQ8" s="228"/>
      <c r="WKR8" s="228"/>
      <c r="WKS8" s="228"/>
      <c r="WKT8" s="228"/>
      <c r="WKU8" s="228"/>
      <c r="WKV8" s="228"/>
      <c r="WKW8" s="228"/>
      <c r="WKX8" s="228"/>
      <c r="WKY8" s="228"/>
      <c r="WKZ8" s="228"/>
      <c r="WLA8" s="228"/>
      <c r="WLB8" s="228"/>
      <c r="WLC8" s="228"/>
      <c r="WLD8" s="228"/>
      <c r="WLE8" s="228"/>
      <c r="WLF8" s="228"/>
      <c r="WLG8" s="228"/>
      <c r="WLH8" s="228"/>
      <c r="WLI8" s="228"/>
      <c r="WLJ8" s="228"/>
      <c r="WLK8" s="228"/>
      <c r="WLL8" s="228"/>
      <c r="WLM8" s="228"/>
      <c r="WLN8" s="228"/>
      <c r="WLO8" s="228"/>
      <c r="WLP8" s="228"/>
      <c r="WLQ8" s="228"/>
      <c r="WLR8" s="228"/>
      <c r="WLS8" s="228"/>
      <c r="WLT8" s="228"/>
      <c r="WLU8" s="228"/>
      <c r="WLV8" s="228"/>
      <c r="WLW8" s="228"/>
      <c r="WLX8" s="228"/>
      <c r="WLY8" s="228"/>
      <c r="WLZ8" s="228"/>
      <c r="WMA8" s="228"/>
      <c r="WMB8" s="228"/>
      <c r="WMC8" s="228"/>
      <c r="WMD8" s="228"/>
      <c r="WME8" s="228"/>
      <c r="WMF8" s="228"/>
      <c r="WMG8" s="228"/>
      <c r="WMH8" s="228"/>
      <c r="WMI8" s="228"/>
      <c r="WMJ8" s="228"/>
      <c r="WMK8" s="228"/>
      <c r="WML8" s="228"/>
      <c r="WMM8" s="228"/>
      <c r="WMN8" s="228"/>
      <c r="WMO8" s="228"/>
      <c r="WMP8" s="228"/>
      <c r="WMQ8" s="228"/>
      <c r="WMR8" s="228"/>
      <c r="WMS8" s="228"/>
      <c r="WMT8" s="228"/>
      <c r="WMU8" s="228"/>
      <c r="WMV8" s="228"/>
      <c r="WMW8" s="228"/>
      <c r="WMX8" s="228"/>
      <c r="WMY8" s="228"/>
      <c r="WMZ8" s="228"/>
      <c r="WNA8" s="228"/>
      <c r="WNB8" s="228"/>
      <c r="WNC8" s="228"/>
      <c r="WND8" s="228"/>
      <c r="WNE8" s="228"/>
      <c r="WNF8" s="228"/>
      <c r="WNG8" s="228"/>
      <c r="WNH8" s="228"/>
      <c r="WNI8" s="228"/>
      <c r="WNJ8" s="228"/>
      <c r="WNK8" s="228"/>
      <c r="WNL8" s="228"/>
      <c r="WNM8" s="228"/>
      <c r="WNN8" s="228"/>
      <c r="WNO8" s="228"/>
      <c r="WNP8" s="228"/>
      <c r="WNQ8" s="228"/>
      <c r="WNR8" s="228"/>
      <c r="WNS8" s="228"/>
      <c r="WNT8" s="228"/>
      <c r="WNU8" s="228"/>
      <c r="WNV8" s="228"/>
      <c r="WNW8" s="228"/>
      <c r="WNX8" s="228"/>
      <c r="WNY8" s="228"/>
      <c r="WNZ8" s="228"/>
      <c r="WOA8" s="228"/>
      <c r="WOB8" s="228"/>
      <c r="WOC8" s="228"/>
      <c r="WOD8" s="228"/>
      <c r="WOE8" s="228"/>
      <c r="WOF8" s="228"/>
      <c r="WOG8" s="228"/>
      <c r="WOH8" s="228"/>
      <c r="WOI8" s="228"/>
      <c r="WOJ8" s="228"/>
      <c r="WOK8" s="228"/>
      <c r="WOL8" s="228"/>
      <c r="WOM8" s="228"/>
      <c r="WON8" s="228"/>
      <c r="WOO8" s="228"/>
      <c r="WOP8" s="228"/>
      <c r="WOQ8" s="228"/>
      <c r="WOR8" s="228"/>
      <c r="WOS8" s="228"/>
      <c r="WOT8" s="228"/>
      <c r="WOU8" s="228"/>
      <c r="WOV8" s="228"/>
      <c r="WOW8" s="228"/>
      <c r="WOX8" s="228"/>
      <c r="WOY8" s="228"/>
      <c r="WOZ8" s="228"/>
      <c r="WPA8" s="228"/>
      <c r="WPB8" s="228"/>
      <c r="WPC8" s="228"/>
      <c r="WPD8" s="228"/>
      <c r="WPE8" s="228"/>
      <c r="WPF8" s="228"/>
      <c r="WPG8" s="228"/>
      <c r="WPH8" s="228"/>
      <c r="WPI8" s="228"/>
      <c r="WPJ8" s="228"/>
      <c r="WPK8" s="228"/>
      <c r="WPL8" s="228"/>
      <c r="WPM8" s="228"/>
      <c r="WPN8" s="228"/>
      <c r="WPO8" s="228"/>
      <c r="WPP8" s="228"/>
      <c r="WPQ8" s="228"/>
      <c r="WPR8" s="228"/>
      <c r="WPS8" s="228"/>
      <c r="WPT8" s="228"/>
      <c r="WPU8" s="228"/>
      <c r="WPV8" s="228"/>
      <c r="WPW8" s="228"/>
      <c r="WPX8" s="228"/>
      <c r="WPY8" s="228"/>
      <c r="WPZ8" s="228"/>
      <c r="WQA8" s="228"/>
      <c r="WQB8" s="228"/>
      <c r="WQC8" s="228"/>
      <c r="WQD8" s="228"/>
      <c r="WQE8" s="228"/>
      <c r="WQF8" s="228"/>
      <c r="WQG8" s="228"/>
      <c r="WQH8" s="228"/>
      <c r="WQI8" s="228"/>
      <c r="WQJ8" s="228"/>
      <c r="WQK8" s="228"/>
      <c r="WQL8" s="228"/>
      <c r="WQM8" s="228"/>
      <c r="WQN8" s="228"/>
      <c r="WQO8" s="228"/>
      <c r="WQP8" s="228"/>
      <c r="WQQ8" s="228"/>
      <c r="WQR8" s="228"/>
      <c r="WQS8" s="228"/>
      <c r="WQT8" s="228"/>
      <c r="WQU8" s="228"/>
      <c r="WQV8" s="228"/>
      <c r="WQW8" s="228"/>
      <c r="WQX8" s="228"/>
      <c r="WQY8" s="228"/>
      <c r="WQZ8" s="228"/>
      <c r="WRA8" s="228"/>
      <c r="WRB8" s="228"/>
      <c r="WRC8" s="228"/>
      <c r="WRD8" s="228"/>
      <c r="WRE8" s="228"/>
      <c r="WRF8" s="228"/>
      <c r="WRG8" s="228"/>
      <c r="WRH8" s="228"/>
      <c r="WRI8" s="228"/>
      <c r="WRJ8" s="228"/>
      <c r="WRK8" s="228"/>
      <c r="WRL8" s="228"/>
      <c r="WRM8" s="228"/>
      <c r="WRN8" s="228"/>
      <c r="WRO8" s="228"/>
      <c r="WRP8" s="228"/>
      <c r="WRQ8" s="228"/>
      <c r="WRR8" s="228"/>
      <c r="WRS8" s="228"/>
      <c r="WRT8" s="228"/>
      <c r="WRU8" s="228"/>
      <c r="WRV8" s="228"/>
      <c r="WRW8" s="228"/>
      <c r="WRX8" s="228"/>
      <c r="WRY8" s="228"/>
      <c r="WRZ8" s="228"/>
      <c r="WSA8" s="228"/>
      <c r="WSB8" s="228"/>
      <c r="WSC8" s="228"/>
      <c r="WSD8" s="228"/>
      <c r="WSE8" s="228"/>
      <c r="WSF8" s="228"/>
      <c r="WSG8" s="228"/>
      <c r="WSH8" s="228"/>
      <c r="WSI8" s="228"/>
      <c r="WSJ8" s="228"/>
      <c r="WSK8" s="228"/>
      <c r="WSL8" s="228"/>
      <c r="WSM8" s="228"/>
      <c r="WSN8" s="228"/>
      <c r="WSO8" s="228"/>
      <c r="WSP8" s="228"/>
      <c r="WSQ8" s="228"/>
      <c r="WSR8" s="228"/>
      <c r="WSS8" s="228"/>
      <c r="WST8" s="228"/>
      <c r="WSU8" s="228"/>
      <c r="WSV8" s="228"/>
      <c r="WSW8" s="228"/>
      <c r="WSX8" s="228"/>
      <c r="WSY8" s="228"/>
      <c r="WSZ8" s="228"/>
      <c r="WTA8" s="228"/>
      <c r="WTB8" s="228"/>
      <c r="WTC8" s="228"/>
      <c r="WTD8" s="228"/>
      <c r="WTE8" s="228"/>
      <c r="WTF8" s="228"/>
      <c r="WTG8" s="228"/>
      <c r="WTH8" s="228"/>
      <c r="WTI8" s="228"/>
      <c r="WTJ8" s="228"/>
      <c r="WTK8" s="228"/>
      <c r="WTL8" s="228"/>
      <c r="WTM8" s="228"/>
      <c r="WTN8" s="228"/>
      <c r="WTO8" s="228"/>
      <c r="WTP8" s="228"/>
      <c r="WTQ8" s="228"/>
      <c r="WTR8" s="228"/>
      <c r="WTS8" s="228"/>
      <c r="WTT8" s="228"/>
      <c r="WTU8" s="228"/>
      <c r="WTV8" s="228"/>
      <c r="WTW8" s="228"/>
      <c r="WTX8" s="228"/>
      <c r="WTY8" s="228"/>
      <c r="WTZ8" s="228"/>
      <c r="WUA8" s="228"/>
      <c r="WUB8" s="228"/>
      <c r="WUC8" s="228"/>
      <c r="WUD8" s="228"/>
      <c r="WUE8" s="228"/>
      <c r="WUF8" s="228"/>
      <c r="WUG8" s="228"/>
      <c r="WUH8" s="228"/>
      <c r="WUI8" s="228"/>
      <c r="WUJ8" s="228"/>
      <c r="WUK8" s="228"/>
      <c r="WUL8" s="228"/>
      <c r="WUM8" s="228"/>
      <c r="WUN8" s="228"/>
      <c r="WUO8" s="228"/>
      <c r="WUP8" s="228"/>
      <c r="WUQ8" s="228"/>
      <c r="WUR8" s="228"/>
      <c r="WUS8" s="228"/>
      <c r="WUT8" s="228"/>
      <c r="WUU8" s="228"/>
      <c r="WUV8" s="228"/>
      <c r="WUW8" s="228"/>
      <c r="WUX8" s="228"/>
      <c r="WUY8" s="228"/>
      <c r="WUZ8" s="228"/>
      <c r="WVA8" s="228"/>
      <c r="WVB8" s="228"/>
      <c r="WVC8" s="228"/>
      <c r="WVD8" s="228"/>
      <c r="WVE8" s="228"/>
      <c r="WVF8" s="228"/>
      <c r="WVG8" s="228"/>
      <c r="WVH8" s="228"/>
      <c r="WVI8" s="228"/>
      <c r="WVJ8" s="228"/>
      <c r="WVK8" s="228"/>
      <c r="WVL8" s="228"/>
      <c r="WVM8" s="228"/>
      <c r="WVN8" s="228"/>
      <c r="WVO8" s="228"/>
      <c r="WVP8" s="228"/>
      <c r="WVQ8" s="228"/>
      <c r="WVR8" s="228"/>
      <c r="WVS8" s="228"/>
      <c r="WVT8" s="228"/>
      <c r="WVU8" s="228"/>
      <c r="WVV8" s="228"/>
      <c r="WVW8" s="228"/>
      <c r="WVX8" s="228"/>
      <c r="WVY8" s="228"/>
      <c r="WVZ8" s="228"/>
      <c r="WWA8" s="228"/>
      <c r="WWB8" s="228"/>
      <c r="WWC8" s="228"/>
      <c r="WWD8" s="228"/>
      <c r="WWE8" s="228"/>
      <c r="WWF8" s="228"/>
      <c r="WWG8" s="228"/>
      <c r="WWH8" s="228"/>
      <c r="WWI8" s="228"/>
      <c r="WWJ8" s="228"/>
      <c r="WWK8" s="228"/>
      <c r="WWL8" s="228"/>
      <c r="WWM8" s="228"/>
      <c r="WWN8" s="228"/>
      <c r="WWO8" s="228"/>
      <c r="WWP8" s="228"/>
      <c r="WWQ8" s="228"/>
      <c r="WWR8" s="228"/>
      <c r="WWS8" s="228"/>
      <c r="WWT8" s="228"/>
      <c r="WWU8" s="228"/>
      <c r="WWV8" s="228"/>
      <c r="WWW8" s="228"/>
      <c r="WWX8" s="228"/>
      <c r="WWY8" s="228"/>
      <c r="WWZ8" s="228"/>
      <c r="WXA8" s="228"/>
      <c r="WXB8" s="228"/>
      <c r="WXC8" s="228"/>
      <c r="WXD8" s="228"/>
      <c r="WXE8" s="228"/>
      <c r="WXF8" s="228"/>
      <c r="WXG8" s="228"/>
      <c r="WXH8" s="228"/>
      <c r="WXI8" s="228"/>
      <c r="WXJ8" s="228"/>
      <c r="WXK8" s="228"/>
      <c r="WXL8" s="228"/>
      <c r="WXM8" s="228"/>
      <c r="WXN8" s="228"/>
      <c r="WXO8" s="228"/>
      <c r="WXP8" s="228"/>
      <c r="WXQ8" s="228"/>
      <c r="WXR8" s="228"/>
      <c r="WXS8" s="228"/>
      <c r="WXT8" s="228"/>
      <c r="WXU8" s="228"/>
      <c r="WXV8" s="228"/>
      <c r="WXW8" s="228"/>
      <c r="WXX8" s="228"/>
      <c r="WXY8" s="228"/>
      <c r="WXZ8" s="228"/>
      <c r="WYA8" s="228"/>
      <c r="WYB8" s="228"/>
      <c r="WYC8" s="228"/>
      <c r="WYD8" s="228"/>
      <c r="WYE8" s="228"/>
      <c r="WYF8" s="228"/>
      <c r="WYG8" s="228"/>
      <c r="WYH8" s="228"/>
      <c r="WYI8" s="228"/>
      <c r="WYJ8" s="228"/>
      <c r="WYK8" s="228"/>
      <c r="WYL8" s="228"/>
      <c r="WYM8" s="228"/>
      <c r="WYN8" s="228"/>
      <c r="WYO8" s="228"/>
      <c r="WYP8" s="228"/>
      <c r="WYQ8" s="228"/>
      <c r="WYR8" s="228"/>
      <c r="WYS8" s="228"/>
      <c r="WYT8" s="228"/>
      <c r="WYU8" s="228"/>
      <c r="WYV8" s="228"/>
      <c r="WYW8" s="228"/>
      <c r="WYX8" s="228"/>
      <c r="WYY8" s="228"/>
      <c r="WYZ8" s="228"/>
      <c r="WZA8" s="228"/>
      <c r="WZB8" s="228"/>
      <c r="WZC8" s="228"/>
      <c r="WZD8" s="228"/>
      <c r="WZE8" s="228"/>
      <c r="WZF8" s="228"/>
      <c r="WZG8" s="228"/>
      <c r="WZH8" s="228"/>
      <c r="WZI8" s="228"/>
      <c r="WZJ8" s="228"/>
      <c r="WZK8" s="228"/>
      <c r="WZL8" s="228"/>
      <c r="WZM8" s="228"/>
      <c r="WZN8" s="228"/>
      <c r="WZO8" s="228"/>
      <c r="WZP8" s="228"/>
      <c r="WZQ8" s="228"/>
      <c r="WZR8" s="228"/>
      <c r="WZS8" s="228"/>
      <c r="WZT8" s="228"/>
      <c r="WZU8" s="228"/>
      <c r="WZV8" s="228"/>
      <c r="WZW8" s="228"/>
      <c r="WZX8" s="228"/>
      <c r="WZY8" s="228"/>
      <c r="WZZ8" s="228"/>
      <c r="XAA8" s="228"/>
      <c r="XAB8" s="228"/>
      <c r="XAC8" s="228"/>
      <c r="XAD8" s="228"/>
      <c r="XAE8" s="228"/>
      <c r="XAF8" s="228"/>
      <c r="XAG8" s="228"/>
      <c r="XAH8" s="228"/>
      <c r="XAI8" s="228"/>
      <c r="XAJ8" s="228"/>
      <c r="XAK8" s="228"/>
      <c r="XAL8" s="228"/>
      <c r="XAM8" s="228"/>
      <c r="XAN8" s="228"/>
      <c r="XAO8" s="228"/>
      <c r="XAP8" s="228"/>
      <c r="XAQ8" s="228"/>
      <c r="XAR8" s="228"/>
      <c r="XAS8" s="228"/>
      <c r="XAT8" s="228"/>
      <c r="XAU8" s="228"/>
      <c r="XAV8" s="228"/>
      <c r="XAW8" s="228"/>
      <c r="XAX8" s="228"/>
      <c r="XAY8" s="228"/>
      <c r="XAZ8" s="228"/>
      <c r="XBA8" s="228"/>
      <c r="XBB8" s="228"/>
      <c r="XBC8" s="228"/>
      <c r="XBD8" s="228"/>
      <c r="XBE8" s="228"/>
      <c r="XBF8" s="228"/>
      <c r="XBG8" s="228"/>
      <c r="XBH8" s="228"/>
      <c r="XBI8" s="228"/>
      <c r="XBJ8" s="228"/>
      <c r="XBK8" s="228"/>
      <c r="XBL8" s="228"/>
      <c r="XBM8" s="228"/>
      <c r="XBN8" s="228"/>
      <c r="XBO8" s="228"/>
      <c r="XBP8" s="228"/>
      <c r="XBQ8" s="228"/>
      <c r="XBR8" s="228"/>
      <c r="XBS8" s="228"/>
      <c r="XBT8" s="228"/>
      <c r="XBU8" s="228"/>
      <c r="XBV8" s="228"/>
      <c r="XBW8" s="228"/>
      <c r="XBX8" s="228"/>
      <c r="XBY8" s="228"/>
      <c r="XBZ8" s="228"/>
      <c r="XCA8" s="228"/>
      <c r="XCB8" s="228"/>
      <c r="XCC8" s="228"/>
      <c r="XCD8" s="228"/>
      <c r="XCE8" s="228"/>
      <c r="XCF8" s="228"/>
      <c r="XCG8" s="228"/>
      <c r="XCH8" s="228"/>
      <c r="XCI8" s="228"/>
      <c r="XCJ8" s="228"/>
      <c r="XCK8" s="228"/>
      <c r="XCL8" s="228"/>
      <c r="XCM8" s="228"/>
      <c r="XCN8" s="228"/>
      <c r="XCO8" s="228"/>
      <c r="XCP8" s="228"/>
      <c r="XCQ8" s="228"/>
      <c r="XCR8" s="228"/>
      <c r="XCS8" s="228"/>
      <c r="XCT8" s="228"/>
      <c r="XCU8" s="228"/>
      <c r="XCV8" s="228"/>
      <c r="XCW8" s="228"/>
      <c r="XCX8" s="228"/>
      <c r="XCY8" s="228"/>
      <c r="XCZ8" s="228"/>
      <c r="XDA8" s="228"/>
      <c r="XDB8" s="228"/>
      <c r="XDC8" s="228"/>
      <c r="XDD8" s="228"/>
      <c r="XDE8" s="228"/>
      <c r="XDF8" s="228"/>
      <c r="XDG8" s="228"/>
      <c r="XDH8" s="228"/>
      <c r="XDI8" s="228"/>
      <c r="XDJ8" s="228"/>
      <c r="XDK8" s="228"/>
      <c r="XDL8" s="228"/>
      <c r="XDM8" s="228"/>
      <c r="XDN8" s="228"/>
      <c r="XDO8" s="228"/>
      <c r="XDP8" s="228"/>
      <c r="XDQ8" s="228"/>
      <c r="XDR8" s="228"/>
      <c r="XDS8" s="228"/>
      <c r="XDT8" s="228"/>
      <c r="XDU8" s="228"/>
      <c r="XDV8" s="228"/>
      <c r="XDW8" s="228"/>
      <c r="XDX8" s="228"/>
      <c r="XDY8" s="228"/>
      <c r="XDZ8" s="228"/>
      <c r="XEA8" s="228"/>
      <c r="XEB8" s="228"/>
      <c r="XEC8" s="228"/>
      <c r="XED8" s="228"/>
      <c r="XEE8" s="228"/>
      <c r="XEF8" s="228"/>
      <c r="XEG8" s="228"/>
      <c r="XEH8" s="228"/>
      <c r="XEI8" s="228"/>
      <c r="XEJ8" s="228"/>
      <c r="XEK8" s="228"/>
      <c r="XEL8" s="228"/>
      <c r="XEM8" s="228"/>
      <c r="XEN8" s="228"/>
      <c r="XEO8" s="228"/>
      <c r="XEP8" s="228"/>
      <c r="XEQ8" s="228"/>
      <c r="XER8" s="228"/>
      <c r="XES8" s="228"/>
      <c r="XET8" s="228"/>
      <c r="XEU8" s="228"/>
      <c r="XEV8" s="228"/>
      <c r="XEW8" s="228"/>
      <c r="XEX8" s="228"/>
      <c r="XEY8" s="228"/>
      <c r="XEZ8" s="228"/>
      <c r="XFA8" s="228"/>
      <c r="XFB8" s="228"/>
      <c r="XFC8" s="228"/>
      <c r="XFD8" s="228"/>
    </row>
    <row r="9" spans="1:16384" s="349" customFormat="1">
      <c r="A9" s="352"/>
      <c r="B9" s="352"/>
      <c r="C9" s="352"/>
      <c r="D9" s="350">
        <f t="shared" ref="D9:BO9" ca="1" si="0">YEAR(D10)</f>
        <v>2014</v>
      </c>
      <c r="E9" s="350">
        <f t="shared" ca="1" si="0"/>
        <v>2015</v>
      </c>
      <c r="F9" s="350">
        <f t="shared" ca="1" si="0"/>
        <v>2015</v>
      </c>
      <c r="G9" s="350">
        <f t="shared" ca="1" si="0"/>
        <v>2015</v>
      </c>
      <c r="H9" s="350">
        <f t="shared" ca="1" si="0"/>
        <v>2015</v>
      </c>
      <c r="I9" s="350">
        <f t="shared" ca="1" si="0"/>
        <v>2015</v>
      </c>
      <c r="J9" s="350">
        <f t="shared" ca="1" si="0"/>
        <v>2016</v>
      </c>
      <c r="K9" s="350">
        <f t="shared" ca="1" si="0"/>
        <v>2016</v>
      </c>
      <c r="L9" s="350">
        <f t="shared" ca="1" si="0"/>
        <v>2016</v>
      </c>
      <c r="M9" s="350">
        <f t="shared" ca="1" si="0"/>
        <v>2016</v>
      </c>
      <c r="N9" s="350">
        <f t="shared" ca="1" si="0"/>
        <v>2016</v>
      </c>
      <c r="O9" s="350">
        <f t="shared" ca="1" si="0"/>
        <v>2017</v>
      </c>
      <c r="P9" s="350">
        <f t="shared" ca="1" si="0"/>
        <v>2017</v>
      </c>
      <c r="Q9" s="350">
        <f t="shared" ca="1" si="0"/>
        <v>2017</v>
      </c>
      <c r="R9" s="350">
        <f t="shared" ca="1" si="0"/>
        <v>2017</v>
      </c>
      <c r="S9" s="350">
        <f t="shared" ca="1" si="0"/>
        <v>2017</v>
      </c>
      <c r="T9" s="350">
        <f t="shared" ca="1" si="0"/>
        <v>2018</v>
      </c>
      <c r="U9" s="350">
        <f t="shared" ca="1" si="0"/>
        <v>2018</v>
      </c>
      <c r="V9" s="350">
        <f t="shared" ca="1" si="0"/>
        <v>2018</v>
      </c>
      <c r="W9" s="350">
        <f t="shared" ca="1" si="0"/>
        <v>2018</v>
      </c>
      <c r="X9" s="350">
        <f t="shared" ca="1" si="0"/>
        <v>2018</v>
      </c>
      <c r="Y9" s="350">
        <f t="shared" ca="1" si="0"/>
        <v>2019</v>
      </c>
      <c r="Z9" s="350">
        <f t="shared" ca="1" si="0"/>
        <v>2019</v>
      </c>
      <c r="AA9" s="350">
        <f t="shared" ca="1" si="0"/>
        <v>2019</v>
      </c>
      <c r="AB9" s="350">
        <f t="shared" ca="1" si="0"/>
        <v>2019</v>
      </c>
      <c r="AC9" s="350">
        <f t="shared" ca="1" si="0"/>
        <v>2019</v>
      </c>
      <c r="AD9" s="350">
        <f t="shared" ca="1" si="0"/>
        <v>2020</v>
      </c>
      <c r="AE9" s="350">
        <f t="shared" ca="1" si="0"/>
        <v>2020</v>
      </c>
      <c r="AF9" s="350">
        <f t="shared" ca="1" si="0"/>
        <v>2020</v>
      </c>
      <c r="AG9" s="350">
        <f t="shared" ca="1" si="0"/>
        <v>2020</v>
      </c>
      <c r="AH9" s="350">
        <f t="shared" ca="1" si="0"/>
        <v>2020</v>
      </c>
      <c r="AI9" s="350">
        <f t="shared" ca="1" si="0"/>
        <v>2021</v>
      </c>
      <c r="AJ9" s="350">
        <f t="shared" ca="1" si="0"/>
        <v>2021</v>
      </c>
      <c r="AK9" s="350">
        <f t="shared" ca="1" si="0"/>
        <v>2021</v>
      </c>
      <c r="AL9" s="350">
        <f t="shared" ca="1" si="0"/>
        <v>2021</v>
      </c>
      <c r="AM9" s="350">
        <f t="shared" ca="1" si="0"/>
        <v>2021</v>
      </c>
      <c r="AN9" s="350">
        <f t="shared" ca="1" si="0"/>
        <v>2022</v>
      </c>
      <c r="AO9" s="350">
        <f t="shared" ca="1" si="0"/>
        <v>2022</v>
      </c>
      <c r="AP9" s="350">
        <f t="shared" ca="1" si="0"/>
        <v>2022</v>
      </c>
      <c r="AQ9" s="350">
        <f t="shared" ca="1" si="0"/>
        <v>2022</v>
      </c>
      <c r="AR9" s="350">
        <f t="shared" ca="1" si="0"/>
        <v>2022</v>
      </c>
      <c r="AS9" s="350">
        <f t="shared" ca="1" si="0"/>
        <v>2023</v>
      </c>
      <c r="AT9" s="350">
        <f t="shared" ca="1" si="0"/>
        <v>2023</v>
      </c>
      <c r="AU9" s="350">
        <f t="shared" ca="1" si="0"/>
        <v>2023</v>
      </c>
      <c r="AV9" s="350">
        <f t="shared" ca="1" si="0"/>
        <v>2023</v>
      </c>
      <c r="AW9" s="350">
        <f t="shared" ca="1" si="0"/>
        <v>2023</v>
      </c>
      <c r="AX9" s="350">
        <f t="shared" ca="1" si="0"/>
        <v>2024</v>
      </c>
      <c r="AY9" s="350">
        <f t="shared" ca="1" si="0"/>
        <v>2024</v>
      </c>
      <c r="AZ9" s="350">
        <f t="shared" ca="1" si="0"/>
        <v>2024</v>
      </c>
      <c r="BA9" s="350">
        <f t="shared" ca="1" si="0"/>
        <v>2024</v>
      </c>
      <c r="BB9" s="350">
        <f t="shared" ca="1" si="0"/>
        <v>2024</v>
      </c>
      <c r="BC9" s="350">
        <f t="shared" ca="1" si="0"/>
        <v>2025</v>
      </c>
      <c r="BD9" s="350">
        <f t="shared" ca="1" si="0"/>
        <v>2025</v>
      </c>
      <c r="BE9" s="350">
        <f t="shared" ca="1" si="0"/>
        <v>2025</v>
      </c>
      <c r="BF9" s="350">
        <f t="shared" ca="1" si="0"/>
        <v>2025</v>
      </c>
      <c r="BG9" s="350">
        <f t="shared" ca="1" si="0"/>
        <v>2025</v>
      </c>
      <c r="BH9" s="350">
        <f t="shared" ca="1" si="0"/>
        <v>2026</v>
      </c>
      <c r="BI9" s="350">
        <f t="shared" ca="1" si="0"/>
        <v>2026</v>
      </c>
      <c r="BJ9" s="350">
        <f t="shared" ca="1" si="0"/>
        <v>2026</v>
      </c>
      <c r="BK9" s="350">
        <f t="shared" ca="1" si="0"/>
        <v>2026</v>
      </c>
      <c r="BL9" s="350">
        <f t="shared" ca="1" si="0"/>
        <v>2026</v>
      </c>
      <c r="BM9" s="350">
        <f t="shared" ca="1" si="0"/>
        <v>2027</v>
      </c>
      <c r="BN9" s="350">
        <f t="shared" ca="1" si="0"/>
        <v>2027</v>
      </c>
      <c r="BO9" s="350">
        <f t="shared" ca="1" si="0"/>
        <v>2027</v>
      </c>
      <c r="BP9" s="350">
        <f t="shared" ref="BP9:BZ9" ca="1" si="1">YEAR(BP10)</f>
        <v>2027</v>
      </c>
      <c r="BQ9" s="350">
        <f t="shared" ca="1" si="1"/>
        <v>2027</v>
      </c>
      <c r="BR9" s="350">
        <f t="shared" ca="1" si="1"/>
        <v>2028</v>
      </c>
      <c r="BS9" s="350">
        <f t="shared" ca="1" si="1"/>
        <v>2028</v>
      </c>
      <c r="BT9" s="350">
        <f t="shared" ca="1" si="1"/>
        <v>2028</v>
      </c>
      <c r="BU9" s="350">
        <f t="shared" ca="1" si="1"/>
        <v>2028</v>
      </c>
      <c r="BV9" s="350">
        <f t="shared" ca="1" si="1"/>
        <v>2028</v>
      </c>
      <c r="BW9" s="350">
        <f t="shared" ca="1" si="1"/>
        <v>2029</v>
      </c>
      <c r="BX9" s="350">
        <f t="shared" ca="1" si="1"/>
        <v>2029</v>
      </c>
      <c r="BY9" s="350">
        <f t="shared" ca="1" si="1"/>
        <v>2029</v>
      </c>
      <c r="BZ9" s="350">
        <f t="shared" ca="1" si="1"/>
        <v>2029</v>
      </c>
      <c r="CA9" s="350"/>
      <c r="CB9" s="350"/>
      <c r="CC9" s="350"/>
      <c r="CD9" s="350"/>
      <c r="CE9" s="350"/>
      <c r="CF9" s="351"/>
    </row>
    <row r="10" spans="1:16384">
      <c r="A10" s="479"/>
      <c r="B10" s="479"/>
      <c r="C10" s="479"/>
      <c r="D10" s="501" t="str">
        <f ca="1">CLEAN(OFFSET('Integrated Financial Statements'!$I$8,0,(COLUMN(A11)-1)*4))</f>
        <v>October 25, 2014</v>
      </c>
      <c r="E10" s="495" t="str">
        <f ca="1">CLEAN(OFFSET('Integrated Financial Statements'!$I$8,0,(COLUMN(B11)-1)*4))</f>
        <v>January 24, 2015</v>
      </c>
      <c r="F10" s="495" t="str">
        <f ca="1">CLEAN(OFFSET('Integrated Financial Statements'!$I$8,0,(COLUMN(C11)-1)*4))</f>
        <v>April 25, 2015</v>
      </c>
      <c r="G10" s="496" t="str">
        <f ca="1">CLEAN(OFFSET('Integrated Financial Statements'!$I$8,0,(COLUMN(D11)-1)*4))</f>
        <v>July 25,  2015</v>
      </c>
      <c r="H10" s="481" t="str">
        <f ca="1">CLEAN(OFFSET('Integrated Financial Statements'!$I$8,0,(COLUMN(E11)-1)*4))</f>
        <v>July 25,  2015</v>
      </c>
      <c r="I10" s="501" t="str">
        <f ca="1">CLEAN(OFFSET('Integrated Financial Statements'!$I$8,0,(COLUMN(F11)-1)*4))</f>
        <v>October 24, 2015</v>
      </c>
      <c r="J10" s="495" t="str">
        <f ca="1">CLEAN(OFFSET('Integrated Financial Statements'!$I$8,0,(COLUMN(G11)-1)*4))</f>
        <v>January 23, 2016</v>
      </c>
      <c r="K10" s="495" t="str">
        <f ca="1">CLEAN(OFFSET('Integrated Financial Statements'!$I$8,0,(COLUMN(H11)-1)*4))</f>
        <v>April 30, 2016</v>
      </c>
      <c r="L10" s="496" t="str">
        <f ca="1">CLEAN(OFFSET('Integrated Financial Statements'!$I$8,0,(COLUMN(I11)-1)*4))</f>
        <v>July 30, 2016</v>
      </c>
      <c r="M10" s="481" t="str">
        <f ca="1">CLEAN(OFFSET('Integrated Financial Statements'!$I$8,0,(COLUMN(J11)-1)*4))</f>
        <v>July 30, 2016</v>
      </c>
      <c r="N10" s="501" t="str">
        <f ca="1">CLEAN(OFFSET('Integrated Financial Statements'!$I$8,0,(COLUMN(K11)-1)*4))</f>
        <v>October 29, 2016</v>
      </c>
      <c r="O10" s="495" t="str">
        <f ca="1">CLEAN(OFFSET('Integrated Financial Statements'!$I$8,0,(COLUMN(L11)-1)*4))</f>
        <v>January 28, 2017</v>
      </c>
      <c r="P10" s="495" t="str">
        <f ca="1">CLEAN(OFFSET('Integrated Financial Statements'!$I$8,0,(COLUMN(M11)-1)*4))</f>
        <v>April 29, 2017</v>
      </c>
      <c r="Q10" s="496" t="str">
        <f ca="1">CLEAN(OFFSET('Integrated Financial Statements'!$I$8,0,(COLUMN(N11)-1)*4))</f>
        <v>July 29, 2017</v>
      </c>
      <c r="R10" s="481" t="str">
        <f ca="1">CLEAN(OFFSET('Integrated Financial Statements'!$I$8,0,(COLUMN(O11)-1)*4))</f>
        <v>July 29, 2017</v>
      </c>
      <c r="S10" s="501" t="str">
        <f ca="1">CLEAN(OFFSET('Integrated Financial Statements'!$I$8,0,(COLUMN(P11)-1)*4))</f>
        <v>October 28, 2017</v>
      </c>
      <c r="T10" s="495" t="str">
        <f ca="1">CLEAN(OFFSET('Integrated Financial Statements'!$I$8,0,(COLUMN(Q11)-1)*4))</f>
        <v>January 27, 2018</v>
      </c>
      <c r="U10" s="495" t="str">
        <f ca="1">CLEAN(OFFSET('Integrated Financial Statements'!$I$8,0,(COLUMN(R11)-1)*4))</f>
        <v>April 28, 2018</v>
      </c>
      <c r="V10" s="496" t="str">
        <f ca="1">CLEAN(OFFSET('Integrated Financial Statements'!$I$8,0,(COLUMN(S11)-1)*4))</f>
        <v>July 28, 2018</v>
      </c>
      <c r="W10" s="481" t="str">
        <f ca="1">CLEAN(OFFSET('Integrated Financial Statements'!$I$8,0,(COLUMN(T11)-1)*4))</f>
        <v>July 28, 2018</v>
      </c>
      <c r="X10" s="501" t="str">
        <f ca="1">CLEAN(OFFSET('Integrated Financial Statements'!$I$8,0,(COLUMN(U11)-1)*4))</f>
        <v>October 27, 2018</v>
      </c>
      <c r="Y10" s="495" t="str">
        <f ca="1">CLEAN(OFFSET('Integrated Financial Statements'!$I$8,0,(COLUMN(V11)-1)*4))</f>
        <v>January 26, 2019</v>
      </c>
      <c r="Z10" s="495" t="str">
        <f ca="1">CLEAN(OFFSET('Integrated Financial Statements'!$I$8,0,(COLUMN(W11)-1)*4))</f>
        <v>April 27, 2019</v>
      </c>
      <c r="AA10" s="496" t="str">
        <f ca="1">CLEAN(OFFSET('Integrated Financial Statements'!$I$8,0,(COLUMN(X11)-1)*4))</f>
        <v>July 27, 2019</v>
      </c>
      <c r="AB10" s="481" t="str">
        <f ca="1">CLEAN(OFFSET('Integrated Financial Statements'!$I$8,0,(COLUMN(Y11)-1)*4))</f>
        <v>July 27, 2019</v>
      </c>
      <c r="AC10" s="501" t="str">
        <f ca="1">CLEAN(OFFSET('Integrated Financial Statements'!$I$8,0,(COLUMN(Z11)-1)*4+1))</f>
        <v>October 27, 2019</v>
      </c>
      <c r="AD10" s="495" t="str">
        <f ca="1">CLEAN(OFFSET('Integrated Financial Statements'!$I$8,0,(COLUMN(AA11)-1)*4+1))</f>
        <v>January 26, 2020</v>
      </c>
      <c r="AE10" s="495" t="str">
        <f ca="1">CLEAN(OFFSET('Integrated Financial Statements'!$I$8,0,(COLUMN(AB11)-1)*4+1))</f>
        <v>April 27, 2020</v>
      </c>
      <c r="AF10" s="496" t="str">
        <f ca="1">CLEAN(OFFSET('Integrated Financial Statements'!$I$8,0,(COLUMN(AC11)-1)*4+1))</f>
        <v>July 27, 2020</v>
      </c>
      <c r="AG10" s="481" t="str">
        <f ca="1">CLEAN(OFFSET('Integrated Financial Statements'!$I$8,0,(COLUMN(AD11)-1)*4+1))</f>
        <v>July 27, 2020</v>
      </c>
      <c r="AH10" s="501" t="str">
        <f ca="1">CLEAN(OFFSET('Integrated Financial Statements'!$I$8,0,(COLUMN(AE11)-1)*4+1))</f>
        <v>October 27, 2020</v>
      </c>
      <c r="AI10" s="495" t="str">
        <f ca="1">CLEAN(OFFSET('Integrated Financial Statements'!$I$8,0,(COLUMN(AF11)-1)*4+1))</f>
        <v>January 26, 2021</v>
      </c>
      <c r="AJ10" s="495" t="str">
        <f ca="1">CLEAN(OFFSET('Integrated Financial Statements'!$I$8,0,(COLUMN(AG11)-1)*4+1))</f>
        <v>April 27, 2021</v>
      </c>
      <c r="AK10" s="496" t="str">
        <f ca="1">CLEAN(OFFSET('Integrated Financial Statements'!$I$8,0,(COLUMN(AH11)-1)*4+1))</f>
        <v>July 27, 2021</v>
      </c>
      <c r="AL10" s="481" t="str">
        <f ca="1">CLEAN(OFFSET('Integrated Financial Statements'!$I$8,0,(COLUMN(AI11)-1)*4+1))</f>
        <v>July 27, 2021</v>
      </c>
      <c r="AM10" s="501" t="str">
        <f ca="1">CLEAN(OFFSET('Integrated Financial Statements'!$I$8,0,(COLUMN(AJ11)-1)*4+1))</f>
        <v>October 27, 2021</v>
      </c>
      <c r="AN10" s="495" t="str">
        <f ca="1">CLEAN(OFFSET('Integrated Financial Statements'!$I$8,0,(COLUMN(AK11)-1)*4+1))</f>
        <v>January 26, 2022</v>
      </c>
      <c r="AO10" s="495" t="str">
        <f ca="1">CLEAN(OFFSET('Integrated Financial Statements'!$I$8,0,(COLUMN(AL11)-1)*4+1))</f>
        <v>April 27, 2022</v>
      </c>
      <c r="AP10" s="496" t="str">
        <f ca="1">CLEAN(OFFSET('Integrated Financial Statements'!$I$8,0,(COLUMN(AM11)-1)*4+1))</f>
        <v>July 27, 2022</v>
      </c>
      <c r="AQ10" s="481" t="str">
        <f ca="1">CLEAN(OFFSET('Integrated Financial Statements'!$I$8,0,(COLUMN(AN11)-1)*4+1))</f>
        <v>July 27, 2022</v>
      </c>
      <c r="AR10" s="501" t="str">
        <f ca="1">CLEAN(OFFSET('Integrated Financial Statements'!$I$8,0,(COLUMN(AO11)-1)*4+1))</f>
        <v>October 27, 2022</v>
      </c>
      <c r="AS10" s="495" t="str">
        <f ca="1">CLEAN(OFFSET('Integrated Financial Statements'!$I$8,0,(COLUMN(AP11)-1)*4+1))</f>
        <v>January 26, 2023</v>
      </c>
      <c r="AT10" s="495" t="str">
        <f ca="1">CLEAN(OFFSET('Integrated Financial Statements'!$I$8,0,(COLUMN(AQ11)-1)*4+1))</f>
        <v>April 27, 2023</v>
      </c>
      <c r="AU10" s="496" t="str">
        <f ca="1">CLEAN(OFFSET('Integrated Financial Statements'!$I$8,0,(COLUMN(AR11)-1)*4+1))</f>
        <v>July 27, 2023</v>
      </c>
      <c r="AV10" s="481" t="str">
        <f ca="1">CLEAN(OFFSET('Integrated Financial Statements'!$I$8,0,(COLUMN(AS11)-1)*4+1))</f>
        <v>July 27, 2023</v>
      </c>
      <c r="AW10" s="501" t="str">
        <f ca="1">CLEAN(OFFSET('Integrated Financial Statements'!$I$8,0,(COLUMN(AT11)-1)*4+1))</f>
        <v>October 27, 2023</v>
      </c>
      <c r="AX10" s="495" t="str">
        <f ca="1">CLEAN(OFFSET('Integrated Financial Statements'!$I$8,0,(COLUMN(AU11)-1)*4+1))</f>
        <v>January 26, 2024</v>
      </c>
      <c r="AY10" s="495" t="str">
        <f ca="1">CLEAN(OFFSET('Integrated Financial Statements'!$I$8,0,(COLUMN(AV11)-1)*4+1))</f>
        <v>April 27, 2024</v>
      </c>
      <c r="AZ10" s="496" t="str">
        <f ca="1">CLEAN(OFFSET('Integrated Financial Statements'!$I$8,0,(COLUMN(AW11)-1)*4+1))</f>
        <v>July 27, 2024</v>
      </c>
      <c r="BA10" s="481" t="str">
        <f ca="1">CLEAN(OFFSET('Integrated Financial Statements'!$I$8,0,(COLUMN(AX11)-1)*4+1))</f>
        <v>July 27, 2024</v>
      </c>
      <c r="BB10" s="501" t="str">
        <f ca="1">CLEAN(OFFSET('Integrated Financial Statements'!$I$8,0,(COLUMN(AY11)-1)*4+1))</f>
        <v>October 27, 2024</v>
      </c>
      <c r="BC10" s="495" t="str">
        <f ca="1">CLEAN(OFFSET('Integrated Financial Statements'!$I$8,0,(COLUMN(AZ11)-1)*4+1))</f>
        <v>January 26, 2025</v>
      </c>
      <c r="BD10" s="495" t="str">
        <f ca="1">CLEAN(OFFSET('Integrated Financial Statements'!$I$8,0,(COLUMN(BA11)-1)*4+1))</f>
        <v>April 27, 2025</v>
      </c>
      <c r="BE10" s="496" t="str">
        <f ca="1">CLEAN(OFFSET('Integrated Financial Statements'!$I$8,0,(COLUMN(BB11)-1)*4+1))</f>
        <v>July 27, 2025</v>
      </c>
      <c r="BF10" s="481" t="str">
        <f ca="1">CLEAN(OFFSET('Integrated Financial Statements'!$I$8,0,(COLUMN(BC11)-1)*4+1))</f>
        <v>July 27, 2025</v>
      </c>
      <c r="BG10" s="501" t="str">
        <f ca="1">CLEAN(OFFSET('Integrated Financial Statements'!$I$8,0,(COLUMN(BD11)-1)*4+1))</f>
        <v>October 27, 2025</v>
      </c>
      <c r="BH10" s="495" t="str">
        <f ca="1">CLEAN(OFFSET('Integrated Financial Statements'!$I$8,0,(COLUMN(BE11)-1)*4+1))</f>
        <v>January 26, 2026</v>
      </c>
      <c r="BI10" s="495" t="str">
        <f ca="1">CLEAN(OFFSET('Integrated Financial Statements'!$I$8,0,(COLUMN(BF11)-1)*4+1))</f>
        <v>April 27, 2026</v>
      </c>
      <c r="BJ10" s="496" t="str">
        <f ca="1">CLEAN(OFFSET('Integrated Financial Statements'!$I$8,0,(COLUMN(BG11)-1)*4+1))</f>
        <v>July 27, 2026</v>
      </c>
      <c r="BK10" s="481" t="str">
        <f ca="1">CLEAN(OFFSET('Integrated Financial Statements'!$I$8,0,(COLUMN(BH11)-1)*4+1))</f>
        <v>July 27, 2026</v>
      </c>
      <c r="BL10" s="501" t="str">
        <f ca="1">CLEAN(OFFSET('Integrated Financial Statements'!$I$8,0,(COLUMN(BI11)-1)*4+1))</f>
        <v>October 27, 2026</v>
      </c>
      <c r="BM10" s="495" t="str">
        <f ca="1">CLEAN(OFFSET('Integrated Financial Statements'!$I$8,0,(COLUMN(BJ11)-1)*4+1))</f>
        <v>January 26, 2027</v>
      </c>
      <c r="BN10" s="495" t="str">
        <f ca="1">CLEAN(OFFSET('Integrated Financial Statements'!$I$8,0,(COLUMN(BK11)-1)*4+1))</f>
        <v>April 27, 2027</v>
      </c>
      <c r="BO10" s="496" t="str">
        <f ca="1">CLEAN(OFFSET('Integrated Financial Statements'!$I$8,0,(COLUMN(BL11)-1)*4+1))</f>
        <v>July 27, 2027</v>
      </c>
      <c r="BP10" s="481" t="str">
        <f ca="1">CLEAN(OFFSET('Integrated Financial Statements'!$I$8,0,(COLUMN(BM11)-1)*4+1))</f>
        <v>July 27, 2027</v>
      </c>
      <c r="BQ10" s="501" t="str">
        <f ca="1">CLEAN(OFFSET('Integrated Financial Statements'!$I$8,0,(COLUMN(BN11)-1)*4+1))</f>
        <v>October 27, 2027</v>
      </c>
      <c r="BR10" s="495" t="str">
        <f ca="1">CLEAN(OFFSET('Integrated Financial Statements'!$I$8,0,(COLUMN(BO11)-1)*4+1))</f>
        <v>January 26, 2028</v>
      </c>
      <c r="BS10" s="495" t="str">
        <f ca="1">CLEAN(OFFSET('Integrated Financial Statements'!$I$8,0,(COLUMN(BP11)-1)*4+1))</f>
        <v>April 27, 2028</v>
      </c>
      <c r="BT10" s="496" t="str">
        <f ca="1">CLEAN(OFFSET('Integrated Financial Statements'!$I$8,0,(COLUMN(BQ11)-1)*4+1))</f>
        <v>July 27, 2028</v>
      </c>
      <c r="BU10" s="481" t="str">
        <f ca="1">CLEAN(OFFSET('Integrated Financial Statements'!$I$8,0,(COLUMN(BR11)-1)*4+1))</f>
        <v>July 27, 2028</v>
      </c>
      <c r="BV10" s="501" t="str">
        <f ca="1">CLEAN(OFFSET('Integrated Financial Statements'!$I$8,0,(COLUMN(BS11)-1)*4+1))</f>
        <v>October 27, 2028</v>
      </c>
      <c r="BW10" s="495" t="str">
        <f ca="1">CLEAN(OFFSET('Integrated Financial Statements'!$I$8,0,(COLUMN(BT11)-1)*4+1))</f>
        <v>January 26, 2029</v>
      </c>
      <c r="BX10" s="495" t="str">
        <f ca="1">CLEAN(OFFSET('Integrated Financial Statements'!$I$8,0,(COLUMN(BU11)-1)*4+1))</f>
        <v>April 27, 2029</v>
      </c>
      <c r="BY10" s="496" t="str">
        <f ca="1">CLEAN(OFFSET('Integrated Financial Statements'!$I$8,0,(COLUMN(BV11)-1)*4+1))</f>
        <v>July 27, 2029</v>
      </c>
      <c r="BZ10" s="311" t="str">
        <f ca="1">CLEAN(OFFSET('Integrated Financial Statements'!$I$8,0,(COLUMN(BW11)-1)*4+1))</f>
        <v>July 27, 2029</v>
      </c>
      <c r="CA10" s="311"/>
      <c r="CB10" s="311"/>
      <c r="CC10" s="311"/>
      <c r="CD10" s="311"/>
      <c r="CE10" s="311"/>
      <c r="CF10" s="311"/>
    </row>
    <row r="11" spans="1:16384">
      <c r="A11" s="479"/>
      <c r="B11" s="479"/>
      <c r="C11" s="479"/>
      <c r="D11" s="382"/>
      <c r="E11" s="385"/>
      <c r="F11" s="385"/>
      <c r="G11" s="384"/>
      <c r="H11" s="479"/>
      <c r="I11" s="382"/>
      <c r="J11" s="385"/>
      <c r="K11" s="385"/>
      <c r="L11" s="384"/>
      <c r="M11" s="479"/>
      <c r="N11" s="382"/>
      <c r="O11" s="385"/>
      <c r="P11" s="385"/>
      <c r="Q11" s="384"/>
      <c r="R11" s="479"/>
      <c r="S11" s="382"/>
      <c r="T11" s="385"/>
      <c r="U11" s="385"/>
      <c r="V11" s="384"/>
      <c r="W11" s="479"/>
      <c r="X11" s="382"/>
      <c r="Y11" s="385"/>
      <c r="Z11" s="385"/>
      <c r="AA11" s="384"/>
      <c r="AB11" s="479"/>
      <c r="AC11" s="382"/>
      <c r="AD11" s="385"/>
      <c r="AE11" s="385"/>
      <c r="AF11" s="384"/>
      <c r="AG11" s="479"/>
      <c r="AH11" s="382"/>
      <c r="AI11" s="385"/>
      <c r="AJ11" s="385"/>
      <c r="AK11" s="384"/>
      <c r="AL11" s="479"/>
      <c r="AM11" s="382"/>
      <c r="AN11" s="385"/>
      <c r="AO11" s="385"/>
      <c r="AP11" s="384"/>
      <c r="AQ11" s="479"/>
      <c r="AR11" s="382"/>
      <c r="AS11" s="385"/>
      <c r="AT11" s="385"/>
      <c r="AU11" s="384"/>
      <c r="AV11" s="479"/>
      <c r="AW11" s="382"/>
      <c r="AX11" s="385"/>
      <c r="AY11" s="385"/>
      <c r="AZ11" s="384"/>
      <c r="BA11" s="479"/>
      <c r="BB11" s="382"/>
      <c r="BC11" s="385"/>
      <c r="BD11" s="385"/>
      <c r="BE11" s="384"/>
      <c r="BF11" s="479"/>
      <c r="BG11" s="382"/>
      <c r="BH11" s="385"/>
      <c r="BI11" s="385"/>
      <c r="BJ11" s="384"/>
      <c r="BK11" s="479"/>
      <c r="BL11" s="382"/>
      <c r="BM11" s="385"/>
      <c r="BN11" s="385"/>
      <c r="BO11" s="384"/>
      <c r="BP11" s="479"/>
      <c r="BQ11" s="382"/>
      <c r="BR11" s="385"/>
      <c r="BS11" s="385"/>
      <c r="BT11" s="384"/>
      <c r="BU11" s="479"/>
      <c r="BV11" s="382"/>
      <c r="BW11" s="385"/>
      <c r="BX11" s="385"/>
      <c r="BY11" s="384"/>
      <c r="CA11" s="311"/>
      <c r="CB11" s="311"/>
      <c r="CC11" s="311"/>
      <c r="CD11" s="311"/>
      <c r="CE11" s="311"/>
      <c r="CF11" s="311"/>
    </row>
    <row r="12" spans="1:16384">
      <c r="A12" s="479"/>
      <c r="B12" s="480" t="s">
        <v>228</v>
      </c>
      <c r="C12" s="479"/>
      <c r="D12" s="382"/>
      <c r="E12" s="385"/>
      <c r="F12" s="385"/>
      <c r="G12" s="384"/>
      <c r="H12" s="479"/>
      <c r="I12" s="382"/>
      <c r="J12" s="385"/>
      <c r="K12" s="385"/>
      <c r="L12" s="384"/>
      <c r="M12" s="479"/>
      <c r="N12" s="382"/>
      <c r="O12" s="385"/>
      <c r="P12" s="385"/>
      <c r="Q12" s="384"/>
      <c r="R12" s="479"/>
      <c r="S12" s="382"/>
      <c r="T12" s="385"/>
      <c r="U12" s="385"/>
      <c r="V12" s="384"/>
      <c r="W12" s="479"/>
      <c r="X12" s="382"/>
      <c r="Y12" s="385"/>
      <c r="Z12" s="385"/>
      <c r="AA12" s="384"/>
      <c r="AB12" s="479"/>
      <c r="AC12" s="382"/>
      <c r="AD12" s="385"/>
      <c r="AE12" s="385"/>
      <c r="AF12" s="384"/>
      <c r="AG12" s="479"/>
      <c r="AH12" s="382"/>
      <c r="AI12" s="385"/>
      <c r="AJ12" s="385"/>
      <c r="AK12" s="384"/>
      <c r="AL12" s="479"/>
      <c r="AM12" s="382"/>
      <c r="AN12" s="385"/>
      <c r="AO12" s="385"/>
      <c r="AP12" s="384"/>
      <c r="AQ12" s="479"/>
      <c r="AR12" s="382"/>
      <c r="AS12" s="385"/>
      <c r="AT12" s="385"/>
      <c r="AU12" s="384"/>
      <c r="AV12" s="479"/>
      <c r="AW12" s="382"/>
      <c r="AX12" s="385"/>
      <c r="AY12" s="385"/>
      <c r="AZ12" s="384"/>
      <c r="BA12" s="479"/>
      <c r="BB12" s="382"/>
      <c r="BC12" s="385"/>
      <c r="BD12" s="385"/>
      <c r="BE12" s="384"/>
      <c r="BF12" s="479"/>
      <c r="BG12" s="382"/>
      <c r="BH12" s="385"/>
      <c r="BI12" s="385"/>
      <c r="BJ12" s="384"/>
      <c r="BK12" s="479"/>
      <c r="BL12" s="382"/>
      <c r="BM12" s="385"/>
      <c r="BN12" s="385"/>
      <c r="BO12" s="384"/>
      <c r="BP12" s="479"/>
      <c r="BQ12" s="382"/>
      <c r="BR12" s="385"/>
      <c r="BS12" s="385"/>
      <c r="BT12" s="384"/>
      <c r="BU12" s="479"/>
      <c r="BV12" s="382"/>
      <c r="BW12" s="385"/>
      <c r="BX12" s="385"/>
      <c r="BY12" s="384"/>
      <c r="CA12" s="310"/>
      <c r="CB12" s="310"/>
      <c r="CC12" s="310"/>
      <c r="CD12" s="310"/>
      <c r="CE12" s="310"/>
      <c r="CF12" s="310"/>
    </row>
    <row r="13" spans="1:16384">
      <c r="A13" s="479"/>
      <c r="B13" s="479"/>
      <c r="C13" s="485" t="str">
        <f>'Revenue Model'!A11</f>
        <v>Infrastructure Platforms</v>
      </c>
      <c r="D13" s="502">
        <f ca="1">OFFSET('Revenue Model'!$I17,0,(COLUMN(A11)-1)*4)</f>
        <v>7241</v>
      </c>
      <c r="E13" s="497">
        <f ca="1">OFFSET('Revenue Model'!$I17,0,(COLUMN(B11)-1)*4)</f>
        <v>6987</v>
      </c>
      <c r="F13" s="497">
        <f ca="1">OFFSET('Revenue Model'!$I17,0,(COLUMN(C11)-1)*4)</f>
        <v>7128</v>
      </c>
      <c r="G13" s="498">
        <f ca="1">OFFSET('Revenue Model'!$I17,0,(COLUMN(D11)-1)*4)</f>
        <v>7481</v>
      </c>
      <c r="H13" s="482">
        <f ca="1">OFFSET('Revenue Model'!$I17,0,(COLUMN(E11)-1)*4)</f>
        <v>28837</v>
      </c>
      <c r="I13" s="502">
        <f ca="1">OFFSET('Revenue Model'!$I17,0,(COLUMN(F11)-1)*4)</f>
        <v>7484</v>
      </c>
      <c r="J13" s="497">
        <f ca="1">OFFSET('Revenue Model'!$I17,0,(COLUMN(G11)-1)*4)</f>
        <v>6930</v>
      </c>
      <c r="K13" s="497">
        <f ca="1">OFFSET('Revenue Model'!$I17,0,(COLUMN(H11)-1)*4)</f>
        <v>6943</v>
      </c>
      <c r="L13" s="498">
        <f ca="1">OFFSET('Revenue Model'!$I17,0,(COLUMN(I11)-1)*4)</f>
        <v>7494</v>
      </c>
      <c r="M13" s="482">
        <f ca="1">OFFSET('Revenue Model'!$I17,0,(COLUMN(J11)-1)*4)</f>
        <v>28851</v>
      </c>
      <c r="N13" s="502">
        <f ca="1">OFFSET('Revenue Model'!$I17,0,(COLUMN(K11)-1)*4)</f>
        <v>7284</v>
      </c>
      <c r="O13" s="497">
        <f ca="1">OFFSET('Revenue Model'!$I17,0,(COLUMN(L11)-1)*4)</f>
        <v>6553</v>
      </c>
      <c r="P13" s="497">
        <f ca="1">OFFSET('Revenue Model'!$I17,0,(COLUMN(M11)-1)*4)</f>
        <v>7001</v>
      </c>
      <c r="Q13" s="498">
        <f ca="1">OFFSET('Revenue Model'!$I17,0,(COLUMN(N11)-1)*4)</f>
        <v>6979</v>
      </c>
      <c r="R13" s="482">
        <f ca="1">OFFSET('Revenue Model'!$I17,0,(COLUMN(O11)-1)*4)</f>
        <v>27817</v>
      </c>
      <c r="S13" s="502">
        <f ca="1">OFFSET('Revenue Model'!$I17,0,(COLUMN(P11)-1)*4)</f>
        <v>6980</v>
      </c>
      <c r="T13" s="497">
        <f ca="1">OFFSET('Revenue Model'!$I17,0,(COLUMN(Q11)-1)*4)</f>
        <v>6710</v>
      </c>
      <c r="U13" s="497">
        <f ca="1">OFFSET('Revenue Model'!$I17,0,(COLUMN(R11)-1)*4)</f>
        <v>7180</v>
      </c>
      <c r="V13" s="498">
        <f ca="1">OFFSET('Revenue Model'!$I17,0,(COLUMN(S11)-1)*4)</f>
        <v>7452</v>
      </c>
      <c r="W13" s="482">
        <f ca="1">OFFSET('Revenue Model'!$I17,0,(COLUMN(T11)-1)*4)</f>
        <v>28322</v>
      </c>
      <c r="X13" s="502">
        <f ca="1">OFFSET('Revenue Model'!$I17,0,(COLUMN(U11)-1)*4)</f>
        <v>7642</v>
      </c>
      <c r="Y13" s="497">
        <f ca="1">OFFSET('Revenue Model'!$I17,0,(COLUMN(V11)-1)*4)</f>
        <v>7128</v>
      </c>
      <c r="Z13" s="497">
        <f ca="1">OFFSET('Revenue Model'!$I17,0,(COLUMN(W11)-1)*4)</f>
        <v>7545</v>
      </c>
      <c r="AA13" s="498">
        <f ca="1">OFFSET('Revenue Model'!$I17,0,(COLUMN(X11)-1)*4)</f>
        <v>7876</v>
      </c>
      <c r="AB13" s="482">
        <f ca="1">OFFSET('Revenue Model'!$I17,0,(COLUMN(Y11)-1)*4)</f>
        <v>30191</v>
      </c>
      <c r="AC13" s="502">
        <f ca="1">OFFSET('Revenue Model'!$I17,0,(COLUMN(Z11)-1)*4+1)+AC141</f>
        <v>7642</v>
      </c>
      <c r="AD13" s="497">
        <f ca="1">OFFSET('Revenue Model'!$I17,0,(COLUMN(AA11)-1)*4+1)+AD141</f>
        <v>7259.334306047167</v>
      </c>
      <c r="AE13" s="497">
        <f ca="1">OFFSET('Revenue Model'!$I17,0,(COLUMN(AB11)-1)*4+1)+AE141</f>
        <v>7665.3</v>
      </c>
      <c r="AF13" s="498">
        <f ca="1">OFFSET('Revenue Model'!$I17,0,(COLUMN(AC11)-1)*4+1)+AF141</f>
        <v>8033.9646984229494</v>
      </c>
      <c r="AG13" s="482">
        <f ca="1">OFFSET('Revenue Model'!$I17,0,(COLUMN(AD11)-1)*4+1)+AG141</f>
        <v>30600.599004470114</v>
      </c>
      <c r="AH13" s="502">
        <f ca="1">OFFSET('Revenue Model'!$I17,0,(COLUMN(AE11)-1)*4+1)+AH141</f>
        <v>7856.4199999999992</v>
      </c>
      <c r="AI13" s="497">
        <f ca="1">OFFSET('Revenue Model'!$I17,0,(COLUMN(AF11)-1)*4+1)+AI141</f>
        <v>7424.6291491076381</v>
      </c>
      <c r="AJ13" s="497">
        <f ca="1">OFFSET('Revenue Model'!$I17,0,(COLUMN(AG11)-1)*4+1)+AJ141</f>
        <v>7834.6544999999987</v>
      </c>
      <c r="AK13" s="498">
        <f ca="1">OFFSET('Revenue Model'!$I17,0,(COLUMN(AH11)-1)*4+1)+AK141</f>
        <v>8207.0058454071768</v>
      </c>
      <c r="AL13" s="482">
        <f ca="1">OFFSET('Revenue Model'!$I17,0,(COLUMN(AI11)-1)*4+1)+AL141</f>
        <v>31322.709494514813</v>
      </c>
      <c r="AM13" s="502">
        <f ca="1">OFFSET('Revenue Model'!$I17,0,(COLUMN(AJ11)-1)*4+1)+AM141</f>
        <v>8023.487533333333</v>
      </c>
      <c r="AN13" s="497">
        <f ca="1">OFFSET('Revenue Model'!$I17,0,(COLUMN(AK11)-1)*4+1)+AN141</f>
        <v>7603.0422500218374</v>
      </c>
      <c r="AO13" s="497">
        <f ca="1">OFFSET('Revenue Model'!$I17,0,(COLUMN(AL11)-1)*4+1)+AO141</f>
        <v>8115.4460449999988</v>
      </c>
      <c r="AP13" s="498">
        <f ca="1">OFFSET('Revenue Model'!$I17,0,(COLUMN(AM11)-1)*4+1)+AP141</f>
        <v>8567.4272738691088</v>
      </c>
      <c r="AQ13" s="482">
        <f ca="1">OFFSET('Revenue Model'!$I17,0,(COLUMN(AN11)-1)*4+1)+AQ141</f>
        <v>32309.403102224282</v>
      </c>
      <c r="AR13" s="502">
        <f ca="1">OFFSET('Revenue Model'!$I17,0,(COLUMN(AO11)-1)*4+1)+AR141</f>
        <v>8983.0146280769422</v>
      </c>
      <c r="AS13" s="497">
        <f ca="1">OFFSET('Revenue Model'!$I17,0,(COLUMN(AP11)-1)*4+1)+AS141</f>
        <v>8394.1929705571038</v>
      </c>
      <c r="AT13" s="497">
        <f ca="1">OFFSET('Revenue Model'!$I17,0,(COLUMN(AQ11)-1)*4+1)+AT141</f>
        <v>8635.2048114262125</v>
      </c>
      <c r="AU13" s="498">
        <f ca="1">OFFSET('Revenue Model'!$I17,0,(COLUMN(AR11)-1)*4+1)+AU141</f>
        <v>8992.4668029531695</v>
      </c>
      <c r="AV13" s="482">
        <f ca="1">OFFSET('Revenue Model'!$I17,0,(COLUMN(AS11)-1)*4+1)+AV141</f>
        <v>35004.879213013432</v>
      </c>
      <c r="AW13" s="502">
        <f ca="1">OFFSET('Revenue Model'!$I17,0,(COLUMN(AT11)-1)*4+1)+AW141</f>
        <v>9384.4324186283648</v>
      </c>
      <c r="AX13" s="497">
        <f ca="1">OFFSET('Revenue Model'!$I17,0,(COLUMN(AU11)-1)*4+1)+AX141</f>
        <v>8783.0576806082317</v>
      </c>
      <c r="AY13" s="497">
        <f ca="1">OFFSET('Revenue Model'!$I17,0,(COLUMN(AV11)-1)*4+1)+AY141</f>
        <v>9030.4113865971085</v>
      </c>
      <c r="AZ13" s="498">
        <f ca="1">OFFSET('Revenue Model'!$I17,0,(COLUMN(AW11)-1)*4+1)+AZ141</f>
        <v>9395.877342119702</v>
      </c>
      <c r="BA13" s="482">
        <f ca="1">OFFSET('Revenue Model'!$I17,0,(COLUMN(AX11)-1)*4+1)+BA141</f>
        <v>36593.778827953407</v>
      </c>
      <c r="BB13" s="502">
        <f ca="1">OFFSET('Revenue Model'!$I17,0,(COLUMN(AY11)-1)*4+1)+BB141</f>
        <v>9766.1951975726734</v>
      </c>
      <c r="BC13" s="497">
        <f ca="1">OFFSET('Revenue Model'!$I17,0,(COLUMN(AZ11)-1)*4+1)+BC141</f>
        <v>9151.8139007020254</v>
      </c>
      <c r="BD13" s="497">
        <f ca="1">OFFSET('Revenue Model'!$I17,0,(COLUMN(BA11)-1)*4+1)+BD141</f>
        <v>9405.6917143921146</v>
      </c>
      <c r="BE13" s="498">
        <f ca="1">OFFSET('Revenue Model'!$I17,0,(COLUMN(BB11)-1)*4+1)+BE141</f>
        <v>9777.3767776215846</v>
      </c>
      <c r="BF13" s="482">
        <f ca="1">OFFSET('Revenue Model'!$I17,0,(COLUMN(BC11)-1)*4+1)+BF141</f>
        <v>38101.077590288398</v>
      </c>
      <c r="BG13" s="502">
        <f ca="1">OFFSET('Revenue Model'!$I17,0,(COLUMN(BD11)-1)*4+1)+BG141</f>
        <v>10127.269480830937</v>
      </c>
      <c r="BH13" s="497">
        <f ca="1">OFFSET('Revenue Model'!$I17,0,(COLUMN(BE11)-1)*4+1)+BH141</f>
        <v>9499.4095217154518</v>
      </c>
      <c r="BI13" s="497">
        <f ca="1">OFFSET('Revenue Model'!$I17,0,(COLUMN(BF11)-1)*4+1)+BI141</f>
        <v>9759.999134045047</v>
      </c>
      <c r="BJ13" s="498">
        <f ca="1">OFFSET('Revenue Model'!$I17,0,(COLUMN(BG11)-1)*4+1)+BJ141</f>
        <v>10135.770573220836</v>
      </c>
      <c r="BK13" s="482">
        <f ca="1">OFFSET('Revenue Model'!$I17,0,(COLUMN(BH11)-1)*4+1)+BK141</f>
        <v>39522.44870981227</v>
      </c>
      <c r="BL13" s="502">
        <f ca="1">OFFSET('Revenue Model'!$I17,0,(COLUMN(BI11)-1)*4+1)+BL141</f>
        <v>10111.334271269574</v>
      </c>
      <c r="BM13" s="497">
        <f ca="1">OFFSET('Revenue Model'!$I17,0,(COLUMN(BJ11)-1)*4+1)+BM141</f>
        <v>9475.9622595552446</v>
      </c>
      <c r="BN13" s="497">
        <f ca="1">OFFSET('Revenue Model'!$I17,0,(COLUMN(BK11)-1)*4+1)+BN141</f>
        <v>9740.8464346041237</v>
      </c>
      <c r="BO13" s="498">
        <f ca="1">OFFSET('Revenue Model'!$I17,0,(COLUMN(BL11)-1)*4+1)+BO141</f>
        <v>10116.982352777621</v>
      </c>
      <c r="BP13" s="482">
        <f ca="1">OFFSET('Revenue Model'!$I17,0,(COLUMN(BM11)-1)*4+1)+BP141</f>
        <v>39445.125318206563</v>
      </c>
      <c r="BQ13" s="502">
        <f ca="1">OFFSET('Revenue Model'!$I17,0,(COLUMN(BN11)-1)*4+1)+BQ141</f>
        <v>10161.725738006959</v>
      </c>
      <c r="BR13" s="497">
        <f ca="1">OFFSET('Revenue Model'!$I17,0,(COLUMN(BO11)-1)*4+1)+BR141</f>
        <v>9513.9839094159961</v>
      </c>
      <c r="BS13" s="497">
        <f ca="1">OFFSET('Revenue Model'!$I17,0,(COLUMN(BP11)-1)*4+1)+BS141</f>
        <v>9783.8932215206223</v>
      </c>
      <c r="BT13" s="498">
        <f ca="1">OFFSET('Revenue Model'!$I17,0,(COLUMN(BQ11)-1)*4+1)+BT141</f>
        <v>10164.799119027328</v>
      </c>
      <c r="BU13" s="482">
        <f ca="1">OFFSET('Revenue Model'!$I17,0,(COLUMN(BR11)-1)*4+1)+BU141</f>
        <v>39624.401987970901</v>
      </c>
      <c r="BV13" s="502">
        <f ca="1">OFFSET('Revenue Model'!$I17,0,(COLUMN(BS11)-1)*4+1)+BV141</f>
        <v>10215.008813142214</v>
      </c>
      <c r="BW13" s="497">
        <f ca="1">OFFSET('Revenue Model'!$I17,0,(COLUMN(BT11)-1)*4+1)+BW141</f>
        <v>9554.6531475706597</v>
      </c>
      <c r="BX13" s="497">
        <f ca="1">OFFSET('Revenue Model'!$I17,0,(COLUMN(BU11)-1)*4+1)+BX141</f>
        <v>9829.6853740076967</v>
      </c>
      <c r="BY13" s="498">
        <f ca="1">OFFSET('Revenue Model'!$I17,0,(COLUMN(BV11)-1)*4+1)+BY141</f>
        <v>10215.429123043969</v>
      </c>
      <c r="BZ13" s="355">
        <f ca="1">OFFSET('Revenue Model'!$I17,0,(COLUMN(BW11)-1)*4+1)+BZ141</f>
        <v>39814.776457764536</v>
      </c>
      <c r="CA13" s="310"/>
      <c r="CB13" s="310"/>
      <c r="CC13" s="310"/>
      <c r="CD13" s="310"/>
      <c r="CE13" s="310"/>
      <c r="CF13" s="310"/>
    </row>
    <row r="14" spans="1:16384">
      <c r="A14" s="479"/>
      <c r="B14" s="479"/>
      <c r="C14" s="485" t="str">
        <f>'Revenue Model'!A18</f>
        <v>Applications</v>
      </c>
      <c r="D14" s="502">
        <f ca="1">OFFSET('Revenue Model'!$I21,0,(COLUMN(A11)-1)*4)</f>
        <v>966</v>
      </c>
      <c r="E14" s="497">
        <f ca="1">OFFSET('Revenue Model'!$I21,0,(COLUMN(B11)-1)*4)</f>
        <v>1002</v>
      </c>
      <c r="F14" s="497">
        <f ca="1">OFFSET('Revenue Model'!$I21,0,(COLUMN(C11)-1)*4)</f>
        <v>985</v>
      </c>
      <c r="G14" s="498">
        <f ca="1">OFFSET('Revenue Model'!$I21,0,(COLUMN(D11)-1)*4)</f>
        <v>1101</v>
      </c>
      <c r="H14" s="482">
        <f ca="1">OFFSET('Revenue Model'!$I21,0,(COLUMN(E11)-1)*4)</f>
        <v>4054</v>
      </c>
      <c r="I14" s="502">
        <f ca="1">OFFSET('Revenue Model'!$I21,0,(COLUMN(F11)-1)*4)</f>
        <v>1131</v>
      </c>
      <c r="J14" s="497">
        <f ca="1">OFFSET('Revenue Model'!$I21,0,(COLUMN(G11)-1)*4)</f>
        <v>1031</v>
      </c>
      <c r="K14" s="497">
        <f ca="1">OFFSET('Revenue Model'!$I21,0,(COLUMN(H11)-1)*4)</f>
        <v>1087</v>
      </c>
      <c r="L14" s="498">
        <f ca="1">OFFSET('Revenue Model'!$I21,0,(COLUMN(I11)-1)*4)</f>
        <v>1189</v>
      </c>
      <c r="M14" s="482">
        <f ca="1">OFFSET('Revenue Model'!$I21,0,(COLUMN(J11)-1)*4)</f>
        <v>4438</v>
      </c>
      <c r="N14" s="502">
        <f ca="1">OFFSET('Revenue Model'!$I21,0,(COLUMN(K11)-1)*4)</f>
        <v>1136</v>
      </c>
      <c r="O14" s="497">
        <f ca="1">OFFSET('Revenue Model'!$I21,0,(COLUMN(L11)-1)*4)</f>
        <v>1117</v>
      </c>
      <c r="P14" s="497">
        <f ca="1">OFFSET('Revenue Model'!$I21,0,(COLUMN(M11)-1)*4)</f>
        <v>1100</v>
      </c>
      <c r="Q14" s="498">
        <f ca="1">OFFSET('Revenue Model'!$I21,0,(COLUMN(N11)-1)*4)</f>
        <v>1216</v>
      </c>
      <c r="R14" s="482">
        <f ca="1">OFFSET('Revenue Model'!$I21,0,(COLUMN(O11)-1)*4)</f>
        <v>4569</v>
      </c>
      <c r="S14" s="502">
        <f ca="1">OFFSET('Revenue Model'!$I21,0,(COLUMN(P11)-1)*4)</f>
        <v>1203</v>
      </c>
      <c r="T14" s="497">
        <f ca="1">OFFSET('Revenue Model'!$I21,0,(COLUMN(Q11)-1)*4)</f>
        <v>1184</v>
      </c>
      <c r="U14" s="497">
        <f ca="1">OFFSET('Revenue Model'!$I21,0,(COLUMN(R11)-1)*4)</f>
        <v>1310</v>
      </c>
      <c r="V14" s="498">
        <f ca="1">OFFSET('Revenue Model'!$I21,0,(COLUMN(S11)-1)*4)</f>
        <v>1339</v>
      </c>
      <c r="W14" s="482">
        <f ca="1">OFFSET('Revenue Model'!$I21,0,(COLUMN(T11)-1)*4)</f>
        <v>5036</v>
      </c>
      <c r="X14" s="502">
        <f ca="1">OFFSET('Revenue Model'!$I21,0,(COLUMN(U11)-1)*4)</f>
        <v>1419</v>
      </c>
      <c r="Y14" s="497">
        <f ca="1">OFFSET('Revenue Model'!$I21,0,(COLUMN(V11)-1)*4)</f>
        <v>1465</v>
      </c>
      <c r="Z14" s="497">
        <f ca="1">OFFSET('Revenue Model'!$I21,0,(COLUMN(W11)-1)*4)</f>
        <v>1431</v>
      </c>
      <c r="AA14" s="498">
        <f ca="1">OFFSET('Revenue Model'!$I21,0,(COLUMN(X11)-1)*4)</f>
        <v>1487</v>
      </c>
      <c r="AB14" s="482">
        <f ca="1">OFFSET('Revenue Model'!$I21,0,(COLUMN(Y11)-1)*4)</f>
        <v>5802</v>
      </c>
      <c r="AC14" s="502">
        <f ca="1">OFFSET('Revenue Model'!$I21,0,(COLUMN(Z11)-1)*4+1)</f>
        <v>1419</v>
      </c>
      <c r="AD14" s="497">
        <f ca="1">OFFSET('Revenue Model'!$I21,0,(COLUMN(AA11)-1)*4+1)</f>
        <v>1494.3000000000002</v>
      </c>
      <c r="AE14" s="497">
        <f ca="1">OFFSET('Revenue Model'!$I21,0,(COLUMN(AB11)-1)*4+1)</f>
        <v>1445.31</v>
      </c>
      <c r="AF14" s="498">
        <f ca="1">OFFSET('Revenue Model'!$I21,0,(COLUMN(AC11)-1)*4+1)</f>
        <v>1531.6100000000001</v>
      </c>
      <c r="AG14" s="482">
        <f ca="1">OFFSET('Revenue Model'!$I21,0,(COLUMN(AD11)-1)*4+1)</f>
        <v>5890.2200000000012</v>
      </c>
      <c r="AH14" s="502">
        <f ca="1">OFFSET('Revenue Model'!$I21,0,(COLUMN(AE11)-1)*4+1)</f>
        <v>1447.38</v>
      </c>
      <c r="AI14" s="497">
        <f ca="1">OFFSET('Revenue Model'!$I21,0,(COLUMN(AF11)-1)*4+1)</f>
        <v>1524.1860000000001</v>
      </c>
      <c r="AJ14" s="497">
        <f ca="1">OFFSET('Revenue Model'!$I21,0,(COLUMN(AG11)-1)*4+1)</f>
        <v>1459.7631000000001</v>
      </c>
      <c r="AK14" s="498">
        <f ca="1">OFFSET('Revenue Model'!$I21,0,(COLUMN(AH11)-1)*4+1)</f>
        <v>1577.5583000000001</v>
      </c>
      <c r="AL14" s="482">
        <f ca="1">OFFSET('Revenue Model'!$I21,0,(COLUMN(AI11)-1)*4+1)</f>
        <v>6008.8874000000014</v>
      </c>
      <c r="AM14" s="502">
        <f ca="1">OFFSET('Revenue Model'!$I21,0,(COLUMN(AJ11)-1)*4+1)</f>
        <v>1476.3276000000001</v>
      </c>
      <c r="AN14" s="497">
        <f ca="1">OFFSET('Revenue Model'!$I21,0,(COLUMN(AK11)-1)*4+1)</f>
        <v>1554.6697200000001</v>
      </c>
      <c r="AO14" s="497">
        <f ca="1">OFFSET('Revenue Model'!$I21,0,(COLUMN(AL11)-1)*4+1)</f>
        <v>1474.3607310000002</v>
      </c>
      <c r="AP14" s="498">
        <f ca="1">OFFSET('Revenue Model'!$I21,0,(COLUMN(AM11)-1)*4+1)</f>
        <v>1624.8850490000002</v>
      </c>
      <c r="AQ14" s="482">
        <f ca="1">OFFSET('Revenue Model'!$I21,0,(COLUMN(AN11)-1)*4+1)</f>
        <v>6130.2431000000015</v>
      </c>
      <c r="AR14" s="502">
        <f ca="1">OFFSET('Revenue Model'!$I21,0,(COLUMN(AO11)-1)*4+1)</f>
        <v>1546.4595005545129</v>
      </c>
      <c r="AS14" s="497">
        <f ca="1">OFFSET('Revenue Model'!$I21,0,(COLUMN(AP11)-1)*4+1)</f>
        <v>1459.9558426613091</v>
      </c>
      <c r="AT14" s="497">
        <f ca="1">OFFSET('Revenue Model'!$I21,0,(COLUMN(AQ11)-1)*4+1)</f>
        <v>1519.7608401492307</v>
      </c>
      <c r="AU14" s="498">
        <f ca="1">OFFSET('Revenue Model'!$I21,0,(COLUMN(AR11)-1)*4+1)</f>
        <v>1787.9742096349464</v>
      </c>
      <c r="AV14" s="482">
        <f ca="1">OFFSET('Revenue Model'!$I21,0,(COLUMN(AS11)-1)*4+1)</f>
        <v>6314.1503929999999</v>
      </c>
      <c r="AW14" s="502">
        <f ca="1">OFFSET('Revenue Model'!$I21,0,(COLUMN(AT11)-1)*4+1)</f>
        <v>1592.8532855711485</v>
      </c>
      <c r="AX14" s="497">
        <f ca="1">OFFSET('Revenue Model'!$I21,0,(COLUMN(AU11)-1)*4+1)</f>
        <v>1503.7545179411486</v>
      </c>
      <c r="AY14" s="497">
        <f ca="1">OFFSET('Revenue Model'!$I21,0,(COLUMN(AV11)-1)*4+1)</f>
        <v>1565.353665353708</v>
      </c>
      <c r="AZ14" s="498">
        <f ca="1">OFFSET('Revenue Model'!$I21,0,(COLUMN(AW11)-1)*4+1)</f>
        <v>1841.613435923995</v>
      </c>
      <c r="BA14" s="482">
        <f ca="1">OFFSET('Revenue Model'!$I21,0,(COLUMN(AX11)-1)*4+1)</f>
        <v>6503.5749047899999</v>
      </c>
      <c r="BB14" s="502">
        <f ca="1">OFFSET('Revenue Model'!$I21,0,(COLUMN(AY11)-1)*4+1)</f>
        <v>1624.7103512825715</v>
      </c>
      <c r="BC14" s="497">
        <f ca="1">OFFSET('Revenue Model'!$I21,0,(COLUMN(AZ11)-1)*4+1)</f>
        <v>1533.8296082999714</v>
      </c>
      <c r="BD14" s="497">
        <f ca="1">OFFSET('Revenue Model'!$I21,0,(COLUMN(BA11)-1)*4+1)</f>
        <v>1596.660738660782</v>
      </c>
      <c r="BE14" s="498">
        <f ca="1">OFFSET('Revenue Model'!$I21,0,(COLUMN(BB11)-1)*4+1)</f>
        <v>1878.445704642475</v>
      </c>
      <c r="BF14" s="482">
        <f ca="1">OFFSET('Revenue Model'!$I21,0,(COLUMN(BC11)-1)*4+1)</f>
        <v>6633.646402885799</v>
      </c>
      <c r="BG14" s="502">
        <f ca="1">OFFSET('Revenue Model'!$I21,0,(COLUMN(BD11)-1)*4+1)</f>
        <v>1640.9574547953971</v>
      </c>
      <c r="BH14" s="497">
        <f ca="1">OFFSET('Revenue Model'!$I21,0,(COLUMN(BE11)-1)*4+1)</f>
        <v>1549.1679043829713</v>
      </c>
      <c r="BI14" s="497">
        <f ca="1">OFFSET('Revenue Model'!$I21,0,(COLUMN(BF11)-1)*4+1)</f>
        <v>1612.6273460473899</v>
      </c>
      <c r="BJ14" s="498">
        <f ca="1">OFFSET('Revenue Model'!$I21,0,(COLUMN(BG11)-1)*4+1)</f>
        <v>1897.2301616888997</v>
      </c>
      <c r="BK14" s="482">
        <f ca="1">OFFSET('Revenue Model'!$I21,0,(COLUMN(BH11)-1)*4+1)</f>
        <v>6699.9828669146573</v>
      </c>
      <c r="BL14" s="502">
        <f ca="1">OFFSET('Revenue Model'!$I21,0,(COLUMN(BI11)-1)*4+1)</f>
        <v>1657.3670293433511</v>
      </c>
      <c r="BM14" s="497">
        <f ca="1">OFFSET('Revenue Model'!$I21,0,(COLUMN(BJ11)-1)*4+1)</f>
        <v>1564.659583426801</v>
      </c>
      <c r="BN14" s="497">
        <f ca="1">OFFSET('Revenue Model'!$I21,0,(COLUMN(BK11)-1)*4+1)</f>
        <v>1628.7536195078635</v>
      </c>
      <c r="BO14" s="498">
        <f ca="1">OFFSET('Revenue Model'!$I21,0,(COLUMN(BL11)-1)*4+1)</f>
        <v>1916.2024633057886</v>
      </c>
      <c r="BP14" s="482">
        <f ca="1">OFFSET('Revenue Model'!$I21,0,(COLUMN(BM11)-1)*4+1)</f>
        <v>6766.9826955838034</v>
      </c>
      <c r="BQ14" s="502">
        <f ca="1">OFFSET('Revenue Model'!$I21,0,(COLUMN(BN11)-1)*4+1)</f>
        <v>1690.514369930218</v>
      </c>
      <c r="BR14" s="497">
        <f ca="1">OFFSET('Revenue Model'!$I21,0,(COLUMN(BO11)-1)*4+1)</f>
        <v>1595.9527750953371</v>
      </c>
      <c r="BS14" s="497">
        <f ca="1">OFFSET('Revenue Model'!$I21,0,(COLUMN(BP11)-1)*4+1)</f>
        <v>1661.3286918980209</v>
      </c>
      <c r="BT14" s="498">
        <f ca="1">OFFSET('Revenue Model'!$I21,0,(COLUMN(BQ11)-1)*4+1)</f>
        <v>1954.5265125719047</v>
      </c>
      <c r="BU14" s="482">
        <f ca="1">OFFSET('Revenue Model'!$I21,0,(COLUMN(BR11)-1)*4+1)</f>
        <v>6902.32234949548</v>
      </c>
      <c r="BV14" s="502">
        <f ca="1">OFFSET('Revenue Model'!$I21,0,(COLUMN(BS11)-1)*4+1)</f>
        <v>1724.3246573288225</v>
      </c>
      <c r="BW14" s="497">
        <f ca="1">OFFSET('Revenue Model'!$I21,0,(COLUMN(BT11)-1)*4+1)</f>
        <v>1627.8718305972438</v>
      </c>
      <c r="BX14" s="497">
        <f ca="1">OFFSET('Revenue Model'!$I21,0,(COLUMN(BU11)-1)*4+1)</f>
        <v>1694.5552657359815</v>
      </c>
      <c r="BY14" s="498">
        <f ca="1">OFFSET('Revenue Model'!$I21,0,(COLUMN(BV11)-1)*4+1)</f>
        <v>1993.6170428233427</v>
      </c>
      <c r="BZ14" s="355">
        <f ca="1">OFFSET('Revenue Model'!$I21,0,(COLUMN(BW11)-1)*4+1)</f>
        <v>7040.3687964853907</v>
      </c>
      <c r="CA14" s="310"/>
      <c r="CB14" s="310"/>
      <c r="CC14" s="310"/>
      <c r="CD14" s="310"/>
      <c r="CE14" s="310"/>
      <c r="CF14" s="310"/>
    </row>
    <row r="15" spans="1:16384">
      <c r="A15" s="479"/>
      <c r="B15" s="479"/>
      <c r="C15" s="485" t="str">
        <f>'Revenue Model'!A22</f>
        <v>Security</v>
      </c>
      <c r="D15" s="502">
        <f ca="1">OFFSET('Revenue Model'!$I22,0,(COLUMN(A12)-1)*4)</f>
        <v>455</v>
      </c>
      <c r="E15" s="497">
        <f ca="1">OFFSET('Revenue Model'!$I22,0,(COLUMN(B12)-1)*4)</f>
        <v>416</v>
      </c>
      <c r="F15" s="497">
        <f ca="1">OFFSET('Revenue Model'!$I22,0,(COLUMN(C12)-1)*4)</f>
        <v>412</v>
      </c>
      <c r="G15" s="498">
        <f ca="1">OFFSET('Revenue Model'!$I22,0,(COLUMN(D12)-1)*4)</f>
        <v>464</v>
      </c>
      <c r="H15" s="482">
        <f ca="1">OFFSET('Revenue Model'!$I22,0,(COLUMN(E12)-1)*4)</f>
        <v>1747</v>
      </c>
      <c r="I15" s="502">
        <f ca="1">OFFSET('Revenue Model'!$I22,0,(COLUMN(F12)-1)*4)</f>
        <v>485</v>
      </c>
      <c r="J15" s="497">
        <f ca="1">OFFSET('Revenue Model'!$I22,0,(COLUMN(G12)-1)*4)</f>
        <v>462</v>
      </c>
      <c r="K15" s="497">
        <f ca="1">OFFSET('Revenue Model'!$I22,0,(COLUMN(H12)-1)*4)</f>
        <v>482</v>
      </c>
      <c r="L15" s="498">
        <f ca="1">OFFSET('Revenue Model'!$I22,0,(COLUMN(I12)-1)*4)</f>
        <v>540</v>
      </c>
      <c r="M15" s="482">
        <f ca="1">OFFSET('Revenue Model'!$I22,0,(COLUMN(J12)-1)*4)</f>
        <v>1969</v>
      </c>
      <c r="N15" s="502">
        <f ca="1">OFFSET('Revenue Model'!$I22,0,(COLUMN(K12)-1)*4)</f>
        <v>539</v>
      </c>
      <c r="O15" s="497">
        <f ca="1">OFFSET('Revenue Model'!$I22,0,(COLUMN(L12)-1)*4)</f>
        <v>528</v>
      </c>
      <c r="P15" s="497">
        <f ca="1">OFFSET('Revenue Model'!$I22,0,(COLUMN(M12)-1)*4)</f>
        <v>527</v>
      </c>
      <c r="Q15" s="498">
        <f ca="1">OFFSET('Revenue Model'!$I22,0,(COLUMN(N12)-1)*4)</f>
        <v>558</v>
      </c>
      <c r="R15" s="482">
        <f ca="1">OFFSET('Revenue Model'!$I22,0,(COLUMN(O12)-1)*4)</f>
        <v>2152</v>
      </c>
      <c r="S15" s="502">
        <f ca="1">OFFSET('Revenue Model'!$I22,0,(COLUMN(P12)-1)*4)</f>
        <v>585</v>
      </c>
      <c r="T15" s="497">
        <f ca="1">OFFSET('Revenue Model'!$I22,0,(COLUMN(Q12)-1)*4)</f>
        <v>557</v>
      </c>
      <c r="U15" s="497">
        <f ca="1">OFFSET('Revenue Model'!$I22,0,(COLUMN(R12)-1)*4)</f>
        <v>583</v>
      </c>
      <c r="V15" s="498">
        <f ca="1">OFFSET('Revenue Model'!$I22,0,(COLUMN(S12)-1)*4)</f>
        <v>627</v>
      </c>
      <c r="W15" s="482">
        <f ca="1">OFFSET('Revenue Model'!$I22,0,(COLUMN(T12)-1)*4)</f>
        <v>2352</v>
      </c>
      <c r="X15" s="502">
        <f ca="1">OFFSET('Revenue Model'!$I22,0,(COLUMN(U12)-1)*4)</f>
        <v>651</v>
      </c>
      <c r="Y15" s="497">
        <f ca="1">OFFSET('Revenue Model'!$I22,0,(COLUMN(V12)-1)*4)</f>
        <v>658</v>
      </c>
      <c r="Z15" s="497">
        <f ca="1">OFFSET('Revenue Model'!$I22,0,(COLUMN(W12)-1)*4)</f>
        <v>707</v>
      </c>
      <c r="AA15" s="498">
        <f ca="1">OFFSET('Revenue Model'!$I22,0,(COLUMN(X12)-1)*4)</f>
        <v>714</v>
      </c>
      <c r="AB15" s="482">
        <f ca="1">OFFSET('Revenue Model'!$I22,0,(COLUMN(Y12)-1)*4)</f>
        <v>2730</v>
      </c>
      <c r="AC15" s="502">
        <f ca="1">OFFSET('Revenue Model'!$I22,0,(COLUMN(Z12)-1)*4+1)</f>
        <v>651</v>
      </c>
      <c r="AD15" s="497">
        <f ca="1">OFFSET('Revenue Model'!$I22,0,(COLUMN(AA12)-1)*4+1)</f>
        <v>671.16</v>
      </c>
      <c r="AE15" s="497">
        <f ca="1">OFFSET('Revenue Model'!$I22,0,(COLUMN(AB12)-1)*4+1)</f>
        <v>714.07</v>
      </c>
      <c r="AF15" s="498">
        <f ca="1">OFFSET('Revenue Model'!$I22,0,(COLUMN(AC12)-1)*4+1)</f>
        <v>735.42000000000007</v>
      </c>
      <c r="AG15" s="482">
        <f ca="1">OFFSET('Revenue Model'!$I22,0,(COLUMN(AD12)-1)*4+1)</f>
        <v>2771.65</v>
      </c>
      <c r="AH15" s="502">
        <f ca="1">OFFSET('Revenue Model'!$I22,0,(COLUMN(AE12)-1)*4+1)</f>
        <v>670.53</v>
      </c>
      <c r="AI15" s="497">
        <f ca="1">OFFSET('Revenue Model'!$I22,0,(COLUMN(AF12)-1)*4+1)</f>
        <v>691.29480000000001</v>
      </c>
      <c r="AJ15" s="497">
        <f ca="1">OFFSET('Revenue Model'!$I22,0,(COLUMN(AG12)-1)*4+1)</f>
        <v>735.49210000000005</v>
      </c>
      <c r="AK15" s="498">
        <f ca="1">OFFSET('Revenue Model'!$I22,0,(COLUMN(AH12)-1)*4+1)</f>
        <v>757.48260000000005</v>
      </c>
      <c r="AL15" s="482">
        <f ca="1">OFFSET('Revenue Model'!$I22,0,(COLUMN(AI12)-1)*4+1)</f>
        <v>2854.7995000000001</v>
      </c>
      <c r="AM15" s="502">
        <f ca="1">OFFSET('Revenue Model'!$I22,0,(COLUMN(AJ12)-1)*4+1)</f>
        <v>690.64589999999998</v>
      </c>
      <c r="AN15" s="497">
        <f ca="1">OFFSET('Revenue Model'!$I22,0,(COLUMN(AK12)-1)*4+1)</f>
        <v>712.03364399999998</v>
      </c>
      <c r="AO15" s="497">
        <f ca="1">OFFSET('Revenue Model'!$I22,0,(COLUMN(AL12)-1)*4+1)</f>
        <v>757.55686300000002</v>
      </c>
      <c r="AP15" s="498">
        <f ca="1">OFFSET('Revenue Model'!$I22,0,(COLUMN(AM12)-1)*4+1)</f>
        <v>780.20707800000002</v>
      </c>
      <c r="AQ15" s="482">
        <f ca="1">OFFSET('Revenue Model'!$I22,0,(COLUMN(AN12)-1)*4+1)</f>
        <v>2940.4434850000002</v>
      </c>
      <c r="AR15" s="502">
        <f ca="1">OFFSET('Revenue Model'!$I22,0,(COLUMN(AO12)-1)*4+1)</f>
        <v>764.46234314930928</v>
      </c>
      <c r="AS15" s="497">
        <f ca="1">OFFSET('Revenue Model'!$I22,0,(COLUMN(AP12)-1)*4+1)</f>
        <v>724.97212692039602</v>
      </c>
      <c r="AT15" s="497">
        <f ca="1">OFFSET('Revenue Model'!$I22,0,(COLUMN(AQ12)-1)*4+1)</f>
        <v>732.44596037004351</v>
      </c>
      <c r="AU15" s="498">
        <f ca="1">OFFSET('Revenue Model'!$I22,0,(COLUMN(AR12)-1)*4+1)</f>
        <v>806.77635911025141</v>
      </c>
      <c r="AV15" s="482">
        <f ca="1">OFFSET('Revenue Model'!$I22,0,(COLUMN(AS12)-1)*4+1)</f>
        <v>3028.6567895500002</v>
      </c>
      <c r="AW15" s="502">
        <f ca="1">OFFSET('Revenue Model'!$I22,0,(COLUMN(AT12)-1)*4+1)</f>
        <v>787.3962134437885</v>
      </c>
      <c r="AX15" s="497">
        <f ca="1">OFFSET('Revenue Model'!$I22,0,(COLUMN(AU12)-1)*4+1)</f>
        <v>746.72129072800783</v>
      </c>
      <c r="AY15" s="497">
        <f ca="1">OFFSET('Revenue Model'!$I22,0,(COLUMN(AV12)-1)*4+1)</f>
        <v>754.41933918114478</v>
      </c>
      <c r="AZ15" s="498">
        <f ca="1">OFFSET('Revenue Model'!$I22,0,(COLUMN(AW12)-1)*4+1)</f>
        <v>830.97964988355886</v>
      </c>
      <c r="BA15" s="482">
        <f ca="1">OFFSET('Revenue Model'!$I22,0,(COLUMN(AX12)-1)*4+1)</f>
        <v>3119.5164932365001</v>
      </c>
      <c r="BB15" s="502">
        <f ca="1">OFFSET('Revenue Model'!$I22,0,(COLUMN(AY12)-1)*4+1)</f>
        <v>818.89206198154011</v>
      </c>
      <c r="BC15" s="497">
        <f ca="1">OFFSET('Revenue Model'!$I22,0,(COLUMN(AZ12)-1)*4+1)</f>
        <v>776.59014235712823</v>
      </c>
      <c r="BD15" s="497">
        <f ca="1">OFFSET('Revenue Model'!$I22,0,(COLUMN(BA12)-1)*4+1)</f>
        <v>784.59611274839062</v>
      </c>
      <c r="BE15" s="498">
        <f ca="1">OFFSET('Revenue Model'!$I22,0,(COLUMN(BB12)-1)*4+1)</f>
        <v>864.21883587890125</v>
      </c>
      <c r="BF15" s="482">
        <f ca="1">OFFSET('Revenue Model'!$I22,0,(COLUMN(BC12)-1)*4+1)</f>
        <v>3244.2971529659603</v>
      </c>
      <c r="BG15" s="502">
        <f ca="1">OFFSET('Revenue Model'!$I22,0,(COLUMN(BD12)-1)*4+1)</f>
        <v>851.64774446080173</v>
      </c>
      <c r="BH15" s="497">
        <f ca="1">OFFSET('Revenue Model'!$I22,0,(COLUMN(BE12)-1)*4+1)</f>
        <v>807.65374805141334</v>
      </c>
      <c r="BI15" s="497">
        <f ca="1">OFFSET('Revenue Model'!$I22,0,(COLUMN(BF12)-1)*4+1)</f>
        <v>815.97995725832629</v>
      </c>
      <c r="BJ15" s="498">
        <f ca="1">OFFSET('Revenue Model'!$I22,0,(COLUMN(BG12)-1)*4+1)</f>
        <v>898.78758931405741</v>
      </c>
      <c r="BK15" s="482">
        <f ca="1">OFFSET('Revenue Model'!$I22,0,(COLUMN(BH12)-1)*4+1)</f>
        <v>3374.0690390845989</v>
      </c>
      <c r="BL15" s="502">
        <f ca="1">OFFSET('Revenue Model'!$I22,0,(COLUMN(BI12)-1)*4+1)</f>
        <v>885.71365423923385</v>
      </c>
      <c r="BM15" s="497">
        <f ca="1">OFFSET('Revenue Model'!$I22,0,(COLUMN(BJ12)-1)*4+1)</f>
        <v>839.95989797346988</v>
      </c>
      <c r="BN15" s="497">
        <f ca="1">OFFSET('Revenue Model'!$I22,0,(COLUMN(BK12)-1)*4+1)</f>
        <v>848.61915554865936</v>
      </c>
      <c r="BO15" s="498">
        <f ca="1">OFFSET('Revenue Model'!$I22,0,(COLUMN(BL12)-1)*4+1)</f>
        <v>934.73909288661969</v>
      </c>
      <c r="BP15" s="482">
        <f ca="1">OFFSET('Revenue Model'!$I22,0,(COLUMN(BM12)-1)*4+1)</f>
        <v>3509.0318006479829</v>
      </c>
      <c r="BQ15" s="502">
        <f ca="1">OFFSET('Revenue Model'!$I22,0,(COLUMN(BN12)-1)*4+1)</f>
        <v>912.28506386641095</v>
      </c>
      <c r="BR15" s="497">
        <f ca="1">OFFSET('Revenue Model'!$I22,0,(COLUMN(BO12)-1)*4+1)</f>
        <v>865.15869491267404</v>
      </c>
      <c r="BS15" s="497">
        <f ca="1">OFFSET('Revenue Model'!$I22,0,(COLUMN(BP12)-1)*4+1)</f>
        <v>874.07773021511923</v>
      </c>
      <c r="BT15" s="498">
        <f ca="1">OFFSET('Revenue Model'!$I22,0,(COLUMN(BQ12)-1)*4+1)</f>
        <v>962.78126567321829</v>
      </c>
      <c r="BU15" s="482">
        <f ca="1">OFFSET('Revenue Model'!$I22,0,(COLUMN(BR12)-1)*4+1)</f>
        <v>3614.3027546674225</v>
      </c>
      <c r="BV15" s="502">
        <f ca="1">OFFSET('Revenue Model'!$I22,0,(COLUMN(BS12)-1)*4+1)</f>
        <v>939.65361578240334</v>
      </c>
      <c r="BW15" s="497">
        <f ca="1">OFFSET('Revenue Model'!$I22,0,(COLUMN(BT12)-1)*4+1)</f>
        <v>891.11345576005431</v>
      </c>
      <c r="BX15" s="497">
        <f ca="1">OFFSET('Revenue Model'!$I22,0,(COLUMN(BU12)-1)*4+1)</f>
        <v>900.30006212157286</v>
      </c>
      <c r="BY15" s="498">
        <f ca="1">OFFSET('Revenue Model'!$I22,0,(COLUMN(BV12)-1)*4+1)</f>
        <v>991.6647036434149</v>
      </c>
      <c r="BZ15" s="355">
        <f ca="1">OFFSET('Revenue Model'!$I22,0,(COLUMN(BW12)-1)*4+1)</f>
        <v>3722.7318373074454</v>
      </c>
      <c r="CA15" s="310"/>
      <c r="CB15" s="310"/>
      <c r="CC15" s="310"/>
      <c r="CD15" s="310"/>
      <c r="CE15" s="310"/>
      <c r="CF15" s="310"/>
    </row>
    <row r="16" spans="1:16384">
      <c r="A16" s="479"/>
      <c r="B16" s="479"/>
      <c r="C16" s="485" t="str">
        <f>'Revenue Model'!A23</f>
        <v>Other Products</v>
      </c>
      <c r="D16" s="505">
        <f ca="1">OFFSET('Revenue Model'!$I26,0,(COLUMN(A11)-1)*4)</f>
        <v>773</v>
      </c>
      <c r="E16" s="486">
        <f ca="1">OFFSET('Revenue Model'!$I26,0,(COLUMN(B11)-1)*4)</f>
        <v>673</v>
      </c>
      <c r="F16" s="486">
        <f ca="1">OFFSET('Revenue Model'!$I26,0,(COLUMN(C11)-1)*4)</f>
        <v>801</v>
      </c>
      <c r="G16" s="506">
        <f ca="1">OFFSET('Revenue Model'!$I26,0,(COLUMN(D11)-1)*4)</f>
        <v>865</v>
      </c>
      <c r="H16" s="488">
        <f ca="1">OFFSET('Revenue Model'!$I26,0,(COLUMN(E11)-1)*4)</f>
        <v>3112</v>
      </c>
      <c r="I16" s="505">
        <f ca="1">OFFSET('Revenue Model'!$I26,0,(COLUMN(F11)-1)*4)</f>
        <v>333</v>
      </c>
      <c r="J16" s="486">
        <f ca="1">OFFSET('Revenue Model'!$I26,0,(COLUMN(G11)-1)*4)</f>
        <v>467</v>
      </c>
      <c r="K16" s="486">
        <f ca="1">OFFSET('Revenue Model'!$I26,0,(COLUMN(H11)-1)*4)</f>
        <v>363</v>
      </c>
      <c r="L16" s="506">
        <f ca="1">OFFSET('Revenue Model'!$I26,0,(COLUMN(I11)-1)*4)</f>
        <v>329</v>
      </c>
      <c r="M16" s="488">
        <f ca="1">OFFSET('Revenue Model'!$I26,0,(COLUMN(J11)-1)*4)</f>
        <v>1492</v>
      </c>
      <c r="N16" s="505">
        <f ca="1">OFFSET('Revenue Model'!$I26,0,(COLUMN(K11)-1)*4)</f>
        <v>342</v>
      </c>
      <c r="O16" s="486">
        <f ca="1">OFFSET('Revenue Model'!$I26,0,(COLUMN(L11)-1)*4)</f>
        <v>293</v>
      </c>
      <c r="P16" s="486">
        <f ca="1">OFFSET('Revenue Model'!$I26,0,(COLUMN(M11)-1)*4)</f>
        <v>257</v>
      </c>
      <c r="Q16" s="506">
        <f ca="1">OFFSET('Revenue Model'!$I26,0,(COLUMN(N11)-1)*4)</f>
        <v>274</v>
      </c>
      <c r="R16" s="488">
        <f ca="1">OFFSET('Revenue Model'!$I26,0,(COLUMN(O11)-1)*4)</f>
        <v>1166</v>
      </c>
      <c r="S16" s="505">
        <f ca="1">OFFSET('Revenue Model'!$I26,0,(COLUMN(P11)-1)*4)</f>
        <v>286</v>
      </c>
      <c r="T16" s="486">
        <f ca="1">OFFSET('Revenue Model'!$I26,0,(COLUMN(Q11)-1)*4)</f>
        <v>258</v>
      </c>
      <c r="U16" s="486">
        <f ca="1">OFFSET('Revenue Model'!$I26,0,(COLUMN(R11)-1)*4)</f>
        <v>231</v>
      </c>
      <c r="V16" s="506">
        <f ca="1">OFFSET('Revenue Model'!$I26,0,(COLUMN(S11)-1)*4)</f>
        <v>224</v>
      </c>
      <c r="W16" s="488">
        <f ca="1">OFFSET('Revenue Model'!$I26,0,(COLUMN(T11)-1)*4)</f>
        <v>999</v>
      </c>
      <c r="X16" s="505">
        <f ca="1">OFFSET('Revenue Model'!$I26,0,(COLUMN(U11)-1)*4)</f>
        <v>32</v>
      </c>
      <c r="Y16" s="486">
        <f ca="1">OFFSET('Revenue Model'!$I26,0,(COLUMN(V11)-1)*4)</f>
        <v>22</v>
      </c>
      <c r="Z16" s="486">
        <f ca="1">OFFSET('Revenue Model'!$I26,0,(COLUMN(W11)-1)*4)</f>
        <v>39</v>
      </c>
      <c r="AA16" s="506">
        <f ca="1">OFFSET('Revenue Model'!$I26,0,(COLUMN(X11)-1)*4)</f>
        <v>42</v>
      </c>
      <c r="AB16" s="488">
        <f ca="1">OFFSET('Revenue Model'!$I26,0,(COLUMN(Y11)-1)*4)</f>
        <v>135</v>
      </c>
      <c r="AC16" s="505">
        <f ca="1">OFFSET('Revenue Model'!$I26,0,(COLUMN(Z11)-1)*4+1)</f>
        <v>32</v>
      </c>
      <c r="AD16" s="486">
        <f ca="1">OFFSET('Revenue Model'!$I26,0,(COLUMN(AA11)-1)*4+1)</f>
        <v>22.44</v>
      </c>
      <c r="AE16" s="486">
        <f ca="1">OFFSET('Revenue Model'!$I26,0,(COLUMN(AB11)-1)*4+1)</f>
        <v>39.39</v>
      </c>
      <c r="AF16" s="506">
        <f ca="1">OFFSET('Revenue Model'!$I26,0,(COLUMN(AC11)-1)*4+1)</f>
        <v>43.26</v>
      </c>
      <c r="AG16" s="488">
        <f ca="1">OFFSET('Revenue Model'!$I26,0,(COLUMN(AD11)-1)*4+1)</f>
        <v>137.09</v>
      </c>
      <c r="AH16" s="505">
        <f ca="1">OFFSET('Revenue Model'!$I26,0,(COLUMN(AE11)-1)*4+1)</f>
        <v>32.64</v>
      </c>
      <c r="AI16" s="486">
        <f ca="1">OFFSET('Revenue Model'!$I26,0,(COLUMN(AF11)-1)*4+1)</f>
        <v>22.888800000000003</v>
      </c>
      <c r="AJ16" s="486">
        <f ca="1">OFFSET('Revenue Model'!$I26,0,(COLUMN(AG11)-1)*4+1)</f>
        <v>39.783900000000003</v>
      </c>
      <c r="AK16" s="506">
        <f ca="1">OFFSET('Revenue Model'!$I26,0,(COLUMN(AH11)-1)*4+1)</f>
        <v>44.5578</v>
      </c>
      <c r="AL16" s="488">
        <f ca="1">OFFSET('Revenue Model'!$I26,0,(COLUMN(AI11)-1)*4+1)</f>
        <v>139.87049999999999</v>
      </c>
      <c r="AM16" s="505">
        <f ca="1">OFFSET('Revenue Model'!$I26,0,(COLUMN(AJ11)-1)*4+1)</f>
        <v>33.2928</v>
      </c>
      <c r="AN16" s="486">
        <f ca="1">OFFSET('Revenue Model'!$I26,0,(COLUMN(AK11)-1)*4+1)</f>
        <v>23.346576000000002</v>
      </c>
      <c r="AO16" s="486">
        <f ca="1">OFFSET('Revenue Model'!$I26,0,(COLUMN(AL11)-1)*4+1)</f>
        <v>40.181739</v>
      </c>
      <c r="AP16" s="506">
        <f ca="1">OFFSET('Revenue Model'!$I26,0,(COLUMN(AM11)-1)*4+1)</f>
        <v>45.894534</v>
      </c>
      <c r="AQ16" s="488">
        <f ca="1">OFFSET('Revenue Model'!$I26,0,(COLUMN(AN11)-1)*4+1)</f>
        <v>142.71564899999998</v>
      </c>
      <c r="AR16" s="505">
        <f ca="1">OFFSET('Revenue Model'!$I26,0,(COLUMN(AO11)-1)*4+1)</f>
        <v>38.788119152851458</v>
      </c>
      <c r="AS16" s="486">
        <f ca="1">OFFSET('Revenue Model'!$I26,0,(COLUMN(AP11)-1)*4+1)</f>
        <v>34.65148553875752</v>
      </c>
      <c r="AT16" s="486">
        <f ca="1">OFFSET('Revenue Model'!$I26,0,(COLUMN(AQ11)-1)*4+1)</f>
        <v>35.655564062775667</v>
      </c>
      <c r="AU16" s="506">
        <f ca="1">OFFSET('Revenue Model'!$I26,0,(COLUMN(AR11)-1)*4+1)</f>
        <v>37.901949715615331</v>
      </c>
      <c r="AV16" s="488">
        <f ca="1">OFFSET('Revenue Model'!$I26,0,(COLUMN(AS11)-1)*4+1)</f>
        <v>146.99711846999998</v>
      </c>
      <c r="AW16" s="505">
        <f ca="1">OFFSET('Revenue Model'!$I26,0,(COLUMN(AT11)-1)*4+1)</f>
        <v>39.951762727437</v>
      </c>
      <c r="AX16" s="486">
        <f ca="1">OFFSET('Revenue Model'!$I26,0,(COLUMN(AU11)-1)*4+1)</f>
        <v>35.691030104920245</v>
      </c>
      <c r="AY16" s="486">
        <f ca="1">OFFSET('Revenue Model'!$I26,0,(COLUMN(AV11)-1)*4+1)</f>
        <v>36.725230984658936</v>
      </c>
      <c r="AZ16" s="506">
        <f ca="1">OFFSET('Revenue Model'!$I26,0,(COLUMN(AW11)-1)*4+1)</f>
        <v>39.039008207083789</v>
      </c>
      <c r="BA16" s="488">
        <f ca="1">OFFSET('Revenue Model'!$I26,0,(COLUMN(AX11)-1)*4+1)</f>
        <v>151.40703202409998</v>
      </c>
      <c r="BB16" s="505">
        <f ca="1">OFFSET('Revenue Model'!$I26,0,(COLUMN(AY11)-1)*4+1)</f>
        <v>40.750797981985741</v>
      </c>
      <c r="BC16" s="486">
        <f ca="1">OFFSET('Revenue Model'!$I26,0,(COLUMN(AZ11)-1)*4+1)</f>
        <v>36.404850707018653</v>
      </c>
      <c r="BD16" s="486">
        <f ca="1">OFFSET('Revenue Model'!$I26,0,(COLUMN(BA11)-1)*4+1)</f>
        <v>37.459735604352119</v>
      </c>
      <c r="BE16" s="506">
        <f ca="1">OFFSET('Revenue Model'!$I26,0,(COLUMN(BB11)-1)*4+1)</f>
        <v>39.819788371225471</v>
      </c>
      <c r="BF16" s="488">
        <f ca="1">OFFSET('Revenue Model'!$I26,0,(COLUMN(BC11)-1)*4+1)</f>
        <v>154.43517266458198</v>
      </c>
      <c r="BG16" s="505">
        <f ca="1">OFFSET('Revenue Model'!$I26,0,(COLUMN(BD11)-1)*4+1)</f>
        <v>41.158305961805603</v>
      </c>
      <c r="BH16" s="486">
        <f ca="1">OFFSET('Revenue Model'!$I26,0,(COLUMN(BE11)-1)*4+1)</f>
        <v>36.76889921408884</v>
      </c>
      <c r="BI16" s="486">
        <f ca="1">OFFSET('Revenue Model'!$I26,0,(COLUMN(BF11)-1)*4+1)</f>
        <v>37.834332960395642</v>
      </c>
      <c r="BJ16" s="506">
        <f ca="1">OFFSET('Revenue Model'!$I26,0,(COLUMN(BG11)-1)*4+1)</f>
        <v>40.217986254937728</v>
      </c>
      <c r="BK16" s="488">
        <f ca="1">OFFSET('Revenue Model'!$I26,0,(COLUMN(BH11)-1)*4+1)</f>
        <v>155.97952439122781</v>
      </c>
      <c r="BL16" s="505">
        <f ca="1">OFFSET('Revenue Model'!$I26,0,(COLUMN(BI11)-1)*4+1)</f>
        <v>41.158305961805603</v>
      </c>
      <c r="BM16" s="486">
        <f ca="1">OFFSET('Revenue Model'!$I26,0,(COLUMN(BJ11)-1)*4+1)</f>
        <v>36.76889921408884</v>
      </c>
      <c r="BN16" s="486">
        <f ca="1">OFFSET('Revenue Model'!$I26,0,(COLUMN(BK11)-1)*4+1)</f>
        <v>37.834332960395642</v>
      </c>
      <c r="BO16" s="506">
        <f ca="1">OFFSET('Revenue Model'!$I26,0,(COLUMN(BL11)-1)*4+1)</f>
        <v>40.217986254937728</v>
      </c>
      <c r="BP16" s="488">
        <f ca="1">OFFSET('Revenue Model'!$I26,0,(COLUMN(BM11)-1)*4+1)</f>
        <v>155.97952439122781</v>
      </c>
      <c r="BQ16" s="505">
        <f ca="1">OFFSET('Revenue Model'!$I26,0,(COLUMN(BN11)-1)*4+1)</f>
        <v>41.569889021423656</v>
      </c>
      <c r="BR16" s="486">
        <f ca="1">OFFSET('Revenue Model'!$I26,0,(COLUMN(BO11)-1)*4+1)</f>
        <v>37.136588206229725</v>
      </c>
      <c r="BS16" s="486">
        <f ca="1">OFFSET('Revenue Model'!$I26,0,(COLUMN(BP11)-1)*4+1)</f>
        <v>38.2126762899996</v>
      </c>
      <c r="BT16" s="506">
        <f ca="1">OFFSET('Revenue Model'!$I26,0,(COLUMN(BQ11)-1)*4+1)</f>
        <v>40.620166117487102</v>
      </c>
      <c r="BU16" s="488">
        <f ca="1">OFFSET('Revenue Model'!$I26,0,(COLUMN(BR11)-1)*4+1)</f>
        <v>157.53931963514009</v>
      </c>
      <c r="BV16" s="505">
        <f ca="1">OFFSET('Revenue Model'!$I26,0,(COLUMN(BS11)-1)*4+1)</f>
        <v>41.985587911637893</v>
      </c>
      <c r="BW16" s="486">
        <f ca="1">OFFSET('Revenue Model'!$I26,0,(COLUMN(BT11)-1)*4+1)</f>
        <v>37.507954088292024</v>
      </c>
      <c r="BX16" s="486">
        <f ca="1">OFFSET('Revenue Model'!$I26,0,(COLUMN(BU11)-1)*4+1)</f>
        <v>38.594803052899593</v>
      </c>
      <c r="BY16" s="506">
        <f ca="1">OFFSET('Revenue Model'!$I26,0,(COLUMN(BV11)-1)*4+1)</f>
        <v>41.026367778661971</v>
      </c>
      <c r="BZ16" s="376">
        <f ca="1">OFFSET('Revenue Model'!$I26,0,(COLUMN(BW11)-1)*4+1)</f>
        <v>159.11471283149149</v>
      </c>
      <c r="CA16" s="310"/>
      <c r="CB16" s="310"/>
      <c r="CC16" s="310"/>
      <c r="CD16" s="310"/>
      <c r="CE16" s="310"/>
      <c r="CF16" s="310"/>
    </row>
    <row r="17" spans="1:84">
      <c r="A17" s="479"/>
      <c r="B17" s="479"/>
      <c r="C17" s="485" t="str">
        <f>'Revenue Model'!C27</f>
        <v>Total Product</v>
      </c>
      <c r="D17" s="502">
        <f ca="1">SUM(D13:D16)</f>
        <v>9435</v>
      </c>
      <c r="E17" s="497">
        <f t="shared" ref="E17:BP17" ca="1" si="2">SUM(E13:E16)</f>
        <v>9078</v>
      </c>
      <c r="F17" s="497">
        <f t="shared" ca="1" si="2"/>
        <v>9326</v>
      </c>
      <c r="G17" s="498">
        <f t="shared" ca="1" si="2"/>
        <v>9911</v>
      </c>
      <c r="H17" s="482">
        <f t="shared" ca="1" si="2"/>
        <v>37750</v>
      </c>
      <c r="I17" s="502">
        <f t="shared" ca="1" si="2"/>
        <v>9433</v>
      </c>
      <c r="J17" s="497">
        <f t="shared" ca="1" si="2"/>
        <v>8890</v>
      </c>
      <c r="K17" s="497">
        <f t="shared" ca="1" si="2"/>
        <v>8875</v>
      </c>
      <c r="L17" s="498">
        <f t="shared" ca="1" si="2"/>
        <v>9552</v>
      </c>
      <c r="M17" s="482">
        <f t="shared" ca="1" si="2"/>
        <v>36750</v>
      </c>
      <c r="N17" s="502">
        <f t="shared" ca="1" si="2"/>
        <v>9301</v>
      </c>
      <c r="O17" s="497">
        <f t="shared" ca="1" si="2"/>
        <v>8491</v>
      </c>
      <c r="P17" s="497">
        <f t="shared" ca="1" si="2"/>
        <v>8885</v>
      </c>
      <c r="Q17" s="498">
        <f t="shared" ca="1" si="2"/>
        <v>9027</v>
      </c>
      <c r="R17" s="482">
        <f t="shared" ca="1" si="2"/>
        <v>35704</v>
      </c>
      <c r="S17" s="502">
        <f t="shared" ca="1" si="2"/>
        <v>9054</v>
      </c>
      <c r="T17" s="497">
        <f t="shared" ca="1" si="2"/>
        <v>8709</v>
      </c>
      <c r="U17" s="497">
        <f t="shared" ca="1" si="2"/>
        <v>9304</v>
      </c>
      <c r="V17" s="498">
        <f t="shared" ca="1" si="2"/>
        <v>9642</v>
      </c>
      <c r="W17" s="482">
        <f t="shared" ca="1" si="2"/>
        <v>36709</v>
      </c>
      <c r="X17" s="502">
        <f t="shared" ca="1" si="2"/>
        <v>9744</v>
      </c>
      <c r="Y17" s="497">
        <f t="shared" ca="1" si="2"/>
        <v>9273</v>
      </c>
      <c r="Z17" s="497">
        <f t="shared" ca="1" si="2"/>
        <v>9722</v>
      </c>
      <c r="AA17" s="498">
        <f t="shared" ca="1" si="2"/>
        <v>10119</v>
      </c>
      <c r="AB17" s="482">
        <f t="shared" ca="1" si="2"/>
        <v>38858</v>
      </c>
      <c r="AC17" s="502">
        <f t="shared" ca="1" si="2"/>
        <v>9744</v>
      </c>
      <c r="AD17" s="497">
        <f t="shared" ca="1" si="2"/>
        <v>9447.2343060471667</v>
      </c>
      <c r="AE17" s="497">
        <f t="shared" ca="1" si="2"/>
        <v>9864.07</v>
      </c>
      <c r="AF17" s="498">
        <f t="shared" ca="1" si="2"/>
        <v>10344.25469842295</v>
      </c>
      <c r="AG17" s="482">
        <f t="shared" ca="1" si="2"/>
        <v>39399.559004470117</v>
      </c>
      <c r="AH17" s="502">
        <f t="shared" ca="1" si="2"/>
        <v>10006.969999999999</v>
      </c>
      <c r="AI17" s="497">
        <f t="shared" ca="1" si="2"/>
        <v>9662.998749107639</v>
      </c>
      <c r="AJ17" s="497">
        <f t="shared" ca="1" si="2"/>
        <v>10069.693599999999</v>
      </c>
      <c r="AK17" s="498">
        <f t="shared" ca="1" si="2"/>
        <v>10586.604545407177</v>
      </c>
      <c r="AL17" s="482">
        <f t="shared" ca="1" si="2"/>
        <v>40326.266894514811</v>
      </c>
      <c r="AM17" s="502">
        <f t="shared" ca="1" si="2"/>
        <v>10223.753833333332</v>
      </c>
      <c r="AN17" s="497">
        <f t="shared" ca="1" si="2"/>
        <v>9893.0921900218364</v>
      </c>
      <c r="AO17" s="497">
        <f t="shared" ca="1" si="2"/>
        <v>10387.545377999999</v>
      </c>
      <c r="AP17" s="498">
        <f t="shared" ca="1" si="2"/>
        <v>11018.413934869108</v>
      </c>
      <c r="AQ17" s="482">
        <f t="shared" ca="1" si="2"/>
        <v>41522.805336224286</v>
      </c>
      <c r="AR17" s="502">
        <f t="shared" ca="1" si="2"/>
        <v>11332.724590933616</v>
      </c>
      <c r="AS17" s="497">
        <f t="shared" ca="1" si="2"/>
        <v>10613.772425677567</v>
      </c>
      <c r="AT17" s="497">
        <f t="shared" ca="1" si="2"/>
        <v>10923.067176008262</v>
      </c>
      <c r="AU17" s="498">
        <f t="shared" ca="1" si="2"/>
        <v>11625.119321413982</v>
      </c>
      <c r="AV17" s="482">
        <f t="shared" ca="1" si="2"/>
        <v>44494.683514033422</v>
      </c>
      <c r="AW17" s="502">
        <f t="shared" ca="1" si="2"/>
        <v>11804.633680370738</v>
      </c>
      <c r="AX17" s="497">
        <f t="shared" ca="1" si="2"/>
        <v>11069.224519382309</v>
      </c>
      <c r="AY17" s="497">
        <f t="shared" ca="1" si="2"/>
        <v>11386.90962211662</v>
      </c>
      <c r="AZ17" s="498">
        <f t="shared" ca="1" si="2"/>
        <v>12107.50943613434</v>
      </c>
      <c r="BA17" s="482">
        <f t="shared" ca="1" si="2"/>
        <v>46368.277258004011</v>
      </c>
      <c r="BB17" s="502">
        <f t="shared" ca="1" si="2"/>
        <v>12250.54840881877</v>
      </c>
      <c r="BC17" s="497">
        <f t="shared" ca="1" si="2"/>
        <v>11498.638502066144</v>
      </c>
      <c r="BD17" s="497">
        <f t="shared" ca="1" si="2"/>
        <v>11824.408301405638</v>
      </c>
      <c r="BE17" s="498">
        <f t="shared" ca="1" si="2"/>
        <v>12559.861106514185</v>
      </c>
      <c r="BF17" s="482">
        <f t="shared" ca="1" si="2"/>
        <v>48133.45631880474</v>
      </c>
      <c r="BG17" s="502">
        <f t="shared" ca="1" si="2"/>
        <v>12661.032986048944</v>
      </c>
      <c r="BH17" s="497">
        <f t="shared" ca="1" si="2"/>
        <v>11893.000073363924</v>
      </c>
      <c r="BI17" s="497">
        <f t="shared" ca="1" si="2"/>
        <v>12226.440770311159</v>
      </c>
      <c r="BJ17" s="498">
        <f t="shared" ca="1" si="2"/>
        <v>12972.006310478731</v>
      </c>
      <c r="BK17" s="482">
        <f t="shared" ca="1" si="2"/>
        <v>49752.480140202759</v>
      </c>
      <c r="BL17" s="502">
        <f t="shared" ca="1" si="2"/>
        <v>12695.573260813966</v>
      </c>
      <c r="BM17" s="497">
        <f t="shared" ca="1" si="2"/>
        <v>11917.350640169603</v>
      </c>
      <c r="BN17" s="497">
        <f t="shared" ca="1" si="2"/>
        <v>12256.053542621041</v>
      </c>
      <c r="BO17" s="498">
        <f t="shared" ca="1" si="2"/>
        <v>13008.141895224966</v>
      </c>
      <c r="BP17" s="482">
        <f t="shared" ca="1" si="2"/>
        <v>49877.119338829572</v>
      </c>
      <c r="BQ17" s="502">
        <f t="shared" ref="BQ17:BZ17" ca="1" si="3">SUM(BQ13:BQ16)</f>
        <v>12806.095060825013</v>
      </c>
      <c r="BR17" s="497">
        <f t="shared" ca="1" si="3"/>
        <v>12012.231967630236</v>
      </c>
      <c r="BS17" s="497">
        <f t="shared" ca="1" si="3"/>
        <v>12357.512319923762</v>
      </c>
      <c r="BT17" s="498">
        <f t="shared" ca="1" si="3"/>
        <v>13122.727063389939</v>
      </c>
      <c r="BU17" s="482">
        <f t="shared" ca="1" si="3"/>
        <v>50298.566411768945</v>
      </c>
      <c r="BV17" s="502">
        <f t="shared" ca="1" si="3"/>
        <v>12920.972674165077</v>
      </c>
      <c r="BW17" s="497">
        <f t="shared" ca="1" si="3"/>
        <v>12111.14638801625</v>
      </c>
      <c r="BX17" s="497">
        <f t="shared" ca="1" si="3"/>
        <v>12463.135504918151</v>
      </c>
      <c r="BY17" s="498">
        <f t="shared" ca="1" si="3"/>
        <v>13241.73723728939</v>
      </c>
      <c r="BZ17" s="355">
        <f t="shared" ca="1" si="3"/>
        <v>50736.991804388861</v>
      </c>
      <c r="CA17" s="310"/>
      <c r="CB17" s="310"/>
      <c r="CC17" s="310"/>
      <c r="CD17" s="310"/>
      <c r="CE17" s="310"/>
      <c r="CF17" s="310"/>
    </row>
    <row r="18" spans="1:84">
      <c r="A18" s="479"/>
      <c r="B18" s="479"/>
      <c r="C18" s="485" t="str">
        <f>'Revenue Model'!C28</f>
        <v>Services</v>
      </c>
      <c r="D18" s="505">
        <f ca="1">OFFSET('Revenue Model'!$I28,0,(COLUMN(A11)-1)*4)</f>
        <v>2810</v>
      </c>
      <c r="E18" s="486">
        <f ca="1">OFFSET('Revenue Model'!$I28,0,(COLUMN(B11)-1)*4)</f>
        <v>2858</v>
      </c>
      <c r="F18" s="486">
        <f ca="1">OFFSET('Revenue Model'!$I28,0,(COLUMN(C11)-1)*4)</f>
        <v>2811</v>
      </c>
      <c r="G18" s="506">
        <f ca="1">OFFSET('Revenue Model'!$I28,0,(COLUMN(D11)-1)*4)</f>
        <v>2932</v>
      </c>
      <c r="H18" s="488">
        <f ca="1">OFFSET('Revenue Model'!$I28,0,(COLUMN(E11)-1)*4)</f>
        <v>11411</v>
      </c>
      <c r="I18" s="505">
        <f ca="1">OFFSET('Revenue Model'!$I28,0,(COLUMN(F11)-1)*4)</f>
        <v>2838</v>
      </c>
      <c r="J18" s="486">
        <f ca="1">OFFSET('Revenue Model'!$I28,0,(COLUMN(G11)-1)*4)</f>
        <v>2944</v>
      </c>
      <c r="K18" s="486">
        <f ca="1">OFFSET('Revenue Model'!$I28,0,(COLUMN(H11)-1)*4)</f>
        <v>3125</v>
      </c>
      <c r="L18" s="506">
        <f ca="1">OFFSET('Revenue Model'!$I28,0,(COLUMN(I11)-1)*4)</f>
        <v>3086</v>
      </c>
      <c r="M18" s="488">
        <f ca="1">OFFSET('Revenue Model'!$I28,0,(COLUMN(J11)-1)*4)</f>
        <v>11993</v>
      </c>
      <c r="N18" s="505">
        <f ca="1">OFFSET('Revenue Model'!$I28,0,(COLUMN(K11)-1)*4)</f>
        <v>3050</v>
      </c>
      <c r="O18" s="486">
        <f ca="1">OFFSET('Revenue Model'!$I28,0,(COLUMN(L11)-1)*4)</f>
        <v>3089</v>
      </c>
      <c r="P18" s="486">
        <f ca="1">OFFSET('Revenue Model'!$I28,0,(COLUMN(M11)-1)*4)</f>
        <v>3055</v>
      </c>
      <c r="Q18" s="506">
        <f ca="1">OFFSET('Revenue Model'!$I28,0,(COLUMN(N11)-1)*4)</f>
        <v>3106</v>
      </c>
      <c r="R18" s="488">
        <f ca="1">OFFSET('Revenue Model'!$I28,0,(COLUMN(O11)-1)*4)</f>
        <v>12300</v>
      </c>
      <c r="S18" s="505">
        <f ca="1">OFFSET('Revenue Model'!$I28,0,(COLUMN(P11)-1)*4)</f>
        <v>3082</v>
      </c>
      <c r="T18" s="486">
        <f ca="1">OFFSET('Revenue Model'!$I28,0,(COLUMN(Q11)-1)*4)</f>
        <v>3178</v>
      </c>
      <c r="U18" s="486">
        <f ca="1">OFFSET('Revenue Model'!$I28,0,(COLUMN(R11)-1)*4)</f>
        <v>3159</v>
      </c>
      <c r="V18" s="506">
        <f ca="1">OFFSET('Revenue Model'!$I28,0,(COLUMN(S11)-1)*4)</f>
        <v>3202</v>
      </c>
      <c r="W18" s="488">
        <f ca="1">OFFSET('Revenue Model'!$I28,0,(COLUMN(T11)-1)*4)</f>
        <v>12621</v>
      </c>
      <c r="X18" s="505">
        <f ca="1">OFFSET('Revenue Model'!$I28,0,(COLUMN(U11)-1)*4)</f>
        <v>3161</v>
      </c>
      <c r="Y18" s="486">
        <f ca="1">OFFSET('Revenue Model'!$I28,0,(COLUMN(V11)-1)*4)</f>
        <v>3173</v>
      </c>
      <c r="Z18" s="486">
        <f ca="1">OFFSET('Revenue Model'!$I28,0,(COLUMN(W11)-1)*4)</f>
        <v>3236</v>
      </c>
      <c r="AA18" s="506">
        <f ca="1">OFFSET('Revenue Model'!$I28,0,(COLUMN(X11)-1)*4)</f>
        <v>3308</v>
      </c>
      <c r="AB18" s="488">
        <f ca="1">OFFSET('Revenue Model'!$I28,0,(COLUMN(Y11)-1)*4)</f>
        <v>12878</v>
      </c>
      <c r="AC18" s="505">
        <f ca="1">OFFSET('Revenue Model'!$I28,0,(COLUMN(Z11)-1)*4+1)</f>
        <v>3161</v>
      </c>
      <c r="AD18" s="486">
        <f ca="1">OFFSET('Revenue Model'!$I28,0,(COLUMN(AA11)-1)*4+1)</f>
        <v>3236.46</v>
      </c>
      <c r="AE18" s="486">
        <f ca="1">OFFSET('Revenue Model'!$I28,0,(COLUMN(AB11)-1)*4+1)</f>
        <v>3268.36</v>
      </c>
      <c r="AF18" s="506">
        <f ca="1">OFFSET('Revenue Model'!$I28,0,(COLUMN(AC11)-1)*4+1)</f>
        <v>3407.2400000000002</v>
      </c>
      <c r="AG18" s="488">
        <f ca="1">OFFSET('Revenue Model'!$I28,0,(COLUMN(AD11)-1)*4+1)</f>
        <v>13073.06</v>
      </c>
      <c r="AH18" s="505">
        <f ca="1">OFFSET('Revenue Model'!$I28,0,(COLUMN(AE11)-1)*4+1)</f>
        <v>3255.83</v>
      </c>
      <c r="AI18" s="486">
        <f ca="1">OFFSET('Revenue Model'!$I28,0,(COLUMN(AF11)-1)*4+1)</f>
        <v>3333.5538000000001</v>
      </c>
      <c r="AJ18" s="486">
        <f ca="1">OFFSET('Revenue Model'!$I28,0,(COLUMN(AG11)-1)*4+1)</f>
        <v>3366.4108000000001</v>
      </c>
      <c r="AK18" s="506">
        <f ca="1">OFFSET('Revenue Model'!$I28,0,(COLUMN(AH11)-1)*4+1)</f>
        <v>3509.4572000000003</v>
      </c>
      <c r="AL18" s="488">
        <f ca="1">OFFSET('Revenue Model'!$I28,0,(COLUMN(AI11)-1)*4+1)</f>
        <v>13465.2518</v>
      </c>
      <c r="AM18" s="505">
        <f ca="1">OFFSET('Revenue Model'!$I28,0,(COLUMN(AJ11)-1)*4+1)</f>
        <v>3353.5048999999999</v>
      </c>
      <c r="AN18" s="486">
        <f ca="1">OFFSET('Revenue Model'!$I28,0,(COLUMN(AK11)-1)*4+1)</f>
        <v>3433.560414</v>
      </c>
      <c r="AO18" s="486">
        <f ca="1">OFFSET('Revenue Model'!$I28,0,(COLUMN(AL11)-1)*4+1)</f>
        <v>3467.4031240000004</v>
      </c>
      <c r="AP18" s="506">
        <f ca="1">OFFSET('Revenue Model'!$I28,0,(COLUMN(AM11)-1)*4+1)</f>
        <v>3614.7409160000002</v>
      </c>
      <c r="AQ18" s="488">
        <f ca="1">OFFSET('Revenue Model'!$I28,0,(COLUMN(AN11)-1)*4+1)</f>
        <v>13869.209354000001</v>
      </c>
      <c r="AR18" s="505">
        <f ca="1">OFFSET('Revenue Model'!$I28,0,(COLUMN(AO11)-1)*4+1)</f>
        <v>3480.177160066869</v>
      </c>
      <c r="AS18" s="486">
        <f ca="1">OFFSET('Revenue Model'!$I28,0,(COLUMN(AP11)-1)*4+1)</f>
        <v>3557.3924062982396</v>
      </c>
      <c r="AT18" s="486">
        <f ca="1">OFFSET('Revenue Model'!$I28,0,(COLUMN(AQ11)-1)*4+1)</f>
        <v>3596.4820749378673</v>
      </c>
      <c r="AU18" s="506">
        <f ca="1">OFFSET('Revenue Model'!$I28,0,(COLUMN(AR11)-1)*4+1)</f>
        <v>3651.2339933170233</v>
      </c>
      <c r="AV18" s="488">
        <f ca="1">OFFSET('Revenue Model'!$I28,0,(COLUMN(AS11)-1)*4+1)</f>
        <v>14285.285634620001</v>
      </c>
      <c r="AW18" s="505">
        <f ca="1">OFFSET('Revenue Model'!$I28,0,(COLUMN(AT11)-1)*4+1)</f>
        <v>3619.384246469544</v>
      </c>
      <c r="AX18" s="486">
        <f ca="1">OFFSET('Revenue Model'!$I28,0,(COLUMN(AU11)-1)*4+1)</f>
        <v>3699.6881025501693</v>
      </c>
      <c r="AY18" s="486">
        <f ca="1">OFFSET('Revenue Model'!$I28,0,(COLUMN(AV11)-1)*4+1)</f>
        <v>3740.3413579353819</v>
      </c>
      <c r="AZ18" s="506">
        <f ca="1">OFFSET('Revenue Model'!$I28,0,(COLUMN(AW11)-1)*4+1)</f>
        <v>3797.2833530497046</v>
      </c>
      <c r="BA18" s="488">
        <f ca="1">OFFSET('Revenue Model'!$I28,0,(COLUMN(AX11)-1)*4+1)</f>
        <v>14856.697060004801</v>
      </c>
      <c r="BB18" s="505">
        <f ca="1">OFFSET('Revenue Model'!$I28,0,(COLUMN(AY11)-1)*4+1)</f>
        <v>3764.1596163283257</v>
      </c>
      <c r="BC18" s="486">
        <f ca="1">OFFSET('Revenue Model'!$I28,0,(COLUMN(AZ11)-1)*4+1)</f>
        <v>3847.6756266521761</v>
      </c>
      <c r="BD18" s="486">
        <f ca="1">OFFSET('Revenue Model'!$I28,0,(COLUMN(BA11)-1)*4+1)</f>
        <v>3889.9550122527976</v>
      </c>
      <c r="BE18" s="506">
        <f ca="1">OFFSET('Revenue Model'!$I28,0,(COLUMN(BB11)-1)*4+1)</f>
        <v>3949.1746871716928</v>
      </c>
      <c r="BF18" s="488">
        <f ca="1">OFFSET('Revenue Model'!$I28,0,(COLUMN(BC11)-1)*4+1)</f>
        <v>15450.964942404993</v>
      </c>
      <c r="BG18" s="505">
        <f ca="1">OFFSET('Revenue Model'!$I28,0,(COLUMN(BD11)-1)*4+1)</f>
        <v>3914.726000981459</v>
      </c>
      <c r="BH18" s="486">
        <f ca="1">OFFSET('Revenue Model'!$I28,0,(COLUMN(BE11)-1)*4+1)</f>
        <v>4001.5826517182632</v>
      </c>
      <c r="BI18" s="486">
        <f ca="1">OFFSET('Revenue Model'!$I28,0,(COLUMN(BF11)-1)*4+1)</f>
        <v>4045.5532127429096</v>
      </c>
      <c r="BJ18" s="506">
        <f ca="1">OFFSET('Revenue Model'!$I28,0,(COLUMN(BG11)-1)*4+1)</f>
        <v>4107.141674658561</v>
      </c>
      <c r="BK18" s="488">
        <f ca="1">OFFSET('Revenue Model'!$I28,0,(COLUMN(BH11)-1)*4+1)</f>
        <v>16069.003540101194</v>
      </c>
      <c r="BL18" s="505">
        <f ca="1">OFFSET('Revenue Model'!$I28,0,(COLUMN(BI11)-1)*4+1)</f>
        <v>4071.3150410207172</v>
      </c>
      <c r="BM18" s="486">
        <f ca="1">OFFSET('Revenue Model'!$I28,0,(COLUMN(BJ11)-1)*4+1)</f>
        <v>4161.6459577869937</v>
      </c>
      <c r="BN18" s="486">
        <f ca="1">OFFSET('Revenue Model'!$I28,0,(COLUMN(BK11)-1)*4+1)</f>
        <v>4207.3753412526257</v>
      </c>
      <c r="BO18" s="506">
        <f ca="1">OFFSET('Revenue Model'!$I28,0,(COLUMN(BL11)-1)*4+1)</f>
        <v>4271.4273416449032</v>
      </c>
      <c r="BP18" s="488">
        <f ca="1">OFFSET('Revenue Model'!$I28,0,(COLUMN(BM11)-1)*4+1)</f>
        <v>16711.763681705241</v>
      </c>
      <c r="BQ18" s="505">
        <f ca="1">OFFSET('Revenue Model'!$I28,0,(COLUMN(BN11)-1)*4+1)</f>
        <v>4193.4544922513387</v>
      </c>
      <c r="BR18" s="486">
        <f ca="1">OFFSET('Revenue Model'!$I28,0,(COLUMN(BO11)-1)*4+1)</f>
        <v>4286.4953365206038</v>
      </c>
      <c r="BS18" s="486">
        <f ca="1">OFFSET('Revenue Model'!$I28,0,(COLUMN(BP11)-1)*4+1)</f>
        <v>4333.5966014902051</v>
      </c>
      <c r="BT18" s="506">
        <f ca="1">OFFSET('Revenue Model'!$I28,0,(COLUMN(BQ11)-1)*4+1)</f>
        <v>4399.5701618942503</v>
      </c>
      <c r="BU18" s="488">
        <f ca="1">OFFSET('Revenue Model'!$I28,0,(COLUMN(BR11)-1)*4+1)</f>
        <v>17213.116592156399</v>
      </c>
      <c r="BV18" s="505">
        <f ca="1">OFFSET('Revenue Model'!$I28,0,(COLUMN(BS11)-1)*4+1)</f>
        <v>4319.2581270188793</v>
      </c>
      <c r="BW18" s="486">
        <f ca="1">OFFSET('Revenue Model'!$I28,0,(COLUMN(BT11)-1)*4+1)</f>
        <v>4415.0901966162219</v>
      </c>
      <c r="BX18" s="486">
        <f ca="1">OFFSET('Revenue Model'!$I28,0,(COLUMN(BU11)-1)*4+1)</f>
        <v>4463.6044995349112</v>
      </c>
      <c r="BY18" s="506">
        <f ca="1">OFFSET('Revenue Model'!$I28,0,(COLUMN(BV11)-1)*4+1)</f>
        <v>4531.5572667510778</v>
      </c>
      <c r="BZ18" s="376">
        <f ca="1">OFFSET('Revenue Model'!$I28,0,(COLUMN(BW11)-1)*4+1)</f>
        <v>17729.510089921092</v>
      </c>
      <c r="CA18" s="310"/>
      <c r="CB18" s="310"/>
      <c r="CC18" s="310"/>
      <c r="CD18" s="310"/>
      <c r="CE18" s="310"/>
      <c r="CF18" s="310"/>
    </row>
    <row r="19" spans="1:84" ht="14" thickBot="1">
      <c r="A19" s="479"/>
      <c r="B19" s="479"/>
      <c r="C19" s="485" t="str">
        <f>'Revenue Model'!D30</f>
        <v>Total Revenue</v>
      </c>
      <c r="D19" s="526">
        <f ca="1">SUM(D17:D18)</f>
        <v>12245</v>
      </c>
      <c r="E19" s="487">
        <f t="shared" ref="E19:BP19" ca="1" si="4">SUM(E17:E18)</f>
        <v>11936</v>
      </c>
      <c r="F19" s="487">
        <f t="shared" ca="1" si="4"/>
        <v>12137</v>
      </c>
      <c r="G19" s="525">
        <f t="shared" ca="1" si="4"/>
        <v>12843</v>
      </c>
      <c r="H19" s="489">
        <f t="shared" ca="1" si="4"/>
        <v>49161</v>
      </c>
      <c r="I19" s="526">
        <f t="shared" ca="1" si="4"/>
        <v>12271</v>
      </c>
      <c r="J19" s="487">
        <f t="shared" ca="1" si="4"/>
        <v>11834</v>
      </c>
      <c r="K19" s="487">
        <f t="shared" ca="1" si="4"/>
        <v>12000</v>
      </c>
      <c r="L19" s="525">
        <f t="shared" ca="1" si="4"/>
        <v>12638</v>
      </c>
      <c r="M19" s="489">
        <f t="shared" ca="1" si="4"/>
        <v>48743</v>
      </c>
      <c r="N19" s="526">
        <f t="shared" ca="1" si="4"/>
        <v>12351</v>
      </c>
      <c r="O19" s="487">
        <f t="shared" ca="1" si="4"/>
        <v>11580</v>
      </c>
      <c r="P19" s="487">
        <f t="shared" ca="1" si="4"/>
        <v>11940</v>
      </c>
      <c r="Q19" s="525">
        <f t="shared" ca="1" si="4"/>
        <v>12133</v>
      </c>
      <c r="R19" s="489">
        <f t="shared" ca="1" si="4"/>
        <v>48004</v>
      </c>
      <c r="S19" s="526">
        <f t="shared" ca="1" si="4"/>
        <v>12136</v>
      </c>
      <c r="T19" s="487">
        <f t="shared" ca="1" si="4"/>
        <v>11887</v>
      </c>
      <c r="U19" s="487">
        <f t="shared" ca="1" si="4"/>
        <v>12463</v>
      </c>
      <c r="V19" s="525">
        <f t="shared" ca="1" si="4"/>
        <v>12844</v>
      </c>
      <c r="W19" s="489">
        <f t="shared" ca="1" si="4"/>
        <v>49330</v>
      </c>
      <c r="X19" s="526">
        <f t="shared" ca="1" si="4"/>
        <v>12905</v>
      </c>
      <c r="Y19" s="487">
        <f t="shared" ca="1" si="4"/>
        <v>12446</v>
      </c>
      <c r="Z19" s="487">
        <f t="shared" ca="1" si="4"/>
        <v>12958</v>
      </c>
      <c r="AA19" s="525">
        <f t="shared" ca="1" si="4"/>
        <v>13427</v>
      </c>
      <c r="AB19" s="489">
        <f t="shared" ca="1" si="4"/>
        <v>51736</v>
      </c>
      <c r="AC19" s="526">
        <f t="shared" ca="1" si="4"/>
        <v>12905</v>
      </c>
      <c r="AD19" s="487">
        <f t="shared" ca="1" si="4"/>
        <v>12683.694306047168</v>
      </c>
      <c r="AE19" s="487">
        <f t="shared" ca="1" si="4"/>
        <v>13132.43</v>
      </c>
      <c r="AF19" s="525">
        <f t="shared" ca="1" si="4"/>
        <v>13751.49469842295</v>
      </c>
      <c r="AG19" s="489">
        <f t="shared" ca="1" si="4"/>
        <v>52472.619004470114</v>
      </c>
      <c r="AH19" s="526">
        <f t="shared" ca="1" si="4"/>
        <v>13262.8</v>
      </c>
      <c r="AI19" s="487">
        <f t="shared" ca="1" si="4"/>
        <v>12996.552549107639</v>
      </c>
      <c r="AJ19" s="487">
        <f t="shared" ca="1" si="4"/>
        <v>13436.104399999998</v>
      </c>
      <c r="AK19" s="525">
        <f t="shared" ca="1" si="4"/>
        <v>14096.061745407178</v>
      </c>
      <c r="AL19" s="489">
        <f t="shared" ca="1" si="4"/>
        <v>53791.518694514809</v>
      </c>
      <c r="AM19" s="526">
        <f t="shared" ca="1" si="4"/>
        <v>13577.258733333332</v>
      </c>
      <c r="AN19" s="487">
        <f t="shared" ca="1" si="4"/>
        <v>13326.652604021836</v>
      </c>
      <c r="AO19" s="487">
        <f t="shared" ca="1" si="4"/>
        <v>13854.948501999999</v>
      </c>
      <c r="AP19" s="525">
        <f t="shared" ca="1" si="4"/>
        <v>14633.154850869108</v>
      </c>
      <c r="AQ19" s="489">
        <f t="shared" ca="1" si="4"/>
        <v>55392.014690224285</v>
      </c>
      <c r="AR19" s="526">
        <f t="shared" ca="1" si="4"/>
        <v>14812.901751000485</v>
      </c>
      <c r="AS19" s="487">
        <f t="shared" ca="1" si="4"/>
        <v>14171.164831975806</v>
      </c>
      <c r="AT19" s="487">
        <f t="shared" ca="1" si="4"/>
        <v>14519.549250946129</v>
      </c>
      <c r="AU19" s="525">
        <f t="shared" ca="1" si="4"/>
        <v>15276.353314731005</v>
      </c>
      <c r="AV19" s="489">
        <f t="shared" ca="1" si="4"/>
        <v>58779.969148653421</v>
      </c>
      <c r="AW19" s="526">
        <f t="shared" ca="1" si="4"/>
        <v>15424.017926840283</v>
      </c>
      <c r="AX19" s="487">
        <f t="shared" ca="1" si="4"/>
        <v>14768.912621932479</v>
      </c>
      <c r="AY19" s="487">
        <f t="shared" ca="1" si="4"/>
        <v>15127.250980052002</v>
      </c>
      <c r="AZ19" s="525">
        <f t="shared" ca="1" si="4"/>
        <v>15904.792789184045</v>
      </c>
      <c r="BA19" s="489">
        <f t="shared" ca="1" si="4"/>
        <v>61224.974318008812</v>
      </c>
      <c r="BB19" s="526">
        <f t="shared" ca="1" si="4"/>
        <v>16014.708025147094</v>
      </c>
      <c r="BC19" s="487">
        <f t="shared" ca="1" si="4"/>
        <v>15346.314128718321</v>
      </c>
      <c r="BD19" s="487">
        <f t="shared" ca="1" si="4"/>
        <v>15714.363313658436</v>
      </c>
      <c r="BE19" s="525">
        <f t="shared" ca="1" si="4"/>
        <v>16509.035793685878</v>
      </c>
      <c r="BF19" s="489">
        <f t="shared" ca="1" si="4"/>
        <v>63584.421261209733</v>
      </c>
      <c r="BG19" s="526">
        <f t="shared" ca="1" si="4"/>
        <v>16575.758987030404</v>
      </c>
      <c r="BH19" s="487">
        <f t="shared" ca="1" si="4"/>
        <v>15894.582725082188</v>
      </c>
      <c r="BI19" s="487">
        <f t="shared" ca="1" si="4"/>
        <v>16271.993983054068</v>
      </c>
      <c r="BJ19" s="525">
        <f t="shared" ca="1" si="4"/>
        <v>17079.147985137293</v>
      </c>
      <c r="BK19" s="489">
        <f t="shared" ca="1" si="4"/>
        <v>65821.483680303951</v>
      </c>
      <c r="BL19" s="526">
        <f t="shared" ca="1" si="4"/>
        <v>16766.888301834682</v>
      </c>
      <c r="BM19" s="487">
        <f t="shared" ca="1" si="4"/>
        <v>16078.996597956597</v>
      </c>
      <c r="BN19" s="487">
        <f t="shared" ca="1" si="4"/>
        <v>16463.428883873668</v>
      </c>
      <c r="BO19" s="525">
        <f t="shared" ca="1" si="4"/>
        <v>17279.569236869869</v>
      </c>
      <c r="BP19" s="489">
        <f t="shared" ca="1" si="4"/>
        <v>66588.88302053482</v>
      </c>
      <c r="BQ19" s="526">
        <f t="shared" ref="BQ19:BZ19" ca="1" si="5">SUM(BQ17:BQ18)</f>
        <v>16999.549553076351</v>
      </c>
      <c r="BR19" s="487">
        <f t="shared" ca="1" si="5"/>
        <v>16298.72730415084</v>
      </c>
      <c r="BS19" s="487">
        <f t="shared" ca="1" si="5"/>
        <v>16691.108921413968</v>
      </c>
      <c r="BT19" s="525">
        <f t="shared" ca="1" si="5"/>
        <v>17522.29722528419</v>
      </c>
      <c r="BU19" s="489">
        <f t="shared" ca="1" si="5"/>
        <v>67511.68300392534</v>
      </c>
      <c r="BV19" s="526">
        <f t="shared" ca="1" si="5"/>
        <v>17240.230801183956</v>
      </c>
      <c r="BW19" s="487">
        <f t="shared" ca="1" si="5"/>
        <v>16526.236584632472</v>
      </c>
      <c r="BX19" s="487">
        <f t="shared" ca="1" si="5"/>
        <v>16926.740004453062</v>
      </c>
      <c r="BY19" s="525">
        <f t="shared" ca="1" si="5"/>
        <v>17773.294504040467</v>
      </c>
      <c r="BZ19" s="377">
        <f t="shared" ca="1" si="5"/>
        <v>68466.501894309957</v>
      </c>
      <c r="CA19" s="310"/>
      <c r="CB19" s="310"/>
      <c r="CC19" s="310"/>
      <c r="CD19" s="310"/>
      <c r="CE19" s="310"/>
      <c r="CF19" s="310"/>
    </row>
    <row r="20" spans="1:84" ht="17" thickTop="1">
      <c r="A20" s="479"/>
      <c r="B20" s="479"/>
      <c r="C20" s="480"/>
      <c r="D20" s="503"/>
      <c r="E20" s="499"/>
      <c r="F20" s="499"/>
      <c r="G20" s="500"/>
      <c r="H20" s="483"/>
      <c r="I20" s="503"/>
      <c r="J20" s="499"/>
      <c r="K20" s="499"/>
      <c r="L20" s="500"/>
      <c r="M20" s="483"/>
      <c r="N20" s="503"/>
      <c r="O20" s="499"/>
      <c r="P20" s="499"/>
      <c r="Q20" s="500"/>
      <c r="R20" s="483"/>
      <c r="S20" s="503"/>
      <c r="T20" s="499"/>
      <c r="U20" s="499"/>
      <c r="V20" s="500"/>
      <c r="W20" s="483"/>
      <c r="X20" s="503"/>
      <c r="Y20" s="499"/>
      <c r="Z20" s="499"/>
      <c r="AA20" s="500"/>
      <c r="AB20" s="483"/>
      <c r="AC20" s="503"/>
      <c r="AD20" s="499"/>
      <c r="AE20" s="499"/>
      <c r="AF20" s="500"/>
      <c r="AG20" s="483"/>
      <c r="AH20" s="503"/>
      <c r="AI20" s="499"/>
      <c r="AJ20" s="499"/>
      <c r="AK20" s="500"/>
      <c r="AL20" s="483"/>
      <c r="AM20" s="503"/>
      <c r="AN20" s="499"/>
      <c r="AO20" s="499"/>
      <c r="AP20" s="500"/>
      <c r="AQ20" s="483"/>
      <c r="AR20" s="503"/>
      <c r="AS20" s="499"/>
      <c r="AT20" s="499"/>
      <c r="AU20" s="500"/>
      <c r="AV20" s="483"/>
      <c r="AW20" s="503"/>
      <c r="AX20" s="499"/>
      <c r="AY20" s="499"/>
      <c r="AZ20" s="500"/>
      <c r="BA20" s="483"/>
      <c r="BB20" s="503"/>
      <c r="BC20" s="499"/>
      <c r="BD20" s="499"/>
      <c r="BE20" s="500"/>
      <c r="BF20" s="483"/>
      <c r="BG20" s="503"/>
      <c r="BH20" s="499"/>
      <c r="BI20" s="499"/>
      <c r="BJ20" s="500"/>
      <c r="BK20" s="483"/>
      <c r="BL20" s="503"/>
      <c r="BM20" s="499"/>
      <c r="BN20" s="499"/>
      <c r="BO20" s="500"/>
      <c r="BP20" s="483"/>
      <c r="BQ20" s="503"/>
      <c r="BR20" s="499"/>
      <c r="BS20" s="499"/>
      <c r="BT20" s="500"/>
      <c r="BU20" s="483"/>
      <c r="BV20" s="503"/>
      <c r="BW20" s="499"/>
      <c r="BX20" s="499"/>
      <c r="BY20" s="500"/>
      <c r="BZ20" s="356"/>
      <c r="CA20" s="309"/>
      <c r="CB20" s="309"/>
      <c r="CC20" s="309"/>
      <c r="CD20" s="309"/>
      <c r="CE20" s="309"/>
      <c r="CF20" s="309"/>
    </row>
    <row r="21" spans="1:84" s="349" customFormat="1">
      <c r="D21" s="353"/>
      <c r="E21" s="353"/>
      <c r="F21" s="353"/>
      <c r="G21" s="353"/>
      <c r="H21" s="353"/>
      <c r="I21" s="353"/>
      <c r="J21" s="353"/>
      <c r="K21" s="353"/>
      <c r="L21" s="353"/>
      <c r="M21" s="353"/>
      <c r="N21" s="353"/>
      <c r="O21" s="353"/>
      <c r="P21" s="353"/>
      <c r="Q21" s="353"/>
      <c r="R21" s="353"/>
      <c r="S21" s="353"/>
      <c r="T21" s="353"/>
      <c r="U21" s="353"/>
      <c r="V21" s="353"/>
      <c r="W21" s="353"/>
      <c r="X21" s="353"/>
      <c r="Y21" s="353"/>
      <c r="Z21" s="353"/>
      <c r="AA21" s="353"/>
      <c r="AB21" s="353"/>
      <c r="AC21" s="353"/>
      <c r="AD21" s="353"/>
      <c r="AE21" s="353"/>
      <c r="AF21" s="353"/>
      <c r="AG21" s="353"/>
      <c r="AH21" s="353"/>
      <c r="AI21" s="353"/>
      <c r="AJ21" s="353"/>
      <c r="AK21" s="353"/>
      <c r="AL21" s="353"/>
      <c r="AM21" s="353"/>
      <c r="AN21" s="353"/>
      <c r="AO21" s="353"/>
      <c r="AP21" s="353"/>
      <c r="AQ21" s="353"/>
      <c r="AR21" s="353"/>
      <c r="AS21" s="353"/>
      <c r="AT21" s="353"/>
      <c r="AU21" s="353"/>
      <c r="AV21" s="353"/>
      <c r="AW21" s="353"/>
      <c r="AX21" s="353"/>
      <c r="AY21" s="353"/>
      <c r="AZ21" s="353"/>
      <c r="BA21" s="353"/>
      <c r="BB21" s="353"/>
      <c r="BC21" s="353"/>
      <c r="BD21" s="353"/>
      <c r="BE21" s="353"/>
      <c r="BF21" s="353"/>
      <c r="BG21" s="353"/>
      <c r="BH21" s="353"/>
      <c r="BI21" s="353"/>
      <c r="BJ21" s="353"/>
      <c r="BK21" s="353"/>
      <c r="BL21" s="353"/>
      <c r="BM21" s="353"/>
      <c r="BN21" s="353"/>
      <c r="BO21" s="353"/>
      <c r="BP21" s="353"/>
      <c r="BQ21" s="353"/>
      <c r="BR21" s="353"/>
      <c r="BS21" s="353"/>
      <c r="BT21" s="353"/>
      <c r="BU21" s="353"/>
      <c r="BV21" s="353"/>
      <c r="BW21" s="353"/>
      <c r="BX21" s="353"/>
      <c r="BY21" s="353"/>
      <c r="BZ21" s="353"/>
      <c r="CA21" s="353"/>
      <c r="CB21" s="353"/>
      <c r="CC21" s="353"/>
      <c r="CD21" s="353"/>
      <c r="CE21" s="353"/>
      <c r="CF21" s="353"/>
    </row>
    <row r="22" spans="1:84" ht="16">
      <c r="H22" s="309"/>
      <c r="M22" s="309"/>
      <c r="R22" s="309"/>
      <c r="W22" s="309"/>
      <c r="AB22" s="309"/>
      <c r="AG22" s="309"/>
      <c r="AL22" s="309"/>
      <c r="AQ22" s="309"/>
      <c r="AV22" s="309"/>
      <c r="BA22" s="309"/>
      <c r="BF22" s="309"/>
      <c r="BK22" s="309"/>
      <c r="BP22" s="309"/>
      <c r="BU22" s="309"/>
      <c r="BZ22" s="309"/>
      <c r="CA22" s="309"/>
      <c r="CB22" s="309"/>
      <c r="CC22" s="309"/>
      <c r="CD22" s="309"/>
      <c r="CE22" s="309"/>
      <c r="CF22" s="309"/>
    </row>
    <row r="23" spans="1:84" ht="16">
      <c r="H23" s="309"/>
      <c r="M23" s="309"/>
      <c r="R23" s="309"/>
      <c r="W23" s="309"/>
      <c r="AB23" s="309"/>
      <c r="AG23" s="309"/>
      <c r="AL23" s="309"/>
      <c r="AQ23" s="309"/>
      <c r="AV23" s="309"/>
      <c r="BA23" s="309"/>
      <c r="BF23" s="309"/>
      <c r="BK23" s="309"/>
      <c r="BP23" s="309"/>
      <c r="BU23" s="309"/>
      <c r="BZ23" s="309"/>
      <c r="CA23" s="309"/>
      <c r="CB23" s="309"/>
      <c r="CC23" s="309"/>
      <c r="CD23" s="309"/>
      <c r="CE23" s="309"/>
      <c r="CF23" s="309"/>
    </row>
    <row r="24" spans="1:84" ht="16">
      <c r="H24" s="309"/>
      <c r="M24" s="309"/>
      <c r="R24" s="309"/>
      <c r="W24" s="309"/>
      <c r="AB24" s="309"/>
      <c r="AG24" s="309"/>
      <c r="AL24" s="309"/>
      <c r="AQ24" s="309"/>
      <c r="AV24" s="309"/>
      <c r="BA24" s="309"/>
      <c r="BF24" s="309"/>
      <c r="BK24" s="309"/>
      <c r="BP24" s="309"/>
      <c r="BU24" s="309"/>
      <c r="BZ24" s="309"/>
      <c r="CA24" s="309"/>
      <c r="CB24" s="309"/>
      <c r="CC24" s="309"/>
      <c r="CD24" s="309"/>
      <c r="CE24" s="309"/>
      <c r="CF24" s="309"/>
    </row>
    <row r="25" spans="1:84" ht="16">
      <c r="H25" s="309"/>
      <c r="M25" s="309"/>
      <c r="R25" s="309"/>
      <c r="W25" s="309"/>
      <c r="AB25" s="309"/>
      <c r="AG25" s="309"/>
      <c r="AL25" s="309"/>
      <c r="AQ25" s="309"/>
      <c r="AV25" s="309"/>
      <c r="BA25" s="309"/>
      <c r="BF25" s="309"/>
      <c r="BK25" s="309"/>
      <c r="BP25" s="309"/>
      <c r="BU25" s="309"/>
      <c r="BZ25" s="309"/>
      <c r="CA25" s="309"/>
      <c r="CB25" s="309"/>
      <c r="CC25" s="309"/>
      <c r="CD25" s="309"/>
      <c r="CE25" s="309"/>
      <c r="CF25" s="309"/>
    </row>
    <row r="26" spans="1:84" ht="16">
      <c r="H26" s="309"/>
      <c r="M26" s="309"/>
      <c r="R26" s="309"/>
      <c r="W26" s="309"/>
      <c r="AB26" s="309"/>
      <c r="AG26" s="309"/>
      <c r="AL26" s="309"/>
      <c r="AQ26" s="309"/>
      <c r="AV26" s="309"/>
      <c r="BA26" s="309"/>
      <c r="BF26" s="309"/>
      <c r="BK26" s="309"/>
      <c r="BP26" s="309"/>
      <c r="BU26" s="309"/>
      <c r="BZ26" s="309"/>
      <c r="CA26" s="309"/>
      <c r="CB26" s="309"/>
      <c r="CC26" s="309"/>
      <c r="CD26" s="309"/>
      <c r="CE26" s="309"/>
      <c r="CF26" s="309"/>
    </row>
    <row r="27" spans="1:84" ht="16">
      <c r="H27" s="309"/>
      <c r="M27" s="309"/>
      <c r="R27" s="309"/>
      <c r="W27" s="309"/>
      <c r="AB27" s="309"/>
      <c r="AG27" s="309"/>
      <c r="AL27" s="309"/>
      <c r="AQ27" s="309"/>
      <c r="AV27" s="309"/>
      <c r="BA27" s="309"/>
      <c r="BF27" s="309"/>
      <c r="BK27" s="309"/>
      <c r="BP27" s="309"/>
      <c r="BU27" s="309"/>
      <c r="BZ27" s="309"/>
      <c r="CA27" s="309"/>
      <c r="CB27" s="309"/>
      <c r="CC27" s="309"/>
      <c r="CD27" s="309"/>
      <c r="CE27" s="309"/>
      <c r="CF27" s="309"/>
    </row>
    <row r="28" spans="1:84" ht="16">
      <c r="H28" s="309"/>
      <c r="M28" s="309"/>
      <c r="R28" s="309"/>
      <c r="W28" s="309"/>
      <c r="AB28" s="309"/>
      <c r="AG28" s="309"/>
      <c r="AL28" s="309"/>
      <c r="AQ28" s="309"/>
      <c r="AV28" s="309"/>
      <c r="BA28" s="309"/>
      <c r="BF28" s="309"/>
      <c r="BK28" s="309"/>
      <c r="BP28" s="309"/>
      <c r="BU28" s="309"/>
      <c r="BZ28" s="309"/>
      <c r="CA28" s="309"/>
      <c r="CB28" s="309"/>
      <c r="CC28" s="309"/>
      <c r="CD28" s="309"/>
      <c r="CE28" s="309"/>
      <c r="CF28" s="309"/>
    </row>
    <row r="29" spans="1:84" ht="16">
      <c r="H29" s="309"/>
      <c r="M29" s="309"/>
      <c r="R29" s="309"/>
      <c r="W29" s="309"/>
      <c r="AB29" s="309"/>
      <c r="AG29" s="309"/>
      <c r="AL29" s="309"/>
      <c r="AQ29" s="309"/>
      <c r="AV29" s="309"/>
      <c r="BA29" s="309"/>
      <c r="BF29" s="309"/>
      <c r="BK29" s="309"/>
      <c r="BP29" s="309"/>
      <c r="BU29" s="309"/>
      <c r="BZ29" s="309"/>
      <c r="CA29" s="309"/>
      <c r="CB29" s="309"/>
      <c r="CC29" s="309"/>
      <c r="CD29" s="309"/>
      <c r="CE29" s="309"/>
      <c r="CF29" s="309"/>
    </row>
    <row r="30" spans="1:84" ht="16">
      <c r="H30" s="309"/>
      <c r="M30" s="309"/>
      <c r="R30" s="309"/>
      <c r="W30" s="309"/>
      <c r="AB30" s="309"/>
      <c r="AG30" s="309"/>
      <c r="AL30" s="309"/>
      <c r="AQ30" s="309"/>
      <c r="AV30" s="309"/>
      <c r="BA30" s="309"/>
      <c r="BF30" s="309"/>
      <c r="BK30" s="309"/>
      <c r="BP30" s="309"/>
      <c r="BU30" s="309"/>
      <c r="BZ30" s="309"/>
      <c r="CA30" s="309"/>
      <c r="CB30" s="309"/>
      <c r="CC30" s="309"/>
      <c r="CD30" s="309"/>
      <c r="CE30" s="309"/>
      <c r="CF30" s="309"/>
    </row>
    <row r="53" spans="2:78" s="349" customFormat="1"/>
    <row r="54" spans="2:78" s="479" customFormat="1">
      <c r="D54" s="382"/>
      <c r="E54" s="385"/>
      <c r="F54" s="385"/>
      <c r="G54" s="384"/>
      <c r="I54" s="382"/>
      <c r="J54" s="385"/>
      <c r="K54" s="385"/>
      <c r="L54" s="384"/>
      <c r="N54" s="382"/>
      <c r="O54" s="385"/>
      <c r="P54" s="385"/>
      <c r="Q54" s="384"/>
      <c r="S54" s="382"/>
      <c r="T54" s="385"/>
      <c r="U54" s="385"/>
      <c r="V54" s="384"/>
      <c r="X54" s="382"/>
      <c r="Y54" s="385"/>
      <c r="Z54" s="385"/>
      <c r="AA54" s="384"/>
      <c r="AC54" s="382"/>
      <c r="AD54" s="385"/>
      <c r="AE54" s="385"/>
      <c r="AF54" s="384"/>
      <c r="AH54" s="382"/>
      <c r="AI54" s="385"/>
      <c r="AJ54" s="385"/>
      <c r="AK54" s="384"/>
      <c r="AM54" s="382"/>
      <c r="AN54" s="385"/>
      <c r="AO54" s="385"/>
      <c r="AP54" s="384"/>
      <c r="AR54" s="382"/>
      <c r="AS54" s="385"/>
      <c r="AT54" s="385"/>
      <c r="AU54" s="384"/>
      <c r="AW54" s="382"/>
      <c r="AX54" s="385"/>
      <c r="AY54" s="385"/>
      <c r="AZ54" s="384"/>
      <c r="BB54" s="382"/>
      <c r="BC54" s="385"/>
      <c r="BD54" s="385"/>
      <c r="BE54" s="384"/>
      <c r="BG54" s="382"/>
      <c r="BH54" s="385"/>
      <c r="BI54" s="385"/>
      <c r="BJ54" s="384"/>
      <c r="BL54" s="382"/>
      <c r="BM54" s="385"/>
      <c r="BN54" s="385"/>
      <c r="BO54" s="384"/>
      <c r="BQ54" s="382"/>
      <c r="BR54" s="385"/>
      <c r="BS54" s="385"/>
      <c r="BT54" s="384"/>
      <c r="BV54" s="382"/>
      <c r="BW54" s="385"/>
      <c r="BX54" s="385"/>
      <c r="BY54" s="384"/>
    </row>
    <row r="55" spans="2:78" s="479" customFormat="1">
      <c r="B55" s="480" t="s">
        <v>238</v>
      </c>
      <c r="D55" s="382"/>
      <c r="E55" s="385"/>
      <c r="F55" s="385"/>
      <c r="G55" s="384"/>
      <c r="I55" s="382"/>
      <c r="J55" s="385"/>
      <c r="K55" s="385"/>
      <c r="L55" s="384"/>
      <c r="N55" s="382"/>
      <c r="O55" s="385"/>
      <c r="P55" s="385"/>
      <c r="Q55" s="384"/>
      <c r="S55" s="382"/>
      <c r="T55" s="385"/>
      <c r="U55" s="385"/>
      <c r="V55" s="384"/>
      <c r="X55" s="382"/>
      <c r="Y55" s="385"/>
      <c r="Z55" s="385"/>
      <c r="AA55" s="384"/>
      <c r="AC55" s="382"/>
      <c r="AD55" s="385"/>
      <c r="AE55" s="385"/>
      <c r="AF55" s="384"/>
      <c r="AH55" s="382"/>
      <c r="AI55" s="385"/>
      <c r="AJ55" s="385"/>
      <c r="AK55" s="384"/>
      <c r="AM55" s="382"/>
      <c r="AN55" s="385"/>
      <c r="AO55" s="385"/>
      <c r="AP55" s="384"/>
      <c r="AR55" s="382"/>
      <c r="AS55" s="385"/>
      <c r="AT55" s="385"/>
      <c r="AU55" s="384"/>
      <c r="AW55" s="382"/>
      <c r="AX55" s="385"/>
      <c r="AY55" s="385"/>
      <c r="AZ55" s="384"/>
      <c r="BB55" s="382"/>
      <c r="BC55" s="385"/>
      <c r="BD55" s="385"/>
      <c r="BE55" s="384"/>
      <c r="BG55" s="382"/>
      <c r="BH55" s="385"/>
      <c r="BI55" s="385"/>
      <c r="BJ55" s="384"/>
      <c r="BL55" s="382"/>
      <c r="BM55" s="385"/>
      <c r="BN55" s="385"/>
      <c r="BO55" s="384"/>
      <c r="BQ55" s="382"/>
      <c r="BR55" s="385"/>
      <c r="BS55" s="385"/>
      <c r="BT55" s="384"/>
      <c r="BV55" s="382"/>
      <c r="BW55" s="385"/>
      <c r="BX55" s="385"/>
      <c r="BY55" s="384"/>
    </row>
    <row r="56" spans="2:78" s="479" customFormat="1">
      <c r="C56" s="490" t="s">
        <v>239</v>
      </c>
      <c r="D56" s="527">
        <f ca="1">OFFSET('Integrated Financial Statements'!$I19,0,(COLUMN(A11)-1)*4)</f>
        <v>4912</v>
      </c>
      <c r="E56" s="491">
        <f ca="1">OFFSET('Integrated Financial Statements'!$I19,0,(COLUMN(B11)-1)*4)</f>
        <v>4846</v>
      </c>
      <c r="F56" s="491">
        <f ca="1">OFFSET('Integrated Financial Statements'!$I19,0,(COLUMN(C11)-1)*4)</f>
        <v>4612</v>
      </c>
      <c r="G56" s="529">
        <f ca="1">OFFSET('Integrated Financial Statements'!$I19,0,(COLUMN(D11)-1)*4)</f>
        <v>5110</v>
      </c>
      <c r="H56" s="493">
        <f ca="1">OFFSET('Integrated Financial Statements'!$I19,0,(COLUMN(E11)-1)*4)</f>
        <v>19480</v>
      </c>
      <c r="I56" s="527">
        <f ca="1">OFFSET('Integrated Financial Statements'!$I19,0,(COLUMN(F11)-1)*4)</f>
        <v>4850</v>
      </c>
      <c r="J56" s="491">
        <f ca="1">OFFSET('Integrated Financial Statements'!$I19,0,(COLUMN(G11)-1)*4)</f>
        <v>4495</v>
      </c>
      <c r="K56" s="491">
        <f ca="1">OFFSET('Integrated Financial Statements'!$I19,0,(COLUMN(H11)-1)*4)</f>
        <v>4279</v>
      </c>
      <c r="L56" s="529">
        <f ca="1">OFFSET('Integrated Financial Statements'!$I19,0,(COLUMN(I11)-1)*4)</f>
        <v>4663</v>
      </c>
      <c r="M56" s="493">
        <f ca="1">OFFSET('Integrated Financial Statements'!$I19,0,(COLUMN(J11)-1)*4)</f>
        <v>18287</v>
      </c>
      <c r="N56" s="527">
        <f ca="1">OFFSET('Integrated Financial Statements'!$I19,0,(COLUMN(K11)-1)*4)</f>
        <v>4468</v>
      </c>
      <c r="O56" s="491">
        <f ca="1">OFFSET('Integrated Financial Statements'!$I19,0,(COLUMN(L11)-1)*4)</f>
        <v>4304</v>
      </c>
      <c r="P56" s="491">
        <f ca="1">OFFSET('Integrated Financial Statements'!$I19,0,(COLUMN(M11)-1)*4)</f>
        <v>4422</v>
      </c>
      <c r="Q56" s="529">
        <f ca="1">OFFSET('Integrated Financial Statements'!$I19,0,(COLUMN(N11)-1)*4)</f>
        <v>4587</v>
      </c>
      <c r="R56" s="493">
        <f ca="1">OFFSET('Integrated Financial Statements'!$I19,0,(COLUMN(O11)-1)*4)</f>
        <v>17781</v>
      </c>
      <c r="S56" s="527">
        <f ca="1">OFFSET('Integrated Financial Statements'!$I19,0,(COLUMN(P11)-1)*4)</f>
        <v>4709</v>
      </c>
      <c r="T56" s="491">
        <f ca="1">OFFSET('Integrated Financial Statements'!$I19,0,(COLUMN(Q11)-1)*4)</f>
        <v>4389</v>
      </c>
      <c r="U56" s="491">
        <f ca="1">OFFSET('Integrated Financial Statements'!$I19,0,(COLUMN(R11)-1)*4)</f>
        <v>4704</v>
      </c>
      <c r="V56" s="529">
        <f ca="1">OFFSET('Integrated Financial Statements'!$I19,0,(COLUMN(S11)-1)*4)</f>
        <v>4922</v>
      </c>
      <c r="W56" s="493">
        <f ca="1">OFFSET('Integrated Financial Statements'!$I19,0,(COLUMN(T11)-1)*4)</f>
        <v>18724</v>
      </c>
      <c r="X56" s="527">
        <f ca="1">OFFSET('Integrated Financial Statements'!$I19,0,(COLUMN(U11)-1)*4)</f>
        <v>4926</v>
      </c>
      <c r="Y56" s="491">
        <f ca="1">OFFSET('Integrated Financial Statements'!$I19,0,(COLUMN(V11)-1)*4)</f>
        <v>4673</v>
      </c>
      <c r="Z56" s="491">
        <f ca="1">OFFSET('Integrated Financial Statements'!$I19,0,(COLUMN(W11)-1)*4)</f>
        <v>4785</v>
      </c>
      <c r="AA56" s="529">
        <f ca="1">OFFSET('Integrated Financial Statements'!$I19,0,(COLUMN(X11)-1)*4)</f>
        <v>4854</v>
      </c>
      <c r="AB56" s="493">
        <f ca="1">OFFSET('Integrated Financial Statements'!$I19,0,(COLUMN(Y11)-1)*4)</f>
        <v>19238</v>
      </c>
      <c r="AC56" s="527">
        <f ca="1">OFFSET('Integrated Financial Statements'!$I19,0,(COLUMN(Z11)-1)*4+1)</f>
        <v>4926.438662882194</v>
      </c>
      <c r="AD56" s="491">
        <f ca="1">OFFSET('Integrated Financial Statements'!$I19,0,(COLUMN(AA11)-1)*4+1)</f>
        <v>4818.5036424482305</v>
      </c>
      <c r="AE56" s="491">
        <f ca="1">OFFSET('Integrated Financial Statements'!$I19,0,(COLUMN(AB11)-1)*4+1)</f>
        <v>4869.9539258556761</v>
      </c>
      <c r="AF56" s="529">
        <f ca="1">OFFSET('Integrated Financial Statements'!$I19,0,(COLUMN(AC11)-1)*4+1)</f>
        <v>5195.4344762235105</v>
      </c>
      <c r="AG56" s="493">
        <f ca="1">OFFSET('Integrated Financial Statements'!$I19,0,(COLUMN(AD11)-1)*4+1)</f>
        <v>19810.330707409608</v>
      </c>
      <c r="AH56" s="527">
        <f ca="1">OFFSET('Integrated Financial Statements'!$I19,0,(COLUMN(AE11)-1)*4+1)</f>
        <v>5062.7500677490352</v>
      </c>
      <c r="AI56" s="491">
        <f ca="1">OFFSET('Integrated Financial Statements'!$I19,0,(COLUMN(AF11)-1)*4+1)</f>
        <v>4936.3935944861314</v>
      </c>
      <c r="AJ56" s="491">
        <f ca="1">OFFSET('Integrated Financial Statements'!$I19,0,(COLUMN(AG11)-1)*4+1)</f>
        <v>4981.7544564343752</v>
      </c>
      <c r="AK56" s="529">
        <f ca="1">OFFSET('Integrated Financial Statements'!$I19,0,(COLUMN(AH11)-1)*4+1)</f>
        <v>5324.7204704082305</v>
      </c>
      <c r="AL56" s="493">
        <f ca="1">OFFSET('Integrated Financial Statements'!$I19,0,(COLUMN(AI11)-1)*4+1)</f>
        <v>20305.618589077774</v>
      </c>
      <c r="AM56" s="527">
        <f ca="1">OFFSET('Integrated Financial Statements'!$I19,0,(COLUMN(AJ11)-1)*4+1)</f>
        <v>5181.9965059207425</v>
      </c>
      <c r="AN56" s="491">
        <f ca="1">OFFSET('Integrated Financial Statements'!$I19,0,(COLUMN(AK11)-1)*4+1)</f>
        <v>5060.9167002069498</v>
      </c>
      <c r="AO56" s="491">
        <f ca="1">OFFSET('Integrated Financial Statements'!$I19,0,(COLUMN(AL11)-1)*4+1)</f>
        <v>5137.1935807487216</v>
      </c>
      <c r="AP56" s="529">
        <f ca="1">OFFSET('Integrated Financial Statements'!$I19,0,(COLUMN(AM11)-1)*4+1)</f>
        <v>5529.114858265054</v>
      </c>
      <c r="AQ56" s="493">
        <f ca="1">OFFSET('Integrated Financial Statements'!$I19,0,(COLUMN(AN11)-1)*4+1)</f>
        <v>20909.221645141464</v>
      </c>
      <c r="AR56" s="527">
        <f ca="1">OFFSET('Integrated Financial Statements'!$I19,0,(COLUMN(AO11)-1)*4+1)</f>
        <v>5660.4920542657619</v>
      </c>
      <c r="AS56" s="491">
        <f ca="1">OFFSET('Integrated Financial Statements'!$I19,0,(COLUMN(AP11)-1)*4+1)</f>
        <v>5386.8639007367892</v>
      </c>
      <c r="AT56" s="491">
        <f ca="1">OFFSET('Integrated Financial Statements'!$I19,0,(COLUMN(AQ11)-1)*4+1)</f>
        <v>5384.9632548806367</v>
      </c>
      <c r="AU56" s="529">
        <f ca="1">OFFSET('Integrated Financial Statements'!$I19,0,(COLUMN(AR11)-1)*4+1)</f>
        <v>5778.6459686160706</v>
      </c>
      <c r="AV56" s="493">
        <f ca="1">OFFSET('Integrated Financial Statements'!$I19,0,(COLUMN(AS11)-1)*4+1)</f>
        <v>22210.96517849926</v>
      </c>
      <c r="AW56" s="527">
        <f ca="1">OFFSET('Integrated Financial Statements'!$I19,0,(COLUMN(AT11)-1)*4+1)</f>
        <v>5894.1881200184071</v>
      </c>
      <c r="AX56" s="491">
        <f ca="1">OFFSET('Integrated Financial Statements'!$I19,0,(COLUMN(AU11)-1)*4+1)</f>
        <v>5614.5181133828273</v>
      </c>
      <c r="AY56" s="491">
        <f ca="1">OFFSET('Integrated Financial Statements'!$I19,0,(COLUMN(AV11)-1)*4+1)</f>
        <v>5610.586719530329</v>
      </c>
      <c r="AZ56" s="529">
        <f ca="1">OFFSET('Integrated Financial Statements'!$I19,0,(COLUMN(AW11)-1)*4+1)</f>
        <v>6016.5888935991297</v>
      </c>
      <c r="BA56" s="493">
        <f ca="1">OFFSET('Integrated Financial Statements'!$I19,0,(COLUMN(AX11)-1)*4+1)</f>
        <v>23135.881846530694</v>
      </c>
      <c r="BB56" s="527">
        <f ca="1">OFFSET('Integrated Financial Statements'!$I19,0,(COLUMN(AY11)-1)*4+1)</f>
        <v>6119.6785474121825</v>
      </c>
      <c r="BC56" s="491">
        <f ca="1">OFFSET('Integrated Financial Statements'!$I19,0,(COLUMN(AZ11)-1)*4+1)</f>
        <v>5833.83498705289</v>
      </c>
      <c r="BD56" s="491">
        <f ca="1">OFFSET('Integrated Financial Statements'!$I19,0,(COLUMN(BA11)-1)*4+1)</f>
        <v>5828.1817148139662</v>
      </c>
      <c r="BE56" s="529">
        <f ca="1">OFFSET('Integrated Financial Statements'!$I19,0,(COLUMN(BB11)-1)*4+1)</f>
        <v>6244.7615752014444</v>
      </c>
      <c r="BF56" s="493">
        <f ca="1">OFFSET('Integrated Financial Statements'!$I19,0,(COLUMN(BC11)-1)*4+1)</f>
        <v>24026.456824480483</v>
      </c>
      <c r="BG56" s="527">
        <f ca="1">OFFSET('Integrated Financial Statements'!$I19,0,(COLUMN(BD11)-1)*4+1)</f>
        <v>6333.3505795180981</v>
      </c>
      <c r="BH56" s="491">
        <f ca="1">OFFSET('Integrated Financial Statements'!$I19,0,(COLUMN(BE11)-1)*4+1)</f>
        <v>6041.3385714717169</v>
      </c>
      <c r="BI56" s="491">
        <f ca="1">OFFSET('Integrated Financial Statements'!$I19,0,(COLUMN(BF11)-1)*4+1)</f>
        <v>6034.3623696263076</v>
      </c>
      <c r="BJ56" s="529">
        <f ca="1">OFFSET('Integrated Financial Statements'!$I19,0,(COLUMN(BG11)-1)*4+1)</f>
        <v>6459.2676087142781</v>
      </c>
      <c r="BK56" s="493">
        <f ca="1">OFFSET('Integrated Financial Statements'!$I19,0,(COLUMN(BH11)-1)*4+1)</f>
        <v>24868.319129330401</v>
      </c>
      <c r="BL56" s="527">
        <f ca="1">OFFSET('Integrated Financial Statements'!$I19,0,(COLUMN(BI11)-1)*4+1)</f>
        <v>6402.0763509616809</v>
      </c>
      <c r="BM56" s="491">
        <f ca="1">OFFSET('Integrated Financial Statements'!$I19,0,(COLUMN(BJ11)-1)*4+1)</f>
        <v>6105.0855822110279</v>
      </c>
      <c r="BN56" s="491">
        <f ca="1">OFFSET('Integrated Financial Statements'!$I19,0,(COLUMN(BK11)-1)*4+1)</f>
        <v>6101.2258833970518</v>
      </c>
      <c r="BO56" s="529">
        <f ca="1">OFFSET('Integrated Financial Statements'!$I19,0,(COLUMN(BL11)-1)*4+1)</f>
        <v>6528.9013205426909</v>
      </c>
      <c r="BP56" s="493">
        <f ca="1">OFFSET('Integrated Financial Statements'!$I19,0,(COLUMN(BM11)-1)*4+1)</f>
        <v>25137.28913711245</v>
      </c>
      <c r="BQ56" s="527">
        <f ca="1">OFFSET('Integrated Financial Statements'!$I19,0,(COLUMN(BN11)-1)*4+1)</f>
        <v>6488.3791992971455</v>
      </c>
      <c r="BR56" s="491">
        <f ca="1">OFFSET('Integrated Financial Statements'!$I19,0,(COLUMN(BO11)-1)*4+1)</f>
        <v>6184.7193376756568</v>
      </c>
      <c r="BS56" s="491">
        <f ca="1">OFFSET('Integrated Financial Statements'!$I19,0,(COLUMN(BP11)-1)*4+1)</f>
        <v>6183.143219354105</v>
      </c>
      <c r="BT56" s="529">
        <f ca="1">OFFSET('Integrated Financial Statements'!$I19,0,(COLUMN(BQ11)-1)*4+1)</f>
        <v>6616.9948913989101</v>
      </c>
      <c r="BU56" s="493">
        <f ca="1">OFFSET('Integrated Financial Statements'!$I19,0,(COLUMN(BR11)-1)*4+1)</f>
        <v>25473.236647725818</v>
      </c>
      <c r="BV56" s="527">
        <f ca="1">OFFSET('Integrated Financial Statements'!$I19,0,(COLUMN(BS11)-1)*4+1)</f>
        <v>6577.6780446531484</v>
      </c>
      <c r="BW56" s="491">
        <f ca="1">OFFSET('Integrated Financial Statements'!$I19,0,(COLUMN(BT11)-1)*4+1)</f>
        <v>6267.209823202058</v>
      </c>
      <c r="BX56" s="491">
        <f ca="1">OFFSET('Integrated Financial Statements'!$I19,0,(COLUMN(BU11)-1)*4+1)</f>
        <v>6267.9437298404728</v>
      </c>
      <c r="BY56" s="529">
        <f ca="1">OFFSET('Integrated Financial Statements'!$I19,0,(COLUMN(BV11)-1)*4+1)</f>
        <v>6708.1173295196077</v>
      </c>
      <c r="BZ56" s="493">
        <f ca="1">OFFSET('Integrated Financial Statements'!$I19,0,(COLUMN(BW11)-1)*4+1)</f>
        <v>25820.948927215286</v>
      </c>
    </row>
    <row r="57" spans="2:78" s="479" customFormat="1">
      <c r="C57" s="490" t="s">
        <v>242</v>
      </c>
      <c r="D57" s="528">
        <f ca="1">OFFSET(Ratios!$I21,0,(COLUMN(A11)-1)*4)</f>
        <v>0.4153683094859566</v>
      </c>
      <c r="E57" s="492">
        <f ca="1">OFFSET(Ratios!$I21,0,(COLUMN(B11)-1)*4)</f>
        <v>0.41925534258647279</v>
      </c>
      <c r="F57" s="492">
        <f ca="1">OFFSET(Ratios!$I21,0,(COLUMN(C11)-1)*4)</f>
        <v>0.38430195153334767</v>
      </c>
      <c r="G57" s="530">
        <f ca="1">OFFSET(Ratios!$I21,0,(COLUMN(D11)-1)*4)</f>
        <v>0.41045303198466354</v>
      </c>
      <c r="H57" s="494">
        <f ca="1">OFFSET(Ratios!$I21,0,(COLUMN(E11)-1)*4)</f>
        <v>0.40733774834437086</v>
      </c>
      <c r="I57" s="528">
        <f ca="1">OFFSET(Ratios!$I21,0,(COLUMN(F11)-1)*4)</f>
        <v>0.39140593254774481</v>
      </c>
      <c r="J57" s="492">
        <f ca="1">OFFSET(Ratios!$I21,0,(COLUMN(G11)-1)*4)</f>
        <v>0.38739841923633533</v>
      </c>
      <c r="K57" s="492">
        <f ca="1">OFFSET(Ratios!$I21,0,(COLUMN(H11)-1)*4)</f>
        <v>0.36214084507042255</v>
      </c>
      <c r="L57" s="530">
        <f ca="1">OFFSET(Ratios!$I21,0,(COLUMN(I11)-1)*4)</f>
        <v>0.37835008375209378</v>
      </c>
      <c r="M57" s="494">
        <f ca="1">OFFSET(Ratios!$I21,0,(COLUMN(J11)-1)*4)</f>
        <v>0.38012025554302897</v>
      </c>
      <c r="N57" s="528">
        <f ca="1">OFFSET(Ratios!$I21,0,(COLUMN(K11)-1)*4)</f>
        <v>0.36583530423564825</v>
      </c>
      <c r="O57" s="492">
        <f ca="1">OFFSET(Ratios!$I21,0,(COLUMN(L11)-1)*4)</f>
        <v>0.38923566128842302</v>
      </c>
      <c r="P57" s="492">
        <f ca="1">OFFSET(Ratios!$I21,0,(COLUMN(M11)-1)*4)</f>
        <v>0.38323016319639847</v>
      </c>
      <c r="Q57" s="530">
        <f ca="1">OFFSET(Ratios!$I21,0,(COLUMN(N11)-1)*4)</f>
        <v>0.39725268638528854</v>
      </c>
      <c r="R57" s="494">
        <f ca="1">OFFSET(Ratios!$I21,0,(COLUMN(O11)-1)*4)</f>
        <v>0.38367175465621062</v>
      </c>
      <c r="S57" s="528">
        <f ca="1">OFFSET(Ratios!$I21,0,(COLUMN(P11)-1)*4)</f>
        <v>0.39927104042412198</v>
      </c>
      <c r="T57" s="492">
        <f ca="1">OFFSET(Ratios!$I21,0,(COLUMN(Q11)-1)*4)</f>
        <v>0.38511884257664486</v>
      </c>
      <c r="U57" s="492">
        <f ca="1">OFFSET(Ratios!$I21,0,(COLUMN(R11)-1)*4)</f>
        <v>0.38961736887360277</v>
      </c>
      <c r="V57" s="530">
        <f ca="1">OFFSET(Ratios!$I21,0,(COLUMN(S11)-1)*4)</f>
        <v>0.39753163244140222</v>
      </c>
      <c r="W57" s="494">
        <f ca="1">OFFSET(Ratios!$I21,0,(COLUMN(T11)-1)*4)</f>
        <v>0.3930098885831812</v>
      </c>
      <c r="X57" s="528">
        <f ca="1">OFFSET(Ratios!$I21,0,(COLUMN(U11)-1)*4)</f>
        <v>0.38412537917087963</v>
      </c>
      <c r="Y57" s="492">
        <f ca="1">OFFSET(Ratios!$I21,0,(COLUMN(V11)-1)*4)</f>
        <v>0.38973363528523675</v>
      </c>
      <c r="Z57" s="492">
        <f ca="1">OFFSET(Ratios!$I21,0,(COLUMN(W11)-1)*4)</f>
        <v>0.37986011108825346</v>
      </c>
      <c r="AA57" s="530">
        <f ca="1">OFFSET(Ratios!$I21,0,(COLUMN(X11)-1)*4)</f>
        <v>0.37124505928853757</v>
      </c>
      <c r="AB57" s="494">
        <f ca="1">OFFSET(Ratios!$I21,0,(COLUMN(Y11)-1)*4)</f>
        <v>0.38105371106268426</v>
      </c>
      <c r="AC57" s="528">
        <f ca="1">OFFSET(Ratios!$I21,0,(COLUMN(Z11)-1)*4+1)</f>
        <v>0.39120119317287028</v>
      </c>
      <c r="AD57" s="492">
        <f ca="1">OFFSET(Ratios!$I21,0,(COLUMN(AA11)-1)*4+1)</f>
        <v>0.39414838019462256</v>
      </c>
      <c r="AE57" s="492">
        <f ca="1">OFFSET(Ratios!$I21,0,(COLUMN(AB11)-1)*4+1)</f>
        <v>0.37983008795240497</v>
      </c>
      <c r="AF57" s="530">
        <f ca="1">OFFSET(Ratios!$I21,0,(COLUMN(AC11)-1)*4+1)</f>
        <v>0.39096649877039719</v>
      </c>
      <c r="AG57" s="494">
        <f ca="1">OFFSET(Ratios!$I21,0,(COLUMN(AD11)-1)*4+1)</f>
        <v>0.38899938299018688</v>
      </c>
      <c r="AH57" s="528">
        <f ca="1">OFFSET(Ratios!$I21,0,(COLUMN(AE11)-1)*4+1)</f>
        <v>0.39120119317287028</v>
      </c>
      <c r="AI57" s="492">
        <f ca="1">OFFSET(Ratios!$I21,0,(COLUMN(AF11)-1)*4+1)</f>
        <v>0.39414838019462256</v>
      </c>
      <c r="AJ57" s="492">
        <f ca="1">OFFSET(Ratios!$I21,0,(COLUMN(AG11)-1)*4+1)</f>
        <v>0.37983008795240497</v>
      </c>
      <c r="AK57" s="530">
        <f ca="1">OFFSET(Ratios!$I21,0,(COLUMN(AH11)-1)*4+1)</f>
        <v>0.39096649877039719</v>
      </c>
      <c r="AL57" s="494">
        <f ca="1">OFFSET(Ratios!$I21,0,(COLUMN(AI11)-1)*4+1)</f>
        <v>0.38900635827733199</v>
      </c>
      <c r="AM57" s="528">
        <f ca="1">OFFSET(Ratios!$I21,0,(COLUMN(AJ11)-1)*4+1)</f>
        <v>0.39120119317287028</v>
      </c>
      <c r="AN57" s="492">
        <f ca="1">OFFSET(Ratios!$I21,0,(COLUMN(AK11)-1)*4+1)</f>
        <v>0.39414838019462256</v>
      </c>
      <c r="AO57" s="492">
        <f ca="1">OFFSET(Ratios!$I21,0,(COLUMN(AL11)-1)*4+1)</f>
        <v>0.37983008795240497</v>
      </c>
      <c r="AP57" s="530">
        <f ca="1">OFFSET(Ratios!$I21,0,(COLUMN(AM11)-1)*4+1)</f>
        <v>0.39096649877039719</v>
      </c>
      <c r="AQ57" s="494">
        <f ca="1">OFFSET(Ratios!$I21,0,(COLUMN(AN11)-1)*4+1)</f>
        <v>0.38899645199747224</v>
      </c>
      <c r="AR57" s="528">
        <f ca="1">OFFSET(Ratios!$I21,0,(COLUMN(AO11)-1)*4+1)</f>
        <v>0.39120119317287028</v>
      </c>
      <c r="AS57" s="492">
        <f ca="1">OFFSET(Ratios!$I21,0,(COLUMN(AP11)-1)*4+1)</f>
        <v>0.39414838019462256</v>
      </c>
      <c r="AT57" s="492">
        <f ca="1">OFFSET(Ratios!$I21,0,(COLUMN(AQ11)-1)*4+1)</f>
        <v>0.37983008795240497</v>
      </c>
      <c r="AU57" s="530">
        <f ca="1">OFFSET(Ratios!$I21,0,(COLUMN(AR11)-1)*4+1)</f>
        <v>0.39096649877039719</v>
      </c>
      <c r="AV57" s="494">
        <f ca="1">OFFSET(Ratios!$I21,0,(COLUMN(AS11)-1)*4+1)</f>
        <v>0.38905138747200579</v>
      </c>
      <c r="AW57" s="528">
        <f ca="1">OFFSET(Ratios!$I21,0,(COLUMN(AT11)-1)*4+1)</f>
        <v>0.39120119317287028</v>
      </c>
      <c r="AX57" s="492">
        <f ca="1">OFFSET(Ratios!$I21,0,(COLUMN(AU11)-1)*4+1)</f>
        <v>0.39414838019462256</v>
      </c>
      <c r="AY57" s="492">
        <f ca="1">OFFSET(Ratios!$I21,0,(COLUMN(AV11)-1)*4+1)</f>
        <v>0.37983008795240497</v>
      </c>
      <c r="AZ57" s="530">
        <f ca="1">OFFSET(Ratios!$I21,0,(COLUMN(AW11)-1)*4+1)</f>
        <v>0.39096649877039719</v>
      </c>
      <c r="BA57" s="494">
        <f ca="1">OFFSET(Ratios!$I21,0,(COLUMN(AX11)-1)*4+1)</f>
        <v>0.38905101112615709</v>
      </c>
      <c r="BB57" s="528">
        <f ca="1">OFFSET(Ratios!$I21,0,(COLUMN(AY11)-1)*4+1)</f>
        <v>0.39120119317287028</v>
      </c>
      <c r="BC57" s="492">
        <f ca="1">OFFSET(Ratios!$I21,0,(COLUMN(AZ11)-1)*4+1)</f>
        <v>0.39414838019462256</v>
      </c>
      <c r="BD57" s="492">
        <f ca="1">OFFSET(Ratios!$I21,0,(COLUMN(BA11)-1)*4+1)</f>
        <v>0.37983008795240497</v>
      </c>
      <c r="BE57" s="530">
        <f ca="1">OFFSET(Ratios!$I21,0,(COLUMN(BB11)-1)*4+1)</f>
        <v>0.39096649877039719</v>
      </c>
      <c r="BF57" s="494">
        <f ca="1">OFFSET(Ratios!$I21,0,(COLUMN(BC11)-1)*4+1)</f>
        <v>0.38905059585827406</v>
      </c>
      <c r="BG57" s="528">
        <f ca="1">OFFSET(Ratios!$I21,0,(COLUMN(BD11)-1)*4+1)</f>
        <v>0.39120119317287028</v>
      </c>
      <c r="BH57" s="492">
        <f ca="1">OFFSET(Ratios!$I21,0,(COLUMN(BE11)-1)*4+1)</f>
        <v>0.39414838019462256</v>
      </c>
      <c r="BI57" s="492">
        <f ca="1">OFFSET(Ratios!$I21,0,(COLUMN(BF11)-1)*4+1)</f>
        <v>0.37983008795240497</v>
      </c>
      <c r="BJ57" s="530">
        <f ca="1">OFFSET(Ratios!$I21,0,(COLUMN(BG11)-1)*4+1)</f>
        <v>0.39096649877039719</v>
      </c>
      <c r="BK57" s="494">
        <f ca="1">OFFSET(Ratios!$I21,0,(COLUMN(BH11)-1)*4+1)</f>
        <v>0.3890501103329112</v>
      </c>
      <c r="BL57" s="528">
        <f ca="1">OFFSET(Ratios!$I21,0,(COLUMN(BI11)-1)*4+1)</f>
        <v>0.39120119317287028</v>
      </c>
      <c r="BM57" s="492">
        <f ca="1">OFFSET(Ratios!$I21,0,(COLUMN(BJ11)-1)*4+1)</f>
        <v>0.39414838019462256</v>
      </c>
      <c r="BN57" s="492">
        <f ca="1">OFFSET(Ratios!$I21,0,(COLUMN(BK11)-1)*4+1)</f>
        <v>0.37983008795240497</v>
      </c>
      <c r="BO57" s="530">
        <f ca="1">OFFSET(Ratios!$I21,0,(COLUMN(BL11)-1)*4+1)</f>
        <v>0.39096649877039719</v>
      </c>
      <c r="BP57" s="494">
        <f ca="1">OFFSET(Ratios!$I21,0,(COLUMN(BM11)-1)*4+1)</f>
        <v>0.38905000335292667</v>
      </c>
      <c r="BQ57" s="528">
        <f ca="1">OFFSET(Ratios!$I21,0,(COLUMN(BN11)-1)*4+1)</f>
        <v>0.39120119317287028</v>
      </c>
      <c r="BR57" s="492">
        <f ca="1">OFFSET(Ratios!$I21,0,(COLUMN(BO11)-1)*4+1)</f>
        <v>0.39414838019462256</v>
      </c>
      <c r="BS57" s="492">
        <f ca="1">OFFSET(Ratios!$I21,0,(COLUMN(BP11)-1)*4+1)</f>
        <v>0.37983008795240497</v>
      </c>
      <c r="BT57" s="530">
        <f ca="1">OFFSET(Ratios!$I21,0,(COLUMN(BQ11)-1)*4+1)</f>
        <v>0.39096649877039719</v>
      </c>
      <c r="BU57" s="494">
        <f ca="1">OFFSET(Ratios!$I21,0,(COLUMN(BR11)-1)*4+1)</f>
        <v>0.38905011577640963</v>
      </c>
      <c r="BV57" s="528">
        <f ca="1">OFFSET(Ratios!$I21,0,(COLUMN(BS11)-1)*4+1)</f>
        <v>0.39120119317287028</v>
      </c>
      <c r="BW57" s="492">
        <f ca="1">OFFSET(Ratios!$I21,0,(COLUMN(BT11)-1)*4+1)</f>
        <v>0.39414838019462256</v>
      </c>
      <c r="BX57" s="492">
        <f ca="1">OFFSET(Ratios!$I21,0,(COLUMN(BU11)-1)*4+1)</f>
        <v>0.37983008795240497</v>
      </c>
      <c r="BY57" s="530">
        <f ca="1">OFFSET(Ratios!$I21,0,(COLUMN(BV11)-1)*4+1)</f>
        <v>0.39096649877039719</v>
      </c>
      <c r="BZ57" s="494">
        <f ca="1">OFFSET(Ratios!$I21,0,(COLUMN(BW11)-1)*4+1)</f>
        <v>0.38905022660040572</v>
      </c>
    </row>
    <row r="58" spans="2:78" s="479" customFormat="1">
      <c r="C58" s="490" t="s">
        <v>241</v>
      </c>
      <c r="D58" s="528">
        <f ca="1">OFFSET(Ratios!$I23,0,(COLUMN(A11)-1)*4)</f>
        <v>0.35338078291814945</v>
      </c>
      <c r="E58" s="492">
        <f ca="1">OFFSET(Ratios!$I23,0,(COLUMN(B11)-1)*4)</f>
        <v>0.36389083275017498</v>
      </c>
      <c r="F58" s="492">
        <f ca="1">OFFSET(Ratios!$I23,0,(COLUMN(C11)-1)*4)</f>
        <v>0.36570615439345433</v>
      </c>
      <c r="G58" s="530">
        <f ca="1">OFFSET(Ratios!$I23,0,(COLUMN(D11)-1)*4)</f>
        <v>0.35538881309686221</v>
      </c>
      <c r="H58" s="494">
        <f ca="1">OFFSET(Ratios!$I23,0,(COLUMN(E11)-1)*4)</f>
        <v>0.35956533169748484</v>
      </c>
      <c r="I58" s="528">
        <f ca="1">OFFSET(Ratios!$I23,0,(COLUMN(F11)-1)*4)</f>
        <v>0.35130373502466528</v>
      </c>
      <c r="J58" s="492">
        <f ca="1">OFFSET(Ratios!$I23,0,(COLUMN(G11)-1)*4)</f>
        <v>0.34476902173913049</v>
      </c>
      <c r="K58" s="492">
        <f ca="1">OFFSET(Ratios!$I23,0,(COLUMN(H11)-1)*4)</f>
        <v>0.34079999999999999</v>
      </c>
      <c r="L58" s="530">
        <f ca="1">OFFSET(Ratios!$I23,0,(COLUMN(I11)-1)*4)</f>
        <v>0.33992222942320161</v>
      </c>
      <c r="M58" s="494">
        <f ca="1">OFFSET(Ratios!$I23,0,(COLUMN(J11)-1)*4)</f>
        <v>0.34403401984490956</v>
      </c>
      <c r="N58" s="528">
        <f ca="1">OFFSET(Ratios!$I23,0,(COLUMN(K11)-1)*4)</f>
        <v>0.34918032786885245</v>
      </c>
      <c r="O58" s="492">
        <f ca="1">OFFSET(Ratios!$I23,0,(COLUMN(L11)-1)*4)</f>
        <v>0.32340563289090318</v>
      </c>
      <c r="P58" s="492">
        <f ca="1">OFFSET(Ratios!$I23,0,(COLUMN(M11)-1)*4)</f>
        <v>0.33289689034369885</v>
      </c>
      <c r="Q58" s="530">
        <f ca="1">OFFSET(Ratios!$I23,0,(COLUMN(N11)-1)*4)</f>
        <v>0.32227945911139733</v>
      </c>
      <c r="R58" s="494">
        <f ca="1">OFFSET(Ratios!$I23,0,(COLUMN(O11)-1)*4)</f>
        <v>0.33186991869918703</v>
      </c>
      <c r="S58" s="528">
        <f ca="1">OFFSET(Ratios!$I23,0,(COLUMN(P11)-1)*4)</f>
        <v>0.35496430889033093</v>
      </c>
      <c r="T58" s="492">
        <f ca="1">OFFSET(Ratios!$I23,0,(COLUMN(Q11)-1)*4)</f>
        <v>0.32567652611705478</v>
      </c>
      <c r="U58" s="492">
        <f ca="1">OFFSET(Ratios!$I23,0,(COLUMN(R11)-1)*4)</f>
        <v>0.34156378600823045</v>
      </c>
      <c r="V58" s="530">
        <f ca="1">OFFSET(Ratios!$I23,0,(COLUMN(S11)-1)*4)</f>
        <v>0.34009993753903811</v>
      </c>
      <c r="W58" s="494">
        <f ca="1">OFFSET(Ratios!$I23,0,(COLUMN(T11)-1)*4)</f>
        <v>0.34046430552254181</v>
      </c>
      <c r="X58" s="528">
        <f ca="1">OFFSET(Ratios!$I23,0,(COLUMN(U11)-1)*4)</f>
        <v>0.35417976115650529</v>
      </c>
      <c r="Y58" s="492">
        <f ca="1">OFFSET(Ratios!$I23,0,(COLUMN(V11)-1)*4)</f>
        <v>0.33375354554049796</v>
      </c>
      <c r="Z58" s="492">
        <f ca="1">OFFSET(Ratios!$I23,0,(COLUMN(W11)-1)*4)</f>
        <v>0.33745364647713227</v>
      </c>
      <c r="AA58" s="530">
        <f ca="1">OFFSET(Ratios!$I23,0,(COLUMN(X11)-1)*4)</f>
        <v>0.33162031438935913</v>
      </c>
      <c r="AB58" s="494">
        <f ca="1">OFFSET(Ratios!$I23,0,(COLUMN(Y11)-1)*4)</f>
        <v>0.33917357934723624</v>
      </c>
      <c r="AC58" s="528">
        <f ca="1">OFFSET(Ratios!$I23,0,(COLUMN(Z11)-1)*4+1)</f>
        <v>0.35260178317170066</v>
      </c>
      <c r="AD58" s="492">
        <f ca="1">OFFSET(Ratios!$I23,0,(COLUMN(AA11)-1)*4+1)</f>
        <v>0.33829911180755234</v>
      </c>
      <c r="AE58" s="492">
        <f ca="1">OFFSET(Ratios!$I23,0,(COLUMN(AB11)-1)*4+1)</f>
        <v>0.34368409544450318</v>
      </c>
      <c r="AF58" s="530">
        <f ca="1">OFFSET(Ratios!$I23,0,(COLUMN(AC11)-1)*4+1)</f>
        <v>0.33786215071197168</v>
      </c>
      <c r="AG58" s="494">
        <f ca="1">OFFSET(Ratios!$I23,0,(COLUMN(AD11)-1)*4+1)</f>
        <v>0.34298982522724375</v>
      </c>
      <c r="AH58" s="528">
        <f ca="1">OFFSET(Ratios!$I23,0,(COLUMN(AE11)-1)*4+1)</f>
        <v>0.35260178317170066</v>
      </c>
      <c r="AI58" s="492">
        <f ca="1">OFFSET(Ratios!$I23,0,(COLUMN(AF11)-1)*4+1)</f>
        <v>0.33829911180755234</v>
      </c>
      <c r="AJ58" s="492">
        <f ca="1">OFFSET(Ratios!$I23,0,(COLUMN(AG11)-1)*4+1)</f>
        <v>0.34368409544450318</v>
      </c>
      <c r="AK58" s="530">
        <f ca="1">OFFSET(Ratios!$I23,0,(COLUMN(AH11)-1)*4+1)</f>
        <v>0.33786215071197168</v>
      </c>
      <c r="AL58" s="494">
        <f ca="1">OFFSET(Ratios!$I23,0,(COLUMN(AI11)-1)*4+1)</f>
        <v>0.34298982522724375</v>
      </c>
      <c r="AM58" s="528">
        <f ca="1">OFFSET(Ratios!$I23,0,(COLUMN(AJ11)-1)*4+1)</f>
        <v>0.35260178317170066</v>
      </c>
      <c r="AN58" s="492">
        <f ca="1">OFFSET(Ratios!$I23,0,(COLUMN(AK11)-1)*4+1)</f>
        <v>0.33829911180755234</v>
      </c>
      <c r="AO58" s="492">
        <f ca="1">OFFSET(Ratios!$I23,0,(COLUMN(AL11)-1)*4+1)</f>
        <v>0.34368409544450318</v>
      </c>
      <c r="AP58" s="530">
        <f ca="1">OFFSET(Ratios!$I23,0,(COLUMN(AM11)-1)*4+1)</f>
        <v>0.33786215071197168</v>
      </c>
      <c r="AQ58" s="494">
        <f ca="1">OFFSET(Ratios!$I23,0,(COLUMN(AN11)-1)*4+1)</f>
        <v>0.34298982522724381</v>
      </c>
      <c r="AR58" s="528">
        <f ca="1">OFFSET(Ratios!$I23,0,(COLUMN(AO11)-1)*4+1)</f>
        <v>0.35260178317170066</v>
      </c>
      <c r="AS58" s="492">
        <f ca="1">OFFSET(Ratios!$I23,0,(COLUMN(AP11)-1)*4+1)</f>
        <v>0.33829911180755234</v>
      </c>
      <c r="AT58" s="492">
        <f ca="1">OFFSET(Ratios!$I23,0,(COLUMN(AQ11)-1)*4+1)</f>
        <v>0.34368409544450318</v>
      </c>
      <c r="AU58" s="530">
        <f ca="1">OFFSET(Ratios!$I23,0,(COLUMN(AR11)-1)*4+1)</f>
        <v>0.33786215071197168</v>
      </c>
      <c r="AV58" s="494">
        <f ca="1">OFFSET(Ratios!$I23,0,(COLUMN(AS11)-1)*4+1)</f>
        <v>0.34302757029661035</v>
      </c>
      <c r="AW58" s="528">
        <f ca="1">OFFSET(Ratios!$I23,0,(COLUMN(AT11)-1)*4+1)</f>
        <v>0.35260178317170066</v>
      </c>
      <c r="AX58" s="492">
        <f ca="1">OFFSET(Ratios!$I23,0,(COLUMN(AU11)-1)*4+1)</f>
        <v>0.33829911180755234</v>
      </c>
      <c r="AY58" s="492">
        <f ca="1">OFFSET(Ratios!$I23,0,(COLUMN(AV11)-1)*4+1)</f>
        <v>0.34368409544450318</v>
      </c>
      <c r="AZ58" s="530">
        <f ca="1">OFFSET(Ratios!$I23,0,(COLUMN(AW11)-1)*4+1)</f>
        <v>0.33786215071197168</v>
      </c>
      <c r="BA58" s="494">
        <f ca="1">OFFSET(Ratios!$I23,0,(COLUMN(AX11)-1)*4+1)</f>
        <v>0.34302757029661041</v>
      </c>
      <c r="BB58" s="528">
        <f ca="1">OFFSET(Ratios!$I23,0,(COLUMN(AY11)-1)*4+1)</f>
        <v>0.35260178317170066</v>
      </c>
      <c r="BC58" s="492">
        <f ca="1">OFFSET(Ratios!$I23,0,(COLUMN(AZ11)-1)*4+1)</f>
        <v>0.33829911180755234</v>
      </c>
      <c r="BD58" s="492">
        <f ca="1">OFFSET(Ratios!$I23,0,(COLUMN(BA11)-1)*4+1)</f>
        <v>0.34368409544450318</v>
      </c>
      <c r="BE58" s="530">
        <f ca="1">OFFSET(Ratios!$I23,0,(COLUMN(BB11)-1)*4+1)</f>
        <v>0.33786215071197168</v>
      </c>
      <c r="BF58" s="494">
        <f ca="1">OFFSET(Ratios!$I23,0,(COLUMN(BC11)-1)*4+1)</f>
        <v>0.34302757029661035</v>
      </c>
      <c r="BG58" s="528">
        <f ca="1">OFFSET(Ratios!$I23,0,(COLUMN(BD11)-1)*4+1)</f>
        <v>0.35260178317170066</v>
      </c>
      <c r="BH58" s="492">
        <f ca="1">OFFSET(Ratios!$I23,0,(COLUMN(BE11)-1)*4+1)</f>
        <v>0.33829911180755234</v>
      </c>
      <c r="BI58" s="492">
        <f ca="1">OFFSET(Ratios!$I23,0,(COLUMN(BF11)-1)*4+1)</f>
        <v>0.34368409544450318</v>
      </c>
      <c r="BJ58" s="530">
        <f ca="1">OFFSET(Ratios!$I23,0,(COLUMN(BG11)-1)*4+1)</f>
        <v>0.33786215071197168</v>
      </c>
      <c r="BK58" s="494">
        <f ca="1">OFFSET(Ratios!$I23,0,(COLUMN(BH11)-1)*4+1)</f>
        <v>0.34302757029661035</v>
      </c>
      <c r="BL58" s="528">
        <f ca="1">OFFSET(Ratios!$I23,0,(COLUMN(BI11)-1)*4+1)</f>
        <v>0.35260178317170066</v>
      </c>
      <c r="BM58" s="492">
        <f ca="1">OFFSET(Ratios!$I23,0,(COLUMN(BJ11)-1)*4+1)</f>
        <v>0.33829911180755234</v>
      </c>
      <c r="BN58" s="492">
        <f ca="1">OFFSET(Ratios!$I23,0,(COLUMN(BK11)-1)*4+1)</f>
        <v>0.34368409544450318</v>
      </c>
      <c r="BO58" s="530">
        <f ca="1">OFFSET(Ratios!$I23,0,(COLUMN(BL11)-1)*4+1)</f>
        <v>0.33786215071197168</v>
      </c>
      <c r="BP58" s="494">
        <f ca="1">OFFSET(Ratios!$I23,0,(COLUMN(BM11)-1)*4+1)</f>
        <v>0.34302757029661035</v>
      </c>
      <c r="BQ58" s="528">
        <f ca="1">OFFSET(Ratios!$I23,0,(COLUMN(BN11)-1)*4+1)</f>
        <v>0.35260178317170066</v>
      </c>
      <c r="BR58" s="492">
        <f ca="1">OFFSET(Ratios!$I23,0,(COLUMN(BO11)-1)*4+1)</f>
        <v>0.33829911180755234</v>
      </c>
      <c r="BS58" s="492">
        <f ca="1">OFFSET(Ratios!$I23,0,(COLUMN(BP11)-1)*4+1)</f>
        <v>0.34368409544450318</v>
      </c>
      <c r="BT58" s="530">
        <f ca="1">OFFSET(Ratios!$I23,0,(COLUMN(BQ11)-1)*4+1)</f>
        <v>0.33786215071197168</v>
      </c>
      <c r="BU58" s="494">
        <f ca="1">OFFSET(Ratios!$I23,0,(COLUMN(BR11)-1)*4+1)</f>
        <v>0.34302757029661035</v>
      </c>
      <c r="BV58" s="528">
        <f ca="1">OFFSET(Ratios!$I23,0,(COLUMN(BS11)-1)*4+1)</f>
        <v>0.35260178317170066</v>
      </c>
      <c r="BW58" s="492">
        <f ca="1">OFFSET(Ratios!$I23,0,(COLUMN(BT11)-1)*4+1)</f>
        <v>0.33829911180755234</v>
      </c>
      <c r="BX58" s="492">
        <f ca="1">OFFSET(Ratios!$I23,0,(COLUMN(BU11)-1)*4+1)</f>
        <v>0.34368409544450318</v>
      </c>
      <c r="BY58" s="530">
        <f ca="1">OFFSET(Ratios!$I23,0,(COLUMN(BV11)-1)*4+1)</f>
        <v>0.33786215071197168</v>
      </c>
      <c r="BZ58" s="494">
        <f ca="1">OFFSET(Ratios!$I23,0,(COLUMN(BW11)-1)*4+1)</f>
        <v>0.34302757029661035</v>
      </c>
    </row>
    <row r="59" spans="2:78" s="479" customFormat="1">
      <c r="C59" s="490" t="s">
        <v>155</v>
      </c>
      <c r="D59" s="527">
        <f ca="1">OFFSET('Integrated Financial Statements'!$I21,0,(COLUMN(A11)-1)*4)</f>
        <v>7333</v>
      </c>
      <c r="E59" s="491">
        <f ca="1">OFFSET('Integrated Financial Statements'!$I21,0,(COLUMN(B11)-1)*4)</f>
        <v>7090</v>
      </c>
      <c r="F59" s="491">
        <f ca="1">OFFSET('Integrated Financial Statements'!$I21,0,(COLUMN(C11)-1)*4)</f>
        <v>7525</v>
      </c>
      <c r="G59" s="529">
        <f ca="1">OFFSET('Integrated Financial Statements'!$I21,0,(COLUMN(D11)-1)*4)</f>
        <v>7733</v>
      </c>
      <c r="H59" s="493">
        <f ca="1">OFFSET('Integrated Financial Statements'!$I21,0,(COLUMN(E11)-1)*4)</f>
        <v>29681</v>
      </c>
      <c r="I59" s="527">
        <f ca="1">OFFSET('Integrated Financial Statements'!$I21,0,(COLUMN(F11)-1)*4)</f>
        <v>7832</v>
      </c>
      <c r="J59" s="491">
        <f ca="1">OFFSET('Integrated Financial Statements'!$I21,0,(COLUMN(G11)-1)*4)</f>
        <v>7432</v>
      </c>
      <c r="K59" s="491">
        <f ca="1">OFFSET('Integrated Financial Statements'!$I21,0,(COLUMN(H11)-1)*4)</f>
        <v>7721</v>
      </c>
      <c r="L59" s="529">
        <f ca="1">OFFSET('Integrated Financial Statements'!$I21,0,(COLUMN(I11)-1)*4)</f>
        <v>7975</v>
      </c>
      <c r="M59" s="493">
        <f ca="1">OFFSET('Integrated Financial Statements'!$I21,0,(COLUMN(J11)-1)*4)</f>
        <v>30960</v>
      </c>
      <c r="N59" s="527">
        <f ca="1">OFFSET('Integrated Financial Statements'!$I21,0,(COLUMN(K11)-1)*4)</f>
        <v>7884</v>
      </c>
      <c r="O59" s="491">
        <f ca="1">OFFSET('Integrated Financial Statements'!$I21,0,(COLUMN(L11)-1)*4)</f>
        <v>7276</v>
      </c>
      <c r="P59" s="491">
        <f ca="1">OFFSET('Integrated Financial Statements'!$I21,0,(COLUMN(M11)-1)*4)</f>
        <v>7518</v>
      </c>
      <c r="Q59" s="529">
        <f ca="1">OFFSET('Integrated Financial Statements'!$I21,0,(COLUMN(N11)-1)*4)</f>
        <v>7546</v>
      </c>
      <c r="R59" s="493">
        <f ca="1">OFFSET('Integrated Financial Statements'!$I21,0,(COLUMN(O11)-1)*4)</f>
        <v>30224</v>
      </c>
      <c r="S59" s="527">
        <f ca="1">OFFSET('Integrated Financial Statements'!$I21,0,(COLUMN(P11)-1)*4)</f>
        <v>7427</v>
      </c>
      <c r="T59" s="491">
        <f ca="1">OFFSET('Integrated Financial Statements'!$I21,0,(COLUMN(Q11)-1)*4)</f>
        <v>7498</v>
      </c>
      <c r="U59" s="491">
        <f ca="1">OFFSET('Integrated Financial Statements'!$I21,0,(COLUMN(R11)-1)*4)</f>
        <v>7759</v>
      </c>
      <c r="V59" s="529">
        <f ca="1">OFFSET('Integrated Financial Statements'!$I21,0,(COLUMN(S11)-1)*4)</f>
        <v>7922</v>
      </c>
      <c r="W59" s="493">
        <f ca="1">OFFSET('Integrated Financial Statements'!$I21,0,(COLUMN(T11)-1)*4)</f>
        <v>30606</v>
      </c>
      <c r="X59" s="527">
        <f ca="1">OFFSET('Integrated Financial Statements'!$I21,0,(COLUMN(U11)-1)*4)</f>
        <v>8146</v>
      </c>
      <c r="Y59" s="491">
        <f ca="1">OFFSET('Integrated Financial Statements'!$I21,0,(COLUMN(V11)-1)*4)</f>
        <v>7773</v>
      </c>
      <c r="Z59" s="491">
        <f ca="1">OFFSET('Integrated Financial Statements'!$I21,0,(COLUMN(W11)-1)*4)</f>
        <v>8173</v>
      </c>
      <c r="AA59" s="529">
        <f ca="1">OFFSET('Integrated Financial Statements'!$I21,0,(COLUMN(X11)-1)*4)</f>
        <v>8574</v>
      </c>
      <c r="AB59" s="493">
        <f ca="1">OFFSET('Integrated Financial Statements'!$I21,0,(COLUMN(Y11)-1)*4)</f>
        <v>32666</v>
      </c>
      <c r="AC59" s="527">
        <f ca="1">OFFSET('Integrated Financial Statements'!$I21,0,(COLUMN(Z11)-1)*4+1)</f>
        <v>7978.561337117806</v>
      </c>
      <c r="AD59" s="491">
        <f ca="1">OFFSET('Integrated Financial Statements'!$I21,0,(COLUMN(AA11)-1)*4+1)</f>
        <v>7865.1906635989371</v>
      </c>
      <c r="AE59" s="491">
        <f ca="1">OFFSET('Integrated Financial Statements'!$I21,0,(COLUMN(AB11)-1)*4+1)</f>
        <v>8262.4760741443242</v>
      </c>
      <c r="AF59" s="529">
        <f ca="1">OFFSET('Integrated Financial Statements'!$I21,0,(COLUMN(AC11)-1)*4+1)</f>
        <v>8556.0602221994395</v>
      </c>
      <c r="AG59" s="493">
        <f ca="1">OFFSET('Integrated Financial Statements'!$I21,0,(COLUMN(AD11)-1)*4+1)</f>
        <v>32662.288297060506</v>
      </c>
      <c r="AH59" s="527">
        <f ca="1">OFFSET('Integrated Financial Statements'!$I21,0,(COLUMN(AE11)-1)*4+1)</f>
        <v>8200.049932250964</v>
      </c>
      <c r="AI59" s="491">
        <f ca="1">OFFSET('Integrated Financial Statements'!$I21,0,(COLUMN(AF11)-1)*4+1)</f>
        <v>8060.1589546215073</v>
      </c>
      <c r="AJ59" s="491">
        <f ca="1">OFFSET('Integrated Financial Statements'!$I21,0,(COLUMN(AG11)-1)*4+1)</f>
        <v>8454.3499435656231</v>
      </c>
      <c r="AK59" s="529">
        <f ca="1">OFFSET('Integrated Financial Statements'!$I21,0,(COLUMN(AH11)-1)*4+1)</f>
        <v>8771.3412749989493</v>
      </c>
      <c r="AL59" s="493">
        <f ca="1">OFFSET('Integrated Financial Statements'!$I21,0,(COLUMN(AI11)-1)*4+1)</f>
        <v>33485.900105437046</v>
      </c>
      <c r="AM59" s="527">
        <f ca="1">OFFSET('Integrated Financial Statements'!$I21,0,(COLUMN(AJ11)-1)*4+1)</f>
        <v>8395.2622274125915</v>
      </c>
      <c r="AN59" s="491">
        <f ca="1">OFFSET('Integrated Financial Statements'!$I21,0,(COLUMN(AK11)-1)*4+1)</f>
        <v>8265.7359038148861</v>
      </c>
      <c r="AO59" s="491">
        <f ca="1">OFFSET('Integrated Financial Statements'!$I21,0,(COLUMN(AL11)-1)*4+1)</f>
        <v>8717.7549212512786</v>
      </c>
      <c r="AP59" s="529">
        <f ca="1">OFFSET('Integrated Financial Statements'!$I21,0,(COLUMN(AM11)-1)*4+1)</f>
        <v>9104.0399926040554</v>
      </c>
      <c r="AQ59" s="493">
        <f ca="1">OFFSET('Integrated Financial Statements'!$I21,0,(COLUMN(AN11)-1)*4+1)</f>
        <v>34482.793045082813</v>
      </c>
      <c r="AR59" s="527">
        <f ca="1">OFFSET('Integrated Financial Statements'!$I21,0,(COLUMN(AO11)-1)*4+1)</f>
        <v>9152.4096967347232</v>
      </c>
      <c r="AS59" s="491">
        <f ca="1">OFFSET('Integrated Financial Statements'!$I21,0,(COLUMN(AP11)-1)*4+1)</f>
        <v>8784.3009312390168</v>
      </c>
      <c r="AT59" s="491">
        <f ca="1">OFFSET('Integrated Financial Statements'!$I21,0,(COLUMN(AQ11)-1)*4+1)</f>
        <v>9134.5859960654925</v>
      </c>
      <c r="AU59" s="529">
        <f ca="1">OFFSET('Integrated Financial Statements'!$I21,0,(COLUMN(AR11)-1)*4+1)</f>
        <v>9497.7073461149339</v>
      </c>
      <c r="AV59" s="493">
        <f ca="1">OFFSET('Integrated Financial Statements'!$I21,0,(COLUMN(AS11)-1)*4+1)</f>
        <v>36569.003970154168</v>
      </c>
      <c r="AW59" s="527">
        <f ca="1">OFFSET('Integrated Financial Statements'!$I21,0,(COLUMN(AT11)-1)*4+1)</f>
        <v>9529.8298068218755</v>
      </c>
      <c r="AX59" s="491">
        <f ca="1">OFFSET('Integrated Financial Statements'!$I21,0,(COLUMN(AU11)-1)*4+1)</f>
        <v>9154.3945085496525</v>
      </c>
      <c r="AY59" s="491">
        <f ca="1">OFFSET('Integrated Financial Statements'!$I21,0,(COLUMN(AV11)-1)*4+1)</f>
        <v>9516.664260521673</v>
      </c>
      <c r="AZ59" s="529">
        <f ca="1">OFFSET('Integrated Financial Statements'!$I21,0,(COLUMN(AW11)-1)*4+1)</f>
        <v>9888.2038955849148</v>
      </c>
      <c r="BA59" s="493">
        <f ca="1">OFFSET('Integrated Financial Statements'!$I21,0,(COLUMN(AX11)-1)*4+1)</f>
        <v>38089.092471478114</v>
      </c>
      <c r="BB59" s="527">
        <f ca="1">OFFSET('Integrated Financial Statements'!$I21,0,(COLUMN(AY11)-1)*4+1)</f>
        <v>9895.0294777349154</v>
      </c>
      <c r="BC59" s="491">
        <f ca="1">OFFSET('Integrated Financial Statements'!$I21,0,(COLUMN(AZ11)-1)*4+1)</f>
        <v>9512.4791416654298</v>
      </c>
      <c r="BD59" s="491">
        <f ca="1">OFFSET('Integrated Financial Statements'!$I21,0,(COLUMN(BA11)-1)*4+1)</f>
        <v>9886.1815988444723</v>
      </c>
      <c r="BE59" s="529">
        <f ca="1">OFFSET('Integrated Financial Statements'!$I21,0,(COLUMN(BB11)-1)*4+1)</f>
        <v>10264.274218484434</v>
      </c>
      <c r="BF59" s="493">
        <f ca="1">OFFSET('Integrated Financial Statements'!$I21,0,(COLUMN(BC11)-1)*4+1)</f>
        <v>39557.964436729249</v>
      </c>
      <c r="BG59" s="527">
        <f ca="1">OFFSET('Integrated Financial Statements'!$I21,0,(COLUMN(BD11)-1)*4+1)</f>
        <v>10242.408407512303</v>
      </c>
      <c r="BH59" s="491">
        <f ca="1">OFFSET('Integrated Financial Statements'!$I21,0,(COLUMN(BE11)-1)*4+1)</f>
        <v>9853.2441536104707</v>
      </c>
      <c r="BI59" s="491">
        <f ca="1">OFFSET('Integrated Financial Statements'!$I21,0,(COLUMN(BF11)-1)*4+1)</f>
        <v>10237.63161342776</v>
      </c>
      <c r="BJ59" s="529">
        <f ca="1">OFFSET('Integrated Financial Statements'!$I21,0,(COLUMN(BG11)-1)*4+1)</f>
        <v>10619.880376423014</v>
      </c>
      <c r="BK59" s="493">
        <f ca="1">OFFSET('Integrated Financial Statements'!$I21,0,(COLUMN(BH11)-1)*4+1)</f>
        <v>40953.164550973554</v>
      </c>
      <c r="BL59" s="527">
        <f ca="1">OFFSET('Integrated Financial Statements'!$I21,0,(COLUMN(BI11)-1)*4+1)</f>
        <v>10364.811950873001</v>
      </c>
      <c r="BM59" s="491">
        <f ca="1">OFFSET('Integrated Financial Statements'!$I21,0,(COLUMN(BJ11)-1)*4+1)</f>
        <v>9973.9110157455689</v>
      </c>
      <c r="BN59" s="491">
        <f ca="1">OFFSET('Integrated Financial Statements'!$I21,0,(COLUMN(BK11)-1)*4+1)</f>
        <v>10362.203000476617</v>
      </c>
      <c r="BO59" s="529">
        <f ca="1">OFFSET('Integrated Financial Statements'!$I21,0,(COLUMN(BL11)-1)*4+1)</f>
        <v>10750.667916327178</v>
      </c>
      <c r="BP59" s="493">
        <f ca="1">OFFSET('Integrated Financial Statements'!$I21,0,(COLUMN(BM11)-1)*4+1)</f>
        <v>41451.593883422363</v>
      </c>
      <c r="BQ59" s="527">
        <f ca="1">OFFSET('Integrated Financial Statements'!$I21,0,(COLUMN(BN11)-1)*4+1)</f>
        <v>10511.170353779205</v>
      </c>
      <c r="BR59" s="491">
        <f ca="1">OFFSET('Integrated Financial Statements'!$I21,0,(COLUMN(BO11)-1)*4+1)</f>
        <v>10114.007966475183</v>
      </c>
      <c r="BS59" s="491">
        <f ca="1">OFFSET('Integrated Financial Statements'!$I21,0,(COLUMN(BP11)-1)*4+1)</f>
        <v>10507.965702059864</v>
      </c>
      <c r="BT59" s="529">
        <f ca="1">OFFSET('Integrated Financial Statements'!$I21,0,(COLUMN(BQ11)-1)*4+1)</f>
        <v>10905.30233388528</v>
      </c>
      <c r="BU59" s="493">
        <f ca="1">OFFSET('Integrated Financial Statements'!$I21,0,(COLUMN(BR11)-1)*4+1)</f>
        <v>42038.446356199536</v>
      </c>
      <c r="BV59" s="527">
        <f ca="1">OFFSET('Integrated Financial Statements'!$I21,0,(COLUMN(BS11)-1)*4+1)</f>
        <v>10662.552756530811</v>
      </c>
      <c r="BW59" s="491">
        <f ca="1">OFFSET('Integrated Financial Statements'!$I21,0,(COLUMN(BT11)-1)*4+1)</f>
        <v>10259.026761430414</v>
      </c>
      <c r="BX59" s="491">
        <f ca="1">OFFSET('Integrated Financial Statements'!$I21,0,(COLUMN(BU11)-1)*4+1)</f>
        <v>10658.796274612589</v>
      </c>
      <c r="BY59" s="529">
        <f ca="1">OFFSET('Integrated Financial Statements'!$I21,0,(COLUMN(BV11)-1)*4+1)</f>
        <v>11065.177174520859</v>
      </c>
      <c r="BZ59" s="493">
        <f ca="1">OFFSET('Integrated Financial Statements'!$I21,0,(COLUMN(BW11)-1)*4+1)</f>
        <v>42645.552967094671</v>
      </c>
    </row>
    <row r="60" spans="2:78" s="479" customFormat="1">
      <c r="C60" s="480" t="s">
        <v>240</v>
      </c>
      <c r="D60" s="503">
        <f ca="1">OFFSET('Integrated Financial Statements'!$I47,0,(COLUMN(A11)-1)*4)</f>
        <v>1828</v>
      </c>
      <c r="E60" s="499">
        <f ca="1">OFFSET('Integrated Financial Statements'!$I47,0,(COLUMN(B11)-1)*4)</f>
        <v>2397</v>
      </c>
      <c r="F60" s="499">
        <f ca="1">OFFSET('Integrated Financial Statements'!$I47,0,(COLUMN(C11)-1)*4)</f>
        <v>2437</v>
      </c>
      <c r="G60" s="500">
        <f ca="1">OFFSET('Integrated Financial Statements'!$I47,0,(COLUMN(D11)-1)*4)</f>
        <v>2319</v>
      </c>
      <c r="H60" s="483">
        <f ca="1">OFFSET('Integrated Financial Statements'!$I47,0,(COLUMN(E11)-1)*4)</f>
        <v>8981</v>
      </c>
      <c r="I60" s="503">
        <f ca="1">OFFSET('Integrated Financial Statements'!$I47,0,(COLUMN(F11)-1)*4)</f>
        <v>2430</v>
      </c>
      <c r="J60" s="499">
        <f ca="1">OFFSET('Integrated Financial Statements'!$I47,0,(COLUMN(G11)-1)*4)</f>
        <v>3147</v>
      </c>
      <c r="K60" s="499">
        <f ca="1">OFFSET('Integrated Financial Statements'!$I47,0,(COLUMN(H11)-1)*4)</f>
        <v>2349</v>
      </c>
      <c r="L60" s="500">
        <f ca="1">OFFSET('Integrated Financial Statements'!$I47,0,(COLUMN(I11)-1)*4)</f>
        <v>2813</v>
      </c>
      <c r="M60" s="483">
        <f ca="1">OFFSET('Integrated Financial Statements'!$I47,0,(COLUMN(J11)-1)*4)</f>
        <v>10739</v>
      </c>
      <c r="N60" s="503">
        <f ca="1">OFFSET('Integrated Financial Statements'!$I47,0,(COLUMN(K11)-1)*4)</f>
        <v>2322</v>
      </c>
      <c r="O60" s="499">
        <f ca="1">OFFSET('Integrated Financial Statements'!$I47,0,(COLUMN(L11)-1)*4)</f>
        <v>2348</v>
      </c>
      <c r="P60" s="499">
        <f ca="1">OFFSET('Integrated Financial Statements'!$I47,0,(COLUMN(M11)-1)*4)</f>
        <v>2515</v>
      </c>
      <c r="Q60" s="500">
        <f ca="1">OFFSET('Integrated Financial Statements'!$I47,0,(COLUMN(N11)-1)*4)</f>
        <v>2424</v>
      </c>
      <c r="R60" s="483">
        <f ca="1">OFFSET('Integrated Financial Statements'!$I47,0,(COLUMN(O11)-1)*4)</f>
        <v>9609</v>
      </c>
      <c r="S60" s="503">
        <f ca="1">OFFSET('Integrated Financial Statements'!$I47,0,(COLUMN(P11)-1)*4)</f>
        <v>2394</v>
      </c>
      <c r="T60" s="499">
        <f ca="1">OFFSET('Integrated Financial Statements'!$I47,0,(COLUMN(Q11)-1)*4)</f>
        <v>-8778</v>
      </c>
      <c r="U60" s="499">
        <f ca="1">OFFSET('Integrated Financial Statements'!$I47,0,(COLUMN(R11)-1)*4)</f>
        <v>2691</v>
      </c>
      <c r="V60" s="500">
        <f ca="1">OFFSET('Integrated Financial Statements'!$I47,0,(COLUMN(S11)-1)*4)</f>
        <v>3803</v>
      </c>
      <c r="W60" s="483">
        <f ca="1">OFFSET('Integrated Financial Statements'!$I47,0,(COLUMN(T11)-1)*4)</f>
        <v>110</v>
      </c>
      <c r="X60" s="503">
        <f ca="1">OFFSET('Integrated Financial Statements'!$I47,0,(COLUMN(U11)-1)*4)</f>
        <v>3549</v>
      </c>
      <c r="Y60" s="499">
        <f ca="1">OFFSET('Integrated Financial Statements'!$I47,0,(COLUMN(V11)-1)*4)</f>
        <v>2822</v>
      </c>
      <c r="Z60" s="499">
        <f ca="1">OFFSET('Integrated Financial Statements'!$I47,0,(COLUMN(W11)-1)*4)</f>
        <v>3044</v>
      </c>
      <c r="AA60" s="500">
        <f ca="1">OFFSET('Integrated Financial Statements'!$I47,0,(COLUMN(X11)-1)*4)</f>
        <v>2206</v>
      </c>
      <c r="AB60" s="483">
        <f ca="1">OFFSET('Integrated Financial Statements'!$I47,0,(COLUMN(Y11)-1)*4)</f>
        <v>11621</v>
      </c>
      <c r="AC60" s="503">
        <f ca="1">OFFSET('Integrated Financial Statements'!$I47,0,(COLUMN(Z11)-1)*4+1)</f>
        <v>2710.9787816644716</v>
      </c>
      <c r="AD60" s="499">
        <f ca="1">OFFSET('Integrated Financial Statements'!$I47,0,(COLUMN(AA11)-1)*4+1)</f>
        <v>2722.8078560522836</v>
      </c>
      <c r="AE60" s="499">
        <f ca="1">OFFSET('Integrated Financial Statements'!$I47,0,(COLUMN(AB11)-1)*4+1)</f>
        <v>2861.6770719738497</v>
      </c>
      <c r="AF60" s="500">
        <f ca="1">OFFSET('Integrated Financial Statements'!$I47,0,(COLUMN(AC11)-1)*4+1)</f>
        <v>3028.8783860451549</v>
      </c>
      <c r="AG60" s="483">
        <f ca="1">OFFSET('Integrated Financial Statements'!$I47,0,(COLUMN(AD11)-1)*4+1)</f>
        <v>11324.342095735759</v>
      </c>
      <c r="AH60" s="503">
        <f ca="1">OFFSET('Integrated Financial Statements'!$I47,0,(COLUMN(AE11)-1)*4+1)</f>
        <v>2714.3528117219194</v>
      </c>
      <c r="AI60" s="499">
        <f ca="1">OFFSET('Integrated Financial Statements'!$I47,0,(COLUMN(AF11)-1)*4+1)</f>
        <v>2789.6232643007675</v>
      </c>
      <c r="AJ60" s="499">
        <f ca="1">OFFSET('Integrated Financial Statements'!$I47,0,(COLUMN(AG11)-1)*4+1)</f>
        <v>2928.6277216414192</v>
      </c>
      <c r="AK60" s="500">
        <f ca="1">OFFSET('Integrated Financial Statements'!$I47,0,(COLUMN(AH11)-1)*4+1)</f>
        <v>3102.9061822739268</v>
      </c>
      <c r="AL60" s="483">
        <f ca="1">OFFSET('Integrated Financial Statements'!$I47,0,(COLUMN(AI11)-1)*4+1)</f>
        <v>11535.509979938033</v>
      </c>
      <c r="AM60" s="503">
        <f ca="1">OFFSET('Integrated Financial Statements'!$I47,0,(COLUMN(AJ11)-1)*4+1)</f>
        <v>2780.9091620942654</v>
      </c>
      <c r="AN60" s="499">
        <f ca="1">OFFSET('Integrated Financial Statements'!$I47,0,(COLUMN(AK11)-1)*4+1)</f>
        <v>2860.0123134600626</v>
      </c>
      <c r="AO60" s="499">
        <f ca="1">OFFSET('Integrated Financial Statements'!$I47,0,(COLUMN(AL11)-1)*4+1)</f>
        <v>3019.9824630754001</v>
      </c>
      <c r="AP60" s="500">
        <f ca="1">OFFSET('Integrated Financial Statements'!$I47,0,(COLUMN(AM11)-1)*4+1)</f>
        <v>3216.0077846397453</v>
      </c>
      <c r="AQ60" s="483">
        <f ca="1">OFFSET('Integrated Financial Statements'!$I47,0,(COLUMN(AN11)-1)*4+1)</f>
        <v>11876.911723269473</v>
      </c>
      <c r="AR60" s="503">
        <f ca="1">OFFSET('Integrated Financial Statements'!$I47,0,(COLUMN(AO11)-1)*4+1)</f>
        <v>3034.5217642603056</v>
      </c>
      <c r="AS60" s="499">
        <f ca="1">OFFSET('Integrated Financial Statements'!$I47,0,(COLUMN(AP11)-1)*4+1)</f>
        <v>3034.2118300471657</v>
      </c>
      <c r="AT60" s="499">
        <f ca="1">OFFSET('Integrated Financial Statements'!$I47,0,(COLUMN(AQ11)-1)*4+1)</f>
        <v>3164.040985453345</v>
      </c>
      <c r="AU60" s="500">
        <f ca="1">OFFSET('Integrated Financial Statements'!$I47,0,(COLUMN(AR11)-1)*4+1)</f>
        <v>3347.6587557756193</v>
      </c>
      <c r="AV60" s="483">
        <f ca="1">OFFSET('Integrated Financial Statements'!$I47,0,(COLUMN(AS11)-1)*4+1)</f>
        <v>12580.43333553644</v>
      </c>
      <c r="AW60" s="503">
        <f ca="1">OFFSET('Integrated Financial Statements'!$I47,0,(COLUMN(AT11)-1)*4+1)</f>
        <v>3162.3086380858495</v>
      </c>
      <c r="AX60" s="499">
        <f ca="1">OFFSET('Integrated Financial Statements'!$I47,0,(COLUMN(AU11)-1)*4+1)</f>
        <v>3159.9447701410827</v>
      </c>
      <c r="AY60" s="499">
        <f ca="1">OFFSET('Integrated Financial Statements'!$I47,0,(COLUMN(AV11)-1)*4+1)</f>
        <v>3296.5107687151703</v>
      </c>
      <c r="AZ60" s="500">
        <f ca="1">OFFSET('Integrated Financial Statements'!$I47,0,(COLUMN(AW11)-1)*4+1)</f>
        <v>3480.9643347432084</v>
      </c>
      <c r="BA60" s="483">
        <f ca="1">OFFSET('Integrated Financial Statements'!$I47,0,(COLUMN(AX11)-1)*4+1)</f>
        <v>13099.728511685304</v>
      </c>
      <c r="BB60" s="503">
        <f ca="1">OFFSET('Integrated Financial Statements'!$I47,0,(COLUMN(AY11)-1)*4+1)</f>
        <v>3286.138991751975</v>
      </c>
      <c r="BC60" s="499">
        <f ca="1">OFFSET('Integrated Financial Statements'!$I47,0,(COLUMN(AZ11)-1)*4+1)</f>
        <v>3281.8672485821439</v>
      </c>
      <c r="BD60" s="499">
        <f ca="1">OFFSET('Integrated Financial Statements'!$I47,0,(COLUMN(BA11)-1)*4+1)</f>
        <v>3424.7987715593576</v>
      </c>
      <c r="BE60" s="500">
        <f ca="1">OFFSET('Integrated Financial Statements'!$I47,0,(COLUMN(BB11)-1)*4+1)</f>
        <v>3609.6229072426972</v>
      </c>
      <c r="BF60" s="483">
        <f ca="1">OFFSET('Integrated Financial Statements'!$I47,0,(COLUMN(BC11)-1)*4+1)</f>
        <v>13602.427919136175</v>
      </c>
      <c r="BG60" s="503">
        <f ca="1">OFFSET('Integrated Financial Statements'!$I47,0,(COLUMN(BD11)-1)*4+1)</f>
        <v>3404.1578004513708</v>
      </c>
      <c r="BH60" s="499">
        <f ca="1">OFFSET('Integrated Financial Statements'!$I47,0,(COLUMN(BE11)-1)*4+1)</f>
        <v>3398.2343561896432</v>
      </c>
      <c r="BI60" s="499">
        <f ca="1">OFFSET('Integrated Financial Statements'!$I47,0,(COLUMN(BF11)-1)*4+1)</f>
        <v>3547.0339334251189</v>
      </c>
      <c r="BJ60" s="500">
        <f ca="1">OFFSET('Integrated Financial Statements'!$I47,0,(COLUMN(BG11)-1)*4+1)</f>
        <v>3731.6348638013942</v>
      </c>
      <c r="BK60" s="483">
        <f ca="1">OFFSET('Integrated Financial Statements'!$I47,0,(COLUMN(BH11)-1)*4+1)</f>
        <v>14081.060953867534</v>
      </c>
      <c r="BL60" s="503">
        <f ca="1">OFFSET('Integrated Financial Statements'!$I47,0,(COLUMN(BI11)-1)*4+1)</f>
        <v>3447.6039688184801</v>
      </c>
      <c r="BM60" s="499">
        <f ca="1">OFFSET('Integrated Financial Statements'!$I47,0,(COLUMN(BJ11)-1)*4+1)</f>
        <v>3442.1989499053243</v>
      </c>
      <c r="BN60" s="499">
        <f ca="1">OFFSET('Integrated Financial Statements'!$I47,0,(COLUMN(BK11)-1)*4+1)</f>
        <v>3592.1224316168564</v>
      </c>
      <c r="BO60" s="500">
        <f ca="1">OFFSET('Integrated Financial Statements'!$I47,0,(COLUMN(BL11)-1)*4+1)</f>
        <v>3779.1338151709724</v>
      </c>
      <c r="BP60" s="483">
        <f ca="1">OFFSET('Integrated Financial Statements'!$I47,0,(COLUMN(BM11)-1)*4+1)</f>
        <v>14261.05916551163</v>
      </c>
      <c r="BQ60" s="503">
        <f ca="1">OFFSET('Integrated Financial Statements'!$I47,0,(COLUMN(BN11)-1)*4+1)</f>
        <v>3498.3828713950329</v>
      </c>
      <c r="BR60" s="499">
        <f ca="1">OFFSET('Integrated Financial Statements'!$I47,0,(COLUMN(BO11)-1)*4+1)</f>
        <v>3491.6492596681546</v>
      </c>
      <c r="BS60" s="499">
        <f ca="1">OFFSET('Integrated Financial Statements'!$I47,0,(COLUMN(BP11)-1)*4+1)</f>
        <v>3643.8381702149768</v>
      </c>
      <c r="BT60" s="500">
        <f ca="1">OFFSET('Integrated Financial Statements'!$I47,0,(COLUMN(BQ11)-1)*4+1)</f>
        <v>3833.6597620965463</v>
      </c>
      <c r="BU60" s="483">
        <f ca="1">OFFSET('Integrated Financial Statements'!$I47,0,(COLUMN(BR11)-1)*4+1)</f>
        <v>14467.530063374712</v>
      </c>
      <c r="BV60" s="503">
        <f ca="1">OFFSET('Integrated Financial Statements'!$I47,0,(COLUMN(BS11)-1)*4+1)</f>
        <v>3550.895348479221</v>
      </c>
      <c r="BW60" s="499">
        <f ca="1">OFFSET('Integrated Financial Statements'!$I47,0,(COLUMN(BT11)-1)*4+1)</f>
        <v>3542.82010207228</v>
      </c>
      <c r="BX60" s="499">
        <f ca="1">OFFSET('Integrated Financial Statements'!$I47,0,(COLUMN(BU11)-1)*4+1)</f>
        <v>3697.3420168135713</v>
      </c>
      <c r="BY60" s="500">
        <f ca="1">OFFSET('Integrated Financial Statements'!$I47,0,(COLUMN(BV11)-1)*4+1)</f>
        <v>3890.0212277185901</v>
      </c>
      <c r="BZ60" s="483">
        <f ca="1">OFFSET('Integrated Financial Statements'!$I47,0,(COLUMN(BW11)-1)*4+1)</f>
        <v>14681.078695083659</v>
      </c>
    </row>
    <row r="61" spans="2:78" s="479" customFormat="1">
      <c r="C61" s="480"/>
      <c r="D61" s="503"/>
      <c r="E61" s="499"/>
      <c r="F61" s="499"/>
      <c r="G61" s="500"/>
      <c r="H61" s="483"/>
      <c r="I61" s="503"/>
      <c r="J61" s="499"/>
      <c r="K61" s="499"/>
      <c r="L61" s="500"/>
      <c r="M61" s="483"/>
      <c r="N61" s="503"/>
      <c r="O61" s="499"/>
      <c r="P61" s="499"/>
      <c r="Q61" s="500"/>
      <c r="R61" s="483"/>
      <c r="S61" s="503"/>
      <c r="T61" s="499"/>
      <c r="U61" s="499"/>
      <c r="V61" s="500"/>
      <c r="W61" s="483"/>
      <c r="X61" s="503"/>
      <c r="Y61" s="499"/>
      <c r="Z61" s="499"/>
      <c r="AA61" s="500"/>
      <c r="AB61" s="483"/>
      <c r="AC61" s="503"/>
      <c r="AD61" s="499"/>
      <c r="AE61" s="499"/>
      <c r="AF61" s="500"/>
      <c r="AG61" s="483"/>
      <c r="AH61" s="503"/>
      <c r="AI61" s="499"/>
      <c r="AJ61" s="499"/>
      <c r="AK61" s="500"/>
      <c r="AL61" s="483"/>
      <c r="AM61" s="503"/>
      <c r="AN61" s="499"/>
      <c r="AO61" s="499"/>
      <c r="AP61" s="500"/>
      <c r="AQ61" s="483"/>
      <c r="AR61" s="503"/>
      <c r="AS61" s="499"/>
      <c r="AT61" s="499"/>
      <c r="AU61" s="500"/>
      <c r="AV61" s="483"/>
      <c r="AW61" s="503"/>
      <c r="AX61" s="499"/>
      <c r="AY61" s="499"/>
      <c r="AZ61" s="500"/>
      <c r="BA61" s="483"/>
      <c r="BB61" s="503"/>
      <c r="BC61" s="499"/>
      <c r="BD61" s="499"/>
      <c r="BE61" s="500"/>
      <c r="BF61" s="483"/>
      <c r="BG61" s="503"/>
      <c r="BH61" s="499"/>
      <c r="BI61" s="499"/>
      <c r="BJ61" s="500"/>
      <c r="BK61" s="483"/>
      <c r="BL61" s="503"/>
      <c r="BM61" s="499"/>
      <c r="BN61" s="499"/>
      <c r="BO61" s="500"/>
      <c r="BP61" s="483"/>
      <c r="BQ61" s="503"/>
      <c r="BR61" s="499"/>
      <c r="BS61" s="499"/>
      <c r="BT61" s="500"/>
      <c r="BU61" s="483"/>
      <c r="BV61" s="503"/>
      <c r="BW61" s="499"/>
      <c r="BX61" s="499"/>
      <c r="BY61" s="500"/>
      <c r="BZ61" s="483"/>
    </row>
    <row r="62" spans="2:78" s="349" customFormat="1">
      <c r="C62" s="461"/>
      <c r="D62" s="462"/>
      <c r="E62" s="462"/>
      <c r="F62" s="462"/>
      <c r="G62" s="462"/>
      <c r="H62" s="462"/>
      <c r="I62" s="462"/>
      <c r="J62" s="462"/>
      <c r="K62" s="462"/>
      <c r="L62" s="462"/>
      <c r="M62" s="462"/>
      <c r="N62" s="462"/>
      <c r="O62" s="462"/>
      <c r="P62" s="462"/>
      <c r="Q62" s="462"/>
      <c r="R62" s="462"/>
      <c r="S62" s="462"/>
      <c r="T62" s="462"/>
      <c r="U62" s="462"/>
      <c r="V62" s="462"/>
      <c r="W62" s="462"/>
      <c r="X62" s="462"/>
      <c r="Y62" s="462"/>
      <c r="Z62" s="462"/>
      <c r="AA62" s="462"/>
      <c r="AB62" s="462"/>
      <c r="AC62" s="462"/>
      <c r="AD62" s="462"/>
      <c r="AE62" s="462"/>
      <c r="AF62" s="462"/>
      <c r="AG62" s="462"/>
      <c r="AH62" s="462"/>
      <c r="AI62" s="462"/>
      <c r="AJ62" s="462"/>
      <c r="AK62" s="462"/>
      <c r="AL62" s="462"/>
      <c r="AM62" s="462"/>
      <c r="AN62" s="462"/>
      <c r="AO62" s="462"/>
      <c r="AP62" s="462"/>
      <c r="AQ62" s="462"/>
      <c r="AR62" s="462"/>
      <c r="AS62" s="462"/>
      <c r="AT62" s="462"/>
      <c r="AU62" s="462"/>
      <c r="AV62" s="462"/>
      <c r="AW62" s="462"/>
      <c r="AX62" s="462"/>
      <c r="AY62" s="462"/>
      <c r="AZ62" s="462"/>
      <c r="BA62" s="462"/>
      <c r="BB62" s="462"/>
      <c r="BC62" s="462"/>
      <c r="BD62" s="462"/>
      <c r="BE62" s="462"/>
      <c r="BF62" s="462"/>
      <c r="BG62" s="462"/>
      <c r="BH62" s="462"/>
      <c r="BI62" s="462"/>
      <c r="BJ62" s="462"/>
      <c r="BK62" s="462"/>
      <c r="BL62" s="462"/>
      <c r="BM62" s="462"/>
      <c r="BN62" s="462"/>
      <c r="BO62" s="462"/>
      <c r="BP62" s="462"/>
      <c r="BQ62" s="462"/>
      <c r="BR62" s="462"/>
      <c r="BS62" s="462"/>
      <c r="BT62" s="462"/>
      <c r="BU62" s="462"/>
      <c r="BV62" s="462"/>
      <c r="BW62" s="462"/>
      <c r="BX62" s="462"/>
      <c r="BY62" s="462"/>
      <c r="BZ62" s="462"/>
    </row>
    <row r="101" s="349" customFormat="1"/>
    <row r="136" spans="2:78" s="349" customFormat="1"/>
    <row r="137" spans="2:78" s="479" customFormat="1">
      <c r="D137" s="382"/>
      <c r="E137" s="385"/>
      <c r="F137" s="385"/>
      <c r="G137" s="384"/>
      <c r="I137" s="382"/>
      <c r="J137" s="385"/>
      <c r="K137" s="385"/>
      <c r="L137" s="384"/>
      <c r="N137" s="382"/>
      <c r="O137" s="385"/>
      <c r="P137" s="385"/>
      <c r="Q137" s="384"/>
      <c r="S137" s="382"/>
      <c r="T137" s="385"/>
      <c r="U137" s="385"/>
      <c r="V137" s="384"/>
      <c r="X137" s="382"/>
      <c r="Y137" s="385"/>
      <c r="Z137" s="385"/>
      <c r="AA137" s="384"/>
      <c r="AC137" s="382"/>
      <c r="AD137" s="385"/>
      <c r="AE137" s="385"/>
      <c r="AF137" s="384"/>
      <c r="AH137" s="382"/>
      <c r="AI137" s="385"/>
      <c r="AJ137" s="385"/>
      <c r="AK137" s="384"/>
      <c r="AM137" s="382"/>
      <c r="AN137" s="385"/>
      <c r="AO137" s="385"/>
      <c r="AP137" s="384"/>
      <c r="AR137" s="382"/>
      <c r="AS137" s="385"/>
      <c r="AT137" s="385"/>
      <c r="AU137" s="384"/>
      <c r="AW137" s="382"/>
      <c r="AX137" s="385"/>
      <c r="AY137" s="385"/>
      <c r="AZ137" s="384"/>
      <c r="BB137" s="382"/>
      <c r="BC137" s="385"/>
      <c r="BD137" s="385"/>
      <c r="BE137" s="384"/>
      <c r="BG137" s="382"/>
      <c r="BH137" s="385"/>
      <c r="BI137" s="385"/>
      <c r="BJ137" s="384"/>
      <c r="BL137" s="382"/>
      <c r="BM137" s="385"/>
      <c r="BN137" s="385"/>
      <c r="BO137" s="384"/>
      <c r="BQ137" s="382"/>
      <c r="BR137" s="385"/>
      <c r="BS137" s="385"/>
      <c r="BT137" s="384"/>
      <c r="BV137" s="382"/>
      <c r="BW137" s="385"/>
      <c r="BX137" s="385"/>
      <c r="BY137" s="384"/>
    </row>
    <row r="138" spans="2:78" s="479" customFormat="1">
      <c r="B138" s="480" t="s">
        <v>332</v>
      </c>
      <c r="D138" s="382"/>
      <c r="E138" s="385"/>
      <c r="F138" s="385"/>
      <c r="G138" s="384"/>
      <c r="I138" s="382"/>
      <c r="J138" s="385"/>
      <c r="K138" s="385"/>
      <c r="L138" s="384"/>
      <c r="N138" s="382"/>
      <c r="O138" s="385"/>
      <c r="P138" s="385"/>
      <c r="Q138" s="384"/>
      <c r="S138" s="382"/>
      <c r="T138" s="385"/>
      <c r="U138" s="385"/>
      <c r="V138" s="384"/>
      <c r="X138" s="382"/>
      <c r="Y138" s="385"/>
      <c r="Z138" s="385"/>
      <c r="AA138" s="384"/>
      <c r="AC138" s="382"/>
      <c r="AD138" s="385"/>
      <c r="AE138" s="385"/>
      <c r="AF138" s="384"/>
      <c r="AH138" s="382"/>
      <c r="AI138" s="385"/>
      <c r="AJ138" s="385"/>
      <c r="AK138" s="384"/>
      <c r="AM138" s="382"/>
      <c r="AN138" s="385"/>
      <c r="AO138" s="385"/>
      <c r="AP138" s="384"/>
      <c r="AR138" s="382"/>
      <c r="AS138" s="385"/>
      <c r="AT138" s="385"/>
      <c r="AU138" s="384"/>
      <c r="AW138" s="382"/>
      <c r="AX138" s="385"/>
      <c r="AY138" s="385"/>
      <c r="AZ138" s="384"/>
      <c r="BB138" s="382"/>
      <c r="BC138" s="385"/>
      <c r="BD138" s="385"/>
      <c r="BE138" s="384"/>
      <c r="BG138" s="382"/>
      <c r="BH138" s="385"/>
      <c r="BI138" s="385"/>
      <c r="BJ138" s="384"/>
      <c r="BL138" s="382"/>
      <c r="BM138" s="385"/>
      <c r="BN138" s="385"/>
      <c r="BO138" s="384"/>
      <c r="BQ138" s="382"/>
      <c r="BR138" s="385"/>
      <c r="BS138" s="385"/>
      <c r="BT138" s="384"/>
      <c r="BV138" s="382"/>
      <c r="BW138" s="385"/>
      <c r="BX138" s="385"/>
      <c r="BY138" s="384"/>
    </row>
    <row r="139" spans="2:78" s="479" customFormat="1">
      <c r="B139" s="480"/>
      <c r="C139" s="480" t="s">
        <v>385</v>
      </c>
      <c r="D139" s="382"/>
      <c r="E139" s="385"/>
      <c r="F139" s="385"/>
      <c r="G139" s="384"/>
      <c r="I139" s="382"/>
      <c r="J139" s="385"/>
      <c r="K139" s="385"/>
      <c r="L139" s="384"/>
      <c r="N139" s="382"/>
      <c r="O139" s="385"/>
      <c r="P139" s="385"/>
      <c r="Q139" s="384"/>
      <c r="S139" s="382"/>
      <c r="T139" s="385"/>
      <c r="U139" s="385"/>
      <c r="V139" s="384"/>
      <c r="X139" s="382"/>
      <c r="Y139" s="385"/>
      <c r="Z139" s="385"/>
      <c r="AA139" s="384"/>
      <c r="AC139" s="503">
        <f ca="1">OFFSET('Revenue Model'!$DF$227,0,(COLUMN(A1)-1)*4)</f>
        <v>575</v>
      </c>
      <c r="AD139" s="499">
        <f ca="1">OFFSET('Revenue Model'!$DF$227,0,(COLUMN(B1)-1)*4)</f>
        <v>575</v>
      </c>
      <c r="AE139" s="499">
        <f ca="1">OFFSET('Revenue Model'!$DF$227,0,(COLUMN(C1)-1)*4)</f>
        <v>575</v>
      </c>
      <c r="AF139" s="500">
        <f ca="1">OFFSET('Revenue Model'!$DF$227,0,(COLUMN(D1)-1)*4)</f>
        <v>575</v>
      </c>
      <c r="AG139" s="493">
        <f ca="1">OFFSET('Revenue Model'!$DF$227,0,(COLUMN(E1)-1)*4)</f>
        <v>2300</v>
      </c>
      <c r="AH139" s="527">
        <f ca="1">OFFSET('Revenue Model'!$DF$227,0,(COLUMN(F1)-1)*4)</f>
        <v>1800</v>
      </c>
      <c r="AI139" s="491">
        <f ca="1">OFFSET('Revenue Model'!$DF$227,0,(COLUMN(G1)-1)*4)</f>
        <v>1800</v>
      </c>
      <c r="AJ139" s="491">
        <f ca="1">OFFSET('Revenue Model'!$DF$227,0,(COLUMN(H1)-1)*4)</f>
        <v>1800</v>
      </c>
      <c r="AK139" s="529">
        <f ca="1">OFFSET('Revenue Model'!$DF$227,0,(COLUMN(I1)-1)*4)</f>
        <v>1800</v>
      </c>
      <c r="AL139" s="493">
        <f ca="1">OFFSET('Revenue Model'!$DF$227,0,(COLUMN(J1)-1)*4)</f>
        <v>7200</v>
      </c>
      <c r="AM139" s="527">
        <f ca="1">OFFSET('Revenue Model'!$DF$227,0,(COLUMN(K1)-1)*4)</f>
        <v>3025</v>
      </c>
      <c r="AN139" s="491">
        <f ca="1">OFFSET('Revenue Model'!$DF$227,0,(COLUMN(L1)-1)*4)</f>
        <v>3025</v>
      </c>
      <c r="AO139" s="491">
        <f ca="1">OFFSET('Revenue Model'!$DF$227,0,(COLUMN(M1)-1)*4)</f>
        <v>3025</v>
      </c>
      <c r="AP139" s="529">
        <f ca="1">OFFSET('Revenue Model'!$DF$227,0,(COLUMN(N1)-1)*4)</f>
        <v>3025</v>
      </c>
      <c r="AQ139" s="493">
        <f ca="1">OFFSET('Revenue Model'!$DF$227,0,(COLUMN(O1)-1)*4)</f>
        <v>12100</v>
      </c>
      <c r="AR139" s="527">
        <f ca="1">OFFSET('Revenue Model'!$DF$227,0,(COLUMN(P1)-1)*4)</f>
        <v>4250</v>
      </c>
      <c r="AS139" s="491">
        <f ca="1">OFFSET('Revenue Model'!$DF$227,0,(COLUMN(Q1)-1)*4)</f>
        <v>4250</v>
      </c>
      <c r="AT139" s="491">
        <f ca="1">OFFSET('Revenue Model'!$DF$227,0,(COLUMN(R1)-1)*4)</f>
        <v>4250</v>
      </c>
      <c r="AU139" s="529">
        <f ca="1">OFFSET('Revenue Model'!$DF$227,0,(COLUMN(S1)-1)*4)</f>
        <v>4250</v>
      </c>
      <c r="AV139" s="493">
        <f ca="1">OFFSET('Revenue Model'!$DF$227,0,(COLUMN(T1)-1)*4)</f>
        <v>17000</v>
      </c>
      <c r="AW139" s="527">
        <f ca="1">OFFSET('Revenue Model'!$DF$227,0,(COLUMN(U1)-1)*4)</f>
        <v>5475</v>
      </c>
      <c r="AX139" s="491">
        <f ca="1">OFFSET('Revenue Model'!$DF$227,0,(COLUMN(V1)-1)*4)</f>
        <v>5475</v>
      </c>
      <c r="AY139" s="491">
        <f ca="1">OFFSET('Revenue Model'!$DF$227,0,(COLUMN(W1)-1)*4)</f>
        <v>5475</v>
      </c>
      <c r="AZ139" s="529">
        <f ca="1">OFFSET('Revenue Model'!$DF$227,0,(COLUMN(X1)-1)*4)</f>
        <v>5475</v>
      </c>
      <c r="BA139" s="493">
        <f ca="1">OFFSET('Revenue Model'!$DF$227,0,(COLUMN(Y1)-1)*4)</f>
        <v>21900</v>
      </c>
      <c r="BB139" s="527">
        <f ca="1">OFFSET('Revenue Model'!$DF$227,0,(COLUMN(Z1)-1)*4)</f>
        <v>6700</v>
      </c>
      <c r="BC139" s="491">
        <f ca="1">OFFSET('Revenue Model'!$DF$227,0,(COLUMN(AA1)-1)*4)</f>
        <v>6700</v>
      </c>
      <c r="BD139" s="491">
        <f ca="1">OFFSET('Revenue Model'!$DF$227,0,(COLUMN(AB1)-1)*4)</f>
        <v>6700</v>
      </c>
      <c r="BE139" s="529">
        <f ca="1">OFFSET('Revenue Model'!$DF$227,0,(COLUMN(AC1)-1)*4)</f>
        <v>6700</v>
      </c>
      <c r="BF139" s="493">
        <f ca="1">OFFSET('Revenue Model'!$DF$227,0,(COLUMN(AD1)-1)*4)</f>
        <v>26800</v>
      </c>
      <c r="BG139" s="527">
        <f ca="1">OFFSET('Revenue Model'!$DF$227,0,(COLUMN(AE1)-1)*4)</f>
        <v>7925</v>
      </c>
      <c r="BH139" s="491">
        <f ca="1">OFFSET('Revenue Model'!$DF$227,0,(COLUMN(AF1)-1)*4)</f>
        <v>7925</v>
      </c>
      <c r="BI139" s="491">
        <f ca="1">OFFSET('Revenue Model'!$DF$227,0,(COLUMN(AG1)-1)*4)</f>
        <v>7925</v>
      </c>
      <c r="BJ139" s="529">
        <f ca="1">OFFSET('Revenue Model'!$DF$227,0,(COLUMN(AH1)-1)*4)</f>
        <v>7925</v>
      </c>
      <c r="BK139" s="493">
        <f ca="1">OFFSET('Revenue Model'!$DF$227,0,(COLUMN(AI1)-1)*4)</f>
        <v>31700</v>
      </c>
      <c r="BL139" s="527">
        <f ca="1">OFFSET('Revenue Model'!$DF$227,0,(COLUMN(AJ1)-1)*4)</f>
        <v>7312.5</v>
      </c>
      <c r="BM139" s="491">
        <f ca="1">OFFSET('Revenue Model'!$DF$227,0,(COLUMN(AK1)-1)*4)</f>
        <v>7312.5</v>
      </c>
      <c r="BN139" s="491">
        <f ca="1">OFFSET('Revenue Model'!$DF$227,0,(COLUMN(AL1)-1)*4)</f>
        <v>7312.5</v>
      </c>
      <c r="BO139" s="529">
        <f ca="1">OFFSET('Revenue Model'!$DF$227,0,(COLUMN(AM1)-1)*4)</f>
        <v>7312.5</v>
      </c>
      <c r="BP139" s="493">
        <f ca="1">OFFSET('Revenue Model'!$DF$227,0,(COLUMN(AN1)-1)*4)</f>
        <v>29250</v>
      </c>
      <c r="BQ139" s="527">
        <f ca="1">OFFSET('Revenue Model'!$DF$227,0,(COLUMN(AO1)-1)*4)</f>
        <v>6700</v>
      </c>
      <c r="BR139" s="491">
        <f ca="1">OFFSET('Revenue Model'!$DF$227,0,(COLUMN(AP1)-1)*4)</f>
        <v>6700</v>
      </c>
      <c r="BS139" s="491">
        <f ca="1">OFFSET('Revenue Model'!$DF$227,0,(COLUMN(AQ1)-1)*4)</f>
        <v>6700</v>
      </c>
      <c r="BT139" s="529">
        <f ca="1">OFFSET('Revenue Model'!$DF$227,0,(COLUMN(AR1)-1)*4)</f>
        <v>6700</v>
      </c>
      <c r="BU139" s="493">
        <f ca="1">OFFSET('Revenue Model'!$DF$227,0,(COLUMN(AS1)-1)*4)</f>
        <v>26800</v>
      </c>
      <c r="BV139" s="527">
        <f ca="1">OFFSET('Revenue Model'!$DF$227,0,(COLUMN(AT1)-1)*4)</f>
        <v>6087.5</v>
      </c>
      <c r="BW139" s="491">
        <f ca="1">OFFSET('Revenue Model'!$DF$227,0,(COLUMN(AU1)-1)*4)</f>
        <v>6087.5</v>
      </c>
      <c r="BX139" s="491">
        <f ca="1">OFFSET('Revenue Model'!$DF$227,0,(COLUMN(AV1)-1)*4)</f>
        <v>6087.5</v>
      </c>
      <c r="BY139" s="529">
        <f ca="1">OFFSET('Revenue Model'!$DF$227,0,(COLUMN(AW1)-1)*4)</f>
        <v>6087.5</v>
      </c>
      <c r="BZ139" s="493">
        <f ca="1">OFFSET('Revenue Model'!$DF$227,0,(COLUMN(AX1)-1)*4)</f>
        <v>24350</v>
      </c>
    </row>
    <row r="140" spans="2:78" s="479" customFormat="1">
      <c r="C140" s="490" t="s">
        <v>327</v>
      </c>
      <c r="D140" s="527"/>
      <c r="E140" s="491"/>
      <c r="F140" s="491"/>
      <c r="G140" s="529"/>
      <c r="H140" s="493"/>
      <c r="I140" s="527"/>
      <c r="J140" s="491"/>
      <c r="K140" s="491"/>
      <c r="L140" s="529"/>
      <c r="M140" s="493"/>
      <c r="N140" s="527"/>
      <c r="O140" s="491"/>
      <c r="P140" s="491"/>
      <c r="Q140" s="529"/>
      <c r="R140" s="493"/>
      <c r="S140" s="527"/>
      <c r="T140" s="491"/>
      <c r="U140" s="491"/>
      <c r="V140" s="529"/>
      <c r="W140" s="493"/>
      <c r="X140" s="527"/>
      <c r="Y140" s="491"/>
      <c r="Z140" s="491"/>
      <c r="AA140" s="529"/>
      <c r="AB140" s="493"/>
      <c r="AC140" s="503">
        <f ca="1">OFFSET('Revenue Model'!$DF$228,0,(COLUMN(A1)-1)*4)</f>
        <v>448.5</v>
      </c>
      <c r="AD140" s="499">
        <f ca="1">OFFSET('Revenue Model'!$DF$228,0,(COLUMN(B1)-1)*4)</f>
        <v>448.5</v>
      </c>
      <c r="AE140" s="499">
        <f ca="1">OFFSET('Revenue Model'!$DF$228,0,(COLUMN(C1)-1)*4)</f>
        <v>448.5</v>
      </c>
      <c r="AF140" s="500">
        <f ca="1">OFFSET('Revenue Model'!$DF$228,0,(COLUMN(D1)-1)*4)</f>
        <v>448.5</v>
      </c>
      <c r="AG140" s="493">
        <f ca="1">OFFSET('Revenue Model'!$DF$228,0,(COLUMN(E1)-1)*4)</f>
        <v>1794</v>
      </c>
      <c r="AH140" s="527">
        <f ca="1">OFFSET('Revenue Model'!$DF$228,0,(COLUMN(F1)-1)*4)</f>
        <v>1380</v>
      </c>
      <c r="AI140" s="491">
        <f ca="1">OFFSET('Revenue Model'!$DF$228,0,(COLUMN(G1)-1)*4)</f>
        <v>1380</v>
      </c>
      <c r="AJ140" s="491">
        <f ca="1">OFFSET('Revenue Model'!$DF$228,0,(COLUMN(H1)-1)*4)</f>
        <v>1380</v>
      </c>
      <c r="AK140" s="529">
        <f ca="1">OFFSET('Revenue Model'!$DF$228,0,(COLUMN(I1)-1)*4)</f>
        <v>1380</v>
      </c>
      <c r="AL140" s="493">
        <f ca="1">OFFSET('Revenue Model'!$DF$228,0,(COLUMN(J1)-1)*4)</f>
        <v>5520</v>
      </c>
      <c r="AM140" s="527">
        <f ca="1">OFFSET('Revenue Model'!$DF$228,0,(COLUMN(K1)-1)*4)</f>
        <v>2278.833333333333</v>
      </c>
      <c r="AN140" s="491">
        <f ca="1">OFFSET('Revenue Model'!$DF$228,0,(COLUMN(L1)-1)*4)</f>
        <v>2278.833333333333</v>
      </c>
      <c r="AO140" s="491">
        <f ca="1">OFFSET('Revenue Model'!$DF$228,0,(COLUMN(M1)-1)*4)</f>
        <v>2278.833333333333</v>
      </c>
      <c r="AP140" s="529">
        <f ca="1">OFFSET('Revenue Model'!$DF$228,0,(COLUMN(N1)-1)*4)</f>
        <v>2278.833333333333</v>
      </c>
      <c r="AQ140" s="493">
        <f ca="1">OFFSET('Revenue Model'!$DF$228,0,(COLUMN(O1)-1)*4)</f>
        <v>9115.3333333333321</v>
      </c>
      <c r="AR140" s="527">
        <f ca="1">OFFSET('Revenue Model'!$DF$228,0,(COLUMN(P1)-1)*4)</f>
        <v>3145</v>
      </c>
      <c r="AS140" s="491">
        <f ca="1">OFFSET('Revenue Model'!$DF$228,0,(COLUMN(Q1)-1)*4)</f>
        <v>3145</v>
      </c>
      <c r="AT140" s="491">
        <f ca="1">OFFSET('Revenue Model'!$DF$228,0,(COLUMN(R1)-1)*4)</f>
        <v>3145</v>
      </c>
      <c r="AU140" s="529">
        <f ca="1">OFFSET('Revenue Model'!$DF$228,0,(COLUMN(S1)-1)*4)</f>
        <v>3145</v>
      </c>
      <c r="AV140" s="493">
        <f ca="1">OFFSET('Revenue Model'!$DF$228,0,(COLUMN(T1)-1)*4)</f>
        <v>12580</v>
      </c>
      <c r="AW140" s="527">
        <f ca="1">OFFSET('Revenue Model'!$DF$228,0,(COLUMN(U1)-1)*4)</f>
        <v>3978.5</v>
      </c>
      <c r="AX140" s="491">
        <f ca="1">OFFSET('Revenue Model'!$DF$228,0,(COLUMN(V1)-1)*4)</f>
        <v>3978.5</v>
      </c>
      <c r="AY140" s="491">
        <f ca="1">OFFSET('Revenue Model'!$DF$228,0,(COLUMN(W1)-1)*4)</f>
        <v>3978.5</v>
      </c>
      <c r="AZ140" s="529">
        <f ca="1">OFFSET('Revenue Model'!$DF$228,0,(COLUMN(X1)-1)*4)</f>
        <v>3978.5</v>
      </c>
      <c r="BA140" s="493">
        <f ca="1">OFFSET('Revenue Model'!$DF$228,0,(COLUMN(Y1)-1)*4)</f>
        <v>15914</v>
      </c>
      <c r="BB140" s="527">
        <f ca="1">OFFSET('Revenue Model'!$DF$228,0,(COLUMN(Z1)-1)*4)</f>
        <v>4779.3333333333339</v>
      </c>
      <c r="BC140" s="491">
        <f ca="1">OFFSET('Revenue Model'!$DF$228,0,(COLUMN(AA1)-1)*4)</f>
        <v>4779.3333333333339</v>
      </c>
      <c r="BD140" s="491">
        <f ca="1">OFFSET('Revenue Model'!$DF$228,0,(COLUMN(AB1)-1)*4)</f>
        <v>4779.3333333333339</v>
      </c>
      <c r="BE140" s="529">
        <f ca="1">OFFSET('Revenue Model'!$DF$228,0,(COLUMN(AC1)-1)*4)</f>
        <v>4779.3333333333339</v>
      </c>
      <c r="BF140" s="493">
        <f ca="1">OFFSET('Revenue Model'!$DF$228,0,(COLUMN(AD1)-1)*4)</f>
        <v>19117.333333333336</v>
      </c>
      <c r="BG140" s="527">
        <f ca="1">OFFSET('Revenue Model'!$DF$228,0,(COLUMN(AE1)-1)*4)</f>
        <v>5547.5</v>
      </c>
      <c r="BH140" s="491">
        <f ca="1">OFFSET('Revenue Model'!$DF$228,0,(COLUMN(AF1)-1)*4)</f>
        <v>5547.5</v>
      </c>
      <c r="BI140" s="491">
        <f ca="1">OFFSET('Revenue Model'!$DF$228,0,(COLUMN(AG1)-1)*4)</f>
        <v>5547.5</v>
      </c>
      <c r="BJ140" s="529">
        <f ca="1">OFFSET('Revenue Model'!$DF$228,0,(COLUMN(AH1)-1)*4)</f>
        <v>5547.5</v>
      </c>
      <c r="BK140" s="493">
        <f ca="1">OFFSET('Revenue Model'!$DF$228,0,(COLUMN(AI1)-1)*4)</f>
        <v>22190</v>
      </c>
      <c r="BL140" s="527">
        <f ca="1">OFFSET('Revenue Model'!$DF$228,0,(COLUMN(AJ1)-1)*4)</f>
        <v>5118.75</v>
      </c>
      <c r="BM140" s="491">
        <f ca="1">OFFSET('Revenue Model'!$DF$228,0,(COLUMN(AK1)-1)*4)</f>
        <v>5118.75</v>
      </c>
      <c r="BN140" s="491">
        <f ca="1">OFFSET('Revenue Model'!$DF$228,0,(COLUMN(AL1)-1)*4)</f>
        <v>5118.75</v>
      </c>
      <c r="BO140" s="529">
        <f ca="1">OFFSET('Revenue Model'!$DF$228,0,(COLUMN(AM1)-1)*4)</f>
        <v>5118.75</v>
      </c>
      <c r="BP140" s="493">
        <f ca="1">OFFSET('Revenue Model'!$DF$228,0,(COLUMN(AN1)-1)*4)</f>
        <v>20475</v>
      </c>
      <c r="BQ140" s="527">
        <f ca="1">OFFSET('Revenue Model'!$DF$228,0,(COLUMN(AO1)-1)*4)</f>
        <v>4690</v>
      </c>
      <c r="BR140" s="491">
        <f ca="1">OFFSET('Revenue Model'!$DF$228,0,(COLUMN(AP1)-1)*4)</f>
        <v>4690</v>
      </c>
      <c r="BS140" s="491">
        <f ca="1">OFFSET('Revenue Model'!$DF$228,0,(COLUMN(AQ1)-1)*4)</f>
        <v>4690</v>
      </c>
      <c r="BT140" s="529">
        <f ca="1">OFFSET('Revenue Model'!$DF$228,0,(COLUMN(AR1)-1)*4)</f>
        <v>4690</v>
      </c>
      <c r="BU140" s="493">
        <f ca="1">OFFSET('Revenue Model'!$DF$228,0,(COLUMN(AS1)-1)*4)</f>
        <v>18760</v>
      </c>
      <c r="BV140" s="527">
        <f ca="1">OFFSET('Revenue Model'!$DF$228,0,(COLUMN(AT1)-1)*4)</f>
        <v>4261.25</v>
      </c>
      <c r="BW140" s="491">
        <f ca="1">OFFSET('Revenue Model'!$DF$228,0,(COLUMN(AU1)-1)*4)</f>
        <v>4261.25</v>
      </c>
      <c r="BX140" s="491">
        <f ca="1">OFFSET('Revenue Model'!$DF$228,0,(COLUMN(AV1)-1)*4)</f>
        <v>4261.25</v>
      </c>
      <c r="BY140" s="529">
        <f ca="1">OFFSET('Revenue Model'!$DF$228,0,(COLUMN(AW1)-1)*4)</f>
        <v>4261.25</v>
      </c>
      <c r="BZ140" s="493">
        <f ca="1">OFFSET('Revenue Model'!$DF$228,0,(COLUMN(AX1)-1)*4)</f>
        <v>17045</v>
      </c>
    </row>
    <row r="141" spans="2:78" s="479" customFormat="1">
      <c r="C141" s="490" t="s">
        <v>333</v>
      </c>
      <c r="D141" s="528"/>
      <c r="E141" s="492"/>
      <c r="F141" s="492"/>
      <c r="G141" s="530"/>
      <c r="H141" s="494"/>
      <c r="I141" s="528"/>
      <c r="J141" s="492"/>
      <c r="K141" s="492"/>
      <c r="L141" s="530"/>
      <c r="M141" s="494"/>
      <c r="N141" s="528"/>
      <c r="O141" s="492"/>
      <c r="P141" s="492"/>
      <c r="Q141" s="530"/>
      <c r="R141" s="494"/>
      <c r="S141" s="528"/>
      <c r="T141" s="492"/>
      <c r="U141" s="492"/>
      <c r="V141" s="530"/>
      <c r="W141" s="494"/>
      <c r="X141" s="528"/>
      <c r="Y141" s="492"/>
      <c r="Z141" s="492"/>
      <c r="AA141" s="530"/>
      <c r="AB141" s="494"/>
      <c r="AC141" s="503">
        <f ca="1">OFFSET('Revenue Model'!$DF$229,0,(COLUMN(A2)-1)*4)</f>
        <v>0</v>
      </c>
      <c r="AD141" s="499">
        <f ca="1">OFFSET('Revenue Model'!$DF$229,0,(COLUMN(B2)-1)*4)</f>
        <v>44.85</v>
      </c>
      <c r="AE141" s="499">
        <f ca="1">OFFSET('Revenue Model'!$DF$229,0,(COLUMN(C2)-1)*4)</f>
        <v>44.85</v>
      </c>
      <c r="AF141" s="500">
        <f ca="1">OFFSET('Revenue Model'!$DF$229,0,(COLUMN(D2)-1)*4)</f>
        <v>44.85</v>
      </c>
      <c r="AG141" s="493">
        <f ca="1">OFFSET('Revenue Model'!$DF$229,0,(COLUMN(E2)-1)*4)</f>
        <v>134.55000000000001</v>
      </c>
      <c r="AH141" s="527">
        <f ca="1">OFFSET('Revenue Model'!$DF$229,0,(COLUMN(F2)-1)*4)</f>
        <v>138</v>
      </c>
      <c r="AI141" s="491">
        <f ca="1">OFFSET('Revenue Model'!$DF$229,0,(COLUMN(G2)-1)*4)</f>
        <v>138</v>
      </c>
      <c r="AJ141" s="491">
        <f ca="1">OFFSET('Revenue Model'!$DF$229,0,(COLUMN(H2)-1)*4)</f>
        <v>138</v>
      </c>
      <c r="AK141" s="529">
        <f ca="1">OFFSET('Revenue Model'!$DF$229,0,(COLUMN(I2)-1)*4)</f>
        <v>138</v>
      </c>
      <c r="AL141" s="493">
        <f ca="1">OFFSET('Revenue Model'!$DF$229,0,(COLUMN(J2)-1)*4)</f>
        <v>552</v>
      </c>
      <c r="AM141" s="527">
        <f ca="1">OFFSET('Revenue Model'!$DF$229,0,(COLUMN(K2)-1)*4)</f>
        <v>227.88333333333333</v>
      </c>
      <c r="AN141" s="491">
        <f ca="1">OFFSET('Revenue Model'!$DF$229,0,(COLUMN(L2)-1)*4)</f>
        <v>227.88333333333333</v>
      </c>
      <c r="AO141" s="491">
        <f ca="1">OFFSET('Revenue Model'!$DF$229,0,(COLUMN(M2)-1)*4)</f>
        <v>341.82499999999993</v>
      </c>
      <c r="AP141" s="529">
        <f ca="1">OFFSET('Revenue Model'!$DF$229,0,(COLUMN(N2)-1)*4)</f>
        <v>341.82499999999993</v>
      </c>
      <c r="AQ141" s="493">
        <f ca="1">OFFSET('Revenue Model'!$DF$229,0,(COLUMN(O2)-1)*4)</f>
        <v>1139.4166666666665</v>
      </c>
      <c r="AR141" s="527">
        <f ca="1">OFFSET('Revenue Model'!$DF$229,0,(COLUMN(P2)-1)*4)</f>
        <v>770.52499999999998</v>
      </c>
      <c r="AS141" s="491">
        <f ca="1">OFFSET('Revenue Model'!$DF$229,0,(COLUMN(Q2)-1)*4)</f>
        <v>770.52499999999998</v>
      </c>
      <c r="AT141" s="491">
        <f ca="1">OFFSET('Revenue Model'!$DF$229,0,(COLUMN(R2)-1)*4)</f>
        <v>770.52499999999998</v>
      </c>
      <c r="AU141" s="529">
        <f ca="1">OFFSET('Revenue Model'!$DF$229,0,(COLUMN(S2)-1)*4)</f>
        <v>770.52499999999998</v>
      </c>
      <c r="AV141" s="493">
        <f ca="1">OFFSET('Revenue Model'!$DF$229,0,(COLUMN(T2)-1)*4)</f>
        <v>3082.1</v>
      </c>
      <c r="AW141" s="527">
        <f ca="1">OFFSET('Revenue Model'!$DF$229,0,(COLUMN(U2)-1)*4)</f>
        <v>974.73249999999996</v>
      </c>
      <c r="AX141" s="491">
        <f ca="1">OFFSET('Revenue Model'!$DF$229,0,(COLUMN(V2)-1)*4)</f>
        <v>974.73249999999996</v>
      </c>
      <c r="AY141" s="491">
        <f ca="1">OFFSET('Revenue Model'!$DF$229,0,(COLUMN(W2)-1)*4)</f>
        <v>974.73249999999996</v>
      </c>
      <c r="AZ141" s="529">
        <f ca="1">OFFSET('Revenue Model'!$DF$229,0,(COLUMN(X2)-1)*4)</f>
        <v>974.73249999999996</v>
      </c>
      <c r="BA141" s="493">
        <f ca="1">OFFSET('Revenue Model'!$DF$229,0,(COLUMN(Y2)-1)*4)</f>
        <v>3898.93</v>
      </c>
      <c r="BB141" s="527">
        <f ca="1">OFFSET('Revenue Model'!$DF$229,0,(COLUMN(Z2)-1)*4)</f>
        <v>1170.9366666666667</v>
      </c>
      <c r="BC141" s="491">
        <f ca="1">OFFSET('Revenue Model'!$DF$229,0,(COLUMN(AA2)-1)*4)</f>
        <v>1170.9366666666667</v>
      </c>
      <c r="BD141" s="491">
        <f ca="1">OFFSET('Revenue Model'!$DF$229,0,(COLUMN(AB2)-1)*4)</f>
        <v>1170.9366666666667</v>
      </c>
      <c r="BE141" s="529">
        <f ca="1">OFFSET('Revenue Model'!$DF$229,0,(COLUMN(AC2)-1)*4)</f>
        <v>1170.9366666666667</v>
      </c>
      <c r="BF141" s="493">
        <f ca="1">OFFSET('Revenue Model'!$DF$229,0,(COLUMN(AD2)-1)*4)</f>
        <v>4683.7466666666669</v>
      </c>
      <c r="BG141" s="527">
        <f ca="1">OFFSET('Revenue Model'!$DF$229,0,(COLUMN(AE2)-1)*4)</f>
        <v>1359.1375</v>
      </c>
      <c r="BH141" s="491">
        <f ca="1">OFFSET('Revenue Model'!$DF$229,0,(COLUMN(AF2)-1)*4)</f>
        <v>1359.1375</v>
      </c>
      <c r="BI141" s="491">
        <f ca="1">OFFSET('Revenue Model'!$DF$229,0,(COLUMN(AG2)-1)*4)</f>
        <v>1359.1375</v>
      </c>
      <c r="BJ141" s="529">
        <f ca="1">OFFSET('Revenue Model'!$DF$229,0,(COLUMN(AH2)-1)*4)</f>
        <v>1359.1375</v>
      </c>
      <c r="BK141" s="493">
        <f ca="1">OFFSET('Revenue Model'!$DF$229,0,(COLUMN(AI2)-1)*4)</f>
        <v>5436.55</v>
      </c>
      <c r="BL141" s="527">
        <f ca="1">OFFSET('Revenue Model'!$DF$229,0,(COLUMN(AJ2)-1)*4)</f>
        <v>1254.09375</v>
      </c>
      <c r="BM141" s="491">
        <f ca="1">OFFSET('Revenue Model'!$DF$229,0,(COLUMN(AK2)-1)*4)</f>
        <v>1254.09375</v>
      </c>
      <c r="BN141" s="491">
        <f ca="1">OFFSET('Revenue Model'!$DF$229,0,(COLUMN(AL2)-1)*4)</f>
        <v>1254.09375</v>
      </c>
      <c r="BO141" s="529">
        <f ca="1">OFFSET('Revenue Model'!$DF$229,0,(COLUMN(AM2)-1)*4)</f>
        <v>1254.09375</v>
      </c>
      <c r="BP141" s="493">
        <f ca="1">OFFSET('Revenue Model'!$DF$229,0,(COLUMN(AN2)-1)*4)</f>
        <v>5016.375</v>
      </c>
      <c r="BQ141" s="527">
        <f ca="1">OFFSET('Revenue Model'!$DF$229,0,(COLUMN(AO2)-1)*4)</f>
        <v>1149.05</v>
      </c>
      <c r="BR141" s="491">
        <f ca="1">OFFSET('Revenue Model'!$DF$229,0,(COLUMN(AP2)-1)*4)</f>
        <v>1149.05</v>
      </c>
      <c r="BS141" s="491">
        <f ca="1">OFFSET('Revenue Model'!$DF$229,0,(COLUMN(AQ2)-1)*4)</f>
        <v>1149.05</v>
      </c>
      <c r="BT141" s="529">
        <f ca="1">OFFSET('Revenue Model'!$DF$229,0,(COLUMN(AR2)-1)*4)</f>
        <v>1149.05</v>
      </c>
      <c r="BU141" s="493">
        <f ca="1">OFFSET('Revenue Model'!$DF$229,0,(COLUMN(AS2)-1)*4)</f>
        <v>4596.2</v>
      </c>
      <c r="BV141" s="527">
        <f ca="1">OFFSET('Revenue Model'!$DF$229,0,(COLUMN(AT2)-1)*4)</f>
        <v>1044.0062499999999</v>
      </c>
      <c r="BW141" s="491">
        <f ca="1">OFFSET('Revenue Model'!$DF$229,0,(COLUMN(AU2)-1)*4)</f>
        <v>1044.0062499999999</v>
      </c>
      <c r="BX141" s="491">
        <f ca="1">OFFSET('Revenue Model'!$DF$229,0,(COLUMN(AV2)-1)*4)</f>
        <v>1044.0062499999999</v>
      </c>
      <c r="BY141" s="529">
        <f ca="1">OFFSET('Revenue Model'!$DF$229,0,(COLUMN(AW2)-1)*4)</f>
        <v>1044.0062499999999</v>
      </c>
      <c r="BZ141" s="493">
        <f ca="1">OFFSET('Revenue Model'!$DF$229,0,(COLUMN(AX2)-1)*4)</f>
        <v>4176.0249999999996</v>
      </c>
    </row>
    <row r="142" spans="2:78" s="479" customFormat="1">
      <c r="C142" s="490"/>
      <c r="D142" s="528"/>
      <c r="E142" s="492"/>
      <c r="F142" s="492"/>
      <c r="G142" s="530"/>
      <c r="H142" s="494"/>
      <c r="I142" s="528"/>
      <c r="J142" s="492"/>
      <c r="K142" s="492"/>
      <c r="L142" s="530"/>
      <c r="M142" s="494"/>
      <c r="N142" s="528"/>
      <c r="O142" s="492"/>
      <c r="P142" s="492"/>
      <c r="Q142" s="530"/>
      <c r="R142" s="494"/>
      <c r="S142" s="528"/>
      <c r="T142" s="492"/>
      <c r="U142" s="492"/>
      <c r="V142" s="530"/>
      <c r="W142" s="494"/>
      <c r="X142" s="528"/>
      <c r="Y142" s="492"/>
      <c r="Z142" s="492"/>
      <c r="AA142" s="530"/>
      <c r="AB142" s="494"/>
      <c r="AC142" s="528"/>
      <c r="AD142" s="492"/>
      <c r="AE142" s="492"/>
      <c r="AF142" s="530"/>
      <c r="AG142" s="494"/>
      <c r="AH142" s="528"/>
      <c r="AI142" s="492"/>
      <c r="AJ142" s="492"/>
      <c r="AK142" s="530"/>
      <c r="AL142" s="494"/>
      <c r="AM142" s="528"/>
      <c r="AN142" s="492"/>
      <c r="AO142" s="492"/>
      <c r="AP142" s="530"/>
      <c r="AQ142" s="494"/>
      <c r="AR142" s="528"/>
      <c r="AS142" s="492"/>
      <c r="AT142" s="492"/>
      <c r="AU142" s="530"/>
      <c r="AV142" s="494"/>
      <c r="AW142" s="528"/>
      <c r="AX142" s="492"/>
      <c r="AY142" s="492"/>
      <c r="AZ142" s="530"/>
      <c r="BA142" s="494"/>
      <c r="BB142" s="528"/>
      <c r="BC142" s="492"/>
      <c r="BD142" s="492"/>
      <c r="BE142" s="530"/>
      <c r="BF142" s="494"/>
      <c r="BG142" s="528"/>
      <c r="BH142" s="492"/>
      <c r="BI142" s="492"/>
      <c r="BJ142" s="530"/>
      <c r="BK142" s="494"/>
      <c r="BL142" s="528"/>
      <c r="BM142" s="492"/>
      <c r="BN142" s="492"/>
      <c r="BO142" s="530"/>
      <c r="BP142" s="494"/>
      <c r="BQ142" s="528"/>
      <c r="BR142" s="492"/>
      <c r="BS142" s="492"/>
      <c r="BT142" s="530"/>
      <c r="BU142" s="494"/>
      <c r="BV142" s="528"/>
      <c r="BW142" s="492"/>
      <c r="BX142" s="492"/>
      <c r="BY142" s="530"/>
      <c r="BZ142" s="494"/>
    </row>
    <row r="143" spans="2:78" s="479" customFormat="1">
      <c r="C143" s="490"/>
      <c r="D143" s="527"/>
      <c r="E143" s="491"/>
      <c r="F143" s="491"/>
      <c r="G143" s="529"/>
      <c r="H143" s="493"/>
      <c r="I143" s="527"/>
      <c r="J143" s="491"/>
      <c r="K143" s="491"/>
      <c r="L143" s="529"/>
      <c r="M143" s="493"/>
      <c r="N143" s="527"/>
      <c r="O143" s="491"/>
      <c r="P143" s="491"/>
      <c r="Q143" s="529"/>
      <c r="R143" s="493"/>
      <c r="S143" s="527"/>
      <c r="T143" s="491"/>
      <c r="U143" s="491"/>
      <c r="V143" s="529"/>
      <c r="W143" s="493"/>
      <c r="X143" s="527"/>
      <c r="Y143" s="491"/>
      <c r="Z143" s="491"/>
      <c r="AA143" s="529"/>
      <c r="AB143" s="493"/>
      <c r="AC143" s="527"/>
      <c r="AD143" s="491"/>
      <c r="AE143" s="491"/>
      <c r="AF143" s="529"/>
      <c r="AG143" s="493"/>
      <c r="AH143" s="527"/>
      <c r="AI143" s="491"/>
      <c r="AJ143" s="491"/>
      <c r="AK143" s="529"/>
      <c r="AL143" s="493"/>
      <c r="AM143" s="527"/>
      <c r="AN143" s="491"/>
      <c r="AO143" s="491"/>
      <c r="AP143" s="529"/>
      <c r="AQ143" s="493"/>
      <c r="AR143" s="527"/>
      <c r="AS143" s="491"/>
      <c r="AT143" s="491"/>
      <c r="AU143" s="529"/>
      <c r="AV143" s="493"/>
      <c r="AW143" s="527"/>
      <c r="AX143" s="491"/>
      <c r="AY143" s="491"/>
      <c r="AZ143" s="529"/>
      <c r="BA143" s="493"/>
      <c r="BB143" s="527"/>
      <c r="BC143" s="491"/>
      <c r="BD143" s="491"/>
      <c r="BE143" s="529"/>
      <c r="BF143" s="493"/>
      <c r="BG143" s="527"/>
      <c r="BH143" s="491"/>
      <c r="BI143" s="491"/>
      <c r="BJ143" s="529"/>
      <c r="BK143" s="493"/>
      <c r="BL143" s="527"/>
      <c r="BM143" s="491"/>
      <c r="BN143" s="491"/>
      <c r="BO143" s="529"/>
      <c r="BP143" s="493"/>
      <c r="BQ143" s="527"/>
      <c r="BR143" s="491"/>
      <c r="BS143" s="491"/>
      <c r="BT143" s="529"/>
      <c r="BU143" s="493"/>
      <c r="BV143" s="527"/>
      <c r="BW143" s="491"/>
      <c r="BX143" s="491"/>
      <c r="BY143" s="529"/>
      <c r="BZ143" s="493"/>
    </row>
    <row r="144" spans="2:78" s="479" customFormat="1">
      <c r="C144" s="480"/>
      <c r="D144" s="503"/>
      <c r="E144" s="499"/>
      <c r="F144" s="499"/>
      <c r="G144" s="500"/>
      <c r="H144" s="483"/>
      <c r="I144" s="503"/>
      <c r="J144" s="499"/>
      <c r="K144" s="499"/>
      <c r="L144" s="500"/>
      <c r="M144" s="483"/>
      <c r="N144" s="503"/>
      <c r="O144" s="499"/>
      <c r="P144" s="499"/>
      <c r="Q144" s="500"/>
      <c r="R144" s="483"/>
      <c r="S144" s="503"/>
      <c r="T144" s="499"/>
      <c r="U144" s="499"/>
      <c r="V144" s="500"/>
      <c r="W144" s="483"/>
      <c r="X144" s="503"/>
      <c r="Y144" s="499"/>
      <c r="Z144" s="499"/>
      <c r="AA144" s="500"/>
      <c r="AB144" s="483"/>
      <c r="AC144" s="503"/>
      <c r="AD144" s="499"/>
      <c r="AE144" s="499"/>
      <c r="AF144" s="500"/>
      <c r="AG144" s="483"/>
      <c r="AH144" s="503"/>
      <c r="AI144" s="499"/>
      <c r="AJ144" s="499"/>
      <c r="AK144" s="500"/>
      <c r="AL144" s="483"/>
      <c r="AM144" s="503"/>
      <c r="AN144" s="499"/>
      <c r="AO144" s="499"/>
      <c r="AP144" s="500"/>
      <c r="AQ144" s="483"/>
      <c r="AR144" s="503"/>
      <c r="AS144" s="499"/>
      <c r="AT144" s="499"/>
      <c r="AU144" s="500"/>
      <c r="AV144" s="483"/>
      <c r="AW144" s="503"/>
      <c r="AX144" s="499"/>
      <c r="AY144" s="499"/>
      <c r="AZ144" s="500"/>
      <c r="BA144" s="483"/>
      <c r="BB144" s="503"/>
      <c r="BC144" s="499"/>
      <c r="BD144" s="499"/>
      <c r="BE144" s="500"/>
      <c r="BF144" s="483"/>
      <c r="BG144" s="503"/>
      <c r="BH144" s="499"/>
      <c r="BI144" s="499"/>
      <c r="BJ144" s="500"/>
      <c r="BK144" s="483"/>
      <c r="BL144" s="503"/>
      <c r="BM144" s="499"/>
      <c r="BN144" s="499"/>
      <c r="BO144" s="500"/>
      <c r="BP144" s="483"/>
      <c r="BQ144" s="503"/>
      <c r="BR144" s="499"/>
      <c r="BS144" s="499"/>
      <c r="BT144" s="500"/>
      <c r="BU144" s="483"/>
      <c r="BV144" s="503"/>
      <c r="BW144" s="499"/>
      <c r="BX144" s="499"/>
      <c r="BY144" s="500"/>
      <c r="BZ144" s="483"/>
    </row>
    <row r="145" spans="3:78" s="479" customFormat="1">
      <c r="C145" s="480"/>
      <c r="D145" s="503"/>
      <c r="E145" s="499"/>
      <c r="F145" s="499"/>
      <c r="G145" s="500"/>
      <c r="H145" s="483"/>
      <c r="I145" s="503"/>
      <c r="J145" s="499"/>
      <c r="K145" s="499"/>
      <c r="L145" s="500"/>
      <c r="M145" s="483"/>
      <c r="N145" s="503"/>
      <c r="O145" s="499"/>
      <c r="P145" s="499"/>
      <c r="Q145" s="500"/>
      <c r="R145" s="483"/>
      <c r="S145" s="503"/>
      <c r="T145" s="499"/>
      <c r="U145" s="499"/>
      <c r="V145" s="500"/>
      <c r="W145" s="483"/>
      <c r="X145" s="503"/>
      <c r="Y145" s="499"/>
      <c r="Z145" s="499"/>
      <c r="AA145" s="500"/>
      <c r="AB145" s="483"/>
      <c r="AC145" s="503"/>
      <c r="AD145" s="499"/>
      <c r="AE145" s="499"/>
      <c r="AF145" s="500"/>
      <c r="AG145" s="483"/>
      <c r="AH145" s="503"/>
      <c r="AI145" s="499"/>
      <c r="AJ145" s="499"/>
      <c r="AK145" s="500"/>
      <c r="AL145" s="483"/>
      <c r="AM145" s="503"/>
      <c r="AN145" s="499"/>
      <c r="AO145" s="499"/>
      <c r="AP145" s="500"/>
      <c r="AQ145" s="483"/>
      <c r="AR145" s="503"/>
      <c r="AS145" s="499"/>
      <c r="AT145" s="499"/>
      <c r="AU145" s="500"/>
      <c r="AV145" s="483"/>
      <c r="AW145" s="503"/>
      <c r="AX145" s="499"/>
      <c r="AY145" s="499"/>
      <c r="AZ145" s="500"/>
      <c r="BA145" s="483"/>
      <c r="BB145" s="503"/>
      <c r="BC145" s="499"/>
      <c r="BD145" s="499"/>
      <c r="BE145" s="500"/>
      <c r="BF145" s="483"/>
      <c r="BG145" s="503"/>
      <c r="BH145" s="499"/>
      <c r="BI145" s="499"/>
      <c r="BJ145" s="500"/>
      <c r="BK145" s="483"/>
      <c r="BL145" s="503"/>
      <c r="BM145" s="499"/>
      <c r="BN145" s="499"/>
      <c r="BO145" s="500"/>
      <c r="BP145" s="483"/>
      <c r="BQ145" s="503"/>
      <c r="BR145" s="499"/>
      <c r="BS145" s="499"/>
      <c r="BT145" s="500"/>
      <c r="BU145" s="483"/>
      <c r="BV145" s="503"/>
      <c r="BW145" s="499"/>
      <c r="BX145" s="499"/>
      <c r="BY145" s="500"/>
      <c r="BZ145" s="483"/>
    </row>
    <row r="146" spans="3:78" s="349" customFormat="1">
      <c r="C146" s="461"/>
      <c r="D146" s="462"/>
      <c r="E146" s="462"/>
      <c r="F146" s="462"/>
      <c r="G146" s="462"/>
      <c r="H146" s="462"/>
      <c r="I146" s="462"/>
      <c r="J146" s="462"/>
      <c r="K146" s="462"/>
      <c r="L146" s="462"/>
      <c r="M146" s="462"/>
      <c r="N146" s="462"/>
      <c r="O146" s="462"/>
      <c r="P146" s="462"/>
      <c r="Q146" s="462"/>
      <c r="R146" s="462"/>
      <c r="S146" s="462"/>
      <c r="T146" s="462"/>
      <c r="U146" s="462"/>
      <c r="V146" s="462"/>
      <c r="W146" s="462"/>
      <c r="X146" s="462"/>
      <c r="Y146" s="462"/>
      <c r="Z146" s="462"/>
      <c r="AA146" s="462"/>
      <c r="AB146" s="462"/>
      <c r="AC146" s="462"/>
      <c r="AD146" s="462"/>
      <c r="AE146" s="462"/>
      <c r="AF146" s="462"/>
      <c r="AG146" s="462"/>
      <c r="AH146" s="462"/>
      <c r="AI146" s="462"/>
      <c r="AJ146" s="462"/>
      <c r="AK146" s="462"/>
      <c r="AL146" s="462"/>
      <c r="AM146" s="462"/>
      <c r="AN146" s="462"/>
      <c r="AO146" s="462"/>
      <c r="AP146" s="462"/>
      <c r="AQ146" s="462"/>
      <c r="AR146" s="462"/>
      <c r="AS146" s="462"/>
      <c r="AT146" s="462"/>
      <c r="AU146" s="462"/>
      <c r="AV146" s="462"/>
      <c r="AW146" s="462"/>
      <c r="AX146" s="462"/>
      <c r="AY146" s="462"/>
      <c r="AZ146" s="462"/>
      <c r="BA146" s="462"/>
      <c r="BB146" s="462"/>
      <c r="BC146" s="462"/>
      <c r="BD146" s="462"/>
      <c r="BE146" s="462"/>
      <c r="BF146" s="462"/>
      <c r="BG146" s="462"/>
      <c r="BH146" s="462"/>
      <c r="BI146" s="462"/>
      <c r="BJ146" s="462"/>
      <c r="BK146" s="462"/>
      <c r="BL146" s="462"/>
      <c r="BM146" s="462"/>
      <c r="BN146" s="462"/>
      <c r="BO146" s="462"/>
      <c r="BP146" s="462"/>
      <c r="BQ146" s="462"/>
      <c r="BR146" s="462"/>
      <c r="BS146" s="462"/>
      <c r="BT146" s="462"/>
      <c r="BU146" s="462"/>
      <c r="BV146" s="462"/>
      <c r="BW146" s="462"/>
      <c r="BX146" s="462"/>
      <c r="BY146" s="462"/>
      <c r="BZ146" s="462"/>
    </row>
  </sheetData>
  <mergeCells count="1">
    <mergeCell ref="AH1:BT2"/>
  </mergeCells>
  <conditionalFormatting sqref="AH3:AK8 BA3:CE8 BU1:CE2">
    <cfRule type="expression" dxfId="13" priority="14">
      <formula>$A$8=3</formula>
    </cfRule>
  </conditionalFormatting>
  <conditionalFormatting sqref="AL3:BB8">
    <cfRule type="expression" dxfId="12" priority="13">
      <formula>$A$8=3</formula>
    </cfRule>
  </conditionalFormatting>
  <conditionalFormatting sqref="AH3:CE8 BU1:CE2">
    <cfRule type="expression" dxfId="11" priority="12">
      <formula>$A$8=1</formula>
    </cfRule>
  </conditionalFormatting>
  <conditionalFormatting sqref="AH1">
    <cfRule type="expression" dxfId="10" priority="11">
      <formula>$A$8=3</formula>
    </cfRule>
  </conditionalFormatting>
  <conditionalFormatting sqref="AH1:BT2">
    <cfRule type="expression" dxfId="9" priority="10">
      <formula>$A$8=1</formula>
    </cfRule>
  </conditionalFormatting>
  <conditionalFormatting sqref="AD1:AG8">
    <cfRule type="expression" dxfId="8" priority="9">
      <formula>$A$8=3</formula>
    </cfRule>
  </conditionalFormatting>
  <conditionalFormatting sqref="AD1:AG8">
    <cfRule type="expression" dxfId="7" priority="8">
      <formula>$A$8=1</formula>
    </cfRule>
  </conditionalFormatting>
  <conditionalFormatting sqref="CF1:CI8 CY1:WWN8">
    <cfRule type="expression" dxfId="6" priority="7">
      <formula>$A$8=3</formula>
    </cfRule>
  </conditionalFormatting>
  <conditionalFormatting sqref="CJ1:CZ8">
    <cfRule type="expression" dxfId="5" priority="6">
      <formula>$A$8=3</formula>
    </cfRule>
  </conditionalFormatting>
  <conditionalFormatting sqref="CF1:WWN8">
    <cfRule type="expression" dxfId="4" priority="5">
      <formula>$A$8=1</formula>
    </cfRule>
  </conditionalFormatting>
  <conditionalFormatting sqref="WWO1:XFD8">
    <cfRule type="expression" dxfId="3" priority="4">
      <formula>$A$8=3</formula>
    </cfRule>
  </conditionalFormatting>
  <conditionalFormatting sqref="WWO1:XFD8">
    <cfRule type="expression" dxfId="2" priority="3">
      <formula>$A$8=1</formula>
    </cfRule>
  </conditionalFormatting>
  <conditionalFormatting sqref="AC1:AC8">
    <cfRule type="expression" dxfId="1" priority="2">
      <formula>$A$8=3</formula>
    </cfRule>
  </conditionalFormatting>
  <conditionalFormatting sqref="AC1:AC8">
    <cfRule type="expression" dxfId="0" priority="1">
      <formula>$A$8=1</formula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632DC-D84A-1142-9F17-E64C62594A0D}">
  <sheetPr codeName="Sheet9"/>
  <dimension ref="A1:CF43"/>
  <sheetViews>
    <sheetView showGridLines="0" zoomScale="90" zoomScaleNormal="90" workbookViewId="0">
      <selection activeCell="CO6" sqref="CO6"/>
    </sheetView>
  </sheetViews>
  <sheetFormatPr baseColWidth="10" defaultColWidth="11.5" defaultRowHeight="13" outlineLevelCol="1"/>
  <cols>
    <col min="1" max="1" width="2.1640625" bestFit="1" customWidth="1"/>
    <col min="2" max="2" width="2.33203125" customWidth="1"/>
    <col min="3" max="3" width="45.1640625" customWidth="1"/>
    <col min="4" max="7" width="10.83203125" hidden="1" customWidth="1" outlineLevel="1"/>
    <col min="8" max="8" width="10.83203125" collapsed="1"/>
    <col min="9" max="12" width="10.83203125" hidden="1" customWidth="1" outlineLevel="1"/>
    <col min="13" max="13" width="10.83203125" collapsed="1"/>
    <col min="14" max="17" width="10.83203125" hidden="1" customWidth="1" outlineLevel="1"/>
    <col min="18" max="18" width="10.83203125" collapsed="1"/>
    <col min="19" max="22" width="10.83203125" hidden="1" customWidth="1" outlineLevel="1"/>
    <col min="23" max="23" width="10.83203125" collapsed="1"/>
    <col min="24" max="27" width="10.83203125" hidden="1" customWidth="1" outlineLevel="1"/>
    <col min="28" max="28" width="11.5" collapsed="1"/>
    <col min="29" max="29" width="15.5" hidden="1" customWidth="1" outlineLevel="1"/>
    <col min="30" max="32" width="10.83203125" hidden="1" customWidth="1" outlineLevel="1"/>
    <col min="33" max="33" width="10.83203125" collapsed="1"/>
    <col min="34" max="37" width="10.83203125" hidden="1" customWidth="1" outlineLevel="1"/>
    <col min="38" max="38" width="10.83203125" collapsed="1"/>
    <col min="39" max="42" width="0" hidden="1" customWidth="1" outlineLevel="1"/>
    <col min="43" max="43" width="10.83203125" collapsed="1"/>
    <col min="44" max="47" width="0" hidden="1" customWidth="1" outlineLevel="1"/>
    <col min="48" max="48" width="10.83203125" collapsed="1"/>
    <col min="49" max="52" width="0" hidden="1" customWidth="1" outlineLevel="1"/>
    <col min="53" max="53" width="10.83203125" collapsed="1"/>
    <col min="54" max="57" width="0" hidden="1" customWidth="1" outlineLevel="1"/>
    <col min="58" max="58" width="10.83203125" collapsed="1"/>
    <col min="59" max="62" width="0" hidden="1" customWidth="1" outlineLevel="1"/>
    <col min="63" max="63" width="10.83203125" collapsed="1"/>
    <col min="64" max="67" width="0" hidden="1" customWidth="1" outlineLevel="1"/>
    <col min="68" max="68" width="10.83203125" collapsed="1"/>
    <col min="69" max="72" width="10.83203125" hidden="1" customWidth="1" outlineLevel="1"/>
    <col min="73" max="73" width="10.83203125" collapsed="1"/>
    <col min="74" max="77" width="10.83203125" hidden="1" customWidth="1" outlineLevel="1"/>
    <col min="78" max="78" width="10.83203125" collapsed="1"/>
    <col min="79" max="82" width="10.83203125" customWidth="1"/>
  </cols>
  <sheetData>
    <row r="1" spans="1:84" s="308" customFormat="1" ht="13" customHeight="1">
      <c r="A1" s="136"/>
      <c r="B1" s="136"/>
      <c r="C1" s="136"/>
      <c r="D1" s="136"/>
      <c r="E1" s="315"/>
      <c r="F1" s="136"/>
      <c r="G1" s="316"/>
      <c r="H1" s="316"/>
      <c r="I1" s="316"/>
      <c r="J1" s="316"/>
      <c r="K1" s="316"/>
      <c r="L1" s="316"/>
      <c r="M1" s="316"/>
      <c r="N1" s="316"/>
      <c r="O1" s="316"/>
      <c r="P1" s="316"/>
      <c r="Q1" s="316"/>
      <c r="R1" s="316"/>
      <c r="S1" s="316"/>
      <c r="T1" s="316"/>
      <c r="U1" s="316"/>
      <c r="V1" s="316"/>
      <c r="W1" s="316"/>
      <c r="X1" s="316"/>
      <c r="Y1" s="316"/>
      <c r="Z1" s="316"/>
      <c r="AA1" s="316"/>
      <c r="AB1" s="316"/>
      <c r="AC1" s="316"/>
      <c r="AD1" s="316"/>
      <c r="AE1" s="316"/>
      <c r="AF1" s="316"/>
      <c r="AG1" s="316"/>
      <c r="AH1" s="316"/>
      <c r="AI1" s="316"/>
      <c r="AJ1" s="316"/>
      <c r="AK1" s="316"/>
      <c r="AL1" s="316"/>
      <c r="AM1" s="316"/>
      <c r="AN1" s="316"/>
      <c r="AO1" s="316"/>
      <c r="AP1" s="316"/>
      <c r="AQ1" s="316"/>
      <c r="AR1" s="316"/>
      <c r="AS1" s="316"/>
      <c r="AT1" s="316"/>
      <c r="AU1" s="316"/>
      <c r="AV1" s="316"/>
      <c r="AW1" s="316"/>
      <c r="AX1" s="316"/>
      <c r="AY1" s="316"/>
      <c r="AZ1" s="316"/>
      <c r="BA1" s="316"/>
      <c r="BB1" s="316"/>
      <c r="BC1" s="316"/>
      <c r="BD1" s="316"/>
      <c r="BE1" s="316"/>
      <c r="BF1" s="316"/>
      <c r="BG1" s="316"/>
      <c r="BH1" s="316"/>
      <c r="BI1" s="316"/>
      <c r="BJ1" s="316"/>
      <c r="BK1" s="316"/>
      <c r="BL1" s="316"/>
      <c r="BM1" s="316"/>
      <c r="BN1" s="316"/>
      <c r="BO1" s="316"/>
      <c r="BP1" s="316"/>
      <c r="BQ1" s="316"/>
      <c r="BR1" s="316"/>
      <c r="BS1" s="316"/>
      <c r="BT1" s="316"/>
      <c r="BU1" s="316"/>
      <c r="BV1" s="316"/>
      <c r="BW1" s="316"/>
      <c r="BX1" s="316"/>
      <c r="BY1" s="316"/>
      <c r="BZ1" s="316"/>
      <c r="CA1" s="316"/>
      <c r="CB1" s="316"/>
      <c r="CC1" s="317"/>
      <c r="CD1" s="317"/>
      <c r="CE1" s="317"/>
      <c r="CF1" s="313"/>
    </row>
    <row r="2" spans="1:84" s="308" customFormat="1" ht="14" customHeight="1">
      <c r="A2" s="136"/>
      <c r="B2" s="136"/>
      <c r="C2" s="136"/>
      <c r="D2" s="136"/>
      <c r="E2" s="315"/>
      <c r="F2" s="136"/>
      <c r="G2" s="320"/>
      <c r="H2" s="320"/>
      <c r="I2" s="320"/>
      <c r="J2" s="320"/>
      <c r="K2" s="320"/>
      <c r="L2" s="320"/>
      <c r="M2" s="320"/>
      <c r="N2" s="320"/>
      <c r="O2" s="320"/>
      <c r="P2" s="320"/>
      <c r="Q2" s="320"/>
      <c r="R2" s="320"/>
      <c r="S2" s="320"/>
      <c r="T2" s="320"/>
      <c r="U2" s="320"/>
      <c r="V2" s="320"/>
      <c r="W2" s="320"/>
      <c r="X2" s="320"/>
      <c r="Y2" s="320"/>
      <c r="Z2" s="320"/>
      <c r="AA2" s="320"/>
      <c r="AB2" s="320"/>
      <c r="AC2" s="320"/>
      <c r="AD2" s="320"/>
      <c r="AE2" s="320"/>
      <c r="AF2" s="320"/>
      <c r="AG2" s="320"/>
      <c r="AH2" s="320"/>
      <c r="AI2" s="320"/>
      <c r="AJ2" s="320"/>
      <c r="AK2" s="320"/>
      <c r="AL2" s="320"/>
      <c r="AM2" s="320"/>
      <c r="AN2" s="320"/>
      <c r="AO2" s="320"/>
      <c r="AP2" s="320"/>
      <c r="AQ2" s="320"/>
      <c r="AR2" s="320"/>
      <c r="AS2" s="320"/>
      <c r="AT2" s="320"/>
      <c r="AU2" s="320"/>
      <c r="AV2" s="320"/>
      <c r="AW2" s="320"/>
      <c r="AX2" s="320"/>
      <c r="AY2" s="320"/>
      <c r="AZ2" s="320"/>
      <c r="BA2" s="320"/>
      <c r="BB2" s="320"/>
      <c r="BC2" s="320"/>
      <c r="BD2" s="320"/>
      <c r="BE2" s="320"/>
      <c r="BF2" s="320"/>
      <c r="BG2" s="320"/>
      <c r="BH2" s="320"/>
      <c r="BI2" s="320"/>
      <c r="BJ2" s="320"/>
      <c r="BK2" s="320"/>
      <c r="BL2" s="320"/>
      <c r="BM2" s="320"/>
      <c r="BN2" s="320"/>
      <c r="BO2" s="320"/>
      <c r="BP2" s="320"/>
      <c r="BQ2" s="320"/>
      <c r="BR2" s="320"/>
      <c r="BS2" s="320"/>
      <c r="BT2" s="320"/>
      <c r="BU2" s="320"/>
      <c r="BV2" s="320"/>
      <c r="BW2" s="320"/>
      <c r="BX2" s="320"/>
      <c r="BY2" s="320"/>
      <c r="BZ2" s="320"/>
      <c r="CA2" s="320"/>
      <c r="CB2" s="320"/>
      <c r="CC2" s="320"/>
      <c r="CD2" s="317"/>
      <c r="CE2" s="317"/>
      <c r="CF2" s="314"/>
    </row>
    <row r="3" spans="1:84" s="308" customFormat="1" ht="28" customHeight="1">
      <c r="A3" s="136"/>
      <c r="B3" s="136"/>
      <c r="C3" s="136"/>
      <c r="D3" s="136"/>
      <c r="E3" s="315"/>
      <c r="F3" s="136"/>
      <c r="G3" s="320"/>
      <c r="H3" s="320"/>
      <c r="I3" s="320"/>
      <c r="J3" s="320"/>
      <c r="K3" s="320"/>
      <c r="L3" s="320"/>
      <c r="M3" s="320"/>
      <c r="N3" s="320"/>
      <c r="O3" s="320"/>
      <c r="P3" s="320"/>
      <c r="Q3" s="320"/>
      <c r="R3" s="320"/>
      <c r="S3" s="320"/>
      <c r="T3" s="320"/>
      <c r="U3" s="320"/>
      <c r="V3" s="320"/>
      <c r="W3" s="320"/>
      <c r="X3" s="320"/>
      <c r="Y3" s="320"/>
      <c r="Z3" s="320"/>
      <c r="AA3" s="320"/>
      <c r="AB3" s="320"/>
      <c r="AC3" s="320"/>
      <c r="AD3" s="320"/>
      <c r="AE3" s="320"/>
      <c r="AF3" s="320"/>
      <c r="AG3" s="320"/>
      <c r="AH3" s="320"/>
      <c r="AI3" s="320"/>
      <c r="AJ3" s="320"/>
      <c r="AK3" s="320"/>
      <c r="AL3" s="320"/>
      <c r="AM3" s="320"/>
      <c r="AN3" s="320"/>
      <c r="AO3" s="320"/>
      <c r="AP3" s="320"/>
      <c r="AQ3" s="320"/>
      <c r="AR3" s="320"/>
      <c r="AS3" s="320"/>
      <c r="AT3" s="320"/>
      <c r="AU3" s="320"/>
      <c r="AV3" s="320"/>
      <c r="AW3" s="320"/>
      <c r="AX3" s="320"/>
      <c r="AY3" s="320"/>
      <c r="AZ3" s="320"/>
      <c r="BA3" s="320"/>
      <c r="BB3" s="320"/>
      <c r="BC3" s="320"/>
      <c r="BD3" s="320"/>
      <c r="BE3" s="320"/>
      <c r="BF3" s="320"/>
      <c r="BG3" s="320"/>
      <c r="BH3" s="320"/>
      <c r="BI3" s="320"/>
      <c r="BJ3" s="320"/>
      <c r="BK3" s="320"/>
      <c r="BL3" s="320"/>
      <c r="BM3" s="320"/>
      <c r="BN3" s="320"/>
      <c r="BO3" s="320"/>
      <c r="BP3" s="320"/>
      <c r="BQ3" s="320"/>
      <c r="BR3" s="320"/>
      <c r="BS3" s="320"/>
      <c r="BT3" s="320"/>
      <c r="BU3" s="320"/>
      <c r="BV3" s="320"/>
      <c r="BW3" s="320"/>
      <c r="BX3" s="320"/>
      <c r="BY3" s="320"/>
      <c r="BZ3" s="320"/>
      <c r="CA3" s="320"/>
      <c r="CB3" s="320"/>
      <c r="CC3" s="320"/>
      <c r="CD3" s="317"/>
      <c r="CE3" s="317"/>
      <c r="CF3" s="354"/>
    </row>
    <row r="4" spans="1:84" s="308" customFormat="1" ht="13" customHeight="1">
      <c r="A4" s="138"/>
      <c r="B4" s="138"/>
      <c r="C4" s="138"/>
      <c r="D4" s="138"/>
      <c r="E4" s="315"/>
      <c r="F4" s="138"/>
      <c r="G4" s="320"/>
      <c r="H4" s="320"/>
      <c r="I4" s="320"/>
      <c r="J4" s="320"/>
      <c r="K4" s="320"/>
      <c r="L4" s="320"/>
      <c r="M4" s="320"/>
      <c r="N4" s="320"/>
      <c r="O4" s="320"/>
      <c r="P4" s="320"/>
      <c r="Q4" s="320"/>
      <c r="R4" s="320"/>
      <c r="S4" s="320"/>
      <c r="T4" s="320"/>
      <c r="U4" s="320"/>
      <c r="V4" s="320"/>
      <c r="W4" s="320"/>
      <c r="X4" s="320"/>
      <c r="Y4" s="320"/>
      <c r="Z4" s="320"/>
      <c r="AA4" s="320"/>
      <c r="AB4" s="320"/>
      <c r="AC4" s="320"/>
      <c r="AD4" s="320"/>
      <c r="AE4" s="320"/>
      <c r="AF4" s="320"/>
      <c r="AG4" s="320"/>
      <c r="AH4" s="320"/>
      <c r="AI4" s="320"/>
      <c r="AJ4" s="320"/>
      <c r="AK4" s="320"/>
      <c r="AL4" s="320"/>
      <c r="AM4" s="320"/>
      <c r="AN4" s="320"/>
      <c r="AO4" s="320"/>
      <c r="AP4" s="320"/>
      <c r="AQ4" s="320"/>
      <c r="AR4" s="320"/>
      <c r="AS4" s="320"/>
      <c r="AT4" s="320"/>
      <c r="AU4" s="320"/>
      <c r="AV4" s="320"/>
      <c r="AW4" s="320"/>
      <c r="AX4" s="320"/>
      <c r="AY4" s="320"/>
      <c r="AZ4" s="320"/>
      <c r="BA4" s="320"/>
      <c r="BB4" s="320"/>
      <c r="BC4" s="320"/>
      <c r="BD4" s="320"/>
      <c r="BE4" s="320"/>
      <c r="BF4" s="320"/>
      <c r="BG4" s="320"/>
      <c r="BH4" s="320"/>
      <c r="BI4" s="320"/>
      <c r="BJ4" s="320"/>
      <c r="BK4" s="320"/>
      <c r="BL4" s="320"/>
      <c r="BM4" s="320"/>
      <c r="BN4" s="320"/>
      <c r="BO4" s="320"/>
      <c r="BP4" s="320"/>
      <c r="BQ4" s="320"/>
      <c r="BR4" s="320"/>
      <c r="BS4" s="320"/>
      <c r="BT4" s="320"/>
      <c r="BU4" s="320"/>
      <c r="BV4" s="320"/>
      <c r="BW4" s="320"/>
      <c r="BX4" s="320"/>
      <c r="BY4" s="320"/>
      <c r="BZ4" s="320"/>
      <c r="CA4" s="320"/>
      <c r="CB4" s="320"/>
      <c r="CC4" s="320"/>
      <c r="CD4" s="317"/>
      <c r="CE4" s="317"/>
      <c r="CF4" s="354"/>
    </row>
    <row r="5" spans="1:84" s="308" customFormat="1" ht="13" customHeight="1">
      <c r="A5" s="321"/>
      <c r="B5" s="321"/>
      <c r="C5" s="321"/>
      <c r="D5" s="321"/>
      <c r="E5" s="321"/>
      <c r="F5" s="321"/>
      <c r="G5" s="320"/>
      <c r="H5" s="320"/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320"/>
      <c r="Y5" s="320"/>
      <c r="Z5" s="320"/>
      <c r="AA5" s="320"/>
      <c r="AB5" s="320"/>
      <c r="AC5" s="320"/>
      <c r="AD5" s="320"/>
      <c r="AE5" s="320"/>
      <c r="AF5" s="320"/>
      <c r="AG5" s="320"/>
      <c r="AH5" s="320"/>
      <c r="AI5" s="320"/>
      <c r="AJ5" s="320"/>
      <c r="AK5" s="320"/>
      <c r="AL5" s="320"/>
      <c r="AM5" s="320"/>
      <c r="AN5" s="320"/>
      <c r="AO5" s="320"/>
      <c r="AP5" s="320"/>
      <c r="AQ5" s="320"/>
      <c r="AR5" s="320"/>
      <c r="AS5" s="320"/>
      <c r="AT5" s="320"/>
      <c r="AU5" s="320"/>
      <c r="AV5" s="320"/>
      <c r="AW5" s="320"/>
      <c r="AX5" s="320"/>
      <c r="AY5" s="320"/>
      <c r="AZ5" s="320"/>
      <c r="BA5" s="320"/>
      <c r="BB5" s="320"/>
      <c r="BC5" s="320"/>
      <c r="BD5" s="320"/>
      <c r="BE5" s="320"/>
      <c r="BF5" s="320"/>
      <c r="BG5" s="320"/>
      <c r="BH5" s="320"/>
      <c r="BI5" s="320"/>
      <c r="BJ5" s="320"/>
      <c r="BK5" s="320"/>
      <c r="BL5" s="320"/>
      <c r="BM5" s="320"/>
      <c r="BN5" s="320"/>
      <c r="BO5" s="320"/>
      <c r="BP5" s="320"/>
      <c r="BQ5" s="320"/>
      <c r="BR5" s="320"/>
      <c r="BS5" s="320"/>
      <c r="BT5" s="320"/>
      <c r="BU5" s="320"/>
      <c r="BV5" s="320"/>
      <c r="BW5" s="320"/>
      <c r="BX5" s="320"/>
      <c r="BY5" s="320"/>
      <c r="BZ5" s="320"/>
      <c r="CA5" s="320"/>
      <c r="CB5" s="320"/>
      <c r="CC5" s="320"/>
      <c r="CD5" s="317"/>
      <c r="CE5" s="317"/>
      <c r="CF5" s="354"/>
    </row>
    <row r="6" spans="1:84" s="308" customFormat="1" ht="14" customHeight="1">
      <c r="A6" s="315"/>
      <c r="B6" s="315"/>
      <c r="C6" s="315"/>
      <c r="D6" s="315"/>
      <c r="E6" s="315"/>
      <c r="F6" s="315"/>
      <c r="G6" s="320"/>
      <c r="H6" s="320"/>
      <c r="I6" s="320"/>
      <c r="J6" s="320"/>
      <c r="K6" s="320"/>
      <c r="L6" s="320"/>
      <c r="M6" s="320"/>
      <c r="N6" s="320"/>
      <c r="O6" s="320"/>
      <c r="P6" s="320"/>
      <c r="Q6" s="320"/>
      <c r="R6" s="320"/>
      <c r="S6" s="320"/>
      <c r="T6" s="320"/>
      <c r="U6" s="320"/>
      <c r="V6" s="320"/>
      <c r="W6" s="320"/>
      <c r="X6" s="320"/>
      <c r="Y6" s="320"/>
      <c r="Z6" s="320"/>
      <c r="AA6" s="320"/>
      <c r="AB6" s="320"/>
      <c r="AC6" s="320"/>
      <c r="AD6" s="320"/>
      <c r="AE6" s="320"/>
      <c r="AF6" s="320"/>
      <c r="AG6" s="320"/>
      <c r="AH6" s="320"/>
      <c r="AI6" s="320"/>
      <c r="AJ6" s="320"/>
      <c r="AK6" s="320"/>
      <c r="AL6" s="320"/>
      <c r="AM6" s="320"/>
      <c r="AN6" s="320"/>
      <c r="AO6" s="320"/>
      <c r="AP6" s="320"/>
      <c r="AQ6" s="320"/>
      <c r="AR6" s="320"/>
      <c r="AS6" s="320"/>
      <c r="AT6" s="320"/>
      <c r="AU6" s="320"/>
      <c r="AV6" s="320"/>
      <c r="AW6" s="320"/>
      <c r="AX6" s="320"/>
      <c r="AY6" s="320"/>
      <c r="AZ6" s="320"/>
      <c r="BA6" s="320"/>
      <c r="BB6" s="320"/>
      <c r="BC6" s="320"/>
      <c r="BD6" s="320"/>
      <c r="BE6" s="320"/>
      <c r="BF6" s="320"/>
      <c r="BG6" s="320"/>
      <c r="BH6" s="320"/>
      <c r="BI6" s="320"/>
      <c r="BJ6" s="320"/>
      <c r="BK6" s="320"/>
      <c r="BL6" s="320"/>
      <c r="BM6" s="320"/>
      <c r="BN6" s="320"/>
      <c r="BO6" s="320"/>
      <c r="BP6" s="320"/>
      <c r="BQ6" s="320"/>
      <c r="BR6" s="320"/>
      <c r="BS6" s="320"/>
      <c r="BT6" s="320"/>
      <c r="BU6" s="320"/>
      <c r="BV6" s="320"/>
      <c r="BW6" s="320"/>
      <c r="BX6" s="320"/>
      <c r="BY6" s="320"/>
      <c r="BZ6" s="320"/>
      <c r="CA6" s="320"/>
      <c r="CB6" s="320"/>
      <c r="CC6" s="320"/>
      <c r="CD6" s="317"/>
      <c r="CE6" s="317"/>
      <c r="CF6" s="354"/>
    </row>
    <row r="7" spans="1:84" s="308" customFormat="1" ht="14" customHeight="1">
      <c r="A7" s="315"/>
      <c r="B7" s="315"/>
      <c r="C7" s="315"/>
      <c r="D7" s="315"/>
      <c r="E7" s="315"/>
      <c r="F7" s="315"/>
      <c r="G7" s="320"/>
      <c r="H7" s="320"/>
      <c r="I7" s="320"/>
      <c r="J7" s="320"/>
      <c r="K7" s="320"/>
      <c r="L7" s="320"/>
      <c r="M7" s="320"/>
      <c r="N7" s="320"/>
      <c r="O7" s="320"/>
      <c r="P7" s="320"/>
      <c r="Q7" s="320"/>
      <c r="R7" s="320"/>
      <c r="S7" s="320"/>
      <c r="T7" s="320"/>
      <c r="U7" s="320"/>
      <c r="V7" s="320"/>
      <c r="W7" s="320"/>
      <c r="X7" s="320"/>
      <c r="Y7" s="320"/>
      <c r="Z7" s="320"/>
      <c r="AA7" s="320"/>
      <c r="AB7" s="320"/>
      <c r="AC7" s="320"/>
      <c r="AD7" s="320"/>
      <c r="AE7" s="320"/>
      <c r="AF7" s="320"/>
      <c r="AG7" s="320"/>
      <c r="AH7" s="320"/>
      <c r="AI7" s="320"/>
      <c r="AJ7" s="320"/>
      <c r="AK7" s="320"/>
      <c r="AL7" s="320"/>
      <c r="AM7" s="320"/>
      <c r="AN7" s="320"/>
      <c r="AO7" s="320"/>
      <c r="AP7" s="320"/>
      <c r="AQ7" s="320"/>
      <c r="AR7" s="320"/>
      <c r="AS7" s="320"/>
      <c r="AT7" s="320"/>
      <c r="AU7" s="320"/>
      <c r="AV7" s="320"/>
      <c r="AW7" s="320"/>
      <c r="AX7" s="320"/>
      <c r="AY7" s="320"/>
      <c r="AZ7" s="320"/>
      <c r="BA7" s="320"/>
      <c r="BB7" s="320"/>
      <c r="BC7" s="320"/>
      <c r="BD7" s="320"/>
      <c r="BE7" s="320"/>
      <c r="BF7" s="320"/>
      <c r="BG7" s="320"/>
      <c r="BH7" s="320"/>
      <c r="BI7" s="320"/>
      <c r="BJ7" s="320"/>
      <c r="BK7" s="320"/>
      <c r="BL7" s="320"/>
      <c r="BM7" s="320"/>
      <c r="BN7" s="320"/>
      <c r="BO7" s="320"/>
      <c r="BP7" s="320"/>
      <c r="BQ7" s="320"/>
      <c r="BR7" s="320"/>
      <c r="BS7" s="320"/>
      <c r="BT7" s="320"/>
      <c r="BU7" s="320"/>
      <c r="BV7" s="320"/>
      <c r="BW7" s="320"/>
      <c r="BX7" s="320"/>
      <c r="BY7" s="320"/>
      <c r="BZ7" s="320"/>
      <c r="CA7" s="320"/>
      <c r="CB7" s="320"/>
      <c r="CC7" s="320"/>
      <c r="CD7" s="317"/>
      <c r="CE7" s="317"/>
      <c r="CF7" s="354"/>
    </row>
    <row r="8" spans="1:84" s="308" customFormat="1" ht="29" customHeight="1">
      <c r="A8" s="270">
        <f>'Integrated Financial Statements'!A8</f>
        <v>2</v>
      </c>
      <c r="B8" s="315"/>
      <c r="C8" s="315"/>
      <c r="D8" s="138"/>
      <c r="E8" s="315"/>
      <c r="F8" s="322"/>
      <c r="G8" s="320"/>
      <c r="H8" s="320"/>
      <c r="I8" s="320"/>
      <c r="J8" s="320"/>
      <c r="K8" s="320"/>
      <c r="L8" s="320"/>
      <c r="M8" s="320"/>
      <c r="N8" s="320"/>
      <c r="O8" s="320"/>
      <c r="P8" s="320"/>
      <c r="Q8" s="320"/>
      <c r="R8" s="320"/>
      <c r="S8" s="320"/>
      <c r="T8" s="320"/>
      <c r="U8" s="320"/>
      <c r="V8" s="320"/>
      <c r="W8" s="320"/>
      <c r="X8" s="320"/>
      <c r="Y8" s="320"/>
      <c r="Z8" s="320"/>
      <c r="AA8" s="320"/>
      <c r="AB8" s="320"/>
      <c r="AC8" s="320"/>
      <c r="AD8" s="320"/>
      <c r="AE8" s="320"/>
      <c r="AF8" s="320"/>
      <c r="AG8" s="320"/>
      <c r="AH8" s="320"/>
      <c r="AI8" s="320"/>
      <c r="AJ8" s="320"/>
      <c r="AK8" s="320"/>
      <c r="AL8" s="320"/>
      <c r="AM8" s="320"/>
      <c r="AN8" s="320"/>
      <c r="AO8" s="320"/>
      <c r="AP8" s="320"/>
      <c r="AQ8" s="320"/>
      <c r="AR8" s="320"/>
      <c r="AS8" s="320"/>
      <c r="AT8" s="320"/>
      <c r="AU8" s="320"/>
      <c r="AV8" s="320"/>
      <c r="AW8" s="320"/>
      <c r="AX8" s="320"/>
      <c r="AY8" s="320"/>
      <c r="AZ8" s="320"/>
      <c r="BA8" s="320"/>
      <c r="BB8" s="320"/>
      <c r="BC8" s="320"/>
      <c r="BD8" s="320"/>
      <c r="BE8" s="320"/>
      <c r="BF8" s="320"/>
      <c r="BG8" s="320"/>
      <c r="BH8" s="320"/>
      <c r="BI8" s="320"/>
      <c r="BJ8" s="320"/>
      <c r="BK8" s="320"/>
      <c r="BL8" s="320"/>
      <c r="BM8" s="320"/>
      <c r="BN8" s="320"/>
      <c r="BO8" s="320"/>
      <c r="BP8" s="320"/>
      <c r="BQ8" s="320"/>
      <c r="BR8" s="320"/>
      <c r="BS8" s="320"/>
      <c r="BT8" s="320"/>
      <c r="BU8" s="320"/>
      <c r="BV8" s="320"/>
      <c r="BW8" s="320"/>
      <c r="BX8" s="320"/>
      <c r="BY8" s="320"/>
      <c r="BZ8" s="320"/>
      <c r="CA8" s="320"/>
      <c r="CB8" s="320"/>
      <c r="CC8" s="320"/>
      <c r="CD8" s="317"/>
      <c r="CE8" s="317"/>
      <c r="CF8" s="354"/>
    </row>
    <row r="9" spans="1:84" s="349" customFormat="1">
      <c r="A9" s="352"/>
      <c r="B9" s="352"/>
      <c r="C9" s="352"/>
      <c r="D9" s="350">
        <f t="shared" ref="D9:BO9" ca="1" si="0">YEAR(D10)</f>
        <v>2014</v>
      </c>
      <c r="E9" s="350">
        <f t="shared" ca="1" si="0"/>
        <v>2015</v>
      </c>
      <c r="F9" s="350">
        <f t="shared" ca="1" si="0"/>
        <v>2015</v>
      </c>
      <c r="G9" s="350">
        <f t="shared" ca="1" si="0"/>
        <v>2015</v>
      </c>
      <c r="H9" s="350">
        <f t="shared" ca="1" si="0"/>
        <v>2015</v>
      </c>
      <c r="I9" s="350">
        <f t="shared" ca="1" si="0"/>
        <v>2015</v>
      </c>
      <c r="J9" s="350">
        <f t="shared" ca="1" si="0"/>
        <v>2016</v>
      </c>
      <c r="K9" s="350">
        <f t="shared" ca="1" si="0"/>
        <v>2016</v>
      </c>
      <c r="L9" s="350">
        <f t="shared" ca="1" si="0"/>
        <v>2016</v>
      </c>
      <c r="M9" s="350">
        <f t="shared" ca="1" si="0"/>
        <v>2016</v>
      </c>
      <c r="N9" s="350">
        <f t="shared" ca="1" si="0"/>
        <v>2016</v>
      </c>
      <c r="O9" s="350">
        <f t="shared" ca="1" si="0"/>
        <v>2017</v>
      </c>
      <c r="P9" s="350">
        <f t="shared" ca="1" si="0"/>
        <v>2017</v>
      </c>
      <c r="Q9" s="350">
        <f t="shared" ca="1" si="0"/>
        <v>2017</v>
      </c>
      <c r="R9" s="350">
        <f t="shared" ca="1" si="0"/>
        <v>2017</v>
      </c>
      <c r="S9" s="350">
        <f t="shared" ca="1" si="0"/>
        <v>2017</v>
      </c>
      <c r="T9" s="350">
        <f t="shared" ca="1" si="0"/>
        <v>2018</v>
      </c>
      <c r="U9" s="350">
        <f t="shared" ca="1" si="0"/>
        <v>2018</v>
      </c>
      <c r="V9" s="350">
        <f t="shared" ca="1" si="0"/>
        <v>2018</v>
      </c>
      <c r="W9" s="350">
        <f t="shared" ca="1" si="0"/>
        <v>2018</v>
      </c>
      <c r="X9" s="350">
        <f t="shared" ca="1" si="0"/>
        <v>2018</v>
      </c>
      <c r="Y9" s="350">
        <f t="shared" ca="1" si="0"/>
        <v>2019</v>
      </c>
      <c r="Z9" s="350">
        <f t="shared" ca="1" si="0"/>
        <v>2019</v>
      </c>
      <c r="AA9" s="350">
        <f t="shared" ca="1" si="0"/>
        <v>2019</v>
      </c>
      <c r="AB9" s="350">
        <f t="shared" ca="1" si="0"/>
        <v>2019</v>
      </c>
      <c r="AC9" s="350">
        <f t="shared" ca="1" si="0"/>
        <v>2019</v>
      </c>
      <c r="AD9" s="350">
        <f t="shared" ca="1" si="0"/>
        <v>2020</v>
      </c>
      <c r="AE9" s="350">
        <f t="shared" ca="1" si="0"/>
        <v>2020</v>
      </c>
      <c r="AF9" s="350">
        <f t="shared" ca="1" si="0"/>
        <v>2020</v>
      </c>
      <c r="AG9" s="350">
        <f t="shared" ca="1" si="0"/>
        <v>2020</v>
      </c>
      <c r="AH9" s="350">
        <f t="shared" ca="1" si="0"/>
        <v>2020</v>
      </c>
      <c r="AI9" s="350">
        <f t="shared" ca="1" si="0"/>
        <v>2021</v>
      </c>
      <c r="AJ9" s="350">
        <f t="shared" ca="1" si="0"/>
        <v>2021</v>
      </c>
      <c r="AK9" s="350">
        <f t="shared" ca="1" si="0"/>
        <v>2021</v>
      </c>
      <c r="AL9" s="350">
        <f t="shared" ca="1" si="0"/>
        <v>2021</v>
      </c>
      <c r="AM9" s="350">
        <f t="shared" ca="1" si="0"/>
        <v>2021</v>
      </c>
      <c r="AN9" s="350">
        <f t="shared" ca="1" si="0"/>
        <v>2022</v>
      </c>
      <c r="AO9" s="350">
        <f t="shared" ca="1" si="0"/>
        <v>2022</v>
      </c>
      <c r="AP9" s="350">
        <f t="shared" ca="1" si="0"/>
        <v>2022</v>
      </c>
      <c r="AQ9" s="350">
        <f t="shared" ca="1" si="0"/>
        <v>2022</v>
      </c>
      <c r="AR9" s="350">
        <f t="shared" ca="1" si="0"/>
        <v>2022</v>
      </c>
      <c r="AS9" s="350">
        <f t="shared" ca="1" si="0"/>
        <v>2023</v>
      </c>
      <c r="AT9" s="350">
        <f t="shared" ca="1" si="0"/>
        <v>2023</v>
      </c>
      <c r="AU9" s="350">
        <f t="shared" ca="1" si="0"/>
        <v>2023</v>
      </c>
      <c r="AV9" s="350">
        <f t="shared" ca="1" si="0"/>
        <v>2023</v>
      </c>
      <c r="AW9" s="350">
        <f t="shared" ca="1" si="0"/>
        <v>2023</v>
      </c>
      <c r="AX9" s="350">
        <f t="shared" ca="1" si="0"/>
        <v>2024</v>
      </c>
      <c r="AY9" s="350">
        <f t="shared" ca="1" si="0"/>
        <v>2024</v>
      </c>
      <c r="AZ9" s="350">
        <f t="shared" ca="1" si="0"/>
        <v>2024</v>
      </c>
      <c r="BA9" s="350">
        <f t="shared" ca="1" si="0"/>
        <v>2024</v>
      </c>
      <c r="BB9" s="350">
        <f t="shared" ca="1" si="0"/>
        <v>2024</v>
      </c>
      <c r="BC9" s="350">
        <f t="shared" ca="1" si="0"/>
        <v>2025</v>
      </c>
      <c r="BD9" s="350">
        <f t="shared" ca="1" si="0"/>
        <v>2025</v>
      </c>
      <c r="BE9" s="350">
        <f t="shared" ca="1" si="0"/>
        <v>2025</v>
      </c>
      <c r="BF9" s="350">
        <f t="shared" ca="1" si="0"/>
        <v>2025</v>
      </c>
      <c r="BG9" s="350">
        <f t="shared" ca="1" si="0"/>
        <v>2025</v>
      </c>
      <c r="BH9" s="350">
        <f t="shared" ca="1" si="0"/>
        <v>2026</v>
      </c>
      <c r="BI9" s="350">
        <f t="shared" ca="1" si="0"/>
        <v>2026</v>
      </c>
      <c r="BJ9" s="350">
        <f t="shared" ca="1" si="0"/>
        <v>2026</v>
      </c>
      <c r="BK9" s="350">
        <f t="shared" ca="1" si="0"/>
        <v>2026</v>
      </c>
      <c r="BL9" s="350">
        <f t="shared" ca="1" si="0"/>
        <v>2026</v>
      </c>
      <c r="BM9" s="350">
        <f t="shared" ca="1" si="0"/>
        <v>2027</v>
      </c>
      <c r="BN9" s="350">
        <f t="shared" ca="1" si="0"/>
        <v>2027</v>
      </c>
      <c r="BO9" s="350">
        <f t="shared" ca="1" si="0"/>
        <v>2027</v>
      </c>
      <c r="BP9" s="350">
        <f t="shared" ref="BP9:BZ9" ca="1" si="1">YEAR(BP10)</f>
        <v>2027</v>
      </c>
      <c r="BQ9" s="350">
        <f t="shared" ca="1" si="1"/>
        <v>2027</v>
      </c>
      <c r="BR9" s="350">
        <f t="shared" ca="1" si="1"/>
        <v>2028</v>
      </c>
      <c r="BS9" s="350">
        <f t="shared" ca="1" si="1"/>
        <v>2028</v>
      </c>
      <c r="BT9" s="350">
        <f t="shared" ca="1" si="1"/>
        <v>2028</v>
      </c>
      <c r="BU9" s="350">
        <f t="shared" ca="1" si="1"/>
        <v>2028</v>
      </c>
      <c r="BV9" s="350">
        <f t="shared" ca="1" si="1"/>
        <v>2028</v>
      </c>
      <c r="BW9" s="350">
        <f t="shared" ca="1" si="1"/>
        <v>2029</v>
      </c>
      <c r="BX9" s="350">
        <f t="shared" ca="1" si="1"/>
        <v>2029</v>
      </c>
      <c r="BY9" s="350">
        <f t="shared" ca="1" si="1"/>
        <v>2029</v>
      </c>
      <c r="BZ9" s="350">
        <f t="shared" ca="1" si="1"/>
        <v>2029</v>
      </c>
      <c r="CA9" s="350"/>
      <c r="CB9" s="350"/>
      <c r="CC9" s="350"/>
      <c r="CD9" s="350"/>
      <c r="CE9" s="350"/>
      <c r="CF9" s="351"/>
    </row>
    <row r="10" spans="1:84">
      <c r="A10" s="479"/>
      <c r="B10" s="479"/>
      <c r="C10" s="479"/>
      <c r="D10" s="501" t="str">
        <f ca="1">CLEAN(OFFSET('Integrated Financial Statements'!$I$8,0,(COLUMN(A11)-1)*4))</f>
        <v>October 25, 2014</v>
      </c>
      <c r="E10" s="495" t="str">
        <f ca="1">CLEAN(OFFSET('Integrated Financial Statements'!$I$8,0,(COLUMN(B11)-1)*4))</f>
        <v>January 24, 2015</v>
      </c>
      <c r="F10" s="495" t="str">
        <f ca="1">CLEAN(OFFSET('Integrated Financial Statements'!$I$8,0,(COLUMN(C11)-1)*4))</f>
        <v>April 25, 2015</v>
      </c>
      <c r="G10" s="496" t="str">
        <f ca="1">CLEAN(OFFSET('Integrated Financial Statements'!$I$8,0,(COLUMN(D11)-1)*4))</f>
        <v>July 25,  2015</v>
      </c>
      <c r="H10" s="561" t="str">
        <f ca="1">CLEAN(OFFSET('Integrated Financial Statements'!$I$8,0,(COLUMN(E11)-1)*4))</f>
        <v>July 25,  2015</v>
      </c>
      <c r="I10" s="501" t="str">
        <f ca="1">CLEAN(OFFSET('Integrated Financial Statements'!$I$8,0,(COLUMN(F11)-1)*4))</f>
        <v>October 24, 2015</v>
      </c>
      <c r="J10" s="495" t="str">
        <f ca="1">CLEAN(OFFSET('Integrated Financial Statements'!$I$8,0,(COLUMN(G11)-1)*4))</f>
        <v>January 23, 2016</v>
      </c>
      <c r="K10" s="495" t="str">
        <f ca="1">CLEAN(OFFSET('Integrated Financial Statements'!$I$8,0,(COLUMN(H11)-1)*4))</f>
        <v>April 30, 2016</v>
      </c>
      <c r="L10" s="496" t="str">
        <f ca="1">CLEAN(OFFSET('Integrated Financial Statements'!$I$8,0,(COLUMN(I11)-1)*4))</f>
        <v>July 30, 2016</v>
      </c>
      <c r="M10" s="561" t="str">
        <f ca="1">CLEAN(OFFSET('Integrated Financial Statements'!$I$8,0,(COLUMN(J11)-1)*4))</f>
        <v>July 30, 2016</v>
      </c>
      <c r="N10" s="501" t="str">
        <f ca="1">CLEAN(OFFSET('Integrated Financial Statements'!$I$8,0,(COLUMN(K11)-1)*4))</f>
        <v>October 29, 2016</v>
      </c>
      <c r="O10" s="495" t="str">
        <f ca="1">CLEAN(OFFSET('Integrated Financial Statements'!$I$8,0,(COLUMN(L11)-1)*4))</f>
        <v>January 28, 2017</v>
      </c>
      <c r="P10" s="495" t="str">
        <f ca="1">CLEAN(OFFSET('Integrated Financial Statements'!$I$8,0,(COLUMN(M11)-1)*4))</f>
        <v>April 29, 2017</v>
      </c>
      <c r="Q10" s="496" t="str">
        <f ca="1">CLEAN(OFFSET('Integrated Financial Statements'!$I$8,0,(COLUMN(N11)-1)*4))</f>
        <v>July 29, 2017</v>
      </c>
      <c r="R10" s="561" t="str">
        <f ca="1">CLEAN(OFFSET('Integrated Financial Statements'!$I$8,0,(COLUMN(O11)-1)*4))</f>
        <v>July 29, 2017</v>
      </c>
      <c r="S10" s="501" t="str">
        <f ca="1">CLEAN(OFFSET('Integrated Financial Statements'!$I$8,0,(COLUMN(P11)-1)*4))</f>
        <v>October 28, 2017</v>
      </c>
      <c r="T10" s="495" t="str">
        <f ca="1">CLEAN(OFFSET('Integrated Financial Statements'!$I$8,0,(COLUMN(Q11)-1)*4))</f>
        <v>January 27, 2018</v>
      </c>
      <c r="U10" s="495" t="str">
        <f ca="1">CLEAN(OFFSET('Integrated Financial Statements'!$I$8,0,(COLUMN(R11)-1)*4))</f>
        <v>April 28, 2018</v>
      </c>
      <c r="V10" s="496" t="str">
        <f ca="1">CLEAN(OFFSET('Integrated Financial Statements'!$I$8,0,(COLUMN(S11)-1)*4))</f>
        <v>July 28, 2018</v>
      </c>
      <c r="W10" s="561" t="str">
        <f ca="1">CLEAN(OFFSET('Integrated Financial Statements'!$I$8,0,(COLUMN(T11)-1)*4))</f>
        <v>July 28, 2018</v>
      </c>
      <c r="X10" s="501" t="str">
        <f ca="1">CLEAN(OFFSET('Integrated Financial Statements'!$I$8,0,(COLUMN(U11)-1)*4))</f>
        <v>October 27, 2018</v>
      </c>
      <c r="Y10" s="495" t="str">
        <f ca="1">CLEAN(OFFSET('Integrated Financial Statements'!$I$8,0,(COLUMN(V11)-1)*4))</f>
        <v>January 26, 2019</v>
      </c>
      <c r="Z10" s="495" t="str">
        <f ca="1">CLEAN(OFFSET('Integrated Financial Statements'!$I$8,0,(COLUMN(W11)-1)*4))</f>
        <v>April 27, 2019</v>
      </c>
      <c r="AA10" s="496" t="str">
        <f ca="1">CLEAN(OFFSET('Integrated Financial Statements'!$I$8,0,(COLUMN(X11)-1)*4))</f>
        <v>July 27, 2019</v>
      </c>
      <c r="AB10" s="561" t="str">
        <f ca="1">CLEAN(OFFSET('Integrated Financial Statements'!$I$8,0,(COLUMN(Y11)-1)*4))</f>
        <v>July 27, 2019</v>
      </c>
      <c r="AC10" s="501" t="str">
        <f ca="1">CLEAN(OFFSET('Integrated Financial Statements'!$I$8,0,(COLUMN(Z11)-1)*4+1))</f>
        <v>October 27, 2019</v>
      </c>
      <c r="AD10" s="495" t="str">
        <f ca="1">CLEAN(OFFSET('Integrated Financial Statements'!$I$8,0,(COLUMN(AA11)-1)*4+1))</f>
        <v>January 26, 2020</v>
      </c>
      <c r="AE10" s="495" t="str">
        <f ca="1">CLEAN(OFFSET('Integrated Financial Statements'!$I$8,0,(COLUMN(AB11)-1)*4+1))</f>
        <v>April 27, 2020</v>
      </c>
      <c r="AF10" s="496" t="str">
        <f ca="1">CLEAN(OFFSET('Integrated Financial Statements'!$I$8,0,(COLUMN(AC11)-1)*4+1))</f>
        <v>July 27, 2020</v>
      </c>
      <c r="AG10" s="561" t="str">
        <f ca="1">CLEAN(OFFSET('Integrated Financial Statements'!$I$8,0,(COLUMN(AD11)-1)*4+1))</f>
        <v>July 27, 2020</v>
      </c>
      <c r="AH10" s="501" t="str">
        <f ca="1">CLEAN(OFFSET('Integrated Financial Statements'!$I$8,0,(COLUMN(AE11)-1)*4+1))</f>
        <v>October 27, 2020</v>
      </c>
      <c r="AI10" s="495" t="str">
        <f ca="1">CLEAN(OFFSET('Integrated Financial Statements'!$I$8,0,(COLUMN(AF11)-1)*4+1))</f>
        <v>January 26, 2021</v>
      </c>
      <c r="AJ10" s="495" t="str">
        <f ca="1">CLEAN(OFFSET('Integrated Financial Statements'!$I$8,0,(COLUMN(AG11)-1)*4+1))</f>
        <v>April 27, 2021</v>
      </c>
      <c r="AK10" s="496" t="str">
        <f ca="1">CLEAN(OFFSET('Integrated Financial Statements'!$I$8,0,(COLUMN(AH11)-1)*4+1))</f>
        <v>July 27, 2021</v>
      </c>
      <c r="AL10" s="561" t="str">
        <f ca="1">CLEAN(OFFSET('Integrated Financial Statements'!$I$8,0,(COLUMN(AI11)-1)*4+1))</f>
        <v>July 27, 2021</v>
      </c>
      <c r="AM10" s="501" t="str">
        <f ca="1">CLEAN(OFFSET('Integrated Financial Statements'!$I$8,0,(COLUMN(AJ11)-1)*4+1))</f>
        <v>October 27, 2021</v>
      </c>
      <c r="AN10" s="495" t="str">
        <f ca="1">CLEAN(OFFSET('Integrated Financial Statements'!$I$8,0,(COLUMN(AK11)-1)*4+1))</f>
        <v>January 26, 2022</v>
      </c>
      <c r="AO10" s="495" t="str">
        <f ca="1">CLEAN(OFFSET('Integrated Financial Statements'!$I$8,0,(COLUMN(AL11)-1)*4+1))</f>
        <v>April 27, 2022</v>
      </c>
      <c r="AP10" s="496" t="str">
        <f ca="1">CLEAN(OFFSET('Integrated Financial Statements'!$I$8,0,(COLUMN(AM11)-1)*4+1))</f>
        <v>July 27, 2022</v>
      </c>
      <c r="AQ10" s="561" t="str">
        <f ca="1">CLEAN(OFFSET('Integrated Financial Statements'!$I$8,0,(COLUMN(AN11)-1)*4+1))</f>
        <v>July 27, 2022</v>
      </c>
      <c r="AR10" s="501" t="str">
        <f ca="1">CLEAN(OFFSET('Integrated Financial Statements'!$I$8,0,(COLUMN(AO11)-1)*4+1))</f>
        <v>October 27, 2022</v>
      </c>
      <c r="AS10" s="495" t="str">
        <f ca="1">CLEAN(OFFSET('Integrated Financial Statements'!$I$8,0,(COLUMN(AP11)-1)*4+1))</f>
        <v>January 26, 2023</v>
      </c>
      <c r="AT10" s="495" t="str">
        <f ca="1">CLEAN(OFFSET('Integrated Financial Statements'!$I$8,0,(COLUMN(AQ11)-1)*4+1))</f>
        <v>April 27, 2023</v>
      </c>
      <c r="AU10" s="496" t="str">
        <f ca="1">CLEAN(OFFSET('Integrated Financial Statements'!$I$8,0,(COLUMN(AR11)-1)*4+1))</f>
        <v>July 27, 2023</v>
      </c>
      <c r="AV10" s="561" t="str">
        <f ca="1">CLEAN(OFFSET('Integrated Financial Statements'!$I$8,0,(COLUMN(AS11)-1)*4+1))</f>
        <v>July 27, 2023</v>
      </c>
      <c r="AW10" s="501" t="str">
        <f ca="1">CLEAN(OFFSET('Integrated Financial Statements'!$I$8,0,(COLUMN(AT11)-1)*4+1))</f>
        <v>October 27, 2023</v>
      </c>
      <c r="AX10" s="495" t="str">
        <f ca="1">CLEAN(OFFSET('Integrated Financial Statements'!$I$8,0,(COLUMN(AU11)-1)*4+1))</f>
        <v>January 26, 2024</v>
      </c>
      <c r="AY10" s="495" t="str">
        <f ca="1">CLEAN(OFFSET('Integrated Financial Statements'!$I$8,0,(COLUMN(AV11)-1)*4+1))</f>
        <v>April 27, 2024</v>
      </c>
      <c r="AZ10" s="496" t="str">
        <f ca="1">CLEAN(OFFSET('Integrated Financial Statements'!$I$8,0,(COLUMN(AW11)-1)*4+1))</f>
        <v>July 27, 2024</v>
      </c>
      <c r="BA10" s="561" t="str">
        <f ca="1">CLEAN(OFFSET('Integrated Financial Statements'!$I$8,0,(COLUMN(AX11)-1)*4+1))</f>
        <v>July 27, 2024</v>
      </c>
      <c r="BB10" s="501" t="str">
        <f ca="1">CLEAN(OFFSET('Integrated Financial Statements'!$I$8,0,(COLUMN(AY11)-1)*4+1))</f>
        <v>October 27, 2024</v>
      </c>
      <c r="BC10" s="495" t="str">
        <f ca="1">CLEAN(OFFSET('Integrated Financial Statements'!$I$8,0,(COLUMN(AZ11)-1)*4+1))</f>
        <v>January 26, 2025</v>
      </c>
      <c r="BD10" s="495" t="str">
        <f ca="1">CLEAN(OFFSET('Integrated Financial Statements'!$I$8,0,(COLUMN(BA11)-1)*4+1))</f>
        <v>April 27, 2025</v>
      </c>
      <c r="BE10" s="496" t="str">
        <f ca="1">CLEAN(OFFSET('Integrated Financial Statements'!$I$8,0,(COLUMN(BB11)-1)*4+1))</f>
        <v>July 27, 2025</v>
      </c>
      <c r="BF10" s="561" t="str">
        <f ca="1">CLEAN(OFFSET('Integrated Financial Statements'!$I$8,0,(COLUMN(BC11)-1)*4+1))</f>
        <v>July 27, 2025</v>
      </c>
      <c r="BG10" s="501" t="str">
        <f ca="1">CLEAN(OFFSET('Integrated Financial Statements'!$I$8,0,(COLUMN(BD11)-1)*4+1))</f>
        <v>October 27, 2025</v>
      </c>
      <c r="BH10" s="495" t="str">
        <f ca="1">CLEAN(OFFSET('Integrated Financial Statements'!$I$8,0,(COLUMN(BE11)-1)*4+1))</f>
        <v>January 26, 2026</v>
      </c>
      <c r="BI10" s="495" t="str">
        <f ca="1">CLEAN(OFFSET('Integrated Financial Statements'!$I$8,0,(COLUMN(BF11)-1)*4+1))</f>
        <v>April 27, 2026</v>
      </c>
      <c r="BJ10" s="496" t="str">
        <f ca="1">CLEAN(OFFSET('Integrated Financial Statements'!$I$8,0,(COLUMN(BG11)-1)*4+1))</f>
        <v>July 27, 2026</v>
      </c>
      <c r="BK10" s="561" t="str">
        <f ca="1">CLEAN(OFFSET('Integrated Financial Statements'!$I$8,0,(COLUMN(BH11)-1)*4+1))</f>
        <v>July 27, 2026</v>
      </c>
      <c r="BL10" s="501" t="str">
        <f ca="1">CLEAN(OFFSET('Integrated Financial Statements'!$I$8,0,(COLUMN(BI11)-1)*4+1))</f>
        <v>October 27, 2026</v>
      </c>
      <c r="BM10" s="495" t="str">
        <f ca="1">CLEAN(OFFSET('Integrated Financial Statements'!$I$8,0,(COLUMN(BJ11)-1)*4+1))</f>
        <v>January 26, 2027</v>
      </c>
      <c r="BN10" s="495" t="str">
        <f ca="1">CLEAN(OFFSET('Integrated Financial Statements'!$I$8,0,(COLUMN(BK11)-1)*4+1))</f>
        <v>April 27, 2027</v>
      </c>
      <c r="BO10" s="496" t="str">
        <f ca="1">CLEAN(OFFSET('Integrated Financial Statements'!$I$8,0,(COLUMN(BL11)-1)*4+1))</f>
        <v>July 27, 2027</v>
      </c>
      <c r="BP10" s="561" t="str">
        <f ca="1">CLEAN(OFFSET('Integrated Financial Statements'!$I$8,0,(COLUMN(BM11)-1)*4+1))</f>
        <v>July 27, 2027</v>
      </c>
      <c r="BQ10" s="501" t="str">
        <f ca="1">CLEAN(OFFSET('Integrated Financial Statements'!$I$8,0,(COLUMN(BN11)-1)*4+1))</f>
        <v>October 27, 2027</v>
      </c>
      <c r="BR10" s="495" t="str">
        <f ca="1">CLEAN(OFFSET('Integrated Financial Statements'!$I$8,0,(COLUMN(BO11)-1)*4+1))</f>
        <v>January 26, 2028</v>
      </c>
      <c r="BS10" s="495" t="str">
        <f ca="1">CLEAN(OFFSET('Integrated Financial Statements'!$I$8,0,(COLUMN(BP11)-1)*4+1))</f>
        <v>April 27, 2028</v>
      </c>
      <c r="BT10" s="496" t="str">
        <f ca="1">CLEAN(OFFSET('Integrated Financial Statements'!$I$8,0,(COLUMN(BQ11)-1)*4+1))</f>
        <v>July 27, 2028</v>
      </c>
      <c r="BU10" s="561" t="str">
        <f ca="1">CLEAN(OFFSET('Integrated Financial Statements'!$I$8,0,(COLUMN(BR11)-1)*4+1))</f>
        <v>July 27, 2028</v>
      </c>
      <c r="BV10" s="501" t="str">
        <f ca="1">CLEAN(OFFSET('Integrated Financial Statements'!$I$8,0,(COLUMN(BS11)-1)*4+1))</f>
        <v>October 27, 2028</v>
      </c>
      <c r="BW10" s="495" t="str">
        <f ca="1">CLEAN(OFFSET('Integrated Financial Statements'!$I$8,0,(COLUMN(BT11)-1)*4+1))</f>
        <v>January 26, 2029</v>
      </c>
      <c r="BX10" s="495" t="str">
        <f ca="1">CLEAN(OFFSET('Integrated Financial Statements'!$I$8,0,(COLUMN(BU11)-1)*4+1))</f>
        <v>April 27, 2029</v>
      </c>
      <c r="BY10" s="496" t="str">
        <f ca="1">CLEAN(OFFSET('Integrated Financial Statements'!$I$8,0,(COLUMN(BV11)-1)*4+1))</f>
        <v>July 27, 2029</v>
      </c>
      <c r="BZ10" s="561" t="str">
        <f ca="1">CLEAN(OFFSET('Integrated Financial Statements'!$I$8,0,(COLUMN(BW11)-1)*4+1))</f>
        <v>July 27, 2029</v>
      </c>
      <c r="CA10" s="311"/>
      <c r="CB10" s="311"/>
      <c r="CC10" s="311"/>
      <c r="CD10" s="311"/>
      <c r="CE10" s="311"/>
      <c r="CF10" s="311"/>
    </row>
    <row r="11" spans="1:84">
      <c r="A11" s="479"/>
      <c r="B11" s="479"/>
      <c r="C11" s="479"/>
      <c r="D11" s="501"/>
      <c r="E11" s="495"/>
      <c r="F11" s="495"/>
      <c r="G11" s="496"/>
      <c r="H11" s="561"/>
      <c r="I11" s="501"/>
      <c r="J11" s="495"/>
      <c r="K11" s="495"/>
      <c r="L11" s="496"/>
      <c r="M11" s="561"/>
      <c r="N11" s="501"/>
      <c r="O11" s="495"/>
      <c r="P11" s="495"/>
      <c r="Q11" s="496"/>
      <c r="R11" s="561"/>
      <c r="S11" s="501"/>
      <c r="T11" s="495"/>
      <c r="U11" s="495"/>
      <c r="V11" s="496"/>
      <c r="W11" s="561"/>
      <c r="X11" s="501"/>
      <c r="Y11" s="495"/>
      <c r="Z11" s="495"/>
      <c r="AA11" s="496"/>
      <c r="AB11" s="561"/>
      <c r="AC11" s="501"/>
      <c r="AD11" s="495"/>
      <c r="AE11" s="495"/>
      <c r="AF11" s="496"/>
      <c r="AG11" s="561"/>
      <c r="AH11" s="501"/>
      <c r="AI11" s="495"/>
      <c r="AJ11" s="495"/>
      <c r="AK11" s="496"/>
      <c r="AL11" s="561"/>
      <c r="AM11" s="501"/>
      <c r="AN11" s="495"/>
      <c r="AO11" s="495"/>
      <c r="AP11" s="496"/>
      <c r="AQ11" s="561"/>
      <c r="AR11" s="501"/>
      <c r="AS11" s="495"/>
      <c r="AT11" s="495"/>
      <c r="AU11" s="496"/>
      <c r="AV11" s="561"/>
      <c r="AW11" s="501"/>
      <c r="AX11" s="495"/>
      <c r="AY11" s="495"/>
      <c r="AZ11" s="496"/>
      <c r="BA11" s="561"/>
      <c r="BB11" s="501"/>
      <c r="BC11" s="495"/>
      <c r="BD11" s="495"/>
      <c r="BE11" s="496"/>
      <c r="BF11" s="561"/>
      <c r="BG11" s="501"/>
      <c r="BH11" s="495"/>
      <c r="BI11" s="495"/>
      <c r="BJ11" s="496"/>
      <c r="BK11" s="561"/>
      <c r="BL11" s="501"/>
      <c r="BM11" s="495"/>
      <c r="BN11" s="495"/>
      <c r="BO11" s="496"/>
      <c r="BP11" s="561"/>
      <c r="BQ11" s="501"/>
      <c r="BR11" s="495"/>
      <c r="BS11" s="495"/>
      <c r="BT11" s="496"/>
      <c r="BU11" s="561"/>
      <c r="BV11" s="501"/>
      <c r="BW11" s="495"/>
      <c r="BX11" s="495"/>
      <c r="BY11" s="496"/>
      <c r="BZ11" s="561"/>
      <c r="CA11" s="311"/>
      <c r="CB11" s="311"/>
      <c r="CC11" s="311"/>
      <c r="CD11" s="311"/>
      <c r="CE11" s="311"/>
      <c r="CF11" s="311"/>
    </row>
    <row r="12" spans="1:84">
      <c r="A12" s="480" t="s">
        <v>244</v>
      </c>
      <c r="B12" s="480"/>
      <c r="C12" s="479"/>
      <c r="D12" s="382"/>
      <c r="E12" s="385"/>
      <c r="F12" s="385"/>
      <c r="G12" s="384"/>
      <c r="H12" s="562"/>
      <c r="I12" s="382"/>
      <c r="J12" s="385"/>
      <c r="K12" s="385"/>
      <c r="L12" s="384"/>
      <c r="M12" s="562"/>
      <c r="N12" s="382"/>
      <c r="O12" s="385"/>
      <c r="P12" s="385"/>
      <c r="Q12" s="384"/>
      <c r="R12" s="562"/>
      <c r="S12" s="382"/>
      <c r="T12" s="385"/>
      <c r="U12" s="385"/>
      <c r="V12" s="384"/>
      <c r="W12" s="562"/>
      <c r="X12" s="382"/>
      <c r="Y12" s="385"/>
      <c r="Z12" s="385"/>
      <c r="AA12" s="384"/>
      <c r="AB12" s="562"/>
      <c r="AC12" s="382"/>
      <c r="AD12" s="385"/>
      <c r="AE12" s="385"/>
      <c r="AF12" s="384"/>
      <c r="AG12" s="562"/>
      <c r="AH12" s="382"/>
      <c r="AI12" s="385"/>
      <c r="AJ12" s="385"/>
      <c r="AK12" s="384"/>
      <c r="AL12" s="562"/>
      <c r="AM12" s="382"/>
      <c r="AN12" s="385"/>
      <c r="AO12" s="385"/>
      <c r="AP12" s="384"/>
      <c r="AQ12" s="562"/>
      <c r="AR12" s="382"/>
      <c r="AS12" s="385"/>
      <c r="AT12" s="385"/>
      <c r="AU12" s="384"/>
      <c r="AV12" s="562"/>
      <c r="AW12" s="382"/>
      <c r="AX12" s="385"/>
      <c r="AY12" s="385"/>
      <c r="AZ12" s="384"/>
      <c r="BA12" s="562"/>
      <c r="BB12" s="382"/>
      <c r="BC12" s="385"/>
      <c r="BD12" s="385"/>
      <c r="BE12" s="384"/>
      <c r="BF12" s="562"/>
      <c r="BG12" s="382"/>
      <c r="BH12" s="385"/>
      <c r="BI12" s="385"/>
      <c r="BJ12" s="384"/>
      <c r="BK12" s="562"/>
      <c r="BL12" s="382"/>
      <c r="BM12" s="385"/>
      <c r="BN12" s="385"/>
      <c r="BO12" s="384"/>
      <c r="BP12" s="562"/>
      <c r="BQ12" s="382"/>
      <c r="BR12" s="385"/>
      <c r="BS12" s="385"/>
      <c r="BT12" s="384"/>
      <c r="BU12" s="562"/>
      <c r="BV12" s="382"/>
      <c r="BW12" s="385"/>
      <c r="BX12" s="385"/>
      <c r="BY12" s="384"/>
      <c r="BZ12" s="562"/>
      <c r="CA12" s="310"/>
      <c r="CB12" s="310"/>
      <c r="CC12" s="310"/>
      <c r="CD12" s="310"/>
      <c r="CE12" s="310"/>
      <c r="CF12" s="310"/>
    </row>
    <row r="13" spans="1:84">
      <c r="A13" s="558" t="s">
        <v>245</v>
      </c>
      <c r="B13" s="479"/>
      <c r="C13" s="479"/>
      <c r="D13" s="550">
        <v>173</v>
      </c>
      <c r="E13" s="532">
        <v>265</v>
      </c>
      <c r="F13" s="532">
        <v>264</v>
      </c>
      <c r="G13" s="533">
        <v>114</v>
      </c>
      <c r="H13" s="563">
        <f>G13</f>
        <v>114</v>
      </c>
      <c r="I13" s="550">
        <v>107</v>
      </c>
      <c r="J13" s="532">
        <v>99</v>
      </c>
      <c r="K13" s="532">
        <v>108</v>
      </c>
      <c r="L13" s="533">
        <v>91</v>
      </c>
      <c r="M13" s="563">
        <f>L13</f>
        <v>91</v>
      </c>
      <c r="N13" s="550">
        <v>111</v>
      </c>
      <c r="O13" s="532">
        <v>149</v>
      </c>
      <c r="P13" s="532">
        <v>209</v>
      </c>
      <c r="Q13" s="533">
        <v>289</v>
      </c>
      <c r="R13" s="563">
        <f>Q13</f>
        <v>289</v>
      </c>
      <c r="S13" s="550">
        <v>358</v>
      </c>
      <c r="T13" s="532">
        <v>385</v>
      </c>
      <c r="U13" s="532">
        <v>459</v>
      </c>
      <c r="V13" s="533">
        <v>423</v>
      </c>
      <c r="W13" s="563">
        <f>V13</f>
        <v>423</v>
      </c>
      <c r="X13" s="550">
        <v>421</v>
      </c>
      <c r="Y13" s="532">
        <v>468</v>
      </c>
      <c r="Z13" s="532">
        <v>398</v>
      </c>
      <c r="AA13" s="533">
        <v>374</v>
      </c>
      <c r="AB13" s="563">
        <f>AA13</f>
        <v>374</v>
      </c>
      <c r="AC13" s="550"/>
      <c r="AD13" s="532"/>
      <c r="AE13" s="532"/>
      <c r="AF13" s="533"/>
      <c r="AG13" s="563"/>
      <c r="AH13" s="550"/>
      <c r="AI13" s="532"/>
      <c r="AJ13" s="532"/>
      <c r="AK13" s="533"/>
      <c r="AL13" s="563"/>
      <c r="AM13" s="550"/>
      <c r="AN13" s="532"/>
      <c r="AO13" s="532"/>
      <c r="AP13" s="533"/>
      <c r="AQ13" s="563"/>
      <c r="AR13" s="550"/>
      <c r="AS13" s="532"/>
      <c r="AT13" s="532"/>
      <c r="AU13" s="533"/>
      <c r="AV13" s="563"/>
      <c r="AW13" s="550"/>
      <c r="AX13" s="532"/>
      <c r="AY13" s="532"/>
      <c r="AZ13" s="533"/>
      <c r="BA13" s="563"/>
      <c r="BB13" s="550"/>
      <c r="BC13" s="532"/>
      <c r="BD13" s="532"/>
      <c r="BE13" s="533"/>
      <c r="BF13" s="563"/>
      <c r="BG13" s="550"/>
      <c r="BH13" s="532"/>
      <c r="BI13" s="532"/>
      <c r="BJ13" s="533"/>
      <c r="BK13" s="563"/>
      <c r="BL13" s="550"/>
      <c r="BM13" s="532"/>
      <c r="BN13" s="532"/>
      <c r="BO13" s="533"/>
      <c r="BP13" s="563"/>
      <c r="BQ13" s="550"/>
      <c r="BR13" s="532"/>
      <c r="BS13" s="532"/>
      <c r="BT13" s="533"/>
      <c r="BU13" s="563"/>
      <c r="BV13" s="550"/>
      <c r="BW13" s="532"/>
      <c r="BX13" s="532"/>
      <c r="BY13" s="533"/>
      <c r="BZ13" s="563"/>
      <c r="CA13" s="310"/>
      <c r="CB13" s="310"/>
      <c r="CC13" s="310"/>
      <c r="CD13" s="310"/>
      <c r="CE13" s="310"/>
      <c r="CF13" s="310"/>
    </row>
    <row r="14" spans="1:84">
      <c r="A14" s="558" t="s">
        <v>246</v>
      </c>
      <c r="B14" s="479"/>
      <c r="C14" s="479"/>
      <c r="D14" s="551">
        <v>3</v>
      </c>
      <c r="E14" s="534">
        <v>2</v>
      </c>
      <c r="F14" s="534">
        <v>2</v>
      </c>
      <c r="G14" s="535">
        <v>2</v>
      </c>
      <c r="H14" s="564">
        <f t="shared" ref="H14:H39" si="2">G14</f>
        <v>2</v>
      </c>
      <c r="I14" s="551">
        <v>1</v>
      </c>
      <c r="J14" s="534">
        <v>1</v>
      </c>
      <c r="K14" s="534">
        <v>0</v>
      </c>
      <c r="L14" s="535">
        <v>0</v>
      </c>
      <c r="M14" s="564">
        <f t="shared" ref="M14:M39" si="3">L14</f>
        <v>0</v>
      </c>
      <c r="N14" s="551">
        <v>0</v>
      </c>
      <c r="O14" s="534">
        <v>1</v>
      </c>
      <c r="P14" s="534">
        <v>0</v>
      </c>
      <c r="Q14" s="535">
        <v>1</v>
      </c>
      <c r="R14" s="564">
        <f t="shared" ref="R14:R32" si="4">Q14</f>
        <v>1</v>
      </c>
      <c r="S14" s="551">
        <v>1</v>
      </c>
      <c r="T14" s="534">
        <v>0</v>
      </c>
      <c r="U14" s="534">
        <v>0</v>
      </c>
      <c r="V14" s="535">
        <v>0</v>
      </c>
      <c r="W14" s="564">
        <f t="shared" ref="W14:W32" si="5">V14</f>
        <v>0</v>
      </c>
      <c r="X14" s="551">
        <v>0</v>
      </c>
      <c r="Y14" s="534">
        <v>0</v>
      </c>
      <c r="Z14" s="534">
        <v>12</v>
      </c>
      <c r="AA14" s="535">
        <v>10</v>
      </c>
      <c r="AB14" s="564">
        <f t="shared" ref="AB14:AB32" si="6">AA14</f>
        <v>10</v>
      </c>
      <c r="AC14" s="551"/>
      <c r="AD14" s="534"/>
      <c r="AE14" s="534"/>
      <c r="AF14" s="535"/>
      <c r="AG14" s="564"/>
      <c r="AH14" s="551"/>
      <c r="AI14" s="534"/>
      <c r="AJ14" s="534"/>
      <c r="AK14" s="535"/>
      <c r="AL14" s="564"/>
      <c r="AM14" s="551"/>
      <c r="AN14" s="534"/>
      <c r="AO14" s="534"/>
      <c r="AP14" s="535"/>
      <c r="AQ14" s="564"/>
      <c r="AR14" s="551"/>
      <c r="AS14" s="534"/>
      <c r="AT14" s="534"/>
      <c r="AU14" s="535"/>
      <c r="AV14" s="564"/>
      <c r="AW14" s="551"/>
      <c r="AX14" s="534"/>
      <c r="AY14" s="534"/>
      <c r="AZ14" s="535"/>
      <c r="BA14" s="564"/>
      <c r="BB14" s="551"/>
      <c r="BC14" s="534"/>
      <c r="BD14" s="534"/>
      <c r="BE14" s="535"/>
      <c r="BF14" s="564"/>
      <c r="BG14" s="551"/>
      <c r="BH14" s="534"/>
      <c r="BI14" s="534"/>
      <c r="BJ14" s="535"/>
      <c r="BK14" s="564"/>
      <c r="BL14" s="551"/>
      <c r="BM14" s="534"/>
      <c r="BN14" s="534"/>
      <c r="BO14" s="535"/>
      <c r="BP14" s="564"/>
      <c r="BQ14" s="551"/>
      <c r="BR14" s="534"/>
      <c r="BS14" s="534"/>
      <c r="BT14" s="535"/>
      <c r="BU14" s="564"/>
      <c r="BV14" s="551"/>
      <c r="BW14" s="534"/>
      <c r="BX14" s="534"/>
      <c r="BY14" s="535"/>
      <c r="BZ14" s="564"/>
      <c r="CA14" s="310"/>
      <c r="CB14" s="310"/>
      <c r="CC14" s="310"/>
      <c r="CD14" s="310"/>
      <c r="CE14" s="310"/>
      <c r="CF14" s="310"/>
    </row>
    <row r="15" spans="1:84">
      <c r="A15" s="558" t="s">
        <v>247</v>
      </c>
      <c r="B15" s="479"/>
      <c r="C15" s="479"/>
      <c r="D15" s="551"/>
      <c r="E15" s="534"/>
      <c r="F15" s="534"/>
      <c r="G15" s="535"/>
      <c r="H15" s="564"/>
      <c r="I15" s="551"/>
      <c r="J15" s="534"/>
      <c r="K15" s="534"/>
      <c r="L15" s="535"/>
      <c r="M15" s="564"/>
      <c r="N15" s="551"/>
      <c r="O15" s="534"/>
      <c r="P15" s="534"/>
      <c r="Q15" s="535"/>
      <c r="R15" s="564"/>
      <c r="S15" s="551"/>
      <c r="T15" s="534"/>
      <c r="U15" s="534"/>
      <c r="V15" s="535"/>
      <c r="W15" s="564"/>
      <c r="X15" s="551"/>
      <c r="Y15" s="534"/>
      <c r="Z15" s="534"/>
      <c r="AA15" s="535"/>
      <c r="AB15" s="564"/>
      <c r="AC15" s="551"/>
      <c r="AD15" s="534"/>
      <c r="AE15" s="534"/>
      <c r="AF15" s="535"/>
      <c r="AG15" s="564"/>
      <c r="AH15" s="551"/>
      <c r="AI15" s="534"/>
      <c r="AJ15" s="534"/>
      <c r="AK15" s="535"/>
      <c r="AL15" s="564"/>
      <c r="AM15" s="551"/>
      <c r="AN15" s="534"/>
      <c r="AO15" s="534"/>
      <c r="AP15" s="535"/>
      <c r="AQ15" s="564"/>
      <c r="AR15" s="551"/>
      <c r="AS15" s="534"/>
      <c r="AT15" s="534"/>
      <c r="AU15" s="535"/>
      <c r="AV15" s="564"/>
      <c r="AW15" s="551"/>
      <c r="AX15" s="534"/>
      <c r="AY15" s="534"/>
      <c r="AZ15" s="535"/>
      <c r="BA15" s="564"/>
      <c r="BB15" s="551"/>
      <c r="BC15" s="534"/>
      <c r="BD15" s="534"/>
      <c r="BE15" s="535"/>
      <c r="BF15" s="564"/>
      <c r="BG15" s="551"/>
      <c r="BH15" s="534"/>
      <c r="BI15" s="534"/>
      <c r="BJ15" s="535"/>
      <c r="BK15" s="564"/>
      <c r="BL15" s="551"/>
      <c r="BM15" s="534"/>
      <c r="BN15" s="534"/>
      <c r="BO15" s="535"/>
      <c r="BP15" s="564"/>
      <c r="BQ15" s="551"/>
      <c r="BR15" s="534"/>
      <c r="BS15" s="534"/>
      <c r="BT15" s="535"/>
      <c r="BU15" s="564"/>
      <c r="BV15" s="551"/>
      <c r="BW15" s="534"/>
      <c r="BX15" s="534"/>
      <c r="BY15" s="535"/>
      <c r="BZ15" s="564"/>
      <c r="CA15" s="310"/>
      <c r="CB15" s="310"/>
      <c r="CC15" s="310"/>
      <c r="CD15" s="310"/>
      <c r="CE15" s="310"/>
      <c r="CF15" s="310"/>
    </row>
    <row r="16" spans="1:84">
      <c r="A16" s="559" t="s">
        <v>248</v>
      </c>
      <c r="B16" s="479"/>
      <c r="C16" s="479"/>
      <c r="D16" s="551">
        <v>654</v>
      </c>
      <c r="E16" s="534">
        <v>733</v>
      </c>
      <c r="F16" s="534">
        <v>635</v>
      </c>
      <c r="G16" s="535">
        <v>610</v>
      </c>
      <c r="H16" s="564">
        <f t="shared" si="2"/>
        <v>610</v>
      </c>
      <c r="I16" s="551">
        <v>631</v>
      </c>
      <c r="J16" s="534">
        <v>564</v>
      </c>
      <c r="K16" s="534">
        <v>513</v>
      </c>
      <c r="L16" s="535">
        <v>457</v>
      </c>
      <c r="M16" s="564">
        <f t="shared" si="3"/>
        <v>457</v>
      </c>
      <c r="N16" s="551">
        <v>481</v>
      </c>
      <c r="O16" s="534">
        <v>422</v>
      </c>
      <c r="P16" s="534">
        <v>515</v>
      </c>
      <c r="Q16" s="535">
        <v>451</v>
      </c>
      <c r="R16" s="564">
        <f t="shared" si="4"/>
        <v>451</v>
      </c>
      <c r="S16" s="551">
        <v>457</v>
      </c>
      <c r="T16" s="534">
        <v>465</v>
      </c>
      <c r="U16" s="534">
        <v>476</v>
      </c>
      <c r="V16" s="535">
        <v>443</v>
      </c>
      <c r="W16" s="564">
        <f t="shared" si="5"/>
        <v>443</v>
      </c>
      <c r="X16" s="551">
        <v>116</v>
      </c>
      <c r="Y16" s="534">
        <v>74</v>
      </c>
      <c r="Z16" s="534">
        <v>77</v>
      </c>
      <c r="AA16" s="535">
        <v>109</v>
      </c>
      <c r="AB16" s="564">
        <f t="shared" si="6"/>
        <v>109</v>
      </c>
      <c r="AC16" s="551"/>
      <c r="AD16" s="534"/>
      <c r="AE16" s="534"/>
      <c r="AF16" s="535"/>
      <c r="AG16" s="564"/>
      <c r="AH16" s="551"/>
      <c r="AI16" s="534"/>
      <c r="AJ16" s="534"/>
      <c r="AK16" s="535"/>
      <c r="AL16" s="564"/>
      <c r="AM16" s="551"/>
      <c r="AN16" s="534"/>
      <c r="AO16" s="534"/>
      <c r="AP16" s="535"/>
      <c r="AQ16" s="564"/>
      <c r="AR16" s="551"/>
      <c r="AS16" s="534"/>
      <c r="AT16" s="534"/>
      <c r="AU16" s="535"/>
      <c r="AV16" s="564"/>
      <c r="AW16" s="551"/>
      <c r="AX16" s="534"/>
      <c r="AY16" s="534"/>
      <c r="AZ16" s="535"/>
      <c r="BA16" s="564"/>
      <c r="BB16" s="551"/>
      <c r="BC16" s="534"/>
      <c r="BD16" s="534"/>
      <c r="BE16" s="535"/>
      <c r="BF16" s="564"/>
      <c r="BG16" s="551"/>
      <c r="BH16" s="534"/>
      <c r="BI16" s="534"/>
      <c r="BJ16" s="535"/>
      <c r="BK16" s="564"/>
      <c r="BL16" s="551"/>
      <c r="BM16" s="534"/>
      <c r="BN16" s="534"/>
      <c r="BO16" s="535"/>
      <c r="BP16" s="564"/>
      <c r="BQ16" s="551"/>
      <c r="BR16" s="534"/>
      <c r="BS16" s="534"/>
      <c r="BT16" s="535"/>
      <c r="BU16" s="564"/>
      <c r="BV16" s="551"/>
      <c r="BW16" s="534"/>
      <c r="BX16" s="534"/>
      <c r="BY16" s="535"/>
      <c r="BZ16" s="564"/>
      <c r="CA16" s="310"/>
      <c r="CB16" s="310"/>
      <c r="CC16" s="310"/>
      <c r="CD16" s="310"/>
      <c r="CE16" s="310"/>
      <c r="CF16" s="310"/>
    </row>
    <row r="17" spans="1:84">
      <c r="A17" s="559" t="s">
        <v>249</v>
      </c>
      <c r="B17" s="479"/>
      <c r="C17" s="479"/>
      <c r="D17" s="552">
        <v>535</v>
      </c>
      <c r="E17" s="536">
        <v>577</v>
      </c>
      <c r="F17" s="536">
        <v>547</v>
      </c>
      <c r="G17" s="537">
        <v>593</v>
      </c>
      <c r="H17" s="565">
        <f t="shared" si="2"/>
        <v>593</v>
      </c>
      <c r="I17" s="552">
        <v>464</v>
      </c>
      <c r="J17" s="536">
        <v>446</v>
      </c>
      <c r="K17" s="536">
        <v>469</v>
      </c>
      <c r="L17" s="537">
        <v>415</v>
      </c>
      <c r="M17" s="565">
        <f t="shared" si="3"/>
        <v>415</v>
      </c>
      <c r="N17" s="552">
        <v>328</v>
      </c>
      <c r="O17" s="536">
        <v>413</v>
      </c>
      <c r="P17" s="536">
        <v>332</v>
      </c>
      <c r="Q17" s="537">
        <v>552</v>
      </c>
      <c r="R17" s="565">
        <f t="shared" si="4"/>
        <v>552</v>
      </c>
      <c r="S17" s="552">
        <v>550</v>
      </c>
      <c r="T17" s="536">
        <v>727</v>
      </c>
      <c r="U17" s="536">
        <v>659</v>
      </c>
      <c r="V17" s="537">
        <v>689</v>
      </c>
      <c r="W17" s="565">
        <f t="shared" si="5"/>
        <v>689</v>
      </c>
      <c r="X17" s="552">
        <v>758</v>
      </c>
      <c r="Y17" s="536">
        <v>908</v>
      </c>
      <c r="Z17" s="536">
        <v>787</v>
      </c>
      <c r="AA17" s="537">
        <v>643</v>
      </c>
      <c r="AB17" s="565">
        <f t="shared" si="6"/>
        <v>643</v>
      </c>
      <c r="AC17" s="552"/>
      <c r="AD17" s="536"/>
      <c r="AE17" s="536"/>
      <c r="AF17" s="537"/>
      <c r="AG17" s="565"/>
      <c r="AH17" s="552"/>
      <c r="AI17" s="536"/>
      <c r="AJ17" s="536"/>
      <c r="AK17" s="537"/>
      <c r="AL17" s="565"/>
      <c r="AM17" s="552"/>
      <c r="AN17" s="536"/>
      <c r="AO17" s="536"/>
      <c r="AP17" s="537"/>
      <c r="AQ17" s="565"/>
      <c r="AR17" s="552"/>
      <c r="AS17" s="536"/>
      <c r="AT17" s="536"/>
      <c r="AU17" s="537"/>
      <c r="AV17" s="565"/>
      <c r="AW17" s="552"/>
      <c r="AX17" s="536"/>
      <c r="AY17" s="536"/>
      <c r="AZ17" s="537"/>
      <c r="BA17" s="565"/>
      <c r="BB17" s="552"/>
      <c r="BC17" s="536"/>
      <c r="BD17" s="536"/>
      <c r="BE17" s="537"/>
      <c r="BF17" s="565"/>
      <c r="BG17" s="552"/>
      <c r="BH17" s="536"/>
      <c r="BI17" s="536"/>
      <c r="BJ17" s="537"/>
      <c r="BK17" s="565"/>
      <c r="BL17" s="552"/>
      <c r="BM17" s="536"/>
      <c r="BN17" s="536"/>
      <c r="BO17" s="537"/>
      <c r="BP17" s="565"/>
      <c r="BQ17" s="552"/>
      <c r="BR17" s="536"/>
      <c r="BS17" s="536"/>
      <c r="BT17" s="537"/>
      <c r="BU17" s="565"/>
      <c r="BV17" s="552"/>
      <c r="BW17" s="536"/>
      <c r="BX17" s="536"/>
      <c r="BY17" s="537"/>
      <c r="BZ17" s="565"/>
      <c r="CA17" s="310"/>
      <c r="CB17" s="310"/>
      <c r="CC17" s="310"/>
      <c r="CD17" s="310"/>
      <c r="CE17" s="310"/>
      <c r="CF17" s="310"/>
    </row>
    <row r="18" spans="1:84">
      <c r="A18" s="559" t="s">
        <v>250</v>
      </c>
      <c r="B18" s="479"/>
      <c r="C18" s="479"/>
      <c r="D18" s="551">
        <f>SUM(D16:D17)</f>
        <v>1189</v>
      </c>
      <c r="E18" s="534">
        <f>SUM(E16:E17)</f>
        <v>1310</v>
      </c>
      <c r="F18" s="534">
        <f>SUM(F16:F17)</f>
        <v>1182</v>
      </c>
      <c r="G18" s="535">
        <f>SUM(G16:G17)</f>
        <v>1203</v>
      </c>
      <c r="H18" s="564">
        <f t="shared" si="2"/>
        <v>1203</v>
      </c>
      <c r="I18" s="551">
        <f>SUM(I16:I17)</f>
        <v>1095</v>
      </c>
      <c r="J18" s="534">
        <f>SUM(J16:J17)</f>
        <v>1010</v>
      </c>
      <c r="K18" s="534">
        <f>SUM(K16:K17)</f>
        <v>982</v>
      </c>
      <c r="L18" s="535">
        <f>SUM(L16:L17)</f>
        <v>872</v>
      </c>
      <c r="M18" s="564">
        <f t="shared" si="3"/>
        <v>872</v>
      </c>
      <c r="N18" s="551">
        <f>SUM(N16:N17)</f>
        <v>809</v>
      </c>
      <c r="O18" s="534">
        <f>SUM(O16:O17)</f>
        <v>835</v>
      </c>
      <c r="P18" s="534">
        <f>SUM(P16:P17)</f>
        <v>847</v>
      </c>
      <c r="Q18" s="535">
        <f>SUM(Q16:Q17)</f>
        <v>1003</v>
      </c>
      <c r="R18" s="564">
        <f t="shared" si="4"/>
        <v>1003</v>
      </c>
      <c r="S18" s="551">
        <f>SUM(S16:S17)</f>
        <v>1007</v>
      </c>
      <c r="T18" s="534">
        <f>SUM(T16:T17)</f>
        <v>1192</v>
      </c>
      <c r="U18" s="534">
        <f>SUM(U16:U17)</f>
        <v>1135</v>
      </c>
      <c r="V18" s="535">
        <f>SUM(V16:V17)</f>
        <v>1132</v>
      </c>
      <c r="W18" s="564">
        <f t="shared" si="5"/>
        <v>1132</v>
      </c>
      <c r="X18" s="551">
        <v>874</v>
      </c>
      <c r="Y18" s="534">
        <v>982</v>
      </c>
      <c r="Z18" s="534">
        <v>864</v>
      </c>
      <c r="AA18" s="535">
        <f>SUM(AA16:AA17)</f>
        <v>752</v>
      </c>
      <c r="AB18" s="564">
        <f t="shared" si="6"/>
        <v>752</v>
      </c>
      <c r="AC18" s="551"/>
      <c r="AD18" s="534"/>
      <c r="AE18" s="534"/>
      <c r="AF18" s="535"/>
      <c r="AG18" s="564"/>
      <c r="AH18" s="551"/>
      <c r="AI18" s="534"/>
      <c r="AJ18" s="534"/>
      <c r="AK18" s="535"/>
      <c r="AL18" s="564"/>
      <c r="AM18" s="551"/>
      <c r="AN18" s="534"/>
      <c r="AO18" s="534"/>
      <c r="AP18" s="535"/>
      <c r="AQ18" s="564"/>
      <c r="AR18" s="551"/>
      <c r="AS18" s="534"/>
      <c r="AT18" s="534"/>
      <c r="AU18" s="535"/>
      <c r="AV18" s="564"/>
      <c r="AW18" s="551"/>
      <c r="AX18" s="534"/>
      <c r="AY18" s="534"/>
      <c r="AZ18" s="535"/>
      <c r="BA18" s="564"/>
      <c r="BB18" s="551"/>
      <c r="BC18" s="534"/>
      <c r="BD18" s="534"/>
      <c r="BE18" s="535"/>
      <c r="BF18" s="564"/>
      <c r="BG18" s="551"/>
      <c r="BH18" s="534"/>
      <c r="BI18" s="534"/>
      <c r="BJ18" s="535"/>
      <c r="BK18" s="564"/>
      <c r="BL18" s="551"/>
      <c r="BM18" s="534"/>
      <c r="BN18" s="534"/>
      <c r="BO18" s="535"/>
      <c r="BP18" s="564"/>
      <c r="BQ18" s="551"/>
      <c r="BR18" s="534"/>
      <c r="BS18" s="534"/>
      <c r="BT18" s="535"/>
      <c r="BU18" s="564"/>
      <c r="BV18" s="551"/>
      <c r="BW18" s="534"/>
      <c r="BX18" s="534"/>
      <c r="BY18" s="535"/>
      <c r="BZ18" s="564"/>
      <c r="CA18" s="310"/>
      <c r="CB18" s="310"/>
      <c r="CC18" s="310"/>
      <c r="CD18" s="310"/>
      <c r="CE18" s="310"/>
      <c r="CF18" s="310"/>
    </row>
    <row r="19" spans="1:84">
      <c r="A19" s="558" t="s">
        <v>251</v>
      </c>
      <c r="B19" s="479"/>
      <c r="C19" s="479"/>
      <c r="D19" s="551">
        <v>275</v>
      </c>
      <c r="E19" s="534">
        <v>274</v>
      </c>
      <c r="F19" s="534">
        <v>268</v>
      </c>
      <c r="G19" s="535">
        <v>258</v>
      </c>
      <c r="H19" s="564">
        <f t="shared" si="2"/>
        <v>258</v>
      </c>
      <c r="I19" s="551">
        <v>240</v>
      </c>
      <c r="J19" s="534">
        <f>223+1</f>
        <v>224</v>
      </c>
      <c r="K19" s="534">
        <v>234</v>
      </c>
      <c r="L19" s="535">
        <v>236</v>
      </c>
      <c r="M19" s="564">
        <f t="shared" si="3"/>
        <v>236</v>
      </c>
      <c r="N19" s="551">
        <v>237</v>
      </c>
      <c r="O19" s="534">
        <v>260</v>
      </c>
      <c r="P19" s="534">
        <v>286</v>
      </c>
      <c r="Q19" s="535">
        <v>300</v>
      </c>
      <c r="R19" s="564">
        <f t="shared" si="4"/>
        <v>300</v>
      </c>
      <c r="S19" s="551">
        <v>303</v>
      </c>
      <c r="T19" s="534">
        <v>292</v>
      </c>
      <c r="U19" s="534">
        <v>273</v>
      </c>
      <c r="V19" s="535">
        <v>258</v>
      </c>
      <c r="W19" s="564">
        <f t="shared" si="5"/>
        <v>258</v>
      </c>
      <c r="X19" s="551">
        <v>248</v>
      </c>
      <c r="Y19" s="534">
        <v>228</v>
      </c>
      <c r="Z19" s="534">
        <v>217</v>
      </c>
      <c r="AA19" s="535">
        <v>225</v>
      </c>
      <c r="AB19" s="564">
        <f t="shared" si="6"/>
        <v>225</v>
      </c>
      <c r="AC19" s="551"/>
      <c r="AD19" s="534"/>
      <c r="AE19" s="534"/>
      <c r="AF19" s="535"/>
      <c r="AG19" s="564"/>
      <c r="AH19" s="551"/>
      <c r="AI19" s="534"/>
      <c r="AJ19" s="534"/>
      <c r="AK19" s="535"/>
      <c r="AL19" s="564"/>
      <c r="AM19" s="551"/>
      <c r="AN19" s="534"/>
      <c r="AO19" s="534"/>
      <c r="AP19" s="535"/>
      <c r="AQ19" s="564"/>
      <c r="AR19" s="551"/>
      <c r="AS19" s="534"/>
      <c r="AT19" s="534"/>
      <c r="AU19" s="535"/>
      <c r="AV19" s="564"/>
      <c r="AW19" s="551"/>
      <c r="AX19" s="534"/>
      <c r="AY19" s="534"/>
      <c r="AZ19" s="535"/>
      <c r="BA19" s="564"/>
      <c r="BB19" s="551"/>
      <c r="BC19" s="534"/>
      <c r="BD19" s="534"/>
      <c r="BE19" s="535"/>
      <c r="BF19" s="564"/>
      <c r="BG19" s="551"/>
      <c r="BH19" s="534"/>
      <c r="BI19" s="534"/>
      <c r="BJ19" s="535"/>
      <c r="BK19" s="564"/>
      <c r="BL19" s="551"/>
      <c r="BM19" s="534"/>
      <c r="BN19" s="534"/>
      <c r="BO19" s="535"/>
      <c r="BP19" s="564"/>
      <c r="BQ19" s="551"/>
      <c r="BR19" s="534"/>
      <c r="BS19" s="534"/>
      <c r="BT19" s="535"/>
      <c r="BU19" s="564"/>
      <c r="BV19" s="551"/>
      <c r="BW19" s="534"/>
      <c r="BX19" s="534"/>
      <c r="BY19" s="535"/>
      <c r="BZ19" s="564"/>
      <c r="CA19" s="310"/>
      <c r="CB19" s="310"/>
      <c r="CC19" s="310"/>
      <c r="CD19" s="310"/>
      <c r="CE19" s="310"/>
      <c r="CF19" s="310"/>
    </row>
    <row r="20" spans="1:84">
      <c r="A20" s="558" t="s">
        <v>252</v>
      </c>
      <c r="B20" s="479"/>
      <c r="C20" s="479"/>
      <c r="D20" s="551">
        <v>36</v>
      </c>
      <c r="E20" s="534">
        <v>39</v>
      </c>
      <c r="F20" s="534">
        <v>44</v>
      </c>
      <c r="G20" s="535">
        <v>50</v>
      </c>
      <c r="H20" s="564">
        <f t="shared" si="2"/>
        <v>50</v>
      </c>
      <c r="I20" s="551">
        <v>39</v>
      </c>
      <c r="J20" s="534">
        <v>28</v>
      </c>
      <c r="K20" s="534">
        <v>19</v>
      </c>
      <c r="L20" s="535">
        <v>18</v>
      </c>
      <c r="M20" s="564">
        <f t="shared" si="3"/>
        <v>18</v>
      </c>
      <c r="N20" s="551">
        <v>19</v>
      </c>
      <c r="O20" s="534">
        <v>19</v>
      </c>
      <c r="P20" s="534">
        <v>24</v>
      </c>
      <c r="Q20" s="535">
        <v>23</v>
      </c>
      <c r="R20" s="564">
        <f t="shared" si="4"/>
        <v>23</v>
      </c>
      <c r="S20" s="551">
        <v>24</v>
      </c>
      <c r="T20" s="534">
        <v>27</v>
      </c>
      <c r="U20" s="534">
        <v>33</v>
      </c>
      <c r="V20" s="535">
        <v>33</v>
      </c>
      <c r="W20" s="564">
        <f t="shared" si="5"/>
        <v>33</v>
      </c>
      <c r="X20" s="551">
        <v>29</v>
      </c>
      <c r="Y20" s="534">
        <v>23</v>
      </c>
      <c r="Z20" s="534">
        <v>22</v>
      </c>
      <c r="AA20" s="535">
        <v>22</v>
      </c>
      <c r="AB20" s="564">
        <f t="shared" si="6"/>
        <v>22</v>
      </c>
      <c r="AC20" s="551"/>
      <c r="AD20" s="534"/>
      <c r="AE20" s="534"/>
      <c r="AF20" s="535"/>
      <c r="AG20" s="564"/>
      <c r="AH20" s="551"/>
      <c r="AI20" s="534"/>
      <c r="AJ20" s="534"/>
      <c r="AK20" s="535"/>
      <c r="AL20" s="564"/>
      <c r="AM20" s="551"/>
      <c r="AN20" s="534"/>
      <c r="AO20" s="534"/>
      <c r="AP20" s="535"/>
      <c r="AQ20" s="564"/>
      <c r="AR20" s="551"/>
      <c r="AS20" s="534"/>
      <c r="AT20" s="534"/>
      <c r="AU20" s="535"/>
      <c r="AV20" s="564"/>
      <c r="AW20" s="551"/>
      <c r="AX20" s="534"/>
      <c r="AY20" s="534"/>
      <c r="AZ20" s="535"/>
      <c r="BA20" s="564"/>
      <c r="BB20" s="551"/>
      <c r="BC20" s="534"/>
      <c r="BD20" s="534"/>
      <c r="BE20" s="535"/>
      <c r="BF20" s="564"/>
      <c r="BG20" s="551"/>
      <c r="BH20" s="534"/>
      <c r="BI20" s="534"/>
      <c r="BJ20" s="535"/>
      <c r="BK20" s="564"/>
      <c r="BL20" s="551"/>
      <c r="BM20" s="534"/>
      <c r="BN20" s="534"/>
      <c r="BO20" s="535"/>
      <c r="BP20" s="564"/>
      <c r="BQ20" s="551"/>
      <c r="BR20" s="534"/>
      <c r="BS20" s="534"/>
      <c r="BT20" s="535"/>
      <c r="BU20" s="564"/>
      <c r="BV20" s="551"/>
      <c r="BW20" s="534"/>
      <c r="BX20" s="534"/>
      <c r="BY20" s="535"/>
      <c r="BZ20" s="564"/>
      <c r="CA20" s="312"/>
      <c r="CB20" s="312"/>
      <c r="CC20" s="312"/>
      <c r="CD20" s="312"/>
      <c r="CE20" s="312"/>
      <c r="CF20" s="312"/>
    </row>
    <row r="21" spans="1:84" ht="14" thickBot="1">
      <c r="A21" s="560" t="s">
        <v>141</v>
      </c>
      <c r="B21" s="479"/>
      <c r="C21" s="479"/>
      <c r="D21" s="553">
        <f>+D13+D14+D18+D19+D20</f>
        <v>1676</v>
      </c>
      <c r="E21" s="538">
        <f>+E13+E14+E18+E19+E20</f>
        <v>1890</v>
      </c>
      <c r="F21" s="538">
        <f>+F13+F14+F18+F19+F20</f>
        <v>1760</v>
      </c>
      <c r="G21" s="539">
        <f>+G13+G14+G18+G19+G20</f>
        <v>1627</v>
      </c>
      <c r="H21" s="566">
        <f t="shared" si="2"/>
        <v>1627</v>
      </c>
      <c r="I21" s="553">
        <f>+I13+I14+I18+I19+I20</f>
        <v>1482</v>
      </c>
      <c r="J21" s="538">
        <f>+J13+J14+J18+J19+J20</f>
        <v>1362</v>
      </c>
      <c r="K21" s="538">
        <f>+K13+K14+K18+K19+K20</f>
        <v>1343</v>
      </c>
      <c r="L21" s="539">
        <f>+L13+L14+L18+L19+L20</f>
        <v>1217</v>
      </c>
      <c r="M21" s="566">
        <f t="shared" si="3"/>
        <v>1217</v>
      </c>
      <c r="N21" s="553">
        <f>+N13+N14+N18+N19+N20</f>
        <v>1176</v>
      </c>
      <c r="O21" s="538">
        <f>+O13+O14+O18+O19+O20</f>
        <v>1264</v>
      </c>
      <c r="P21" s="538">
        <f>+P13+P14+P18+P19+P20</f>
        <v>1366</v>
      </c>
      <c r="Q21" s="539">
        <f>+Q13+Q14+Q18+Q19+Q20</f>
        <v>1616</v>
      </c>
      <c r="R21" s="566">
        <f t="shared" si="4"/>
        <v>1616</v>
      </c>
      <c r="S21" s="553">
        <f>+S13+S14+S18+S19+S20</f>
        <v>1693</v>
      </c>
      <c r="T21" s="538">
        <f>+T13+T14+T18+T19+T20</f>
        <v>1896</v>
      </c>
      <c r="U21" s="538">
        <f>+U13+U14+U18+U19+U20</f>
        <v>1900</v>
      </c>
      <c r="V21" s="539">
        <f>+V13+V14+V18+V19+V20</f>
        <v>1846</v>
      </c>
      <c r="W21" s="566">
        <f t="shared" si="5"/>
        <v>1846</v>
      </c>
      <c r="X21" s="553">
        <v>1572</v>
      </c>
      <c r="Y21" s="538">
        <v>1701</v>
      </c>
      <c r="Z21" s="538">
        <v>1513</v>
      </c>
      <c r="AA21" s="539">
        <f>SUM(AA18:AA20)+SUM(AA13:AA14)</f>
        <v>1383</v>
      </c>
      <c r="AB21" s="566">
        <f t="shared" si="6"/>
        <v>1383</v>
      </c>
      <c r="AC21" s="553"/>
      <c r="AD21" s="538"/>
      <c r="AE21" s="538"/>
      <c r="AF21" s="539"/>
      <c r="AG21" s="566"/>
      <c r="AH21" s="553"/>
      <c r="AI21" s="538"/>
      <c r="AJ21" s="538"/>
      <c r="AK21" s="539"/>
      <c r="AL21" s="566"/>
      <c r="AM21" s="553"/>
      <c r="AN21" s="538"/>
      <c r="AO21" s="538"/>
      <c r="AP21" s="539"/>
      <c r="AQ21" s="566"/>
      <c r="AR21" s="553"/>
      <c r="AS21" s="538"/>
      <c r="AT21" s="538"/>
      <c r="AU21" s="539"/>
      <c r="AV21" s="566"/>
      <c r="AW21" s="553"/>
      <c r="AX21" s="538"/>
      <c r="AY21" s="538"/>
      <c r="AZ21" s="539"/>
      <c r="BA21" s="566"/>
      <c r="BB21" s="553"/>
      <c r="BC21" s="538"/>
      <c r="BD21" s="538"/>
      <c r="BE21" s="539"/>
      <c r="BF21" s="566"/>
      <c r="BG21" s="553"/>
      <c r="BH21" s="538"/>
      <c r="BI21" s="538"/>
      <c r="BJ21" s="539"/>
      <c r="BK21" s="566"/>
      <c r="BL21" s="553"/>
      <c r="BM21" s="538"/>
      <c r="BN21" s="538"/>
      <c r="BO21" s="539"/>
      <c r="BP21" s="566"/>
      <c r="BQ21" s="553"/>
      <c r="BR21" s="538"/>
      <c r="BS21" s="538"/>
      <c r="BT21" s="539"/>
      <c r="BU21" s="566"/>
      <c r="BV21" s="553"/>
      <c r="BW21" s="538"/>
      <c r="BX21" s="538"/>
      <c r="BY21" s="539"/>
      <c r="BZ21" s="566"/>
      <c r="CA21" s="310"/>
      <c r="CB21" s="310"/>
      <c r="CC21" s="310"/>
      <c r="CD21" s="310"/>
      <c r="CE21" s="310"/>
      <c r="CF21" s="310"/>
    </row>
    <row r="22" spans="1:84" ht="14" thickTop="1">
      <c r="A22" s="480"/>
      <c r="B22" s="479"/>
      <c r="C22" s="479"/>
      <c r="D22" s="551"/>
      <c r="E22" s="534"/>
      <c r="F22" s="534"/>
      <c r="G22" s="535"/>
      <c r="H22" s="564"/>
      <c r="I22" s="551"/>
      <c r="J22" s="534"/>
      <c r="K22" s="534"/>
      <c r="L22" s="535"/>
      <c r="M22" s="564"/>
      <c r="N22" s="551"/>
      <c r="O22" s="534"/>
      <c r="P22" s="534"/>
      <c r="Q22" s="535"/>
      <c r="R22" s="564"/>
      <c r="S22" s="551"/>
      <c r="T22" s="534"/>
      <c r="U22" s="534"/>
      <c r="V22" s="535"/>
      <c r="W22" s="564"/>
      <c r="X22" s="551"/>
      <c r="Y22" s="534"/>
      <c r="Z22" s="534"/>
      <c r="AA22" s="535"/>
      <c r="AB22" s="564"/>
      <c r="AC22" s="551"/>
      <c r="AD22" s="534"/>
      <c r="AE22" s="534"/>
      <c r="AF22" s="535"/>
      <c r="AG22" s="564"/>
      <c r="AH22" s="551"/>
      <c r="AI22" s="534"/>
      <c r="AJ22" s="534"/>
      <c r="AK22" s="535"/>
      <c r="AL22" s="564"/>
      <c r="AM22" s="551"/>
      <c r="AN22" s="534"/>
      <c r="AO22" s="534"/>
      <c r="AP22" s="535"/>
      <c r="AQ22" s="564"/>
      <c r="AR22" s="551"/>
      <c r="AS22" s="534"/>
      <c r="AT22" s="534"/>
      <c r="AU22" s="535"/>
      <c r="AV22" s="564"/>
      <c r="AW22" s="551"/>
      <c r="AX22" s="534"/>
      <c r="AY22" s="534"/>
      <c r="AZ22" s="535"/>
      <c r="BA22" s="564"/>
      <c r="BB22" s="551"/>
      <c r="BC22" s="534"/>
      <c r="BD22" s="534"/>
      <c r="BE22" s="535"/>
      <c r="BF22" s="564"/>
      <c r="BG22" s="551"/>
      <c r="BH22" s="534"/>
      <c r="BI22" s="534"/>
      <c r="BJ22" s="535"/>
      <c r="BK22" s="564"/>
      <c r="BL22" s="551"/>
      <c r="BM22" s="534"/>
      <c r="BN22" s="534"/>
      <c r="BO22" s="535"/>
      <c r="BP22" s="564"/>
      <c r="BQ22" s="551"/>
      <c r="BR22" s="534"/>
      <c r="BS22" s="534"/>
      <c r="BT22" s="535"/>
      <c r="BU22" s="564"/>
      <c r="BV22" s="551"/>
      <c r="BW22" s="534"/>
      <c r="BX22" s="534"/>
      <c r="BY22" s="535"/>
      <c r="BZ22" s="564"/>
      <c r="CA22" s="310"/>
      <c r="CB22" s="310"/>
      <c r="CC22" s="310"/>
      <c r="CD22" s="310"/>
      <c r="CE22" s="310"/>
      <c r="CF22" s="310"/>
    </row>
    <row r="23" spans="1:84">
      <c r="A23" s="480"/>
      <c r="B23" s="479"/>
      <c r="C23" s="479"/>
      <c r="D23" s="554"/>
      <c r="E23" s="540"/>
      <c r="F23" s="540"/>
      <c r="G23" s="541"/>
      <c r="H23" s="567"/>
      <c r="I23" s="554"/>
      <c r="J23" s="540"/>
      <c r="K23" s="540"/>
      <c r="L23" s="541"/>
      <c r="M23" s="567"/>
      <c r="N23" s="554"/>
      <c r="O23" s="540"/>
      <c r="P23" s="540"/>
      <c r="Q23" s="541"/>
      <c r="R23" s="567"/>
      <c r="S23" s="554"/>
      <c r="T23" s="540"/>
      <c r="U23" s="540"/>
      <c r="V23" s="541"/>
      <c r="W23" s="567"/>
      <c r="X23" s="554"/>
      <c r="Y23" s="540"/>
      <c r="Z23" s="540"/>
      <c r="AA23" s="541"/>
      <c r="AB23" s="567"/>
      <c r="AC23" s="554"/>
      <c r="AD23" s="540"/>
      <c r="AE23" s="540"/>
      <c r="AF23" s="541"/>
      <c r="AG23" s="567"/>
      <c r="AH23" s="554"/>
      <c r="AI23" s="540"/>
      <c r="AJ23" s="540"/>
      <c r="AK23" s="541"/>
      <c r="AL23" s="567"/>
      <c r="AM23" s="554"/>
      <c r="AN23" s="540"/>
      <c r="AO23" s="540"/>
      <c r="AP23" s="541"/>
      <c r="AQ23" s="567"/>
      <c r="AR23" s="554"/>
      <c r="AS23" s="540"/>
      <c r="AT23" s="540"/>
      <c r="AU23" s="541"/>
      <c r="AV23" s="567"/>
      <c r="AW23" s="554"/>
      <c r="AX23" s="540"/>
      <c r="AY23" s="540"/>
      <c r="AZ23" s="541"/>
      <c r="BA23" s="567"/>
      <c r="BB23" s="554"/>
      <c r="BC23" s="540"/>
      <c r="BD23" s="540"/>
      <c r="BE23" s="541"/>
      <c r="BF23" s="567"/>
      <c r="BG23" s="554"/>
      <c r="BH23" s="540"/>
      <c r="BI23" s="540"/>
      <c r="BJ23" s="541"/>
      <c r="BK23" s="567"/>
      <c r="BL23" s="554"/>
      <c r="BM23" s="540"/>
      <c r="BN23" s="540"/>
      <c r="BO23" s="541"/>
      <c r="BP23" s="567"/>
      <c r="BQ23" s="554"/>
      <c r="BR23" s="540"/>
      <c r="BS23" s="540"/>
      <c r="BT23" s="541"/>
      <c r="BU23" s="567"/>
      <c r="BV23" s="554"/>
      <c r="BW23" s="540"/>
      <c r="BX23" s="540"/>
      <c r="BY23" s="541"/>
      <c r="BZ23" s="567"/>
    </row>
    <row r="24" spans="1:84">
      <c r="A24" s="480" t="s">
        <v>140</v>
      </c>
      <c r="B24" s="479"/>
      <c r="C24" s="479"/>
      <c r="D24" s="555"/>
      <c r="E24" s="542"/>
      <c r="F24" s="542"/>
      <c r="G24" s="543"/>
      <c r="H24" s="568"/>
      <c r="I24" s="555"/>
      <c r="J24" s="542"/>
      <c r="K24" s="542"/>
      <c r="L24" s="543"/>
      <c r="M24" s="568"/>
      <c r="N24" s="555"/>
      <c r="O24" s="542"/>
      <c r="P24" s="542"/>
      <c r="Q24" s="543"/>
      <c r="R24" s="568"/>
      <c r="S24" s="555"/>
      <c r="T24" s="542"/>
      <c r="U24" s="542"/>
      <c r="V24" s="543"/>
      <c r="W24" s="568"/>
      <c r="X24" s="555"/>
      <c r="Y24" s="542"/>
      <c r="Z24" s="542"/>
      <c r="AA24" s="543"/>
      <c r="AB24" s="568"/>
      <c r="AC24" s="555"/>
      <c r="AD24" s="542"/>
      <c r="AE24" s="542"/>
      <c r="AF24" s="543"/>
      <c r="AG24" s="568"/>
      <c r="AH24" s="555"/>
      <c r="AI24" s="542"/>
      <c r="AJ24" s="542"/>
      <c r="AK24" s="543"/>
      <c r="AL24" s="568"/>
      <c r="AM24" s="555"/>
      <c r="AN24" s="542"/>
      <c r="AO24" s="542"/>
      <c r="AP24" s="543"/>
      <c r="AQ24" s="568"/>
      <c r="AR24" s="555"/>
      <c r="AS24" s="542"/>
      <c r="AT24" s="542"/>
      <c r="AU24" s="543"/>
      <c r="AV24" s="568"/>
      <c r="AW24" s="555"/>
      <c r="AX24" s="542"/>
      <c r="AY24" s="542"/>
      <c r="AZ24" s="543"/>
      <c r="BA24" s="568"/>
      <c r="BB24" s="555"/>
      <c r="BC24" s="542"/>
      <c r="BD24" s="542"/>
      <c r="BE24" s="543"/>
      <c r="BF24" s="568"/>
      <c r="BG24" s="555"/>
      <c r="BH24" s="542"/>
      <c r="BI24" s="542"/>
      <c r="BJ24" s="543"/>
      <c r="BK24" s="568"/>
      <c r="BL24" s="555"/>
      <c r="BM24" s="542"/>
      <c r="BN24" s="542"/>
      <c r="BO24" s="543"/>
      <c r="BP24" s="568"/>
      <c r="BQ24" s="555"/>
      <c r="BR24" s="542"/>
      <c r="BS24" s="542"/>
      <c r="BT24" s="543"/>
      <c r="BU24" s="568"/>
      <c r="BV24" s="555"/>
      <c r="BW24" s="542"/>
      <c r="BX24" s="542"/>
      <c r="BY24" s="543"/>
      <c r="BZ24" s="568"/>
    </row>
    <row r="25" spans="1:84">
      <c r="A25" s="558" t="s">
        <v>253</v>
      </c>
      <c r="B25" s="479"/>
      <c r="C25" s="479"/>
      <c r="D25" s="550">
        <v>4471</v>
      </c>
      <c r="E25" s="532">
        <v>4457</v>
      </c>
      <c r="F25" s="532">
        <v>4465</v>
      </c>
      <c r="G25" s="533">
        <f>4496-1</f>
        <v>4495</v>
      </c>
      <c r="H25" s="563">
        <f t="shared" si="2"/>
        <v>4495</v>
      </c>
      <c r="I25" s="550">
        <v>4561</v>
      </c>
      <c r="J25" s="532">
        <v>4573</v>
      </c>
      <c r="K25" s="532">
        <v>4706</v>
      </c>
      <c r="L25" s="533">
        <v>4778</v>
      </c>
      <c r="M25" s="563">
        <f t="shared" si="3"/>
        <v>4778</v>
      </c>
      <c r="N25" s="550">
        <v>4819</v>
      </c>
      <c r="O25" s="532">
        <v>4800</v>
      </c>
      <c r="P25" s="532">
        <v>4848</v>
      </c>
      <c r="Q25" s="533">
        <v>4926</v>
      </c>
      <c r="R25" s="563">
        <f t="shared" si="4"/>
        <v>4926</v>
      </c>
      <c r="S25" s="550">
        <v>4854</v>
      </c>
      <c r="T25" s="532">
        <v>4790</v>
      </c>
      <c r="U25" s="532">
        <v>4768</v>
      </c>
      <c r="V25" s="533">
        <v>4710</v>
      </c>
      <c r="W25" s="563">
        <f t="shared" si="5"/>
        <v>4710</v>
      </c>
      <c r="X25" s="550">
        <v>4707</v>
      </c>
      <c r="Y25" s="532">
        <v>4731</v>
      </c>
      <c r="Z25" s="532">
        <v>4554</v>
      </c>
      <c r="AA25" s="533">
        <v>4545</v>
      </c>
      <c r="AB25" s="563">
        <f t="shared" si="6"/>
        <v>4545</v>
      </c>
      <c r="AC25" s="550"/>
      <c r="AD25" s="532"/>
      <c r="AE25" s="532"/>
      <c r="AF25" s="533"/>
      <c r="AG25" s="563"/>
      <c r="AH25" s="550"/>
      <c r="AI25" s="532"/>
      <c r="AJ25" s="532"/>
      <c r="AK25" s="533"/>
      <c r="AL25" s="563"/>
      <c r="AM25" s="550"/>
      <c r="AN25" s="532"/>
      <c r="AO25" s="532"/>
      <c r="AP25" s="533"/>
      <c r="AQ25" s="563"/>
      <c r="AR25" s="550"/>
      <c r="AS25" s="532"/>
      <c r="AT25" s="532"/>
      <c r="AU25" s="533"/>
      <c r="AV25" s="563"/>
      <c r="AW25" s="550"/>
      <c r="AX25" s="532"/>
      <c r="AY25" s="532"/>
      <c r="AZ25" s="533"/>
      <c r="BA25" s="563"/>
      <c r="BB25" s="550"/>
      <c r="BC25" s="532"/>
      <c r="BD25" s="532"/>
      <c r="BE25" s="533"/>
      <c r="BF25" s="563"/>
      <c r="BG25" s="550"/>
      <c r="BH25" s="532"/>
      <c r="BI25" s="532"/>
      <c r="BJ25" s="533"/>
      <c r="BK25" s="563"/>
      <c r="BL25" s="550"/>
      <c r="BM25" s="532"/>
      <c r="BN25" s="532"/>
      <c r="BO25" s="533"/>
      <c r="BP25" s="563"/>
      <c r="BQ25" s="550"/>
      <c r="BR25" s="532"/>
      <c r="BS25" s="532"/>
      <c r="BT25" s="533"/>
      <c r="BU25" s="563"/>
      <c r="BV25" s="550"/>
      <c r="BW25" s="532"/>
      <c r="BX25" s="532"/>
      <c r="BY25" s="533"/>
      <c r="BZ25" s="563"/>
    </row>
    <row r="26" spans="1:84">
      <c r="A26" s="558" t="s">
        <v>254</v>
      </c>
      <c r="B26" s="479"/>
      <c r="C26" s="479"/>
      <c r="D26" s="551">
        <v>1423</v>
      </c>
      <c r="E26" s="534">
        <v>1417</v>
      </c>
      <c r="F26" s="534">
        <v>1344</v>
      </c>
      <c r="G26" s="535">
        <v>1310</v>
      </c>
      <c r="H26" s="564">
        <f t="shared" si="2"/>
        <v>1310</v>
      </c>
      <c r="I26" s="551">
        <v>1276</v>
      </c>
      <c r="J26" s="534">
        <v>1344</v>
      </c>
      <c r="K26" s="534">
        <v>1384</v>
      </c>
      <c r="L26" s="535">
        <v>1288</v>
      </c>
      <c r="M26" s="564">
        <f t="shared" si="3"/>
        <v>1288</v>
      </c>
      <c r="N26" s="551">
        <v>1292</v>
      </c>
      <c r="O26" s="534">
        <v>1301</v>
      </c>
      <c r="P26" s="534">
        <v>1266</v>
      </c>
      <c r="Q26" s="535">
        <v>1258</v>
      </c>
      <c r="R26" s="564">
        <f t="shared" si="4"/>
        <v>1258</v>
      </c>
      <c r="S26" s="551">
        <v>1251</v>
      </c>
      <c r="T26" s="534">
        <v>1207</v>
      </c>
      <c r="U26" s="534">
        <v>1111</v>
      </c>
      <c r="V26" s="535">
        <v>1085</v>
      </c>
      <c r="W26" s="564">
        <f t="shared" si="5"/>
        <v>1085</v>
      </c>
      <c r="X26" s="551">
        <v>1037</v>
      </c>
      <c r="Y26" s="534">
        <v>965</v>
      </c>
      <c r="Z26" s="534">
        <v>941</v>
      </c>
      <c r="AA26" s="535">
        <v>922</v>
      </c>
      <c r="AB26" s="564">
        <f t="shared" si="6"/>
        <v>922</v>
      </c>
      <c r="AC26" s="551"/>
      <c r="AD26" s="534"/>
      <c r="AE26" s="534"/>
      <c r="AF26" s="535"/>
      <c r="AG26" s="564"/>
      <c r="AH26" s="551"/>
      <c r="AI26" s="534"/>
      <c r="AJ26" s="534"/>
      <c r="AK26" s="535"/>
      <c r="AL26" s="564"/>
      <c r="AM26" s="551"/>
      <c r="AN26" s="534"/>
      <c r="AO26" s="534"/>
      <c r="AP26" s="535"/>
      <c r="AQ26" s="564"/>
      <c r="AR26" s="551"/>
      <c r="AS26" s="534"/>
      <c r="AT26" s="534"/>
      <c r="AU26" s="535"/>
      <c r="AV26" s="564"/>
      <c r="AW26" s="551"/>
      <c r="AX26" s="534"/>
      <c r="AY26" s="534"/>
      <c r="AZ26" s="535"/>
      <c r="BA26" s="564"/>
      <c r="BB26" s="551"/>
      <c r="BC26" s="534"/>
      <c r="BD26" s="534"/>
      <c r="BE26" s="535"/>
      <c r="BF26" s="564"/>
      <c r="BG26" s="551"/>
      <c r="BH26" s="534"/>
      <c r="BI26" s="534"/>
      <c r="BJ26" s="535"/>
      <c r="BK26" s="564"/>
      <c r="BL26" s="551"/>
      <c r="BM26" s="534"/>
      <c r="BN26" s="534"/>
      <c r="BO26" s="535"/>
      <c r="BP26" s="564"/>
      <c r="BQ26" s="551"/>
      <c r="BR26" s="534"/>
      <c r="BS26" s="534"/>
      <c r="BT26" s="535"/>
      <c r="BU26" s="564"/>
      <c r="BV26" s="551"/>
      <c r="BW26" s="534"/>
      <c r="BX26" s="534"/>
      <c r="BY26" s="535"/>
      <c r="BZ26" s="564"/>
    </row>
    <row r="27" spans="1:84">
      <c r="A27" s="558" t="s">
        <v>255</v>
      </c>
      <c r="B27" s="479"/>
      <c r="C27" s="479"/>
      <c r="D27" s="551">
        <v>5728</v>
      </c>
      <c r="E27" s="534">
        <v>5745</v>
      </c>
      <c r="F27" s="534">
        <v>5795</v>
      </c>
      <c r="G27" s="535">
        <v>5753</v>
      </c>
      <c r="H27" s="564">
        <f t="shared" si="2"/>
        <v>5753</v>
      </c>
      <c r="I27" s="551">
        <v>5742</v>
      </c>
      <c r="J27" s="534">
        <v>5640</v>
      </c>
      <c r="K27" s="534">
        <v>5700</v>
      </c>
      <c r="L27" s="535">
        <v>5658</v>
      </c>
      <c r="M27" s="564">
        <f t="shared" si="3"/>
        <v>5658</v>
      </c>
      <c r="N27" s="551">
        <v>5708</v>
      </c>
      <c r="O27" s="534">
        <v>5680</v>
      </c>
      <c r="P27" s="534">
        <v>5701</v>
      </c>
      <c r="Q27" s="535">
        <v>5707</v>
      </c>
      <c r="R27" s="564">
        <f t="shared" si="4"/>
        <v>5707</v>
      </c>
      <c r="S27" s="551">
        <v>5681</v>
      </c>
      <c r="T27" s="534">
        <v>5702</v>
      </c>
      <c r="U27" s="534">
        <v>5709</v>
      </c>
      <c r="V27" s="535">
        <v>5734</v>
      </c>
      <c r="W27" s="564">
        <f t="shared" si="5"/>
        <v>5734</v>
      </c>
      <c r="X27" s="551">
        <v>5712</v>
      </c>
      <c r="Y27" s="534">
        <v>5616</v>
      </c>
      <c r="Z27" s="534">
        <v>5688</v>
      </c>
      <c r="AA27" s="535">
        <v>5711</v>
      </c>
      <c r="AB27" s="564">
        <f t="shared" si="6"/>
        <v>5711</v>
      </c>
      <c r="AC27" s="551"/>
      <c r="AD27" s="534"/>
      <c r="AE27" s="534"/>
      <c r="AF27" s="535"/>
      <c r="AG27" s="564"/>
      <c r="AH27" s="551"/>
      <c r="AI27" s="534"/>
      <c r="AJ27" s="534"/>
      <c r="AK27" s="535"/>
      <c r="AL27" s="564"/>
      <c r="AM27" s="551"/>
      <c r="AN27" s="534"/>
      <c r="AO27" s="534"/>
      <c r="AP27" s="535"/>
      <c r="AQ27" s="564"/>
      <c r="AR27" s="551"/>
      <c r="AS27" s="534"/>
      <c r="AT27" s="534"/>
      <c r="AU27" s="535"/>
      <c r="AV27" s="564"/>
      <c r="AW27" s="551"/>
      <c r="AX27" s="534"/>
      <c r="AY27" s="534"/>
      <c r="AZ27" s="535"/>
      <c r="BA27" s="564"/>
      <c r="BB27" s="551"/>
      <c r="BC27" s="534"/>
      <c r="BD27" s="534"/>
      <c r="BE27" s="535"/>
      <c r="BF27" s="564"/>
      <c r="BG27" s="551"/>
      <c r="BH27" s="534"/>
      <c r="BI27" s="534"/>
      <c r="BJ27" s="535"/>
      <c r="BK27" s="564"/>
      <c r="BL27" s="551"/>
      <c r="BM27" s="534"/>
      <c r="BN27" s="534"/>
      <c r="BO27" s="535"/>
      <c r="BP27" s="564"/>
      <c r="BQ27" s="551"/>
      <c r="BR27" s="534"/>
      <c r="BS27" s="534"/>
      <c r="BT27" s="535"/>
      <c r="BU27" s="564"/>
      <c r="BV27" s="551"/>
      <c r="BW27" s="534"/>
      <c r="BX27" s="534"/>
      <c r="BY27" s="535"/>
      <c r="BZ27" s="564"/>
    </row>
    <row r="28" spans="1:84">
      <c r="A28" s="558" t="s">
        <v>256</v>
      </c>
      <c r="B28" s="479"/>
      <c r="C28" s="479"/>
      <c r="D28" s="551">
        <v>349</v>
      </c>
      <c r="E28" s="534">
        <v>343</v>
      </c>
      <c r="F28" s="534">
        <v>359</v>
      </c>
      <c r="G28" s="535">
        <v>372</v>
      </c>
      <c r="H28" s="564">
        <f t="shared" si="2"/>
        <v>372</v>
      </c>
      <c r="I28" s="551">
        <v>372</v>
      </c>
      <c r="J28" s="534">
        <v>324</v>
      </c>
      <c r="K28" s="534">
        <v>325</v>
      </c>
      <c r="L28" s="535">
        <v>296</v>
      </c>
      <c r="M28" s="564">
        <f t="shared" si="3"/>
        <v>296</v>
      </c>
      <c r="N28" s="551">
        <v>301</v>
      </c>
      <c r="O28" s="534">
        <v>297</v>
      </c>
      <c r="P28" s="534">
        <v>322</v>
      </c>
      <c r="Q28" s="535">
        <v>356</v>
      </c>
      <c r="R28" s="564">
        <f t="shared" si="4"/>
        <v>356</v>
      </c>
      <c r="S28" s="551">
        <v>352</v>
      </c>
      <c r="T28" s="534">
        <v>364</v>
      </c>
      <c r="U28" s="534">
        <v>370</v>
      </c>
      <c r="V28" s="535">
        <v>356</v>
      </c>
      <c r="W28" s="564">
        <f t="shared" si="5"/>
        <v>356</v>
      </c>
      <c r="X28" s="551">
        <v>475</v>
      </c>
      <c r="Y28" s="534">
        <v>529</v>
      </c>
      <c r="Z28" s="534">
        <v>562</v>
      </c>
      <c r="AA28" s="535">
        <v>611</v>
      </c>
      <c r="AB28" s="564">
        <f t="shared" si="6"/>
        <v>611</v>
      </c>
      <c r="AC28" s="551"/>
      <c r="AD28" s="534"/>
      <c r="AE28" s="534"/>
      <c r="AF28" s="535"/>
      <c r="AG28" s="564"/>
      <c r="AH28" s="551"/>
      <c r="AI28" s="534"/>
      <c r="AJ28" s="534"/>
      <c r="AK28" s="535"/>
      <c r="AL28" s="564"/>
      <c r="AM28" s="551"/>
      <c r="AN28" s="534"/>
      <c r="AO28" s="534"/>
      <c r="AP28" s="535"/>
      <c r="AQ28" s="564"/>
      <c r="AR28" s="551"/>
      <c r="AS28" s="534"/>
      <c r="AT28" s="534"/>
      <c r="AU28" s="535"/>
      <c r="AV28" s="564"/>
      <c r="AW28" s="551"/>
      <c r="AX28" s="534"/>
      <c r="AY28" s="534"/>
      <c r="AZ28" s="535"/>
      <c r="BA28" s="564"/>
      <c r="BB28" s="551"/>
      <c r="BC28" s="534"/>
      <c r="BD28" s="534"/>
      <c r="BE28" s="535"/>
      <c r="BF28" s="564"/>
      <c r="BG28" s="551"/>
      <c r="BH28" s="534"/>
      <c r="BI28" s="534"/>
      <c r="BJ28" s="535"/>
      <c r="BK28" s="564"/>
      <c r="BL28" s="551"/>
      <c r="BM28" s="534"/>
      <c r="BN28" s="534"/>
      <c r="BO28" s="535"/>
      <c r="BP28" s="564"/>
      <c r="BQ28" s="551"/>
      <c r="BR28" s="534"/>
      <c r="BS28" s="534"/>
      <c r="BT28" s="535"/>
      <c r="BU28" s="564"/>
      <c r="BV28" s="551"/>
      <c r="BW28" s="534"/>
      <c r="BX28" s="534"/>
      <c r="BY28" s="535"/>
      <c r="BZ28" s="564"/>
    </row>
    <row r="29" spans="1:84">
      <c r="A29" s="558" t="s">
        <v>257</v>
      </c>
      <c r="B29" s="479"/>
      <c r="C29" s="479"/>
      <c r="D29" s="552">
        <v>498</v>
      </c>
      <c r="E29" s="536">
        <v>498</v>
      </c>
      <c r="F29" s="536">
        <v>498</v>
      </c>
      <c r="G29" s="537">
        <v>497</v>
      </c>
      <c r="H29" s="565">
        <f t="shared" si="2"/>
        <v>497</v>
      </c>
      <c r="I29" s="552">
        <v>502</v>
      </c>
      <c r="J29" s="536">
        <v>501</v>
      </c>
      <c r="K29" s="536">
        <v>527</v>
      </c>
      <c r="L29" s="537">
        <v>543</v>
      </c>
      <c r="M29" s="565">
        <f t="shared" si="3"/>
        <v>543</v>
      </c>
      <c r="N29" s="552">
        <v>548</v>
      </c>
      <c r="O29" s="536">
        <v>560</v>
      </c>
      <c r="P29" s="536">
        <v>567</v>
      </c>
      <c r="Q29" s="537">
        <v>572</v>
      </c>
      <c r="R29" s="565">
        <f t="shared" si="4"/>
        <v>572</v>
      </c>
      <c r="S29" s="552">
        <v>393</v>
      </c>
      <c r="T29" s="536">
        <v>375</v>
      </c>
      <c r="U29" s="536">
        <v>368</v>
      </c>
      <c r="V29" s="537">
        <v>358</v>
      </c>
      <c r="W29" s="565">
        <f t="shared" si="5"/>
        <v>358</v>
      </c>
      <c r="X29" s="552">
        <v>363</v>
      </c>
      <c r="Y29" s="536">
        <v>369</v>
      </c>
      <c r="Z29" s="536">
        <v>370</v>
      </c>
      <c r="AA29" s="537">
        <v>376</v>
      </c>
      <c r="AB29" s="565">
        <f t="shared" si="6"/>
        <v>376</v>
      </c>
      <c r="AC29" s="552"/>
      <c r="AD29" s="536"/>
      <c r="AE29" s="536"/>
      <c r="AF29" s="537"/>
      <c r="AG29" s="565"/>
      <c r="AH29" s="552"/>
      <c r="AI29" s="536"/>
      <c r="AJ29" s="536"/>
      <c r="AK29" s="537"/>
      <c r="AL29" s="565"/>
      <c r="AM29" s="552"/>
      <c r="AN29" s="536"/>
      <c r="AO29" s="536"/>
      <c r="AP29" s="537"/>
      <c r="AQ29" s="565"/>
      <c r="AR29" s="552"/>
      <c r="AS29" s="536"/>
      <c r="AT29" s="536"/>
      <c r="AU29" s="537"/>
      <c r="AV29" s="565"/>
      <c r="AW29" s="552"/>
      <c r="AX29" s="536"/>
      <c r="AY29" s="536"/>
      <c r="AZ29" s="537"/>
      <c r="BA29" s="565"/>
      <c r="BB29" s="552"/>
      <c r="BC29" s="536"/>
      <c r="BD29" s="536"/>
      <c r="BE29" s="537"/>
      <c r="BF29" s="565"/>
      <c r="BG29" s="552"/>
      <c r="BH29" s="536"/>
      <c r="BI29" s="536"/>
      <c r="BJ29" s="537"/>
      <c r="BK29" s="565"/>
      <c r="BL29" s="552"/>
      <c r="BM29" s="536"/>
      <c r="BN29" s="536"/>
      <c r="BO29" s="537"/>
      <c r="BP29" s="565"/>
      <c r="BQ29" s="552"/>
      <c r="BR29" s="536"/>
      <c r="BS29" s="536"/>
      <c r="BT29" s="537"/>
      <c r="BU29" s="565"/>
      <c r="BV29" s="552"/>
      <c r="BW29" s="536"/>
      <c r="BX29" s="536"/>
      <c r="BY29" s="537"/>
      <c r="BZ29" s="565"/>
    </row>
    <row r="30" spans="1:84">
      <c r="A30" s="558" t="s">
        <v>258</v>
      </c>
      <c r="B30" s="479"/>
      <c r="C30" s="479"/>
      <c r="D30" s="556">
        <f>SUM(D25:D29)</f>
        <v>12469</v>
      </c>
      <c r="E30" s="544">
        <f>SUM(E25:E29)</f>
        <v>12460</v>
      </c>
      <c r="F30" s="544">
        <f>SUM(F25:F29)</f>
        <v>12461</v>
      </c>
      <c r="G30" s="545">
        <f>SUM(G25:G29)</f>
        <v>12427</v>
      </c>
      <c r="H30" s="569">
        <f t="shared" si="2"/>
        <v>12427</v>
      </c>
      <c r="I30" s="556">
        <f>SUM(I25:I29)</f>
        <v>12453</v>
      </c>
      <c r="J30" s="544">
        <f>SUM(J25:J29)</f>
        <v>12382</v>
      </c>
      <c r="K30" s="544">
        <f>SUM(K25:K29)</f>
        <v>12642</v>
      </c>
      <c r="L30" s="545">
        <f>SUM(L25:L29)</f>
        <v>12563</v>
      </c>
      <c r="M30" s="569">
        <f t="shared" si="3"/>
        <v>12563</v>
      </c>
      <c r="N30" s="556">
        <f>SUM(N25:N29)</f>
        <v>12668</v>
      </c>
      <c r="O30" s="544">
        <f>SUM(O25:O29)</f>
        <v>12638</v>
      </c>
      <c r="P30" s="544">
        <f>SUM(P25:P29)</f>
        <v>12704</v>
      </c>
      <c r="Q30" s="545">
        <f>SUM(Q25:Q29)</f>
        <v>12819</v>
      </c>
      <c r="R30" s="569">
        <f t="shared" si="4"/>
        <v>12819</v>
      </c>
      <c r="S30" s="556">
        <f>SUM(S25:S29)</f>
        <v>12531</v>
      </c>
      <c r="T30" s="544">
        <f>SUM(T25:T29)</f>
        <v>12438</v>
      </c>
      <c r="U30" s="544">
        <f>SUM(U25:U29)</f>
        <v>12326</v>
      </c>
      <c r="V30" s="545">
        <f>SUM(V25:V29)</f>
        <v>12243</v>
      </c>
      <c r="W30" s="569">
        <f t="shared" si="5"/>
        <v>12243</v>
      </c>
      <c r="X30" s="556">
        <v>12294</v>
      </c>
      <c r="Y30" s="544">
        <f>SUM(Y25:Y29)</f>
        <v>12210</v>
      </c>
      <c r="Z30" s="544">
        <v>12115</v>
      </c>
      <c r="AA30" s="545">
        <f>SUM(AA25:AA29)</f>
        <v>12165</v>
      </c>
      <c r="AB30" s="569">
        <f t="shared" si="6"/>
        <v>12165</v>
      </c>
      <c r="AC30" s="556"/>
      <c r="AD30" s="544"/>
      <c r="AE30" s="544"/>
      <c r="AF30" s="545"/>
      <c r="AG30" s="569"/>
      <c r="AH30" s="556"/>
      <c r="AI30" s="544"/>
      <c r="AJ30" s="544"/>
      <c r="AK30" s="545"/>
      <c r="AL30" s="569"/>
      <c r="AM30" s="556"/>
      <c r="AN30" s="544"/>
      <c r="AO30" s="544"/>
      <c r="AP30" s="545"/>
      <c r="AQ30" s="569"/>
      <c r="AR30" s="556"/>
      <c r="AS30" s="544"/>
      <c r="AT30" s="544"/>
      <c r="AU30" s="545"/>
      <c r="AV30" s="569"/>
      <c r="AW30" s="556"/>
      <c r="AX30" s="544"/>
      <c r="AY30" s="544"/>
      <c r="AZ30" s="545"/>
      <c r="BA30" s="569"/>
      <c r="BB30" s="556"/>
      <c r="BC30" s="544"/>
      <c r="BD30" s="544"/>
      <c r="BE30" s="545"/>
      <c r="BF30" s="569"/>
      <c r="BG30" s="556"/>
      <c r="BH30" s="544"/>
      <c r="BI30" s="544"/>
      <c r="BJ30" s="545"/>
      <c r="BK30" s="569"/>
      <c r="BL30" s="556"/>
      <c r="BM30" s="544"/>
      <c r="BN30" s="544"/>
      <c r="BO30" s="545"/>
      <c r="BP30" s="569"/>
      <c r="BQ30" s="556"/>
      <c r="BR30" s="544"/>
      <c r="BS30" s="544"/>
      <c r="BT30" s="545"/>
      <c r="BU30" s="569"/>
      <c r="BV30" s="556"/>
      <c r="BW30" s="544"/>
      <c r="BX30" s="544"/>
      <c r="BY30" s="545"/>
      <c r="BZ30" s="569"/>
      <c r="CA30" s="310"/>
      <c r="CB30" s="310"/>
      <c r="CC30" s="310"/>
      <c r="CD30" s="310"/>
      <c r="CE30" s="310"/>
      <c r="CF30" s="310"/>
    </row>
    <row r="31" spans="1:84">
      <c r="A31" s="480" t="s">
        <v>259</v>
      </c>
      <c r="B31" s="480"/>
      <c r="C31" s="479"/>
      <c r="D31" s="551">
        <v>-9236</v>
      </c>
      <c r="E31" s="534">
        <v>-9248</v>
      </c>
      <c r="F31" s="534">
        <v>-9185</v>
      </c>
      <c r="G31" s="535">
        <f>-9095</f>
        <v>-9095</v>
      </c>
      <c r="H31" s="564">
        <f t="shared" si="2"/>
        <v>-9095</v>
      </c>
      <c r="I31" s="551">
        <v>-9107</v>
      </c>
      <c r="J31" s="534">
        <v>-8996</v>
      </c>
      <c r="K31" s="534">
        <v>-9113</v>
      </c>
      <c r="L31" s="535">
        <v>-9057</v>
      </c>
      <c r="M31" s="564">
        <f t="shared" si="3"/>
        <v>-9057</v>
      </c>
      <c r="N31" s="551">
        <v>-9169</v>
      </c>
      <c r="O31" s="534">
        <v>-9216</v>
      </c>
      <c r="P31" s="534">
        <v>-9309</v>
      </c>
      <c r="Q31" s="535">
        <v>-9497</v>
      </c>
      <c r="R31" s="564">
        <f t="shared" si="4"/>
        <v>-9497</v>
      </c>
      <c r="S31" s="551">
        <v>-9329</v>
      </c>
      <c r="T31" s="534">
        <v>-9325</v>
      </c>
      <c r="U31" s="534">
        <v>-9244</v>
      </c>
      <c r="V31" s="535">
        <v>-9237</v>
      </c>
      <c r="W31" s="564">
        <f t="shared" si="5"/>
        <v>-9237</v>
      </c>
      <c r="X31" s="551">
        <v>-9338</v>
      </c>
      <c r="Y31" s="534">
        <v>-9279</v>
      </c>
      <c r="Z31" s="534">
        <v>-9281</v>
      </c>
      <c r="AA31" s="535">
        <v>-9376</v>
      </c>
      <c r="AB31" s="564">
        <f t="shared" si="6"/>
        <v>-9376</v>
      </c>
      <c r="AC31" s="551"/>
      <c r="AD31" s="534"/>
      <c r="AE31" s="534"/>
      <c r="AF31" s="535"/>
      <c r="AG31" s="564"/>
      <c r="AH31" s="551"/>
      <c r="AI31" s="534"/>
      <c r="AJ31" s="534"/>
      <c r="AK31" s="535"/>
      <c r="AL31" s="564"/>
      <c r="AM31" s="551"/>
      <c r="AN31" s="534"/>
      <c r="AO31" s="534"/>
      <c r="AP31" s="535"/>
      <c r="AQ31" s="564"/>
      <c r="AR31" s="551"/>
      <c r="AS31" s="534"/>
      <c r="AT31" s="534"/>
      <c r="AU31" s="535"/>
      <c r="AV31" s="564"/>
      <c r="AW31" s="551"/>
      <c r="AX31" s="534"/>
      <c r="AY31" s="534"/>
      <c r="AZ31" s="535"/>
      <c r="BA31" s="564"/>
      <c r="BB31" s="551"/>
      <c r="BC31" s="534"/>
      <c r="BD31" s="534"/>
      <c r="BE31" s="535"/>
      <c r="BF31" s="564"/>
      <c r="BG31" s="551"/>
      <c r="BH31" s="534"/>
      <c r="BI31" s="534"/>
      <c r="BJ31" s="535"/>
      <c r="BK31" s="564"/>
      <c r="BL31" s="551"/>
      <c r="BM31" s="534"/>
      <c r="BN31" s="534"/>
      <c r="BO31" s="535"/>
      <c r="BP31" s="564"/>
      <c r="BQ31" s="551"/>
      <c r="BR31" s="534"/>
      <c r="BS31" s="534"/>
      <c r="BT31" s="535"/>
      <c r="BU31" s="564"/>
      <c r="BV31" s="551"/>
      <c r="BW31" s="534"/>
      <c r="BX31" s="534"/>
      <c r="BY31" s="535"/>
      <c r="BZ31" s="564"/>
      <c r="CA31" s="310"/>
      <c r="CB31" s="310"/>
      <c r="CC31" s="310"/>
      <c r="CD31" s="310"/>
      <c r="CE31" s="310"/>
      <c r="CF31" s="310"/>
    </row>
    <row r="32" spans="1:84" ht="17" thickBot="1">
      <c r="A32" s="560" t="s">
        <v>141</v>
      </c>
      <c r="B32" s="479"/>
      <c r="C32" s="480"/>
      <c r="D32" s="553">
        <f>SUM(D30:D31)</f>
        <v>3233</v>
      </c>
      <c r="E32" s="538">
        <f>SUM(E30:E31)</f>
        <v>3212</v>
      </c>
      <c r="F32" s="538">
        <f>SUM(F30:F31)</f>
        <v>3276</v>
      </c>
      <c r="G32" s="539">
        <f>SUM(G30:G31)</f>
        <v>3332</v>
      </c>
      <c r="H32" s="566">
        <f t="shared" si="2"/>
        <v>3332</v>
      </c>
      <c r="I32" s="553">
        <f>SUM(I30:I31)</f>
        <v>3346</v>
      </c>
      <c r="J32" s="538">
        <f>SUM(J30:J31)</f>
        <v>3386</v>
      </c>
      <c r="K32" s="538">
        <f>SUM(K30:K31)</f>
        <v>3529</v>
      </c>
      <c r="L32" s="539">
        <f>SUM(L30:L31)</f>
        <v>3506</v>
      </c>
      <c r="M32" s="566">
        <f t="shared" si="3"/>
        <v>3506</v>
      </c>
      <c r="N32" s="553">
        <f>SUM(N30:N31)</f>
        <v>3499</v>
      </c>
      <c r="O32" s="538">
        <f>SUM(O30:O31)</f>
        <v>3422</v>
      </c>
      <c r="P32" s="538">
        <f>SUM(P30:P31)</f>
        <v>3395</v>
      </c>
      <c r="Q32" s="539">
        <f>SUM(Q30:Q31)</f>
        <v>3322</v>
      </c>
      <c r="R32" s="566">
        <f t="shared" si="4"/>
        <v>3322</v>
      </c>
      <c r="S32" s="553">
        <f>SUM(S30:S31)</f>
        <v>3202</v>
      </c>
      <c r="T32" s="538">
        <f>SUM(T30:T31)</f>
        <v>3113</v>
      </c>
      <c r="U32" s="538">
        <f>SUM(U30:U31)</f>
        <v>3082</v>
      </c>
      <c r="V32" s="539">
        <f>SUM(V30:V31)</f>
        <v>3006</v>
      </c>
      <c r="W32" s="566">
        <f t="shared" si="5"/>
        <v>3006</v>
      </c>
      <c r="X32" s="553">
        <v>2956</v>
      </c>
      <c r="Y32" s="538">
        <v>2931</v>
      </c>
      <c r="Z32" s="538">
        <v>2834</v>
      </c>
      <c r="AA32" s="539">
        <f>SUM(AA30:AA31)</f>
        <v>2789</v>
      </c>
      <c r="AB32" s="566">
        <f t="shared" si="6"/>
        <v>2789</v>
      </c>
      <c r="AC32" s="553"/>
      <c r="AD32" s="538"/>
      <c r="AE32" s="538"/>
      <c r="AF32" s="539"/>
      <c r="AG32" s="566"/>
      <c r="AH32" s="553"/>
      <c r="AI32" s="538"/>
      <c r="AJ32" s="538"/>
      <c r="AK32" s="539"/>
      <c r="AL32" s="566"/>
      <c r="AM32" s="553"/>
      <c r="AN32" s="538"/>
      <c r="AO32" s="538"/>
      <c r="AP32" s="539"/>
      <c r="AQ32" s="566"/>
      <c r="AR32" s="553"/>
      <c r="AS32" s="538"/>
      <c r="AT32" s="538"/>
      <c r="AU32" s="539"/>
      <c r="AV32" s="566"/>
      <c r="AW32" s="553"/>
      <c r="AX32" s="538"/>
      <c r="AY32" s="538"/>
      <c r="AZ32" s="539"/>
      <c r="BA32" s="566"/>
      <c r="BB32" s="553"/>
      <c r="BC32" s="538"/>
      <c r="BD32" s="538"/>
      <c r="BE32" s="539"/>
      <c r="BF32" s="566"/>
      <c r="BG32" s="553"/>
      <c r="BH32" s="538"/>
      <c r="BI32" s="538"/>
      <c r="BJ32" s="539"/>
      <c r="BK32" s="566"/>
      <c r="BL32" s="553"/>
      <c r="BM32" s="538"/>
      <c r="BN32" s="538"/>
      <c r="BO32" s="539"/>
      <c r="BP32" s="566"/>
      <c r="BQ32" s="553"/>
      <c r="BR32" s="538"/>
      <c r="BS32" s="538"/>
      <c r="BT32" s="539"/>
      <c r="BU32" s="566"/>
      <c r="BV32" s="553"/>
      <c r="BW32" s="538"/>
      <c r="BX32" s="538"/>
      <c r="BY32" s="539"/>
      <c r="BZ32" s="566"/>
      <c r="CA32" s="309"/>
      <c r="CB32" s="309"/>
      <c r="CC32" s="309"/>
      <c r="CD32" s="309"/>
      <c r="CE32" s="309"/>
      <c r="CF32" s="309"/>
    </row>
    <row r="33" spans="1:84" s="3" customFormat="1" ht="14" thickTop="1">
      <c r="A33" s="480"/>
      <c r="B33" s="479"/>
      <c r="C33" s="479"/>
      <c r="D33" s="554"/>
      <c r="E33" s="540"/>
      <c r="F33" s="408"/>
      <c r="G33" s="546"/>
      <c r="H33" s="11"/>
      <c r="I33" s="554"/>
      <c r="J33" s="540"/>
      <c r="K33" s="408"/>
      <c r="L33" s="546"/>
      <c r="M33" s="11"/>
      <c r="N33" s="554"/>
      <c r="O33" s="540"/>
      <c r="P33" s="408"/>
      <c r="Q33" s="546"/>
      <c r="R33" s="11"/>
      <c r="S33" s="554"/>
      <c r="T33" s="540"/>
      <c r="U33" s="408"/>
      <c r="V33" s="546"/>
      <c r="W33" s="11"/>
      <c r="X33" s="554"/>
      <c r="Y33" s="540"/>
      <c r="Z33" s="408"/>
      <c r="AA33" s="546"/>
      <c r="AB33" s="11"/>
      <c r="AC33" s="554"/>
      <c r="AD33" s="540"/>
      <c r="AE33" s="408"/>
      <c r="AF33" s="546"/>
      <c r="AG33" s="11"/>
      <c r="AH33" s="554"/>
      <c r="AI33" s="540"/>
      <c r="AJ33" s="408"/>
      <c r="AK33" s="546"/>
      <c r="AL33" s="11"/>
      <c r="AM33" s="554"/>
      <c r="AN33" s="540"/>
      <c r="AO33" s="408"/>
      <c r="AP33" s="546"/>
      <c r="AQ33" s="11"/>
      <c r="AR33" s="554"/>
      <c r="AS33" s="540"/>
      <c r="AT33" s="408"/>
      <c r="AU33" s="546"/>
      <c r="AV33" s="11"/>
      <c r="AW33" s="554"/>
      <c r="AX33" s="540"/>
      <c r="AY33" s="408"/>
      <c r="AZ33" s="546"/>
      <c r="BA33" s="11"/>
      <c r="BB33" s="554"/>
      <c r="BC33" s="540"/>
      <c r="BD33" s="408"/>
      <c r="BE33" s="546"/>
      <c r="BF33" s="11"/>
      <c r="BG33" s="554"/>
      <c r="BH33" s="540"/>
      <c r="BI33" s="408"/>
      <c r="BJ33" s="546"/>
      <c r="BK33" s="11"/>
      <c r="BL33" s="554"/>
      <c r="BM33" s="540"/>
      <c r="BN33" s="408"/>
      <c r="BO33" s="546"/>
      <c r="BP33" s="11"/>
      <c r="BQ33" s="554"/>
      <c r="BR33" s="540"/>
      <c r="BS33" s="408"/>
      <c r="BT33" s="546"/>
      <c r="BU33" s="11"/>
      <c r="BV33" s="554"/>
      <c r="BW33" s="540"/>
      <c r="BX33" s="408"/>
      <c r="BY33" s="546"/>
      <c r="BZ33" s="11"/>
      <c r="CA33" s="465"/>
      <c r="CB33" s="465"/>
      <c r="CC33" s="465"/>
      <c r="CD33" s="465"/>
      <c r="CE33" s="465"/>
      <c r="CF33" s="465"/>
    </row>
    <row r="34" spans="1:84" ht="16">
      <c r="A34" s="480"/>
      <c r="B34" s="479"/>
      <c r="C34" s="479"/>
      <c r="D34" s="554"/>
      <c r="E34" s="540"/>
      <c r="F34" s="408"/>
      <c r="G34" s="547"/>
      <c r="H34" s="570"/>
      <c r="I34" s="554"/>
      <c r="J34" s="540"/>
      <c r="K34" s="408"/>
      <c r="L34" s="547"/>
      <c r="M34" s="570"/>
      <c r="N34" s="554"/>
      <c r="O34" s="540"/>
      <c r="P34" s="408"/>
      <c r="Q34" s="547"/>
      <c r="R34" s="570"/>
      <c r="S34" s="554"/>
      <c r="T34" s="540"/>
      <c r="U34" s="408"/>
      <c r="V34" s="547"/>
      <c r="W34" s="570"/>
      <c r="X34" s="554"/>
      <c r="Y34" s="540"/>
      <c r="Z34" s="408"/>
      <c r="AA34" s="547"/>
      <c r="AB34" s="570"/>
      <c r="AC34" s="554"/>
      <c r="AD34" s="540"/>
      <c r="AE34" s="408"/>
      <c r="AF34" s="547"/>
      <c r="AG34" s="570"/>
      <c r="AH34" s="554"/>
      <c r="AI34" s="540"/>
      <c r="AJ34" s="408"/>
      <c r="AK34" s="547"/>
      <c r="AL34" s="570"/>
      <c r="AM34" s="554"/>
      <c r="AN34" s="540"/>
      <c r="AO34" s="408"/>
      <c r="AP34" s="547"/>
      <c r="AQ34" s="570"/>
      <c r="AR34" s="554"/>
      <c r="AS34" s="540"/>
      <c r="AT34" s="408"/>
      <c r="AU34" s="547"/>
      <c r="AV34" s="570"/>
      <c r="AW34" s="554"/>
      <c r="AX34" s="540"/>
      <c r="AY34" s="408"/>
      <c r="AZ34" s="547"/>
      <c r="BA34" s="570"/>
      <c r="BB34" s="554"/>
      <c r="BC34" s="540"/>
      <c r="BD34" s="408"/>
      <c r="BE34" s="547"/>
      <c r="BF34" s="570"/>
      <c r="BG34" s="554"/>
      <c r="BH34" s="540"/>
      <c r="BI34" s="408"/>
      <c r="BJ34" s="547"/>
      <c r="BK34" s="570"/>
      <c r="BL34" s="554"/>
      <c r="BM34" s="540"/>
      <c r="BN34" s="408"/>
      <c r="BO34" s="547"/>
      <c r="BP34" s="570"/>
      <c r="BQ34" s="554"/>
      <c r="BR34" s="540"/>
      <c r="BS34" s="408"/>
      <c r="BT34" s="547"/>
      <c r="BU34" s="570"/>
      <c r="BV34" s="554"/>
      <c r="BW34" s="540"/>
      <c r="BX34" s="408"/>
      <c r="BY34" s="547"/>
      <c r="BZ34" s="570"/>
      <c r="CA34" s="309"/>
      <c r="CB34" s="309"/>
      <c r="CC34" s="309"/>
      <c r="CD34" s="309"/>
      <c r="CE34" s="309"/>
      <c r="CF34" s="309"/>
    </row>
    <row r="35" spans="1:84" ht="16">
      <c r="A35" s="480" t="s">
        <v>260</v>
      </c>
      <c r="B35" s="479"/>
      <c r="C35" s="479"/>
      <c r="D35" s="554"/>
      <c r="E35" s="540"/>
      <c r="F35" s="408"/>
      <c r="G35" s="546"/>
      <c r="H35" s="11"/>
      <c r="I35" s="554"/>
      <c r="J35" s="540"/>
      <c r="K35" s="408"/>
      <c r="L35" s="546"/>
      <c r="M35" s="11"/>
      <c r="N35" s="554"/>
      <c r="O35" s="540"/>
      <c r="P35" s="408"/>
      <c r="Q35" s="546"/>
      <c r="R35" s="11"/>
      <c r="S35" s="554"/>
      <c r="T35" s="540"/>
      <c r="U35" s="408"/>
      <c r="V35" s="546"/>
      <c r="W35" s="11"/>
      <c r="X35" s="554"/>
      <c r="Y35" s="540"/>
      <c r="Z35" s="408"/>
      <c r="AA35" s="546"/>
      <c r="AB35" s="11"/>
      <c r="AC35" s="554"/>
      <c r="AD35" s="540"/>
      <c r="AE35" s="408"/>
      <c r="AF35" s="546"/>
      <c r="AG35" s="11"/>
      <c r="AH35" s="554"/>
      <c r="AI35" s="540"/>
      <c r="AJ35" s="408"/>
      <c r="AK35" s="546"/>
      <c r="AL35" s="11"/>
      <c r="AM35" s="554"/>
      <c r="AN35" s="540"/>
      <c r="AO35" s="408"/>
      <c r="AP35" s="546"/>
      <c r="AQ35" s="11"/>
      <c r="AR35" s="554"/>
      <c r="AS35" s="540"/>
      <c r="AT35" s="408"/>
      <c r="AU35" s="546"/>
      <c r="AV35" s="11"/>
      <c r="AW35" s="554"/>
      <c r="AX35" s="540"/>
      <c r="AY35" s="408"/>
      <c r="AZ35" s="546"/>
      <c r="BA35" s="11"/>
      <c r="BB35" s="554"/>
      <c r="BC35" s="540"/>
      <c r="BD35" s="408"/>
      <c r="BE35" s="546"/>
      <c r="BF35" s="11"/>
      <c r="BG35" s="554"/>
      <c r="BH35" s="540"/>
      <c r="BI35" s="408"/>
      <c r="BJ35" s="546"/>
      <c r="BK35" s="11"/>
      <c r="BL35" s="554"/>
      <c r="BM35" s="540"/>
      <c r="BN35" s="408"/>
      <c r="BO35" s="546"/>
      <c r="BP35" s="11"/>
      <c r="BQ35" s="554"/>
      <c r="BR35" s="540"/>
      <c r="BS35" s="408"/>
      <c r="BT35" s="546"/>
      <c r="BU35" s="11"/>
      <c r="BV35" s="554"/>
      <c r="BW35" s="540"/>
      <c r="BX35" s="408"/>
      <c r="BY35" s="546"/>
      <c r="BZ35" s="11"/>
      <c r="CA35" s="309"/>
      <c r="CB35" s="309"/>
      <c r="CC35" s="309"/>
      <c r="CD35" s="309"/>
      <c r="CE35" s="309"/>
      <c r="CF35" s="309"/>
    </row>
    <row r="36" spans="1:84" ht="16">
      <c r="A36" s="558" t="s">
        <v>142</v>
      </c>
      <c r="B36" s="479"/>
      <c r="C36" s="479"/>
      <c r="D36" s="550">
        <v>1553</v>
      </c>
      <c r="E36" s="532">
        <v>1448</v>
      </c>
      <c r="F36" s="532">
        <v>1437</v>
      </c>
      <c r="G36" s="533">
        <v>0</v>
      </c>
      <c r="H36" s="563">
        <f t="shared" si="2"/>
        <v>0</v>
      </c>
      <c r="I36" s="550"/>
      <c r="J36" s="532"/>
      <c r="K36" s="532"/>
      <c r="L36" s="533"/>
      <c r="M36" s="563"/>
      <c r="N36" s="550"/>
      <c r="O36" s="532"/>
      <c r="P36" s="532"/>
      <c r="Q36" s="533"/>
      <c r="R36" s="563"/>
      <c r="S36" s="550"/>
      <c r="T36" s="532"/>
      <c r="U36" s="532"/>
      <c r="V36" s="533"/>
      <c r="W36" s="563"/>
      <c r="X36" s="550"/>
      <c r="Y36" s="532"/>
      <c r="Z36" s="532"/>
      <c r="AA36" s="533"/>
      <c r="AB36" s="563"/>
      <c r="AC36" s="550"/>
      <c r="AD36" s="532"/>
      <c r="AE36" s="532"/>
      <c r="AF36" s="533"/>
      <c r="AG36" s="563"/>
      <c r="AH36" s="550"/>
      <c r="AI36" s="532"/>
      <c r="AJ36" s="532"/>
      <c r="AK36" s="533"/>
      <c r="AL36" s="563"/>
      <c r="AM36" s="550"/>
      <c r="AN36" s="532"/>
      <c r="AO36" s="532"/>
      <c r="AP36" s="533"/>
      <c r="AQ36" s="563"/>
      <c r="AR36" s="550"/>
      <c r="AS36" s="532"/>
      <c r="AT36" s="532"/>
      <c r="AU36" s="533"/>
      <c r="AV36" s="563"/>
      <c r="AW36" s="550"/>
      <c r="AX36" s="532"/>
      <c r="AY36" s="532"/>
      <c r="AZ36" s="533"/>
      <c r="BA36" s="563"/>
      <c r="BB36" s="550"/>
      <c r="BC36" s="532"/>
      <c r="BD36" s="532"/>
      <c r="BE36" s="533"/>
      <c r="BF36" s="563"/>
      <c r="BG36" s="550"/>
      <c r="BH36" s="532"/>
      <c r="BI36" s="532"/>
      <c r="BJ36" s="533"/>
      <c r="BK36" s="563"/>
      <c r="BL36" s="550"/>
      <c r="BM36" s="532"/>
      <c r="BN36" s="532"/>
      <c r="BO36" s="533"/>
      <c r="BP36" s="563"/>
      <c r="BQ36" s="550"/>
      <c r="BR36" s="532"/>
      <c r="BS36" s="532"/>
      <c r="BT36" s="533"/>
      <c r="BU36" s="563"/>
      <c r="BV36" s="550"/>
      <c r="BW36" s="532"/>
      <c r="BX36" s="532"/>
      <c r="BY36" s="533"/>
      <c r="BZ36" s="563"/>
      <c r="CA36" s="309"/>
      <c r="CB36" s="309"/>
      <c r="CC36" s="309"/>
      <c r="CD36" s="309"/>
      <c r="CE36" s="309"/>
      <c r="CF36" s="309"/>
    </row>
    <row r="37" spans="1:84" ht="16">
      <c r="A37" s="558" t="s">
        <v>261</v>
      </c>
      <c r="B37" s="479"/>
      <c r="C37" s="479"/>
      <c r="D37" s="551">
        <v>886</v>
      </c>
      <c r="E37" s="534">
        <v>857</v>
      </c>
      <c r="F37" s="534">
        <v>873</v>
      </c>
      <c r="G37" s="535">
        <v>897</v>
      </c>
      <c r="H37" s="564">
        <f t="shared" si="2"/>
        <v>897</v>
      </c>
      <c r="I37" s="551">
        <v>928</v>
      </c>
      <c r="J37" s="534">
        <v>964</v>
      </c>
      <c r="K37" s="534">
        <v>976</v>
      </c>
      <c r="L37" s="535">
        <v>1003</v>
      </c>
      <c r="M37" s="564">
        <f t="shared" si="3"/>
        <v>1003</v>
      </c>
      <c r="N37" s="551"/>
      <c r="O37" s="534"/>
      <c r="P37" s="534"/>
      <c r="Q37" s="535"/>
      <c r="R37" s="564"/>
      <c r="S37" s="551"/>
      <c r="T37" s="534"/>
      <c r="U37" s="534"/>
      <c r="V37" s="535"/>
      <c r="W37" s="564"/>
      <c r="X37" s="551"/>
      <c r="Y37" s="534"/>
      <c r="Z37" s="534"/>
      <c r="AA37" s="535"/>
      <c r="AB37" s="564"/>
      <c r="AC37" s="551"/>
      <c r="AD37" s="534"/>
      <c r="AE37" s="534"/>
      <c r="AF37" s="535"/>
      <c r="AG37" s="564"/>
      <c r="AH37" s="551"/>
      <c r="AI37" s="534"/>
      <c r="AJ37" s="534"/>
      <c r="AK37" s="535"/>
      <c r="AL37" s="564"/>
      <c r="AM37" s="551"/>
      <c r="AN37" s="534"/>
      <c r="AO37" s="534"/>
      <c r="AP37" s="535"/>
      <c r="AQ37" s="564"/>
      <c r="AR37" s="551"/>
      <c r="AS37" s="534"/>
      <c r="AT37" s="534"/>
      <c r="AU37" s="535"/>
      <c r="AV37" s="564"/>
      <c r="AW37" s="551"/>
      <c r="AX37" s="534"/>
      <c r="AY37" s="534"/>
      <c r="AZ37" s="535"/>
      <c r="BA37" s="564"/>
      <c r="BB37" s="551"/>
      <c r="BC37" s="534"/>
      <c r="BD37" s="534"/>
      <c r="BE37" s="535"/>
      <c r="BF37" s="564"/>
      <c r="BG37" s="551"/>
      <c r="BH37" s="534"/>
      <c r="BI37" s="534"/>
      <c r="BJ37" s="535"/>
      <c r="BK37" s="564"/>
      <c r="BL37" s="551"/>
      <c r="BM37" s="534"/>
      <c r="BN37" s="534"/>
      <c r="BO37" s="535"/>
      <c r="BP37" s="564"/>
      <c r="BQ37" s="551"/>
      <c r="BR37" s="534"/>
      <c r="BS37" s="534"/>
      <c r="BT37" s="535"/>
      <c r="BU37" s="564"/>
      <c r="BV37" s="551"/>
      <c r="BW37" s="534"/>
      <c r="BX37" s="534"/>
      <c r="BY37" s="535"/>
      <c r="BZ37" s="564"/>
      <c r="CA37" s="309"/>
      <c r="CB37" s="309"/>
      <c r="CC37" s="309"/>
      <c r="CD37" s="309"/>
      <c r="CE37" s="309"/>
      <c r="CF37" s="309"/>
    </row>
    <row r="38" spans="1:84" ht="16">
      <c r="A38" s="558" t="s">
        <v>262</v>
      </c>
      <c r="B38" s="479"/>
      <c r="C38" s="479"/>
      <c r="D38" s="557">
        <v>728</v>
      </c>
      <c r="E38" s="548">
        <v>778</v>
      </c>
      <c r="F38" s="548">
        <v>710</v>
      </c>
      <c r="G38" s="549">
        <v>619</v>
      </c>
      <c r="H38" s="571">
        <f t="shared" si="2"/>
        <v>619</v>
      </c>
      <c r="I38" s="557">
        <f>759</f>
        <v>759</v>
      </c>
      <c r="J38" s="548">
        <f>733</f>
        <v>733</v>
      </c>
      <c r="K38" s="548">
        <f>827</f>
        <v>827</v>
      </c>
      <c r="L38" s="549">
        <f>797+44</f>
        <v>841</v>
      </c>
      <c r="M38" s="571">
        <f t="shared" si="3"/>
        <v>841</v>
      </c>
      <c r="N38" s="557"/>
      <c r="O38" s="548"/>
      <c r="P38" s="548"/>
      <c r="Q38" s="549"/>
      <c r="R38" s="571"/>
      <c r="S38" s="557"/>
      <c r="T38" s="548"/>
      <c r="U38" s="548"/>
      <c r="V38" s="549"/>
      <c r="W38" s="571"/>
      <c r="X38" s="557"/>
      <c r="Y38" s="548"/>
      <c r="Z38" s="548"/>
      <c r="AA38" s="549"/>
      <c r="AB38" s="571"/>
      <c r="AC38" s="557"/>
      <c r="AD38" s="548"/>
      <c r="AE38" s="548"/>
      <c r="AF38" s="549"/>
      <c r="AG38" s="571"/>
      <c r="AH38" s="557"/>
      <c r="AI38" s="548"/>
      <c r="AJ38" s="548"/>
      <c r="AK38" s="549"/>
      <c r="AL38" s="571"/>
      <c r="AM38" s="557"/>
      <c r="AN38" s="548"/>
      <c r="AO38" s="548"/>
      <c r="AP38" s="549"/>
      <c r="AQ38" s="571"/>
      <c r="AR38" s="557"/>
      <c r="AS38" s="548"/>
      <c r="AT38" s="548"/>
      <c r="AU38" s="549"/>
      <c r="AV38" s="571"/>
      <c r="AW38" s="557"/>
      <c r="AX38" s="548"/>
      <c r="AY38" s="548"/>
      <c r="AZ38" s="549"/>
      <c r="BA38" s="571"/>
      <c r="BB38" s="557"/>
      <c r="BC38" s="548"/>
      <c r="BD38" s="548"/>
      <c r="BE38" s="549"/>
      <c r="BF38" s="571"/>
      <c r="BG38" s="557"/>
      <c r="BH38" s="548"/>
      <c r="BI38" s="548"/>
      <c r="BJ38" s="549"/>
      <c r="BK38" s="571"/>
      <c r="BL38" s="557"/>
      <c r="BM38" s="548"/>
      <c r="BN38" s="548"/>
      <c r="BO38" s="549"/>
      <c r="BP38" s="571"/>
      <c r="BQ38" s="557"/>
      <c r="BR38" s="548"/>
      <c r="BS38" s="548"/>
      <c r="BT38" s="549"/>
      <c r="BU38" s="571"/>
      <c r="BV38" s="557"/>
      <c r="BW38" s="548"/>
      <c r="BX38" s="548"/>
      <c r="BY38" s="549"/>
      <c r="BZ38" s="571"/>
      <c r="CA38" s="309"/>
      <c r="CB38" s="309"/>
      <c r="CC38" s="309"/>
      <c r="CD38" s="309"/>
      <c r="CE38" s="309"/>
      <c r="CF38" s="309"/>
    </row>
    <row r="39" spans="1:84" ht="17" thickBot="1">
      <c r="A39" s="560" t="s">
        <v>141</v>
      </c>
      <c r="B39" s="479"/>
      <c r="C39" s="479"/>
      <c r="D39" s="553">
        <f>SUM(D36:D38)</f>
        <v>3167</v>
      </c>
      <c r="E39" s="538">
        <f>SUM(E36:E38)</f>
        <v>3083</v>
      </c>
      <c r="F39" s="538">
        <f>SUM(F36:F38)</f>
        <v>3020</v>
      </c>
      <c r="G39" s="539">
        <f>SUM(G36:G38)</f>
        <v>1516</v>
      </c>
      <c r="H39" s="566">
        <f t="shared" si="2"/>
        <v>1516</v>
      </c>
      <c r="I39" s="553">
        <f>SUM(I37:I38)</f>
        <v>1687</v>
      </c>
      <c r="J39" s="538">
        <f>SUM(J37:J38)</f>
        <v>1697</v>
      </c>
      <c r="K39" s="538">
        <f>SUM(K37:K38)</f>
        <v>1803</v>
      </c>
      <c r="L39" s="539">
        <f>SUM(L37:L38)</f>
        <v>1844</v>
      </c>
      <c r="M39" s="566">
        <f t="shared" si="3"/>
        <v>1844</v>
      </c>
      <c r="N39" s="553"/>
      <c r="O39" s="538"/>
      <c r="P39" s="538"/>
      <c r="Q39" s="539"/>
      <c r="R39" s="566"/>
      <c r="S39" s="553"/>
      <c r="T39" s="538"/>
      <c r="U39" s="538"/>
      <c r="V39" s="539"/>
      <c r="W39" s="566"/>
      <c r="X39" s="553"/>
      <c r="Y39" s="538"/>
      <c r="Z39" s="538"/>
      <c r="AA39" s="539"/>
      <c r="AB39" s="566"/>
      <c r="AC39" s="553"/>
      <c r="AD39" s="538"/>
      <c r="AE39" s="538"/>
      <c r="AF39" s="539"/>
      <c r="AG39" s="566"/>
      <c r="AH39" s="553"/>
      <c r="AI39" s="538"/>
      <c r="AJ39" s="538"/>
      <c r="AK39" s="539"/>
      <c r="AL39" s="566"/>
      <c r="AM39" s="553"/>
      <c r="AN39" s="538"/>
      <c r="AO39" s="538"/>
      <c r="AP39" s="539"/>
      <c r="AQ39" s="566"/>
      <c r="AR39" s="553"/>
      <c r="AS39" s="538"/>
      <c r="AT39" s="538"/>
      <c r="AU39" s="539"/>
      <c r="AV39" s="566"/>
      <c r="AW39" s="553"/>
      <c r="AX39" s="538"/>
      <c r="AY39" s="538"/>
      <c r="AZ39" s="539"/>
      <c r="BA39" s="566"/>
      <c r="BB39" s="553"/>
      <c r="BC39" s="538"/>
      <c r="BD39" s="538"/>
      <c r="BE39" s="539"/>
      <c r="BF39" s="566"/>
      <c r="BG39" s="553"/>
      <c r="BH39" s="538"/>
      <c r="BI39" s="538"/>
      <c r="BJ39" s="539"/>
      <c r="BK39" s="566"/>
      <c r="BL39" s="553"/>
      <c r="BM39" s="538"/>
      <c r="BN39" s="538"/>
      <c r="BO39" s="539"/>
      <c r="BP39" s="566"/>
      <c r="BQ39" s="553"/>
      <c r="BR39" s="538"/>
      <c r="BS39" s="538"/>
      <c r="BT39" s="539"/>
      <c r="BU39" s="566"/>
      <c r="BV39" s="553"/>
      <c r="BW39" s="538"/>
      <c r="BX39" s="538"/>
      <c r="BY39" s="539"/>
      <c r="BZ39" s="566"/>
      <c r="CA39" s="309"/>
      <c r="CB39" s="309"/>
      <c r="CC39" s="309"/>
      <c r="CD39" s="309"/>
      <c r="CE39" s="309"/>
      <c r="CF39" s="309"/>
    </row>
    <row r="40" spans="1:84" ht="17" thickTop="1">
      <c r="A40" s="479"/>
      <c r="B40" s="479"/>
      <c r="C40" s="479"/>
      <c r="D40" s="382"/>
      <c r="E40" s="385"/>
      <c r="F40" s="385"/>
      <c r="G40" s="384"/>
      <c r="H40" s="572"/>
      <c r="I40" s="382"/>
      <c r="J40" s="385"/>
      <c r="K40" s="385"/>
      <c r="L40" s="384"/>
      <c r="M40" s="572"/>
      <c r="N40" s="382"/>
      <c r="O40" s="385"/>
      <c r="P40" s="385"/>
      <c r="Q40" s="384"/>
      <c r="R40" s="572"/>
      <c r="S40" s="382"/>
      <c r="T40" s="385"/>
      <c r="U40" s="385"/>
      <c r="V40" s="384"/>
      <c r="W40" s="572"/>
      <c r="X40" s="382"/>
      <c r="Y40" s="385"/>
      <c r="Z40" s="385"/>
      <c r="AA40" s="384"/>
      <c r="AB40" s="572"/>
      <c r="AC40" s="382"/>
      <c r="AD40" s="385"/>
      <c r="AE40" s="385"/>
      <c r="AF40" s="384"/>
      <c r="AG40" s="572"/>
      <c r="AH40" s="382"/>
      <c r="AI40" s="385"/>
      <c r="AJ40" s="385"/>
      <c r="AK40" s="384"/>
      <c r="AL40" s="572"/>
      <c r="AM40" s="382"/>
      <c r="AN40" s="385"/>
      <c r="AO40" s="385"/>
      <c r="AP40" s="384"/>
      <c r="AQ40" s="572"/>
      <c r="AR40" s="382"/>
      <c r="AS40" s="385"/>
      <c r="AT40" s="385"/>
      <c r="AU40" s="384"/>
      <c r="AV40" s="572"/>
      <c r="AW40" s="382"/>
      <c r="AX40" s="385"/>
      <c r="AY40" s="385"/>
      <c r="AZ40" s="384"/>
      <c r="BA40" s="572"/>
      <c r="BB40" s="382"/>
      <c r="BC40" s="385"/>
      <c r="BD40" s="385"/>
      <c r="BE40" s="384"/>
      <c r="BF40" s="572"/>
      <c r="BG40" s="382"/>
      <c r="BH40" s="385"/>
      <c r="BI40" s="385"/>
      <c r="BJ40" s="384"/>
      <c r="BK40" s="572"/>
      <c r="BL40" s="382"/>
      <c r="BM40" s="385"/>
      <c r="BN40" s="385"/>
      <c r="BO40" s="384"/>
      <c r="BP40" s="572"/>
      <c r="BQ40" s="382"/>
      <c r="BR40" s="385"/>
      <c r="BS40" s="385"/>
      <c r="BT40" s="384"/>
      <c r="BU40" s="572"/>
      <c r="BV40" s="382"/>
      <c r="BW40" s="385"/>
      <c r="BX40" s="385"/>
      <c r="BY40" s="384"/>
      <c r="BZ40" s="572"/>
      <c r="CA40" s="309"/>
      <c r="CB40" s="309"/>
      <c r="CC40" s="309"/>
      <c r="CD40" s="309"/>
      <c r="CE40" s="309"/>
      <c r="CF40" s="309"/>
    </row>
    <row r="41" spans="1:84" s="349" customFormat="1" ht="16">
      <c r="H41" s="531"/>
      <c r="I41" s="531"/>
      <c r="J41" s="531"/>
      <c r="K41" s="531"/>
      <c r="L41" s="531"/>
      <c r="M41" s="531"/>
      <c r="N41" s="531"/>
      <c r="O41" s="531"/>
      <c r="P41" s="531"/>
      <c r="Q41" s="531"/>
      <c r="R41" s="531"/>
      <c r="S41" s="531"/>
      <c r="T41" s="531"/>
      <c r="U41" s="531"/>
      <c r="V41" s="531"/>
      <c r="W41" s="531"/>
      <c r="X41" s="531"/>
      <c r="Y41" s="531"/>
      <c r="Z41" s="531"/>
      <c r="AA41" s="531"/>
      <c r="AB41" s="531"/>
      <c r="AC41" s="531"/>
      <c r="AD41" s="531"/>
      <c r="AE41" s="531"/>
      <c r="AF41" s="531"/>
      <c r="AG41" s="531"/>
      <c r="AH41" s="531"/>
      <c r="AI41" s="531"/>
      <c r="AJ41" s="531"/>
      <c r="AK41" s="531"/>
      <c r="AL41" s="531"/>
      <c r="AM41" s="531"/>
      <c r="AN41" s="531"/>
      <c r="AO41" s="531"/>
      <c r="AP41" s="531"/>
      <c r="AQ41" s="531"/>
      <c r="AR41" s="531"/>
      <c r="AS41" s="531"/>
      <c r="AT41" s="531"/>
      <c r="AU41" s="531"/>
      <c r="AV41" s="531"/>
      <c r="AW41" s="531"/>
      <c r="AX41" s="531"/>
      <c r="AY41" s="531"/>
      <c r="AZ41" s="531"/>
      <c r="BA41" s="531"/>
      <c r="BB41" s="531"/>
      <c r="BC41" s="531"/>
      <c r="BD41" s="531"/>
      <c r="BE41" s="531"/>
      <c r="BF41" s="531"/>
      <c r="BG41" s="531"/>
      <c r="BH41" s="531"/>
      <c r="BI41" s="531"/>
      <c r="BJ41" s="531"/>
      <c r="BK41" s="531"/>
      <c r="BL41" s="531"/>
      <c r="BM41" s="531"/>
      <c r="BN41" s="531"/>
      <c r="BO41" s="531"/>
      <c r="BP41" s="531"/>
      <c r="BQ41" s="531"/>
      <c r="BR41" s="531"/>
      <c r="BS41" s="531"/>
      <c r="BT41" s="531"/>
      <c r="BU41" s="531"/>
      <c r="BV41" s="531"/>
      <c r="BW41" s="531"/>
      <c r="BX41" s="531"/>
      <c r="BY41" s="531"/>
      <c r="BZ41" s="531"/>
      <c r="CA41" s="531"/>
      <c r="CB41" s="531"/>
      <c r="CC41" s="531"/>
      <c r="CD41" s="531"/>
      <c r="CE41" s="531"/>
      <c r="CF41" s="531"/>
    </row>
    <row r="42" spans="1:84" ht="16">
      <c r="H42" s="309"/>
      <c r="I42" s="309"/>
      <c r="J42" s="309"/>
      <c r="K42" s="309"/>
      <c r="L42" s="309"/>
      <c r="M42" s="309"/>
      <c r="N42" s="309"/>
      <c r="O42" s="309"/>
      <c r="P42" s="309"/>
      <c r="Q42" s="309"/>
      <c r="R42" s="309"/>
      <c r="S42" s="309"/>
      <c r="T42" s="309"/>
      <c r="U42" s="309"/>
      <c r="V42" s="309"/>
      <c r="W42" s="309"/>
      <c r="X42" s="309"/>
      <c r="Y42" s="309"/>
      <c r="Z42" s="309"/>
      <c r="AA42" s="309"/>
      <c r="AB42" s="309"/>
      <c r="AC42" s="309"/>
      <c r="AD42" s="309"/>
      <c r="AE42" s="309"/>
      <c r="AF42" s="309"/>
      <c r="AG42" s="309"/>
      <c r="AH42" s="309"/>
      <c r="AI42" s="309"/>
      <c r="AJ42" s="309"/>
      <c r="AK42" s="309"/>
      <c r="AL42" s="309"/>
      <c r="AM42" s="309"/>
      <c r="AN42" s="309"/>
      <c r="AO42" s="309"/>
      <c r="AP42" s="309"/>
      <c r="AQ42" s="309"/>
      <c r="AR42" s="309"/>
      <c r="AS42" s="309"/>
      <c r="AT42" s="309"/>
      <c r="AU42" s="309"/>
      <c r="AV42" s="309"/>
      <c r="AW42" s="309"/>
      <c r="AX42" s="309"/>
      <c r="AY42" s="309"/>
      <c r="AZ42" s="309"/>
      <c r="BA42" s="309"/>
      <c r="BB42" s="309"/>
      <c r="BC42" s="309"/>
      <c r="BD42" s="309"/>
      <c r="BE42" s="309"/>
      <c r="BF42" s="309"/>
      <c r="BG42" s="309"/>
      <c r="BH42" s="309"/>
      <c r="BI42" s="309"/>
      <c r="BJ42" s="309"/>
      <c r="BK42" s="309"/>
      <c r="BL42" s="309"/>
      <c r="BM42" s="309"/>
      <c r="BN42" s="309"/>
      <c r="BO42" s="309"/>
      <c r="BP42" s="309"/>
      <c r="BQ42" s="309"/>
      <c r="BR42" s="309"/>
      <c r="BS42" s="309"/>
      <c r="BT42" s="309"/>
      <c r="BU42" s="309"/>
      <c r="BV42" s="309"/>
      <c r="BW42" s="309"/>
      <c r="BX42" s="309"/>
      <c r="BY42" s="309"/>
      <c r="BZ42" s="309"/>
      <c r="CA42" s="309"/>
      <c r="CB42" s="309"/>
      <c r="CC42" s="309"/>
      <c r="CD42" s="309"/>
      <c r="CE42" s="309"/>
      <c r="CF42" s="309"/>
    </row>
    <row r="43" spans="1:84" ht="16">
      <c r="I43" s="309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132C1A4786D3044A25FC53602B6B2DD" ma:contentTypeVersion="0" ma:contentTypeDescription="Create a new document." ma:contentTypeScope="" ma:versionID="e6e9e4979a3ba7db173f16c2d34e4b89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1B3176-8EB2-44E8-9E96-BA16AA6B26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5333DFA-1E24-4BB1-85C0-A56152753360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purl.org/dc/elements/1.1/"/>
    <ds:schemaRef ds:uri="http://schemas.microsoft.com/office/2006/metadata/properties"/>
    <ds:schemaRef ds:uri="http://www.w3.org/XML/1998/namespace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4492D22-AD66-46CB-9812-5E90B1DA1EE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Integrated Financial Statements</vt:lpstr>
      <vt:lpstr>Ratios</vt:lpstr>
      <vt:lpstr>Revenue Model</vt:lpstr>
      <vt:lpstr>Revenue Regression FY18, FY19</vt:lpstr>
      <vt:lpstr>Debt Schedule</vt:lpstr>
      <vt:lpstr>DCF</vt:lpstr>
      <vt:lpstr>DCF Assumptions</vt:lpstr>
      <vt:lpstr>Comparables Analysis</vt:lpstr>
      <vt:lpstr>Graphs</vt:lpstr>
      <vt:lpstr>Other Info</vt:lpstr>
      <vt:lpstr>'Debt Schedule'!Print_Area</vt:lpstr>
      <vt:lpstr>'Integrated Financial Statements'!Print_Area</vt:lpstr>
    </vt:vector>
  </TitlesOfParts>
  <Company>Cisco Systems,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Cisco Systems, Inc.</dc:creator>
  <cp:lastModifiedBy>Tristan Lalor</cp:lastModifiedBy>
  <cp:lastPrinted>2019-07-30T01:52:24Z</cp:lastPrinted>
  <dcterms:created xsi:type="dcterms:W3CDTF">2006-10-30T17:12:39Z</dcterms:created>
  <dcterms:modified xsi:type="dcterms:W3CDTF">2019-10-18T02:07:12Z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0x0101001132C1A4786D3044A25FC53602B6B2DD</vt:lpwstr>
  </property>
  <property fmtid="{D5CDD505-2E9C-101B-9397-08002B2CF9AE}" pid="3" name="SV_QUERY_LIST_4F35BF76-6C0D-4D9B-82B2-816C12CF3733">
    <vt:lpwstr>empty_477D106A-C0D6-4607-AEBD-E2C9D60EA279</vt:lpwstr>
  </property>
  <property fmtid="{D5CDD505-2E9C-101B-9397-08002B2CF9AE}" pid="4" name="SV_HIDDEN_GRID_QUERY_LIST_4F35BF76-6C0D-4D9B-82B2-816C12CF3733">
    <vt:lpwstr>empty_477D106A-C0D6-4607-AEBD-E2C9D60EA279</vt:lpwstr>
  </property>
</Properties>
</file>